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DE07291D-ABB7-4747-97D6-3FE1000AEAEF}" xr6:coauthVersionLast="47" xr6:coauthVersionMax="47" xr10:uidLastSave="{00000000-0000-0000-0000-000000000000}"/>
  <bookViews>
    <workbookView xWindow="-1815" yWindow="-28410" windowWidth="16335" windowHeight="21135" xr2:uid="{186740D4-E356-417B-BE93-2F98316626E8}"/>
  </bookViews>
  <sheets>
    <sheet name="PlantDF" sheetId="1" r:id="rId1"/>
    <sheet name="d159Mapping" sheetId="3" r:id="rId2"/>
    <sheet name="d159Weights" sheetId="4" r:id="rId3"/>
    <sheet name="d174Mapping" sheetId="5" r:id="rId4"/>
    <sheet name="d174Weights" sheetId="6" r:id="rId5"/>
    <sheet name="d187Mapping" sheetId="8" r:id="rId6"/>
    <sheet name="d187Weights" sheetId="7" r:id="rId7"/>
    <sheet name="d202Mapping" sheetId="9" r:id="rId8"/>
    <sheet name="d202Weights" sheetId="10" r:id="rId9"/>
    <sheet name="d214Mapping" sheetId="11" r:id="rId10"/>
    <sheet name="d214Weights" sheetId="12" r:id="rId11"/>
    <sheet name="d228Mapping" sheetId="13" r:id="rId12"/>
    <sheet name="d228Weights" sheetId="14" r:id="rId13"/>
    <sheet name="d242Mapping" sheetId="15" r:id="rId14"/>
    <sheet name="d242Weights" sheetId="16" r:id="rId15"/>
    <sheet name="d255Mapping" sheetId="17" r:id="rId16"/>
    <sheet name="d255Weights" sheetId="18" r:id="rId17"/>
    <sheet name="d301BollSample" sheetId="21" r:id="rId18"/>
  </sheets>
  <definedNames>
    <definedName name="_xlnm.Print_Area" localSheetId="1">d159Mapping!$A$1:$AH$969</definedName>
    <definedName name="_xlnm.Print_Area" localSheetId="2">d159Weights!$A$1:$H$72</definedName>
    <definedName name="_xlnm.Print_Area" localSheetId="3">d174Mapping!$A$1:$AH$969</definedName>
    <definedName name="_xlnm.Print_Area" localSheetId="5">d187Mapping!$A$1:$AH$969</definedName>
    <definedName name="_xlnm.Print_Area" localSheetId="7">d202Mapping!$A$1:$AH$969</definedName>
    <definedName name="_xlnm.Print_Area" localSheetId="9">d214Mapping!$A$1:$AH$969</definedName>
    <definedName name="_xlnm.Print_Area" localSheetId="11">d228Mapping!$A$1:$AH$969</definedName>
    <definedName name="_xlnm.Print_Area" localSheetId="13">d242Mapping!$A$1:$AH$969</definedName>
    <definedName name="_xlnm.Print_Area" localSheetId="15">d255Mapping!$A$1:$AJ$968</definedName>
    <definedName name="_xlnm.Print_Area" localSheetId="17">d301BollSample!$A$1:$G$73</definedName>
    <definedName name="_xlnm.Print_Titles" localSheetId="2">d159Weights!$8:$8</definedName>
    <definedName name="_xlnm.Print_Titles" localSheetId="4">d174Weights!$8:$8</definedName>
    <definedName name="_xlnm.Print_Titles" localSheetId="6">d187Weights!$8:$8</definedName>
    <definedName name="_xlnm.Print_Titles" localSheetId="8">d202Weights!$8:$8</definedName>
    <definedName name="_xlnm.Print_Titles" localSheetId="10">d214Weights!$8:$8</definedName>
    <definedName name="_xlnm.Print_Titles" localSheetId="12">d228Weights!$8:$8</definedName>
    <definedName name="_xlnm.Print_Titles" localSheetId="14">d242Weights!$8:$8</definedName>
    <definedName name="_xlnm.Print_Titles" localSheetId="17">d301BollSample!$7:$9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1" l="1"/>
  <c r="H10" i="21"/>
  <c r="I10" i="21"/>
  <c r="K10" i="21"/>
  <c r="L10" i="21"/>
  <c r="M10" i="21"/>
  <c r="T10" i="21"/>
  <c r="U10" i="21"/>
  <c r="V10" i="21"/>
  <c r="G11" i="21"/>
  <c r="H11" i="21"/>
  <c r="I11" i="21"/>
  <c r="K11" i="21"/>
  <c r="L11" i="21"/>
  <c r="M11" i="21"/>
  <c r="T11" i="21"/>
  <c r="U11" i="21"/>
  <c r="V11" i="21"/>
  <c r="G12" i="21"/>
  <c r="H12" i="21"/>
  <c r="I12" i="21"/>
  <c r="K12" i="21"/>
  <c r="L12" i="21"/>
  <c r="M12" i="21"/>
  <c r="T12" i="21"/>
  <c r="U12" i="21"/>
  <c r="V12" i="21"/>
  <c r="G13" i="21"/>
  <c r="T13" i="21" s="1"/>
  <c r="H13" i="21"/>
  <c r="U13" i="21" s="1"/>
  <c r="I13" i="21"/>
  <c r="V13" i="21" s="1"/>
  <c r="K13" i="21"/>
  <c r="L13" i="21"/>
  <c r="M13" i="21"/>
  <c r="G14" i="21"/>
  <c r="H14" i="21"/>
  <c r="I14" i="21"/>
  <c r="K14" i="21"/>
  <c r="L14" i="21"/>
  <c r="M14" i="21"/>
  <c r="T14" i="21"/>
  <c r="U14" i="21"/>
  <c r="V14" i="21"/>
  <c r="G15" i="21"/>
  <c r="H15" i="21"/>
  <c r="I15" i="21"/>
  <c r="K15" i="21"/>
  <c r="L15" i="21"/>
  <c r="M15" i="21"/>
  <c r="T15" i="21"/>
  <c r="U15" i="21"/>
  <c r="V15" i="21"/>
  <c r="G16" i="21"/>
  <c r="H16" i="21"/>
  <c r="I16" i="21"/>
  <c r="K16" i="21"/>
  <c r="L16" i="21"/>
  <c r="M16" i="21"/>
  <c r="T16" i="21"/>
  <c r="U16" i="21"/>
  <c r="V16" i="21"/>
  <c r="G17" i="21"/>
  <c r="T17" i="21" s="1"/>
  <c r="H17" i="21"/>
  <c r="I17" i="21"/>
  <c r="K17" i="21"/>
  <c r="L17" i="21"/>
  <c r="M17" i="21"/>
  <c r="U17" i="21"/>
  <c r="V17" i="21"/>
  <c r="G18" i="21"/>
  <c r="H18" i="21"/>
  <c r="I18" i="21"/>
  <c r="K18" i="21"/>
  <c r="L18" i="21"/>
  <c r="M18" i="21"/>
  <c r="T18" i="21"/>
  <c r="U18" i="21"/>
  <c r="V18" i="21"/>
  <c r="G19" i="21"/>
  <c r="H19" i="21"/>
  <c r="I19" i="21"/>
  <c r="K19" i="21"/>
  <c r="L19" i="21"/>
  <c r="M19" i="21"/>
  <c r="T19" i="21"/>
  <c r="U19" i="21"/>
  <c r="V19" i="21"/>
  <c r="G20" i="21"/>
  <c r="T20" i="21" s="1"/>
  <c r="H20" i="21"/>
  <c r="U20" i="21" s="1"/>
  <c r="I20" i="21"/>
  <c r="V20" i="21" s="1"/>
  <c r="K20" i="21"/>
  <c r="L20" i="21"/>
  <c r="M20" i="21"/>
  <c r="G21" i="21"/>
  <c r="H21" i="21"/>
  <c r="I21" i="21"/>
  <c r="K21" i="21"/>
  <c r="L21" i="21"/>
  <c r="M21" i="21"/>
  <c r="T21" i="21"/>
  <c r="U21" i="21"/>
  <c r="V21" i="21"/>
  <c r="G22" i="21"/>
  <c r="H22" i="21"/>
  <c r="I22" i="21"/>
  <c r="K22" i="21"/>
  <c r="L22" i="21"/>
  <c r="M22" i="21"/>
  <c r="T22" i="21"/>
  <c r="U22" i="21"/>
  <c r="V22" i="21"/>
  <c r="G23" i="21"/>
  <c r="H23" i="21"/>
  <c r="I23" i="21"/>
  <c r="K23" i="21"/>
  <c r="L23" i="21"/>
  <c r="M23" i="21"/>
  <c r="T23" i="21"/>
  <c r="U23" i="21"/>
  <c r="V23" i="21"/>
  <c r="G24" i="21"/>
  <c r="T24" i="21" s="1"/>
  <c r="H24" i="21"/>
  <c r="U24" i="21" s="1"/>
  <c r="I24" i="21"/>
  <c r="K24" i="21"/>
  <c r="L24" i="21"/>
  <c r="M24" i="21"/>
  <c r="V24" i="21"/>
  <c r="G25" i="21"/>
  <c r="H25" i="21"/>
  <c r="I25" i="21"/>
  <c r="K25" i="21"/>
  <c r="L25" i="21"/>
  <c r="M25" i="21"/>
  <c r="T25" i="21"/>
  <c r="U25" i="21"/>
  <c r="V25" i="21"/>
  <c r="G26" i="21"/>
  <c r="H26" i="21"/>
  <c r="I26" i="21"/>
  <c r="K26" i="21"/>
  <c r="L26" i="21"/>
  <c r="M26" i="21"/>
  <c r="T26" i="21"/>
  <c r="U26" i="21"/>
  <c r="V26" i="21"/>
  <c r="G27" i="21"/>
  <c r="H27" i="21"/>
  <c r="U27" i="21" s="1"/>
  <c r="I27" i="21"/>
  <c r="V27" i="21" s="1"/>
  <c r="K27" i="21"/>
  <c r="L27" i="21"/>
  <c r="M27" i="21"/>
  <c r="T27" i="21"/>
  <c r="G28" i="21"/>
  <c r="H28" i="21"/>
  <c r="I28" i="21"/>
  <c r="K28" i="21"/>
  <c r="L28" i="21"/>
  <c r="M28" i="21"/>
  <c r="T28" i="21"/>
  <c r="U28" i="21"/>
  <c r="V28" i="21"/>
  <c r="G29" i="21"/>
  <c r="H29" i="21"/>
  <c r="I29" i="21"/>
  <c r="K29" i="21"/>
  <c r="L29" i="21"/>
  <c r="M29" i="21"/>
  <c r="T29" i="21"/>
  <c r="U29" i="21"/>
  <c r="V29" i="21"/>
  <c r="G30" i="21"/>
  <c r="H30" i="21"/>
  <c r="I30" i="21"/>
  <c r="K30" i="21"/>
  <c r="L30" i="21"/>
  <c r="M30" i="21"/>
  <c r="T30" i="21"/>
  <c r="U30" i="21"/>
  <c r="V30" i="21"/>
  <c r="G31" i="21"/>
  <c r="T31" i="21" s="1"/>
  <c r="H31" i="21"/>
  <c r="U31" i="21" s="1"/>
  <c r="I31" i="21"/>
  <c r="V31" i="21" s="1"/>
  <c r="K31" i="21"/>
  <c r="L31" i="21"/>
  <c r="M31" i="21"/>
  <c r="G32" i="21"/>
  <c r="H32" i="21"/>
  <c r="I32" i="21"/>
  <c r="K32" i="21"/>
  <c r="L32" i="21"/>
  <c r="M32" i="21"/>
  <c r="T32" i="21"/>
  <c r="U32" i="21"/>
  <c r="V32" i="21"/>
  <c r="G33" i="21"/>
  <c r="H33" i="21"/>
  <c r="I33" i="21"/>
  <c r="K33" i="21"/>
  <c r="L33" i="21"/>
  <c r="M33" i="21"/>
  <c r="T33" i="21"/>
  <c r="U33" i="21"/>
  <c r="V33" i="21"/>
  <c r="G34" i="21"/>
  <c r="H34" i="21"/>
  <c r="I34" i="21"/>
  <c r="V34" i="21" s="1"/>
  <c r="K34" i="21"/>
  <c r="L34" i="21"/>
  <c r="M34" i="21"/>
  <c r="T34" i="21"/>
  <c r="U34" i="21"/>
  <c r="G35" i="21"/>
  <c r="H35" i="21"/>
  <c r="I35" i="21"/>
  <c r="K35" i="21"/>
  <c r="L35" i="21"/>
  <c r="M35" i="21"/>
  <c r="T35" i="21"/>
  <c r="U35" i="21"/>
  <c r="V35" i="21"/>
  <c r="G36" i="21"/>
  <c r="H36" i="21"/>
  <c r="I36" i="21"/>
  <c r="K36" i="21"/>
  <c r="L36" i="21"/>
  <c r="M36" i="21"/>
  <c r="T36" i="21"/>
  <c r="U36" i="21"/>
  <c r="V36" i="21"/>
  <c r="G37" i="21"/>
  <c r="H37" i="21"/>
  <c r="I37" i="21"/>
  <c r="K37" i="21"/>
  <c r="L37" i="21"/>
  <c r="M37" i="21"/>
  <c r="T37" i="21"/>
  <c r="U37" i="21"/>
  <c r="V37" i="21"/>
  <c r="G38" i="21"/>
  <c r="T38" i="21" s="1"/>
  <c r="H38" i="21"/>
  <c r="U38" i="21" s="1"/>
  <c r="I38" i="21"/>
  <c r="V38" i="21" s="1"/>
  <c r="K38" i="21"/>
  <c r="L38" i="21"/>
  <c r="M38" i="21"/>
  <c r="G39" i="21"/>
  <c r="H39" i="21"/>
  <c r="I39" i="21"/>
  <c r="K39" i="21"/>
  <c r="L39" i="21"/>
  <c r="M39" i="21"/>
  <c r="T39" i="21"/>
  <c r="U39" i="21"/>
  <c r="V39" i="21"/>
  <c r="G40" i="21"/>
  <c r="H40" i="21"/>
  <c r="I40" i="21"/>
  <c r="K40" i="21"/>
  <c r="L40" i="21"/>
  <c r="M40" i="21"/>
  <c r="T40" i="21"/>
  <c r="U40" i="21"/>
  <c r="V40" i="21"/>
  <c r="G41" i="21"/>
  <c r="H41" i="21"/>
  <c r="I41" i="21"/>
  <c r="K41" i="21"/>
  <c r="L41" i="21"/>
  <c r="M41" i="21"/>
  <c r="T41" i="21"/>
  <c r="U41" i="21"/>
  <c r="V41" i="21"/>
  <c r="G42" i="21"/>
  <c r="H42" i="21"/>
  <c r="I42" i="21"/>
  <c r="K42" i="21"/>
  <c r="L42" i="21"/>
  <c r="M42" i="21"/>
  <c r="T42" i="21"/>
  <c r="U42" i="21"/>
  <c r="V42" i="21"/>
  <c r="G43" i="21"/>
  <c r="H43" i="21"/>
  <c r="I43" i="21"/>
  <c r="K43" i="21"/>
  <c r="L43" i="21"/>
  <c r="M43" i="21"/>
  <c r="T43" i="21"/>
  <c r="U43" i="21"/>
  <c r="V43" i="21"/>
  <c r="G44" i="21"/>
  <c r="H44" i="21"/>
  <c r="I44" i="21"/>
  <c r="K44" i="21"/>
  <c r="L44" i="21"/>
  <c r="M44" i="21"/>
  <c r="T44" i="21"/>
  <c r="U44" i="21"/>
  <c r="V44" i="21"/>
  <c r="G45" i="21"/>
  <c r="T45" i="21" s="1"/>
  <c r="H45" i="21"/>
  <c r="U45" i="21" s="1"/>
  <c r="I45" i="21"/>
  <c r="V45" i="21" s="1"/>
  <c r="K45" i="21"/>
  <c r="L45" i="21"/>
  <c r="M45" i="21"/>
  <c r="G46" i="21"/>
  <c r="H46" i="21"/>
  <c r="I46" i="21"/>
  <c r="K46" i="21"/>
  <c r="L46" i="21"/>
  <c r="M46" i="21"/>
  <c r="T46" i="21"/>
  <c r="U46" i="21"/>
  <c r="V46" i="21"/>
  <c r="G47" i="21"/>
  <c r="H47" i="21"/>
  <c r="I47" i="21"/>
  <c r="K47" i="21"/>
  <c r="L47" i="21"/>
  <c r="M47" i="21"/>
  <c r="T47" i="21"/>
  <c r="U47" i="21"/>
  <c r="V47" i="21"/>
  <c r="G48" i="21"/>
  <c r="H48" i="21"/>
  <c r="I48" i="21"/>
  <c r="K48" i="21"/>
  <c r="L48" i="21"/>
  <c r="M48" i="21"/>
  <c r="T48" i="21"/>
  <c r="U48" i="21"/>
  <c r="V48" i="21"/>
  <c r="G49" i="21"/>
  <c r="T49" i="21" s="1"/>
  <c r="H49" i="21"/>
  <c r="I49" i="21"/>
  <c r="K49" i="21"/>
  <c r="L49" i="21"/>
  <c r="M49" i="21"/>
  <c r="U49" i="21"/>
  <c r="V49" i="21"/>
  <c r="G50" i="21"/>
  <c r="H50" i="21"/>
  <c r="I50" i="21"/>
  <c r="K50" i="21"/>
  <c r="L50" i="21"/>
  <c r="M50" i="21"/>
  <c r="T50" i="21"/>
  <c r="U50" i="21"/>
  <c r="V50" i="21"/>
  <c r="G51" i="21"/>
  <c r="H51" i="21"/>
  <c r="I51" i="21"/>
  <c r="K51" i="21"/>
  <c r="L51" i="21"/>
  <c r="M51" i="21"/>
  <c r="T51" i="21"/>
  <c r="U51" i="21"/>
  <c r="V51" i="21"/>
  <c r="G52" i="21"/>
  <c r="T52" i="21" s="1"/>
  <c r="H52" i="21"/>
  <c r="U52" i="21" s="1"/>
  <c r="I52" i="21"/>
  <c r="V52" i="21" s="1"/>
  <c r="K52" i="21"/>
  <c r="L52" i="21"/>
  <c r="M52" i="21"/>
  <c r="G53" i="21"/>
  <c r="H53" i="21"/>
  <c r="I53" i="21"/>
  <c r="K53" i="21"/>
  <c r="L53" i="21"/>
  <c r="M53" i="21"/>
  <c r="T53" i="21"/>
  <c r="U53" i="21"/>
  <c r="V53" i="21"/>
  <c r="G54" i="21"/>
  <c r="H54" i="21"/>
  <c r="I54" i="21"/>
  <c r="K54" i="21"/>
  <c r="L54" i="21"/>
  <c r="M54" i="21"/>
  <c r="T54" i="21"/>
  <c r="U54" i="21"/>
  <c r="V54" i="21"/>
  <c r="G55" i="21"/>
  <c r="H55" i="21"/>
  <c r="I55" i="21"/>
  <c r="K55" i="21"/>
  <c r="L55" i="21"/>
  <c r="M55" i="21"/>
  <c r="T55" i="21"/>
  <c r="U55" i="21"/>
  <c r="V55" i="21"/>
  <c r="G56" i="21"/>
  <c r="T56" i="21" s="1"/>
  <c r="H56" i="21"/>
  <c r="U56" i="21" s="1"/>
  <c r="I56" i="21"/>
  <c r="K56" i="21"/>
  <c r="L56" i="21"/>
  <c r="M56" i="21"/>
  <c r="V56" i="21"/>
  <c r="G57" i="21"/>
  <c r="H57" i="21"/>
  <c r="I57" i="21"/>
  <c r="K57" i="21"/>
  <c r="L57" i="21"/>
  <c r="M57" i="21"/>
  <c r="T57" i="21"/>
  <c r="U57" i="21"/>
  <c r="V57" i="21"/>
  <c r="G58" i="21"/>
  <c r="H58" i="21"/>
  <c r="I58" i="21"/>
  <c r="K58" i="21"/>
  <c r="L58" i="21"/>
  <c r="M58" i="21"/>
  <c r="T58" i="21"/>
  <c r="U58" i="21"/>
  <c r="V58" i="21"/>
  <c r="G59" i="21"/>
  <c r="H59" i="21"/>
  <c r="U59" i="21" s="1"/>
  <c r="I59" i="21"/>
  <c r="V59" i="21" s="1"/>
  <c r="K59" i="21"/>
  <c r="L59" i="21"/>
  <c r="M59" i="21"/>
  <c r="T59" i="21"/>
  <c r="G60" i="21"/>
  <c r="H60" i="21"/>
  <c r="I60" i="21"/>
  <c r="K60" i="21"/>
  <c r="L60" i="21"/>
  <c r="M60" i="21"/>
  <c r="T60" i="21"/>
  <c r="U60" i="21"/>
  <c r="V60" i="21"/>
  <c r="G61" i="21"/>
  <c r="H61" i="21"/>
  <c r="I61" i="21"/>
  <c r="K61" i="21"/>
  <c r="L61" i="21"/>
  <c r="M61" i="21"/>
  <c r="T61" i="21"/>
  <c r="U61" i="21"/>
  <c r="V61" i="21"/>
  <c r="G62" i="21"/>
  <c r="H62" i="21"/>
  <c r="I62" i="21"/>
  <c r="K62" i="21"/>
  <c r="L62" i="21"/>
  <c r="M62" i="21"/>
  <c r="T62" i="21"/>
  <c r="U62" i="21"/>
  <c r="V62" i="21"/>
  <c r="G63" i="21"/>
  <c r="T63" i="21" s="1"/>
  <c r="H63" i="21"/>
  <c r="U63" i="21" s="1"/>
  <c r="I63" i="21"/>
  <c r="V63" i="21" s="1"/>
  <c r="K63" i="21"/>
  <c r="L63" i="21"/>
  <c r="M63" i="21"/>
  <c r="G64" i="21"/>
  <c r="H64" i="21"/>
  <c r="I64" i="21"/>
  <c r="K64" i="21"/>
  <c r="L64" i="21"/>
  <c r="M64" i="21"/>
  <c r="T64" i="21"/>
  <c r="U64" i="21"/>
  <c r="V64" i="21"/>
  <c r="G65" i="21"/>
  <c r="H65" i="21"/>
  <c r="I65" i="21"/>
  <c r="K65" i="21"/>
  <c r="L65" i="21"/>
  <c r="M65" i="21"/>
  <c r="T65" i="21"/>
  <c r="U65" i="21"/>
  <c r="V65" i="21"/>
  <c r="G66" i="21"/>
  <c r="H66" i="21"/>
  <c r="I66" i="21"/>
  <c r="V66" i="21" s="1"/>
  <c r="K66" i="21"/>
  <c r="L66" i="21"/>
  <c r="M66" i="21"/>
  <c r="T66" i="21"/>
  <c r="U66" i="21"/>
  <c r="G67" i="21"/>
  <c r="H67" i="21"/>
  <c r="I67" i="21"/>
  <c r="K67" i="21"/>
  <c r="L67" i="21"/>
  <c r="M67" i="21"/>
  <c r="T67" i="21"/>
  <c r="U67" i="21"/>
  <c r="V67" i="21"/>
  <c r="G68" i="21"/>
  <c r="H68" i="21"/>
  <c r="I68" i="21"/>
  <c r="K68" i="21"/>
  <c r="L68" i="21"/>
  <c r="M68" i="21"/>
  <c r="T68" i="21"/>
  <c r="U68" i="21"/>
  <c r="V68" i="21"/>
  <c r="G69" i="21"/>
  <c r="H69" i="21"/>
  <c r="I69" i="21"/>
  <c r="K69" i="21"/>
  <c r="L69" i="21"/>
  <c r="M69" i="21"/>
  <c r="T69" i="21"/>
  <c r="U69" i="21"/>
  <c r="V69" i="21"/>
  <c r="G70" i="21"/>
  <c r="T70" i="21" s="1"/>
  <c r="H70" i="21"/>
  <c r="U70" i="21" s="1"/>
  <c r="I70" i="21"/>
  <c r="V70" i="21" s="1"/>
  <c r="K70" i="21"/>
  <c r="L70" i="21"/>
  <c r="M70" i="21"/>
  <c r="G71" i="21"/>
  <c r="H71" i="21"/>
  <c r="I71" i="21"/>
  <c r="K71" i="21"/>
  <c r="L71" i="21"/>
  <c r="M71" i="21"/>
  <c r="T71" i="21"/>
  <c r="U71" i="21"/>
  <c r="V71" i="21"/>
  <c r="G72" i="21"/>
  <c r="H72" i="21"/>
  <c r="I72" i="21"/>
  <c r="K72" i="21"/>
  <c r="L72" i="21"/>
  <c r="M72" i="21"/>
  <c r="T72" i="21"/>
  <c r="U72" i="21"/>
  <c r="V72" i="21"/>
  <c r="G73" i="21"/>
  <c r="H73" i="21"/>
  <c r="I73" i="21"/>
  <c r="K73" i="21"/>
  <c r="L73" i="21"/>
  <c r="M73" i="21"/>
  <c r="T73" i="21"/>
  <c r="U73" i="21"/>
  <c r="V73" i="21"/>
  <c r="K9" i="18"/>
  <c r="L9" i="18"/>
  <c r="M9" i="18"/>
  <c r="N9" i="18"/>
  <c r="O9" i="18"/>
  <c r="P9" i="18"/>
  <c r="Q9" i="18"/>
  <c r="R9" i="18"/>
  <c r="S9" i="18"/>
  <c r="K10" i="18"/>
  <c r="L10" i="18"/>
  <c r="M10" i="18"/>
  <c r="N10" i="18"/>
  <c r="O10" i="18"/>
  <c r="P10" i="18"/>
  <c r="Q10" i="18"/>
  <c r="R10" i="18"/>
  <c r="S10" i="18"/>
  <c r="K11" i="18"/>
  <c r="L11" i="18"/>
  <c r="M11" i="18"/>
  <c r="N11" i="18"/>
  <c r="O11" i="18"/>
  <c r="P11" i="18"/>
  <c r="Q11" i="18"/>
  <c r="R11" i="18"/>
  <c r="S11" i="18"/>
  <c r="K12" i="18"/>
  <c r="L12" i="18"/>
  <c r="M12" i="18"/>
  <c r="N12" i="18"/>
  <c r="R12" i="18" s="1"/>
  <c r="O12" i="18"/>
  <c r="P12" i="18"/>
  <c r="Q12" i="18"/>
  <c r="S12" i="18"/>
  <c r="K13" i="18"/>
  <c r="L13" i="18"/>
  <c r="M13" i="18"/>
  <c r="N13" i="18"/>
  <c r="O13" i="18"/>
  <c r="P13" i="18"/>
  <c r="Q13" i="18"/>
  <c r="R13" i="18"/>
  <c r="S13" i="18"/>
  <c r="K14" i="18"/>
  <c r="L14" i="18"/>
  <c r="M14" i="18"/>
  <c r="N14" i="18"/>
  <c r="O14" i="18"/>
  <c r="P14" i="18"/>
  <c r="Q14" i="18"/>
  <c r="R14" i="18"/>
  <c r="S14" i="18"/>
  <c r="K15" i="18"/>
  <c r="L15" i="18"/>
  <c r="M15" i="18"/>
  <c r="N15" i="18"/>
  <c r="O15" i="18"/>
  <c r="P15" i="18"/>
  <c r="Q15" i="18"/>
  <c r="R15" i="18"/>
  <c r="S15" i="18"/>
  <c r="K16" i="18"/>
  <c r="L16" i="18"/>
  <c r="M16" i="18"/>
  <c r="N16" i="18"/>
  <c r="O16" i="18"/>
  <c r="P16" i="18"/>
  <c r="Q16" i="18"/>
  <c r="R16" i="18"/>
  <c r="S16" i="18"/>
  <c r="K17" i="18"/>
  <c r="L17" i="18"/>
  <c r="M17" i="18"/>
  <c r="N17" i="18"/>
  <c r="O17" i="18"/>
  <c r="P17" i="18"/>
  <c r="Q17" i="18"/>
  <c r="R17" i="18"/>
  <c r="S17" i="18"/>
  <c r="K18" i="18"/>
  <c r="L18" i="18"/>
  <c r="M18" i="18"/>
  <c r="N18" i="18"/>
  <c r="O18" i="18"/>
  <c r="P18" i="18"/>
  <c r="Q18" i="18"/>
  <c r="R18" i="18"/>
  <c r="S18" i="18"/>
  <c r="K19" i="18"/>
  <c r="L19" i="18"/>
  <c r="M19" i="18"/>
  <c r="N19" i="18"/>
  <c r="R19" i="18" s="1"/>
  <c r="O19" i="18"/>
  <c r="P19" i="18"/>
  <c r="Q19" i="18"/>
  <c r="S19" i="18"/>
  <c r="K20" i="18"/>
  <c r="L20" i="18"/>
  <c r="M20" i="18"/>
  <c r="N20" i="18"/>
  <c r="O20" i="18"/>
  <c r="P20" i="18"/>
  <c r="Q20" i="18"/>
  <c r="R20" i="18"/>
  <c r="S20" i="18"/>
  <c r="K21" i="18"/>
  <c r="L21" i="18"/>
  <c r="M21" i="18"/>
  <c r="N21" i="18"/>
  <c r="O21" i="18"/>
  <c r="P21" i="18"/>
  <c r="Q21" i="18"/>
  <c r="R21" i="18"/>
  <c r="S21" i="18"/>
  <c r="K22" i="18"/>
  <c r="L22" i="18"/>
  <c r="M22" i="18"/>
  <c r="N22" i="18"/>
  <c r="O22" i="18"/>
  <c r="P22" i="18"/>
  <c r="Q22" i="18"/>
  <c r="R22" i="18"/>
  <c r="S22" i="18"/>
  <c r="K23" i="18"/>
  <c r="L23" i="18"/>
  <c r="M23" i="18"/>
  <c r="N23" i="18"/>
  <c r="O23" i="18"/>
  <c r="P23" i="18"/>
  <c r="Q23" i="18"/>
  <c r="R23" i="18"/>
  <c r="S23" i="18"/>
  <c r="K24" i="18"/>
  <c r="L24" i="18"/>
  <c r="M24" i="18"/>
  <c r="N24" i="18"/>
  <c r="O24" i="18"/>
  <c r="P24" i="18"/>
  <c r="Q24" i="18"/>
  <c r="R24" i="18"/>
  <c r="S24" i="18"/>
  <c r="K25" i="18"/>
  <c r="L25" i="18"/>
  <c r="M25" i="18"/>
  <c r="N25" i="18"/>
  <c r="O25" i="18"/>
  <c r="P25" i="18"/>
  <c r="Q25" i="18"/>
  <c r="R25" i="18"/>
  <c r="S25" i="18"/>
  <c r="K26" i="18"/>
  <c r="L26" i="18"/>
  <c r="M26" i="18"/>
  <c r="N26" i="18"/>
  <c r="R26" i="18" s="1"/>
  <c r="O26" i="18"/>
  <c r="P26" i="18"/>
  <c r="Q26" i="18"/>
  <c r="S26" i="18"/>
  <c r="K27" i="18"/>
  <c r="L27" i="18"/>
  <c r="M27" i="18"/>
  <c r="N27" i="18"/>
  <c r="O27" i="18"/>
  <c r="P27" i="18"/>
  <c r="Q27" i="18"/>
  <c r="R27" i="18"/>
  <c r="S27" i="18"/>
  <c r="K28" i="18"/>
  <c r="L28" i="18"/>
  <c r="M28" i="18"/>
  <c r="N28" i="18"/>
  <c r="O28" i="18"/>
  <c r="P28" i="18"/>
  <c r="Q28" i="18"/>
  <c r="R28" i="18"/>
  <c r="S28" i="18"/>
  <c r="K29" i="18"/>
  <c r="L29" i="18"/>
  <c r="M29" i="18"/>
  <c r="N29" i="18"/>
  <c r="O29" i="18"/>
  <c r="P29" i="18"/>
  <c r="Q29" i="18"/>
  <c r="R29" i="18"/>
  <c r="S29" i="18"/>
  <c r="K30" i="18"/>
  <c r="L30" i="18"/>
  <c r="M30" i="18"/>
  <c r="N30" i="18"/>
  <c r="O30" i="18"/>
  <c r="P30" i="18"/>
  <c r="Q30" i="18"/>
  <c r="R30" i="18"/>
  <c r="S30" i="18"/>
  <c r="K31" i="18"/>
  <c r="L31" i="18"/>
  <c r="M31" i="18"/>
  <c r="N31" i="18"/>
  <c r="O31" i="18"/>
  <c r="P31" i="18"/>
  <c r="Q31" i="18"/>
  <c r="R31" i="18"/>
  <c r="S31" i="18"/>
  <c r="K32" i="18"/>
  <c r="L32" i="18"/>
  <c r="M32" i="18"/>
  <c r="N32" i="18"/>
  <c r="O32" i="18"/>
  <c r="P32" i="18"/>
  <c r="Q32" i="18"/>
  <c r="R32" i="18"/>
  <c r="S32" i="18"/>
  <c r="K33" i="18"/>
  <c r="L33" i="18"/>
  <c r="M33" i="18"/>
  <c r="N33" i="18"/>
  <c r="O33" i="18"/>
  <c r="P33" i="18"/>
  <c r="Q33" i="18"/>
  <c r="R33" i="18"/>
  <c r="S33" i="18"/>
  <c r="K34" i="18"/>
  <c r="L34" i="18"/>
  <c r="M34" i="18"/>
  <c r="N34" i="18"/>
  <c r="O34" i="18"/>
  <c r="P34" i="18"/>
  <c r="Q34" i="18"/>
  <c r="R34" i="18"/>
  <c r="S34" i="18"/>
  <c r="K35" i="18"/>
  <c r="L35" i="18"/>
  <c r="M35" i="18"/>
  <c r="N35" i="18"/>
  <c r="O35" i="18"/>
  <c r="P35" i="18"/>
  <c r="Q35" i="18"/>
  <c r="R35" i="18"/>
  <c r="S35" i="18"/>
  <c r="K36" i="18"/>
  <c r="L36" i="18"/>
  <c r="M36" i="18"/>
  <c r="N36" i="18"/>
  <c r="O36" i="18"/>
  <c r="P36" i="18"/>
  <c r="Q36" i="18"/>
  <c r="R36" i="18"/>
  <c r="S36" i="18"/>
  <c r="K37" i="18"/>
  <c r="L37" i="18"/>
  <c r="M37" i="18"/>
  <c r="N37" i="18"/>
  <c r="R37" i="18" s="1"/>
  <c r="O37" i="18"/>
  <c r="P37" i="18"/>
  <c r="Q37" i="18"/>
  <c r="S37" i="18"/>
  <c r="K38" i="18"/>
  <c r="L38" i="18"/>
  <c r="M38" i="18"/>
  <c r="N38" i="18"/>
  <c r="O38" i="18"/>
  <c r="P38" i="18"/>
  <c r="Q38" i="18"/>
  <c r="R38" i="18"/>
  <c r="S38" i="18"/>
  <c r="K39" i="18"/>
  <c r="L39" i="18"/>
  <c r="M39" i="18"/>
  <c r="N39" i="18"/>
  <c r="O39" i="18"/>
  <c r="P39" i="18"/>
  <c r="Q39" i="18"/>
  <c r="R39" i="18"/>
  <c r="S39" i="18"/>
  <c r="K40" i="18"/>
  <c r="L40" i="18"/>
  <c r="M40" i="18"/>
  <c r="N40" i="18"/>
  <c r="O40" i="18"/>
  <c r="P40" i="18"/>
  <c r="Q40" i="18"/>
  <c r="R40" i="18"/>
  <c r="S40" i="18"/>
  <c r="K41" i="18"/>
  <c r="L41" i="18"/>
  <c r="M41" i="18"/>
  <c r="N41" i="18"/>
  <c r="O41" i="18"/>
  <c r="P41" i="18"/>
  <c r="Q41" i="18"/>
  <c r="R41" i="18"/>
  <c r="S41" i="18"/>
  <c r="K42" i="18"/>
  <c r="L42" i="18"/>
  <c r="M42" i="18"/>
  <c r="N42" i="18"/>
  <c r="O42" i="18"/>
  <c r="P42" i="18"/>
  <c r="Q42" i="18"/>
  <c r="R42" i="18"/>
  <c r="S42" i="18"/>
  <c r="K43" i="18"/>
  <c r="L43" i="18"/>
  <c r="M43" i="18"/>
  <c r="N43" i="18"/>
  <c r="O43" i="18"/>
  <c r="P43" i="18"/>
  <c r="Q43" i="18"/>
  <c r="R43" i="18"/>
  <c r="S43" i="18"/>
  <c r="K44" i="18"/>
  <c r="L44" i="18"/>
  <c r="M44" i="18"/>
  <c r="N44" i="18"/>
  <c r="R44" i="18" s="1"/>
  <c r="O44" i="18"/>
  <c r="P44" i="18"/>
  <c r="Q44" i="18"/>
  <c r="S44" i="18"/>
  <c r="K45" i="18"/>
  <c r="L45" i="18"/>
  <c r="M45" i="18"/>
  <c r="N45" i="18"/>
  <c r="O45" i="18"/>
  <c r="P45" i="18"/>
  <c r="Q45" i="18"/>
  <c r="R45" i="18"/>
  <c r="S45" i="18"/>
  <c r="K46" i="18"/>
  <c r="L46" i="18"/>
  <c r="M46" i="18"/>
  <c r="N46" i="18"/>
  <c r="O46" i="18"/>
  <c r="P46" i="18"/>
  <c r="Q46" i="18"/>
  <c r="R46" i="18"/>
  <c r="S46" i="18"/>
  <c r="K47" i="18"/>
  <c r="L47" i="18"/>
  <c r="M47" i="18"/>
  <c r="N47" i="18"/>
  <c r="O47" i="18"/>
  <c r="P47" i="18"/>
  <c r="Q47" i="18"/>
  <c r="R47" i="18"/>
  <c r="S47" i="18"/>
  <c r="K48" i="18"/>
  <c r="L48" i="18"/>
  <c r="M48" i="18"/>
  <c r="N48" i="18"/>
  <c r="O48" i="18"/>
  <c r="P48" i="18"/>
  <c r="Q48" i="18"/>
  <c r="R48" i="18"/>
  <c r="S48" i="18"/>
  <c r="K49" i="18"/>
  <c r="L49" i="18"/>
  <c r="M49" i="18"/>
  <c r="N49" i="18"/>
  <c r="O49" i="18"/>
  <c r="P49" i="18"/>
  <c r="Q49" i="18"/>
  <c r="R49" i="18"/>
  <c r="S49" i="18"/>
  <c r="K50" i="18"/>
  <c r="L50" i="18"/>
  <c r="M50" i="18"/>
  <c r="N50" i="18"/>
  <c r="O50" i="18"/>
  <c r="P50" i="18"/>
  <c r="Q50" i="18"/>
  <c r="R50" i="18"/>
  <c r="S50" i="18"/>
  <c r="K51" i="18"/>
  <c r="L51" i="18"/>
  <c r="M51" i="18"/>
  <c r="N51" i="18"/>
  <c r="R51" i="18" s="1"/>
  <c r="O51" i="18"/>
  <c r="P51" i="18"/>
  <c r="Q51" i="18"/>
  <c r="S51" i="18"/>
  <c r="K52" i="18"/>
  <c r="L52" i="18"/>
  <c r="M52" i="18"/>
  <c r="N52" i="18"/>
  <c r="O52" i="18"/>
  <c r="P52" i="18"/>
  <c r="Q52" i="18"/>
  <c r="R52" i="18"/>
  <c r="S52" i="18"/>
  <c r="K53" i="18"/>
  <c r="L53" i="18"/>
  <c r="M53" i="18"/>
  <c r="N53" i="18"/>
  <c r="O53" i="18"/>
  <c r="P53" i="18"/>
  <c r="Q53" i="18"/>
  <c r="R53" i="18"/>
  <c r="S53" i="18"/>
  <c r="K54" i="18"/>
  <c r="L54" i="18"/>
  <c r="M54" i="18"/>
  <c r="N54" i="18"/>
  <c r="O54" i="18"/>
  <c r="P54" i="18"/>
  <c r="Q54" i="18"/>
  <c r="R54" i="18"/>
  <c r="S54" i="18"/>
  <c r="K55" i="18"/>
  <c r="L55" i="18"/>
  <c r="M55" i="18"/>
  <c r="N55" i="18"/>
  <c r="O55" i="18"/>
  <c r="P55" i="18"/>
  <c r="Q55" i="18"/>
  <c r="R55" i="18"/>
  <c r="S55" i="18"/>
  <c r="K56" i="18"/>
  <c r="L56" i="18"/>
  <c r="M56" i="18"/>
  <c r="N56" i="18"/>
  <c r="O56" i="18"/>
  <c r="P56" i="18"/>
  <c r="Q56" i="18"/>
  <c r="R56" i="18"/>
  <c r="S56" i="18"/>
  <c r="K57" i="18"/>
  <c r="L57" i="18"/>
  <c r="M57" i="18"/>
  <c r="N57" i="18"/>
  <c r="O57" i="18"/>
  <c r="P57" i="18"/>
  <c r="Q57" i="18"/>
  <c r="R57" i="18"/>
  <c r="S57" i="18"/>
  <c r="K58" i="18"/>
  <c r="L58" i="18"/>
  <c r="M58" i="18"/>
  <c r="N58" i="18"/>
  <c r="R58" i="18" s="1"/>
  <c r="O58" i="18"/>
  <c r="P58" i="18"/>
  <c r="Q58" i="18"/>
  <c r="S58" i="18"/>
  <c r="K59" i="18"/>
  <c r="L59" i="18"/>
  <c r="M59" i="18"/>
  <c r="N59" i="18"/>
  <c r="O59" i="18"/>
  <c r="P59" i="18"/>
  <c r="Q59" i="18"/>
  <c r="R59" i="18"/>
  <c r="S59" i="18"/>
  <c r="K60" i="18"/>
  <c r="L60" i="18"/>
  <c r="M60" i="18"/>
  <c r="N60" i="18"/>
  <c r="O60" i="18"/>
  <c r="P60" i="18"/>
  <c r="Q60" i="18"/>
  <c r="R60" i="18"/>
  <c r="S60" i="18"/>
  <c r="K61" i="18"/>
  <c r="L61" i="18"/>
  <c r="M61" i="18"/>
  <c r="N61" i="18"/>
  <c r="O61" i="18"/>
  <c r="P61" i="18"/>
  <c r="Q61" i="18"/>
  <c r="R61" i="18"/>
  <c r="S61" i="18"/>
  <c r="K62" i="18"/>
  <c r="L62" i="18"/>
  <c r="M62" i="18"/>
  <c r="N62" i="18"/>
  <c r="O62" i="18"/>
  <c r="P62" i="18"/>
  <c r="Q62" i="18"/>
  <c r="R62" i="18"/>
  <c r="S62" i="18"/>
  <c r="K63" i="18"/>
  <c r="L63" i="18"/>
  <c r="M63" i="18"/>
  <c r="N63" i="18"/>
  <c r="O63" i="18"/>
  <c r="P63" i="18"/>
  <c r="Q63" i="18"/>
  <c r="R63" i="18"/>
  <c r="S63" i="18"/>
  <c r="K64" i="18"/>
  <c r="L64" i="18"/>
  <c r="M64" i="18"/>
  <c r="N64" i="18"/>
  <c r="O64" i="18"/>
  <c r="P64" i="18"/>
  <c r="Q64" i="18"/>
  <c r="R64" i="18"/>
  <c r="S64" i="18"/>
  <c r="K65" i="18"/>
  <c r="L65" i="18"/>
  <c r="M65" i="18"/>
  <c r="N65" i="18"/>
  <c r="O65" i="18"/>
  <c r="P65" i="18"/>
  <c r="Q65" i="18"/>
  <c r="R65" i="18"/>
  <c r="S65" i="18"/>
  <c r="K66" i="18"/>
  <c r="L66" i="18"/>
  <c r="M66" i="18"/>
  <c r="N66" i="18"/>
  <c r="O66" i="18"/>
  <c r="P66" i="18"/>
  <c r="Q66" i="18"/>
  <c r="R66" i="18"/>
  <c r="S66" i="18"/>
  <c r="K67" i="18"/>
  <c r="L67" i="18"/>
  <c r="M67" i="18"/>
  <c r="N67" i="18"/>
  <c r="O67" i="18"/>
  <c r="P67" i="18"/>
  <c r="Q67" i="18"/>
  <c r="R67" i="18"/>
  <c r="S67" i="18"/>
  <c r="K68" i="18"/>
  <c r="L68" i="18"/>
  <c r="M68" i="18"/>
  <c r="N68" i="18"/>
  <c r="O68" i="18"/>
  <c r="P68" i="18"/>
  <c r="Q68" i="18"/>
  <c r="R68" i="18"/>
  <c r="S68" i="18"/>
  <c r="K69" i="18"/>
  <c r="L69" i="18"/>
  <c r="M69" i="18"/>
  <c r="N69" i="18"/>
  <c r="R69" i="18" s="1"/>
  <c r="O69" i="18"/>
  <c r="P69" i="18"/>
  <c r="Q69" i="18"/>
  <c r="S69" i="18"/>
  <c r="K70" i="18"/>
  <c r="L70" i="18"/>
  <c r="M70" i="18"/>
  <c r="N70" i="18"/>
  <c r="O70" i="18"/>
  <c r="P70" i="18"/>
  <c r="Q70" i="18"/>
  <c r="R70" i="18"/>
  <c r="S70" i="18"/>
  <c r="K71" i="18"/>
  <c r="L71" i="18"/>
  <c r="M71" i="18"/>
  <c r="N71" i="18"/>
  <c r="O71" i="18"/>
  <c r="P71" i="18"/>
  <c r="Q71" i="18"/>
  <c r="R71" i="18"/>
  <c r="S71" i="18"/>
  <c r="K72" i="18"/>
  <c r="L72" i="18"/>
  <c r="M72" i="18"/>
  <c r="N72" i="18"/>
  <c r="O72" i="18"/>
  <c r="P72" i="18"/>
  <c r="Q72" i="18"/>
  <c r="R72" i="18"/>
  <c r="S72" i="18"/>
  <c r="AL12" i="17"/>
  <c r="AM12" i="17"/>
  <c r="AM10" i="17" s="1"/>
  <c r="AM11" i="17" s="1"/>
  <c r="AN12" i="17"/>
  <c r="AN10" i="17" s="1"/>
  <c r="AN11" i="17" s="1"/>
  <c r="AO12" i="17"/>
  <c r="AO10" i="17" s="1"/>
  <c r="AP12" i="17"/>
  <c r="AQ12" i="17"/>
  <c r="AR12" i="17"/>
  <c r="AS12" i="17"/>
  <c r="AT12" i="17"/>
  <c r="AT10" i="17" s="1"/>
  <c r="AT11" i="17" s="1"/>
  <c r="AU12" i="17"/>
  <c r="AU10" i="17" s="1"/>
  <c r="AV12" i="17"/>
  <c r="AW12" i="17"/>
  <c r="AX12" i="17"/>
  <c r="AY12" i="17"/>
  <c r="AZ12" i="17"/>
  <c r="AZ10" i="17" s="1"/>
  <c r="AZ11" i="17" s="1"/>
  <c r="BA12" i="17"/>
  <c r="BA10" i="17" s="1"/>
  <c r="BA11" i="17" s="1"/>
  <c r="BB12" i="17"/>
  <c r="BC12" i="17"/>
  <c r="BC10" i="17" s="1"/>
  <c r="BC11" i="17" s="1"/>
  <c r="BD12" i="17"/>
  <c r="BD10" i="17" s="1"/>
  <c r="BD11" i="17" s="1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AM25" i="17"/>
  <c r="AO25" i="17"/>
  <c r="AP25" i="17"/>
  <c r="AP26" i="17" s="1"/>
  <c r="AU25" i="17"/>
  <c r="AU26" i="17" s="1"/>
  <c r="AW25" i="17"/>
  <c r="AW26" i="17" s="1"/>
  <c r="AX25" i="17"/>
  <c r="AX26" i="17" s="1"/>
  <c r="AY25" i="17"/>
  <c r="AY26" i="17" s="1"/>
  <c r="AZ25" i="17"/>
  <c r="BL25" i="17"/>
  <c r="AM26" i="17"/>
  <c r="AO26" i="17"/>
  <c r="AZ26" i="17"/>
  <c r="BB26" i="17"/>
  <c r="AL27" i="17"/>
  <c r="AM27" i="17"/>
  <c r="AN27" i="17"/>
  <c r="AN25" i="17" s="1"/>
  <c r="AN26" i="17" s="1"/>
  <c r="AO27" i="17"/>
  <c r="AP27" i="17"/>
  <c r="AQ27" i="17"/>
  <c r="AQ25" i="17" s="1"/>
  <c r="AQ26" i="17" s="1"/>
  <c r="AR27" i="17"/>
  <c r="AR25" i="17" s="1"/>
  <c r="AS27" i="17"/>
  <c r="AS25" i="17" s="1"/>
  <c r="AS26" i="17" s="1"/>
  <c r="AT27" i="17"/>
  <c r="AT25" i="17" s="1"/>
  <c r="AT26" i="17" s="1"/>
  <c r="AU27" i="17"/>
  <c r="AV27" i="17"/>
  <c r="AW27" i="17"/>
  <c r="AX27" i="17"/>
  <c r="AY27" i="17"/>
  <c r="AZ27" i="17"/>
  <c r="BA27" i="17"/>
  <c r="BB27" i="17"/>
  <c r="BB25" i="17" s="1"/>
  <c r="BC27" i="17"/>
  <c r="BD27" i="17"/>
  <c r="BD25" i="17" s="1"/>
  <c r="BD26" i="17" s="1"/>
  <c r="AL31" i="17"/>
  <c r="AM31" i="17"/>
  <c r="AN31" i="17"/>
  <c r="AO31" i="17"/>
  <c r="AP31" i="17"/>
  <c r="AQ31" i="17"/>
  <c r="AR31" i="17"/>
  <c r="AS31" i="17"/>
  <c r="AT31" i="17"/>
  <c r="AU31" i="17"/>
  <c r="AV31" i="17"/>
  <c r="AV25" i="17" s="1"/>
  <c r="AW31" i="17"/>
  <c r="AX31" i="17"/>
  <c r="AY31" i="17"/>
  <c r="AZ31" i="17"/>
  <c r="BA31" i="17"/>
  <c r="BA25" i="17" s="1"/>
  <c r="BA26" i="17" s="1"/>
  <c r="BB31" i="17"/>
  <c r="BC31" i="17"/>
  <c r="BC25" i="17" s="1"/>
  <c r="BC26" i="17" s="1"/>
  <c r="BD31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BC35" i="17"/>
  <c r="BD35" i="17"/>
  <c r="AX40" i="17"/>
  <c r="AY40" i="17"/>
  <c r="AY41" i="17" s="1"/>
  <c r="AZ40" i="17"/>
  <c r="AZ41" i="17" s="1"/>
  <c r="BB40" i="17"/>
  <c r="BC40" i="17"/>
  <c r="BC41" i="17" s="1"/>
  <c r="BB41" i="17"/>
  <c r="AL42" i="17"/>
  <c r="AM42" i="17"/>
  <c r="AN42" i="17"/>
  <c r="AO42" i="17"/>
  <c r="AP42" i="17"/>
  <c r="AQ42" i="17"/>
  <c r="AR42" i="17"/>
  <c r="AS42" i="17"/>
  <c r="AT42" i="17"/>
  <c r="AT40" i="17" s="1"/>
  <c r="AT41" i="17" s="1"/>
  <c r="AU42" i="17"/>
  <c r="AU40" i="17" s="1"/>
  <c r="AV42" i="17"/>
  <c r="AV40" i="17" s="1"/>
  <c r="AV41" i="17" s="1"/>
  <c r="AW42" i="17"/>
  <c r="AW40" i="17" s="1"/>
  <c r="AW41" i="17" s="1"/>
  <c r="AX42" i="17"/>
  <c r="AY42" i="17"/>
  <c r="AZ42" i="17"/>
  <c r="BA42" i="17"/>
  <c r="BB42" i="17"/>
  <c r="BC42" i="17"/>
  <c r="BD42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AY46" i="17"/>
  <c r="AZ46" i="17"/>
  <c r="BA46" i="17"/>
  <c r="BA40" i="17" s="1"/>
  <c r="BA41" i="17" s="1"/>
  <c r="BB46" i="17"/>
  <c r="BC46" i="17"/>
  <c r="BD46" i="17"/>
  <c r="AL50" i="17"/>
  <c r="AL40" i="17" s="1"/>
  <c r="AM50" i="17"/>
  <c r="AM40" i="17" s="1"/>
  <c r="AM41" i="17" s="1"/>
  <c r="AN50" i="17"/>
  <c r="AO50" i="17"/>
  <c r="AO40" i="17" s="1"/>
  <c r="AP50" i="17"/>
  <c r="AP40" i="17" s="1"/>
  <c r="AP41" i="17" s="1"/>
  <c r="AQ50" i="17"/>
  <c r="AR50" i="17"/>
  <c r="AS50" i="17"/>
  <c r="AT50" i="17"/>
  <c r="AU50" i="17"/>
  <c r="AV50" i="17"/>
  <c r="AW50" i="17"/>
  <c r="AX50" i="17"/>
  <c r="AY50" i="17"/>
  <c r="AZ50" i="17"/>
  <c r="BA50" i="17"/>
  <c r="BB50" i="17"/>
  <c r="BC50" i="17"/>
  <c r="BD50" i="17"/>
  <c r="BD40" i="17" s="1"/>
  <c r="BD41" i="17" s="1"/>
  <c r="AL55" i="17"/>
  <c r="AP55" i="17"/>
  <c r="AU55" i="17"/>
  <c r="AU56" i="17" s="1"/>
  <c r="AW55" i="17"/>
  <c r="AW56" i="17" s="1"/>
  <c r="AX55" i="17"/>
  <c r="AX56" i="17" s="1"/>
  <c r="AY55" i="17"/>
  <c r="AY56" i="17" s="1"/>
  <c r="BL55" i="17"/>
  <c r="AL56" i="17"/>
  <c r="AP56" i="17"/>
  <c r="AZ56" i="17"/>
  <c r="AL57" i="17"/>
  <c r="AM57" i="17"/>
  <c r="AN57" i="17"/>
  <c r="AO57" i="17"/>
  <c r="AP57" i="17"/>
  <c r="AQ57" i="17"/>
  <c r="AR57" i="17"/>
  <c r="AS57" i="17"/>
  <c r="AT57" i="17"/>
  <c r="AT55" i="17" s="1"/>
  <c r="AT56" i="17" s="1"/>
  <c r="AU57" i="17"/>
  <c r="AV57" i="17"/>
  <c r="AW57" i="17"/>
  <c r="AX57" i="17"/>
  <c r="AY57" i="17"/>
  <c r="AZ57" i="17"/>
  <c r="BA57" i="17"/>
  <c r="BB57" i="17"/>
  <c r="BC57" i="17"/>
  <c r="BD57" i="17"/>
  <c r="AL61" i="17"/>
  <c r="AM61" i="17"/>
  <c r="AM55" i="17" s="1"/>
  <c r="AM56" i="17" s="1"/>
  <c r="AN61" i="17"/>
  <c r="AO61" i="17"/>
  <c r="AP61" i="17"/>
  <c r="AQ61" i="17"/>
  <c r="AR61" i="17"/>
  <c r="AS61" i="17"/>
  <c r="AT61" i="17"/>
  <c r="AU61" i="17"/>
  <c r="AV61" i="17"/>
  <c r="AV55" i="17" s="1"/>
  <c r="AV56" i="17" s="1"/>
  <c r="AW61" i="17"/>
  <c r="AX61" i="17"/>
  <c r="AY61" i="17"/>
  <c r="AZ61" i="17"/>
  <c r="BA61" i="17"/>
  <c r="BB61" i="17"/>
  <c r="BC61" i="17"/>
  <c r="BC55" i="17" s="1"/>
  <c r="BC56" i="17" s="1"/>
  <c r="BD61" i="17"/>
  <c r="BD55" i="17" s="1"/>
  <c r="BD56" i="17" s="1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AZ55" i="17" s="1"/>
  <c r="BA65" i="17"/>
  <c r="BB65" i="17"/>
  <c r="BC65" i="17"/>
  <c r="BD65" i="17"/>
  <c r="AP70" i="17"/>
  <c r="AP71" i="17" s="1"/>
  <c r="AU70" i="17"/>
  <c r="AV70" i="17"/>
  <c r="AV71" i="17" s="1"/>
  <c r="AW70" i="17"/>
  <c r="AW71" i="17" s="1"/>
  <c r="AX70" i="17"/>
  <c r="AY70" i="17"/>
  <c r="AY71" i="17" s="1"/>
  <c r="AQ71" i="17"/>
  <c r="AL72" i="17"/>
  <c r="AM72" i="17"/>
  <c r="AN72" i="17"/>
  <c r="AO72" i="17"/>
  <c r="AP72" i="17"/>
  <c r="AQ72" i="17"/>
  <c r="AR72" i="17"/>
  <c r="AR70" i="17" s="1"/>
  <c r="AS72" i="17"/>
  <c r="AS70" i="17" s="1"/>
  <c r="AS71" i="17" s="1"/>
  <c r="AT72" i="17"/>
  <c r="AU72" i="17"/>
  <c r="AV72" i="17"/>
  <c r="AW72" i="17"/>
  <c r="AX72" i="17"/>
  <c r="AY72" i="17"/>
  <c r="AZ72" i="17"/>
  <c r="AZ70" i="17" s="1"/>
  <c r="AZ71" i="17" s="1"/>
  <c r="BA72" i="17"/>
  <c r="BA70" i="17" s="1"/>
  <c r="BA71" i="17" s="1"/>
  <c r="BB72" i="17"/>
  <c r="BB70" i="17" s="1"/>
  <c r="BB71" i="17" s="1"/>
  <c r="BC72" i="17"/>
  <c r="BC70" i="17" s="1"/>
  <c r="BC71" i="17" s="1"/>
  <c r="BD72" i="17"/>
  <c r="BD70" i="17" s="1"/>
  <c r="BD71" i="17" s="1"/>
  <c r="AL76" i="17"/>
  <c r="AL70" i="17" s="1"/>
  <c r="AM76" i="17"/>
  <c r="AM70" i="17" s="1"/>
  <c r="AM71" i="17" s="1"/>
  <c r="AN76" i="17"/>
  <c r="AO76" i="17"/>
  <c r="AP76" i="17"/>
  <c r="AQ76" i="17"/>
  <c r="AQ70" i="17" s="1"/>
  <c r="AR76" i="17"/>
  <c r="AS76" i="17"/>
  <c r="AT76" i="17"/>
  <c r="AU76" i="17"/>
  <c r="AV76" i="17"/>
  <c r="AW76" i="17"/>
  <c r="AX76" i="17"/>
  <c r="AY76" i="17"/>
  <c r="AZ76" i="17"/>
  <c r="BA76" i="17"/>
  <c r="BB76" i="17"/>
  <c r="BC76" i="17"/>
  <c r="BD76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AO86" i="17"/>
  <c r="AP86" i="17"/>
  <c r="AL87" i="17"/>
  <c r="AM87" i="17"/>
  <c r="AN87" i="17"/>
  <c r="AN85" i="17" s="1"/>
  <c r="AN86" i="17" s="1"/>
  <c r="AO87" i="17"/>
  <c r="AP87" i="17"/>
  <c r="AQ87" i="17"/>
  <c r="AR87" i="17"/>
  <c r="AS87" i="17"/>
  <c r="AT87" i="17"/>
  <c r="AU87" i="17"/>
  <c r="AV87" i="17"/>
  <c r="AW87" i="17"/>
  <c r="AX87" i="17"/>
  <c r="AY87" i="17"/>
  <c r="AZ87" i="17"/>
  <c r="BA87" i="17"/>
  <c r="BB87" i="17"/>
  <c r="BC87" i="17"/>
  <c r="BD87" i="17"/>
  <c r="BD85" i="17" s="1"/>
  <c r="BD86" i="17" s="1"/>
  <c r="AL91" i="17"/>
  <c r="AL85" i="17" s="1"/>
  <c r="AM91" i="17"/>
  <c r="AM85" i="17" s="1"/>
  <c r="AM86" i="17" s="1"/>
  <c r="AN91" i="17"/>
  <c r="AO91" i="17"/>
  <c r="AO85" i="17" s="1"/>
  <c r="AP91" i="17"/>
  <c r="AP85" i="17" s="1"/>
  <c r="AQ91" i="17"/>
  <c r="AR91" i="17"/>
  <c r="AS91" i="17"/>
  <c r="AT91" i="17"/>
  <c r="AT85" i="17" s="1"/>
  <c r="AT86" i="17" s="1"/>
  <c r="AU91" i="17"/>
  <c r="AU85" i="17" s="1"/>
  <c r="AU86" i="17" s="1"/>
  <c r="AV91" i="17"/>
  <c r="AV85" i="17" s="1"/>
  <c r="AV86" i="17" s="1"/>
  <c r="AW91" i="17"/>
  <c r="AX91" i="17"/>
  <c r="AY91" i="17"/>
  <c r="AZ91" i="17"/>
  <c r="BA91" i="17"/>
  <c r="BB91" i="17"/>
  <c r="BC91" i="17"/>
  <c r="BD91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AM100" i="17"/>
  <c r="AN100" i="17"/>
  <c r="AV100" i="17"/>
  <c r="AV101" i="17" s="1"/>
  <c r="AW100" i="17"/>
  <c r="AW101" i="17" s="1"/>
  <c r="AX100" i="17"/>
  <c r="AY100" i="17"/>
  <c r="AY101" i="17" s="1"/>
  <c r="AZ100" i="17"/>
  <c r="AZ101" i="17" s="1"/>
  <c r="AM101" i="17"/>
  <c r="AN101" i="17"/>
  <c r="AL102" i="17"/>
  <c r="AM102" i="17"/>
  <c r="AN102" i="17"/>
  <c r="AO102" i="17"/>
  <c r="AO100" i="17" s="1"/>
  <c r="AP102" i="17"/>
  <c r="AP100" i="17" s="1"/>
  <c r="AP101" i="17" s="1"/>
  <c r="AQ102" i="17"/>
  <c r="AQ100" i="17" s="1"/>
  <c r="AQ101" i="17" s="1"/>
  <c r="AR102" i="17"/>
  <c r="AS102" i="17"/>
  <c r="AT102" i="17"/>
  <c r="AU102" i="17"/>
  <c r="AV102" i="17"/>
  <c r="AW102" i="17"/>
  <c r="AX102" i="17"/>
  <c r="AY102" i="17"/>
  <c r="AZ102" i="17"/>
  <c r="BA102" i="17"/>
  <c r="BA100" i="17" s="1"/>
  <c r="BA101" i="17" s="1"/>
  <c r="BB102" i="17"/>
  <c r="BC102" i="17"/>
  <c r="BD102" i="17"/>
  <c r="AL106" i="17"/>
  <c r="AL100" i="17" s="1"/>
  <c r="AM106" i="17"/>
  <c r="AN106" i="17"/>
  <c r="AO106" i="17"/>
  <c r="AP106" i="17"/>
  <c r="AQ106" i="17"/>
  <c r="AR106" i="17"/>
  <c r="AR100" i="17" s="1"/>
  <c r="AS106" i="17"/>
  <c r="AS100" i="17" s="1"/>
  <c r="AS101" i="17" s="1"/>
  <c r="AT106" i="17"/>
  <c r="AU106" i="17"/>
  <c r="AV106" i="17"/>
  <c r="AW106" i="17"/>
  <c r="AX106" i="17"/>
  <c r="AY106" i="17"/>
  <c r="AZ106" i="17"/>
  <c r="BA106" i="17"/>
  <c r="BB106" i="17"/>
  <c r="BC106" i="17"/>
  <c r="BD106" i="17"/>
  <c r="AL110" i="17"/>
  <c r="AM110" i="17"/>
  <c r="AN110" i="17"/>
  <c r="AO110" i="17"/>
  <c r="AP110" i="17"/>
  <c r="AQ110" i="17"/>
  <c r="AR110" i="17"/>
  <c r="AS110" i="17"/>
  <c r="AT110" i="17"/>
  <c r="AU110" i="17"/>
  <c r="AV110" i="17"/>
  <c r="AW110" i="17"/>
  <c r="AX110" i="17"/>
  <c r="AY110" i="17"/>
  <c r="AZ110" i="17"/>
  <c r="BA110" i="17"/>
  <c r="BB110" i="17"/>
  <c r="BC110" i="17"/>
  <c r="BD110" i="17"/>
  <c r="AL115" i="17"/>
  <c r="AL116" i="17" s="1"/>
  <c r="AR116" i="17"/>
  <c r="AY116" i="17"/>
  <c r="AL117" i="17"/>
  <c r="AM117" i="17"/>
  <c r="AN117" i="17"/>
  <c r="AO117" i="17"/>
  <c r="AP117" i="17"/>
  <c r="AQ117" i="17"/>
  <c r="AR117" i="17"/>
  <c r="AS117" i="17"/>
  <c r="AT117" i="17"/>
  <c r="AU117" i="17"/>
  <c r="AV117" i="17"/>
  <c r="AW117" i="17"/>
  <c r="AX117" i="17"/>
  <c r="AX115" i="17" s="1"/>
  <c r="AX116" i="17" s="1"/>
  <c r="AY117" i="17"/>
  <c r="AY115" i="17" s="1"/>
  <c r="AZ117" i="17"/>
  <c r="BA117" i="17"/>
  <c r="BB117" i="17"/>
  <c r="BC117" i="17"/>
  <c r="BD117" i="17"/>
  <c r="AL121" i="17"/>
  <c r="AM121" i="17"/>
  <c r="AM115" i="17" s="1"/>
  <c r="AM116" i="17" s="1"/>
  <c r="AN121" i="17"/>
  <c r="AN115" i="17" s="1"/>
  <c r="AN116" i="17" s="1"/>
  <c r="AO121" i="17"/>
  <c r="AO115" i="17" s="1"/>
  <c r="AP121" i="17"/>
  <c r="AQ121" i="17"/>
  <c r="AQ115" i="17" s="1"/>
  <c r="AQ116" i="17" s="1"/>
  <c r="AR121" i="17"/>
  <c r="AS121" i="17"/>
  <c r="AT121" i="17"/>
  <c r="AU121" i="17"/>
  <c r="AV121" i="17"/>
  <c r="AW121" i="17"/>
  <c r="AX121" i="17"/>
  <c r="AY121" i="17"/>
  <c r="AZ121" i="17"/>
  <c r="BA121" i="17"/>
  <c r="BB121" i="17"/>
  <c r="BC121" i="17"/>
  <c r="BD121" i="17"/>
  <c r="AL125" i="17"/>
  <c r="AM125" i="17"/>
  <c r="AN125" i="17"/>
  <c r="AO125" i="17"/>
  <c r="AP125" i="17"/>
  <c r="AQ125" i="17"/>
  <c r="AR125" i="17"/>
  <c r="AR115" i="17" s="1"/>
  <c r="AS125" i="17"/>
  <c r="AT125" i="17"/>
  <c r="AU125" i="17"/>
  <c r="AV125" i="17"/>
  <c r="AW125" i="17"/>
  <c r="AX125" i="17"/>
  <c r="AY125" i="17"/>
  <c r="AZ125" i="17"/>
  <c r="BA125" i="17"/>
  <c r="BB125" i="17"/>
  <c r="BC125" i="17"/>
  <c r="BC115" i="17" s="1"/>
  <c r="BC116" i="17" s="1"/>
  <c r="BD125" i="17"/>
  <c r="BD115" i="17" s="1"/>
  <c r="BD116" i="17" s="1"/>
  <c r="AM130" i="17"/>
  <c r="AM131" i="17" s="1"/>
  <c r="AN130" i="17"/>
  <c r="AN131" i="17" s="1"/>
  <c r="AO130" i="17"/>
  <c r="AO131" i="17" s="1"/>
  <c r="AP130" i="17"/>
  <c r="AP131" i="17" s="1"/>
  <c r="AQ130" i="17"/>
  <c r="AQ131" i="17" s="1"/>
  <c r="AR130" i="17"/>
  <c r="AR131" i="17" s="1"/>
  <c r="BJ130" i="17"/>
  <c r="AZ131" i="17"/>
  <c r="AL132" i="17"/>
  <c r="AM132" i="17"/>
  <c r="AN132" i="17"/>
  <c r="AO132" i="17"/>
  <c r="AP132" i="17"/>
  <c r="AQ132" i="17"/>
  <c r="AR132" i="17"/>
  <c r="AS132" i="17"/>
  <c r="AS130" i="17" s="1"/>
  <c r="AS131" i="17" s="1"/>
  <c r="AT132" i="17"/>
  <c r="AT130" i="17" s="1"/>
  <c r="AT131" i="17" s="1"/>
  <c r="AU132" i="17"/>
  <c r="AV132" i="17"/>
  <c r="AW132" i="17"/>
  <c r="AX132" i="17"/>
  <c r="AY132" i="17"/>
  <c r="AZ132" i="17"/>
  <c r="AZ130" i="17" s="1"/>
  <c r="BA132" i="17"/>
  <c r="BA130" i="17" s="1"/>
  <c r="BA131" i="17" s="1"/>
  <c r="BB132" i="17"/>
  <c r="BB130" i="17" s="1"/>
  <c r="BB131" i="17" s="1"/>
  <c r="BC132" i="17"/>
  <c r="BC130" i="17" s="1"/>
  <c r="BC131" i="17" s="1"/>
  <c r="BD132" i="17"/>
  <c r="BD130" i="17" s="1"/>
  <c r="BD131" i="17" s="1"/>
  <c r="AL136" i="17"/>
  <c r="AM136" i="17"/>
  <c r="AN136" i="17"/>
  <c r="AO136" i="17"/>
  <c r="AP136" i="17"/>
  <c r="AQ136" i="17"/>
  <c r="AR136" i="17"/>
  <c r="AS136" i="17"/>
  <c r="AT136" i="17"/>
  <c r="AU136" i="17"/>
  <c r="AV136" i="17"/>
  <c r="AW136" i="17"/>
  <c r="AX136" i="17"/>
  <c r="AY136" i="17"/>
  <c r="AZ136" i="17"/>
  <c r="BA136" i="17"/>
  <c r="BB136" i="17"/>
  <c r="BC136" i="17"/>
  <c r="BD136" i="17"/>
  <c r="AL140" i="17"/>
  <c r="AM140" i="17"/>
  <c r="AN140" i="17"/>
  <c r="AO140" i="17"/>
  <c r="AP140" i="17"/>
  <c r="AQ140" i="17"/>
  <c r="AR140" i="17"/>
  <c r="AS140" i="17"/>
  <c r="AT140" i="17"/>
  <c r="AU140" i="17"/>
  <c r="AV140" i="17"/>
  <c r="AW140" i="17"/>
  <c r="AX140" i="17"/>
  <c r="AY140" i="17"/>
  <c r="AZ140" i="17"/>
  <c r="BA140" i="17"/>
  <c r="BB140" i="17"/>
  <c r="BC140" i="17"/>
  <c r="BD140" i="17"/>
  <c r="AM145" i="17"/>
  <c r="AM146" i="17" s="1"/>
  <c r="AN145" i="17"/>
  <c r="AN146" i="17" s="1"/>
  <c r="AO145" i="17"/>
  <c r="AO146" i="17" s="1"/>
  <c r="AP145" i="17"/>
  <c r="AP146" i="17" s="1"/>
  <c r="AQ145" i="17"/>
  <c r="AQ146" i="17" s="1"/>
  <c r="AR145" i="17"/>
  <c r="AS145" i="17"/>
  <c r="BA145" i="17"/>
  <c r="BB145" i="17"/>
  <c r="BC145" i="17"/>
  <c r="BD145" i="17"/>
  <c r="BD146" i="17" s="1"/>
  <c r="BH145" i="17"/>
  <c r="BI145" i="17"/>
  <c r="AR146" i="17"/>
  <c r="AS146" i="17"/>
  <c r="BA146" i="17"/>
  <c r="BB146" i="17"/>
  <c r="BC146" i="17"/>
  <c r="AL147" i="17"/>
  <c r="AM147" i="17"/>
  <c r="AN147" i="17"/>
  <c r="AO147" i="17"/>
  <c r="AP147" i="17"/>
  <c r="AQ147" i="17"/>
  <c r="AR147" i="17"/>
  <c r="AS147" i="17"/>
  <c r="AT147" i="17"/>
  <c r="AU147" i="17"/>
  <c r="AV147" i="17"/>
  <c r="AW147" i="17"/>
  <c r="AX147" i="17"/>
  <c r="AY147" i="17"/>
  <c r="AZ147" i="17"/>
  <c r="AZ145" i="17" s="1"/>
  <c r="AZ146" i="17" s="1"/>
  <c r="BA147" i="17"/>
  <c r="BB147" i="17"/>
  <c r="BC147" i="17"/>
  <c r="BD147" i="17"/>
  <c r="AL151" i="17"/>
  <c r="AL145" i="17" s="1"/>
  <c r="AL146" i="17" s="1"/>
  <c r="AM151" i="17"/>
  <c r="AN151" i="17"/>
  <c r="AO151" i="17"/>
  <c r="AP151" i="17"/>
  <c r="AQ151" i="17"/>
  <c r="AR151" i="17"/>
  <c r="AS151" i="17"/>
  <c r="AT151" i="17"/>
  <c r="AU151" i="17"/>
  <c r="AV151" i="17"/>
  <c r="AW151" i="17"/>
  <c r="AX151" i="17"/>
  <c r="AY151" i="17"/>
  <c r="AZ151" i="17"/>
  <c r="BA151" i="17"/>
  <c r="BB151" i="17"/>
  <c r="BC151" i="17"/>
  <c r="BD151" i="17"/>
  <c r="AL155" i="17"/>
  <c r="AM155" i="17"/>
  <c r="AN155" i="17"/>
  <c r="AO155" i="17"/>
  <c r="AP155" i="17"/>
  <c r="AQ155" i="17"/>
  <c r="AR155" i="17"/>
  <c r="AS155" i="17"/>
  <c r="AT155" i="17"/>
  <c r="AU155" i="17"/>
  <c r="AV155" i="17"/>
  <c r="AW155" i="17"/>
  <c r="AX155" i="17"/>
  <c r="AY155" i="17"/>
  <c r="AZ155" i="17"/>
  <c r="BA155" i="17"/>
  <c r="BB155" i="17"/>
  <c r="BC155" i="17"/>
  <c r="BD155" i="17"/>
  <c r="AP160" i="17"/>
  <c r="AP161" i="17" s="1"/>
  <c r="AQ160" i="17"/>
  <c r="AQ161" i="17" s="1"/>
  <c r="AU160" i="17"/>
  <c r="AV160" i="17"/>
  <c r="AW160" i="17"/>
  <c r="BB160" i="17"/>
  <c r="BB161" i="17" s="1"/>
  <c r="BC160" i="17"/>
  <c r="BC161" i="17" s="1"/>
  <c r="BD160" i="17"/>
  <c r="BD161" i="17" s="1"/>
  <c r="AU161" i="17"/>
  <c r="AV161" i="17"/>
  <c r="AW161" i="17"/>
  <c r="AX161" i="17"/>
  <c r="AL162" i="17"/>
  <c r="AM162" i="17"/>
  <c r="AN162" i="17"/>
  <c r="AO162" i="17"/>
  <c r="AP162" i="17"/>
  <c r="AQ162" i="17"/>
  <c r="AR162" i="17"/>
  <c r="AS162" i="17"/>
  <c r="AT162" i="17"/>
  <c r="AU162" i="17"/>
  <c r="AV162" i="17"/>
  <c r="AW162" i="17"/>
  <c r="AX162" i="17"/>
  <c r="AX160" i="17" s="1"/>
  <c r="AY162" i="17"/>
  <c r="AZ162" i="17"/>
  <c r="BA162" i="17"/>
  <c r="BB162" i="17"/>
  <c r="BC162" i="17"/>
  <c r="BD162" i="17"/>
  <c r="AL166" i="17"/>
  <c r="AM166" i="17"/>
  <c r="AN166" i="17"/>
  <c r="AO166" i="17"/>
  <c r="AP166" i="17"/>
  <c r="AQ166" i="17"/>
  <c r="AR166" i="17"/>
  <c r="AS166" i="17"/>
  <c r="AT166" i="17"/>
  <c r="AU166" i="17"/>
  <c r="AV166" i="17"/>
  <c r="AW166" i="17"/>
  <c r="AX166" i="17"/>
  <c r="AY166" i="17"/>
  <c r="AZ166" i="17"/>
  <c r="BA166" i="17"/>
  <c r="BB166" i="17"/>
  <c r="BC166" i="17"/>
  <c r="BD166" i="17"/>
  <c r="AL170" i="17"/>
  <c r="AM170" i="17"/>
  <c r="AN170" i="17"/>
  <c r="AO170" i="17"/>
  <c r="AP170" i="17"/>
  <c r="AQ170" i="17"/>
  <c r="AR170" i="17"/>
  <c r="AS170" i="17"/>
  <c r="AT170" i="17"/>
  <c r="AU170" i="17"/>
  <c r="AV170" i="17"/>
  <c r="AW170" i="17"/>
  <c r="AX170" i="17"/>
  <c r="AY170" i="17"/>
  <c r="AZ170" i="17"/>
  <c r="BA170" i="17"/>
  <c r="BB170" i="17"/>
  <c r="BC170" i="17"/>
  <c r="BD170" i="17"/>
  <c r="AR175" i="17"/>
  <c r="AS175" i="17"/>
  <c r="AT175" i="17"/>
  <c r="AT176" i="17" s="1"/>
  <c r="AZ175" i="17"/>
  <c r="AZ176" i="17" s="1"/>
  <c r="AR176" i="17"/>
  <c r="AS176" i="17"/>
  <c r="AL177" i="17"/>
  <c r="AM177" i="17"/>
  <c r="AN177" i="17"/>
  <c r="AO177" i="17"/>
  <c r="AP177" i="17"/>
  <c r="AQ177" i="17"/>
  <c r="AR177" i="17"/>
  <c r="AS177" i="17"/>
  <c r="AT177" i="17"/>
  <c r="AU177" i="17"/>
  <c r="AV177" i="17"/>
  <c r="AW177" i="17"/>
  <c r="AX177" i="17"/>
  <c r="AY177" i="17"/>
  <c r="AZ177" i="17"/>
  <c r="BA177" i="17"/>
  <c r="BB177" i="17"/>
  <c r="BC177" i="17"/>
  <c r="BD177" i="17"/>
  <c r="AL181" i="17"/>
  <c r="AL175" i="17" s="1"/>
  <c r="AM181" i="17"/>
  <c r="AM175" i="17" s="1"/>
  <c r="AM176" i="17" s="1"/>
  <c r="AN181" i="17"/>
  <c r="AN175" i="17" s="1"/>
  <c r="AN176" i="17" s="1"/>
  <c r="AO181" i="17"/>
  <c r="AP181" i="17"/>
  <c r="AQ181" i="17"/>
  <c r="AR181" i="17"/>
  <c r="AS181" i="17"/>
  <c r="AT181" i="17"/>
  <c r="AU181" i="17"/>
  <c r="AU175" i="17" s="1"/>
  <c r="AV181" i="17"/>
  <c r="AV175" i="17" s="1"/>
  <c r="AV176" i="17" s="1"/>
  <c r="AW181" i="17"/>
  <c r="AX181" i="17"/>
  <c r="AY181" i="17"/>
  <c r="AZ181" i="17"/>
  <c r="BA181" i="17"/>
  <c r="BB181" i="17"/>
  <c r="BC181" i="17"/>
  <c r="BD181" i="17"/>
  <c r="AL185" i="17"/>
  <c r="AM185" i="17"/>
  <c r="AN185" i="17"/>
  <c r="AO185" i="17"/>
  <c r="AP185" i="17"/>
  <c r="AQ185" i="17"/>
  <c r="AR185" i="17"/>
  <c r="AS185" i="17"/>
  <c r="AT185" i="17"/>
  <c r="AU185" i="17"/>
  <c r="AV185" i="17"/>
  <c r="AW185" i="17"/>
  <c r="AX185" i="17"/>
  <c r="AY185" i="17"/>
  <c r="AZ185" i="17"/>
  <c r="BA185" i="17"/>
  <c r="BB185" i="17"/>
  <c r="BC185" i="17"/>
  <c r="BD185" i="17"/>
  <c r="AQ190" i="17"/>
  <c r="AQ191" i="17" s="1"/>
  <c r="BD191" i="17"/>
  <c r="AL192" i="17"/>
  <c r="AM192" i="17"/>
  <c r="AN192" i="17"/>
  <c r="AO192" i="17"/>
  <c r="AO190" i="17" s="1"/>
  <c r="AP192" i="17"/>
  <c r="AP190" i="17" s="1"/>
  <c r="AP191" i="17" s="1"/>
  <c r="AQ192" i="17"/>
  <c r="AR192" i="17"/>
  <c r="AR190" i="17" s="1"/>
  <c r="AS192" i="17"/>
  <c r="AS190" i="17" s="1"/>
  <c r="AS191" i="17" s="1"/>
  <c r="AT192" i="17"/>
  <c r="AT190" i="17" s="1"/>
  <c r="AT191" i="17" s="1"/>
  <c r="AU192" i="17"/>
  <c r="AU190" i="17" s="1"/>
  <c r="AV192" i="17"/>
  <c r="AV190" i="17" s="1"/>
  <c r="AV191" i="17" s="1"/>
  <c r="AW192" i="17"/>
  <c r="AX192" i="17"/>
  <c r="AY192" i="17"/>
  <c r="AZ192" i="17"/>
  <c r="BA192" i="17"/>
  <c r="BB192" i="17"/>
  <c r="BC192" i="17"/>
  <c r="BD192" i="17"/>
  <c r="BD190" i="17" s="1"/>
  <c r="AL196" i="17"/>
  <c r="AM196" i="17"/>
  <c r="AN196" i="17"/>
  <c r="AO196" i="17"/>
  <c r="AP196" i="17"/>
  <c r="AQ196" i="17"/>
  <c r="AR196" i="17"/>
  <c r="AS196" i="17"/>
  <c r="AT196" i="17"/>
  <c r="AU196" i="17"/>
  <c r="AV196" i="17"/>
  <c r="AW196" i="17"/>
  <c r="AW190" i="17" s="1"/>
  <c r="AW191" i="17" s="1"/>
  <c r="AX196" i="17"/>
  <c r="AX190" i="17" s="1"/>
  <c r="AY196" i="17"/>
  <c r="AY190" i="17" s="1"/>
  <c r="AY191" i="17" s="1"/>
  <c r="AZ196" i="17"/>
  <c r="AZ190" i="17" s="1"/>
  <c r="AZ191" i="17" s="1"/>
  <c r="BA196" i="17"/>
  <c r="BA190" i="17" s="1"/>
  <c r="BA191" i="17" s="1"/>
  <c r="BB196" i="17"/>
  <c r="BC196" i="17"/>
  <c r="BD196" i="17"/>
  <c r="AL200" i="17"/>
  <c r="AM200" i="17"/>
  <c r="AN200" i="17"/>
  <c r="AO200" i="17"/>
  <c r="AP200" i="17"/>
  <c r="AQ200" i="17"/>
  <c r="AR200" i="17"/>
  <c r="AS200" i="17"/>
  <c r="AT200" i="17"/>
  <c r="AU200" i="17"/>
  <c r="AV200" i="17"/>
  <c r="AW200" i="17"/>
  <c r="AX200" i="17"/>
  <c r="AY200" i="17"/>
  <c r="AZ200" i="17"/>
  <c r="BA200" i="17"/>
  <c r="BB200" i="17"/>
  <c r="BC200" i="17"/>
  <c r="BD200" i="17"/>
  <c r="AW205" i="17"/>
  <c r="AY205" i="17"/>
  <c r="AZ205" i="17"/>
  <c r="BA205" i="17"/>
  <c r="BD205" i="17"/>
  <c r="BD206" i="17" s="1"/>
  <c r="AW206" i="17"/>
  <c r="AY206" i="17"/>
  <c r="AZ206" i="17"/>
  <c r="BA206" i="17"/>
  <c r="AL207" i="17"/>
  <c r="AM207" i="17"/>
  <c r="AN207" i="17"/>
  <c r="AO207" i="17"/>
  <c r="AP207" i="17"/>
  <c r="AQ207" i="17"/>
  <c r="AR207" i="17"/>
  <c r="AS207" i="17"/>
  <c r="AT207" i="17"/>
  <c r="AU207" i="17"/>
  <c r="AV207" i="17"/>
  <c r="AW207" i="17"/>
  <c r="AX207" i="17"/>
  <c r="AY207" i="17"/>
  <c r="AZ207" i="17"/>
  <c r="BA207" i="17"/>
  <c r="BB207" i="17"/>
  <c r="BC207" i="17"/>
  <c r="BD207" i="17"/>
  <c r="AL211" i="17"/>
  <c r="AM211" i="17"/>
  <c r="AN211" i="17"/>
  <c r="AO211" i="17"/>
  <c r="AO205" i="17" s="1"/>
  <c r="AP211" i="17"/>
  <c r="AP205" i="17" s="1"/>
  <c r="AP206" i="17" s="1"/>
  <c r="AQ211" i="17"/>
  <c r="AQ205" i="17" s="1"/>
  <c r="AQ206" i="17" s="1"/>
  <c r="AR211" i="17"/>
  <c r="AR205" i="17" s="1"/>
  <c r="AS211" i="17"/>
  <c r="AS205" i="17" s="1"/>
  <c r="AS206" i="17" s="1"/>
  <c r="AT211" i="17"/>
  <c r="AT205" i="17" s="1"/>
  <c r="AT206" i="17" s="1"/>
  <c r="AU211" i="17"/>
  <c r="AU205" i="17" s="1"/>
  <c r="AV211" i="17"/>
  <c r="AW211" i="17"/>
  <c r="AX211" i="17"/>
  <c r="AY211" i="17"/>
  <c r="AZ211" i="17"/>
  <c r="BA211" i="17"/>
  <c r="BB211" i="17"/>
  <c r="BC211" i="17"/>
  <c r="BD211" i="17"/>
  <c r="AL215" i="17"/>
  <c r="AM215" i="17"/>
  <c r="AM205" i="17" s="1"/>
  <c r="AM206" i="17" s="1"/>
  <c r="AN215" i="17"/>
  <c r="AN205" i="17" s="1"/>
  <c r="AN206" i="17" s="1"/>
  <c r="AO215" i="17"/>
  <c r="AP215" i="17"/>
  <c r="AQ215" i="17"/>
  <c r="AR215" i="17"/>
  <c r="AS215" i="17"/>
  <c r="AT215" i="17"/>
  <c r="AU215" i="17"/>
  <c r="AV215" i="17"/>
  <c r="AV205" i="17" s="1"/>
  <c r="AV206" i="17" s="1"/>
  <c r="AW215" i="17"/>
  <c r="AX215" i="17"/>
  <c r="AY215" i="17"/>
  <c r="AZ215" i="17"/>
  <c r="BA215" i="17"/>
  <c r="BB215" i="17"/>
  <c r="BB205" i="17" s="1"/>
  <c r="BB206" i="17" s="1"/>
  <c r="BC215" i="17"/>
  <c r="BC205" i="17" s="1"/>
  <c r="BC206" i="17" s="1"/>
  <c r="BD215" i="17"/>
  <c r="AM220" i="17"/>
  <c r="AN220" i="17"/>
  <c r="AO220" i="17"/>
  <c r="AM221" i="17"/>
  <c r="AN221" i="17"/>
  <c r="AR221" i="17"/>
  <c r="AS221" i="17"/>
  <c r="AY221" i="17"/>
  <c r="AZ221" i="17"/>
  <c r="BA221" i="17"/>
  <c r="BC221" i="17"/>
  <c r="BD221" i="17"/>
  <c r="AL222" i="17"/>
  <c r="AL220" i="17" s="1"/>
  <c r="AM222" i="17"/>
  <c r="AN222" i="17"/>
  <c r="AO222" i="17"/>
  <c r="AP222" i="17"/>
  <c r="AQ222" i="17"/>
  <c r="AQ220" i="17" s="1"/>
  <c r="AQ221" i="17" s="1"/>
  <c r="AR222" i="17"/>
  <c r="AR220" i="17" s="1"/>
  <c r="AS222" i="17"/>
  <c r="AS220" i="17" s="1"/>
  <c r="AT222" i="17"/>
  <c r="AU222" i="17"/>
  <c r="AV222" i="17"/>
  <c r="AV220" i="17" s="1"/>
  <c r="AV221" i="17" s="1"/>
  <c r="AW222" i="17"/>
  <c r="AX222" i="17"/>
  <c r="AY222" i="17"/>
  <c r="AZ222" i="17"/>
  <c r="BA222" i="17"/>
  <c r="BB222" i="17"/>
  <c r="BC222" i="17"/>
  <c r="BD222" i="17"/>
  <c r="AL226" i="17"/>
  <c r="AM226" i="17"/>
  <c r="AN226" i="17"/>
  <c r="AO226" i="17"/>
  <c r="AP226" i="17"/>
  <c r="AQ226" i="17"/>
  <c r="AR226" i="17"/>
  <c r="AS226" i="17"/>
  <c r="AT226" i="17"/>
  <c r="AU226" i="17"/>
  <c r="AV226" i="17"/>
  <c r="AW226" i="17"/>
  <c r="AW220" i="17" s="1"/>
  <c r="AW221" i="17" s="1"/>
  <c r="AX226" i="17"/>
  <c r="AX220" i="17" s="1"/>
  <c r="AY226" i="17"/>
  <c r="AY220" i="17" s="1"/>
  <c r="AZ226" i="17"/>
  <c r="AZ220" i="17" s="1"/>
  <c r="BA226" i="17"/>
  <c r="BA220" i="17" s="1"/>
  <c r="BB226" i="17"/>
  <c r="BB220" i="17" s="1"/>
  <c r="BB221" i="17" s="1"/>
  <c r="BC226" i="17"/>
  <c r="BC220" i="17" s="1"/>
  <c r="BD226" i="17"/>
  <c r="BD220" i="17" s="1"/>
  <c r="AL230" i="17"/>
  <c r="AM230" i="17"/>
  <c r="AN230" i="17"/>
  <c r="AO230" i="17"/>
  <c r="AP230" i="17"/>
  <c r="AQ230" i="17"/>
  <c r="AR230" i="17"/>
  <c r="AS230" i="17"/>
  <c r="AT230" i="17"/>
  <c r="AU230" i="17"/>
  <c r="AV230" i="17"/>
  <c r="AW230" i="17"/>
  <c r="AX230" i="17"/>
  <c r="AY230" i="17"/>
  <c r="AZ230" i="17"/>
  <c r="BA230" i="17"/>
  <c r="BB230" i="17"/>
  <c r="BC230" i="17"/>
  <c r="BD230" i="17"/>
  <c r="AN235" i="17"/>
  <c r="AN236" i="17" s="1"/>
  <c r="AO235" i="17"/>
  <c r="AQ235" i="17"/>
  <c r="AQ236" i="17" s="1"/>
  <c r="AR235" i="17"/>
  <c r="AS235" i="17"/>
  <c r="AS236" i="17" s="1"/>
  <c r="AT235" i="17"/>
  <c r="AT236" i="17" s="1"/>
  <c r="AU235" i="17"/>
  <c r="AV235" i="17"/>
  <c r="AV236" i="17" s="1"/>
  <c r="BA235" i="17"/>
  <c r="BA236" i="17" s="1"/>
  <c r="BB235" i="17"/>
  <c r="BB236" i="17" s="1"/>
  <c r="BC235" i="17"/>
  <c r="BC236" i="17" s="1"/>
  <c r="AL237" i="17"/>
  <c r="AM237" i="17"/>
  <c r="AN237" i="17"/>
  <c r="AO237" i="17"/>
  <c r="AP237" i="17"/>
  <c r="AQ237" i="17"/>
  <c r="AR237" i="17"/>
  <c r="AS237" i="17"/>
  <c r="AT237" i="17"/>
  <c r="AU237" i="17"/>
  <c r="AV237" i="17"/>
  <c r="AW237" i="17"/>
  <c r="AW235" i="17" s="1"/>
  <c r="AW236" i="17" s="1"/>
  <c r="AX237" i="17"/>
  <c r="AY237" i="17"/>
  <c r="AZ237" i="17"/>
  <c r="BA237" i="17"/>
  <c r="BB237" i="17"/>
  <c r="BC237" i="17"/>
  <c r="BD237" i="17"/>
  <c r="BD235" i="17" s="1"/>
  <c r="BD236" i="17" s="1"/>
  <c r="AL241" i="17"/>
  <c r="AM241" i="17"/>
  <c r="AN241" i="17"/>
  <c r="AO241" i="17"/>
  <c r="AP241" i="17"/>
  <c r="AQ241" i="17"/>
  <c r="AR241" i="17"/>
  <c r="AS241" i="17"/>
  <c r="AT241" i="17"/>
  <c r="AU241" i="17"/>
  <c r="AV241" i="17"/>
  <c r="AW241" i="17"/>
  <c r="AX241" i="17"/>
  <c r="AY241" i="17"/>
  <c r="AZ241" i="17"/>
  <c r="BA241" i="17"/>
  <c r="BB241" i="17"/>
  <c r="BC241" i="17"/>
  <c r="BD241" i="17"/>
  <c r="AL245" i="17"/>
  <c r="AM245" i="17"/>
  <c r="AN245" i="17"/>
  <c r="AO245" i="17"/>
  <c r="AP245" i="17"/>
  <c r="AQ245" i="17"/>
  <c r="AR245" i="17"/>
  <c r="AS245" i="17"/>
  <c r="AT245" i="17"/>
  <c r="AU245" i="17"/>
  <c r="AV245" i="17"/>
  <c r="AW245" i="17"/>
  <c r="AX245" i="17"/>
  <c r="AY245" i="17"/>
  <c r="AY235" i="17" s="1"/>
  <c r="AY236" i="17" s="1"/>
  <c r="AZ245" i="17"/>
  <c r="AZ235" i="17" s="1"/>
  <c r="AZ236" i="17" s="1"/>
  <c r="BA245" i="17"/>
  <c r="BB245" i="17"/>
  <c r="BC245" i="17"/>
  <c r="BD245" i="17"/>
  <c r="BA250" i="17"/>
  <c r="AX251" i="17"/>
  <c r="AY251" i="17"/>
  <c r="AZ251" i="17"/>
  <c r="BA251" i="17"/>
  <c r="BB251" i="17"/>
  <c r="AL252" i="17"/>
  <c r="AM252" i="17"/>
  <c r="AN252" i="17"/>
  <c r="AO252" i="17"/>
  <c r="AP252" i="17"/>
  <c r="AQ252" i="17"/>
  <c r="AR252" i="17"/>
  <c r="AR250" i="17" s="1"/>
  <c r="AS252" i="17"/>
  <c r="AS250" i="17" s="1"/>
  <c r="AS251" i="17" s="1"/>
  <c r="AT252" i="17"/>
  <c r="AT250" i="17" s="1"/>
  <c r="AT251" i="17" s="1"/>
  <c r="AU252" i="17"/>
  <c r="AV252" i="17"/>
  <c r="AW252" i="17"/>
  <c r="AW250" i="17" s="1"/>
  <c r="AW251" i="17" s="1"/>
  <c r="AX252" i="17"/>
  <c r="AX250" i="17" s="1"/>
  <c r="AY252" i="17"/>
  <c r="AZ252" i="17"/>
  <c r="BA252" i="17"/>
  <c r="BB252" i="17"/>
  <c r="BC252" i="17"/>
  <c r="BD252" i="17"/>
  <c r="AL256" i="17"/>
  <c r="AM256" i="17"/>
  <c r="AN256" i="17"/>
  <c r="AO256" i="17"/>
  <c r="AP256" i="17"/>
  <c r="AQ256" i="17"/>
  <c r="AR256" i="17"/>
  <c r="AS256" i="17"/>
  <c r="AT256" i="17"/>
  <c r="AU256" i="17"/>
  <c r="AU250" i="17" s="1"/>
  <c r="AV256" i="17"/>
  <c r="AV250" i="17" s="1"/>
  <c r="AV251" i="17" s="1"/>
  <c r="AW256" i="17"/>
  <c r="AX256" i="17"/>
  <c r="AY256" i="17"/>
  <c r="AZ256" i="17"/>
  <c r="BA256" i="17"/>
  <c r="BB256" i="17"/>
  <c r="BC256" i="17"/>
  <c r="BD256" i="17"/>
  <c r="AL260" i="17"/>
  <c r="AM260" i="17"/>
  <c r="AN260" i="17"/>
  <c r="AO260" i="17"/>
  <c r="AP260" i="17"/>
  <c r="AQ260" i="17"/>
  <c r="AR260" i="17"/>
  <c r="AS260" i="17"/>
  <c r="AT260" i="17"/>
  <c r="AU260" i="17"/>
  <c r="AV260" i="17"/>
  <c r="AW260" i="17"/>
  <c r="AX260" i="17"/>
  <c r="AY260" i="17"/>
  <c r="AY250" i="17" s="1"/>
  <c r="AZ260" i="17"/>
  <c r="AZ250" i="17" s="1"/>
  <c r="BA260" i="17"/>
  <c r="BB260" i="17"/>
  <c r="BB250" i="17" s="1"/>
  <c r="BC260" i="17"/>
  <c r="BD260" i="17"/>
  <c r="AO265" i="17"/>
  <c r="AP265" i="17"/>
  <c r="AP266" i="17" s="1"/>
  <c r="AV265" i="17"/>
  <c r="AV266" i="17" s="1"/>
  <c r="AW265" i="17"/>
  <c r="AW266" i="17" s="1"/>
  <c r="AX265" i="17"/>
  <c r="AX266" i="17" s="1"/>
  <c r="BD265" i="17"/>
  <c r="BD266" i="17" s="1"/>
  <c r="BH265" i="17"/>
  <c r="AO266" i="17"/>
  <c r="AQ266" i="17"/>
  <c r="AR266" i="17"/>
  <c r="AS266" i="17"/>
  <c r="AT266" i="17"/>
  <c r="BB266" i="17"/>
  <c r="BC266" i="17"/>
  <c r="AL267" i="17"/>
  <c r="AM267" i="17"/>
  <c r="AN267" i="17"/>
  <c r="AO267" i="17"/>
  <c r="AP267" i="17"/>
  <c r="AQ267" i="17"/>
  <c r="AQ265" i="17" s="1"/>
  <c r="AR267" i="17"/>
  <c r="AR265" i="17" s="1"/>
  <c r="AS267" i="17"/>
  <c r="AS265" i="17" s="1"/>
  <c r="AT267" i="17"/>
  <c r="AT265" i="17" s="1"/>
  <c r="AU267" i="17"/>
  <c r="AV267" i="17"/>
  <c r="AW267" i="17"/>
  <c r="AX267" i="17"/>
  <c r="AY267" i="17"/>
  <c r="AZ267" i="17"/>
  <c r="BA267" i="17"/>
  <c r="BB267" i="17"/>
  <c r="BC267" i="17"/>
  <c r="BD267" i="17"/>
  <c r="AL271" i="17"/>
  <c r="AL265" i="17" s="1"/>
  <c r="AL266" i="17" s="1"/>
  <c r="AM271" i="17"/>
  <c r="AM265" i="17" s="1"/>
  <c r="AM266" i="17" s="1"/>
  <c r="AN271" i="17"/>
  <c r="AN265" i="17" s="1"/>
  <c r="AN266" i="17" s="1"/>
  <c r="AO271" i="17"/>
  <c r="AP271" i="17"/>
  <c r="AQ271" i="17"/>
  <c r="AR271" i="17"/>
  <c r="AS271" i="17"/>
  <c r="AT271" i="17"/>
  <c r="AU271" i="17"/>
  <c r="AV271" i="17"/>
  <c r="AW271" i="17"/>
  <c r="AX271" i="17"/>
  <c r="AY271" i="17"/>
  <c r="AZ271" i="17"/>
  <c r="BA271" i="17"/>
  <c r="BB271" i="17"/>
  <c r="BC271" i="17"/>
  <c r="BD271" i="17"/>
  <c r="AL275" i="17"/>
  <c r="AM275" i="17"/>
  <c r="AN275" i="17"/>
  <c r="AO275" i="17"/>
  <c r="AP275" i="17"/>
  <c r="AQ275" i="17"/>
  <c r="AR275" i="17"/>
  <c r="AS275" i="17"/>
  <c r="AT275" i="17"/>
  <c r="AU275" i="17"/>
  <c r="AV275" i="17"/>
  <c r="AW275" i="17"/>
  <c r="AX275" i="17"/>
  <c r="AY275" i="17"/>
  <c r="AZ275" i="17"/>
  <c r="AZ265" i="17" s="1"/>
  <c r="AZ266" i="17" s="1"/>
  <c r="BA275" i="17"/>
  <c r="BA265" i="17" s="1"/>
  <c r="BA266" i="17" s="1"/>
  <c r="BB275" i="17"/>
  <c r="BB265" i="17" s="1"/>
  <c r="BC275" i="17"/>
  <c r="BC265" i="17" s="1"/>
  <c r="BD275" i="17"/>
  <c r="AY280" i="17"/>
  <c r="AY281" i="17" s="1"/>
  <c r="AZ280" i="17"/>
  <c r="AZ281" i="17" s="1"/>
  <c r="BA280" i="17"/>
  <c r="BA281" i="17" s="1"/>
  <c r="BB280" i="17"/>
  <c r="BB281" i="17" s="1"/>
  <c r="BI280" i="17"/>
  <c r="BJ280" i="17"/>
  <c r="AL282" i="17"/>
  <c r="AL280" i="17" s="1"/>
  <c r="AM282" i="17"/>
  <c r="AM280" i="17" s="1"/>
  <c r="AM281" i="17" s="1"/>
  <c r="AN282" i="17"/>
  <c r="AN280" i="17" s="1"/>
  <c r="AN281" i="17" s="1"/>
  <c r="AO282" i="17"/>
  <c r="AP282" i="17"/>
  <c r="AQ282" i="17"/>
  <c r="AR282" i="17"/>
  <c r="AS282" i="17"/>
  <c r="AT282" i="17"/>
  <c r="AU282" i="17"/>
  <c r="AV282" i="17"/>
  <c r="AW282" i="17"/>
  <c r="AX282" i="17"/>
  <c r="AY282" i="17"/>
  <c r="AZ282" i="17"/>
  <c r="BA282" i="17"/>
  <c r="BB282" i="17"/>
  <c r="BC282" i="17"/>
  <c r="BD282" i="17"/>
  <c r="AL286" i="17"/>
  <c r="AM286" i="17"/>
  <c r="AN286" i="17"/>
  <c r="AO286" i="17"/>
  <c r="AO280" i="17" s="1"/>
  <c r="AO281" i="17" s="1"/>
  <c r="AP286" i="17"/>
  <c r="AP280" i="17" s="1"/>
  <c r="AP281" i="17" s="1"/>
  <c r="AQ286" i="17"/>
  <c r="AQ280" i="17" s="1"/>
  <c r="AQ281" i="17" s="1"/>
  <c r="AR286" i="17"/>
  <c r="AR280" i="17" s="1"/>
  <c r="AR281" i="17" s="1"/>
  <c r="AS286" i="17"/>
  <c r="AS280" i="17" s="1"/>
  <c r="AS281" i="17" s="1"/>
  <c r="AT286" i="17"/>
  <c r="AT280" i="17" s="1"/>
  <c r="AT281" i="17" s="1"/>
  <c r="AU286" i="17"/>
  <c r="AU280" i="17" s="1"/>
  <c r="AU281" i="17" s="1"/>
  <c r="AV286" i="17"/>
  <c r="AW286" i="17"/>
  <c r="AX286" i="17"/>
  <c r="AY286" i="17"/>
  <c r="AZ286" i="17"/>
  <c r="BA286" i="17"/>
  <c r="BB286" i="17"/>
  <c r="BC286" i="17"/>
  <c r="BD286" i="17"/>
  <c r="AL290" i="17"/>
  <c r="AM290" i="17"/>
  <c r="AN290" i="17"/>
  <c r="AO290" i="17"/>
  <c r="AP290" i="17"/>
  <c r="AQ290" i="17"/>
  <c r="AR290" i="17"/>
  <c r="AS290" i="17"/>
  <c r="AT290" i="17"/>
  <c r="AU290" i="17"/>
  <c r="AV290" i="17"/>
  <c r="AW290" i="17"/>
  <c r="AX290" i="17"/>
  <c r="AY290" i="17"/>
  <c r="AZ290" i="17"/>
  <c r="BA290" i="17"/>
  <c r="BB290" i="17"/>
  <c r="BC290" i="17"/>
  <c r="BD290" i="17"/>
  <c r="AP295" i="17"/>
  <c r="AP296" i="17" s="1"/>
  <c r="AQ295" i="17"/>
  <c r="AQ296" i="17" s="1"/>
  <c r="AS295" i="17"/>
  <c r="AS296" i="17" s="1"/>
  <c r="AT295" i="17"/>
  <c r="AT296" i="17" s="1"/>
  <c r="AU295" i="17"/>
  <c r="AV295" i="17"/>
  <c r="AU296" i="17"/>
  <c r="AV296" i="17"/>
  <c r="AL297" i="17"/>
  <c r="AL295" i="17" s="1"/>
  <c r="AM297" i="17"/>
  <c r="AM295" i="17" s="1"/>
  <c r="AM296" i="17" s="1"/>
  <c r="AN297" i="17"/>
  <c r="AN295" i="17" s="1"/>
  <c r="AN296" i="17" s="1"/>
  <c r="AO297" i="17"/>
  <c r="AO295" i="17" s="1"/>
  <c r="AP297" i="17"/>
  <c r="AQ297" i="17"/>
  <c r="AR297" i="17"/>
  <c r="AS297" i="17"/>
  <c r="AT297" i="17"/>
  <c r="AU297" i="17"/>
  <c r="AV297" i="17"/>
  <c r="AW297" i="17"/>
  <c r="AW295" i="17" s="1"/>
  <c r="AW296" i="17" s="1"/>
  <c r="AX297" i="17"/>
  <c r="AX295" i="17" s="1"/>
  <c r="AY297" i="17"/>
  <c r="AZ297" i="17"/>
  <c r="BA297" i="17"/>
  <c r="BB297" i="17"/>
  <c r="BC297" i="17"/>
  <c r="BD297" i="17"/>
  <c r="AL301" i="17"/>
  <c r="AM301" i="17"/>
  <c r="AN301" i="17"/>
  <c r="AO301" i="17"/>
  <c r="AP301" i="17"/>
  <c r="AQ301" i="17"/>
  <c r="AR301" i="17"/>
  <c r="AS301" i="17"/>
  <c r="AT301" i="17"/>
  <c r="AU301" i="17"/>
  <c r="AV301" i="17"/>
  <c r="AW301" i="17"/>
  <c r="AX301" i="17"/>
  <c r="AY301" i="17"/>
  <c r="AZ301" i="17"/>
  <c r="BA301" i="17"/>
  <c r="BB301" i="17"/>
  <c r="BC301" i="17"/>
  <c r="BD301" i="17"/>
  <c r="AL305" i="17"/>
  <c r="AM305" i="17"/>
  <c r="AN305" i="17"/>
  <c r="AO305" i="17"/>
  <c r="AP305" i="17"/>
  <c r="AQ305" i="17"/>
  <c r="AR305" i="17"/>
  <c r="AR295" i="17" s="1"/>
  <c r="AS305" i="17"/>
  <c r="AT305" i="17"/>
  <c r="AU305" i="17"/>
  <c r="AV305" i="17"/>
  <c r="AW305" i="17"/>
  <c r="AX305" i="17"/>
  <c r="AY305" i="17"/>
  <c r="AZ305" i="17"/>
  <c r="BA305" i="17"/>
  <c r="BB305" i="17"/>
  <c r="BC305" i="17"/>
  <c r="BD305" i="17"/>
  <c r="AV310" i="17"/>
  <c r="AQ311" i="17"/>
  <c r="AR311" i="17"/>
  <c r="AV311" i="17"/>
  <c r="AL312" i="17"/>
  <c r="AM312" i="17"/>
  <c r="AN312" i="17"/>
  <c r="AO312" i="17"/>
  <c r="AP312" i="17"/>
  <c r="AQ312" i="17"/>
  <c r="AR312" i="17"/>
  <c r="AS312" i="17"/>
  <c r="AT312" i="17"/>
  <c r="AU312" i="17"/>
  <c r="AV312" i="17"/>
  <c r="AW312" i="17"/>
  <c r="AX312" i="17"/>
  <c r="AY312" i="17"/>
  <c r="AZ312" i="17"/>
  <c r="BA312" i="17"/>
  <c r="BB312" i="17"/>
  <c r="BC312" i="17"/>
  <c r="BD312" i="17"/>
  <c r="BD310" i="17" s="1"/>
  <c r="BD311" i="17" s="1"/>
  <c r="AL316" i="17"/>
  <c r="AM316" i="17"/>
  <c r="AM310" i="17" s="1"/>
  <c r="AM311" i="17" s="1"/>
  <c r="AN316" i="17"/>
  <c r="AN310" i="17" s="1"/>
  <c r="AN311" i="17" s="1"/>
  <c r="AO316" i="17"/>
  <c r="AO310" i="17" s="1"/>
  <c r="AP316" i="17"/>
  <c r="AP310" i="17" s="1"/>
  <c r="AP311" i="17" s="1"/>
  <c r="AQ316" i="17"/>
  <c r="AQ310" i="17" s="1"/>
  <c r="AR316" i="17"/>
  <c r="AR310" i="17" s="1"/>
  <c r="AS316" i="17"/>
  <c r="AS310" i="17" s="1"/>
  <c r="AS311" i="17" s="1"/>
  <c r="AT316" i="17"/>
  <c r="AT310" i="17" s="1"/>
  <c r="AT311" i="17" s="1"/>
  <c r="AU316" i="17"/>
  <c r="AU310" i="17" s="1"/>
  <c r="AU311" i="17" s="1"/>
  <c r="AV316" i="17"/>
  <c r="AW316" i="17"/>
  <c r="AX316" i="17"/>
  <c r="AY316" i="17"/>
  <c r="AZ316" i="17"/>
  <c r="BA316" i="17"/>
  <c r="BB316" i="17"/>
  <c r="BC316" i="17"/>
  <c r="BD316" i="17"/>
  <c r="AL320" i="17"/>
  <c r="AM320" i="17"/>
  <c r="AN320" i="17"/>
  <c r="AO320" i="17"/>
  <c r="AP320" i="17"/>
  <c r="AQ320" i="17"/>
  <c r="AR320" i="17"/>
  <c r="AS320" i="17"/>
  <c r="AT320" i="17"/>
  <c r="AU320" i="17"/>
  <c r="AV320" i="17"/>
  <c r="AW320" i="17"/>
  <c r="AX320" i="17"/>
  <c r="AY320" i="17"/>
  <c r="AZ320" i="17"/>
  <c r="AZ310" i="17" s="1"/>
  <c r="AZ311" i="17" s="1"/>
  <c r="BA320" i="17"/>
  <c r="BA310" i="17" s="1"/>
  <c r="BA311" i="17" s="1"/>
  <c r="BB320" i="17"/>
  <c r="BC320" i="17"/>
  <c r="BD320" i="17"/>
  <c r="AL325" i="17"/>
  <c r="AM325" i="17"/>
  <c r="AM326" i="17" s="1"/>
  <c r="AN325" i="17"/>
  <c r="AN326" i="17" s="1"/>
  <c r="AO325" i="17"/>
  <c r="AT326" i="17"/>
  <c r="AU326" i="17"/>
  <c r="AX326" i="17"/>
  <c r="AY326" i="17"/>
  <c r="AL327" i="17"/>
  <c r="AM327" i="17"/>
  <c r="AN327" i="17"/>
  <c r="AO327" i="17"/>
  <c r="AP327" i="17"/>
  <c r="AQ327" i="17"/>
  <c r="AR327" i="17"/>
  <c r="AR325" i="17" s="1"/>
  <c r="AS327" i="17"/>
  <c r="AS325" i="17" s="1"/>
  <c r="AS326" i="17" s="1"/>
  <c r="AT327" i="17"/>
  <c r="AT325" i="17" s="1"/>
  <c r="AU327" i="17"/>
  <c r="AU325" i="17" s="1"/>
  <c r="AV327" i="17"/>
  <c r="AV325" i="17" s="1"/>
  <c r="AV326" i="17" s="1"/>
  <c r="AW327" i="17"/>
  <c r="AW325" i="17" s="1"/>
  <c r="AW326" i="17" s="1"/>
  <c r="AX327" i="17"/>
  <c r="AX325" i="17" s="1"/>
  <c r="AY327" i="17"/>
  <c r="AY325" i="17" s="1"/>
  <c r="AZ327" i="17"/>
  <c r="BA327" i="17"/>
  <c r="BB327" i="17"/>
  <c r="BC327" i="17"/>
  <c r="BD327" i="17"/>
  <c r="AL331" i="17"/>
  <c r="AM331" i="17"/>
  <c r="AN331" i="17"/>
  <c r="AO331" i="17"/>
  <c r="AP331" i="17"/>
  <c r="AQ331" i="17"/>
  <c r="AR331" i="17"/>
  <c r="AS331" i="17"/>
  <c r="AT331" i="17"/>
  <c r="AU331" i="17"/>
  <c r="AV331" i="17"/>
  <c r="AW331" i="17"/>
  <c r="AX331" i="17"/>
  <c r="AY331" i="17"/>
  <c r="AZ331" i="17"/>
  <c r="BA331" i="17"/>
  <c r="BA325" i="17" s="1"/>
  <c r="BA326" i="17" s="1"/>
  <c r="BB331" i="17"/>
  <c r="BB325" i="17" s="1"/>
  <c r="BB326" i="17" s="1"/>
  <c r="BC331" i="17"/>
  <c r="BD331" i="17"/>
  <c r="AL335" i="17"/>
  <c r="AM335" i="17"/>
  <c r="AN335" i="17"/>
  <c r="AO335" i="17"/>
  <c r="AP335" i="17"/>
  <c r="AQ335" i="17"/>
  <c r="AR335" i="17"/>
  <c r="AS335" i="17"/>
  <c r="AT335" i="17"/>
  <c r="AU335" i="17"/>
  <c r="AV335" i="17"/>
  <c r="AW335" i="17"/>
  <c r="AX335" i="17"/>
  <c r="AY335" i="17"/>
  <c r="AZ335" i="17"/>
  <c r="BA335" i="17"/>
  <c r="BB335" i="17"/>
  <c r="BC335" i="17"/>
  <c r="BD335" i="17"/>
  <c r="AM340" i="17"/>
  <c r="AM341" i="17" s="1"/>
  <c r="AY340" i="17"/>
  <c r="AY341" i="17" s="1"/>
  <c r="AZ340" i="17"/>
  <c r="AZ341" i="17" s="1"/>
  <c r="BA340" i="17"/>
  <c r="BA341" i="17" s="1"/>
  <c r="BB340" i="17"/>
  <c r="BB341" i="17" s="1"/>
  <c r="BC340" i="17"/>
  <c r="BC341" i="17" s="1"/>
  <c r="BD340" i="17"/>
  <c r="BD341" i="17" s="1"/>
  <c r="AL342" i="17"/>
  <c r="AM342" i="17"/>
  <c r="AN342" i="17"/>
  <c r="AO342" i="17"/>
  <c r="AP342" i="17"/>
  <c r="AQ342" i="17"/>
  <c r="AR342" i="17"/>
  <c r="AS342" i="17"/>
  <c r="AT342" i="17"/>
  <c r="AT340" i="17" s="1"/>
  <c r="AT341" i="17" s="1"/>
  <c r="AU342" i="17"/>
  <c r="AU340" i="17" s="1"/>
  <c r="AV342" i="17"/>
  <c r="AV340" i="17" s="1"/>
  <c r="AV341" i="17" s="1"/>
  <c r="AW342" i="17"/>
  <c r="AW340" i="17" s="1"/>
  <c r="AW341" i="17" s="1"/>
  <c r="AX342" i="17"/>
  <c r="AX340" i="17" s="1"/>
  <c r="AY342" i="17"/>
  <c r="AZ342" i="17"/>
  <c r="BA342" i="17"/>
  <c r="BB342" i="17"/>
  <c r="BC342" i="17"/>
  <c r="BD342" i="17"/>
  <c r="AL346" i="17"/>
  <c r="AL340" i="17" s="1"/>
  <c r="AM346" i="17"/>
  <c r="AN346" i="17"/>
  <c r="AO346" i="17"/>
  <c r="AP346" i="17"/>
  <c r="AQ346" i="17"/>
  <c r="AR346" i="17"/>
  <c r="AS346" i="17"/>
  <c r="AT346" i="17"/>
  <c r="AU346" i="17"/>
  <c r="AV346" i="17"/>
  <c r="AW346" i="17"/>
  <c r="AX346" i="17"/>
  <c r="AY346" i="17"/>
  <c r="AZ346" i="17"/>
  <c r="BA346" i="17"/>
  <c r="BB346" i="17"/>
  <c r="BC346" i="17"/>
  <c r="BD346" i="17"/>
  <c r="AL350" i="17"/>
  <c r="AM350" i="17"/>
  <c r="AN350" i="17"/>
  <c r="AN340" i="17" s="1"/>
  <c r="AN341" i="17" s="1"/>
  <c r="AO350" i="17"/>
  <c r="AO340" i="17" s="1"/>
  <c r="AP350" i="17"/>
  <c r="AP340" i="17" s="1"/>
  <c r="AP341" i="17" s="1"/>
  <c r="AQ350" i="17"/>
  <c r="AR350" i="17"/>
  <c r="AS350" i="17"/>
  <c r="AT350" i="17"/>
  <c r="AU350" i="17"/>
  <c r="AV350" i="17"/>
  <c r="AW350" i="17"/>
  <c r="AX350" i="17"/>
  <c r="AY350" i="17"/>
  <c r="AZ350" i="17"/>
  <c r="BA350" i="17"/>
  <c r="BB350" i="17"/>
  <c r="BC350" i="17"/>
  <c r="BD350" i="17"/>
  <c r="AU355" i="17"/>
  <c r="AV355" i="17"/>
  <c r="AW355" i="17"/>
  <c r="AX355" i="17"/>
  <c r="AV356" i="17"/>
  <c r="AW356" i="17"/>
  <c r="AL357" i="17"/>
  <c r="AL355" i="17" s="1"/>
  <c r="AM357" i="17"/>
  <c r="AM355" i="17" s="1"/>
  <c r="AM356" i="17" s="1"/>
  <c r="AN357" i="17"/>
  <c r="AN355" i="17" s="1"/>
  <c r="AN356" i="17" s="1"/>
  <c r="AO357" i="17"/>
  <c r="AP357" i="17"/>
  <c r="AQ357" i="17"/>
  <c r="AR357" i="17"/>
  <c r="AS357" i="17"/>
  <c r="AS355" i="17" s="1"/>
  <c r="AS356" i="17" s="1"/>
  <c r="AT357" i="17"/>
  <c r="AT355" i="17" s="1"/>
  <c r="AT356" i="17" s="1"/>
  <c r="AU357" i="17"/>
  <c r="AV357" i="17"/>
  <c r="AW357" i="17"/>
  <c r="AX357" i="17"/>
  <c r="AY357" i="17"/>
  <c r="AZ357" i="17"/>
  <c r="AZ355" i="17" s="1"/>
  <c r="AZ356" i="17" s="1"/>
  <c r="BA357" i="17"/>
  <c r="BB357" i="17"/>
  <c r="BB355" i="17" s="1"/>
  <c r="BB356" i="17" s="1"/>
  <c r="BC357" i="17"/>
  <c r="BD357" i="17"/>
  <c r="BD355" i="17" s="1"/>
  <c r="BD356" i="17" s="1"/>
  <c r="AL361" i="17"/>
  <c r="AM361" i="17"/>
  <c r="AN361" i="17"/>
  <c r="AO361" i="17"/>
  <c r="AP361" i="17"/>
  <c r="AQ361" i="17"/>
  <c r="AR361" i="17"/>
  <c r="AS361" i="17"/>
  <c r="AT361" i="17"/>
  <c r="AU361" i="17"/>
  <c r="AV361" i="17"/>
  <c r="AW361" i="17"/>
  <c r="AX361" i="17"/>
  <c r="AY361" i="17"/>
  <c r="AZ361" i="17"/>
  <c r="BA361" i="17"/>
  <c r="BB361" i="17"/>
  <c r="BC361" i="17"/>
  <c r="BD361" i="17"/>
  <c r="AL365" i="17"/>
  <c r="AM365" i="17"/>
  <c r="AN365" i="17"/>
  <c r="AO365" i="17"/>
  <c r="AP365" i="17"/>
  <c r="AQ365" i="17"/>
  <c r="AR365" i="17"/>
  <c r="AS365" i="17"/>
  <c r="AT365" i="17"/>
  <c r="AU365" i="17"/>
  <c r="AV365" i="17"/>
  <c r="AW365" i="17"/>
  <c r="AX365" i="17"/>
  <c r="AY365" i="17"/>
  <c r="AY355" i="17" s="1"/>
  <c r="AY356" i="17" s="1"/>
  <c r="AZ365" i="17"/>
  <c r="BA365" i="17"/>
  <c r="BB365" i="17"/>
  <c r="BC365" i="17"/>
  <c r="BD365" i="17"/>
  <c r="AR370" i="17"/>
  <c r="AS370" i="17"/>
  <c r="AS371" i="17" s="1"/>
  <c r="AT370" i="17"/>
  <c r="AT371" i="17" s="1"/>
  <c r="AU370" i="17"/>
  <c r="BA370" i="17"/>
  <c r="BA371" i="17" s="1"/>
  <c r="BB370" i="17"/>
  <c r="BB371" i="17" s="1"/>
  <c r="BC370" i="17"/>
  <c r="BC371" i="17" s="1"/>
  <c r="BD370" i="17"/>
  <c r="BD371" i="17" s="1"/>
  <c r="BH370" i="17"/>
  <c r="AN371" i="17"/>
  <c r="AL372" i="17"/>
  <c r="AL370" i="17" s="1"/>
  <c r="AL371" i="17" s="1"/>
  <c r="AM372" i="17"/>
  <c r="AM370" i="17" s="1"/>
  <c r="AM371" i="17" s="1"/>
  <c r="AN372" i="17"/>
  <c r="AN370" i="17" s="1"/>
  <c r="AO372" i="17"/>
  <c r="AP372" i="17"/>
  <c r="AQ372" i="17"/>
  <c r="AR372" i="17"/>
  <c r="AS372" i="17"/>
  <c r="AT372" i="17"/>
  <c r="AU372" i="17"/>
  <c r="AV372" i="17"/>
  <c r="AW372" i="17"/>
  <c r="AW370" i="17" s="1"/>
  <c r="AW371" i="17" s="1"/>
  <c r="AX372" i="17"/>
  <c r="AX370" i="17" s="1"/>
  <c r="AY372" i="17"/>
  <c r="AY370" i="17" s="1"/>
  <c r="AY371" i="17" s="1"/>
  <c r="AZ372" i="17"/>
  <c r="AZ370" i="17" s="1"/>
  <c r="AZ371" i="17" s="1"/>
  <c r="BA372" i="17"/>
  <c r="BB372" i="17"/>
  <c r="BC372" i="17"/>
  <c r="BD372" i="17"/>
  <c r="AL376" i="17"/>
  <c r="AM376" i="17"/>
  <c r="AN376" i="17"/>
  <c r="AO376" i="17"/>
  <c r="AP376" i="17"/>
  <c r="AQ376" i="17"/>
  <c r="AR376" i="17"/>
  <c r="AS376" i="17"/>
  <c r="AT376" i="17"/>
  <c r="AU376" i="17"/>
  <c r="AV376" i="17"/>
  <c r="AW376" i="17"/>
  <c r="AX376" i="17"/>
  <c r="AY376" i="17"/>
  <c r="AZ376" i="17"/>
  <c r="BA376" i="17"/>
  <c r="BB376" i="17"/>
  <c r="BC376" i="17"/>
  <c r="BD376" i="17"/>
  <c r="AL380" i="17"/>
  <c r="AM380" i="17"/>
  <c r="AN380" i="17"/>
  <c r="AO380" i="17"/>
  <c r="AP380" i="17"/>
  <c r="AQ380" i="17"/>
  <c r="AR380" i="17"/>
  <c r="AS380" i="17"/>
  <c r="AT380" i="17"/>
  <c r="AU380" i="17"/>
  <c r="AV380" i="17"/>
  <c r="AW380" i="17"/>
  <c r="AX380" i="17"/>
  <c r="AY380" i="17"/>
  <c r="AZ380" i="17"/>
  <c r="BA380" i="17"/>
  <c r="BB380" i="17"/>
  <c r="BC380" i="17"/>
  <c r="BD380" i="17"/>
  <c r="AN385" i="17"/>
  <c r="AN386" i="17" s="1"/>
  <c r="AO385" i="17"/>
  <c r="AL387" i="17"/>
  <c r="AM387" i="17"/>
  <c r="AN387" i="17"/>
  <c r="AO387" i="17"/>
  <c r="AP387" i="17"/>
  <c r="AQ387" i="17"/>
  <c r="AR387" i="17"/>
  <c r="AS387" i="17"/>
  <c r="AS385" i="17" s="1"/>
  <c r="AS386" i="17" s="1"/>
  <c r="AT387" i="17"/>
  <c r="AT385" i="17" s="1"/>
  <c r="AT386" i="17" s="1"/>
  <c r="AU387" i="17"/>
  <c r="AU385" i="17" s="1"/>
  <c r="AV387" i="17"/>
  <c r="AV385" i="17" s="1"/>
  <c r="AV386" i="17" s="1"/>
  <c r="AW387" i="17"/>
  <c r="AW385" i="17" s="1"/>
  <c r="AW386" i="17" s="1"/>
  <c r="AX387" i="17"/>
  <c r="AX385" i="17" s="1"/>
  <c r="AY387" i="17"/>
  <c r="AZ387" i="17"/>
  <c r="BA387" i="17"/>
  <c r="BB387" i="17"/>
  <c r="BC387" i="17"/>
  <c r="BD387" i="17"/>
  <c r="AL391" i="17"/>
  <c r="AM391" i="17"/>
  <c r="AN391" i="17"/>
  <c r="AO391" i="17"/>
  <c r="AP391" i="17"/>
  <c r="AQ391" i="17"/>
  <c r="AR391" i="17"/>
  <c r="AS391" i="17"/>
  <c r="AT391" i="17"/>
  <c r="AU391" i="17"/>
  <c r="AV391" i="17"/>
  <c r="AW391" i="17"/>
  <c r="AX391" i="17"/>
  <c r="AY391" i="17"/>
  <c r="AZ391" i="17"/>
  <c r="BA391" i="17"/>
  <c r="BA385" i="17" s="1"/>
  <c r="BA386" i="17" s="1"/>
  <c r="BB391" i="17"/>
  <c r="BB385" i="17" s="1"/>
  <c r="BB386" i="17" s="1"/>
  <c r="BC391" i="17"/>
  <c r="BC385" i="17" s="1"/>
  <c r="BC386" i="17" s="1"/>
  <c r="BD391" i="17"/>
  <c r="AL395" i="17"/>
  <c r="AM395" i="17"/>
  <c r="AN395" i="17"/>
  <c r="AO395" i="17"/>
  <c r="AP395" i="17"/>
  <c r="AQ395" i="17"/>
  <c r="AR395" i="17"/>
  <c r="AS395" i="17"/>
  <c r="AT395" i="17"/>
  <c r="AU395" i="17"/>
  <c r="AV395" i="17"/>
  <c r="AW395" i="17"/>
  <c r="AX395" i="17"/>
  <c r="AY395" i="17"/>
  <c r="AY385" i="17" s="1"/>
  <c r="AY386" i="17" s="1"/>
  <c r="AZ395" i="17"/>
  <c r="AZ385" i="17" s="1"/>
  <c r="AZ386" i="17" s="1"/>
  <c r="BA395" i="17"/>
  <c r="BB395" i="17"/>
  <c r="BC395" i="17"/>
  <c r="BD395" i="17"/>
  <c r="AL400" i="17"/>
  <c r="AL401" i="17" s="1"/>
  <c r="AM400" i="17"/>
  <c r="AM401" i="17" s="1"/>
  <c r="AN400" i="17"/>
  <c r="AN401" i="17" s="1"/>
  <c r="AO400" i="17"/>
  <c r="AO401" i="17" s="1"/>
  <c r="AX400" i="17"/>
  <c r="AY400" i="17"/>
  <c r="AZ400" i="17"/>
  <c r="AZ401" i="17" s="1"/>
  <c r="BA400" i="17"/>
  <c r="BA401" i="17" s="1"/>
  <c r="BB400" i="17"/>
  <c r="BB401" i="17" s="1"/>
  <c r="BD400" i="17"/>
  <c r="BD401" i="17" s="1"/>
  <c r="BH400" i="17"/>
  <c r="AX401" i="17"/>
  <c r="AY401" i="17"/>
  <c r="AL402" i="17"/>
  <c r="AM402" i="17"/>
  <c r="AN402" i="17"/>
  <c r="AO402" i="17"/>
  <c r="AP402" i="17"/>
  <c r="AQ402" i="17"/>
  <c r="AR402" i="17"/>
  <c r="AS402" i="17"/>
  <c r="AT402" i="17"/>
  <c r="AU402" i="17"/>
  <c r="AV402" i="17"/>
  <c r="AW402" i="17"/>
  <c r="AX402" i="17"/>
  <c r="AY402" i="17"/>
  <c r="AZ402" i="17"/>
  <c r="BA402" i="17"/>
  <c r="BB402" i="17"/>
  <c r="BC402" i="17"/>
  <c r="BD402" i="17"/>
  <c r="AL406" i="17"/>
  <c r="AM406" i="17"/>
  <c r="AN406" i="17"/>
  <c r="AO406" i="17"/>
  <c r="AP406" i="17"/>
  <c r="AQ406" i="17"/>
  <c r="AR406" i="17"/>
  <c r="AS406" i="17"/>
  <c r="AT406" i="17"/>
  <c r="AU406" i="17"/>
  <c r="AV406" i="17"/>
  <c r="AW406" i="17"/>
  <c r="AX406" i="17"/>
  <c r="AY406" i="17"/>
  <c r="AZ406" i="17"/>
  <c r="BA406" i="17"/>
  <c r="BB406" i="17"/>
  <c r="BC406" i="17"/>
  <c r="BD406" i="17"/>
  <c r="AL410" i="17"/>
  <c r="AM410" i="17"/>
  <c r="AN410" i="17"/>
  <c r="AO410" i="17"/>
  <c r="AP410" i="17"/>
  <c r="AQ410" i="17"/>
  <c r="AR410" i="17"/>
  <c r="AS410" i="17"/>
  <c r="AT410" i="17"/>
  <c r="AU410" i="17"/>
  <c r="AV410" i="17"/>
  <c r="AW410" i="17"/>
  <c r="AX410" i="17"/>
  <c r="AY410" i="17"/>
  <c r="AZ410" i="17"/>
  <c r="BA410" i="17"/>
  <c r="BB410" i="17"/>
  <c r="BC410" i="17"/>
  <c r="BC400" i="17" s="1"/>
  <c r="BC401" i="17" s="1"/>
  <c r="BD410" i="17"/>
  <c r="AL415" i="17"/>
  <c r="AM415" i="17"/>
  <c r="AN415" i="17"/>
  <c r="AN416" i="17" s="1"/>
  <c r="AO415" i="17"/>
  <c r="AX415" i="17"/>
  <c r="AX416" i="17" s="1"/>
  <c r="AY415" i="17"/>
  <c r="AL416" i="17"/>
  <c r="AM416" i="17"/>
  <c r="AR416" i="17"/>
  <c r="AS416" i="17"/>
  <c r="AY416" i="17"/>
  <c r="AZ416" i="17"/>
  <c r="BA416" i="17"/>
  <c r="AL417" i="17"/>
  <c r="AM417" i="17"/>
  <c r="AN417" i="17"/>
  <c r="AO417" i="17"/>
  <c r="AP417" i="17"/>
  <c r="AQ417" i="17"/>
  <c r="AR417" i="17"/>
  <c r="AR415" i="17" s="1"/>
  <c r="AS417" i="17"/>
  <c r="AS415" i="17" s="1"/>
  <c r="AT417" i="17"/>
  <c r="AT415" i="17" s="1"/>
  <c r="AT416" i="17" s="1"/>
  <c r="AU417" i="17"/>
  <c r="AV417" i="17"/>
  <c r="AW417" i="17"/>
  <c r="AW415" i="17" s="1"/>
  <c r="AW416" i="17" s="1"/>
  <c r="AX417" i="17"/>
  <c r="AY417" i="17"/>
  <c r="AZ417" i="17"/>
  <c r="BA417" i="17"/>
  <c r="BB417" i="17"/>
  <c r="BC417" i="17"/>
  <c r="BD417" i="17"/>
  <c r="AL421" i="17"/>
  <c r="AM421" i="17"/>
  <c r="AN421" i="17"/>
  <c r="AO421" i="17"/>
  <c r="AP421" i="17"/>
  <c r="AQ421" i="17"/>
  <c r="AR421" i="17"/>
  <c r="AS421" i="17"/>
  <c r="AT421" i="17"/>
  <c r="AU421" i="17"/>
  <c r="AU415" i="17" s="1"/>
  <c r="AV421" i="17"/>
  <c r="AW421" i="17"/>
  <c r="AX421" i="17"/>
  <c r="AY421" i="17"/>
  <c r="AZ421" i="17"/>
  <c r="AZ415" i="17" s="1"/>
  <c r="BA421" i="17"/>
  <c r="BA415" i="17" s="1"/>
  <c r="BB421" i="17"/>
  <c r="BB415" i="17" s="1"/>
  <c r="BB416" i="17" s="1"/>
  <c r="BC421" i="17"/>
  <c r="BC415" i="17" s="1"/>
  <c r="BC416" i="17" s="1"/>
  <c r="BD421" i="17"/>
  <c r="AL425" i="17"/>
  <c r="AM425" i="17"/>
  <c r="AN425" i="17"/>
  <c r="AO425" i="17"/>
  <c r="AP425" i="17"/>
  <c r="AQ425" i="17"/>
  <c r="AR425" i="17"/>
  <c r="AS425" i="17"/>
  <c r="AT425" i="17"/>
  <c r="AU425" i="17"/>
  <c r="AV425" i="17"/>
  <c r="AW425" i="17"/>
  <c r="AX425" i="17"/>
  <c r="AY425" i="17"/>
  <c r="AZ425" i="17"/>
  <c r="BA425" i="17"/>
  <c r="BB425" i="17"/>
  <c r="BC425" i="17"/>
  <c r="BD425" i="17"/>
  <c r="AO430" i="17"/>
  <c r="AP430" i="17"/>
  <c r="AP431" i="17" s="1"/>
  <c r="AT430" i="17"/>
  <c r="AT431" i="17" s="1"/>
  <c r="AU430" i="17"/>
  <c r="AV430" i="17"/>
  <c r="AV431" i="17" s="1"/>
  <c r="AW430" i="17"/>
  <c r="AW431" i="17" s="1"/>
  <c r="AZ430" i="17"/>
  <c r="AZ431" i="17" s="1"/>
  <c r="AL432" i="17"/>
  <c r="AM432" i="17"/>
  <c r="AN432" i="17"/>
  <c r="AO432" i="17"/>
  <c r="AP432" i="17"/>
  <c r="AQ432" i="17"/>
  <c r="AR432" i="17"/>
  <c r="AR430" i="17" s="1"/>
  <c r="AS432" i="17"/>
  <c r="AS430" i="17" s="1"/>
  <c r="AS431" i="17" s="1"/>
  <c r="AT432" i="17"/>
  <c r="AU432" i="17"/>
  <c r="AV432" i="17"/>
  <c r="AW432" i="17"/>
  <c r="AX432" i="17"/>
  <c r="AY432" i="17"/>
  <c r="AZ432" i="17"/>
  <c r="BA432" i="17"/>
  <c r="BA430" i="17" s="1"/>
  <c r="BA431" i="17" s="1"/>
  <c r="BB432" i="17"/>
  <c r="BB430" i="17" s="1"/>
  <c r="BB431" i="17" s="1"/>
  <c r="BC432" i="17"/>
  <c r="BC430" i="17" s="1"/>
  <c r="BC431" i="17" s="1"/>
  <c r="BD432" i="17"/>
  <c r="BD430" i="17" s="1"/>
  <c r="BD431" i="17" s="1"/>
  <c r="AL436" i="17"/>
  <c r="AM436" i="17"/>
  <c r="AN436" i="17"/>
  <c r="AO436" i="17"/>
  <c r="AP436" i="17"/>
  <c r="AQ436" i="17"/>
  <c r="AR436" i="17"/>
  <c r="AS436" i="17"/>
  <c r="AT436" i="17"/>
  <c r="AU436" i="17"/>
  <c r="AV436" i="17"/>
  <c r="AW436" i="17"/>
  <c r="AX436" i="17"/>
  <c r="AY436" i="17"/>
  <c r="AZ436" i="17"/>
  <c r="BA436" i="17"/>
  <c r="BB436" i="17"/>
  <c r="BC436" i="17"/>
  <c r="BD436" i="17"/>
  <c r="AL440" i="17"/>
  <c r="AM440" i="17"/>
  <c r="AN440" i="17"/>
  <c r="AO440" i="17"/>
  <c r="AP440" i="17"/>
  <c r="AQ440" i="17"/>
  <c r="AR440" i="17"/>
  <c r="AS440" i="17"/>
  <c r="AT440" i="17"/>
  <c r="AU440" i="17"/>
  <c r="AV440" i="17"/>
  <c r="AW440" i="17"/>
  <c r="AX440" i="17"/>
  <c r="AX430" i="17" s="1"/>
  <c r="AY440" i="17"/>
  <c r="AY430" i="17" s="1"/>
  <c r="AY431" i="17" s="1"/>
  <c r="AZ440" i="17"/>
  <c r="BA440" i="17"/>
  <c r="BB440" i="17"/>
  <c r="BC440" i="17"/>
  <c r="BD440" i="17"/>
  <c r="AM445" i="17"/>
  <c r="AM446" i="17" s="1"/>
  <c r="AW446" i="17"/>
  <c r="AL447" i="17"/>
  <c r="AM447" i="17"/>
  <c r="AN447" i="17"/>
  <c r="AO447" i="17"/>
  <c r="AO445" i="17" s="1"/>
  <c r="AP447" i="17"/>
  <c r="AP445" i="17" s="1"/>
  <c r="AP446" i="17" s="1"/>
  <c r="AQ447" i="17"/>
  <c r="AR447" i="17"/>
  <c r="AR445" i="17" s="1"/>
  <c r="AS447" i="17"/>
  <c r="AT447" i="17"/>
  <c r="AU447" i="17"/>
  <c r="AV447" i="17"/>
  <c r="AW447" i="17"/>
  <c r="AX447" i="17"/>
  <c r="AY447" i="17"/>
  <c r="AZ447" i="17"/>
  <c r="BA447" i="17"/>
  <c r="BB447" i="17"/>
  <c r="BC447" i="17"/>
  <c r="BD447" i="17"/>
  <c r="AL451" i="17"/>
  <c r="AM451" i="17"/>
  <c r="AN451" i="17"/>
  <c r="AN445" i="17" s="1"/>
  <c r="AN446" i="17" s="1"/>
  <c r="AO451" i="17"/>
  <c r="AP451" i="17"/>
  <c r="AQ451" i="17"/>
  <c r="AR451" i="17"/>
  <c r="AS451" i="17"/>
  <c r="AT451" i="17"/>
  <c r="AU451" i="17"/>
  <c r="AU445" i="17" s="1"/>
  <c r="AV451" i="17"/>
  <c r="AV445" i="17" s="1"/>
  <c r="AV446" i="17" s="1"/>
  <c r="AW451" i="17"/>
  <c r="AX451" i="17"/>
  <c r="AY451" i="17"/>
  <c r="AZ451" i="17"/>
  <c r="BA451" i="17"/>
  <c r="BB451" i="17"/>
  <c r="BC451" i="17"/>
  <c r="BD451" i="17"/>
  <c r="AL455" i="17"/>
  <c r="AL445" i="17" s="1"/>
  <c r="AM455" i="17"/>
  <c r="AN455" i="17"/>
  <c r="AO455" i="17"/>
  <c r="AP455" i="17"/>
  <c r="AQ455" i="17"/>
  <c r="AR455" i="17"/>
  <c r="AS455" i="17"/>
  <c r="AT455" i="17"/>
  <c r="AU455" i="17"/>
  <c r="AV455" i="17"/>
  <c r="AW455" i="17"/>
  <c r="AW445" i="17" s="1"/>
  <c r="AX455" i="17"/>
  <c r="AY455" i="17"/>
  <c r="AZ455" i="17"/>
  <c r="BA455" i="17"/>
  <c r="BB455" i="17"/>
  <c r="BC455" i="17"/>
  <c r="BD455" i="17"/>
  <c r="AL460" i="17"/>
  <c r="AM460" i="17"/>
  <c r="AM461" i="17" s="1"/>
  <c r="AN460" i="17"/>
  <c r="AN461" i="17" s="1"/>
  <c r="AU460" i="17"/>
  <c r="AU461" i="17" s="1"/>
  <c r="AV460" i="17"/>
  <c r="AV461" i="17" s="1"/>
  <c r="AW460" i="17"/>
  <c r="AW461" i="17" s="1"/>
  <c r="BH460" i="17"/>
  <c r="AL461" i="17"/>
  <c r="AL462" i="17"/>
  <c r="AM462" i="17"/>
  <c r="AN462" i="17"/>
  <c r="AO462" i="17"/>
  <c r="AP462" i="17"/>
  <c r="AQ462" i="17"/>
  <c r="AR462" i="17"/>
  <c r="AS462" i="17"/>
  <c r="AT462" i="17"/>
  <c r="AU462" i="17"/>
  <c r="AV462" i="17"/>
  <c r="AW462" i="17"/>
  <c r="AX462" i="17"/>
  <c r="AX460" i="17" s="1"/>
  <c r="AX461" i="17" s="1"/>
  <c r="AY462" i="17"/>
  <c r="AY460" i="17" s="1"/>
  <c r="AY461" i="17" s="1"/>
  <c r="AZ462" i="17"/>
  <c r="AZ460" i="17" s="1"/>
  <c r="AZ461" i="17" s="1"/>
  <c r="BA462" i="17"/>
  <c r="BA460" i="17" s="1"/>
  <c r="BA461" i="17" s="1"/>
  <c r="BB462" i="17"/>
  <c r="BC462" i="17"/>
  <c r="BD462" i="17"/>
  <c r="AL466" i="17"/>
  <c r="AM466" i="17"/>
  <c r="AN466" i="17"/>
  <c r="AO466" i="17"/>
  <c r="AO460" i="17" s="1"/>
  <c r="AO461" i="17" s="1"/>
  <c r="AP466" i="17"/>
  <c r="AP460" i="17" s="1"/>
  <c r="AP461" i="17" s="1"/>
  <c r="AQ466" i="17"/>
  <c r="AR466" i="17"/>
  <c r="AS466" i="17"/>
  <c r="AT466" i="17"/>
  <c r="AU466" i="17"/>
  <c r="AV466" i="17"/>
  <c r="AW466" i="17"/>
  <c r="AX466" i="17"/>
  <c r="AY466" i="17"/>
  <c r="AZ466" i="17"/>
  <c r="BA466" i="17"/>
  <c r="BB466" i="17"/>
  <c r="BC466" i="17"/>
  <c r="BD466" i="17"/>
  <c r="AL470" i="17"/>
  <c r="AM470" i="17"/>
  <c r="AN470" i="17"/>
  <c r="AO470" i="17"/>
  <c r="AP470" i="17"/>
  <c r="AQ470" i="17"/>
  <c r="AR470" i="17"/>
  <c r="AS470" i="17"/>
  <c r="AT470" i="17"/>
  <c r="AU470" i="17"/>
  <c r="AV470" i="17"/>
  <c r="AW470" i="17"/>
  <c r="AX470" i="17"/>
  <c r="AY470" i="17"/>
  <c r="AZ470" i="17"/>
  <c r="BA470" i="17"/>
  <c r="BB470" i="17"/>
  <c r="BC470" i="17"/>
  <c r="BD470" i="17"/>
  <c r="AU475" i="17"/>
  <c r="BD475" i="17"/>
  <c r="BD476" i="17" s="1"/>
  <c r="AL476" i="17"/>
  <c r="AQ476" i="17"/>
  <c r="AR476" i="17"/>
  <c r="AT476" i="17"/>
  <c r="AU476" i="17"/>
  <c r="AL477" i="17"/>
  <c r="AM477" i="17"/>
  <c r="AN477" i="17"/>
  <c r="AO477" i="17"/>
  <c r="AP477" i="17"/>
  <c r="AQ477" i="17"/>
  <c r="AR477" i="17"/>
  <c r="AS477" i="17"/>
  <c r="AT477" i="17"/>
  <c r="AT475" i="17" s="1"/>
  <c r="AU477" i="17"/>
  <c r="AV477" i="17"/>
  <c r="AW477" i="17"/>
  <c r="AX477" i="17"/>
  <c r="AY477" i="17"/>
  <c r="AZ477" i="17"/>
  <c r="BA477" i="17"/>
  <c r="BB477" i="17"/>
  <c r="BC477" i="17"/>
  <c r="BD477" i="17"/>
  <c r="AL481" i="17"/>
  <c r="AL475" i="17" s="1"/>
  <c r="AM481" i="17"/>
  <c r="AN481" i="17"/>
  <c r="AO481" i="17"/>
  <c r="AP481" i="17"/>
  <c r="AQ481" i="17"/>
  <c r="AQ475" i="17" s="1"/>
  <c r="AR481" i="17"/>
  <c r="AS481" i="17"/>
  <c r="AT481" i="17"/>
  <c r="AU481" i="17"/>
  <c r="AV481" i="17"/>
  <c r="AW481" i="17"/>
  <c r="AX481" i="17"/>
  <c r="AY481" i="17"/>
  <c r="AZ481" i="17"/>
  <c r="BA481" i="17"/>
  <c r="BB481" i="17"/>
  <c r="BC481" i="17"/>
  <c r="BD481" i="17"/>
  <c r="AL485" i="17"/>
  <c r="AM485" i="17"/>
  <c r="AN485" i="17"/>
  <c r="AO485" i="17"/>
  <c r="AP485" i="17"/>
  <c r="AQ485" i="17"/>
  <c r="AR485" i="17"/>
  <c r="AR475" i="17" s="1"/>
  <c r="AS485" i="17"/>
  <c r="AT485" i="17"/>
  <c r="AU485" i="17"/>
  <c r="AV485" i="17"/>
  <c r="AV475" i="17" s="1"/>
  <c r="AV476" i="17" s="1"/>
  <c r="AW485" i="17"/>
  <c r="AW475" i="17" s="1"/>
  <c r="AW476" i="17" s="1"/>
  <c r="AX485" i="17"/>
  <c r="AX475" i="17" s="1"/>
  <c r="AY485" i="17"/>
  <c r="AY475" i="17" s="1"/>
  <c r="AY476" i="17" s="1"/>
  <c r="AZ485" i="17"/>
  <c r="BA485" i="17"/>
  <c r="BB485" i="17"/>
  <c r="BC485" i="17"/>
  <c r="BC475" i="17" s="1"/>
  <c r="BC476" i="17" s="1"/>
  <c r="BD485" i="17"/>
  <c r="AM490" i="17"/>
  <c r="AM491" i="17" s="1"/>
  <c r="AN490" i="17"/>
  <c r="AN491" i="17" s="1"/>
  <c r="BC490" i="17"/>
  <c r="BC491" i="17" s="1"/>
  <c r="BD490" i="17"/>
  <c r="BD491" i="17" s="1"/>
  <c r="AL492" i="17"/>
  <c r="AM492" i="17"/>
  <c r="AN492" i="17"/>
  <c r="AO492" i="17"/>
  <c r="AP492" i="17"/>
  <c r="AQ492" i="17"/>
  <c r="AR492" i="17"/>
  <c r="AS492" i="17"/>
  <c r="AT492" i="17"/>
  <c r="AU492" i="17"/>
  <c r="AU490" i="17" s="1"/>
  <c r="AV492" i="17"/>
  <c r="AV490" i="17" s="1"/>
  <c r="AV491" i="17" s="1"/>
  <c r="AW492" i="17"/>
  <c r="AW490" i="17" s="1"/>
  <c r="AW491" i="17" s="1"/>
  <c r="AX492" i="17"/>
  <c r="AX490" i="17" s="1"/>
  <c r="AY492" i="17"/>
  <c r="AY490" i="17" s="1"/>
  <c r="AY491" i="17" s="1"/>
  <c r="AZ492" i="17"/>
  <c r="AZ490" i="17" s="1"/>
  <c r="AZ491" i="17" s="1"/>
  <c r="BA492" i="17"/>
  <c r="BA490" i="17" s="1"/>
  <c r="BA491" i="17" s="1"/>
  <c r="BB492" i="17"/>
  <c r="BC492" i="17"/>
  <c r="BD492" i="17"/>
  <c r="AL496" i="17"/>
  <c r="AM496" i="17"/>
  <c r="AN496" i="17"/>
  <c r="AO496" i="17"/>
  <c r="AO490" i="17" s="1"/>
  <c r="AO491" i="17" s="1"/>
  <c r="AP496" i="17"/>
  <c r="AQ496" i="17"/>
  <c r="AR496" i="17"/>
  <c r="AS496" i="17"/>
  <c r="AT496" i="17"/>
  <c r="AU496" i="17"/>
  <c r="AV496" i="17"/>
  <c r="AW496" i="17"/>
  <c r="AX496" i="17"/>
  <c r="AY496" i="17"/>
  <c r="AZ496" i="17"/>
  <c r="BA496" i="17"/>
  <c r="BB496" i="17"/>
  <c r="BC496" i="17"/>
  <c r="BD496" i="17"/>
  <c r="AL500" i="17"/>
  <c r="AM500" i="17"/>
  <c r="AN500" i="17"/>
  <c r="AO500" i="17"/>
  <c r="AP500" i="17"/>
  <c r="AQ500" i="17"/>
  <c r="AR500" i="17"/>
  <c r="AS500" i="17"/>
  <c r="AT500" i="17"/>
  <c r="AU500" i="17"/>
  <c r="AV500" i="17"/>
  <c r="AW500" i="17"/>
  <c r="AX500" i="17"/>
  <c r="AY500" i="17"/>
  <c r="AZ500" i="17"/>
  <c r="BA500" i="17"/>
  <c r="BB500" i="17"/>
  <c r="BB490" i="17" s="1"/>
  <c r="BB491" i="17" s="1"/>
  <c r="BC500" i="17"/>
  <c r="BD500" i="17"/>
  <c r="AL505" i="17"/>
  <c r="AX505" i="17"/>
  <c r="AY505" i="17"/>
  <c r="AL506" i="17"/>
  <c r="AM506" i="17"/>
  <c r="AV506" i="17"/>
  <c r="AW506" i="17"/>
  <c r="AX506" i="17"/>
  <c r="AY506" i="17"/>
  <c r="AL507" i="17"/>
  <c r="AM507" i="17"/>
  <c r="AN507" i="17"/>
  <c r="AN505" i="17" s="1"/>
  <c r="AN506" i="17" s="1"/>
  <c r="AO507" i="17"/>
  <c r="AO505" i="17" s="1"/>
  <c r="AP507" i="17"/>
  <c r="AP505" i="17" s="1"/>
  <c r="AP506" i="17" s="1"/>
  <c r="AQ507" i="17"/>
  <c r="AQ505" i="17" s="1"/>
  <c r="AQ506" i="17" s="1"/>
  <c r="AR507" i="17"/>
  <c r="AS507" i="17"/>
  <c r="AT507" i="17"/>
  <c r="AU507" i="17"/>
  <c r="AV507" i="17"/>
  <c r="AV505" i="17" s="1"/>
  <c r="AW507" i="17"/>
  <c r="AW505" i="17" s="1"/>
  <c r="AX507" i="17"/>
  <c r="AY507" i="17"/>
  <c r="AZ507" i="17"/>
  <c r="BA507" i="17"/>
  <c r="BB507" i="17"/>
  <c r="BC507" i="17"/>
  <c r="BD507" i="17"/>
  <c r="AL511" i="17"/>
  <c r="AM511" i="17"/>
  <c r="AM505" i="17" s="1"/>
  <c r="AN511" i="17"/>
  <c r="AO511" i="17"/>
  <c r="AP511" i="17"/>
  <c r="AQ511" i="17"/>
  <c r="AR511" i="17"/>
  <c r="AS511" i="17"/>
  <c r="AT511" i="17"/>
  <c r="AT505" i="17" s="1"/>
  <c r="AT506" i="17" s="1"/>
  <c r="AU511" i="17"/>
  <c r="AU505" i="17" s="1"/>
  <c r="AV511" i="17"/>
  <c r="AW511" i="17"/>
  <c r="AX511" i="17"/>
  <c r="AY511" i="17"/>
  <c r="AZ511" i="17"/>
  <c r="BA511" i="17"/>
  <c r="BA505" i="17" s="1"/>
  <c r="BA506" i="17" s="1"/>
  <c r="BB511" i="17"/>
  <c r="BB505" i="17" s="1"/>
  <c r="BB506" i="17" s="1"/>
  <c r="BC511" i="17"/>
  <c r="BC505" i="17" s="1"/>
  <c r="BC506" i="17" s="1"/>
  <c r="BD511" i="17"/>
  <c r="AL515" i="17"/>
  <c r="AM515" i="17"/>
  <c r="AN515" i="17"/>
  <c r="AO515" i="17"/>
  <c r="AP515" i="17"/>
  <c r="AQ515" i="17"/>
  <c r="AR515" i="17"/>
  <c r="AS515" i="17"/>
  <c r="AT515" i="17"/>
  <c r="AU515" i="17"/>
  <c r="AV515" i="17"/>
  <c r="AW515" i="17"/>
  <c r="AX515" i="17"/>
  <c r="AY515" i="17"/>
  <c r="AZ515" i="17"/>
  <c r="AZ505" i="17" s="1"/>
  <c r="BA515" i="17"/>
  <c r="BB515" i="17"/>
  <c r="BC515" i="17"/>
  <c r="BD515" i="17"/>
  <c r="AM520" i="17"/>
  <c r="AM521" i="17" s="1"/>
  <c r="AU520" i="17"/>
  <c r="AV520" i="17"/>
  <c r="AV521" i="17" s="1"/>
  <c r="AW520" i="17"/>
  <c r="AW521" i="17" s="1"/>
  <c r="AX520" i="17"/>
  <c r="AY520" i="17"/>
  <c r="AY521" i="17" s="1"/>
  <c r="AZ520" i="17"/>
  <c r="AZ521" i="17" s="1"/>
  <c r="BA520" i="17"/>
  <c r="BA521" i="17" s="1"/>
  <c r="BB520" i="17"/>
  <c r="BB521" i="17" s="1"/>
  <c r="BC520" i="17"/>
  <c r="BC521" i="17" s="1"/>
  <c r="BD520" i="17"/>
  <c r="BD521" i="17" s="1"/>
  <c r="AL522" i="17"/>
  <c r="AM522" i="17"/>
  <c r="AN522" i="17"/>
  <c r="AO522" i="17"/>
  <c r="AP522" i="17"/>
  <c r="AQ522" i="17"/>
  <c r="AR522" i="17"/>
  <c r="AS522" i="17"/>
  <c r="AS520" i="17" s="1"/>
  <c r="AS521" i="17" s="1"/>
  <c r="AT522" i="17"/>
  <c r="AU522" i="17"/>
  <c r="AV522" i="17"/>
  <c r="AW522" i="17"/>
  <c r="AX522" i="17"/>
  <c r="AY522" i="17"/>
  <c r="AZ522" i="17"/>
  <c r="BA522" i="17"/>
  <c r="BB522" i="17"/>
  <c r="BC522" i="17"/>
  <c r="BD522" i="17"/>
  <c r="AL526" i="17"/>
  <c r="AL520" i="17" s="1"/>
  <c r="AM526" i="17"/>
  <c r="AN526" i="17"/>
  <c r="AO526" i="17"/>
  <c r="AO520" i="17" s="1"/>
  <c r="AP526" i="17"/>
  <c r="AQ526" i="17"/>
  <c r="AR526" i="17"/>
  <c r="AS526" i="17"/>
  <c r="AT526" i="17"/>
  <c r="AU526" i="17"/>
  <c r="AV526" i="17"/>
  <c r="AW526" i="17"/>
  <c r="AX526" i="17"/>
  <c r="AY526" i="17"/>
  <c r="AZ526" i="17"/>
  <c r="BA526" i="17"/>
  <c r="BB526" i="17"/>
  <c r="BC526" i="17"/>
  <c r="BD526" i="17"/>
  <c r="AL530" i="17"/>
  <c r="AM530" i="17"/>
  <c r="AN530" i="17"/>
  <c r="AO530" i="17"/>
  <c r="AP530" i="17"/>
  <c r="AQ530" i="17"/>
  <c r="AR530" i="17"/>
  <c r="AS530" i="17"/>
  <c r="AT530" i="17"/>
  <c r="AU530" i="17"/>
  <c r="AV530" i="17"/>
  <c r="AW530" i="17"/>
  <c r="AX530" i="17"/>
  <c r="AY530" i="17"/>
  <c r="AZ530" i="17"/>
  <c r="BA530" i="17"/>
  <c r="BB530" i="17"/>
  <c r="BC530" i="17"/>
  <c r="BD530" i="17"/>
  <c r="AM536" i="17"/>
  <c r="AU536" i="17"/>
  <c r="AL537" i="17"/>
  <c r="AM537" i="17"/>
  <c r="AN537" i="17"/>
  <c r="AO537" i="17"/>
  <c r="AP537" i="17"/>
  <c r="AQ537" i="17"/>
  <c r="AR537" i="17"/>
  <c r="AS537" i="17"/>
  <c r="AT537" i="17"/>
  <c r="AU537" i="17"/>
  <c r="AV537" i="17"/>
  <c r="AW537" i="17"/>
  <c r="AX537" i="17"/>
  <c r="AY537" i="17"/>
  <c r="AZ537" i="17"/>
  <c r="BA537" i="17"/>
  <c r="BB537" i="17"/>
  <c r="BC537" i="17"/>
  <c r="BD537" i="17"/>
  <c r="AL541" i="17"/>
  <c r="AL535" i="17" s="1"/>
  <c r="AM541" i="17"/>
  <c r="AM535" i="17" s="1"/>
  <c r="AN541" i="17"/>
  <c r="AO541" i="17"/>
  <c r="AP541" i="17"/>
  <c r="AQ541" i="17"/>
  <c r="AR541" i="17"/>
  <c r="AS541" i="17"/>
  <c r="AT541" i="17"/>
  <c r="AU541" i="17"/>
  <c r="AU535" i="17" s="1"/>
  <c r="AV541" i="17"/>
  <c r="AW541" i="17"/>
  <c r="AX541" i="17"/>
  <c r="AY541" i="17"/>
  <c r="AZ541" i="17"/>
  <c r="BA541" i="17"/>
  <c r="BB541" i="17"/>
  <c r="BC541" i="17"/>
  <c r="BD541" i="17"/>
  <c r="AL545" i="17"/>
  <c r="AM545" i="17"/>
  <c r="AN545" i="17"/>
  <c r="AO545" i="17"/>
  <c r="AP545" i="17"/>
  <c r="AQ545" i="17"/>
  <c r="AR545" i="17"/>
  <c r="AS545" i="17"/>
  <c r="AT545" i="17"/>
  <c r="AU545" i="17"/>
  <c r="AV545" i="17"/>
  <c r="AW545" i="17"/>
  <c r="AX545" i="17"/>
  <c r="AY545" i="17"/>
  <c r="AZ545" i="17"/>
  <c r="BA545" i="17"/>
  <c r="BB545" i="17"/>
  <c r="BC545" i="17"/>
  <c r="BD545" i="17"/>
  <c r="AL550" i="17"/>
  <c r="BD550" i="17"/>
  <c r="BC551" i="17"/>
  <c r="BD551" i="17"/>
  <c r="AL552" i="17"/>
  <c r="AM552" i="17"/>
  <c r="AN552" i="17"/>
  <c r="AO552" i="17"/>
  <c r="AP552" i="17"/>
  <c r="AQ552" i="17"/>
  <c r="AR552" i="17"/>
  <c r="AS552" i="17"/>
  <c r="AT552" i="17"/>
  <c r="AU552" i="17"/>
  <c r="AU550" i="17" s="1"/>
  <c r="AV552" i="17"/>
  <c r="AV550" i="17" s="1"/>
  <c r="AV551" i="17" s="1"/>
  <c r="AW552" i="17"/>
  <c r="AW550" i="17" s="1"/>
  <c r="AW551" i="17" s="1"/>
  <c r="AX552" i="17"/>
  <c r="AX550" i="17" s="1"/>
  <c r="AY552" i="17"/>
  <c r="AY550" i="17" s="1"/>
  <c r="AY551" i="17" s="1"/>
  <c r="AZ552" i="17"/>
  <c r="BA552" i="17"/>
  <c r="BB552" i="17"/>
  <c r="BC552" i="17"/>
  <c r="BC550" i="17" s="1"/>
  <c r="BD552" i="17"/>
  <c r="AL556" i="17"/>
  <c r="AM556" i="17"/>
  <c r="AN556" i="17"/>
  <c r="AO556" i="17"/>
  <c r="AP556" i="17"/>
  <c r="AQ556" i="17"/>
  <c r="AR556" i="17"/>
  <c r="AS556" i="17"/>
  <c r="AT556" i="17"/>
  <c r="AU556" i="17"/>
  <c r="AV556" i="17"/>
  <c r="AW556" i="17"/>
  <c r="AX556" i="17"/>
  <c r="AY556" i="17"/>
  <c r="AZ556" i="17"/>
  <c r="BA556" i="17"/>
  <c r="BB556" i="17"/>
  <c r="BC556" i="17"/>
  <c r="BD556" i="17"/>
  <c r="AL560" i="17"/>
  <c r="AM560" i="17"/>
  <c r="AN560" i="17"/>
  <c r="AO560" i="17"/>
  <c r="AO550" i="17" s="1"/>
  <c r="AP560" i="17"/>
  <c r="AP550" i="17" s="1"/>
  <c r="AP551" i="17" s="1"/>
  <c r="AQ560" i="17"/>
  <c r="AQ550" i="17" s="1"/>
  <c r="AQ551" i="17" s="1"/>
  <c r="AR560" i="17"/>
  <c r="AR550" i="17" s="1"/>
  <c r="AS560" i="17"/>
  <c r="AS550" i="17" s="1"/>
  <c r="AS551" i="17" s="1"/>
  <c r="AT560" i="17"/>
  <c r="AU560" i="17"/>
  <c r="AV560" i="17"/>
  <c r="AW560" i="17"/>
  <c r="AX560" i="17"/>
  <c r="AY560" i="17"/>
  <c r="AZ560" i="17"/>
  <c r="BA560" i="17"/>
  <c r="BB560" i="17"/>
  <c r="BC560" i="17"/>
  <c r="BD560" i="17"/>
  <c r="AM565" i="17"/>
  <c r="AN565" i="17"/>
  <c r="AO565" i="17"/>
  <c r="AP565" i="17"/>
  <c r="AQ565" i="17"/>
  <c r="AZ565" i="17"/>
  <c r="BI565" i="17"/>
  <c r="AM566" i="17"/>
  <c r="AN566" i="17"/>
  <c r="AO566" i="17"/>
  <c r="AP566" i="17"/>
  <c r="AQ566" i="17"/>
  <c r="AZ566" i="17"/>
  <c r="BA566" i="17"/>
  <c r="BB566" i="17"/>
  <c r="BC566" i="17"/>
  <c r="AL567" i="17"/>
  <c r="AM567" i="17"/>
  <c r="AN567" i="17"/>
  <c r="AO567" i="17"/>
  <c r="AP567" i="17"/>
  <c r="AQ567" i="17"/>
  <c r="AR567" i="17"/>
  <c r="AS567" i="17"/>
  <c r="AT567" i="17"/>
  <c r="AU567" i="17"/>
  <c r="AV567" i="17"/>
  <c r="AW567" i="17"/>
  <c r="AX567" i="17"/>
  <c r="AY567" i="17"/>
  <c r="AZ567" i="17"/>
  <c r="BA567" i="17"/>
  <c r="BA565" i="17" s="1"/>
  <c r="BB567" i="17"/>
  <c r="BB565" i="17" s="1"/>
  <c r="BC567" i="17"/>
  <c r="BC565" i="17" s="1"/>
  <c r="BD567" i="17"/>
  <c r="BD565" i="17" s="1"/>
  <c r="BD566" i="17" s="1"/>
  <c r="AL571" i="17"/>
  <c r="AL565" i="17" s="1"/>
  <c r="BH565" i="17" s="1"/>
  <c r="AM571" i="17"/>
  <c r="AN571" i="17"/>
  <c r="AO571" i="17"/>
  <c r="AP571" i="17"/>
  <c r="AQ571" i="17"/>
  <c r="AR571" i="17"/>
  <c r="AS571" i="17"/>
  <c r="AT571" i="17"/>
  <c r="AU571" i="17"/>
  <c r="AV571" i="17"/>
  <c r="AV565" i="17" s="1"/>
  <c r="AV566" i="17" s="1"/>
  <c r="AW571" i="17"/>
  <c r="AW565" i="17" s="1"/>
  <c r="AW566" i="17" s="1"/>
  <c r="AX571" i="17"/>
  <c r="AY571" i="17"/>
  <c r="AZ571" i="17"/>
  <c r="BA571" i="17"/>
  <c r="BB571" i="17"/>
  <c r="BC571" i="17"/>
  <c r="BD571" i="17"/>
  <c r="AL575" i="17"/>
  <c r="AM575" i="17"/>
  <c r="AN575" i="17"/>
  <c r="AO575" i="17"/>
  <c r="AP575" i="17"/>
  <c r="AQ575" i="17"/>
  <c r="AR575" i="17"/>
  <c r="AR565" i="17" s="1"/>
  <c r="AS575" i="17"/>
  <c r="AT575" i="17"/>
  <c r="AU575" i="17"/>
  <c r="AV575" i="17"/>
  <c r="AW575" i="17"/>
  <c r="AX575" i="17"/>
  <c r="AY575" i="17"/>
  <c r="AY565" i="17" s="1"/>
  <c r="AY566" i="17" s="1"/>
  <c r="AZ575" i="17"/>
  <c r="BA575" i="17"/>
  <c r="BB575" i="17"/>
  <c r="BC575" i="17"/>
  <c r="BD575" i="17"/>
  <c r="AN580" i="17"/>
  <c r="AN581" i="17" s="1"/>
  <c r="AO580" i="17"/>
  <c r="AP580" i="17"/>
  <c r="AP581" i="17" s="1"/>
  <c r="AQ580" i="17"/>
  <c r="AQ581" i="17" s="1"/>
  <c r="AV580" i="17"/>
  <c r="AV581" i="17" s="1"/>
  <c r="AW580" i="17"/>
  <c r="AW581" i="17" s="1"/>
  <c r="AX580" i="17"/>
  <c r="AY580" i="17"/>
  <c r="AY581" i="17" s="1"/>
  <c r="AL582" i="17"/>
  <c r="AM582" i="17"/>
  <c r="AN582" i="17"/>
  <c r="AO582" i="17"/>
  <c r="AP582" i="17"/>
  <c r="AQ582" i="17"/>
  <c r="AR582" i="17"/>
  <c r="AR580" i="17" s="1"/>
  <c r="AS582" i="17"/>
  <c r="AS580" i="17" s="1"/>
  <c r="AS581" i="17" s="1"/>
  <c r="AT582" i="17"/>
  <c r="AT580" i="17" s="1"/>
  <c r="AT581" i="17" s="1"/>
  <c r="AU582" i="17"/>
  <c r="AU580" i="17" s="1"/>
  <c r="AV582" i="17"/>
  <c r="AW582" i="17"/>
  <c r="AX582" i="17"/>
  <c r="AY582" i="17"/>
  <c r="AZ582" i="17"/>
  <c r="BA582" i="17"/>
  <c r="BB582" i="17"/>
  <c r="BB580" i="17" s="1"/>
  <c r="BB581" i="17" s="1"/>
  <c r="BC582" i="17"/>
  <c r="BC580" i="17" s="1"/>
  <c r="BC581" i="17" s="1"/>
  <c r="BD582" i="17"/>
  <c r="AL586" i="17"/>
  <c r="AM586" i="17"/>
  <c r="AN586" i="17"/>
  <c r="AO586" i="17"/>
  <c r="AP586" i="17"/>
  <c r="AQ586" i="17"/>
  <c r="AR586" i="17"/>
  <c r="AS586" i="17"/>
  <c r="AT586" i="17"/>
  <c r="AU586" i="17"/>
  <c r="AV586" i="17"/>
  <c r="AW586" i="17"/>
  <c r="AX586" i="17"/>
  <c r="AY586" i="17"/>
  <c r="AZ586" i="17"/>
  <c r="BA586" i="17"/>
  <c r="BB586" i="17"/>
  <c r="BC586" i="17"/>
  <c r="BD586" i="17"/>
  <c r="BD580" i="17" s="1"/>
  <c r="BD581" i="17" s="1"/>
  <c r="AL590" i="17"/>
  <c r="AL580" i="17" s="1"/>
  <c r="AM590" i="17"/>
  <c r="AN590" i="17"/>
  <c r="AO590" i="17"/>
  <c r="AP590" i="17"/>
  <c r="AQ590" i="17"/>
  <c r="AR590" i="17"/>
  <c r="AS590" i="17"/>
  <c r="AT590" i="17"/>
  <c r="AU590" i="17"/>
  <c r="AV590" i="17"/>
  <c r="AW590" i="17"/>
  <c r="AX590" i="17"/>
  <c r="AY590" i="17"/>
  <c r="AZ590" i="17"/>
  <c r="AZ580" i="17" s="1"/>
  <c r="AZ581" i="17" s="1"/>
  <c r="BA590" i="17"/>
  <c r="BA580" i="17" s="1"/>
  <c r="BA581" i="17" s="1"/>
  <c r="BB590" i="17"/>
  <c r="BC590" i="17"/>
  <c r="BD590" i="17"/>
  <c r="AV596" i="17"/>
  <c r="AW596" i="17"/>
  <c r="AL597" i="17"/>
  <c r="AM597" i="17"/>
  <c r="AN597" i="17"/>
  <c r="AO597" i="17"/>
  <c r="AP597" i="17"/>
  <c r="AQ597" i="17"/>
  <c r="AR597" i="17"/>
  <c r="AR595" i="17" s="1"/>
  <c r="AS597" i="17"/>
  <c r="AS595" i="17" s="1"/>
  <c r="AS596" i="17" s="1"/>
  <c r="AT597" i="17"/>
  <c r="AU597" i="17"/>
  <c r="AV597" i="17"/>
  <c r="AV595" i="17" s="1"/>
  <c r="AW597" i="17"/>
  <c r="AW595" i="17" s="1"/>
  <c r="AX597" i="17"/>
  <c r="AX595" i="17" s="1"/>
  <c r="AY597" i="17"/>
  <c r="AY595" i="17" s="1"/>
  <c r="AY596" i="17" s="1"/>
  <c r="AZ597" i="17"/>
  <c r="BA597" i="17"/>
  <c r="BB597" i="17"/>
  <c r="BC597" i="17"/>
  <c r="BD597" i="17"/>
  <c r="AL601" i="17"/>
  <c r="AM601" i="17"/>
  <c r="AM595" i="17" s="1"/>
  <c r="AM596" i="17" s="1"/>
  <c r="AN601" i="17"/>
  <c r="AN595" i="17" s="1"/>
  <c r="AN596" i="17" s="1"/>
  <c r="AO601" i="17"/>
  <c r="AO595" i="17" s="1"/>
  <c r="AP601" i="17"/>
  <c r="AQ601" i="17"/>
  <c r="AQ595" i="17" s="1"/>
  <c r="AQ596" i="17" s="1"/>
  <c r="AR601" i="17"/>
  <c r="AS601" i="17"/>
  <c r="AT601" i="17"/>
  <c r="AU601" i="17"/>
  <c r="AV601" i="17"/>
  <c r="AW601" i="17"/>
  <c r="AX601" i="17"/>
  <c r="AY601" i="17"/>
  <c r="AZ601" i="17"/>
  <c r="BA601" i="17"/>
  <c r="BB601" i="17"/>
  <c r="BC601" i="17"/>
  <c r="BD601" i="17"/>
  <c r="AL605" i="17"/>
  <c r="AL595" i="17" s="1"/>
  <c r="AM605" i="17"/>
  <c r="AN605" i="17"/>
  <c r="AO605" i="17"/>
  <c r="AP605" i="17"/>
  <c r="AQ605" i="17"/>
  <c r="AR605" i="17"/>
  <c r="AS605" i="17"/>
  <c r="AT605" i="17"/>
  <c r="AU605" i="17"/>
  <c r="AV605" i="17"/>
  <c r="AW605" i="17"/>
  <c r="AX605" i="17"/>
  <c r="AY605" i="17"/>
  <c r="AZ605" i="17"/>
  <c r="BA605" i="17"/>
  <c r="BA595" i="17" s="1"/>
  <c r="BA596" i="17" s="1"/>
  <c r="BB605" i="17"/>
  <c r="BB595" i="17" s="1"/>
  <c r="BB596" i="17" s="1"/>
  <c r="BC605" i="17"/>
  <c r="BC595" i="17" s="1"/>
  <c r="BC596" i="17" s="1"/>
  <c r="BD605" i="17"/>
  <c r="BD595" i="17" s="1"/>
  <c r="BD596" i="17" s="1"/>
  <c r="AM610" i="17"/>
  <c r="AM611" i="17" s="1"/>
  <c r="AN610" i="17"/>
  <c r="AX610" i="17"/>
  <c r="AY610" i="17"/>
  <c r="AZ610" i="17"/>
  <c r="BC610" i="17"/>
  <c r="BC611" i="17" s="1"/>
  <c r="AN611" i="17"/>
  <c r="AO611" i="17"/>
  <c r="AV611" i="17"/>
  <c r="AW611" i="17"/>
  <c r="AX611" i="17"/>
  <c r="AY611" i="17"/>
  <c r="AZ611" i="17"/>
  <c r="BA611" i="17"/>
  <c r="BB611" i="17"/>
  <c r="AL612" i="17"/>
  <c r="AM612" i="17"/>
  <c r="AN612" i="17"/>
  <c r="AO612" i="17"/>
  <c r="AO610" i="17" s="1"/>
  <c r="AP612" i="17"/>
  <c r="AP610" i="17" s="1"/>
  <c r="AP611" i="17" s="1"/>
  <c r="AQ612" i="17"/>
  <c r="AR612" i="17"/>
  <c r="AS612" i="17"/>
  <c r="AT612" i="17"/>
  <c r="AU612" i="17"/>
  <c r="AV612" i="17"/>
  <c r="AW612" i="17"/>
  <c r="AX612" i="17"/>
  <c r="AY612" i="17"/>
  <c r="AZ612" i="17"/>
  <c r="BA612" i="17"/>
  <c r="BB612" i="17"/>
  <c r="BC612" i="17"/>
  <c r="BD612" i="17"/>
  <c r="AL616" i="17"/>
  <c r="AM616" i="17"/>
  <c r="AN616" i="17"/>
  <c r="AO616" i="17"/>
  <c r="AP616" i="17"/>
  <c r="AQ616" i="17"/>
  <c r="AR616" i="17"/>
  <c r="AS616" i="17"/>
  <c r="AT616" i="17"/>
  <c r="AU616" i="17"/>
  <c r="AV616" i="17"/>
  <c r="AV610" i="17" s="1"/>
  <c r="AW616" i="17"/>
  <c r="AW610" i="17" s="1"/>
  <c r="AX616" i="17"/>
  <c r="AY616" i="17"/>
  <c r="AZ616" i="17"/>
  <c r="BA616" i="17"/>
  <c r="BA610" i="17" s="1"/>
  <c r="BB616" i="17"/>
  <c r="BB610" i="17" s="1"/>
  <c r="BC616" i="17"/>
  <c r="BD616" i="17"/>
  <c r="AL620" i="17"/>
  <c r="AM620" i="17"/>
  <c r="AN620" i="17"/>
  <c r="AO620" i="17"/>
  <c r="AP620" i="17"/>
  <c r="AQ620" i="17"/>
  <c r="AR620" i="17"/>
  <c r="AS620" i="17"/>
  <c r="AT620" i="17"/>
  <c r="AU620" i="17"/>
  <c r="AV620" i="17"/>
  <c r="AW620" i="17"/>
  <c r="AX620" i="17"/>
  <c r="AY620" i="17"/>
  <c r="AZ620" i="17"/>
  <c r="BA620" i="17"/>
  <c r="BB620" i="17"/>
  <c r="BC620" i="17"/>
  <c r="BD620" i="17"/>
  <c r="BD610" i="17" s="1"/>
  <c r="BD611" i="17" s="1"/>
  <c r="AL625" i="17"/>
  <c r="AM625" i="17"/>
  <c r="AM626" i="17" s="1"/>
  <c r="AN625" i="17"/>
  <c r="AN626" i="17" s="1"/>
  <c r="AQ625" i="17"/>
  <c r="AQ626" i="17" s="1"/>
  <c r="AW625" i="17"/>
  <c r="AW626" i="17" s="1"/>
  <c r="AL627" i="17"/>
  <c r="AM627" i="17"/>
  <c r="AN627" i="17"/>
  <c r="AO627" i="17"/>
  <c r="AP627" i="17"/>
  <c r="AQ627" i="17"/>
  <c r="AR627" i="17"/>
  <c r="AR625" i="17" s="1"/>
  <c r="AS627" i="17"/>
  <c r="AT627" i="17"/>
  <c r="AU627" i="17"/>
  <c r="AV627" i="17"/>
  <c r="AV625" i="17" s="1"/>
  <c r="AV626" i="17" s="1"/>
  <c r="AW627" i="17"/>
  <c r="AX627" i="17"/>
  <c r="AY627" i="17"/>
  <c r="AZ627" i="17"/>
  <c r="BA627" i="17"/>
  <c r="BB627" i="17"/>
  <c r="BC627" i="17"/>
  <c r="BD627" i="17"/>
  <c r="BD625" i="17" s="1"/>
  <c r="BD626" i="17" s="1"/>
  <c r="AL631" i="17"/>
  <c r="AM631" i="17"/>
  <c r="AN631" i="17"/>
  <c r="AO631" i="17"/>
  <c r="AO625" i="17" s="1"/>
  <c r="AP631" i="17"/>
  <c r="AQ631" i="17"/>
  <c r="AR631" i="17"/>
  <c r="AS631" i="17"/>
  <c r="AT631" i="17"/>
  <c r="AU631" i="17"/>
  <c r="AV631" i="17"/>
  <c r="AW631" i="17"/>
  <c r="AX631" i="17"/>
  <c r="AY631" i="17"/>
  <c r="AZ631" i="17"/>
  <c r="BA631" i="17"/>
  <c r="BB631" i="17"/>
  <c r="BC631" i="17"/>
  <c r="BC625" i="17" s="1"/>
  <c r="BC626" i="17" s="1"/>
  <c r="BD631" i="17"/>
  <c r="AL635" i="17"/>
  <c r="AM635" i="17"/>
  <c r="AN635" i="17"/>
  <c r="AO635" i="17"/>
  <c r="AP635" i="17"/>
  <c r="AP625" i="17" s="1"/>
  <c r="AP626" i="17" s="1"/>
  <c r="AQ635" i="17"/>
  <c r="AR635" i="17"/>
  <c r="AS635" i="17"/>
  <c r="AT635" i="17"/>
  <c r="AU635" i="17"/>
  <c r="AU625" i="17" s="1"/>
  <c r="AV635" i="17"/>
  <c r="AW635" i="17"/>
  <c r="AX635" i="17"/>
  <c r="AX625" i="17" s="1"/>
  <c r="AY635" i="17"/>
  <c r="AZ635" i="17"/>
  <c r="BA635" i="17"/>
  <c r="BB635" i="17"/>
  <c r="BC635" i="17"/>
  <c r="BD635" i="17"/>
  <c r="AT641" i="17"/>
  <c r="AU641" i="17"/>
  <c r="AL642" i="17"/>
  <c r="AL640" i="17" s="1"/>
  <c r="AM642" i="17"/>
  <c r="AM640" i="17" s="1"/>
  <c r="AM641" i="17" s="1"/>
  <c r="AN642" i="17"/>
  <c r="AN640" i="17" s="1"/>
  <c r="AN641" i="17" s="1"/>
  <c r="AO642" i="17"/>
  <c r="AO640" i="17" s="1"/>
  <c r="AP642" i="17"/>
  <c r="AP640" i="17" s="1"/>
  <c r="AP641" i="17" s="1"/>
  <c r="AQ642" i="17"/>
  <c r="AQ640" i="17" s="1"/>
  <c r="AQ641" i="17" s="1"/>
  <c r="AR642" i="17"/>
  <c r="AS642" i="17"/>
  <c r="AT642" i="17"/>
  <c r="AU642" i="17"/>
  <c r="AV642" i="17"/>
  <c r="AW642" i="17"/>
  <c r="AX642" i="17"/>
  <c r="AX640" i="17" s="1"/>
  <c r="AY642" i="17"/>
  <c r="AZ642" i="17"/>
  <c r="AZ640" i="17" s="1"/>
  <c r="AZ641" i="17" s="1"/>
  <c r="BA642" i="17"/>
  <c r="BA640" i="17" s="1"/>
  <c r="BA641" i="17" s="1"/>
  <c r="BB642" i="17"/>
  <c r="BB640" i="17" s="1"/>
  <c r="BB641" i="17" s="1"/>
  <c r="BC642" i="17"/>
  <c r="BD642" i="17"/>
  <c r="AL646" i="17"/>
  <c r="AM646" i="17"/>
  <c r="AN646" i="17"/>
  <c r="AO646" i="17"/>
  <c r="AP646" i="17"/>
  <c r="AQ646" i="17"/>
  <c r="AR646" i="17"/>
  <c r="AS646" i="17"/>
  <c r="AT646" i="17"/>
  <c r="AT640" i="17" s="1"/>
  <c r="AU646" i="17"/>
  <c r="AV646" i="17"/>
  <c r="AW646" i="17"/>
  <c r="AX646" i="17"/>
  <c r="AY646" i="17"/>
  <c r="AZ646" i="17"/>
  <c r="BA646" i="17"/>
  <c r="BB646" i="17"/>
  <c r="BC646" i="17"/>
  <c r="BD646" i="17"/>
  <c r="AL650" i="17"/>
  <c r="AM650" i="17"/>
  <c r="AN650" i="17"/>
  <c r="AO650" i="17"/>
  <c r="AP650" i="17"/>
  <c r="AQ650" i="17"/>
  <c r="AR650" i="17"/>
  <c r="AS650" i="17"/>
  <c r="AT650" i="17"/>
  <c r="AU650" i="17"/>
  <c r="AU640" i="17" s="1"/>
  <c r="AV650" i="17"/>
  <c r="AW650" i="17"/>
  <c r="AX650" i="17"/>
  <c r="AY650" i="17"/>
  <c r="AY640" i="17" s="1"/>
  <c r="AY641" i="17" s="1"/>
  <c r="AZ650" i="17"/>
  <c r="BA650" i="17"/>
  <c r="BB650" i="17"/>
  <c r="BC650" i="17"/>
  <c r="BD650" i="17"/>
  <c r="AL655" i="17"/>
  <c r="AL656" i="17" s="1"/>
  <c r="AW655" i="17"/>
  <c r="AW656" i="17" s="1"/>
  <c r="AX655" i="17"/>
  <c r="AX656" i="17" s="1"/>
  <c r="AY655" i="17"/>
  <c r="AY656" i="17" s="1"/>
  <c r="AZ655" i="17"/>
  <c r="AZ656" i="17" s="1"/>
  <c r="BC655" i="17"/>
  <c r="BC656" i="17" s="1"/>
  <c r="BD655" i="17"/>
  <c r="BD656" i="17" s="1"/>
  <c r="BK655" i="17"/>
  <c r="BL655" i="17"/>
  <c r="AL657" i="17"/>
  <c r="AM657" i="17"/>
  <c r="AN657" i="17"/>
  <c r="AO657" i="17"/>
  <c r="AO655" i="17" s="1"/>
  <c r="AP657" i="17"/>
  <c r="AQ657" i="17"/>
  <c r="AR657" i="17"/>
  <c r="AS657" i="17"/>
  <c r="AS655" i="17" s="1"/>
  <c r="AS656" i="17" s="1"/>
  <c r="AT657" i="17"/>
  <c r="AT655" i="17" s="1"/>
  <c r="AT656" i="17" s="1"/>
  <c r="AU657" i="17"/>
  <c r="AV657" i="17"/>
  <c r="AV655" i="17" s="1"/>
  <c r="AV656" i="17" s="1"/>
  <c r="AW657" i="17"/>
  <c r="AX657" i="17"/>
  <c r="AY657" i="17"/>
  <c r="AZ657" i="17"/>
  <c r="BA657" i="17"/>
  <c r="BB657" i="17"/>
  <c r="BC657" i="17"/>
  <c r="BD657" i="17"/>
  <c r="AL661" i="17"/>
  <c r="AM661" i="17"/>
  <c r="AN661" i="17"/>
  <c r="AN655" i="17" s="1"/>
  <c r="AN656" i="17" s="1"/>
  <c r="AO661" i="17"/>
  <c r="AP661" i="17"/>
  <c r="AQ661" i="17"/>
  <c r="AR661" i="17"/>
  <c r="AS661" i="17"/>
  <c r="AT661" i="17"/>
  <c r="AU661" i="17"/>
  <c r="AV661" i="17"/>
  <c r="AW661" i="17"/>
  <c r="AX661" i="17"/>
  <c r="AY661" i="17"/>
  <c r="AZ661" i="17"/>
  <c r="BA661" i="17"/>
  <c r="BB661" i="17"/>
  <c r="BC661" i="17"/>
  <c r="BD661" i="17"/>
  <c r="AL665" i="17"/>
  <c r="AM665" i="17"/>
  <c r="AM655" i="17" s="1"/>
  <c r="AN665" i="17"/>
  <c r="AO665" i="17"/>
  <c r="AP665" i="17"/>
  <c r="AQ665" i="17"/>
  <c r="AR665" i="17"/>
  <c r="AS665" i="17"/>
  <c r="AT665" i="17"/>
  <c r="AU665" i="17"/>
  <c r="AU655" i="17" s="1"/>
  <c r="AU656" i="17" s="1"/>
  <c r="AV665" i="17"/>
  <c r="AW665" i="17"/>
  <c r="AX665" i="17"/>
  <c r="AY665" i="17"/>
  <c r="AZ665" i="17"/>
  <c r="BA665" i="17"/>
  <c r="BB665" i="17"/>
  <c r="BC665" i="17"/>
  <c r="BD665" i="17"/>
  <c r="AL671" i="17"/>
  <c r="AQ671" i="17"/>
  <c r="AR671" i="17"/>
  <c r="AS671" i="17"/>
  <c r="AT671" i="17"/>
  <c r="AU671" i="17"/>
  <c r="AL672" i="17"/>
  <c r="AL670" i="17" s="1"/>
  <c r="AM672" i="17"/>
  <c r="AN672" i="17"/>
  <c r="AO672" i="17"/>
  <c r="AP672" i="17"/>
  <c r="AQ672" i="17"/>
  <c r="AR672" i="17"/>
  <c r="AS672" i="17"/>
  <c r="AT672" i="17"/>
  <c r="AU672" i="17"/>
  <c r="AV672" i="17"/>
  <c r="AW672" i="17"/>
  <c r="AX672" i="17"/>
  <c r="AY672" i="17"/>
  <c r="AZ672" i="17"/>
  <c r="BA672" i="17"/>
  <c r="BB672" i="17"/>
  <c r="BC672" i="17"/>
  <c r="BD672" i="17"/>
  <c r="AL676" i="17"/>
  <c r="AM676" i="17"/>
  <c r="AN676" i="17"/>
  <c r="AN670" i="17" s="1"/>
  <c r="AN671" i="17" s="1"/>
  <c r="AO676" i="17"/>
  <c r="AO670" i="17" s="1"/>
  <c r="AO671" i="17" s="1"/>
  <c r="AP676" i="17"/>
  <c r="AQ676" i="17"/>
  <c r="AQ670" i="17" s="1"/>
  <c r="AR676" i="17"/>
  <c r="AR670" i="17" s="1"/>
  <c r="AS676" i="17"/>
  <c r="AT676" i="17"/>
  <c r="AU676" i="17"/>
  <c r="AV676" i="17"/>
  <c r="AW676" i="17"/>
  <c r="AX676" i="17"/>
  <c r="AY676" i="17"/>
  <c r="AZ676" i="17"/>
  <c r="BA676" i="17"/>
  <c r="BB676" i="17"/>
  <c r="BC676" i="17"/>
  <c r="BD676" i="17"/>
  <c r="AL680" i="17"/>
  <c r="AM680" i="17"/>
  <c r="AN680" i="17"/>
  <c r="AO680" i="17"/>
  <c r="AP680" i="17"/>
  <c r="AQ680" i="17"/>
  <c r="AR680" i="17"/>
  <c r="AS680" i="17"/>
  <c r="AS670" i="17" s="1"/>
  <c r="AT680" i="17"/>
  <c r="AT670" i="17" s="1"/>
  <c r="AU680" i="17"/>
  <c r="AU670" i="17" s="1"/>
  <c r="AV680" i="17"/>
  <c r="AV670" i="17" s="1"/>
  <c r="AV671" i="17" s="1"/>
  <c r="AW680" i="17"/>
  <c r="AX680" i="17"/>
  <c r="AY680" i="17"/>
  <c r="AZ680" i="17"/>
  <c r="BA680" i="17"/>
  <c r="BB680" i="17"/>
  <c r="BC680" i="17"/>
  <c r="BD680" i="17"/>
  <c r="AL685" i="17"/>
  <c r="AT685" i="17"/>
  <c r="AY685" i="17"/>
  <c r="AY686" i="17" s="1"/>
  <c r="AZ685" i="17"/>
  <c r="AZ686" i="17" s="1"/>
  <c r="BA685" i="17"/>
  <c r="BA686" i="17" s="1"/>
  <c r="BB685" i="17"/>
  <c r="BB686" i="17" s="1"/>
  <c r="BD685" i="17"/>
  <c r="BD686" i="17" s="1"/>
  <c r="AT686" i="17"/>
  <c r="AU686" i="17"/>
  <c r="AL687" i="17"/>
  <c r="AM687" i="17"/>
  <c r="AN687" i="17"/>
  <c r="AN685" i="17" s="1"/>
  <c r="AN686" i="17" s="1"/>
  <c r="AO687" i="17"/>
  <c r="AO685" i="17" s="1"/>
  <c r="AP687" i="17"/>
  <c r="AQ687" i="17"/>
  <c r="AR687" i="17"/>
  <c r="AS687" i="17"/>
  <c r="AT687" i="17"/>
  <c r="AU687" i="17"/>
  <c r="AU685" i="17" s="1"/>
  <c r="AV687" i="17"/>
  <c r="AV685" i="17" s="1"/>
  <c r="AV686" i="17" s="1"/>
  <c r="AW687" i="17"/>
  <c r="AX687" i="17"/>
  <c r="AY687" i="17"/>
  <c r="AZ687" i="17"/>
  <c r="BA687" i="17"/>
  <c r="BB687" i="17"/>
  <c r="BC687" i="17"/>
  <c r="BC685" i="17" s="1"/>
  <c r="BC686" i="17" s="1"/>
  <c r="BD687" i="17"/>
  <c r="AL691" i="17"/>
  <c r="AM691" i="17"/>
  <c r="AM685" i="17" s="1"/>
  <c r="AM686" i="17" s="1"/>
  <c r="AN691" i="17"/>
  <c r="AO691" i="17"/>
  <c r="AP691" i="17"/>
  <c r="AQ691" i="17"/>
  <c r="AR691" i="17"/>
  <c r="AR685" i="17" s="1"/>
  <c r="AS691" i="17"/>
  <c r="AS685" i="17" s="1"/>
  <c r="AS686" i="17" s="1"/>
  <c r="AT691" i="17"/>
  <c r="AU691" i="17"/>
  <c r="AV691" i="17"/>
  <c r="AW691" i="17"/>
  <c r="AX691" i="17"/>
  <c r="AY691" i="17"/>
  <c r="AZ691" i="17"/>
  <c r="BA691" i="17"/>
  <c r="BB691" i="17"/>
  <c r="BC691" i="17"/>
  <c r="BD691" i="17"/>
  <c r="AL695" i="17"/>
  <c r="AM695" i="17"/>
  <c r="AN695" i="17"/>
  <c r="AO695" i="17"/>
  <c r="AP695" i="17"/>
  <c r="AQ695" i="17"/>
  <c r="AR695" i="17"/>
  <c r="AS695" i="17"/>
  <c r="AT695" i="17"/>
  <c r="AU695" i="17"/>
  <c r="AV695" i="17"/>
  <c r="AW695" i="17"/>
  <c r="AW685" i="17" s="1"/>
  <c r="AW686" i="17" s="1"/>
  <c r="AX695" i="17"/>
  <c r="AY695" i="17"/>
  <c r="AZ695" i="17"/>
  <c r="BA695" i="17"/>
  <c r="BB695" i="17"/>
  <c r="BC695" i="17"/>
  <c r="BD695" i="17"/>
  <c r="AX700" i="17"/>
  <c r="AX701" i="17"/>
  <c r="AL702" i="17"/>
  <c r="AM702" i="17"/>
  <c r="AM700" i="17" s="1"/>
  <c r="AM701" i="17" s="1"/>
  <c r="AN702" i="17"/>
  <c r="AN700" i="17" s="1"/>
  <c r="AN701" i="17" s="1"/>
  <c r="AO702" i="17"/>
  <c r="AO700" i="17" s="1"/>
  <c r="AP702" i="17"/>
  <c r="AP700" i="17" s="1"/>
  <c r="AP701" i="17" s="1"/>
  <c r="AQ702" i="17"/>
  <c r="AQ700" i="17" s="1"/>
  <c r="AQ701" i="17" s="1"/>
  <c r="AR702" i="17"/>
  <c r="AR700" i="17" s="1"/>
  <c r="AS702" i="17"/>
  <c r="AT702" i="17"/>
  <c r="AU702" i="17"/>
  <c r="AV702" i="17"/>
  <c r="AW702" i="17"/>
  <c r="AX702" i="17"/>
  <c r="AY702" i="17"/>
  <c r="AZ702" i="17"/>
  <c r="BA702" i="17"/>
  <c r="BB702" i="17"/>
  <c r="BC702" i="17"/>
  <c r="BD702" i="17"/>
  <c r="AL706" i="17"/>
  <c r="AM706" i="17"/>
  <c r="AN706" i="17"/>
  <c r="AO706" i="17"/>
  <c r="AP706" i="17"/>
  <c r="AQ706" i="17"/>
  <c r="AR706" i="17"/>
  <c r="AS706" i="17"/>
  <c r="AT706" i="17"/>
  <c r="AU706" i="17"/>
  <c r="AU700" i="17" s="1"/>
  <c r="AV706" i="17"/>
  <c r="AW706" i="17"/>
  <c r="AX706" i="17"/>
  <c r="AY706" i="17"/>
  <c r="AY700" i="17" s="1"/>
  <c r="AZ706" i="17"/>
  <c r="AZ700" i="17" s="1"/>
  <c r="AZ701" i="17" s="1"/>
  <c r="BA706" i="17"/>
  <c r="BA700" i="17" s="1"/>
  <c r="BA701" i="17" s="1"/>
  <c r="BB706" i="17"/>
  <c r="BB700" i="17" s="1"/>
  <c r="BB701" i="17" s="1"/>
  <c r="BC706" i="17"/>
  <c r="BC700" i="17" s="1"/>
  <c r="BC701" i="17" s="1"/>
  <c r="BD706" i="17"/>
  <c r="AL710" i="17"/>
  <c r="AM710" i="17"/>
  <c r="AN710" i="17"/>
  <c r="AO710" i="17"/>
  <c r="AP710" i="17"/>
  <c r="AQ710" i="17"/>
  <c r="AR710" i="17"/>
  <c r="AS710" i="17"/>
  <c r="AT710" i="17"/>
  <c r="AU710" i="17"/>
  <c r="AV710" i="17"/>
  <c r="AV700" i="17" s="1"/>
  <c r="AV701" i="17" s="1"/>
  <c r="AW710" i="17"/>
  <c r="AW700" i="17" s="1"/>
  <c r="AW701" i="17" s="1"/>
  <c r="AX710" i="17"/>
  <c r="AY710" i="17"/>
  <c r="AZ710" i="17"/>
  <c r="BA710" i="17"/>
  <c r="BB710" i="17"/>
  <c r="BC710" i="17"/>
  <c r="BD710" i="17"/>
  <c r="AW715" i="17"/>
  <c r="AW716" i="17" s="1"/>
  <c r="AX715" i="17"/>
  <c r="AY715" i="17"/>
  <c r="AY716" i="17" s="1"/>
  <c r="AZ715" i="17"/>
  <c r="AZ716" i="17" s="1"/>
  <c r="AL717" i="17"/>
  <c r="AM717" i="17"/>
  <c r="AN717" i="17"/>
  <c r="AN715" i="17" s="1"/>
  <c r="AN716" i="17" s="1"/>
  <c r="AO717" i="17"/>
  <c r="AO715" i="17" s="1"/>
  <c r="AP717" i="17"/>
  <c r="AP715" i="17" s="1"/>
  <c r="AP716" i="17" s="1"/>
  <c r="AQ717" i="17"/>
  <c r="AQ715" i="17" s="1"/>
  <c r="AQ716" i="17" s="1"/>
  <c r="AR717" i="17"/>
  <c r="AR715" i="17" s="1"/>
  <c r="AS717" i="17"/>
  <c r="AS715" i="17" s="1"/>
  <c r="AS716" i="17" s="1"/>
  <c r="AT717" i="17"/>
  <c r="AT715" i="17" s="1"/>
  <c r="AT716" i="17" s="1"/>
  <c r="AU717" i="17"/>
  <c r="AU715" i="17" s="1"/>
  <c r="AV717" i="17"/>
  <c r="AV715" i="17" s="1"/>
  <c r="AV716" i="17" s="1"/>
  <c r="AW717" i="17"/>
  <c r="AX717" i="17"/>
  <c r="AY717" i="17"/>
  <c r="AZ717" i="17"/>
  <c r="BA717" i="17"/>
  <c r="BB717" i="17"/>
  <c r="BC717" i="17"/>
  <c r="BD717" i="17"/>
  <c r="AL721" i="17"/>
  <c r="AL715" i="17" s="1"/>
  <c r="AL716" i="17" s="1"/>
  <c r="AM721" i="17"/>
  <c r="AM715" i="17" s="1"/>
  <c r="AM716" i="17" s="1"/>
  <c r="AN721" i="17"/>
  <c r="AO721" i="17"/>
  <c r="AP721" i="17"/>
  <c r="AQ721" i="17"/>
  <c r="AR721" i="17"/>
  <c r="AS721" i="17"/>
  <c r="AT721" i="17"/>
  <c r="AU721" i="17"/>
  <c r="AV721" i="17"/>
  <c r="AW721" i="17"/>
  <c r="AX721" i="17"/>
  <c r="AY721" i="17"/>
  <c r="AZ721" i="17"/>
  <c r="BA721" i="17"/>
  <c r="BA715" i="17" s="1"/>
  <c r="BA716" i="17" s="1"/>
  <c r="BB721" i="17"/>
  <c r="BB715" i="17" s="1"/>
  <c r="BB716" i="17" s="1"/>
  <c r="BC721" i="17"/>
  <c r="BC715" i="17" s="1"/>
  <c r="BC716" i="17" s="1"/>
  <c r="BD721" i="17"/>
  <c r="BD715" i="17" s="1"/>
  <c r="BD716" i="17" s="1"/>
  <c r="AL725" i="17"/>
  <c r="AM725" i="17"/>
  <c r="AN725" i="17"/>
  <c r="AO725" i="17"/>
  <c r="AP725" i="17"/>
  <c r="AQ725" i="17"/>
  <c r="AR725" i="17"/>
  <c r="AS725" i="17"/>
  <c r="AT725" i="17"/>
  <c r="AU725" i="17"/>
  <c r="AV725" i="17"/>
  <c r="AW725" i="17"/>
  <c r="AX725" i="17"/>
  <c r="AY725" i="17"/>
  <c r="AZ725" i="17"/>
  <c r="BA725" i="17"/>
  <c r="BB725" i="17"/>
  <c r="BC725" i="17"/>
  <c r="BD725" i="17"/>
  <c r="AN731" i="17"/>
  <c r="AR731" i="17"/>
  <c r="BA731" i="17"/>
  <c r="AL732" i="17"/>
  <c r="AM732" i="17"/>
  <c r="AN732" i="17"/>
  <c r="AO732" i="17"/>
  <c r="AP732" i="17"/>
  <c r="AQ732" i="17"/>
  <c r="AR732" i="17"/>
  <c r="AR730" i="17" s="1"/>
  <c r="AS732" i="17"/>
  <c r="AT732" i="17"/>
  <c r="AU732" i="17"/>
  <c r="AV732" i="17"/>
  <c r="AW732" i="17"/>
  <c r="AX732" i="17"/>
  <c r="AY732" i="17"/>
  <c r="AZ732" i="17"/>
  <c r="BA732" i="17"/>
  <c r="BA730" i="17" s="1"/>
  <c r="BB732" i="17"/>
  <c r="BC732" i="17"/>
  <c r="BD732" i="17"/>
  <c r="AL736" i="17"/>
  <c r="AM736" i="17"/>
  <c r="AM730" i="17" s="1"/>
  <c r="AM731" i="17" s="1"/>
  <c r="AN736" i="17"/>
  <c r="AO736" i="17"/>
  <c r="AP736" i="17"/>
  <c r="AQ736" i="17"/>
  <c r="AR736" i="17"/>
  <c r="AS736" i="17"/>
  <c r="AT736" i="17"/>
  <c r="AU736" i="17"/>
  <c r="AV736" i="17"/>
  <c r="AW736" i="17"/>
  <c r="AX736" i="17"/>
  <c r="AY736" i="17"/>
  <c r="AZ736" i="17"/>
  <c r="BA736" i="17"/>
  <c r="BB736" i="17"/>
  <c r="BC736" i="17"/>
  <c r="BD736" i="17"/>
  <c r="AL740" i="17"/>
  <c r="AM740" i="17"/>
  <c r="AN740" i="17"/>
  <c r="AN730" i="17" s="1"/>
  <c r="AO740" i="17"/>
  <c r="AP740" i="17"/>
  <c r="AQ740" i="17"/>
  <c r="AR740" i="17"/>
  <c r="AS740" i="17"/>
  <c r="AT740" i="17"/>
  <c r="AU740" i="17"/>
  <c r="AV740" i="17"/>
  <c r="AW740" i="17"/>
  <c r="AX740" i="17"/>
  <c r="AX730" i="17" s="1"/>
  <c r="AY740" i="17"/>
  <c r="AZ740" i="17"/>
  <c r="BA740" i="17"/>
  <c r="BB740" i="17"/>
  <c r="BC740" i="17"/>
  <c r="BD740" i="17"/>
  <c r="AN745" i="17"/>
  <c r="AN746" i="17" s="1"/>
  <c r="AO745" i="17"/>
  <c r="AP745" i="17"/>
  <c r="AP746" i="17" s="1"/>
  <c r="AQ745" i="17"/>
  <c r="AQ746" i="17" s="1"/>
  <c r="AR745" i="17"/>
  <c r="BB745" i="17"/>
  <c r="BB746" i="17" s="1"/>
  <c r="BC745" i="17"/>
  <c r="BC746" i="17" s="1"/>
  <c r="BD745" i="17"/>
  <c r="BD746" i="17" s="1"/>
  <c r="AL747" i="17"/>
  <c r="AL745" i="17" s="1"/>
  <c r="AL746" i="17" s="1"/>
  <c r="AM747" i="17"/>
  <c r="AM745" i="17" s="1"/>
  <c r="AM746" i="17" s="1"/>
  <c r="AN747" i="17"/>
  <c r="AO747" i="17"/>
  <c r="AP747" i="17"/>
  <c r="AQ747" i="17"/>
  <c r="AR747" i="17"/>
  <c r="AS747" i="17"/>
  <c r="AT747" i="17"/>
  <c r="AU747" i="17"/>
  <c r="AV747" i="17"/>
  <c r="AW747" i="17"/>
  <c r="AW745" i="17" s="1"/>
  <c r="AW746" i="17" s="1"/>
  <c r="AX747" i="17"/>
  <c r="AX745" i="17" s="1"/>
  <c r="AY747" i="17"/>
  <c r="AY745" i="17" s="1"/>
  <c r="AY746" i="17" s="1"/>
  <c r="AZ747" i="17"/>
  <c r="AZ745" i="17" s="1"/>
  <c r="AZ746" i="17" s="1"/>
  <c r="BA747" i="17"/>
  <c r="BA745" i="17" s="1"/>
  <c r="BA746" i="17" s="1"/>
  <c r="BB747" i="17"/>
  <c r="BC747" i="17"/>
  <c r="BD747" i="17"/>
  <c r="AL751" i="17"/>
  <c r="AM751" i="17"/>
  <c r="AN751" i="17"/>
  <c r="AO751" i="17"/>
  <c r="AP751" i="17"/>
  <c r="AQ751" i="17"/>
  <c r="AR751" i="17"/>
  <c r="AS751" i="17"/>
  <c r="AT751" i="17"/>
  <c r="AU751" i="17"/>
  <c r="AV751" i="17"/>
  <c r="AW751" i="17"/>
  <c r="AX751" i="17"/>
  <c r="AY751" i="17"/>
  <c r="AZ751" i="17"/>
  <c r="BA751" i="17"/>
  <c r="BB751" i="17"/>
  <c r="BC751" i="17"/>
  <c r="BD751" i="17"/>
  <c r="AL755" i="17"/>
  <c r="AM755" i="17"/>
  <c r="AN755" i="17"/>
  <c r="AO755" i="17"/>
  <c r="AP755" i="17"/>
  <c r="AQ755" i="17"/>
  <c r="AR755" i="17"/>
  <c r="AS755" i="17"/>
  <c r="AS745" i="17" s="1"/>
  <c r="AS746" i="17" s="1"/>
  <c r="AT755" i="17"/>
  <c r="AU755" i="17"/>
  <c r="AV755" i="17"/>
  <c r="AW755" i="17"/>
  <c r="AX755" i="17"/>
  <c r="AY755" i="17"/>
  <c r="AZ755" i="17"/>
  <c r="BA755" i="17"/>
  <c r="BB755" i="17"/>
  <c r="BC755" i="17"/>
  <c r="BD755" i="17"/>
  <c r="AL760" i="17"/>
  <c r="AL761" i="17" s="1"/>
  <c r="AM760" i="17"/>
  <c r="AS760" i="17"/>
  <c r="AS761" i="17" s="1"/>
  <c r="AM761" i="17"/>
  <c r="AN761" i="17"/>
  <c r="AO761" i="17"/>
  <c r="AL762" i="17"/>
  <c r="AM762" i="17"/>
  <c r="AN762" i="17"/>
  <c r="AO762" i="17"/>
  <c r="AP762" i="17"/>
  <c r="AQ762" i="17"/>
  <c r="AR762" i="17"/>
  <c r="AS762" i="17"/>
  <c r="AT762" i="17"/>
  <c r="AU762" i="17"/>
  <c r="AV762" i="17"/>
  <c r="AV760" i="17" s="1"/>
  <c r="AV761" i="17" s="1"/>
  <c r="AW762" i="17"/>
  <c r="AX762" i="17"/>
  <c r="AY762" i="17"/>
  <c r="AZ762" i="17"/>
  <c r="AZ760" i="17" s="1"/>
  <c r="AZ761" i="17" s="1"/>
  <c r="BA762" i="17"/>
  <c r="BB762" i="17"/>
  <c r="BC762" i="17"/>
  <c r="BD762" i="17"/>
  <c r="BD760" i="17" s="1"/>
  <c r="BD761" i="17" s="1"/>
  <c r="AL766" i="17"/>
  <c r="AM766" i="17"/>
  <c r="AN766" i="17"/>
  <c r="AN760" i="17" s="1"/>
  <c r="BH760" i="17" s="1"/>
  <c r="AO766" i="17"/>
  <c r="AO760" i="17" s="1"/>
  <c r="AP766" i="17"/>
  <c r="AQ766" i="17"/>
  <c r="AR766" i="17"/>
  <c r="AS766" i="17"/>
  <c r="AT766" i="17"/>
  <c r="AU766" i="17"/>
  <c r="AV766" i="17"/>
  <c r="AW766" i="17"/>
  <c r="AX766" i="17"/>
  <c r="AY766" i="17"/>
  <c r="AY760" i="17" s="1"/>
  <c r="AY761" i="17" s="1"/>
  <c r="AZ766" i="17"/>
  <c r="BA766" i="17"/>
  <c r="BB766" i="17"/>
  <c r="BC766" i="17"/>
  <c r="BD766" i="17"/>
  <c r="AL770" i="17"/>
  <c r="AM770" i="17"/>
  <c r="AN770" i="17"/>
  <c r="AO770" i="17"/>
  <c r="AP770" i="17"/>
  <c r="AQ770" i="17"/>
  <c r="AQ760" i="17" s="1"/>
  <c r="AQ761" i="17" s="1"/>
  <c r="AR770" i="17"/>
  <c r="AR760" i="17" s="1"/>
  <c r="AS770" i="17"/>
  <c r="AT770" i="17"/>
  <c r="AT760" i="17" s="1"/>
  <c r="AT761" i="17" s="1"/>
  <c r="AU770" i="17"/>
  <c r="AV770" i="17"/>
  <c r="AW770" i="17"/>
  <c r="AX770" i="17"/>
  <c r="AX760" i="17" s="1"/>
  <c r="AY770" i="17"/>
  <c r="AZ770" i="17"/>
  <c r="BA770" i="17"/>
  <c r="BB770" i="17"/>
  <c r="BC770" i="17"/>
  <c r="BD770" i="17"/>
  <c r="AR775" i="17"/>
  <c r="AW775" i="17"/>
  <c r="AW776" i="17" s="1"/>
  <c r="AX775" i="17"/>
  <c r="AX776" i="17" s="1"/>
  <c r="AU776" i="17"/>
  <c r="AY776" i="17"/>
  <c r="AZ776" i="17"/>
  <c r="AL777" i="17"/>
  <c r="AM777" i="17"/>
  <c r="AN777" i="17"/>
  <c r="AO777" i="17"/>
  <c r="AP777" i="17"/>
  <c r="AQ777" i="17"/>
  <c r="AR777" i="17"/>
  <c r="AS777" i="17"/>
  <c r="AT777" i="17"/>
  <c r="AU777" i="17"/>
  <c r="AV777" i="17"/>
  <c r="AW777" i="17"/>
  <c r="AX777" i="17"/>
  <c r="AY777" i="17"/>
  <c r="AY775" i="17" s="1"/>
  <c r="AZ777" i="17"/>
  <c r="AZ775" i="17" s="1"/>
  <c r="BA777" i="17"/>
  <c r="BB777" i="17"/>
  <c r="BC777" i="17"/>
  <c r="BD777" i="17"/>
  <c r="AL781" i="17"/>
  <c r="AM781" i="17"/>
  <c r="AM775" i="17" s="1"/>
  <c r="AM776" i="17" s="1"/>
  <c r="AN781" i="17"/>
  <c r="AN775" i="17" s="1"/>
  <c r="AN776" i="17" s="1"/>
  <c r="AO781" i="17"/>
  <c r="AP781" i="17"/>
  <c r="AP775" i="17" s="1"/>
  <c r="AP776" i="17" s="1"/>
  <c r="AQ781" i="17"/>
  <c r="AQ775" i="17" s="1"/>
  <c r="AQ776" i="17" s="1"/>
  <c r="AR781" i="17"/>
  <c r="AS781" i="17"/>
  <c r="AS775" i="17" s="1"/>
  <c r="AS776" i="17" s="1"/>
  <c r="AT781" i="17"/>
  <c r="AU781" i="17"/>
  <c r="AU775" i="17" s="1"/>
  <c r="AV781" i="17"/>
  <c r="AW781" i="17"/>
  <c r="AX781" i="17"/>
  <c r="AY781" i="17"/>
  <c r="AZ781" i="17"/>
  <c r="BA781" i="17"/>
  <c r="BB781" i="17"/>
  <c r="BC781" i="17"/>
  <c r="BD781" i="17"/>
  <c r="AL785" i="17"/>
  <c r="AM785" i="17"/>
  <c r="AN785" i="17"/>
  <c r="AO785" i="17"/>
  <c r="AP785" i="17"/>
  <c r="AQ785" i="17"/>
  <c r="AR785" i="17"/>
  <c r="AS785" i="17"/>
  <c r="AT785" i="17"/>
  <c r="AU785" i="17"/>
  <c r="AV785" i="17"/>
  <c r="AW785" i="17"/>
  <c r="AX785" i="17"/>
  <c r="AY785" i="17"/>
  <c r="AZ785" i="17"/>
  <c r="BA785" i="17"/>
  <c r="BB785" i="17"/>
  <c r="BC785" i="17"/>
  <c r="BD785" i="17"/>
  <c r="AO790" i="17"/>
  <c r="AP790" i="17"/>
  <c r="AP791" i="17" s="1"/>
  <c r="AQ790" i="17"/>
  <c r="AQ791" i="17" s="1"/>
  <c r="BC790" i="17"/>
  <c r="BC791" i="17" s="1"/>
  <c r="AL792" i="17"/>
  <c r="AM792" i="17"/>
  <c r="AN792" i="17"/>
  <c r="AO792" i="17"/>
  <c r="AP792" i="17"/>
  <c r="AQ792" i="17"/>
  <c r="AR792" i="17"/>
  <c r="AR790" i="17" s="1"/>
  <c r="AS792" i="17"/>
  <c r="AT792" i="17"/>
  <c r="AU792" i="17"/>
  <c r="AV792" i="17"/>
  <c r="AW792" i="17"/>
  <c r="AX792" i="17"/>
  <c r="AY792" i="17"/>
  <c r="AZ792" i="17"/>
  <c r="BA792" i="17"/>
  <c r="BB792" i="17"/>
  <c r="BB790" i="17" s="1"/>
  <c r="BB791" i="17" s="1"/>
  <c r="BC792" i="17"/>
  <c r="BD792" i="17"/>
  <c r="BD790" i="17" s="1"/>
  <c r="BD791" i="17" s="1"/>
  <c r="AL796" i="17"/>
  <c r="AL790" i="17" s="1"/>
  <c r="AM796" i="17"/>
  <c r="AM790" i="17" s="1"/>
  <c r="AM791" i="17" s="1"/>
  <c r="AN796" i="17"/>
  <c r="AN790" i="17" s="1"/>
  <c r="AN791" i="17" s="1"/>
  <c r="AO796" i="17"/>
  <c r="AP796" i="17"/>
  <c r="AQ796" i="17"/>
  <c r="AR796" i="17"/>
  <c r="AS796" i="17"/>
  <c r="AT796" i="17"/>
  <c r="AU796" i="17"/>
  <c r="AV796" i="17"/>
  <c r="AW796" i="17"/>
  <c r="AX796" i="17"/>
  <c r="AY796" i="17"/>
  <c r="AZ796" i="17"/>
  <c r="BA796" i="17"/>
  <c r="BB796" i="17"/>
  <c r="BC796" i="17"/>
  <c r="BD796" i="17"/>
  <c r="AL800" i="17"/>
  <c r="AM800" i="17"/>
  <c r="AN800" i="17"/>
  <c r="AO800" i="17"/>
  <c r="AP800" i="17"/>
  <c r="AQ800" i="17"/>
  <c r="AR800" i="17"/>
  <c r="AS800" i="17"/>
  <c r="AT800" i="17"/>
  <c r="AU800" i="17"/>
  <c r="AV800" i="17"/>
  <c r="AW800" i="17"/>
  <c r="AX800" i="17"/>
  <c r="AX790" i="17" s="1"/>
  <c r="AY800" i="17"/>
  <c r="AY790" i="17" s="1"/>
  <c r="AY791" i="17" s="1"/>
  <c r="AZ800" i="17"/>
  <c r="AZ790" i="17" s="1"/>
  <c r="AZ791" i="17" s="1"/>
  <c r="BA800" i="17"/>
  <c r="BA790" i="17" s="1"/>
  <c r="BA791" i="17" s="1"/>
  <c r="BB800" i="17"/>
  <c r="BC800" i="17"/>
  <c r="BD800" i="17"/>
  <c r="AM805" i="17"/>
  <c r="AM806" i="17" s="1"/>
  <c r="AW805" i="17"/>
  <c r="AY805" i="17"/>
  <c r="AZ805" i="17"/>
  <c r="AW806" i="17"/>
  <c r="AX806" i="17"/>
  <c r="AY806" i="17"/>
  <c r="AZ806" i="17"/>
  <c r="BA806" i="17"/>
  <c r="BB806" i="17"/>
  <c r="AL807" i="17"/>
  <c r="AM807" i="17"/>
  <c r="AN807" i="17"/>
  <c r="AN805" i="17" s="1"/>
  <c r="AN806" i="17" s="1"/>
  <c r="AO807" i="17"/>
  <c r="AO805" i="17" s="1"/>
  <c r="AP807" i="17"/>
  <c r="AP805" i="17" s="1"/>
  <c r="AP806" i="17" s="1"/>
  <c r="AQ807" i="17"/>
  <c r="AQ805" i="17" s="1"/>
  <c r="AQ806" i="17" s="1"/>
  <c r="AR807" i="17"/>
  <c r="AS807" i="17"/>
  <c r="AT807" i="17"/>
  <c r="AU807" i="17"/>
  <c r="AV807" i="17"/>
  <c r="AW807" i="17"/>
  <c r="AX807" i="17"/>
  <c r="AX805" i="17" s="1"/>
  <c r="AY807" i="17"/>
  <c r="AZ807" i="17"/>
  <c r="BA807" i="17"/>
  <c r="BB807" i="17"/>
  <c r="BC807" i="17"/>
  <c r="BD807" i="17"/>
  <c r="AL811" i="17"/>
  <c r="AM811" i="17"/>
  <c r="AN811" i="17"/>
  <c r="AO811" i="17"/>
  <c r="AP811" i="17"/>
  <c r="AQ811" i="17"/>
  <c r="AR811" i="17"/>
  <c r="AS811" i="17"/>
  <c r="AT811" i="17"/>
  <c r="AU811" i="17"/>
  <c r="AU805" i="17" s="1"/>
  <c r="AV811" i="17"/>
  <c r="AV805" i="17" s="1"/>
  <c r="AV806" i="17" s="1"/>
  <c r="AW811" i="17"/>
  <c r="AX811" i="17"/>
  <c r="AY811" i="17"/>
  <c r="AZ811" i="17"/>
  <c r="BA811" i="17"/>
  <c r="BA805" i="17" s="1"/>
  <c r="BB811" i="17"/>
  <c r="BB805" i="17" s="1"/>
  <c r="BC811" i="17"/>
  <c r="BC805" i="17" s="1"/>
  <c r="BC806" i="17" s="1"/>
  <c r="BD811" i="17"/>
  <c r="BD805" i="17" s="1"/>
  <c r="BD806" i="17" s="1"/>
  <c r="AL815" i="17"/>
  <c r="AL805" i="17" s="1"/>
  <c r="AM815" i="17"/>
  <c r="AN815" i="17"/>
  <c r="AO815" i="17"/>
  <c r="AP815" i="17"/>
  <c r="AQ815" i="17"/>
  <c r="AR815" i="17"/>
  <c r="AS815" i="17"/>
  <c r="AT815" i="17"/>
  <c r="AU815" i="17"/>
  <c r="AV815" i="17"/>
  <c r="AW815" i="17"/>
  <c r="AX815" i="17"/>
  <c r="AY815" i="17"/>
  <c r="AZ815" i="17"/>
  <c r="BA815" i="17"/>
  <c r="BB815" i="17"/>
  <c r="BC815" i="17"/>
  <c r="BD815" i="17"/>
  <c r="AL820" i="17"/>
  <c r="AO820" i="17"/>
  <c r="AU820" i="17"/>
  <c r="AV820" i="17"/>
  <c r="AV821" i="17" s="1"/>
  <c r="AW820" i="17"/>
  <c r="AW821" i="17" s="1"/>
  <c r="AX820" i="17"/>
  <c r="AY820" i="17"/>
  <c r="AY821" i="17" s="1"/>
  <c r="AZ820" i="17"/>
  <c r="AZ821" i="17" s="1"/>
  <c r="BA820" i="17"/>
  <c r="BA821" i="17" s="1"/>
  <c r="AL822" i="17"/>
  <c r="AM822" i="17"/>
  <c r="AM820" i="17" s="1"/>
  <c r="AM821" i="17" s="1"/>
  <c r="AN822" i="17"/>
  <c r="AN820" i="17" s="1"/>
  <c r="AN821" i="17" s="1"/>
  <c r="AO822" i="17"/>
  <c r="AP822" i="17"/>
  <c r="AP820" i="17" s="1"/>
  <c r="AP821" i="17" s="1"/>
  <c r="AQ822" i="17"/>
  <c r="AQ820" i="17" s="1"/>
  <c r="AQ821" i="17" s="1"/>
  <c r="AR822" i="17"/>
  <c r="AS822" i="17"/>
  <c r="AT822" i="17"/>
  <c r="AU822" i="17"/>
  <c r="AV822" i="17"/>
  <c r="AW822" i="17"/>
  <c r="AX822" i="17"/>
  <c r="AY822" i="17"/>
  <c r="AZ822" i="17"/>
  <c r="BA822" i="17"/>
  <c r="BB822" i="17"/>
  <c r="BC822" i="17"/>
  <c r="BD822" i="17"/>
  <c r="AL826" i="17"/>
  <c r="AM826" i="17"/>
  <c r="AN826" i="17"/>
  <c r="AO826" i="17"/>
  <c r="AP826" i="17"/>
  <c r="AQ826" i="17"/>
  <c r="AR826" i="17"/>
  <c r="AS826" i="17"/>
  <c r="AT826" i="17"/>
  <c r="AU826" i="17"/>
  <c r="AV826" i="17"/>
  <c r="AW826" i="17"/>
  <c r="AX826" i="17"/>
  <c r="AY826" i="17"/>
  <c r="AZ826" i="17"/>
  <c r="BA826" i="17"/>
  <c r="BB826" i="17"/>
  <c r="BB820" i="17" s="1"/>
  <c r="BB821" i="17" s="1"/>
  <c r="BC826" i="17"/>
  <c r="BD826" i="17"/>
  <c r="AL830" i="17"/>
  <c r="AM830" i="17"/>
  <c r="AN830" i="17"/>
  <c r="AO830" i="17"/>
  <c r="AP830" i="17"/>
  <c r="AQ830" i="17"/>
  <c r="AR830" i="17"/>
  <c r="AS830" i="17"/>
  <c r="AT830" i="17"/>
  <c r="AU830" i="17"/>
  <c r="AV830" i="17"/>
  <c r="AW830" i="17"/>
  <c r="AX830" i="17"/>
  <c r="AY830" i="17"/>
  <c r="AZ830" i="17"/>
  <c r="BA830" i="17"/>
  <c r="BB830" i="17"/>
  <c r="BC830" i="17"/>
  <c r="BD830" i="17"/>
  <c r="BD835" i="17"/>
  <c r="BD836" i="17" s="1"/>
  <c r="AQ836" i="17"/>
  <c r="AR836" i="17"/>
  <c r="AL837" i="17"/>
  <c r="AM837" i="17"/>
  <c r="AN837" i="17"/>
  <c r="AO837" i="17"/>
  <c r="AP837" i="17"/>
  <c r="AQ837" i="17"/>
  <c r="AR837" i="17"/>
  <c r="AS837" i="17"/>
  <c r="AT837" i="17"/>
  <c r="AU837" i="17"/>
  <c r="AV837" i="17"/>
  <c r="AW837" i="17"/>
  <c r="AX837" i="17"/>
  <c r="AY837" i="17"/>
  <c r="AZ837" i="17"/>
  <c r="BA837" i="17"/>
  <c r="BB837" i="17"/>
  <c r="BC837" i="17"/>
  <c r="BD837" i="17"/>
  <c r="AL841" i="17"/>
  <c r="AL835" i="17" s="1"/>
  <c r="AL836" i="17" s="1"/>
  <c r="AM841" i="17"/>
  <c r="AN841" i="17"/>
  <c r="AO841" i="17"/>
  <c r="AP841" i="17"/>
  <c r="AQ841" i="17"/>
  <c r="AR841" i="17"/>
  <c r="AS841" i="17"/>
  <c r="AT841" i="17"/>
  <c r="AU841" i="17"/>
  <c r="AV841" i="17"/>
  <c r="AW841" i="17"/>
  <c r="AX841" i="17"/>
  <c r="AY841" i="17"/>
  <c r="AZ841" i="17"/>
  <c r="BA841" i="17"/>
  <c r="BB841" i="17"/>
  <c r="BC841" i="17"/>
  <c r="BD841" i="17"/>
  <c r="AL845" i="17"/>
  <c r="AM845" i="17"/>
  <c r="AN845" i="17"/>
  <c r="AO845" i="17"/>
  <c r="AP845" i="17"/>
  <c r="AQ845" i="17"/>
  <c r="AQ835" i="17" s="1"/>
  <c r="AR845" i="17"/>
  <c r="AR835" i="17" s="1"/>
  <c r="AS845" i="17"/>
  <c r="AT845" i="17"/>
  <c r="AU845" i="17"/>
  <c r="AV845" i="17"/>
  <c r="AW845" i="17"/>
  <c r="AX845" i="17"/>
  <c r="AY845" i="17"/>
  <c r="AZ845" i="17"/>
  <c r="BA845" i="17"/>
  <c r="BB845" i="17"/>
  <c r="BC845" i="17"/>
  <c r="BD845" i="17"/>
  <c r="BC850" i="17"/>
  <c r="BC851" i="17" s="1"/>
  <c r="BD850" i="17"/>
  <c r="BD851" i="17" s="1"/>
  <c r="AL852" i="17"/>
  <c r="AM852" i="17"/>
  <c r="AN852" i="17"/>
  <c r="AO852" i="17"/>
  <c r="AP852" i="17"/>
  <c r="AQ852" i="17"/>
  <c r="AR852" i="17"/>
  <c r="AS852" i="17"/>
  <c r="AT852" i="17"/>
  <c r="AT850" i="17" s="1"/>
  <c r="AT851" i="17" s="1"/>
  <c r="AU852" i="17"/>
  <c r="AV852" i="17"/>
  <c r="AV850" i="17" s="1"/>
  <c r="AV851" i="17" s="1"/>
  <c r="AW852" i="17"/>
  <c r="AW850" i="17" s="1"/>
  <c r="AW851" i="17" s="1"/>
  <c r="AX852" i="17"/>
  <c r="AX850" i="17" s="1"/>
  <c r="AY852" i="17"/>
  <c r="AY850" i="17" s="1"/>
  <c r="AY851" i="17" s="1"/>
  <c r="AZ852" i="17"/>
  <c r="AZ850" i="17" s="1"/>
  <c r="AZ851" i="17" s="1"/>
  <c r="BA852" i="17"/>
  <c r="BA850" i="17" s="1"/>
  <c r="BA851" i="17" s="1"/>
  <c r="BB852" i="17"/>
  <c r="BC852" i="17"/>
  <c r="BD852" i="17"/>
  <c r="AL856" i="17"/>
  <c r="AM856" i="17"/>
  <c r="AN856" i="17"/>
  <c r="AO856" i="17"/>
  <c r="AP856" i="17"/>
  <c r="AQ856" i="17"/>
  <c r="AR856" i="17"/>
  <c r="AS856" i="17"/>
  <c r="AT856" i="17"/>
  <c r="AU856" i="17"/>
  <c r="AV856" i="17"/>
  <c r="AW856" i="17"/>
  <c r="AX856" i="17"/>
  <c r="AY856" i="17"/>
  <c r="AZ856" i="17"/>
  <c r="BA856" i="17"/>
  <c r="BB856" i="17"/>
  <c r="BB850" i="17" s="1"/>
  <c r="BB851" i="17" s="1"/>
  <c r="BC856" i="17"/>
  <c r="BD856" i="17"/>
  <c r="AL860" i="17"/>
  <c r="AM860" i="17"/>
  <c r="AN860" i="17"/>
  <c r="AO860" i="17"/>
  <c r="AP860" i="17"/>
  <c r="AQ860" i="17"/>
  <c r="AQ850" i="17" s="1"/>
  <c r="AQ851" i="17" s="1"/>
  <c r="AR860" i="17"/>
  <c r="AS860" i="17"/>
  <c r="AT860" i="17"/>
  <c r="AU860" i="17"/>
  <c r="AU850" i="17" s="1"/>
  <c r="AV860" i="17"/>
  <c r="AW860" i="17"/>
  <c r="AX860" i="17"/>
  <c r="AY860" i="17"/>
  <c r="AZ860" i="17"/>
  <c r="BA860" i="17"/>
  <c r="BB860" i="17"/>
  <c r="BC860" i="17"/>
  <c r="BD860" i="17"/>
  <c r="AM866" i="17"/>
  <c r="AN866" i="17"/>
  <c r="AO866" i="17"/>
  <c r="AL867" i="17"/>
  <c r="AL865" i="17" s="1"/>
  <c r="AM867" i="17"/>
  <c r="AN867" i="17"/>
  <c r="AO867" i="17"/>
  <c r="AP867" i="17"/>
  <c r="AQ867" i="17"/>
  <c r="AR867" i="17"/>
  <c r="AS867" i="17"/>
  <c r="AT867" i="17"/>
  <c r="AU867" i="17"/>
  <c r="AV867" i="17"/>
  <c r="AW867" i="17"/>
  <c r="AW865" i="17" s="1"/>
  <c r="AW866" i="17" s="1"/>
  <c r="AX867" i="17"/>
  <c r="AY867" i="17"/>
  <c r="AZ867" i="17"/>
  <c r="BA867" i="17"/>
  <c r="BB867" i="17"/>
  <c r="BC867" i="17"/>
  <c r="BD867" i="17"/>
  <c r="BD865" i="17" s="1"/>
  <c r="BD866" i="17" s="1"/>
  <c r="AL871" i="17"/>
  <c r="AM871" i="17"/>
  <c r="AM865" i="17" s="1"/>
  <c r="AN871" i="17"/>
  <c r="AN865" i="17" s="1"/>
  <c r="AO871" i="17"/>
  <c r="AO865" i="17" s="1"/>
  <c r="AP871" i="17"/>
  <c r="AP865" i="17" s="1"/>
  <c r="AP866" i="17" s="1"/>
  <c r="AQ871" i="17"/>
  <c r="AR871" i="17"/>
  <c r="AS871" i="17"/>
  <c r="AT871" i="17"/>
  <c r="AU871" i="17"/>
  <c r="AV871" i="17"/>
  <c r="AW871" i="17"/>
  <c r="AX871" i="17"/>
  <c r="AY871" i="17"/>
  <c r="AZ871" i="17"/>
  <c r="BA871" i="17"/>
  <c r="BB871" i="17"/>
  <c r="BC871" i="17"/>
  <c r="BD871" i="17"/>
  <c r="AL875" i="17"/>
  <c r="AM875" i="17"/>
  <c r="AN875" i="17"/>
  <c r="AO875" i="17"/>
  <c r="AP875" i="17"/>
  <c r="AQ875" i="17"/>
  <c r="AR875" i="17"/>
  <c r="AS875" i="17"/>
  <c r="AT875" i="17"/>
  <c r="AU875" i="17"/>
  <c r="AV875" i="17"/>
  <c r="AW875" i="17"/>
  <c r="AX875" i="17"/>
  <c r="AY875" i="17"/>
  <c r="AZ875" i="17"/>
  <c r="BA875" i="17"/>
  <c r="BB875" i="17"/>
  <c r="BC875" i="17"/>
  <c r="BC865" i="17" s="1"/>
  <c r="BC866" i="17" s="1"/>
  <c r="BD875" i="17"/>
  <c r="AL880" i="17"/>
  <c r="AL881" i="17" s="1"/>
  <c r="AW880" i="17"/>
  <c r="AW881" i="17" s="1"/>
  <c r="AX880" i="17"/>
  <c r="AX881" i="17" s="1"/>
  <c r="AY880" i="17"/>
  <c r="AY881" i="17" s="1"/>
  <c r="AL882" i="17"/>
  <c r="AM882" i="17"/>
  <c r="AM880" i="17" s="1"/>
  <c r="AM881" i="17" s="1"/>
  <c r="AN882" i="17"/>
  <c r="AN880" i="17" s="1"/>
  <c r="AN881" i="17" s="1"/>
  <c r="AO882" i="17"/>
  <c r="AO880" i="17" s="1"/>
  <c r="AO881" i="17" s="1"/>
  <c r="AP882" i="17"/>
  <c r="AP880" i="17" s="1"/>
  <c r="AP881" i="17" s="1"/>
  <c r="AQ882" i="17"/>
  <c r="AR882" i="17"/>
  <c r="AS882" i="17"/>
  <c r="AT882" i="17"/>
  <c r="AU882" i="17"/>
  <c r="AV882" i="17"/>
  <c r="AW882" i="17"/>
  <c r="AX882" i="17"/>
  <c r="AY882" i="17"/>
  <c r="AZ882" i="17"/>
  <c r="BA882" i="17"/>
  <c r="BB882" i="17"/>
  <c r="BC882" i="17"/>
  <c r="BD882" i="17"/>
  <c r="BD880" i="17" s="1"/>
  <c r="BD881" i="17" s="1"/>
  <c r="AL886" i="17"/>
  <c r="AM886" i="17"/>
  <c r="AN886" i="17"/>
  <c r="AO886" i="17"/>
  <c r="AP886" i="17"/>
  <c r="AQ886" i="17"/>
  <c r="AR886" i="17"/>
  <c r="AS886" i="17"/>
  <c r="AS880" i="17" s="1"/>
  <c r="AS881" i="17" s="1"/>
  <c r="AT886" i="17"/>
  <c r="AU886" i="17"/>
  <c r="AV886" i="17"/>
  <c r="AW886" i="17"/>
  <c r="AX886" i="17"/>
  <c r="AY886" i="17"/>
  <c r="AZ886" i="17"/>
  <c r="BA886" i="17"/>
  <c r="BB886" i="17"/>
  <c r="BC886" i="17"/>
  <c r="BD886" i="17"/>
  <c r="AL890" i="17"/>
  <c r="AM890" i="17"/>
  <c r="AN890" i="17"/>
  <c r="AO890" i="17"/>
  <c r="AP890" i="17"/>
  <c r="AQ890" i="17"/>
  <c r="AR890" i="17"/>
  <c r="AS890" i="17"/>
  <c r="AT890" i="17"/>
  <c r="AU890" i="17"/>
  <c r="AV890" i="17"/>
  <c r="AW890" i="17"/>
  <c r="AX890" i="17"/>
  <c r="AY890" i="17"/>
  <c r="AZ890" i="17"/>
  <c r="BA890" i="17"/>
  <c r="BB890" i="17"/>
  <c r="BC890" i="17"/>
  <c r="BD890" i="17"/>
  <c r="AL895" i="17"/>
  <c r="AW895" i="17"/>
  <c r="AX895" i="17"/>
  <c r="AY895" i="17"/>
  <c r="AY896" i="17" s="1"/>
  <c r="AT896" i="17"/>
  <c r="AU896" i="17"/>
  <c r="AV896" i="17"/>
  <c r="AW896" i="17"/>
  <c r="AX896" i="17"/>
  <c r="AL897" i="17"/>
  <c r="AM897" i="17"/>
  <c r="AN897" i="17"/>
  <c r="AO897" i="17"/>
  <c r="AP897" i="17"/>
  <c r="AQ897" i="17"/>
  <c r="AR897" i="17"/>
  <c r="AS897" i="17"/>
  <c r="AT897" i="17"/>
  <c r="AT895" i="17" s="1"/>
  <c r="AU897" i="17"/>
  <c r="AV897" i="17"/>
  <c r="AW897" i="17"/>
  <c r="AX897" i="17"/>
  <c r="AY897" i="17"/>
  <c r="AZ897" i="17"/>
  <c r="BA897" i="17"/>
  <c r="BB897" i="17"/>
  <c r="BC897" i="17"/>
  <c r="BD897" i="17"/>
  <c r="AL901" i="17"/>
  <c r="AM901" i="17"/>
  <c r="AM895" i="17" s="1"/>
  <c r="AM896" i="17" s="1"/>
  <c r="AN901" i="17"/>
  <c r="AO901" i="17"/>
  <c r="AO895" i="17" s="1"/>
  <c r="AP901" i="17"/>
  <c r="AP895" i="17" s="1"/>
  <c r="AP896" i="17" s="1"/>
  <c r="AQ901" i="17"/>
  <c r="AR901" i="17"/>
  <c r="AS901" i="17"/>
  <c r="AT901" i="17"/>
  <c r="AU901" i="17"/>
  <c r="AV901" i="17"/>
  <c r="AV895" i="17" s="1"/>
  <c r="AW901" i="17"/>
  <c r="AX901" i="17"/>
  <c r="AY901" i="17"/>
  <c r="AZ901" i="17"/>
  <c r="BA901" i="17"/>
  <c r="BB901" i="17"/>
  <c r="BC901" i="17"/>
  <c r="BD901" i="17"/>
  <c r="AL905" i="17"/>
  <c r="AM905" i="17"/>
  <c r="AN905" i="17"/>
  <c r="AO905" i="17"/>
  <c r="AP905" i="17"/>
  <c r="AQ905" i="17"/>
  <c r="AR905" i="17"/>
  <c r="AS905" i="17"/>
  <c r="AT905" i="17"/>
  <c r="AU905" i="17"/>
  <c r="AU895" i="17" s="1"/>
  <c r="AV905" i="17"/>
  <c r="AW905" i="17"/>
  <c r="AX905" i="17"/>
  <c r="AY905" i="17"/>
  <c r="AZ905" i="17"/>
  <c r="AZ895" i="17" s="1"/>
  <c r="AZ896" i="17" s="1"/>
  <c r="BA905" i="17"/>
  <c r="BA895" i="17" s="1"/>
  <c r="BA896" i="17" s="1"/>
  <c r="BB905" i="17"/>
  <c r="BB895" i="17" s="1"/>
  <c r="BB896" i="17" s="1"/>
  <c r="BC905" i="17"/>
  <c r="BD905" i="17"/>
  <c r="AL910" i="17"/>
  <c r="BD910" i="17"/>
  <c r="BD911" i="17"/>
  <c r="AL912" i="17"/>
  <c r="AM912" i="17"/>
  <c r="AN912" i="17"/>
  <c r="AO912" i="17"/>
  <c r="AP912" i="17"/>
  <c r="AQ912" i="17"/>
  <c r="AR912" i="17"/>
  <c r="AS912" i="17"/>
  <c r="AT912" i="17"/>
  <c r="AU912" i="17"/>
  <c r="AV912" i="17"/>
  <c r="AW912" i="17"/>
  <c r="AW910" i="17" s="1"/>
  <c r="AW911" i="17" s="1"/>
  <c r="AX912" i="17"/>
  <c r="AX910" i="17" s="1"/>
  <c r="AY912" i="17"/>
  <c r="AY910" i="17" s="1"/>
  <c r="AY911" i="17" s="1"/>
  <c r="AZ912" i="17"/>
  <c r="AZ910" i="17" s="1"/>
  <c r="AZ911" i="17" s="1"/>
  <c r="BA912" i="17"/>
  <c r="BA910" i="17" s="1"/>
  <c r="BA911" i="17" s="1"/>
  <c r="BB912" i="17"/>
  <c r="BB910" i="17" s="1"/>
  <c r="BB911" i="17" s="1"/>
  <c r="BC912" i="17"/>
  <c r="BD912" i="17"/>
  <c r="AL916" i="17"/>
  <c r="AM916" i="17"/>
  <c r="AN916" i="17"/>
  <c r="AO916" i="17"/>
  <c r="AP916" i="17"/>
  <c r="AQ916" i="17"/>
  <c r="AR916" i="17"/>
  <c r="AS916" i="17"/>
  <c r="AT916" i="17"/>
  <c r="AU916" i="17"/>
  <c r="AV916" i="17"/>
  <c r="AW916" i="17"/>
  <c r="AX916" i="17"/>
  <c r="AY916" i="17"/>
  <c r="AZ916" i="17"/>
  <c r="BA916" i="17"/>
  <c r="BB916" i="17"/>
  <c r="BC916" i="17"/>
  <c r="BC910" i="17" s="1"/>
  <c r="BC911" i="17" s="1"/>
  <c r="BD916" i="17"/>
  <c r="AL920" i="17"/>
  <c r="AM920" i="17"/>
  <c r="AM910" i="17" s="1"/>
  <c r="AM911" i="17" s="1"/>
  <c r="AN920" i="17"/>
  <c r="AO920" i="17"/>
  <c r="AP920" i="17"/>
  <c r="AP910" i="17" s="1"/>
  <c r="AP911" i="17" s="1"/>
  <c r="AQ920" i="17"/>
  <c r="AQ910" i="17" s="1"/>
  <c r="AQ911" i="17" s="1"/>
  <c r="AR920" i="17"/>
  <c r="AS920" i="17"/>
  <c r="AT920" i="17"/>
  <c r="AU920" i="17"/>
  <c r="AV920" i="17"/>
  <c r="AW920" i="17"/>
  <c r="AX920" i="17"/>
  <c r="AY920" i="17"/>
  <c r="AZ920" i="17"/>
  <c r="BA920" i="17"/>
  <c r="BB920" i="17"/>
  <c r="BC920" i="17"/>
  <c r="BD920" i="17"/>
  <c r="AM926" i="17"/>
  <c r="AN926" i="17"/>
  <c r="AL927" i="17"/>
  <c r="AM927" i="17"/>
  <c r="AN927" i="17"/>
  <c r="AO927" i="17"/>
  <c r="AP927" i="17"/>
  <c r="AQ927" i="17"/>
  <c r="AQ925" i="17" s="1"/>
  <c r="AQ926" i="17" s="1"/>
  <c r="AR927" i="17"/>
  <c r="AR925" i="17" s="1"/>
  <c r="AS927" i="17"/>
  <c r="AT927" i="17"/>
  <c r="AU927" i="17"/>
  <c r="AV927" i="17"/>
  <c r="AW927" i="17"/>
  <c r="AW925" i="17" s="1"/>
  <c r="AW926" i="17" s="1"/>
  <c r="AX927" i="17"/>
  <c r="AY927" i="17"/>
  <c r="AY925" i="17" s="1"/>
  <c r="AY926" i="17" s="1"/>
  <c r="AZ927" i="17"/>
  <c r="AZ925" i="17" s="1"/>
  <c r="AZ926" i="17" s="1"/>
  <c r="BA927" i="17"/>
  <c r="BA925" i="17" s="1"/>
  <c r="BA926" i="17" s="1"/>
  <c r="BB927" i="17"/>
  <c r="BB925" i="17" s="1"/>
  <c r="BB926" i="17" s="1"/>
  <c r="BC927" i="17"/>
  <c r="BC925" i="17" s="1"/>
  <c r="BC926" i="17" s="1"/>
  <c r="BD927" i="17"/>
  <c r="BD925" i="17" s="1"/>
  <c r="BD926" i="17" s="1"/>
  <c r="AL931" i="17"/>
  <c r="AM931" i="17"/>
  <c r="AN931" i="17"/>
  <c r="AO931" i="17"/>
  <c r="AP931" i="17"/>
  <c r="AQ931" i="17"/>
  <c r="AR931" i="17"/>
  <c r="AS931" i="17"/>
  <c r="AT931" i="17"/>
  <c r="AU931" i="17"/>
  <c r="AV931" i="17"/>
  <c r="AW931" i="17"/>
  <c r="AX931" i="17"/>
  <c r="AY931" i="17"/>
  <c r="AZ931" i="17"/>
  <c r="BA931" i="17"/>
  <c r="BB931" i="17"/>
  <c r="BC931" i="17"/>
  <c r="BD931" i="17"/>
  <c r="AL935" i="17"/>
  <c r="AM935" i="17"/>
  <c r="AM925" i="17" s="1"/>
  <c r="AN935" i="17"/>
  <c r="AN925" i="17" s="1"/>
  <c r="AO935" i="17"/>
  <c r="AP935" i="17"/>
  <c r="AQ935" i="17"/>
  <c r="AR935" i="17"/>
  <c r="AS935" i="17"/>
  <c r="AT935" i="17"/>
  <c r="AU935" i="17"/>
  <c r="AV935" i="17"/>
  <c r="AW935" i="17"/>
  <c r="AX935" i="17"/>
  <c r="AY935" i="17"/>
  <c r="AZ935" i="17"/>
  <c r="BA935" i="17"/>
  <c r="BB935" i="17"/>
  <c r="BC935" i="17"/>
  <c r="BD935" i="17"/>
  <c r="AL940" i="17"/>
  <c r="AM940" i="17"/>
  <c r="AL941" i="17"/>
  <c r="AM941" i="17"/>
  <c r="AP941" i="17"/>
  <c r="AS941" i="17"/>
  <c r="AL942" i="17"/>
  <c r="AM942" i="17"/>
  <c r="AN942" i="17"/>
  <c r="AO942" i="17"/>
  <c r="AP942" i="17"/>
  <c r="AP940" i="17" s="1"/>
  <c r="AQ942" i="17"/>
  <c r="AQ940" i="17" s="1"/>
  <c r="AQ941" i="17" s="1"/>
  <c r="AR942" i="17"/>
  <c r="AR940" i="17" s="1"/>
  <c r="AS942" i="17"/>
  <c r="AS940" i="17" s="1"/>
  <c r="AT942" i="17"/>
  <c r="AU942" i="17"/>
  <c r="AV942" i="17"/>
  <c r="AW942" i="17"/>
  <c r="AX942" i="17"/>
  <c r="AX940" i="17" s="1"/>
  <c r="AX941" i="17" s="1"/>
  <c r="AY942" i="17"/>
  <c r="AY940" i="17" s="1"/>
  <c r="AY941" i="17" s="1"/>
  <c r="AZ942" i="17"/>
  <c r="BA942" i="17"/>
  <c r="BB942" i="17"/>
  <c r="BC942" i="17"/>
  <c r="BC940" i="17" s="1"/>
  <c r="BC941" i="17" s="1"/>
  <c r="BD942" i="17"/>
  <c r="AL946" i="17"/>
  <c r="AM946" i="17"/>
  <c r="AN946" i="17"/>
  <c r="AN940" i="17" s="1"/>
  <c r="AN941" i="17" s="1"/>
  <c r="AO946" i="17"/>
  <c r="AO940" i="17" s="1"/>
  <c r="AP946" i="17"/>
  <c r="AQ946" i="17"/>
  <c r="AR946" i="17"/>
  <c r="AS946" i="17"/>
  <c r="AT946" i="17"/>
  <c r="AU946" i="17"/>
  <c r="AV946" i="17"/>
  <c r="AW946" i="17"/>
  <c r="AX946" i="17"/>
  <c r="AY946" i="17"/>
  <c r="AZ946" i="17"/>
  <c r="BA946" i="17"/>
  <c r="BB946" i="17"/>
  <c r="BC946" i="17"/>
  <c r="BD946" i="17"/>
  <c r="BD940" i="17" s="1"/>
  <c r="BD941" i="17" s="1"/>
  <c r="AL950" i="17"/>
  <c r="AM950" i="17"/>
  <c r="AN950" i="17"/>
  <c r="AO950" i="17"/>
  <c r="AP950" i="17"/>
  <c r="AQ950" i="17"/>
  <c r="AR950" i="17"/>
  <c r="AS950" i="17"/>
  <c r="AT950" i="17"/>
  <c r="AU950" i="17"/>
  <c r="AV950" i="17"/>
  <c r="AW950" i="17"/>
  <c r="AX950" i="17"/>
  <c r="AY950" i="17"/>
  <c r="AZ950" i="17"/>
  <c r="BA950" i="17"/>
  <c r="BB950" i="17"/>
  <c r="BC950" i="17"/>
  <c r="BD950" i="17"/>
  <c r="AO955" i="17"/>
  <c r="AP955" i="17"/>
  <c r="AP956" i="17" s="1"/>
  <c r="AQ955" i="17"/>
  <c r="AQ956" i="17" s="1"/>
  <c r="AU955" i="17"/>
  <c r="AW955" i="17"/>
  <c r="AW956" i="17" s="1"/>
  <c r="AZ955" i="17"/>
  <c r="AZ956" i="17" s="1"/>
  <c r="BA955" i="17"/>
  <c r="BA956" i="17" s="1"/>
  <c r="AL957" i="17"/>
  <c r="AM957" i="17"/>
  <c r="AN957" i="17"/>
  <c r="AO957" i="17"/>
  <c r="AP957" i="17"/>
  <c r="AQ957" i="17"/>
  <c r="AR957" i="17"/>
  <c r="AS957" i="17"/>
  <c r="AS955" i="17" s="1"/>
  <c r="AS956" i="17" s="1"/>
  <c r="AT957" i="17"/>
  <c r="AT955" i="17" s="1"/>
  <c r="AT956" i="17" s="1"/>
  <c r="AU957" i="17"/>
  <c r="AV957" i="17"/>
  <c r="AW957" i="17"/>
  <c r="AX957" i="17"/>
  <c r="AY957" i="17"/>
  <c r="AZ957" i="17"/>
  <c r="BA957" i="17"/>
  <c r="BB957" i="17"/>
  <c r="BB955" i="17" s="1"/>
  <c r="BB956" i="17" s="1"/>
  <c r="BC957" i="17"/>
  <c r="BC955" i="17" s="1"/>
  <c r="BC956" i="17" s="1"/>
  <c r="BD957" i="17"/>
  <c r="BD955" i="17" s="1"/>
  <c r="BD956" i="17" s="1"/>
  <c r="AL961" i="17"/>
  <c r="AM961" i="17"/>
  <c r="AN961" i="17"/>
  <c r="AO961" i="17"/>
  <c r="AP961" i="17"/>
  <c r="AQ961" i="17"/>
  <c r="AR961" i="17"/>
  <c r="AS961" i="17"/>
  <c r="AT961" i="17"/>
  <c r="AU961" i="17"/>
  <c r="AV961" i="17"/>
  <c r="AW961" i="17"/>
  <c r="AX961" i="17"/>
  <c r="AY961" i="17"/>
  <c r="AZ961" i="17"/>
  <c r="BA961" i="17"/>
  <c r="BB961" i="17"/>
  <c r="BC961" i="17"/>
  <c r="BD961" i="17"/>
  <c r="AL965" i="17"/>
  <c r="AM965" i="17"/>
  <c r="AN965" i="17"/>
  <c r="AO965" i="17"/>
  <c r="AP965" i="17"/>
  <c r="AQ965" i="17"/>
  <c r="AR965" i="17"/>
  <c r="AS965" i="17"/>
  <c r="AT965" i="17"/>
  <c r="AU965" i="17"/>
  <c r="AV965" i="17"/>
  <c r="AV955" i="17" s="1"/>
  <c r="AV956" i="17" s="1"/>
  <c r="AW965" i="17"/>
  <c r="AX965" i="17"/>
  <c r="AY965" i="17"/>
  <c r="AZ965" i="17"/>
  <c r="BA965" i="17"/>
  <c r="BB965" i="17"/>
  <c r="BC965" i="17"/>
  <c r="BD965" i="17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AO626" i="17" l="1"/>
  <c r="AO521" i="17"/>
  <c r="AO941" i="17"/>
  <c r="BK625" i="17"/>
  <c r="AU626" i="17"/>
  <c r="BK850" i="17"/>
  <c r="AU851" i="17"/>
  <c r="AL791" i="17"/>
  <c r="BH790" i="17"/>
  <c r="AO551" i="17"/>
  <c r="BI550" i="17"/>
  <c r="AX551" i="17"/>
  <c r="AL341" i="17"/>
  <c r="BH340" i="17"/>
  <c r="AU431" i="17"/>
  <c r="BK430" i="17"/>
  <c r="BK805" i="17"/>
  <c r="AU806" i="17"/>
  <c r="AX476" i="17"/>
  <c r="BL475" i="17"/>
  <c r="AX386" i="17"/>
  <c r="AX911" i="17"/>
  <c r="BL910" i="17"/>
  <c r="BK820" i="17"/>
  <c r="AU821" i="17"/>
  <c r="AU551" i="17"/>
  <c r="BK550" i="17"/>
  <c r="BC310" i="17"/>
  <c r="BC311" i="17" s="1"/>
  <c r="BI865" i="17"/>
  <c r="BC835" i="17"/>
  <c r="BC836" i="17" s="1"/>
  <c r="AO821" i="17"/>
  <c r="BI820" i="17"/>
  <c r="AX626" i="17"/>
  <c r="AO431" i="17"/>
  <c r="BI430" i="17"/>
  <c r="AV910" i="17"/>
  <c r="AV911" i="17" s="1"/>
  <c r="BB835" i="17"/>
  <c r="BB836" i="17" s="1"/>
  <c r="BI580" i="17"/>
  <c r="AO581" i="17"/>
  <c r="AU386" i="17"/>
  <c r="BK385" i="17"/>
  <c r="AU910" i="17"/>
  <c r="BA835" i="17"/>
  <c r="BA836" i="17" s="1"/>
  <c r="BB625" i="17"/>
  <c r="BB626" i="17" s="1"/>
  <c r="AR926" i="17"/>
  <c r="BJ925" i="17"/>
  <c r="AT910" i="17"/>
  <c r="AT911" i="17" s="1"/>
  <c r="AZ835" i="17"/>
  <c r="AZ836" i="17" s="1"/>
  <c r="BI790" i="17"/>
  <c r="AO791" i="17"/>
  <c r="BA625" i="17"/>
  <c r="BA626" i="17" s="1"/>
  <c r="BL340" i="17"/>
  <c r="AX341" i="17"/>
  <c r="AS910" i="17"/>
  <c r="AS911" i="17" s="1"/>
  <c r="AZ625" i="17"/>
  <c r="AZ626" i="17" s="1"/>
  <c r="BI415" i="17"/>
  <c r="AO416" i="17"/>
  <c r="BH220" i="17"/>
  <c r="AL221" i="17"/>
  <c r="AU191" i="17"/>
  <c r="AR910" i="17"/>
  <c r="AX835" i="17"/>
  <c r="AY625" i="17"/>
  <c r="AY626" i="17" s="1"/>
  <c r="AU251" i="17"/>
  <c r="BK235" i="17"/>
  <c r="AU236" i="17"/>
  <c r="AX221" i="17"/>
  <c r="BL220" i="17"/>
  <c r="BI130" i="17"/>
  <c r="BK955" i="17"/>
  <c r="AU956" i="17"/>
  <c r="AU716" i="17"/>
  <c r="BK715" i="17"/>
  <c r="BC640" i="17"/>
  <c r="BC641" i="17" s="1"/>
  <c r="AL566" i="17"/>
  <c r="AX491" i="17"/>
  <c r="BL490" i="17"/>
  <c r="AP385" i="17"/>
  <c r="AP386" i="17" s="1"/>
  <c r="AO341" i="17"/>
  <c r="BI340" i="17"/>
  <c r="AU341" i="17"/>
  <c r="BK340" i="17"/>
  <c r="BL850" i="17"/>
  <c r="AX851" i="17"/>
  <c r="AN520" i="17"/>
  <c r="AN521" i="17" s="1"/>
  <c r="BL430" i="17"/>
  <c r="AX431" i="17"/>
  <c r="BH415" i="17"/>
  <c r="BJ190" i="17"/>
  <c r="AR191" i="17"/>
  <c r="BI100" i="17"/>
  <c r="AO101" i="17"/>
  <c r="AR761" i="17"/>
  <c r="AO311" i="17"/>
  <c r="BI310" i="17"/>
  <c r="BH625" i="17"/>
  <c r="AL626" i="17"/>
  <c r="BL580" i="17"/>
  <c r="AX581" i="17"/>
  <c r="AU416" i="17"/>
  <c r="BK415" i="17"/>
  <c r="BJ235" i="17"/>
  <c r="AR236" i="17"/>
  <c r="AO956" i="17"/>
  <c r="BI955" i="17"/>
  <c r="BJ715" i="17"/>
  <c r="AR716" i="17"/>
  <c r="AO236" i="17"/>
  <c r="BI235" i="17"/>
  <c r="BI190" i="17"/>
  <c r="AO191" i="17"/>
  <c r="AX791" i="17"/>
  <c r="BL790" i="17"/>
  <c r="AX296" i="17"/>
  <c r="BL295" i="17"/>
  <c r="AR746" i="17"/>
  <c r="BJ745" i="17"/>
  <c r="AM670" i="17"/>
  <c r="AM671" i="17" s="1"/>
  <c r="AL551" i="17"/>
  <c r="BH550" i="17"/>
  <c r="AO221" i="17"/>
  <c r="AO116" i="17"/>
  <c r="BH940" i="17"/>
  <c r="AU371" i="17"/>
  <c r="AR206" i="17"/>
  <c r="BJ205" i="17"/>
  <c r="AU506" i="17"/>
  <c r="BK505" i="17"/>
  <c r="AY955" i="17"/>
  <c r="AY956" i="17" s="1"/>
  <c r="AO326" i="17"/>
  <c r="AX235" i="17"/>
  <c r="AX955" i="17"/>
  <c r="BH685" i="17"/>
  <c r="AL686" i="17"/>
  <c r="BC535" i="17"/>
  <c r="BC536" i="17" s="1"/>
  <c r="BH175" i="17"/>
  <c r="AL176" i="17"/>
  <c r="BD175" i="17"/>
  <c r="BD176" i="17" s="1"/>
  <c r="BH85" i="17"/>
  <c r="AL86" i="17"/>
  <c r="AR551" i="17"/>
  <c r="BH475" i="17"/>
  <c r="AO596" i="17"/>
  <c r="AO41" i="17"/>
  <c r="AX641" i="17"/>
  <c r="AR296" i="17"/>
  <c r="AR776" i="17"/>
  <c r="BK205" i="17"/>
  <c r="AU206" i="17"/>
  <c r="AL41" i="17"/>
  <c r="AO746" i="17"/>
  <c r="BI745" i="17"/>
  <c r="AY701" i="17"/>
  <c r="BL700" i="17"/>
  <c r="AR566" i="17"/>
  <c r="BK55" i="17"/>
  <c r="BH535" i="17"/>
  <c r="AL536" i="17"/>
  <c r="AR431" i="17"/>
  <c r="BJ430" i="17"/>
  <c r="AL806" i="17"/>
  <c r="BH805" i="17"/>
  <c r="BD535" i="17"/>
  <c r="BD536" i="17" s="1"/>
  <c r="BI295" i="17"/>
  <c r="AO296" i="17"/>
  <c r="AL71" i="17"/>
  <c r="BH70" i="17"/>
  <c r="AV26" i="17"/>
  <c r="BK25" i="17"/>
  <c r="AL866" i="17"/>
  <c r="BH865" i="17"/>
  <c r="AO806" i="17"/>
  <c r="BI805" i="17"/>
  <c r="AX731" i="17"/>
  <c r="BH445" i="17"/>
  <c r="AL446" i="17"/>
  <c r="AR446" i="17"/>
  <c r="AL326" i="17"/>
  <c r="BH325" i="17"/>
  <c r="BH295" i="17"/>
  <c r="AL296" i="17"/>
  <c r="BC175" i="17"/>
  <c r="BC176" i="17" s="1"/>
  <c r="BH100" i="17"/>
  <c r="AL101" i="17"/>
  <c r="AO446" i="17"/>
  <c r="BJ250" i="17"/>
  <c r="AR251" i="17"/>
  <c r="AX821" i="17"/>
  <c r="BL820" i="17"/>
  <c r="BJ700" i="17"/>
  <c r="AR701" i="17"/>
  <c r="AU491" i="17"/>
  <c r="BK490" i="17"/>
  <c r="BL775" i="17"/>
  <c r="BK40" i="17"/>
  <c r="AU41" i="17"/>
  <c r="BI505" i="17"/>
  <c r="AO506" i="17"/>
  <c r="AO386" i="17"/>
  <c r="BL70" i="17"/>
  <c r="AX71" i="17"/>
  <c r="BI715" i="17"/>
  <c r="AO716" i="17"/>
  <c r="AM656" i="17"/>
  <c r="BH655" i="17"/>
  <c r="BH355" i="17"/>
  <c r="AL356" i="17"/>
  <c r="BK70" i="17"/>
  <c r="AU71" i="17"/>
  <c r="BH715" i="17"/>
  <c r="AO656" i="17"/>
  <c r="AX521" i="17"/>
  <c r="BL520" i="17"/>
  <c r="AZ506" i="17"/>
  <c r="BH910" i="17"/>
  <c r="AL911" i="17"/>
  <c r="AN40" i="17"/>
  <c r="AN41" i="17" s="1"/>
  <c r="BH880" i="17"/>
  <c r="AX761" i="17"/>
  <c r="BL760" i="17"/>
  <c r="AU521" i="17"/>
  <c r="BK520" i="17"/>
  <c r="BI895" i="17"/>
  <c r="AO896" i="17"/>
  <c r="BD895" i="17"/>
  <c r="BD896" i="17" s="1"/>
  <c r="BL895" i="17"/>
  <c r="AL596" i="17"/>
  <c r="BH595" i="17"/>
  <c r="AR596" i="17"/>
  <c r="BJ370" i="17"/>
  <c r="AR955" i="17"/>
  <c r="BB940" i="17"/>
  <c r="BB941" i="17" s="1"/>
  <c r="AY835" i="17"/>
  <c r="AY836" i="17" s="1"/>
  <c r="AX746" i="17"/>
  <c r="BL745" i="17"/>
  <c r="AO701" i="17"/>
  <c r="BI700" i="17"/>
  <c r="BI640" i="17"/>
  <c r="BK580" i="17"/>
  <c r="AR385" i="17"/>
  <c r="AX371" i="17"/>
  <c r="BL370" i="17"/>
  <c r="AL521" i="17"/>
  <c r="AQ385" i="17"/>
  <c r="AQ386" i="17" s="1"/>
  <c r="BI265" i="17"/>
  <c r="AW835" i="17"/>
  <c r="AW836" i="17" s="1"/>
  <c r="BC730" i="17"/>
  <c r="BC731" i="17" s="1"/>
  <c r="BK445" i="17"/>
  <c r="AV370" i="17"/>
  <c r="AV371" i="17" s="1"/>
  <c r="AR850" i="17"/>
  <c r="AV835" i="17"/>
  <c r="AV836" i="17" s="1"/>
  <c r="AL641" i="17"/>
  <c r="BH640" i="17"/>
  <c r="BD670" i="17"/>
  <c r="BD671" i="17" s="1"/>
  <c r="BI205" i="17"/>
  <c r="AO206" i="17"/>
  <c r="AL700" i="17"/>
  <c r="BH580" i="17"/>
  <c r="AL581" i="17"/>
  <c r="BK160" i="17"/>
  <c r="AT70" i="17"/>
  <c r="AT71" i="17" s="1"/>
  <c r="BL40" i="17"/>
  <c r="AX41" i="17"/>
  <c r="AP760" i="17"/>
  <c r="AP761" i="17" s="1"/>
  <c r="AZ730" i="17"/>
  <c r="AZ731" i="17" s="1"/>
  <c r="AU356" i="17"/>
  <c r="AQ325" i="17"/>
  <c r="AQ326" i="17" s="1"/>
  <c r="AY265" i="17"/>
  <c r="AM190" i="17"/>
  <c r="AM191" i="17" s="1"/>
  <c r="BL100" i="17"/>
  <c r="AX101" i="17"/>
  <c r="AY730" i="17"/>
  <c r="AY731" i="17" s="1"/>
  <c r="BC325" i="17"/>
  <c r="BC326" i="17" s="1"/>
  <c r="AL190" i="17"/>
  <c r="AU130" i="17"/>
  <c r="AR71" i="17"/>
  <c r="BJ70" i="17"/>
  <c r="AN850" i="17"/>
  <c r="AN851" i="17" s="1"/>
  <c r="BC880" i="17"/>
  <c r="BC881" i="17" s="1"/>
  <c r="AO535" i="17"/>
  <c r="AP475" i="17"/>
  <c r="AP476" i="17" s="1"/>
  <c r="BA355" i="17"/>
  <c r="BA356" i="17" s="1"/>
  <c r="AU220" i="17"/>
  <c r="AR941" i="17"/>
  <c r="BB880" i="17"/>
  <c r="BB881" i="17" s="1"/>
  <c r="AT610" i="17"/>
  <c r="AT611" i="17" s="1"/>
  <c r="BJ415" i="17"/>
  <c r="AT220" i="17"/>
  <c r="AT221" i="17" s="1"/>
  <c r="AN70" i="17"/>
  <c r="AN71" i="17" s="1"/>
  <c r="BC760" i="17"/>
  <c r="BC761" i="17" s="1"/>
  <c r="AS610" i="17"/>
  <c r="AS611" i="17" s="1"/>
  <c r="AQ415" i="17"/>
  <c r="AQ416" i="17" s="1"/>
  <c r="AM835" i="17"/>
  <c r="AR791" i="17"/>
  <c r="BB760" i="17"/>
  <c r="BB761" i="17" s="1"/>
  <c r="AZ475" i="17"/>
  <c r="AZ476" i="17" s="1"/>
  <c r="AP415" i="17"/>
  <c r="AP416" i="17" s="1"/>
  <c r="AW400" i="17"/>
  <c r="AW401" i="17" s="1"/>
  <c r="BD100" i="17"/>
  <c r="BD101" i="17" s="1"/>
  <c r="AV400" i="17"/>
  <c r="AV401" i="17" s="1"/>
  <c r="BB865" i="17"/>
  <c r="BB866" i="17" s="1"/>
  <c r="BC775" i="17"/>
  <c r="BC776" i="17" s="1"/>
  <c r="AQ460" i="17"/>
  <c r="BL415" i="17"/>
  <c r="AU400" i="17"/>
  <c r="BI85" i="17"/>
  <c r="BA55" i="17"/>
  <c r="BA56" i="17" s="1"/>
  <c r="AN55" i="17"/>
  <c r="AN56" i="17" s="1"/>
  <c r="AT625" i="17"/>
  <c r="AT626" i="17" s="1"/>
  <c r="AV745" i="17"/>
  <c r="AV746" i="17" s="1"/>
  <c r="BC670" i="17"/>
  <c r="BC671" i="17" s="1"/>
  <c r="AS625" i="17"/>
  <c r="AS626" i="17" s="1"/>
  <c r="AX356" i="17"/>
  <c r="BL355" i="17"/>
  <c r="AU745" i="17"/>
  <c r="BJ580" i="17"/>
  <c r="AR581" i="17"/>
  <c r="BH820" i="17"/>
  <c r="AL821" i="17"/>
  <c r="AT745" i="17"/>
  <c r="AT746" i="17" s="1"/>
  <c r="BJ325" i="17"/>
  <c r="AR326" i="17"/>
  <c r="AN190" i="17"/>
  <c r="AN191" i="17" s="1"/>
  <c r="BD820" i="17"/>
  <c r="BD821" i="17" s="1"/>
  <c r="BK700" i="17"/>
  <c r="AP685" i="17"/>
  <c r="AP686" i="17" s="1"/>
  <c r="BC355" i="17"/>
  <c r="BC356" i="17" s="1"/>
  <c r="BL190" i="17"/>
  <c r="AX191" i="17"/>
  <c r="AM250" i="17"/>
  <c r="AM251" i="17" s="1"/>
  <c r="AW115" i="17"/>
  <c r="AW116" i="17" s="1"/>
  <c r="AO70" i="17"/>
  <c r="AO835" i="17"/>
  <c r="AO475" i="17"/>
  <c r="BL160" i="17"/>
  <c r="AX925" i="17"/>
  <c r="AN895" i="17"/>
  <c r="AN896" i="17" s="1"/>
  <c r="AZ880" i="17"/>
  <c r="BA655" i="17"/>
  <c r="BA656" i="17" s="1"/>
  <c r="AO641" i="17"/>
  <c r="AM475" i="17"/>
  <c r="AM476" i="17" s="1"/>
  <c r="BD445" i="17"/>
  <c r="BD446" i="17" s="1"/>
  <c r="AQ430" i="17"/>
  <c r="AQ431" i="17" s="1"/>
  <c r="AQ610" i="17"/>
  <c r="AQ611" i="17" s="1"/>
  <c r="AV925" i="17"/>
  <c r="AV926" i="17" s="1"/>
  <c r="AO55" i="17"/>
  <c r="BI610" i="17"/>
  <c r="AQ520" i="17"/>
  <c r="AQ521" i="17" s="1"/>
  <c r="AL130" i="17"/>
  <c r="BB100" i="17"/>
  <c r="BB101" i="17" s="1"/>
  <c r="AT925" i="17"/>
  <c r="AT926" i="17" s="1"/>
  <c r="BA865" i="17"/>
  <c r="BA866" i="17" s="1"/>
  <c r="AS820" i="17"/>
  <c r="AS821" i="17" s="1"/>
  <c r="AO775" i="17"/>
  <c r="AX596" i="17"/>
  <c r="AU581" i="17"/>
  <c r="AP520" i="17"/>
  <c r="AP521" i="17" s="1"/>
  <c r="AT400" i="17"/>
  <c r="AT401" i="17" s="1"/>
  <c r="AU176" i="17"/>
  <c r="BD730" i="17"/>
  <c r="BD731" i="17" s="1"/>
  <c r="AS850" i="17"/>
  <c r="AS851" i="17" s="1"/>
  <c r="AO910" i="17"/>
  <c r="BB730" i="17"/>
  <c r="BB731" i="17" s="1"/>
  <c r="BJ625" i="17"/>
  <c r="AR626" i="17"/>
  <c r="AX716" i="17"/>
  <c r="BL715" i="17"/>
  <c r="BB460" i="17"/>
  <c r="BB461" i="17" s="1"/>
  <c r="BH115" i="17"/>
  <c r="BD325" i="17"/>
  <c r="BD326" i="17" s="1"/>
  <c r="AO850" i="17"/>
  <c r="BC820" i="17"/>
  <c r="BC821" i="17" s="1"/>
  <c r="AX565" i="17"/>
  <c r="AS475" i="17"/>
  <c r="AU446" i="17"/>
  <c r="AV415" i="17"/>
  <c r="AV416" i="17" s="1"/>
  <c r="AP325" i="17"/>
  <c r="AP326" i="17" s="1"/>
  <c r="AU701" i="17"/>
  <c r="AL281" i="17"/>
  <c r="BH280" i="17"/>
  <c r="AM850" i="17"/>
  <c r="AM851" i="17" s="1"/>
  <c r="BD505" i="17"/>
  <c r="BD506" i="17" s="1"/>
  <c r="BL400" i="17"/>
  <c r="AN535" i="17"/>
  <c r="AN536" i="17" s="1"/>
  <c r="AO11" i="17"/>
  <c r="BA880" i="17"/>
  <c r="BA881" i="17" s="1"/>
  <c r="AN835" i="17"/>
  <c r="AN836" i="17" s="1"/>
  <c r="AN475" i="17"/>
  <c r="AN476" i="17" s="1"/>
  <c r="BD250" i="17"/>
  <c r="BD251" i="17" s="1"/>
  <c r="AR610" i="17"/>
  <c r="AT520" i="17"/>
  <c r="AT521" i="17" s="1"/>
  <c r="BJ265" i="17"/>
  <c r="BC250" i="17"/>
  <c r="BC251" i="17" s="1"/>
  <c r="AW175" i="17"/>
  <c r="AW176" i="17" s="1"/>
  <c r="BA760" i="17"/>
  <c r="BA761" i="17" s="1"/>
  <c r="AO686" i="17"/>
  <c r="AZ595" i="17"/>
  <c r="AZ596" i="17" s="1"/>
  <c r="AR520" i="17"/>
  <c r="AP220" i="17"/>
  <c r="AP221" i="17" s="1"/>
  <c r="BC100" i="17"/>
  <c r="BC101" i="17" s="1"/>
  <c r="BB55" i="17"/>
  <c r="BB56" i="17" s="1"/>
  <c r="AU925" i="17"/>
  <c r="AP730" i="17"/>
  <c r="AP731" i="17" s="1"/>
  <c r="AP670" i="17"/>
  <c r="AP671" i="17" s="1"/>
  <c r="AS925" i="17"/>
  <c r="AS926" i="17" s="1"/>
  <c r="AZ865" i="17"/>
  <c r="AZ866" i="17" s="1"/>
  <c r="AR820" i="17"/>
  <c r="AW760" i="17"/>
  <c r="AW761" i="17" s="1"/>
  <c r="BH745" i="17"/>
  <c r="BD700" i="17"/>
  <c r="BD701" i="17" s="1"/>
  <c r="AL430" i="17"/>
  <c r="AR371" i="17"/>
  <c r="AY295" i="17"/>
  <c r="AY296" i="17" s="1"/>
  <c r="AU11" i="17"/>
  <c r="BB670" i="17"/>
  <c r="BB671" i="17" s="1"/>
  <c r="BD640" i="17"/>
  <c r="BD641" i="17" s="1"/>
  <c r="BB535" i="17"/>
  <c r="BB536" i="17" s="1"/>
  <c r="AS340" i="17"/>
  <c r="AS341" i="17" s="1"/>
  <c r="AX145" i="17"/>
  <c r="BB85" i="17"/>
  <c r="BB86" i="17" s="1"/>
  <c r="AP595" i="17"/>
  <c r="AP596" i="17" s="1"/>
  <c r="BA535" i="17"/>
  <c r="BA536" i="17" s="1"/>
  <c r="AX280" i="17"/>
  <c r="AW145" i="17"/>
  <c r="AW146" i="17" s="1"/>
  <c r="BA85" i="17"/>
  <c r="BA86" i="17" s="1"/>
  <c r="AL775" i="17"/>
  <c r="AZ535" i="17"/>
  <c r="AZ536" i="17" s="1"/>
  <c r="BB475" i="17"/>
  <c r="BB476" i="17" s="1"/>
  <c r="AQ400" i="17"/>
  <c r="AQ401" i="17" s="1"/>
  <c r="AW280" i="17"/>
  <c r="AW281" i="17" s="1"/>
  <c r="AP235" i="17"/>
  <c r="AP236" i="17" s="1"/>
  <c r="AN955" i="17"/>
  <c r="AN956" i="17" s="1"/>
  <c r="BD775" i="17"/>
  <c r="BD776" i="17" s="1"/>
  <c r="AY670" i="17"/>
  <c r="AY671" i="17" s="1"/>
  <c r="AM580" i="17"/>
  <c r="AM581" i="17" s="1"/>
  <c r="AY535" i="17"/>
  <c r="AY536" i="17" s="1"/>
  <c r="AN430" i="17"/>
  <c r="AN431" i="17" s="1"/>
  <c r="AP400" i="17"/>
  <c r="AV280" i="17"/>
  <c r="AY85" i="17"/>
  <c r="AY86" i="17" s="1"/>
  <c r="AM955" i="17"/>
  <c r="AM956" i="17" s="1"/>
  <c r="AO925" i="17"/>
  <c r="AV865" i="17"/>
  <c r="AV866" i="17" s="1"/>
  <c r="BL805" i="17"/>
  <c r="AW790" i="17"/>
  <c r="AW791" i="17" s="1"/>
  <c r="AX670" i="17"/>
  <c r="BL610" i="17"/>
  <c r="AQ370" i="17"/>
  <c r="AQ371" i="17" s="1"/>
  <c r="AQ175" i="17"/>
  <c r="AQ176" i="17" s="1"/>
  <c r="AT145" i="17"/>
  <c r="AL955" i="17"/>
  <c r="AL896" i="17"/>
  <c r="AV790" i="17"/>
  <c r="AV791" i="17" s="1"/>
  <c r="AW670" i="17"/>
  <c r="AW671" i="17" s="1"/>
  <c r="AW535" i="17"/>
  <c r="AW536" i="17" s="1"/>
  <c r="BA445" i="17"/>
  <c r="BA446" i="17" s="1"/>
  <c r="AP370" i="17"/>
  <c r="AP371" i="17" s="1"/>
  <c r="AM235" i="17"/>
  <c r="AM236" i="17" s="1"/>
  <c r="AP175" i="17"/>
  <c r="AP176" i="17" s="1"/>
  <c r="BJ685" i="17"/>
  <c r="AV535" i="17"/>
  <c r="AV536" i="17" s="1"/>
  <c r="AZ445" i="17"/>
  <c r="AZ446" i="17" s="1"/>
  <c r="AO370" i="17"/>
  <c r="AO175" i="17"/>
  <c r="AR895" i="17"/>
  <c r="AL310" i="17"/>
  <c r="AL205" i="17"/>
  <c r="BJ25" i="17"/>
  <c r="AR26" i="17"/>
  <c r="AP850" i="17"/>
  <c r="AP851" i="17" s="1"/>
  <c r="AR655" i="17"/>
  <c r="AV640" i="17"/>
  <c r="AX445" i="17"/>
  <c r="AZ325" i="17"/>
  <c r="AZ326" i="17" s="1"/>
  <c r="BD295" i="17"/>
  <c r="BD296" i="17" s="1"/>
  <c r="AR55" i="17"/>
  <c r="AW940" i="17"/>
  <c r="AW941" i="17" s="1"/>
  <c r="BC895" i="17"/>
  <c r="BC896" i="17" s="1"/>
  <c r="AS805" i="17"/>
  <c r="AS806" i="17" s="1"/>
  <c r="AT700" i="17"/>
  <c r="AT701" i="17" s="1"/>
  <c r="AQ655" i="17"/>
  <c r="AQ656" i="17" s="1"/>
  <c r="AS505" i="17"/>
  <c r="AS506" i="17" s="1"/>
  <c r="AQ490" i="17"/>
  <c r="AQ491" i="17" s="1"/>
  <c r="AS460" i="17"/>
  <c r="AS461" i="17" s="1"/>
  <c r="BC295" i="17"/>
  <c r="BC296" i="17" s="1"/>
  <c r="BC190" i="17"/>
  <c r="BC191" i="17" s="1"/>
  <c r="BA160" i="17"/>
  <c r="BA161" i="17" s="1"/>
  <c r="AQ55" i="17"/>
  <c r="AQ56" i="17" s="1"/>
  <c r="AY145" i="17"/>
  <c r="AY146" i="17" s="1"/>
  <c r="BC85" i="17"/>
  <c r="BC86" i="17" s="1"/>
  <c r="BI25" i="17"/>
  <c r="AV880" i="17"/>
  <c r="AV881" i="17" s="1"/>
  <c r="AY865" i="17"/>
  <c r="AY866" i="17" s="1"/>
  <c r="BA670" i="17"/>
  <c r="BA671" i="17" s="1"/>
  <c r="AR400" i="17"/>
  <c r="AR340" i="17"/>
  <c r="AX865" i="17"/>
  <c r="AZ670" i="17"/>
  <c r="AZ671" i="17" s="1"/>
  <c r="AQ340" i="17"/>
  <c r="AQ341" i="17" s="1"/>
  <c r="AV145" i="17"/>
  <c r="AV146" i="17" s="1"/>
  <c r="AZ85" i="17"/>
  <c r="AZ86" i="17" s="1"/>
  <c r="AP925" i="17"/>
  <c r="AP926" i="17" s="1"/>
  <c r="BC445" i="17"/>
  <c r="BC446" i="17" s="1"/>
  <c r="AU145" i="17"/>
  <c r="AV115" i="17"/>
  <c r="AV116" i="17" s="1"/>
  <c r="AX535" i="17"/>
  <c r="BB445" i="17"/>
  <c r="BB446" i="17" s="1"/>
  <c r="BD415" i="17"/>
  <c r="BD416" i="17" s="1"/>
  <c r="AU115" i="17"/>
  <c r="BA940" i="17"/>
  <c r="BA941" i="17" s="1"/>
  <c r="AU865" i="17"/>
  <c r="AU835" i="17"/>
  <c r="BK475" i="17"/>
  <c r="AT115" i="17"/>
  <c r="AT116" i="17" s="1"/>
  <c r="AZ940" i="17"/>
  <c r="AS895" i="17"/>
  <c r="AS896" i="17" s="1"/>
  <c r="AT865" i="17"/>
  <c r="AT866" i="17" s="1"/>
  <c r="BA775" i="17"/>
  <c r="BA776" i="17" s="1"/>
  <c r="BD385" i="17"/>
  <c r="BD386" i="17" s="1"/>
  <c r="AL235" i="17"/>
  <c r="AS115" i="17"/>
  <c r="AS865" i="17"/>
  <c r="AS866" i="17" s="1"/>
  <c r="AQ685" i="17"/>
  <c r="AQ686" i="17" s="1"/>
  <c r="AW640" i="17"/>
  <c r="AW641" i="17" s="1"/>
  <c r="AY445" i="17"/>
  <c r="AY446" i="17" s="1"/>
  <c r="AS55" i="17"/>
  <c r="AS56" i="17" s="1"/>
  <c r="AQ895" i="17"/>
  <c r="AQ896" i="17" s="1"/>
  <c r="AT805" i="17"/>
  <c r="AT806" i="17" s="1"/>
  <c r="AS730" i="17"/>
  <c r="AR686" i="17"/>
  <c r="BH505" i="17"/>
  <c r="AR101" i="17"/>
  <c r="AR805" i="17"/>
  <c r="AQ730" i="17"/>
  <c r="AQ731" i="17" s="1"/>
  <c r="AS700" i="17"/>
  <c r="AS701" i="17" s="1"/>
  <c r="AU610" i="17"/>
  <c r="AR505" i="17"/>
  <c r="AP490" i="17"/>
  <c r="AZ160" i="17"/>
  <c r="AZ161" i="17" s="1"/>
  <c r="BB10" i="17"/>
  <c r="BB11" i="17" s="1"/>
  <c r="AT835" i="17"/>
  <c r="AT836" i="17" s="1"/>
  <c r="BK685" i="17"/>
  <c r="AM430" i="17"/>
  <c r="AM431" i="17" s="1"/>
  <c r="AM385" i="17"/>
  <c r="AM386" i="17" s="1"/>
  <c r="AQ250" i="17"/>
  <c r="AQ251" i="17" s="1"/>
  <c r="BB175" i="17"/>
  <c r="BB176" i="17" s="1"/>
  <c r="AX85" i="17"/>
  <c r="AS40" i="17"/>
  <c r="AS41" i="17" s="1"/>
  <c r="AT490" i="17"/>
  <c r="AT491" i="17" s="1"/>
  <c r="AR355" i="17"/>
  <c r="AY10" i="17"/>
  <c r="AY11" i="17" s="1"/>
  <c r="BB550" i="17"/>
  <c r="BB551" i="17" s="1"/>
  <c r="AS535" i="17"/>
  <c r="AS536" i="17" s="1"/>
  <c r="AS490" i="17"/>
  <c r="AS491" i="17" s="1"/>
  <c r="AN160" i="17"/>
  <c r="AN161" i="17" s="1"/>
  <c r="AQ40" i="17"/>
  <c r="AQ41" i="17" s="1"/>
  <c r="AX10" i="17"/>
  <c r="AT790" i="17"/>
  <c r="AT791" i="17" s="1"/>
  <c r="AU730" i="17"/>
  <c r="AS640" i="17"/>
  <c r="AS641" i="17" s="1"/>
  <c r="AU595" i="17"/>
  <c r="BA550" i="17"/>
  <c r="BA551" i="17" s="1"/>
  <c r="AR535" i="17"/>
  <c r="AR490" i="17"/>
  <c r="BD460" i="17"/>
  <c r="AT445" i="17"/>
  <c r="AT446" i="17" s="1"/>
  <c r="AP355" i="17"/>
  <c r="AP356" i="17" s="1"/>
  <c r="BD280" i="17"/>
  <c r="BD281" i="17" s="1"/>
  <c r="AN250" i="17"/>
  <c r="AN251" i="17" s="1"/>
  <c r="AY175" i="17"/>
  <c r="AY176" i="17" s="1"/>
  <c r="AM160" i="17"/>
  <c r="AM161" i="17" s="1"/>
  <c r="AW130" i="17"/>
  <c r="AW131" i="17" s="1"/>
  <c r="AW10" i="17"/>
  <c r="AW11" i="17" s="1"/>
  <c r="BB775" i="17"/>
  <c r="BB776" i="17" s="1"/>
  <c r="AW730" i="17"/>
  <c r="AW731" i="17" s="1"/>
  <c r="AT535" i="17"/>
  <c r="AT536" i="17" s="1"/>
  <c r="AP250" i="17"/>
  <c r="AP251" i="17" s="1"/>
  <c r="BA175" i="17"/>
  <c r="BA176" i="17" s="1"/>
  <c r="AO160" i="17"/>
  <c r="AY130" i="17"/>
  <c r="AY131" i="17" s="1"/>
  <c r="AW85" i="17"/>
  <c r="AW86" i="17" s="1"/>
  <c r="AR40" i="17"/>
  <c r="AV940" i="17"/>
  <c r="AV941" i="17" s="1"/>
  <c r="AU790" i="17"/>
  <c r="AV730" i="17"/>
  <c r="AV731" i="17" s="1"/>
  <c r="AQ355" i="17"/>
  <c r="AQ356" i="17" s="1"/>
  <c r="AO250" i="17"/>
  <c r="AX130" i="17"/>
  <c r="AU940" i="17"/>
  <c r="AR880" i="17"/>
  <c r="AT940" i="17"/>
  <c r="AT941" i="17" s="1"/>
  <c r="AQ880" i="17"/>
  <c r="AP835" i="17"/>
  <c r="AP836" i="17" s="1"/>
  <c r="AS790" i="17"/>
  <c r="AS791" i="17" s="1"/>
  <c r="AT730" i="17"/>
  <c r="AT731" i="17" s="1"/>
  <c r="BB655" i="17"/>
  <c r="BB656" i="17" s="1"/>
  <c r="AR640" i="17"/>
  <c r="AT595" i="17"/>
  <c r="AT596" i="17" s="1"/>
  <c r="AZ550" i="17"/>
  <c r="AZ551" i="17" s="1"/>
  <c r="AQ535" i="17"/>
  <c r="AQ536" i="17" s="1"/>
  <c r="BC460" i="17"/>
  <c r="AS445" i="17"/>
  <c r="AS446" i="17" s="1"/>
  <c r="AS400" i="17"/>
  <c r="AS401" i="17" s="1"/>
  <c r="AO355" i="17"/>
  <c r="BC280" i="17"/>
  <c r="BC281" i="17" s="1"/>
  <c r="AU265" i="17"/>
  <c r="AX175" i="17"/>
  <c r="AL160" i="17"/>
  <c r="AV130" i="17"/>
  <c r="AV131" i="17" s="1"/>
  <c r="AV10" i="17"/>
  <c r="AV11" i="17" s="1"/>
  <c r="AQ445" i="17"/>
  <c r="AQ446" i="17" s="1"/>
  <c r="AV775" i="17"/>
  <c r="AV776" i="17" s="1"/>
  <c r="AX310" i="17"/>
  <c r="AL250" i="17"/>
  <c r="BB115" i="17"/>
  <c r="BB116" i="17" s="1"/>
  <c r="AQ85" i="17"/>
  <c r="AQ86" i="17" s="1"/>
  <c r="AR10" i="17"/>
  <c r="AT550" i="17"/>
  <c r="AT551" i="17" s="1"/>
  <c r="AP535" i="17"/>
  <c r="AP536" i="17" s="1"/>
  <c r="BA475" i="17"/>
  <c r="BA476" i="17" s="1"/>
  <c r="AS85" i="17"/>
  <c r="AS86" i="17" s="1"/>
  <c r="AQ865" i="17"/>
  <c r="AQ866" i="17" s="1"/>
  <c r="BB190" i="17"/>
  <c r="BB191" i="17" s="1"/>
  <c r="AS835" i="17"/>
  <c r="AU565" i="17"/>
  <c r="AU880" i="17"/>
  <c r="AT775" i="17"/>
  <c r="AT776" i="17" s="1"/>
  <c r="AL730" i="17"/>
  <c r="AT565" i="17"/>
  <c r="AT566" i="17" s="1"/>
  <c r="AW310" i="17"/>
  <c r="AW311" i="17" s="1"/>
  <c r="AY160" i="17"/>
  <c r="AY161" i="17" s="1"/>
  <c r="BA115" i="17"/>
  <c r="BA116" i="17" s="1"/>
  <c r="AQ10" i="17"/>
  <c r="AQ11" i="17" s="1"/>
  <c r="AR865" i="17"/>
  <c r="AU760" i="17"/>
  <c r="AP655" i="17"/>
  <c r="AP656" i="17" s="1"/>
  <c r="AY310" i="17"/>
  <c r="AY311" i="17" s="1"/>
  <c r="AR85" i="17"/>
  <c r="AS10" i="17"/>
  <c r="AS11" i="17" s="1"/>
  <c r="AT880" i="17"/>
  <c r="AT881" i="17" s="1"/>
  <c r="AX685" i="17"/>
  <c r="AS565" i="17"/>
  <c r="AS566" i="17" s="1"/>
  <c r="AR460" i="17"/>
  <c r="AZ115" i="17"/>
  <c r="AU100" i="17"/>
  <c r="AP10" i="17"/>
  <c r="AP11" i="17" s="1"/>
  <c r="AO730" i="17"/>
  <c r="AL490" i="17"/>
  <c r="BB310" i="17"/>
  <c r="BB311" i="17" s="1"/>
  <c r="BB295" i="17"/>
  <c r="BB296" i="17" s="1"/>
  <c r="AS160" i="17"/>
  <c r="AS161" i="17" s="1"/>
  <c r="AL610" i="17"/>
  <c r="AM550" i="17"/>
  <c r="AM551" i="17" s="1"/>
  <c r="BA295" i="17"/>
  <c r="BA296" i="17" s="1"/>
  <c r="AX205" i="17"/>
  <c r="AR160" i="17"/>
  <c r="AT160" i="17"/>
  <c r="AT161" i="17" s="1"/>
  <c r="AL10" i="17"/>
  <c r="AN910" i="17"/>
  <c r="AN911" i="17" s="1"/>
  <c r="AL850" i="17"/>
  <c r="AN550" i="17"/>
  <c r="AN551" i="17" s="1"/>
  <c r="AL385" i="17"/>
  <c r="AL25" i="17"/>
  <c r="AL925" i="17"/>
  <c r="AZ295" i="17"/>
  <c r="AZ296" i="17" s="1"/>
  <c r="AT460" i="17"/>
  <c r="AT461" i="17" s="1"/>
  <c r="AT100" i="17"/>
  <c r="AT101" i="17" s="1"/>
  <c r="AT820" i="17"/>
  <c r="AT821" i="17" s="1"/>
  <c r="AP115" i="17"/>
  <c r="AP116" i="17" s="1"/>
  <c r="AX311" i="17" l="1"/>
  <c r="BL310" i="17"/>
  <c r="AL236" i="17"/>
  <c r="BH235" i="17"/>
  <c r="AR461" i="17"/>
  <c r="BJ460" i="17"/>
  <c r="BI160" i="17"/>
  <c r="AO161" i="17"/>
  <c r="AO911" i="17"/>
  <c r="BI910" i="17"/>
  <c r="BI475" i="17"/>
  <c r="AO476" i="17"/>
  <c r="BI835" i="17"/>
  <c r="AO836" i="17"/>
  <c r="BI70" i="17"/>
  <c r="AO71" i="17"/>
  <c r="BK265" i="17"/>
  <c r="AU266" i="17"/>
  <c r="BJ145" i="17"/>
  <c r="AT146" i="17"/>
  <c r="AU836" i="17"/>
  <c r="BK835" i="17"/>
  <c r="AY266" i="17"/>
  <c r="BL265" i="17"/>
  <c r="BI355" i="17"/>
  <c r="AO356" i="17"/>
  <c r="BK865" i="17"/>
  <c r="AU866" i="17"/>
  <c r="BJ565" i="17"/>
  <c r="AX956" i="17"/>
  <c r="BL955" i="17"/>
  <c r="BK760" i="17"/>
  <c r="AU761" i="17"/>
  <c r="BI10" i="17"/>
  <c r="BK355" i="17"/>
  <c r="BI655" i="17"/>
  <c r="AX236" i="17"/>
  <c r="BL235" i="17"/>
  <c r="BJ865" i="17"/>
  <c r="AR866" i="17"/>
  <c r="BK115" i="17"/>
  <c r="AU116" i="17"/>
  <c r="AX671" i="17"/>
  <c r="BL670" i="17"/>
  <c r="BC461" i="17"/>
  <c r="BK460" i="17"/>
  <c r="AR56" i="17"/>
  <c r="BJ55" i="17"/>
  <c r="BL250" i="17"/>
  <c r="BK85" i="17"/>
  <c r="BJ310" i="17"/>
  <c r="BH925" i="17"/>
  <c r="AL926" i="17"/>
  <c r="AP491" i="17"/>
  <c r="BI490" i="17"/>
  <c r="BH835" i="17"/>
  <c r="AM836" i="17"/>
  <c r="BH25" i="17"/>
  <c r="AL26" i="17"/>
  <c r="AR506" i="17"/>
  <c r="BJ505" i="17"/>
  <c r="BL535" i="17"/>
  <c r="AX536" i="17"/>
  <c r="BI775" i="17"/>
  <c r="AO776" i="17"/>
  <c r="BK10" i="17"/>
  <c r="BJ175" i="17"/>
  <c r="AU911" i="17"/>
  <c r="BK910" i="17"/>
  <c r="BH385" i="17"/>
  <c r="AL386" i="17"/>
  <c r="BL325" i="17"/>
  <c r="AU611" i="17"/>
  <c r="BK610" i="17"/>
  <c r="BL445" i="17"/>
  <c r="AX446" i="17"/>
  <c r="BI925" i="17"/>
  <c r="AO926" i="17"/>
  <c r="AL431" i="17"/>
  <c r="BH430" i="17"/>
  <c r="BI760" i="17"/>
  <c r="BL550" i="17"/>
  <c r="BJ640" i="17"/>
  <c r="AR641" i="17"/>
  <c r="BK145" i="17"/>
  <c r="AU146" i="17"/>
  <c r="BK640" i="17"/>
  <c r="AV641" i="17"/>
  <c r="BJ445" i="17"/>
  <c r="BH40" i="17"/>
  <c r="AL851" i="17"/>
  <c r="BH850" i="17"/>
  <c r="BH730" i="17"/>
  <c r="AL731" i="17"/>
  <c r="BJ655" i="17"/>
  <c r="AR656" i="17"/>
  <c r="BD461" i="17"/>
  <c r="BL460" i="17"/>
  <c r="BJ805" i="17"/>
  <c r="AR806" i="17"/>
  <c r="AV281" i="17"/>
  <c r="BK280" i="17"/>
  <c r="BJ955" i="17"/>
  <c r="AR956" i="17"/>
  <c r="BH10" i="17"/>
  <c r="AL11" i="17"/>
  <c r="AU881" i="17"/>
  <c r="BK880" i="17"/>
  <c r="BJ490" i="17"/>
  <c r="AR491" i="17"/>
  <c r="AP401" i="17"/>
  <c r="BI400" i="17"/>
  <c r="AR821" i="17"/>
  <c r="BJ820" i="17"/>
  <c r="AL131" i="17"/>
  <c r="BH130" i="17"/>
  <c r="BL730" i="17"/>
  <c r="AU566" i="17"/>
  <c r="BK565" i="17"/>
  <c r="BJ535" i="17"/>
  <c r="AR536" i="17"/>
  <c r="BJ100" i="17"/>
  <c r="BJ595" i="17"/>
  <c r="BK370" i="17"/>
  <c r="BJ160" i="17"/>
  <c r="AR161" i="17"/>
  <c r="AS836" i="17"/>
  <c r="BJ835" i="17"/>
  <c r="AQ881" i="17"/>
  <c r="BI880" i="17"/>
  <c r="BH205" i="17"/>
  <c r="AL206" i="17"/>
  <c r="BH700" i="17"/>
  <c r="AL701" i="17"/>
  <c r="BJ775" i="17"/>
  <c r="BL205" i="17"/>
  <c r="AX206" i="17"/>
  <c r="BK895" i="17"/>
  <c r="BK595" i="17"/>
  <c r="AU596" i="17"/>
  <c r="BH310" i="17"/>
  <c r="AL311" i="17"/>
  <c r="BJ475" i="17"/>
  <c r="AS476" i="17"/>
  <c r="BI55" i="17"/>
  <c r="AO56" i="17"/>
  <c r="AU746" i="17"/>
  <c r="BK745" i="17"/>
  <c r="BJ940" i="17"/>
  <c r="BI115" i="17"/>
  <c r="BL505" i="17"/>
  <c r="BK250" i="17"/>
  <c r="BJ730" i="17"/>
  <c r="AS731" i="17"/>
  <c r="AX866" i="17"/>
  <c r="BL865" i="17"/>
  <c r="BJ895" i="17"/>
  <c r="AR896" i="17"/>
  <c r="AX566" i="17"/>
  <c r="BL565" i="17"/>
  <c r="BI385" i="17"/>
  <c r="BJ295" i="17"/>
  <c r="BJ760" i="17"/>
  <c r="BL625" i="17"/>
  <c r="AR881" i="17"/>
  <c r="BJ880" i="17"/>
  <c r="BK730" i="17"/>
  <c r="AU731" i="17"/>
  <c r="AR341" i="17"/>
  <c r="BJ340" i="17"/>
  <c r="BI175" i="17"/>
  <c r="AO176" i="17"/>
  <c r="AU926" i="17"/>
  <c r="BK925" i="17"/>
  <c r="BK220" i="17"/>
  <c r="AU221" i="17"/>
  <c r="BJ790" i="17"/>
  <c r="BI670" i="17"/>
  <c r="BL640" i="17"/>
  <c r="BI220" i="17"/>
  <c r="AX836" i="17"/>
  <c r="BL835" i="17"/>
  <c r="AL611" i="17"/>
  <c r="BH610" i="17"/>
  <c r="AU941" i="17"/>
  <c r="BK940" i="17"/>
  <c r="AR401" i="17"/>
  <c r="BJ400" i="17"/>
  <c r="AO371" i="17"/>
  <c r="BI370" i="17"/>
  <c r="AO851" i="17"/>
  <c r="BI850" i="17"/>
  <c r="BJ220" i="17"/>
  <c r="AR911" i="17"/>
  <c r="BJ910" i="17"/>
  <c r="BI940" i="17"/>
  <c r="BL130" i="17"/>
  <c r="AX131" i="17"/>
  <c r="AX11" i="17"/>
  <c r="BL10" i="17"/>
  <c r="BK295" i="17"/>
  <c r="BI40" i="17"/>
  <c r="BH670" i="17"/>
  <c r="BK190" i="17"/>
  <c r="BI520" i="17"/>
  <c r="BI730" i="17"/>
  <c r="AO731" i="17"/>
  <c r="BK790" i="17"/>
  <c r="AU791" i="17"/>
  <c r="AL251" i="17"/>
  <c r="BH250" i="17"/>
  <c r="BL115" i="17"/>
  <c r="AZ116" i="17"/>
  <c r="BL685" i="17"/>
  <c r="AX686" i="17"/>
  <c r="BH895" i="17"/>
  <c r="BH520" i="17"/>
  <c r="AL161" i="17"/>
  <c r="BH160" i="17"/>
  <c r="BK175" i="17"/>
  <c r="BL385" i="17"/>
  <c r="AX176" i="17"/>
  <c r="BL175" i="17"/>
  <c r="AX146" i="17"/>
  <c r="BL145" i="17"/>
  <c r="BI445" i="17"/>
  <c r="BJ85" i="17"/>
  <c r="AR86" i="17"/>
  <c r="BJ385" i="17"/>
  <c r="AR386" i="17"/>
  <c r="BK535" i="17"/>
  <c r="BK670" i="17"/>
  <c r="BI325" i="17"/>
  <c r="BL595" i="17"/>
  <c r="AO251" i="17"/>
  <c r="BI250" i="17"/>
  <c r="BI535" i="17"/>
  <c r="AO536" i="17"/>
  <c r="BK310" i="17"/>
  <c r="BJ670" i="17"/>
  <c r="BJ115" i="17"/>
  <c r="AS116" i="17"/>
  <c r="BH775" i="17"/>
  <c r="AL776" i="17"/>
  <c r="BJ550" i="17"/>
  <c r="BK100" i="17"/>
  <c r="AU101" i="17"/>
  <c r="BK400" i="17"/>
  <c r="AU401" i="17"/>
  <c r="BJ355" i="17"/>
  <c r="AR356" i="17"/>
  <c r="BL925" i="17"/>
  <c r="AX926" i="17"/>
  <c r="AU131" i="17"/>
  <c r="BK130" i="17"/>
  <c r="AQ461" i="17"/>
  <c r="BI460" i="17"/>
  <c r="AR611" i="17"/>
  <c r="BJ610" i="17"/>
  <c r="BL940" i="17"/>
  <c r="AZ941" i="17"/>
  <c r="BK325" i="17"/>
  <c r="AL956" i="17"/>
  <c r="BH955" i="17"/>
  <c r="BJ10" i="17"/>
  <c r="AR11" i="17"/>
  <c r="AR521" i="17"/>
  <c r="BJ520" i="17"/>
  <c r="BH55" i="17"/>
  <c r="BI595" i="17"/>
  <c r="AZ881" i="17"/>
  <c r="BL880" i="17"/>
  <c r="AR41" i="17"/>
  <c r="BJ40" i="17"/>
  <c r="AX281" i="17"/>
  <c r="BL280" i="17"/>
  <c r="BH190" i="17"/>
  <c r="AL191" i="17"/>
  <c r="BL85" i="17"/>
  <c r="AX86" i="17"/>
  <c r="BK775" i="17"/>
  <c r="AL491" i="17"/>
  <c r="BH490" i="17"/>
  <c r="BI685" i="17"/>
  <c r="BJ850" i="17"/>
  <c r="AR851" i="17"/>
  <c r="BI625" i="17"/>
  <c r="M9" i="16" l="1"/>
  <c r="N9" i="16"/>
  <c r="O9" i="16"/>
  <c r="P9" i="16"/>
  <c r="Q9" i="16"/>
  <c r="R9" i="16"/>
  <c r="S9" i="16"/>
  <c r="T9" i="16"/>
  <c r="U9" i="16"/>
  <c r="M10" i="16"/>
  <c r="N10" i="16"/>
  <c r="O10" i="16"/>
  <c r="P10" i="16"/>
  <c r="T10" i="16" s="1"/>
  <c r="Q10" i="16"/>
  <c r="R10" i="16"/>
  <c r="S10" i="16"/>
  <c r="U10" i="16"/>
  <c r="M11" i="16"/>
  <c r="N11" i="16"/>
  <c r="O11" i="16"/>
  <c r="P11" i="16"/>
  <c r="Q11" i="16"/>
  <c r="R11" i="16"/>
  <c r="S11" i="16"/>
  <c r="T11" i="16"/>
  <c r="U11" i="16"/>
  <c r="M12" i="16"/>
  <c r="N12" i="16"/>
  <c r="O12" i="16"/>
  <c r="P12" i="16"/>
  <c r="T12" i="16" s="1"/>
  <c r="Q12" i="16"/>
  <c r="R12" i="16"/>
  <c r="S12" i="16"/>
  <c r="U12" i="16"/>
  <c r="M13" i="16"/>
  <c r="N13" i="16"/>
  <c r="O13" i="16"/>
  <c r="P13" i="16"/>
  <c r="Q13" i="16"/>
  <c r="R13" i="16"/>
  <c r="S13" i="16"/>
  <c r="T13" i="16"/>
  <c r="U13" i="16"/>
  <c r="M14" i="16"/>
  <c r="N14" i="16"/>
  <c r="O14" i="16"/>
  <c r="P14" i="16"/>
  <c r="Q14" i="16"/>
  <c r="R14" i="16"/>
  <c r="S14" i="16"/>
  <c r="T14" i="16"/>
  <c r="U14" i="16"/>
  <c r="M15" i="16"/>
  <c r="N15" i="16"/>
  <c r="O15" i="16"/>
  <c r="P15" i="16"/>
  <c r="Q15" i="16"/>
  <c r="R15" i="16"/>
  <c r="S15" i="16"/>
  <c r="T15" i="16"/>
  <c r="U15" i="16"/>
  <c r="M16" i="16"/>
  <c r="N16" i="16"/>
  <c r="O16" i="16"/>
  <c r="P16" i="16"/>
  <c r="Q16" i="16"/>
  <c r="R16" i="16"/>
  <c r="S16" i="16"/>
  <c r="T16" i="16"/>
  <c r="U16" i="16"/>
  <c r="M17" i="16"/>
  <c r="N17" i="16"/>
  <c r="O17" i="16"/>
  <c r="P17" i="16"/>
  <c r="Q17" i="16"/>
  <c r="R17" i="16"/>
  <c r="S17" i="16"/>
  <c r="T17" i="16"/>
  <c r="U17" i="16"/>
  <c r="M18" i="16"/>
  <c r="N18" i="16"/>
  <c r="O18" i="16"/>
  <c r="P18" i="16"/>
  <c r="Q18" i="16"/>
  <c r="R18" i="16"/>
  <c r="S18" i="16"/>
  <c r="T18" i="16"/>
  <c r="U18" i="16"/>
  <c r="M19" i="16"/>
  <c r="N19" i="16"/>
  <c r="O19" i="16"/>
  <c r="P19" i="16"/>
  <c r="T19" i="16" s="1"/>
  <c r="Q19" i="16"/>
  <c r="R19" i="16"/>
  <c r="S19" i="16"/>
  <c r="U19" i="16"/>
  <c r="M20" i="16"/>
  <c r="N20" i="16"/>
  <c r="O20" i="16"/>
  <c r="P20" i="16"/>
  <c r="Q20" i="16"/>
  <c r="R20" i="16"/>
  <c r="S20" i="16"/>
  <c r="T20" i="16"/>
  <c r="U20" i="16"/>
  <c r="M21" i="16"/>
  <c r="N21" i="16"/>
  <c r="O21" i="16"/>
  <c r="P21" i="16"/>
  <c r="T21" i="16" s="1"/>
  <c r="Q21" i="16"/>
  <c r="R21" i="16"/>
  <c r="S21" i="16"/>
  <c r="U21" i="16"/>
  <c r="M22" i="16"/>
  <c r="N22" i="16"/>
  <c r="O22" i="16"/>
  <c r="P22" i="16"/>
  <c r="Q22" i="16"/>
  <c r="R22" i="16"/>
  <c r="S22" i="16"/>
  <c r="T22" i="16"/>
  <c r="U22" i="16"/>
  <c r="M23" i="16"/>
  <c r="N23" i="16"/>
  <c r="O23" i="16"/>
  <c r="P23" i="16"/>
  <c r="Q23" i="16"/>
  <c r="R23" i="16"/>
  <c r="S23" i="16"/>
  <c r="T23" i="16"/>
  <c r="U23" i="16"/>
  <c r="M24" i="16"/>
  <c r="N24" i="16"/>
  <c r="O24" i="16"/>
  <c r="P24" i="16"/>
  <c r="Q24" i="16"/>
  <c r="R24" i="16"/>
  <c r="S24" i="16"/>
  <c r="T24" i="16"/>
  <c r="U24" i="16"/>
  <c r="M25" i="16"/>
  <c r="N25" i="16"/>
  <c r="O25" i="16"/>
  <c r="P25" i="16"/>
  <c r="Q25" i="16"/>
  <c r="R25" i="16"/>
  <c r="S25" i="16"/>
  <c r="T25" i="16"/>
  <c r="U25" i="16"/>
  <c r="M26" i="16"/>
  <c r="N26" i="16"/>
  <c r="O26" i="16"/>
  <c r="P26" i="16"/>
  <c r="T26" i="16" s="1"/>
  <c r="Q26" i="16"/>
  <c r="R26" i="16"/>
  <c r="S26" i="16"/>
  <c r="U26" i="16"/>
  <c r="M27" i="16"/>
  <c r="N27" i="16"/>
  <c r="O27" i="16"/>
  <c r="P27" i="16"/>
  <c r="Q27" i="16"/>
  <c r="R27" i="16"/>
  <c r="S27" i="16"/>
  <c r="T27" i="16"/>
  <c r="U27" i="16"/>
  <c r="M28" i="16"/>
  <c r="N28" i="16"/>
  <c r="O28" i="16"/>
  <c r="P28" i="16"/>
  <c r="T28" i="16" s="1"/>
  <c r="Q28" i="16"/>
  <c r="R28" i="16"/>
  <c r="S28" i="16"/>
  <c r="U28" i="16"/>
  <c r="M29" i="16"/>
  <c r="N29" i="16"/>
  <c r="O29" i="16"/>
  <c r="P29" i="16"/>
  <c r="Q29" i="16"/>
  <c r="R29" i="16"/>
  <c r="S29" i="16"/>
  <c r="T29" i="16"/>
  <c r="U29" i="16"/>
  <c r="M30" i="16"/>
  <c r="N30" i="16"/>
  <c r="O30" i="16"/>
  <c r="P30" i="16"/>
  <c r="Q30" i="16"/>
  <c r="R30" i="16"/>
  <c r="S30" i="16"/>
  <c r="T30" i="16"/>
  <c r="U30" i="16"/>
  <c r="M31" i="16"/>
  <c r="N31" i="16"/>
  <c r="O31" i="16"/>
  <c r="P31" i="16"/>
  <c r="Q31" i="16"/>
  <c r="R31" i="16"/>
  <c r="S31" i="16"/>
  <c r="T31" i="16"/>
  <c r="U31" i="16"/>
  <c r="M32" i="16"/>
  <c r="N32" i="16"/>
  <c r="O32" i="16"/>
  <c r="P32" i="16"/>
  <c r="Q32" i="16"/>
  <c r="R32" i="16"/>
  <c r="S32" i="16"/>
  <c r="T32" i="16"/>
  <c r="U32" i="16"/>
  <c r="M33" i="16"/>
  <c r="N33" i="16"/>
  <c r="O33" i="16"/>
  <c r="P33" i="16"/>
  <c r="Q33" i="16"/>
  <c r="R33" i="16"/>
  <c r="S33" i="16"/>
  <c r="T33" i="16"/>
  <c r="U33" i="16"/>
  <c r="M34" i="16"/>
  <c r="N34" i="16"/>
  <c r="O34" i="16"/>
  <c r="P34" i="16"/>
  <c r="Q34" i="16"/>
  <c r="R34" i="16"/>
  <c r="S34" i="16"/>
  <c r="T34" i="16"/>
  <c r="U34" i="16"/>
  <c r="M35" i="16"/>
  <c r="N35" i="16"/>
  <c r="O35" i="16"/>
  <c r="P35" i="16"/>
  <c r="T35" i="16" s="1"/>
  <c r="Q35" i="16"/>
  <c r="R35" i="16"/>
  <c r="S35" i="16"/>
  <c r="U35" i="16"/>
  <c r="M36" i="16"/>
  <c r="N36" i="16"/>
  <c r="O36" i="16"/>
  <c r="P36" i="16"/>
  <c r="Q36" i="16"/>
  <c r="R36" i="16"/>
  <c r="S36" i="16"/>
  <c r="T36" i="16"/>
  <c r="U36" i="16"/>
  <c r="M37" i="16"/>
  <c r="N37" i="16"/>
  <c r="O37" i="16"/>
  <c r="P37" i="16"/>
  <c r="T37" i="16" s="1"/>
  <c r="Q37" i="16"/>
  <c r="R37" i="16"/>
  <c r="S37" i="16"/>
  <c r="U37" i="16"/>
  <c r="M38" i="16"/>
  <c r="N38" i="16"/>
  <c r="O38" i="16"/>
  <c r="P38" i="16"/>
  <c r="Q38" i="16"/>
  <c r="R38" i="16"/>
  <c r="S38" i="16"/>
  <c r="T38" i="16"/>
  <c r="U38" i="16"/>
  <c r="M39" i="16"/>
  <c r="N39" i="16"/>
  <c r="O39" i="16"/>
  <c r="P39" i="16"/>
  <c r="Q39" i="16"/>
  <c r="R39" i="16"/>
  <c r="S39" i="16"/>
  <c r="T39" i="16"/>
  <c r="U39" i="16"/>
  <c r="M40" i="16"/>
  <c r="N40" i="16"/>
  <c r="O40" i="16"/>
  <c r="P40" i="16"/>
  <c r="Q40" i="16"/>
  <c r="R40" i="16"/>
  <c r="S40" i="16"/>
  <c r="T40" i="16"/>
  <c r="U40" i="16"/>
  <c r="M41" i="16"/>
  <c r="N41" i="16"/>
  <c r="O41" i="16"/>
  <c r="P41" i="16"/>
  <c r="Q41" i="16"/>
  <c r="R41" i="16"/>
  <c r="S41" i="16"/>
  <c r="T41" i="16"/>
  <c r="U41" i="16"/>
  <c r="M42" i="16"/>
  <c r="N42" i="16"/>
  <c r="O42" i="16"/>
  <c r="P42" i="16"/>
  <c r="T42" i="16" s="1"/>
  <c r="Q42" i="16"/>
  <c r="R42" i="16"/>
  <c r="S42" i="16"/>
  <c r="U42" i="16"/>
  <c r="M43" i="16"/>
  <c r="N43" i="16"/>
  <c r="O43" i="16"/>
  <c r="P43" i="16"/>
  <c r="Q43" i="16"/>
  <c r="R43" i="16"/>
  <c r="S43" i="16"/>
  <c r="T43" i="16"/>
  <c r="U43" i="16"/>
  <c r="M44" i="16"/>
  <c r="N44" i="16"/>
  <c r="O44" i="16"/>
  <c r="P44" i="16"/>
  <c r="T44" i="16" s="1"/>
  <c r="Q44" i="16"/>
  <c r="R44" i="16"/>
  <c r="S44" i="16"/>
  <c r="U44" i="16"/>
  <c r="M45" i="16"/>
  <c r="N45" i="16"/>
  <c r="O45" i="16"/>
  <c r="P45" i="16"/>
  <c r="Q45" i="16"/>
  <c r="R45" i="16"/>
  <c r="S45" i="16"/>
  <c r="T45" i="16"/>
  <c r="U45" i="16"/>
  <c r="M46" i="16"/>
  <c r="N46" i="16"/>
  <c r="O46" i="16"/>
  <c r="P46" i="16"/>
  <c r="Q46" i="16"/>
  <c r="R46" i="16"/>
  <c r="S46" i="16"/>
  <c r="T46" i="16"/>
  <c r="U46" i="16"/>
  <c r="M47" i="16"/>
  <c r="N47" i="16"/>
  <c r="O47" i="16"/>
  <c r="P47" i="16"/>
  <c r="Q47" i="16"/>
  <c r="R47" i="16"/>
  <c r="S47" i="16"/>
  <c r="T47" i="16"/>
  <c r="U47" i="16"/>
  <c r="M48" i="16"/>
  <c r="N48" i="16"/>
  <c r="O48" i="16"/>
  <c r="P48" i="16"/>
  <c r="Q48" i="16"/>
  <c r="R48" i="16"/>
  <c r="S48" i="16"/>
  <c r="T48" i="16"/>
  <c r="U48" i="16"/>
  <c r="M49" i="16"/>
  <c r="N49" i="16"/>
  <c r="O49" i="16"/>
  <c r="P49" i="16"/>
  <c r="Q49" i="16"/>
  <c r="R49" i="16"/>
  <c r="S49" i="16"/>
  <c r="T49" i="16"/>
  <c r="U49" i="16"/>
  <c r="M50" i="16"/>
  <c r="N50" i="16"/>
  <c r="O50" i="16"/>
  <c r="P50" i="16"/>
  <c r="Q50" i="16"/>
  <c r="R50" i="16"/>
  <c r="S50" i="16"/>
  <c r="T50" i="16"/>
  <c r="U50" i="16"/>
  <c r="M51" i="16"/>
  <c r="N51" i="16"/>
  <c r="O51" i="16"/>
  <c r="P51" i="16"/>
  <c r="T51" i="16" s="1"/>
  <c r="Q51" i="16"/>
  <c r="R51" i="16"/>
  <c r="S51" i="16"/>
  <c r="U51" i="16"/>
  <c r="M52" i="16"/>
  <c r="N52" i="16"/>
  <c r="O52" i="16"/>
  <c r="P52" i="16"/>
  <c r="Q52" i="16"/>
  <c r="R52" i="16"/>
  <c r="S52" i="16"/>
  <c r="T52" i="16"/>
  <c r="U52" i="16"/>
  <c r="M53" i="16"/>
  <c r="N53" i="16"/>
  <c r="O53" i="16"/>
  <c r="P53" i="16"/>
  <c r="T53" i="16" s="1"/>
  <c r="Q53" i="16"/>
  <c r="R53" i="16"/>
  <c r="S53" i="16"/>
  <c r="U53" i="16"/>
  <c r="M54" i="16"/>
  <c r="N54" i="16"/>
  <c r="O54" i="16"/>
  <c r="P54" i="16"/>
  <c r="Q54" i="16"/>
  <c r="R54" i="16"/>
  <c r="S54" i="16"/>
  <c r="T54" i="16"/>
  <c r="U54" i="16"/>
  <c r="M55" i="16"/>
  <c r="N55" i="16"/>
  <c r="O55" i="16"/>
  <c r="P55" i="16"/>
  <c r="Q55" i="16"/>
  <c r="R55" i="16"/>
  <c r="S55" i="16"/>
  <c r="T55" i="16"/>
  <c r="U55" i="16"/>
  <c r="M56" i="16"/>
  <c r="N56" i="16"/>
  <c r="O56" i="16"/>
  <c r="P56" i="16"/>
  <c r="Q56" i="16"/>
  <c r="R56" i="16"/>
  <c r="S56" i="16"/>
  <c r="T56" i="16"/>
  <c r="U56" i="16"/>
  <c r="M57" i="16"/>
  <c r="N57" i="16"/>
  <c r="O57" i="16"/>
  <c r="P57" i="16"/>
  <c r="Q57" i="16"/>
  <c r="R57" i="16"/>
  <c r="S57" i="16"/>
  <c r="T57" i="16"/>
  <c r="U57" i="16"/>
  <c r="M58" i="16"/>
  <c r="N58" i="16"/>
  <c r="O58" i="16"/>
  <c r="P58" i="16"/>
  <c r="T58" i="16" s="1"/>
  <c r="Q58" i="16"/>
  <c r="R58" i="16"/>
  <c r="S58" i="16"/>
  <c r="U58" i="16"/>
  <c r="M59" i="16"/>
  <c r="N59" i="16"/>
  <c r="O59" i="16"/>
  <c r="P59" i="16"/>
  <c r="Q59" i="16"/>
  <c r="R59" i="16"/>
  <c r="S59" i="16"/>
  <c r="T59" i="16"/>
  <c r="U59" i="16"/>
  <c r="M60" i="16"/>
  <c r="N60" i="16"/>
  <c r="O60" i="16"/>
  <c r="P60" i="16"/>
  <c r="T60" i="16" s="1"/>
  <c r="Q60" i="16"/>
  <c r="R60" i="16"/>
  <c r="S60" i="16"/>
  <c r="U60" i="16"/>
  <c r="M61" i="16"/>
  <c r="N61" i="16"/>
  <c r="O61" i="16"/>
  <c r="P61" i="16"/>
  <c r="Q61" i="16"/>
  <c r="R61" i="16"/>
  <c r="S61" i="16"/>
  <c r="T61" i="16"/>
  <c r="U61" i="16"/>
  <c r="M62" i="16"/>
  <c r="N62" i="16"/>
  <c r="O62" i="16"/>
  <c r="P62" i="16"/>
  <c r="Q62" i="16"/>
  <c r="R62" i="16"/>
  <c r="S62" i="16"/>
  <c r="T62" i="16"/>
  <c r="U62" i="16"/>
  <c r="M63" i="16"/>
  <c r="N63" i="16"/>
  <c r="O63" i="16"/>
  <c r="P63" i="16"/>
  <c r="Q63" i="16"/>
  <c r="R63" i="16"/>
  <c r="S63" i="16"/>
  <c r="T63" i="16"/>
  <c r="U63" i="16"/>
  <c r="M64" i="16"/>
  <c r="N64" i="16"/>
  <c r="O64" i="16"/>
  <c r="P64" i="16"/>
  <c r="Q64" i="16"/>
  <c r="R64" i="16"/>
  <c r="S64" i="16"/>
  <c r="T64" i="16"/>
  <c r="U64" i="16"/>
  <c r="M65" i="16"/>
  <c r="N65" i="16"/>
  <c r="O65" i="16"/>
  <c r="P65" i="16"/>
  <c r="Q65" i="16"/>
  <c r="R65" i="16"/>
  <c r="S65" i="16"/>
  <c r="T65" i="16"/>
  <c r="U65" i="16"/>
  <c r="M66" i="16"/>
  <c r="N66" i="16"/>
  <c r="O66" i="16"/>
  <c r="P66" i="16"/>
  <c r="Q66" i="16"/>
  <c r="R66" i="16"/>
  <c r="S66" i="16"/>
  <c r="T66" i="16"/>
  <c r="U66" i="16"/>
  <c r="M67" i="16"/>
  <c r="N67" i="16"/>
  <c r="O67" i="16"/>
  <c r="P67" i="16"/>
  <c r="T67" i="16" s="1"/>
  <c r="Q67" i="16"/>
  <c r="R67" i="16"/>
  <c r="S67" i="16"/>
  <c r="U67" i="16"/>
  <c r="M68" i="16"/>
  <c r="N68" i="16"/>
  <c r="O68" i="16"/>
  <c r="P68" i="16"/>
  <c r="Q68" i="16"/>
  <c r="R68" i="16"/>
  <c r="S68" i="16"/>
  <c r="T68" i="16"/>
  <c r="U68" i="16"/>
  <c r="M69" i="16"/>
  <c r="N69" i="16"/>
  <c r="O69" i="16"/>
  <c r="P69" i="16"/>
  <c r="T69" i="16" s="1"/>
  <c r="Q69" i="16"/>
  <c r="R69" i="16"/>
  <c r="S69" i="16"/>
  <c r="U69" i="16"/>
  <c r="M70" i="16"/>
  <c r="N70" i="16"/>
  <c r="O70" i="16"/>
  <c r="P70" i="16"/>
  <c r="Q70" i="16"/>
  <c r="R70" i="16"/>
  <c r="S70" i="16"/>
  <c r="T70" i="16"/>
  <c r="U70" i="16"/>
  <c r="M71" i="16"/>
  <c r="N71" i="16"/>
  <c r="O71" i="16"/>
  <c r="P71" i="16"/>
  <c r="Q71" i="16"/>
  <c r="R71" i="16"/>
  <c r="S71" i="16"/>
  <c r="T71" i="16"/>
  <c r="U71" i="16"/>
  <c r="M72" i="16"/>
  <c r="N72" i="16"/>
  <c r="O72" i="16"/>
  <c r="P72" i="16"/>
  <c r="Q72" i="16"/>
  <c r="R72" i="16"/>
  <c r="S72" i="16"/>
  <c r="T72" i="16"/>
  <c r="U72" i="16"/>
  <c r="AQ12" i="15"/>
  <c r="AT12" i="15"/>
  <c r="AY12" i="15"/>
  <c r="AJ13" i="15"/>
  <c r="AK13" i="15"/>
  <c r="AK11" i="15" s="1"/>
  <c r="AK12" i="15" s="1"/>
  <c r="AL13" i="15"/>
  <c r="AL11" i="15" s="1"/>
  <c r="AL12" i="15" s="1"/>
  <c r="AM13" i="15"/>
  <c r="AN13" i="15"/>
  <c r="AO13" i="15"/>
  <c r="AP13" i="15"/>
  <c r="AP11" i="15" s="1"/>
  <c r="AQ13" i="15"/>
  <c r="AQ11" i="15" s="1"/>
  <c r="AR13" i="15"/>
  <c r="AS13" i="15"/>
  <c r="AT13" i="15"/>
  <c r="AT11" i="15" s="1"/>
  <c r="AU13" i="15"/>
  <c r="AV13" i="15"/>
  <c r="AW13" i="15"/>
  <c r="AW11" i="15" s="1"/>
  <c r="AX13" i="15"/>
  <c r="AX11" i="15" s="1"/>
  <c r="AX12" i="15" s="1"/>
  <c r="AY13" i="15"/>
  <c r="AY11" i="15" s="1"/>
  <c r="AZ13" i="15"/>
  <c r="BA13" i="15"/>
  <c r="BB13" i="15"/>
  <c r="BB11" i="15" s="1"/>
  <c r="BB12" i="15" s="1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U11" i="15" s="1"/>
  <c r="AU12" i="15" s="1"/>
  <c r="AV17" i="15"/>
  <c r="AW17" i="15"/>
  <c r="AX17" i="15"/>
  <c r="AY17" i="15"/>
  <c r="AZ17" i="15"/>
  <c r="BA17" i="15"/>
  <c r="BB17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V11" i="15" s="1"/>
  <c r="AV12" i="15" s="1"/>
  <c r="AW21" i="15"/>
  <c r="AX21" i="15"/>
  <c r="AY21" i="15"/>
  <c r="AZ21" i="15"/>
  <c r="BA21" i="15"/>
  <c r="BB21" i="15"/>
  <c r="AO26" i="15"/>
  <c r="AO27" i="15" s="1"/>
  <c r="AP26" i="15"/>
  <c r="AQ26" i="15"/>
  <c r="AQ27" i="15" s="1"/>
  <c r="AR26" i="15"/>
  <c r="AR27" i="15" s="1"/>
  <c r="BF26" i="15"/>
  <c r="AJ27" i="15"/>
  <c r="AJ28" i="15"/>
  <c r="AK28" i="15"/>
  <c r="AK26" i="15" s="1"/>
  <c r="AK27" i="15" s="1"/>
  <c r="AL28" i="15"/>
  <c r="AL26" i="15" s="1"/>
  <c r="AL27" i="15" s="1"/>
  <c r="AM28" i="15"/>
  <c r="AM26" i="15" s="1"/>
  <c r="AM27" i="15" s="1"/>
  <c r="AN28" i="15"/>
  <c r="AN26" i="15" s="1"/>
  <c r="AN27" i="15" s="1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B26" i="15" s="1"/>
  <c r="BB27" i="15" s="1"/>
  <c r="AJ32" i="15"/>
  <c r="AJ26" i="15" s="1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A26" i="15" s="1"/>
  <c r="BA27" i="15" s="1"/>
  <c r="BB32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V26" i="15" s="1"/>
  <c r="AV27" i="15" s="1"/>
  <c r="AW36" i="15"/>
  <c r="AX36" i="15"/>
  <c r="AY36" i="15"/>
  <c r="AZ36" i="15"/>
  <c r="BA36" i="15"/>
  <c r="BB36" i="15"/>
  <c r="AM41" i="15"/>
  <c r="AZ41" i="15"/>
  <c r="AZ42" i="15"/>
  <c r="BA42" i="15"/>
  <c r="AJ43" i="15"/>
  <c r="AJ41" i="15" s="1"/>
  <c r="AK43" i="15"/>
  <c r="AK41" i="15" s="1"/>
  <c r="AK42" i="15" s="1"/>
  <c r="AL43" i="15"/>
  <c r="AL41" i="15" s="1"/>
  <c r="AL42" i="15" s="1"/>
  <c r="AM43" i="15"/>
  <c r="AN43" i="15"/>
  <c r="AO43" i="15"/>
  <c r="AP43" i="15"/>
  <c r="AQ43" i="15"/>
  <c r="AR43" i="15"/>
  <c r="AR41" i="15" s="1"/>
  <c r="AR42" i="15" s="1"/>
  <c r="AS43" i="15"/>
  <c r="AS41" i="15" s="1"/>
  <c r="AS42" i="15" s="1"/>
  <c r="AT43" i="15"/>
  <c r="AT41" i="15" s="1"/>
  <c r="AU43" i="15"/>
  <c r="AV43" i="15"/>
  <c r="AW43" i="15"/>
  <c r="AX43" i="15"/>
  <c r="AY43" i="15"/>
  <c r="AZ43" i="15"/>
  <c r="BA43" i="15"/>
  <c r="BB43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U41" i="15" s="1"/>
  <c r="AU42" i="15" s="1"/>
  <c r="AV47" i="15"/>
  <c r="AW47" i="15"/>
  <c r="AW41" i="15" s="1"/>
  <c r="AW42" i="15" s="1"/>
  <c r="AX47" i="15"/>
  <c r="AX41" i="15" s="1"/>
  <c r="AX42" i="15" s="1"/>
  <c r="AY47" i="15"/>
  <c r="AY41" i="15" s="1"/>
  <c r="AY42" i="15" s="1"/>
  <c r="AZ47" i="15"/>
  <c r="BA47" i="15"/>
  <c r="BB47" i="15"/>
  <c r="AJ51" i="15"/>
  <c r="AK51" i="15"/>
  <c r="AL51" i="15"/>
  <c r="AM51" i="15"/>
  <c r="AN51" i="15"/>
  <c r="AN41" i="15" s="1"/>
  <c r="AN42" i="15" s="1"/>
  <c r="AO51" i="15"/>
  <c r="AO41" i="15" s="1"/>
  <c r="AO42" i="15" s="1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A41" i="15" s="1"/>
  <c r="BB51" i="15"/>
  <c r="AS56" i="15"/>
  <c r="AT56" i="15"/>
  <c r="AT57" i="15" s="1"/>
  <c r="AU56" i="15"/>
  <c r="AU57" i="15" s="1"/>
  <c r="AV56" i="15"/>
  <c r="BB56" i="15"/>
  <c r="BF56" i="15"/>
  <c r="AV57" i="15"/>
  <c r="AW57" i="15"/>
  <c r="AX57" i="15"/>
  <c r="BB57" i="15"/>
  <c r="AJ58" i="15"/>
  <c r="AK58" i="15"/>
  <c r="AK56" i="15" s="1"/>
  <c r="AK57" i="15" s="1"/>
  <c r="AL58" i="15"/>
  <c r="AL56" i="15" s="1"/>
  <c r="AL57" i="15" s="1"/>
  <c r="AM58" i="15"/>
  <c r="AM56" i="15" s="1"/>
  <c r="AN58" i="15"/>
  <c r="AN56" i="15" s="1"/>
  <c r="AN57" i="15" s="1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A56" i="15" s="1"/>
  <c r="BA57" i="15" s="1"/>
  <c r="BB58" i="15"/>
  <c r="AJ62" i="15"/>
  <c r="AK62" i="15"/>
  <c r="AL62" i="15"/>
  <c r="AM62" i="15"/>
  <c r="AN62" i="15"/>
  <c r="AO62" i="15"/>
  <c r="AP62" i="15"/>
  <c r="AP56" i="15" s="1"/>
  <c r="AP57" i="15" s="1"/>
  <c r="AQ62" i="15"/>
  <c r="AR62" i="15"/>
  <c r="AR56" i="15" s="1"/>
  <c r="AR57" i="15" s="1"/>
  <c r="AS62" i="15"/>
  <c r="AT62" i="15"/>
  <c r="AU62" i="15"/>
  <c r="AV62" i="15"/>
  <c r="AW62" i="15"/>
  <c r="AW56" i="15" s="1"/>
  <c r="AX62" i="15"/>
  <c r="AX56" i="15" s="1"/>
  <c r="AY62" i="15"/>
  <c r="AY56" i="15" s="1"/>
  <c r="AY57" i="15" s="1"/>
  <c r="AZ62" i="15"/>
  <c r="AZ56" i="15" s="1"/>
  <c r="AZ57" i="15" s="1"/>
  <c r="BA62" i="15"/>
  <c r="BB62" i="15"/>
  <c r="AJ66" i="15"/>
  <c r="AJ56" i="15" s="1"/>
  <c r="AJ57" i="15" s="1"/>
  <c r="AK66" i="15"/>
  <c r="AL66" i="15"/>
  <c r="AM66" i="15"/>
  <c r="AN66" i="15"/>
  <c r="AO66" i="15"/>
  <c r="AO56" i="15" s="1"/>
  <c r="AO57" i="15" s="1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AJ71" i="15"/>
  <c r="AK71" i="15"/>
  <c r="AK72" i="15" s="1"/>
  <c r="AL71" i="15"/>
  <c r="AL72" i="15" s="1"/>
  <c r="AM71" i="15"/>
  <c r="AO71" i="15"/>
  <c r="AO72" i="15" s="1"/>
  <c r="AS71" i="15"/>
  <c r="AT71" i="15"/>
  <c r="AT72" i="15" s="1"/>
  <c r="AU71" i="15"/>
  <c r="AU72" i="15" s="1"/>
  <c r="AV71" i="15"/>
  <c r="BB71" i="15"/>
  <c r="BB72" i="15" s="1"/>
  <c r="AJ73" i="15"/>
  <c r="AK73" i="15"/>
  <c r="AL73" i="15"/>
  <c r="AM73" i="15"/>
  <c r="AN73" i="15"/>
  <c r="AN71" i="15" s="1"/>
  <c r="AN72" i="15" s="1"/>
  <c r="AO73" i="15"/>
  <c r="AP73" i="15"/>
  <c r="AP71" i="15" s="1"/>
  <c r="AQ73" i="15"/>
  <c r="AR73" i="15"/>
  <c r="AS73" i="15"/>
  <c r="AT73" i="15"/>
  <c r="AU73" i="15"/>
  <c r="AV73" i="15"/>
  <c r="AW73" i="15"/>
  <c r="AX73" i="15"/>
  <c r="AY73" i="15"/>
  <c r="AZ73" i="15"/>
  <c r="AZ71" i="15" s="1"/>
  <c r="AZ72" i="15" s="1"/>
  <c r="BA73" i="15"/>
  <c r="BA71" i="15" s="1"/>
  <c r="BA72" i="15" s="1"/>
  <c r="BB73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Y71" i="15" s="1"/>
  <c r="AY72" i="15" s="1"/>
  <c r="AZ77" i="15"/>
  <c r="BA77" i="15"/>
  <c r="BB77" i="15"/>
  <c r="AJ81" i="15"/>
  <c r="AK81" i="15"/>
  <c r="AL81" i="15"/>
  <c r="AM81" i="15"/>
  <c r="AN81" i="15"/>
  <c r="AO81" i="15"/>
  <c r="AP81" i="15"/>
  <c r="AQ81" i="15"/>
  <c r="AR81" i="15"/>
  <c r="AR71" i="15" s="1"/>
  <c r="AR72" i="15" s="1"/>
  <c r="AS81" i="15"/>
  <c r="AT81" i="15"/>
  <c r="AU81" i="15"/>
  <c r="AV81" i="15"/>
  <c r="AW81" i="15"/>
  <c r="AX81" i="15"/>
  <c r="AY81" i="15"/>
  <c r="AZ81" i="15"/>
  <c r="BA81" i="15"/>
  <c r="BB81" i="15"/>
  <c r="AP86" i="15"/>
  <c r="AN87" i="15"/>
  <c r="AO87" i="15"/>
  <c r="AP87" i="15"/>
  <c r="BB87" i="15"/>
  <c r="AJ88" i="15"/>
  <c r="AK88" i="15"/>
  <c r="AL88" i="15"/>
  <c r="AM88" i="15"/>
  <c r="AN88" i="15"/>
  <c r="AO88" i="15"/>
  <c r="AP88" i="15"/>
  <c r="AQ88" i="15"/>
  <c r="AR88" i="15"/>
  <c r="AS88" i="15"/>
  <c r="AS86" i="15" s="1"/>
  <c r="AS87" i="15" s="1"/>
  <c r="AT88" i="15"/>
  <c r="AT86" i="15" s="1"/>
  <c r="AT87" i="15" s="1"/>
  <c r="AU88" i="15"/>
  <c r="AV88" i="15"/>
  <c r="AW88" i="15"/>
  <c r="AX88" i="15"/>
  <c r="AY88" i="15"/>
  <c r="AZ88" i="15"/>
  <c r="BA88" i="15"/>
  <c r="BA86" i="15" s="1"/>
  <c r="BA87" i="15" s="1"/>
  <c r="BB88" i="15"/>
  <c r="BB86" i="15" s="1"/>
  <c r="AJ92" i="15"/>
  <c r="AK92" i="15"/>
  <c r="AK86" i="15" s="1"/>
  <c r="AK87" i="15" s="1"/>
  <c r="AL92" i="15"/>
  <c r="AM92" i="15"/>
  <c r="AN92" i="15"/>
  <c r="AN86" i="15" s="1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BB92" i="15"/>
  <c r="AJ96" i="15"/>
  <c r="AK96" i="15"/>
  <c r="AL96" i="15"/>
  <c r="AM96" i="15"/>
  <c r="AN96" i="15"/>
  <c r="AO96" i="15"/>
  <c r="AO86" i="15" s="1"/>
  <c r="AP96" i="15"/>
  <c r="AQ96" i="15"/>
  <c r="AQ86" i="15" s="1"/>
  <c r="AQ87" i="15" s="1"/>
  <c r="AR96" i="15"/>
  <c r="AR86" i="15" s="1"/>
  <c r="AR87" i="15" s="1"/>
  <c r="AS96" i="15"/>
  <c r="AT96" i="15"/>
  <c r="AU96" i="15"/>
  <c r="AV96" i="15"/>
  <c r="AW96" i="15"/>
  <c r="AW86" i="15" s="1"/>
  <c r="AW87" i="15" s="1"/>
  <c r="AX96" i="15"/>
  <c r="AX86" i="15" s="1"/>
  <c r="AX87" i="15" s="1"/>
  <c r="AY96" i="15"/>
  <c r="AZ96" i="15"/>
  <c r="BA96" i="15"/>
  <c r="BB96" i="15"/>
  <c r="AS101" i="15"/>
  <c r="AT101" i="15"/>
  <c r="AY101" i="15"/>
  <c r="AY102" i="15" s="1"/>
  <c r="AZ101" i="15"/>
  <c r="AZ102" i="15" s="1"/>
  <c r="AS102" i="15"/>
  <c r="AT102" i="15"/>
  <c r="AJ103" i="15"/>
  <c r="AK103" i="15"/>
  <c r="AL103" i="15"/>
  <c r="AM103" i="15"/>
  <c r="AN103" i="15"/>
  <c r="AN101" i="15" s="1"/>
  <c r="AN102" i="15" s="1"/>
  <c r="AO103" i="15"/>
  <c r="AP103" i="15"/>
  <c r="AQ103" i="15"/>
  <c r="AQ101" i="15" s="1"/>
  <c r="AQ102" i="15" s="1"/>
  <c r="AR103" i="15"/>
  <c r="AS103" i="15"/>
  <c r="AT103" i="15"/>
  <c r="AU103" i="15"/>
  <c r="AU101" i="15" s="1"/>
  <c r="AU102" i="15" s="1"/>
  <c r="AV103" i="15"/>
  <c r="AW103" i="15"/>
  <c r="AW101" i="15" s="1"/>
  <c r="AW102" i="15" s="1"/>
  <c r="AX103" i="15"/>
  <c r="AX101" i="15" s="1"/>
  <c r="AX102" i="15" s="1"/>
  <c r="AY103" i="15"/>
  <c r="AZ103" i="15"/>
  <c r="BA103" i="15"/>
  <c r="BA101" i="15" s="1"/>
  <c r="BA102" i="15" s="1"/>
  <c r="BB103" i="15"/>
  <c r="AJ107" i="15"/>
  <c r="AK107" i="15"/>
  <c r="AL107" i="15"/>
  <c r="AL101" i="15" s="1"/>
  <c r="AL102" i="15" s="1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BB107" i="15"/>
  <c r="AJ111" i="15"/>
  <c r="AJ101" i="15" s="1"/>
  <c r="AJ102" i="15" s="1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BB111" i="15"/>
  <c r="AJ116" i="15"/>
  <c r="AK116" i="15"/>
  <c r="AL116" i="15"/>
  <c r="AW116" i="15"/>
  <c r="AK117" i="15"/>
  <c r="AL117" i="15"/>
  <c r="AU117" i="15"/>
  <c r="AW117" i="15"/>
  <c r="AJ118" i="15"/>
  <c r="AK118" i="15"/>
  <c r="AL118" i="15"/>
  <c r="AM118" i="15"/>
  <c r="AN118" i="15"/>
  <c r="AO118" i="15"/>
  <c r="AP118" i="15"/>
  <c r="AP116" i="15" s="1"/>
  <c r="AQ118" i="15"/>
  <c r="AR118" i="15"/>
  <c r="AS118" i="15"/>
  <c r="AT118" i="15"/>
  <c r="AU118" i="15"/>
  <c r="AU116" i="15" s="1"/>
  <c r="AV118" i="15"/>
  <c r="AV116" i="15" s="1"/>
  <c r="AW118" i="15"/>
  <c r="AX118" i="15"/>
  <c r="AX116" i="15" s="1"/>
  <c r="AX117" i="15" s="1"/>
  <c r="AY118" i="15"/>
  <c r="AY116" i="15" s="1"/>
  <c r="AY117" i="15" s="1"/>
  <c r="AZ118" i="15"/>
  <c r="AZ116" i="15" s="1"/>
  <c r="AZ117" i="15" s="1"/>
  <c r="BA118" i="15"/>
  <c r="BA116" i="15" s="1"/>
  <c r="BA117" i="15" s="1"/>
  <c r="BB118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BB122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BB126" i="15"/>
  <c r="AK131" i="15"/>
  <c r="AK132" i="15" s="1"/>
  <c r="AR131" i="15"/>
  <c r="AR132" i="15" s="1"/>
  <c r="AS131" i="15"/>
  <c r="AP132" i="15"/>
  <c r="AQ132" i="15"/>
  <c r="AZ132" i="15"/>
  <c r="AJ133" i="15"/>
  <c r="AJ131" i="15" s="1"/>
  <c r="AK133" i="15"/>
  <c r="AL133" i="15"/>
  <c r="AL131" i="15" s="1"/>
  <c r="AL132" i="15" s="1"/>
  <c r="AM133" i="15"/>
  <c r="AN133" i="15"/>
  <c r="AO133" i="15"/>
  <c r="AP133" i="15"/>
  <c r="AP131" i="15" s="1"/>
  <c r="AQ133" i="15"/>
  <c r="AQ131" i="15" s="1"/>
  <c r="AR133" i="15"/>
  <c r="AS133" i="15"/>
  <c r="AT133" i="15"/>
  <c r="AU133" i="15"/>
  <c r="AV133" i="15"/>
  <c r="AW133" i="15"/>
  <c r="AX133" i="15"/>
  <c r="AY133" i="15"/>
  <c r="AZ133" i="15"/>
  <c r="BA133" i="15"/>
  <c r="BB133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V131" i="15" s="1"/>
  <c r="AW137" i="15"/>
  <c r="AW131" i="15" s="1"/>
  <c r="AW132" i="15" s="1"/>
  <c r="AX137" i="15"/>
  <c r="AY137" i="15"/>
  <c r="AZ137" i="15"/>
  <c r="BA137" i="15"/>
  <c r="BB137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AZ131" i="15" s="1"/>
  <c r="BA141" i="15"/>
  <c r="BB141" i="15"/>
  <c r="AM146" i="15"/>
  <c r="AO146" i="15"/>
  <c r="AO147" i="15" s="1"/>
  <c r="AP146" i="15"/>
  <c r="AR146" i="15"/>
  <c r="AR147" i="15" s="1"/>
  <c r="AS146" i="15"/>
  <c r="AV146" i="15"/>
  <c r="AW146" i="15"/>
  <c r="AX146" i="15"/>
  <c r="BA146" i="15"/>
  <c r="BA147" i="15" s="1"/>
  <c r="AU147" i="15"/>
  <c r="AW147" i="15"/>
  <c r="AX147" i="15"/>
  <c r="AY147" i="15"/>
  <c r="AJ148" i="15"/>
  <c r="AK148" i="15"/>
  <c r="AL148" i="15"/>
  <c r="AM148" i="15"/>
  <c r="AN148" i="15"/>
  <c r="AN146" i="15" s="1"/>
  <c r="AN147" i="15" s="1"/>
  <c r="AO148" i="15"/>
  <c r="AP148" i="15"/>
  <c r="AQ148" i="15"/>
  <c r="AQ146" i="15" s="1"/>
  <c r="AQ147" i="15" s="1"/>
  <c r="AR148" i="15"/>
  <c r="AS148" i="15"/>
  <c r="AT148" i="15"/>
  <c r="AU148" i="15"/>
  <c r="AU146" i="15" s="1"/>
  <c r="AV148" i="15"/>
  <c r="AW148" i="15"/>
  <c r="AX148" i="15"/>
  <c r="AY148" i="15"/>
  <c r="AY146" i="15" s="1"/>
  <c r="AZ148" i="15"/>
  <c r="BA148" i="15"/>
  <c r="BB148" i="15"/>
  <c r="BB146" i="15" s="1"/>
  <c r="BB147" i="15" s="1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BB152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BB156" i="15"/>
  <c r="AJ161" i="15"/>
  <c r="AW161" i="15"/>
  <c r="AW162" i="15" s="1"/>
  <c r="AX161" i="15"/>
  <c r="AX162" i="15" s="1"/>
  <c r="AY161" i="15"/>
  <c r="AY162" i="15" s="1"/>
  <c r="AZ161" i="15"/>
  <c r="AZ162" i="15" s="1"/>
  <c r="BA161" i="15"/>
  <c r="BA162" i="15" s="1"/>
  <c r="BB161" i="15"/>
  <c r="BB162" i="15" s="1"/>
  <c r="BJ161" i="15"/>
  <c r="AQ162" i="15"/>
  <c r="AR162" i="15"/>
  <c r="AJ163" i="15"/>
  <c r="AK163" i="15"/>
  <c r="AL163" i="15"/>
  <c r="AL161" i="15" s="1"/>
  <c r="AL162" i="15" s="1"/>
  <c r="AM163" i="15"/>
  <c r="AM161" i="15" s="1"/>
  <c r="AN163" i="15"/>
  <c r="AN161" i="15" s="1"/>
  <c r="AN162" i="15" s="1"/>
  <c r="AO163" i="15"/>
  <c r="AO161" i="15" s="1"/>
  <c r="AO162" i="15" s="1"/>
  <c r="AP163" i="15"/>
  <c r="AQ163" i="15"/>
  <c r="AQ161" i="15" s="1"/>
  <c r="AR163" i="15"/>
  <c r="AR161" i="15" s="1"/>
  <c r="AS163" i="15"/>
  <c r="AS161" i="15" s="1"/>
  <c r="AS162" i="15" s="1"/>
  <c r="AT163" i="15"/>
  <c r="AU163" i="15"/>
  <c r="AV163" i="15"/>
  <c r="AV161" i="15" s="1"/>
  <c r="AV162" i="15" s="1"/>
  <c r="AW163" i="15"/>
  <c r="AX163" i="15"/>
  <c r="AY163" i="15"/>
  <c r="AZ163" i="15"/>
  <c r="BA163" i="15"/>
  <c r="BB163" i="15"/>
  <c r="AJ167" i="15"/>
  <c r="AK167" i="15"/>
  <c r="AL167" i="15"/>
  <c r="AM167" i="15"/>
  <c r="AN167" i="15"/>
  <c r="AO167" i="15"/>
  <c r="AP167" i="15"/>
  <c r="AQ167" i="15"/>
  <c r="AR167" i="15"/>
  <c r="AS167" i="15"/>
  <c r="AT167" i="15"/>
  <c r="AU167" i="15"/>
  <c r="AU161" i="15" s="1"/>
  <c r="AU162" i="15" s="1"/>
  <c r="AV167" i="15"/>
  <c r="AW167" i="15"/>
  <c r="AX167" i="15"/>
  <c r="AY167" i="15"/>
  <c r="AZ167" i="15"/>
  <c r="BA167" i="15"/>
  <c r="BB167" i="15"/>
  <c r="AJ171" i="15"/>
  <c r="AK171" i="15"/>
  <c r="AL171" i="15"/>
  <c r="AM171" i="15"/>
  <c r="AN171" i="15"/>
  <c r="AO171" i="15"/>
  <c r="AP171" i="15"/>
  <c r="AQ171" i="15"/>
  <c r="AR171" i="15"/>
  <c r="AS171" i="15"/>
  <c r="AT171" i="15"/>
  <c r="AU171" i="15"/>
  <c r="AV171" i="15"/>
  <c r="AW171" i="15"/>
  <c r="AX171" i="15"/>
  <c r="AY171" i="15"/>
  <c r="AZ171" i="15"/>
  <c r="BA171" i="15"/>
  <c r="BB171" i="15"/>
  <c r="AP176" i="15"/>
  <c r="AP177" i="15" s="1"/>
  <c r="AQ176" i="15"/>
  <c r="AQ177" i="15" s="1"/>
  <c r="AR176" i="15"/>
  <c r="AR177" i="15" s="1"/>
  <c r="AS176" i="15"/>
  <c r="AS177" i="15" s="1"/>
  <c r="AV176" i="15"/>
  <c r="AX176" i="15"/>
  <c r="AX177" i="15" s="1"/>
  <c r="BI176" i="15"/>
  <c r="AJ178" i="15"/>
  <c r="AK178" i="15"/>
  <c r="AK176" i="15" s="1"/>
  <c r="AK177" i="15" s="1"/>
  <c r="AL178" i="15"/>
  <c r="AM178" i="15"/>
  <c r="AN178" i="15"/>
  <c r="AN176" i="15" s="1"/>
  <c r="AN177" i="15" s="1"/>
  <c r="AO178" i="15"/>
  <c r="AO176" i="15" s="1"/>
  <c r="AO177" i="15" s="1"/>
  <c r="AP178" i="15"/>
  <c r="AQ178" i="15"/>
  <c r="AR178" i="15"/>
  <c r="AS178" i="15"/>
  <c r="AT178" i="15"/>
  <c r="AU178" i="15"/>
  <c r="AV178" i="15"/>
  <c r="AW178" i="15"/>
  <c r="AX178" i="15"/>
  <c r="AY178" i="15"/>
  <c r="AZ178" i="15"/>
  <c r="BA178" i="15"/>
  <c r="BA176" i="15" s="1"/>
  <c r="BA177" i="15" s="1"/>
  <c r="BB178" i="15"/>
  <c r="AJ182" i="15"/>
  <c r="AJ176" i="15" s="1"/>
  <c r="AK182" i="15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B176" i="15" s="1"/>
  <c r="BB177" i="15" s="1"/>
  <c r="AJ186" i="15"/>
  <c r="AK186" i="15"/>
  <c r="AL186" i="15"/>
  <c r="AM186" i="15"/>
  <c r="AN186" i="15"/>
  <c r="AO186" i="15"/>
  <c r="AP186" i="15"/>
  <c r="AQ186" i="15"/>
  <c r="AR186" i="15"/>
  <c r="AS186" i="15"/>
  <c r="AT186" i="15"/>
  <c r="AT176" i="15" s="1"/>
  <c r="AT177" i="15" s="1"/>
  <c r="AU186" i="15"/>
  <c r="AU176" i="15" s="1"/>
  <c r="AU177" i="15" s="1"/>
  <c r="AV186" i="15"/>
  <c r="AW186" i="15"/>
  <c r="AW176" i="15" s="1"/>
  <c r="AW177" i="15" s="1"/>
  <c r="AX186" i="15"/>
  <c r="AY186" i="15"/>
  <c r="AZ186" i="15"/>
  <c r="BA186" i="15"/>
  <c r="BB186" i="15"/>
  <c r="AX191" i="15"/>
  <c r="BA191" i="15"/>
  <c r="BA192" i="15" s="1"/>
  <c r="BB191" i="15"/>
  <c r="BB192" i="15" s="1"/>
  <c r="AL192" i="15"/>
  <c r="AM192" i="15"/>
  <c r="AN192" i="15"/>
  <c r="AO192" i="15"/>
  <c r="AX192" i="15"/>
  <c r="AJ193" i="15"/>
  <c r="AK193" i="15"/>
  <c r="AL193" i="15"/>
  <c r="AM193" i="15"/>
  <c r="AN193" i="15"/>
  <c r="AN191" i="15" s="1"/>
  <c r="AO193" i="15"/>
  <c r="AP193" i="15"/>
  <c r="AQ193" i="15"/>
  <c r="AQ191" i="15" s="1"/>
  <c r="AQ192" i="15" s="1"/>
  <c r="AR193" i="15"/>
  <c r="AS193" i="15"/>
  <c r="AT193" i="15"/>
  <c r="AU193" i="15"/>
  <c r="AV193" i="15"/>
  <c r="AV191" i="15" s="1"/>
  <c r="AW193" i="15"/>
  <c r="AW191" i="15" s="1"/>
  <c r="AW192" i="15" s="1"/>
  <c r="AX193" i="15"/>
  <c r="AY193" i="15"/>
  <c r="AZ193" i="15"/>
  <c r="BA193" i="15"/>
  <c r="BB193" i="15"/>
  <c r="AJ197" i="15"/>
  <c r="AK197" i="15"/>
  <c r="AL197" i="15"/>
  <c r="AL191" i="15" s="1"/>
  <c r="AM197" i="15"/>
  <c r="AM191" i="15" s="1"/>
  <c r="AN197" i="15"/>
  <c r="AO197" i="15"/>
  <c r="AO191" i="15" s="1"/>
  <c r="AP197" i="15"/>
  <c r="AQ197" i="15"/>
  <c r="AR197" i="15"/>
  <c r="AR191" i="15" s="1"/>
  <c r="AR192" i="15" s="1"/>
  <c r="AS197" i="15"/>
  <c r="AS191" i="15" s="1"/>
  <c r="AT197" i="15"/>
  <c r="AT191" i="15" s="1"/>
  <c r="AT192" i="15" s="1"/>
  <c r="AU197" i="15"/>
  <c r="AV197" i="15"/>
  <c r="AW197" i="15"/>
  <c r="AX197" i="15"/>
  <c r="AY197" i="15"/>
  <c r="AZ197" i="15"/>
  <c r="BA197" i="15"/>
  <c r="BB197" i="15"/>
  <c r="AJ201" i="15"/>
  <c r="AJ191" i="15" s="1"/>
  <c r="AJ192" i="15" s="1"/>
  <c r="AK201" i="15"/>
  <c r="AK191" i="15" s="1"/>
  <c r="AK192" i="15" s="1"/>
  <c r="AL201" i="15"/>
  <c r="AM201" i="15"/>
  <c r="AN201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AL206" i="15"/>
  <c r="AL207" i="15" s="1"/>
  <c r="AM206" i="15"/>
  <c r="AN206" i="15"/>
  <c r="AN207" i="15" s="1"/>
  <c r="AP206" i="15"/>
  <c r="AQ207" i="15"/>
  <c r="AR207" i="15"/>
  <c r="AS207" i="15"/>
  <c r="AJ208" i="15"/>
  <c r="AK208" i="15"/>
  <c r="AL208" i="15"/>
  <c r="AM208" i="15"/>
  <c r="AN208" i="15"/>
  <c r="AO208" i="15"/>
  <c r="AP208" i="15"/>
  <c r="AQ208" i="15"/>
  <c r="AR208" i="15"/>
  <c r="AR206" i="15" s="1"/>
  <c r="AS208" i="15"/>
  <c r="AS206" i="15" s="1"/>
  <c r="AT208" i="15"/>
  <c r="AT206" i="15" s="1"/>
  <c r="AT207" i="15" s="1"/>
  <c r="AU208" i="15"/>
  <c r="AU206" i="15" s="1"/>
  <c r="AU207" i="15" s="1"/>
  <c r="AV208" i="15"/>
  <c r="AW208" i="15"/>
  <c r="AX208" i="15"/>
  <c r="AY208" i="15"/>
  <c r="AZ208" i="15"/>
  <c r="BA208" i="15"/>
  <c r="BB208" i="15"/>
  <c r="BB206" i="15" s="1"/>
  <c r="BB207" i="15" s="1"/>
  <c r="AJ212" i="15"/>
  <c r="AK212" i="15"/>
  <c r="AK206" i="15" s="1"/>
  <c r="AK207" i="15" s="1"/>
  <c r="AL212" i="15"/>
  <c r="AM212" i="15"/>
  <c r="AN212" i="15"/>
  <c r="AO212" i="15"/>
  <c r="AP212" i="15"/>
  <c r="AQ212" i="15"/>
  <c r="AR212" i="15"/>
  <c r="AS212" i="15"/>
  <c r="AT212" i="15"/>
  <c r="AU212" i="15"/>
  <c r="AV212" i="15"/>
  <c r="AW212" i="15"/>
  <c r="AX212" i="15"/>
  <c r="AY212" i="15"/>
  <c r="AZ212" i="15"/>
  <c r="BA212" i="15"/>
  <c r="BB212" i="15"/>
  <c r="AJ216" i="15"/>
  <c r="AK216" i="15"/>
  <c r="AL216" i="15"/>
  <c r="AM216" i="15"/>
  <c r="AN216" i="15"/>
  <c r="AO216" i="15"/>
  <c r="AO206" i="15" s="1"/>
  <c r="AO207" i="15" s="1"/>
  <c r="AP216" i="15"/>
  <c r="AQ216" i="15"/>
  <c r="AQ206" i="15" s="1"/>
  <c r="AR216" i="15"/>
  <c r="AS216" i="15"/>
  <c r="AT216" i="15"/>
  <c r="AU216" i="15"/>
  <c r="AV216" i="15"/>
  <c r="AW216" i="15"/>
  <c r="AX216" i="15"/>
  <c r="AX206" i="15" s="1"/>
  <c r="AX207" i="15" s="1"/>
  <c r="AY216" i="15"/>
  <c r="AZ216" i="15"/>
  <c r="BA216" i="15"/>
  <c r="BB216" i="15"/>
  <c r="AL221" i="15"/>
  <c r="AQ221" i="15"/>
  <c r="AQ222" i="15" s="1"/>
  <c r="AS221" i="15"/>
  <c r="AT221" i="15"/>
  <c r="AT222" i="15" s="1"/>
  <c r="AK222" i="15"/>
  <c r="AL222" i="15"/>
  <c r="AM222" i="15"/>
  <c r="AY222" i="15"/>
  <c r="AJ223" i="15"/>
  <c r="AK223" i="15"/>
  <c r="AL223" i="15"/>
  <c r="AM223" i="15"/>
  <c r="AN223" i="15"/>
  <c r="AN221" i="15" s="1"/>
  <c r="AN222" i="15" s="1"/>
  <c r="AO223" i="15"/>
  <c r="AO221" i="15" s="1"/>
  <c r="AO222" i="15" s="1"/>
  <c r="AP223" i="15"/>
  <c r="AP221" i="15" s="1"/>
  <c r="AQ223" i="15"/>
  <c r="AR223" i="15"/>
  <c r="AS223" i="15"/>
  <c r="AT223" i="15"/>
  <c r="AU223" i="15"/>
  <c r="AV223" i="15"/>
  <c r="AW223" i="15"/>
  <c r="AX223" i="15"/>
  <c r="AY223" i="15"/>
  <c r="AY221" i="15" s="1"/>
  <c r="AZ223" i="15"/>
  <c r="BA223" i="15"/>
  <c r="BB223" i="15"/>
  <c r="AJ227" i="15"/>
  <c r="AK227" i="15"/>
  <c r="AK221" i="15" s="1"/>
  <c r="AL227" i="15"/>
  <c r="AM227" i="15"/>
  <c r="AM221" i="15" s="1"/>
  <c r="AN227" i="15"/>
  <c r="AO227" i="15"/>
  <c r="AP227" i="15"/>
  <c r="AQ227" i="15"/>
  <c r="AR227" i="15"/>
  <c r="AS227" i="15"/>
  <c r="AT227" i="15"/>
  <c r="AU227" i="15"/>
  <c r="AV227" i="15"/>
  <c r="AW227" i="15"/>
  <c r="AX227" i="15"/>
  <c r="AY227" i="15"/>
  <c r="AZ227" i="15"/>
  <c r="BA227" i="15"/>
  <c r="BB227" i="15"/>
  <c r="AJ231" i="15"/>
  <c r="AK231" i="15"/>
  <c r="AL231" i="15"/>
  <c r="AM231" i="15"/>
  <c r="AN231" i="15"/>
  <c r="AO231" i="15"/>
  <c r="AP231" i="15"/>
  <c r="AQ231" i="15"/>
  <c r="AR231" i="15"/>
  <c r="AS231" i="15"/>
  <c r="AT231" i="15"/>
  <c r="AU231" i="15"/>
  <c r="AV231" i="15"/>
  <c r="AW231" i="15"/>
  <c r="AX231" i="15"/>
  <c r="AY231" i="15"/>
  <c r="AZ231" i="15"/>
  <c r="BA231" i="15"/>
  <c r="BB231" i="15"/>
  <c r="AU236" i="15"/>
  <c r="AU237" i="15" s="1"/>
  <c r="AW236" i="15"/>
  <c r="AX236" i="15"/>
  <c r="AX237" i="15" s="1"/>
  <c r="AY236" i="15"/>
  <c r="AY237" i="15" s="1"/>
  <c r="AZ236" i="15"/>
  <c r="AZ237" i="15" s="1"/>
  <c r="AM237" i="15"/>
  <c r="AS237" i="15"/>
  <c r="AW237" i="15"/>
  <c r="AJ238" i="15"/>
  <c r="AJ236" i="15" s="1"/>
  <c r="AK238" i="15"/>
  <c r="AL238" i="15"/>
  <c r="AM238" i="15"/>
  <c r="AM236" i="15" s="1"/>
  <c r="AN238" i="15"/>
  <c r="AN236" i="15" s="1"/>
  <c r="AO238" i="15"/>
  <c r="AO236" i="15" s="1"/>
  <c r="AO237" i="15" s="1"/>
  <c r="AP238" i="15"/>
  <c r="AQ238" i="15"/>
  <c r="AR238" i="15"/>
  <c r="AS238" i="15"/>
  <c r="AS236" i="15" s="1"/>
  <c r="AT238" i="15"/>
  <c r="AT236" i="15" s="1"/>
  <c r="AT237" i="15" s="1"/>
  <c r="AU238" i="15"/>
  <c r="AV238" i="15"/>
  <c r="AV236" i="15" s="1"/>
  <c r="AW238" i="15"/>
  <c r="AX238" i="15"/>
  <c r="AY238" i="15"/>
  <c r="AZ238" i="15"/>
  <c r="BA238" i="15"/>
  <c r="BB238" i="15"/>
  <c r="AJ242" i="15"/>
  <c r="AK242" i="15"/>
  <c r="AL242" i="15"/>
  <c r="AM242" i="15"/>
  <c r="AN242" i="15"/>
  <c r="AO242" i="15"/>
  <c r="AP242" i="15"/>
  <c r="AQ242" i="15"/>
  <c r="AR242" i="15"/>
  <c r="AS242" i="15"/>
  <c r="AT242" i="15"/>
  <c r="AU242" i="15"/>
  <c r="AV242" i="15"/>
  <c r="AW242" i="15"/>
  <c r="AX242" i="15"/>
  <c r="AY242" i="15"/>
  <c r="AZ242" i="15"/>
  <c r="BA242" i="15"/>
  <c r="BA236" i="15" s="1"/>
  <c r="BA237" i="15" s="1"/>
  <c r="BB242" i="15"/>
  <c r="AJ246" i="15"/>
  <c r="AK246" i="15"/>
  <c r="AL246" i="15"/>
  <c r="AM246" i="15"/>
  <c r="AN246" i="15"/>
  <c r="AO246" i="15"/>
  <c r="AP246" i="15"/>
  <c r="AQ246" i="15"/>
  <c r="AR246" i="15"/>
  <c r="AS246" i="15"/>
  <c r="AT246" i="15"/>
  <c r="AU246" i="15"/>
  <c r="AV246" i="15"/>
  <c r="AW246" i="15"/>
  <c r="AX246" i="15"/>
  <c r="AY246" i="15"/>
  <c r="AZ246" i="15"/>
  <c r="BA246" i="15"/>
  <c r="BB246" i="15"/>
  <c r="AU251" i="15"/>
  <c r="AU252" i="15" s="1"/>
  <c r="AY252" i="15"/>
  <c r="AZ252" i="15"/>
  <c r="BA252" i="15"/>
  <c r="BB252" i="15"/>
  <c r="AJ253" i="15"/>
  <c r="AK253" i="15"/>
  <c r="AL253" i="15"/>
  <c r="AM253" i="15"/>
  <c r="AN253" i="15"/>
  <c r="AO253" i="15"/>
  <c r="AP253" i="15"/>
  <c r="AP251" i="15" s="1"/>
  <c r="AP252" i="15" s="1"/>
  <c r="AQ253" i="15"/>
  <c r="AQ251" i="15" s="1"/>
  <c r="AQ252" i="15" s="1"/>
  <c r="AR253" i="15"/>
  <c r="AR251" i="15" s="1"/>
  <c r="AR252" i="15" s="1"/>
  <c r="AS253" i="15"/>
  <c r="AT253" i="15"/>
  <c r="AU253" i="15"/>
  <c r="AV253" i="15"/>
  <c r="AW253" i="15"/>
  <c r="AW251" i="15" s="1"/>
  <c r="AW252" i="15" s="1"/>
  <c r="AX253" i="15"/>
  <c r="AY253" i="15"/>
  <c r="AY251" i="15" s="1"/>
  <c r="AZ253" i="15"/>
  <c r="AZ251" i="15" s="1"/>
  <c r="BA253" i="15"/>
  <c r="BA251" i="15" s="1"/>
  <c r="BB253" i="15"/>
  <c r="BB251" i="15" s="1"/>
  <c r="AJ257" i="15"/>
  <c r="AK257" i="15"/>
  <c r="AL257" i="15"/>
  <c r="AM257" i="15"/>
  <c r="AN257" i="15"/>
  <c r="AO257" i="15"/>
  <c r="AP257" i="15"/>
  <c r="AQ257" i="15"/>
  <c r="AR257" i="15"/>
  <c r="AS257" i="15"/>
  <c r="AT257" i="15"/>
  <c r="AU257" i="15"/>
  <c r="AV257" i="15"/>
  <c r="AV251" i="15" s="1"/>
  <c r="AW257" i="15"/>
  <c r="AX257" i="15"/>
  <c r="AY257" i="15"/>
  <c r="AZ257" i="15"/>
  <c r="BA257" i="15"/>
  <c r="BB257" i="15"/>
  <c r="AJ261" i="15"/>
  <c r="AK261" i="15"/>
  <c r="AL261" i="15"/>
  <c r="AL251" i="15" s="1"/>
  <c r="AL252" i="15" s="1"/>
  <c r="AM261" i="15"/>
  <c r="AN261" i="15"/>
  <c r="AO261" i="15"/>
  <c r="AP261" i="15"/>
  <c r="AQ261" i="15"/>
  <c r="AR261" i="15"/>
  <c r="AS261" i="15"/>
  <c r="AT261" i="15"/>
  <c r="AU261" i="15"/>
  <c r="AV261" i="15"/>
  <c r="AW261" i="15"/>
  <c r="AX261" i="15"/>
  <c r="AY261" i="15"/>
  <c r="AZ261" i="15"/>
  <c r="BA261" i="15"/>
  <c r="BB261" i="15"/>
  <c r="AR266" i="15"/>
  <c r="AR267" i="15" s="1"/>
  <c r="AS266" i="15"/>
  <c r="AW266" i="15"/>
  <c r="AW267" i="15" s="1"/>
  <c r="AX266" i="15"/>
  <c r="AX267" i="15" s="1"/>
  <c r="AY266" i="15"/>
  <c r="AY267" i="15" s="1"/>
  <c r="AZ266" i="15"/>
  <c r="AZ267" i="15" s="1"/>
  <c r="AM267" i="15"/>
  <c r="AJ268" i="15"/>
  <c r="AK268" i="15"/>
  <c r="AL268" i="15"/>
  <c r="AM268" i="15"/>
  <c r="AM266" i="15" s="1"/>
  <c r="AN268" i="15"/>
  <c r="AO268" i="15"/>
  <c r="AP268" i="15"/>
  <c r="AQ268" i="15"/>
  <c r="AR268" i="15"/>
  <c r="AS268" i="15"/>
  <c r="AT268" i="15"/>
  <c r="AU268" i="15"/>
  <c r="AU266" i="15" s="1"/>
  <c r="AU267" i="15" s="1"/>
  <c r="AV268" i="15"/>
  <c r="AW268" i="15"/>
  <c r="AX268" i="15"/>
  <c r="AY268" i="15"/>
  <c r="AZ268" i="15"/>
  <c r="BA268" i="15"/>
  <c r="BB268" i="15"/>
  <c r="BB266" i="15" s="1"/>
  <c r="BB267" i="15" s="1"/>
  <c r="AJ272" i="15"/>
  <c r="AK272" i="15"/>
  <c r="AL272" i="15"/>
  <c r="AM272" i="15"/>
  <c r="AN272" i="15"/>
  <c r="AO272" i="15"/>
  <c r="AP272" i="15"/>
  <c r="AQ272" i="15"/>
  <c r="AR272" i="15"/>
  <c r="AS272" i="15"/>
  <c r="AT272" i="15"/>
  <c r="AU272" i="15"/>
  <c r="AV272" i="15"/>
  <c r="AW272" i="15"/>
  <c r="AX272" i="15"/>
  <c r="AY272" i="15"/>
  <c r="AZ272" i="15"/>
  <c r="BA272" i="15"/>
  <c r="BA266" i="15" s="1"/>
  <c r="BA267" i="15" s="1"/>
  <c r="BB272" i="15"/>
  <c r="AJ276" i="15"/>
  <c r="AK276" i="15"/>
  <c r="AL276" i="15"/>
  <c r="AM276" i="15"/>
  <c r="AN276" i="15"/>
  <c r="AO276" i="15"/>
  <c r="AP276" i="15"/>
  <c r="AQ276" i="15"/>
  <c r="AQ266" i="15" s="1"/>
  <c r="AQ267" i="15" s="1"/>
  <c r="AR276" i="15"/>
  <c r="AS276" i="15"/>
  <c r="AT276" i="15"/>
  <c r="AU276" i="15"/>
  <c r="AV276" i="15"/>
  <c r="AV266" i="15" s="1"/>
  <c r="AW276" i="15"/>
  <c r="AX276" i="15"/>
  <c r="AY276" i="15"/>
  <c r="AZ276" i="15"/>
  <c r="BA276" i="15"/>
  <c r="BB276" i="15"/>
  <c r="AJ281" i="15"/>
  <c r="AL281" i="15"/>
  <c r="AL282" i="15" s="1"/>
  <c r="AV281" i="15"/>
  <c r="AW281" i="15"/>
  <c r="AW282" i="15" s="1"/>
  <c r="AX281" i="15"/>
  <c r="AX282" i="15" s="1"/>
  <c r="AY281" i="15"/>
  <c r="AY282" i="15" s="1"/>
  <c r="AZ281" i="15"/>
  <c r="AZ282" i="15" s="1"/>
  <c r="BA281" i="15"/>
  <c r="BA282" i="15" s="1"/>
  <c r="AK282" i="15"/>
  <c r="AQ282" i="15"/>
  <c r="BB282" i="15"/>
  <c r="AJ283" i="15"/>
  <c r="AK283" i="15"/>
  <c r="AK281" i="15" s="1"/>
  <c r="AL283" i="15"/>
  <c r="AM283" i="15"/>
  <c r="AN283" i="15"/>
  <c r="AO283" i="15"/>
  <c r="AP283" i="15"/>
  <c r="AQ283" i="15"/>
  <c r="AQ281" i="15" s="1"/>
  <c r="AR283" i="15"/>
  <c r="AR281" i="15" s="1"/>
  <c r="AR282" i="15" s="1"/>
  <c r="AS283" i="15"/>
  <c r="AS281" i="15" s="1"/>
  <c r="AT283" i="15"/>
  <c r="AT281" i="15" s="1"/>
  <c r="AT282" i="15" s="1"/>
  <c r="AU283" i="15"/>
  <c r="AU281" i="15" s="1"/>
  <c r="AU282" i="15" s="1"/>
  <c r="AV283" i="15"/>
  <c r="AW283" i="15"/>
  <c r="AX283" i="15"/>
  <c r="AY283" i="15"/>
  <c r="AZ283" i="15"/>
  <c r="BA283" i="15"/>
  <c r="BB283" i="15"/>
  <c r="AJ287" i="15"/>
  <c r="AK287" i="15"/>
  <c r="AL287" i="15"/>
  <c r="AM287" i="15"/>
  <c r="AM281" i="15" s="1"/>
  <c r="AN287" i="15"/>
  <c r="AO287" i="15"/>
  <c r="AP287" i="15"/>
  <c r="AQ287" i="15"/>
  <c r="AR287" i="15"/>
  <c r="AS287" i="15"/>
  <c r="AT287" i="15"/>
  <c r="AU287" i="15"/>
  <c r="AV287" i="15"/>
  <c r="AW287" i="15"/>
  <c r="AX287" i="15"/>
  <c r="AY287" i="15"/>
  <c r="AZ287" i="15"/>
  <c r="BA287" i="15"/>
  <c r="BB287" i="15"/>
  <c r="AJ291" i="15"/>
  <c r="AK291" i="15"/>
  <c r="AL291" i="15"/>
  <c r="AM291" i="15"/>
  <c r="AN291" i="15"/>
  <c r="AN281" i="15" s="1"/>
  <c r="AN282" i="15" s="1"/>
  <c r="AO291" i="15"/>
  <c r="AP291" i="15"/>
  <c r="AQ291" i="15"/>
  <c r="AR291" i="15"/>
  <c r="AS291" i="15"/>
  <c r="AT291" i="15"/>
  <c r="AU291" i="15"/>
  <c r="AV291" i="15"/>
  <c r="AW291" i="15"/>
  <c r="AX291" i="15"/>
  <c r="AY291" i="15"/>
  <c r="AZ291" i="15"/>
  <c r="BA291" i="15"/>
  <c r="BB291" i="15"/>
  <c r="BB281" i="15" s="1"/>
  <c r="AR296" i="15"/>
  <c r="AR297" i="15" s="1"/>
  <c r="AO297" i="15"/>
  <c r="AV297" i="15"/>
  <c r="AW297" i="15"/>
  <c r="AJ298" i="15"/>
  <c r="AK298" i="15"/>
  <c r="AL298" i="15"/>
  <c r="AL296" i="15" s="1"/>
  <c r="AL297" i="15" s="1"/>
  <c r="AM298" i="15"/>
  <c r="AM296" i="15" s="1"/>
  <c r="AN298" i="15"/>
  <c r="AN296" i="15" s="1"/>
  <c r="AN297" i="15" s="1"/>
  <c r="AO298" i="15"/>
  <c r="AO296" i="15" s="1"/>
  <c r="AP298" i="15"/>
  <c r="AQ298" i="15"/>
  <c r="AR298" i="15"/>
  <c r="AS298" i="15"/>
  <c r="AT298" i="15"/>
  <c r="AU298" i="15"/>
  <c r="AV298" i="15"/>
  <c r="AW298" i="15"/>
  <c r="AX298" i="15"/>
  <c r="AY298" i="15"/>
  <c r="AZ298" i="15"/>
  <c r="AZ296" i="15" s="1"/>
  <c r="AZ297" i="15" s="1"/>
  <c r="BA298" i="15"/>
  <c r="BA296" i="15" s="1"/>
  <c r="BA297" i="15" s="1"/>
  <c r="BB298" i="15"/>
  <c r="BB296" i="15" s="1"/>
  <c r="BB297" i="15" s="1"/>
  <c r="AJ302" i="15"/>
  <c r="AK302" i="15"/>
  <c r="AL302" i="15"/>
  <c r="AM302" i="15"/>
  <c r="AN302" i="15"/>
  <c r="AO302" i="15"/>
  <c r="AP302" i="15"/>
  <c r="AP296" i="15" s="1"/>
  <c r="AQ302" i="15"/>
  <c r="AQ296" i="15" s="1"/>
  <c r="AQ297" i="15" s="1"/>
  <c r="AR302" i="15"/>
  <c r="AS302" i="15"/>
  <c r="AS296" i="15" s="1"/>
  <c r="AS297" i="15" s="1"/>
  <c r="AT302" i="15"/>
  <c r="AU302" i="15"/>
  <c r="AV302" i="15"/>
  <c r="AW302" i="15"/>
  <c r="AW296" i="15" s="1"/>
  <c r="AX302" i="15"/>
  <c r="AY302" i="15"/>
  <c r="AY296" i="15" s="1"/>
  <c r="AY297" i="15" s="1"/>
  <c r="AZ302" i="15"/>
  <c r="BA302" i="15"/>
  <c r="BB302" i="15"/>
  <c r="AJ306" i="15"/>
  <c r="AJ296" i="15" s="1"/>
  <c r="AJ297" i="15" s="1"/>
  <c r="AK306" i="15"/>
  <c r="AL306" i="15"/>
  <c r="AM306" i="15"/>
  <c r="AN306" i="15"/>
  <c r="AO306" i="15"/>
  <c r="AP306" i="15"/>
  <c r="AQ306" i="15"/>
  <c r="AR306" i="15"/>
  <c r="AS306" i="15"/>
  <c r="AT306" i="15"/>
  <c r="AT296" i="15" s="1"/>
  <c r="AT297" i="15" s="1"/>
  <c r="AU306" i="15"/>
  <c r="AU296" i="15" s="1"/>
  <c r="AU297" i="15" s="1"/>
  <c r="AV306" i="15"/>
  <c r="AV296" i="15" s="1"/>
  <c r="AW306" i="15"/>
  <c r="AX306" i="15"/>
  <c r="AY306" i="15"/>
  <c r="AZ306" i="15"/>
  <c r="BA306" i="15"/>
  <c r="BB306" i="15"/>
  <c r="AJ311" i="15"/>
  <c r="AK311" i="15"/>
  <c r="AK312" i="15" s="1"/>
  <c r="AO312" i="15"/>
  <c r="AR312" i="15"/>
  <c r="AJ313" i="15"/>
  <c r="AK313" i="15"/>
  <c r="AL313" i="15"/>
  <c r="AM313" i="15"/>
  <c r="AM311" i="15" s="1"/>
  <c r="AN313" i="15"/>
  <c r="AN311" i="15" s="1"/>
  <c r="AN312" i="15" s="1"/>
  <c r="AO313" i="15"/>
  <c r="AP313" i="15"/>
  <c r="AP311" i="15" s="1"/>
  <c r="AQ313" i="15"/>
  <c r="AQ311" i="15" s="1"/>
  <c r="AQ312" i="15" s="1"/>
  <c r="AR313" i="15"/>
  <c r="AS313" i="15"/>
  <c r="AT313" i="15"/>
  <c r="AU313" i="15"/>
  <c r="AV313" i="15"/>
  <c r="AW313" i="15"/>
  <c r="AX313" i="15"/>
  <c r="AY313" i="15"/>
  <c r="AZ313" i="15"/>
  <c r="AZ311" i="15" s="1"/>
  <c r="AZ312" i="15" s="1"/>
  <c r="BA313" i="15"/>
  <c r="BA311" i="15" s="1"/>
  <c r="BA312" i="15" s="1"/>
  <c r="BB313" i="15"/>
  <c r="BB311" i="15" s="1"/>
  <c r="BB312" i="15" s="1"/>
  <c r="AJ317" i="15"/>
  <c r="AK317" i="15"/>
  <c r="AL317" i="15"/>
  <c r="AL311" i="15" s="1"/>
  <c r="AL312" i="15" s="1"/>
  <c r="AM317" i="15"/>
  <c r="AN317" i="15"/>
  <c r="AO317" i="15"/>
  <c r="AO311" i="15" s="1"/>
  <c r="AP317" i="15"/>
  <c r="AQ317" i="15"/>
  <c r="AR317" i="15"/>
  <c r="AR311" i="15" s="1"/>
  <c r="AS317" i="15"/>
  <c r="AS311" i="15" s="1"/>
  <c r="AT317" i="15"/>
  <c r="AU317" i="15"/>
  <c r="AV317" i="15"/>
  <c r="AW317" i="15"/>
  <c r="AW311" i="15" s="1"/>
  <c r="AW312" i="15" s="1"/>
  <c r="AX317" i="15"/>
  <c r="AX311" i="15" s="1"/>
  <c r="AX312" i="15" s="1"/>
  <c r="AY317" i="15"/>
  <c r="AZ317" i="15"/>
  <c r="BA317" i="15"/>
  <c r="BB317" i="15"/>
  <c r="AJ321" i="15"/>
  <c r="AK321" i="15"/>
  <c r="AL321" i="15"/>
  <c r="AM321" i="15"/>
  <c r="AN321" i="15"/>
  <c r="AO321" i="15"/>
  <c r="AP321" i="15"/>
  <c r="AQ321" i="15"/>
  <c r="AR321" i="15"/>
  <c r="AS321" i="15"/>
  <c r="AT321" i="15"/>
  <c r="AT311" i="15" s="1"/>
  <c r="AT312" i="15" s="1"/>
  <c r="AU321" i="15"/>
  <c r="AU311" i="15" s="1"/>
  <c r="AU312" i="15" s="1"/>
  <c r="AV321" i="15"/>
  <c r="AW321" i="15"/>
  <c r="AX321" i="15"/>
  <c r="AY321" i="15"/>
  <c r="AZ321" i="15"/>
  <c r="BA321" i="15"/>
  <c r="BB321" i="15"/>
  <c r="AK326" i="15"/>
  <c r="AK327" i="15" s="1"/>
  <c r="AN326" i="15"/>
  <c r="AN327" i="15" s="1"/>
  <c r="AP326" i="15"/>
  <c r="AW326" i="15"/>
  <c r="AX326" i="15"/>
  <c r="BF326" i="15"/>
  <c r="AS327" i="15"/>
  <c r="AW327" i="15"/>
  <c r="AX327" i="15"/>
  <c r="AJ328" i="15"/>
  <c r="AJ326" i="15" s="1"/>
  <c r="AJ327" i="15" s="1"/>
  <c r="AK328" i="15"/>
  <c r="AL328" i="15"/>
  <c r="AL326" i="15" s="1"/>
  <c r="AL327" i="15" s="1"/>
  <c r="AM328" i="15"/>
  <c r="AM326" i="15" s="1"/>
  <c r="AM327" i="15" s="1"/>
  <c r="AN328" i="15"/>
  <c r="AO328" i="15"/>
  <c r="AP328" i="15"/>
  <c r="AQ328" i="15"/>
  <c r="AR328" i="15"/>
  <c r="AS328" i="15"/>
  <c r="AS326" i="15" s="1"/>
  <c r="AT328" i="15"/>
  <c r="AU328" i="15"/>
  <c r="AV328" i="15"/>
  <c r="AW328" i="15"/>
  <c r="AX328" i="15"/>
  <c r="AY328" i="15"/>
  <c r="AZ328" i="15"/>
  <c r="BA328" i="15"/>
  <c r="BB328" i="15"/>
  <c r="AJ332" i="15"/>
  <c r="AK332" i="15"/>
  <c r="AL332" i="15"/>
  <c r="AM332" i="15"/>
  <c r="AN332" i="15"/>
  <c r="AO332" i="15"/>
  <c r="AO326" i="15" s="1"/>
  <c r="AO327" i="15" s="1"/>
  <c r="AP332" i="15"/>
  <c r="AQ332" i="15"/>
  <c r="AQ326" i="15" s="1"/>
  <c r="AQ327" i="15" s="1"/>
  <c r="AR332" i="15"/>
  <c r="AR326" i="15" s="1"/>
  <c r="AR327" i="15" s="1"/>
  <c r="AS332" i="15"/>
  <c r="AT332" i="15"/>
  <c r="AT326" i="15" s="1"/>
  <c r="AT327" i="15" s="1"/>
  <c r="AU332" i="15"/>
  <c r="AU326" i="15" s="1"/>
  <c r="AU327" i="15" s="1"/>
  <c r="AV332" i="15"/>
  <c r="AW332" i="15"/>
  <c r="AX332" i="15"/>
  <c r="AY332" i="15"/>
  <c r="AZ332" i="15"/>
  <c r="BA332" i="15"/>
  <c r="BB332" i="15"/>
  <c r="AJ336" i="15"/>
  <c r="AK336" i="15"/>
  <c r="AL336" i="15"/>
  <c r="AM336" i="15"/>
  <c r="AN336" i="15"/>
  <c r="AO336" i="15"/>
  <c r="AP336" i="15"/>
  <c r="AQ336" i="15"/>
  <c r="AR336" i="15"/>
  <c r="AS336" i="15"/>
  <c r="AT336" i="15"/>
  <c r="AU336" i="15"/>
  <c r="AV336" i="15"/>
  <c r="AW336" i="15"/>
  <c r="AX336" i="15"/>
  <c r="AY336" i="15"/>
  <c r="AZ336" i="15"/>
  <c r="BA336" i="15"/>
  <c r="BB336" i="15"/>
  <c r="AJ341" i="15"/>
  <c r="AJ342" i="15" s="1"/>
  <c r="AK341" i="15"/>
  <c r="AK342" i="15" s="1"/>
  <c r="AL341" i="15"/>
  <c r="AL342" i="15" s="1"/>
  <c r="AN341" i="15"/>
  <c r="AN342" i="15" s="1"/>
  <c r="AO341" i="15"/>
  <c r="AO342" i="15" s="1"/>
  <c r="AP341" i="15"/>
  <c r="AP342" i="15" s="1"/>
  <c r="AY341" i="15"/>
  <c r="AY342" i="15" s="1"/>
  <c r="BB341" i="15"/>
  <c r="BB342" i="15" s="1"/>
  <c r="BF341" i="15"/>
  <c r="BG341" i="15"/>
  <c r="AX342" i="15"/>
  <c r="AJ343" i="15"/>
  <c r="AK343" i="15"/>
  <c r="AL343" i="15"/>
  <c r="AM343" i="15"/>
  <c r="AN343" i="15"/>
  <c r="AO343" i="15"/>
  <c r="AP343" i="15"/>
  <c r="AQ343" i="15"/>
  <c r="AR343" i="15"/>
  <c r="AS343" i="15"/>
  <c r="AT343" i="15"/>
  <c r="AU343" i="15"/>
  <c r="AV343" i="15"/>
  <c r="AV341" i="15" s="1"/>
  <c r="AV342" i="15" s="1"/>
  <c r="AW343" i="15"/>
  <c r="AW341" i="15" s="1"/>
  <c r="AW342" i="15" s="1"/>
  <c r="AX343" i="15"/>
  <c r="AX341" i="15" s="1"/>
  <c r="AY343" i="15"/>
  <c r="AZ343" i="15"/>
  <c r="AZ341" i="15" s="1"/>
  <c r="AZ342" i="15" s="1"/>
  <c r="BA343" i="15"/>
  <c r="BA341" i="15" s="1"/>
  <c r="BA342" i="15" s="1"/>
  <c r="BB343" i="15"/>
  <c r="AJ347" i="15"/>
  <c r="AK347" i="15"/>
  <c r="AL347" i="15"/>
  <c r="AM347" i="15"/>
  <c r="AM341" i="15" s="1"/>
  <c r="AM342" i="15" s="1"/>
  <c r="AN347" i="15"/>
  <c r="AO347" i="15"/>
  <c r="AP347" i="15"/>
  <c r="AQ347" i="15"/>
  <c r="AR347" i="15"/>
  <c r="AS347" i="15"/>
  <c r="AS341" i="15" s="1"/>
  <c r="AT347" i="15"/>
  <c r="AU347" i="15"/>
  <c r="AV347" i="15"/>
  <c r="AW347" i="15"/>
  <c r="AX347" i="15"/>
  <c r="AY347" i="15"/>
  <c r="AZ347" i="15"/>
  <c r="BA347" i="15"/>
  <c r="BB347" i="15"/>
  <c r="AJ351" i="15"/>
  <c r="AK351" i="15"/>
  <c r="AL351" i="15"/>
  <c r="AM351" i="15"/>
  <c r="AN351" i="15"/>
  <c r="AO351" i="15"/>
  <c r="AP351" i="15"/>
  <c r="AQ351" i="15"/>
  <c r="AQ341" i="15" s="1"/>
  <c r="AQ342" i="15" s="1"/>
  <c r="AR351" i="15"/>
  <c r="AS351" i="15"/>
  <c r="AT351" i="15"/>
  <c r="AU351" i="15"/>
  <c r="AV351" i="15"/>
  <c r="AW351" i="15"/>
  <c r="AX351" i="15"/>
  <c r="AY351" i="15"/>
  <c r="AZ351" i="15"/>
  <c r="BA351" i="15"/>
  <c r="BB351" i="15"/>
  <c r="AJ358" i="15"/>
  <c r="AK358" i="15"/>
  <c r="AL358" i="15"/>
  <c r="AM358" i="15"/>
  <c r="AN358" i="15"/>
  <c r="AO358" i="15"/>
  <c r="AP358" i="15"/>
  <c r="AP356" i="15" s="1"/>
  <c r="AP357" i="15" s="1"/>
  <c r="AQ358" i="15"/>
  <c r="AQ356" i="15" s="1"/>
  <c r="AQ357" i="15" s="1"/>
  <c r="AR358" i="15"/>
  <c r="AS358" i="15"/>
  <c r="AS356" i="15" s="1"/>
  <c r="AS357" i="15" s="1"/>
  <c r="AT358" i="15"/>
  <c r="AT356" i="15" s="1"/>
  <c r="AT357" i="15" s="1"/>
  <c r="AU358" i="15"/>
  <c r="AU356" i="15" s="1"/>
  <c r="AU357" i="15" s="1"/>
  <c r="AV358" i="15"/>
  <c r="AW358" i="15"/>
  <c r="AX358" i="15"/>
  <c r="AY358" i="15"/>
  <c r="AZ358" i="15"/>
  <c r="BA358" i="15"/>
  <c r="BB358" i="15"/>
  <c r="BB356" i="15" s="1"/>
  <c r="BB357" i="15" s="1"/>
  <c r="AJ362" i="15"/>
  <c r="AK362" i="15"/>
  <c r="AL362" i="15"/>
  <c r="AL356" i="15" s="1"/>
  <c r="AL357" i="15" s="1"/>
  <c r="AM362" i="15"/>
  <c r="AM356" i="15" s="1"/>
  <c r="AN362" i="15"/>
  <c r="AO362" i="15"/>
  <c r="AP362" i="15"/>
  <c r="AQ362" i="15"/>
  <c r="AR362" i="15"/>
  <c r="AS362" i="15"/>
  <c r="AT362" i="15"/>
  <c r="AU362" i="15"/>
  <c r="AV362" i="15"/>
  <c r="AW362" i="15"/>
  <c r="AX362" i="15"/>
  <c r="AY362" i="15"/>
  <c r="AZ362" i="15"/>
  <c r="BA362" i="15"/>
  <c r="BB362" i="15"/>
  <c r="AJ366" i="15"/>
  <c r="AK366" i="15"/>
  <c r="AL366" i="15"/>
  <c r="AM366" i="15"/>
  <c r="AN366" i="15"/>
  <c r="AO366" i="15"/>
  <c r="AP366" i="15"/>
  <c r="AQ366" i="15"/>
  <c r="AR366" i="15"/>
  <c r="AS366" i="15"/>
  <c r="AT366" i="15"/>
  <c r="AU366" i="15"/>
  <c r="AV366" i="15"/>
  <c r="AW366" i="15"/>
  <c r="AX366" i="15"/>
  <c r="AY366" i="15"/>
  <c r="AY356" i="15" s="1"/>
  <c r="AY357" i="15" s="1"/>
  <c r="AZ366" i="15"/>
  <c r="AZ356" i="15" s="1"/>
  <c r="AZ357" i="15" s="1"/>
  <c r="BA366" i="15"/>
  <c r="BA356" i="15" s="1"/>
  <c r="BB366" i="15"/>
  <c r="AZ371" i="15"/>
  <c r="AZ372" i="15" s="1"/>
  <c r="BA371" i="15"/>
  <c r="BA372" i="15" s="1"/>
  <c r="AS372" i="15"/>
  <c r="AJ373" i="15"/>
  <c r="AK373" i="15"/>
  <c r="AL373" i="15"/>
  <c r="AM373" i="15"/>
  <c r="AN373" i="15"/>
  <c r="AO373" i="15"/>
  <c r="AP373" i="15"/>
  <c r="AQ373" i="15"/>
  <c r="AR373" i="15"/>
  <c r="AS373" i="15"/>
  <c r="AS371" i="15" s="1"/>
  <c r="AT373" i="15"/>
  <c r="AT371" i="15" s="1"/>
  <c r="AT372" i="15" s="1"/>
  <c r="AU373" i="15"/>
  <c r="AU371" i="15" s="1"/>
  <c r="AU372" i="15" s="1"/>
  <c r="AV373" i="15"/>
  <c r="AV371" i="15" s="1"/>
  <c r="AW373" i="15"/>
  <c r="AW371" i="15" s="1"/>
  <c r="AW372" i="15" s="1"/>
  <c r="AX373" i="15"/>
  <c r="AY373" i="15"/>
  <c r="AY371" i="15" s="1"/>
  <c r="AY372" i="15" s="1"/>
  <c r="AZ373" i="15"/>
  <c r="BA373" i="15"/>
  <c r="BB373" i="15"/>
  <c r="BB371" i="15" s="1"/>
  <c r="BB372" i="15" s="1"/>
  <c r="AJ377" i="15"/>
  <c r="AK377" i="15"/>
  <c r="AK371" i="15" s="1"/>
  <c r="AK372" i="15" s="1"/>
  <c r="AL377" i="15"/>
  <c r="AM377" i="15"/>
  <c r="AN377" i="15"/>
  <c r="AO377" i="15"/>
  <c r="AP377" i="15"/>
  <c r="AQ377" i="15"/>
  <c r="AR377" i="15"/>
  <c r="AS377" i="15"/>
  <c r="AT377" i="15"/>
  <c r="AU377" i="15"/>
  <c r="AV377" i="15"/>
  <c r="AW377" i="15"/>
  <c r="AX377" i="15"/>
  <c r="AY377" i="15"/>
  <c r="AZ377" i="15"/>
  <c r="BA377" i="15"/>
  <c r="BB377" i="15"/>
  <c r="AJ381" i="15"/>
  <c r="AK381" i="15"/>
  <c r="AL381" i="15"/>
  <c r="AM381" i="15"/>
  <c r="AN381" i="15"/>
  <c r="AO381" i="15"/>
  <c r="AP381" i="15"/>
  <c r="AQ381" i="15"/>
  <c r="AR381" i="15"/>
  <c r="AS381" i="15"/>
  <c r="AT381" i="15"/>
  <c r="AU381" i="15"/>
  <c r="AV381" i="15"/>
  <c r="AW381" i="15"/>
  <c r="AX381" i="15"/>
  <c r="AY381" i="15"/>
  <c r="AZ381" i="15"/>
  <c r="BA381" i="15"/>
  <c r="BB381" i="15"/>
  <c r="AN386" i="15"/>
  <c r="AN387" i="15" s="1"/>
  <c r="AW386" i="15"/>
  <c r="AW387" i="15" s="1"/>
  <c r="AM387" i="15"/>
  <c r="BA387" i="15"/>
  <c r="AJ388" i="15"/>
  <c r="AK388" i="15"/>
  <c r="AL388" i="15"/>
  <c r="AL386" i="15" s="1"/>
  <c r="AL387" i="15" s="1"/>
  <c r="AM388" i="15"/>
  <c r="AM386" i="15" s="1"/>
  <c r="AN388" i="15"/>
  <c r="AO388" i="15"/>
  <c r="AP388" i="15"/>
  <c r="AP386" i="15" s="1"/>
  <c r="AP387" i="15" s="1"/>
  <c r="AQ388" i="15"/>
  <c r="AQ386" i="15" s="1"/>
  <c r="AQ387" i="15" s="1"/>
  <c r="AR388" i="15"/>
  <c r="AR386" i="15" s="1"/>
  <c r="AR387" i="15" s="1"/>
  <c r="AS388" i="15"/>
  <c r="AT388" i="15"/>
  <c r="AU388" i="15"/>
  <c r="AV388" i="15"/>
  <c r="AW388" i="15"/>
  <c r="AX388" i="15"/>
  <c r="AY388" i="15"/>
  <c r="AY386" i="15" s="1"/>
  <c r="AY387" i="15" s="1"/>
  <c r="AZ388" i="15"/>
  <c r="AZ386" i="15" s="1"/>
  <c r="AZ387" i="15" s="1"/>
  <c r="BA388" i="15"/>
  <c r="BB388" i="15"/>
  <c r="AJ392" i="15"/>
  <c r="AK392" i="15"/>
  <c r="AL392" i="15"/>
  <c r="AM392" i="15"/>
  <c r="AN392" i="15"/>
  <c r="AO392" i="15"/>
  <c r="AP392" i="15"/>
  <c r="AQ392" i="15"/>
  <c r="AR392" i="15"/>
  <c r="AS392" i="15"/>
  <c r="AS386" i="15" s="1"/>
  <c r="AS387" i="15" s="1"/>
  <c r="AT392" i="15"/>
  <c r="AU392" i="15"/>
  <c r="AV392" i="15"/>
  <c r="AW392" i="15"/>
  <c r="AX392" i="15"/>
  <c r="AY392" i="15"/>
  <c r="AZ392" i="15"/>
  <c r="BA392" i="15"/>
  <c r="BA386" i="15" s="1"/>
  <c r="BB392" i="15"/>
  <c r="AJ396" i="15"/>
  <c r="AK396" i="15"/>
  <c r="AL396" i="15"/>
  <c r="AM396" i="15"/>
  <c r="AN396" i="15"/>
  <c r="AO396" i="15"/>
  <c r="AP396" i="15"/>
  <c r="AQ396" i="15"/>
  <c r="AR396" i="15"/>
  <c r="AS396" i="15"/>
  <c r="AT396" i="15"/>
  <c r="AU396" i="15"/>
  <c r="AV396" i="15"/>
  <c r="AV386" i="15" s="1"/>
  <c r="AW396" i="15"/>
  <c r="AX396" i="15"/>
  <c r="AY396" i="15"/>
  <c r="AZ396" i="15"/>
  <c r="BA396" i="15"/>
  <c r="BB396" i="15"/>
  <c r="BB386" i="15" s="1"/>
  <c r="BB387" i="15" s="1"/>
  <c r="AL401" i="15"/>
  <c r="AL402" i="15" s="1"/>
  <c r="AM401" i="15"/>
  <c r="AR401" i="15"/>
  <c r="AZ401" i="15"/>
  <c r="BA401" i="15"/>
  <c r="AR402" i="15"/>
  <c r="AS402" i="15"/>
  <c r="AZ402" i="15"/>
  <c r="BA402" i="15"/>
  <c r="BB402" i="15"/>
  <c r="AJ403" i="15"/>
  <c r="AJ401" i="15" s="1"/>
  <c r="AK403" i="15"/>
  <c r="AK401" i="15" s="1"/>
  <c r="AK402" i="15" s="1"/>
  <c r="AL403" i="15"/>
  <c r="AM403" i="15"/>
  <c r="AN403" i="15"/>
  <c r="AO403" i="15"/>
  <c r="AP403" i="15"/>
  <c r="AQ403" i="15"/>
  <c r="AR403" i="15"/>
  <c r="AS403" i="15"/>
  <c r="AS401" i="15" s="1"/>
  <c r="AT403" i="15"/>
  <c r="AU403" i="15"/>
  <c r="AV403" i="15"/>
  <c r="AW403" i="15"/>
  <c r="AX403" i="15"/>
  <c r="AY403" i="15"/>
  <c r="AZ403" i="15"/>
  <c r="BA403" i="15"/>
  <c r="BB403" i="15"/>
  <c r="AJ407" i="15"/>
  <c r="AK407" i="15"/>
  <c r="AL407" i="15"/>
  <c r="AM407" i="15"/>
  <c r="AN407" i="15"/>
  <c r="AO407" i="15"/>
  <c r="AP407" i="15"/>
  <c r="AQ407" i="15"/>
  <c r="AR407" i="15"/>
  <c r="AS407" i="15"/>
  <c r="AT407" i="15"/>
  <c r="AU407" i="15"/>
  <c r="AV407" i="15"/>
  <c r="AW407" i="15"/>
  <c r="AW401" i="15" s="1"/>
  <c r="AW402" i="15" s="1"/>
  <c r="AX407" i="15"/>
  <c r="AX401" i="15" s="1"/>
  <c r="AX402" i="15" s="1"/>
  <c r="AY407" i="15"/>
  <c r="AY401" i="15" s="1"/>
  <c r="AY402" i="15" s="1"/>
  <c r="AZ407" i="15"/>
  <c r="BA407" i="15"/>
  <c r="BB407" i="15"/>
  <c r="AJ411" i="15"/>
  <c r="AK411" i="15"/>
  <c r="AL411" i="15"/>
  <c r="AM411" i="15"/>
  <c r="AN411" i="15"/>
  <c r="AN401" i="15" s="1"/>
  <c r="AN402" i="15" s="1"/>
  <c r="AO411" i="15"/>
  <c r="AP411" i="15"/>
  <c r="AQ411" i="15"/>
  <c r="AR411" i="15"/>
  <c r="AS411" i="15"/>
  <c r="AT411" i="15"/>
  <c r="AU411" i="15"/>
  <c r="AV411" i="15"/>
  <c r="AW411" i="15"/>
  <c r="AX411" i="15"/>
  <c r="AY411" i="15"/>
  <c r="AZ411" i="15"/>
  <c r="BA411" i="15"/>
  <c r="BB411" i="15"/>
  <c r="BB401" i="15" s="1"/>
  <c r="AJ416" i="15"/>
  <c r="AK416" i="15"/>
  <c r="AK417" i="15" s="1"/>
  <c r="AU416" i="15"/>
  <c r="AU417" i="15" s="1"/>
  <c r="AV416" i="15"/>
  <c r="BJ416" i="15" s="1"/>
  <c r="AW416" i="15"/>
  <c r="AY416" i="15"/>
  <c r="AM417" i="15"/>
  <c r="AV417" i="15"/>
  <c r="AW417" i="15"/>
  <c r="AX417" i="15"/>
  <c r="AY417" i="15"/>
  <c r="AJ418" i="15"/>
  <c r="AK418" i="15"/>
  <c r="AL418" i="15"/>
  <c r="AM418" i="15"/>
  <c r="AM416" i="15" s="1"/>
  <c r="AN418" i="15"/>
  <c r="AN416" i="15" s="1"/>
  <c r="AN417" i="15" s="1"/>
  <c r="AO418" i="15"/>
  <c r="AP418" i="15"/>
  <c r="AQ418" i="15"/>
  <c r="AR418" i="15"/>
  <c r="AS418" i="15"/>
  <c r="AT418" i="15"/>
  <c r="AU418" i="15"/>
  <c r="AV418" i="15"/>
  <c r="AW418" i="15"/>
  <c r="AX418" i="15"/>
  <c r="AY418" i="15"/>
  <c r="AZ418" i="15"/>
  <c r="AZ416" i="15" s="1"/>
  <c r="AZ417" i="15" s="1"/>
  <c r="BA418" i="15"/>
  <c r="BB418" i="15"/>
  <c r="BB416" i="15" s="1"/>
  <c r="BB417" i="15" s="1"/>
  <c r="AJ422" i="15"/>
  <c r="AK422" i="15"/>
  <c r="AL422" i="15"/>
  <c r="AM422" i="15"/>
  <c r="AN422" i="15"/>
  <c r="AO422" i="15"/>
  <c r="AP422" i="15"/>
  <c r="AQ422" i="15"/>
  <c r="AQ416" i="15" s="1"/>
  <c r="AQ417" i="15" s="1"/>
  <c r="AR422" i="15"/>
  <c r="AR416" i="15" s="1"/>
  <c r="AR417" i="15" s="1"/>
  <c r="AS422" i="15"/>
  <c r="AS416" i="15" s="1"/>
  <c r="AT422" i="15"/>
  <c r="AT416" i="15" s="1"/>
  <c r="AT417" i="15" s="1"/>
  <c r="AU422" i="15"/>
  <c r="AV422" i="15"/>
  <c r="AW422" i="15"/>
  <c r="AX422" i="15"/>
  <c r="AX416" i="15" s="1"/>
  <c r="AY422" i="15"/>
  <c r="AZ422" i="15"/>
  <c r="BA422" i="15"/>
  <c r="BB422" i="15"/>
  <c r="AJ426" i="15"/>
  <c r="AK426" i="15"/>
  <c r="AL426" i="15"/>
  <c r="AM426" i="15"/>
  <c r="AN426" i="15"/>
  <c r="AO426" i="15"/>
  <c r="AP426" i="15"/>
  <c r="AQ426" i="15"/>
  <c r="AR426" i="15"/>
  <c r="AS426" i="15"/>
  <c r="AT426" i="15"/>
  <c r="AU426" i="15"/>
  <c r="AV426" i="15"/>
  <c r="AW426" i="15"/>
  <c r="AX426" i="15"/>
  <c r="AY426" i="15"/>
  <c r="AZ426" i="15"/>
  <c r="BA426" i="15"/>
  <c r="BB426" i="15"/>
  <c r="AJ431" i="15"/>
  <c r="AK431" i="15"/>
  <c r="AL431" i="15"/>
  <c r="AL432" i="15" s="1"/>
  <c r="AM431" i="15"/>
  <c r="AN431" i="15"/>
  <c r="AN432" i="15" s="1"/>
  <c r="AO431" i="15"/>
  <c r="AJ432" i="15"/>
  <c r="AK432" i="15"/>
  <c r="AO432" i="15"/>
  <c r="AX432" i="15"/>
  <c r="AJ433" i="15"/>
  <c r="AK433" i="15"/>
  <c r="AL433" i="15"/>
  <c r="AM433" i="15"/>
  <c r="AN433" i="15"/>
  <c r="AO433" i="15"/>
  <c r="AP433" i="15"/>
  <c r="AQ433" i="15"/>
  <c r="AR433" i="15"/>
  <c r="AS433" i="15"/>
  <c r="AT433" i="15"/>
  <c r="AU433" i="15"/>
  <c r="AV433" i="15"/>
  <c r="AW433" i="15"/>
  <c r="AX433" i="15"/>
  <c r="AX431" i="15" s="1"/>
  <c r="AY433" i="15"/>
  <c r="AZ433" i="15"/>
  <c r="AZ431" i="15" s="1"/>
  <c r="AZ432" i="15" s="1"/>
  <c r="BA433" i="15"/>
  <c r="BA431" i="15" s="1"/>
  <c r="BA432" i="15" s="1"/>
  <c r="BB433" i="15"/>
  <c r="BB431" i="15" s="1"/>
  <c r="BB432" i="15" s="1"/>
  <c r="AJ437" i="15"/>
  <c r="AK437" i="15"/>
  <c r="AL437" i="15"/>
  <c r="AM437" i="15"/>
  <c r="AN437" i="15"/>
  <c r="AO437" i="15"/>
  <c r="AP437" i="15"/>
  <c r="AQ437" i="15"/>
  <c r="AQ431" i="15" s="1"/>
  <c r="AQ432" i="15" s="1"/>
  <c r="AR437" i="15"/>
  <c r="AS437" i="15"/>
  <c r="AS431" i="15" s="1"/>
  <c r="AT437" i="15"/>
  <c r="AU437" i="15"/>
  <c r="AV437" i="15"/>
  <c r="AW437" i="15"/>
  <c r="AW431" i="15" s="1"/>
  <c r="AW432" i="15" s="1"/>
  <c r="AX437" i="15"/>
  <c r="AY437" i="15"/>
  <c r="AZ437" i="15"/>
  <c r="BA437" i="15"/>
  <c r="BB437" i="15"/>
  <c r="AJ441" i="15"/>
  <c r="AK441" i="15"/>
  <c r="AL441" i="15"/>
  <c r="AM441" i="15"/>
  <c r="AN441" i="15"/>
  <c r="AO441" i="15"/>
  <c r="AP441" i="15"/>
  <c r="AQ441" i="15"/>
  <c r="AR441" i="15"/>
  <c r="AS441" i="15"/>
  <c r="AT441" i="15"/>
  <c r="AT431" i="15" s="1"/>
  <c r="AT432" i="15" s="1"/>
  <c r="AU441" i="15"/>
  <c r="AU431" i="15" s="1"/>
  <c r="AU432" i="15" s="1"/>
  <c r="AV441" i="15"/>
  <c r="AW441" i="15"/>
  <c r="AX441" i="15"/>
  <c r="AY441" i="15"/>
  <c r="AY431" i="15" s="1"/>
  <c r="AY432" i="15" s="1"/>
  <c r="AZ441" i="15"/>
  <c r="BA441" i="15"/>
  <c r="BB441" i="15"/>
  <c r="AM446" i="15"/>
  <c r="AO446" i="15"/>
  <c r="AO447" i="15" s="1"/>
  <c r="AP446" i="15"/>
  <c r="AQ446" i="15"/>
  <c r="AQ447" i="15" s="1"/>
  <c r="AJ448" i="15"/>
  <c r="AJ446" i="15" s="1"/>
  <c r="AJ447" i="15" s="1"/>
  <c r="AK448" i="15"/>
  <c r="AL448" i="15"/>
  <c r="AM448" i="15"/>
  <c r="AN448" i="15"/>
  <c r="AO448" i="15"/>
  <c r="AP448" i="15"/>
  <c r="AQ448" i="15"/>
  <c r="AR448" i="15"/>
  <c r="AR446" i="15" s="1"/>
  <c r="AR447" i="15" s="1"/>
  <c r="AS448" i="15"/>
  <c r="AS446" i="15" s="1"/>
  <c r="AT448" i="15"/>
  <c r="AT446" i="15" s="1"/>
  <c r="AT447" i="15" s="1"/>
  <c r="AU448" i="15"/>
  <c r="AU446" i="15" s="1"/>
  <c r="AU447" i="15" s="1"/>
  <c r="AV448" i="15"/>
  <c r="AW448" i="15"/>
  <c r="AX448" i="15"/>
  <c r="AY448" i="15"/>
  <c r="AZ448" i="15"/>
  <c r="BA448" i="15"/>
  <c r="BB448" i="15"/>
  <c r="AJ452" i="15"/>
  <c r="AK452" i="15"/>
  <c r="AK446" i="15" s="1"/>
  <c r="AK447" i="15" s="1"/>
  <c r="AL452" i="15"/>
  <c r="AM452" i="15"/>
  <c r="AN452" i="15"/>
  <c r="AO452" i="15"/>
  <c r="AP452" i="15"/>
  <c r="AQ452" i="15"/>
  <c r="AR452" i="15"/>
  <c r="AS452" i="15"/>
  <c r="AT452" i="15"/>
  <c r="AU452" i="15"/>
  <c r="AV452" i="15"/>
  <c r="AW452" i="15"/>
  <c r="AX452" i="15"/>
  <c r="AY452" i="15"/>
  <c r="AZ452" i="15"/>
  <c r="BA452" i="15"/>
  <c r="BB452" i="15"/>
  <c r="AJ456" i="15"/>
  <c r="AK456" i="15"/>
  <c r="AL456" i="15"/>
  <c r="AM456" i="15"/>
  <c r="AN456" i="15"/>
  <c r="AO456" i="15"/>
  <c r="AP456" i="15"/>
  <c r="AQ456" i="15"/>
  <c r="AR456" i="15"/>
  <c r="AS456" i="15"/>
  <c r="AT456" i="15"/>
  <c r="AU456" i="15"/>
  <c r="AV456" i="15"/>
  <c r="AW456" i="15"/>
  <c r="AX456" i="15"/>
  <c r="AY456" i="15"/>
  <c r="AZ456" i="15"/>
  <c r="BA456" i="15"/>
  <c r="BB456" i="15"/>
  <c r="AL462" i="15"/>
  <c r="AS462" i="15"/>
  <c r="AJ463" i="15"/>
  <c r="AK463" i="15"/>
  <c r="AL463" i="15"/>
  <c r="AM463" i="15"/>
  <c r="AN463" i="15"/>
  <c r="AO463" i="15"/>
  <c r="AO461" i="15" s="1"/>
  <c r="AO462" i="15" s="1"/>
  <c r="AP463" i="15"/>
  <c r="AP461" i="15" s="1"/>
  <c r="AQ463" i="15"/>
  <c r="AQ461" i="15" s="1"/>
  <c r="AQ462" i="15" s="1"/>
  <c r="AR463" i="15"/>
  <c r="AS463" i="15"/>
  <c r="AS461" i="15" s="1"/>
  <c r="AT463" i="15"/>
  <c r="AT461" i="15" s="1"/>
  <c r="AT462" i="15" s="1"/>
  <c r="AU463" i="15"/>
  <c r="AV463" i="15"/>
  <c r="AV461" i="15" s="1"/>
  <c r="AW463" i="15"/>
  <c r="AW461" i="15" s="1"/>
  <c r="AW462" i="15" s="1"/>
  <c r="AX463" i="15"/>
  <c r="AX461" i="15" s="1"/>
  <c r="AX462" i="15" s="1"/>
  <c r="AY463" i="15"/>
  <c r="AZ463" i="15"/>
  <c r="BA463" i="15"/>
  <c r="BB463" i="15"/>
  <c r="AJ467" i="15"/>
  <c r="AK467" i="15"/>
  <c r="AL467" i="15"/>
  <c r="AL461" i="15" s="1"/>
  <c r="AM467" i="15"/>
  <c r="AM461" i="15" s="1"/>
  <c r="AN467" i="15"/>
  <c r="AN461" i="15" s="1"/>
  <c r="AN462" i="15" s="1"/>
  <c r="AO467" i="15"/>
  <c r="AP467" i="15"/>
  <c r="AQ467" i="15"/>
  <c r="AR467" i="15"/>
  <c r="AS467" i="15"/>
  <c r="AT467" i="15"/>
  <c r="AU467" i="15"/>
  <c r="AV467" i="15"/>
  <c r="AW467" i="15"/>
  <c r="AX467" i="15"/>
  <c r="AY467" i="15"/>
  <c r="AZ467" i="15"/>
  <c r="BA467" i="15"/>
  <c r="BB467" i="15"/>
  <c r="BB461" i="15" s="1"/>
  <c r="BB462" i="15" s="1"/>
  <c r="AJ471" i="15"/>
  <c r="AK471" i="15"/>
  <c r="AK461" i="15" s="1"/>
  <c r="AK462" i="15" s="1"/>
  <c r="AL471" i="15"/>
  <c r="AM471" i="15"/>
  <c r="AN471" i="15"/>
  <c r="AO471" i="15"/>
  <c r="AP471" i="15"/>
  <c r="AQ471" i="15"/>
  <c r="AR471" i="15"/>
  <c r="AS471" i="15"/>
  <c r="AT471" i="15"/>
  <c r="AU471" i="15"/>
  <c r="AV471" i="15"/>
  <c r="AW471" i="15"/>
  <c r="AX471" i="15"/>
  <c r="AY471" i="15"/>
  <c r="AY461" i="15" s="1"/>
  <c r="AY462" i="15" s="1"/>
  <c r="AZ471" i="15"/>
  <c r="AZ461" i="15" s="1"/>
  <c r="AZ462" i="15" s="1"/>
  <c r="BA471" i="15"/>
  <c r="BA461" i="15" s="1"/>
  <c r="BA462" i="15" s="1"/>
  <c r="BB471" i="15"/>
  <c r="AY476" i="15"/>
  <c r="AY477" i="15" s="1"/>
  <c r="AZ476" i="15"/>
  <c r="AZ477" i="15" s="1"/>
  <c r="BA476" i="15"/>
  <c r="BA477" i="15" s="1"/>
  <c r="BG476" i="15"/>
  <c r="AJ478" i="15"/>
  <c r="AJ476" i="15" s="1"/>
  <c r="AK478" i="15"/>
  <c r="AK476" i="15" s="1"/>
  <c r="AK477" i="15" s="1"/>
  <c r="AL478" i="15"/>
  <c r="AL476" i="15" s="1"/>
  <c r="AL477" i="15" s="1"/>
  <c r="AM478" i="15"/>
  <c r="AM476" i="15" s="1"/>
  <c r="AM477" i="15" s="1"/>
  <c r="AN478" i="15"/>
  <c r="AN476" i="15" s="1"/>
  <c r="AN477" i="15" s="1"/>
  <c r="AO478" i="15"/>
  <c r="AO476" i="15" s="1"/>
  <c r="AO477" i="15" s="1"/>
  <c r="AP478" i="15"/>
  <c r="AP476" i="15" s="1"/>
  <c r="AP477" i="15" s="1"/>
  <c r="AQ478" i="15"/>
  <c r="AR478" i="15"/>
  <c r="AS478" i="15"/>
  <c r="AT478" i="15"/>
  <c r="AU478" i="15"/>
  <c r="AV478" i="15"/>
  <c r="AV476" i="15" s="1"/>
  <c r="AW478" i="15"/>
  <c r="AX478" i="15"/>
  <c r="AY478" i="15"/>
  <c r="AZ478" i="15"/>
  <c r="BA478" i="15"/>
  <c r="BB478" i="15"/>
  <c r="BB476" i="15" s="1"/>
  <c r="BB477" i="15" s="1"/>
  <c r="AJ482" i="15"/>
  <c r="AK482" i="15"/>
  <c r="AL482" i="15"/>
  <c r="AM482" i="15"/>
  <c r="AN482" i="15"/>
  <c r="AO482" i="15"/>
  <c r="AP482" i="15"/>
  <c r="AQ482" i="15"/>
  <c r="AR482" i="15"/>
  <c r="AS482" i="15"/>
  <c r="AT482" i="15"/>
  <c r="AU482" i="15"/>
  <c r="AV482" i="15"/>
  <c r="AW482" i="15"/>
  <c r="AX482" i="15"/>
  <c r="AY482" i="15"/>
  <c r="AZ482" i="15"/>
  <c r="BA482" i="15"/>
  <c r="BB482" i="15"/>
  <c r="AJ486" i="15"/>
  <c r="AK486" i="15"/>
  <c r="AL486" i="15"/>
  <c r="AM486" i="15"/>
  <c r="AN486" i="15"/>
  <c r="AO486" i="15"/>
  <c r="AP486" i="15"/>
  <c r="AQ486" i="15"/>
  <c r="AR486" i="15"/>
  <c r="AS486" i="15"/>
  <c r="AT486" i="15"/>
  <c r="AU486" i="15"/>
  <c r="AV486" i="15"/>
  <c r="AW486" i="15"/>
  <c r="AX486" i="15"/>
  <c r="AY486" i="15"/>
  <c r="AZ486" i="15"/>
  <c r="BA486" i="15"/>
  <c r="BB486" i="15"/>
  <c r="AQ491" i="15"/>
  <c r="AT491" i="15"/>
  <c r="AT492" i="15" s="1"/>
  <c r="AV491" i="15"/>
  <c r="AV492" i="15" s="1"/>
  <c r="AW491" i="15"/>
  <c r="AW492" i="15" s="1"/>
  <c r="AZ491" i="15"/>
  <c r="AZ492" i="15" s="1"/>
  <c r="BA491" i="15"/>
  <c r="BA492" i="15" s="1"/>
  <c r="AQ492" i="15"/>
  <c r="AJ493" i="15"/>
  <c r="AK493" i="15"/>
  <c r="AL493" i="15"/>
  <c r="AL491" i="15" s="1"/>
  <c r="AL492" i="15" s="1"/>
  <c r="AM493" i="15"/>
  <c r="AM491" i="15" s="1"/>
  <c r="AN493" i="15"/>
  <c r="AO493" i="15"/>
  <c r="AO491" i="15" s="1"/>
  <c r="AO492" i="15" s="1"/>
  <c r="AP493" i="15"/>
  <c r="AP491" i="15" s="1"/>
  <c r="AQ493" i="15"/>
  <c r="AR493" i="15"/>
  <c r="AR491" i="15" s="1"/>
  <c r="AR492" i="15" s="1"/>
  <c r="AS493" i="15"/>
  <c r="AT493" i="15"/>
  <c r="AU493" i="15"/>
  <c r="AU491" i="15" s="1"/>
  <c r="AU492" i="15" s="1"/>
  <c r="AV493" i="15"/>
  <c r="AW493" i="15"/>
  <c r="AX493" i="15"/>
  <c r="AY493" i="15"/>
  <c r="AZ493" i="15"/>
  <c r="BA493" i="15"/>
  <c r="BB493" i="15"/>
  <c r="AJ497" i="15"/>
  <c r="AK497" i="15"/>
  <c r="AL497" i="15"/>
  <c r="AM497" i="15"/>
  <c r="AN497" i="15"/>
  <c r="AO497" i="15"/>
  <c r="AP497" i="15"/>
  <c r="AQ497" i="15"/>
  <c r="AR497" i="15"/>
  <c r="AS497" i="15"/>
  <c r="AS491" i="15" s="1"/>
  <c r="AT497" i="15"/>
  <c r="AU497" i="15"/>
  <c r="AV497" i="15"/>
  <c r="AW497" i="15"/>
  <c r="AX497" i="15"/>
  <c r="AY497" i="15"/>
  <c r="AZ497" i="15"/>
  <c r="BA497" i="15"/>
  <c r="BB497" i="15"/>
  <c r="AJ501" i="15"/>
  <c r="AK501" i="15"/>
  <c r="AL501" i="15"/>
  <c r="AM501" i="15"/>
  <c r="AN501" i="15"/>
  <c r="AO501" i="15"/>
  <c r="AP501" i="15"/>
  <c r="AQ501" i="15"/>
  <c r="AR501" i="15"/>
  <c r="AS501" i="15"/>
  <c r="AT501" i="15"/>
  <c r="AU501" i="15"/>
  <c r="AV501" i="15"/>
  <c r="AW501" i="15"/>
  <c r="AX501" i="15"/>
  <c r="AY501" i="15"/>
  <c r="AZ501" i="15"/>
  <c r="BA501" i="15"/>
  <c r="BB501" i="15"/>
  <c r="AN506" i="15"/>
  <c r="AN507" i="15" s="1"/>
  <c r="AP506" i="15"/>
  <c r="AQ506" i="15"/>
  <c r="AQ507" i="15" s="1"/>
  <c r="BA506" i="15"/>
  <c r="BA507" i="15" s="1"/>
  <c r="BB506" i="15"/>
  <c r="BB507" i="15" s="1"/>
  <c r="AW507" i="15"/>
  <c r="AX507" i="15"/>
  <c r="AY507" i="15"/>
  <c r="AZ507" i="15"/>
  <c r="AJ508" i="15"/>
  <c r="AK508" i="15"/>
  <c r="AL508" i="15"/>
  <c r="AM508" i="15"/>
  <c r="AN508" i="15"/>
  <c r="AO508" i="15"/>
  <c r="AP508" i="15"/>
  <c r="AQ508" i="15"/>
  <c r="AR508" i="15"/>
  <c r="AS508" i="15"/>
  <c r="AT508" i="15"/>
  <c r="AU508" i="15"/>
  <c r="AV508" i="15"/>
  <c r="AV506" i="15" s="1"/>
  <c r="AW508" i="15"/>
  <c r="AW506" i="15" s="1"/>
  <c r="AX508" i="15"/>
  <c r="AX506" i="15" s="1"/>
  <c r="AY508" i="15"/>
  <c r="AY506" i="15" s="1"/>
  <c r="AZ508" i="15"/>
  <c r="AZ506" i="15" s="1"/>
  <c r="BA508" i="15"/>
  <c r="BB508" i="15"/>
  <c r="AJ512" i="15"/>
  <c r="AK512" i="15"/>
  <c r="AL512" i="15"/>
  <c r="AM512" i="15"/>
  <c r="AN512" i="15"/>
  <c r="AO512" i="15"/>
  <c r="AP512" i="15"/>
  <c r="AQ512" i="15"/>
  <c r="AR512" i="15"/>
  <c r="AR506" i="15" s="1"/>
  <c r="AR507" i="15" s="1"/>
  <c r="AS512" i="15"/>
  <c r="AT512" i="15"/>
  <c r="AU512" i="15"/>
  <c r="AV512" i="15"/>
  <c r="AW512" i="15"/>
  <c r="AX512" i="15"/>
  <c r="AY512" i="15"/>
  <c r="AZ512" i="15"/>
  <c r="BA512" i="15"/>
  <c r="BB512" i="15"/>
  <c r="AJ516" i="15"/>
  <c r="AK516" i="15"/>
  <c r="AL516" i="15"/>
  <c r="AM516" i="15"/>
  <c r="AM506" i="15" s="1"/>
  <c r="AM507" i="15" s="1"/>
  <c r="AN516" i="15"/>
  <c r="AO516" i="15"/>
  <c r="AP516" i="15"/>
  <c r="AQ516" i="15"/>
  <c r="AR516" i="15"/>
  <c r="AS516" i="15"/>
  <c r="AT516" i="15"/>
  <c r="AU516" i="15"/>
  <c r="AV516" i="15"/>
  <c r="AW516" i="15"/>
  <c r="AX516" i="15"/>
  <c r="AY516" i="15"/>
  <c r="AZ516" i="15"/>
  <c r="BA516" i="15"/>
  <c r="BB516" i="15"/>
  <c r="AK521" i="15"/>
  <c r="AK522" i="15" s="1"/>
  <c r="AL521" i="15"/>
  <c r="AL522" i="15" s="1"/>
  <c r="AM521" i="15"/>
  <c r="AN521" i="15"/>
  <c r="AN522" i="15" s="1"/>
  <c r="AO521" i="15"/>
  <c r="AO522" i="15" s="1"/>
  <c r="BA522" i="15"/>
  <c r="BB522" i="15"/>
  <c r="AJ523" i="15"/>
  <c r="AJ521" i="15" s="1"/>
  <c r="AK523" i="15"/>
  <c r="AL523" i="15"/>
  <c r="AM523" i="15"/>
  <c r="AN523" i="15"/>
  <c r="AO523" i="15"/>
  <c r="AP523" i="15"/>
  <c r="AP521" i="15" s="1"/>
  <c r="AP522" i="15" s="1"/>
  <c r="AQ523" i="15"/>
  <c r="AR523" i="15"/>
  <c r="AR521" i="15" s="1"/>
  <c r="AR522" i="15" s="1"/>
  <c r="AS523" i="15"/>
  <c r="AS521" i="15" s="1"/>
  <c r="AT523" i="15"/>
  <c r="AT521" i="15" s="1"/>
  <c r="AT522" i="15" s="1"/>
  <c r="AU523" i="15"/>
  <c r="AV523" i="15"/>
  <c r="AV521" i="15" s="1"/>
  <c r="AW523" i="15"/>
  <c r="AX523" i="15"/>
  <c r="AX521" i="15" s="1"/>
  <c r="AX522" i="15" s="1"/>
  <c r="AY523" i="15"/>
  <c r="AY521" i="15" s="1"/>
  <c r="AY522" i="15" s="1"/>
  <c r="AZ523" i="15"/>
  <c r="BA523" i="15"/>
  <c r="BB523" i="15"/>
  <c r="AJ527" i="15"/>
  <c r="AK527" i="15"/>
  <c r="AL527" i="15"/>
  <c r="AM527" i="15"/>
  <c r="AN527" i="15"/>
  <c r="AO527" i="15"/>
  <c r="AP527" i="15"/>
  <c r="AQ527" i="15"/>
  <c r="AR527" i="15"/>
  <c r="AS527" i="15"/>
  <c r="AT527" i="15"/>
  <c r="AU527" i="15"/>
  <c r="AV527" i="15"/>
  <c r="AW527" i="15"/>
  <c r="AW521" i="15" s="1"/>
  <c r="AW522" i="15" s="1"/>
  <c r="AX527" i="15"/>
  <c r="AY527" i="15"/>
  <c r="AZ527" i="15"/>
  <c r="AZ521" i="15" s="1"/>
  <c r="AZ522" i="15" s="1"/>
  <c r="BA527" i="15"/>
  <c r="BB527" i="15"/>
  <c r="AJ531" i="15"/>
  <c r="AK531" i="15"/>
  <c r="AL531" i="15"/>
  <c r="AM531" i="15"/>
  <c r="AN531" i="15"/>
  <c r="AO531" i="15"/>
  <c r="AP531" i="15"/>
  <c r="AQ531" i="15"/>
  <c r="AR531" i="15"/>
  <c r="AS531" i="15"/>
  <c r="AT531" i="15"/>
  <c r="AU531" i="15"/>
  <c r="AV531" i="15"/>
  <c r="AW531" i="15"/>
  <c r="AX531" i="15"/>
  <c r="AY531" i="15"/>
  <c r="AZ531" i="15"/>
  <c r="BA531" i="15"/>
  <c r="BA521" i="15" s="1"/>
  <c r="BB531" i="15"/>
  <c r="BB521" i="15" s="1"/>
  <c r="AO536" i="15"/>
  <c r="AO537" i="15" s="1"/>
  <c r="AR536" i="15"/>
  <c r="AR537" i="15" s="1"/>
  <c r="AU536" i="15"/>
  <c r="AU537" i="15" s="1"/>
  <c r="AV536" i="15"/>
  <c r="AX537" i="15"/>
  <c r="AY537" i="15"/>
  <c r="AJ538" i="15"/>
  <c r="AK538" i="15"/>
  <c r="AL538" i="15"/>
  <c r="AL536" i="15" s="1"/>
  <c r="AL537" i="15" s="1"/>
  <c r="AM538" i="15"/>
  <c r="AM536" i="15" s="1"/>
  <c r="AN538" i="15"/>
  <c r="AO538" i="15"/>
  <c r="AP538" i="15"/>
  <c r="AP536" i="15" s="1"/>
  <c r="AQ538" i="15"/>
  <c r="AQ536" i="15" s="1"/>
  <c r="AQ537" i="15" s="1"/>
  <c r="AR538" i="15"/>
  <c r="AS538" i="15"/>
  <c r="AT538" i="15"/>
  <c r="AU538" i="15"/>
  <c r="AV538" i="15"/>
  <c r="AW538" i="15"/>
  <c r="AX538" i="15"/>
  <c r="AY538" i="15"/>
  <c r="AY536" i="15" s="1"/>
  <c r="AZ538" i="15"/>
  <c r="AZ536" i="15" s="1"/>
  <c r="AZ537" i="15" s="1"/>
  <c r="BA538" i="15"/>
  <c r="BA536" i="15" s="1"/>
  <c r="BA537" i="15" s="1"/>
  <c r="BB538" i="15"/>
  <c r="BB536" i="15" s="1"/>
  <c r="BB537" i="15" s="1"/>
  <c r="AJ542" i="15"/>
  <c r="AK542" i="15"/>
  <c r="AL542" i="15"/>
  <c r="AM542" i="15"/>
  <c r="AN542" i="15"/>
  <c r="AO542" i="15"/>
  <c r="AP542" i="15"/>
  <c r="AQ542" i="15"/>
  <c r="AR542" i="15"/>
  <c r="AS542" i="15"/>
  <c r="AT542" i="15"/>
  <c r="AU542" i="15"/>
  <c r="AV542" i="15"/>
  <c r="AW542" i="15"/>
  <c r="AW536" i="15" s="1"/>
  <c r="AW537" i="15" s="1"/>
  <c r="AX542" i="15"/>
  <c r="AX536" i="15" s="1"/>
  <c r="AY542" i="15"/>
  <c r="AZ542" i="15"/>
  <c r="BA542" i="15"/>
  <c r="BB542" i="15"/>
  <c r="AJ546" i="15"/>
  <c r="AK546" i="15"/>
  <c r="AL546" i="15"/>
  <c r="AM546" i="15"/>
  <c r="AN546" i="15"/>
  <c r="AO546" i="15"/>
  <c r="AP546" i="15"/>
  <c r="AQ546" i="15"/>
  <c r="AR546" i="15"/>
  <c r="AS546" i="15"/>
  <c r="AS536" i="15" s="1"/>
  <c r="AT546" i="15"/>
  <c r="AT536" i="15" s="1"/>
  <c r="AT537" i="15" s="1"/>
  <c r="AU546" i="15"/>
  <c r="AV546" i="15"/>
  <c r="AW546" i="15"/>
  <c r="AX546" i="15"/>
  <c r="AY546" i="15"/>
  <c r="AZ546" i="15"/>
  <c r="BA546" i="15"/>
  <c r="BB546" i="15"/>
  <c r="AL551" i="15"/>
  <c r="AM551" i="15"/>
  <c r="AS551" i="15"/>
  <c r="AU551" i="15"/>
  <c r="AU552" i="15" s="1"/>
  <c r="AV551" i="15"/>
  <c r="AV552" i="15" s="1"/>
  <c r="AW551" i="15"/>
  <c r="AW552" i="15" s="1"/>
  <c r="AX551" i="15"/>
  <c r="AX552" i="15" s="1"/>
  <c r="AY551" i="15"/>
  <c r="AY552" i="15" s="1"/>
  <c r="AJ552" i="15"/>
  <c r="AK552" i="15"/>
  <c r="AL552" i="15"/>
  <c r="AM552" i="15"/>
  <c r="AZ552" i="15"/>
  <c r="AJ553" i="15"/>
  <c r="AK553" i="15"/>
  <c r="AL553" i="15"/>
  <c r="AM553" i="15"/>
  <c r="AN553" i="15"/>
  <c r="AO553" i="15"/>
  <c r="AP553" i="15"/>
  <c r="AP551" i="15" s="1"/>
  <c r="AQ553" i="15"/>
  <c r="AQ551" i="15" s="1"/>
  <c r="AQ552" i="15" s="1"/>
  <c r="AR553" i="15"/>
  <c r="AS553" i="15"/>
  <c r="AT553" i="15"/>
  <c r="AU553" i="15"/>
  <c r="AV553" i="15"/>
  <c r="AW553" i="15"/>
  <c r="AX553" i="15"/>
  <c r="AY553" i="15"/>
  <c r="AZ553" i="15"/>
  <c r="AZ551" i="15" s="1"/>
  <c r="BA553" i="15"/>
  <c r="BB553" i="15"/>
  <c r="BB551" i="15" s="1"/>
  <c r="BB552" i="15" s="1"/>
  <c r="AJ557" i="15"/>
  <c r="AK557" i="15"/>
  <c r="AL557" i="15"/>
  <c r="AM557" i="15"/>
  <c r="AN557" i="15"/>
  <c r="AO557" i="15"/>
  <c r="AP557" i="15"/>
  <c r="AQ557" i="15"/>
  <c r="AR557" i="15"/>
  <c r="AS557" i="15"/>
  <c r="AT557" i="15"/>
  <c r="AT551" i="15" s="1"/>
  <c r="AT552" i="15" s="1"/>
  <c r="AU557" i="15"/>
  <c r="AV557" i="15"/>
  <c r="AW557" i="15"/>
  <c r="AX557" i="15"/>
  <c r="AY557" i="15"/>
  <c r="AZ557" i="15"/>
  <c r="BA557" i="15"/>
  <c r="BB557" i="15"/>
  <c r="AJ561" i="15"/>
  <c r="AJ551" i="15" s="1"/>
  <c r="BF551" i="15" s="1"/>
  <c r="AK561" i="15"/>
  <c r="AK551" i="15" s="1"/>
  <c r="AL561" i="15"/>
  <c r="AM561" i="15"/>
  <c r="AN561" i="15"/>
  <c r="AO561" i="15"/>
  <c r="AP561" i="15"/>
  <c r="AQ561" i="15"/>
  <c r="AR561" i="15"/>
  <c r="AR551" i="15" s="1"/>
  <c r="AR552" i="15" s="1"/>
  <c r="AS561" i="15"/>
  <c r="AT561" i="15"/>
  <c r="AU561" i="15"/>
  <c r="AV561" i="15"/>
  <c r="AW561" i="15"/>
  <c r="AX561" i="15"/>
  <c r="AY561" i="15"/>
  <c r="AZ561" i="15"/>
  <c r="BA561" i="15"/>
  <c r="BA551" i="15" s="1"/>
  <c r="BA552" i="15" s="1"/>
  <c r="BB561" i="15"/>
  <c r="BA566" i="15"/>
  <c r="BA567" i="15" s="1"/>
  <c r="AR567" i="15"/>
  <c r="AS567" i="15"/>
  <c r="AJ568" i="15"/>
  <c r="AK568" i="15"/>
  <c r="AL568" i="15"/>
  <c r="AM568" i="15"/>
  <c r="AN568" i="15"/>
  <c r="AO568" i="15"/>
  <c r="AP568" i="15"/>
  <c r="AQ568" i="15"/>
  <c r="AR568" i="15"/>
  <c r="AR566" i="15" s="1"/>
  <c r="AS568" i="15"/>
  <c r="AS566" i="15" s="1"/>
  <c r="AT568" i="15"/>
  <c r="AT566" i="15" s="1"/>
  <c r="AT567" i="15" s="1"/>
  <c r="AU568" i="15"/>
  <c r="AV568" i="15"/>
  <c r="AW568" i="15"/>
  <c r="AX568" i="15"/>
  <c r="AY568" i="15"/>
  <c r="AZ568" i="15"/>
  <c r="BA568" i="15"/>
  <c r="BB568" i="15"/>
  <c r="BB566" i="15" s="1"/>
  <c r="BB567" i="15" s="1"/>
  <c r="AJ572" i="15"/>
  <c r="AJ566" i="15" s="1"/>
  <c r="AJ567" i="15" s="1"/>
  <c r="AK572" i="15"/>
  <c r="AK566" i="15" s="1"/>
  <c r="AK567" i="15" s="1"/>
  <c r="AL572" i="15"/>
  <c r="AL566" i="15" s="1"/>
  <c r="AL567" i="15" s="1"/>
  <c r="AM572" i="15"/>
  <c r="AN572" i="15"/>
  <c r="AO572" i="15"/>
  <c r="AO566" i="15" s="1"/>
  <c r="AO567" i="15" s="1"/>
  <c r="AP572" i="15"/>
  <c r="AQ572" i="15"/>
  <c r="AR572" i="15"/>
  <c r="AS572" i="15"/>
  <c r="AT572" i="15"/>
  <c r="AU572" i="15"/>
  <c r="AV572" i="15"/>
  <c r="AW572" i="15"/>
  <c r="AX572" i="15"/>
  <c r="AY572" i="15"/>
  <c r="AZ572" i="15"/>
  <c r="BA572" i="15"/>
  <c r="BB572" i="15"/>
  <c r="AJ576" i="15"/>
  <c r="AK576" i="15"/>
  <c r="AL576" i="15"/>
  <c r="AM576" i="15"/>
  <c r="AN576" i="15"/>
  <c r="AN566" i="15" s="1"/>
  <c r="AN567" i="15" s="1"/>
  <c r="AO576" i="15"/>
  <c r="AP576" i="15"/>
  <c r="AQ576" i="15"/>
  <c r="AR576" i="15"/>
  <c r="AS576" i="15"/>
  <c r="AT576" i="15"/>
  <c r="AU576" i="15"/>
  <c r="AV576" i="15"/>
  <c r="AW576" i="15"/>
  <c r="AX576" i="15"/>
  <c r="AX566" i="15" s="1"/>
  <c r="AX567" i="15" s="1"/>
  <c r="AY576" i="15"/>
  <c r="AZ576" i="15"/>
  <c r="BA576" i="15"/>
  <c r="BB576" i="15"/>
  <c r="AM582" i="15"/>
  <c r="AR582" i="15"/>
  <c r="AJ583" i="15"/>
  <c r="AK583" i="15"/>
  <c r="AL583" i="15"/>
  <c r="AM583" i="15"/>
  <c r="AN583" i="15"/>
  <c r="AO583" i="15"/>
  <c r="AP583" i="15"/>
  <c r="AP581" i="15" s="1"/>
  <c r="AQ583" i="15"/>
  <c r="AQ581" i="15" s="1"/>
  <c r="AQ582" i="15" s="1"/>
  <c r="AR583" i="15"/>
  <c r="AR581" i="15" s="1"/>
  <c r="AS583" i="15"/>
  <c r="AT583" i="15"/>
  <c r="AT581" i="15" s="1"/>
  <c r="AT582" i="15" s="1"/>
  <c r="AU583" i="15"/>
  <c r="AV583" i="15"/>
  <c r="AW583" i="15"/>
  <c r="AX583" i="15"/>
  <c r="AY583" i="15"/>
  <c r="AZ583" i="15"/>
  <c r="BA583" i="15"/>
  <c r="BB583" i="15"/>
  <c r="AJ587" i="15"/>
  <c r="AJ581" i="15" s="1"/>
  <c r="AJ582" i="15" s="1"/>
  <c r="AK587" i="15"/>
  <c r="AK581" i="15" s="1"/>
  <c r="AK582" i="15" s="1"/>
  <c r="AL587" i="15"/>
  <c r="AM587" i="15"/>
  <c r="AM581" i="15" s="1"/>
  <c r="AN587" i="15"/>
  <c r="AN581" i="15" s="1"/>
  <c r="AN582" i="15" s="1"/>
  <c r="AO587" i="15"/>
  <c r="AP587" i="15"/>
  <c r="AQ587" i="15"/>
  <c r="AR587" i="15"/>
  <c r="AS587" i="15"/>
  <c r="AT587" i="15"/>
  <c r="AU587" i="15"/>
  <c r="AV587" i="15"/>
  <c r="AW587" i="15"/>
  <c r="AX587" i="15"/>
  <c r="AY587" i="15"/>
  <c r="AZ587" i="15"/>
  <c r="BA587" i="15"/>
  <c r="BB587" i="15"/>
  <c r="AJ591" i="15"/>
  <c r="AK591" i="15"/>
  <c r="AL591" i="15"/>
  <c r="AM591" i="15"/>
  <c r="AN591" i="15"/>
  <c r="AO591" i="15"/>
  <c r="AP591" i="15"/>
  <c r="AQ591" i="15"/>
  <c r="AR591" i="15"/>
  <c r="AS591" i="15"/>
  <c r="AT591" i="15"/>
  <c r="AU591" i="15"/>
  <c r="AV591" i="15"/>
  <c r="AW591" i="15"/>
  <c r="AW581" i="15" s="1"/>
  <c r="AW582" i="15" s="1"/>
  <c r="AX591" i="15"/>
  <c r="AX581" i="15" s="1"/>
  <c r="AX582" i="15" s="1"/>
  <c r="AY591" i="15"/>
  <c r="AY581" i="15" s="1"/>
  <c r="AY582" i="15" s="1"/>
  <c r="AZ591" i="15"/>
  <c r="AZ581" i="15" s="1"/>
  <c r="AZ582" i="15" s="1"/>
  <c r="BA591" i="15"/>
  <c r="BB591" i="15"/>
  <c r="AK596" i="15"/>
  <c r="AK597" i="15" s="1"/>
  <c r="AS596" i="15"/>
  <c r="AW597" i="15"/>
  <c r="AJ598" i="15"/>
  <c r="AK598" i="15"/>
  <c r="AL598" i="15"/>
  <c r="AL596" i="15" s="1"/>
  <c r="AL597" i="15" s="1"/>
  <c r="AM598" i="15"/>
  <c r="AM596" i="15" s="1"/>
  <c r="AM597" i="15" s="1"/>
  <c r="AN598" i="15"/>
  <c r="AN596" i="15" s="1"/>
  <c r="AN597" i="15" s="1"/>
  <c r="AO598" i="15"/>
  <c r="AO596" i="15" s="1"/>
  <c r="AO597" i="15" s="1"/>
  <c r="AP598" i="15"/>
  <c r="AP596" i="15" s="1"/>
  <c r="AP597" i="15" s="1"/>
  <c r="AQ598" i="15"/>
  <c r="AR598" i="15"/>
  <c r="AS598" i="15"/>
  <c r="AT598" i="15"/>
  <c r="AU598" i="15"/>
  <c r="AV598" i="15"/>
  <c r="AW598" i="15"/>
  <c r="AW596" i="15" s="1"/>
  <c r="AX598" i="15"/>
  <c r="AY598" i="15"/>
  <c r="AZ598" i="15"/>
  <c r="AZ596" i="15" s="1"/>
  <c r="AZ597" i="15" s="1"/>
  <c r="BA598" i="15"/>
  <c r="BA596" i="15" s="1"/>
  <c r="BA597" i="15" s="1"/>
  <c r="BB598" i="15"/>
  <c r="BB596" i="15" s="1"/>
  <c r="BB597" i="15" s="1"/>
  <c r="AJ602" i="15"/>
  <c r="AK602" i="15"/>
  <c r="AL602" i="15"/>
  <c r="AM602" i="15"/>
  <c r="AN602" i="15"/>
  <c r="AO602" i="15"/>
  <c r="AP602" i="15"/>
  <c r="AQ602" i="15"/>
  <c r="AR602" i="15"/>
  <c r="AS602" i="15"/>
  <c r="AT602" i="15"/>
  <c r="AU602" i="15"/>
  <c r="AV602" i="15"/>
  <c r="AW602" i="15"/>
  <c r="AX602" i="15"/>
  <c r="AY602" i="15"/>
  <c r="AZ602" i="15"/>
  <c r="BA602" i="15"/>
  <c r="BB602" i="15"/>
  <c r="AJ606" i="15"/>
  <c r="AK606" i="15"/>
  <c r="AL606" i="15"/>
  <c r="AM606" i="15"/>
  <c r="AN606" i="15"/>
  <c r="AO606" i="15"/>
  <c r="AP606" i="15"/>
  <c r="AQ606" i="15"/>
  <c r="AR606" i="15"/>
  <c r="AS606" i="15"/>
  <c r="AT606" i="15"/>
  <c r="AT596" i="15" s="1"/>
  <c r="AT597" i="15" s="1"/>
  <c r="AU606" i="15"/>
  <c r="AV606" i="15"/>
  <c r="AW606" i="15"/>
  <c r="AX606" i="15"/>
  <c r="AY606" i="15"/>
  <c r="AZ606" i="15"/>
  <c r="BA606" i="15"/>
  <c r="BB606" i="15"/>
  <c r="AL611" i="15"/>
  <c r="AL612" i="15" s="1"/>
  <c r="AO611" i="15"/>
  <c r="AP611" i="15"/>
  <c r="AS611" i="15"/>
  <c r="AT611" i="15"/>
  <c r="AV611" i="15"/>
  <c r="AV612" i="15" s="1"/>
  <c r="AZ611" i="15"/>
  <c r="AZ612" i="15" s="1"/>
  <c r="BB611" i="15"/>
  <c r="BB612" i="15" s="1"/>
  <c r="AO612" i="15"/>
  <c r="AP612" i="15"/>
  <c r="AT612" i="15"/>
  <c r="AJ613" i="15"/>
  <c r="AJ611" i="15" s="1"/>
  <c r="AK613" i="15"/>
  <c r="AL613" i="15"/>
  <c r="AM613" i="15"/>
  <c r="AM611" i="15" s="1"/>
  <c r="AN613" i="15"/>
  <c r="AO613" i="15"/>
  <c r="AP613" i="15"/>
  <c r="AQ613" i="15"/>
  <c r="AR613" i="15"/>
  <c r="AS613" i="15"/>
  <c r="AT613" i="15"/>
  <c r="AU613" i="15"/>
  <c r="AV613" i="15"/>
  <c r="AW613" i="15"/>
  <c r="AX613" i="15"/>
  <c r="AY613" i="15"/>
  <c r="AY611" i="15" s="1"/>
  <c r="AY612" i="15" s="1"/>
  <c r="AZ613" i="15"/>
  <c r="BA613" i="15"/>
  <c r="BA611" i="15" s="1"/>
  <c r="BA612" i="15" s="1"/>
  <c r="BB613" i="15"/>
  <c r="AJ617" i="15"/>
  <c r="AK617" i="15"/>
  <c r="AK611" i="15" s="1"/>
  <c r="AK612" i="15" s="1"/>
  <c r="AL617" i="15"/>
  <c r="AM617" i="15"/>
  <c r="AN617" i="15"/>
  <c r="AO617" i="15"/>
  <c r="AP617" i="15"/>
  <c r="AQ617" i="15"/>
  <c r="AR617" i="15"/>
  <c r="AR611" i="15" s="1"/>
  <c r="AR612" i="15" s="1"/>
  <c r="AS617" i="15"/>
  <c r="AT617" i="15"/>
  <c r="AU617" i="15"/>
  <c r="AV617" i="15"/>
  <c r="AW617" i="15"/>
  <c r="AW611" i="15" s="1"/>
  <c r="AW612" i="15" s="1"/>
  <c r="AX617" i="15"/>
  <c r="AY617" i="15"/>
  <c r="AZ617" i="15"/>
  <c r="BA617" i="15"/>
  <c r="BB617" i="15"/>
  <c r="AJ621" i="15"/>
  <c r="AK621" i="15"/>
  <c r="AL621" i="15"/>
  <c r="AM621" i="15"/>
  <c r="AN621" i="15"/>
  <c r="AO621" i="15"/>
  <c r="AP621" i="15"/>
  <c r="AQ621" i="15"/>
  <c r="AR621" i="15"/>
  <c r="AS621" i="15"/>
  <c r="AT621" i="15"/>
  <c r="AU621" i="15"/>
  <c r="AU611" i="15" s="1"/>
  <c r="AU612" i="15" s="1"/>
  <c r="AV621" i="15"/>
  <c r="AW621" i="15"/>
  <c r="AX621" i="15"/>
  <c r="AY621" i="15"/>
  <c r="AZ621" i="15"/>
  <c r="BA621" i="15"/>
  <c r="BB621" i="15"/>
  <c r="AL626" i="15"/>
  <c r="AL627" i="15" s="1"/>
  <c r="AM626" i="15"/>
  <c r="AR626" i="15"/>
  <c r="AR627" i="15" s="1"/>
  <c r="AX626" i="15"/>
  <c r="AY626" i="15"/>
  <c r="AZ626" i="15"/>
  <c r="BA626" i="15"/>
  <c r="AX627" i="15"/>
  <c r="AY627" i="15"/>
  <c r="AZ627" i="15"/>
  <c r="BA627" i="15"/>
  <c r="AJ628" i="15"/>
  <c r="AK628" i="15"/>
  <c r="AK626" i="15" s="1"/>
  <c r="AK627" i="15" s="1"/>
  <c r="AL628" i="15"/>
  <c r="AM628" i="15"/>
  <c r="AN628" i="15"/>
  <c r="AO628" i="15"/>
  <c r="AP628" i="15"/>
  <c r="AQ628" i="15"/>
  <c r="AR628" i="15"/>
  <c r="AS628" i="15"/>
  <c r="AT628" i="15"/>
  <c r="AU628" i="15"/>
  <c r="AV628" i="15"/>
  <c r="AV626" i="15" s="1"/>
  <c r="AW628" i="15"/>
  <c r="AW626" i="15" s="1"/>
  <c r="AW627" i="15" s="1"/>
  <c r="AX628" i="15"/>
  <c r="AY628" i="15"/>
  <c r="AZ628" i="15"/>
  <c r="BA628" i="15"/>
  <c r="BB628" i="15"/>
  <c r="BB626" i="15" s="1"/>
  <c r="BB627" i="15" s="1"/>
  <c r="AJ632" i="15"/>
  <c r="AK632" i="15"/>
  <c r="AL632" i="15"/>
  <c r="AM632" i="15"/>
  <c r="AN632" i="15"/>
  <c r="AO632" i="15"/>
  <c r="AP632" i="15"/>
  <c r="AQ632" i="15"/>
  <c r="AR632" i="15"/>
  <c r="AS632" i="15"/>
  <c r="AT632" i="15"/>
  <c r="AU632" i="15"/>
  <c r="AV632" i="15"/>
  <c r="AW632" i="15"/>
  <c r="AX632" i="15"/>
  <c r="AY632" i="15"/>
  <c r="AZ632" i="15"/>
  <c r="BA632" i="15"/>
  <c r="BB632" i="15"/>
  <c r="AJ636" i="15"/>
  <c r="AK636" i="15"/>
  <c r="AL636" i="15"/>
  <c r="AM636" i="15"/>
  <c r="AN636" i="15"/>
  <c r="AO636" i="15"/>
  <c r="AP636" i="15"/>
  <c r="AQ636" i="15"/>
  <c r="AR636" i="15"/>
  <c r="AS636" i="15"/>
  <c r="AT636" i="15"/>
  <c r="AU636" i="15"/>
  <c r="AV636" i="15"/>
  <c r="AW636" i="15"/>
  <c r="AX636" i="15"/>
  <c r="AY636" i="15"/>
  <c r="AZ636" i="15"/>
  <c r="BA636" i="15"/>
  <c r="BB636" i="15"/>
  <c r="AO641" i="15"/>
  <c r="AO642" i="15" s="1"/>
  <c r="AR641" i="15"/>
  <c r="AR642" i="15" s="1"/>
  <c r="AS641" i="15"/>
  <c r="AT641" i="15"/>
  <c r="AT642" i="15" s="1"/>
  <c r="AU641" i="15"/>
  <c r="AU642" i="15" s="1"/>
  <c r="AJ643" i="15"/>
  <c r="AK643" i="15"/>
  <c r="AL643" i="15"/>
  <c r="AM643" i="15"/>
  <c r="AN643" i="15"/>
  <c r="AN641" i="15" s="1"/>
  <c r="AN642" i="15" s="1"/>
  <c r="AO643" i="15"/>
  <c r="AP643" i="15"/>
  <c r="AP641" i="15" s="1"/>
  <c r="AQ643" i="15"/>
  <c r="AR643" i="15"/>
  <c r="AS643" i="15"/>
  <c r="AT643" i="15"/>
  <c r="AU643" i="15"/>
  <c r="AV643" i="15"/>
  <c r="AW643" i="15"/>
  <c r="AX643" i="15"/>
  <c r="AY643" i="15"/>
  <c r="AZ643" i="15"/>
  <c r="BA643" i="15"/>
  <c r="BB643" i="15"/>
  <c r="AJ647" i="15"/>
  <c r="AK647" i="15"/>
  <c r="AL647" i="15"/>
  <c r="AM647" i="15"/>
  <c r="AN647" i="15"/>
  <c r="AO647" i="15"/>
  <c r="AP647" i="15"/>
  <c r="AQ647" i="15"/>
  <c r="AR647" i="15"/>
  <c r="AS647" i="15"/>
  <c r="AT647" i="15"/>
  <c r="AU647" i="15"/>
  <c r="AV647" i="15"/>
  <c r="AV641" i="15" s="1"/>
  <c r="AW647" i="15"/>
  <c r="AX647" i="15"/>
  <c r="AY647" i="15"/>
  <c r="AZ647" i="15"/>
  <c r="BA647" i="15"/>
  <c r="BA641" i="15" s="1"/>
  <c r="BA642" i="15" s="1"/>
  <c r="BB647" i="15"/>
  <c r="BB641" i="15" s="1"/>
  <c r="BB642" i="15" s="1"/>
  <c r="AJ651" i="15"/>
  <c r="AK651" i="15"/>
  <c r="AL651" i="15"/>
  <c r="AM651" i="15"/>
  <c r="AN651" i="15"/>
  <c r="AO651" i="15"/>
  <c r="AP651" i="15"/>
  <c r="AQ651" i="15"/>
  <c r="AR651" i="15"/>
  <c r="AS651" i="15"/>
  <c r="AT651" i="15"/>
  <c r="AU651" i="15"/>
  <c r="AV651" i="15"/>
  <c r="AW651" i="15"/>
  <c r="AX651" i="15"/>
  <c r="AY651" i="15"/>
  <c r="AZ651" i="15"/>
  <c r="BA651" i="15"/>
  <c r="BB651" i="15"/>
  <c r="AP656" i="15"/>
  <c r="AP657" i="15" s="1"/>
  <c r="AS656" i="15"/>
  <c r="AQ657" i="15"/>
  <c r="AJ658" i="15"/>
  <c r="AJ656" i="15" s="1"/>
  <c r="AK658" i="15"/>
  <c r="AL658" i="15"/>
  <c r="AL656" i="15" s="1"/>
  <c r="AL657" i="15" s="1"/>
  <c r="AM658" i="15"/>
  <c r="AM656" i="15" s="1"/>
  <c r="AN658" i="15"/>
  <c r="AN656" i="15" s="1"/>
  <c r="AN657" i="15" s="1"/>
  <c r="AO658" i="15"/>
  <c r="AO656" i="15" s="1"/>
  <c r="AO657" i="15" s="1"/>
  <c r="AP658" i="15"/>
  <c r="AQ658" i="15"/>
  <c r="AQ656" i="15" s="1"/>
  <c r="AR658" i="15"/>
  <c r="AS658" i="15"/>
  <c r="AT658" i="15"/>
  <c r="AU658" i="15"/>
  <c r="AV658" i="15"/>
  <c r="AW658" i="15"/>
  <c r="AX658" i="15"/>
  <c r="AX656" i="15" s="1"/>
  <c r="AX657" i="15" s="1"/>
  <c r="AY658" i="15"/>
  <c r="AZ658" i="15"/>
  <c r="BA658" i="15"/>
  <c r="BB658" i="15"/>
  <c r="AJ662" i="15"/>
  <c r="AK662" i="15"/>
  <c r="AK656" i="15" s="1"/>
  <c r="AK657" i="15" s="1"/>
  <c r="AL662" i="15"/>
  <c r="AM662" i="15"/>
  <c r="AN662" i="15"/>
  <c r="AO662" i="15"/>
  <c r="AP662" i="15"/>
  <c r="AQ662" i="15"/>
  <c r="AR662" i="15"/>
  <c r="AS662" i="15"/>
  <c r="AT662" i="15"/>
  <c r="AT656" i="15" s="1"/>
  <c r="AT657" i="15" s="1"/>
  <c r="AU662" i="15"/>
  <c r="AU656" i="15" s="1"/>
  <c r="AU657" i="15" s="1"/>
  <c r="AV662" i="15"/>
  <c r="AV656" i="15" s="1"/>
  <c r="AW662" i="15"/>
  <c r="AW656" i="15" s="1"/>
  <c r="AW657" i="15" s="1"/>
  <c r="AX662" i="15"/>
  <c r="AY662" i="15"/>
  <c r="AY656" i="15" s="1"/>
  <c r="AY657" i="15" s="1"/>
  <c r="AZ662" i="15"/>
  <c r="BA662" i="15"/>
  <c r="BA656" i="15" s="1"/>
  <c r="BA657" i="15" s="1"/>
  <c r="BB662" i="15"/>
  <c r="BB656" i="15" s="1"/>
  <c r="BB657" i="15" s="1"/>
  <c r="AJ666" i="15"/>
  <c r="AK666" i="15"/>
  <c r="AL666" i="15"/>
  <c r="AM666" i="15"/>
  <c r="AN666" i="15"/>
  <c r="AO666" i="15"/>
  <c r="AP666" i="15"/>
  <c r="AQ666" i="15"/>
  <c r="AR666" i="15"/>
  <c r="AR656" i="15" s="1"/>
  <c r="AS666" i="15"/>
  <c r="AT666" i="15"/>
  <c r="AU666" i="15"/>
  <c r="AV666" i="15"/>
  <c r="AW666" i="15"/>
  <c r="AX666" i="15"/>
  <c r="AY666" i="15"/>
  <c r="AZ666" i="15"/>
  <c r="BA666" i="15"/>
  <c r="BB666" i="15"/>
  <c r="AL671" i="15"/>
  <c r="AM671" i="15"/>
  <c r="AO671" i="15"/>
  <c r="AO672" i="15" s="1"/>
  <c r="AY671" i="15"/>
  <c r="AJ672" i="15"/>
  <c r="AL672" i="15"/>
  <c r="AM672" i="15"/>
  <c r="AY672" i="15"/>
  <c r="BA672" i="15"/>
  <c r="BB672" i="15"/>
  <c r="AJ673" i="15"/>
  <c r="AJ671" i="15" s="1"/>
  <c r="BF671" i="15" s="1"/>
  <c r="AK673" i="15"/>
  <c r="AK671" i="15" s="1"/>
  <c r="AK672" i="15" s="1"/>
  <c r="AL673" i="15"/>
  <c r="AM673" i="15"/>
  <c r="AN673" i="15"/>
  <c r="AO673" i="15"/>
  <c r="AP673" i="15"/>
  <c r="AQ673" i="15"/>
  <c r="AR673" i="15"/>
  <c r="AS673" i="15"/>
  <c r="AT673" i="15"/>
  <c r="AU673" i="15"/>
  <c r="AV673" i="15"/>
  <c r="AW673" i="15"/>
  <c r="AW671" i="15" s="1"/>
  <c r="AW672" i="15" s="1"/>
  <c r="AX673" i="15"/>
  <c r="AX671" i="15" s="1"/>
  <c r="AX672" i="15" s="1"/>
  <c r="AY673" i="15"/>
  <c r="AZ673" i="15"/>
  <c r="BA673" i="15"/>
  <c r="BA671" i="15" s="1"/>
  <c r="BB673" i="15"/>
  <c r="BB671" i="15" s="1"/>
  <c r="AJ677" i="15"/>
  <c r="AK677" i="15"/>
  <c r="AL677" i="15"/>
  <c r="AM677" i="15"/>
  <c r="AN677" i="15"/>
  <c r="AN671" i="15" s="1"/>
  <c r="AN672" i="15" s="1"/>
  <c r="AO677" i="15"/>
  <c r="AP677" i="15"/>
  <c r="AQ677" i="15"/>
  <c r="AR677" i="15"/>
  <c r="AS677" i="15"/>
  <c r="AS671" i="15" s="1"/>
  <c r="AT677" i="15"/>
  <c r="AT671" i="15" s="1"/>
  <c r="AT672" i="15" s="1"/>
  <c r="AU677" i="15"/>
  <c r="AU671" i="15" s="1"/>
  <c r="AU672" i="15" s="1"/>
  <c r="AV677" i="15"/>
  <c r="AV671" i="15" s="1"/>
  <c r="AW677" i="15"/>
  <c r="AX677" i="15"/>
  <c r="AY677" i="15"/>
  <c r="AZ677" i="15"/>
  <c r="BA677" i="15"/>
  <c r="BB677" i="15"/>
  <c r="AJ681" i="15"/>
  <c r="AK681" i="15"/>
  <c r="AL681" i="15"/>
  <c r="AM681" i="15"/>
  <c r="AN681" i="15"/>
  <c r="AO681" i="15"/>
  <c r="AP681" i="15"/>
  <c r="AP671" i="15" s="1"/>
  <c r="AQ681" i="15"/>
  <c r="AQ671" i="15" s="1"/>
  <c r="AQ672" i="15" s="1"/>
  <c r="AR681" i="15"/>
  <c r="AS681" i="15"/>
  <c r="AT681" i="15"/>
  <c r="AU681" i="15"/>
  <c r="AV681" i="15"/>
  <c r="AW681" i="15"/>
  <c r="AX681" i="15"/>
  <c r="AY681" i="15"/>
  <c r="AZ681" i="15"/>
  <c r="BA681" i="15"/>
  <c r="BB681" i="15"/>
  <c r="AK686" i="15"/>
  <c r="AK687" i="15" s="1"/>
  <c r="AM686" i="15"/>
  <c r="AN686" i="15"/>
  <c r="AN687" i="15" s="1"/>
  <c r="AO686" i="15"/>
  <c r="AO687" i="15" s="1"/>
  <c r="AP686" i="15"/>
  <c r="AQ686" i="15"/>
  <c r="AQ687" i="15" s="1"/>
  <c r="AJ688" i="15"/>
  <c r="AK688" i="15"/>
  <c r="AL688" i="15"/>
  <c r="AL686" i="15" s="1"/>
  <c r="AL687" i="15" s="1"/>
  <c r="AM688" i="15"/>
  <c r="AN688" i="15"/>
  <c r="AO688" i="15"/>
  <c r="AP688" i="15"/>
  <c r="AQ688" i="15"/>
  <c r="AR688" i="15"/>
  <c r="AR686" i="15" s="1"/>
  <c r="AR687" i="15" s="1"/>
  <c r="AS688" i="15"/>
  <c r="AT688" i="15"/>
  <c r="AT686" i="15" s="1"/>
  <c r="AT687" i="15" s="1"/>
  <c r="AU688" i="15"/>
  <c r="AV688" i="15"/>
  <c r="AW688" i="15"/>
  <c r="AX688" i="15"/>
  <c r="AX686" i="15" s="1"/>
  <c r="AX687" i="15" s="1"/>
  <c r="AY688" i="15"/>
  <c r="AZ688" i="15"/>
  <c r="AZ686" i="15" s="1"/>
  <c r="AZ687" i="15" s="1"/>
  <c r="BA688" i="15"/>
  <c r="BA686" i="15" s="1"/>
  <c r="BA687" i="15" s="1"/>
  <c r="BB688" i="15"/>
  <c r="BB686" i="15" s="1"/>
  <c r="BB687" i="15" s="1"/>
  <c r="AJ692" i="15"/>
  <c r="AJ686" i="15" s="1"/>
  <c r="AK692" i="15"/>
  <c r="AL692" i="15"/>
  <c r="AM692" i="15"/>
  <c r="AN692" i="15"/>
  <c r="AO692" i="15"/>
  <c r="AP692" i="15"/>
  <c r="AQ692" i="15"/>
  <c r="AR692" i="15"/>
  <c r="AS692" i="15"/>
  <c r="AT692" i="15"/>
  <c r="AU692" i="15"/>
  <c r="AV692" i="15"/>
  <c r="AW692" i="15"/>
  <c r="AX692" i="15"/>
  <c r="AY692" i="15"/>
  <c r="AZ692" i="15"/>
  <c r="BA692" i="15"/>
  <c r="BB692" i="15"/>
  <c r="AJ696" i="15"/>
  <c r="AK696" i="15"/>
  <c r="AL696" i="15"/>
  <c r="AM696" i="15"/>
  <c r="AN696" i="15"/>
  <c r="AO696" i="15"/>
  <c r="AP696" i="15"/>
  <c r="AQ696" i="15"/>
  <c r="AR696" i="15"/>
  <c r="AS696" i="15"/>
  <c r="AT696" i="15"/>
  <c r="AU696" i="15"/>
  <c r="AV696" i="15"/>
  <c r="AW696" i="15"/>
  <c r="AX696" i="15"/>
  <c r="AY696" i="15"/>
  <c r="AZ696" i="15"/>
  <c r="BA696" i="15"/>
  <c r="BB696" i="15"/>
  <c r="AK701" i="15"/>
  <c r="AK702" i="15" s="1"/>
  <c r="AL701" i="15"/>
  <c r="AL702" i="15" s="1"/>
  <c r="AM701" i="15"/>
  <c r="AQ701" i="15"/>
  <c r="AT701" i="15"/>
  <c r="AX701" i="15"/>
  <c r="AX702" i="15" s="1"/>
  <c r="AY701" i="15"/>
  <c r="AY702" i="15" s="1"/>
  <c r="AZ701" i="15"/>
  <c r="AZ702" i="15" s="1"/>
  <c r="AO702" i="15"/>
  <c r="AP702" i="15"/>
  <c r="AQ702" i="15"/>
  <c r="AR702" i="15"/>
  <c r="AT702" i="15"/>
  <c r="AJ703" i="15"/>
  <c r="AK703" i="15"/>
  <c r="AL703" i="15"/>
  <c r="AM703" i="15"/>
  <c r="AN703" i="15"/>
  <c r="AO703" i="15"/>
  <c r="AP703" i="15"/>
  <c r="AQ703" i="15"/>
  <c r="AR703" i="15"/>
  <c r="AR701" i="15" s="1"/>
  <c r="AS703" i="15"/>
  <c r="AT703" i="15"/>
  <c r="AU703" i="15"/>
  <c r="AV703" i="15"/>
  <c r="AW703" i="15"/>
  <c r="AW701" i="15" s="1"/>
  <c r="AW702" i="15" s="1"/>
  <c r="AX703" i="15"/>
  <c r="AY703" i="15"/>
  <c r="AZ703" i="15"/>
  <c r="BA703" i="15"/>
  <c r="BB703" i="15"/>
  <c r="AJ707" i="15"/>
  <c r="AK707" i="15"/>
  <c r="AL707" i="15"/>
  <c r="AM707" i="15"/>
  <c r="AN707" i="15"/>
  <c r="AN701" i="15" s="1"/>
  <c r="AN702" i="15" s="1"/>
  <c r="AO707" i="15"/>
  <c r="AO701" i="15" s="1"/>
  <c r="AP707" i="15"/>
  <c r="AP701" i="15" s="1"/>
  <c r="BH701" i="15" s="1"/>
  <c r="AQ707" i="15"/>
  <c r="AR707" i="15"/>
  <c r="AS707" i="15"/>
  <c r="AT707" i="15"/>
  <c r="AU707" i="15"/>
  <c r="AV707" i="15"/>
  <c r="AW707" i="15"/>
  <c r="AX707" i="15"/>
  <c r="AY707" i="15"/>
  <c r="AZ707" i="15"/>
  <c r="BA707" i="15"/>
  <c r="BB707" i="15"/>
  <c r="AJ711" i="15"/>
  <c r="AK711" i="15"/>
  <c r="AL711" i="15"/>
  <c r="AM711" i="15"/>
  <c r="AN711" i="15"/>
  <c r="AO711" i="15"/>
  <c r="AP711" i="15"/>
  <c r="AQ711" i="15"/>
  <c r="AR711" i="15"/>
  <c r="AS711" i="15"/>
  <c r="AT711" i="15"/>
  <c r="AU711" i="15"/>
  <c r="AV711" i="15"/>
  <c r="AW711" i="15"/>
  <c r="AX711" i="15"/>
  <c r="AY711" i="15"/>
  <c r="AZ711" i="15"/>
  <c r="BA711" i="15"/>
  <c r="BB711" i="15"/>
  <c r="AJ716" i="15"/>
  <c r="AP716" i="15"/>
  <c r="AP717" i="15" s="1"/>
  <c r="AS716" i="15"/>
  <c r="AT716" i="15"/>
  <c r="AT717" i="15" s="1"/>
  <c r="AU716" i="15"/>
  <c r="AU717" i="15" s="1"/>
  <c r="AW716" i="15"/>
  <c r="AW717" i="15" s="1"/>
  <c r="AJ718" i="15"/>
  <c r="AK718" i="15"/>
  <c r="AL718" i="15"/>
  <c r="AL716" i="15" s="1"/>
  <c r="AL717" i="15" s="1"/>
  <c r="AM718" i="15"/>
  <c r="AN718" i="15"/>
  <c r="AO718" i="15"/>
  <c r="AP718" i="15"/>
  <c r="AQ718" i="15"/>
  <c r="AR718" i="15"/>
  <c r="AS718" i="15"/>
  <c r="AT718" i="15"/>
  <c r="AU718" i="15"/>
  <c r="AV718" i="15"/>
  <c r="AW718" i="15"/>
  <c r="AX718" i="15"/>
  <c r="AX716" i="15" s="1"/>
  <c r="AX717" i="15" s="1"/>
  <c r="AY718" i="15"/>
  <c r="AY716" i="15" s="1"/>
  <c r="AY717" i="15" s="1"/>
  <c r="AZ718" i="15"/>
  <c r="AZ716" i="15" s="1"/>
  <c r="AZ717" i="15" s="1"/>
  <c r="BA718" i="15"/>
  <c r="BB718" i="15"/>
  <c r="AJ722" i="15"/>
  <c r="AK722" i="15"/>
  <c r="AL722" i="15"/>
  <c r="AM722" i="15"/>
  <c r="AN722" i="15"/>
  <c r="AO722" i="15"/>
  <c r="AP722" i="15"/>
  <c r="AQ722" i="15"/>
  <c r="AQ716" i="15" s="1"/>
  <c r="AQ717" i="15" s="1"/>
  <c r="AR722" i="15"/>
  <c r="AS722" i="15"/>
  <c r="AT722" i="15"/>
  <c r="AU722" i="15"/>
  <c r="AV722" i="15"/>
  <c r="AW722" i="15"/>
  <c r="AX722" i="15"/>
  <c r="AY722" i="15"/>
  <c r="AZ722" i="15"/>
  <c r="BA722" i="15"/>
  <c r="BB722" i="15"/>
  <c r="AJ726" i="15"/>
  <c r="AK726" i="15"/>
  <c r="AL726" i="15"/>
  <c r="AM726" i="15"/>
  <c r="AN726" i="15"/>
  <c r="AO726" i="15"/>
  <c r="AP726" i="15"/>
  <c r="AQ726" i="15"/>
  <c r="AR726" i="15"/>
  <c r="AS726" i="15"/>
  <c r="AT726" i="15"/>
  <c r="AU726" i="15"/>
  <c r="AV726" i="15"/>
  <c r="AV716" i="15" s="1"/>
  <c r="AW726" i="15"/>
  <c r="AX726" i="15"/>
  <c r="AY726" i="15"/>
  <c r="AZ726" i="15"/>
  <c r="BA726" i="15"/>
  <c r="BB726" i="15"/>
  <c r="AK731" i="15"/>
  <c r="AK732" i="15" s="1"/>
  <c r="AL731" i="15"/>
  <c r="AL732" i="15" s="1"/>
  <c r="AO731" i="15"/>
  <c r="AO732" i="15" s="1"/>
  <c r="BB731" i="15"/>
  <c r="BB732" i="15" s="1"/>
  <c r="AJ733" i="15"/>
  <c r="AJ731" i="15" s="1"/>
  <c r="AK733" i="15"/>
  <c r="AL733" i="15"/>
  <c r="AM733" i="15"/>
  <c r="AM731" i="15" s="1"/>
  <c r="AN733" i="15"/>
  <c r="AO733" i="15"/>
  <c r="AP733" i="15"/>
  <c r="AQ733" i="15"/>
  <c r="AR733" i="15"/>
  <c r="AS733" i="15"/>
  <c r="AT733" i="15"/>
  <c r="AU733" i="15"/>
  <c r="AV733" i="15"/>
  <c r="AV731" i="15" s="1"/>
  <c r="AW733" i="15"/>
  <c r="AX733" i="15"/>
  <c r="AY733" i="15"/>
  <c r="AZ733" i="15"/>
  <c r="AZ731" i="15" s="1"/>
  <c r="AZ732" i="15" s="1"/>
  <c r="BA733" i="15"/>
  <c r="BA731" i="15" s="1"/>
  <c r="BA732" i="15" s="1"/>
  <c r="BB733" i="15"/>
  <c r="AJ737" i="15"/>
  <c r="AK737" i="15"/>
  <c r="AL737" i="15"/>
  <c r="AM737" i="15"/>
  <c r="AN737" i="15"/>
  <c r="AO737" i="15"/>
  <c r="AP737" i="15"/>
  <c r="AQ737" i="15"/>
  <c r="AR737" i="15"/>
  <c r="AS737" i="15"/>
  <c r="AT737" i="15"/>
  <c r="AU737" i="15"/>
  <c r="AU731" i="15" s="1"/>
  <c r="AU732" i="15" s="1"/>
  <c r="AV737" i="15"/>
  <c r="AW737" i="15"/>
  <c r="AX737" i="15"/>
  <c r="AY737" i="15"/>
  <c r="AZ737" i="15"/>
  <c r="BA737" i="15"/>
  <c r="BB737" i="15"/>
  <c r="AJ741" i="15"/>
  <c r="AK741" i="15"/>
  <c r="AL741" i="15"/>
  <c r="AM741" i="15"/>
  <c r="AN741" i="15"/>
  <c r="AO741" i="15"/>
  <c r="AP741" i="15"/>
  <c r="AP731" i="15" s="1"/>
  <c r="AQ741" i="15"/>
  <c r="AQ731" i="15" s="1"/>
  <c r="AQ732" i="15" s="1"/>
  <c r="AR741" i="15"/>
  <c r="AS741" i="15"/>
  <c r="AT741" i="15"/>
  <c r="AU741" i="15"/>
  <c r="AV741" i="15"/>
  <c r="AW741" i="15"/>
  <c r="AX741" i="15"/>
  <c r="AY741" i="15"/>
  <c r="AZ741" i="15"/>
  <c r="BA741" i="15"/>
  <c r="BB741" i="15"/>
  <c r="AK746" i="15"/>
  <c r="AK747" i="15" s="1"/>
  <c r="AM746" i="15"/>
  <c r="AN746" i="15"/>
  <c r="AN747" i="15" s="1"/>
  <c r="AS746" i="15"/>
  <c r="AU746" i="15"/>
  <c r="AV746" i="15"/>
  <c r="BA746" i="15"/>
  <c r="BA747" i="15" s="1"/>
  <c r="BB746" i="15"/>
  <c r="BB747" i="15" s="1"/>
  <c r="AS747" i="15"/>
  <c r="AU747" i="15"/>
  <c r="AW747" i="15"/>
  <c r="AJ748" i="15"/>
  <c r="AK748" i="15"/>
  <c r="AL748" i="15"/>
  <c r="AL746" i="15" s="1"/>
  <c r="AL747" i="15" s="1"/>
  <c r="AM748" i="15"/>
  <c r="AN748" i="15"/>
  <c r="AO748" i="15"/>
  <c r="AP748" i="15"/>
  <c r="AQ748" i="15"/>
  <c r="AR748" i="15"/>
  <c r="AS748" i="15"/>
  <c r="AT748" i="15"/>
  <c r="AU748" i="15"/>
  <c r="AV748" i="15"/>
  <c r="AW748" i="15"/>
  <c r="AX748" i="15"/>
  <c r="AX746" i="15" s="1"/>
  <c r="AX747" i="15" s="1"/>
  <c r="AY748" i="15"/>
  <c r="AZ748" i="15"/>
  <c r="AZ746" i="15" s="1"/>
  <c r="AZ747" i="15" s="1"/>
  <c r="BA748" i="15"/>
  <c r="BB748" i="15"/>
  <c r="AJ752" i="15"/>
  <c r="AK752" i="15"/>
  <c r="AL752" i="15"/>
  <c r="AM752" i="15"/>
  <c r="AN752" i="15"/>
  <c r="AO752" i="15"/>
  <c r="AO746" i="15" s="1"/>
  <c r="AO747" i="15" s="1"/>
  <c r="AP752" i="15"/>
  <c r="AP746" i="15" s="1"/>
  <c r="AQ752" i="15"/>
  <c r="AQ746" i="15" s="1"/>
  <c r="AQ747" i="15" s="1"/>
  <c r="AR752" i="15"/>
  <c r="AR746" i="15" s="1"/>
  <c r="AR747" i="15" s="1"/>
  <c r="AS752" i="15"/>
  <c r="AT752" i="15"/>
  <c r="AU752" i="15"/>
  <c r="AV752" i="15"/>
  <c r="AW752" i="15"/>
  <c r="AW746" i="15" s="1"/>
  <c r="AX752" i="15"/>
  <c r="AY752" i="15"/>
  <c r="AZ752" i="15"/>
  <c r="BA752" i="15"/>
  <c r="BB752" i="15"/>
  <c r="AJ756" i="15"/>
  <c r="AK756" i="15"/>
  <c r="AL756" i="15"/>
  <c r="AM756" i="15"/>
  <c r="AN756" i="15"/>
  <c r="AO756" i="15"/>
  <c r="AP756" i="15"/>
  <c r="AQ756" i="15"/>
  <c r="AR756" i="15"/>
  <c r="AS756" i="15"/>
  <c r="AT756" i="15"/>
  <c r="AU756" i="15"/>
  <c r="AV756" i="15"/>
  <c r="AW756" i="15"/>
  <c r="AX756" i="15"/>
  <c r="AY756" i="15"/>
  <c r="AZ756" i="15"/>
  <c r="BA756" i="15"/>
  <c r="BB756" i="15"/>
  <c r="AJ761" i="15"/>
  <c r="AK761" i="15"/>
  <c r="AK762" i="15" s="1"/>
  <c r="AL761" i="15"/>
  <c r="AL762" i="15" s="1"/>
  <c r="AR761" i="15"/>
  <c r="AR762" i="15" s="1"/>
  <c r="AU761" i="15"/>
  <c r="AU762" i="15" s="1"/>
  <c r="AV761" i="15"/>
  <c r="AW761" i="15"/>
  <c r="AW762" i="15" s="1"/>
  <c r="BA762" i="15"/>
  <c r="AJ763" i="15"/>
  <c r="AK763" i="15"/>
  <c r="AL763" i="15"/>
  <c r="AM763" i="15"/>
  <c r="AN763" i="15"/>
  <c r="AO763" i="15"/>
  <c r="AP763" i="15"/>
  <c r="AQ763" i="15"/>
  <c r="AQ761" i="15" s="1"/>
  <c r="AQ762" i="15" s="1"/>
  <c r="AR763" i="15"/>
  <c r="AS763" i="15"/>
  <c r="AT763" i="15"/>
  <c r="AT761" i="15" s="1"/>
  <c r="AT762" i="15" s="1"/>
  <c r="AU763" i="15"/>
  <c r="AV763" i="15"/>
  <c r="AW763" i="15"/>
  <c r="AX763" i="15"/>
  <c r="AY763" i="15"/>
  <c r="AY761" i="15" s="1"/>
  <c r="AY762" i="15" s="1"/>
  <c r="AZ763" i="15"/>
  <c r="BA763" i="15"/>
  <c r="BB763" i="15"/>
  <c r="AJ767" i="15"/>
  <c r="AK767" i="15"/>
  <c r="AL767" i="15"/>
  <c r="AM767" i="15"/>
  <c r="AM761" i="15" s="1"/>
  <c r="AN767" i="15"/>
  <c r="AO767" i="15"/>
  <c r="AP767" i="15"/>
  <c r="AQ767" i="15"/>
  <c r="AR767" i="15"/>
  <c r="AS767" i="15"/>
  <c r="AT767" i="15"/>
  <c r="AU767" i="15"/>
  <c r="AV767" i="15"/>
  <c r="AW767" i="15"/>
  <c r="AX767" i="15"/>
  <c r="AY767" i="15"/>
  <c r="AZ767" i="15"/>
  <c r="BA767" i="15"/>
  <c r="BA761" i="15" s="1"/>
  <c r="BB767" i="15"/>
  <c r="AJ771" i="15"/>
  <c r="AK771" i="15"/>
  <c r="AL771" i="15"/>
  <c r="AM771" i="15"/>
  <c r="AN771" i="15"/>
  <c r="AN761" i="15" s="1"/>
  <c r="AN762" i="15" s="1"/>
  <c r="AO771" i="15"/>
  <c r="AP771" i="15"/>
  <c r="AQ771" i="15"/>
  <c r="AR771" i="15"/>
  <c r="AS771" i="15"/>
  <c r="AS761" i="15" s="1"/>
  <c r="AT771" i="15"/>
  <c r="AU771" i="15"/>
  <c r="AV771" i="15"/>
  <c r="AW771" i="15"/>
  <c r="AX771" i="15"/>
  <c r="AX761" i="15" s="1"/>
  <c r="AX762" i="15" s="1"/>
  <c r="AY771" i="15"/>
  <c r="AZ771" i="15"/>
  <c r="BA771" i="15"/>
  <c r="BB771" i="15"/>
  <c r="AW776" i="15"/>
  <c r="AX776" i="15"/>
  <c r="BA776" i="15"/>
  <c r="AW777" i="15"/>
  <c r="AX777" i="15"/>
  <c r="AY777" i="15"/>
  <c r="AZ777" i="15"/>
  <c r="BA777" i="15"/>
  <c r="BB777" i="15"/>
  <c r="AJ778" i="15"/>
  <c r="AK778" i="15"/>
  <c r="AL778" i="15"/>
  <c r="AM778" i="15"/>
  <c r="AN778" i="15"/>
  <c r="AO778" i="15"/>
  <c r="AO776" i="15" s="1"/>
  <c r="AO777" i="15" s="1"/>
  <c r="AP778" i="15"/>
  <c r="AP776" i="15" s="1"/>
  <c r="AQ778" i="15"/>
  <c r="AQ776" i="15" s="1"/>
  <c r="AQ777" i="15" s="1"/>
  <c r="AR778" i="15"/>
  <c r="AR776" i="15" s="1"/>
  <c r="AR777" i="15" s="1"/>
  <c r="AS778" i="15"/>
  <c r="AT778" i="15"/>
  <c r="AU778" i="15"/>
  <c r="AV778" i="15"/>
  <c r="AW778" i="15"/>
  <c r="AX778" i="15"/>
  <c r="AY778" i="15"/>
  <c r="AZ778" i="15"/>
  <c r="BA778" i="15"/>
  <c r="BB778" i="15"/>
  <c r="BB776" i="15" s="1"/>
  <c r="AJ782" i="15"/>
  <c r="AK782" i="15"/>
  <c r="AL782" i="15"/>
  <c r="AM782" i="15"/>
  <c r="AN782" i="15"/>
  <c r="AO782" i="15"/>
  <c r="AP782" i="15"/>
  <c r="AQ782" i="15"/>
  <c r="AR782" i="15"/>
  <c r="AS782" i="15"/>
  <c r="AS776" i="15" s="1"/>
  <c r="AT782" i="15"/>
  <c r="AT776" i="15" s="1"/>
  <c r="AT777" i="15" s="1"/>
  <c r="AU782" i="15"/>
  <c r="AU776" i="15" s="1"/>
  <c r="AU777" i="15" s="1"/>
  <c r="AV782" i="15"/>
  <c r="AV776" i="15" s="1"/>
  <c r="AW782" i="15"/>
  <c r="AX782" i="15"/>
  <c r="AY782" i="15"/>
  <c r="AZ782" i="15"/>
  <c r="BA782" i="15"/>
  <c r="BB782" i="15"/>
  <c r="AJ786" i="15"/>
  <c r="AJ776" i="15" s="1"/>
  <c r="AK786" i="15"/>
  <c r="AL786" i="15"/>
  <c r="AM786" i="15"/>
  <c r="AN786" i="15"/>
  <c r="AN776" i="15" s="1"/>
  <c r="AN777" i="15" s="1"/>
  <c r="AO786" i="15"/>
  <c r="AP786" i="15"/>
  <c r="AQ786" i="15"/>
  <c r="AR786" i="15"/>
  <c r="AS786" i="15"/>
  <c r="AT786" i="15"/>
  <c r="AU786" i="15"/>
  <c r="AV786" i="15"/>
  <c r="AW786" i="15"/>
  <c r="AX786" i="15"/>
  <c r="AY786" i="15"/>
  <c r="AY776" i="15" s="1"/>
  <c r="AZ786" i="15"/>
  <c r="AZ776" i="15" s="1"/>
  <c r="BA786" i="15"/>
  <c r="BB786" i="15"/>
  <c r="AL791" i="15"/>
  <c r="AL792" i="15" s="1"/>
  <c r="AM791" i="15"/>
  <c r="AN791" i="15"/>
  <c r="AN792" i="15" s="1"/>
  <c r="AO791" i="15"/>
  <c r="AO792" i="15" s="1"/>
  <c r="BB791" i="15"/>
  <c r="BB792" i="15" s="1"/>
  <c r="AV792" i="15"/>
  <c r="AW792" i="15"/>
  <c r="AJ793" i="15"/>
  <c r="AK793" i="15"/>
  <c r="AL793" i="15"/>
  <c r="AM793" i="15"/>
  <c r="AN793" i="15"/>
  <c r="AO793" i="15"/>
  <c r="AP793" i="15"/>
  <c r="AQ793" i="15"/>
  <c r="AR793" i="15"/>
  <c r="AS793" i="15"/>
  <c r="AT793" i="15"/>
  <c r="AU793" i="15"/>
  <c r="AV793" i="15"/>
  <c r="AV791" i="15" s="1"/>
  <c r="AW793" i="15"/>
  <c r="AW791" i="15" s="1"/>
  <c r="AX793" i="15"/>
  <c r="AY793" i="15"/>
  <c r="AZ793" i="15"/>
  <c r="BA793" i="15"/>
  <c r="BB793" i="15"/>
  <c r="AJ797" i="15"/>
  <c r="AK797" i="15"/>
  <c r="AK791" i="15" s="1"/>
  <c r="AK792" i="15" s="1"/>
  <c r="AL797" i="15"/>
  <c r="AM797" i="15"/>
  <c r="AN797" i="15"/>
  <c r="AO797" i="15"/>
  <c r="AP797" i="15"/>
  <c r="AQ797" i="15"/>
  <c r="AR797" i="15"/>
  <c r="AR791" i="15" s="1"/>
  <c r="AR792" i="15" s="1"/>
  <c r="AS797" i="15"/>
  <c r="AS791" i="15" s="1"/>
  <c r="AT797" i="15"/>
  <c r="AU797" i="15"/>
  <c r="AV797" i="15"/>
  <c r="AW797" i="15"/>
  <c r="AX797" i="15"/>
  <c r="AY797" i="15"/>
  <c r="AY791" i="15" s="1"/>
  <c r="AY792" i="15" s="1"/>
  <c r="AZ797" i="15"/>
  <c r="BA797" i="15"/>
  <c r="BA791" i="15" s="1"/>
  <c r="BA792" i="15" s="1"/>
  <c r="BB797" i="15"/>
  <c r="AJ801" i="15"/>
  <c r="AK801" i="15"/>
  <c r="AL801" i="15"/>
  <c r="AM801" i="15"/>
  <c r="AN801" i="15"/>
  <c r="AO801" i="15"/>
  <c r="AP801" i="15"/>
  <c r="AP791" i="15" s="1"/>
  <c r="AQ801" i="15"/>
  <c r="AQ791" i="15" s="1"/>
  <c r="AQ792" i="15" s="1"/>
  <c r="AR801" i="15"/>
  <c r="AS801" i="15"/>
  <c r="AT801" i="15"/>
  <c r="AU801" i="15"/>
  <c r="AV801" i="15"/>
  <c r="AW801" i="15"/>
  <c r="AX801" i="15"/>
  <c r="AX791" i="15" s="1"/>
  <c r="AX792" i="15" s="1"/>
  <c r="AY801" i="15"/>
  <c r="AZ801" i="15"/>
  <c r="BA801" i="15"/>
  <c r="BB801" i="15"/>
  <c r="AJ806" i="15"/>
  <c r="AK806" i="15"/>
  <c r="AK807" i="15" s="1"/>
  <c r="AU806" i="15"/>
  <c r="AU807" i="15" s="1"/>
  <c r="AX806" i="15"/>
  <c r="AX807" i="15" s="1"/>
  <c r="BB806" i="15"/>
  <c r="AP807" i="15"/>
  <c r="BB807" i="15"/>
  <c r="AJ808" i="15"/>
  <c r="AK808" i="15"/>
  <c r="AL808" i="15"/>
  <c r="AL806" i="15" s="1"/>
  <c r="AL807" i="15" s="1"/>
  <c r="AM808" i="15"/>
  <c r="AM806" i="15" s="1"/>
  <c r="AN808" i="15"/>
  <c r="AO808" i="15"/>
  <c r="AP808" i="15"/>
  <c r="AQ808" i="15"/>
  <c r="AQ806" i="15" s="1"/>
  <c r="AQ807" i="15" s="1"/>
  <c r="AR808" i="15"/>
  <c r="AR806" i="15" s="1"/>
  <c r="AR807" i="15" s="1"/>
  <c r="AS808" i="15"/>
  <c r="AS806" i="15" s="1"/>
  <c r="AT808" i="15"/>
  <c r="AT806" i="15" s="1"/>
  <c r="AT807" i="15" s="1"/>
  <c r="AU808" i="15"/>
  <c r="AV808" i="15"/>
  <c r="AW808" i="15"/>
  <c r="AX808" i="15"/>
  <c r="AY808" i="15"/>
  <c r="AZ808" i="15"/>
  <c r="BA808" i="15"/>
  <c r="BB808" i="15"/>
  <c r="AJ812" i="15"/>
  <c r="AK812" i="15"/>
  <c r="AL812" i="15"/>
  <c r="AM812" i="15"/>
  <c r="AN812" i="15"/>
  <c r="AO812" i="15"/>
  <c r="AP812" i="15"/>
  <c r="AP806" i="15" s="1"/>
  <c r="AQ812" i="15"/>
  <c r="AR812" i="15"/>
  <c r="AS812" i="15"/>
  <c r="AT812" i="15"/>
  <c r="AU812" i="15"/>
  <c r="AV812" i="15"/>
  <c r="AW812" i="15"/>
  <c r="AX812" i="15"/>
  <c r="AY812" i="15"/>
  <c r="AY806" i="15" s="1"/>
  <c r="AY807" i="15" s="1"/>
  <c r="AZ812" i="15"/>
  <c r="BA812" i="15"/>
  <c r="BB812" i="15"/>
  <c r="AJ816" i="15"/>
  <c r="AK816" i="15"/>
  <c r="AL816" i="15"/>
  <c r="AM816" i="15"/>
  <c r="AN816" i="15"/>
  <c r="AN806" i="15" s="1"/>
  <c r="AN807" i="15" s="1"/>
  <c r="AO816" i="15"/>
  <c r="AO806" i="15" s="1"/>
  <c r="AO807" i="15" s="1"/>
  <c r="AP816" i="15"/>
  <c r="AQ816" i="15"/>
  <c r="AR816" i="15"/>
  <c r="AS816" i="15"/>
  <c r="AT816" i="15"/>
  <c r="AU816" i="15"/>
  <c r="AV816" i="15"/>
  <c r="AW816" i="15"/>
  <c r="AX816" i="15"/>
  <c r="AY816" i="15"/>
  <c r="AZ816" i="15"/>
  <c r="BA816" i="15"/>
  <c r="BA806" i="15" s="1"/>
  <c r="BA807" i="15" s="1"/>
  <c r="BB816" i="15"/>
  <c r="AS821" i="15"/>
  <c r="AT821" i="15"/>
  <c r="AT822" i="15" s="1"/>
  <c r="AX821" i="15"/>
  <c r="AX822" i="15" s="1"/>
  <c r="BA821" i="15"/>
  <c r="BB821" i="15"/>
  <c r="BG821" i="15"/>
  <c r="AJ822" i="15"/>
  <c r="AK822" i="15"/>
  <c r="BA822" i="15"/>
  <c r="BB822" i="15"/>
  <c r="AJ823" i="15"/>
  <c r="AK823" i="15"/>
  <c r="AL823" i="15"/>
  <c r="AL821" i="15" s="1"/>
  <c r="AL822" i="15" s="1"/>
  <c r="AM823" i="15"/>
  <c r="AM821" i="15" s="1"/>
  <c r="AM822" i="15" s="1"/>
  <c r="AN823" i="15"/>
  <c r="AN821" i="15" s="1"/>
  <c r="AN822" i="15" s="1"/>
  <c r="AO823" i="15"/>
  <c r="AO821" i="15" s="1"/>
  <c r="AO822" i="15" s="1"/>
  <c r="AP823" i="15"/>
  <c r="AP821" i="15" s="1"/>
  <c r="AP822" i="15" s="1"/>
  <c r="AQ823" i="15"/>
  <c r="AQ821" i="15" s="1"/>
  <c r="AQ822" i="15" s="1"/>
  <c r="AR823" i="15"/>
  <c r="AS823" i="15"/>
  <c r="AT823" i="15"/>
  <c r="AU823" i="15"/>
  <c r="AV823" i="15"/>
  <c r="AW823" i="15"/>
  <c r="AX823" i="15"/>
  <c r="AY823" i="15"/>
  <c r="AY821" i="15" s="1"/>
  <c r="AY822" i="15" s="1"/>
  <c r="AZ823" i="15"/>
  <c r="AZ821" i="15" s="1"/>
  <c r="AZ822" i="15" s="1"/>
  <c r="BA823" i="15"/>
  <c r="BB823" i="15"/>
  <c r="AJ827" i="15"/>
  <c r="AK827" i="15"/>
  <c r="AL827" i="15"/>
  <c r="AM827" i="15"/>
  <c r="AN827" i="15"/>
  <c r="AO827" i="15"/>
  <c r="AP827" i="15"/>
  <c r="AQ827" i="15"/>
  <c r="AR827" i="15"/>
  <c r="AS827" i="15"/>
  <c r="AT827" i="15"/>
  <c r="AU827" i="15"/>
  <c r="AV827" i="15"/>
  <c r="AW827" i="15"/>
  <c r="AW821" i="15" s="1"/>
  <c r="AW822" i="15" s="1"/>
  <c r="AX827" i="15"/>
  <c r="AY827" i="15"/>
  <c r="AZ827" i="15"/>
  <c r="BA827" i="15"/>
  <c r="BB827" i="15"/>
  <c r="AJ831" i="15"/>
  <c r="AJ821" i="15" s="1"/>
  <c r="BF821" i="15" s="1"/>
  <c r="AK831" i="15"/>
  <c r="AK821" i="15" s="1"/>
  <c r="AL831" i="15"/>
  <c r="AM831" i="15"/>
  <c r="AN831" i="15"/>
  <c r="AO831" i="15"/>
  <c r="AP831" i="15"/>
  <c r="AQ831" i="15"/>
  <c r="AR831" i="15"/>
  <c r="AS831" i="15"/>
  <c r="AT831" i="15"/>
  <c r="AU831" i="15"/>
  <c r="AV831" i="15"/>
  <c r="AW831" i="15"/>
  <c r="AX831" i="15"/>
  <c r="AY831" i="15"/>
  <c r="AZ831" i="15"/>
  <c r="BA831" i="15"/>
  <c r="BB831" i="15"/>
  <c r="AQ836" i="15"/>
  <c r="AQ837" i="15" s="1"/>
  <c r="AS836" i="15"/>
  <c r="AS837" i="15" s="1"/>
  <c r="AT836" i="15"/>
  <c r="AT837" i="15" s="1"/>
  <c r="AU836" i="15"/>
  <c r="AU837" i="15" s="1"/>
  <c r="AV836" i="15"/>
  <c r="AY836" i="15"/>
  <c r="AY837" i="15" s="1"/>
  <c r="AM837" i="15"/>
  <c r="AN837" i="15"/>
  <c r="AJ838" i="15"/>
  <c r="AK838" i="15"/>
  <c r="AL838" i="15"/>
  <c r="AL836" i="15" s="1"/>
  <c r="AL837" i="15" s="1"/>
  <c r="AM838" i="15"/>
  <c r="AM836" i="15" s="1"/>
  <c r="AN838" i="15"/>
  <c r="AN836" i="15" s="1"/>
  <c r="AO838" i="15"/>
  <c r="AO836" i="15" s="1"/>
  <c r="AO837" i="15" s="1"/>
  <c r="AP838" i="15"/>
  <c r="AQ838" i="15"/>
  <c r="AR838" i="15"/>
  <c r="AS838" i="15"/>
  <c r="AT838" i="15"/>
  <c r="AU838" i="15"/>
  <c r="AV838" i="15"/>
  <c r="AW838" i="15"/>
  <c r="AX838" i="15"/>
  <c r="AY838" i="15"/>
  <c r="AZ838" i="15"/>
  <c r="AZ836" i="15" s="1"/>
  <c r="AZ837" i="15" s="1"/>
  <c r="BA838" i="15"/>
  <c r="BA836" i="15" s="1"/>
  <c r="BA837" i="15" s="1"/>
  <c r="BB838" i="15"/>
  <c r="BB836" i="15" s="1"/>
  <c r="BB837" i="15" s="1"/>
  <c r="AJ842" i="15"/>
  <c r="AK842" i="15"/>
  <c r="AL842" i="15"/>
  <c r="AM842" i="15"/>
  <c r="AN842" i="15"/>
  <c r="AO842" i="15"/>
  <c r="AP842" i="15"/>
  <c r="AQ842" i="15"/>
  <c r="AR842" i="15"/>
  <c r="AS842" i="15"/>
  <c r="AT842" i="15"/>
  <c r="AU842" i="15"/>
  <c r="AV842" i="15"/>
  <c r="AW842" i="15"/>
  <c r="AX842" i="15"/>
  <c r="AY842" i="15"/>
  <c r="AZ842" i="15"/>
  <c r="BA842" i="15"/>
  <c r="BB842" i="15"/>
  <c r="AJ846" i="15"/>
  <c r="AK846" i="15"/>
  <c r="AL846" i="15"/>
  <c r="AM846" i="15"/>
  <c r="AN846" i="15"/>
  <c r="AO846" i="15"/>
  <c r="AP846" i="15"/>
  <c r="AP836" i="15" s="1"/>
  <c r="AP837" i="15" s="1"/>
  <c r="AQ846" i="15"/>
  <c r="AR846" i="15"/>
  <c r="AS846" i="15"/>
  <c r="AT846" i="15"/>
  <c r="AU846" i="15"/>
  <c r="AV846" i="15"/>
  <c r="AW846" i="15"/>
  <c r="AX846" i="15"/>
  <c r="AY846" i="15"/>
  <c r="AZ846" i="15"/>
  <c r="BA846" i="15"/>
  <c r="BB846" i="15"/>
  <c r="AO851" i="15"/>
  <c r="AO852" i="15" s="1"/>
  <c r="AU851" i="15"/>
  <c r="AU852" i="15" s="1"/>
  <c r="AV851" i="15"/>
  <c r="AW851" i="15"/>
  <c r="AW852" i="15" s="1"/>
  <c r="AZ851" i="15"/>
  <c r="BA851" i="15"/>
  <c r="BB851" i="15"/>
  <c r="AZ852" i="15"/>
  <c r="BA852" i="15"/>
  <c r="BB852" i="15"/>
  <c r="AJ853" i="15"/>
  <c r="AK853" i="15"/>
  <c r="AL853" i="15"/>
  <c r="AM853" i="15"/>
  <c r="AN853" i="15"/>
  <c r="AO853" i="15"/>
  <c r="AP853" i="15"/>
  <c r="AP851" i="15" s="1"/>
  <c r="AQ853" i="15"/>
  <c r="AQ851" i="15" s="1"/>
  <c r="AQ852" i="15" s="1"/>
  <c r="AR853" i="15"/>
  <c r="AS853" i="15"/>
  <c r="AT853" i="15"/>
  <c r="AU853" i="15"/>
  <c r="AV853" i="15"/>
  <c r="AW853" i="15"/>
  <c r="AX853" i="15"/>
  <c r="AX851" i="15" s="1"/>
  <c r="AX852" i="15" s="1"/>
  <c r="AY853" i="15"/>
  <c r="AY851" i="15" s="1"/>
  <c r="AY852" i="15" s="1"/>
  <c r="AZ853" i="15"/>
  <c r="BA853" i="15"/>
  <c r="BB853" i="15"/>
  <c r="AJ857" i="15"/>
  <c r="AK857" i="15"/>
  <c r="AL857" i="15"/>
  <c r="AM857" i="15"/>
  <c r="AN857" i="15"/>
  <c r="AO857" i="15"/>
  <c r="AP857" i="15"/>
  <c r="AQ857" i="15"/>
  <c r="AR857" i="15"/>
  <c r="AS857" i="15"/>
  <c r="AT857" i="15"/>
  <c r="AT851" i="15" s="1"/>
  <c r="AT852" i="15" s="1"/>
  <c r="AU857" i="15"/>
  <c r="AV857" i="15"/>
  <c r="AW857" i="15"/>
  <c r="AX857" i="15"/>
  <c r="AY857" i="15"/>
  <c r="AZ857" i="15"/>
  <c r="BA857" i="15"/>
  <c r="BB857" i="15"/>
  <c r="AJ861" i="15"/>
  <c r="AK861" i="15"/>
  <c r="AL861" i="15"/>
  <c r="AM861" i="15"/>
  <c r="AM851" i="15" s="1"/>
  <c r="AN861" i="15"/>
  <c r="AO861" i="15"/>
  <c r="AP861" i="15"/>
  <c r="AQ861" i="15"/>
  <c r="AR861" i="15"/>
  <c r="AS861" i="15"/>
  <c r="AT861" i="15"/>
  <c r="AU861" i="15"/>
  <c r="AV861" i="15"/>
  <c r="AW861" i="15"/>
  <c r="AX861" i="15"/>
  <c r="AY861" i="15"/>
  <c r="AZ861" i="15"/>
  <c r="BA861" i="15"/>
  <c r="BB861" i="15"/>
  <c r="AO866" i="15"/>
  <c r="AS866" i="15"/>
  <c r="AS867" i="15" s="1"/>
  <c r="AT866" i="15"/>
  <c r="AT867" i="15" s="1"/>
  <c r="AO867" i="15"/>
  <c r="AP867" i="15"/>
  <c r="AJ868" i="15"/>
  <c r="AK868" i="15"/>
  <c r="AK866" i="15" s="1"/>
  <c r="AK867" i="15" s="1"/>
  <c r="AL868" i="15"/>
  <c r="AL866" i="15" s="1"/>
  <c r="AL867" i="15" s="1"/>
  <c r="AM868" i="15"/>
  <c r="AM866" i="15" s="1"/>
  <c r="AM867" i="15" s="1"/>
  <c r="AN868" i="15"/>
  <c r="AN866" i="15" s="1"/>
  <c r="AN867" i="15" s="1"/>
  <c r="AO868" i="15"/>
  <c r="AP868" i="15"/>
  <c r="AQ868" i="15"/>
  <c r="AR868" i="15"/>
  <c r="AS868" i="15"/>
  <c r="AT868" i="15"/>
  <c r="AU868" i="15"/>
  <c r="AU866" i="15" s="1"/>
  <c r="AU867" i="15" s="1"/>
  <c r="AV868" i="15"/>
  <c r="AW868" i="15"/>
  <c r="AX868" i="15"/>
  <c r="AY868" i="15"/>
  <c r="AZ868" i="15"/>
  <c r="BA868" i="15"/>
  <c r="BB868" i="15"/>
  <c r="BB866" i="15" s="1"/>
  <c r="BB867" i="15" s="1"/>
  <c r="AJ872" i="15"/>
  <c r="AK872" i="15"/>
  <c r="AL872" i="15"/>
  <c r="AM872" i="15"/>
  <c r="AN872" i="15"/>
  <c r="AO872" i="15"/>
  <c r="AP872" i="15"/>
  <c r="AP866" i="15" s="1"/>
  <c r="AQ872" i="15"/>
  <c r="AQ866" i="15" s="1"/>
  <c r="AQ867" i="15" s="1"/>
  <c r="AR872" i="15"/>
  <c r="AR866" i="15" s="1"/>
  <c r="AR867" i="15" s="1"/>
  <c r="AS872" i="15"/>
  <c r="AT872" i="15"/>
  <c r="AU872" i="15"/>
  <c r="AV872" i="15"/>
  <c r="AW872" i="15"/>
  <c r="AX872" i="15"/>
  <c r="AY872" i="15"/>
  <c r="AZ872" i="15"/>
  <c r="BA872" i="15"/>
  <c r="BA866" i="15" s="1"/>
  <c r="BA867" i="15" s="1"/>
  <c r="BB872" i="15"/>
  <c r="AJ876" i="15"/>
  <c r="AK876" i="15"/>
  <c r="AL876" i="15"/>
  <c r="AM876" i="15"/>
  <c r="AN876" i="15"/>
  <c r="AO876" i="15"/>
  <c r="AP876" i="15"/>
  <c r="AQ876" i="15"/>
  <c r="AR876" i="15"/>
  <c r="AS876" i="15"/>
  <c r="AT876" i="15"/>
  <c r="AU876" i="15"/>
  <c r="AV876" i="15"/>
  <c r="AW876" i="15"/>
  <c r="AX876" i="15"/>
  <c r="AY876" i="15"/>
  <c r="AZ876" i="15"/>
  <c r="BA876" i="15"/>
  <c r="BB876" i="15"/>
  <c r="AK881" i="15"/>
  <c r="AK882" i="15" s="1"/>
  <c r="AL881" i="15"/>
  <c r="AL882" i="15" s="1"/>
  <c r="AJ883" i="15"/>
  <c r="AK883" i="15"/>
  <c r="AL883" i="15"/>
  <c r="AM883" i="15"/>
  <c r="AM881" i="15" s="1"/>
  <c r="AM882" i="15" s="1"/>
  <c r="AN883" i="15"/>
  <c r="AN881" i="15" s="1"/>
  <c r="AN882" i="15" s="1"/>
  <c r="AO883" i="15"/>
  <c r="AO881" i="15" s="1"/>
  <c r="AO882" i="15" s="1"/>
  <c r="AP883" i="15"/>
  <c r="AQ883" i="15"/>
  <c r="AR883" i="15"/>
  <c r="AS883" i="15"/>
  <c r="AT883" i="15"/>
  <c r="AU883" i="15"/>
  <c r="AV883" i="15"/>
  <c r="AV881" i="15" s="1"/>
  <c r="AW883" i="15"/>
  <c r="AX883" i="15"/>
  <c r="AY883" i="15"/>
  <c r="AZ883" i="15"/>
  <c r="BA883" i="15"/>
  <c r="BA881" i="15" s="1"/>
  <c r="BA882" i="15" s="1"/>
  <c r="BB883" i="15"/>
  <c r="BB881" i="15" s="1"/>
  <c r="BB882" i="15" s="1"/>
  <c r="AJ887" i="15"/>
  <c r="AJ881" i="15" s="1"/>
  <c r="AK887" i="15"/>
  <c r="AL887" i="15"/>
  <c r="AM887" i="15"/>
  <c r="AN887" i="15"/>
  <c r="AO887" i="15"/>
  <c r="AP887" i="15"/>
  <c r="AQ887" i="15"/>
  <c r="AQ881" i="15" s="1"/>
  <c r="AQ882" i="15" s="1"/>
  <c r="AR887" i="15"/>
  <c r="AR881" i="15" s="1"/>
  <c r="AR882" i="15" s="1"/>
  <c r="AS887" i="15"/>
  <c r="AS881" i="15" s="1"/>
  <c r="AT887" i="15"/>
  <c r="AT881" i="15" s="1"/>
  <c r="AT882" i="15" s="1"/>
  <c r="AU887" i="15"/>
  <c r="AV887" i="15"/>
  <c r="AW887" i="15"/>
  <c r="AX887" i="15"/>
  <c r="AY887" i="15"/>
  <c r="AZ887" i="15"/>
  <c r="BA887" i="15"/>
  <c r="BB887" i="15"/>
  <c r="AJ891" i="15"/>
  <c r="AK891" i="15"/>
  <c r="AL891" i="15"/>
  <c r="AM891" i="15"/>
  <c r="AN891" i="15"/>
  <c r="AO891" i="15"/>
  <c r="AP891" i="15"/>
  <c r="AQ891" i="15"/>
  <c r="AR891" i="15"/>
  <c r="AS891" i="15"/>
  <c r="AT891" i="15"/>
  <c r="AU891" i="15"/>
  <c r="AU881" i="15" s="1"/>
  <c r="AU882" i="15" s="1"/>
  <c r="AV891" i="15"/>
  <c r="AW891" i="15"/>
  <c r="AX891" i="15"/>
  <c r="AY891" i="15"/>
  <c r="AZ891" i="15"/>
  <c r="BA891" i="15"/>
  <c r="BB891" i="15"/>
  <c r="AO896" i="15"/>
  <c r="AO897" i="15" s="1"/>
  <c r="AP896" i="15"/>
  <c r="AS896" i="15"/>
  <c r="AS897" i="15" s="1"/>
  <c r="AT896" i="15"/>
  <c r="AT897" i="15" s="1"/>
  <c r="AU896" i="15"/>
  <c r="AU897" i="15" s="1"/>
  <c r="AV896" i="15"/>
  <c r="AV897" i="15" s="1"/>
  <c r="AR897" i="15"/>
  <c r="AJ898" i="15"/>
  <c r="AJ896" i="15" s="1"/>
  <c r="AJ897" i="15" s="1"/>
  <c r="AK898" i="15"/>
  <c r="AK896" i="15" s="1"/>
  <c r="AK897" i="15" s="1"/>
  <c r="AL898" i="15"/>
  <c r="AL896" i="15" s="1"/>
  <c r="AL897" i="15" s="1"/>
  <c r="AM898" i="15"/>
  <c r="AM896" i="15" s="1"/>
  <c r="AM897" i="15" s="1"/>
  <c r="AN898" i="15"/>
  <c r="AN896" i="15" s="1"/>
  <c r="AN897" i="15" s="1"/>
  <c r="AO898" i="15"/>
  <c r="AP898" i="15"/>
  <c r="AQ898" i="15"/>
  <c r="AR898" i="15"/>
  <c r="AS898" i="15"/>
  <c r="AT898" i="15"/>
  <c r="AU898" i="15"/>
  <c r="AV898" i="15"/>
  <c r="AW898" i="15"/>
  <c r="AX898" i="15"/>
  <c r="AY898" i="15"/>
  <c r="AZ898" i="15"/>
  <c r="BA898" i="15"/>
  <c r="BB898" i="15"/>
  <c r="AJ902" i="15"/>
  <c r="AK902" i="15"/>
  <c r="AL902" i="15"/>
  <c r="AM902" i="15"/>
  <c r="AN902" i="15"/>
  <c r="AO902" i="15"/>
  <c r="AP902" i="15"/>
  <c r="AQ902" i="15"/>
  <c r="AQ896" i="15" s="1"/>
  <c r="AQ897" i="15" s="1"/>
  <c r="AR902" i="15"/>
  <c r="AR896" i="15" s="1"/>
  <c r="AS902" i="15"/>
  <c r="AT902" i="15"/>
  <c r="AU902" i="15"/>
  <c r="AV902" i="15"/>
  <c r="AW902" i="15"/>
  <c r="AW896" i="15" s="1"/>
  <c r="AW897" i="15" s="1"/>
  <c r="AX902" i="15"/>
  <c r="AX896" i="15" s="1"/>
  <c r="AX897" i="15" s="1"/>
  <c r="AY902" i="15"/>
  <c r="AZ902" i="15"/>
  <c r="BA902" i="15"/>
  <c r="BA896" i="15" s="1"/>
  <c r="BA897" i="15" s="1"/>
  <c r="BB902" i="15"/>
  <c r="BB896" i="15" s="1"/>
  <c r="BB897" i="15" s="1"/>
  <c r="AJ906" i="15"/>
  <c r="AK906" i="15"/>
  <c r="AL906" i="15"/>
  <c r="AM906" i="15"/>
  <c r="AN906" i="15"/>
  <c r="AO906" i="15"/>
  <c r="AP906" i="15"/>
  <c r="AQ906" i="15"/>
  <c r="AR906" i="15"/>
  <c r="AS906" i="15"/>
  <c r="AT906" i="15"/>
  <c r="AU906" i="15"/>
  <c r="AV906" i="15"/>
  <c r="AW906" i="15"/>
  <c r="AX906" i="15"/>
  <c r="AY906" i="15"/>
  <c r="AZ906" i="15"/>
  <c r="BA906" i="15"/>
  <c r="BB906" i="15"/>
  <c r="AL911" i="15"/>
  <c r="AL912" i="15" s="1"/>
  <c r="AQ911" i="15"/>
  <c r="AR911" i="15"/>
  <c r="AR912" i="15" s="1"/>
  <c r="AU911" i="15"/>
  <c r="AU912" i="15" s="1"/>
  <c r="AV911" i="15"/>
  <c r="AW911" i="15"/>
  <c r="AW912" i="15" s="1"/>
  <c r="AX911" i="15"/>
  <c r="AX912" i="15" s="1"/>
  <c r="BA911" i="15"/>
  <c r="BA912" i="15" s="1"/>
  <c r="BB911" i="15"/>
  <c r="AQ912" i="15"/>
  <c r="BB912" i="15"/>
  <c r="AJ913" i="15"/>
  <c r="AK913" i="15"/>
  <c r="AL913" i="15"/>
  <c r="AM913" i="15"/>
  <c r="AN913" i="15"/>
  <c r="AN911" i="15" s="1"/>
  <c r="AN912" i="15" s="1"/>
  <c r="AO913" i="15"/>
  <c r="AP913" i="15"/>
  <c r="AQ913" i="15"/>
  <c r="AR913" i="15"/>
  <c r="AS913" i="15"/>
  <c r="AS911" i="15" s="1"/>
  <c r="AT913" i="15"/>
  <c r="AT911" i="15" s="1"/>
  <c r="AT912" i="15" s="1"/>
  <c r="AU913" i="15"/>
  <c r="AV913" i="15"/>
  <c r="AW913" i="15"/>
  <c r="AX913" i="15"/>
  <c r="AY913" i="15"/>
  <c r="AZ913" i="15"/>
  <c r="BA913" i="15"/>
  <c r="BB913" i="15"/>
  <c r="AJ917" i="15"/>
  <c r="AK917" i="15"/>
  <c r="AK911" i="15" s="1"/>
  <c r="AK912" i="15" s="1"/>
  <c r="AL917" i="15"/>
  <c r="AM917" i="15"/>
  <c r="AN917" i="15"/>
  <c r="AO917" i="15"/>
  <c r="AP917" i="15"/>
  <c r="AP911" i="15" s="1"/>
  <c r="AQ917" i="15"/>
  <c r="AR917" i="15"/>
  <c r="AS917" i="15"/>
  <c r="AT917" i="15"/>
  <c r="AU917" i="15"/>
  <c r="AV917" i="15"/>
  <c r="AW917" i="15"/>
  <c r="AX917" i="15"/>
  <c r="AY917" i="15"/>
  <c r="AZ917" i="15"/>
  <c r="BA917" i="15"/>
  <c r="BB917" i="15"/>
  <c r="AJ921" i="15"/>
  <c r="AK921" i="15"/>
  <c r="AL921" i="15"/>
  <c r="AM921" i="15"/>
  <c r="AM911" i="15" s="1"/>
  <c r="AN921" i="15"/>
  <c r="AO921" i="15"/>
  <c r="AP921" i="15"/>
  <c r="AQ921" i="15"/>
  <c r="AR921" i="15"/>
  <c r="AS921" i="15"/>
  <c r="AT921" i="15"/>
  <c r="AU921" i="15"/>
  <c r="AV921" i="15"/>
  <c r="AW921" i="15"/>
  <c r="AX921" i="15"/>
  <c r="AY921" i="15"/>
  <c r="AZ921" i="15"/>
  <c r="BA921" i="15"/>
  <c r="BB921" i="15"/>
  <c r="AS926" i="15"/>
  <c r="AT926" i="15"/>
  <c r="AU926" i="15"/>
  <c r="AW926" i="15"/>
  <c r="AW927" i="15" s="1"/>
  <c r="AY926" i="15"/>
  <c r="AY927" i="15" s="1"/>
  <c r="AO927" i="15"/>
  <c r="AP927" i="15"/>
  <c r="AR927" i="15"/>
  <c r="AS927" i="15"/>
  <c r="AT927" i="15"/>
  <c r="AU927" i="15"/>
  <c r="AJ928" i="15"/>
  <c r="AK928" i="15"/>
  <c r="AL928" i="15"/>
  <c r="AM928" i="15"/>
  <c r="AN928" i="15"/>
  <c r="AO928" i="15"/>
  <c r="AP928" i="15"/>
  <c r="AQ928" i="15"/>
  <c r="AR928" i="15"/>
  <c r="AS928" i="15"/>
  <c r="AT928" i="15"/>
  <c r="AU928" i="15"/>
  <c r="AV928" i="15"/>
  <c r="AV926" i="15" s="1"/>
  <c r="AV927" i="15" s="1"/>
  <c r="AW928" i="15"/>
  <c r="AX928" i="15"/>
  <c r="AY928" i="15"/>
  <c r="AZ928" i="15"/>
  <c r="BA928" i="15"/>
  <c r="BB928" i="15"/>
  <c r="AJ932" i="15"/>
  <c r="AK932" i="15"/>
  <c r="AK926" i="15" s="1"/>
  <c r="AK927" i="15" s="1"/>
  <c r="AL932" i="15"/>
  <c r="AM932" i="15"/>
  <c r="AM926" i="15" s="1"/>
  <c r="AM927" i="15" s="1"/>
  <c r="AN932" i="15"/>
  <c r="AN926" i="15" s="1"/>
  <c r="AN927" i="15" s="1"/>
  <c r="AO932" i="15"/>
  <c r="AO926" i="15" s="1"/>
  <c r="BG926" i="15" s="1"/>
  <c r="AP932" i="15"/>
  <c r="AP926" i="15" s="1"/>
  <c r="AQ932" i="15"/>
  <c r="AQ926" i="15" s="1"/>
  <c r="AQ927" i="15" s="1"/>
  <c r="AR932" i="15"/>
  <c r="AR926" i="15" s="1"/>
  <c r="AS932" i="15"/>
  <c r="AT932" i="15"/>
  <c r="AU932" i="15"/>
  <c r="AV932" i="15"/>
  <c r="AW932" i="15"/>
  <c r="AX932" i="15"/>
  <c r="AY932" i="15"/>
  <c r="AZ932" i="15"/>
  <c r="AZ926" i="15" s="1"/>
  <c r="AZ927" i="15" s="1"/>
  <c r="BA932" i="15"/>
  <c r="BB932" i="15"/>
  <c r="AJ936" i="15"/>
  <c r="AK936" i="15"/>
  <c r="AL936" i="15"/>
  <c r="AM936" i="15"/>
  <c r="AN936" i="15"/>
  <c r="AO936" i="15"/>
  <c r="AP936" i="15"/>
  <c r="AQ936" i="15"/>
  <c r="AR936" i="15"/>
  <c r="AS936" i="15"/>
  <c r="AT936" i="15"/>
  <c r="AU936" i="15"/>
  <c r="AV936" i="15"/>
  <c r="AW936" i="15"/>
  <c r="AX936" i="15"/>
  <c r="AY936" i="15"/>
  <c r="AZ936" i="15"/>
  <c r="BA936" i="15"/>
  <c r="BA926" i="15" s="1"/>
  <c r="BA927" i="15" s="1"/>
  <c r="BB936" i="15"/>
  <c r="AJ941" i="15"/>
  <c r="AK941" i="15"/>
  <c r="AK942" i="15" s="1"/>
  <c r="AZ941" i="15"/>
  <c r="AZ942" i="15" s="1"/>
  <c r="BA941" i="15"/>
  <c r="BA942" i="15" s="1"/>
  <c r="BB941" i="15"/>
  <c r="BB942" i="15" s="1"/>
  <c r="AJ943" i="15"/>
  <c r="AK943" i="15"/>
  <c r="AL943" i="15"/>
  <c r="AM943" i="15"/>
  <c r="AM941" i="15" s="1"/>
  <c r="AM942" i="15" s="1"/>
  <c r="AN943" i="15"/>
  <c r="AN941" i="15" s="1"/>
  <c r="AN942" i="15" s="1"/>
  <c r="AO943" i="15"/>
  <c r="AO941" i="15" s="1"/>
  <c r="AO942" i="15" s="1"/>
  <c r="AP943" i="15"/>
  <c r="AP941" i="15" s="1"/>
  <c r="AQ943" i="15"/>
  <c r="AQ941" i="15" s="1"/>
  <c r="AQ942" i="15" s="1"/>
  <c r="AR943" i="15"/>
  <c r="AS943" i="15"/>
  <c r="AT943" i="15"/>
  <c r="AT941" i="15" s="1"/>
  <c r="AT942" i="15" s="1"/>
  <c r="AU943" i="15"/>
  <c r="AU941" i="15" s="1"/>
  <c r="AU942" i="15" s="1"/>
  <c r="AV943" i="15"/>
  <c r="AV941" i="15" s="1"/>
  <c r="AW943" i="15"/>
  <c r="AX943" i="15"/>
  <c r="AY943" i="15"/>
  <c r="AZ943" i="15"/>
  <c r="BA943" i="15"/>
  <c r="BB943" i="15"/>
  <c r="AJ947" i="15"/>
  <c r="AK947" i="15"/>
  <c r="AL947" i="15"/>
  <c r="AL941" i="15" s="1"/>
  <c r="AL942" i="15" s="1"/>
  <c r="AM947" i="15"/>
  <c r="AN947" i="15"/>
  <c r="AO947" i="15"/>
  <c r="AP947" i="15"/>
  <c r="AQ947" i="15"/>
  <c r="AR947" i="15"/>
  <c r="AS947" i="15"/>
  <c r="AT947" i="15"/>
  <c r="AU947" i="15"/>
  <c r="AV947" i="15"/>
  <c r="AW947" i="15"/>
  <c r="AW941" i="15" s="1"/>
  <c r="AW942" i="15" s="1"/>
  <c r="AX947" i="15"/>
  <c r="AX941" i="15" s="1"/>
  <c r="AX942" i="15" s="1"/>
  <c r="AY947" i="15"/>
  <c r="AZ947" i="15"/>
  <c r="BA947" i="15"/>
  <c r="BB947" i="15"/>
  <c r="AJ951" i="15"/>
  <c r="AK951" i="15"/>
  <c r="AL951" i="15"/>
  <c r="AM951" i="15"/>
  <c r="AN951" i="15"/>
  <c r="AO951" i="15"/>
  <c r="AP951" i="15"/>
  <c r="AQ951" i="15"/>
  <c r="AR951" i="15"/>
  <c r="AS951" i="15"/>
  <c r="AT951" i="15"/>
  <c r="AU951" i="15"/>
  <c r="AV951" i="15"/>
  <c r="AW951" i="15"/>
  <c r="AX951" i="15"/>
  <c r="AY951" i="15"/>
  <c r="AY941" i="15" s="1"/>
  <c r="AZ951" i="15"/>
  <c r="BA951" i="15"/>
  <c r="BB951" i="15"/>
  <c r="AT956" i="15"/>
  <c r="AU956" i="15"/>
  <c r="AV956" i="15"/>
  <c r="AW956" i="15"/>
  <c r="AW957" i="15" s="1"/>
  <c r="AX956" i="15"/>
  <c r="AX957" i="15" s="1"/>
  <c r="AZ956" i="15"/>
  <c r="AZ957" i="15" s="1"/>
  <c r="AK957" i="15"/>
  <c r="AL957" i="15"/>
  <c r="AM957" i="15"/>
  <c r="AT957" i="15"/>
  <c r="AU957" i="15"/>
  <c r="AV957" i="15"/>
  <c r="AJ958" i="15"/>
  <c r="AJ956" i="15" s="1"/>
  <c r="AK958" i="15"/>
  <c r="AL958" i="15"/>
  <c r="AL956" i="15" s="1"/>
  <c r="AM958" i="15"/>
  <c r="AM956" i="15" s="1"/>
  <c r="AN958" i="15"/>
  <c r="AO958" i="15"/>
  <c r="AP958" i="15"/>
  <c r="AQ958" i="15"/>
  <c r="AR958" i="15"/>
  <c r="AS958" i="15"/>
  <c r="AT958" i="15"/>
  <c r="AU958" i="15"/>
  <c r="AV958" i="15"/>
  <c r="AW958" i="15"/>
  <c r="AX958" i="15"/>
  <c r="AY958" i="15"/>
  <c r="AZ958" i="15"/>
  <c r="BA958" i="15"/>
  <c r="BB958" i="15"/>
  <c r="AJ962" i="15"/>
  <c r="AK962" i="15"/>
  <c r="AL962" i="15"/>
  <c r="AM962" i="15"/>
  <c r="AN962" i="15"/>
  <c r="AN956" i="15" s="1"/>
  <c r="AN957" i="15" s="1"/>
  <c r="AO962" i="15"/>
  <c r="AP962" i="15"/>
  <c r="AQ962" i="15"/>
  <c r="AQ956" i="15" s="1"/>
  <c r="AQ957" i="15" s="1"/>
  <c r="AR962" i="15"/>
  <c r="AR956" i="15" s="1"/>
  <c r="AR957" i="15" s="1"/>
  <c r="AS962" i="15"/>
  <c r="AT962" i="15"/>
  <c r="AU962" i="15"/>
  <c r="AV962" i="15"/>
  <c r="AW962" i="15"/>
  <c r="AX962" i="15"/>
  <c r="AY962" i="15"/>
  <c r="AZ962" i="15"/>
  <c r="BA962" i="15"/>
  <c r="BB962" i="15"/>
  <c r="AJ966" i="15"/>
  <c r="AK966" i="15"/>
  <c r="AK956" i="15" s="1"/>
  <c r="AL966" i="15"/>
  <c r="AM966" i="15"/>
  <c r="AN966" i="15"/>
  <c r="AO966" i="15"/>
  <c r="AP966" i="15"/>
  <c r="AQ966" i="15"/>
  <c r="AR966" i="15"/>
  <c r="AS966" i="15"/>
  <c r="AT966" i="15"/>
  <c r="AU966" i="15"/>
  <c r="AV966" i="15"/>
  <c r="AW966" i="15"/>
  <c r="AX966" i="15"/>
  <c r="AY966" i="15"/>
  <c r="AZ966" i="15"/>
  <c r="BA966" i="15"/>
  <c r="BA956" i="15" s="1"/>
  <c r="BA957" i="15" s="1"/>
  <c r="BB966" i="15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AV672" i="15" l="1"/>
  <c r="BJ671" i="15"/>
  <c r="AM357" i="15"/>
  <c r="AV267" i="15"/>
  <c r="BJ266" i="15"/>
  <c r="BI491" i="15"/>
  <c r="AS492" i="15"/>
  <c r="AS672" i="15"/>
  <c r="BI671" i="15"/>
  <c r="AJ882" i="15"/>
  <c r="BF881" i="15"/>
  <c r="AM912" i="15"/>
  <c r="AV882" i="15"/>
  <c r="AP792" i="15"/>
  <c r="BH791" i="15"/>
  <c r="BJ626" i="15"/>
  <c r="AV627" i="15"/>
  <c r="AM807" i="15"/>
  <c r="BG806" i="15"/>
  <c r="AV252" i="15"/>
  <c r="AY942" i="15"/>
  <c r="BG941" i="15"/>
  <c r="AP462" i="15"/>
  <c r="BH461" i="15"/>
  <c r="BI911" i="15"/>
  <c r="AS912" i="15"/>
  <c r="AP222" i="15"/>
  <c r="BH221" i="15"/>
  <c r="AM732" i="15"/>
  <c r="BG731" i="15"/>
  <c r="AP537" i="15"/>
  <c r="BH536" i="15"/>
  <c r="AV477" i="15"/>
  <c r="BF311" i="15"/>
  <c r="AJ312" i="15"/>
  <c r="BH296" i="15"/>
  <c r="AP297" i="15"/>
  <c r="AP27" i="15"/>
  <c r="BH26" i="15"/>
  <c r="AJ926" i="15"/>
  <c r="BG626" i="15"/>
  <c r="AM627" i="15"/>
  <c r="AS447" i="15"/>
  <c r="AV852" i="15"/>
  <c r="BJ851" i="15"/>
  <c r="BI806" i="15"/>
  <c r="AS807" i="15"/>
  <c r="BJ791" i="15"/>
  <c r="AM762" i="15"/>
  <c r="AJ762" i="15"/>
  <c r="BF761" i="15"/>
  <c r="AP747" i="15"/>
  <c r="BH746" i="15"/>
  <c r="BF731" i="15"/>
  <c r="AJ732" i="15"/>
  <c r="BF566" i="15"/>
  <c r="BH491" i="15"/>
  <c r="AP492" i="15"/>
  <c r="AM282" i="15"/>
  <c r="BJ746" i="15"/>
  <c r="AM537" i="15"/>
  <c r="BG836" i="15"/>
  <c r="AS267" i="15"/>
  <c r="AM162" i="15"/>
  <c r="BG161" i="15"/>
  <c r="AU596" i="15"/>
  <c r="AU597" i="15" s="1"/>
  <c r="BI596" i="15"/>
  <c r="AS597" i="15"/>
  <c r="BJ551" i="15"/>
  <c r="AK536" i="15"/>
  <c r="AK537" i="15" s="1"/>
  <c r="AJ522" i="15"/>
  <c r="BF521" i="15"/>
  <c r="BH251" i="15"/>
  <c r="AU131" i="15"/>
  <c r="AU132" i="15" s="1"/>
  <c r="AJ536" i="15"/>
  <c r="AX371" i="15"/>
  <c r="AX372" i="15" s="1"/>
  <c r="BF941" i="15"/>
  <c r="AJ942" i="15"/>
  <c r="BI836" i="15"/>
  <c r="BF476" i="15"/>
  <c r="AJ477" i="15"/>
  <c r="BH776" i="15"/>
  <c r="AP777" i="15"/>
  <c r="BI416" i="15"/>
  <c r="BB926" i="15"/>
  <c r="BB927" i="15" s="1"/>
  <c r="AX836" i="15"/>
  <c r="AX837" i="15" s="1"/>
  <c r="AJ402" i="15"/>
  <c r="BF401" i="15"/>
  <c r="AY731" i="15"/>
  <c r="AY732" i="15" s="1"/>
  <c r="AN446" i="15"/>
  <c r="AN447" i="15" s="1"/>
  <c r="BJ776" i="15"/>
  <c r="AV777" i="15"/>
  <c r="AP447" i="15"/>
  <c r="BG851" i="15"/>
  <c r="AM852" i="15"/>
  <c r="AR851" i="15"/>
  <c r="AR852" i="15" s="1"/>
  <c r="BJ896" i="15"/>
  <c r="BG656" i="15"/>
  <c r="AM657" i="15"/>
  <c r="AY596" i="15"/>
  <c r="AY597" i="15" s="1"/>
  <c r="AP732" i="15"/>
  <c r="BH731" i="15"/>
  <c r="BG791" i="15"/>
  <c r="AM792" i="15"/>
  <c r="BJ656" i="15"/>
  <c r="AV657" i="15"/>
  <c r="BH551" i="15"/>
  <c r="AP552" i="15"/>
  <c r="AM462" i="15"/>
  <c r="BG461" i="15"/>
  <c r="AV72" i="15"/>
  <c r="AJ777" i="15"/>
  <c r="AP507" i="15"/>
  <c r="BH506" i="15"/>
  <c r="AO956" i="15"/>
  <c r="AO957" i="15" s="1"/>
  <c r="BJ941" i="15"/>
  <c r="AV942" i="15"/>
  <c r="BI896" i="15"/>
  <c r="AX731" i="15"/>
  <c r="AX732" i="15" s="1"/>
  <c r="AW731" i="15"/>
  <c r="AW732" i="15" s="1"/>
  <c r="BH386" i="15"/>
  <c r="AS882" i="15"/>
  <c r="BI881" i="15"/>
  <c r="AK851" i="15"/>
  <c r="AK852" i="15" s="1"/>
  <c r="AJ851" i="15"/>
  <c r="AJ687" i="15"/>
  <c r="BF686" i="15"/>
  <c r="AS642" i="15"/>
  <c r="BI641" i="15"/>
  <c r="AV522" i="15"/>
  <c r="BJ521" i="15"/>
  <c r="BJ506" i="15"/>
  <c r="AV507" i="15"/>
  <c r="AM312" i="15"/>
  <c r="BJ191" i="15"/>
  <c r="AV192" i="15"/>
  <c r="BF116" i="15"/>
  <c r="AJ117" i="15"/>
  <c r="BI716" i="15"/>
  <c r="AS717" i="15"/>
  <c r="BF896" i="15"/>
  <c r="AV717" i="15"/>
  <c r="AS417" i="15"/>
  <c r="AP642" i="15"/>
  <c r="AV132" i="15"/>
  <c r="BJ146" i="15"/>
  <c r="AV147" i="15"/>
  <c r="BB956" i="15"/>
  <c r="BB957" i="15" s="1"/>
  <c r="AS251" i="15"/>
  <c r="BI776" i="15"/>
  <c r="AV642" i="15"/>
  <c r="BJ641" i="15"/>
  <c r="AP942" i="15"/>
  <c r="BI866" i="15"/>
  <c r="AS777" i="15"/>
  <c r="BG266" i="15"/>
  <c r="AV372" i="15"/>
  <c r="AM522" i="15"/>
  <c r="BG521" i="15"/>
  <c r="BI431" i="15"/>
  <c r="AS432" i="15"/>
  <c r="AP117" i="15"/>
  <c r="AW12" i="15"/>
  <c r="BJ11" i="15"/>
  <c r="AV912" i="15"/>
  <c r="BJ911" i="15"/>
  <c r="AM447" i="15"/>
  <c r="BF131" i="15"/>
  <c r="AJ132" i="15"/>
  <c r="AP852" i="15"/>
  <c r="AJ177" i="15"/>
  <c r="BF176" i="15"/>
  <c r="AZ176" i="15"/>
  <c r="AJ657" i="15"/>
  <c r="BF656" i="15"/>
  <c r="BF611" i="15"/>
  <c r="AJ612" i="15"/>
  <c r="AV431" i="15"/>
  <c r="AV837" i="15"/>
  <c r="BJ836" i="15"/>
  <c r="AR657" i="15"/>
  <c r="BH656" i="15"/>
  <c r="AJ717" i="15"/>
  <c r="BF716" i="15"/>
  <c r="BH686" i="15"/>
  <c r="AP687" i="15"/>
  <c r="BF431" i="15"/>
  <c r="AV237" i="15"/>
  <c r="AS522" i="15"/>
  <c r="BI521" i="15"/>
  <c r="BG236" i="15"/>
  <c r="AN237" i="15"/>
  <c r="BH926" i="15"/>
  <c r="AM207" i="15"/>
  <c r="BG431" i="15"/>
  <c r="AM432" i="15"/>
  <c r="AS851" i="15"/>
  <c r="BB716" i="15"/>
  <c r="BB717" i="15" s="1"/>
  <c r="AS792" i="15"/>
  <c r="AS147" i="15"/>
  <c r="BI146" i="15"/>
  <c r="AT42" i="15"/>
  <c r="BI41" i="15"/>
  <c r="BG56" i="15"/>
  <c r="AM57" i="15"/>
  <c r="AS537" i="15"/>
  <c r="BI536" i="15"/>
  <c r="AJ836" i="15"/>
  <c r="AV762" i="15"/>
  <c r="BJ761" i="15"/>
  <c r="AV747" i="15"/>
  <c r="BA357" i="15"/>
  <c r="BI356" i="15"/>
  <c r="AJ42" i="15"/>
  <c r="BF41" i="15"/>
  <c r="BF806" i="15"/>
  <c r="AV732" i="15"/>
  <c r="BJ731" i="15"/>
  <c r="AY686" i="15"/>
  <c r="AY687" i="15" s="1"/>
  <c r="AM687" i="15"/>
  <c r="AR671" i="15"/>
  <c r="AR672" i="15" s="1"/>
  <c r="AM492" i="15"/>
  <c r="BJ461" i="15"/>
  <c r="AV462" i="15"/>
  <c r="BF956" i="15"/>
  <c r="AJ957" i="15"/>
  <c r="AZ881" i="15"/>
  <c r="AZ882" i="15" s="1"/>
  <c r="AV401" i="15"/>
  <c r="AT131" i="15"/>
  <c r="AT132" i="15" s="1"/>
  <c r="AQ56" i="15"/>
  <c r="AV41" i="15"/>
  <c r="AY881" i="15"/>
  <c r="AY882" i="15" s="1"/>
  <c r="AW686" i="15"/>
  <c r="AW687" i="15" s="1"/>
  <c r="BG611" i="15"/>
  <c r="AM612" i="15"/>
  <c r="AX596" i="15"/>
  <c r="AX597" i="15" s="1"/>
  <c r="AK491" i="15"/>
  <c r="AK492" i="15" s="1"/>
  <c r="AU401" i="15"/>
  <c r="AU402" i="15" s="1"/>
  <c r="BJ386" i="15"/>
  <c r="AX881" i="15"/>
  <c r="AX882" i="15" s="1"/>
  <c r="BG506" i="15"/>
  <c r="AT401" i="15"/>
  <c r="AS342" i="15"/>
  <c r="BJ281" i="15"/>
  <c r="AV282" i="15"/>
  <c r="AS762" i="15"/>
  <c r="BI761" i="15"/>
  <c r="AU686" i="15"/>
  <c r="AU687" i="15" s="1"/>
  <c r="BB581" i="15"/>
  <c r="BB582" i="15" s="1"/>
  <c r="AR461" i="15"/>
  <c r="AR462" i="15" s="1"/>
  <c r="AK251" i="15"/>
  <c r="AK252" i="15" s="1"/>
  <c r="AJ911" i="15"/>
  <c r="AZ866" i="15"/>
  <c r="AZ867" i="15" s="1"/>
  <c r="AT506" i="15"/>
  <c r="AT507" i="15" s="1"/>
  <c r="AK641" i="15"/>
  <c r="AK642" i="15" s="1"/>
  <c r="BJ341" i="15"/>
  <c r="AW206" i="15"/>
  <c r="AW207" i="15" s="1"/>
  <c r="AM702" i="15"/>
  <c r="BG701" i="15"/>
  <c r="AW71" i="15"/>
  <c r="AW72" i="15" s="1"/>
  <c r="AJ807" i="15"/>
  <c r="AZ641" i="15"/>
  <c r="AZ642" i="15" s="1"/>
  <c r="AO386" i="15"/>
  <c r="AO581" i="15"/>
  <c r="AO582" i="15" s="1"/>
  <c r="BI551" i="15"/>
  <c r="AS552" i="15"/>
  <c r="BB491" i="15"/>
  <c r="BB492" i="15" s="1"/>
  <c r="BA416" i="15"/>
  <c r="BA417" i="15" s="1"/>
  <c r="AJ206" i="15"/>
  <c r="AS822" i="15"/>
  <c r="AS941" i="15"/>
  <c r="BH911" i="15"/>
  <c r="AP912" i="15"/>
  <c r="AU701" i="15"/>
  <c r="AU702" i="15" s="1"/>
  <c r="BI656" i="15"/>
  <c r="AS657" i="15"/>
  <c r="AX611" i="15"/>
  <c r="AV387" i="15"/>
  <c r="AO356" i="15"/>
  <c r="AO357" i="15" s="1"/>
  <c r="BG221" i="15"/>
  <c r="AS222" i="15"/>
  <c r="AM641" i="15"/>
  <c r="BJ956" i="15"/>
  <c r="AL641" i="15"/>
  <c r="AL642" i="15" s="1"/>
  <c r="AP897" i="15"/>
  <c r="BH896" i="15"/>
  <c r="AP431" i="15"/>
  <c r="BG296" i="15"/>
  <c r="AM297" i="15"/>
  <c r="AS956" i="15"/>
  <c r="AO911" i="15"/>
  <c r="AO912" i="15" s="1"/>
  <c r="AP881" i="15"/>
  <c r="AM402" i="15"/>
  <c r="BG401" i="15"/>
  <c r="AN356" i="15"/>
  <c r="AN357" i="15" s="1"/>
  <c r="AZ86" i="15"/>
  <c r="AM86" i="15"/>
  <c r="AU626" i="15"/>
  <c r="AU627" i="15" s="1"/>
  <c r="BF71" i="15"/>
  <c r="AJ72" i="15"/>
  <c r="AV311" i="15"/>
  <c r="BA701" i="15"/>
  <c r="BA702" i="15" s="1"/>
  <c r="AS506" i="15"/>
  <c r="BH611" i="15"/>
  <c r="AJ417" i="15"/>
  <c r="AO401" i="15"/>
  <c r="AO402" i="15" s="1"/>
  <c r="AV701" i="15"/>
  <c r="AS701" i="15"/>
  <c r="AM42" i="15"/>
  <c r="BG41" i="15"/>
  <c r="AW836" i="15"/>
  <c r="AW837" i="15" s="1"/>
  <c r="AP672" i="15"/>
  <c r="BH671" i="15"/>
  <c r="AT626" i="15"/>
  <c r="AT627" i="15" s="1"/>
  <c r="BI281" i="15"/>
  <c r="AS282" i="15"/>
  <c r="BI926" i="15"/>
  <c r="AW881" i="15"/>
  <c r="AW882" i="15" s="1"/>
  <c r="AY866" i="15"/>
  <c r="AY867" i="15" s="1"/>
  <c r="AY746" i="15"/>
  <c r="AY747" i="15" s="1"/>
  <c r="BF191" i="15"/>
  <c r="AS612" i="15"/>
  <c r="BI611" i="15"/>
  <c r="AM147" i="15"/>
  <c r="BG146" i="15"/>
  <c r="AX71" i="15"/>
  <c r="AX72" i="15" s="1"/>
  <c r="BI56" i="15"/>
  <c r="AS57" i="15"/>
  <c r="AU341" i="15"/>
  <c r="AU342" i="15" s="1"/>
  <c r="AT341" i="15"/>
  <c r="AT342" i="15" s="1"/>
  <c r="AT266" i="15"/>
  <c r="AT267" i="15" s="1"/>
  <c r="AZ146" i="15"/>
  <c r="AZ147" i="15" s="1"/>
  <c r="AJ626" i="15"/>
  <c r="AM566" i="15"/>
  <c r="AX476" i="15"/>
  <c r="AX477" i="15" s="1"/>
  <c r="AJ371" i="15"/>
  <c r="BI296" i="15"/>
  <c r="AJ221" i="15"/>
  <c r="BH206" i="15"/>
  <c r="AP207" i="15"/>
  <c r="AM176" i="15"/>
  <c r="AT791" i="15"/>
  <c r="AT792" i="15" s="1"/>
  <c r="BB701" i="15"/>
  <c r="BB702" i="15" s="1"/>
  <c r="BH581" i="15"/>
  <c r="AP147" i="15"/>
  <c r="BJ56" i="15"/>
  <c r="AS626" i="15"/>
  <c r="AL446" i="15"/>
  <c r="AL447" i="15" s="1"/>
  <c r="AM747" i="15"/>
  <c r="AJ641" i="15"/>
  <c r="BJ536" i="15"/>
  <c r="AV537" i="15"/>
  <c r="AP956" i="15"/>
  <c r="AK836" i="15"/>
  <c r="AK837" i="15" s="1"/>
  <c r="AP582" i="15"/>
  <c r="AW476" i="15"/>
  <c r="AW477" i="15" s="1"/>
  <c r="BI386" i="15"/>
  <c r="AT251" i="15"/>
  <c r="AT252" i="15" s="1"/>
  <c r="BI191" i="15"/>
  <c r="AS192" i="15"/>
  <c r="AY176" i="15"/>
  <c r="AY177" i="15" s="1"/>
  <c r="AL176" i="15"/>
  <c r="AL177" i="15" s="1"/>
  <c r="AJ86" i="15"/>
  <c r="AX356" i="15"/>
  <c r="AX357" i="15" s="1"/>
  <c r="BB221" i="15"/>
  <c r="BB222" i="15" s="1"/>
  <c r="AU86" i="15"/>
  <c r="AU87" i="15" s="1"/>
  <c r="AM776" i="15"/>
  <c r="AJ491" i="15"/>
  <c r="AJ461" i="15"/>
  <c r="AJ356" i="15"/>
  <c r="BA221" i="15"/>
  <c r="BA222" i="15" s="1"/>
  <c r="AN131" i="15"/>
  <c r="AN132" i="15" s="1"/>
  <c r="AV117" i="15"/>
  <c r="BJ116" i="15"/>
  <c r="AP72" i="15"/>
  <c r="AJ282" i="15"/>
  <c r="BF281" i="15"/>
  <c r="AW356" i="15"/>
  <c r="AW357" i="15" s="1"/>
  <c r="AX866" i="15"/>
  <c r="AX867" i="15" s="1"/>
  <c r="AU821" i="15"/>
  <c r="AU822" i="15" s="1"/>
  <c r="AO716" i="15"/>
  <c r="AO717" i="15" s="1"/>
  <c r="AQ626" i="15"/>
  <c r="AQ627" i="15" s="1"/>
  <c r="BI311" i="15"/>
  <c r="AS312" i="15"/>
  <c r="AZ221" i="15"/>
  <c r="AZ222" i="15" s="1"/>
  <c r="AP626" i="15"/>
  <c r="AX386" i="15"/>
  <c r="AX387" i="15" s="1"/>
  <c r="BH326" i="15"/>
  <c r="AP327" i="15"/>
  <c r="AT116" i="15"/>
  <c r="AT117" i="15" s="1"/>
  <c r="AK356" i="15"/>
  <c r="AK357" i="15" s="1"/>
  <c r="AW866" i="15"/>
  <c r="AW867" i="15" s="1"/>
  <c r="AK776" i="15"/>
  <c r="AK777" i="15" s="1"/>
  <c r="BA716" i="15"/>
  <c r="BA717" i="15" s="1"/>
  <c r="AN716" i="15"/>
  <c r="AN717" i="15" s="1"/>
  <c r="BB761" i="15"/>
  <c r="BB762" i="15" s="1"/>
  <c r="AM716" i="15"/>
  <c r="AJ251" i="15"/>
  <c r="AP236" i="15"/>
  <c r="AU191" i="15"/>
  <c r="AU192" i="15" s="1"/>
  <c r="AS116" i="15"/>
  <c r="AR431" i="15"/>
  <c r="AR432" i="15" s="1"/>
  <c r="AK386" i="15"/>
  <c r="AK387" i="15" s="1"/>
  <c r="AP101" i="15"/>
  <c r="BI71" i="15"/>
  <c r="AS72" i="15"/>
  <c r="AJ866" i="15"/>
  <c r="AP761" i="15"/>
  <c r="AR731" i="15"/>
  <c r="AR732" i="15" s="1"/>
  <c r="AL926" i="15"/>
  <c r="AL927" i="15" s="1"/>
  <c r="AV866" i="15"/>
  <c r="AO761" i="15"/>
  <c r="AO762" i="15" s="1"/>
  <c r="BH596" i="15"/>
  <c r="AX446" i="15"/>
  <c r="AX447" i="15" s="1"/>
  <c r="BI371" i="15"/>
  <c r="AK161" i="15"/>
  <c r="AK162" i="15" s="1"/>
  <c r="AS132" i="15"/>
  <c r="AO101" i="15"/>
  <c r="AO102" i="15" s="1"/>
  <c r="AZ896" i="15"/>
  <c r="AZ897" i="15" s="1"/>
  <c r="AL581" i="15"/>
  <c r="AL582" i="15" s="1"/>
  <c r="AY896" i="15"/>
  <c r="AY897" i="15" s="1"/>
  <c r="AR836" i="15"/>
  <c r="AR837" i="15" s="1"/>
  <c r="AW806" i="15"/>
  <c r="AW807" i="15" s="1"/>
  <c r="AJ791" i="15"/>
  <c r="AN626" i="15"/>
  <c r="AN627" i="15" s="1"/>
  <c r="AQ611" i="15"/>
  <c r="AQ612" i="15" s="1"/>
  <c r="AW566" i="15"/>
  <c r="AW567" i="15" s="1"/>
  <c r="AW446" i="15"/>
  <c r="AW447" i="15" s="1"/>
  <c r="AR371" i="15"/>
  <c r="AR372" i="15" s="1"/>
  <c r="AZ191" i="15"/>
  <c r="AZ192" i="15" s="1"/>
  <c r="AZ26" i="15"/>
  <c r="AZ27" i="15" s="1"/>
  <c r="AY956" i="15"/>
  <c r="AY957" i="15" s="1"/>
  <c r="AV806" i="15"/>
  <c r="AZ761" i="15"/>
  <c r="AZ762" i="15" s="1"/>
  <c r="AV566" i="15"/>
  <c r="AV446" i="15"/>
  <c r="AP416" i="15"/>
  <c r="AQ371" i="15"/>
  <c r="AQ372" i="15" s="1"/>
  <c r="AY191" i="15"/>
  <c r="AY192" i="15" s="1"/>
  <c r="AY26" i="15"/>
  <c r="AY27" i="15" s="1"/>
  <c r="AU566" i="15"/>
  <c r="AU567" i="15" s="1"/>
  <c r="AO551" i="15"/>
  <c r="AO552" i="15" s="1"/>
  <c r="AJ506" i="15"/>
  <c r="AO416" i="15"/>
  <c r="AO417" i="15" s="1"/>
  <c r="AP371" i="15"/>
  <c r="BJ176" i="15"/>
  <c r="AV177" i="15"/>
  <c r="BA131" i="15"/>
  <c r="BA132" i="15" s="1"/>
  <c r="BG71" i="15"/>
  <c r="AM72" i="15"/>
  <c r="AV821" i="15"/>
  <c r="AJ596" i="15"/>
  <c r="BA581" i="15"/>
  <c r="BA582" i="15" s="1"/>
  <c r="AY311" i="15"/>
  <c r="AY312" i="15" s="1"/>
  <c r="AL86" i="15"/>
  <c r="AL87" i="15" s="1"/>
  <c r="AS26" i="15"/>
  <c r="AP12" i="15"/>
  <c r="BG416" i="15"/>
  <c r="AR341" i="15"/>
  <c r="AN251" i="15"/>
  <c r="AN252" i="15" s="1"/>
  <c r="BI206" i="15"/>
  <c r="BI101" i="15"/>
  <c r="AZ671" i="15"/>
  <c r="AZ672" i="15" s="1"/>
  <c r="AS581" i="15"/>
  <c r="AM251" i="15"/>
  <c r="AJ746" i="15"/>
  <c r="AN611" i="15"/>
  <c r="AN612" i="15" s="1"/>
  <c r="AN536" i="15"/>
  <c r="AN537" i="15" s="1"/>
  <c r="BH311" i="15"/>
  <c r="AP312" i="15"/>
  <c r="AO281" i="15"/>
  <c r="AO282" i="15" s="1"/>
  <c r="AQ71" i="15"/>
  <c r="AQ72" i="15" s="1"/>
  <c r="AY911" i="15"/>
  <c r="AY912" i="15" s="1"/>
  <c r="AU791" i="15"/>
  <c r="AU792" i="15" s="1"/>
  <c r="AK716" i="15"/>
  <c r="AK717" i="15" s="1"/>
  <c r="BG671" i="15"/>
  <c r="AO626" i="15"/>
  <c r="AO627" i="15" s="1"/>
  <c r="AV596" i="15"/>
  <c r="AV326" i="15"/>
  <c r="AL236" i="15"/>
  <c r="AL237" i="15" s="1"/>
  <c r="AJ162" i="15"/>
  <c r="BF161" i="15"/>
  <c r="AT731" i="15"/>
  <c r="AT732" i="15" s="1"/>
  <c r="AZ566" i="15"/>
  <c r="AZ567" i="15" s="1"/>
  <c r="AN551" i="15"/>
  <c r="AN552" i="15" s="1"/>
  <c r="AQ401" i="15"/>
  <c r="AQ402" i="15" s="1"/>
  <c r="AK236" i="15"/>
  <c r="AK237" i="15" s="1"/>
  <c r="AW221" i="15"/>
  <c r="AW222" i="15" s="1"/>
  <c r="BA11" i="15"/>
  <c r="BA12" i="15" s="1"/>
  <c r="AN851" i="15"/>
  <c r="AN852" i="15" s="1"/>
  <c r="AS731" i="15"/>
  <c r="AY641" i="15"/>
  <c r="AY642" i="15" s="1"/>
  <c r="AY566" i="15"/>
  <c r="AY567" i="15" s="1"/>
  <c r="AP401" i="15"/>
  <c r="AL371" i="15"/>
  <c r="AL372" i="15" s="1"/>
  <c r="AP266" i="15"/>
  <c r="BF236" i="15"/>
  <c r="AJ237" i="15"/>
  <c r="AV221" i="15"/>
  <c r="AV86" i="15"/>
  <c r="AZ11" i="15"/>
  <c r="AZ12" i="15" s="1"/>
  <c r="AX926" i="15"/>
  <c r="AX927" i="15" s="1"/>
  <c r="AL851" i="15"/>
  <c r="AL852" i="15" s="1"/>
  <c r="AL776" i="15"/>
  <c r="AL777" i="15" s="1"/>
  <c r="AJ701" i="15"/>
  <c r="AS686" i="15"/>
  <c r="AX641" i="15"/>
  <c r="AX642" i="15" s="1"/>
  <c r="AO131" i="15"/>
  <c r="AO132" i="15" s="1"/>
  <c r="AX26" i="15"/>
  <c r="AX27" i="15" s="1"/>
  <c r="AJ11" i="15"/>
  <c r="AR821" i="15"/>
  <c r="AR822" i="15" s="1"/>
  <c r="AW641" i="15"/>
  <c r="AW642" i="15" s="1"/>
  <c r="AX221" i="15"/>
  <c r="AX222" i="15" s="1"/>
  <c r="BH131" i="15"/>
  <c r="AR101" i="15"/>
  <c r="AR102" i="15" s="1"/>
  <c r="AW26" i="15"/>
  <c r="AO506" i="15"/>
  <c r="AO507" i="15" s="1"/>
  <c r="AL416" i="15"/>
  <c r="AL417" i="15" s="1"/>
  <c r="AX296" i="15"/>
  <c r="AX297" i="15" s="1"/>
  <c r="AK296" i="15"/>
  <c r="AZ206" i="15"/>
  <c r="AZ207" i="15" s="1"/>
  <c r="AP191" i="15"/>
  <c r="AL146" i="15"/>
  <c r="AL147" i="15" s="1"/>
  <c r="AO116" i="15"/>
  <c r="AO117" i="15" s="1"/>
  <c r="AM101" i="15"/>
  <c r="AQ41" i="15"/>
  <c r="AQ42" i="15" s="1"/>
  <c r="AU476" i="15"/>
  <c r="AU477" i="15" s="1"/>
  <c r="BB446" i="15"/>
  <c r="BB447" i="15" s="1"/>
  <c r="AY206" i="15"/>
  <c r="AY207" i="15" s="1"/>
  <c r="AP41" i="15"/>
  <c r="AT746" i="15"/>
  <c r="AT747" i="15" s="1"/>
  <c r="AQ566" i="15"/>
  <c r="AQ567" i="15" s="1"/>
  <c r="AT476" i="15"/>
  <c r="AT477" i="15" s="1"/>
  <c r="BA446" i="15"/>
  <c r="BA447" i="15" s="1"/>
  <c r="BI236" i="15"/>
  <c r="AJ146" i="15"/>
  <c r="BB131" i="15"/>
  <c r="BB132" i="15" s="1"/>
  <c r="AM116" i="15"/>
  <c r="AK101" i="15"/>
  <c r="BB41" i="15"/>
  <c r="BB42" i="15" s="1"/>
  <c r="AZ791" i="15"/>
  <c r="AZ792" i="15" s="1"/>
  <c r="AV581" i="15"/>
  <c r="AP566" i="15"/>
  <c r="AS476" i="15"/>
  <c r="AO266" i="15"/>
  <c r="AO267" i="15" s="1"/>
  <c r="AR236" i="15"/>
  <c r="AR237" i="15" s="1"/>
  <c r="AZ911" i="15"/>
  <c r="AZ912" i="15" s="1"/>
  <c r="AZ806" i="15"/>
  <c r="AZ807" i="15" s="1"/>
  <c r="AN731" i="15"/>
  <c r="AN732" i="15" s="1"/>
  <c r="AZ656" i="15"/>
  <c r="AZ657" i="15" s="1"/>
  <c r="AU581" i="15"/>
  <c r="AU582" i="15" s="1"/>
  <c r="AU521" i="15"/>
  <c r="AU522" i="15" s="1"/>
  <c r="AK506" i="15"/>
  <c r="AK507" i="15" s="1"/>
  <c r="AR476" i="15"/>
  <c r="AR477" i="15" s="1"/>
  <c r="AY446" i="15"/>
  <c r="AY447" i="15" s="1"/>
  <c r="AV356" i="15"/>
  <c r="AN266" i="15"/>
  <c r="AN267" i="15" s="1"/>
  <c r="AQ236" i="15"/>
  <c r="AQ237" i="15" s="1"/>
  <c r="AV206" i="15"/>
  <c r="AT161" i="15"/>
  <c r="BB101" i="15"/>
  <c r="BB102" i="15" s="1"/>
  <c r="AS11" i="15"/>
  <c r="AR11" i="15"/>
  <c r="AR12" i="15" s="1"/>
  <c r="AR941" i="15"/>
  <c r="AR942" i="15" s="1"/>
  <c r="AV686" i="15"/>
  <c r="AQ641" i="15"/>
  <c r="AQ642" i="15" s="1"/>
  <c r="AU506" i="15"/>
  <c r="AU507" i="15" s="1"/>
  <c r="AN491" i="15"/>
  <c r="AN492" i="15" s="1"/>
  <c r="AZ446" i="15"/>
  <c r="AZ447" i="15" s="1"/>
  <c r="AJ386" i="15"/>
  <c r="AX251" i="15"/>
  <c r="AX252" i="15" s="1"/>
  <c r="AT146" i="15"/>
  <c r="AT147" i="15" s="1"/>
  <c r="AM131" i="15"/>
  <c r="AY86" i="15"/>
  <c r="AY87" i="15" s="1"/>
  <c r="AR716" i="15"/>
  <c r="AR717" i="15" s="1"/>
  <c r="AQ521" i="15"/>
  <c r="AL506" i="15"/>
  <c r="AL507" i="15" s="1"/>
  <c r="AU461" i="15"/>
  <c r="AU462" i="15" s="1"/>
  <c r="AR356" i="15"/>
  <c r="AO251" i="15"/>
  <c r="AO252" i="15" s="1"/>
  <c r="BA206" i="15"/>
  <c r="BA207" i="15" s="1"/>
  <c r="AP161" i="15"/>
  <c r="AK146" i="15"/>
  <c r="AK147" i="15" s="1"/>
  <c r="BB116" i="15"/>
  <c r="BB117" i="15" s="1"/>
  <c r="BB326" i="15"/>
  <c r="BB327" i="15" s="1"/>
  <c r="AL266" i="15"/>
  <c r="AL267" i="15" s="1"/>
  <c r="AU221" i="15"/>
  <c r="AU222" i="15" s="1"/>
  <c r="AR116" i="15"/>
  <c r="AR117" i="15" s="1"/>
  <c r="AO11" i="15"/>
  <c r="AO12" i="15" s="1"/>
  <c r="AO371" i="15"/>
  <c r="AO372" i="15" s="1"/>
  <c r="BA326" i="15"/>
  <c r="BA327" i="15" s="1"/>
  <c r="AP281" i="15"/>
  <c r="AK266" i="15"/>
  <c r="AK267" i="15" s="1"/>
  <c r="BB236" i="15"/>
  <c r="BB237" i="15" s="1"/>
  <c r="AY131" i="15"/>
  <c r="AY132" i="15" s="1"/>
  <c r="AQ116" i="15"/>
  <c r="AQ117" i="15" s="1"/>
  <c r="AV101" i="15"/>
  <c r="AU26" i="15"/>
  <c r="AU27" i="15" s="1"/>
  <c r="AN11" i="15"/>
  <c r="AN12" i="15" s="1"/>
  <c r="AR596" i="15"/>
  <c r="AR597" i="15" s="1"/>
  <c r="AY491" i="15"/>
  <c r="AY492" i="15" s="1"/>
  <c r="AQ476" i="15"/>
  <c r="AU386" i="15"/>
  <c r="AU387" i="15" s="1"/>
  <c r="AN371" i="15"/>
  <c r="AN372" i="15" s="1"/>
  <c r="AZ326" i="15"/>
  <c r="AZ327" i="15" s="1"/>
  <c r="AJ266" i="15"/>
  <c r="AX131" i="15"/>
  <c r="AX132" i="15" s="1"/>
  <c r="AT26" i="15"/>
  <c r="AT27" i="15" s="1"/>
  <c r="AM11" i="15"/>
  <c r="AQ596" i="15"/>
  <c r="AQ597" i="15" s="1"/>
  <c r="AX491" i="15"/>
  <c r="AT386" i="15"/>
  <c r="AT387" i="15" s="1"/>
  <c r="AM371" i="15"/>
  <c r="AY326" i="15"/>
  <c r="AR221" i="15"/>
  <c r="AR222" i="15" s="1"/>
  <c r="AN116" i="15"/>
  <c r="AN117" i="15" s="1"/>
  <c r="AS687" i="15" l="1"/>
  <c r="BI686" i="15"/>
  <c r="AJ537" i="15"/>
  <c r="BF536" i="15"/>
  <c r="AV687" i="15"/>
  <c r="BJ686" i="15"/>
  <c r="BF596" i="15"/>
  <c r="AJ597" i="15"/>
  <c r="BJ71" i="15"/>
  <c r="BG11" i="15"/>
  <c r="AM12" i="15"/>
  <c r="AV822" i="15"/>
  <c r="BJ821" i="15"/>
  <c r="BJ311" i="15"/>
  <c r="AV312" i="15"/>
  <c r="AS942" i="15"/>
  <c r="BI941" i="15"/>
  <c r="BH521" i="15"/>
  <c r="AQ522" i="15"/>
  <c r="BI476" i="15"/>
  <c r="AS477" i="15"/>
  <c r="BH566" i="15"/>
  <c r="AP567" i="15"/>
  <c r="BI821" i="15"/>
  <c r="BI341" i="15"/>
  <c r="BG866" i="15"/>
  <c r="BF266" i="15"/>
  <c r="AJ267" i="15"/>
  <c r="BJ581" i="15"/>
  <c r="AV582" i="15"/>
  <c r="BF11" i="15"/>
  <c r="AJ12" i="15"/>
  <c r="BJ326" i="15"/>
  <c r="AV327" i="15"/>
  <c r="BF206" i="15"/>
  <c r="AJ207" i="15"/>
  <c r="BI401" i="15"/>
  <c r="AT402" i="15"/>
  <c r="BH866" i="15"/>
  <c r="BF581" i="15"/>
  <c r="BG131" i="15"/>
  <c r="AM132" i="15"/>
  <c r="AV597" i="15"/>
  <c r="BJ596" i="15"/>
  <c r="BI131" i="15"/>
  <c r="BH626" i="15"/>
  <c r="AP627" i="15"/>
  <c r="BG26" i="15"/>
  <c r="BI461" i="15"/>
  <c r="BG956" i="15"/>
  <c r="BH821" i="15"/>
  <c r="AM87" i="15"/>
  <c r="BG86" i="15"/>
  <c r="BJ236" i="15"/>
  <c r="BH116" i="15"/>
  <c r="AK102" i="15"/>
  <c r="BF101" i="15"/>
  <c r="BI326" i="15"/>
  <c r="BH371" i="15"/>
  <c r="AP372" i="15"/>
  <c r="BH956" i="15"/>
  <c r="AP957" i="15"/>
  <c r="AZ87" i="15"/>
  <c r="BH86" i="15"/>
  <c r="AQ477" i="15"/>
  <c r="BH476" i="15"/>
  <c r="AJ387" i="15"/>
  <c r="BF386" i="15"/>
  <c r="BG116" i="15"/>
  <c r="AM117" i="15"/>
  <c r="BI566" i="15"/>
  <c r="BI86" i="15"/>
  <c r="BG311" i="15"/>
  <c r="BG761" i="15"/>
  <c r="BJ251" i="15"/>
  <c r="BI221" i="15"/>
  <c r="BJ206" i="15"/>
  <c r="AV207" i="15"/>
  <c r="BI581" i="15"/>
  <c r="AS582" i="15"/>
  <c r="AP402" i="15"/>
  <c r="BH401" i="15"/>
  <c r="BF911" i="15"/>
  <c r="AJ912" i="15"/>
  <c r="AM717" i="15"/>
  <c r="BG716" i="15"/>
  <c r="BG776" i="15"/>
  <c r="AM777" i="15"/>
  <c r="BF221" i="15"/>
  <c r="AJ222" i="15"/>
  <c r="BJ701" i="15"/>
  <c r="AV702" i="15"/>
  <c r="BJ296" i="15"/>
  <c r="BJ131" i="15"/>
  <c r="BF866" i="15"/>
  <c r="AJ867" i="15"/>
  <c r="BJ881" i="15"/>
  <c r="AV432" i="15"/>
  <c r="BJ431" i="15"/>
  <c r="AS117" i="15"/>
  <c r="BI116" i="15"/>
  <c r="AM642" i="15"/>
  <c r="BG641" i="15"/>
  <c r="BJ401" i="15"/>
  <c r="AV402" i="15"/>
  <c r="BG176" i="15"/>
  <c r="AM177" i="15"/>
  <c r="BH191" i="15"/>
  <c r="AP192" i="15"/>
  <c r="AK297" i="15"/>
  <c r="BF296" i="15"/>
  <c r="BG596" i="15"/>
  <c r="BH806" i="15"/>
  <c r="BJ476" i="15"/>
  <c r="AO387" i="15"/>
  <c r="BG386" i="15"/>
  <c r="BF836" i="15"/>
  <c r="AJ837" i="15"/>
  <c r="AP417" i="15"/>
  <c r="BH416" i="15"/>
  <c r="BH941" i="15"/>
  <c r="AT162" i="15"/>
  <c r="BI161" i="15"/>
  <c r="AP267" i="15"/>
  <c r="BH266" i="15"/>
  <c r="AM102" i="15"/>
  <c r="BG101" i="15"/>
  <c r="BI791" i="15"/>
  <c r="BG881" i="15"/>
  <c r="AS852" i="15"/>
  <c r="BI851" i="15"/>
  <c r="BH11" i="15"/>
  <c r="AJ372" i="15"/>
  <c r="BF371" i="15"/>
  <c r="AX612" i="15"/>
  <c r="BJ611" i="15"/>
  <c r="BG206" i="15"/>
  <c r="BH851" i="15"/>
  <c r="BG536" i="15"/>
  <c r="AJ507" i="15"/>
  <c r="BF506" i="15"/>
  <c r="AJ147" i="15"/>
  <c r="BF146" i="15"/>
  <c r="BI11" i="15"/>
  <c r="AS12" i="15"/>
  <c r="AP42" i="15"/>
  <c r="BH41" i="15"/>
  <c r="BH431" i="15"/>
  <c r="AP432" i="15"/>
  <c r="BJ926" i="15"/>
  <c r="BI446" i="15"/>
  <c r="BH101" i="15"/>
  <c r="AP102" i="15"/>
  <c r="BH146" i="15"/>
  <c r="AQ57" i="15"/>
  <c r="BH56" i="15"/>
  <c r="AV807" i="15"/>
  <c r="BJ806" i="15"/>
  <c r="BH446" i="15"/>
  <c r="AV357" i="15"/>
  <c r="BJ356" i="15"/>
  <c r="BI266" i="15"/>
  <c r="AS732" i="15"/>
  <c r="BI731" i="15"/>
  <c r="AJ252" i="15"/>
  <c r="BF251" i="15"/>
  <c r="AY327" i="15"/>
  <c r="BG326" i="15"/>
  <c r="AP162" i="15"/>
  <c r="BH161" i="15"/>
  <c r="AS27" i="15"/>
  <c r="BI26" i="15"/>
  <c r="BF446" i="15"/>
  <c r="BF416" i="15"/>
  <c r="BG491" i="15"/>
  <c r="BH641" i="15"/>
  <c r="BG356" i="15"/>
  <c r="AJ702" i="15"/>
  <c r="BF701" i="15"/>
  <c r="AJ642" i="15"/>
  <c r="BF641" i="15"/>
  <c r="BJ371" i="15"/>
  <c r="BG746" i="15"/>
  <c r="BH761" i="15"/>
  <c r="AP762" i="15"/>
  <c r="AV87" i="15"/>
  <c r="BJ86" i="15"/>
  <c r="BI626" i="15"/>
  <c r="AS627" i="15"/>
  <c r="AV447" i="15"/>
  <c r="BJ446" i="15"/>
  <c r="BJ566" i="15"/>
  <c r="AV567" i="15"/>
  <c r="AJ852" i="15"/>
  <c r="BF851" i="15"/>
  <c r="AJ927" i="15"/>
  <c r="BF926" i="15"/>
  <c r="BI746" i="15"/>
  <c r="AS252" i="15"/>
  <c r="BI251" i="15"/>
  <c r="BF461" i="15"/>
  <c r="AJ462" i="15"/>
  <c r="BG551" i="15"/>
  <c r="BG371" i="15"/>
  <c r="AM372" i="15"/>
  <c r="BF791" i="15"/>
  <c r="AJ792" i="15"/>
  <c r="AJ87" i="15"/>
  <c r="BF86" i="15"/>
  <c r="BG581" i="15"/>
  <c r="BH716" i="15"/>
  <c r="BG281" i="15"/>
  <c r="AV867" i="15"/>
  <c r="BJ866" i="15"/>
  <c r="BJ221" i="15"/>
  <c r="AV222" i="15"/>
  <c r="AJ747" i="15"/>
  <c r="BF746" i="15"/>
  <c r="BH71" i="15"/>
  <c r="AV42" i="15"/>
  <c r="BJ41" i="15"/>
  <c r="BG896" i="15"/>
  <c r="BH236" i="15"/>
  <c r="AP237" i="15"/>
  <c r="BG446" i="15"/>
  <c r="BJ716" i="15"/>
  <c r="BF776" i="15"/>
  <c r="AP882" i="15"/>
  <c r="BH881" i="15"/>
  <c r="BJ101" i="15"/>
  <c r="AV102" i="15"/>
  <c r="BI956" i="15"/>
  <c r="AS957" i="15"/>
  <c r="AP282" i="15"/>
  <c r="BH281" i="15"/>
  <c r="BG251" i="15"/>
  <c r="AM252" i="15"/>
  <c r="BG911" i="15"/>
  <c r="BG191" i="15"/>
  <c r="BF356" i="15"/>
  <c r="AJ357" i="15"/>
  <c r="AZ177" i="15"/>
  <c r="BH176" i="15"/>
  <c r="AR342" i="15"/>
  <c r="BH341" i="15"/>
  <c r="BF491" i="15"/>
  <c r="AJ492" i="15"/>
  <c r="BI701" i="15"/>
  <c r="AS702" i="15"/>
  <c r="AW27" i="15"/>
  <c r="BJ26" i="15"/>
  <c r="AM567" i="15"/>
  <c r="BG566" i="15"/>
  <c r="AX492" i="15"/>
  <c r="BJ491" i="15"/>
  <c r="AR357" i="15"/>
  <c r="BH356" i="15"/>
  <c r="BF626" i="15"/>
  <c r="AJ627" i="15"/>
  <c r="AS507" i="15"/>
  <c r="BI506" i="15"/>
  <c r="BH836" i="15"/>
  <c r="BG686" i="15"/>
  <c r="M9" i="14"/>
  <c r="N9" i="14"/>
  <c r="O9" i="14"/>
  <c r="P9" i="14"/>
  <c r="Q9" i="14"/>
  <c r="R9" i="14"/>
  <c r="S9" i="14"/>
  <c r="T9" i="14"/>
  <c r="U9" i="14"/>
  <c r="M10" i="14"/>
  <c r="N10" i="14"/>
  <c r="O10" i="14"/>
  <c r="P10" i="14"/>
  <c r="Q10" i="14"/>
  <c r="R10" i="14"/>
  <c r="S10" i="14"/>
  <c r="T10" i="14"/>
  <c r="U10" i="14"/>
  <c r="M11" i="14"/>
  <c r="N11" i="14"/>
  <c r="O11" i="14"/>
  <c r="P11" i="14"/>
  <c r="Q11" i="14"/>
  <c r="R11" i="14"/>
  <c r="S11" i="14"/>
  <c r="T11" i="14"/>
  <c r="U11" i="14"/>
  <c r="M12" i="14"/>
  <c r="N12" i="14"/>
  <c r="O12" i="14"/>
  <c r="P12" i="14"/>
  <c r="T12" i="14" s="1"/>
  <c r="Q12" i="14"/>
  <c r="R12" i="14"/>
  <c r="S12" i="14"/>
  <c r="U12" i="14"/>
  <c r="M13" i="14"/>
  <c r="N13" i="14"/>
  <c r="O13" i="14"/>
  <c r="P13" i="14"/>
  <c r="Q13" i="14"/>
  <c r="R13" i="14"/>
  <c r="S13" i="14"/>
  <c r="T13" i="14"/>
  <c r="U13" i="14"/>
  <c r="M14" i="14"/>
  <c r="N14" i="14"/>
  <c r="O14" i="14"/>
  <c r="P14" i="14"/>
  <c r="Q14" i="14"/>
  <c r="R14" i="14"/>
  <c r="S14" i="14"/>
  <c r="T14" i="14"/>
  <c r="U14" i="14"/>
  <c r="M15" i="14"/>
  <c r="N15" i="14"/>
  <c r="O15" i="14"/>
  <c r="P15" i="14"/>
  <c r="Q15" i="14"/>
  <c r="R15" i="14"/>
  <c r="S15" i="14"/>
  <c r="T15" i="14"/>
  <c r="U15" i="14"/>
  <c r="M16" i="14"/>
  <c r="N16" i="14"/>
  <c r="O16" i="14"/>
  <c r="P16" i="14"/>
  <c r="Q16" i="14"/>
  <c r="R16" i="14"/>
  <c r="S16" i="14"/>
  <c r="T16" i="14"/>
  <c r="U16" i="14"/>
  <c r="M17" i="14"/>
  <c r="N17" i="14"/>
  <c r="O17" i="14"/>
  <c r="P17" i="14"/>
  <c r="Q17" i="14"/>
  <c r="R17" i="14"/>
  <c r="S17" i="14"/>
  <c r="T17" i="14"/>
  <c r="U17" i="14"/>
  <c r="M18" i="14"/>
  <c r="N18" i="14"/>
  <c r="O18" i="14"/>
  <c r="P18" i="14"/>
  <c r="Q18" i="14"/>
  <c r="R18" i="14"/>
  <c r="S18" i="14"/>
  <c r="T18" i="14"/>
  <c r="U18" i="14"/>
  <c r="M19" i="14"/>
  <c r="N19" i="14"/>
  <c r="O19" i="14"/>
  <c r="P19" i="14"/>
  <c r="T19" i="14" s="1"/>
  <c r="Q19" i="14"/>
  <c r="R19" i="14"/>
  <c r="S19" i="14"/>
  <c r="U19" i="14"/>
  <c r="M20" i="14"/>
  <c r="N20" i="14"/>
  <c r="O20" i="14"/>
  <c r="P20" i="14"/>
  <c r="Q20" i="14"/>
  <c r="R20" i="14"/>
  <c r="S20" i="14"/>
  <c r="T20" i="14"/>
  <c r="U20" i="14"/>
  <c r="M21" i="14"/>
  <c r="N21" i="14"/>
  <c r="O21" i="14"/>
  <c r="P21" i="14"/>
  <c r="Q21" i="14"/>
  <c r="R21" i="14"/>
  <c r="S21" i="14"/>
  <c r="T21" i="14"/>
  <c r="U21" i="14"/>
  <c r="M22" i="14"/>
  <c r="N22" i="14"/>
  <c r="O22" i="14"/>
  <c r="P22" i="14"/>
  <c r="Q22" i="14"/>
  <c r="R22" i="14"/>
  <c r="S22" i="14"/>
  <c r="T22" i="14"/>
  <c r="U22" i="14"/>
  <c r="M23" i="14"/>
  <c r="N23" i="14"/>
  <c r="O23" i="14"/>
  <c r="P23" i="14"/>
  <c r="Q23" i="14"/>
  <c r="R23" i="14"/>
  <c r="S23" i="14"/>
  <c r="T23" i="14"/>
  <c r="U23" i="14"/>
  <c r="M24" i="14"/>
  <c r="N24" i="14"/>
  <c r="O24" i="14"/>
  <c r="P24" i="14"/>
  <c r="Q24" i="14"/>
  <c r="R24" i="14"/>
  <c r="S24" i="14"/>
  <c r="T24" i="14"/>
  <c r="U24" i="14"/>
  <c r="M25" i="14"/>
  <c r="N25" i="14"/>
  <c r="O25" i="14"/>
  <c r="P25" i="14"/>
  <c r="Q25" i="14"/>
  <c r="R25" i="14"/>
  <c r="S25" i="14"/>
  <c r="T25" i="14"/>
  <c r="U25" i="14"/>
  <c r="M26" i="14"/>
  <c r="N26" i="14"/>
  <c r="O26" i="14"/>
  <c r="P26" i="14"/>
  <c r="T26" i="14" s="1"/>
  <c r="Q26" i="14"/>
  <c r="R26" i="14"/>
  <c r="S26" i="14"/>
  <c r="U26" i="14"/>
  <c r="M27" i="14"/>
  <c r="N27" i="14"/>
  <c r="O27" i="14"/>
  <c r="P27" i="14"/>
  <c r="Q27" i="14"/>
  <c r="R27" i="14"/>
  <c r="S27" i="14"/>
  <c r="T27" i="14"/>
  <c r="U27" i="14"/>
  <c r="M28" i="14"/>
  <c r="N28" i="14"/>
  <c r="O28" i="14"/>
  <c r="P28" i="14"/>
  <c r="Q28" i="14"/>
  <c r="R28" i="14"/>
  <c r="S28" i="14"/>
  <c r="T28" i="14"/>
  <c r="U28" i="14"/>
  <c r="M29" i="14"/>
  <c r="N29" i="14"/>
  <c r="O29" i="14"/>
  <c r="P29" i="14"/>
  <c r="Q29" i="14"/>
  <c r="R29" i="14"/>
  <c r="S29" i="14"/>
  <c r="T29" i="14"/>
  <c r="U29" i="14"/>
  <c r="M30" i="14"/>
  <c r="N30" i="14"/>
  <c r="O30" i="14"/>
  <c r="P30" i="14"/>
  <c r="Q30" i="14"/>
  <c r="R30" i="14"/>
  <c r="S30" i="14"/>
  <c r="T30" i="14"/>
  <c r="U30" i="14"/>
  <c r="M31" i="14"/>
  <c r="N31" i="14"/>
  <c r="O31" i="14"/>
  <c r="P31" i="14"/>
  <c r="Q31" i="14"/>
  <c r="R31" i="14"/>
  <c r="S31" i="14"/>
  <c r="T31" i="14"/>
  <c r="U31" i="14"/>
  <c r="M32" i="14"/>
  <c r="N32" i="14"/>
  <c r="O32" i="14"/>
  <c r="P32" i="14"/>
  <c r="Q32" i="14"/>
  <c r="R32" i="14"/>
  <c r="S32" i="14"/>
  <c r="T32" i="14"/>
  <c r="U32" i="14"/>
  <c r="M33" i="14"/>
  <c r="N33" i="14"/>
  <c r="O33" i="14"/>
  <c r="P33" i="14"/>
  <c r="Q33" i="14"/>
  <c r="R33" i="14"/>
  <c r="S33" i="14"/>
  <c r="T33" i="14"/>
  <c r="U33" i="14"/>
  <c r="M34" i="14"/>
  <c r="N34" i="14"/>
  <c r="O34" i="14"/>
  <c r="P34" i="14"/>
  <c r="Q34" i="14"/>
  <c r="R34" i="14"/>
  <c r="S34" i="14"/>
  <c r="T34" i="14"/>
  <c r="U34" i="14"/>
  <c r="M35" i="14"/>
  <c r="N35" i="14"/>
  <c r="O35" i="14"/>
  <c r="P35" i="14"/>
  <c r="Q35" i="14"/>
  <c r="R35" i="14"/>
  <c r="S35" i="14"/>
  <c r="T35" i="14"/>
  <c r="U35" i="14"/>
  <c r="M36" i="14"/>
  <c r="N36" i="14"/>
  <c r="O36" i="14"/>
  <c r="P36" i="14"/>
  <c r="Q36" i="14"/>
  <c r="R36" i="14"/>
  <c r="S36" i="14"/>
  <c r="T36" i="14"/>
  <c r="U36" i="14"/>
  <c r="M37" i="14"/>
  <c r="N37" i="14"/>
  <c r="O37" i="14"/>
  <c r="P37" i="14"/>
  <c r="T37" i="14" s="1"/>
  <c r="Q37" i="14"/>
  <c r="R37" i="14"/>
  <c r="S37" i="14"/>
  <c r="U37" i="14"/>
  <c r="M38" i="14"/>
  <c r="N38" i="14"/>
  <c r="O38" i="14"/>
  <c r="P38" i="14"/>
  <c r="Q38" i="14"/>
  <c r="R38" i="14"/>
  <c r="S38" i="14"/>
  <c r="T38" i="14"/>
  <c r="U38" i="14"/>
  <c r="M39" i="14"/>
  <c r="N39" i="14"/>
  <c r="O39" i="14"/>
  <c r="P39" i="14"/>
  <c r="Q39" i="14"/>
  <c r="R39" i="14"/>
  <c r="S39" i="14"/>
  <c r="T39" i="14"/>
  <c r="U39" i="14"/>
  <c r="M40" i="14"/>
  <c r="N40" i="14"/>
  <c r="O40" i="14"/>
  <c r="P40" i="14"/>
  <c r="Q40" i="14"/>
  <c r="R40" i="14"/>
  <c r="S40" i="14"/>
  <c r="T40" i="14"/>
  <c r="U40" i="14"/>
  <c r="M41" i="14"/>
  <c r="N41" i="14"/>
  <c r="O41" i="14"/>
  <c r="P41" i="14"/>
  <c r="Q41" i="14"/>
  <c r="R41" i="14"/>
  <c r="S41" i="14"/>
  <c r="T41" i="14"/>
  <c r="U41" i="14"/>
  <c r="M42" i="14"/>
  <c r="N42" i="14"/>
  <c r="O42" i="14"/>
  <c r="P42" i="14"/>
  <c r="Q42" i="14"/>
  <c r="R42" i="14"/>
  <c r="S42" i="14"/>
  <c r="T42" i="14"/>
  <c r="U42" i="14"/>
  <c r="M43" i="14"/>
  <c r="N43" i="14"/>
  <c r="O43" i="14"/>
  <c r="P43" i="14"/>
  <c r="Q43" i="14"/>
  <c r="R43" i="14"/>
  <c r="S43" i="14"/>
  <c r="T43" i="14"/>
  <c r="U43" i="14"/>
  <c r="M44" i="14"/>
  <c r="N44" i="14"/>
  <c r="O44" i="14"/>
  <c r="P44" i="14"/>
  <c r="T44" i="14" s="1"/>
  <c r="Q44" i="14"/>
  <c r="R44" i="14"/>
  <c r="S44" i="14"/>
  <c r="U44" i="14"/>
  <c r="M45" i="14"/>
  <c r="N45" i="14"/>
  <c r="O45" i="14"/>
  <c r="P45" i="14"/>
  <c r="Q45" i="14"/>
  <c r="R45" i="14"/>
  <c r="S45" i="14"/>
  <c r="T45" i="14"/>
  <c r="U45" i="14"/>
  <c r="M46" i="14"/>
  <c r="N46" i="14"/>
  <c r="O46" i="14"/>
  <c r="P46" i="14"/>
  <c r="Q46" i="14"/>
  <c r="R46" i="14"/>
  <c r="S46" i="14"/>
  <c r="T46" i="14"/>
  <c r="U46" i="14"/>
  <c r="M47" i="14"/>
  <c r="N47" i="14"/>
  <c r="O47" i="14"/>
  <c r="P47" i="14"/>
  <c r="Q47" i="14"/>
  <c r="R47" i="14"/>
  <c r="S47" i="14"/>
  <c r="T47" i="14"/>
  <c r="U47" i="14"/>
  <c r="M48" i="14"/>
  <c r="N48" i="14"/>
  <c r="O48" i="14"/>
  <c r="P48" i="14"/>
  <c r="Q48" i="14"/>
  <c r="R48" i="14"/>
  <c r="S48" i="14"/>
  <c r="T48" i="14"/>
  <c r="U48" i="14"/>
  <c r="M49" i="14"/>
  <c r="N49" i="14"/>
  <c r="O49" i="14"/>
  <c r="P49" i="14"/>
  <c r="Q49" i="14"/>
  <c r="R49" i="14"/>
  <c r="S49" i="14"/>
  <c r="T49" i="14"/>
  <c r="U49" i="14"/>
  <c r="M50" i="14"/>
  <c r="N50" i="14"/>
  <c r="O50" i="14"/>
  <c r="P50" i="14"/>
  <c r="Q50" i="14"/>
  <c r="R50" i="14"/>
  <c r="S50" i="14"/>
  <c r="T50" i="14"/>
  <c r="U50" i="14"/>
  <c r="M51" i="14"/>
  <c r="N51" i="14"/>
  <c r="O51" i="14"/>
  <c r="P51" i="14"/>
  <c r="T51" i="14" s="1"/>
  <c r="Q51" i="14"/>
  <c r="R51" i="14"/>
  <c r="S51" i="14"/>
  <c r="U51" i="14"/>
  <c r="M52" i="14"/>
  <c r="N52" i="14"/>
  <c r="O52" i="14"/>
  <c r="P52" i="14"/>
  <c r="Q52" i="14"/>
  <c r="R52" i="14"/>
  <c r="S52" i="14"/>
  <c r="T52" i="14"/>
  <c r="U52" i="14"/>
  <c r="M53" i="14"/>
  <c r="N53" i="14"/>
  <c r="O53" i="14"/>
  <c r="P53" i="14"/>
  <c r="Q53" i="14"/>
  <c r="R53" i="14"/>
  <c r="S53" i="14"/>
  <c r="T53" i="14"/>
  <c r="U53" i="14"/>
  <c r="M54" i="14"/>
  <c r="N54" i="14"/>
  <c r="O54" i="14"/>
  <c r="P54" i="14"/>
  <c r="Q54" i="14"/>
  <c r="R54" i="14"/>
  <c r="S54" i="14"/>
  <c r="T54" i="14"/>
  <c r="U54" i="14"/>
  <c r="M55" i="14"/>
  <c r="N55" i="14"/>
  <c r="O55" i="14"/>
  <c r="P55" i="14"/>
  <c r="Q55" i="14"/>
  <c r="R55" i="14"/>
  <c r="S55" i="14"/>
  <c r="T55" i="14"/>
  <c r="U55" i="14"/>
  <c r="M56" i="14"/>
  <c r="N56" i="14"/>
  <c r="O56" i="14"/>
  <c r="P56" i="14"/>
  <c r="Q56" i="14"/>
  <c r="R56" i="14"/>
  <c r="S56" i="14"/>
  <c r="T56" i="14"/>
  <c r="U56" i="14"/>
  <c r="M57" i="14"/>
  <c r="N57" i="14"/>
  <c r="O57" i="14"/>
  <c r="P57" i="14"/>
  <c r="Q57" i="14"/>
  <c r="R57" i="14"/>
  <c r="S57" i="14"/>
  <c r="T57" i="14"/>
  <c r="U57" i="14"/>
  <c r="M58" i="14"/>
  <c r="N58" i="14"/>
  <c r="O58" i="14"/>
  <c r="P58" i="14"/>
  <c r="T58" i="14" s="1"/>
  <c r="Q58" i="14"/>
  <c r="R58" i="14"/>
  <c r="S58" i="14"/>
  <c r="U58" i="14"/>
  <c r="M59" i="14"/>
  <c r="N59" i="14"/>
  <c r="O59" i="14"/>
  <c r="P59" i="14"/>
  <c r="Q59" i="14"/>
  <c r="R59" i="14"/>
  <c r="S59" i="14"/>
  <c r="T59" i="14"/>
  <c r="U59" i="14"/>
  <c r="M60" i="14"/>
  <c r="N60" i="14"/>
  <c r="O60" i="14"/>
  <c r="P60" i="14"/>
  <c r="Q60" i="14"/>
  <c r="R60" i="14"/>
  <c r="S60" i="14"/>
  <c r="T60" i="14"/>
  <c r="U60" i="14"/>
  <c r="M61" i="14"/>
  <c r="N61" i="14"/>
  <c r="O61" i="14"/>
  <c r="P61" i="14"/>
  <c r="Q61" i="14"/>
  <c r="R61" i="14"/>
  <c r="S61" i="14"/>
  <c r="T61" i="14"/>
  <c r="U61" i="14"/>
  <c r="M62" i="14"/>
  <c r="N62" i="14"/>
  <c r="O62" i="14"/>
  <c r="P62" i="14"/>
  <c r="Q62" i="14"/>
  <c r="R62" i="14"/>
  <c r="S62" i="14"/>
  <c r="T62" i="14"/>
  <c r="U62" i="14"/>
  <c r="M63" i="14"/>
  <c r="N63" i="14"/>
  <c r="O63" i="14"/>
  <c r="P63" i="14"/>
  <c r="Q63" i="14"/>
  <c r="R63" i="14"/>
  <c r="S63" i="14"/>
  <c r="T63" i="14"/>
  <c r="U63" i="14"/>
  <c r="M64" i="14"/>
  <c r="N64" i="14"/>
  <c r="O64" i="14"/>
  <c r="P64" i="14"/>
  <c r="Q64" i="14"/>
  <c r="R64" i="14"/>
  <c r="S64" i="14"/>
  <c r="T64" i="14"/>
  <c r="U64" i="14"/>
  <c r="M65" i="14"/>
  <c r="N65" i="14"/>
  <c r="O65" i="14"/>
  <c r="P65" i="14"/>
  <c r="Q65" i="14"/>
  <c r="R65" i="14"/>
  <c r="S65" i="14"/>
  <c r="T65" i="14"/>
  <c r="U65" i="14"/>
  <c r="M66" i="14"/>
  <c r="N66" i="14"/>
  <c r="O66" i="14"/>
  <c r="P66" i="14"/>
  <c r="Q66" i="14"/>
  <c r="R66" i="14"/>
  <c r="S66" i="14"/>
  <c r="T66" i="14"/>
  <c r="U66" i="14"/>
  <c r="M67" i="14"/>
  <c r="N67" i="14"/>
  <c r="O67" i="14"/>
  <c r="P67" i="14"/>
  <c r="Q67" i="14"/>
  <c r="R67" i="14"/>
  <c r="S67" i="14"/>
  <c r="T67" i="14"/>
  <c r="U67" i="14"/>
  <c r="M68" i="14"/>
  <c r="N68" i="14"/>
  <c r="O68" i="14"/>
  <c r="P68" i="14"/>
  <c r="Q68" i="14"/>
  <c r="R68" i="14"/>
  <c r="S68" i="14"/>
  <c r="T68" i="14"/>
  <c r="U68" i="14"/>
  <c r="M69" i="14"/>
  <c r="N69" i="14"/>
  <c r="O69" i="14"/>
  <c r="P69" i="14"/>
  <c r="T69" i="14" s="1"/>
  <c r="Q69" i="14"/>
  <c r="R69" i="14"/>
  <c r="S69" i="14"/>
  <c r="U69" i="14"/>
  <c r="M70" i="14"/>
  <c r="N70" i="14"/>
  <c r="O70" i="14"/>
  <c r="P70" i="14"/>
  <c r="Q70" i="14"/>
  <c r="R70" i="14"/>
  <c r="S70" i="14"/>
  <c r="T70" i="14"/>
  <c r="U70" i="14"/>
  <c r="M71" i="14"/>
  <c r="N71" i="14"/>
  <c r="O71" i="14"/>
  <c r="P71" i="14"/>
  <c r="Q71" i="14"/>
  <c r="R71" i="14"/>
  <c r="S71" i="14"/>
  <c r="T71" i="14"/>
  <c r="U71" i="14"/>
  <c r="M72" i="14"/>
  <c r="N72" i="14"/>
  <c r="O72" i="14"/>
  <c r="P72" i="14"/>
  <c r="Q72" i="14"/>
  <c r="R72" i="14"/>
  <c r="S72" i="14"/>
  <c r="T72" i="14"/>
  <c r="U72" i="14"/>
  <c r="AV12" i="13"/>
  <c r="AW12" i="13"/>
  <c r="AJ13" i="13"/>
  <c r="AK13" i="13"/>
  <c r="AL13" i="13"/>
  <c r="AL11" i="13" s="1"/>
  <c r="AL12" i="13" s="1"/>
  <c r="AM13" i="13"/>
  <c r="AM11" i="13" s="1"/>
  <c r="AN13" i="13"/>
  <c r="AN11" i="13" s="1"/>
  <c r="AN12" i="13" s="1"/>
  <c r="AO13" i="13"/>
  <c r="AP13" i="13"/>
  <c r="AP11" i="13" s="1"/>
  <c r="AQ13" i="13"/>
  <c r="AR13" i="13"/>
  <c r="AS13" i="13"/>
  <c r="AT13" i="13"/>
  <c r="AU13" i="13"/>
  <c r="AV13" i="13"/>
  <c r="AW13" i="13"/>
  <c r="AX13" i="13"/>
  <c r="AX11" i="13" s="1"/>
  <c r="AX12" i="13" s="1"/>
  <c r="AY13" i="13"/>
  <c r="AZ13" i="13"/>
  <c r="BA13" i="13"/>
  <c r="BB13" i="13"/>
  <c r="BB11" i="13" s="1"/>
  <c r="BB12" i="13" s="1"/>
  <c r="AJ17" i="13"/>
  <c r="AK17" i="13"/>
  <c r="AL17" i="13"/>
  <c r="AM17" i="13"/>
  <c r="AN17" i="13"/>
  <c r="AO17" i="13"/>
  <c r="AP17" i="13"/>
  <c r="AQ17" i="13"/>
  <c r="AR17" i="13"/>
  <c r="AR11" i="13" s="1"/>
  <c r="AR12" i="13" s="1"/>
  <c r="AS17" i="13"/>
  <c r="AS11" i="13" s="1"/>
  <c r="AT17" i="13"/>
  <c r="AU17" i="13"/>
  <c r="AV17" i="13"/>
  <c r="AW17" i="13"/>
  <c r="AX17" i="13"/>
  <c r="AY17" i="13"/>
  <c r="AZ17" i="13"/>
  <c r="BA17" i="13"/>
  <c r="BB17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V11" i="13" s="1"/>
  <c r="AW21" i="13"/>
  <c r="AW11" i="13" s="1"/>
  <c r="AX21" i="13"/>
  <c r="AY21" i="13"/>
  <c r="AZ21" i="13"/>
  <c r="BA21" i="13"/>
  <c r="BB21" i="13"/>
  <c r="AJ26" i="13"/>
  <c r="AL26" i="13"/>
  <c r="AM26" i="13"/>
  <c r="AU26" i="13"/>
  <c r="AU27" i="13" s="1"/>
  <c r="AV26" i="13"/>
  <c r="AW26" i="13"/>
  <c r="AY26" i="13"/>
  <c r="AZ26" i="13"/>
  <c r="BB26" i="13"/>
  <c r="BB27" i="13" s="1"/>
  <c r="AJ27" i="13"/>
  <c r="AK27" i="13"/>
  <c r="AL27" i="13"/>
  <c r="AV27" i="13"/>
  <c r="AW27" i="13"/>
  <c r="AX27" i="13"/>
  <c r="AY27" i="13"/>
  <c r="AZ27" i="13"/>
  <c r="AJ28" i="13"/>
  <c r="AK28" i="13"/>
  <c r="AL28" i="13"/>
  <c r="AM28" i="13"/>
  <c r="AN28" i="13"/>
  <c r="AO28" i="13"/>
  <c r="AP28" i="13"/>
  <c r="AQ28" i="13"/>
  <c r="AQ26" i="13" s="1"/>
  <c r="AQ27" i="13" s="1"/>
  <c r="AR28" i="13"/>
  <c r="AS28" i="13"/>
  <c r="AT28" i="13"/>
  <c r="AU28" i="13"/>
  <c r="AV28" i="13"/>
  <c r="AW28" i="13"/>
  <c r="AX28" i="13"/>
  <c r="AY28" i="13"/>
  <c r="AZ28" i="13"/>
  <c r="BA28" i="13"/>
  <c r="BB28" i="13"/>
  <c r="AJ32" i="13"/>
  <c r="AK32" i="13"/>
  <c r="AK26" i="13" s="1"/>
  <c r="AL32" i="13"/>
  <c r="AM32" i="13"/>
  <c r="AN32" i="13"/>
  <c r="AO32" i="13"/>
  <c r="AP32" i="13"/>
  <c r="AQ32" i="13"/>
  <c r="AR32" i="13"/>
  <c r="AR26" i="13" s="1"/>
  <c r="AR27" i="13" s="1"/>
  <c r="AS32" i="13"/>
  <c r="AS26" i="13" s="1"/>
  <c r="AT32" i="13"/>
  <c r="AT26" i="13" s="1"/>
  <c r="AT27" i="13" s="1"/>
  <c r="AU32" i="13"/>
  <c r="AV32" i="13"/>
  <c r="AW32" i="13"/>
  <c r="AX32" i="13"/>
  <c r="AY32" i="13"/>
  <c r="AZ32" i="13"/>
  <c r="BA32" i="13"/>
  <c r="BA26" i="13" s="1"/>
  <c r="BA27" i="13" s="1"/>
  <c r="BB32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X26" i="13" s="1"/>
  <c r="AY36" i="13"/>
  <c r="AZ36" i="13"/>
  <c r="BA36" i="13"/>
  <c r="BB36" i="13"/>
  <c r="AL41" i="13"/>
  <c r="AL42" i="13" s="1"/>
  <c r="AM41" i="13"/>
  <c r="AN41" i="13"/>
  <c r="AN42" i="13" s="1"/>
  <c r="AV41" i="13"/>
  <c r="AW41" i="13"/>
  <c r="AX41" i="13"/>
  <c r="AV42" i="13"/>
  <c r="AW42" i="13"/>
  <c r="AX42" i="13"/>
  <c r="AZ42" i="13"/>
  <c r="BA42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U41" i="13" s="1"/>
  <c r="AU42" i="13" s="1"/>
  <c r="AV43" i="13"/>
  <c r="AW43" i="13"/>
  <c r="AX43" i="13"/>
  <c r="AY43" i="13"/>
  <c r="AZ43" i="13"/>
  <c r="AZ41" i="13" s="1"/>
  <c r="BA43" i="13"/>
  <c r="BA41" i="13" s="1"/>
  <c r="BB43" i="13"/>
  <c r="BB41" i="13" s="1"/>
  <c r="BB42" i="13" s="1"/>
  <c r="AJ47" i="13"/>
  <c r="AK47" i="13"/>
  <c r="AL47" i="13"/>
  <c r="AM47" i="13"/>
  <c r="AN47" i="13"/>
  <c r="AO47" i="13"/>
  <c r="AP47" i="13"/>
  <c r="AQ47" i="13"/>
  <c r="AR47" i="13"/>
  <c r="AS47" i="13"/>
  <c r="AT47" i="13"/>
  <c r="AT41" i="13" s="1"/>
  <c r="AT42" i="13" s="1"/>
  <c r="AU47" i="13"/>
  <c r="AV47" i="13"/>
  <c r="AW47" i="13"/>
  <c r="AX47" i="13"/>
  <c r="AY47" i="13"/>
  <c r="AZ47" i="13"/>
  <c r="BA47" i="13"/>
  <c r="BB47" i="13"/>
  <c r="AJ51" i="13"/>
  <c r="AK51" i="13"/>
  <c r="AK41" i="13" s="1"/>
  <c r="AK42" i="13" s="1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AJ56" i="13"/>
  <c r="AK56" i="13"/>
  <c r="AK57" i="13" s="1"/>
  <c r="AL56" i="13"/>
  <c r="AL57" i="13" s="1"/>
  <c r="AM56" i="13"/>
  <c r="AN56" i="13"/>
  <c r="AN57" i="13" s="1"/>
  <c r="AO56" i="13"/>
  <c r="AO57" i="13" s="1"/>
  <c r="AW56" i="13"/>
  <c r="AW57" i="13" s="1"/>
  <c r="AJ58" i="13"/>
  <c r="AK58" i="13"/>
  <c r="AL58" i="13"/>
  <c r="AM58" i="13"/>
  <c r="AN58" i="13"/>
  <c r="AO58" i="13"/>
  <c r="AP58" i="13"/>
  <c r="AQ58" i="13"/>
  <c r="AQ56" i="13" s="1"/>
  <c r="AQ57" i="13" s="1"/>
  <c r="AR58" i="13"/>
  <c r="AR56" i="13" s="1"/>
  <c r="AR57" i="13" s="1"/>
  <c r="AS58" i="13"/>
  <c r="AT58" i="13"/>
  <c r="AU58" i="13"/>
  <c r="AV58" i="13"/>
  <c r="AW58" i="13"/>
  <c r="AX58" i="13"/>
  <c r="AX56" i="13" s="1"/>
  <c r="AX57" i="13" s="1"/>
  <c r="AY58" i="13"/>
  <c r="AY56" i="13" s="1"/>
  <c r="AY57" i="13" s="1"/>
  <c r="AZ58" i="13"/>
  <c r="AZ56" i="13" s="1"/>
  <c r="AZ57" i="13" s="1"/>
  <c r="BA58" i="13"/>
  <c r="BA56" i="13" s="1"/>
  <c r="BA57" i="13" s="1"/>
  <c r="BB58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AY71" i="13"/>
  <c r="AY72" i="13" s="1"/>
  <c r="AP72" i="13"/>
  <c r="BA72" i="13"/>
  <c r="BB72" i="13"/>
  <c r="AJ73" i="13"/>
  <c r="AJ71" i="13" s="1"/>
  <c r="AK73" i="13"/>
  <c r="AK71" i="13" s="1"/>
  <c r="AK72" i="13" s="1"/>
  <c r="AL73" i="13"/>
  <c r="AM73" i="13"/>
  <c r="AN73" i="13"/>
  <c r="AO73" i="13"/>
  <c r="AP73" i="13"/>
  <c r="AQ73" i="13"/>
  <c r="AR73" i="13"/>
  <c r="AR71" i="13" s="1"/>
  <c r="AR72" i="13" s="1"/>
  <c r="AS73" i="13"/>
  <c r="AS71" i="13" s="1"/>
  <c r="AT73" i="13"/>
  <c r="AT71" i="13" s="1"/>
  <c r="AT72" i="13" s="1"/>
  <c r="AU73" i="13"/>
  <c r="AV73" i="13"/>
  <c r="AV71" i="13" s="1"/>
  <c r="AW73" i="13"/>
  <c r="AX73" i="13"/>
  <c r="AY73" i="13"/>
  <c r="AZ73" i="13"/>
  <c r="AZ71" i="13" s="1"/>
  <c r="AZ72" i="13" s="1"/>
  <c r="BA73" i="13"/>
  <c r="BA71" i="13" s="1"/>
  <c r="BB73" i="13"/>
  <c r="BB71" i="13" s="1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X71" i="13" s="1"/>
  <c r="AX72" i="13" s="1"/>
  <c r="AY77" i="13"/>
  <c r="AZ77" i="13"/>
  <c r="BA77" i="13"/>
  <c r="BB77" i="13"/>
  <c r="AJ81" i="13"/>
  <c r="AK81" i="13"/>
  <c r="AL81" i="13"/>
  <c r="AL71" i="13" s="1"/>
  <c r="AL72" i="13" s="1"/>
  <c r="AM81" i="13"/>
  <c r="AN81" i="13"/>
  <c r="AO81" i="13"/>
  <c r="AP81" i="13"/>
  <c r="AP71" i="13" s="1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AO86" i="13"/>
  <c r="AO87" i="13" s="1"/>
  <c r="AP86" i="13"/>
  <c r="AK87" i="13"/>
  <c r="AL87" i="13"/>
  <c r="AP87" i="13"/>
  <c r="AR87" i="13"/>
  <c r="AS87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U86" i="13" s="1"/>
  <c r="AU87" i="13" s="1"/>
  <c r="AV88" i="13"/>
  <c r="AW88" i="13"/>
  <c r="AX88" i="13"/>
  <c r="AY88" i="13"/>
  <c r="AY86" i="13" s="1"/>
  <c r="AY87" i="13" s="1"/>
  <c r="AZ88" i="13"/>
  <c r="AZ86" i="13" s="1"/>
  <c r="AZ87" i="13" s="1"/>
  <c r="BA88" i="13"/>
  <c r="BB88" i="13"/>
  <c r="BB86" i="13" s="1"/>
  <c r="BB87" i="13" s="1"/>
  <c r="AJ92" i="13"/>
  <c r="AK92" i="13"/>
  <c r="AK86" i="13" s="1"/>
  <c r="AL92" i="13"/>
  <c r="AL86" i="13" s="1"/>
  <c r="AM92" i="13"/>
  <c r="AN92" i="13"/>
  <c r="AO92" i="13"/>
  <c r="AP92" i="13"/>
  <c r="AQ92" i="13"/>
  <c r="AQ86" i="13" s="1"/>
  <c r="AQ87" i="13" s="1"/>
  <c r="AR92" i="13"/>
  <c r="AR86" i="13" s="1"/>
  <c r="AS92" i="13"/>
  <c r="AS86" i="13" s="1"/>
  <c r="AT92" i="13"/>
  <c r="AU92" i="13"/>
  <c r="AV92" i="13"/>
  <c r="AW92" i="13"/>
  <c r="AX92" i="13"/>
  <c r="AY92" i="13"/>
  <c r="AZ92" i="13"/>
  <c r="BA92" i="13"/>
  <c r="BB92" i="13"/>
  <c r="AJ96" i="13"/>
  <c r="AK96" i="13"/>
  <c r="AL96" i="13"/>
  <c r="AM96" i="13"/>
  <c r="AN96" i="13"/>
  <c r="AO96" i="13"/>
  <c r="AP96" i="13"/>
  <c r="AQ96" i="13"/>
  <c r="AR96" i="13"/>
  <c r="AS96" i="13"/>
  <c r="AT96" i="13"/>
  <c r="AT86" i="13" s="1"/>
  <c r="AT87" i="13" s="1"/>
  <c r="AU96" i="13"/>
  <c r="AV96" i="13"/>
  <c r="AW96" i="13"/>
  <c r="AX96" i="13"/>
  <c r="AY96" i="13"/>
  <c r="AZ96" i="13"/>
  <c r="BA96" i="13"/>
  <c r="BB96" i="13"/>
  <c r="AK101" i="13"/>
  <c r="AK102" i="13" s="1"/>
  <c r="AL101" i="13"/>
  <c r="AL102" i="13" s="1"/>
  <c r="AM101" i="13"/>
  <c r="AN101" i="13"/>
  <c r="AN102" i="13" s="1"/>
  <c r="AU101" i="13"/>
  <c r="AV101" i="13"/>
  <c r="AU102" i="13"/>
  <c r="AV102" i="13"/>
  <c r="AJ103" i="13"/>
  <c r="AK103" i="13"/>
  <c r="AL103" i="13"/>
  <c r="AM103" i="13"/>
  <c r="AN103" i="13"/>
  <c r="AO103" i="13"/>
  <c r="AO101" i="13" s="1"/>
  <c r="AO102" i="13" s="1"/>
  <c r="AP103" i="13"/>
  <c r="AP101" i="13" s="1"/>
  <c r="AQ103" i="13"/>
  <c r="AQ101" i="13" s="1"/>
  <c r="AQ102" i="13" s="1"/>
  <c r="AR103" i="13"/>
  <c r="AR101" i="13" s="1"/>
  <c r="AR102" i="13" s="1"/>
  <c r="AS103" i="13"/>
  <c r="AS101" i="13" s="1"/>
  <c r="AT103" i="13"/>
  <c r="AT101" i="13" s="1"/>
  <c r="AT102" i="13" s="1"/>
  <c r="AU103" i="13"/>
  <c r="AV103" i="13"/>
  <c r="AW103" i="13"/>
  <c r="AX103" i="13"/>
  <c r="AY103" i="13"/>
  <c r="AZ103" i="13"/>
  <c r="BA103" i="13"/>
  <c r="BB103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AU107" i="13"/>
  <c r="AV107" i="13"/>
  <c r="AW107" i="13"/>
  <c r="AW101" i="13" s="1"/>
  <c r="AW102" i="13" s="1"/>
  <c r="AX107" i="13"/>
  <c r="AX101" i="13" s="1"/>
  <c r="AX102" i="13" s="1"/>
  <c r="AY107" i="13"/>
  <c r="AY101" i="13" s="1"/>
  <c r="AY102" i="13" s="1"/>
  <c r="AZ107" i="13"/>
  <c r="BA107" i="13"/>
  <c r="BB107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AW111" i="13"/>
  <c r="AX111" i="13"/>
  <c r="AY111" i="13"/>
  <c r="AZ111" i="13"/>
  <c r="BA111" i="13"/>
  <c r="BB111" i="13"/>
  <c r="AR116" i="13"/>
  <c r="AR117" i="13" s="1"/>
  <c r="AS116" i="13"/>
  <c r="AT116" i="13"/>
  <c r="AT117" i="13" s="1"/>
  <c r="AU116" i="13"/>
  <c r="AU117" i="13" s="1"/>
  <c r="AV116" i="13"/>
  <c r="AQ117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AU118" i="13"/>
  <c r="AV118" i="13"/>
  <c r="AW118" i="13"/>
  <c r="AX118" i="13"/>
  <c r="AY118" i="13"/>
  <c r="AZ118" i="13"/>
  <c r="BA118" i="13"/>
  <c r="BB118" i="13"/>
  <c r="AJ122" i="13"/>
  <c r="AJ116" i="13" s="1"/>
  <c r="AJ117" i="13" s="1"/>
  <c r="AK122" i="13"/>
  <c r="AL122" i="13"/>
  <c r="AM122" i="13"/>
  <c r="AM116" i="13" s="1"/>
  <c r="AM117" i="13" s="1"/>
  <c r="AN122" i="13"/>
  <c r="AO122" i="13"/>
  <c r="AP122" i="13"/>
  <c r="AQ122" i="13"/>
  <c r="AR122" i="13"/>
  <c r="AS122" i="13"/>
  <c r="AT122" i="13"/>
  <c r="AU122" i="13"/>
  <c r="AV122" i="13"/>
  <c r="AW122" i="13"/>
  <c r="AX122" i="13"/>
  <c r="AY122" i="13"/>
  <c r="AZ122" i="13"/>
  <c r="BA122" i="13"/>
  <c r="BB122" i="13"/>
  <c r="AJ126" i="13"/>
  <c r="AK126" i="13"/>
  <c r="AL126" i="13"/>
  <c r="AM126" i="13"/>
  <c r="AN126" i="13"/>
  <c r="AO126" i="13"/>
  <c r="AP126" i="13"/>
  <c r="AQ126" i="13"/>
  <c r="AQ116" i="13" s="1"/>
  <c r="AR126" i="13"/>
  <c r="AS126" i="13"/>
  <c r="AT126" i="13"/>
  <c r="AU126" i="13"/>
  <c r="AV126" i="13"/>
  <c r="AW126" i="13"/>
  <c r="AW116" i="13" s="1"/>
  <c r="AW117" i="13" s="1"/>
  <c r="AX126" i="13"/>
  <c r="AX116" i="13" s="1"/>
  <c r="AX117" i="13" s="1"/>
  <c r="AY126" i="13"/>
  <c r="AY116" i="13" s="1"/>
  <c r="AY117" i="13" s="1"/>
  <c r="AZ126" i="13"/>
  <c r="AZ116" i="13" s="1"/>
  <c r="AZ117" i="13" s="1"/>
  <c r="BA126" i="13"/>
  <c r="BA116" i="13" s="1"/>
  <c r="BA117" i="13" s="1"/>
  <c r="BB126" i="13"/>
  <c r="BB116" i="13" s="1"/>
  <c r="BB117" i="13" s="1"/>
  <c r="AN131" i="13"/>
  <c r="AN132" i="13" s="1"/>
  <c r="AY131" i="13"/>
  <c r="AY132" i="13" s="1"/>
  <c r="AZ131" i="13"/>
  <c r="AZ132" i="13" s="1"/>
  <c r="BA131" i="13"/>
  <c r="BA132" i="13" s="1"/>
  <c r="BB131" i="13"/>
  <c r="BB132" i="13" s="1"/>
  <c r="AJ133" i="13"/>
  <c r="AJ131" i="13" s="1"/>
  <c r="AJ132" i="13" s="1"/>
  <c r="AK133" i="13"/>
  <c r="AK131" i="13" s="1"/>
  <c r="AK132" i="13" s="1"/>
  <c r="AL133" i="13"/>
  <c r="AL131" i="13" s="1"/>
  <c r="AL132" i="13" s="1"/>
  <c r="AM133" i="13"/>
  <c r="AM131" i="13" s="1"/>
  <c r="AM132" i="13" s="1"/>
  <c r="AN133" i="13"/>
  <c r="AO133" i="13"/>
  <c r="AO131" i="13" s="1"/>
  <c r="AO132" i="13" s="1"/>
  <c r="AP133" i="13"/>
  <c r="AQ133" i="13"/>
  <c r="AR133" i="13"/>
  <c r="AS133" i="13"/>
  <c r="AT133" i="13"/>
  <c r="AU133" i="13"/>
  <c r="AV133" i="13"/>
  <c r="AW133" i="13"/>
  <c r="AX133" i="13"/>
  <c r="AY133" i="13"/>
  <c r="AZ133" i="13"/>
  <c r="BA133" i="13"/>
  <c r="BB133" i="13"/>
  <c r="AJ137" i="13"/>
  <c r="AK137" i="13"/>
  <c r="AL137" i="13"/>
  <c r="AM137" i="13"/>
  <c r="AN137" i="13"/>
  <c r="AO137" i="13"/>
  <c r="AP137" i="13"/>
  <c r="AP131" i="13" s="1"/>
  <c r="AP132" i="13" s="1"/>
  <c r="AQ137" i="13"/>
  <c r="AR137" i="13"/>
  <c r="AS137" i="13"/>
  <c r="AT137" i="13"/>
  <c r="AU137" i="13"/>
  <c r="AV137" i="13"/>
  <c r="AV131" i="13" s="1"/>
  <c r="AW137" i="13"/>
  <c r="AX137" i="13"/>
  <c r="AY137" i="13"/>
  <c r="AZ137" i="13"/>
  <c r="BA137" i="13"/>
  <c r="BB137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AU141" i="13"/>
  <c r="AV141" i="13"/>
  <c r="AW141" i="13"/>
  <c r="AX141" i="13"/>
  <c r="AY141" i="13"/>
  <c r="AZ141" i="13"/>
  <c r="BA141" i="13"/>
  <c r="BB141" i="13"/>
  <c r="AP146" i="13"/>
  <c r="AQ146" i="13"/>
  <c r="AQ147" i="13" s="1"/>
  <c r="AT146" i="13"/>
  <c r="AV146" i="13"/>
  <c r="AS147" i="13"/>
  <c r="AT147" i="13"/>
  <c r="AU147" i="13"/>
  <c r="AJ148" i="13"/>
  <c r="AJ146" i="13" s="1"/>
  <c r="AK148" i="13"/>
  <c r="AK146" i="13" s="1"/>
  <c r="AK147" i="13" s="1"/>
  <c r="AL148" i="13"/>
  <c r="AL146" i="13" s="1"/>
  <c r="AL147" i="13" s="1"/>
  <c r="AM148" i="13"/>
  <c r="AN148" i="13"/>
  <c r="AO148" i="13"/>
  <c r="AP148" i="13"/>
  <c r="AQ148" i="13"/>
  <c r="AR148" i="13"/>
  <c r="AS148" i="13"/>
  <c r="AT148" i="13"/>
  <c r="AU148" i="13"/>
  <c r="AV148" i="13"/>
  <c r="AW148" i="13"/>
  <c r="AW146" i="13" s="1"/>
  <c r="AW147" i="13" s="1"/>
  <c r="AX148" i="13"/>
  <c r="AX146" i="13" s="1"/>
  <c r="AX147" i="13" s="1"/>
  <c r="AY148" i="13"/>
  <c r="AY146" i="13" s="1"/>
  <c r="AY147" i="13" s="1"/>
  <c r="AZ148" i="13"/>
  <c r="BA148" i="13"/>
  <c r="BB148" i="13"/>
  <c r="AJ152" i="13"/>
  <c r="AK152" i="13"/>
  <c r="AL152" i="13"/>
  <c r="AM152" i="13"/>
  <c r="AN152" i="13"/>
  <c r="AN146" i="13" s="1"/>
  <c r="AN147" i="13" s="1"/>
  <c r="AO152" i="13"/>
  <c r="AO146" i="13" s="1"/>
  <c r="AO147" i="13" s="1"/>
  <c r="AP152" i="13"/>
  <c r="AQ152" i="13"/>
  <c r="AR152" i="13"/>
  <c r="AS152" i="13"/>
  <c r="AT152" i="13"/>
  <c r="AU152" i="13"/>
  <c r="AU146" i="13" s="1"/>
  <c r="AV152" i="13"/>
  <c r="AW152" i="13"/>
  <c r="AX152" i="13"/>
  <c r="AY152" i="13"/>
  <c r="AZ152" i="13"/>
  <c r="BA152" i="13"/>
  <c r="BB152" i="13"/>
  <c r="AJ156" i="13"/>
  <c r="AK156" i="13"/>
  <c r="AL156" i="13"/>
  <c r="AM156" i="13"/>
  <c r="AN156" i="13"/>
  <c r="AO156" i="13"/>
  <c r="AP156" i="13"/>
  <c r="AQ156" i="13"/>
  <c r="AR156" i="13"/>
  <c r="AR146" i="13" s="1"/>
  <c r="AR147" i="13" s="1"/>
  <c r="AS156" i="13"/>
  <c r="AS146" i="13" s="1"/>
  <c r="AT156" i="13"/>
  <c r="AU156" i="13"/>
  <c r="AV156" i="13"/>
  <c r="AW156" i="13"/>
  <c r="AX156" i="13"/>
  <c r="AY156" i="13"/>
  <c r="AZ156" i="13"/>
  <c r="AZ146" i="13" s="1"/>
  <c r="AZ147" i="13" s="1"/>
  <c r="BA156" i="13"/>
  <c r="BA146" i="13" s="1"/>
  <c r="BA147" i="13" s="1"/>
  <c r="BB156" i="13"/>
  <c r="AR161" i="13"/>
  <c r="AR162" i="13" s="1"/>
  <c r="AS161" i="13"/>
  <c r="AS162" i="13"/>
  <c r="BB162" i="13"/>
  <c r="AJ163" i="13"/>
  <c r="AJ161" i="13" s="1"/>
  <c r="AK163" i="13"/>
  <c r="AK161" i="13" s="1"/>
  <c r="AK162" i="13" s="1"/>
  <c r="AL163" i="13"/>
  <c r="AL161" i="13" s="1"/>
  <c r="AL162" i="13" s="1"/>
  <c r="AM163" i="13"/>
  <c r="AM161" i="13" s="1"/>
  <c r="AN163" i="13"/>
  <c r="AO163" i="13"/>
  <c r="AP163" i="13"/>
  <c r="AQ163" i="13"/>
  <c r="AQ161" i="13" s="1"/>
  <c r="AQ162" i="13" s="1"/>
  <c r="AR163" i="13"/>
  <c r="AS163" i="13"/>
  <c r="AT163" i="13"/>
  <c r="AT161" i="13" s="1"/>
  <c r="AT162" i="13" s="1"/>
  <c r="AU163" i="13"/>
  <c r="AU161" i="13" s="1"/>
  <c r="AU162" i="13" s="1"/>
  <c r="AV163" i="13"/>
  <c r="AV161" i="13" s="1"/>
  <c r="AW163" i="13"/>
  <c r="AX163" i="13"/>
  <c r="AY163" i="13"/>
  <c r="AZ163" i="13"/>
  <c r="BA163" i="13"/>
  <c r="BB163" i="13"/>
  <c r="AJ167" i="13"/>
  <c r="AK167" i="13"/>
  <c r="AL167" i="13"/>
  <c r="AM167" i="13"/>
  <c r="AN167" i="13"/>
  <c r="AO167" i="13"/>
  <c r="AP167" i="13"/>
  <c r="AQ167" i="13"/>
  <c r="AR167" i="13"/>
  <c r="AS167" i="13"/>
  <c r="AT167" i="13"/>
  <c r="AU167" i="13"/>
  <c r="AV167" i="13"/>
  <c r="AW167" i="13"/>
  <c r="AW161" i="13" s="1"/>
  <c r="AW162" i="13" s="1"/>
  <c r="AX167" i="13"/>
  <c r="AX161" i="13" s="1"/>
  <c r="AX162" i="13" s="1"/>
  <c r="AY167" i="13"/>
  <c r="AZ167" i="13"/>
  <c r="AZ161" i="13" s="1"/>
  <c r="AZ162" i="13" s="1"/>
  <c r="BA167" i="13"/>
  <c r="BB167" i="13"/>
  <c r="BB161" i="13" s="1"/>
  <c r="AJ171" i="13"/>
  <c r="AK171" i="13"/>
  <c r="AL171" i="13"/>
  <c r="AM171" i="13"/>
  <c r="AN171" i="13"/>
  <c r="AN161" i="13" s="1"/>
  <c r="AN162" i="13" s="1"/>
  <c r="AO171" i="13"/>
  <c r="AP171" i="13"/>
  <c r="AQ171" i="13"/>
  <c r="AR171" i="13"/>
  <c r="AS171" i="13"/>
  <c r="AT171" i="13"/>
  <c r="AU171" i="13"/>
  <c r="AV171" i="13"/>
  <c r="AW171" i="13"/>
  <c r="AX171" i="13"/>
  <c r="AY171" i="13"/>
  <c r="AZ171" i="13"/>
  <c r="BA171" i="13"/>
  <c r="BA161" i="13" s="1"/>
  <c r="BA162" i="13" s="1"/>
  <c r="BB171" i="13"/>
  <c r="AN176" i="13"/>
  <c r="AN177" i="13" s="1"/>
  <c r="BA176" i="13"/>
  <c r="BA177" i="13" s="1"/>
  <c r="BB176" i="13"/>
  <c r="BB177" i="13" s="1"/>
  <c r="AJ177" i="13"/>
  <c r="AJ178" i="13"/>
  <c r="AK178" i="13"/>
  <c r="AK176" i="13" s="1"/>
  <c r="AK177" i="13" s="1"/>
  <c r="AL178" i="13"/>
  <c r="AM178" i="13"/>
  <c r="AM176" i="13" s="1"/>
  <c r="AN178" i="13"/>
  <c r="AO178" i="13"/>
  <c r="AP178" i="13"/>
  <c r="AQ178" i="13"/>
  <c r="AR178" i="13"/>
  <c r="AS178" i="13"/>
  <c r="AT178" i="13"/>
  <c r="AU178" i="13"/>
  <c r="AV178" i="13"/>
  <c r="AV176" i="13" s="1"/>
  <c r="AW178" i="13"/>
  <c r="AW176" i="13" s="1"/>
  <c r="AW177" i="13" s="1"/>
  <c r="AX178" i="13"/>
  <c r="AX176" i="13" s="1"/>
  <c r="AX177" i="13" s="1"/>
  <c r="AY178" i="13"/>
  <c r="AY176" i="13" s="1"/>
  <c r="AY177" i="13" s="1"/>
  <c r="AZ178" i="13"/>
  <c r="AZ176" i="13" s="1"/>
  <c r="AZ177" i="13" s="1"/>
  <c r="BA178" i="13"/>
  <c r="BB178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AU182" i="13"/>
  <c r="AV182" i="13"/>
  <c r="AW182" i="13"/>
  <c r="AX182" i="13"/>
  <c r="AY182" i="13"/>
  <c r="AZ182" i="13"/>
  <c r="BA182" i="13"/>
  <c r="BB182" i="13"/>
  <c r="AJ186" i="13"/>
  <c r="AJ176" i="13" s="1"/>
  <c r="AK186" i="13"/>
  <c r="AL186" i="13"/>
  <c r="AM186" i="13"/>
  <c r="AN186" i="13"/>
  <c r="AO186" i="13"/>
  <c r="AP186" i="13"/>
  <c r="AQ186" i="13"/>
  <c r="AR186" i="13"/>
  <c r="AS186" i="13"/>
  <c r="AT186" i="13"/>
  <c r="AT176" i="13" s="1"/>
  <c r="AT177" i="13" s="1"/>
  <c r="AU186" i="13"/>
  <c r="AV186" i="13"/>
  <c r="AW186" i="13"/>
  <c r="AX186" i="13"/>
  <c r="AY186" i="13"/>
  <c r="AZ186" i="13"/>
  <c r="BA186" i="13"/>
  <c r="BB186" i="13"/>
  <c r="AJ191" i="13"/>
  <c r="AO191" i="13"/>
  <c r="AO192" i="13" s="1"/>
  <c r="AP191" i="13"/>
  <c r="AR191" i="13"/>
  <c r="AR192" i="13" s="1"/>
  <c r="BB191" i="13"/>
  <c r="BB192" i="13"/>
  <c r="AJ193" i="13"/>
  <c r="AK193" i="13"/>
  <c r="AL193" i="13"/>
  <c r="AM193" i="13"/>
  <c r="AN193" i="13"/>
  <c r="AO193" i="13"/>
  <c r="AP193" i="13"/>
  <c r="AQ193" i="13"/>
  <c r="AQ191" i="13" s="1"/>
  <c r="AQ192" i="13" s="1"/>
  <c r="AR193" i="13"/>
  <c r="AS193" i="13"/>
  <c r="AS191" i="13" s="1"/>
  <c r="AT193" i="13"/>
  <c r="AT191" i="13" s="1"/>
  <c r="AT192" i="13" s="1"/>
  <c r="AU193" i="13"/>
  <c r="AV193" i="13"/>
  <c r="AV191" i="13" s="1"/>
  <c r="AW193" i="13"/>
  <c r="AW191" i="13" s="1"/>
  <c r="AW192" i="13" s="1"/>
  <c r="AX193" i="13"/>
  <c r="AY193" i="13"/>
  <c r="AZ193" i="13"/>
  <c r="BA193" i="13"/>
  <c r="BB193" i="13"/>
  <c r="AJ197" i="13"/>
  <c r="AK197" i="13"/>
  <c r="AL197" i="13"/>
  <c r="AM197" i="13"/>
  <c r="AN197" i="13"/>
  <c r="AO197" i="13"/>
  <c r="AP197" i="13"/>
  <c r="AQ197" i="13"/>
  <c r="AR197" i="13"/>
  <c r="AS197" i="13"/>
  <c r="AT197" i="13"/>
  <c r="AU197" i="13"/>
  <c r="AU191" i="13" s="1"/>
  <c r="AU192" i="13" s="1"/>
  <c r="AV197" i="13"/>
  <c r="AW197" i="13"/>
  <c r="AX197" i="13"/>
  <c r="AX191" i="13" s="1"/>
  <c r="AX192" i="13" s="1"/>
  <c r="AY197" i="13"/>
  <c r="AY191" i="13" s="1"/>
  <c r="AY192" i="13" s="1"/>
  <c r="AZ197" i="13"/>
  <c r="BA197" i="13"/>
  <c r="BB197" i="13"/>
  <c r="AJ201" i="13"/>
  <c r="AK201" i="13"/>
  <c r="AK191" i="13" s="1"/>
  <c r="AK192" i="13" s="1"/>
  <c r="AL201" i="13"/>
  <c r="AL191" i="13" s="1"/>
  <c r="AL192" i="13" s="1"/>
  <c r="AM201" i="13"/>
  <c r="AM191" i="13" s="1"/>
  <c r="AN201" i="13"/>
  <c r="AN191" i="13" s="1"/>
  <c r="AN192" i="13" s="1"/>
  <c r="AO201" i="13"/>
  <c r="AP201" i="13"/>
  <c r="AQ201" i="13"/>
  <c r="AR201" i="13"/>
  <c r="AS201" i="13"/>
  <c r="AT201" i="13"/>
  <c r="AU201" i="13"/>
  <c r="AV201" i="13"/>
  <c r="AW201" i="13"/>
  <c r="AX201" i="13"/>
  <c r="AY201" i="13"/>
  <c r="AZ201" i="13"/>
  <c r="BA201" i="13"/>
  <c r="BB201" i="13"/>
  <c r="AJ206" i="13"/>
  <c r="AJ207" i="13" s="1"/>
  <c r="AO206" i="13"/>
  <c r="AO207" i="13" s="1"/>
  <c r="AX206" i="13"/>
  <c r="AY206" i="13"/>
  <c r="AZ206" i="13"/>
  <c r="AZ207" i="13" s="1"/>
  <c r="BA206" i="13"/>
  <c r="BA207" i="13" s="1"/>
  <c r="BB206" i="13"/>
  <c r="BB207" i="13" s="1"/>
  <c r="BF206" i="13"/>
  <c r="BJ206" i="13"/>
  <c r="AV207" i="13"/>
  <c r="AW207" i="13"/>
  <c r="AX207" i="13"/>
  <c r="AY207" i="13"/>
  <c r="AJ208" i="13"/>
  <c r="AK208" i="13"/>
  <c r="AL208" i="13"/>
  <c r="AM208" i="13"/>
  <c r="AN208" i="13"/>
  <c r="AO208" i="13"/>
  <c r="AP208" i="13"/>
  <c r="AQ208" i="13"/>
  <c r="AR208" i="13"/>
  <c r="AS208" i="13"/>
  <c r="AT208" i="13"/>
  <c r="AU208" i="13"/>
  <c r="AV208" i="13"/>
  <c r="AV206" i="13" s="1"/>
  <c r="AW208" i="13"/>
  <c r="AW206" i="13" s="1"/>
  <c r="AX208" i="13"/>
  <c r="AY208" i="13"/>
  <c r="AZ208" i="13"/>
  <c r="BA208" i="13"/>
  <c r="BB208" i="13"/>
  <c r="AJ212" i="13"/>
  <c r="AK212" i="13"/>
  <c r="AL212" i="13"/>
  <c r="AM212" i="13"/>
  <c r="AN212" i="13"/>
  <c r="AO212" i="13"/>
  <c r="AP212" i="13"/>
  <c r="AQ212" i="13"/>
  <c r="AR212" i="13"/>
  <c r="AR206" i="13" s="1"/>
  <c r="AR207" i="13" s="1"/>
  <c r="AS212" i="13"/>
  <c r="AS206" i="13" s="1"/>
  <c r="AS207" i="13" s="1"/>
  <c r="AT212" i="13"/>
  <c r="AU212" i="13"/>
  <c r="AU206" i="13" s="1"/>
  <c r="AU207" i="13" s="1"/>
  <c r="AV212" i="13"/>
  <c r="AW212" i="13"/>
  <c r="AX212" i="13"/>
  <c r="AY212" i="13"/>
  <c r="AZ212" i="13"/>
  <c r="BA212" i="13"/>
  <c r="BB212" i="13"/>
  <c r="AJ216" i="13"/>
  <c r="AK216" i="13"/>
  <c r="AK206" i="13" s="1"/>
  <c r="AK207" i="13" s="1"/>
  <c r="AL216" i="13"/>
  <c r="AL206" i="13" s="1"/>
  <c r="AL207" i="13" s="1"/>
  <c r="AM216" i="13"/>
  <c r="AN216" i="13"/>
  <c r="AO216" i="13"/>
  <c r="AP216" i="13"/>
  <c r="AP206" i="13" s="1"/>
  <c r="AP207" i="13" s="1"/>
  <c r="AQ216" i="13"/>
  <c r="AQ206" i="13" s="1"/>
  <c r="AQ207" i="13" s="1"/>
  <c r="AR216" i="13"/>
  <c r="AS216" i="13"/>
  <c r="AT216" i="13"/>
  <c r="AT206" i="13" s="1"/>
  <c r="AT207" i="13" s="1"/>
  <c r="AU216" i="13"/>
  <c r="AV216" i="13"/>
  <c r="AW216" i="13"/>
  <c r="AX216" i="13"/>
  <c r="AY216" i="13"/>
  <c r="AZ216" i="13"/>
  <c r="BA216" i="13"/>
  <c r="BB216" i="13"/>
  <c r="AK221" i="13"/>
  <c r="AV221" i="13"/>
  <c r="AW221" i="13"/>
  <c r="AW222" i="13" s="1"/>
  <c r="AJ222" i="13"/>
  <c r="AK222" i="13"/>
  <c r="AT222" i="13"/>
  <c r="AV222" i="13"/>
  <c r="AJ223" i="13"/>
  <c r="AJ221" i="13" s="1"/>
  <c r="AK223" i="13"/>
  <c r="AL223" i="13"/>
  <c r="AM223" i="13"/>
  <c r="AN223" i="13"/>
  <c r="AO223" i="13"/>
  <c r="AP223" i="13"/>
  <c r="AQ223" i="13"/>
  <c r="AR223" i="13"/>
  <c r="AS223" i="13"/>
  <c r="AT223" i="13"/>
  <c r="AT221" i="13" s="1"/>
  <c r="AU223" i="13"/>
  <c r="AU221" i="13" s="1"/>
  <c r="AU222" i="13" s="1"/>
  <c r="AV223" i="13"/>
  <c r="AW223" i="13"/>
  <c r="AX223" i="13"/>
  <c r="AX221" i="13" s="1"/>
  <c r="AX222" i="13" s="1"/>
  <c r="AY223" i="13"/>
  <c r="AY221" i="13" s="1"/>
  <c r="AY222" i="13" s="1"/>
  <c r="AZ223" i="13"/>
  <c r="AZ221" i="13" s="1"/>
  <c r="AZ222" i="13" s="1"/>
  <c r="BA223" i="13"/>
  <c r="BB223" i="13"/>
  <c r="AJ227" i="13"/>
  <c r="AK227" i="13"/>
  <c r="AL227" i="13"/>
  <c r="AM227" i="13"/>
  <c r="AN227" i="13"/>
  <c r="AO227" i="13"/>
  <c r="AP227" i="13"/>
  <c r="AP221" i="13" s="1"/>
  <c r="AQ227" i="13"/>
  <c r="AR227" i="13"/>
  <c r="AS227" i="13"/>
  <c r="AT227" i="13"/>
  <c r="AU227" i="13"/>
  <c r="AV227" i="13"/>
  <c r="AW227" i="13"/>
  <c r="AX227" i="13"/>
  <c r="AY227" i="13"/>
  <c r="AZ227" i="13"/>
  <c r="BA227" i="13"/>
  <c r="BB227" i="13"/>
  <c r="AJ231" i="13"/>
  <c r="AK231" i="13"/>
  <c r="AL231" i="13"/>
  <c r="AL221" i="13" s="1"/>
  <c r="AL222" i="13" s="1"/>
  <c r="AM231" i="13"/>
  <c r="AM221" i="13" s="1"/>
  <c r="AN231" i="13"/>
  <c r="AO231" i="13"/>
  <c r="AP231" i="13"/>
  <c r="AQ231" i="13"/>
  <c r="AR231" i="13"/>
  <c r="AS231" i="13"/>
  <c r="AT231" i="13"/>
  <c r="AU231" i="13"/>
  <c r="AV231" i="13"/>
  <c r="AW231" i="13"/>
  <c r="AX231" i="13"/>
  <c r="AY231" i="13"/>
  <c r="AZ231" i="13"/>
  <c r="BA231" i="13"/>
  <c r="BB231" i="13"/>
  <c r="BB221" i="13" s="1"/>
  <c r="BB222" i="13" s="1"/>
  <c r="AJ236" i="13"/>
  <c r="AK236" i="13"/>
  <c r="AK237" i="13" s="1"/>
  <c r="AL236" i="13"/>
  <c r="AM236" i="13"/>
  <c r="AL237" i="13"/>
  <c r="AJ238" i="13"/>
  <c r="AK238" i="13"/>
  <c r="AL238" i="13"/>
  <c r="AM238" i="13"/>
  <c r="AN238" i="13"/>
  <c r="AO238" i="13"/>
  <c r="AO236" i="13" s="1"/>
  <c r="AO237" i="13" s="1"/>
  <c r="AP238" i="13"/>
  <c r="AP236" i="13" s="1"/>
  <c r="AQ238" i="13"/>
  <c r="AQ236" i="13" s="1"/>
  <c r="AQ237" i="13" s="1"/>
  <c r="AR238" i="13"/>
  <c r="AS238" i="13"/>
  <c r="AT238" i="13"/>
  <c r="AT236" i="13" s="1"/>
  <c r="AT237" i="13" s="1"/>
  <c r="AU238" i="13"/>
  <c r="AV238" i="13"/>
  <c r="AW238" i="13"/>
  <c r="AX238" i="13"/>
  <c r="AX236" i="13" s="1"/>
  <c r="AX237" i="13" s="1"/>
  <c r="AY238" i="13"/>
  <c r="AY236" i="13" s="1"/>
  <c r="AY237" i="13" s="1"/>
  <c r="AZ238" i="13"/>
  <c r="BA238" i="13"/>
  <c r="BB238" i="13"/>
  <c r="BB236" i="13" s="1"/>
  <c r="BB237" i="13" s="1"/>
  <c r="AJ242" i="13"/>
  <c r="AK242" i="13"/>
  <c r="AL242" i="13"/>
  <c r="AM242" i="13"/>
  <c r="AN242" i="13"/>
  <c r="AO242" i="13"/>
  <c r="AP242" i="13"/>
  <c r="AQ242" i="13"/>
  <c r="AR242" i="13"/>
  <c r="AS242" i="13"/>
  <c r="AT242" i="13"/>
  <c r="AU242" i="13"/>
  <c r="AV242" i="13"/>
  <c r="AW242" i="13"/>
  <c r="AW236" i="13" s="1"/>
  <c r="AW237" i="13" s="1"/>
  <c r="AX242" i="13"/>
  <c r="AY242" i="13"/>
  <c r="AZ242" i="13"/>
  <c r="AZ236" i="13" s="1"/>
  <c r="AZ237" i="13" s="1"/>
  <c r="BA242" i="13"/>
  <c r="BA236" i="13" s="1"/>
  <c r="BA237" i="13" s="1"/>
  <c r="BB242" i="13"/>
  <c r="AJ246" i="13"/>
  <c r="AK246" i="13"/>
  <c r="AL246" i="13"/>
  <c r="AM246" i="13"/>
  <c r="AN246" i="13"/>
  <c r="AO246" i="13"/>
  <c r="AP246" i="13"/>
  <c r="AQ246" i="13"/>
  <c r="AR246" i="13"/>
  <c r="AS246" i="13"/>
  <c r="AT246" i="13"/>
  <c r="AU246" i="13"/>
  <c r="AV246" i="13"/>
  <c r="AW246" i="13"/>
  <c r="AX246" i="13"/>
  <c r="AY246" i="13"/>
  <c r="AZ246" i="13"/>
  <c r="BA246" i="13"/>
  <c r="BB246" i="13"/>
  <c r="AW251" i="13"/>
  <c r="AX251" i="13"/>
  <c r="AX252" i="13" s="1"/>
  <c r="AY251" i="13"/>
  <c r="AY252" i="13" s="1"/>
  <c r="AZ251" i="13"/>
  <c r="AZ252" i="13" s="1"/>
  <c r="AV252" i="13"/>
  <c r="AW252" i="13"/>
  <c r="AJ253" i="13"/>
  <c r="AK253" i="13"/>
  <c r="AL253" i="13"/>
  <c r="AL251" i="13" s="1"/>
  <c r="AL252" i="13" s="1"/>
  <c r="AM253" i="13"/>
  <c r="AM251" i="13" s="1"/>
  <c r="AN253" i="13"/>
  <c r="AN251" i="13" s="1"/>
  <c r="AN252" i="13" s="1"/>
  <c r="AO253" i="13"/>
  <c r="AO251" i="13" s="1"/>
  <c r="AO252" i="13" s="1"/>
  <c r="AP253" i="13"/>
  <c r="AP251" i="13" s="1"/>
  <c r="AQ253" i="13"/>
  <c r="AQ251" i="13" s="1"/>
  <c r="AQ252" i="13" s="1"/>
  <c r="AR253" i="13"/>
  <c r="AS253" i="13"/>
  <c r="AT253" i="13"/>
  <c r="AU253" i="13"/>
  <c r="AV253" i="13"/>
  <c r="AW253" i="13"/>
  <c r="AX253" i="13"/>
  <c r="AY253" i="13"/>
  <c r="AZ253" i="13"/>
  <c r="BA253" i="13"/>
  <c r="BB253" i="13"/>
  <c r="AJ257" i="13"/>
  <c r="AK257" i="13"/>
  <c r="AL257" i="13"/>
  <c r="AM257" i="13"/>
  <c r="AN257" i="13"/>
  <c r="AO257" i="13"/>
  <c r="AP257" i="13"/>
  <c r="AQ257" i="13"/>
  <c r="AR257" i="13"/>
  <c r="AS257" i="13"/>
  <c r="AS251" i="13" s="1"/>
  <c r="AT257" i="13"/>
  <c r="AT251" i="13" s="1"/>
  <c r="AT252" i="13" s="1"/>
  <c r="AU257" i="13"/>
  <c r="AU251" i="13" s="1"/>
  <c r="AU252" i="13" s="1"/>
  <c r="AV257" i="13"/>
  <c r="AV251" i="13" s="1"/>
  <c r="AW257" i="13"/>
  <c r="AX257" i="13"/>
  <c r="AY257" i="13"/>
  <c r="AZ257" i="13"/>
  <c r="BA257" i="13"/>
  <c r="BA251" i="13" s="1"/>
  <c r="BA252" i="13" s="1"/>
  <c r="BB257" i="13"/>
  <c r="BB251" i="13" s="1"/>
  <c r="BB252" i="13" s="1"/>
  <c r="AJ261" i="13"/>
  <c r="AK261" i="13"/>
  <c r="AL261" i="13"/>
  <c r="AM261" i="13"/>
  <c r="AN261" i="13"/>
  <c r="AO261" i="13"/>
  <c r="AP261" i="13"/>
  <c r="AQ261" i="13"/>
  <c r="AR261" i="13"/>
  <c r="AS261" i="13"/>
  <c r="AT261" i="13"/>
  <c r="AU261" i="13"/>
  <c r="AV261" i="13"/>
  <c r="AW261" i="13"/>
  <c r="AX261" i="13"/>
  <c r="AY261" i="13"/>
  <c r="AZ261" i="13"/>
  <c r="BA261" i="13"/>
  <c r="BB261" i="13"/>
  <c r="AJ266" i="13"/>
  <c r="AK266" i="13"/>
  <c r="AK267" i="13" s="1"/>
  <c r="AL266" i="13"/>
  <c r="AL267" i="13" s="1"/>
  <c r="AW266" i="13"/>
  <c r="AW267" i="13" s="1"/>
  <c r="AX266" i="13"/>
  <c r="AX267" i="13" s="1"/>
  <c r="AJ268" i="13"/>
  <c r="AK268" i="13"/>
  <c r="AL268" i="13"/>
  <c r="AM268" i="13"/>
  <c r="AN268" i="13"/>
  <c r="AO268" i="13"/>
  <c r="AP268" i="13"/>
  <c r="AQ268" i="13"/>
  <c r="AR268" i="13"/>
  <c r="AS268" i="13"/>
  <c r="AS266" i="13" s="1"/>
  <c r="AT268" i="13"/>
  <c r="AT266" i="13" s="1"/>
  <c r="AT267" i="13" s="1"/>
  <c r="AU268" i="13"/>
  <c r="AU266" i="13" s="1"/>
  <c r="AU267" i="13" s="1"/>
  <c r="AV268" i="13"/>
  <c r="AV266" i="13" s="1"/>
  <c r="AW268" i="13"/>
  <c r="AX268" i="13"/>
  <c r="AY268" i="13"/>
  <c r="AY266" i="13" s="1"/>
  <c r="AY267" i="13" s="1"/>
  <c r="AZ268" i="13"/>
  <c r="AZ266" i="13" s="1"/>
  <c r="AZ267" i="13" s="1"/>
  <c r="BA268" i="13"/>
  <c r="BB268" i="13"/>
  <c r="AJ272" i="13"/>
  <c r="AK272" i="13"/>
  <c r="AL272" i="13"/>
  <c r="AM272" i="13"/>
  <c r="AN272" i="13"/>
  <c r="AO272" i="13"/>
  <c r="AP272" i="13"/>
  <c r="AQ272" i="13"/>
  <c r="AR272" i="13"/>
  <c r="AS272" i="13"/>
  <c r="AT272" i="13"/>
  <c r="AU272" i="13"/>
  <c r="AV272" i="13"/>
  <c r="AW272" i="13"/>
  <c r="AX272" i="13"/>
  <c r="AY272" i="13"/>
  <c r="AZ272" i="13"/>
  <c r="BA272" i="13"/>
  <c r="BA266" i="13" s="1"/>
  <c r="BA267" i="13" s="1"/>
  <c r="BB272" i="13"/>
  <c r="BB266" i="13" s="1"/>
  <c r="BB267" i="13" s="1"/>
  <c r="AJ276" i="13"/>
  <c r="AK276" i="13"/>
  <c r="AL276" i="13"/>
  <c r="AM276" i="13"/>
  <c r="AM266" i="13" s="1"/>
  <c r="AN276" i="13"/>
  <c r="AN266" i="13" s="1"/>
  <c r="AN267" i="13" s="1"/>
  <c r="AO276" i="13"/>
  <c r="AO266" i="13" s="1"/>
  <c r="AO267" i="13" s="1"/>
  <c r="AP276" i="13"/>
  <c r="AQ276" i="13"/>
  <c r="AR276" i="13"/>
  <c r="AR266" i="13" s="1"/>
  <c r="AR267" i="13" s="1"/>
  <c r="AS276" i="13"/>
  <c r="AT276" i="13"/>
  <c r="AU276" i="13"/>
  <c r="AV276" i="13"/>
  <c r="AW276" i="13"/>
  <c r="AX276" i="13"/>
  <c r="AY276" i="13"/>
  <c r="AZ276" i="13"/>
  <c r="BA276" i="13"/>
  <c r="BB276" i="13"/>
  <c r="AK281" i="13"/>
  <c r="AK282" i="13" s="1"/>
  <c r="AQ281" i="13"/>
  <c r="AQ282" i="13" s="1"/>
  <c r="AR281" i="13"/>
  <c r="AR282" i="13" s="1"/>
  <c r="AS281" i="13"/>
  <c r="AS282" i="13" s="1"/>
  <c r="AX281" i="13"/>
  <c r="AX282" i="13" s="1"/>
  <c r="BA281" i="13"/>
  <c r="BI281" i="13"/>
  <c r="BJ281" i="13"/>
  <c r="AY282" i="13"/>
  <c r="BA282" i="13"/>
  <c r="AJ283" i="13"/>
  <c r="AJ281" i="13" s="1"/>
  <c r="AK283" i="13"/>
  <c r="AL283" i="13"/>
  <c r="AM283" i="13"/>
  <c r="AN283" i="13"/>
  <c r="AO283" i="13"/>
  <c r="AP283" i="13"/>
  <c r="AQ283" i="13"/>
  <c r="AR283" i="13"/>
  <c r="AS283" i="13"/>
  <c r="AT283" i="13"/>
  <c r="AT281" i="13" s="1"/>
  <c r="AT282" i="13" s="1"/>
  <c r="AU283" i="13"/>
  <c r="AU281" i="13" s="1"/>
  <c r="AU282" i="13" s="1"/>
  <c r="AV283" i="13"/>
  <c r="AW283" i="13"/>
  <c r="AX283" i="13"/>
  <c r="AY283" i="13"/>
  <c r="AY281" i="13" s="1"/>
  <c r="AZ283" i="13"/>
  <c r="BA283" i="13"/>
  <c r="BB283" i="13"/>
  <c r="AJ287" i="13"/>
  <c r="AK287" i="13"/>
  <c r="AL287" i="13"/>
  <c r="AM287" i="13"/>
  <c r="AN287" i="13"/>
  <c r="AO287" i="13"/>
  <c r="AP287" i="13"/>
  <c r="AQ287" i="13"/>
  <c r="AR287" i="13"/>
  <c r="AS287" i="13"/>
  <c r="AT287" i="13"/>
  <c r="AU287" i="13"/>
  <c r="AV287" i="13"/>
  <c r="AV281" i="13" s="1"/>
  <c r="AV282" i="13" s="1"/>
  <c r="AW287" i="13"/>
  <c r="AW281" i="13" s="1"/>
  <c r="AW282" i="13" s="1"/>
  <c r="AX287" i="13"/>
  <c r="AY287" i="13"/>
  <c r="AZ287" i="13"/>
  <c r="BA287" i="13"/>
  <c r="BB287" i="13"/>
  <c r="AJ291" i="13"/>
  <c r="AK291" i="13"/>
  <c r="AL291" i="13"/>
  <c r="AM291" i="13"/>
  <c r="AM281" i="13" s="1"/>
  <c r="AN291" i="13"/>
  <c r="AN281" i="13" s="1"/>
  <c r="AN282" i="13" s="1"/>
  <c r="AO291" i="13"/>
  <c r="AP291" i="13"/>
  <c r="AP281" i="13" s="1"/>
  <c r="AP282" i="13" s="1"/>
  <c r="AQ291" i="13"/>
  <c r="AR291" i="13"/>
  <c r="AS291" i="13"/>
  <c r="AT291" i="13"/>
  <c r="AU291" i="13"/>
  <c r="AV291" i="13"/>
  <c r="AW291" i="13"/>
  <c r="AX291" i="13"/>
  <c r="AY291" i="13"/>
  <c r="AZ291" i="13"/>
  <c r="BA291" i="13"/>
  <c r="BB291" i="13"/>
  <c r="BB281" i="13" s="1"/>
  <c r="BB282" i="13" s="1"/>
  <c r="AM296" i="13"/>
  <c r="AN296" i="13"/>
  <c r="AN297" i="13" s="1"/>
  <c r="AO296" i="13"/>
  <c r="AO297" i="13" s="1"/>
  <c r="AQ296" i="13"/>
  <c r="AQ297" i="13" s="1"/>
  <c r="AR296" i="13"/>
  <c r="AR297" i="13" s="1"/>
  <c r="AT296" i="13"/>
  <c r="AT297" i="13" s="1"/>
  <c r="AM297" i="13"/>
  <c r="AU297" i="13"/>
  <c r="AV297" i="13"/>
  <c r="AW297" i="13"/>
  <c r="AJ298" i="13"/>
  <c r="AK298" i="13"/>
  <c r="AK296" i="13" s="1"/>
  <c r="AK297" i="13" s="1"/>
  <c r="AL298" i="13"/>
  <c r="AL296" i="13" s="1"/>
  <c r="AL297" i="13" s="1"/>
  <c r="AM298" i="13"/>
  <c r="AN298" i="13"/>
  <c r="AO298" i="13"/>
  <c r="AP298" i="13"/>
  <c r="AQ298" i="13"/>
  <c r="AR298" i="13"/>
  <c r="AS298" i="13"/>
  <c r="AT298" i="13"/>
  <c r="AU298" i="13"/>
  <c r="AU296" i="13" s="1"/>
  <c r="AV298" i="13"/>
  <c r="AV296" i="13" s="1"/>
  <c r="AW298" i="13"/>
  <c r="AW296" i="13" s="1"/>
  <c r="AX298" i="13"/>
  <c r="AY298" i="13"/>
  <c r="AZ298" i="13"/>
  <c r="BA298" i="13"/>
  <c r="BB298" i="13"/>
  <c r="AJ302" i="13"/>
  <c r="AK302" i="13"/>
  <c r="AL302" i="13"/>
  <c r="AM302" i="13"/>
  <c r="AN302" i="13"/>
  <c r="AO302" i="13"/>
  <c r="AP302" i="13"/>
  <c r="AP296" i="13" s="1"/>
  <c r="AQ302" i="13"/>
  <c r="AR302" i="13"/>
  <c r="AS302" i="13"/>
  <c r="AS296" i="13" s="1"/>
  <c r="AT302" i="13"/>
  <c r="AU302" i="13"/>
  <c r="AV302" i="13"/>
  <c r="AW302" i="13"/>
  <c r="AX302" i="13"/>
  <c r="AY302" i="13"/>
  <c r="AZ302" i="13"/>
  <c r="BA302" i="13"/>
  <c r="BA296" i="13" s="1"/>
  <c r="BA297" i="13" s="1"/>
  <c r="BB302" i="13"/>
  <c r="BB296" i="13" s="1"/>
  <c r="BB297" i="13" s="1"/>
  <c r="AJ306" i="13"/>
  <c r="AJ296" i="13" s="1"/>
  <c r="AK306" i="13"/>
  <c r="AL306" i="13"/>
  <c r="AM306" i="13"/>
  <c r="AN306" i="13"/>
  <c r="AO306" i="13"/>
  <c r="AP306" i="13"/>
  <c r="AQ306" i="13"/>
  <c r="AR306" i="13"/>
  <c r="AS306" i="13"/>
  <c r="AT306" i="13"/>
  <c r="AU306" i="13"/>
  <c r="AV306" i="13"/>
  <c r="AW306" i="13"/>
  <c r="AX306" i="13"/>
  <c r="AY306" i="13"/>
  <c r="AZ306" i="13"/>
  <c r="BA306" i="13"/>
  <c r="BB306" i="13"/>
  <c r="AJ311" i="13"/>
  <c r="AS311" i="13"/>
  <c r="AT311" i="13"/>
  <c r="AT312" i="13" s="1"/>
  <c r="AU311" i="13"/>
  <c r="AU312" i="13" s="1"/>
  <c r="AV311" i="13"/>
  <c r="AW311" i="13"/>
  <c r="AX311" i="13"/>
  <c r="AX312" i="13" s="1"/>
  <c r="AS312" i="13"/>
  <c r="AW312" i="13"/>
  <c r="AJ313" i="13"/>
  <c r="AK313" i="13"/>
  <c r="AL313" i="13"/>
  <c r="AM313" i="13"/>
  <c r="AN313" i="13"/>
  <c r="AO313" i="13"/>
  <c r="AP313" i="13"/>
  <c r="AQ313" i="13"/>
  <c r="AR313" i="13"/>
  <c r="AS313" i="13"/>
  <c r="AT313" i="13"/>
  <c r="AU313" i="13"/>
  <c r="AV313" i="13"/>
  <c r="AW313" i="13"/>
  <c r="AX313" i="13"/>
  <c r="AY313" i="13"/>
  <c r="AY311" i="13" s="1"/>
  <c r="AY312" i="13" s="1"/>
  <c r="AZ313" i="13"/>
  <c r="AZ311" i="13" s="1"/>
  <c r="AZ312" i="13" s="1"/>
  <c r="BA313" i="13"/>
  <c r="BB313" i="13"/>
  <c r="AJ317" i="13"/>
  <c r="AK317" i="13"/>
  <c r="AL317" i="13"/>
  <c r="AM317" i="13"/>
  <c r="AN317" i="13"/>
  <c r="AO317" i="13"/>
  <c r="AP317" i="13"/>
  <c r="AQ317" i="13"/>
  <c r="AR317" i="13"/>
  <c r="AS317" i="13"/>
  <c r="AT317" i="13"/>
  <c r="AU317" i="13"/>
  <c r="AV317" i="13"/>
  <c r="AW317" i="13"/>
  <c r="AX317" i="13"/>
  <c r="AY317" i="13"/>
  <c r="AZ317" i="13"/>
  <c r="BA317" i="13"/>
  <c r="BB317" i="13"/>
  <c r="AJ321" i="13"/>
  <c r="AK321" i="13"/>
  <c r="AK311" i="13" s="1"/>
  <c r="AK312" i="13" s="1"/>
  <c r="AL321" i="13"/>
  <c r="AM321" i="13"/>
  <c r="AM311" i="13" s="1"/>
  <c r="AN321" i="13"/>
  <c r="AO321" i="13"/>
  <c r="AP321" i="13"/>
  <c r="AQ321" i="13"/>
  <c r="AR321" i="13"/>
  <c r="AR311" i="13" s="1"/>
  <c r="AR312" i="13" s="1"/>
  <c r="AS321" i="13"/>
  <c r="AT321" i="13"/>
  <c r="AU321" i="13"/>
  <c r="AV321" i="13"/>
  <c r="AW321" i="13"/>
  <c r="AX321" i="13"/>
  <c r="AY321" i="13"/>
  <c r="AZ321" i="13"/>
  <c r="BA321" i="13"/>
  <c r="BB321" i="13"/>
  <c r="BB311" i="13" s="1"/>
  <c r="BB312" i="13" s="1"/>
  <c r="AK326" i="13"/>
  <c r="AO326" i="13"/>
  <c r="AO327" i="13" s="1"/>
  <c r="BB326" i="13"/>
  <c r="BB327" i="13" s="1"/>
  <c r="AJ327" i="13"/>
  <c r="AK327" i="13"/>
  <c r="AL327" i="13"/>
  <c r="AV327" i="13"/>
  <c r="AX327" i="13"/>
  <c r="AJ328" i="13"/>
  <c r="AJ326" i="13" s="1"/>
  <c r="AK328" i="13"/>
  <c r="AL328" i="13"/>
  <c r="AM328" i="13"/>
  <c r="AN328" i="13"/>
  <c r="AO328" i="13"/>
  <c r="AP328" i="13"/>
  <c r="AQ328" i="13"/>
  <c r="AR328" i="13"/>
  <c r="AS328" i="13"/>
  <c r="AT328" i="13"/>
  <c r="AU328" i="13"/>
  <c r="AV328" i="13"/>
  <c r="AV326" i="13" s="1"/>
  <c r="AW328" i="13"/>
  <c r="AX328" i="13"/>
  <c r="AX326" i="13" s="1"/>
  <c r="AY328" i="13"/>
  <c r="AZ328" i="13"/>
  <c r="BA328" i="13"/>
  <c r="BB328" i="13"/>
  <c r="AJ332" i="13"/>
  <c r="AK332" i="13"/>
  <c r="AL332" i="13"/>
  <c r="AL326" i="13" s="1"/>
  <c r="AM332" i="13"/>
  <c r="AN332" i="13"/>
  <c r="AO332" i="13"/>
  <c r="AP332" i="13"/>
  <c r="AP326" i="13" s="1"/>
  <c r="AQ332" i="13"/>
  <c r="AR332" i="13"/>
  <c r="AS332" i="13"/>
  <c r="AT332" i="13"/>
  <c r="AU332" i="13"/>
  <c r="AV332" i="13"/>
  <c r="AW332" i="13"/>
  <c r="AX332" i="13"/>
  <c r="AY332" i="13"/>
  <c r="AZ332" i="13"/>
  <c r="BA332" i="13"/>
  <c r="BB332" i="13"/>
  <c r="AJ336" i="13"/>
  <c r="AK336" i="13"/>
  <c r="AL336" i="13"/>
  <c r="AM336" i="13"/>
  <c r="AN336" i="13"/>
  <c r="AO336" i="13"/>
  <c r="AP336" i="13"/>
  <c r="AQ336" i="13"/>
  <c r="AR336" i="13"/>
  <c r="AS336" i="13"/>
  <c r="AT336" i="13"/>
  <c r="AU336" i="13"/>
  <c r="AV336" i="13"/>
  <c r="AW336" i="13"/>
  <c r="AX336" i="13"/>
  <c r="AY336" i="13"/>
  <c r="AZ336" i="13"/>
  <c r="BA336" i="13"/>
  <c r="BB336" i="13"/>
  <c r="AJ341" i="13"/>
  <c r="AK341" i="13"/>
  <c r="AK342" i="13" s="1"/>
  <c r="AL341" i="13"/>
  <c r="AL342" i="13" s="1"/>
  <c r="BB341" i="13"/>
  <c r="BB342" i="13" s="1"/>
  <c r="AJ343" i="13"/>
  <c r="AK343" i="13"/>
  <c r="AL343" i="13"/>
  <c r="AM343" i="13"/>
  <c r="AN343" i="13"/>
  <c r="AN341" i="13" s="1"/>
  <c r="AN342" i="13" s="1"/>
  <c r="AO343" i="13"/>
  <c r="AO341" i="13" s="1"/>
  <c r="AO342" i="13" s="1"/>
  <c r="AP343" i="13"/>
  <c r="AP341" i="13" s="1"/>
  <c r="AP342" i="13" s="1"/>
  <c r="AQ343" i="13"/>
  <c r="AR343" i="13"/>
  <c r="AS343" i="13"/>
  <c r="AT343" i="13"/>
  <c r="AU343" i="13"/>
  <c r="AV343" i="13"/>
  <c r="AW343" i="13"/>
  <c r="AW341" i="13" s="1"/>
  <c r="AW342" i="13" s="1"/>
  <c r="AX343" i="13"/>
  <c r="AX341" i="13" s="1"/>
  <c r="AX342" i="13" s="1"/>
  <c r="AY343" i="13"/>
  <c r="AY341" i="13" s="1"/>
  <c r="AY342" i="13" s="1"/>
  <c r="AZ343" i="13"/>
  <c r="AZ341" i="13" s="1"/>
  <c r="AZ342" i="13" s="1"/>
  <c r="BA343" i="13"/>
  <c r="BA341" i="13" s="1"/>
  <c r="BA342" i="13" s="1"/>
  <c r="BB343" i="13"/>
  <c r="AJ347" i="13"/>
  <c r="AK347" i="13"/>
  <c r="AL347" i="13"/>
  <c r="AM347" i="13"/>
  <c r="AN347" i="13"/>
  <c r="AO347" i="13"/>
  <c r="AP347" i="13"/>
  <c r="AQ347" i="13"/>
  <c r="AR347" i="13"/>
  <c r="AS347" i="13"/>
  <c r="AT347" i="13"/>
  <c r="AU347" i="13"/>
  <c r="AV347" i="13"/>
  <c r="AW347" i="13"/>
  <c r="AX347" i="13"/>
  <c r="AY347" i="13"/>
  <c r="AZ347" i="13"/>
  <c r="BA347" i="13"/>
  <c r="BB347" i="13"/>
  <c r="AJ351" i="13"/>
  <c r="AK351" i="13"/>
  <c r="AL351" i="13"/>
  <c r="AM351" i="13"/>
  <c r="AM341" i="13" s="1"/>
  <c r="AN351" i="13"/>
  <c r="AO351" i="13"/>
  <c r="AP351" i="13"/>
  <c r="AQ351" i="13"/>
  <c r="AQ341" i="13" s="1"/>
  <c r="AR351" i="13"/>
  <c r="AS351" i="13"/>
  <c r="AT351" i="13"/>
  <c r="AT341" i="13" s="1"/>
  <c r="AT342" i="13" s="1"/>
  <c r="AU351" i="13"/>
  <c r="AU341" i="13" s="1"/>
  <c r="AU342" i="13" s="1"/>
  <c r="AV351" i="13"/>
  <c r="AW351" i="13"/>
  <c r="AX351" i="13"/>
  <c r="AY351" i="13"/>
  <c r="AZ351" i="13"/>
  <c r="BA351" i="13"/>
  <c r="BB351" i="13"/>
  <c r="AQ356" i="13"/>
  <c r="AQ357" i="13" s="1"/>
  <c r="AY356" i="13"/>
  <c r="AZ356" i="13"/>
  <c r="AU357" i="13"/>
  <c r="AX357" i="13"/>
  <c r="AY357" i="13"/>
  <c r="AZ357" i="13"/>
  <c r="AJ358" i="13"/>
  <c r="AJ356" i="13" s="1"/>
  <c r="AK358" i="13"/>
  <c r="AK356" i="13" s="1"/>
  <c r="AK357" i="13" s="1"/>
  <c r="AL358" i="13"/>
  <c r="AM358" i="13"/>
  <c r="AN358" i="13"/>
  <c r="AO358" i="13"/>
  <c r="AP358" i="13"/>
  <c r="AQ358" i="13"/>
  <c r="AR358" i="13"/>
  <c r="AS358" i="13"/>
  <c r="AT358" i="13"/>
  <c r="AU358" i="13"/>
  <c r="AU356" i="13" s="1"/>
  <c r="AV358" i="13"/>
  <c r="AV356" i="13" s="1"/>
  <c r="AW358" i="13"/>
  <c r="AX358" i="13"/>
  <c r="AX356" i="13" s="1"/>
  <c r="AY358" i="13"/>
  <c r="AZ358" i="13"/>
  <c r="BA358" i="13"/>
  <c r="BB358" i="13"/>
  <c r="AJ362" i="13"/>
  <c r="AK362" i="13"/>
  <c r="AL362" i="13"/>
  <c r="AM362" i="13"/>
  <c r="AN362" i="13"/>
  <c r="AO362" i="13"/>
  <c r="AP362" i="13"/>
  <c r="AQ362" i="13"/>
  <c r="AR362" i="13"/>
  <c r="AR356" i="13" s="1"/>
  <c r="AR357" i="13" s="1"/>
  <c r="AS362" i="13"/>
  <c r="AS356" i="13" s="1"/>
  <c r="AT362" i="13"/>
  <c r="AT356" i="13" s="1"/>
  <c r="AT357" i="13" s="1"/>
  <c r="AU362" i="13"/>
  <c r="AV362" i="13"/>
  <c r="AW362" i="13"/>
  <c r="AW356" i="13" s="1"/>
  <c r="AW357" i="13" s="1"/>
  <c r="AX362" i="13"/>
  <c r="AY362" i="13"/>
  <c r="AZ362" i="13"/>
  <c r="BA362" i="13"/>
  <c r="BB362" i="13"/>
  <c r="AJ366" i="13"/>
  <c r="AK366" i="13"/>
  <c r="AL366" i="13"/>
  <c r="AL356" i="13" s="1"/>
  <c r="AL357" i="13" s="1"/>
  <c r="AM366" i="13"/>
  <c r="AM356" i="13" s="1"/>
  <c r="AN366" i="13"/>
  <c r="AO366" i="13"/>
  <c r="AP366" i="13"/>
  <c r="AP356" i="13" s="1"/>
  <c r="AQ366" i="13"/>
  <c r="AR366" i="13"/>
  <c r="AS366" i="13"/>
  <c r="AT366" i="13"/>
  <c r="AU366" i="13"/>
  <c r="AV366" i="13"/>
  <c r="AW366" i="13"/>
  <c r="AX366" i="13"/>
  <c r="AY366" i="13"/>
  <c r="AZ366" i="13"/>
  <c r="BA366" i="13"/>
  <c r="BB366" i="13"/>
  <c r="AM371" i="13"/>
  <c r="AN371" i="13"/>
  <c r="AN372" i="13" s="1"/>
  <c r="AO371" i="13"/>
  <c r="AO372" i="13" s="1"/>
  <c r="AP371" i="13"/>
  <c r="AQ371" i="13"/>
  <c r="AQ372" i="13" s="1"/>
  <c r="AR371" i="13"/>
  <c r="AR372" i="13" s="1"/>
  <c r="AS371" i="13"/>
  <c r="AT371" i="13"/>
  <c r="AT372" i="13" s="1"/>
  <c r="AU372" i="13"/>
  <c r="AJ373" i="13"/>
  <c r="AJ371" i="13" s="1"/>
  <c r="AK373" i="13"/>
  <c r="AK371" i="13" s="1"/>
  <c r="AK372" i="13" s="1"/>
  <c r="AL373" i="13"/>
  <c r="AL371" i="13" s="1"/>
  <c r="AL372" i="13" s="1"/>
  <c r="AM373" i="13"/>
  <c r="AN373" i="13"/>
  <c r="AO373" i="13"/>
  <c r="AP373" i="13"/>
  <c r="AQ373" i="13"/>
  <c r="AR373" i="13"/>
  <c r="AS373" i="13"/>
  <c r="AT373" i="13"/>
  <c r="AU373" i="13"/>
  <c r="AU371" i="13" s="1"/>
  <c r="AV373" i="13"/>
  <c r="AW373" i="13"/>
  <c r="AX373" i="13"/>
  <c r="AY373" i="13"/>
  <c r="AZ373" i="13"/>
  <c r="BA373" i="13"/>
  <c r="BB373" i="13"/>
  <c r="AJ377" i="13"/>
  <c r="AK377" i="13"/>
  <c r="AL377" i="13"/>
  <c r="AM377" i="13"/>
  <c r="AN377" i="13"/>
  <c r="AO377" i="13"/>
  <c r="AP377" i="13"/>
  <c r="AQ377" i="13"/>
  <c r="AR377" i="13"/>
  <c r="AS377" i="13"/>
  <c r="AT377" i="13"/>
  <c r="AU377" i="13"/>
  <c r="AV377" i="13"/>
  <c r="AV371" i="13" s="1"/>
  <c r="AW377" i="13"/>
  <c r="AX377" i="13"/>
  <c r="AY377" i="13"/>
  <c r="AY371" i="13" s="1"/>
  <c r="AY372" i="13" s="1"/>
  <c r="AZ377" i="13"/>
  <c r="AZ371" i="13" s="1"/>
  <c r="AZ372" i="13" s="1"/>
  <c r="BA377" i="13"/>
  <c r="BA371" i="13" s="1"/>
  <c r="BA372" i="13" s="1"/>
  <c r="BB377" i="13"/>
  <c r="AJ381" i="13"/>
  <c r="AK381" i="13"/>
  <c r="AL381" i="13"/>
  <c r="AM381" i="13"/>
  <c r="AN381" i="13"/>
  <c r="AO381" i="13"/>
  <c r="AP381" i="13"/>
  <c r="AQ381" i="13"/>
  <c r="AR381" i="13"/>
  <c r="AS381" i="13"/>
  <c r="AT381" i="13"/>
  <c r="AU381" i="13"/>
  <c r="AV381" i="13"/>
  <c r="AW381" i="13"/>
  <c r="AX381" i="13"/>
  <c r="AY381" i="13"/>
  <c r="AZ381" i="13"/>
  <c r="BA381" i="13"/>
  <c r="BB381" i="13"/>
  <c r="AJ386" i="13"/>
  <c r="AL386" i="13"/>
  <c r="AL387" i="13" s="1"/>
  <c r="AU386" i="13"/>
  <c r="AU387" i="13" s="1"/>
  <c r="AV386" i="13"/>
  <c r="AW386" i="13"/>
  <c r="AW387" i="13" s="1"/>
  <c r="BA386" i="13"/>
  <c r="BA387" i="13" s="1"/>
  <c r="BB386" i="13"/>
  <c r="BB387" i="13" s="1"/>
  <c r="AJ388" i="13"/>
  <c r="AK388" i="13"/>
  <c r="AL388" i="13"/>
  <c r="AM388" i="13"/>
  <c r="AM386" i="13" s="1"/>
  <c r="AN388" i="13"/>
  <c r="AN386" i="13" s="1"/>
  <c r="AN387" i="13" s="1"/>
  <c r="AO388" i="13"/>
  <c r="AP388" i="13"/>
  <c r="AP386" i="13" s="1"/>
  <c r="AQ388" i="13"/>
  <c r="AQ386" i="13" s="1"/>
  <c r="AQ387" i="13" s="1"/>
  <c r="AR388" i="13"/>
  <c r="AS388" i="13"/>
  <c r="AT388" i="13"/>
  <c r="AU388" i="13"/>
  <c r="AV388" i="13"/>
  <c r="AW388" i="13"/>
  <c r="AX388" i="13"/>
  <c r="AX386" i="13" s="1"/>
  <c r="AX387" i="13" s="1"/>
  <c r="AY388" i="13"/>
  <c r="AY386" i="13" s="1"/>
  <c r="AY387" i="13" s="1"/>
  <c r="AZ388" i="13"/>
  <c r="AZ386" i="13" s="1"/>
  <c r="AZ387" i="13" s="1"/>
  <c r="BA388" i="13"/>
  <c r="BB388" i="13"/>
  <c r="AJ392" i="13"/>
  <c r="AK392" i="13"/>
  <c r="AL392" i="13"/>
  <c r="AM392" i="13"/>
  <c r="AN392" i="13"/>
  <c r="AO392" i="13"/>
  <c r="AP392" i="13"/>
  <c r="AQ392" i="13"/>
  <c r="AR392" i="13"/>
  <c r="AS392" i="13"/>
  <c r="AT392" i="13"/>
  <c r="AU392" i="13"/>
  <c r="AV392" i="13"/>
  <c r="AW392" i="13"/>
  <c r="AX392" i="13"/>
  <c r="AY392" i="13"/>
  <c r="AZ392" i="13"/>
  <c r="BA392" i="13"/>
  <c r="BB392" i="13"/>
  <c r="AJ396" i="13"/>
  <c r="AK396" i="13"/>
  <c r="AL396" i="13"/>
  <c r="AM396" i="13"/>
  <c r="AN396" i="13"/>
  <c r="AO396" i="13"/>
  <c r="AP396" i="13"/>
  <c r="AQ396" i="13"/>
  <c r="AR396" i="13"/>
  <c r="AR386" i="13" s="1"/>
  <c r="AR387" i="13" s="1"/>
  <c r="AS396" i="13"/>
  <c r="AS386" i="13" s="1"/>
  <c r="AT396" i="13"/>
  <c r="AT386" i="13" s="1"/>
  <c r="AT387" i="13" s="1"/>
  <c r="AU396" i="13"/>
  <c r="AV396" i="13"/>
  <c r="AW396" i="13"/>
  <c r="AX396" i="13"/>
  <c r="AY396" i="13"/>
  <c r="AZ396" i="13"/>
  <c r="BA396" i="13"/>
  <c r="BB396" i="13"/>
  <c r="AQ401" i="13"/>
  <c r="AQ402" i="13" s="1"/>
  <c r="AR401" i="13"/>
  <c r="AR402" i="13" s="1"/>
  <c r="AL402" i="13"/>
  <c r="AT402" i="13"/>
  <c r="AJ403" i="13"/>
  <c r="AJ401" i="13" s="1"/>
  <c r="AJ402" i="13" s="1"/>
  <c r="AK403" i="13"/>
  <c r="AK401" i="13" s="1"/>
  <c r="AL403" i="13"/>
  <c r="AL401" i="13" s="1"/>
  <c r="AM403" i="13"/>
  <c r="AN403" i="13"/>
  <c r="AO403" i="13"/>
  <c r="AO401" i="13" s="1"/>
  <c r="AO402" i="13" s="1"/>
  <c r="AP403" i="13"/>
  <c r="AQ403" i="13"/>
  <c r="AR403" i="13"/>
  <c r="AS403" i="13"/>
  <c r="AT403" i="13"/>
  <c r="AU403" i="13"/>
  <c r="AV403" i="13"/>
  <c r="AW403" i="13"/>
  <c r="AX403" i="13"/>
  <c r="AY403" i="13"/>
  <c r="AZ403" i="13"/>
  <c r="BA403" i="13"/>
  <c r="BB403" i="13"/>
  <c r="AJ407" i="13"/>
  <c r="AK407" i="13"/>
  <c r="AL407" i="13"/>
  <c r="AM407" i="13"/>
  <c r="AN407" i="13"/>
  <c r="AN401" i="13" s="1"/>
  <c r="AN402" i="13" s="1"/>
  <c r="AO407" i="13"/>
  <c r="AP407" i="13"/>
  <c r="AP401" i="13" s="1"/>
  <c r="AP402" i="13" s="1"/>
  <c r="AQ407" i="13"/>
  <c r="AR407" i="13"/>
  <c r="AS407" i="13"/>
  <c r="AT407" i="13"/>
  <c r="AT401" i="13" s="1"/>
  <c r="AU407" i="13"/>
  <c r="AV407" i="13"/>
  <c r="AW407" i="13"/>
  <c r="AW401" i="13" s="1"/>
  <c r="AW402" i="13" s="1"/>
  <c r="AX407" i="13"/>
  <c r="AX401" i="13" s="1"/>
  <c r="AX402" i="13" s="1"/>
  <c r="AY407" i="13"/>
  <c r="AZ407" i="13"/>
  <c r="BA407" i="13"/>
  <c r="BB407" i="13"/>
  <c r="BB401" i="13" s="1"/>
  <c r="BB402" i="13" s="1"/>
  <c r="AJ411" i="13"/>
  <c r="AK411" i="13"/>
  <c r="AL411" i="13"/>
  <c r="AM411" i="13"/>
  <c r="AN411" i="13"/>
  <c r="AO411" i="13"/>
  <c r="AP411" i="13"/>
  <c r="AQ411" i="13"/>
  <c r="AR411" i="13"/>
  <c r="AS411" i="13"/>
  <c r="AT411" i="13"/>
  <c r="AU411" i="13"/>
  <c r="AV411" i="13"/>
  <c r="AW411" i="13"/>
  <c r="AX411" i="13"/>
  <c r="AY411" i="13"/>
  <c r="AZ411" i="13"/>
  <c r="BA411" i="13"/>
  <c r="BB411" i="13"/>
  <c r="AJ416" i="13"/>
  <c r="AN416" i="13"/>
  <c r="AN417" i="13" s="1"/>
  <c r="AO416" i="13"/>
  <c r="AO417" i="13" s="1"/>
  <c r="AJ418" i="13"/>
  <c r="AK418" i="13"/>
  <c r="AL418" i="13"/>
  <c r="AM418" i="13"/>
  <c r="AM416" i="13" s="1"/>
  <c r="AN418" i="13"/>
  <c r="AO418" i="13"/>
  <c r="AP418" i="13"/>
  <c r="AQ418" i="13"/>
  <c r="AR418" i="13"/>
  <c r="AS418" i="13"/>
  <c r="AT418" i="13"/>
  <c r="AU418" i="13"/>
  <c r="AU416" i="13" s="1"/>
  <c r="AU417" i="13" s="1"/>
  <c r="AV418" i="13"/>
  <c r="AV416" i="13" s="1"/>
  <c r="AW418" i="13"/>
  <c r="AW416" i="13" s="1"/>
  <c r="AW417" i="13" s="1"/>
  <c r="AX418" i="13"/>
  <c r="AX416" i="13" s="1"/>
  <c r="AX417" i="13" s="1"/>
  <c r="AY418" i="13"/>
  <c r="AY416" i="13" s="1"/>
  <c r="AY417" i="13" s="1"/>
  <c r="AZ418" i="13"/>
  <c r="AZ416" i="13" s="1"/>
  <c r="AZ417" i="13" s="1"/>
  <c r="BA418" i="13"/>
  <c r="BB418" i="13"/>
  <c r="AJ422" i="13"/>
  <c r="AK422" i="13"/>
  <c r="AL422" i="13"/>
  <c r="AM422" i="13"/>
  <c r="AN422" i="13"/>
  <c r="AO422" i="13"/>
  <c r="AP422" i="13"/>
  <c r="AQ422" i="13"/>
  <c r="AR422" i="13"/>
  <c r="AS422" i="13"/>
  <c r="AT422" i="13"/>
  <c r="AU422" i="13"/>
  <c r="AV422" i="13"/>
  <c r="AW422" i="13"/>
  <c r="AX422" i="13"/>
  <c r="AY422" i="13"/>
  <c r="AZ422" i="13"/>
  <c r="BA422" i="13"/>
  <c r="BA416" i="13" s="1"/>
  <c r="BA417" i="13" s="1"/>
  <c r="BB422" i="13"/>
  <c r="BB416" i="13" s="1"/>
  <c r="BB417" i="13" s="1"/>
  <c r="AJ426" i="13"/>
  <c r="AK426" i="13"/>
  <c r="AL426" i="13"/>
  <c r="AM426" i="13"/>
  <c r="AN426" i="13"/>
  <c r="AO426" i="13"/>
  <c r="AP426" i="13"/>
  <c r="AP416" i="13" s="1"/>
  <c r="AQ426" i="13"/>
  <c r="AQ416" i="13" s="1"/>
  <c r="AQ417" i="13" s="1"/>
  <c r="AR426" i="13"/>
  <c r="AR416" i="13" s="1"/>
  <c r="AR417" i="13" s="1"/>
  <c r="AS426" i="13"/>
  <c r="AS416" i="13" s="1"/>
  <c r="AT426" i="13"/>
  <c r="AT416" i="13" s="1"/>
  <c r="AT417" i="13" s="1"/>
  <c r="AU426" i="13"/>
  <c r="AV426" i="13"/>
  <c r="AW426" i="13"/>
  <c r="AX426" i="13"/>
  <c r="AY426" i="13"/>
  <c r="AZ426" i="13"/>
  <c r="BA426" i="13"/>
  <c r="BB426" i="13"/>
  <c r="AJ431" i="13"/>
  <c r="AJ432" i="13"/>
  <c r="AL432" i="13"/>
  <c r="AJ433" i="13"/>
  <c r="AK433" i="13"/>
  <c r="AL433" i="13"/>
  <c r="AM433" i="13"/>
  <c r="AN433" i="13"/>
  <c r="AO433" i="13"/>
  <c r="AP433" i="13"/>
  <c r="AQ433" i="13"/>
  <c r="AR433" i="13"/>
  <c r="AS433" i="13"/>
  <c r="AS431" i="13" s="1"/>
  <c r="AT433" i="13"/>
  <c r="AT431" i="13" s="1"/>
  <c r="AT432" i="13" s="1"/>
  <c r="AU433" i="13"/>
  <c r="AU431" i="13" s="1"/>
  <c r="AU432" i="13" s="1"/>
  <c r="AV433" i="13"/>
  <c r="AV431" i="13" s="1"/>
  <c r="AW433" i="13"/>
  <c r="AW431" i="13" s="1"/>
  <c r="AW432" i="13" s="1"/>
  <c r="AX433" i="13"/>
  <c r="AX431" i="13" s="1"/>
  <c r="AX432" i="13" s="1"/>
  <c r="AY433" i="13"/>
  <c r="AY431" i="13" s="1"/>
  <c r="AY432" i="13" s="1"/>
  <c r="AZ433" i="13"/>
  <c r="BA433" i="13"/>
  <c r="BB433" i="13"/>
  <c r="AJ437" i="13"/>
  <c r="AK437" i="13"/>
  <c r="AL437" i="13"/>
  <c r="AL431" i="13" s="1"/>
  <c r="AM437" i="13"/>
  <c r="AN437" i="13"/>
  <c r="AO437" i="13"/>
  <c r="AP437" i="13"/>
  <c r="AQ437" i="13"/>
  <c r="AR437" i="13"/>
  <c r="AS437" i="13"/>
  <c r="AT437" i="13"/>
  <c r="AU437" i="13"/>
  <c r="AV437" i="13"/>
  <c r="AW437" i="13"/>
  <c r="AX437" i="13"/>
  <c r="AY437" i="13"/>
  <c r="AZ437" i="13"/>
  <c r="BA437" i="13"/>
  <c r="BB437" i="13"/>
  <c r="AJ441" i="13"/>
  <c r="AK441" i="13"/>
  <c r="AK431" i="13" s="1"/>
  <c r="AL441" i="13"/>
  <c r="AM441" i="13"/>
  <c r="AN441" i="13"/>
  <c r="AO441" i="13"/>
  <c r="AP441" i="13"/>
  <c r="AQ441" i="13"/>
  <c r="AR441" i="13"/>
  <c r="AS441" i="13"/>
  <c r="AT441" i="13"/>
  <c r="AU441" i="13"/>
  <c r="AV441" i="13"/>
  <c r="AW441" i="13"/>
  <c r="AX441" i="13"/>
  <c r="AY441" i="13"/>
  <c r="AZ441" i="13"/>
  <c r="BA441" i="13"/>
  <c r="BB441" i="13"/>
  <c r="BB431" i="13" s="1"/>
  <c r="BB432" i="13" s="1"/>
  <c r="AK446" i="13"/>
  <c r="AK447" i="13" s="1"/>
  <c r="AL446" i="13"/>
  <c r="AL447" i="13" s="1"/>
  <c r="AO446" i="13"/>
  <c r="AO447" i="13" s="1"/>
  <c r="AX446" i="13"/>
  <c r="BB446" i="13"/>
  <c r="AX447" i="13"/>
  <c r="BB447" i="13"/>
  <c r="AJ448" i="13"/>
  <c r="AJ446" i="13" s="1"/>
  <c r="AK448" i="13"/>
  <c r="AL448" i="13"/>
  <c r="AM448" i="13"/>
  <c r="AN448" i="13"/>
  <c r="AO448" i="13"/>
  <c r="AP448" i="13"/>
  <c r="AQ448" i="13"/>
  <c r="AR448" i="13"/>
  <c r="AS448" i="13"/>
  <c r="AT448" i="13"/>
  <c r="AU448" i="13"/>
  <c r="AV448" i="13"/>
  <c r="AW448" i="13"/>
  <c r="AX448" i="13"/>
  <c r="AY448" i="13"/>
  <c r="AZ448" i="13"/>
  <c r="BA448" i="13"/>
  <c r="BB448" i="13"/>
  <c r="AJ452" i="13"/>
  <c r="AK452" i="13"/>
  <c r="AL452" i="13"/>
  <c r="AM452" i="13"/>
  <c r="AN452" i="13"/>
  <c r="AO452" i="13"/>
  <c r="AP452" i="13"/>
  <c r="AP446" i="13" s="1"/>
  <c r="AQ452" i="13"/>
  <c r="AR452" i="13"/>
  <c r="AS452" i="13"/>
  <c r="AT452" i="13"/>
  <c r="AU452" i="13"/>
  <c r="AV452" i="13"/>
  <c r="AW452" i="13"/>
  <c r="AX452" i="13"/>
  <c r="AY452" i="13"/>
  <c r="AZ452" i="13"/>
  <c r="BA452" i="13"/>
  <c r="BB452" i="13"/>
  <c r="AJ456" i="13"/>
  <c r="AK456" i="13"/>
  <c r="AL456" i="13"/>
  <c r="AM456" i="13"/>
  <c r="AN456" i="13"/>
  <c r="AO456" i="13"/>
  <c r="AP456" i="13"/>
  <c r="AQ456" i="13"/>
  <c r="AR456" i="13"/>
  <c r="AS456" i="13"/>
  <c r="AT456" i="13"/>
  <c r="AU456" i="13"/>
  <c r="AV456" i="13"/>
  <c r="AW456" i="13"/>
  <c r="AX456" i="13"/>
  <c r="AY456" i="13"/>
  <c r="AY446" i="13" s="1"/>
  <c r="AY447" i="13" s="1"/>
  <c r="AZ456" i="13"/>
  <c r="AZ446" i="13" s="1"/>
  <c r="AZ447" i="13" s="1"/>
  <c r="BA456" i="13"/>
  <c r="BB456" i="13"/>
  <c r="AO461" i="13"/>
  <c r="AO462" i="13" s="1"/>
  <c r="AP461" i="13"/>
  <c r="AQ461" i="13"/>
  <c r="AQ462" i="13" s="1"/>
  <c r="AJ463" i="13"/>
  <c r="AJ461" i="13" s="1"/>
  <c r="AK463" i="13"/>
  <c r="AK461" i="13" s="1"/>
  <c r="AK462" i="13" s="1"/>
  <c r="AL463" i="13"/>
  <c r="AL461" i="13" s="1"/>
  <c r="AL462" i="13" s="1"/>
  <c r="AM463" i="13"/>
  <c r="AM461" i="13" s="1"/>
  <c r="AN463" i="13"/>
  <c r="AN461" i="13" s="1"/>
  <c r="AN462" i="13" s="1"/>
  <c r="AO463" i="13"/>
  <c r="AP463" i="13"/>
  <c r="AQ463" i="13"/>
  <c r="AR463" i="13"/>
  <c r="AS463" i="13"/>
  <c r="AS461" i="13" s="1"/>
  <c r="AT463" i="13"/>
  <c r="AU463" i="13"/>
  <c r="AV463" i="13"/>
  <c r="AV461" i="13" s="1"/>
  <c r="AW463" i="13"/>
  <c r="AX463" i="13"/>
  <c r="AY463" i="13"/>
  <c r="AZ463" i="13"/>
  <c r="BA463" i="13"/>
  <c r="BB463" i="13"/>
  <c r="AJ467" i="13"/>
  <c r="AK467" i="13"/>
  <c r="AL467" i="13"/>
  <c r="AM467" i="13"/>
  <c r="AN467" i="13"/>
  <c r="AO467" i="13"/>
  <c r="AP467" i="13"/>
  <c r="AQ467" i="13"/>
  <c r="AR467" i="13"/>
  <c r="AS467" i="13"/>
  <c r="AT467" i="13"/>
  <c r="AU467" i="13"/>
  <c r="AV467" i="13"/>
  <c r="AW467" i="13"/>
  <c r="AW461" i="13" s="1"/>
  <c r="AW462" i="13" s="1"/>
  <c r="AX467" i="13"/>
  <c r="AY467" i="13"/>
  <c r="AZ467" i="13"/>
  <c r="BA467" i="13"/>
  <c r="BB467" i="13"/>
  <c r="BB461" i="13" s="1"/>
  <c r="BB462" i="13" s="1"/>
  <c r="AJ471" i="13"/>
  <c r="AK471" i="13"/>
  <c r="AL471" i="13"/>
  <c r="AM471" i="13"/>
  <c r="AN471" i="13"/>
  <c r="AO471" i="13"/>
  <c r="AP471" i="13"/>
  <c r="AQ471" i="13"/>
  <c r="AR471" i="13"/>
  <c r="AS471" i="13"/>
  <c r="AT471" i="13"/>
  <c r="AT461" i="13" s="1"/>
  <c r="AT462" i="13" s="1"/>
  <c r="AU471" i="13"/>
  <c r="AU461" i="13" s="1"/>
  <c r="AU462" i="13" s="1"/>
  <c r="AV471" i="13"/>
  <c r="AW471" i="13"/>
  <c r="AX471" i="13"/>
  <c r="AY471" i="13"/>
  <c r="AZ471" i="13"/>
  <c r="BA471" i="13"/>
  <c r="BB471" i="13"/>
  <c r="AQ476" i="13"/>
  <c r="AQ477" i="13" s="1"/>
  <c r="AY476" i="13"/>
  <c r="AZ476" i="13"/>
  <c r="AZ477" i="13" s="1"/>
  <c r="AJ477" i="13"/>
  <c r="AU477" i="13"/>
  <c r="AX477" i="13"/>
  <c r="AY477" i="13"/>
  <c r="AJ478" i="13"/>
  <c r="AJ476" i="13" s="1"/>
  <c r="AK478" i="13"/>
  <c r="AK476" i="13" s="1"/>
  <c r="AK477" i="13" s="1"/>
  <c r="AL478" i="13"/>
  <c r="AL476" i="13" s="1"/>
  <c r="AL477" i="13" s="1"/>
  <c r="AM478" i="13"/>
  <c r="AN478" i="13"/>
  <c r="AO478" i="13"/>
  <c r="AP478" i="13"/>
  <c r="AQ478" i="13"/>
  <c r="AR478" i="13"/>
  <c r="AS478" i="13"/>
  <c r="AT478" i="13"/>
  <c r="AU478" i="13"/>
  <c r="AV478" i="13"/>
  <c r="AW478" i="13"/>
  <c r="AX478" i="13"/>
  <c r="AY478" i="13"/>
  <c r="AZ478" i="13"/>
  <c r="BA478" i="13"/>
  <c r="BA476" i="13" s="1"/>
  <c r="BA477" i="13" s="1"/>
  <c r="BB478" i="13"/>
  <c r="AJ482" i="13"/>
  <c r="AK482" i="13"/>
  <c r="AL482" i="13"/>
  <c r="AM482" i="13"/>
  <c r="AN482" i="13"/>
  <c r="AO482" i="13"/>
  <c r="AP482" i="13"/>
  <c r="AQ482" i="13"/>
  <c r="AR482" i="13"/>
  <c r="AR476" i="13" s="1"/>
  <c r="AR477" i="13" s="1"/>
  <c r="AS482" i="13"/>
  <c r="AS476" i="13" s="1"/>
  <c r="AS477" i="13" s="1"/>
  <c r="AT482" i="13"/>
  <c r="AT476" i="13" s="1"/>
  <c r="AT477" i="13" s="1"/>
  <c r="AU482" i="13"/>
  <c r="AV482" i="13"/>
  <c r="AW482" i="13"/>
  <c r="AW476" i="13" s="1"/>
  <c r="AW477" i="13" s="1"/>
  <c r="AX482" i="13"/>
  <c r="AX476" i="13" s="1"/>
  <c r="AY482" i="13"/>
  <c r="AZ482" i="13"/>
  <c r="BA482" i="13"/>
  <c r="BB482" i="13"/>
  <c r="AJ486" i="13"/>
  <c r="AK486" i="13"/>
  <c r="AL486" i="13"/>
  <c r="AM486" i="13"/>
  <c r="AM476" i="13" s="1"/>
  <c r="AN486" i="13"/>
  <c r="AO486" i="13"/>
  <c r="AP486" i="13"/>
  <c r="AP476" i="13" s="1"/>
  <c r="AP477" i="13" s="1"/>
  <c r="AQ486" i="13"/>
  <c r="AR486" i="13"/>
  <c r="AS486" i="13"/>
  <c r="AT486" i="13"/>
  <c r="AU486" i="13"/>
  <c r="AU476" i="13" s="1"/>
  <c r="AV486" i="13"/>
  <c r="AW486" i="13"/>
  <c r="AX486" i="13"/>
  <c r="AY486" i="13"/>
  <c r="AZ486" i="13"/>
  <c r="BA486" i="13"/>
  <c r="BB486" i="13"/>
  <c r="BB476" i="13" s="1"/>
  <c r="BB477" i="13" s="1"/>
  <c r="AL491" i="13"/>
  <c r="AM491" i="13"/>
  <c r="AN491" i="13"/>
  <c r="AO491" i="13"/>
  <c r="AP491" i="13"/>
  <c r="BH491" i="13" s="1"/>
  <c r="AS491" i="13"/>
  <c r="AJ493" i="13"/>
  <c r="AK493" i="13"/>
  <c r="AL493" i="13"/>
  <c r="AM493" i="13"/>
  <c r="AN493" i="13"/>
  <c r="AO493" i="13"/>
  <c r="AP493" i="13"/>
  <c r="AQ493" i="13"/>
  <c r="AR493" i="13"/>
  <c r="AS493" i="13"/>
  <c r="AT493" i="13"/>
  <c r="AU493" i="13"/>
  <c r="AV493" i="13"/>
  <c r="AW493" i="13"/>
  <c r="AX493" i="13"/>
  <c r="AX491" i="13" s="1"/>
  <c r="AY493" i="13"/>
  <c r="AY491" i="13" s="1"/>
  <c r="AY492" i="13" s="1"/>
  <c r="AZ493" i="13"/>
  <c r="AZ491" i="13" s="1"/>
  <c r="AZ492" i="13" s="1"/>
  <c r="BA493" i="13"/>
  <c r="BA491" i="13" s="1"/>
  <c r="BA492" i="13" s="1"/>
  <c r="BB493" i="13"/>
  <c r="BB491" i="13" s="1"/>
  <c r="BB492" i="13" s="1"/>
  <c r="AJ497" i="13"/>
  <c r="AK497" i="13"/>
  <c r="AL497" i="13"/>
  <c r="AM497" i="13"/>
  <c r="AN497" i="13"/>
  <c r="AO497" i="13"/>
  <c r="AP497" i="13"/>
  <c r="AQ497" i="13"/>
  <c r="AR497" i="13"/>
  <c r="AS497" i="13"/>
  <c r="AT497" i="13"/>
  <c r="AU497" i="13"/>
  <c r="AV497" i="13"/>
  <c r="AW497" i="13"/>
  <c r="AX497" i="13"/>
  <c r="AY497" i="13"/>
  <c r="AZ497" i="13"/>
  <c r="BA497" i="13"/>
  <c r="BB497" i="13"/>
  <c r="AJ501" i="13"/>
  <c r="AK501" i="13"/>
  <c r="AL501" i="13"/>
  <c r="AM501" i="13"/>
  <c r="AN501" i="13"/>
  <c r="AO501" i="13"/>
  <c r="AP501" i="13"/>
  <c r="AQ501" i="13"/>
  <c r="AQ491" i="13" s="1"/>
  <c r="AR501" i="13"/>
  <c r="AR491" i="13" s="1"/>
  <c r="AS501" i="13"/>
  <c r="AT501" i="13"/>
  <c r="AT491" i="13" s="1"/>
  <c r="AU501" i="13"/>
  <c r="AV501" i="13"/>
  <c r="AW501" i="13"/>
  <c r="AX501" i="13"/>
  <c r="AY501" i="13"/>
  <c r="AZ501" i="13"/>
  <c r="BA501" i="13"/>
  <c r="BB501" i="13"/>
  <c r="AY506" i="13"/>
  <c r="AZ506" i="13"/>
  <c r="BA506" i="13"/>
  <c r="BB506" i="13"/>
  <c r="BB507" i="13" s="1"/>
  <c r="AY507" i="13"/>
  <c r="AZ507" i="13"/>
  <c r="BA507" i="13"/>
  <c r="AJ508" i="13"/>
  <c r="AK508" i="13"/>
  <c r="AL508" i="13"/>
  <c r="AM508" i="13"/>
  <c r="AN508" i="13"/>
  <c r="AO508" i="13"/>
  <c r="AP508" i="13"/>
  <c r="AQ508" i="13"/>
  <c r="AR508" i="13"/>
  <c r="AR506" i="13" s="1"/>
  <c r="AR507" i="13" s="1"/>
  <c r="AS508" i="13"/>
  <c r="AT508" i="13"/>
  <c r="AU508" i="13"/>
  <c r="AV508" i="13"/>
  <c r="AW508" i="13"/>
  <c r="AW506" i="13" s="1"/>
  <c r="AW507" i="13" s="1"/>
  <c r="AX508" i="13"/>
  <c r="AY508" i="13"/>
  <c r="AZ508" i="13"/>
  <c r="BA508" i="13"/>
  <c r="BB508" i="13"/>
  <c r="AJ512" i="13"/>
  <c r="AJ506" i="13" s="1"/>
  <c r="AJ507" i="13" s="1"/>
  <c r="AK512" i="13"/>
  <c r="AK506" i="13" s="1"/>
  <c r="AK507" i="13" s="1"/>
  <c r="AL512" i="13"/>
  <c r="AM512" i="13"/>
  <c r="AN512" i="13"/>
  <c r="AO512" i="13"/>
  <c r="AP512" i="13"/>
  <c r="AQ512" i="13"/>
  <c r="AR512" i="13"/>
  <c r="AS512" i="13"/>
  <c r="AT512" i="13"/>
  <c r="AU512" i="13"/>
  <c r="AV512" i="13"/>
  <c r="AW512" i="13"/>
  <c r="AX512" i="13"/>
  <c r="AY512" i="13"/>
  <c r="AZ512" i="13"/>
  <c r="BA512" i="13"/>
  <c r="BB512" i="13"/>
  <c r="AJ516" i="13"/>
  <c r="AK516" i="13"/>
  <c r="AL516" i="13"/>
  <c r="AM516" i="13"/>
  <c r="AN516" i="13"/>
  <c r="AN506" i="13" s="1"/>
  <c r="AN507" i="13" s="1"/>
  <c r="AO516" i="13"/>
  <c r="AP516" i="13"/>
  <c r="AQ516" i="13"/>
  <c r="AQ506" i="13" s="1"/>
  <c r="AQ507" i="13" s="1"/>
  <c r="AR516" i="13"/>
  <c r="AS516" i="13"/>
  <c r="AT516" i="13"/>
  <c r="AU516" i="13"/>
  <c r="AV516" i="13"/>
  <c r="AW516" i="13"/>
  <c r="AX516" i="13"/>
  <c r="AY516" i="13"/>
  <c r="AZ516" i="13"/>
  <c r="BA516" i="13"/>
  <c r="BB516" i="13"/>
  <c r="AM521" i="13"/>
  <c r="AN521" i="13"/>
  <c r="AN522" i="13" s="1"/>
  <c r="AO521" i="13"/>
  <c r="AO522" i="13" s="1"/>
  <c r="AS521" i="13"/>
  <c r="AT522" i="13"/>
  <c r="BA522" i="13"/>
  <c r="BB522" i="13"/>
  <c r="AJ523" i="13"/>
  <c r="AJ521" i="13" s="1"/>
  <c r="AK523" i="13"/>
  <c r="AK521" i="13" s="1"/>
  <c r="AK522" i="13" s="1"/>
  <c r="AL523" i="13"/>
  <c r="AM523" i="13"/>
  <c r="AN523" i="13"/>
  <c r="AO523" i="13"/>
  <c r="AP523" i="13"/>
  <c r="AQ523" i="13"/>
  <c r="AR523" i="13"/>
  <c r="AS523" i="13"/>
  <c r="AT523" i="13"/>
  <c r="AT521" i="13" s="1"/>
  <c r="AU523" i="13"/>
  <c r="AV523" i="13"/>
  <c r="AW523" i="13"/>
  <c r="AX523" i="13"/>
  <c r="AY523" i="13"/>
  <c r="AZ523" i="13"/>
  <c r="AZ521" i="13" s="1"/>
  <c r="AZ522" i="13" s="1"/>
  <c r="BA523" i="13"/>
  <c r="BA521" i="13" s="1"/>
  <c r="BB523" i="13"/>
  <c r="BB521" i="13" s="1"/>
  <c r="AJ527" i="13"/>
  <c r="AK527" i="13"/>
  <c r="AL527" i="13"/>
  <c r="AL521" i="13" s="1"/>
  <c r="AL522" i="13" s="1"/>
  <c r="AM527" i="13"/>
  <c r="AN527" i="13"/>
  <c r="AO527" i="13"/>
  <c r="AP527" i="13"/>
  <c r="AP521" i="13" s="1"/>
  <c r="AQ527" i="13"/>
  <c r="AR527" i="13"/>
  <c r="AS527" i="13"/>
  <c r="AT527" i="13"/>
  <c r="AU527" i="13"/>
  <c r="AV527" i="13"/>
  <c r="AW527" i="13"/>
  <c r="AX527" i="13"/>
  <c r="AY527" i="13"/>
  <c r="AZ527" i="13"/>
  <c r="BA527" i="13"/>
  <c r="BB527" i="13"/>
  <c r="AJ531" i="13"/>
  <c r="AK531" i="13"/>
  <c r="AL531" i="13"/>
  <c r="AM531" i="13"/>
  <c r="AN531" i="13"/>
  <c r="AO531" i="13"/>
  <c r="AP531" i="13"/>
  <c r="AQ531" i="13"/>
  <c r="AR531" i="13"/>
  <c r="AS531" i="13"/>
  <c r="AT531" i="13"/>
  <c r="AU531" i="13"/>
  <c r="AV531" i="13"/>
  <c r="AW531" i="13"/>
  <c r="AX531" i="13"/>
  <c r="AY531" i="13"/>
  <c r="AZ531" i="13"/>
  <c r="BA531" i="13"/>
  <c r="BB531" i="13"/>
  <c r="AO536" i="13"/>
  <c r="AO537" i="13" s="1"/>
  <c r="AP536" i="13"/>
  <c r="AS536" i="13"/>
  <c r="AT536" i="13"/>
  <c r="AT537" i="13" s="1"/>
  <c r="AJ538" i="13"/>
  <c r="AK538" i="13"/>
  <c r="AL538" i="13"/>
  <c r="AM538" i="13"/>
  <c r="AN538" i="13"/>
  <c r="AO538" i="13"/>
  <c r="AP538" i="13"/>
  <c r="AQ538" i="13"/>
  <c r="AQ536" i="13" s="1"/>
  <c r="AQ537" i="13" s="1"/>
  <c r="AR538" i="13"/>
  <c r="AR536" i="13" s="1"/>
  <c r="AR537" i="13" s="1"/>
  <c r="AS538" i="13"/>
  <c r="AT538" i="13"/>
  <c r="AU538" i="13"/>
  <c r="AV538" i="13"/>
  <c r="AW538" i="13"/>
  <c r="AX538" i="13"/>
  <c r="AY538" i="13"/>
  <c r="AZ538" i="13"/>
  <c r="AZ536" i="13" s="1"/>
  <c r="AZ537" i="13" s="1"/>
  <c r="BA538" i="13"/>
  <c r="BA536" i="13" s="1"/>
  <c r="BA537" i="13" s="1"/>
  <c r="BB538" i="13"/>
  <c r="BB536" i="13" s="1"/>
  <c r="BB537" i="13" s="1"/>
  <c r="AJ542" i="13"/>
  <c r="AJ536" i="13" s="1"/>
  <c r="AK542" i="13"/>
  <c r="AL542" i="13"/>
  <c r="AM542" i="13"/>
  <c r="AN542" i="13"/>
  <c r="AO542" i="13"/>
  <c r="AP542" i="13"/>
  <c r="AQ542" i="13"/>
  <c r="AR542" i="13"/>
  <c r="AS542" i="13"/>
  <c r="AT542" i="13"/>
  <c r="AU542" i="13"/>
  <c r="AV542" i="13"/>
  <c r="AW542" i="13"/>
  <c r="AX542" i="13"/>
  <c r="AY542" i="13"/>
  <c r="AY536" i="13" s="1"/>
  <c r="AY537" i="13" s="1"/>
  <c r="AZ542" i="13"/>
  <c r="BA542" i="13"/>
  <c r="BB542" i="13"/>
  <c r="AJ546" i="13"/>
  <c r="AK546" i="13"/>
  <c r="AL546" i="13"/>
  <c r="AM546" i="13"/>
  <c r="AN546" i="13"/>
  <c r="AO546" i="13"/>
  <c r="AP546" i="13"/>
  <c r="AQ546" i="13"/>
  <c r="AR546" i="13"/>
  <c r="AS546" i="13"/>
  <c r="AT546" i="13"/>
  <c r="AU546" i="13"/>
  <c r="AV546" i="13"/>
  <c r="AW546" i="13"/>
  <c r="AX546" i="13"/>
  <c r="AY546" i="13"/>
  <c r="AZ546" i="13"/>
  <c r="BA546" i="13"/>
  <c r="BB546" i="13"/>
  <c r="AY551" i="13"/>
  <c r="AL552" i="13"/>
  <c r="AY552" i="13"/>
  <c r="AZ552" i="13"/>
  <c r="AJ553" i="13"/>
  <c r="AJ551" i="13" s="1"/>
  <c r="AK553" i="13"/>
  <c r="AK551" i="13" s="1"/>
  <c r="AK552" i="13" s="1"/>
  <c r="AL553" i="13"/>
  <c r="AM553" i="13"/>
  <c r="AN553" i="13"/>
  <c r="AO553" i="13"/>
  <c r="AP553" i="13"/>
  <c r="AQ553" i="13"/>
  <c r="AR553" i="13"/>
  <c r="AS553" i="13"/>
  <c r="AT553" i="13"/>
  <c r="AU553" i="13"/>
  <c r="AV553" i="13"/>
  <c r="AW553" i="13"/>
  <c r="AX553" i="13"/>
  <c r="AY553" i="13"/>
  <c r="AZ553" i="13"/>
  <c r="BA553" i="13"/>
  <c r="BB553" i="13"/>
  <c r="AJ557" i="13"/>
  <c r="AK557" i="13"/>
  <c r="AL557" i="13"/>
  <c r="AM557" i="13"/>
  <c r="AM551" i="13" s="1"/>
  <c r="AN557" i="13"/>
  <c r="AN551" i="13" s="1"/>
  <c r="AN552" i="13" s="1"/>
  <c r="AO557" i="13"/>
  <c r="AO551" i="13" s="1"/>
  <c r="AO552" i="13" s="1"/>
  <c r="AP557" i="13"/>
  <c r="AP551" i="13" s="1"/>
  <c r="AP552" i="13" s="1"/>
  <c r="AQ557" i="13"/>
  <c r="AR557" i="13"/>
  <c r="AS557" i="13"/>
  <c r="AT557" i="13"/>
  <c r="AU557" i="13"/>
  <c r="AV557" i="13"/>
  <c r="AW557" i="13"/>
  <c r="AX557" i="13"/>
  <c r="AY557" i="13"/>
  <c r="AZ557" i="13"/>
  <c r="BA557" i="13"/>
  <c r="BB557" i="13"/>
  <c r="AJ561" i="13"/>
  <c r="AK561" i="13"/>
  <c r="AL561" i="13"/>
  <c r="AL551" i="13" s="1"/>
  <c r="AM561" i="13"/>
  <c r="AN561" i="13"/>
  <c r="AO561" i="13"/>
  <c r="AP561" i="13"/>
  <c r="AQ561" i="13"/>
  <c r="AR561" i="13"/>
  <c r="AS561" i="13"/>
  <c r="AT561" i="13"/>
  <c r="AU561" i="13"/>
  <c r="AV561" i="13"/>
  <c r="AW561" i="13"/>
  <c r="AX561" i="13"/>
  <c r="AY561" i="13"/>
  <c r="AZ561" i="13"/>
  <c r="AZ551" i="13" s="1"/>
  <c r="BA561" i="13"/>
  <c r="BB561" i="13"/>
  <c r="AJ566" i="13"/>
  <c r="AK566" i="13"/>
  <c r="AK567" i="13" s="1"/>
  <c r="AL566" i="13"/>
  <c r="AL567" i="13" s="1"/>
  <c r="AM566" i="13"/>
  <c r="AN566" i="13"/>
  <c r="AN567" i="13" s="1"/>
  <c r="AQ566" i="13"/>
  <c r="AR566" i="13"/>
  <c r="AQ567" i="13"/>
  <c r="AR567" i="13"/>
  <c r="AS567" i="13"/>
  <c r="AJ568" i="13"/>
  <c r="AK568" i="13"/>
  <c r="AL568" i="13"/>
  <c r="AM568" i="13"/>
  <c r="AN568" i="13"/>
  <c r="AO568" i="13"/>
  <c r="AP568" i="13"/>
  <c r="AP566" i="13" s="1"/>
  <c r="AQ568" i="13"/>
  <c r="AR568" i="13"/>
  <c r="AS568" i="13"/>
  <c r="AT568" i="13"/>
  <c r="AT566" i="13" s="1"/>
  <c r="AT567" i="13" s="1"/>
  <c r="AU568" i="13"/>
  <c r="AV568" i="13"/>
  <c r="AW568" i="13"/>
  <c r="AX568" i="13"/>
  <c r="AY568" i="13"/>
  <c r="AZ568" i="13"/>
  <c r="BA568" i="13"/>
  <c r="BB568" i="13"/>
  <c r="AJ572" i="13"/>
  <c r="AK572" i="13"/>
  <c r="AL572" i="13"/>
  <c r="AM572" i="13"/>
  <c r="AN572" i="13"/>
  <c r="AO572" i="13"/>
  <c r="AO566" i="13" s="1"/>
  <c r="AO567" i="13" s="1"/>
  <c r="AP572" i="13"/>
  <c r="AQ572" i="13"/>
  <c r="AR572" i="13"/>
  <c r="AS572" i="13"/>
  <c r="AS566" i="13" s="1"/>
  <c r="AT572" i="13"/>
  <c r="AU572" i="13"/>
  <c r="AV572" i="13"/>
  <c r="AW572" i="13"/>
  <c r="AX572" i="13"/>
  <c r="AY572" i="13"/>
  <c r="AZ572" i="13"/>
  <c r="BA572" i="13"/>
  <c r="BB572" i="13"/>
  <c r="AJ576" i="13"/>
  <c r="AK576" i="13"/>
  <c r="AL576" i="13"/>
  <c r="AM576" i="13"/>
  <c r="AN576" i="13"/>
  <c r="AO576" i="13"/>
  <c r="AP576" i="13"/>
  <c r="AQ576" i="13"/>
  <c r="AR576" i="13"/>
  <c r="AS576" i="13"/>
  <c r="AT576" i="13"/>
  <c r="AU576" i="13"/>
  <c r="AV576" i="13"/>
  <c r="AW576" i="13"/>
  <c r="AX576" i="13"/>
  <c r="AY576" i="13"/>
  <c r="AZ576" i="13"/>
  <c r="AZ566" i="13" s="1"/>
  <c r="AZ567" i="13" s="1"/>
  <c r="BA576" i="13"/>
  <c r="BA566" i="13" s="1"/>
  <c r="BA567" i="13" s="1"/>
  <c r="BB576" i="13"/>
  <c r="AY581" i="13"/>
  <c r="AY582" i="13" s="1"/>
  <c r="AZ581" i="13"/>
  <c r="AZ582" i="13" s="1"/>
  <c r="BA581" i="13"/>
  <c r="BA582" i="13" s="1"/>
  <c r="BB581" i="13"/>
  <c r="BB582" i="13" s="1"/>
  <c r="BF581" i="13"/>
  <c r="AJ583" i="13"/>
  <c r="AJ581" i="13" s="1"/>
  <c r="AK583" i="13"/>
  <c r="AK581" i="13" s="1"/>
  <c r="AL583" i="13"/>
  <c r="AM583" i="13"/>
  <c r="AN583" i="13"/>
  <c r="AO583" i="13"/>
  <c r="AP583" i="13"/>
  <c r="AQ583" i="13"/>
  <c r="AR583" i="13"/>
  <c r="AS583" i="13"/>
  <c r="AT583" i="13"/>
  <c r="AT581" i="13" s="1"/>
  <c r="AU583" i="13"/>
  <c r="AU581" i="13" s="1"/>
  <c r="AV583" i="13"/>
  <c r="AV581" i="13" s="1"/>
  <c r="AW583" i="13"/>
  <c r="AX583" i="13"/>
  <c r="AX581" i="13" s="1"/>
  <c r="AY583" i="13"/>
  <c r="AZ583" i="13"/>
  <c r="BA583" i="13"/>
  <c r="BB583" i="13"/>
  <c r="AJ587" i="13"/>
  <c r="AK587" i="13"/>
  <c r="AL587" i="13"/>
  <c r="AL581" i="13" s="1"/>
  <c r="AM587" i="13"/>
  <c r="AM581" i="13" s="1"/>
  <c r="AN587" i="13"/>
  <c r="AN581" i="13" s="1"/>
  <c r="AO587" i="13"/>
  <c r="AO581" i="13" s="1"/>
  <c r="AP587" i="13"/>
  <c r="AP581" i="13" s="1"/>
  <c r="AQ587" i="13"/>
  <c r="AQ581" i="13" s="1"/>
  <c r="AR587" i="13"/>
  <c r="AS587" i="13"/>
  <c r="AT587" i="13"/>
  <c r="AU587" i="13"/>
  <c r="AV587" i="13"/>
  <c r="AW587" i="13"/>
  <c r="AX587" i="13"/>
  <c r="AY587" i="13"/>
  <c r="AZ587" i="13"/>
  <c r="BA587" i="13"/>
  <c r="BB587" i="13"/>
  <c r="AJ591" i="13"/>
  <c r="AK591" i="13"/>
  <c r="AL591" i="13"/>
  <c r="AM591" i="13"/>
  <c r="AN591" i="13"/>
  <c r="AO591" i="13"/>
  <c r="AP591" i="13"/>
  <c r="AQ591" i="13"/>
  <c r="AR591" i="13"/>
  <c r="AR581" i="13" s="1"/>
  <c r="AS591" i="13"/>
  <c r="AT591" i="13"/>
  <c r="AU591" i="13"/>
  <c r="AV591" i="13"/>
  <c r="AW591" i="13"/>
  <c r="AX591" i="13"/>
  <c r="AY591" i="13"/>
  <c r="AZ591" i="13"/>
  <c r="BA591" i="13"/>
  <c r="BB591" i="13"/>
  <c r="AJ596" i="13"/>
  <c r="AK596" i="13"/>
  <c r="AO596" i="13"/>
  <c r="AS596" i="13"/>
  <c r="AT596" i="13"/>
  <c r="AJ598" i="13"/>
  <c r="AK598" i="13"/>
  <c r="AL598" i="13"/>
  <c r="AL596" i="13" s="1"/>
  <c r="AM598" i="13"/>
  <c r="AM596" i="13" s="1"/>
  <c r="AN598" i="13"/>
  <c r="AO598" i="13"/>
  <c r="AP598" i="13"/>
  <c r="AQ598" i="13"/>
  <c r="AR598" i="13"/>
  <c r="AR596" i="13" s="1"/>
  <c r="AS598" i="13"/>
  <c r="AT598" i="13"/>
  <c r="AU598" i="13"/>
  <c r="AU596" i="13" s="1"/>
  <c r="AV598" i="13"/>
  <c r="AV596" i="13" s="1"/>
  <c r="AW598" i="13"/>
  <c r="AX598" i="13"/>
  <c r="AX596" i="13" s="1"/>
  <c r="AY598" i="13"/>
  <c r="AZ598" i="13"/>
  <c r="BA598" i="13"/>
  <c r="BB598" i="13"/>
  <c r="AJ602" i="13"/>
  <c r="AK602" i="13"/>
  <c r="AL602" i="13"/>
  <c r="AM602" i="13"/>
  <c r="AN602" i="13"/>
  <c r="AO602" i="13"/>
  <c r="AP602" i="13"/>
  <c r="AQ602" i="13"/>
  <c r="AR602" i="13"/>
  <c r="AS602" i="13"/>
  <c r="AT602" i="13"/>
  <c r="AU602" i="13"/>
  <c r="AV602" i="13"/>
  <c r="AW602" i="13"/>
  <c r="AX602" i="13"/>
  <c r="AY602" i="13"/>
  <c r="AY596" i="13" s="1"/>
  <c r="AY597" i="13" s="1"/>
  <c r="AZ602" i="13"/>
  <c r="AZ596" i="13" s="1"/>
  <c r="AZ597" i="13" s="1"/>
  <c r="BA602" i="13"/>
  <c r="BB602" i="13"/>
  <c r="AJ606" i="13"/>
  <c r="AK606" i="13"/>
  <c r="AL606" i="13"/>
  <c r="AM606" i="13"/>
  <c r="AN606" i="13"/>
  <c r="AO606" i="13"/>
  <c r="AP606" i="13"/>
  <c r="AQ606" i="13"/>
  <c r="AR606" i="13"/>
  <c r="AS606" i="13"/>
  <c r="AT606" i="13"/>
  <c r="AU606" i="13"/>
  <c r="AV606" i="13"/>
  <c r="AW606" i="13"/>
  <c r="AX606" i="13"/>
  <c r="AY606" i="13"/>
  <c r="AZ606" i="13"/>
  <c r="BA606" i="13"/>
  <c r="BA596" i="13" s="1"/>
  <c r="BA597" i="13" s="1"/>
  <c r="BB606" i="13"/>
  <c r="AY611" i="13"/>
  <c r="AY612" i="13" s="1"/>
  <c r="AZ611" i="13"/>
  <c r="BA611" i="13"/>
  <c r="BA612" i="13" s="1"/>
  <c r="AZ612" i="13"/>
  <c r="AJ613" i="13"/>
  <c r="AK613" i="13"/>
  <c r="AK611" i="13" s="1"/>
  <c r="AL613" i="13"/>
  <c r="AM613" i="13"/>
  <c r="AN613" i="13"/>
  <c r="AO613" i="13"/>
  <c r="AP613" i="13"/>
  <c r="AQ613" i="13"/>
  <c r="AR613" i="13"/>
  <c r="AS613" i="13"/>
  <c r="AT613" i="13"/>
  <c r="AU613" i="13"/>
  <c r="AV613" i="13"/>
  <c r="AW613" i="13"/>
  <c r="AX613" i="13"/>
  <c r="AY613" i="13"/>
  <c r="AZ613" i="13"/>
  <c r="BA613" i="13"/>
  <c r="BB613" i="13"/>
  <c r="AJ617" i="13"/>
  <c r="AJ611" i="13" s="1"/>
  <c r="AK617" i="13"/>
  <c r="AL617" i="13"/>
  <c r="AL611" i="13" s="1"/>
  <c r="AM617" i="13"/>
  <c r="AM611" i="13" s="1"/>
  <c r="AN617" i="13"/>
  <c r="AO617" i="13"/>
  <c r="AP617" i="13"/>
  <c r="AQ617" i="13"/>
  <c r="AR617" i="13"/>
  <c r="AR611" i="13" s="1"/>
  <c r="AS617" i="13"/>
  <c r="AT617" i="13"/>
  <c r="AU617" i="13"/>
  <c r="AU611" i="13" s="1"/>
  <c r="AV617" i="13"/>
  <c r="AV611" i="13" s="1"/>
  <c r="AW617" i="13"/>
  <c r="AX617" i="13"/>
  <c r="AY617" i="13"/>
  <c r="AZ617" i="13"/>
  <c r="BA617" i="13"/>
  <c r="BB617" i="13"/>
  <c r="AJ621" i="13"/>
  <c r="AK621" i="13"/>
  <c r="AL621" i="13"/>
  <c r="AM621" i="13"/>
  <c r="AN621" i="13"/>
  <c r="AO621" i="13"/>
  <c r="AP621" i="13"/>
  <c r="AQ621" i="13"/>
  <c r="AR621" i="13"/>
  <c r="AS621" i="13"/>
  <c r="AT621" i="13"/>
  <c r="AU621" i="13"/>
  <c r="AV621" i="13"/>
  <c r="AW621" i="13"/>
  <c r="AX621" i="13"/>
  <c r="AY621" i="13"/>
  <c r="AZ621" i="13"/>
  <c r="BA621" i="13"/>
  <c r="BB621" i="13"/>
  <c r="BB611" i="13" s="1"/>
  <c r="BB612" i="13" s="1"/>
  <c r="AJ626" i="13"/>
  <c r="AL626" i="13"/>
  <c r="AM626" i="13"/>
  <c r="AN626" i="13"/>
  <c r="AO626" i="13"/>
  <c r="AZ626" i="13"/>
  <c r="AZ627" i="13" s="1"/>
  <c r="BA626" i="13"/>
  <c r="BA627" i="13" s="1"/>
  <c r="BB626" i="13"/>
  <c r="BB627" i="13" s="1"/>
  <c r="BF626" i="13"/>
  <c r="AJ628" i="13"/>
  <c r="AK628" i="13"/>
  <c r="AL628" i="13"/>
  <c r="AM628" i="13"/>
  <c r="AN628" i="13"/>
  <c r="AO628" i="13"/>
  <c r="AP628" i="13"/>
  <c r="AQ628" i="13"/>
  <c r="AR628" i="13"/>
  <c r="AS628" i="13"/>
  <c r="AT628" i="13"/>
  <c r="AU628" i="13"/>
  <c r="AV628" i="13"/>
  <c r="AV626" i="13" s="1"/>
  <c r="AW628" i="13"/>
  <c r="AW626" i="13" s="1"/>
  <c r="AX628" i="13"/>
  <c r="AX626" i="13" s="1"/>
  <c r="AY628" i="13"/>
  <c r="AY626" i="13" s="1"/>
  <c r="AY627" i="13" s="1"/>
  <c r="AZ628" i="13"/>
  <c r="BA628" i="13"/>
  <c r="BB628" i="13"/>
  <c r="AJ632" i="13"/>
  <c r="AK632" i="13"/>
  <c r="AK626" i="13" s="1"/>
  <c r="AL632" i="13"/>
  <c r="AM632" i="13"/>
  <c r="AN632" i="13"/>
  <c r="AO632" i="13"/>
  <c r="AP632" i="13"/>
  <c r="AQ632" i="13"/>
  <c r="AR632" i="13"/>
  <c r="AS632" i="13"/>
  <c r="AT632" i="13"/>
  <c r="AU632" i="13"/>
  <c r="AV632" i="13"/>
  <c r="AW632" i="13"/>
  <c r="AX632" i="13"/>
  <c r="AY632" i="13"/>
  <c r="AZ632" i="13"/>
  <c r="BA632" i="13"/>
  <c r="BB632" i="13"/>
  <c r="AJ636" i="13"/>
  <c r="AK636" i="13"/>
  <c r="AL636" i="13"/>
  <c r="AM636" i="13"/>
  <c r="AN636" i="13"/>
  <c r="AO636" i="13"/>
  <c r="AP636" i="13"/>
  <c r="AP626" i="13" s="1"/>
  <c r="AQ636" i="13"/>
  <c r="AR636" i="13"/>
  <c r="AR626" i="13" s="1"/>
  <c r="AS636" i="13"/>
  <c r="AT636" i="13"/>
  <c r="AU636" i="13"/>
  <c r="AV636" i="13"/>
  <c r="AW636" i="13"/>
  <c r="AX636" i="13"/>
  <c r="AY636" i="13"/>
  <c r="AZ636" i="13"/>
  <c r="BA636" i="13"/>
  <c r="BB636" i="13"/>
  <c r="AR641" i="13"/>
  <c r="AV641" i="13"/>
  <c r="BJ641" i="13" s="1"/>
  <c r="AJ643" i="13"/>
  <c r="AK643" i="13"/>
  <c r="AL643" i="13"/>
  <c r="AM643" i="13"/>
  <c r="AN643" i="13"/>
  <c r="AO643" i="13"/>
  <c r="AO641" i="13" s="1"/>
  <c r="AP643" i="13"/>
  <c r="AP641" i="13" s="1"/>
  <c r="AQ643" i="13"/>
  <c r="AR643" i="13"/>
  <c r="AS643" i="13"/>
  <c r="AT643" i="13"/>
  <c r="AU643" i="13"/>
  <c r="AV643" i="13"/>
  <c r="AW643" i="13"/>
  <c r="AW641" i="13" s="1"/>
  <c r="AX643" i="13"/>
  <c r="AX641" i="13" s="1"/>
  <c r="AY643" i="13"/>
  <c r="AY641" i="13" s="1"/>
  <c r="AY642" i="13" s="1"/>
  <c r="AZ643" i="13"/>
  <c r="AZ641" i="13" s="1"/>
  <c r="AZ642" i="13" s="1"/>
  <c r="BA643" i="13"/>
  <c r="BA641" i="13" s="1"/>
  <c r="BA642" i="13" s="1"/>
  <c r="BB643" i="13"/>
  <c r="BB641" i="13" s="1"/>
  <c r="BB642" i="13" s="1"/>
  <c r="AJ647" i="13"/>
  <c r="AK647" i="13"/>
  <c r="AL647" i="13"/>
  <c r="AM647" i="13"/>
  <c r="AN647" i="13"/>
  <c r="AO647" i="13"/>
  <c r="AP647" i="13"/>
  <c r="AQ647" i="13"/>
  <c r="AR647" i="13"/>
  <c r="AS647" i="13"/>
  <c r="AT647" i="13"/>
  <c r="AU647" i="13"/>
  <c r="AV647" i="13"/>
  <c r="AW647" i="13"/>
  <c r="AX647" i="13"/>
  <c r="AY647" i="13"/>
  <c r="AZ647" i="13"/>
  <c r="BA647" i="13"/>
  <c r="BB647" i="13"/>
  <c r="AJ651" i="13"/>
  <c r="AK651" i="13"/>
  <c r="AL651" i="13"/>
  <c r="AM651" i="13"/>
  <c r="AN651" i="13"/>
  <c r="AO651" i="13"/>
  <c r="AP651" i="13"/>
  <c r="AQ651" i="13"/>
  <c r="AR651" i="13"/>
  <c r="AS651" i="13"/>
  <c r="AS641" i="13" s="1"/>
  <c r="BI641" i="13" s="1"/>
  <c r="AT651" i="13"/>
  <c r="AT641" i="13" s="1"/>
  <c r="AU651" i="13"/>
  <c r="AU641" i="13" s="1"/>
  <c r="AV651" i="13"/>
  <c r="AW651" i="13"/>
  <c r="AX651" i="13"/>
  <c r="AY651" i="13"/>
  <c r="AZ651" i="13"/>
  <c r="BA651" i="13"/>
  <c r="BB651" i="13"/>
  <c r="AR656" i="13"/>
  <c r="AS656" i="13"/>
  <c r="AJ658" i="13"/>
  <c r="AK658" i="13"/>
  <c r="AL658" i="13"/>
  <c r="AM658" i="13"/>
  <c r="AM656" i="13" s="1"/>
  <c r="AN658" i="13"/>
  <c r="AO658" i="13"/>
  <c r="AP658" i="13"/>
  <c r="AQ658" i="13"/>
  <c r="AR658" i="13"/>
  <c r="AS658" i="13"/>
  <c r="AT658" i="13"/>
  <c r="AT656" i="13" s="1"/>
  <c r="AU658" i="13"/>
  <c r="AU656" i="13" s="1"/>
  <c r="AV658" i="13"/>
  <c r="AV656" i="13" s="1"/>
  <c r="BJ656" i="13" s="1"/>
  <c r="AW658" i="13"/>
  <c r="AW656" i="13" s="1"/>
  <c r="AX658" i="13"/>
  <c r="AX656" i="13" s="1"/>
  <c r="AY658" i="13"/>
  <c r="AZ658" i="13"/>
  <c r="BA658" i="13"/>
  <c r="BB658" i="13"/>
  <c r="AJ662" i="13"/>
  <c r="AK662" i="13"/>
  <c r="AK656" i="13" s="1"/>
  <c r="AL662" i="13"/>
  <c r="AM662" i="13"/>
  <c r="AN662" i="13"/>
  <c r="AO662" i="13"/>
  <c r="AP662" i="13"/>
  <c r="AQ662" i="13"/>
  <c r="AR662" i="13"/>
  <c r="AS662" i="13"/>
  <c r="AT662" i="13"/>
  <c r="AU662" i="13"/>
  <c r="AV662" i="13"/>
  <c r="AW662" i="13"/>
  <c r="AX662" i="13"/>
  <c r="AY662" i="13"/>
  <c r="AZ662" i="13"/>
  <c r="AZ656" i="13" s="1"/>
  <c r="AZ657" i="13" s="1"/>
  <c r="BA662" i="13"/>
  <c r="BA656" i="13" s="1"/>
  <c r="BA657" i="13" s="1"/>
  <c r="BB662" i="13"/>
  <c r="BB656" i="13" s="1"/>
  <c r="BB657" i="13" s="1"/>
  <c r="AJ666" i="13"/>
  <c r="AJ656" i="13" s="1"/>
  <c r="AK666" i="13"/>
  <c r="AL666" i="13"/>
  <c r="AM666" i="13"/>
  <c r="AN666" i="13"/>
  <c r="AO666" i="13"/>
  <c r="AP666" i="13"/>
  <c r="AQ666" i="13"/>
  <c r="AR666" i="13"/>
  <c r="AS666" i="13"/>
  <c r="AT666" i="13"/>
  <c r="AU666" i="13"/>
  <c r="AV666" i="13"/>
  <c r="AW666" i="13"/>
  <c r="AX666" i="13"/>
  <c r="AY666" i="13"/>
  <c r="AZ666" i="13"/>
  <c r="BA666" i="13"/>
  <c r="BB666" i="13"/>
  <c r="BG671" i="13"/>
  <c r="AY672" i="13"/>
  <c r="BB672" i="13"/>
  <c r="AJ673" i="13"/>
  <c r="AJ671" i="13" s="1"/>
  <c r="AK673" i="13"/>
  <c r="AK671" i="13" s="1"/>
  <c r="AL673" i="13"/>
  <c r="AL671" i="13" s="1"/>
  <c r="AM673" i="13"/>
  <c r="AM671" i="13" s="1"/>
  <c r="AN673" i="13"/>
  <c r="AO673" i="13"/>
  <c r="AP673" i="13"/>
  <c r="AQ673" i="13"/>
  <c r="AR673" i="13"/>
  <c r="AS673" i="13"/>
  <c r="AT673" i="13"/>
  <c r="AU673" i="13"/>
  <c r="AV673" i="13"/>
  <c r="AW673" i="13"/>
  <c r="AW671" i="13" s="1"/>
  <c r="AX673" i="13"/>
  <c r="AX671" i="13" s="1"/>
  <c r="AY673" i="13"/>
  <c r="AZ673" i="13"/>
  <c r="BA673" i="13"/>
  <c r="BB673" i="13"/>
  <c r="AJ677" i="13"/>
  <c r="AK677" i="13"/>
  <c r="AL677" i="13"/>
  <c r="AM677" i="13"/>
  <c r="AN677" i="13"/>
  <c r="AN671" i="13" s="1"/>
  <c r="AO677" i="13"/>
  <c r="AO671" i="13" s="1"/>
  <c r="AP677" i="13"/>
  <c r="AP671" i="13" s="1"/>
  <c r="AQ677" i="13"/>
  <c r="AR677" i="13"/>
  <c r="AS677" i="13"/>
  <c r="AS671" i="13" s="1"/>
  <c r="AT677" i="13"/>
  <c r="AU677" i="13"/>
  <c r="AV677" i="13"/>
  <c r="AV671" i="13" s="1"/>
  <c r="BJ671" i="13" s="1"/>
  <c r="AW677" i="13"/>
  <c r="AX677" i="13"/>
  <c r="AY677" i="13"/>
  <c r="AY671" i="13" s="1"/>
  <c r="AZ677" i="13"/>
  <c r="BA677" i="13"/>
  <c r="BB677" i="13"/>
  <c r="AJ681" i="13"/>
  <c r="AK681" i="13"/>
  <c r="AL681" i="13"/>
  <c r="AM681" i="13"/>
  <c r="AN681" i="13"/>
  <c r="AO681" i="13"/>
  <c r="AP681" i="13"/>
  <c r="AQ681" i="13"/>
  <c r="AR681" i="13"/>
  <c r="AS681" i="13"/>
  <c r="AT681" i="13"/>
  <c r="AU681" i="13"/>
  <c r="AU671" i="13" s="1"/>
  <c r="AV681" i="13"/>
  <c r="AW681" i="13"/>
  <c r="AX681" i="13"/>
  <c r="AY681" i="13"/>
  <c r="AZ681" i="13"/>
  <c r="BA681" i="13"/>
  <c r="BA671" i="13" s="1"/>
  <c r="BA672" i="13" s="1"/>
  <c r="BB681" i="13"/>
  <c r="BB671" i="13" s="1"/>
  <c r="AJ686" i="13"/>
  <c r="AK686" i="13"/>
  <c r="AL686" i="13"/>
  <c r="AM686" i="13"/>
  <c r="AQ686" i="13"/>
  <c r="AR686" i="13"/>
  <c r="AS686" i="13"/>
  <c r="AU686" i="13"/>
  <c r="AV686" i="13"/>
  <c r="AJ688" i="13"/>
  <c r="AK688" i="13"/>
  <c r="AL688" i="13"/>
  <c r="AM688" i="13"/>
  <c r="AN688" i="13"/>
  <c r="AO688" i="13"/>
  <c r="AO686" i="13" s="1"/>
  <c r="AP688" i="13"/>
  <c r="AQ688" i="13"/>
  <c r="AR688" i="13"/>
  <c r="AS688" i="13"/>
  <c r="AT688" i="13"/>
  <c r="AT686" i="13" s="1"/>
  <c r="AU688" i="13"/>
  <c r="AV688" i="13"/>
  <c r="AW688" i="13"/>
  <c r="AW686" i="13" s="1"/>
  <c r="AX688" i="13"/>
  <c r="AX686" i="13" s="1"/>
  <c r="AY688" i="13"/>
  <c r="AZ688" i="13"/>
  <c r="BA688" i="13"/>
  <c r="BB688" i="13"/>
  <c r="AJ692" i="13"/>
  <c r="AK692" i="13"/>
  <c r="AL692" i="13"/>
  <c r="AM692" i="13"/>
  <c r="AN692" i="13"/>
  <c r="AO692" i="13"/>
  <c r="AP692" i="13"/>
  <c r="AP686" i="13" s="1"/>
  <c r="AQ692" i="13"/>
  <c r="AR692" i="13"/>
  <c r="AS692" i="13"/>
  <c r="AT692" i="13"/>
  <c r="AU692" i="13"/>
  <c r="AV692" i="13"/>
  <c r="AW692" i="13"/>
  <c r="AX692" i="13"/>
  <c r="AY692" i="13"/>
  <c r="AZ692" i="13"/>
  <c r="BA692" i="13"/>
  <c r="BB692" i="13"/>
  <c r="BB686" i="13" s="1"/>
  <c r="BB687" i="13" s="1"/>
  <c r="AJ696" i="13"/>
  <c r="AK696" i="13"/>
  <c r="AL696" i="13"/>
  <c r="AM696" i="13"/>
  <c r="AN696" i="13"/>
  <c r="AO696" i="13"/>
  <c r="AP696" i="13"/>
  <c r="AQ696" i="13"/>
  <c r="AR696" i="13"/>
  <c r="AS696" i="13"/>
  <c r="AT696" i="13"/>
  <c r="AU696" i="13"/>
  <c r="AV696" i="13"/>
  <c r="AW696" i="13"/>
  <c r="AX696" i="13"/>
  <c r="AY696" i="13"/>
  <c r="AZ696" i="13"/>
  <c r="BA696" i="13"/>
  <c r="BA686" i="13" s="1"/>
  <c r="BA687" i="13" s="1"/>
  <c r="BB696" i="13"/>
  <c r="AW701" i="13"/>
  <c r="AX701" i="13"/>
  <c r="AY702" i="13"/>
  <c r="AJ703" i="13"/>
  <c r="AK703" i="13"/>
  <c r="AL703" i="13"/>
  <c r="AM703" i="13"/>
  <c r="AN703" i="13"/>
  <c r="AN701" i="13" s="1"/>
  <c r="AO703" i="13"/>
  <c r="AO701" i="13" s="1"/>
  <c r="AP703" i="13"/>
  <c r="AP701" i="13" s="1"/>
  <c r="AQ703" i="13"/>
  <c r="AQ701" i="13" s="1"/>
  <c r="AR703" i="13"/>
  <c r="AS703" i="13"/>
  <c r="AT703" i="13"/>
  <c r="AU703" i="13"/>
  <c r="AV703" i="13"/>
  <c r="AW703" i="13"/>
  <c r="AX703" i="13"/>
  <c r="AY703" i="13"/>
  <c r="AY701" i="13" s="1"/>
  <c r="AZ703" i="13"/>
  <c r="BA703" i="13"/>
  <c r="BB703" i="13"/>
  <c r="AJ707" i="13"/>
  <c r="AK707" i="13"/>
  <c r="AL707" i="13"/>
  <c r="AM707" i="13"/>
  <c r="AM701" i="13" s="1"/>
  <c r="BG701" i="13" s="1"/>
  <c r="AN707" i="13"/>
  <c r="AO707" i="13"/>
  <c r="AP707" i="13"/>
  <c r="AQ707" i="13"/>
  <c r="AR707" i="13"/>
  <c r="AS707" i="13"/>
  <c r="AS701" i="13" s="1"/>
  <c r="AT707" i="13"/>
  <c r="AT701" i="13" s="1"/>
  <c r="AU707" i="13"/>
  <c r="AU701" i="13" s="1"/>
  <c r="AV707" i="13"/>
  <c r="AV701" i="13" s="1"/>
  <c r="AW707" i="13"/>
  <c r="AX707" i="13"/>
  <c r="AY707" i="13"/>
  <c r="AZ707" i="13"/>
  <c r="BA707" i="13"/>
  <c r="BB707" i="13"/>
  <c r="BB701" i="13" s="1"/>
  <c r="BB702" i="13" s="1"/>
  <c r="AJ711" i="13"/>
  <c r="AJ701" i="13" s="1"/>
  <c r="AK711" i="13"/>
  <c r="AK701" i="13" s="1"/>
  <c r="AL711" i="13"/>
  <c r="AM711" i="13"/>
  <c r="AN711" i="13"/>
  <c r="AO711" i="13"/>
  <c r="AP711" i="13"/>
  <c r="AQ711" i="13"/>
  <c r="AR711" i="13"/>
  <c r="AS711" i="13"/>
  <c r="AT711" i="13"/>
  <c r="AU711" i="13"/>
  <c r="AV711" i="13"/>
  <c r="AW711" i="13"/>
  <c r="AX711" i="13"/>
  <c r="AY711" i="13"/>
  <c r="AZ711" i="13"/>
  <c r="BA711" i="13"/>
  <c r="BB711" i="13"/>
  <c r="AK716" i="13"/>
  <c r="AL716" i="13"/>
  <c r="AM716" i="13"/>
  <c r="AU716" i="13"/>
  <c r="AX716" i="13"/>
  <c r="AY716" i="13"/>
  <c r="AY717" i="13" s="1"/>
  <c r="AZ716" i="13"/>
  <c r="AZ717" i="13" s="1"/>
  <c r="BG716" i="13"/>
  <c r="AJ718" i="13"/>
  <c r="AK718" i="13"/>
  <c r="AL718" i="13"/>
  <c r="AM718" i="13"/>
  <c r="AN718" i="13"/>
  <c r="AO718" i="13"/>
  <c r="AP718" i="13"/>
  <c r="AQ718" i="13"/>
  <c r="AR718" i="13"/>
  <c r="AR716" i="13" s="1"/>
  <c r="AS718" i="13"/>
  <c r="AT718" i="13"/>
  <c r="AT716" i="13" s="1"/>
  <c r="AU718" i="13"/>
  <c r="AV718" i="13"/>
  <c r="AW718" i="13"/>
  <c r="AX718" i="13"/>
  <c r="AY718" i="13"/>
  <c r="AZ718" i="13"/>
  <c r="BA718" i="13"/>
  <c r="BB718" i="13"/>
  <c r="BB716" i="13" s="1"/>
  <c r="BB717" i="13" s="1"/>
  <c r="AJ722" i="13"/>
  <c r="AK722" i="13"/>
  <c r="AL722" i="13"/>
  <c r="AM722" i="13"/>
  <c r="AN722" i="13"/>
  <c r="AN716" i="13" s="1"/>
  <c r="AO722" i="13"/>
  <c r="AO716" i="13" s="1"/>
  <c r="AP722" i="13"/>
  <c r="AP716" i="13" s="1"/>
  <c r="AQ722" i="13"/>
  <c r="AR722" i="13"/>
  <c r="AS722" i="13"/>
  <c r="AT722" i="13"/>
  <c r="AU722" i="13"/>
  <c r="AV722" i="13"/>
  <c r="AW722" i="13"/>
  <c r="AX722" i="13"/>
  <c r="AY722" i="13"/>
  <c r="AZ722" i="13"/>
  <c r="BA722" i="13"/>
  <c r="BB722" i="13"/>
  <c r="AJ726" i="13"/>
  <c r="AK726" i="13"/>
  <c r="AL726" i="13"/>
  <c r="AM726" i="13"/>
  <c r="AN726" i="13"/>
  <c r="AO726" i="13"/>
  <c r="AP726" i="13"/>
  <c r="AQ726" i="13"/>
  <c r="AR726" i="13"/>
  <c r="AS726" i="13"/>
  <c r="AT726" i="13"/>
  <c r="AU726" i="13"/>
  <c r="AV726" i="13"/>
  <c r="AV716" i="13" s="1"/>
  <c r="AW726" i="13"/>
  <c r="AW716" i="13" s="1"/>
  <c r="AX726" i="13"/>
  <c r="AY726" i="13"/>
  <c r="AZ726" i="13"/>
  <c r="BA726" i="13"/>
  <c r="BB726" i="13"/>
  <c r="AS731" i="13"/>
  <c r="AJ733" i="13"/>
  <c r="AK733" i="13"/>
  <c r="AL733" i="13"/>
  <c r="AM733" i="13"/>
  <c r="AM731" i="13" s="1"/>
  <c r="AN733" i="13"/>
  <c r="AN731" i="13" s="1"/>
  <c r="AO733" i="13"/>
  <c r="AO731" i="13" s="1"/>
  <c r="AP733" i="13"/>
  <c r="AP731" i="13" s="1"/>
  <c r="AQ733" i="13"/>
  <c r="AQ731" i="13" s="1"/>
  <c r="AR733" i="13"/>
  <c r="AR731" i="13" s="1"/>
  <c r="AS733" i="13"/>
  <c r="AT733" i="13"/>
  <c r="AU733" i="13"/>
  <c r="AU731" i="13" s="1"/>
  <c r="AV733" i="13"/>
  <c r="AW733" i="13"/>
  <c r="AX733" i="13"/>
  <c r="AY733" i="13"/>
  <c r="AZ733" i="13"/>
  <c r="BA733" i="13"/>
  <c r="BB733" i="13"/>
  <c r="AJ737" i="13"/>
  <c r="AK737" i="13"/>
  <c r="AL737" i="13"/>
  <c r="AM737" i="13"/>
  <c r="AN737" i="13"/>
  <c r="AO737" i="13"/>
  <c r="AP737" i="13"/>
  <c r="AQ737" i="13"/>
  <c r="AR737" i="13"/>
  <c r="AS737" i="13"/>
  <c r="AT737" i="13"/>
  <c r="AU737" i="13"/>
  <c r="AV737" i="13"/>
  <c r="AW737" i="13"/>
  <c r="AX737" i="13"/>
  <c r="AY737" i="13"/>
  <c r="AZ737" i="13"/>
  <c r="BA737" i="13"/>
  <c r="BB737" i="13"/>
  <c r="AJ741" i="13"/>
  <c r="AK741" i="13"/>
  <c r="AL741" i="13"/>
  <c r="AM741" i="13"/>
  <c r="AN741" i="13"/>
  <c r="AO741" i="13"/>
  <c r="AP741" i="13"/>
  <c r="AQ741" i="13"/>
  <c r="AR741" i="13"/>
  <c r="AS741" i="13"/>
  <c r="AT741" i="13"/>
  <c r="AT731" i="13" s="1"/>
  <c r="AU741" i="13"/>
  <c r="AV741" i="13"/>
  <c r="AV731" i="13" s="1"/>
  <c r="AW741" i="13"/>
  <c r="AX741" i="13"/>
  <c r="AX731" i="13" s="1"/>
  <c r="AY741" i="13"/>
  <c r="AY731" i="13" s="1"/>
  <c r="AY732" i="13" s="1"/>
  <c r="AZ741" i="13"/>
  <c r="BA741" i="13"/>
  <c r="BB741" i="13"/>
  <c r="AU746" i="13"/>
  <c r="AJ748" i="13"/>
  <c r="AK748" i="13"/>
  <c r="AL748" i="13"/>
  <c r="AM748" i="13"/>
  <c r="AM746" i="13" s="1"/>
  <c r="AN748" i="13"/>
  <c r="AN746" i="13" s="1"/>
  <c r="AO748" i="13"/>
  <c r="AO746" i="13" s="1"/>
  <c r="AP748" i="13"/>
  <c r="AP746" i="13" s="1"/>
  <c r="AQ748" i="13"/>
  <c r="AR748" i="13"/>
  <c r="AR746" i="13" s="1"/>
  <c r="AS748" i="13"/>
  <c r="AT748" i="13"/>
  <c r="AU748" i="13"/>
  <c r="AV748" i="13"/>
  <c r="AW748" i="13"/>
  <c r="AW746" i="13" s="1"/>
  <c r="AX748" i="13"/>
  <c r="AX746" i="13" s="1"/>
  <c r="AY748" i="13"/>
  <c r="AZ748" i="13"/>
  <c r="BA748" i="13"/>
  <c r="BB748" i="13"/>
  <c r="AJ752" i="13"/>
  <c r="AK752" i="13"/>
  <c r="AL752" i="13"/>
  <c r="AM752" i="13"/>
  <c r="AN752" i="13"/>
  <c r="AO752" i="13"/>
  <c r="AP752" i="13"/>
  <c r="AQ752" i="13"/>
  <c r="AR752" i="13"/>
  <c r="AS752" i="13"/>
  <c r="AT752" i="13"/>
  <c r="AU752" i="13"/>
  <c r="AV752" i="13"/>
  <c r="AV746" i="13" s="1"/>
  <c r="AW752" i="13"/>
  <c r="AX752" i="13"/>
  <c r="AY752" i="13"/>
  <c r="AZ752" i="13"/>
  <c r="BA752" i="13"/>
  <c r="BB752" i="13"/>
  <c r="BB746" i="13" s="1"/>
  <c r="BB747" i="13" s="1"/>
  <c r="AJ756" i="13"/>
  <c r="AJ746" i="13" s="1"/>
  <c r="AK756" i="13"/>
  <c r="AK746" i="13" s="1"/>
  <c r="AL756" i="13"/>
  <c r="AM756" i="13"/>
  <c r="AN756" i="13"/>
  <c r="AO756" i="13"/>
  <c r="AP756" i="13"/>
  <c r="AQ756" i="13"/>
  <c r="AR756" i="13"/>
  <c r="AS756" i="13"/>
  <c r="AT756" i="13"/>
  <c r="AU756" i="13"/>
  <c r="AV756" i="13"/>
  <c r="AW756" i="13"/>
  <c r="AX756" i="13"/>
  <c r="AY756" i="13"/>
  <c r="AZ756" i="13"/>
  <c r="BA756" i="13"/>
  <c r="BB756" i="13"/>
  <c r="AP761" i="13"/>
  <c r="AU761" i="13"/>
  <c r="AV761" i="13"/>
  <c r="AW761" i="13"/>
  <c r="AJ763" i="13"/>
  <c r="AK763" i="13"/>
  <c r="AK761" i="13" s="1"/>
  <c r="AL763" i="13"/>
  <c r="AM763" i="13"/>
  <c r="AM761" i="13" s="1"/>
  <c r="AN763" i="13"/>
  <c r="AN761" i="13" s="1"/>
  <c r="AO763" i="13"/>
  <c r="AP763" i="13"/>
  <c r="AQ763" i="13"/>
  <c r="AR763" i="13"/>
  <c r="AS763" i="13"/>
  <c r="AT763" i="13"/>
  <c r="AU763" i="13"/>
  <c r="AV763" i="13"/>
  <c r="AW763" i="13"/>
  <c r="AX763" i="13"/>
  <c r="AY763" i="13"/>
  <c r="AZ763" i="13"/>
  <c r="BA763" i="13"/>
  <c r="BB763" i="13"/>
  <c r="AJ767" i="13"/>
  <c r="AJ761" i="13" s="1"/>
  <c r="AK767" i="13"/>
  <c r="AL767" i="13"/>
  <c r="AM767" i="13"/>
  <c r="AN767" i="13"/>
  <c r="AO767" i="13"/>
  <c r="AP767" i="13"/>
  <c r="AQ767" i="13"/>
  <c r="AR767" i="13"/>
  <c r="AS767" i="13"/>
  <c r="AS761" i="13" s="1"/>
  <c r="AT767" i="13"/>
  <c r="AT761" i="13" s="1"/>
  <c r="AU767" i="13"/>
  <c r="AV767" i="13"/>
  <c r="AW767" i="13"/>
  <c r="AX767" i="13"/>
  <c r="AX761" i="13" s="1"/>
  <c r="AY767" i="13"/>
  <c r="AZ767" i="13"/>
  <c r="BA767" i="13"/>
  <c r="BB767" i="13"/>
  <c r="AJ771" i="13"/>
  <c r="AK771" i="13"/>
  <c r="AL771" i="13"/>
  <c r="AM771" i="13"/>
  <c r="AN771" i="13"/>
  <c r="AO771" i="13"/>
  <c r="AP771" i="13"/>
  <c r="AQ771" i="13"/>
  <c r="AR771" i="13"/>
  <c r="AS771" i="13"/>
  <c r="AT771" i="13"/>
  <c r="AU771" i="13"/>
  <c r="AV771" i="13"/>
  <c r="AW771" i="13"/>
  <c r="AX771" i="13"/>
  <c r="AY771" i="13"/>
  <c r="AY761" i="13" s="1"/>
  <c r="AY762" i="13" s="1"/>
  <c r="AZ771" i="13"/>
  <c r="BA771" i="13"/>
  <c r="BB771" i="13"/>
  <c r="AM776" i="13"/>
  <c r="AN776" i="13"/>
  <c r="AO776" i="13"/>
  <c r="AR776" i="13"/>
  <c r="AS776" i="13"/>
  <c r="AX776" i="13"/>
  <c r="AJ778" i="13"/>
  <c r="AK778" i="13"/>
  <c r="AL778" i="13"/>
  <c r="AL776" i="13" s="1"/>
  <c r="AM778" i="13"/>
  <c r="AN778" i="13"/>
  <c r="AO778" i="13"/>
  <c r="AP778" i="13"/>
  <c r="AQ778" i="13"/>
  <c r="AR778" i="13"/>
  <c r="AS778" i="13"/>
  <c r="AT778" i="13"/>
  <c r="AU778" i="13"/>
  <c r="AV778" i="13"/>
  <c r="AW778" i="13"/>
  <c r="AX778" i="13"/>
  <c r="AY778" i="13"/>
  <c r="AZ778" i="13"/>
  <c r="AZ776" i="13" s="1"/>
  <c r="AZ777" i="13" s="1"/>
  <c r="BA778" i="13"/>
  <c r="BA776" i="13" s="1"/>
  <c r="BA777" i="13" s="1"/>
  <c r="BB778" i="13"/>
  <c r="BB776" i="13" s="1"/>
  <c r="BB777" i="13" s="1"/>
  <c r="AJ782" i="13"/>
  <c r="AK782" i="13"/>
  <c r="AK776" i="13" s="1"/>
  <c r="AL782" i="13"/>
  <c r="AM782" i="13"/>
  <c r="AN782" i="13"/>
  <c r="AO782" i="13"/>
  <c r="AP782" i="13"/>
  <c r="AQ782" i="13"/>
  <c r="AR782" i="13"/>
  <c r="AS782" i="13"/>
  <c r="AT782" i="13"/>
  <c r="AU782" i="13"/>
  <c r="AV782" i="13"/>
  <c r="AW782" i="13"/>
  <c r="AX782" i="13"/>
  <c r="AY782" i="13"/>
  <c r="AZ782" i="13"/>
  <c r="BA782" i="13"/>
  <c r="BB782" i="13"/>
  <c r="AJ786" i="13"/>
  <c r="AK786" i="13"/>
  <c r="AL786" i="13"/>
  <c r="AM786" i="13"/>
  <c r="AN786" i="13"/>
  <c r="AO786" i="13"/>
  <c r="AP786" i="13"/>
  <c r="AQ786" i="13"/>
  <c r="AR786" i="13"/>
  <c r="AS786" i="13"/>
  <c r="AT786" i="13"/>
  <c r="AT776" i="13" s="1"/>
  <c r="AU786" i="13"/>
  <c r="AU776" i="13" s="1"/>
  <c r="AV786" i="13"/>
  <c r="AV776" i="13" s="1"/>
  <c r="AW786" i="13"/>
  <c r="AW776" i="13" s="1"/>
  <c r="AX786" i="13"/>
  <c r="AY786" i="13"/>
  <c r="AZ786" i="13"/>
  <c r="BA786" i="13"/>
  <c r="BB786" i="13"/>
  <c r="AZ792" i="13"/>
  <c r="AJ793" i="13"/>
  <c r="AJ791" i="13" s="1"/>
  <c r="AK793" i="13"/>
  <c r="AK791" i="13" s="1"/>
  <c r="AL793" i="13"/>
  <c r="AL791" i="13" s="1"/>
  <c r="AM793" i="13"/>
  <c r="AM791" i="13" s="1"/>
  <c r="AN793" i="13"/>
  <c r="AO793" i="13"/>
  <c r="AP793" i="13"/>
  <c r="AQ793" i="13"/>
  <c r="AR793" i="13"/>
  <c r="AS793" i="13"/>
  <c r="AT793" i="13"/>
  <c r="AU793" i="13"/>
  <c r="AV793" i="13"/>
  <c r="AW793" i="13"/>
  <c r="AX793" i="13"/>
  <c r="AY793" i="13"/>
  <c r="AZ793" i="13"/>
  <c r="BA793" i="13"/>
  <c r="BB793" i="13"/>
  <c r="AJ797" i="13"/>
  <c r="AK797" i="13"/>
  <c r="AL797" i="13"/>
  <c r="AM797" i="13"/>
  <c r="AN797" i="13"/>
  <c r="AO797" i="13"/>
  <c r="AP797" i="13"/>
  <c r="AQ797" i="13"/>
  <c r="AR797" i="13"/>
  <c r="AS797" i="13"/>
  <c r="AT797" i="13"/>
  <c r="AT791" i="13" s="1"/>
  <c r="AU797" i="13"/>
  <c r="AV797" i="13"/>
  <c r="AV791" i="13" s="1"/>
  <c r="AW797" i="13"/>
  <c r="AX797" i="13"/>
  <c r="AY797" i="13"/>
  <c r="AY791" i="13" s="1"/>
  <c r="AY792" i="13" s="1"/>
  <c r="AZ797" i="13"/>
  <c r="AZ791" i="13" s="1"/>
  <c r="BA797" i="13"/>
  <c r="BB797" i="13"/>
  <c r="AJ801" i="13"/>
  <c r="AK801" i="13"/>
  <c r="AL801" i="13"/>
  <c r="AM801" i="13"/>
  <c r="AN801" i="13"/>
  <c r="AO801" i="13"/>
  <c r="AP801" i="13"/>
  <c r="AQ801" i="13"/>
  <c r="AR801" i="13"/>
  <c r="AS801" i="13"/>
  <c r="AT801" i="13"/>
  <c r="AU801" i="13"/>
  <c r="AV801" i="13"/>
  <c r="AW801" i="13"/>
  <c r="AX801" i="13"/>
  <c r="AY801" i="13"/>
  <c r="AZ801" i="13"/>
  <c r="BA801" i="13"/>
  <c r="BB801" i="13"/>
  <c r="AJ806" i="13"/>
  <c r="AK806" i="13"/>
  <c r="AN806" i="13"/>
  <c r="AO806" i="13"/>
  <c r="AP806" i="13"/>
  <c r="AS806" i="13"/>
  <c r="AT806" i="13"/>
  <c r="AJ808" i="13"/>
  <c r="AK808" i="13"/>
  <c r="AL808" i="13"/>
  <c r="AL806" i="13" s="1"/>
  <c r="AM808" i="13"/>
  <c r="AN808" i="13"/>
  <c r="AO808" i="13"/>
  <c r="AP808" i="13"/>
  <c r="AQ808" i="13"/>
  <c r="AR808" i="13"/>
  <c r="AS808" i="13"/>
  <c r="AT808" i="13"/>
  <c r="AU808" i="13"/>
  <c r="AV808" i="13"/>
  <c r="AV806" i="13" s="1"/>
  <c r="AW808" i="13"/>
  <c r="AW806" i="13" s="1"/>
  <c r="AX808" i="13"/>
  <c r="AX806" i="13" s="1"/>
  <c r="AY808" i="13"/>
  <c r="AY806" i="13" s="1"/>
  <c r="AY807" i="13" s="1"/>
  <c r="AZ808" i="13"/>
  <c r="AZ806" i="13" s="1"/>
  <c r="AZ807" i="13" s="1"/>
  <c r="BA808" i="13"/>
  <c r="BA806" i="13" s="1"/>
  <c r="BA807" i="13" s="1"/>
  <c r="BB808" i="13"/>
  <c r="BB806" i="13" s="1"/>
  <c r="BB807" i="13" s="1"/>
  <c r="AJ812" i="13"/>
  <c r="AK812" i="13"/>
  <c r="AL812" i="13"/>
  <c r="AM812" i="13"/>
  <c r="AM806" i="13" s="1"/>
  <c r="AN812" i="13"/>
  <c r="AO812" i="13"/>
  <c r="AP812" i="13"/>
  <c r="AQ812" i="13"/>
  <c r="AR812" i="13"/>
  <c r="AS812" i="13"/>
  <c r="AT812" i="13"/>
  <c r="AU812" i="13"/>
  <c r="AV812" i="13"/>
  <c r="AW812" i="13"/>
  <c r="AX812" i="13"/>
  <c r="AY812" i="13"/>
  <c r="AZ812" i="13"/>
  <c r="BA812" i="13"/>
  <c r="BB812" i="13"/>
  <c r="AJ816" i="13"/>
  <c r="AK816" i="13"/>
  <c r="AL816" i="13"/>
  <c r="AM816" i="13"/>
  <c r="AN816" i="13"/>
  <c r="AO816" i="13"/>
  <c r="AP816" i="13"/>
  <c r="AQ816" i="13"/>
  <c r="AQ806" i="13" s="1"/>
  <c r="AR816" i="13"/>
  <c r="AR806" i="13" s="1"/>
  <c r="AS816" i="13"/>
  <c r="AT816" i="13"/>
  <c r="AU816" i="13"/>
  <c r="AV816" i="13"/>
  <c r="AW816" i="13"/>
  <c r="AX816" i="13"/>
  <c r="AY816" i="13"/>
  <c r="AZ816" i="13"/>
  <c r="BA816" i="13"/>
  <c r="BB816" i="13"/>
  <c r="AJ823" i="13"/>
  <c r="AK823" i="13"/>
  <c r="AL823" i="13"/>
  <c r="AM823" i="13"/>
  <c r="AM821" i="13" s="1"/>
  <c r="AN823" i="13"/>
  <c r="AN821" i="13" s="1"/>
  <c r="AO823" i="13"/>
  <c r="AO821" i="13" s="1"/>
  <c r="AP823" i="13"/>
  <c r="AP821" i="13" s="1"/>
  <c r="AQ823" i="13"/>
  <c r="AQ821" i="13" s="1"/>
  <c r="AR823" i="13"/>
  <c r="AR821" i="13" s="1"/>
  <c r="AS823" i="13"/>
  <c r="AS821" i="13" s="1"/>
  <c r="AT823" i="13"/>
  <c r="AU823" i="13"/>
  <c r="AV823" i="13"/>
  <c r="AW823" i="13"/>
  <c r="AX823" i="13"/>
  <c r="AY823" i="13"/>
  <c r="AZ823" i="13"/>
  <c r="BA823" i="13"/>
  <c r="BB823" i="13"/>
  <c r="AJ827" i="13"/>
  <c r="AK827" i="13"/>
  <c r="AL827" i="13"/>
  <c r="AM827" i="13"/>
  <c r="AN827" i="13"/>
  <c r="AO827" i="13"/>
  <c r="AP827" i="13"/>
  <c r="AQ827" i="13"/>
  <c r="AR827" i="13"/>
  <c r="AS827" i="13"/>
  <c r="AT827" i="13"/>
  <c r="AT821" i="13" s="1"/>
  <c r="AU827" i="13"/>
  <c r="AU821" i="13" s="1"/>
  <c r="AV827" i="13"/>
  <c r="AV821" i="13" s="1"/>
  <c r="AW827" i="13"/>
  <c r="AX827" i="13"/>
  <c r="AY827" i="13"/>
  <c r="AZ827" i="13"/>
  <c r="AZ821" i="13" s="1"/>
  <c r="AZ822" i="13" s="1"/>
  <c r="BA827" i="13"/>
  <c r="BA821" i="13" s="1"/>
  <c r="BA822" i="13" s="1"/>
  <c r="BB827" i="13"/>
  <c r="BB821" i="13" s="1"/>
  <c r="BB822" i="13" s="1"/>
  <c r="AJ831" i="13"/>
  <c r="AK831" i="13"/>
  <c r="AL831" i="13"/>
  <c r="AL821" i="13" s="1"/>
  <c r="AM831" i="13"/>
  <c r="AN831" i="13"/>
  <c r="AO831" i="13"/>
  <c r="AP831" i="13"/>
  <c r="AQ831" i="13"/>
  <c r="AR831" i="13"/>
  <c r="AS831" i="13"/>
  <c r="AT831" i="13"/>
  <c r="AU831" i="13"/>
  <c r="AV831" i="13"/>
  <c r="AW831" i="13"/>
  <c r="AX831" i="13"/>
  <c r="AY831" i="13"/>
  <c r="AY821" i="13" s="1"/>
  <c r="AY822" i="13" s="1"/>
  <c r="AZ831" i="13"/>
  <c r="BA831" i="13"/>
  <c r="BB831" i="13"/>
  <c r="AW836" i="13"/>
  <c r="AX836" i="13"/>
  <c r="AY836" i="13"/>
  <c r="AZ836" i="13"/>
  <c r="BA836" i="13"/>
  <c r="AY837" i="13"/>
  <c r="AZ837" i="13"/>
  <c r="BA837" i="13"/>
  <c r="AJ838" i="13"/>
  <c r="AK838" i="13"/>
  <c r="AL838" i="13"/>
  <c r="AM838" i="13"/>
  <c r="AN838" i="13"/>
  <c r="AO838" i="13"/>
  <c r="AO836" i="13" s="1"/>
  <c r="AP838" i="13"/>
  <c r="AQ838" i="13"/>
  <c r="AQ836" i="13" s="1"/>
  <c r="AR838" i="13"/>
  <c r="AR836" i="13" s="1"/>
  <c r="AS838" i="13"/>
  <c r="AS836" i="13" s="1"/>
  <c r="AT838" i="13"/>
  <c r="AU838" i="13"/>
  <c r="AV838" i="13"/>
  <c r="AW838" i="13"/>
  <c r="AX838" i="13"/>
  <c r="AY838" i="13"/>
  <c r="AZ838" i="13"/>
  <c r="BA838" i="13"/>
  <c r="BB838" i="13"/>
  <c r="AJ842" i="13"/>
  <c r="AK842" i="13"/>
  <c r="AL842" i="13"/>
  <c r="AM842" i="13"/>
  <c r="AN842" i="13"/>
  <c r="AO842" i="13"/>
  <c r="AP842" i="13"/>
  <c r="AQ842" i="13"/>
  <c r="AR842" i="13"/>
  <c r="AS842" i="13"/>
  <c r="AT842" i="13"/>
  <c r="AU842" i="13"/>
  <c r="AV842" i="13"/>
  <c r="AW842" i="13"/>
  <c r="AX842" i="13"/>
  <c r="AY842" i="13"/>
  <c r="AZ842" i="13"/>
  <c r="BA842" i="13"/>
  <c r="BB842" i="13"/>
  <c r="AJ846" i="13"/>
  <c r="AJ836" i="13" s="1"/>
  <c r="AK846" i="13"/>
  <c r="AK836" i="13" s="1"/>
  <c r="AL846" i="13"/>
  <c r="AM846" i="13"/>
  <c r="AM836" i="13" s="1"/>
  <c r="AN846" i="13"/>
  <c r="AN836" i="13" s="1"/>
  <c r="AO846" i="13"/>
  <c r="AP846" i="13"/>
  <c r="AQ846" i="13"/>
  <c r="AR846" i="13"/>
  <c r="AS846" i="13"/>
  <c r="AT846" i="13"/>
  <c r="AU846" i="13"/>
  <c r="AV846" i="13"/>
  <c r="AW846" i="13"/>
  <c r="AX846" i="13"/>
  <c r="AY846" i="13"/>
  <c r="AZ846" i="13"/>
  <c r="BA846" i="13"/>
  <c r="BB846" i="13"/>
  <c r="AM851" i="13"/>
  <c r="AO851" i="13"/>
  <c r="AR851" i="13"/>
  <c r="AS851" i="13"/>
  <c r="BB851" i="13"/>
  <c r="AZ852" i="13"/>
  <c r="BB852" i="13"/>
  <c r="AJ853" i="13"/>
  <c r="AJ851" i="13" s="1"/>
  <c r="AK853" i="13"/>
  <c r="AL853" i="13"/>
  <c r="AM853" i="13"/>
  <c r="AN853" i="13"/>
  <c r="AO853" i="13"/>
  <c r="AP853" i="13"/>
  <c r="AQ853" i="13"/>
  <c r="AR853" i="13"/>
  <c r="AS853" i="13"/>
  <c r="AT853" i="13"/>
  <c r="AU853" i="13"/>
  <c r="AV853" i="13"/>
  <c r="AW853" i="13"/>
  <c r="AX853" i="13"/>
  <c r="AX851" i="13" s="1"/>
  <c r="AY853" i="13"/>
  <c r="AY851" i="13" s="1"/>
  <c r="AY852" i="13" s="1"/>
  <c r="AZ853" i="13"/>
  <c r="BA853" i="13"/>
  <c r="BB853" i="13"/>
  <c r="AJ857" i="13"/>
  <c r="AK857" i="13"/>
  <c r="AK851" i="13" s="1"/>
  <c r="AL857" i="13"/>
  <c r="AM857" i="13"/>
  <c r="AN857" i="13"/>
  <c r="AN851" i="13" s="1"/>
  <c r="AO857" i="13"/>
  <c r="AP857" i="13"/>
  <c r="AP851" i="13" s="1"/>
  <c r="AQ857" i="13"/>
  <c r="AQ851" i="13" s="1"/>
  <c r="BH851" i="13" s="1"/>
  <c r="AR857" i="13"/>
  <c r="AS857" i="13"/>
  <c r="AT857" i="13"/>
  <c r="AU857" i="13"/>
  <c r="AV857" i="13"/>
  <c r="AV851" i="13" s="1"/>
  <c r="AW857" i="13"/>
  <c r="AX857" i="13"/>
  <c r="AY857" i="13"/>
  <c r="AZ857" i="13"/>
  <c r="AZ851" i="13" s="1"/>
  <c r="BA857" i="13"/>
  <c r="BB857" i="13"/>
  <c r="AJ861" i="13"/>
  <c r="AK861" i="13"/>
  <c r="AL861" i="13"/>
  <c r="AM861" i="13"/>
  <c r="AN861" i="13"/>
  <c r="AO861" i="13"/>
  <c r="AP861" i="13"/>
  <c r="AQ861" i="13"/>
  <c r="AR861" i="13"/>
  <c r="AS861" i="13"/>
  <c r="AT861" i="13"/>
  <c r="AU861" i="13"/>
  <c r="AV861" i="13"/>
  <c r="AW861" i="13"/>
  <c r="AX861" i="13"/>
  <c r="AY861" i="13"/>
  <c r="AZ861" i="13"/>
  <c r="BA861" i="13"/>
  <c r="BB861" i="13"/>
  <c r="AJ866" i="13"/>
  <c r="AK866" i="13"/>
  <c r="AO866" i="13"/>
  <c r="AP866" i="13"/>
  <c r="AQ866" i="13"/>
  <c r="AT866" i="13"/>
  <c r="AU866" i="13"/>
  <c r="AJ868" i="13"/>
  <c r="AK868" i="13"/>
  <c r="AL868" i="13"/>
  <c r="AM868" i="13"/>
  <c r="AN868" i="13"/>
  <c r="AO868" i="13"/>
  <c r="AP868" i="13"/>
  <c r="AQ868" i="13"/>
  <c r="AR868" i="13"/>
  <c r="AR866" i="13" s="1"/>
  <c r="AS868" i="13"/>
  <c r="AT868" i="13"/>
  <c r="AU868" i="13"/>
  <c r="AV868" i="13"/>
  <c r="AW868" i="13"/>
  <c r="AX868" i="13"/>
  <c r="AX866" i="13" s="1"/>
  <c r="AY868" i="13"/>
  <c r="AY866" i="13" s="1"/>
  <c r="AY867" i="13" s="1"/>
  <c r="AZ868" i="13"/>
  <c r="AZ866" i="13" s="1"/>
  <c r="AZ867" i="13" s="1"/>
  <c r="BA868" i="13"/>
  <c r="BB868" i="13"/>
  <c r="AJ872" i="13"/>
  <c r="AK872" i="13"/>
  <c r="AL872" i="13"/>
  <c r="AM872" i="13"/>
  <c r="AN872" i="13"/>
  <c r="AO872" i="13"/>
  <c r="AP872" i="13"/>
  <c r="AQ872" i="13"/>
  <c r="AR872" i="13"/>
  <c r="AS872" i="13"/>
  <c r="AT872" i="13"/>
  <c r="AU872" i="13"/>
  <c r="AV872" i="13"/>
  <c r="AV866" i="13" s="1"/>
  <c r="AW872" i="13"/>
  <c r="AW866" i="13" s="1"/>
  <c r="AX872" i="13"/>
  <c r="AY872" i="13"/>
  <c r="AZ872" i="13"/>
  <c r="BA872" i="13"/>
  <c r="BB872" i="13"/>
  <c r="AJ876" i="13"/>
  <c r="AK876" i="13"/>
  <c r="AL876" i="13"/>
  <c r="AL866" i="13" s="1"/>
  <c r="AM876" i="13"/>
  <c r="AM866" i="13" s="1"/>
  <c r="BG866" i="13" s="1"/>
  <c r="AN876" i="13"/>
  <c r="AN866" i="13" s="1"/>
  <c r="AO876" i="13"/>
  <c r="AP876" i="13"/>
  <c r="AQ876" i="13"/>
  <c r="AR876" i="13"/>
  <c r="AS876" i="13"/>
  <c r="AT876" i="13"/>
  <c r="AU876" i="13"/>
  <c r="AV876" i="13"/>
  <c r="AW876" i="13"/>
  <c r="AX876" i="13"/>
  <c r="AY876" i="13"/>
  <c r="AZ876" i="13"/>
  <c r="BA876" i="13"/>
  <c r="BA866" i="13" s="1"/>
  <c r="BA867" i="13" s="1"/>
  <c r="BB876" i="13"/>
  <c r="BB866" i="13" s="1"/>
  <c r="BB867" i="13" s="1"/>
  <c r="AM881" i="13"/>
  <c r="AN881" i="13"/>
  <c r="AO881" i="13"/>
  <c r="AP881" i="13"/>
  <c r="AQ881" i="13"/>
  <c r="AW881" i="13"/>
  <c r="AY881" i="13"/>
  <c r="AY882" i="13"/>
  <c r="AJ883" i="13"/>
  <c r="AK883" i="13"/>
  <c r="AL883" i="13"/>
  <c r="AM883" i="13"/>
  <c r="AN883" i="13"/>
  <c r="AO883" i="13"/>
  <c r="AP883" i="13"/>
  <c r="AQ883" i="13"/>
  <c r="AR883" i="13"/>
  <c r="AR881" i="13" s="1"/>
  <c r="AS883" i="13"/>
  <c r="AS881" i="13" s="1"/>
  <c r="AT883" i="13"/>
  <c r="AU883" i="13"/>
  <c r="AV883" i="13"/>
  <c r="AV881" i="13" s="1"/>
  <c r="AW883" i="13"/>
  <c r="AX883" i="13"/>
  <c r="AY883" i="13"/>
  <c r="AZ883" i="13"/>
  <c r="BA883" i="13"/>
  <c r="BB883" i="13"/>
  <c r="AJ887" i="13"/>
  <c r="AK887" i="13"/>
  <c r="AK881" i="13" s="1"/>
  <c r="AL887" i="13"/>
  <c r="AM887" i="13"/>
  <c r="AN887" i="13"/>
  <c r="AO887" i="13"/>
  <c r="AP887" i="13"/>
  <c r="AQ887" i="13"/>
  <c r="AR887" i="13"/>
  <c r="AS887" i="13"/>
  <c r="AT887" i="13"/>
  <c r="AU887" i="13"/>
  <c r="AV887" i="13"/>
  <c r="AW887" i="13"/>
  <c r="AX887" i="13"/>
  <c r="AY887" i="13"/>
  <c r="AZ887" i="13"/>
  <c r="BA887" i="13"/>
  <c r="BB887" i="13"/>
  <c r="BB881" i="13" s="1"/>
  <c r="BB882" i="13" s="1"/>
  <c r="AJ891" i="13"/>
  <c r="AJ881" i="13" s="1"/>
  <c r="AK891" i="13"/>
  <c r="AL891" i="13"/>
  <c r="AL881" i="13" s="1"/>
  <c r="AM891" i="13"/>
  <c r="AN891" i="13"/>
  <c r="AO891" i="13"/>
  <c r="AP891" i="13"/>
  <c r="AQ891" i="13"/>
  <c r="AR891" i="13"/>
  <c r="AS891" i="13"/>
  <c r="AT891" i="13"/>
  <c r="AU891" i="13"/>
  <c r="AV891" i="13"/>
  <c r="AW891" i="13"/>
  <c r="AX891" i="13"/>
  <c r="AX881" i="13" s="1"/>
  <c r="BJ881" i="13" s="1"/>
  <c r="AY891" i="13"/>
  <c r="AZ891" i="13"/>
  <c r="BA891" i="13"/>
  <c r="BB891" i="13"/>
  <c r="AU896" i="13"/>
  <c r="AV896" i="13"/>
  <c r="AW896" i="13"/>
  <c r="AX896" i="13"/>
  <c r="AY896" i="13"/>
  <c r="AY897" i="13" s="1"/>
  <c r="AZ896" i="13"/>
  <c r="AZ897" i="13" s="1"/>
  <c r="AJ898" i="13"/>
  <c r="AK898" i="13"/>
  <c r="AL898" i="13"/>
  <c r="AM898" i="13"/>
  <c r="AN898" i="13"/>
  <c r="AN896" i="13" s="1"/>
  <c r="AO898" i="13"/>
  <c r="AP898" i="13"/>
  <c r="AP896" i="13" s="1"/>
  <c r="AQ898" i="13"/>
  <c r="AR898" i="13"/>
  <c r="AS898" i="13"/>
  <c r="AT898" i="13"/>
  <c r="AT896" i="13" s="1"/>
  <c r="AU898" i="13"/>
  <c r="AV898" i="13"/>
  <c r="AW898" i="13"/>
  <c r="AX898" i="13"/>
  <c r="AY898" i="13"/>
  <c r="AZ898" i="13"/>
  <c r="BA898" i="13"/>
  <c r="BB898" i="13"/>
  <c r="AJ902" i="13"/>
  <c r="AK902" i="13"/>
  <c r="AK896" i="13" s="1"/>
  <c r="AL902" i="13"/>
  <c r="AL896" i="13" s="1"/>
  <c r="AM902" i="13"/>
  <c r="AM896" i="13" s="1"/>
  <c r="AN902" i="13"/>
  <c r="AO902" i="13"/>
  <c r="AO896" i="13" s="1"/>
  <c r="AP902" i="13"/>
  <c r="AQ902" i="13"/>
  <c r="AR902" i="13"/>
  <c r="AS902" i="13"/>
  <c r="AT902" i="13"/>
  <c r="AU902" i="13"/>
  <c r="AV902" i="13"/>
  <c r="AW902" i="13"/>
  <c r="AX902" i="13"/>
  <c r="AY902" i="13"/>
  <c r="AZ902" i="13"/>
  <c r="BA902" i="13"/>
  <c r="BB902" i="13"/>
  <c r="AJ906" i="13"/>
  <c r="AK906" i="13"/>
  <c r="AL906" i="13"/>
  <c r="AM906" i="13"/>
  <c r="AN906" i="13"/>
  <c r="AO906" i="13"/>
  <c r="AP906" i="13"/>
  <c r="AQ906" i="13"/>
  <c r="AR906" i="13"/>
  <c r="AS906" i="13"/>
  <c r="AT906" i="13"/>
  <c r="AU906" i="13"/>
  <c r="AV906" i="13"/>
  <c r="AW906" i="13"/>
  <c r="AX906" i="13"/>
  <c r="AY906" i="13"/>
  <c r="AZ906" i="13"/>
  <c r="BA906" i="13"/>
  <c r="BA896" i="13" s="1"/>
  <c r="BA897" i="13" s="1"/>
  <c r="BB906" i="13"/>
  <c r="BB896" i="13" s="1"/>
  <c r="BB897" i="13" s="1"/>
  <c r="BA911" i="13"/>
  <c r="BA912" i="13" s="1"/>
  <c r="BB912" i="13"/>
  <c r="AJ913" i="13"/>
  <c r="AJ911" i="13" s="1"/>
  <c r="AK913" i="13"/>
  <c r="AK911" i="13" s="1"/>
  <c r="AL913" i="13"/>
  <c r="AL911" i="13" s="1"/>
  <c r="AM913" i="13"/>
  <c r="AM911" i="13" s="1"/>
  <c r="AN913" i="13"/>
  <c r="AO913" i="13"/>
  <c r="AP913" i="13"/>
  <c r="AQ913" i="13"/>
  <c r="AQ911" i="13" s="1"/>
  <c r="AR913" i="13"/>
  <c r="AR911" i="13" s="1"/>
  <c r="AS913" i="13"/>
  <c r="AS911" i="13" s="1"/>
  <c r="AT913" i="13"/>
  <c r="AT911" i="13" s="1"/>
  <c r="AU913" i="13"/>
  <c r="AU911" i="13" s="1"/>
  <c r="AV913" i="13"/>
  <c r="AV911" i="13" s="1"/>
  <c r="AW913" i="13"/>
  <c r="AX913" i="13"/>
  <c r="AY913" i="13"/>
  <c r="AZ913" i="13"/>
  <c r="BA913" i="13"/>
  <c r="BB913" i="13"/>
  <c r="AJ917" i="13"/>
  <c r="AK917" i="13"/>
  <c r="AL917" i="13"/>
  <c r="AM917" i="13"/>
  <c r="AN917" i="13"/>
  <c r="AO917" i="13"/>
  <c r="AP917" i="13"/>
  <c r="AQ917" i="13"/>
  <c r="AR917" i="13"/>
  <c r="AS917" i="13"/>
  <c r="AT917" i="13"/>
  <c r="AU917" i="13"/>
  <c r="AV917" i="13"/>
  <c r="AW917" i="13"/>
  <c r="AW911" i="13" s="1"/>
  <c r="AX917" i="13"/>
  <c r="AX911" i="13" s="1"/>
  <c r="AY917" i="13"/>
  <c r="AZ917" i="13"/>
  <c r="AZ911" i="13" s="1"/>
  <c r="AZ912" i="13" s="1"/>
  <c r="BA917" i="13"/>
  <c r="BB917" i="13"/>
  <c r="BB911" i="13" s="1"/>
  <c r="AJ921" i="13"/>
  <c r="AK921" i="13"/>
  <c r="AL921" i="13"/>
  <c r="AM921" i="13"/>
  <c r="AN921" i="13"/>
  <c r="AO921" i="13"/>
  <c r="AP921" i="13"/>
  <c r="AQ921" i="13"/>
  <c r="AR921" i="13"/>
  <c r="AS921" i="13"/>
  <c r="AT921" i="13"/>
  <c r="AU921" i="13"/>
  <c r="AV921" i="13"/>
  <c r="AW921" i="13"/>
  <c r="AX921" i="13"/>
  <c r="AY921" i="13"/>
  <c r="AZ921" i="13"/>
  <c r="BA921" i="13"/>
  <c r="BB921" i="13"/>
  <c r="AP926" i="13"/>
  <c r="AX926" i="13"/>
  <c r="BA926" i="13"/>
  <c r="BA927" i="13" s="1"/>
  <c r="AJ928" i="13"/>
  <c r="AK928" i="13"/>
  <c r="AL928" i="13"/>
  <c r="AM928" i="13"/>
  <c r="AN928" i="13"/>
  <c r="AO928" i="13"/>
  <c r="AO926" i="13" s="1"/>
  <c r="AP928" i="13"/>
  <c r="AQ928" i="13"/>
  <c r="AR928" i="13"/>
  <c r="AS928" i="13"/>
  <c r="AT928" i="13"/>
  <c r="AU928" i="13"/>
  <c r="AV928" i="13"/>
  <c r="AW928" i="13"/>
  <c r="AX928" i="13"/>
  <c r="AY928" i="13"/>
  <c r="AZ928" i="13"/>
  <c r="BA928" i="13"/>
  <c r="BB928" i="13"/>
  <c r="BB926" i="13" s="1"/>
  <c r="BB927" i="13" s="1"/>
  <c r="AJ932" i="13"/>
  <c r="AK932" i="13"/>
  <c r="AL932" i="13"/>
  <c r="AM932" i="13"/>
  <c r="AN932" i="13"/>
  <c r="AN926" i="13" s="1"/>
  <c r="AO932" i="13"/>
  <c r="AP932" i="13"/>
  <c r="AQ932" i="13"/>
  <c r="AQ926" i="13" s="1"/>
  <c r="AR932" i="13"/>
  <c r="AR926" i="13" s="1"/>
  <c r="AS932" i="13"/>
  <c r="AS926" i="13" s="1"/>
  <c r="AT932" i="13"/>
  <c r="AT926" i="13" s="1"/>
  <c r="AU932" i="13"/>
  <c r="AV932" i="13"/>
  <c r="AW932" i="13"/>
  <c r="AX932" i="13"/>
  <c r="AY932" i="13"/>
  <c r="AY926" i="13" s="1"/>
  <c r="AY927" i="13" s="1"/>
  <c r="AZ932" i="13"/>
  <c r="BA932" i="13"/>
  <c r="BB932" i="13"/>
  <c r="AJ936" i="13"/>
  <c r="AK936" i="13"/>
  <c r="AL936" i="13"/>
  <c r="AM936" i="13"/>
  <c r="AN936" i="13"/>
  <c r="AO936" i="13"/>
  <c r="AP936" i="13"/>
  <c r="AQ936" i="13"/>
  <c r="AR936" i="13"/>
  <c r="AS936" i="13"/>
  <c r="AT936" i="13"/>
  <c r="AU936" i="13"/>
  <c r="AV936" i="13"/>
  <c r="AW936" i="13"/>
  <c r="AW926" i="13" s="1"/>
  <c r="AX936" i="13"/>
  <c r="AY936" i="13"/>
  <c r="AZ936" i="13"/>
  <c r="AZ926" i="13" s="1"/>
  <c r="AZ927" i="13" s="1"/>
  <c r="BA936" i="13"/>
  <c r="BB936" i="13"/>
  <c r="AM941" i="13"/>
  <c r="AJ943" i="13"/>
  <c r="AK943" i="13"/>
  <c r="AL943" i="13"/>
  <c r="AM943" i="13"/>
  <c r="AN943" i="13"/>
  <c r="AO943" i="13"/>
  <c r="AP943" i="13"/>
  <c r="AQ943" i="13"/>
  <c r="AR943" i="13"/>
  <c r="AS943" i="13"/>
  <c r="AT943" i="13"/>
  <c r="AT941" i="13" s="1"/>
  <c r="AU943" i="13"/>
  <c r="AU941" i="13" s="1"/>
  <c r="AV943" i="13"/>
  <c r="AV941" i="13" s="1"/>
  <c r="AW943" i="13"/>
  <c r="AW941" i="13" s="1"/>
  <c r="AX943" i="13"/>
  <c r="AX941" i="13" s="1"/>
  <c r="AY943" i="13"/>
  <c r="AY941" i="13" s="1"/>
  <c r="AY942" i="13" s="1"/>
  <c r="AZ943" i="13"/>
  <c r="AZ941" i="13" s="1"/>
  <c r="AZ942" i="13" s="1"/>
  <c r="BA943" i="13"/>
  <c r="BA941" i="13" s="1"/>
  <c r="BA942" i="13" s="1"/>
  <c r="BB943" i="13"/>
  <c r="BB941" i="13" s="1"/>
  <c r="BB942" i="13" s="1"/>
  <c r="AJ947" i="13"/>
  <c r="AK947" i="13"/>
  <c r="AL947" i="13"/>
  <c r="AM947" i="13"/>
  <c r="AN947" i="13"/>
  <c r="AO947" i="13"/>
  <c r="AP947" i="13"/>
  <c r="AQ947" i="13"/>
  <c r="AR947" i="13"/>
  <c r="AR941" i="13" s="1"/>
  <c r="AS947" i="13"/>
  <c r="AT947" i="13"/>
  <c r="AU947" i="13"/>
  <c r="AV947" i="13"/>
  <c r="AW947" i="13"/>
  <c r="AX947" i="13"/>
  <c r="AY947" i="13"/>
  <c r="AZ947" i="13"/>
  <c r="BA947" i="13"/>
  <c r="BB947" i="13"/>
  <c r="AJ951" i="13"/>
  <c r="AK951" i="13"/>
  <c r="AK941" i="13" s="1"/>
  <c r="AL951" i="13"/>
  <c r="AL941" i="13" s="1"/>
  <c r="AM951" i="13"/>
  <c r="AN951" i="13"/>
  <c r="AN941" i="13" s="1"/>
  <c r="AO951" i="13"/>
  <c r="AO941" i="13" s="1"/>
  <c r="AP951" i="13"/>
  <c r="AQ951" i="13"/>
  <c r="AQ941" i="13" s="1"/>
  <c r="AR951" i="13"/>
  <c r="AS951" i="13"/>
  <c r="AS941" i="13" s="1"/>
  <c r="BI941" i="13" s="1"/>
  <c r="AT951" i="13"/>
  <c r="AU951" i="13"/>
  <c r="AV951" i="13"/>
  <c r="AW951" i="13"/>
  <c r="AX951" i="13"/>
  <c r="AY951" i="13"/>
  <c r="AZ951" i="13"/>
  <c r="BA951" i="13"/>
  <c r="BB951" i="13"/>
  <c r="AJ956" i="13"/>
  <c r="AL956" i="13"/>
  <c r="AM956" i="13"/>
  <c r="BG956" i="13" s="1"/>
  <c r="AZ957" i="13"/>
  <c r="BA957" i="13"/>
  <c r="BB957" i="13"/>
  <c r="AJ958" i="13"/>
  <c r="AK958" i="13"/>
  <c r="AL958" i="13"/>
  <c r="AM958" i="13"/>
  <c r="AN958" i="13"/>
  <c r="AO958" i="13"/>
  <c r="AP958" i="13"/>
  <c r="AQ958" i="13"/>
  <c r="AQ956" i="13" s="1"/>
  <c r="AR958" i="13"/>
  <c r="AR956" i="13" s="1"/>
  <c r="AS958" i="13"/>
  <c r="AS956" i="13" s="1"/>
  <c r="AT958" i="13"/>
  <c r="AT956" i="13" s="1"/>
  <c r="AU958" i="13"/>
  <c r="AU956" i="13" s="1"/>
  <c r="AV958" i="13"/>
  <c r="AV956" i="13" s="1"/>
  <c r="AW958" i="13"/>
  <c r="AX958" i="13"/>
  <c r="AY958" i="13"/>
  <c r="AZ958" i="13"/>
  <c r="BA958" i="13"/>
  <c r="BB958" i="13"/>
  <c r="AJ962" i="13"/>
  <c r="AK962" i="13"/>
  <c r="AL962" i="13"/>
  <c r="AM962" i="13"/>
  <c r="AN962" i="13"/>
  <c r="AO962" i="13"/>
  <c r="AO956" i="13" s="1"/>
  <c r="AP962" i="13"/>
  <c r="AQ962" i="13"/>
  <c r="AR962" i="13"/>
  <c r="AS962" i="13"/>
  <c r="AT962" i="13"/>
  <c r="AU962" i="13"/>
  <c r="AV962" i="13"/>
  <c r="AW962" i="13"/>
  <c r="AX962" i="13"/>
  <c r="AX956" i="13" s="1"/>
  <c r="AY962" i="13"/>
  <c r="AZ962" i="13"/>
  <c r="BA962" i="13"/>
  <c r="BB962" i="13"/>
  <c r="AJ966" i="13"/>
  <c r="AK966" i="13"/>
  <c r="AL966" i="13"/>
  <c r="AM966" i="13"/>
  <c r="AN966" i="13"/>
  <c r="AN956" i="13" s="1"/>
  <c r="AO966" i="13"/>
  <c r="AP966" i="13"/>
  <c r="AQ966" i="13"/>
  <c r="AR966" i="13"/>
  <c r="AS966" i="13"/>
  <c r="AT966" i="13"/>
  <c r="AU966" i="13"/>
  <c r="AV966" i="13"/>
  <c r="AW966" i="13"/>
  <c r="AX966" i="13"/>
  <c r="AY966" i="13"/>
  <c r="AY956" i="13" s="1"/>
  <c r="AY957" i="13" s="1"/>
  <c r="AZ966" i="13"/>
  <c r="AZ956" i="13" s="1"/>
  <c r="BA966" i="13"/>
  <c r="BA956" i="13" s="1"/>
  <c r="BB966" i="13"/>
  <c r="BB956" i="13" s="1"/>
  <c r="Q322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AV177" i="13" l="1"/>
  <c r="BJ176" i="13"/>
  <c r="BH416" i="13"/>
  <c r="AP417" i="13"/>
  <c r="AJ447" i="13"/>
  <c r="BF446" i="13"/>
  <c r="AM462" i="13"/>
  <c r="BG461" i="13"/>
  <c r="BJ851" i="13"/>
  <c r="BG941" i="13"/>
  <c r="AP372" i="13"/>
  <c r="BH371" i="13"/>
  <c r="BH641" i="13"/>
  <c r="AV462" i="13"/>
  <c r="BJ461" i="13"/>
  <c r="AJ342" i="13"/>
  <c r="BF341" i="13"/>
  <c r="BG596" i="13"/>
  <c r="AP252" i="13"/>
  <c r="BH251" i="13"/>
  <c r="AV312" i="13"/>
  <c r="BJ311" i="13"/>
  <c r="BG101" i="13"/>
  <c r="AM102" i="13"/>
  <c r="BA326" i="13"/>
  <c r="BA327" i="13" s="1"/>
  <c r="AN326" i="13"/>
  <c r="AN327" i="13" s="1"/>
  <c r="BI101" i="13"/>
  <c r="AS102" i="13"/>
  <c r="BH821" i="13"/>
  <c r="BJ716" i="13"/>
  <c r="AJ417" i="13"/>
  <c r="BF371" i="13"/>
  <c r="AJ372" i="13"/>
  <c r="BH881" i="13"/>
  <c r="BH866" i="13"/>
  <c r="BF791" i="13"/>
  <c r="AP192" i="13"/>
  <c r="AJ162" i="13"/>
  <c r="BF161" i="13"/>
  <c r="AV926" i="13"/>
  <c r="BJ926" i="13" s="1"/>
  <c r="BF911" i="13"/>
  <c r="BI776" i="13"/>
  <c r="BJ761" i="13"/>
  <c r="BH626" i="13"/>
  <c r="BJ626" i="13"/>
  <c r="BH401" i="13"/>
  <c r="BH101" i="13"/>
  <c r="AP102" i="13"/>
  <c r="BG821" i="13"/>
  <c r="BI761" i="13"/>
  <c r="AK731" i="13"/>
  <c r="AP431" i="13"/>
  <c r="AV387" i="13"/>
  <c r="BJ386" i="13"/>
  <c r="AV372" i="13"/>
  <c r="BG881" i="13"/>
  <c r="BH806" i="13"/>
  <c r="AJ731" i="13"/>
  <c r="AP567" i="13"/>
  <c r="BH566" i="13"/>
  <c r="BJ131" i="13"/>
  <c r="AV132" i="13"/>
  <c r="BF866" i="13"/>
  <c r="BB731" i="13"/>
  <c r="BB732" i="13" s="1"/>
  <c r="AU506" i="13"/>
  <c r="AU507" i="13" s="1"/>
  <c r="AT506" i="13"/>
  <c r="AT507" i="13" s="1"/>
  <c r="AZ461" i="13"/>
  <c r="AZ462" i="13" s="1"/>
  <c r="AM282" i="13"/>
  <c r="BJ146" i="13"/>
  <c r="AV147" i="13"/>
  <c r="BG131" i="13"/>
  <c r="BG896" i="13"/>
  <c r="AS506" i="13"/>
  <c r="AU491" i="13"/>
  <c r="BI491" i="13" s="1"/>
  <c r="BJ266" i="13"/>
  <c r="AV267" i="13"/>
  <c r="BF131" i="13"/>
  <c r="AP147" i="13"/>
  <c r="BH146" i="13"/>
  <c r="BJ776" i="13"/>
  <c r="BF761" i="13"/>
  <c r="AM372" i="13"/>
  <c r="BG371" i="13"/>
  <c r="BF521" i="13"/>
  <c r="AS387" i="13"/>
  <c r="BI386" i="13"/>
  <c r="BI596" i="13"/>
  <c r="AM567" i="13"/>
  <c r="AV192" i="13"/>
  <c r="BJ191" i="13"/>
  <c r="BH581" i="13"/>
  <c r="AR431" i="13"/>
  <c r="AR432" i="13" s="1"/>
  <c r="BI656" i="13"/>
  <c r="BG581" i="13"/>
  <c r="BI26" i="13"/>
  <c r="AS27" i="13"/>
  <c r="BH746" i="13"/>
  <c r="BI701" i="13"/>
  <c r="AM522" i="13"/>
  <c r="BI476" i="13"/>
  <c r="AQ342" i="13"/>
  <c r="BH341" i="13"/>
  <c r="BF266" i="13"/>
  <c r="AJ267" i="13"/>
  <c r="BH716" i="13"/>
  <c r="BJ701" i="13"/>
  <c r="BH476" i="13"/>
  <c r="BI956" i="13"/>
  <c r="BG836" i="13"/>
  <c r="BI836" i="13"/>
  <c r="AM387" i="13"/>
  <c r="AJ237" i="13"/>
  <c r="BF236" i="13"/>
  <c r="AP222" i="13"/>
  <c r="AM357" i="13"/>
  <c r="AM342" i="13"/>
  <c r="BG341" i="13"/>
  <c r="AY296" i="13"/>
  <c r="AY297" i="13" s="1"/>
  <c r="AO221" i="13"/>
  <c r="AO222" i="13" s="1"/>
  <c r="AS357" i="13"/>
  <c r="BI356" i="13"/>
  <c r="AS267" i="13"/>
  <c r="BI266" i="13"/>
  <c r="BI416" i="13"/>
  <c r="AS417" i="13"/>
  <c r="BI86" i="13"/>
  <c r="AL536" i="13"/>
  <c r="AL537" i="13" s="1"/>
  <c r="BJ416" i="13"/>
  <c r="AV417" i="13"/>
  <c r="AK536" i="13"/>
  <c r="AK537" i="13" s="1"/>
  <c r="BJ431" i="13"/>
  <c r="AV432" i="13"/>
  <c r="BH86" i="13"/>
  <c r="BF56" i="13"/>
  <c r="AJ57" i="13"/>
  <c r="AJ821" i="13"/>
  <c r="AJ522" i="13"/>
  <c r="AS866" i="13"/>
  <c r="BI866" i="13" s="1"/>
  <c r="BF566" i="13"/>
  <c r="AJ567" i="13"/>
  <c r="AM192" i="13"/>
  <c r="BG191" i="13"/>
  <c r="AV162" i="13"/>
  <c r="BJ161" i="13"/>
  <c r="AQ746" i="13"/>
  <c r="BF461" i="13"/>
  <c r="AJ462" i="13"/>
  <c r="BJ941" i="13"/>
  <c r="BF671" i="13"/>
  <c r="BG491" i="13"/>
  <c r="BJ956" i="13"/>
  <c r="AM237" i="13"/>
  <c r="BG236" i="13"/>
  <c r="AP357" i="13"/>
  <c r="BH356" i="13"/>
  <c r="AP941" i="13"/>
  <c r="BH941" i="13" s="1"/>
  <c r="BI821" i="13"/>
  <c r="AL761" i="13"/>
  <c r="AS432" i="13"/>
  <c r="BJ221" i="13"/>
  <c r="BF956" i="13"/>
  <c r="AP327" i="13"/>
  <c r="BH326" i="13"/>
  <c r="AM267" i="13"/>
  <c r="BG266" i="13"/>
  <c r="AM222" i="13"/>
  <c r="AJ552" i="13"/>
  <c r="BF551" i="13"/>
  <c r="BG56" i="13"/>
  <c r="AM57" i="13"/>
  <c r="BI296" i="13"/>
  <c r="AS297" i="13"/>
  <c r="BH296" i="13"/>
  <c r="AP297" i="13"/>
  <c r="BF596" i="13"/>
  <c r="BG731" i="13"/>
  <c r="AS522" i="13"/>
  <c r="BI521" i="13"/>
  <c r="AS192" i="13"/>
  <c r="BJ41" i="13"/>
  <c r="BF431" i="13"/>
  <c r="AK432" i="13"/>
  <c r="BF881" i="13"/>
  <c r="AP12" i="13"/>
  <c r="BI686" i="13"/>
  <c r="AP462" i="13"/>
  <c r="BH461" i="13"/>
  <c r="AV357" i="13"/>
  <c r="BJ356" i="13"/>
  <c r="BF836" i="13"/>
  <c r="BF611" i="13"/>
  <c r="AJ537" i="13"/>
  <c r="AX296" i="13"/>
  <c r="AX297" i="13" s="1"/>
  <c r="AZ881" i="13"/>
  <c r="AZ882" i="13" s="1"/>
  <c r="BJ806" i="13"/>
  <c r="AZ731" i="13"/>
  <c r="AZ732" i="13" s="1"/>
  <c r="AS221" i="13"/>
  <c r="AS176" i="13"/>
  <c r="AU806" i="13"/>
  <c r="BI806" i="13" s="1"/>
  <c r="AM401" i="13"/>
  <c r="BF326" i="13"/>
  <c r="AM312" i="13"/>
  <c r="AK251" i="13"/>
  <c r="AK252" i="13" s="1"/>
  <c r="AR221" i="13"/>
  <c r="AR222" i="13" s="1"/>
  <c r="AR176" i="13"/>
  <c r="AR177" i="13" s="1"/>
  <c r="AQ671" i="13"/>
  <c r="BG626" i="13"/>
  <c r="AS462" i="13"/>
  <c r="AP237" i="13"/>
  <c r="BH236" i="13"/>
  <c r="AQ176" i="13"/>
  <c r="AQ177" i="13" s="1"/>
  <c r="AP161" i="13"/>
  <c r="BF71" i="13"/>
  <c r="AJ72" i="13"/>
  <c r="AW731" i="13"/>
  <c r="BJ731" i="13" s="1"/>
  <c r="AK402" i="13"/>
  <c r="BF401" i="13"/>
  <c r="AQ311" i="13"/>
  <c r="AQ312" i="13" s="1"/>
  <c r="AZ281" i="13"/>
  <c r="AO161" i="13"/>
  <c r="AO162" i="13" s="1"/>
  <c r="BG251" i="13"/>
  <c r="AM252" i="13"/>
  <c r="AV836" i="13"/>
  <c r="AN236" i="13"/>
  <c r="AN237" i="13" s="1"/>
  <c r="AU836" i="13"/>
  <c r="BF476" i="13"/>
  <c r="AP387" i="13"/>
  <c r="BH386" i="13"/>
  <c r="AM162" i="13"/>
  <c r="AT836" i="13"/>
  <c r="AZ746" i="13"/>
  <c r="AZ747" i="13" s="1"/>
  <c r="AV476" i="13"/>
  <c r="AO386" i="13"/>
  <c r="AO387" i="13" s="1"/>
  <c r="AS252" i="13"/>
  <c r="BI251" i="13"/>
  <c r="AZ101" i="13"/>
  <c r="AZ102" i="13" s="1"/>
  <c r="BA86" i="13"/>
  <c r="BA87" i="13" s="1"/>
  <c r="AW491" i="13"/>
  <c r="AJ282" i="13"/>
  <c r="BF281" i="13"/>
  <c r="BJ911" i="13"/>
  <c r="AL746" i="13"/>
  <c r="BF746" i="13" s="1"/>
  <c r="AS341" i="13"/>
  <c r="AQ266" i="13"/>
  <c r="AQ267" i="13" s="1"/>
  <c r="BA851" i="13"/>
  <c r="BA852" i="13" s="1"/>
  <c r="BG776" i="13"/>
  <c r="AP656" i="13"/>
  <c r="BH656" i="13" s="1"/>
  <c r="BF386" i="13"/>
  <c r="AJ387" i="13"/>
  <c r="BG851" i="13"/>
  <c r="BB551" i="13"/>
  <c r="BB552" i="13" s="1"/>
  <c r="BH206" i="13"/>
  <c r="AU71" i="13"/>
  <c r="AU72" i="13" s="1"/>
  <c r="AL926" i="13"/>
  <c r="AN656" i="13"/>
  <c r="BA551" i="13"/>
  <c r="BA552" i="13" s="1"/>
  <c r="AP522" i="13"/>
  <c r="AS372" i="13"/>
  <c r="BI371" i="13"/>
  <c r="BF356" i="13"/>
  <c r="AJ357" i="13"/>
  <c r="BA221" i="13"/>
  <c r="BA222" i="13" s="1"/>
  <c r="BI146" i="13"/>
  <c r="BG551" i="13"/>
  <c r="AS537" i="13"/>
  <c r="BA401" i="13"/>
  <c r="BA402" i="13" s="1"/>
  <c r="BG41" i="13"/>
  <c r="AM42" i="13"/>
  <c r="AQ656" i="13"/>
  <c r="AY566" i="13"/>
  <c r="AY567" i="13" s="1"/>
  <c r="BG806" i="13"/>
  <c r="AV72" i="13"/>
  <c r="BJ71" i="13"/>
  <c r="AM926" i="13"/>
  <c r="BG926" i="13" s="1"/>
  <c r="BI911" i="13"/>
  <c r="BJ746" i="13"/>
  <c r="AO656" i="13"/>
  <c r="BG656" i="13" s="1"/>
  <c r="AW581" i="13"/>
  <c r="BJ581" i="13" s="1"/>
  <c r="AK926" i="13"/>
  <c r="BJ686" i="13"/>
  <c r="AO611" i="13"/>
  <c r="AY161" i="13"/>
  <c r="AY162" i="13" s="1"/>
  <c r="AS72" i="13"/>
  <c r="BI71" i="13"/>
  <c r="AV491" i="13"/>
  <c r="AZ401" i="13"/>
  <c r="AZ402" i="13" s="1"/>
  <c r="AJ312" i="13"/>
  <c r="BF806" i="13"/>
  <c r="AM552" i="13"/>
  <c r="BG11" i="13"/>
  <c r="AM12" i="13"/>
  <c r="AK956" i="13"/>
  <c r="BF656" i="13"/>
  <c r="AP537" i="13"/>
  <c r="BH536" i="13"/>
  <c r="AP266" i="13"/>
  <c r="BI206" i="13"/>
  <c r="BH71" i="13"/>
  <c r="AJ926" i="13"/>
  <c r="BF926" i="13" s="1"/>
  <c r="BA461" i="13"/>
  <c r="BA462" i="13" s="1"/>
  <c r="BG296" i="13"/>
  <c r="AP911" i="13"/>
  <c r="BH911" i="13" s="1"/>
  <c r="AY746" i="13"/>
  <c r="AY747" i="13" s="1"/>
  <c r="BA731" i="13"/>
  <c r="BA732" i="13" s="1"/>
  <c r="BB596" i="13"/>
  <c r="BB597" i="13" s="1"/>
  <c r="AX536" i="13"/>
  <c r="AX537" i="13" s="1"/>
  <c r="AP447" i="13"/>
  <c r="AJ251" i="13"/>
  <c r="AJ192" i="13"/>
  <c r="BF191" i="13"/>
  <c r="AP176" i="13"/>
  <c r="AL116" i="13"/>
  <c r="AL117" i="13" s="1"/>
  <c r="AW956" i="13"/>
  <c r="AO911" i="13"/>
  <c r="AP836" i="13"/>
  <c r="BH836" i="13" s="1"/>
  <c r="AN596" i="13"/>
  <c r="AU551" i="13"/>
  <c r="AU552" i="13" s="1"/>
  <c r="AW536" i="13"/>
  <c r="AW537" i="13" s="1"/>
  <c r="BJ251" i="13"/>
  <c r="AR236" i="13"/>
  <c r="AR237" i="13" s="1"/>
  <c r="AO176" i="13"/>
  <c r="AO177" i="13" s="1"/>
  <c r="AK116" i="13"/>
  <c r="AY326" i="13"/>
  <c r="AY327" i="13" s="1"/>
  <c r="AM431" i="13"/>
  <c r="AR41" i="13"/>
  <c r="AR42" i="13" s="1"/>
  <c r="AM506" i="13"/>
  <c r="AJ896" i="13"/>
  <c r="BF896" i="13" s="1"/>
  <c r="AU851" i="13"/>
  <c r="AL641" i="13"/>
  <c r="AS791" i="13"/>
  <c r="BI791" i="13" s="1"/>
  <c r="AZ761" i="13"/>
  <c r="AZ762" i="13" s="1"/>
  <c r="AZ686" i="13"/>
  <c r="AZ687" i="13" s="1"/>
  <c r="AV551" i="13"/>
  <c r="AR521" i="13"/>
  <c r="AR522" i="13" s="1"/>
  <c r="AO311" i="13"/>
  <c r="AO312" i="13" s="1"/>
  <c r="BI116" i="13"/>
  <c r="AS117" i="13"/>
  <c r="AR791" i="13"/>
  <c r="AY686" i="13"/>
  <c r="AY687" i="13" s="1"/>
  <c r="AJ641" i="13"/>
  <c r="BG416" i="13"/>
  <c r="AM417" i="13"/>
  <c r="BB356" i="13"/>
  <c r="BB357" i="13" s="1"/>
  <c r="AM27" i="13"/>
  <c r="AS12" i="13"/>
  <c r="BF686" i="13"/>
  <c r="AT446" i="13"/>
  <c r="AT447" i="13" s="1"/>
  <c r="AW371" i="13"/>
  <c r="AW372" i="13" s="1"/>
  <c r="AV117" i="13"/>
  <c r="BJ116" i="13"/>
  <c r="AS746" i="13"/>
  <c r="BI746" i="13" s="1"/>
  <c r="AK641" i="13"/>
  <c r="AP956" i="13"/>
  <c r="BH956" i="13" s="1"/>
  <c r="AQ791" i="13"/>
  <c r="AT611" i="13"/>
  <c r="AT551" i="13"/>
  <c r="AT552" i="13" s="1"/>
  <c r="BA446" i="13"/>
  <c r="BA447" i="13" s="1"/>
  <c r="AN446" i="13"/>
  <c r="AN447" i="13" s="1"/>
  <c r="AL416" i="13"/>
  <c r="AL417" i="13" s="1"/>
  <c r="BF296" i="13"/>
  <c r="AJ297" i="13"/>
  <c r="BF221" i="13"/>
  <c r="AO431" i="13"/>
  <c r="AO432" i="13" s="1"/>
  <c r="AQ221" i="13"/>
  <c r="AQ222" i="13" s="1"/>
  <c r="AN911" i="13"/>
  <c r="BG911" i="13" s="1"/>
  <c r="BJ896" i="13"/>
  <c r="AY776" i="13"/>
  <c r="AY777" i="13" s="1"/>
  <c r="AX131" i="13"/>
  <c r="AX132" i="13" s="1"/>
  <c r="AW131" i="13"/>
  <c r="AW132" i="13" s="1"/>
  <c r="AY401" i="13"/>
  <c r="AY402" i="13" s="1"/>
  <c r="AP41" i="13"/>
  <c r="AZ326" i="13"/>
  <c r="AZ327" i="13" s="1"/>
  <c r="AU176" i="13"/>
  <c r="AU177" i="13" s="1"/>
  <c r="BJ296" i="13"/>
  <c r="BI161" i="13"/>
  <c r="AS41" i="13"/>
  <c r="AW851" i="13"/>
  <c r="AL656" i="13"/>
  <c r="AN641" i="13"/>
  <c r="AU521" i="13"/>
  <c r="AU522" i="13" s="1"/>
  <c r="BJ26" i="13"/>
  <c r="AU791" i="13"/>
  <c r="AM641" i="13"/>
  <c r="BG641" i="13" s="1"/>
  <c r="AU131" i="13"/>
  <c r="AU132" i="13" s="1"/>
  <c r="AP791" i="13"/>
  <c r="BH791" i="13" s="1"/>
  <c r="AJ716" i="13"/>
  <c r="BF716" i="13" s="1"/>
  <c r="AS611" i="13"/>
  <c r="BI611" i="13" s="1"/>
  <c r="AS551" i="13"/>
  <c r="AM477" i="13"/>
  <c r="BG476" i="13"/>
  <c r="AZ431" i="13"/>
  <c r="AZ432" i="13" s="1"/>
  <c r="AK416" i="13"/>
  <c r="AK417" i="13" s="1"/>
  <c r="AR326" i="13"/>
  <c r="AR327" i="13" s="1"/>
  <c r="AL311" i="13"/>
  <c r="AL312" i="13" s="1"/>
  <c r="AY911" i="13"/>
  <c r="AY912" i="13" s="1"/>
  <c r="BJ866" i="13"/>
  <c r="AO791" i="13"/>
  <c r="BG791" i="13" s="1"/>
  <c r="AQ776" i="13"/>
  <c r="BB371" i="13"/>
  <c r="BB372" i="13" s="1"/>
  <c r="AQ326" i="13"/>
  <c r="AQ327" i="13" s="1"/>
  <c r="BF26" i="13"/>
  <c r="AX371" i="13"/>
  <c r="AX372" i="13" s="1"/>
  <c r="AM146" i="13"/>
  <c r="AJ101" i="13"/>
  <c r="AS446" i="13"/>
  <c r="AX551" i="13"/>
  <c r="AX552" i="13" s="1"/>
  <c r="AR446" i="13"/>
  <c r="AR447" i="13" s="1"/>
  <c r="BF146" i="13"/>
  <c r="AJ147" i="13"/>
  <c r="AQ41" i="13"/>
  <c r="AQ42" i="13" s="1"/>
  <c r="AL836" i="13"/>
  <c r="AT746" i="13"/>
  <c r="AN791" i="13"/>
  <c r="AR701" i="13"/>
  <c r="AZ671" i="13"/>
  <c r="AZ672" i="13" s="1"/>
  <c r="AW596" i="13"/>
  <c r="AJ491" i="13"/>
  <c r="AR251" i="13"/>
  <c r="AR252" i="13" s="1"/>
  <c r="AW71" i="13"/>
  <c r="AW72" i="13" s="1"/>
  <c r="BB56" i="13"/>
  <c r="BB57" i="13" s="1"/>
  <c r="AP56" i="13"/>
  <c r="BA881" i="13"/>
  <c r="BA882" i="13" s="1"/>
  <c r="AS581" i="13"/>
  <c r="BI581" i="13" s="1"/>
  <c r="AN311" i="13"/>
  <c r="AN312" i="13" s="1"/>
  <c r="BH926" i="13"/>
  <c r="AK821" i="13"/>
  <c r="AV401" i="13"/>
  <c r="BB836" i="13"/>
  <c r="BB837" i="13" s="1"/>
  <c r="AW326" i="13"/>
  <c r="AQ131" i="13"/>
  <c r="AP26" i="13"/>
  <c r="AV236" i="13"/>
  <c r="AR671" i="13"/>
  <c r="AQ626" i="13"/>
  <c r="AN26" i="13"/>
  <c r="AN27" i="13" s="1"/>
  <c r="AQ716" i="13"/>
  <c r="BA701" i="13"/>
  <c r="BA702" i="13" s="1"/>
  <c r="AQ641" i="13"/>
  <c r="AX566" i="13"/>
  <c r="AX567" i="13" s="1"/>
  <c r="AX521" i="13"/>
  <c r="AX522" i="13" s="1"/>
  <c r="AO476" i="13"/>
  <c r="AO477" i="13" s="1"/>
  <c r="AW446" i="13"/>
  <c r="AW447" i="13" s="1"/>
  <c r="AN356" i="13"/>
  <c r="AN357" i="13" s="1"/>
  <c r="AT326" i="13"/>
  <c r="AT327" i="13" s="1"/>
  <c r="BG176" i="13"/>
  <c r="AM177" i="13"/>
  <c r="AO116" i="13"/>
  <c r="AO117" i="13" s="1"/>
  <c r="BA11" i="13"/>
  <c r="BA12" i="13" s="1"/>
  <c r="AT851" i="13"/>
  <c r="BI851" i="13" s="1"/>
  <c r="AQ431" i="13"/>
  <c r="AQ432" i="13" s="1"/>
  <c r="AW821" i="13"/>
  <c r="BJ821" i="13" s="1"/>
  <c r="AS626" i="13"/>
  <c r="BI626" i="13" s="1"/>
  <c r="AO281" i="13"/>
  <c r="AO282" i="13" s="1"/>
  <c r="AY521" i="13"/>
  <c r="AY522" i="13" s="1"/>
  <c r="AS401" i="13"/>
  <c r="BJ11" i="13"/>
  <c r="AU926" i="13"/>
  <c r="BI926" i="13" s="1"/>
  <c r="AU881" i="13"/>
  <c r="AZ701" i="13"/>
  <c r="AZ702" i="13" s="1"/>
  <c r="AQ596" i="13"/>
  <c r="AW521" i="13"/>
  <c r="AW522" i="13" s="1"/>
  <c r="AN476" i="13"/>
  <c r="AN477" i="13" s="1"/>
  <c r="AV446" i="13"/>
  <c r="AS326" i="13"/>
  <c r="AL281" i="13"/>
  <c r="AL282" i="13" s="1"/>
  <c r="AS236" i="13"/>
  <c r="AL176" i="13"/>
  <c r="BB146" i="13"/>
  <c r="BB147" i="13" s="1"/>
  <c r="AN116" i="13"/>
  <c r="AJ86" i="13"/>
  <c r="AY41" i="13"/>
  <c r="AY42" i="13" s="1"/>
  <c r="AZ11" i="13"/>
  <c r="AZ12" i="13" s="1"/>
  <c r="AU626" i="13"/>
  <c r="AK386" i="13"/>
  <c r="AK387" i="13" s="1"/>
  <c r="AT626" i="13"/>
  <c r="AR551" i="13"/>
  <c r="AR552" i="13" s="1"/>
  <c r="AP506" i="13"/>
  <c r="AT671" i="13"/>
  <c r="BI671" i="13" s="1"/>
  <c r="AQ551" i="13"/>
  <c r="AQ552" i="13" s="1"/>
  <c r="AO506" i="13"/>
  <c r="AO507" i="13" s="1"/>
  <c r="AU401" i="13"/>
  <c r="AU402" i="13" s="1"/>
  <c r="AJ41" i="13"/>
  <c r="AS716" i="13"/>
  <c r="BI716" i="13" s="1"/>
  <c r="AN431" i="13"/>
  <c r="AN432" i="13" s="1"/>
  <c r="AN206" i="13"/>
  <c r="AN207" i="13" s="1"/>
  <c r="AO26" i="13"/>
  <c r="AO27" i="13" s="1"/>
  <c r="AO356" i="13"/>
  <c r="AO357" i="13" s="1"/>
  <c r="AU326" i="13"/>
  <c r="AU327" i="13" s="1"/>
  <c r="AU236" i="13"/>
  <c r="AU237" i="13" s="1"/>
  <c r="AM206" i="13"/>
  <c r="AP116" i="13"/>
  <c r="AT881" i="13"/>
  <c r="BI881" i="13" s="1"/>
  <c r="AY656" i="13"/>
  <c r="AY657" i="13" s="1"/>
  <c r="AP596" i="13"/>
  <c r="AV521" i="13"/>
  <c r="AU446" i="13"/>
  <c r="AU447" i="13" s="1"/>
  <c r="AZ296" i="13"/>
  <c r="AZ297" i="13" s="1"/>
  <c r="AY11" i="13"/>
  <c r="AY12" i="13" s="1"/>
  <c r="AL731" i="13"/>
  <c r="AW566" i="13"/>
  <c r="AW567" i="13" s="1"/>
  <c r="AY461" i="13"/>
  <c r="AY462" i="13" s="1"/>
  <c r="AQ446" i="13"/>
  <c r="AQ447" i="13" s="1"/>
  <c r="AV341" i="13"/>
  <c r="AR896" i="13"/>
  <c r="AL851" i="13"/>
  <c r="BF851" i="13" s="1"/>
  <c r="AW791" i="13"/>
  <c r="AR761" i="13"/>
  <c r="AV566" i="13"/>
  <c r="AX461" i="13"/>
  <c r="AX462" i="13" s="1"/>
  <c r="AT131" i="13"/>
  <c r="AT132" i="13" s="1"/>
  <c r="AN221" i="13"/>
  <c r="AN222" i="13" s="1"/>
  <c r="AZ191" i="13"/>
  <c r="AZ192" i="13" s="1"/>
  <c r="AS896" i="13"/>
  <c r="BI896" i="13" s="1"/>
  <c r="AX791" i="13"/>
  <c r="BJ791" i="13" s="1"/>
  <c r="AQ896" i="13"/>
  <c r="BH896" i="13" s="1"/>
  <c r="AQ761" i="13"/>
  <c r="AU566" i="13"/>
  <c r="AU567" i="13" s="1"/>
  <c r="AX506" i="13"/>
  <c r="AX507" i="13" s="1"/>
  <c r="AP311" i="13"/>
  <c r="AS131" i="13"/>
  <c r="BB101" i="13"/>
  <c r="BB102" i="13" s="1"/>
  <c r="AN86" i="13"/>
  <c r="AN87" i="13" s="1"/>
  <c r="AO71" i="13"/>
  <c r="AO72" i="13" s="1"/>
  <c r="AV56" i="13"/>
  <c r="AU11" i="13"/>
  <c r="AU12" i="13" s="1"/>
  <c r="AR131" i="13"/>
  <c r="AR132" i="13" s="1"/>
  <c r="BA101" i="13"/>
  <c r="BA102" i="13" s="1"/>
  <c r="AM86" i="13"/>
  <c r="AN71" i="13"/>
  <c r="AN72" i="13" s="1"/>
  <c r="AU56" i="13"/>
  <c r="AU57" i="13" s="1"/>
  <c r="AT11" i="13"/>
  <c r="AT12" i="13" s="1"/>
  <c r="AJ941" i="13"/>
  <c r="BF941" i="13" s="1"/>
  <c r="AX821" i="13"/>
  <c r="AO761" i="13"/>
  <c r="BG761" i="13" s="1"/>
  <c r="BA746" i="13"/>
  <c r="BA747" i="13" s="1"/>
  <c r="AL701" i="13"/>
  <c r="BF701" i="13" s="1"/>
  <c r="AN686" i="13"/>
  <c r="BG686" i="13" s="1"/>
  <c r="AV506" i="13"/>
  <c r="BA356" i="13"/>
  <c r="BA357" i="13" s="1"/>
  <c r="AM71" i="13"/>
  <c r="AX86" i="13"/>
  <c r="AX87" i="13" s="1"/>
  <c r="AO41" i="13"/>
  <c r="AO42" i="13" s="1"/>
  <c r="AJ776" i="13"/>
  <c r="BF776" i="13" s="1"/>
  <c r="BB761" i="13"/>
  <c r="BB762" i="13" s="1"/>
  <c r="AQ611" i="13"/>
  <c r="AV536" i="13"/>
  <c r="AQ521" i="13"/>
  <c r="AQ522" i="13" s="1"/>
  <c r="AW86" i="13"/>
  <c r="AW87" i="13" s="1"/>
  <c r="AT56" i="13"/>
  <c r="AT57" i="13" s="1"/>
  <c r="BA761" i="13"/>
  <c r="BA762" i="13" s="1"/>
  <c r="AP611" i="13"/>
  <c r="BH611" i="13" s="1"/>
  <c r="BB566" i="13"/>
  <c r="BB567" i="13" s="1"/>
  <c r="AU536" i="13"/>
  <c r="AU537" i="13" s="1"/>
  <c r="AV86" i="13"/>
  <c r="AS56" i="13"/>
  <c r="AQ11" i="13"/>
  <c r="AQ12" i="13" s="1"/>
  <c r="AN611" i="13"/>
  <c r="BG611" i="13" s="1"/>
  <c r="AW551" i="13"/>
  <c r="AW552" i="13" s="1"/>
  <c r="AR461" i="13"/>
  <c r="AR462" i="13" s="1"/>
  <c r="AM446" i="13"/>
  <c r="AR341" i="13"/>
  <c r="AR342" i="13" s="1"/>
  <c r="AM326" i="13"/>
  <c r="AO11" i="13"/>
  <c r="AO12" i="13" s="1"/>
  <c r="AX611" i="13"/>
  <c r="BB791" i="13"/>
  <c r="BB792" i="13" s="1"/>
  <c r="AW611" i="13"/>
  <c r="BJ611" i="13" s="1"/>
  <c r="AN536" i="13"/>
  <c r="AN537" i="13" s="1"/>
  <c r="AL506" i="13"/>
  <c r="AQ71" i="13"/>
  <c r="AQ72" i="13" s="1"/>
  <c r="AK11" i="13"/>
  <c r="AK12" i="13" s="1"/>
  <c r="AP776" i="13"/>
  <c r="BH776" i="13" s="1"/>
  <c r="BA716" i="13"/>
  <c r="BA717" i="13" s="1"/>
  <c r="AJ11" i="13"/>
  <c r="BA791" i="13"/>
  <c r="BA792" i="13" s="1"/>
  <c r="AM536" i="13"/>
  <c r="AK491" i="13"/>
  <c r="BA431" i="13"/>
  <c r="BA432" i="13" s="1"/>
  <c r="BA311" i="13"/>
  <c r="BA312" i="13" s="1"/>
  <c r="BA191" i="13"/>
  <c r="BA192" i="13" s="1"/>
  <c r="AV87" i="13" l="1"/>
  <c r="BJ86" i="13"/>
  <c r="AS132" i="13"/>
  <c r="BI131" i="13"/>
  <c r="BJ551" i="13"/>
  <c r="AV552" i="13"/>
  <c r="AP312" i="13"/>
  <c r="BH311" i="13"/>
  <c r="BH761" i="13"/>
  <c r="BH11" i="13"/>
  <c r="BG521" i="13"/>
  <c r="BG536" i="13"/>
  <c r="AM537" i="13"/>
  <c r="BJ101" i="13"/>
  <c r="BI731" i="13"/>
  <c r="AJ12" i="13"/>
  <c r="BF11" i="13"/>
  <c r="AV477" i="13"/>
  <c r="BJ476" i="13"/>
  <c r="BI431" i="13"/>
  <c r="BJ371" i="13"/>
  <c r="BH521" i="13"/>
  <c r="BI311" i="13"/>
  <c r="BF176" i="13"/>
  <c r="AL177" i="13"/>
  <c r="BG26" i="13"/>
  <c r="AM327" i="13"/>
  <c r="BG326" i="13"/>
  <c r="BI236" i="13"/>
  <c r="AS237" i="13"/>
  <c r="BH176" i="13"/>
  <c r="AP177" i="13"/>
  <c r="BI56" i="13"/>
  <c r="AS57" i="13"/>
  <c r="BH56" i="13"/>
  <c r="AP57" i="13"/>
  <c r="AJ42" i="13"/>
  <c r="BF41" i="13"/>
  <c r="BI506" i="13"/>
  <c r="AS507" i="13"/>
  <c r="BI566" i="13"/>
  <c r="BI461" i="13"/>
  <c r="BH506" i="13"/>
  <c r="AP507" i="13"/>
  <c r="AM72" i="13"/>
  <c r="BG71" i="13"/>
  <c r="BJ506" i="13"/>
  <c r="AV507" i="13"/>
  <c r="BG311" i="13"/>
  <c r="BH191" i="13"/>
  <c r="AL507" i="13"/>
  <c r="BF506" i="13"/>
  <c r="BG356" i="13"/>
  <c r="AV342" i="13"/>
  <c r="BJ341" i="13"/>
  <c r="AM402" i="13"/>
  <c r="BG401" i="13"/>
  <c r="BI11" i="13"/>
  <c r="BG161" i="13"/>
  <c r="BG116" i="13"/>
  <c r="AN117" i="13"/>
  <c r="BI446" i="13"/>
  <c r="AS447" i="13"/>
  <c r="BH686" i="13"/>
  <c r="BG566" i="13"/>
  <c r="AM147" i="13"/>
  <c r="BG146" i="13"/>
  <c r="AM447" i="13"/>
  <c r="BG446" i="13"/>
  <c r="BG86" i="13"/>
  <c r="AM87" i="13"/>
  <c r="AS327" i="13"/>
  <c r="BI326" i="13"/>
  <c r="BJ836" i="13"/>
  <c r="BJ521" i="13"/>
  <c r="AV522" i="13"/>
  <c r="BJ446" i="13"/>
  <c r="AV447" i="13"/>
  <c r="AV237" i="13"/>
  <c r="BJ236" i="13"/>
  <c r="BF641" i="13"/>
  <c r="BF251" i="13"/>
  <c r="AJ252" i="13"/>
  <c r="BH281" i="13"/>
  <c r="AZ282" i="13"/>
  <c r="AV402" i="13"/>
  <c r="BJ401" i="13"/>
  <c r="AS402" i="13"/>
  <c r="BI401" i="13"/>
  <c r="BH701" i="13"/>
  <c r="BJ596" i="13"/>
  <c r="AV537" i="13"/>
  <c r="BJ536" i="13"/>
  <c r="AP267" i="13"/>
  <c r="BH266" i="13"/>
  <c r="BH671" i="13"/>
  <c r="AK117" i="13"/>
  <c r="BF116" i="13"/>
  <c r="BI191" i="13"/>
  <c r="BH551" i="13"/>
  <c r="AS42" i="13"/>
  <c r="BI41" i="13"/>
  <c r="BF311" i="13"/>
  <c r="BF86" i="13"/>
  <c r="AJ87" i="13"/>
  <c r="BJ491" i="13"/>
  <c r="BI176" i="13"/>
  <c r="AS177" i="13"/>
  <c r="BH221" i="13"/>
  <c r="BI221" i="13"/>
  <c r="AS222" i="13"/>
  <c r="BF101" i="13"/>
  <c r="AJ102" i="13"/>
  <c r="AP42" i="13"/>
  <c r="BH41" i="13"/>
  <c r="BG386" i="13"/>
  <c r="BH731" i="13"/>
  <c r="BF731" i="13"/>
  <c r="BF416" i="13"/>
  <c r="BH596" i="13"/>
  <c r="AP27" i="13"/>
  <c r="BH26" i="13"/>
  <c r="BH446" i="13"/>
  <c r="BG221" i="13"/>
  <c r="BF821" i="13"/>
  <c r="BJ56" i="13"/>
  <c r="AV57" i="13"/>
  <c r="AW327" i="13"/>
  <c r="BJ326" i="13"/>
  <c r="BH116" i="13"/>
  <c r="AP117" i="13"/>
  <c r="AP432" i="13"/>
  <c r="BH431" i="13"/>
  <c r="AM207" i="13"/>
  <c r="BG206" i="13"/>
  <c r="AS342" i="13"/>
  <c r="BI341" i="13"/>
  <c r="AP162" i="13"/>
  <c r="BH161" i="13"/>
  <c r="BI551" i="13"/>
  <c r="AS552" i="13"/>
  <c r="BG506" i="13"/>
  <c r="AM507" i="13"/>
  <c r="BF491" i="13"/>
  <c r="BG746" i="13"/>
  <c r="AM432" i="13"/>
  <c r="BG431" i="13"/>
  <c r="BI536" i="13"/>
  <c r="BJ566" i="13"/>
  <c r="AV567" i="13"/>
  <c r="BG281" i="13"/>
  <c r="AQ132" i="13"/>
  <c r="BH131" i="13"/>
  <c r="BF536" i="13"/>
  <c r="L9" i="12" l="1"/>
  <c r="M9" i="12"/>
  <c r="N9" i="12"/>
  <c r="O9" i="12"/>
  <c r="P9" i="12"/>
  <c r="Q9" i="12"/>
  <c r="R9" i="12"/>
  <c r="S9" i="12"/>
  <c r="T9" i="12"/>
  <c r="L10" i="12"/>
  <c r="M10" i="12"/>
  <c r="N10" i="12"/>
  <c r="O10" i="12"/>
  <c r="P10" i="12"/>
  <c r="Q10" i="12"/>
  <c r="R10" i="12"/>
  <c r="S10" i="12"/>
  <c r="T10" i="12"/>
  <c r="L11" i="12"/>
  <c r="M11" i="12"/>
  <c r="N11" i="12"/>
  <c r="O11" i="12"/>
  <c r="P11" i="12"/>
  <c r="Q11" i="12"/>
  <c r="R11" i="12"/>
  <c r="S11" i="12"/>
  <c r="T11" i="12"/>
  <c r="L12" i="12"/>
  <c r="M12" i="12"/>
  <c r="N12" i="12"/>
  <c r="O12" i="12"/>
  <c r="S12" i="12" s="1"/>
  <c r="P12" i="12"/>
  <c r="Q12" i="12"/>
  <c r="R12" i="12"/>
  <c r="T12" i="12"/>
  <c r="L13" i="12"/>
  <c r="M13" i="12"/>
  <c r="N13" i="12"/>
  <c r="O13" i="12"/>
  <c r="P13" i="12"/>
  <c r="Q13" i="12"/>
  <c r="R13" i="12"/>
  <c r="S13" i="12"/>
  <c r="T13" i="12"/>
  <c r="L14" i="12"/>
  <c r="M14" i="12"/>
  <c r="N14" i="12"/>
  <c r="O14" i="12"/>
  <c r="P14" i="12"/>
  <c r="Q14" i="12"/>
  <c r="R14" i="12"/>
  <c r="S14" i="12"/>
  <c r="T14" i="12"/>
  <c r="L15" i="12"/>
  <c r="M15" i="12"/>
  <c r="N15" i="12"/>
  <c r="O15" i="12"/>
  <c r="P15" i="12"/>
  <c r="Q15" i="12"/>
  <c r="R15" i="12"/>
  <c r="S15" i="12"/>
  <c r="T15" i="12"/>
  <c r="L16" i="12"/>
  <c r="M16" i="12"/>
  <c r="N16" i="12"/>
  <c r="O16" i="12"/>
  <c r="S16" i="12" s="1"/>
  <c r="P16" i="12"/>
  <c r="Q16" i="12"/>
  <c r="R16" i="12"/>
  <c r="T16" i="12"/>
  <c r="L17" i="12"/>
  <c r="M17" i="12"/>
  <c r="N17" i="12"/>
  <c r="O17" i="12"/>
  <c r="S17" i="12" s="1"/>
  <c r="P17" i="12"/>
  <c r="Q17" i="12"/>
  <c r="R17" i="12"/>
  <c r="T17" i="12"/>
  <c r="L18" i="12"/>
  <c r="M18" i="12"/>
  <c r="N18" i="12"/>
  <c r="O18" i="12"/>
  <c r="P18" i="12"/>
  <c r="Q18" i="12"/>
  <c r="R18" i="12"/>
  <c r="S18" i="12"/>
  <c r="T18" i="12"/>
  <c r="L19" i="12"/>
  <c r="M19" i="12"/>
  <c r="N19" i="12"/>
  <c r="O19" i="12"/>
  <c r="S19" i="12" s="1"/>
  <c r="P19" i="12"/>
  <c r="Q19" i="12"/>
  <c r="R19" i="12"/>
  <c r="T19" i="12"/>
  <c r="L20" i="12"/>
  <c r="M20" i="12"/>
  <c r="N20" i="12"/>
  <c r="O20" i="12"/>
  <c r="P20" i="12"/>
  <c r="Q20" i="12"/>
  <c r="R20" i="12"/>
  <c r="S20" i="12"/>
  <c r="T20" i="12"/>
  <c r="L21" i="12"/>
  <c r="M21" i="12"/>
  <c r="N21" i="12"/>
  <c r="O21" i="12"/>
  <c r="P21" i="12"/>
  <c r="Q21" i="12"/>
  <c r="R21" i="12"/>
  <c r="S21" i="12"/>
  <c r="T21" i="12"/>
  <c r="L22" i="12"/>
  <c r="M22" i="12"/>
  <c r="N22" i="12"/>
  <c r="O22" i="12"/>
  <c r="P22" i="12"/>
  <c r="Q22" i="12"/>
  <c r="R22" i="12"/>
  <c r="S22" i="12"/>
  <c r="T22" i="12"/>
  <c r="L23" i="12"/>
  <c r="M23" i="12"/>
  <c r="N23" i="12"/>
  <c r="O23" i="12"/>
  <c r="S23" i="12" s="1"/>
  <c r="P23" i="12"/>
  <c r="Q23" i="12"/>
  <c r="R23" i="12"/>
  <c r="T23" i="12"/>
  <c r="L24" i="12"/>
  <c r="M24" i="12"/>
  <c r="N24" i="12"/>
  <c r="O24" i="12"/>
  <c r="S24" i="12" s="1"/>
  <c r="P24" i="12"/>
  <c r="Q24" i="12"/>
  <c r="R24" i="12"/>
  <c r="T24" i="12"/>
  <c r="L25" i="12"/>
  <c r="M25" i="12"/>
  <c r="N25" i="12"/>
  <c r="O25" i="12"/>
  <c r="P25" i="12"/>
  <c r="Q25" i="12"/>
  <c r="R25" i="12"/>
  <c r="S25" i="12"/>
  <c r="T25" i="12"/>
  <c r="L26" i="12"/>
  <c r="M26" i="12"/>
  <c r="N26" i="12"/>
  <c r="O26" i="12"/>
  <c r="S26" i="12" s="1"/>
  <c r="P26" i="12"/>
  <c r="Q26" i="12"/>
  <c r="R26" i="12"/>
  <c r="T26" i="12"/>
  <c r="L27" i="12"/>
  <c r="M27" i="12"/>
  <c r="N27" i="12"/>
  <c r="O27" i="12"/>
  <c r="P27" i="12"/>
  <c r="S27" i="12" s="1"/>
  <c r="Q27" i="12"/>
  <c r="R27" i="12"/>
  <c r="T27" i="12"/>
  <c r="L28" i="12"/>
  <c r="M28" i="12"/>
  <c r="N28" i="12"/>
  <c r="O28" i="12"/>
  <c r="P28" i="12"/>
  <c r="Q28" i="12"/>
  <c r="R28" i="12"/>
  <c r="S28" i="12"/>
  <c r="T28" i="12"/>
  <c r="L29" i="12"/>
  <c r="M29" i="12"/>
  <c r="N29" i="12"/>
  <c r="O29" i="12"/>
  <c r="P29" i="12"/>
  <c r="Q29" i="12"/>
  <c r="R29" i="12"/>
  <c r="S29" i="12"/>
  <c r="T29" i="12"/>
  <c r="L30" i="12"/>
  <c r="M30" i="12"/>
  <c r="N30" i="12"/>
  <c r="O30" i="12"/>
  <c r="P30" i="12"/>
  <c r="Q30" i="12"/>
  <c r="R30" i="12"/>
  <c r="S30" i="12"/>
  <c r="T30" i="12"/>
  <c r="L31" i="12"/>
  <c r="M31" i="12"/>
  <c r="N31" i="12"/>
  <c r="O31" i="12"/>
  <c r="S31" i="12" s="1"/>
  <c r="P31" i="12"/>
  <c r="Q31" i="12"/>
  <c r="R31" i="12"/>
  <c r="T31" i="12"/>
  <c r="L32" i="12"/>
  <c r="M32" i="12"/>
  <c r="N32" i="12"/>
  <c r="O32" i="12"/>
  <c r="P32" i="12"/>
  <c r="Q32" i="12"/>
  <c r="R32" i="12"/>
  <c r="S32" i="12"/>
  <c r="T32" i="12"/>
  <c r="L33" i="12"/>
  <c r="M33" i="12"/>
  <c r="N33" i="12"/>
  <c r="O33" i="12"/>
  <c r="P33" i="12"/>
  <c r="Q33" i="12"/>
  <c r="R33" i="12"/>
  <c r="S33" i="12"/>
  <c r="T33" i="12"/>
  <c r="L34" i="12"/>
  <c r="M34" i="12"/>
  <c r="N34" i="12"/>
  <c r="O34" i="12"/>
  <c r="S34" i="12" s="1"/>
  <c r="P34" i="12"/>
  <c r="Q34" i="12"/>
  <c r="R34" i="12"/>
  <c r="T34" i="12"/>
  <c r="L35" i="12"/>
  <c r="M35" i="12"/>
  <c r="N35" i="12"/>
  <c r="O35" i="12"/>
  <c r="P35" i="12"/>
  <c r="Q35" i="12"/>
  <c r="R35" i="12"/>
  <c r="S35" i="12"/>
  <c r="T35" i="12"/>
  <c r="L36" i="12"/>
  <c r="M36" i="12"/>
  <c r="N36" i="12"/>
  <c r="O36" i="12"/>
  <c r="P36" i="12"/>
  <c r="Q36" i="12"/>
  <c r="R36" i="12"/>
  <c r="S36" i="12"/>
  <c r="T36" i="12"/>
  <c r="L37" i="12"/>
  <c r="M37" i="12"/>
  <c r="N37" i="12"/>
  <c r="O37" i="12"/>
  <c r="S37" i="12" s="1"/>
  <c r="P37" i="12"/>
  <c r="Q37" i="12"/>
  <c r="R37" i="12"/>
  <c r="T37" i="12"/>
  <c r="L38" i="12"/>
  <c r="M38" i="12"/>
  <c r="N38" i="12"/>
  <c r="O38" i="12"/>
  <c r="S38" i="12" s="1"/>
  <c r="P38" i="12"/>
  <c r="Q38" i="12"/>
  <c r="R38" i="12"/>
  <c r="T38" i="12"/>
  <c r="L39" i="12"/>
  <c r="M39" i="12"/>
  <c r="N39" i="12"/>
  <c r="O39" i="12"/>
  <c r="P39" i="12"/>
  <c r="Q39" i="12"/>
  <c r="R39" i="12"/>
  <c r="S39" i="12"/>
  <c r="T39" i="12"/>
  <c r="L40" i="12"/>
  <c r="M40" i="12"/>
  <c r="N40" i="12"/>
  <c r="O40" i="12"/>
  <c r="P40" i="12"/>
  <c r="Q40" i="12"/>
  <c r="R40" i="12"/>
  <c r="S40" i="12"/>
  <c r="T40" i="12"/>
  <c r="L41" i="12"/>
  <c r="M41" i="12"/>
  <c r="N41" i="12"/>
  <c r="O41" i="12"/>
  <c r="S41" i="12" s="1"/>
  <c r="P41" i="12"/>
  <c r="Q41" i="12"/>
  <c r="R41" i="12"/>
  <c r="T41" i="12"/>
  <c r="L42" i="12"/>
  <c r="M42" i="12"/>
  <c r="N42" i="12"/>
  <c r="O42" i="12"/>
  <c r="P42" i="12"/>
  <c r="Q42" i="12"/>
  <c r="R42" i="12"/>
  <c r="S42" i="12"/>
  <c r="T42" i="12"/>
  <c r="L43" i="12"/>
  <c r="M43" i="12"/>
  <c r="N43" i="12"/>
  <c r="O43" i="12"/>
  <c r="P43" i="12"/>
  <c r="Q43" i="12"/>
  <c r="R43" i="12"/>
  <c r="S43" i="12"/>
  <c r="T43" i="12"/>
  <c r="L44" i="12"/>
  <c r="M44" i="12"/>
  <c r="N44" i="12"/>
  <c r="O44" i="12"/>
  <c r="S44" i="12" s="1"/>
  <c r="P44" i="12"/>
  <c r="Q44" i="12"/>
  <c r="R44" i="12"/>
  <c r="T44" i="12"/>
  <c r="L45" i="12"/>
  <c r="M45" i="12"/>
  <c r="N45" i="12"/>
  <c r="O45" i="12"/>
  <c r="P45" i="12"/>
  <c r="Q45" i="12"/>
  <c r="R45" i="12"/>
  <c r="S45" i="12"/>
  <c r="T45" i="12"/>
  <c r="L46" i="12"/>
  <c r="M46" i="12"/>
  <c r="N46" i="12"/>
  <c r="O46" i="12"/>
  <c r="P46" i="12"/>
  <c r="Q46" i="12"/>
  <c r="R46" i="12"/>
  <c r="S46" i="12"/>
  <c r="T46" i="12"/>
  <c r="L47" i="12"/>
  <c r="M47" i="12"/>
  <c r="N47" i="12"/>
  <c r="O47" i="12"/>
  <c r="P47" i="12"/>
  <c r="Q47" i="12"/>
  <c r="R47" i="12"/>
  <c r="S47" i="12"/>
  <c r="T47" i="12"/>
  <c r="L48" i="12"/>
  <c r="M48" i="12"/>
  <c r="N48" i="12"/>
  <c r="O48" i="12"/>
  <c r="S48" i="12" s="1"/>
  <c r="P48" i="12"/>
  <c r="Q48" i="12"/>
  <c r="R48" i="12"/>
  <c r="T48" i="12"/>
  <c r="L49" i="12"/>
  <c r="M49" i="12"/>
  <c r="N49" i="12"/>
  <c r="O49" i="12"/>
  <c r="S49" i="12" s="1"/>
  <c r="P49" i="12"/>
  <c r="Q49" i="12"/>
  <c r="R49" i="12"/>
  <c r="T49" i="12"/>
  <c r="L50" i="12"/>
  <c r="M50" i="12"/>
  <c r="N50" i="12"/>
  <c r="O50" i="12"/>
  <c r="P50" i="12"/>
  <c r="Q50" i="12"/>
  <c r="R50" i="12"/>
  <c r="S50" i="12"/>
  <c r="T50" i="12"/>
  <c r="L51" i="12"/>
  <c r="M51" i="12"/>
  <c r="N51" i="12"/>
  <c r="O51" i="12"/>
  <c r="S51" i="12" s="1"/>
  <c r="P51" i="12"/>
  <c r="Q51" i="12"/>
  <c r="R51" i="12"/>
  <c r="T51" i="12"/>
  <c r="L52" i="12"/>
  <c r="M52" i="12"/>
  <c r="N52" i="12"/>
  <c r="O52" i="12"/>
  <c r="P52" i="12"/>
  <c r="Q52" i="12"/>
  <c r="R52" i="12"/>
  <c r="S52" i="12"/>
  <c r="T52" i="12"/>
  <c r="L53" i="12"/>
  <c r="M53" i="12"/>
  <c r="N53" i="12"/>
  <c r="O53" i="12"/>
  <c r="P53" i="12"/>
  <c r="Q53" i="12"/>
  <c r="R53" i="12"/>
  <c r="S53" i="12"/>
  <c r="T53" i="12"/>
  <c r="L54" i="12"/>
  <c r="M54" i="12"/>
  <c r="N54" i="12"/>
  <c r="O54" i="12"/>
  <c r="P54" i="12"/>
  <c r="Q54" i="12"/>
  <c r="R54" i="12"/>
  <c r="S54" i="12"/>
  <c r="T54" i="12"/>
  <c r="L55" i="12"/>
  <c r="M55" i="12"/>
  <c r="N55" i="12"/>
  <c r="O55" i="12"/>
  <c r="S55" i="12" s="1"/>
  <c r="P55" i="12"/>
  <c r="Q55" i="12"/>
  <c r="R55" i="12"/>
  <c r="T55" i="12"/>
  <c r="L56" i="12"/>
  <c r="M56" i="12"/>
  <c r="N56" i="12"/>
  <c r="O56" i="12"/>
  <c r="S56" i="12" s="1"/>
  <c r="P56" i="12"/>
  <c r="Q56" i="12"/>
  <c r="R56" i="12"/>
  <c r="T56" i="12"/>
  <c r="L57" i="12"/>
  <c r="M57" i="12"/>
  <c r="N57" i="12"/>
  <c r="O57" i="12"/>
  <c r="P57" i="12"/>
  <c r="Q57" i="12"/>
  <c r="R57" i="12"/>
  <c r="S57" i="12"/>
  <c r="T57" i="12"/>
  <c r="L58" i="12"/>
  <c r="M58" i="12"/>
  <c r="N58" i="12"/>
  <c r="O58" i="12"/>
  <c r="S58" i="12" s="1"/>
  <c r="P58" i="12"/>
  <c r="Q58" i="12"/>
  <c r="R58" i="12"/>
  <c r="T58" i="12"/>
  <c r="L59" i="12"/>
  <c r="M59" i="12"/>
  <c r="N59" i="12"/>
  <c r="O59" i="12"/>
  <c r="P59" i="12"/>
  <c r="Q59" i="12"/>
  <c r="R59" i="12"/>
  <c r="S59" i="12"/>
  <c r="T59" i="12"/>
  <c r="L60" i="12"/>
  <c r="M60" i="12"/>
  <c r="N60" i="12"/>
  <c r="O60" i="12"/>
  <c r="P60" i="12"/>
  <c r="Q60" i="12"/>
  <c r="R60" i="12"/>
  <c r="S60" i="12"/>
  <c r="T60" i="12"/>
  <c r="L61" i="12"/>
  <c r="M61" i="12"/>
  <c r="N61" i="12"/>
  <c r="O61" i="12"/>
  <c r="P61" i="12"/>
  <c r="Q61" i="12"/>
  <c r="R61" i="12"/>
  <c r="S61" i="12"/>
  <c r="T61" i="12"/>
  <c r="L62" i="12"/>
  <c r="M62" i="12"/>
  <c r="N62" i="12"/>
  <c r="O62" i="12"/>
  <c r="P62" i="12"/>
  <c r="Q62" i="12"/>
  <c r="R62" i="12"/>
  <c r="S62" i="12" s="1"/>
  <c r="T62" i="12"/>
  <c r="L63" i="12"/>
  <c r="M63" i="12"/>
  <c r="N63" i="12"/>
  <c r="O63" i="12"/>
  <c r="S63" i="12" s="1"/>
  <c r="P63" i="12"/>
  <c r="Q63" i="12"/>
  <c r="R63" i="12"/>
  <c r="T63" i="12"/>
  <c r="L64" i="12"/>
  <c r="M64" i="12"/>
  <c r="N64" i="12"/>
  <c r="O64" i="12"/>
  <c r="P64" i="12"/>
  <c r="Q64" i="12"/>
  <c r="R64" i="12"/>
  <c r="S64" i="12"/>
  <c r="T64" i="12"/>
  <c r="L65" i="12"/>
  <c r="M65" i="12"/>
  <c r="N65" i="12"/>
  <c r="O65" i="12"/>
  <c r="P65" i="12"/>
  <c r="Q65" i="12"/>
  <c r="R65" i="12"/>
  <c r="S65" i="12"/>
  <c r="T65" i="12"/>
  <c r="L66" i="12"/>
  <c r="M66" i="12"/>
  <c r="N66" i="12"/>
  <c r="O66" i="12"/>
  <c r="S66" i="12" s="1"/>
  <c r="P66" i="12"/>
  <c r="Q66" i="12"/>
  <c r="R66" i="12"/>
  <c r="T66" i="12"/>
  <c r="L67" i="12"/>
  <c r="M67" i="12"/>
  <c r="N67" i="12"/>
  <c r="O67" i="12"/>
  <c r="P67" i="12"/>
  <c r="Q67" i="12"/>
  <c r="R67" i="12"/>
  <c r="S67" i="12"/>
  <c r="T67" i="12"/>
  <c r="L68" i="12"/>
  <c r="M68" i="12"/>
  <c r="N68" i="12"/>
  <c r="O68" i="12"/>
  <c r="P68" i="12"/>
  <c r="Q68" i="12"/>
  <c r="R68" i="12"/>
  <c r="S68" i="12"/>
  <c r="T68" i="12"/>
  <c r="L69" i="12"/>
  <c r="M69" i="12"/>
  <c r="N69" i="12"/>
  <c r="O69" i="12"/>
  <c r="S69" i="12" s="1"/>
  <c r="P69" i="12"/>
  <c r="Q69" i="12"/>
  <c r="R69" i="12"/>
  <c r="T69" i="12"/>
  <c r="L70" i="12"/>
  <c r="M70" i="12"/>
  <c r="N70" i="12"/>
  <c r="O70" i="12"/>
  <c r="S70" i="12" s="1"/>
  <c r="P70" i="12"/>
  <c r="Q70" i="12"/>
  <c r="R70" i="12"/>
  <c r="T70" i="12"/>
  <c r="L71" i="12"/>
  <c r="M71" i="12"/>
  <c r="N71" i="12"/>
  <c r="O71" i="12"/>
  <c r="P71" i="12"/>
  <c r="Q71" i="12"/>
  <c r="R71" i="12"/>
  <c r="S71" i="12"/>
  <c r="T71" i="12"/>
  <c r="L72" i="12"/>
  <c r="M72" i="12"/>
  <c r="N72" i="12"/>
  <c r="O72" i="12"/>
  <c r="P72" i="12"/>
  <c r="Q72" i="12"/>
  <c r="R72" i="12"/>
  <c r="S72" i="12"/>
  <c r="T72" i="12"/>
  <c r="AY11" i="11"/>
  <c r="AP12" i="11"/>
  <c r="AY12" i="11"/>
  <c r="AJ13" i="11"/>
  <c r="AK13" i="11"/>
  <c r="AL13" i="11"/>
  <c r="AM13" i="11"/>
  <c r="AM11" i="11" s="1"/>
  <c r="AN13" i="11"/>
  <c r="AO13" i="11"/>
  <c r="AP13" i="11"/>
  <c r="AQ13" i="11"/>
  <c r="AR13" i="11"/>
  <c r="AS13" i="11"/>
  <c r="AT13" i="11"/>
  <c r="AU13" i="11"/>
  <c r="AV13" i="11"/>
  <c r="AW13" i="11"/>
  <c r="AX13" i="11"/>
  <c r="AX11" i="11" s="1"/>
  <c r="AX12" i="11" s="1"/>
  <c r="AY13" i="11"/>
  <c r="AZ13" i="11"/>
  <c r="BA13" i="11"/>
  <c r="BA11" i="11" s="1"/>
  <c r="BA12" i="11" s="1"/>
  <c r="BB13" i="11"/>
  <c r="AJ17" i="11"/>
  <c r="AK17" i="11"/>
  <c r="AL17" i="11"/>
  <c r="AM17" i="11"/>
  <c r="AN17" i="11"/>
  <c r="AO17" i="11"/>
  <c r="AO11" i="11" s="1"/>
  <c r="AO12" i="11" s="1"/>
  <c r="AP17" i="11"/>
  <c r="AQ17" i="11"/>
  <c r="AQ11" i="11" s="1"/>
  <c r="AQ12" i="11" s="1"/>
  <c r="AR17" i="11"/>
  <c r="AS17" i="11"/>
  <c r="AT17" i="11"/>
  <c r="AU17" i="11"/>
  <c r="AV17" i="11"/>
  <c r="AW17" i="11"/>
  <c r="AX17" i="11"/>
  <c r="AY17" i="11"/>
  <c r="AZ17" i="11"/>
  <c r="BA17" i="11"/>
  <c r="BB17" i="11"/>
  <c r="AJ21" i="11"/>
  <c r="AK21" i="11"/>
  <c r="AL21" i="11"/>
  <c r="AM21" i="11"/>
  <c r="AN21" i="11"/>
  <c r="AO21" i="11"/>
  <c r="AP21" i="11"/>
  <c r="AP11" i="11" s="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AP26" i="11"/>
  <c r="AP27" i="11" s="1"/>
  <c r="AR26" i="11"/>
  <c r="AR27" i="11" s="1"/>
  <c r="AS26" i="11"/>
  <c r="AS27" i="11" s="1"/>
  <c r="BB26" i="11"/>
  <c r="AJ27" i="11"/>
  <c r="BB27" i="11"/>
  <c r="AJ28" i="11"/>
  <c r="AJ26" i="11" s="1"/>
  <c r="AK28" i="11"/>
  <c r="AK26" i="11" s="1"/>
  <c r="AK27" i="11" s="1"/>
  <c r="AL28" i="11"/>
  <c r="AL26" i="11" s="1"/>
  <c r="AL27" i="11" s="1"/>
  <c r="AM28" i="11"/>
  <c r="AM26" i="11" s="1"/>
  <c r="AN28" i="11"/>
  <c r="AN26" i="11" s="1"/>
  <c r="AN27" i="11" s="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AJ32" i="11"/>
  <c r="AK32" i="11"/>
  <c r="AL32" i="11"/>
  <c r="AM32" i="11"/>
  <c r="AN32" i="11"/>
  <c r="AO32" i="11"/>
  <c r="AP32" i="11"/>
  <c r="AQ32" i="11"/>
  <c r="AR32" i="11"/>
  <c r="AS32" i="11"/>
  <c r="AT32" i="11"/>
  <c r="AT26" i="11" s="1"/>
  <c r="AU32" i="11"/>
  <c r="AV32" i="11"/>
  <c r="AV26" i="11" s="1"/>
  <c r="AW32" i="11"/>
  <c r="AW26" i="11" s="1"/>
  <c r="AW27" i="11" s="1"/>
  <c r="AX32" i="11"/>
  <c r="AY32" i="11"/>
  <c r="AZ32" i="11"/>
  <c r="BA32" i="11"/>
  <c r="BA26" i="11" s="1"/>
  <c r="BA27" i="11" s="1"/>
  <c r="BB32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AO41" i="11"/>
  <c r="AP41" i="11"/>
  <c r="AQ41" i="11"/>
  <c r="AQ42" i="11" s="1"/>
  <c r="AR41" i="11"/>
  <c r="AR42" i="11" s="1"/>
  <c r="AS41" i="11"/>
  <c r="AT41" i="11"/>
  <c r="AT42" i="11" s="1"/>
  <c r="AU41" i="11"/>
  <c r="AU42" i="11" s="1"/>
  <c r="AV41" i="11"/>
  <c r="AV42" i="11" s="1"/>
  <c r="AW41" i="11"/>
  <c r="AW42" i="11" s="1"/>
  <c r="BA41" i="11"/>
  <c r="BA42" i="11" s="1"/>
  <c r="AM42" i="11"/>
  <c r="AO42" i="11"/>
  <c r="AZ42" i="11"/>
  <c r="BB42" i="11"/>
  <c r="AJ43" i="11"/>
  <c r="AK43" i="11"/>
  <c r="AL43" i="11"/>
  <c r="AL41" i="11" s="1"/>
  <c r="AL42" i="11" s="1"/>
  <c r="AM43" i="11"/>
  <c r="AM41" i="11" s="1"/>
  <c r="AN43" i="11"/>
  <c r="AN41" i="11" s="1"/>
  <c r="AN42" i="11" s="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B41" i="11" s="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AZ41" i="11" s="1"/>
  <c r="BA47" i="11"/>
  <c r="BB47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AJ58" i="11"/>
  <c r="AJ56" i="11" s="1"/>
  <c r="AJ57" i="11" s="1"/>
  <c r="AK58" i="11"/>
  <c r="AK56" i="11" s="1"/>
  <c r="AK57" i="11" s="1"/>
  <c r="AL58" i="11"/>
  <c r="AL56" i="11" s="1"/>
  <c r="AL57" i="11" s="1"/>
  <c r="AM58" i="11"/>
  <c r="AM56" i="11" s="1"/>
  <c r="AN58" i="11"/>
  <c r="AO58" i="11"/>
  <c r="AP58" i="11"/>
  <c r="AQ58" i="11"/>
  <c r="AQ56" i="11" s="1"/>
  <c r="AQ57" i="11" s="1"/>
  <c r="AR58" i="11"/>
  <c r="AS58" i="11"/>
  <c r="AT58" i="11"/>
  <c r="AU58" i="11"/>
  <c r="AV58" i="11"/>
  <c r="AW58" i="11"/>
  <c r="AX58" i="11"/>
  <c r="AY58" i="11"/>
  <c r="AZ58" i="11"/>
  <c r="BA58" i="11"/>
  <c r="BB58" i="11"/>
  <c r="AJ62" i="11"/>
  <c r="AK62" i="11"/>
  <c r="AL62" i="11"/>
  <c r="AM62" i="11"/>
  <c r="AN62" i="11"/>
  <c r="AO62" i="11"/>
  <c r="AP62" i="11"/>
  <c r="AQ62" i="11"/>
  <c r="AR62" i="11"/>
  <c r="AS62" i="11"/>
  <c r="AS56" i="11" s="1"/>
  <c r="AT62" i="11"/>
  <c r="AT56" i="11" s="1"/>
  <c r="AT57" i="11" s="1"/>
  <c r="AU62" i="11"/>
  <c r="AU56" i="11" s="1"/>
  <c r="AU57" i="11" s="1"/>
  <c r="AV62" i="11"/>
  <c r="AV56" i="11" s="1"/>
  <c r="AW62" i="11"/>
  <c r="AW56" i="11" s="1"/>
  <c r="AW57" i="11" s="1"/>
  <c r="AX62" i="11"/>
  <c r="AY62" i="11"/>
  <c r="AY56" i="11" s="1"/>
  <c r="AY57" i="11" s="1"/>
  <c r="AZ62" i="11"/>
  <c r="AZ56" i="11" s="1"/>
  <c r="AZ57" i="11" s="1"/>
  <c r="BA62" i="11"/>
  <c r="BB62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AJ71" i="11"/>
  <c r="AM71" i="11"/>
  <c r="AO71" i="11"/>
  <c r="AO72" i="11" s="1"/>
  <c r="AP71" i="11"/>
  <c r="AQ71" i="11"/>
  <c r="AQ72" i="11" s="1"/>
  <c r="AS71" i="11"/>
  <c r="AT71" i="11"/>
  <c r="AT72" i="11" s="1"/>
  <c r="AU71" i="11"/>
  <c r="AU72" i="11" s="1"/>
  <c r="AV71" i="11"/>
  <c r="AW71" i="11"/>
  <c r="AW72" i="11" s="1"/>
  <c r="AX71" i="11"/>
  <c r="AX72" i="11" s="1"/>
  <c r="AJ73" i="11"/>
  <c r="AK73" i="11"/>
  <c r="AK71" i="11" s="1"/>
  <c r="AK72" i="11" s="1"/>
  <c r="AL73" i="11"/>
  <c r="AM73" i="11"/>
  <c r="AN73" i="11"/>
  <c r="AO73" i="11"/>
  <c r="AP73" i="11"/>
  <c r="AQ73" i="11"/>
  <c r="AR73" i="11"/>
  <c r="AR71" i="11" s="1"/>
  <c r="AR72" i="11" s="1"/>
  <c r="AS73" i="11"/>
  <c r="AT73" i="11"/>
  <c r="AU73" i="11"/>
  <c r="AV73" i="11"/>
  <c r="AW73" i="11"/>
  <c r="AX73" i="11"/>
  <c r="AY73" i="11"/>
  <c r="AZ73" i="11"/>
  <c r="AZ71" i="11" s="1"/>
  <c r="AZ72" i="11" s="1"/>
  <c r="BA73" i="11"/>
  <c r="BB73" i="11"/>
  <c r="AJ77" i="11"/>
  <c r="AK77" i="11"/>
  <c r="AL77" i="11"/>
  <c r="AL71" i="11" s="1"/>
  <c r="AL72" i="11" s="1"/>
  <c r="AM77" i="11"/>
  <c r="AN77" i="1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BA77" i="11"/>
  <c r="BB77" i="11"/>
  <c r="AJ81" i="11"/>
  <c r="AK81" i="11"/>
  <c r="AL81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Y71" i="11" s="1"/>
  <c r="AY72" i="11" s="1"/>
  <c r="AZ81" i="11"/>
  <c r="BA81" i="11"/>
  <c r="BB81" i="11"/>
  <c r="AP86" i="11"/>
  <c r="AQ86" i="11"/>
  <c r="AQ87" i="11" s="1"/>
  <c r="AY86" i="11"/>
  <c r="AX87" i="11"/>
  <c r="AY87" i="11"/>
  <c r="BB87" i="11"/>
  <c r="AJ88" i="11"/>
  <c r="AJ86" i="11" s="1"/>
  <c r="AK88" i="11"/>
  <c r="AL88" i="11"/>
  <c r="AM88" i="11"/>
  <c r="AN88" i="11"/>
  <c r="AN86" i="11" s="1"/>
  <c r="AN87" i="11" s="1"/>
  <c r="AO88" i="11"/>
  <c r="AP88" i="11"/>
  <c r="AQ88" i="11"/>
  <c r="AR88" i="11"/>
  <c r="AS88" i="11"/>
  <c r="AS86" i="11" s="1"/>
  <c r="AT88" i="11"/>
  <c r="AU88" i="11"/>
  <c r="AU86" i="11" s="1"/>
  <c r="AU87" i="11" s="1"/>
  <c r="AV88" i="11"/>
  <c r="AV86" i="11" s="1"/>
  <c r="AW88" i="11"/>
  <c r="AW86" i="11" s="1"/>
  <c r="AW87" i="11" s="1"/>
  <c r="AX88" i="11"/>
  <c r="AX86" i="11" s="1"/>
  <c r="AY88" i="11"/>
  <c r="AZ88" i="11"/>
  <c r="BA88" i="11"/>
  <c r="BB88" i="11"/>
  <c r="AJ92" i="11"/>
  <c r="AK92" i="11"/>
  <c r="AL92" i="11"/>
  <c r="AM92" i="11"/>
  <c r="AN92" i="11"/>
  <c r="AO92" i="11"/>
  <c r="AP92" i="11"/>
  <c r="AQ92" i="11"/>
  <c r="AR92" i="11"/>
  <c r="AR86" i="11" s="1"/>
  <c r="AR87" i="11" s="1"/>
  <c r="AS92" i="11"/>
  <c r="AT92" i="11"/>
  <c r="AT86" i="11" s="1"/>
  <c r="AT87" i="11" s="1"/>
  <c r="AU92" i="11"/>
  <c r="AV92" i="11"/>
  <c r="AW92" i="11"/>
  <c r="AX92" i="11"/>
  <c r="AY92" i="11"/>
  <c r="AZ92" i="11"/>
  <c r="BA92" i="11"/>
  <c r="BB92" i="11"/>
  <c r="AJ96" i="11"/>
  <c r="AK96" i="11"/>
  <c r="AK86" i="11" s="1"/>
  <c r="AK87" i="11" s="1"/>
  <c r="AL96" i="11"/>
  <c r="AL86" i="11" s="1"/>
  <c r="AL87" i="11" s="1"/>
  <c r="AM96" i="11"/>
  <c r="AN96" i="11"/>
  <c r="AO96" i="11"/>
  <c r="AP96" i="11"/>
  <c r="AQ96" i="11"/>
  <c r="AR96" i="11"/>
  <c r="AS96" i="11"/>
  <c r="AT96" i="11"/>
  <c r="AU96" i="11"/>
  <c r="AV96" i="11"/>
  <c r="AW96" i="11"/>
  <c r="AX96" i="11"/>
  <c r="AY96" i="11"/>
  <c r="AZ96" i="11"/>
  <c r="BA96" i="11"/>
  <c r="BA86" i="11" s="1"/>
  <c r="BA87" i="11" s="1"/>
  <c r="BB96" i="11"/>
  <c r="BB86" i="11" s="1"/>
  <c r="AK101" i="11"/>
  <c r="AL101" i="11"/>
  <c r="AM101" i="11"/>
  <c r="AP101" i="11"/>
  <c r="AQ101" i="11"/>
  <c r="AU101" i="11"/>
  <c r="AU102" i="11" s="1"/>
  <c r="AX101" i="11"/>
  <c r="AZ101" i="11"/>
  <c r="AZ102" i="11" s="1"/>
  <c r="AJ102" i="11"/>
  <c r="AK102" i="11"/>
  <c r="AL102" i="11"/>
  <c r="AM102" i="11"/>
  <c r="AQ102" i="11"/>
  <c r="AV102" i="11"/>
  <c r="AX102" i="11"/>
  <c r="AJ103" i="11"/>
  <c r="AJ101" i="11" s="1"/>
  <c r="BF101" i="11" s="1"/>
  <c r="AK103" i="11"/>
  <c r="AL103" i="11"/>
  <c r="AM103" i="11"/>
  <c r="AN103" i="11"/>
  <c r="AO103" i="11"/>
  <c r="AP103" i="11"/>
  <c r="AQ103" i="11"/>
  <c r="AR103" i="11"/>
  <c r="AR101" i="11" s="1"/>
  <c r="AR102" i="11" s="1"/>
  <c r="AS103" i="11"/>
  <c r="AT103" i="11"/>
  <c r="AT101" i="11" s="1"/>
  <c r="AT102" i="11" s="1"/>
  <c r="AU103" i="11"/>
  <c r="AV103" i="11"/>
  <c r="AV101" i="11" s="1"/>
  <c r="AW103" i="11"/>
  <c r="AX103" i="11"/>
  <c r="AY103" i="11"/>
  <c r="AY101" i="11" s="1"/>
  <c r="AY102" i="11" s="1"/>
  <c r="AZ103" i="11"/>
  <c r="BA103" i="11"/>
  <c r="BB103" i="11"/>
  <c r="BB101" i="11" s="1"/>
  <c r="BB102" i="11" s="1"/>
  <c r="AJ107" i="11"/>
  <c r="AK107" i="11"/>
  <c r="AL107" i="11"/>
  <c r="AM107" i="11"/>
  <c r="AN107" i="11"/>
  <c r="AN101" i="11" s="1"/>
  <c r="AN102" i="11" s="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AJ111" i="11"/>
  <c r="AK111" i="11"/>
  <c r="AL111" i="11"/>
  <c r="AM111" i="11"/>
  <c r="AN111" i="11"/>
  <c r="AO111" i="11"/>
  <c r="AP111" i="11"/>
  <c r="AQ111" i="11"/>
  <c r="AR111" i="11"/>
  <c r="AS111" i="11"/>
  <c r="AT111" i="11"/>
  <c r="AU111" i="11"/>
  <c r="AV111" i="11"/>
  <c r="AW111" i="11"/>
  <c r="AX111" i="11"/>
  <c r="AY111" i="11"/>
  <c r="AZ111" i="11"/>
  <c r="BA111" i="11"/>
  <c r="BB111" i="11"/>
  <c r="AM116" i="11"/>
  <c r="AQ116" i="11"/>
  <c r="AQ117" i="11" s="1"/>
  <c r="AS116" i="11"/>
  <c r="AT116" i="11"/>
  <c r="AT117" i="11" s="1"/>
  <c r="AU116" i="11"/>
  <c r="AU117" i="11" s="1"/>
  <c r="AV116" i="11"/>
  <c r="BA116" i="11"/>
  <c r="BA117" i="11" s="1"/>
  <c r="AJ118" i="11"/>
  <c r="AK118" i="11"/>
  <c r="AL118" i="11"/>
  <c r="AM118" i="11"/>
  <c r="AN118" i="11"/>
  <c r="AO118" i="11"/>
  <c r="AO116" i="11" s="1"/>
  <c r="AO117" i="11" s="1"/>
  <c r="AP118" i="11"/>
  <c r="AP116" i="11" s="1"/>
  <c r="AQ118" i="11"/>
  <c r="AR118" i="11"/>
  <c r="AR116" i="11" s="1"/>
  <c r="AR117" i="11" s="1"/>
  <c r="AS118" i="11"/>
  <c r="AT118" i="11"/>
  <c r="AU118" i="11"/>
  <c r="AV118" i="11"/>
  <c r="AW118" i="11"/>
  <c r="AX118" i="11"/>
  <c r="AY118" i="11"/>
  <c r="AY116" i="11" s="1"/>
  <c r="AY117" i="11" s="1"/>
  <c r="AZ118" i="11"/>
  <c r="AZ116" i="11" s="1"/>
  <c r="AZ117" i="11" s="1"/>
  <c r="BA118" i="11"/>
  <c r="BB118" i="11"/>
  <c r="AJ122" i="11"/>
  <c r="AK122" i="11"/>
  <c r="AL122" i="11"/>
  <c r="AM122" i="11"/>
  <c r="AN122" i="11"/>
  <c r="AO122" i="11"/>
  <c r="AP122" i="11"/>
  <c r="AQ122" i="11"/>
  <c r="AR122" i="11"/>
  <c r="AS122" i="11"/>
  <c r="AT122" i="11"/>
  <c r="AU122" i="11"/>
  <c r="AV122" i="11"/>
  <c r="AW122" i="11"/>
  <c r="AX122" i="11"/>
  <c r="AY122" i="11"/>
  <c r="AZ122" i="11"/>
  <c r="BA122" i="11"/>
  <c r="BB122" i="11"/>
  <c r="BB116" i="11" s="1"/>
  <c r="BB117" i="11" s="1"/>
  <c r="AJ126" i="11"/>
  <c r="AK126" i="11"/>
  <c r="AL126" i="11"/>
  <c r="AM126" i="11"/>
  <c r="AN126" i="11"/>
  <c r="AO126" i="11"/>
  <c r="AP126" i="11"/>
  <c r="AQ126" i="11"/>
  <c r="AR126" i="11"/>
  <c r="AS126" i="11"/>
  <c r="AT126" i="11"/>
  <c r="AU126" i="11"/>
  <c r="AV126" i="11"/>
  <c r="AW126" i="11"/>
  <c r="AX126" i="11"/>
  <c r="AY126" i="11"/>
  <c r="AZ126" i="11"/>
  <c r="BA126" i="11"/>
  <c r="BB126" i="11"/>
  <c r="AP132" i="11"/>
  <c r="AZ132" i="11"/>
  <c r="BA132" i="11"/>
  <c r="AJ133" i="11"/>
  <c r="AK133" i="11"/>
  <c r="AL133" i="11"/>
  <c r="AL131" i="11" s="1"/>
  <c r="AL132" i="11" s="1"/>
  <c r="AM133" i="11"/>
  <c r="AN133" i="11"/>
  <c r="AO133" i="11"/>
  <c r="AP133" i="11"/>
  <c r="AP131" i="11" s="1"/>
  <c r="AQ133" i="11"/>
  <c r="AR133" i="11"/>
  <c r="AS133" i="11"/>
  <c r="AS131" i="11" s="1"/>
  <c r="AT133" i="11"/>
  <c r="AU133" i="11"/>
  <c r="AV133" i="11"/>
  <c r="AW133" i="11"/>
  <c r="AX133" i="11"/>
  <c r="AY133" i="11"/>
  <c r="AZ133" i="11"/>
  <c r="AZ131" i="11" s="1"/>
  <c r="BA133" i="11"/>
  <c r="BA131" i="11" s="1"/>
  <c r="BB133" i="11"/>
  <c r="AJ137" i="11"/>
  <c r="AK137" i="11"/>
  <c r="AL137" i="11"/>
  <c r="AM137" i="11"/>
  <c r="AN137" i="11"/>
  <c r="AO137" i="11"/>
  <c r="AP137" i="11"/>
  <c r="AQ137" i="11"/>
  <c r="AR137" i="11"/>
  <c r="AS137" i="11"/>
  <c r="AT137" i="11"/>
  <c r="AU137" i="11"/>
  <c r="AV137" i="11"/>
  <c r="AW137" i="11"/>
  <c r="AX137" i="11"/>
  <c r="AY137" i="11"/>
  <c r="AY131" i="11" s="1"/>
  <c r="AY132" i="11" s="1"/>
  <c r="AZ137" i="11"/>
  <c r="BA137" i="11"/>
  <c r="BB137" i="11"/>
  <c r="AJ141" i="11"/>
  <c r="AK141" i="11"/>
  <c r="AL141" i="11"/>
  <c r="AM141" i="11"/>
  <c r="AM131" i="11" s="1"/>
  <c r="AN141" i="11"/>
  <c r="AO141" i="11"/>
  <c r="AP141" i="11"/>
  <c r="AQ141" i="11"/>
  <c r="AR141" i="11"/>
  <c r="AS141" i="11"/>
  <c r="AT141" i="11"/>
  <c r="AU141" i="11"/>
  <c r="AV141" i="11"/>
  <c r="AW141" i="11"/>
  <c r="AX141" i="11"/>
  <c r="AX131" i="11" s="1"/>
  <c r="AX132" i="11" s="1"/>
  <c r="AY141" i="11"/>
  <c r="AZ141" i="11"/>
  <c r="BA141" i="11"/>
  <c r="BB141" i="11"/>
  <c r="AJ146" i="11"/>
  <c r="AJ147" i="11" s="1"/>
  <c r="AK146" i="11"/>
  <c r="AK147" i="11" s="1"/>
  <c r="AL146" i="11"/>
  <c r="AL147" i="11" s="1"/>
  <c r="AY146" i="11"/>
  <c r="AY147" i="11" s="1"/>
  <c r="BA146" i="11"/>
  <c r="BA147" i="11" s="1"/>
  <c r="BB146" i="11"/>
  <c r="BB147" i="11" s="1"/>
  <c r="AJ148" i="11"/>
  <c r="AK148" i="11"/>
  <c r="AL148" i="11"/>
  <c r="AM148" i="11"/>
  <c r="AN148" i="11"/>
  <c r="AO148" i="11"/>
  <c r="AP148" i="11"/>
  <c r="AQ148" i="11"/>
  <c r="AR148" i="11"/>
  <c r="AS148" i="11"/>
  <c r="AS146" i="11" s="1"/>
  <c r="AT148" i="11"/>
  <c r="AT146" i="11" s="1"/>
  <c r="AT147" i="11" s="1"/>
  <c r="AU148" i="11"/>
  <c r="AU146" i="11" s="1"/>
  <c r="AU147" i="11" s="1"/>
  <c r="AV148" i="11"/>
  <c r="AV146" i="11" s="1"/>
  <c r="AW148" i="11"/>
  <c r="AW146" i="11" s="1"/>
  <c r="AW147" i="11" s="1"/>
  <c r="AX148" i="11"/>
  <c r="AX146" i="11" s="1"/>
  <c r="AX147" i="11" s="1"/>
  <c r="AY148" i="11"/>
  <c r="AZ148" i="11"/>
  <c r="AZ146" i="11" s="1"/>
  <c r="AZ147" i="11" s="1"/>
  <c r="BA148" i="11"/>
  <c r="BB148" i="11"/>
  <c r="AJ152" i="11"/>
  <c r="AK152" i="11"/>
  <c r="AL152" i="11"/>
  <c r="AM152" i="11"/>
  <c r="AN152" i="11"/>
  <c r="AO152" i="11"/>
  <c r="AP152" i="11"/>
  <c r="AQ152" i="11"/>
  <c r="AR152" i="11"/>
  <c r="AS152" i="11"/>
  <c r="AT152" i="11"/>
  <c r="AU152" i="11"/>
  <c r="AV152" i="11"/>
  <c r="AW152" i="11"/>
  <c r="AX152" i="11"/>
  <c r="AY152" i="11"/>
  <c r="AZ152" i="11"/>
  <c r="BA152" i="11"/>
  <c r="BB152" i="11"/>
  <c r="AJ156" i="11"/>
  <c r="AK156" i="11"/>
  <c r="AL156" i="11"/>
  <c r="AM156" i="11"/>
  <c r="AM146" i="11" s="1"/>
  <c r="AN156" i="11"/>
  <c r="AN146" i="11" s="1"/>
  <c r="AN147" i="11" s="1"/>
  <c r="AO156" i="11"/>
  <c r="AO146" i="11" s="1"/>
  <c r="AO147" i="11" s="1"/>
  <c r="AP156" i="11"/>
  <c r="AQ156" i="11"/>
  <c r="AR156" i="11"/>
  <c r="AS156" i="11"/>
  <c r="AT156" i="11"/>
  <c r="AU156" i="11"/>
  <c r="AV156" i="11"/>
  <c r="AW156" i="11"/>
  <c r="AX156" i="11"/>
  <c r="AY156" i="11"/>
  <c r="AZ156" i="11"/>
  <c r="BA156" i="11"/>
  <c r="BB156" i="11"/>
  <c r="BB161" i="11"/>
  <c r="BB162" i="11" s="1"/>
  <c r="AX162" i="11"/>
  <c r="AY162" i="11"/>
  <c r="AJ163" i="11"/>
  <c r="AJ161" i="11" s="1"/>
  <c r="AK163" i="11"/>
  <c r="AL163" i="11"/>
  <c r="AM163" i="11"/>
  <c r="AN163" i="11"/>
  <c r="AO163" i="11"/>
  <c r="AP163" i="11"/>
  <c r="AQ163" i="11"/>
  <c r="AR163" i="11"/>
  <c r="AR161" i="11" s="1"/>
  <c r="AR162" i="11" s="1"/>
  <c r="AS163" i="11"/>
  <c r="AS161" i="11" s="1"/>
  <c r="AT163" i="11"/>
  <c r="AT161" i="11" s="1"/>
  <c r="AT162" i="11" s="1"/>
  <c r="AU163" i="11"/>
  <c r="AU161" i="11" s="1"/>
  <c r="AU162" i="11" s="1"/>
  <c r="AV163" i="11"/>
  <c r="AW163" i="11"/>
  <c r="AX163" i="11"/>
  <c r="AY163" i="11"/>
  <c r="AZ163" i="11"/>
  <c r="BA163" i="11"/>
  <c r="BB163" i="11"/>
  <c r="AJ167" i="11"/>
  <c r="AK167" i="11"/>
  <c r="AK161" i="11" s="1"/>
  <c r="AK162" i="11" s="1"/>
  <c r="AL167" i="11"/>
  <c r="AL161" i="11" s="1"/>
  <c r="AL162" i="11" s="1"/>
  <c r="AM167" i="11"/>
  <c r="AN167" i="11"/>
  <c r="AO167" i="11"/>
  <c r="AP167" i="11"/>
  <c r="AP161" i="11" s="1"/>
  <c r="AQ167" i="11"/>
  <c r="AQ161" i="11" s="1"/>
  <c r="AQ162" i="11" s="1"/>
  <c r="AR167" i="11"/>
  <c r="AS167" i="11"/>
  <c r="AT167" i="11"/>
  <c r="AU167" i="11"/>
  <c r="AV167" i="11"/>
  <c r="AW167" i="11"/>
  <c r="AX167" i="11"/>
  <c r="AY167" i="11"/>
  <c r="AZ167" i="11"/>
  <c r="BA167" i="11"/>
  <c r="BB167" i="11"/>
  <c r="AJ171" i="11"/>
  <c r="AK171" i="11"/>
  <c r="AL171" i="11"/>
  <c r="AM171" i="11"/>
  <c r="AN171" i="11"/>
  <c r="AN161" i="11" s="1"/>
  <c r="AN162" i="11" s="1"/>
  <c r="AO171" i="11"/>
  <c r="AO161" i="11" s="1"/>
  <c r="AO162" i="11" s="1"/>
  <c r="AP171" i="11"/>
  <c r="AQ171" i="11"/>
  <c r="AR171" i="11"/>
  <c r="AS171" i="11"/>
  <c r="AT171" i="11"/>
  <c r="AU171" i="11"/>
  <c r="AV171" i="11"/>
  <c r="AW171" i="11"/>
  <c r="AX171" i="11"/>
  <c r="AX161" i="11" s="1"/>
  <c r="AY171" i="11"/>
  <c r="AY161" i="11" s="1"/>
  <c r="AZ171" i="11"/>
  <c r="AZ161" i="11" s="1"/>
  <c r="AZ162" i="11" s="1"/>
  <c r="BA171" i="11"/>
  <c r="BA161" i="11" s="1"/>
  <c r="BA162" i="11" s="1"/>
  <c r="BB171" i="11"/>
  <c r="AK176" i="11"/>
  <c r="AK177" i="11"/>
  <c r="AM177" i="11"/>
  <c r="AT177" i="11"/>
  <c r="AX177" i="11"/>
  <c r="AJ178" i="11"/>
  <c r="AK178" i="11"/>
  <c r="AL178" i="11"/>
  <c r="AM178" i="11"/>
  <c r="AN178" i="11"/>
  <c r="AO178" i="11"/>
  <c r="AP178" i="11"/>
  <c r="AQ178" i="11"/>
  <c r="AR178" i="11"/>
  <c r="AS178" i="11"/>
  <c r="AT178" i="11"/>
  <c r="AU178" i="11"/>
  <c r="AV178" i="11"/>
  <c r="AW178" i="11"/>
  <c r="AX178" i="11"/>
  <c r="AX176" i="11" s="1"/>
  <c r="AY178" i="11"/>
  <c r="AZ178" i="11"/>
  <c r="BA178" i="11"/>
  <c r="BB178" i="11"/>
  <c r="AJ182" i="11"/>
  <c r="AJ176" i="11" s="1"/>
  <c r="AK182" i="11"/>
  <c r="AL182" i="11"/>
  <c r="AL176" i="11" s="1"/>
  <c r="AL177" i="11" s="1"/>
  <c r="AM182" i="11"/>
  <c r="AM176" i="11" s="1"/>
  <c r="AN182" i="11"/>
  <c r="AO182" i="11"/>
  <c r="AO176" i="11" s="1"/>
  <c r="AO177" i="11" s="1"/>
  <c r="AP182" i="11"/>
  <c r="AP176" i="11" s="1"/>
  <c r="AP177" i="11" s="1"/>
  <c r="AQ182" i="11"/>
  <c r="AQ176" i="11" s="1"/>
  <c r="AQ177" i="11" s="1"/>
  <c r="AR182" i="11"/>
  <c r="AS182" i="11"/>
  <c r="AT182" i="11"/>
  <c r="AT176" i="11" s="1"/>
  <c r="AU182" i="11"/>
  <c r="AV182" i="11"/>
  <c r="AW182" i="11"/>
  <c r="AX182" i="11"/>
  <c r="AY182" i="11"/>
  <c r="AZ182" i="11"/>
  <c r="BA182" i="11"/>
  <c r="BB182" i="11"/>
  <c r="AJ186" i="11"/>
  <c r="AK186" i="11"/>
  <c r="AL186" i="11"/>
  <c r="AM186" i="11"/>
  <c r="AN186" i="11"/>
  <c r="AO186" i="11"/>
  <c r="AP186" i="11"/>
  <c r="AQ186" i="11"/>
  <c r="AR186" i="11"/>
  <c r="AS186" i="11"/>
  <c r="AT186" i="11"/>
  <c r="AU186" i="11"/>
  <c r="AV186" i="11"/>
  <c r="AW186" i="11"/>
  <c r="AX186" i="11"/>
  <c r="AY186" i="11"/>
  <c r="AZ186" i="11"/>
  <c r="AZ176" i="11" s="1"/>
  <c r="AZ177" i="11" s="1"/>
  <c r="BA186" i="11"/>
  <c r="BB186" i="11"/>
  <c r="AK191" i="11"/>
  <c r="AK192" i="11" s="1"/>
  <c r="AL191" i="11"/>
  <c r="AL192" i="11" s="1"/>
  <c r="AJ193" i="11"/>
  <c r="AJ191" i="11" s="1"/>
  <c r="AK193" i="11"/>
  <c r="AL193" i="11"/>
  <c r="AM193" i="11"/>
  <c r="AN193" i="11"/>
  <c r="AO193" i="11"/>
  <c r="AP193" i="11"/>
  <c r="AQ193" i="11"/>
  <c r="AR193" i="11"/>
  <c r="AS193" i="11"/>
  <c r="AT193" i="11"/>
  <c r="AU193" i="11"/>
  <c r="AV193" i="11"/>
  <c r="AW193" i="11"/>
  <c r="AX193" i="11"/>
  <c r="AY193" i="11"/>
  <c r="AZ193" i="11"/>
  <c r="BA193" i="11"/>
  <c r="BB193" i="11"/>
  <c r="AJ197" i="11"/>
  <c r="AK197" i="11"/>
  <c r="AL197" i="11"/>
  <c r="AM197" i="11"/>
  <c r="AM191" i="11" s="1"/>
  <c r="AN197" i="11"/>
  <c r="AO197" i="11"/>
  <c r="AO191" i="11" s="1"/>
  <c r="AO192" i="11" s="1"/>
  <c r="AP197" i="11"/>
  <c r="AP191" i="11" s="1"/>
  <c r="AQ197" i="11"/>
  <c r="AQ191" i="11" s="1"/>
  <c r="AQ192" i="11" s="1"/>
  <c r="AR197" i="11"/>
  <c r="AS197" i="11"/>
  <c r="AT197" i="11"/>
  <c r="AU197" i="11"/>
  <c r="AV197" i="11"/>
  <c r="AW197" i="11"/>
  <c r="AX197" i="11"/>
  <c r="AY197" i="11"/>
  <c r="AZ197" i="11"/>
  <c r="BA197" i="11"/>
  <c r="BB197" i="11"/>
  <c r="AJ201" i="11"/>
  <c r="AK201" i="11"/>
  <c r="AL201" i="11"/>
  <c r="AM201" i="11"/>
  <c r="AN201" i="11"/>
  <c r="AO201" i="11"/>
  <c r="AP201" i="11"/>
  <c r="AQ201" i="11"/>
  <c r="AR201" i="11"/>
  <c r="AS201" i="11"/>
  <c r="AT201" i="11"/>
  <c r="AU201" i="11"/>
  <c r="AV201" i="11"/>
  <c r="AW201" i="11"/>
  <c r="AX201" i="11"/>
  <c r="AY201" i="11"/>
  <c r="AZ201" i="11"/>
  <c r="BA201" i="11"/>
  <c r="BB201" i="11"/>
  <c r="AJ206" i="11"/>
  <c r="AK206" i="11"/>
  <c r="AK207" i="11" s="1"/>
  <c r="AL206" i="11"/>
  <c r="AL207" i="11" s="1"/>
  <c r="AN206" i="11"/>
  <c r="AN207" i="11" s="1"/>
  <c r="AO206" i="11"/>
  <c r="AO207" i="11" s="1"/>
  <c r="AP206" i="11"/>
  <c r="AQ206" i="11"/>
  <c r="AQ207" i="11" s="1"/>
  <c r="AU206" i="11"/>
  <c r="AU207" i="11" s="1"/>
  <c r="AJ208" i="11"/>
  <c r="AK208" i="11"/>
  <c r="AL208" i="11"/>
  <c r="AM208" i="11"/>
  <c r="AN208" i="11"/>
  <c r="AO208" i="11"/>
  <c r="AP208" i="11"/>
  <c r="AQ208" i="11"/>
  <c r="AR208" i="11"/>
  <c r="AR206" i="11" s="1"/>
  <c r="AR207" i="11" s="1"/>
  <c r="AS208" i="11"/>
  <c r="AS206" i="11" s="1"/>
  <c r="AT208" i="11"/>
  <c r="AT206" i="11" s="1"/>
  <c r="AT207" i="11" s="1"/>
  <c r="AU208" i="11"/>
  <c r="AV208" i="11"/>
  <c r="AW208" i="11"/>
  <c r="AX208" i="11"/>
  <c r="AY208" i="11"/>
  <c r="AY206" i="11" s="1"/>
  <c r="AY207" i="11" s="1"/>
  <c r="AZ208" i="11"/>
  <c r="AZ206" i="11" s="1"/>
  <c r="AZ207" i="11" s="1"/>
  <c r="BA208" i="11"/>
  <c r="BA206" i="11" s="1"/>
  <c r="BA207" i="11" s="1"/>
  <c r="BB208" i="11"/>
  <c r="BB206" i="11" s="1"/>
  <c r="BB207" i="11" s="1"/>
  <c r="AJ212" i="11"/>
  <c r="AK212" i="11"/>
  <c r="AL212" i="11"/>
  <c r="AM212" i="11"/>
  <c r="AN212" i="11"/>
  <c r="AO212" i="11"/>
  <c r="AP212" i="11"/>
  <c r="AQ212" i="11"/>
  <c r="AR212" i="11"/>
  <c r="AS212" i="11"/>
  <c r="AT212" i="11"/>
  <c r="AU212" i="11"/>
  <c r="AV212" i="11"/>
  <c r="AW212" i="11"/>
  <c r="AX212" i="11"/>
  <c r="AY212" i="11"/>
  <c r="AZ212" i="11"/>
  <c r="BA212" i="11"/>
  <c r="BB212" i="11"/>
  <c r="AJ216" i="11"/>
  <c r="AK216" i="11"/>
  <c r="AL216" i="11"/>
  <c r="AM216" i="11"/>
  <c r="AM206" i="11" s="1"/>
  <c r="AN216" i="11"/>
  <c r="AO216" i="11"/>
  <c r="AP216" i="11"/>
  <c r="AQ216" i="11"/>
  <c r="AR216" i="11"/>
  <c r="AS216" i="11"/>
  <c r="AT216" i="11"/>
  <c r="AU216" i="11"/>
  <c r="AV216" i="11"/>
  <c r="AW216" i="11"/>
  <c r="AX216" i="11"/>
  <c r="AY216" i="11"/>
  <c r="AZ216" i="11"/>
  <c r="BA216" i="11"/>
  <c r="BB216" i="11"/>
  <c r="AJ221" i="11"/>
  <c r="AJ222" i="11"/>
  <c r="AW222" i="11"/>
  <c r="AX222" i="11"/>
  <c r="AJ223" i="11"/>
  <c r="AK223" i="11"/>
  <c r="AL223" i="11"/>
  <c r="AM223" i="11"/>
  <c r="AM221" i="11" s="1"/>
  <c r="AN223" i="11"/>
  <c r="AO223" i="11"/>
  <c r="AP223" i="11"/>
  <c r="AQ223" i="11"/>
  <c r="AR223" i="11"/>
  <c r="AS223" i="11"/>
  <c r="AT223" i="11"/>
  <c r="AU223" i="11"/>
  <c r="AV223" i="11"/>
  <c r="AW223" i="11"/>
  <c r="AW221" i="11" s="1"/>
  <c r="AX223" i="11"/>
  <c r="AY223" i="11"/>
  <c r="AZ223" i="11"/>
  <c r="BA223" i="11"/>
  <c r="BB223" i="11"/>
  <c r="AJ227" i="11"/>
  <c r="AK227" i="11"/>
  <c r="AK221" i="11" s="1"/>
  <c r="AK222" i="11" s="1"/>
  <c r="AL227" i="11"/>
  <c r="AL221" i="11" s="1"/>
  <c r="AL222" i="11" s="1"/>
  <c r="AM227" i="11"/>
  <c r="AN227" i="11"/>
  <c r="AN221" i="11" s="1"/>
  <c r="AN222" i="11" s="1"/>
  <c r="AO227" i="11"/>
  <c r="AO221" i="11" s="1"/>
  <c r="AO222" i="11" s="1"/>
  <c r="AP227" i="11"/>
  <c r="AP221" i="11" s="1"/>
  <c r="AQ227" i="11"/>
  <c r="AQ221" i="11" s="1"/>
  <c r="AQ222" i="11" s="1"/>
  <c r="AR227" i="11"/>
  <c r="AS227" i="11"/>
  <c r="AT227" i="11"/>
  <c r="AU227" i="11"/>
  <c r="AV227" i="11"/>
  <c r="AW227" i="11"/>
  <c r="AX227" i="11"/>
  <c r="AY227" i="11"/>
  <c r="AZ227" i="11"/>
  <c r="BA227" i="11"/>
  <c r="BB227" i="11"/>
  <c r="AJ231" i="11"/>
  <c r="AK231" i="11"/>
  <c r="AL231" i="11"/>
  <c r="AM231" i="11"/>
  <c r="AN231" i="11"/>
  <c r="AO231" i="11"/>
  <c r="AP231" i="11"/>
  <c r="AQ231" i="11"/>
  <c r="AR231" i="11"/>
  <c r="AS231" i="11"/>
  <c r="AT231" i="11"/>
  <c r="AU231" i="11"/>
  <c r="AV231" i="11"/>
  <c r="AW231" i="11"/>
  <c r="AX231" i="11"/>
  <c r="AX221" i="11" s="1"/>
  <c r="AY231" i="11"/>
  <c r="AZ231" i="11"/>
  <c r="BA231" i="11"/>
  <c r="BB231" i="11"/>
  <c r="AM236" i="11"/>
  <c r="AQ236" i="11"/>
  <c r="AR236" i="11"/>
  <c r="AM237" i="11"/>
  <c r="AQ237" i="11"/>
  <c r="AR237" i="11"/>
  <c r="AT237" i="11"/>
  <c r="AU237" i="11"/>
  <c r="AJ238" i="11"/>
  <c r="AK238" i="11"/>
  <c r="AL238" i="11"/>
  <c r="AM238" i="11"/>
  <c r="AN238" i="11"/>
  <c r="AO238" i="11"/>
  <c r="AP238" i="11"/>
  <c r="AP236" i="11" s="1"/>
  <c r="AQ238" i="11"/>
  <c r="AR238" i="11"/>
  <c r="AS238" i="11"/>
  <c r="AT238" i="11"/>
  <c r="AT236" i="11" s="1"/>
  <c r="AU238" i="11"/>
  <c r="AV238" i="11"/>
  <c r="AW238" i="11"/>
  <c r="AX238" i="11"/>
  <c r="AY238" i="11"/>
  <c r="AZ238" i="11"/>
  <c r="BA238" i="11"/>
  <c r="BB238" i="11"/>
  <c r="AJ242" i="11"/>
  <c r="AJ236" i="11" s="1"/>
  <c r="AK242" i="11"/>
  <c r="AK236" i="11" s="1"/>
  <c r="AK237" i="11" s="1"/>
  <c r="AL242" i="11"/>
  <c r="AL236" i="11" s="1"/>
  <c r="AL237" i="11" s="1"/>
  <c r="AM242" i="11"/>
  <c r="AN242" i="11"/>
  <c r="AO242" i="11"/>
  <c r="AP242" i="11"/>
  <c r="AQ242" i="11"/>
  <c r="AR242" i="11"/>
  <c r="AS242" i="11"/>
  <c r="AS236" i="11" s="1"/>
  <c r="AT242" i="11"/>
  <c r="AU242" i="11"/>
  <c r="AU236" i="11" s="1"/>
  <c r="AV242" i="11"/>
  <c r="AV236" i="11" s="1"/>
  <c r="AW242" i="11"/>
  <c r="AX242" i="11"/>
  <c r="AY242" i="11"/>
  <c r="AZ242" i="11"/>
  <c r="BA242" i="11"/>
  <c r="BB242" i="11"/>
  <c r="AJ246" i="11"/>
  <c r="AK246" i="11"/>
  <c r="AL246" i="11"/>
  <c r="AM246" i="11"/>
  <c r="AN246" i="11"/>
  <c r="AO246" i="11"/>
  <c r="AP246" i="11"/>
  <c r="AQ246" i="11"/>
  <c r="AR246" i="11"/>
  <c r="AS246" i="11"/>
  <c r="AT246" i="11"/>
  <c r="AU246" i="11"/>
  <c r="AV246" i="11"/>
  <c r="AW246" i="11"/>
  <c r="AX246" i="11"/>
  <c r="AY246" i="11"/>
  <c r="AZ246" i="11"/>
  <c r="BA246" i="11"/>
  <c r="BB246" i="11"/>
  <c r="AM251" i="11"/>
  <c r="AN251" i="11"/>
  <c r="AN252" i="11" s="1"/>
  <c r="AO251" i="11"/>
  <c r="AO252" i="11" s="1"/>
  <c r="AP251" i="11"/>
  <c r="AT251" i="11"/>
  <c r="AT252" i="11" s="1"/>
  <c r="BA252" i="11"/>
  <c r="AJ253" i="11"/>
  <c r="AJ251" i="11" s="1"/>
  <c r="AK253" i="11"/>
  <c r="AL253" i="11"/>
  <c r="AM253" i="11"/>
  <c r="AN253" i="11"/>
  <c r="AO253" i="11"/>
  <c r="AP253" i="11"/>
  <c r="AQ253" i="11"/>
  <c r="AR253" i="11"/>
  <c r="AR251" i="11" s="1"/>
  <c r="AR252" i="11" s="1"/>
  <c r="AS253" i="11"/>
  <c r="AS251" i="11" s="1"/>
  <c r="AT253" i="11"/>
  <c r="AU253" i="11"/>
  <c r="AV253" i="11"/>
  <c r="AW253" i="11"/>
  <c r="AW251" i="11" s="1"/>
  <c r="AW252" i="11" s="1"/>
  <c r="AX253" i="11"/>
  <c r="AY253" i="11"/>
  <c r="AZ253" i="11"/>
  <c r="BA253" i="11"/>
  <c r="BB253" i="11"/>
  <c r="AJ257" i="11"/>
  <c r="AK257" i="11"/>
  <c r="AL257" i="11"/>
  <c r="AM257" i="11"/>
  <c r="AN257" i="11"/>
  <c r="AO257" i="11"/>
  <c r="AP257" i="11"/>
  <c r="AQ257" i="11"/>
  <c r="AR257" i="11"/>
  <c r="AS257" i="11"/>
  <c r="AT257" i="11"/>
  <c r="AU257" i="11"/>
  <c r="AV257" i="11"/>
  <c r="AV251" i="11" s="1"/>
  <c r="AW257" i="11"/>
  <c r="AX257" i="11"/>
  <c r="AX251" i="11" s="1"/>
  <c r="AX252" i="11" s="1"/>
  <c r="AY257" i="11"/>
  <c r="AY251" i="11" s="1"/>
  <c r="AY252" i="11" s="1"/>
  <c r="AZ257" i="11"/>
  <c r="AZ251" i="11" s="1"/>
  <c r="AZ252" i="11" s="1"/>
  <c r="BA257" i="11"/>
  <c r="BA251" i="11" s="1"/>
  <c r="BB257" i="11"/>
  <c r="AJ261" i="11"/>
  <c r="AK261" i="11"/>
  <c r="AL261" i="11"/>
  <c r="AM261" i="11"/>
  <c r="AN261" i="11"/>
  <c r="AO261" i="11"/>
  <c r="AP261" i="11"/>
  <c r="AQ261" i="11"/>
  <c r="AR261" i="11"/>
  <c r="AS261" i="11"/>
  <c r="AT261" i="11"/>
  <c r="AU261" i="11"/>
  <c r="AV261" i="11"/>
  <c r="AW261" i="11"/>
  <c r="AX261" i="11"/>
  <c r="AY261" i="11"/>
  <c r="AZ261" i="11"/>
  <c r="BA261" i="11"/>
  <c r="BB261" i="11"/>
  <c r="AS266" i="11"/>
  <c r="AT266" i="11"/>
  <c r="AT267" i="11" s="1"/>
  <c r="AV266" i="11"/>
  <c r="AW266" i="11"/>
  <c r="AW267" i="11" s="1"/>
  <c r="AY266" i="11"/>
  <c r="AY267" i="11" s="1"/>
  <c r="AZ266" i="11"/>
  <c r="AQ267" i="11"/>
  <c r="AZ267" i="11"/>
  <c r="BA267" i="11"/>
  <c r="AJ268" i="11"/>
  <c r="AK268" i="11"/>
  <c r="AL268" i="11"/>
  <c r="AM268" i="11"/>
  <c r="AN268" i="11"/>
  <c r="AO268" i="11"/>
  <c r="AP268" i="11"/>
  <c r="AQ268" i="11"/>
  <c r="AQ266" i="11" s="1"/>
  <c r="AR268" i="11"/>
  <c r="AS268" i="11"/>
  <c r="AT268" i="11"/>
  <c r="AU268" i="11"/>
  <c r="AV268" i="11"/>
  <c r="AW268" i="11"/>
  <c r="AX268" i="11"/>
  <c r="AX266" i="11" s="1"/>
  <c r="AX267" i="11" s="1"/>
  <c r="AY268" i="11"/>
  <c r="AZ268" i="11"/>
  <c r="BA268" i="11"/>
  <c r="BB268" i="11"/>
  <c r="AJ272" i="11"/>
  <c r="AK272" i="11"/>
  <c r="AK266" i="11" s="1"/>
  <c r="AK267" i="11" s="1"/>
  <c r="AL272" i="11"/>
  <c r="AL266" i="11" s="1"/>
  <c r="AL267" i="11" s="1"/>
  <c r="AM272" i="11"/>
  <c r="AN272" i="11"/>
  <c r="AO272" i="11"/>
  <c r="AO266" i="11" s="1"/>
  <c r="AO267" i="11" s="1"/>
  <c r="AP272" i="11"/>
  <c r="AP266" i="11" s="1"/>
  <c r="AP267" i="11" s="1"/>
  <c r="AQ272" i="11"/>
  <c r="AR272" i="11"/>
  <c r="AS272" i="11"/>
  <c r="AT272" i="11"/>
  <c r="AU272" i="11"/>
  <c r="AU266" i="11" s="1"/>
  <c r="AU267" i="11" s="1"/>
  <c r="AV272" i="11"/>
  <c r="AW272" i="11"/>
  <c r="AX272" i="11"/>
  <c r="AY272" i="11"/>
  <c r="AZ272" i="11"/>
  <c r="BA272" i="11"/>
  <c r="BB272" i="11"/>
  <c r="AJ276" i="11"/>
  <c r="AK276" i="11"/>
  <c r="AL276" i="11"/>
  <c r="AM276" i="11"/>
  <c r="AN276" i="11"/>
  <c r="AO276" i="11"/>
  <c r="AP276" i="11"/>
  <c r="AQ276" i="11"/>
  <c r="AR276" i="11"/>
  <c r="AS276" i="11"/>
  <c r="AT276" i="11"/>
  <c r="AU276" i="11"/>
  <c r="AV276" i="11"/>
  <c r="AW276" i="11"/>
  <c r="AX276" i="11"/>
  <c r="AY276" i="11"/>
  <c r="AZ276" i="11"/>
  <c r="BA276" i="11"/>
  <c r="BA266" i="11" s="1"/>
  <c r="BB276" i="11"/>
  <c r="AJ283" i="11"/>
  <c r="AK283" i="11"/>
  <c r="AL283" i="11"/>
  <c r="AM283" i="11"/>
  <c r="AN283" i="11"/>
  <c r="AN281" i="11" s="1"/>
  <c r="AN282" i="11" s="1"/>
  <c r="AO283" i="11"/>
  <c r="AO281" i="11" s="1"/>
  <c r="AO282" i="11" s="1"/>
  <c r="AP283" i="11"/>
  <c r="AP281" i="11" s="1"/>
  <c r="AQ283" i="11"/>
  <c r="AQ281" i="11" s="1"/>
  <c r="AQ282" i="11" s="1"/>
  <c r="AR283" i="11"/>
  <c r="AR281" i="11" s="1"/>
  <c r="AR282" i="11" s="1"/>
  <c r="AS283" i="11"/>
  <c r="AS281" i="11" s="1"/>
  <c r="AT283" i="11"/>
  <c r="AU283" i="11"/>
  <c r="AU281" i="11" s="1"/>
  <c r="AU282" i="11" s="1"/>
  <c r="AV283" i="11"/>
  <c r="AW283" i="11"/>
  <c r="AX283" i="11"/>
  <c r="AY283" i="11"/>
  <c r="AZ283" i="11"/>
  <c r="BA283" i="11"/>
  <c r="BB283" i="11"/>
  <c r="AJ287" i="11"/>
  <c r="AK287" i="11"/>
  <c r="AL287" i="11"/>
  <c r="AM287" i="11"/>
  <c r="AN287" i="11"/>
  <c r="AO287" i="11"/>
  <c r="AP287" i="11"/>
  <c r="AQ287" i="11"/>
  <c r="AR287" i="11"/>
  <c r="AS287" i="11"/>
  <c r="AT287" i="11"/>
  <c r="AT281" i="11" s="1"/>
  <c r="AT282" i="11" s="1"/>
  <c r="AU287" i="11"/>
  <c r="AV287" i="11"/>
  <c r="AV281" i="11" s="1"/>
  <c r="AV282" i="11" s="1"/>
  <c r="AW287" i="11"/>
  <c r="AW281" i="11" s="1"/>
  <c r="AW282" i="11" s="1"/>
  <c r="AX287" i="11"/>
  <c r="AX281" i="11" s="1"/>
  <c r="AX282" i="11" s="1"/>
  <c r="AY287" i="11"/>
  <c r="AY281" i="11" s="1"/>
  <c r="AY282" i="11" s="1"/>
  <c r="AZ287" i="11"/>
  <c r="AZ281" i="11" s="1"/>
  <c r="AZ282" i="11" s="1"/>
  <c r="BA287" i="11"/>
  <c r="BA281" i="11" s="1"/>
  <c r="BA282" i="11" s="1"/>
  <c r="BB287" i="11"/>
  <c r="BB281" i="11" s="1"/>
  <c r="BB282" i="11" s="1"/>
  <c r="AJ291" i="11"/>
  <c r="AK291" i="11"/>
  <c r="AL291" i="11"/>
  <c r="AM291" i="11"/>
  <c r="AN291" i="11"/>
  <c r="AO291" i="11"/>
  <c r="AP291" i="11"/>
  <c r="AQ291" i="11"/>
  <c r="AR291" i="11"/>
  <c r="AS291" i="11"/>
  <c r="AT291" i="11"/>
  <c r="AU291" i="11"/>
  <c r="AV291" i="11"/>
  <c r="AW291" i="11"/>
  <c r="AX291" i="11"/>
  <c r="AY291" i="11"/>
  <c r="AZ291" i="11"/>
  <c r="BA291" i="11"/>
  <c r="BB291" i="11"/>
  <c r="AJ296" i="11"/>
  <c r="AK296" i="11"/>
  <c r="AK297" i="11" s="1"/>
  <c r="AM296" i="11"/>
  <c r="AN296" i="11"/>
  <c r="AN297" i="11" s="1"/>
  <c r="AO296" i="11"/>
  <c r="AO297" i="11" s="1"/>
  <c r="AP296" i="11"/>
  <c r="AR296" i="11"/>
  <c r="AR297" i="11" s="1"/>
  <c r="AU296" i="11"/>
  <c r="AU297" i="11" s="1"/>
  <c r="AV296" i="11"/>
  <c r="AW296" i="11"/>
  <c r="AX296" i="11"/>
  <c r="AX297" i="11" s="1"/>
  <c r="AY296" i="11"/>
  <c r="AZ296" i="11"/>
  <c r="BA296" i="11"/>
  <c r="BA297" i="11" s="1"/>
  <c r="AV297" i="11"/>
  <c r="AW297" i="11"/>
  <c r="AY297" i="11"/>
  <c r="AZ297" i="11"/>
  <c r="BB297" i="11"/>
  <c r="AJ298" i="11"/>
  <c r="AK298" i="11"/>
  <c r="AL298" i="11"/>
  <c r="AM298" i="11"/>
  <c r="AN298" i="11"/>
  <c r="AO298" i="11"/>
  <c r="AP298" i="11"/>
  <c r="AQ298" i="11"/>
  <c r="AR298" i="11"/>
  <c r="AS298" i="11"/>
  <c r="AT298" i="11"/>
  <c r="AU298" i="11"/>
  <c r="AV298" i="11"/>
  <c r="AW298" i="11"/>
  <c r="AX298" i="11"/>
  <c r="AY298" i="11"/>
  <c r="AZ298" i="11"/>
  <c r="BA298" i="11"/>
  <c r="BB298" i="11"/>
  <c r="AJ302" i="11"/>
  <c r="AK302" i="11"/>
  <c r="AL302" i="11"/>
  <c r="AM302" i="11"/>
  <c r="AN302" i="11"/>
  <c r="AO302" i="11"/>
  <c r="AP302" i="11"/>
  <c r="AQ302" i="11"/>
  <c r="AQ296" i="11" s="1"/>
  <c r="AQ297" i="11" s="1"/>
  <c r="AR302" i="11"/>
  <c r="AS302" i="11"/>
  <c r="AS296" i="11" s="1"/>
  <c r="AT302" i="11"/>
  <c r="AT296" i="11" s="1"/>
  <c r="AT297" i="11" s="1"/>
  <c r="AU302" i="11"/>
  <c r="AV302" i="11"/>
  <c r="AW302" i="11"/>
  <c r="AX302" i="11"/>
  <c r="AY302" i="11"/>
  <c r="AZ302" i="11"/>
  <c r="BA302" i="11"/>
  <c r="BB302" i="11"/>
  <c r="BB296" i="11" s="1"/>
  <c r="AJ306" i="11"/>
  <c r="AK306" i="11"/>
  <c r="AL306" i="11"/>
  <c r="AM306" i="11"/>
  <c r="AN306" i="11"/>
  <c r="AO306" i="11"/>
  <c r="AP306" i="11"/>
  <c r="AQ306" i="11"/>
  <c r="AR306" i="11"/>
  <c r="AS306" i="11"/>
  <c r="AT306" i="11"/>
  <c r="AU306" i="11"/>
  <c r="AV306" i="11"/>
  <c r="AW306" i="11"/>
  <c r="AX306" i="11"/>
  <c r="AY306" i="11"/>
  <c r="AZ306" i="11"/>
  <c r="BA306" i="11"/>
  <c r="BB306" i="11"/>
  <c r="AJ311" i="11"/>
  <c r="AJ312" i="11" s="1"/>
  <c r="AK311" i="11"/>
  <c r="AN311" i="11"/>
  <c r="AN312" i="11" s="1"/>
  <c r="AO311" i="11"/>
  <c r="AO312" i="11" s="1"/>
  <c r="AV311" i="11"/>
  <c r="AW311" i="11"/>
  <c r="AX311" i="11"/>
  <c r="AX312" i="11" s="1"/>
  <c r="AU312" i="11"/>
  <c r="AV312" i="11"/>
  <c r="AW312" i="11"/>
  <c r="AJ313" i="11"/>
  <c r="AK313" i="11"/>
  <c r="AL313" i="11"/>
  <c r="AM313" i="11"/>
  <c r="AM311" i="11" s="1"/>
  <c r="AN313" i="11"/>
  <c r="AO313" i="11"/>
  <c r="AP313" i="11"/>
  <c r="AQ313" i="11"/>
  <c r="AR313" i="11"/>
  <c r="AR311" i="11" s="1"/>
  <c r="AR312" i="11" s="1"/>
  <c r="AS313" i="11"/>
  <c r="AS311" i="11" s="1"/>
  <c r="AT313" i="11"/>
  <c r="AT311" i="11" s="1"/>
  <c r="AT312" i="11" s="1"/>
  <c r="AU313" i="11"/>
  <c r="AU311" i="11" s="1"/>
  <c r="AV313" i="11"/>
  <c r="AW313" i="11"/>
  <c r="AX313" i="11"/>
  <c r="AY313" i="11"/>
  <c r="AZ313" i="11"/>
  <c r="BA313" i="11"/>
  <c r="BB313" i="11"/>
  <c r="AJ317" i="11"/>
  <c r="AK317" i="11"/>
  <c r="AL317" i="11"/>
  <c r="AM317" i="11"/>
  <c r="AN317" i="11"/>
  <c r="AO317" i="11"/>
  <c r="AP317" i="11"/>
  <c r="AP311" i="11" s="1"/>
  <c r="AQ317" i="11"/>
  <c r="AQ311" i="11" s="1"/>
  <c r="AQ312" i="11" s="1"/>
  <c r="AR317" i="11"/>
  <c r="AS317" i="11"/>
  <c r="AT317" i="11"/>
  <c r="AU317" i="11"/>
  <c r="AV317" i="11"/>
  <c r="AW317" i="11"/>
  <c r="AX317" i="11"/>
  <c r="AY317" i="11"/>
  <c r="AZ317" i="11"/>
  <c r="BA317" i="11"/>
  <c r="BB317" i="11"/>
  <c r="AJ321" i="11"/>
  <c r="AK321" i="11"/>
  <c r="AL321" i="11"/>
  <c r="AM321" i="11"/>
  <c r="AN321" i="11"/>
  <c r="AO321" i="11"/>
  <c r="AP321" i="11"/>
  <c r="AQ321" i="11"/>
  <c r="AR321" i="11"/>
  <c r="AS321" i="11"/>
  <c r="AT321" i="11"/>
  <c r="AU321" i="11"/>
  <c r="AV321" i="11"/>
  <c r="AW321" i="11"/>
  <c r="AX321" i="11"/>
  <c r="AY321" i="11"/>
  <c r="AY311" i="11" s="1"/>
  <c r="AY312" i="11" s="1"/>
  <c r="AZ321" i="11"/>
  <c r="BA321" i="11"/>
  <c r="BB321" i="11"/>
  <c r="AJ326" i="11"/>
  <c r="AJ327" i="11" s="1"/>
  <c r="AU326" i="11"/>
  <c r="AL327" i="11"/>
  <c r="AQ327" i="11"/>
  <c r="AR327" i="11"/>
  <c r="AT327" i="11"/>
  <c r="AU327" i="11"/>
  <c r="AJ328" i="11"/>
  <c r="AK328" i="11"/>
  <c r="AL328" i="11"/>
  <c r="AM328" i="11"/>
  <c r="AN328" i="11"/>
  <c r="AO328" i="11"/>
  <c r="AP328" i="11"/>
  <c r="AQ328" i="11"/>
  <c r="AR328" i="11"/>
  <c r="AR326" i="11" s="1"/>
  <c r="AS328" i="11"/>
  <c r="AT328" i="11"/>
  <c r="AU328" i="11"/>
  <c r="AV328" i="11"/>
  <c r="AW328" i="11"/>
  <c r="AX328" i="11"/>
  <c r="AY328" i="11"/>
  <c r="AZ328" i="11"/>
  <c r="BA328" i="11"/>
  <c r="BB328" i="11"/>
  <c r="AJ332" i="11"/>
  <c r="AK332" i="11"/>
  <c r="AK326" i="11" s="1"/>
  <c r="AK327" i="11" s="1"/>
  <c r="AL332" i="11"/>
  <c r="AL326" i="11" s="1"/>
  <c r="AM332" i="11"/>
  <c r="AM326" i="11" s="1"/>
  <c r="AM327" i="11" s="1"/>
  <c r="AN332" i="11"/>
  <c r="AO332" i="11"/>
  <c r="AO326" i="11" s="1"/>
  <c r="AO327" i="11" s="1"/>
  <c r="AP332" i="11"/>
  <c r="AQ332" i="11"/>
  <c r="AQ326" i="11" s="1"/>
  <c r="AR332" i="11"/>
  <c r="AS332" i="11"/>
  <c r="AT332" i="11"/>
  <c r="AT326" i="11" s="1"/>
  <c r="AU332" i="11"/>
  <c r="AV332" i="11"/>
  <c r="AW332" i="11"/>
  <c r="AX332" i="11"/>
  <c r="AY332" i="11"/>
  <c r="AZ332" i="11"/>
  <c r="BA332" i="11"/>
  <c r="BB332" i="11"/>
  <c r="AJ336" i="11"/>
  <c r="AK336" i="11"/>
  <c r="AL336" i="11"/>
  <c r="AM336" i="11"/>
  <c r="AN336" i="11"/>
  <c r="AO336" i="11"/>
  <c r="AP336" i="11"/>
  <c r="AQ336" i="11"/>
  <c r="AR336" i="11"/>
  <c r="AS336" i="11"/>
  <c r="AT336" i="11"/>
  <c r="AU336" i="11"/>
  <c r="AV336" i="11"/>
  <c r="AW336" i="11"/>
  <c r="AX336" i="11"/>
  <c r="AY336" i="11"/>
  <c r="AY326" i="11" s="1"/>
  <c r="AY327" i="11" s="1"/>
  <c r="AZ336" i="11"/>
  <c r="AZ326" i="11" s="1"/>
  <c r="AZ327" i="11" s="1"/>
  <c r="BA336" i="11"/>
  <c r="BA326" i="11" s="1"/>
  <c r="BA327" i="11" s="1"/>
  <c r="BB336" i="11"/>
  <c r="BB326" i="11" s="1"/>
  <c r="BB327" i="11" s="1"/>
  <c r="AM341" i="11"/>
  <c r="AN341" i="11"/>
  <c r="AN342" i="11" s="1"/>
  <c r="AT342" i="11"/>
  <c r="AU342" i="11"/>
  <c r="AV342" i="11"/>
  <c r="AY342" i="11"/>
  <c r="AJ343" i="11"/>
  <c r="AJ341" i="11" s="1"/>
  <c r="AK343" i="11"/>
  <c r="AK341" i="11" s="1"/>
  <c r="AK342" i="11" s="1"/>
  <c r="AL343" i="11"/>
  <c r="AL341" i="11" s="1"/>
  <c r="AL342" i="11" s="1"/>
  <c r="AM343" i="11"/>
  <c r="AN343" i="11"/>
  <c r="AO343" i="11"/>
  <c r="AP343" i="11"/>
  <c r="AQ343" i="11"/>
  <c r="AR343" i="11"/>
  <c r="AS343" i="11"/>
  <c r="AT343" i="11"/>
  <c r="AT341" i="11" s="1"/>
  <c r="AU343" i="11"/>
  <c r="AU341" i="11" s="1"/>
  <c r="AV343" i="11"/>
  <c r="AV341" i="11" s="1"/>
  <c r="AW343" i="11"/>
  <c r="AW341" i="11" s="1"/>
  <c r="AW342" i="11" s="1"/>
  <c r="AX343" i="11"/>
  <c r="AX341" i="11" s="1"/>
  <c r="AX342" i="11" s="1"/>
  <c r="AY343" i="11"/>
  <c r="AZ343" i="11"/>
  <c r="BA343" i="11"/>
  <c r="BB343" i="11"/>
  <c r="AJ347" i="11"/>
  <c r="AK347" i="11"/>
  <c r="AL347" i="11"/>
  <c r="AM347" i="11"/>
  <c r="AN347" i="11"/>
  <c r="AO347" i="11"/>
  <c r="AP347" i="11"/>
  <c r="AQ347" i="11"/>
  <c r="AR347" i="11"/>
  <c r="AS347" i="11"/>
  <c r="AT347" i="11"/>
  <c r="AU347" i="11"/>
  <c r="AV347" i="11"/>
  <c r="AW347" i="11"/>
  <c r="AX347" i="11"/>
  <c r="AY347" i="11"/>
  <c r="AY341" i="11" s="1"/>
  <c r="AZ347" i="11"/>
  <c r="AZ341" i="11" s="1"/>
  <c r="AZ342" i="11" s="1"/>
  <c r="BA347" i="11"/>
  <c r="BA341" i="11" s="1"/>
  <c r="BA342" i="11" s="1"/>
  <c r="BB347" i="11"/>
  <c r="AJ351" i="11"/>
  <c r="AK351" i="11"/>
  <c r="AL351" i="11"/>
  <c r="AM351" i="11"/>
  <c r="AN351" i="11"/>
  <c r="AO351" i="11"/>
  <c r="AP351" i="11"/>
  <c r="AQ351" i="11"/>
  <c r="AR351" i="11"/>
  <c r="AS351" i="11"/>
  <c r="AT351" i="11"/>
  <c r="AU351" i="11"/>
  <c r="AV351" i="11"/>
  <c r="AW351" i="11"/>
  <c r="AX351" i="11"/>
  <c r="AY351" i="11"/>
  <c r="AZ351" i="11"/>
  <c r="BA351" i="11"/>
  <c r="BB351" i="11"/>
  <c r="AJ356" i="11"/>
  <c r="AK356" i="11"/>
  <c r="AL356" i="11"/>
  <c r="AL357" i="11" s="1"/>
  <c r="BB356" i="11"/>
  <c r="BB357" i="11" s="1"/>
  <c r="AJ357" i="11"/>
  <c r="AK357" i="11"/>
  <c r="AJ358" i="11"/>
  <c r="AK358" i="11"/>
  <c r="AL358" i="11"/>
  <c r="AM358" i="11"/>
  <c r="AN358" i="11"/>
  <c r="AO358" i="11"/>
  <c r="AP358" i="11"/>
  <c r="AQ358" i="11"/>
  <c r="AR358" i="11"/>
  <c r="AS358" i="11"/>
  <c r="AS356" i="11" s="1"/>
  <c r="AT358" i="11"/>
  <c r="AT356" i="11" s="1"/>
  <c r="AT357" i="11" s="1"/>
  <c r="AU358" i="11"/>
  <c r="AU356" i="11" s="1"/>
  <c r="AU357" i="11" s="1"/>
  <c r="AV358" i="11"/>
  <c r="AV356" i="11" s="1"/>
  <c r="AW358" i="11"/>
  <c r="AW356" i="11" s="1"/>
  <c r="AW357" i="11" s="1"/>
  <c r="AX358" i="11"/>
  <c r="AX356" i="11" s="1"/>
  <c r="AX357" i="11" s="1"/>
  <c r="AY358" i="11"/>
  <c r="AY356" i="11" s="1"/>
  <c r="AY357" i="11" s="1"/>
  <c r="AZ358" i="11"/>
  <c r="AZ356" i="11" s="1"/>
  <c r="AZ357" i="11" s="1"/>
  <c r="BA358" i="11"/>
  <c r="BA356" i="11" s="1"/>
  <c r="BA357" i="11" s="1"/>
  <c r="BB358" i="11"/>
  <c r="AJ362" i="11"/>
  <c r="AK362" i="11"/>
  <c r="AL362" i="11"/>
  <c r="AM362" i="11"/>
  <c r="AN362" i="11"/>
  <c r="AO362" i="11"/>
  <c r="AP362" i="11"/>
  <c r="AQ362" i="11"/>
  <c r="AR362" i="11"/>
  <c r="AS362" i="11"/>
  <c r="AT362" i="11"/>
  <c r="AU362" i="11"/>
  <c r="AV362" i="11"/>
  <c r="AW362" i="11"/>
  <c r="AX362" i="11"/>
  <c r="AY362" i="11"/>
  <c r="AZ362" i="11"/>
  <c r="BA362" i="11"/>
  <c r="BB362" i="11"/>
  <c r="AJ366" i="11"/>
  <c r="AK366" i="11"/>
  <c r="AL366" i="11"/>
  <c r="AM366" i="11"/>
  <c r="AM356" i="11" s="1"/>
  <c r="AN366" i="11"/>
  <c r="AO366" i="11"/>
  <c r="AP366" i="11"/>
  <c r="AQ366" i="11"/>
  <c r="AQ356" i="11" s="1"/>
  <c r="AQ357" i="11" s="1"/>
  <c r="AR366" i="11"/>
  <c r="AS366" i="11"/>
  <c r="AT366" i="11"/>
  <c r="AU366" i="11"/>
  <c r="AV366" i="11"/>
  <c r="AW366" i="11"/>
  <c r="AX366" i="11"/>
  <c r="AY366" i="11"/>
  <c r="AZ366" i="11"/>
  <c r="BA366" i="11"/>
  <c r="BB366" i="11"/>
  <c r="AN371" i="11"/>
  <c r="AN372" i="11" s="1"/>
  <c r="BA371" i="11"/>
  <c r="BA372" i="11"/>
  <c r="AJ373" i="11"/>
  <c r="AK373" i="11"/>
  <c r="AL373" i="11"/>
  <c r="AL371" i="11" s="1"/>
  <c r="AL372" i="11" s="1"/>
  <c r="AM373" i="11"/>
  <c r="AM371" i="11" s="1"/>
  <c r="AN373" i="11"/>
  <c r="AO373" i="11"/>
  <c r="AO371" i="11" s="1"/>
  <c r="AO372" i="11" s="1"/>
  <c r="AP373" i="11"/>
  <c r="AP371" i="11" s="1"/>
  <c r="AQ373" i="11"/>
  <c r="AQ371" i="11" s="1"/>
  <c r="AQ372" i="11" s="1"/>
  <c r="AR373" i="11"/>
  <c r="AS373" i="11"/>
  <c r="AS371" i="11" s="1"/>
  <c r="AT373" i="11"/>
  <c r="AU373" i="11"/>
  <c r="AV373" i="11"/>
  <c r="AW373" i="11"/>
  <c r="AX373" i="11"/>
  <c r="AX371" i="11" s="1"/>
  <c r="AX372" i="11" s="1"/>
  <c r="AY373" i="11"/>
  <c r="AZ373" i="11"/>
  <c r="BA373" i="11"/>
  <c r="BB373" i="11"/>
  <c r="AJ377" i="11"/>
  <c r="AK377" i="11"/>
  <c r="AL377" i="11"/>
  <c r="AM377" i="11"/>
  <c r="AN377" i="11"/>
  <c r="AO377" i="11"/>
  <c r="AP377" i="11"/>
  <c r="AQ377" i="11"/>
  <c r="AR377" i="11"/>
  <c r="AS377" i="11"/>
  <c r="AT377" i="11"/>
  <c r="AT371" i="11" s="1"/>
  <c r="AT372" i="11" s="1"/>
  <c r="AU377" i="11"/>
  <c r="AV377" i="11"/>
  <c r="AW377" i="11"/>
  <c r="AX377" i="11"/>
  <c r="AY377" i="11"/>
  <c r="AZ377" i="11"/>
  <c r="AZ371" i="11" s="1"/>
  <c r="AZ372" i="11" s="1"/>
  <c r="BA377" i="11"/>
  <c r="BB377" i="11"/>
  <c r="BB371" i="11" s="1"/>
  <c r="BB372" i="11" s="1"/>
  <c r="AJ381" i="11"/>
  <c r="AK381" i="11"/>
  <c r="AL381" i="11"/>
  <c r="AM381" i="11"/>
  <c r="AN381" i="11"/>
  <c r="AO381" i="11"/>
  <c r="AP381" i="11"/>
  <c r="AQ381" i="11"/>
  <c r="AR381" i="11"/>
  <c r="AR371" i="11" s="1"/>
  <c r="AR372" i="11" s="1"/>
  <c r="AS381" i="11"/>
  <c r="AT381" i="11"/>
  <c r="AU381" i="11"/>
  <c r="AV381" i="11"/>
  <c r="AW381" i="11"/>
  <c r="AW371" i="11" s="1"/>
  <c r="AW372" i="11" s="1"/>
  <c r="AX381" i="11"/>
  <c r="AY381" i="11"/>
  <c r="AZ381" i="11"/>
  <c r="BA381" i="11"/>
  <c r="BB381" i="11"/>
  <c r="AN386" i="11"/>
  <c r="AN387" i="11" s="1"/>
  <c r="AO386" i="11"/>
  <c r="AO387" i="11" s="1"/>
  <c r="AP386" i="11"/>
  <c r="AR386" i="11"/>
  <c r="AR387" i="11" s="1"/>
  <c r="AS386" i="11"/>
  <c r="AY386" i="11"/>
  <c r="AY387" i="11" s="1"/>
  <c r="AZ386" i="11"/>
  <c r="BA386" i="11"/>
  <c r="BB386" i="11"/>
  <c r="AM387" i="11"/>
  <c r="AZ387" i="11"/>
  <c r="BA387" i="11"/>
  <c r="BB387" i="11"/>
  <c r="AJ388" i="11"/>
  <c r="AJ386" i="11" s="1"/>
  <c r="AK388" i="11"/>
  <c r="AK386" i="11" s="1"/>
  <c r="AK387" i="11" s="1"/>
  <c r="AL388" i="11"/>
  <c r="AL386" i="11" s="1"/>
  <c r="AL387" i="11" s="1"/>
  <c r="AM388" i="11"/>
  <c r="AM386" i="11" s="1"/>
  <c r="AN388" i="11"/>
  <c r="AO388" i="11"/>
  <c r="AP388" i="11"/>
  <c r="AQ388" i="11"/>
  <c r="AR388" i="11"/>
  <c r="AS388" i="11"/>
  <c r="AT388" i="11"/>
  <c r="AU388" i="11"/>
  <c r="AV388" i="11"/>
  <c r="AW388" i="11"/>
  <c r="AX388" i="11"/>
  <c r="AY388" i="11"/>
  <c r="AZ388" i="11"/>
  <c r="BA388" i="11"/>
  <c r="BB388" i="11"/>
  <c r="AJ392" i="11"/>
  <c r="AK392" i="11"/>
  <c r="AL392" i="11"/>
  <c r="AM392" i="11"/>
  <c r="AN392" i="11"/>
  <c r="AO392" i="11"/>
  <c r="AP392" i="11"/>
  <c r="AQ392" i="11"/>
  <c r="AR392" i="11"/>
  <c r="AS392" i="11"/>
  <c r="AT392" i="11"/>
  <c r="AT386" i="11" s="1"/>
  <c r="AT387" i="11" s="1"/>
  <c r="AU392" i="11"/>
  <c r="AU386" i="11" s="1"/>
  <c r="AU387" i="11" s="1"/>
  <c r="AV392" i="11"/>
  <c r="AW392" i="11"/>
  <c r="AW386" i="11" s="1"/>
  <c r="AW387" i="11" s="1"/>
  <c r="AX392" i="11"/>
  <c r="AX386" i="11" s="1"/>
  <c r="AX387" i="11" s="1"/>
  <c r="AY392" i="11"/>
  <c r="AZ392" i="11"/>
  <c r="BA392" i="11"/>
  <c r="BB392" i="11"/>
  <c r="AJ396" i="11"/>
  <c r="AK396" i="11"/>
  <c r="AL396" i="11"/>
  <c r="AM396" i="11"/>
  <c r="AN396" i="11"/>
  <c r="AO396" i="11"/>
  <c r="AP396" i="11"/>
  <c r="AQ396" i="11"/>
  <c r="AR396" i="11"/>
  <c r="AS396" i="11"/>
  <c r="AT396" i="11"/>
  <c r="AU396" i="11"/>
  <c r="AV396" i="11"/>
  <c r="AW396" i="11"/>
  <c r="AX396" i="11"/>
  <c r="AY396" i="11"/>
  <c r="AZ396" i="11"/>
  <c r="BA396" i="11"/>
  <c r="BB396" i="11"/>
  <c r="AO401" i="11"/>
  <c r="AO402" i="11" s="1"/>
  <c r="AP401" i="11"/>
  <c r="AQ401" i="11"/>
  <c r="AQ402" i="11" s="1"/>
  <c r="AR401" i="11"/>
  <c r="AR402" i="11" s="1"/>
  <c r="AS401" i="11"/>
  <c r="AT401" i="11"/>
  <c r="AT402" i="11" s="1"/>
  <c r="AU401" i="11"/>
  <c r="AU402" i="11" s="1"/>
  <c r="AV401" i="11"/>
  <c r="AX401" i="11"/>
  <c r="AX402" i="11" s="1"/>
  <c r="AY401" i="11"/>
  <c r="AY402" i="11" s="1"/>
  <c r="AJ403" i="11"/>
  <c r="AK403" i="11"/>
  <c r="AL403" i="11"/>
  <c r="AM403" i="11"/>
  <c r="AN403" i="11"/>
  <c r="AO403" i="11"/>
  <c r="AP403" i="11"/>
  <c r="AQ403" i="11"/>
  <c r="AR403" i="11"/>
  <c r="AS403" i="11"/>
  <c r="AT403" i="11"/>
  <c r="AU403" i="11"/>
  <c r="AV403" i="11"/>
  <c r="AW403" i="11"/>
  <c r="AX403" i="11"/>
  <c r="AY403" i="11"/>
  <c r="AZ403" i="11"/>
  <c r="AZ401" i="11" s="1"/>
  <c r="AZ402" i="11" s="1"/>
  <c r="BA403" i="11"/>
  <c r="BA401" i="11" s="1"/>
  <c r="BA402" i="11" s="1"/>
  <c r="BB403" i="11"/>
  <c r="BB401" i="11" s="1"/>
  <c r="BB402" i="11" s="1"/>
  <c r="AJ407" i="11"/>
  <c r="AJ401" i="11" s="1"/>
  <c r="AJ402" i="11" s="1"/>
  <c r="AK407" i="11"/>
  <c r="AL407" i="11"/>
  <c r="AM407" i="11"/>
  <c r="AN407" i="11"/>
  <c r="AO407" i="11"/>
  <c r="AP407" i="11"/>
  <c r="AQ407" i="11"/>
  <c r="AR407" i="11"/>
  <c r="AS407" i="11"/>
  <c r="AT407" i="11"/>
  <c r="AU407" i="11"/>
  <c r="AV407" i="11"/>
  <c r="AW407" i="11"/>
  <c r="AX407" i="11"/>
  <c r="AY407" i="11"/>
  <c r="AZ407" i="11"/>
  <c r="BA407" i="11"/>
  <c r="BB407" i="11"/>
  <c r="AJ411" i="11"/>
  <c r="AK411" i="11"/>
  <c r="AL411" i="11"/>
  <c r="AM411" i="11"/>
  <c r="AN411" i="11"/>
  <c r="AO411" i="11"/>
  <c r="AP411" i="11"/>
  <c r="AQ411" i="11"/>
  <c r="AR411" i="11"/>
  <c r="AS411" i="11"/>
  <c r="AT411" i="11"/>
  <c r="AU411" i="11"/>
  <c r="AV411" i="11"/>
  <c r="AW411" i="11"/>
  <c r="AX411" i="11"/>
  <c r="AY411" i="11"/>
  <c r="AZ411" i="11"/>
  <c r="BA411" i="11"/>
  <c r="BB411" i="11"/>
  <c r="AO416" i="11"/>
  <c r="AP416" i="11"/>
  <c r="BA416" i="11"/>
  <c r="AN417" i="11"/>
  <c r="AO417" i="11"/>
  <c r="AP417" i="11"/>
  <c r="BA417" i="11"/>
  <c r="AJ418" i="11"/>
  <c r="AJ416" i="11" s="1"/>
  <c r="AK418" i="11"/>
  <c r="AK416" i="11" s="1"/>
  <c r="AK417" i="11" s="1"/>
  <c r="AL418" i="11"/>
  <c r="AM418" i="11"/>
  <c r="AN418" i="11"/>
  <c r="AN416" i="11" s="1"/>
  <c r="AO418" i="11"/>
  <c r="AP418" i="11"/>
  <c r="AQ418" i="11"/>
  <c r="AR418" i="11"/>
  <c r="AS418" i="11"/>
  <c r="AT418" i="11"/>
  <c r="AU418" i="11"/>
  <c r="AV418" i="11"/>
  <c r="AW418" i="11"/>
  <c r="AX418" i="11"/>
  <c r="AY418" i="11"/>
  <c r="AZ418" i="11"/>
  <c r="AZ416" i="11" s="1"/>
  <c r="AZ417" i="11" s="1"/>
  <c r="BA418" i="11"/>
  <c r="BB418" i="11"/>
  <c r="BB416" i="11" s="1"/>
  <c r="BB417" i="11" s="1"/>
  <c r="AJ422" i="11"/>
  <c r="AK422" i="11"/>
  <c r="AL422" i="11"/>
  <c r="AM422" i="11"/>
  <c r="AM416" i="11" s="1"/>
  <c r="AN422" i="11"/>
  <c r="AO422" i="11"/>
  <c r="AP422" i="11"/>
  <c r="AQ422" i="11"/>
  <c r="AQ416" i="11" s="1"/>
  <c r="AQ417" i="11" s="1"/>
  <c r="AR422" i="11"/>
  <c r="AS422" i="11"/>
  <c r="AS416" i="11" s="1"/>
  <c r="AT422" i="11"/>
  <c r="AU422" i="11"/>
  <c r="AU416" i="11" s="1"/>
  <c r="AU417" i="11" s="1"/>
  <c r="AV422" i="11"/>
  <c r="AV416" i="11" s="1"/>
  <c r="AW422" i="11"/>
  <c r="AX422" i="11"/>
  <c r="AY422" i="11"/>
  <c r="AZ422" i="11"/>
  <c r="BA422" i="11"/>
  <c r="BB422" i="11"/>
  <c r="AJ426" i="11"/>
  <c r="AK426" i="11"/>
  <c r="AL426" i="11"/>
  <c r="AM426" i="11"/>
  <c r="AN426" i="11"/>
  <c r="AO426" i="11"/>
  <c r="AP426" i="11"/>
  <c r="AQ426" i="11"/>
  <c r="AR426" i="11"/>
  <c r="AS426" i="11"/>
  <c r="AT426" i="11"/>
  <c r="AT416" i="11" s="1"/>
  <c r="AT417" i="11" s="1"/>
  <c r="AU426" i="11"/>
  <c r="AV426" i="11"/>
  <c r="AW426" i="11"/>
  <c r="AX426" i="11"/>
  <c r="AY426" i="11"/>
  <c r="AZ426" i="11"/>
  <c r="BA426" i="11"/>
  <c r="BB426" i="11"/>
  <c r="AK431" i="11"/>
  <c r="AK432" i="11" s="1"/>
  <c r="AO431" i="11"/>
  <c r="AO432" i="11" s="1"/>
  <c r="AP431" i="11"/>
  <c r="AQ431" i="11"/>
  <c r="AQ432" i="11" s="1"/>
  <c r="AR431" i="11"/>
  <c r="AR432" i="11" s="1"/>
  <c r="AT431" i="11"/>
  <c r="AT432" i="11" s="1"/>
  <c r="BB432" i="11"/>
  <c r="AJ433" i="11"/>
  <c r="AJ431" i="11" s="1"/>
  <c r="AK433" i="11"/>
  <c r="AL433" i="11"/>
  <c r="AL431" i="11" s="1"/>
  <c r="AL432" i="11" s="1"/>
  <c r="AM433" i="11"/>
  <c r="AM431" i="11" s="1"/>
  <c r="AN433" i="11"/>
  <c r="AN431" i="11" s="1"/>
  <c r="AN432" i="11" s="1"/>
  <c r="AO433" i="11"/>
  <c r="AP433" i="11"/>
  <c r="AQ433" i="11"/>
  <c r="AR433" i="11"/>
  <c r="AS433" i="11"/>
  <c r="AT433" i="11"/>
  <c r="AU433" i="11"/>
  <c r="AV433" i="11"/>
  <c r="AW433" i="11"/>
  <c r="AX433" i="11"/>
  <c r="AY433" i="11"/>
  <c r="AZ433" i="11"/>
  <c r="BA433" i="11"/>
  <c r="BB433" i="11"/>
  <c r="BB431" i="11" s="1"/>
  <c r="AJ437" i="11"/>
  <c r="AK437" i="11"/>
  <c r="AL437" i="11"/>
  <c r="AM437" i="11"/>
  <c r="AN437" i="11"/>
  <c r="AO437" i="11"/>
  <c r="AP437" i="11"/>
  <c r="AQ437" i="11"/>
  <c r="AR437" i="11"/>
  <c r="AS437" i="11"/>
  <c r="AS431" i="11" s="1"/>
  <c r="AT437" i="11"/>
  <c r="AU437" i="11"/>
  <c r="AU431" i="11" s="1"/>
  <c r="AU432" i="11" s="1"/>
  <c r="AV437" i="11"/>
  <c r="AW437" i="11"/>
  <c r="AX437" i="11"/>
  <c r="AY437" i="11"/>
  <c r="AZ437" i="11"/>
  <c r="BA437" i="11"/>
  <c r="BB437" i="11"/>
  <c r="AJ441" i="11"/>
  <c r="AK441" i="11"/>
  <c r="AL441" i="11"/>
  <c r="AM441" i="11"/>
  <c r="AN441" i="11"/>
  <c r="AO441" i="11"/>
  <c r="AP441" i="11"/>
  <c r="AQ441" i="11"/>
  <c r="AR441" i="11"/>
  <c r="AS441" i="11"/>
  <c r="AT441" i="11"/>
  <c r="AU441" i="11"/>
  <c r="AV441" i="11"/>
  <c r="AW441" i="11"/>
  <c r="AX441" i="11"/>
  <c r="AY441" i="11"/>
  <c r="AZ441" i="11"/>
  <c r="BA441" i="11"/>
  <c r="BB441" i="11"/>
  <c r="AR446" i="11"/>
  <c r="AR447" i="11" s="1"/>
  <c r="AS446" i="11"/>
  <c r="AS447" i="11" s="1"/>
  <c r="AT446" i="11"/>
  <c r="AT447" i="11" s="1"/>
  <c r="AU446" i="11"/>
  <c r="AU447" i="11" s="1"/>
  <c r="AY446" i="11"/>
  <c r="AY447" i="11" s="1"/>
  <c r="BA446" i="11"/>
  <c r="BA447" i="11" s="1"/>
  <c r="BB446" i="11"/>
  <c r="BB447" i="11" s="1"/>
  <c r="BI446" i="11"/>
  <c r="AJ448" i="11"/>
  <c r="AK448" i="11"/>
  <c r="AL448" i="11"/>
  <c r="AM448" i="11"/>
  <c r="AN448" i="11"/>
  <c r="AO448" i="11"/>
  <c r="AP448" i="11"/>
  <c r="AQ448" i="11"/>
  <c r="AR448" i="11"/>
  <c r="AS448" i="11"/>
  <c r="AT448" i="11"/>
  <c r="AU448" i="11"/>
  <c r="AV448" i="11"/>
  <c r="AV446" i="11" s="1"/>
  <c r="AW448" i="11"/>
  <c r="AW446" i="11" s="1"/>
  <c r="AW447" i="11" s="1"/>
  <c r="AX448" i="11"/>
  <c r="AY448" i="11"/>
  <c r="AZ448" i="11"/>
  <c r="BA448" i="11"/>
  <c r="BB448" i="11"/>
  <c r="AJ452" i="11"/>
  <c r="AK452" i="11"/>
  <c r="AK446" i="11" s="1"/>
  <c r="AK447" i="11" s="1"/>
  <c r="AL452" i="11"/>
  <c r="AL446" i="11" s="1"/>
  <c r="AL447" i="11" s="1"/>
  <c r="AM452" i="11"/>
  <c r="AM446" i="11" s="1"/>
  <c r="AM447" i="11" s="1"/>
  <c r="AN452" i="11"/>
  <c r="AO452" i="11"/>
  <c r="AP452" i="11"/>
  <c r="AQ452" i="11"/>
  <c r="AR452" i="11"/>
  <c r="AS452" i="11"/>
  <c r="AT452" i="11"/>
  <c r="AU452" i="11"/>
  <c r="AV452" i="11"/>
  <c r="AW452" i="11"/>
  <c r="AX452" i="11"/>
  <c r="AY452" i="11"/>
  <c r="AZ452" i="11"/>
  <c r="BA452" i="11"/>
  <c r="BB452" i="11"/>
  <c r="AJ456" i="11"/>
  <c r="AK456" i="11"/>
  <c r="AL456" i="11"/>
  <c r="AM456" i="11"/>
  <c r="AN456" i="11"/>
  <c r="AO456" i="11"/>
  <c r="AO446" i="11" s="1"/>
  <c r="AO447" i="11" s="1"/>
  <c r="AP456" i="11"/>
  <c r="AP446" i="11" s="1"/>
  <c r="AQ456" i="11"/>
  <c r="AQ446" i="11" s="1"/>
  <c r="AQ447" i="11" s="1"/>
  <c r="AR456" i="11"/>
  <c r="AS456" i="11"/>
  <c r="AT456" i="11"/>
  <c r="AU456" i="11"/>
  <c r="AV456" i="11"/>
  <c r="AW456" i="11"/>
  <c r="AX456" i="11"/>
  <c r="AY456" i="11"/>
  <c r="AZ456" i="11"/>
  <c r="BA456" i="11"/>
  <c r="BB456" i="11"/>
  <c r="BA461" i="11"/>
  <c r="BA462" i="11" s="1"/>
  <c r="AJ463" i="11"/>
  <c r="AJ461" i="11" s="1"/>
  <c r="AK463" i="11"/>
  <c r="AK461" i="11" s="1"/>
  <c r="AK462" i="11" s="1"/>
  <c r="AL463" i="11"/>
  <c r="AM463" i="11"/>
  <c r="AN463" i="11"/>
  <c r="AO463" i="11"/>
  <c r="AP463" i="11"/>
  <c r="AQ463" i="11"/>
  <c r="AR463" i="11"/>
  <c r="AS463" i="11"/>
  <c r="AT463" i="11"/>
  <c r="AU463" i="11"/>
  <c r="AU461" i="11" s="1"/>
  <c r="AU462" i="11" s="1"/>
  <c r="AV463" i="11"/>
  <c r="AV461" i="11" s="1"/>
  <c r="AW463" i="11"/>
  <c r="AW461" i="11" s="1"/>
  <c r="AW462" i="11" s="1"/>
  <c r="AX463" i="11"/>
  <c r="AX461" i="11" s="1"/>
  <c r="AX462" i="11" s="1"/>
  <c r="AY463" i="11"/>
  <c r="AY461" i="11" s="1"/>
  <c r="AY462" i="11" s="1"/>
  <c r="AZ463" i="11"/>
  <c r="AZ461" i="11" s="1"/>
  <c r="AZ462" i="11" s="1"/>
  <c r="BA463" i="11"/>
  <c r="BB463" i="11"/>
  <c r="AJ467" i="11"/>
  <c r="AK467" i="11"/>
  <c r="AL467" i="11"/>
  <c r="AM467" i="11"/>
  <c r="AN467" i="11"/>
  <c r="AO467" i="11"/>
  <c r="AP467" i="11"/>
  <c r="AQ467" i="11"/>
  <c r="AR467" i="11"/>
  <c r="AS467" i="11"/>
  <c r="AT467" i="11"/>
  <c r="AU467" i="11"/>
  <c r="AV467" i="11"/>
  <c r="AW467" i="11"/>
  <c r="AX467" i="11"/>
  <c r="AY467" i="11"/>
  <c r="AZ467" i="11"/>
  <c r="BA467" i="11"/>
  <c r="BB467" i="11"/>
  <c r="BB461" i="11" s="1"/>
  <c r="BB462" i="11" s="1"/>
  <c r="AJ471" i="11"/>
  <c r="AK471" i="11"/>
  <c r="AL471" i="11"/>
  <c r="AM471" i="11"/>
  <c r="AN471" i="11"/>
  <c r="AO471" i="11"/>
  <c r="AP471" i="11"/>
  <c r="AQ471" i="11"/>
  <c r="AR471" i="11"/>
  <c r="AS471" i="11"/>
  <c r="AT471" i="11"/>
  <c r="AU471" i="11"/>
  <c r="AV471" i="11"/>
  <c r="AW471" i="11"/>
  <c r="AX471" i="11"/>
  <c r="AY471" i="11"/>
  <c r="AZ471" i="11"/>
  <c r="BA471" i="11"/>
  <c r="BB471" i="11"/>
  <c r="AR476" i="11"/>
  <c r="AV476" i="11"/>
  <c r="AP477" i="11"/>
  <c r="AQ477" i="11"/>
  <c r="AR477" i="11"/>
  <c r="AT477" i="11"/>
  <c r="AJ478" i="11"/>
  <c r="AJ476" i="11" s="1"/>
  <c r="AK478" i="11"/>
  <c r="AL478" i="11"/>
  <c r="AM478" i="11"/>
  <c r="AN478" i="11"/>
  <c r="AO478" i="11"/>
  <c r="AP478" i="11"/>
  <c r="AP476" i="11" s="1"/>
  <c r="AQ478" i="11"/>
  <c r="AQ476" i="11" s="1"/>
  <c r="AR478" i="11"/>
  <c r="AS478" i="11"/>
  <c r="AT478" i="11"/>
  <c r="AU478" i="11"/>
  <c r="AV478" i="11"/>
  <c r="AW478" i="11"/>
  <c r="AX478" i="11"/>
  <c r="AY478" i="11"/>
  <c r="AZ478" i="11"/>
  <c r="BA478" i="11"/>
  <c r="BB478" i="11"/>
  <c r="AJ482" i="11"/>
  <c r="AK482" i="11"/>
  <c r="AL482" i="11"/>
  <c r="AL476" i="11" s="1"/>
  <c r="AL477" i="11" s="1"/>
  <c r="AM482" i="11"/>
  <c r="AM476" i="11" s="1"/>
  <c r="AM477" i="11" s="1"/>
  <c r="AN482" i="11"/>
  <c r="AO482" i="11"/>
  <c r="AP482" i="11"/>
  <c r="AQ482" i="11"/>
  <c r="AR482" i="11"/>
  <c r="AS482" i="11"/>
  <c r="AT482" i="11"/>
  <c r="AT476" i="11" s="1"/>
  <c r="AU482" i="11"/>
  <c r="AU476" i="11" s="1"/>
  <c r="AU477" i="11" s="1"/>
  <c r="AV482" i="11"/>
  <c r="AW482" i="11"/>
  <c r="AW476" i="11" s="1"/>
  <c r="AW477" i="11" s="1"/>
  <c r="AX482" i="11"/>
  <c r="AY482" i="11"/>
  <c r="AZ482" i="11"/>
  <c r="BA482" i="11"/>
  <c r="BB482" i="11"/>
  <c r="AJ486" i="11"/>
  <c r="AK486" i="11"/>
  <c r="AL486" i="11"/>
  <c r="AM486" i="11"/>
  <c r="AN486" i="11"/>
  <c r="AO486" i="11"/>
  <c r="AP486" i="11"/>
  <c r="AQ486" i="11"/>
  <c r="AR486" i="11"/>
  <c r="AS486" i="11"/>
  <c r="AT486" i="11"/>
  <c r="AU486" i="11"/>
  <c r="AV486" i="11"/>
  <c r="AW486" i="11"/>
  <c r="AX486" i="11"/>
  <c r="AX476" i="11" s="1"/>
  <c r="AX477" i="11" s="1"/>
  <c r="AY486" i="11"/>
  <c r="AY476" i="11" s="1"/>
  <c r="AY477" i="11" s="1"/>
  <c r="AZ486" i="11"/>
  <c r="BA486" i="11"/>
  <c r="BB486" i="11"/>
  <c r="AM491" i="11"/>
  <c r="AN491" i="11"/>
  <c r="AN492" i="11" s="1"/>
  <c r="AQ491" i="11"/>
  <c r="AQ492" i="11" s="1"/>
  <c r="AR491" i="11"/>
  <c r="AR492" i="11" s="1"/>
  <c r="AT491" i="11"/>
  <c r="AT492" i="11" s="1"/>
  <c r="AV491" i="11"/>
  <c r="AW491" i="11"/>
  <c r="AX491" i="11"/>
  <c r="AX492" i="11" s="1"/>
  <c r="AP492" i="11"/>
  <c r="AW492" i="11"/>
  <c r="AJ493" i="11"/>
  <c r="AK493" i="11"/>
  <c r="AL493" i="11"/>
  <c r="AM493" i="11"/>
  <c r="AN493" i="11"/>
  <c r="AO493" i="11"/>
  <c r="AP493" i="11"/>
  <c r="AP491" i="11" s="1"/>
  <c r="AQ493" i="11"/>
  <c r="AR493" i="11"/>
  <c r="AS493" i="11"/>
  <c r="AT493" i="11"/>
  <c r="AU493" i="11"/>
  <c r="AU491" i="11" s="1"/>
  <c r="AU492" i="11" s="1"/>
  <c r="AV493" i="11"/>
  <c r="AW493" i="11"/>
  <c r="AX493" i="11"/>
  <c r="AY493" i="11"/>
  <c r="AY491" i="11" s="1"/>
  <c r="AY492" i="11" s="1"/>
  <c r="AZ493" i="11"/>
  <c r="AZ491" i="11" s="1"/>
  <c r="AZ492" i="11" s="1"/>
  <c r="BA493" i="11"/>
  <c r="BB493" i="11"/>
  <c r="AJ497" i="11"/>
  <c r="AK497" i="11"/>
  <c r="AL497" i="11"/>
  <c r="AM497" i="11"/>
  <c r="AN497" i="11"/>
  <c r="AO497" i="11"/>
  <c r="AP497" i="11"/>
  <c r="AQ497" i="11"/>
  <c r="AR497" i="11"/>
  <c r="AS497" i="11"/>
  <c r="AT497" i="11"/>
  <c r="AU497" i="11"/>
  <c r="AV497" i="11"/>
  <c r="AW497" i="11"/>
  <c r="AX497" i="11"/>
  <c r="AY497" i="11"/>
  <c r="AZ497" i="11"/>
  <c r="BA497" i="11"/>
  <c r="BA491" i="11" s="1"/>
  <c r="BA492" i="11" s="1"/>
  <c r="BB497" i="11"/>
  <c r="BB491" i="11" s="1"/>
  <c r="BB492" i="11" s="1"/>
  <c r="AJ501" i="11"/>
  <c r="AK501" i="11"/>
  <c r="AL501" i="11"/>
  <c r="AM501" i="11"/>
  <c r="AN501" i="11"/>
  <c r="AO501" i="11"/>
  <c r="AP501" i="11"/>
  <c r="AQ501" i="11"/>
  <c r="AR501" i="11"/>
  <c r="AS501" i="11"/>
  <c r="AT501" i="11"/>
  <c r="AU501" i="11"/>
  <c r="AV501" i="11"/>
  <c r="AW501" i="11"/>
  <c r="AX501" i="11"/>
  <c r="AY501" i="11"/>
  <c r="AZ501" i="11"/>
  <c r="BA501" i="11"/>
  <c r="BB501" i="11"/>
  <c r="AQ506" i="11"/>
  <c r="AQ507" i="11" s="1"/>
  <c r="AS506" i="11"/>
  <c r="AT506" i="11"/>
  <c r="AT507" i="11" s="1"/>
  <c r="AU506" i="11"/>
  <c r="AU507" i="11" s="1"/>
  <c r="AX506" i="11"/>
  <c r="AX507" i="11" s="1"/>
  <c r="BJ506" i="11"/>
  <c r="AJ507" i="11"/>
  <c r="AJ508" i="11"/>
  <c r="AK508" i="11"/>
  <c r="AL508" i="11"/>
  <c r="AM508" i="11"/>
  <c r="AN508" i="11"/>
  <c r="AO508" i="11"/>
  <c r="AP508" i="11"/>
  <c r="AQ508" i="11"/>
  <c r="AR508" i="11"/>
  <c r="AR506" i="11" s="1"/>
  <c r="AR507" i="11" s="1"/>
  <c r="AS508" i="11"/>
  <c r="AT508" i="11"/>
  <c r="AU508" i="11"/>
  <c r="AV508" i="11"/>
  <c r="AV506" i="11" s="1"/>
  <c r="AV507" i="11" s="1"/>
  <c r="AW508" i="11"/>
  <c r="AW506" i="11" s="1"/>
  <c r="AW507" i="11" s="1"/>
  <c r="AX508" i="11"/>
  <c r="AY508" i="11"/>
  <c r="AZ508" i="11"/>
  <c r="BA508" i="11"/>
  <c r="BB508" i="11"/>
  <c r="AJ512" i="11"/>
  <c r="AK512" i="11"/>
  <c r="AL512" i="11"/>
  <c r="AM512" i="11"/>
  <c r="AN512" i="11"/>
  <c r="AO512" i="11"/>
  <c r="AP512" i="11"/>
  <c r="AP506" i="11" s="1"/>
  <c r="AQ512" i="11"/>
  <c r="AR512" i="11"/>
  <c r="AS512" i="11"/>
  <c r="AT512" i="11"/>
  <c r="AU512" i="11"/>
  <c r="AV512" i="11"/>
  <c r="AW512" i="11"/>
  <c r="AX512" i="11"/>
  <c r="AY512" i="11"/>
  <c r="AZ512" i="11"/>
  <c r="BA512" i="11"/>
  <c r="BB512" i="11"/>
  <c r="AJ516" i="11"/>
  <c r="AJ506" i="11" s="1"/>
  <c r="AK516" i="11"/>
  <c r="AL516" i="11"/>
  <c r="AM516" i="11"/>
  <c r="AN516" i="11"/>
  <c r="AO516" i="11"/>
  <c r="AP516" i="11"/>
  <c r="AQ516" i="11"/>
  <c r="AR516" i="11"/>
  <c r="AS516" i="11"/>
  <c r="AT516" i="11"/>
  <c r="AU516" i="11"/>
  <c r="AV516" i="11"/>
  <c r="AW516" i="11"/>
  <c r="AX516" i="11"/>
  <c r="AY516" i="11"/>
  <c r="AY506" i="11" s="1"/>
  <c r="AY507" i="11" s="1"/>
  <c r="AZ516" i="11"/>
  <c r="AZ506" i="11" s="1"/>
  <c r="AZ507" i="11" s="1"/>
  <c r="BA516" i="11"/>
  <c r="BA506" i="11" s="1"/>
  <c r="BA507" i="11" s="1"/>
  <c r="BB516" i="11"/>
  <c r="BB506" i="11" s="1"/>
  <c r="BB507" i="11" s="1"/>
  <c r="AJ521" i="11"/>
  <c r="AP521" i="11"/>
  <c r="AV521" i="11"/>
  <c r="AR522" i="11"/>
  <c r="AS522" i="11"/>
  <c r="AV522" i="11"/>
  <c r="AW522" i="11"/>
  <c r="AJ523" i="11"/>
  <c r="AK523" i="11"/>
  <c r="AK521" i="11" s="1"/>
  <c r="AK522" i="11" s="1"/>
  <c r="AL523" i="11"/>
  <c r="AM523" i="11"/>
  <c r="AM521" i="11" s="1"/>
  <c r="AN523" i="11"/>
  <c r="AO523" i="11"/>
  <c r="AP523" i="11"/>
  <c r="AQ523" i="11"/>
  <c r="AR523" i="11"/>
  <c r="AR521" i="11" s="1"/>
  <c r="AS523" i="11"/>
  <c r="AS521" i="11" s="1"/>
  <c r="AT523" i="11"/>
  <c r="AU523" i="11"/>
  <c r="AV523" i="11"/>
  <c r="AW523" i="11"/>
  <c r="AX523" i="11"/>
  <c r="AY523" i="11"/>
  <c r="AZ523" i="11"/>
  <c r="BA523" i="11"/>
  <c r="BB523" i="11"/>
  <c r="AJ527" i="11"/>
  <c r="AK527" i="11"/>
  <c r="AL527" i="11"/>
  <c r="AL521" i="11" s="1"/>
  <c r="AL522" i="11" s="1"/>
  <c r="AM527" i="11"/>
  <c r="AN527" i="11"/>
  <c r="AO527" i="11"/>
  <c r="AP527" i="11"/>
  <c r="AQ527" i="11"/>
  <c r="AR527" i="11"/>
  <c r="AS527" i="11"/>
  <c r="AT527" i="11"/>
  <c r="AT521" i="11" s="1"/>
  <c r="AU527" i="11"/>
  <c r="AU521" i="11" s="1"/>
  <c r="AU522" i="11" s="1"/>
  <c r="AV527" i="11"/>
  <c r="AW527" i="11"/>
  <c r="AX527" i="11"/>
  <c r="AY527" i="11"/>
  <c r="AZ527" i="11"/>
  <c r="AZ521" i="11" s="1"/>
  <c r="AZ522" i="11" s="1"/>
  <c r="BA527" i="11"/>
  <c r="BB527" i="11"/>
  <c r="AJ531" i="11"/>
  <c r="AK531" i="11"/>
  <c r="AL531" i="11"/>
  <c r="AM531" i="11"/>
  <c r="AN531" i="11"/>
  <c r="AO531" i="11"/>
  <c r="AP531" i="11"/>
  <c r="AQ531" i="11"/>
  <c r="AR531" i="11"/>
  <c r="AS531" i="11"/>
  <c r="AT531" i="11"/>
  <c r="AU531" i="11"/>
  <c r="AV531" i="11"/>
  <c r="AW531" i="11"/>
  <c r="AW521" i="11" s="1"/>
  <c r="AX531" i="11"/>
  <c r="AX521" i="11" s="1"/>
  <c r="AX522" i="11" s="1"/>
  <c r="AY531" i="11"/>
  <c r="AY521" i="11" s="1"/>
  <c r="AY522" i="11" s="1"/>
  <c r="AZ531" i="11"/>
  <c r="BA531" i="11"/>
  <c r="BB531" i="11"/>
  <c r="AJ536" i="11"/>
  <c r="AJ537" i="11" s="1"/>
  <c r="AK536" i="11"/>
  <c r="AK537" i="11" s="1"/>
  <c r="AN536" i="11"/>
  <c r="AN537" i="11" s="1"/>
  <c r="AQ536" i="11"/>
  <c r="AQ537" i="11" s="1"/>
  <c r="AR536" i="11"/>
  <c r="AR537" i="11" s="1"/>
  <c r="AS536" i="11"/>
  <c r="AW536" i="11"/>
  <c r="AW537" i="11" s="1"/>
  <c r="BF536" i="11"/>
  <c r="AJ538" i="11"/>
  <c r="AK538" i="11"/>
  <c r="AL538" i="11"/>
  <c r="AL536" i="11" s="1"/>
  <c r="AL537" i="11" s="1"/>
  <c r="AM538" i="11"/>
  <c r="AM536" i="11" s="1"/>
  <c r="AN538" i="11"/>
  <c r="AO538" i="11"/>
  <c r="AO536" i="11" s="1"/>
  <c r="AO537" i="11" s="1"/>
  <c r="AP538" i="11"/>
  <c r="AQ538" i="11"/>
  <c r="AR538" i="11"/>
  <c r="AS538" i="11"/>
  <c r="AT538" i="11"/>
  <c r="AU538" i="11"/>
  <c r="AV538" i="11"/>
  <c r="AV536" i="11" s="1"/>
  <c r="AW538" i="11"/>
  <c r="AX538" i="11"/>
  <c r="AY538" i="11"/>
  <c r="AY536" i="11" s="1"/>
  <c r="AY537" i="11" s="1"/>
  <c r="AZ538" i="11"/>
  <c r="AZ536" i="11" s="1"/>
  <c r="AZ537" i="11" s="1"/>
  <c r="BA538" i="11"/>
  <c r="BA536" i="11" s="1"/>
  <c r="BA537" i="11" s="1"/>
  <c r="BB538" i="11"/>
  <c r="AJ542" i="11"/>
  <c r="AK542" i="11"/>
  <c r="AL542" i="11"/>
  <c r="AM542" i="11"/>
  <c r="AN542" i="11"/>
  <c r="AO542" i="11"/>
  <c r="AP542" i="11"/>
  <c r="AQ542" i="11"/>
  <c r="AR542" i="11"/>
  <c r="AS542" i="11"/>
  <c r="AT542" i="11"/>
  <c r="AU542" i="11"/>
  <c r="AV542" i="11"/>
  <c r="AW542" i="11"/>
  <c r="AX542" i="11"/>
  <c r="AY542" i="11"/>
  <c r="AZ542" i="11"/>
  <c r="BA542" i="11"/>
  <c r="BB542" i="11"/>
  <c r="BB536" i="11" s="1"/>
  <c r="BB537" i="11" s="1"/>
  <c r="AJ546" i="11"/>
  <c r="AK546" i="11"/>
  <c r="AL546" i="11"/>
  <c r="AM546" i="11"/>
  <c r="AN546" i="11"/>
  <c r="AO546" i="11"/>
  <c r="AP546" i="11"/>
  <c r="AQ546" i="11"/>
  <c r="AR546" i="11"/>
  <c r="AS546" i="11"/>
  <c r="AT546" i="11"/>
  <c r="AU546" i="11"/>
  <c r="AU536" i="11" s="1"/>
  <c r="AU537" i="11" s="1"/>
  <c r="AV546" i="11"/>
  <c r="AW546" i="11"/>
  <c r="AX546" i="11"/>
  <c r="AY546" i="11"/>
  <c r="AZ546" i="11"/>
  <c r="BA546" i="11"/>
  <c r="BB546" i="11"/>
  <c r="AP551" i="11"/>
  <c r="AQ551" i="11"/>
  <c r="AT551" i="11"/>
  <c r="AP552" i="11"/>
  <c r="AQ552" i="11"/>
  <c r="AT552" i="11"/>
  <c r="AX552" i="11"/>
  <c r="AY552" i="11"/>
  <c r="AJ553" i="11"/>
  <c r="AJ551" i="11" s="1"/>
  <c r="AK553" i="11"/>
  <c r="AL553" i="11"/>
  <c r="AM553" i="11"/>
  <c r="AM551" i="11" s="1"/>
  <c r="AN553" i="11"/>
  <c r="AN551" i="11" s="1"/>
  <c r="AN552" i="11" s="1"/>
  <c r="AO553" i="11"/>
  <c r="AP553" i="11"/>
  <c r="AQ553" i="11"/>
  <c r="AR553" i="11"/>
  <c r="AS553" i="11"/>
  <c r="AT553" i="11"/>
  <c r="AU553" i="11"/>
  <c r="AV553" i="11"/>
  <c r="AW553" i="11"/>
  <c r="AX553" i="11"/>
  <c r="AY553" i="11"/>
  <c r="AZ553" i="11"/>
  <c r="BA553" i="11"/>
  <c r="BB553" i="11"/>
  <c r="AJ557" i="11"/>
  <c r="AK557" i="11"/>
  <c r="AL557" i="11"/>
  <c r="AM557" i="11"/>
  <c r="AN557" i="11"/>
  <c r="AO557" i="11"/>
  <c r="AO551" i="11" s="1"/>
  <c r="AO552" i="11" s="1"/>
  <c r="AP557" i="11"/>
  <c r="AQ557" i="11"/>
  <c r="AR557" i="11"/>
  <c r="AR551" i="11" s="1"/>
  <c r="AR552" i="11" s="1"/>
  <c r="AS557" i="11"/>
  <c r="AS551" i="11" s="1"/>
  <c r="AT557" i="11"/>
  <c r="AU557" i="11"/>
  <c r="AU551" i="11" s="1"/>
  <c r="AU552" i="11" s="1"/>
  <c r="AV557" i="11"/>
  <c r="AV551" i="11" s="1"/>
  <c r="AW557" i="11"/>
  <c r="AW551" i="11" s="1"/>
  <c r="AW552" i="11" s="1"/>
  <c r="AX557" i="11"/>
  <c r="AY557" i="11"/>
  <c r="AZ557" i="11"/>
  <c r="BA557" i="11"/>
  <c r="BB557" i="11"/>
  <c r="AJ561" i="11"/>
  <c r="AK561" i="11"/>
  <c r="AL561" i="11"/>
  <c r="AM561" i="11"/>
  <c r="AN561" i="11"/>
  <c r="AO561" i="11"/>
  <c r="AP561" i="11"/>
  <c r="AQ561" i="11"/>
  <c r="AR561" i="11"/>
  <c r="AS561" i="11"/>
  <c r="AT561" i="11"/>
  <c r="AU561" i="11"/>
  <c r="AV561" i="11"/>
  <c r="AW561" i="11"/>
  <c r="AX561" i="11"/>
  <c r="AX551" i="11" s="1"/>
  <c r="AY561" i="11"/>
  <c r="AY551" i="11" s="1"/>
  <c r="AZ561" i="11"/>
  <c r="BA561" i="11"/>
  <c r="BB561" i="11"/>
  <c r="AL566" i="11"/>
  <c r="AL567" i="11" s="1"/>
  <c r="AM566" i="11"/>
  <c r="AO566" i="11"/>
  <c r="AP566" i="11"/>
  <c r="AS566" i="11"/>
  <c r="AT566" i="11"/>
  <c r="AT567" i="11" s="1"/>
  <c r="AZ566" i="11"/>
  <c r="AK567" i="11"/>
  <c r="AO567" i="11"/>
  <c r="AS567" i="11"/>
  <c r="AX567" i="11"/>
  <c r="AZ567" i="11"/>
  <c r="AJ568" i="11"/>
  <c r="AK568" i="11"/>
  <c r="AL568" i="11"/>
  <c r="AM568" i="11"/>
  <c r="AN568" i="11"/>
  <c r="AO568" i="11"/>
  <c r="AP568" i="11"/>
  <c r="AQ568" i="11"/>
  <c r="AR568" i="11"/>
  <c r="AS568" i="11"/>
  <c r="AT568" i="11"/>
  <c r="AU568" i="11"/>
  <c r="AU566" i="11" s="1"/>
  <c r="AU567" i="11" s="1"/>
  <c r="AV568" i="11"/>
  <c r="AW568" i="11"/>
  <c r="AX568" i="11"/>
  <c r="AX566" i="11" s="1"/>
  <c r="AY568" i="11"/>
  <c r="AY566" i="11" s="1"/>
  <c r="AY567" i="11" s="1"/>
  <c r="AZ568" i="11"/>
  <c r="BA568" i="11"/>
  <c r="BB568" i="11"/>
  <c r="AJ572" i="11"/>
  <c r="AK572" i="11"/>
  <c r="AK566" i="11" s="1"/>
  <c r="AL572" i="11"/>
  <c r="AM572" i="11"/>
  <c r="AN572" i="11"/>
  <c r="AO572" i="11"/>
  <c r="AP572" i="11"/>
  <c r="AQ572" i="11"/>
  <c r="AQ566" i="11" s="1"/>
  <c r="AQ567" i="11" s="1"/>
  <c r="AR572" i="11"/>
  <c r="AR566" i="11" s="1"/>
  <c r="AR567" i="11" s="1"/>
  <c r="AS572" i="11"/>
  <c r="AT572" i="11"/>
  <c r="AU572" i="11"/>
  <c r="AV572" i="11"/>
  <c r="AW572" i="11"/>
  <c r="AX572" i="11"/>
  <c r="AY572" i="11"/>
  <c r="AZ572" i="11"/>
  <c r="BA572" i="11"/>
  <c r="BA566" i="11" s="1"/>
  <c r="BA567" i="11" s="1"/>
  <c r="BB572" i="11"/>
  <c r="AJ576" i="11"/>
  <c r="AK576" i="11"/>
  <c r="AL576" i="11"/>
  <c r="AM576" i="11"/>
  <c r="AN576" i="11"/>
  <c r="AO576" i="11"/>
  <c r="AP576" i="11"/>
  <c r="AQ576" i="11"/>
  <c r="AR576" i="11"/>
  <c r="AS576" i="11"/>
  <c r="AT576" i="11"/>
  <c r="AU576" i="11"/>
  <c r="AV576" i="11"/>
  <c r="AW576" i="11"/>
  <c r="AX576" i="11"/>
  <c r="AY576" i="11"/>
  <c r="AZ576" i="11"/>
  <c r="BA576" i="11"/>
  <c r="BB576" i="11"/>
  <c r="AK581" i="11"/>
  <c r="AK582" i="11" s="1"/>
  <c r="AL581" i="11"/>
  <c r="AL582" i="11" s="1"/>
  <c r="AN581" i="11"/>
  <c r="AN582" i="11" s="1"/>
  <c r="AJ583" i="11"/>
  <c r="AK583" i="11"/>
  <c r="AL583" i="11"/>
  <c r="AM583" i="11"/>
  <c r="AN583" i="11"/>
  <c r="AO583" i="11"/>
  <c r="AO581" i="11" s="1"/>
  <c r="AO582" i="11" s="1"/>
  <c r="AP583" i="11"/>
  <c r="AP581" i="11" s="1"/>
  <c r="AQ583" i="11"/>
  <c r="AR583" i="11"/>
  <c r="AS583" i="11"/>
  <c r="AT583" i="11"/>
  <c r="AU583" i="11"/>
  <c r="AV583" i="11"/>
  <c r="AV581" i="11" s="1"/>
  <c r="AV582" i="11" s="1"/>
  <c r="AW583" i="11"/>
  <c r="AW581" i="11" s="1"/>
  <c r="AW582" i="11" s="1"/>
  <c r="AX583" i="11"/>
  <c r="AX581" i="11" s="1"/>
  <c r="AX582" i="11" s="1"/>
  <c r="AY583" i="11"/>
  <c r="AY581" i="11" s="1"/>
  <c r="AY582" i="11" s="1"/>
  <c r="AZ583" i="11"/>
  <c r="AZ581" i="11" s="1"/>
  <c r="AZ582" i="11" s="1"/>
  <c r="BA583" i="11"/>
  <c r="BA581" i="11" s="1"/>
  <c r="BA582" i="11" s="1"/>
  <c r="BB583" i="11"/>
  <c r="AJ587" i="11"/>
  <c r="AK587" i="11"/>
  <c r="AL587" i="11"/>
  <c r="AM587" i="11"/>
  <c r="AN587" i="11"/>
  <c r="AO587" i="11"/>
  <c r="AP587" i="11"/>
  <c r="AQ587" i="11"/>
  <c r="AR587" i="11"/>
  <c r="AS587" i="11"/>
  <c r="AT587" i="11"/>
  <c r="AU587" i="11"/>
  <c r="AV587" i="11"/>
  <c r="AW587" i="11"/>
  <c r="AX587" i="11"/>
  <c r="AY587" i="11"/>
  <c r="AZ587" i="11"/>
  <c r="BA587" i="11"/>
  <c r="BB587" i="11"/>
  <c r="BB581" i="11" s="1"/>
  <c r="BB582" i="11" s="1"/>
  <c r="AJ591" i="11"/>
  <c r="AK591" i="11"/>
  <c r="AL591" i="11"/>
  <c r="AM591" i="11"/>
  <c r="AN591" i="11"/>
  <c r="AO591" i="11"/>
  <c r="AP591" i="11"/>
  <c r="AQ591" i="11"/>
  <c r="AR591" i="11"/>
  <c r="AS591" i="11"/>
  <c r="AT591" i="11"/>
  <c r="AU591" i="11"/>
  <c r="AV591" i="11"/>
  <c r="AW591" i="11"/>
  <c r="AX591" i="11"/>
  <c r="AY591" i="11"/>
  <c r="AZ591" i="11"/>
  <c r="BA591" i="11"/>
  <c r="BB591" i="11"/>
  <c r="AJ598" i="11"/>
  <c r="AK598" i="11"/>
  <c r="AL598" i="11"/>
  <c r="AM598" i="11"/>
  <c r="AM596" i="11" s="1"/>
  <c r="AN598" i="11"/>
  <c r="AN596" i="11" s="1"/>
  <c r="AN597" i="11" s="1"/>
  <c r="AO598" i="11"/>
  <c r="AP598" i="11"/>
  <c r="AQ598" i="11"/>
  <c r="AR598" i="11"/>
  <c r="AS598" i="11"/>
  <c r="AT598" i="11"/>
  <c r="AU598" i="11"/>
  <c r="AV598" i="11"/>
  <c r="AW598" i="11"/>
  <c r="AX598" i="11"/>
  <c r="AY598" i="11"/>
  <c r="AZ598" i="11"/>
  <c r="BA598" i="11"/>
  <c r="BB598" i="11"/>
  <c r="AJ602" i="11"/>
  <c r="AJ596" i="11" s="1"/>
  <c r="AK602" i="11"/>
  <c r="AL602" i="11"/>
  <c r="AM602" i="11"/>
  <c r="AN602" i="11"/>
  <c r="AO602" i="11"/>
  <c r="AP602" i="11"/>
  <c r="AQ602" i="11"/>
  <c r="AR602" i="11"/>
  <c r="AS602" i="11"/>
  <c r="AT602" i="11"/>
  <c r="AU602" i="11"/>
  <c r="AV602" i="11"/>
  <c r="AW602" i="11"/>
  <c r="AX602" i="11"/>
  <c r="AY602" i="11"/>
  <c r="AZ602" i="11"/>
  <c r="BA602" i="11"/>
  <c r="BB602" i="11"/>
  <c r="AJ606" i="11"/>
  <c r="AK606" i="11"/>
  <c r="AL606" i="11"/>
  <c r="AM606" i="11"/>
  <c r="AN606" i="11"/>
  <c r="AO606" i="11"/>
  <c r="AP606" i="11"/>
  <c r="AQ606" i="11"/>
  <c r="AR606" i="11"/>
  <c r="AS606" i="11"/>
  <c r="AT606" i="11"/>
  <c r="AU606" i="11"/>
  <c r="AV606" i="11"/>
  <c r="AW606" i="11"/>
  <c r="AX606" i="11"/>
  <c r="AY606" i="11"/>
  <c r="AZ606" i="11"/>
  <c r="BA606" i="11"/>
  <c r="BB606" i="11"/>
  <c r="AM611" i="11"/>
  <c r="AM612" i="11" s="1"/>
  <c r="AO611" i="11"/>
  <c r="AO612" i="11" s="1"/>
  <c r="AU611" i="11"/>
  <c r="AV611" i="11"/>
  <c r="AZ611" i="11"/>
  <c r="AZ612" i="11" s="1"/>
  <c r="AU612" i="11"/>
  <c r="AV612" i="11"/>
  <c r="AW612" i="11"/>
  <c r="AJ613" i="11"/>
  <c r="AK613" i="11"/>
  <c r="AK611" i="11" s="1"/>
  <c r="AK612" i="11" s="1"/>
  <c r="AL613" i="11"/>
  <c r="AL611" i="11" s="1"/>
  <c r="AL612" i="11" s="1"/>
  <c r="AM613" i="11"/>
  <c r="AN613" i="11"/>
  <c r="AO613" i="11"/>
  <c r="AP613" i="11"/>
  <c r="AP611" i="11" s="1"/>
  <c r="AP612" i="11" s="1"/>
  <c r="AQ613" i="11"/>
  <c r="AR613" i="11"/>
  <c r="AS613" i="11"/>
  <c r="AT613" i="11"/>
  <c r="AT611" i="11" s="1"/>
  <c r="AT612" i="11" s="1"/>
  <c r="AU613" i="11"/>
  <c r="AV613" i="11"/>
  <c r="AW613" i="11"/>
  <c r="AW611" i="11" s="1"/>
  <c r="AX613" i="11"/>
  <c r="AX611" i="11" s="1"/>
  <c r="AX612" i="11" s="1"/>
  <c r="AY613" i="11"/>
  <c r="AY611" i="11" s="1"/>
  <c r="AY612" i="11" s="1"/>
  <c r="AZ613" i="11"/>
  <c r="BA613" i="11"/>
  <c r="BB613" i="11"/>
  <c r="AJ617" i="11"/>
  <c r="AK617" i="11"/>
  <c r="AL617" i="11"/>
  <c r="AM617" i="11"/>
  <c r="AN617" i="11"/>
  <c r="AO617" i="11"/>
  <c r="AP617" i="11"/>
  <c r="AQ617" i="11"/>
  <c r="AR617" i="11"/>
  <c r="AR611" i="11" s="1"/>
  <c r="AR612" i="11" s="1"/>
  <c r="AS617" i="11"/>
  <c r="AS611" i="11" s="1"/>
  <c r="AT617" i="11"/>
  <c r="AU617" i="11"/>
  <c r="AV617" i="11"/>
  <c r="AW617" i="11"/>
  <c r="AX617" i="11"/>
  <c r="AY617" i="11"/>
  <c r="AZ617" i="11"/>
  <c r="BA617" i="11"/>
  <c r="BB617" i="11"/>
  <c r="AJ621" i="11"/>
  <c r="AK621" i="11"/>
  <c r="AL621" i="11"/>
  <c r="AM621" i="11"/>
  <c r="AN621" i="11"/>
  <c r="AN611" i="11" s="1"/>
  <c r="AO621" i="11"/>
  <c r="AP621" i="11"/>
  <c r="AQ621" i="11"/>
  <c r="AR621" i="11"/>
  <c r="AS621" i="11"/>
  <c r="AT621" i="11"/>
  <c r="AU621" i="11"/>
  <c r="AV621" i="11"/>
  <c r="AW621" i="11"/>
  <c r="AX621" i="11"/>
  <c r="AY621" i="11"/>
  <c r="AZ621" i="11"/>
  <c r="BA621" i="11"/>
  <c r="BB621" i="11"/>
  <c r="AK626" i="11"/>
  <c r="AT626" i="11"/>
  <c r="AT627" i="11" s="1"/>
  <c r="AU626" i="11"/>
  <c r="AU627" i="11" s="1"/>
  <c r="AV626" i="11"/>
  <c r="AV627" i="11" s="1"/>
  <c r="AX626" i="11"/>
  <c r="AX627" i="11" s="1"/>
  <c r="BJ626" i="11"/>
  <c r="AJ627" i="11"/>
  <c r="AK627" i="11"/>
  <c r="AR627" i="11"/>
  <c r="AJ628" i="11"/>
  <c r="AK628" i="11"/>
  <c r="AL628" i="11"/>
  <c r="AL626" i="11" s="1"/>
  <c r="AL627" i="11" s="1"/>
  <c r="AM628" i="11"/>
  <c r="AM626" i="11" s="1"/>
  <c r="AN628" i="11"/>
  <c r="AN626" i="11" s="1"/>
  <c r="AN627" i="11" s="1"/>
  <c r="AO628" i="11"/>
  <c r="AO626" i="11" s="1"/>
  <c r="AO627" i="11" s="1"/>
  <c r="AP628" i="11"/>
  <c r="AP626" i="11" s="1"/>
  <c r="AQ628" i="11"/>
  <c r="AR628" i="11"/>
  <c r="AR626" i="11" s="1"/>
  <c r="AS628" i="11"/>
  <c r="AS626" i="11" s="1"/>
  <c r="AT628" i="11"/>
  <c r="AU628" i="11"/>
  <c r="AV628" i="11"/>
  <c r="AW628" i="11"/>
  <c r="AW626" i="11" s="1"/>
  <c r="AW627" i="11" s="1"/>
  <c r="AX628" i="11"/>
  <c r="AY628" i="11"/>
  <c r="AZ628" i="11"/>
  <c r="BA628" i="11"/>
  <c r="BB628" i="11"/>
  <c r="AJ632" i="11"/>
  <c r="AK632" i="11"/>
  <c r="AL632" i="11"/>
  <c r="AM632" i="11"/>
  <c r="AN632" i="11"/>
  <c r="AO632" i="11"/>
  <c r="AP632" i="11"/>
  <c r="AQ632" i="11"/>
  <c r="AR632" i="11"/>
  <c r="AS632" i="11"/>
  <c r="AT632" i="11"/>
  <c r="AU632" i="11"/>
  <c r="AV632" i="11"/>
  <c r="AW632" i="11"/>
  <c r="AX632" i="11"/>
  <c r="AY632" i="11"/>
  <c r="AY626" i="11" s="1"/>
  <c r="AY627" i="11" s="1"/>
  <c r="AZ632" i="11"/>
  <c r="BA632" i="11"/>
  <c r="BA626" i="11" s="1"/>
  <c r="BA627" i="11" s="1"/>
  <c r="BB632" i="11"/>
  <c r="BB626" i="11" s="1"/>
  <c r="BB627" i="11" s="1"/>
  <c r="AJ636" i="11"/>
  <c r="AJ626" i="11" s="1"/>
  <c r="AK636" i="11"/>
  <c r="AL636" i="11"/>
  <c r="AM636" i="11"/>
  <c r="AN636" i="11"/>
  <c r="AO636" i="11"/>
  <c r="AP636" i="11"/>
  <c r="AQ636" i="11"/>
  <c r="AR636" i="11"/>
  <c r="AS636" i="11"/>
  <c r="AT636" i="11"/>
  <c r="AU636" i="11"/>
  <c r="AV636" i="11"/>
  <c r="AW636" i="11"/>
  <c r="AX636" i="11"/>
  <c r="AY636" i="11"/>
  <c r="AZ636" i="11"/>
  <c r="BA636" i="11"/>
  <c r="BB636" i="11"/>
  <c r="BA641" i="11"/>
  <c r="BA642" i="11" s="1"/>
  <c r="BB641" i="11"/>
  <c r="BB642" i="11" s="1"/>
  <c r="AS642" i="11"/>
  <c r="AJ643" i="11"/>
  <c r="AK643" i="11"/>
  <c r="AL643" i="11"/>
  <c r="AM643" i="11"/>
  <c r="AN643" i="11"/>
  <c r="AO643" i="11"/>
  <c r="AP643" i="11"/>
  <c r="AQ643" i="11"/>
  <c r="AR643" i="11"/>
  <c r="AS643" i="11"/>
  <c r="AS641" i="11" s="1"/>
  <c r="AT643" i="11"/>
  <c r="AU643" i="11"/>
  <c r="AU641" i="11" s="1"/>
  <c r="AU642" i="11" s="1"/>
  <c r="AV643" i="11"/>
  <c r="AV641" i="11" s="1"/>
  <c r="AW643" i="11"/>
  <c r="AX643" i="11"/>
  <c r="AY643" i="11"/>
  <c r="AZ643" i="11"/>
  <c r="BA643" i="11"/>
  <c r="BB643" i="11"/>
  <c r="AJ647" i="11"/>
  <c r="AK647" i="11"/>
  <c r="AK641" i="11" s="1"/>
  <c r="AK642" i="11" s="1"/>
  <c r="AL647" i="11"/>
  <c r="AL641" i="11" s="1"/>
  <c r="AL642" i="11" s="1"/>
  <c r="AM647" i="11"/>
  <c r="AN647" i="11"/>
  <c r="AO647" i="11"/>
  <c r="AP647" i="11"/>
  <c r="AQ647" i="11"/>
  <c r="AR647" i="11"/>
  <c r="AS647" i="11"/>
  <c r="AT647" i="11"/>
  <c r="AU647" i="11"/>
  <c r="AV647" i="11"/>
  <c r="AW647" i="11"/>
  <c r="AX647" i="11"/>
  <c r="AY647" i="11"/>
  <c r="AZ647" i="11"/>
  <c r="BA647" i="11"/>
  <c r="BB647" i="11"/>
  <c r="AJ651" i="11"/>
  <c r="AK651" i="11"/>
  <c r="AL651" i="11"/>
  <c r="AM651" i="11"/>
  <c r="AN651" i="11"/>
  <c r="AO651" i="11"/>
  <c r="AP651" i="11"/>
  <c r="AQ651" i="11"/>
  <c r="AR651" i="11"/>
  <c r="AS651" i="11"/>
  <c r="AT651" i="11"/>
  <c r="AU651" i="11"/>
  <c r="AV651" i="11"/>
  <c r="AW651" i="11"/>
  <c r="AW641" i="11" s="1"/>
  <c r="AW642" i="11" s="1"/>
  <c r="AX651" i="11"/>
  <c r="AX641" i="11" s="1"/>
  <c r="AX642" i="11" s="1"/>
  <c r="AY651" i="11"/>
  <c r="AY641" i="11" s="1"/>
  <c r="AY642" i="11" s="1"/>
  <c r="AZ651" i="11"/>
  <c r="BA651" i="11"/>
  <c r="BB651" i="11"/>
  <c r="AR656" i="11"/>
  <c r="AR657" i="11"/>
  <c r="AJ658" i="11"/>
  <c r="AJ656" i="11" s="1"/>
  <c r="AK658" i="11"/>
  <c r="AK656" i="11" s="1"/>
  <c r="AK657" i="11" s="1"/>
  <c r="AL658" i="11"/>
  <c r="AL656" i="11" s="1"/>
  <c r="AL657" i="11" s="1"/>
  <c r="AM658" i="11"/>
  <c r="AM656" i="11" s="1"/>
  <c r="AN658" i="11"/>
  <c r="AN656" i="11" s="1"/>
  <c r="AN657" i="11" s="1"/>
  <c r="AO658" i="11"/>
  <c r="AO656" i="11" s="1"/>
  <c r="AO657" i="11" s="1"/>
  <c r="AP658" i="11"/>
  <c r="AP656" i="11" s="1"/>
  <c r="AQ658" i="11"/>
  <c r="AQ656" i="11" s="1"/>
  <c r="AQ657" i="11" s="1"/>
  <c r="AR658" i="11"/>
  <c r="AS658" i="11"/>
  <c r="AT658" i="11"/>
  <c r="AU658" i="11"/>
  <c r="AV658" i="11"/>
  <c r="AW658" i="11"/>
  <c r="AX658" i="11"/>
  <c r="AX656" i="11" s="1"/>
  <c r="AX657" i="11" s="1"/>
  <c r="AY658" i="11"/>
  <c r="AY656" i="11" s="1"/>
  <c r="AY657" i="11" s="1"/>
  <c r="AZ658" i="11"/>
  <c r="BA658" i="11"/>
  <c r="BB658" i="11"/>
  <c r="AJ662" i="11"/>
  <c r="AK662" i="11"/>
  <c r="AL662" i="11"/>
  <c r="AM662" i="11"/>
  <c r="AN662" i="11"/>
  <c r="AO662" i="11"/>
  <c r="AP662" i="11"/>
  <c r="AQ662" i="11"/>
  <c r="AR662" i="11"/>
  <c r="AS662" i="11"/>
  <c r="AT662" i="11"/>
  <c r="AT656" i="11" s="1"/>
  <c r="AT657" i="11" s="1"/>
  <c r="AU662" i="11"/>
  <c r="AU656" i="11" s="1"/>
  <c r="AU657" i="11" s="1"/>
  <c r="AV662" i="11"/>
  <c r="AV656" i="11" s="1"/>
  <c r="AW662" i="11"/>
  <c r="AW656" i="11" s="1"/>
  <c r="AW657" i="11" s="1"/>
  <c r="AX662" i="11"/>
  <c r="AY662" i="11"/>
  <c r="AZ662" i="11"/>
  <c r="AZ656" i="11" s="1"/>
  <c r="AZ657" i="11" s="1"/>
  <c r="BA662" i="11"/>
  <c r="BA656" i="11" s="1"/>
  <c r="BA657" i="11" s="1"/>
  <c r="BB662" i="11"/>
  <c r="BB656" i="11" s="1"/>
  <c r="BB657" i="11" s="1"/>
  <c r="AJ666" i="11"/>
  <c r="AK666" i="11"/>
  <c r="AL666" i="11"/>
  <c r="AM666" i="11"/>
  <c r="AN666" i="11"/>
  <c r="AO666" i="11"/>
  <c r="AP666" i="11"/>
  <c r="AQ666" i="11"/>
  <c r="AR666" i="11"/>
  <c r="AS666" i="11"/>
  <c r="AS656" i="11" s="1"/>
  <c r="AT666" i="11"/>
  <c r="AU666" i="11"/>
  <c r="AV666" i="11"/>
  <c r="AW666" i="11"/>
  <c r="AX666" i="11"/>
  <c r="AY666" i="11"/>
  <c r="AZ666" i="11"/>
  <c r="BA666" i="11"/>
  <c r="BB666" i="11"/>
  <c r="AN671" i="11"/>
  <c r="AN672" i="11" s="1"/>
  <c r="AO671" i="11"/>
  <c r="AO672" i="11" s="1"/>
  <c r="AP671" i="11"/>
  <c r="AQ671" i="11"/>
  <c r="AQ672" i="11" s="1"/>
  <c r="AR671" i="11"/>
  <c r="AR672" i="11" s="1"/>
  <c r="BB672" i="11"/>
  <c r="AJ673" i="11"/>
  <c r="AJ671" i="11" s="1"/>
  <c r="AJ672" i="11" s="1"/>
  <c r="AK673" i="11"/>
  <c r="AK671" i="11" s="1"/>
  <c r="AK672" i="11" s="1"/>
  <c r="AL673" i="11"/>
  <c r="AL671" i="11" s="1"/>
  <c r="AL672" i="11" s="1"/>
  <c r="AM673" i="11"/>
  <c r="AN673" i="11"/>
  <c r="AO673" i="11"/>
  <c r="AP673" i="11"/>
  <c r="AQ673" i="11"/>
  <c r="AR673" i="11"/>
  <c r="AS673" i="11"/>
  <c r="AT673" i="11"/>
  <c r="AU673" i="11"/>
  <c r="AV673" i="11"/>
  <c r="AW673" i="11"/>
  <c r="AX673" i="11"/>
  <c r="AY673" i="11"/>
  <c r="AZ673" i="11"/>
  <c r="BA673" i="11"/>
  <c r="BB673" i="11"/>
  <c r="BB671" i="11" s="1"/>
  <c r="AJ677" i="11"/>
  <c r="AK677" i="11"/>
  <c r="AL677" i="11"/>
  <c r="AM677" i="11"/>
  <c r="AN677" i="11"/>
  <c r="AO677" i="11"/>
  <c r="AP677" i="11"/>
  <c r="AQ677" i="11"/>
  <c r="AR677" i="11"/>
  <c r="AS677" i="11"/>
  <c r="AS671" i="11" s="1"/>
  <c r="AT677" i="11"/>
  <c r="AT671" i="11" s="1"/>
  <c r="AT672" i="11" s="1"/>
  <c r="AU677" i="11"/>
  <c r="AU671" i="11" s="1"/>
  <c r="AU672" i="11" s="1"/>
  <c r="AV677" i="11"/>
  <c r="AV671" i="11" s="1"/>
  <c r="AW677" i="11"/>
  <c r="AW671" i="11" s="1"/>
  <c r="AW672" i="11" s="1"/>
  <c r="AX677" i="11"/>
  <c r="AX671" i="11" s="1"/>
  <c r="AX672" i="11" s="1"/>
  <c r="AY677" i="11"/>
  <c r="AY671" i="11" s="1"/>
  <c r="AY672" i="11" s="1"/>
  <c r="AZ677" i="11"/>
  <c r="BA677" i="11"/>
  <c r="BB677" i="11"/>
  <c r="AJ681" i="11"/>
  <c r="AK681" i="11"/>
  <c r="AL681" i="11"/>
  <c r="AM681" i="11"/>
  <c r="AN681" i="11"/>
  <c r="AO681" i="11"/>
  <c r="AP681" i="11"/>
  <c r="AQ681" i="11"/>
  <c r="AR681" i="11"/>
  <c r="AS681" i="11"/>
  <c r="AT681" i="11"/>
  <c r="AU681" i="11"/>
  <c r="AV681" i="11"/>
  <c r="AW681" i="11"/>
  <c r="AX681" i="11"/>
  <c r="AY681" i="11"/>
  <c r="AZ681" i="11"/>
  <c r="BA681" i="11"/>
  <c r="BB681" i="11"/>
  <c r="AM686" i="11"/>
  <c r="AN686" i="11"/>
  <c r="AN687" i="11" s="1"/>
  <c r="AO686" i="11"/>
  <c r="AO687" i="11" s="1"/>
  <c r="AP686" i="11"/>
  <c r="AQ686" i="11"/>
  <c r="AQ687" i="11" s="1"/>
  <c r="AR686" i="11"/>
  <c r="AR687" i="11" s="1"/>
  <c r="AS686" i="11"/>
  <c r="AT686" i="11"/>
  <c r="AT687" i="11" s="1"/>
  <c r="AU686" i="11"/>
  <c r="AU687" i="11" s="1"/>
  <c r="AY686" i="11"/>
  <c r="AY687" i="11" s="1"/>
  <c r="AM687" i="11"/>
  <c r="AJ688" i="11"/>
  <c r="AK688" i="11"/>
  <c r="AL688" i="11"/>
  <c r="AM688" i="11"/>
  <c r="AN688" i="11"/>
  <c r="AO688" i="11"/>
  <c r="AP688" i="11"/>
  <c r="AQ688" i="11"/>
  <c r="AR688" i="11"/>
  <c r="AS688" i="11"/>
  <c r="AT688" i="11"/>
  <c r="AU688" i="11"/>
  <c r="AV688" i="11"/>
  <c r="AW688" i="11"/>
  <c r="AX688" i="11"/>
  <c r="AX686" i="11" s="1"/>
  <c r="AX687" i="11" s="1"/>
  <c r="AY688" i="11"/>
  <c r="AZ688" i="11"/>
  <c r="AZ686" i="11" s="1"/>
  <c r="AZ687" i="11" s="1"/>
  <c r="BA688" i="11"/>
  <c r="BA686" i="11" s="1"/>
  <c r="BA687" i="11" s="1"/>
  <c r="BB688" i="11"/>
  <c r="BB686" i="11" s="1"/>
  <c r="BB687" i="11" s="1"/>
  <c r="AJ692" i="11"/>
  <c r="AJ686" i="11" s="1"/>
  <c r="AK692" i="11"/>
  <c r="AL692" i="11"/>
  <c r="AM692" i="11"/>
  <c r="AN692" i="11"/>
  <c r="AO692" i="11"/>
  <c r="AP692" i="11"/>
  <c r="AQ692" i="11"/>
  <c r="AR692" i="11"/>
  <c r="AS692" i="11"/>
  <c r="AT692" i="11"/>
  <c r="AU692" i="11"/>
  <c r="AV692" i="11"/>
  <c r="AW692" i="11"/>
  <c r="AX692" i="11"/>
  <c r="AY692" i="11"/>
  <c r="AZ692" i="11"/>
  <c r="BA692" i="11"/>
  <c r="BB692" i="11"/>
  <c r="AJ696" i="11"/>
  <c r="AK696" i="11"/>
  <c r="AL696" i="11"/>
  <c r="AM696" i="11"/>
  <c r="AN696" i="11"/>
  <c r="AO696" i="11"/>
  <c r="AP696" i="11"/>
  <c r="AQ696" i="11"/>
  <c r="AR696" i="11"/>
  <c r="AS696" i="11"/>
  <c r="AT696" i="11"/>
  <c r="AU696" i="11"/>
  <c r="AV696" i="11"/>
  <c r="AW696" i="11"/>
  <c r="AX696" i="11"/>
  <c r="AY696" i="11"/>
  <c r="AZ696" i="11"/>
  <c r="BA696" i="11"/>
  <c r="BB696" i="11"/>
  <c r="AJ703" i="11"/>
  <c r="AK703" i="11"/>
  <c r="AL703" i="11"/>
  <c r="AM703" i="11"/>
  <c r="AN703" i="11"/>
  <c r="AO703" i="11"/>
  <c r="AP703" i="11"/>
  <c r="AQ703" i="11"/>
  <c r="AR703" i="11"/>
  <c r="AS703" i="11"/>
  <c r="AT703" i="11"/>
  <c r="AU703" i="11"/>
  <c r="AV703" i="11"/>
  <c r="AW703" i="11"/>
  <c r="AX703" i="11"/>
  <c r="AY703" i="11"/>
  <c r="AZ703" i="11"/>
  <c r="BA703" i="11"/>
  <c r="BB703" i="11"/>
  <c r="AJ707" i="11"/>
  <c r="AK707" i="11"/>
  <c r="AL707" i="11"/>
  <c r="AM707" i="11"/>
  <c r="AN707" i="11"/>
  <c r="AO707" i="11"/>
  <c r="AP707" i="11"/>
  <c r="AQ707" i="11"/>
  <c r="AR707" i="11"/>
  <c r="AS707" i="11"/>
  <c r="AT707" i="11"/>
  <c r="AU707" i="11"/>
  <c r="AV707" i="11"/>
  <c r="AW707" i="11"/>
  <c r="AX707" i="11"/>
  <c r="AY707" i="11"/>
  <c r="AZ707" i="11"/>
  <c r="BA707" i="11"/>
  <c r="BB707" i="11"/>
  <c r="AJ711" i="11"/>
  <c r="AK711" i="11"/>
  <c r="AL711" i="11"/>
  <c r="AM711" i="11"/>
  <c r="AN711" i="11"/>
  <c r="AO711" i="11"/>
  <c r="AP711" i="11"/>
  <c r="AQ711" i="11"/>
  <c r="AR711" i="11"/>
  <c r="AS711" i="11"/>
  <c r="AT711" i="11"/>
  <c r="AU711" i="11"/>
  <c r="AV711" i="11"/>
  <c r="AW711" i="11"/>
  <c r="AX711" i="11"/>
  <c r="AY711" i="11"/>
  <c r="AZ711" i="11"/>
  <c r="BA711" i="11"/>
  <c r="BB711" i="11"/>
  <c r="AJ716" i="11"/>
  <c r="AK716" i="11"/>
  <c r="AK717" i="11" s="1"/>
  <c r="AW716" i="11"/>
  <c r="AW717" i="11" s="1"/>
  <c r="AX716" i="11"/>
  <c r="AX717" i="11" s="1"/>
  <c r="AY716" i="11"/>
  <c r="AY717" i="11" s="1"/>
  <c r="AZ716" i="11"/>
  <c r="AZ717" i="11" s="1"/>
  <c r="BA716" i="11"/>
  <c r="BA717" i="11" s="1"/>
  <c r="AJ718" i="11"/>
  <c r="AK718" i="11"/>
  <c r="AL718" i="11"/>
  <c r="AM718" i="11"/>
  <c r="AN718" i="11"/>
  <c r="AO718" i="11"/>
  <c r="AP718" i="11"/>
  <c r="AQ718" i="11"/>
  <c r="AQ716" i="11" s="1"/>
  <c r="AQ717" i="11" s="1"/>
  <c r="AR718" i="11"/>
  <c r="AR716" i="11" s="1"/>
  <c r="AR717" i="11" s="1"/>
  <c r="AS718" i="11"/>
  <c r="AS716" i="11" s="1"/>
  <c r="AT718" i="11"/>
  <c r="AT716" i="11" s="1"/>
  <c r="AT717" i="11" s="1"/>
  <c r="AU718" i="11"/>
  <c r="AU716" i="11" s="1"/>
  <c r="AU717" i="11" s="1"/>
  <c r="AV718" i="11"/>
  <c r="AW718" i="11"/>
  <c r="AX718" i="11"/>
  <c r="AY718" i="11"/>
  <c r="AZ718" i="11"/>
  <c r="BA718" i="11"/>
  <c r="BB718" i="11"/>
  <c r="BB716" i="11" s="1"/>
  <c r="BB717" i="11" s="1"/>
  <c r="AJ722" i="11"/>
  <c r="AK722" i="11"/>
  <c r="AL722" i="11"/>
  <c r="AM722" i="11"/>
  <c r="AN722" i="11"/>
  <c r="AO722" i="11"/>
  <c r="AP722" i="11"/>
  <c r="AQ722" i="11"/>
  <c r="AR722" i="11"/>
  <c r="AS722" i="11"/>
  <c r="AT722" i="11"/>
  <c r="AU722" i="11"/>
  <c r="AV722" i="11"/>
  <c r="AW722" i="11"/>
  <c r="AX722" i="11"/>
  <c r="AY722" i="11"/>
  <c r="AZ722" i="11"/>
  <c r="BA722" i="11"/>
  <c r="BB722" i="11"/>
  <c r="AJ726" i="11"/>
  <c r="AK726" i="11"/>
  <c r="AL726" i="11"/>
  <c r="AM726" i="11"/>
  <c r="AN726" i="11"/>
  <c r="AO726" i="11"/>
  <c r="AP726" i="11"/>
  <c r="AQ726" i="11"/>
  <c r="AR726" i="11"/>
  <c r="AS726" i="11"/>
  <c r="AT726" i="11"/>
  <c r="AU726" i="11"/>
  <c r="AV726" i="11"/>
  <c r="AW726" i="11"/>
  <c r="AX726" i="11"/>
  <c r="AY726" i="11"/>
  <c r="AZ726" i="11"/>
  <c r="BA726" i="11"/>
  <c r="BB726" i="11"/>
  <c r="AJ733" i="11"/>
  <c r="AK733" i="11"/>
  <c r="AK731" i="11" s="1"/>
  <c r="AK732" i="11" s="1"/>
  <c r="AL733" i="11"/>
  <c r="AL731" i="11" s="1"/>
  <c r="AL732" i="11" s="1"/>
  <c r="AM733" i="11"/>
  <c r="AM731" i="11" s="1"/>
  <c r="AN733" i="11"/>
  <c r="AN731" i="11" s="1"/>
  <c r="AN732" i="11" s="1"/>
  <c r="AO733" i="11"/>
  <c r="AP733" i="11"/>
  <c r="AQ733" i="11"/>
  <c r="AR733" i="11"/>
  <c r="AS733" i="11"/>
  <c r="AT733" i="11"/>
  <c r="AT731" i="11" s="1"/>
  <c r="AT732" i="11" s="1"/>
  <c r="AU733" i="11"/>
  <c r="AU731" i="11" s="1"/>
  <c r="AU732" i="11" s="1"/>
  <c r="AV733" i="11"/>
  <c r="AV731" i="11" s="1"/>
  <c r="AV732" i="11" s="1"/>
  <c r="AW733" i="11"/>
  <c r="AX733" i="11"/>
  <c r="AY733" i="11"/>
  <c r="AZ733" i="11"/>
  <c r="BA733" i="11"/>
  <c r="BB733" i="11"/>
  <c r="AJ737" i="11"/>
  <c r="AK737" i="11"/>
  <c r="AL737" i="11"/>
  <c r="AM737" i="11"/>
  <c r="AN737" i="11"/>
  <c r="AO737" i="11"/>
  <c r="AP737" i="11"/>
  <c r="AQ737" i="11"/>
  <c r="AR737" i="11"/>
  <c r="AS737" i="11"/>
  <c r="AT737" i="11"/>
  <c r="AU737" i="11"/>
  <c r="AV737" i="11"/>
  <c r="AW737" i="11"/>
  <c r="AX737" i="11"/>
  <c r="AY737" i="11"/>
  <c r="AZ737" i="11"/>
  <c r="BA737" i="11"/>
  <c r="BA731" i="11" s="1"/>
  <c r="BA732" i="11" s="1"/>
  <c r="BB737" i="11"/>
  <c r="BB731" i="11" s="1"/>
  <c r="BB732" i="11" s="1"/>
  <c r="AJ741" i="11"/>
  <c r="AK741" i="11"/>
  <c r="AL741" i="11"/>
  <c r="AM741" i="11"/>
  <c r="AN741" i="11"/>
  <c r="AO741" i="11"/>
  <c r="AP741" i="11"/>
  <c r="AQ741" i="11"/>
  <c r="AR741" i="11"/>
  <c r="AS741" i="11"/>
  <c r="AS731" i="11" s="1"/>
  <c r="AT741" i="11"/>
  <c r="AU741" i="11"/>
  <c r="AV741" i="11"/>
  <c r="AW741" i="11"/>
  <c r="AW731" i="11" s="1"/>
  <c r="AW732" i="11" s="1"/>
  <c r="AX741" i="11"/>
  <c r="AY741" i="11"/>
  <c r="AZ741" i="11"/>
  <c r="BA741" i="11"/>
  <c r="BB741" i="11"/>
  <c r="AU746" i="11"/>
  <c r="AU747" i="11" s="1"/>
  <c r="AV746" i="11"/>
  <c r="AV747" i="11" s="1"/>
  <c r="AW746" i="11"/>
  <c r="AW747" i="11" s="1"/>
  <c r="AJ748" i="11"/>
  <c r="AK748" i="11"/>
  <c r="AL748" i="11"/>
  <c r="AM748" i="11"/>
  <c r="AN748" i="11"/>
  <c r="AO748" i="11"/>
  <c r="AP748" i="11"/>
  <c r="AQ748" i="11"/>
  <c r="AR748" i="11"/>
  <c r="AS748" i="11"/>
  <c r="AT748" i="11"/>
  <c r="AU748" i="11"/>
  <c r="AV748" i="11"/>
  <c r="AW748" i="11"/>
  <c r="AX748" i="11"/>
  <c r="AY748" i="11"/>
  <c r="AZ748" i="11"/>
  <c r="BA748" i="11"/>
  <c r="BB748" i="11"/>
  <c r="AJ752" i="11"/>
  <c r="AK752" i="11"/>
  <c r="AL752" i="11"/>
  <c r="AM752" i="11"/>
  <c r="AN752" i="11"/>
  <c r="AO752" i="11"/>
  <c r="AO746" i="11" s="1"/>
  <c r="AO747" i="11" s="1"/>
  <c r="AP752" i="11"/>
  <c r="AQ752" i="11"/>
  <c r="AR752" i="11"/>
  <c r="AS752" i="11"/>
  <c r="AT752" i="11"/>
  <c r="AU752" i="11"/>
  <c r="AV752" i="11"/>
  <c r="AW752" i="11"/>
  <c r="AX752" i="11"/>
  <c r="AY752" i="11"/>
  <c r="AZ752" i="11"/>
  <c r="BA752" i="11"/>
  <c r="BB752" i="11"/>
  <c r="AJ756" i="11"/>
  <c r="AK756" i="11"/>
  <c r="AL756" i="11"/>
  <c r="AM756" i="11"/>
  <c r="AN756" i="11"/>
  <c r="AO756" i="11"/>
  <c r="AP756" i="11"/>
  <c r="AQ756" i="11"/>
  <c r="AR756" i="11"/>
  <c r="AR746" i="11" s="1"/>
  <c r="AR747" i="11" s="1"/>
  <c r="AS756" i="11"/>
  <c r="AS746" i="11" s="1"/>
  <c r="AT756" i="11"/>
  <c r="AT746" i="11" s="1"/>
  <c r="AT747" i="11" s="1"/>
  <c r="AU756" i="11"/>
  <c r="AV756" i="11"/>
  <c r="AW756" i="11"/>
  <c r="AX756" i="11"/>
  <c r="AX746" i="11" s="1"/>
  <c r="AY756" i="11"/>
  <c r="AY746" i="11" s="1"/>
  <c r="AY747" i="11" s="1"/>
  <c r="AZ756" i="11"/>
  <c r="BA756" i="11"/>
  <c r="BB756" i="11"/>
  <c r="AJ761" i="11"/>
  <c r="AW761" i="11"/>
  <c r="AX761" i="11"/>
  <c r="AX762" i="11" s="1"/>
  <c r="AY761" i="11"/>
  <c r="AY762" i="11" s="1"/>
  <c r="AZ761" i="11"/>
  <c r="AZ762" i="11" s="1"/>
  <c r="AT762" i="11"/>
  <c r="AU762" i="11"/>
  <c r="AV762" i="11"/>
  <c r="AW762" i="11"/>
  <c r="AJ763" i="11"/>
  <c r="AK763" i="11"/>
  <c r="AL763" i="11"/>
  <c r="AL761" i="11" s="1"/>
  <c r="AL762" i="11" s="1"/>
  <c r="AM763" i="11"/>
  <c r="AM761" i="11" s="1"/>
  <c r="AN763" i="11"/>
  <c r="AO763" i="11"/>
  <c r="AP763" i="11"/>
  <c r="AQ763" i="11"/>
  <c r="AR763" i="11"/>
  <c r="AS763" i="11"/>
  <c r="AT763" i="11"/>
  <c r="AT761" i="11" s="1"/>
  <c r="AU763" i="11"/>
  <c r="AU761" i="11" s="1"/>
  <c r="AV763" i="11"/>
  <c r="AV761" i="11" s="1"/>
  <c r="AW763" i="11"/>
  <c r="AX763" i="11"/>
  <c r="AY763" i="11"/>
  <c r="AZ763" i="11"/>
  <c r="BA763" i="11"/>
  <c r="BA761" i="11" s="1"/>
  <c r="BA762" i="11" s="1"/>
  <c r="BB763" i="11"/>
  <c r="AJ767" i="11"/>
  <c r="AK767" i="11"/>
  <c r="AK761" i="11" s="1"/>
  <c r="AK762" i="11" s="1"/>
  <c r="AL767" i="11"/>
  <c r="AM767" i="11"/>
  <c r="AN767" i="11"/>
  <c r="AO767" i="11"/>
  <c r="AP767" i="11"/>
  <c r="AQ767" i="11"/>
  <c r="AR767" i="11"/>
  <c r="AS767" i="11"/>
  <c r="AT767" i="11"/>
  <c r="AU767" i="11"/>
  <c r="AV767" i="11"/>
  <c r="AW767" i="11"/>
  <c r="AX767" i="11"/>
  <c r="AY767" i="11"/>
  <c r="AZ767" i="11"/>
  <c r="BA767" i="11"/>
  <c r="BB767" i="11"/>
  <c r="AJ771" i="11"/>
  <c r="AK771" i="11"/>
  <c r="AL771" i="11"/>
  <c r="AM771" i="11"/>
  <c r="AN771" i="11"/>
  <c r="AO771" i="11"/>
  <c r="AP771" i="11"/>
  <c r="AQ771" i="11"/>
  <c r="AR771" i="11"/>
  <c r="AS771" i="11"/>
  <c r="AT771" i="11"/>
  <c r="AU771" i="11"/>
  <c r="AV771" i="11"/>
  <c r="AW771" i="11"/>
  <c r="AX771" i="11"/>
  <c r="AY771" i="11"/>
  <c r="AZ771" i="11"/>
  <c r="BA771" i="11"/>
  <c r="BB771" i="11"/>
  <c r="AJ776" i="11"/>
  <c r="AK776" i="11"/>
  <c r="AK777" i="11" s="1"/>
  <c r="AL776" i="11"/>
  <c r="AL777" i="11" s="1"/>
  <c r="AM776" i="11"/>
  <c r="AT776" i="11"/>
  <c r="AS777" i="11"/>
  <c r="AT777" i="11"/>
  <c r="AU777" i="11"/>
  <c r="AV777" i="11"/>
  <c r="AJ778" i="11"/>
  <c r="AK778" i="11"/>
  <c r="AL778" i="11"/>
  <c r="AM778" i="11"/>
  <c r="AN778" i="11"/>
  <c r="AO778" i="11"/>
  <c r="AP778" i="11"/>
  <c r="AQ778" i="11"/>
  <c r="AR778" i="11"/>
  <c r="AS778" i="11"/>
  <c r="AT778" i="11"/>
  <c r="AU778" i="11"/>
  <c r="AV778" i="11"/>
  <c r="AW778" i="11"/>
  <c r="AW776" i="11" s="1"/>
  <c r="AX778" i="11"/>
  <c r="AX776" i="11" s="1"/>
  <c r="AX777" i="11" s="1"/>
  <c r="AY778" i="11"/>
  <c r="AZ778" i="11"/>
  <c r="BA778" i="11"/>
  <c r="BB778" i="11"/>
  <c r="AJ782" i="11"/>
  <c r="AK782" i="11"/>
  <c r="AL782" i="11"/>
  <c r="AM782" i="11"/>
  <c r="AN782" i="11"/>
  <c r="AO782" i="11"/>
  <c r="AP782" i="11"/>
  <c r="AP776" i="11" s="1"/>
  <c r="AQ782" i="11"/>
  <c r="AQ776" i="11" s="1"/>
  <c r="AQ777" i="11" s="1"/>
  <c r="AR782" i="11"/>
  <c r="AR776" i="11" s="1"/>
  <c r="AR777" i="11" s="1"/>
  <c r="AS782" i="11"/>
  <c r="AT782" i="11"/>
  <c r="AU782" i="11"/>
  <c r="AU776" i="11" s="1"/>
  <c r="AV782" i="11"/>
  <c r="AV776" i="11" s="1"/>
  <c r="AW782" i="11"/>
  <c r="AX782" i="11"/>
  <c r="AY782" i="11"/>
  <c r="AZ782" i="11"/>
  <c r="BA782" i="11"/>
  <c r="BB782" i="11"/>
  <c r="AJ786" i="11"/>
  <c r="AK786" i="11"/>
  <c r="AL786" i="11"/>
  <c r="AM786" i="11"/>
  <c r="AN786" i="11"/>
  <c r="AO786" i="11"/>
  <c r="AP786" i="11"/>
  <c r="AQ786" i="11"/>
  <c r="AR786" i="11"/>
  <c r="AS786" i="11"/>
  <c r="AS776" i="11" s="1"/>
  <c r="AT786" i="11"/>
  <c r="AU786" i="11"/>
  <c r="AV786" i="11"/>
  <c r="AW786" i="11"/>
  <c r="AX786" i="11"/>
  <c r="AY786" i="11"/>
  <c r="AZ786" i="11"/>
  <c r="BA786" i="11"/>
  <c r="BB786" i="11"/>
  <c r="AS792" i="11"/>
  <c r="AJ793" i="11"/>
  <c r="AJ791" i="11" s="1"/>
  <c r="AK793" i="11"/>
  <c r="AK791" i="11" s="1"/>
  <c r="AK792" i="11" s="1"/>
  <c r="AL793" i="11"/>
  <c r="AM793" i="11"/>
  <c r="AM791" i="11" s="1"/>
  <c r="AN793" i="11"/>
  <c r="AN791" i="11" s="1"/>
  <c r="AN792" i="11" s="1"/>
  <c r="AO793" i="11"/>
  <c r="AP793" i="11"/>
  <c r="AQ793" i="11"/>
  <c r="AR793" i="11"/>
  <c r="AR791" i="11" s="1"/>
  <c r="AR792" i="11" s="1"/>
  <c r="AS793" i="11"/>
  <c r="AS791" i="11" s="1"/>
  <c r="AT793" i="11"/>
  <c r="AU793" i="11"/>
  <c r="AV793" i="11"/>
  <c r="AW793" i="11"/>
  <c r="AX793" i="11"/>
  <c r="AY793" i="11"/>
  <c r="AZ793" i="11"/>
  <c r="BA793" i="11"/>
  <c r="BB793" i="11"/>
  <c r="AJ797" i="11"/>
  <c r="AK797" i="11"/>
  <c r="AL797" i="11"/>
  <c r="AM797" i="11"/>
  <c r="AN797" i="11"/>
  <c r="AO797" i="11"/>
  <c r="AO791" i="11" s="1"/>
  <c r="AO792" i="11" s="1"/>
  <c r="AP797" i="11"/>
  <c r="AP791" i="11" s="1"/>
  <c r="AQ797" i="11"/>
  <c r="AQ791" i="11" s="1"/>
  <c r="AQ792" i="11" s="1"/>
  <c r="AR797" i="11"/>
  <c r="AS797" i="11"/>
  <c r="AT797" i="11"/>
  <c r="AU797" i="11"/>
  <c r="AV797" i="11"/>
  <c r="AV791" i="11" s="1"/>
  <c r="AW797" i="11"/>
  <c r="AW791" i="11" s="1"/>
  <c r="AW792" i="11" s="1"/>
  <c r="AX797" i="11"/>
  <c r="AX791" i="11" s="1"/>
  <c r="AX792" i="11" s="1"/>
  <c r="AY797" i="11"/>
  <c r="AZ797" i="11"/>
  <c r="BA797" i="11"/>
  <c r="BB797" i="11"/>
  <c r="AJ801" i="11"/>
  <c r="AK801" i="11"/>
  <c r="AL801" i="11"/>
  <c r="AM801" i="11"/>
  <c r="AN801" i="11"/>
  <c r="AO801" i="11"/>
  <c r="AP801" i="11"/>
  <c r="AQ801" i="11"/>
  <c r="AR801" i="11"/>
  <c r="AS801" i="11"/>
  <c r="AT801" i="11"/>
  <c r="AU801" i="11"/>
  <c r="AV801" i="11"/>
  <c r="AW801" i="11"/>
  <c r="AX801" i="11"/>
  <c r="AY801" i="11"/>
  <c r="AZ801" i="11"/>
  <c r="BA801" i="11"/>
  <c r="BB801" i="11"/>
  <c r="AJ806" i="11"/>
  <c r="AJ807" i="11" s="1"/>
  <c r="AK806" i="11"/>
  <c r="AK807" i="11" s="1"/>
  <c r="AN806" i="11"/>
  <c r="AN807" i="11" s="1"/>
  <c r="AO806" i="11"/>
  <c r="AO807" i="11" s="1"/>
  <c r="AP806" i="11"/>
  <c r="AP807" i="11" s="1"/>
  <c r="AQ806" i="11"/>
  <c r="AQ807" i="11" s="1"/>
  <c r="AR806" i="11"/>
  <c r="AR807" i="11" s="1"/>
  <c r="AS806" i="11"/>
  <c r="AS807" i="11" s="1"/>
  <c r="AT806" i="11"/>
  <c r="AT807" i="11" s="1"/>
  <c r="AU806" i="11"/>
  <c r="AU807" i="11" s="1"/>
  <c r="AY806" i="11"/>
  <c r="AY807" i="11" s="1"/>
  <c r="AZ806" i="11"/>
  <c r="AZ807" i="11" s="1"/>
  <c r="BA806" i="11"/>
  <c r="BA807" i="11" s="1"/>
  <c r="BB806" i="11"/>
  <c r="BB807" i="11" s="1"/>
  <c r="AJ808" i="11"/>
  <c r="AK808" i="11"/>
  <c r="AL808" i="11"/>
  <c r="AM808" i="11"/>
  <c r="AN808" i="11"/>
  <c r="AO808" i="11"/>
  <c r="AP808" i="11"/>
  <c r="AQ808" i="11"/>
  <c r="AR808" i="11"/>
  <c r="AS808" i="11"/>
  <c r="AT808" i="11"/>
  <c r="AU808" i="11"/>
  <c r="AV808" i="11"/>
  <c r="AV806" i="11" s="1"/>
  <c r="AV807" i="11" s="1"/>
  <c r="AW808" i="11"/>
  <c r="AW806" i="11" s="1"/>
  <c r="AW807" i="11" s="1"/>
  <c r="AX808" i="11"/>
  <c r="AX806" i="11" s="1"/>
  <c r="AX807" i="11" s="1"/>
  <c r="AY808" i="11"/>
  <c r="AZ808" i="11"/>
  <c r="BA808" i="11"/>
  <c r="BB808" i="11"/>
  <c r="AJ812" i="11"/>
  <c r="AK812" i="11"/>
  <c r="AL812" i="11"/>
  <c r="AM812" i="11"/>
  <c r="AN812" i="11"/>
  <c r="AO812" i="11"/>
  <c r="AP812" i="11"/>
  <c r="AQ812" i="11"/>
  <c r="AR812" i="11"/>
  <c r="AS812" i="11"/>
  <c r="AT812" i="11"/>
  <c r="AU812" i="11"/>
  <c r="AV812" i="11"/>
  <c r="AW812" i="11"/>
  <c r="AX812" i="11"/>
  <c r="AY812" i="11"/>
  <c r="AZ812" i="11"/>
  <c r="BA812" i="11"/>
  <c r="BB812" i="11"/>
  <c r="AJ816" i="11"/>
  <c r="AK816" i="11"/>
  <c r="AL816" i="11"/>
  <c r="AM816" i="11"/>
  <c r="AN816" i="11"/>
  <c r="AO816" i="11"/>
  <c r="AP816" i="11"/>
  <c r="AQ816" i="11"/>
  <c r="AR816" i="11"/>
  <c r="AS816" i="11"/>
  <c r="AT816" i="11"/>
  <c r="AU816" i="11"/>
  <c r="AV816" i="11"/>
  <c r="AW816" i="11"/>
  <c r="AX816" i="11"/>
  <c r="AY816" i="11"/>
  <c r="AZ816" i="11"/>
  <c r="BA816" i="11"/>
  <c r="BB816" i="11"/>
  <c r="AO821" i="11"/>
  <c r="AO822" i="11" s="1"/>
  <c r="AP821" i="11"/>
  <c r="AQ821" i="11"/>
  <c r="AQ822" i="11" s="1"/>
  <c r="AJ823" i="11"/>
  <c r="AK823" i="11"/>
  <c r="AL823" i="11"/>
  <c r="AM823" i="11"/>
  <c r="AN823" i="11"/>
  <c r="AO823" i="11"/>
  <c r="AP823" i="11"/>
  <c r="AQ823" i="11"/>
  <c r="AR823" i="11"/>
  <c r="AR821" i="11" s="1"/>
  <c r="AR822" i="11" s="1"/>
  <c r="AS823" i="11"/>
  <c r="AS821" i="11" s="1"/>
  <c r="AS822" i="11" s="1"/>
  <c r="AT823" i="11"/>
  <c r="AT821" i="11" s="1"/>
  <c r="AT822" i="11" s="1"/>
  <c r="AU823" i="11"/>
  <c r="AU821" i="11" s="1"/>
  <c r="AU822" i="11" s="1"/>
  <c r="AV823" i="11"/>
  <c r="AV821" i="11" s="1"/>
  <c r="AV822" i="11" s="1"/>
  <c r="AW823" i="11"/>
  <c r="AW821" i="11" s="1"/>
  <c r="AW822" i="11" s="1"/>
  <c r="AX823" i="11"/>
  <c r="AY823" i="11"/>
  <c r="AZ823" i="11"/>
  <c r="BA823" i="11"/>
  <c r="BA821" i="11" s="1"/>
  <c r="BA822" i="11" s="1"/>
  <c r="BB823" i="11"/>
  <c r="AJ827" i="11"/>
  <c r="AK827" i="11"/>
  <c r="AL827" i="11"/>
  <c r="AM827" i="11"/>
  <c r="AN827" i="11"/>
  <c r="AO827" i="11"/>
  <c r="AP827" i="11"/>
  <c r="AQ827" i="11"/>
  <c r="AR827" i="11"/>
  <c r="AS827" i="11"/>
  <c r="AT827" i="11"/>
  <c r="AU827" i="11"/>
  <c r="AV827" i="11"/>
  <c r="AW827" i="11"/>
  <c r="AX827" i="11"/>
  <c r="AY827" i="11"/>
  <c r="AZ827" i="11"/>
  <c r="BA827" i="11"/>
  <c r="BB827" i="11"/>
  <c r="BB821" i="11" s="1"/>
  <c r="BB822" i="11" s="1"/>
  <c r="AJ831" i="11"/>
  <c r="AK831" i="11"/>
  <c r="AL831" i="11"/>
  <c r="AM831" i="11"/>
  <c r="AN831" i="11"/>
  <c r="AO831" i="11"/>
  <c r="AP831" i="11"/>
  <c r="AQ831" i="11"/>
  <c r="AR831" i="11"/>
  <c r="AS831" i="11"/>
  <c r="AT831" i="11"/>
  <c r="AU831" i="11"/>
  <c r="AV831" i="11"/>
  <c r="AW831" i="11"/>
  <c r="AX831" i="11"/>
  <c r="AX821" i="11" s="1"/>
  <c r="AX822" i="11" s="1"/>
  <c r="AY831" i="11"/>
  <c r="AY821" i="11" s="1"/>
  <c r="AY822" i="11" s="1"/>
  <c r="AZ831" i="11"/>
  <c r="AZ821" i="11" s="1"/>
  <c r="AZ822" i="11" s="1"/>
  <c r="BA831" i="11"/>
  <c r="BB831" i="11"/>
  <c r="AJ838" i="11"/>
  <c r="AK838" i="11"/>
  <c r="AL838" i="11"/>
  <c r="AM838" i="11"/>
  <c r="AN838" i="11"/>
  <c r="AO838" i="11"/>
  <c r="AP838" i="11"/>
  <c r="AQ838" i="11"/>
  <c r="AR838" i="11"/>
  <c r="AS838" i="11"/>
  <c r="AT838" i="11"/>
  <c r="AU838" i="11"/>
  <c r="AV838" i="11"/>
  <c r="AW838" i="11"/>
  <c r="AX838" i="11"/>
  <c r="AY838" i="11"/>
  <c r="AZ838" i="11"/>
  <c r="BA838" i="11"/>
  <c r="BB838" i="11"/>
  <c r="AJ842" i="11"/>
  <c r="AJ836" i="11" s="1"/>
  <c r="AK842" i="11"/>
  <c r="AK836" i="11" s="1"/>
  <c r="AK837" i="11" s="1"/>
  <c r="AL842" i="11"/>
  <c r="AL836" i="11" s="1"/>
  <c r="AL837" i="11" s="1"/>
  <c r="AM842" i="11"/>
  <c r="AN842" i="11"/>
  <c r="AO842" i="11"/>
  <c r="AP842" i="11"/>
  <c r="AQ842" i="11"/>
  <c r="AR842" i="11"/>
  <c r="AS842" i="11"/>
  <c r="AT842" i="11"/>
  <c r="AU842" i="11"/>
  <c r="AV842" i="11"/>
  <c r="AW842" i="11"/>
  <c r="AX842" i="11"/>
  <c r="AY842" i="11"/>
  <c r="AZ842" i="11"/>
  <c r="BA842" i="11"/>
  <c r="BB842" i="11"/>
  <c r="AJ846" i="11"/>
  <c r="AK846" i="11"/>
  <c r="AL846" i="11"/>
  <c r="AM846" i="11"/>
  <c r="AN846" i="11"/>
  <c r="AO846" i="11"/>
  <c r="AP846" i="11"/>
  <c r="AQ846" i="11"/>
  <c r="AR846" i="11"/>
  <c r="AS846" i="11"/>
  <c r="AT846" i="11"/>
  <c r="AU846" i="11"/>
  <c r="AV846" i="11"/>
  <c r="AW846" i="11"/>
  <c r="AX846" i="11"/>
  <c r="AY846" i="11"/>
  <c r="AZ846" i="11"/>
  <c r="BA846" i="11"/>
  <c r="BB846" i="11"/>
  <c r="AM851" i="11"/>
  <c r="AN851" i="11"/>
  <c r="AN852" i="11" s="1"/>
  <c r="AO851" i="11"/>
  <c r="AO852" i="11" s="1"/>
  <c r="AP851" i="11"/>
  <c r="AZ852" i="11"/>
  <c r="BA852" i="11"/>
  <c r="AJ853" i="11"/>
  <c r="AJ851" i="11" s="1"/>
  <c r="AK853" i="11"/>
  <c r="AK851" i="11" s="1"/>
  <c r="AK852" i="11" s="1"/>
  <c r="AL853" i="11"/>
  <c r="AL851" i="11" s="1"/>
  <c r="AL852" i="11" s="1"/>
  <c r="AM853" i="11"/>
  <c r="AN853" i="11"/>
  <c r="AO853" i="11"/>
  <c r="AP853" i="11"/>
  <c r="AQ853" i="11"/>
  <c r="AR853" i="11"/>
  <c r="AS853" i="11"/>
  <c r="AT853" i="11"/>
  <c r="AU853" i="11"/>
  <c r="AV853" i="11"/>
  <c r="AW853" i="11"/>
  <c r="AX853" i="11"/>
  <c r="AY853" i="11"/>
  <c r="AZ853" i="11"/>
  <c r="BA853" i="11"/>
  <c r="BA851" i="11" s="1"/>
  <c r="BB853" i="11"/>
  <c r="AJ857" i="11"/>
  <c r="AK857" i="11"/>
  <c r="AL857" i="11"/>
  <c r="AM857" i="11"/>
  <c r="AN857" i="11"/>
  <c r="AO857" i="11"/>
  <c r="AP857" i="11"/>
  <c r="AQ857" i="11"/>
  <c r="AQ851" i="11" s="1"/>
  <c r="AQ852" i="11" s="1"/>
  <c r="AR857" i="11"/>
  <c r="AS857" i="11"/>
  <c r="AS851" i="11" s="1"/>
  <c r="AT857" i="11"/>
  <c r="AT851" i="11" s="1"/>
  <c r="AT852" i="11" s="1"/>
  <c r="AU857" i="11"/>
  <c r="AU851" i="11" s="1"/>
  <c r="AU852" i="11" s="1"/>
  <c r="AV857" i="11"/>
  <c r="AW857" i="11"/>
  <c r="AX857" i="11"/>
  <c r="AY857" i="11"/>
  <c r="AY851" i="11" s="1"/>
  <c r="AY852" i="11" s="1"/>
  <c r="AZ857" i="11"/>
  <c r="AZ851" i="11" s="1"/>
  <c r="BA857" i="11"/>
  <c r="BB857" i="11"/>
  <c r="AJ861" i="11"/>
  <c r="AK861" i="11"/>
  <c r="AL861" i="11"/>
  <c r="AM861" i="11"/>
  <c r="AN861" i="11"/>
  <c r="AO861" i="11"/>
  <c r="AP861" i="11"/>
  <c r="AQ861" i="11"/>
  <c r="AR861" i="11"/>
  <c r="AS861" i="11"/>
  <c r="AT861" i="11"/>
  <c r="AU861" i="11"/>
  <c r="AV861" i="11"/>
  <c r="AW861" i="11"/>
  <c r="AX861" i="11"/>
  <c r="AY861" i="11"/>
  <c r="AZ861" i="11"/>
  <c r="BA861" i="11"/>
  <c r="BB861" i="11"/>
  <c r="AK866" i="11"/>
  <c r="AK867" i="11" s="1"/>
  <c r="AL866" i="11"/>
  <c r="AL867" i="11" s="1"/>
  <c r="AM866" i="11"/>
  <c r="AN866" i="11"/>
  <c r="AN867" i="11" s="1"/>
  <c r="AO866" i="11"/>
  <c r="AO867" i="11" s="1"/>
  <c r="AP866" i="11"/>
  <c r="AQ866" i="11"/>
  <c r="AQ867" i="11" s="1"/>
  <c r="AR866" i="11"/>
  <c r="AR867" i="11" s="1"/>
  <c r="AS866" i="11"/>
  <c r="AT866" i="11"/>
  <c r="AT867" i="11" s="1"/>
  <c r="AJ868" i="11"/>
  <c r="AK868" i="11"/>
  <c r="AL868" i="11"/>
  <c r="AM868" i="11"/>
  <c r="AN868" i="11"/>
  <c r="AO868" i="11"/>
  <c r="AP868" i="11"/>
  <c r="AQ868" i="11"/>
  <c r="AR868" i="11"/>
  <c r="AS868" i="11"/>
  <c r="AT868" i="11"/>
  <c r="AU868" i="11"/>
  <c r="AV868" i="11"/>
  <c r="AW868" i="11"/>
  <c r="AX868" i="11"/>
  <c r="AY868" i="11"/>
  <c r="AZ868" i="11"/>
  <c r="BA868" i="11"/>
  <c r="BB868" i="11"/>
  <c r="AJ872" i="11"/>
  <c r="AK872" i="11"/>
  <c r="AL872" i="11"/>
  <c r="AM872" i="11"/>
  <c r="AN872" i="11"/>
  <c r="AO872" i="11"/>
  <c r="AP872" i="11"/>
  <c r="AQ872" i="11"/>
  <c r="AR872" i="11"/>
  <c r="AS872" i="11"/>
  <c r="AT872" i="11"/>
  <c r="AU872" i="11"/>
  <c r="AV872" i="11"/>
  <c r="AW872" i="11"/>
  <c r="AX872" i="11"/>
  <c r="AY872" i="11"/>
  <c r="AZ872" i="11"/>
  <c r="BA872" i="11"/>
  <c r="BB872" i="11"/>
  <c r="BB866" i="11" s="1"/>
  <c r="BB867" i="11" s="1"/>
  <c r="AJ876" i="11"/>
  <c r="AJ866" i="11" s="1"/>
  <c r="AK876" i="11"/>
  <c r="AL876" i="11"/>
  <c r="AM876" i="11"/>
  <c r="AN876" i="11"/>
  <c r="AO876" i="11"/>
  <c r="AP876" i="11"/>
  <c r="AQ876" i="11"/>
  <c r="AR876" i="11"/>
  <c r="AS876" i="11"/>
  <c r="AT876" i="11"/>
  <c r="AU876" i="11"/>
  <c r="AV876" i="11"/>
  <c r="AW876" i="11"/>
  <c r="AX876" i="11"/>
  <c r="AX866" i="11" s="1"/>
  <c r="AX867" i="11" s="1"/>
  <c r="AY876" i="11"/>
  <c r="AY866" i="11" s="1"/>
  <c r="AY867" i="11" s="1"/>
  <c r="AZ876" i="11"/>
  <c r="AZ866" i="11" s="1"/>
  <c r="AZ867" i="11" s="1"/>
  <c r="BA876" i="11"/>
  <c r="BA866" i="11" s="1"/>
  <c r="BA867" i="11" s="1"/>
  <c r="BB876" i="11"/>
  <c r="AJ881" i="11"/>
  <c r="AJ882" i="11" s="1"/>
  <c r="AK881" i="11"/>
  <c r="AK882" i="11" s="1"/>
  <c r="AV881" i="11"/>
  <c r="AW881" i="11"/>
  <c r="AX881" i="11"/>
  <c r="AV882" i="11"/>
  <c r="AW882" i="11"/>
  <c r="AX882" i="11"/>
  <c r="AJ883" i="11"/>
  <c r="AK883" i="11"/>
  <c r="AL883" i="11"/>
  <c r="AL881" i="11" s="1"/>
  <c r="AL882" i="11" s="1"/>
  <c r="AM883" i="11"/>
  <c r="AM881" i="11" s="1"/>
  <c r="AN883" i="11"/>
  <c r="AN881" i="11" s="1"/>
  <c r="AN882" i="11" s="1"/>
  <c r="AO883" i="11"/>
  <c r="AO881" i="11" s="1"/>
  <c r="AO882" i="11" s="1"/>
  <c r="AP883" i="11"/>
  <c r="AQ883" i="11"/>
  <c r="AR883" i="11"/>
  <c r="AS883" i="11"/>
  <c r="AT883" i="11"/>
  <c r="AU883" i="11"/>
  <c r="AV883" i="11"/>
  <c r="AW883" i="11"/>
  <c r="AX883" i="11"/>
  <c r="AY883" i="11"/>
  <c r="AZ883" i="11"/>
  <c r="BA883" i="11"/>
  <c r="BB883" i="11"/>
  <c r="AJ887" i="11"/>
  <c r="AK887" i="11"/>
  <c r="AL887" i="11"/>
  <c r="AM887" i="11"/>
  <c r="AN887" i="11"/>
  <c r="AO887" i="11"/>
  <c r="AP887" i="11"/>
  <c r="AP881" i="11" s="1"/>
  <c r="AQ887" i="11"/>
  <c r="AQ881" i="11" s="1"/>
  <c r="AQ882" i="11" s="1"/>
  <c r="AR887" i="11"/>
  <c r="AR881" i="11" s="1"/>
  <c r="AR882" i="11" s="1"/>
  <c r="AS887" i="11"/>
  <c r="AT887" i="11"/>
  <c r="AU887" i="11"/>
  <c r="AV887" i="11"/>
  <c r="AW887" i="11"/>
  <c r="AX887" i="11"/>
  <c r="AY887" i="11"/>
  <c r="AY881" i="11" s="1"/>
  <c r="AY882" i="11" s="1"/>
  <c r="AZ887" i="11"/>
  <c r="AZ881" i="11" s="1"/>
  <c r="AZ882" i="11" s="1"/>
  <c r="BA887" i="11"/>
  <c r="BA881" i="11" s="1"/>
  <c r="BA882" i="11" s="1"/>
  <c r="BB887" i="11"/>
  <c r="BB881" i="11" s="1"/>
  <c r="BB882" i="11" s="1"/>
  <c r="AJ891" i="11"/>
  <c r="AK891" i="11"/>
  <c r="AL891" i="11"/>
  <c r="AM891" i="11"/>
  <c r="AN891" i="11"/>
  <c r="AO891" i="11"/>
  <c r="AP891" i="11"/>
  <c r="AQ891" i="11"/>
  <c r="AR891" i="11"/>
  <c r="AS891" i="11"/>
  <c r="AT891" i="11"/>
  <c r="AU891" i="11"/>
  <c r="AV891" i="11"/>
  <c r="AW891" i="11"/>
  <c r="AX891" i="11"/>
  <c r="AY891" i="11"/>
  <c r="AZ891" i="11"/>
  <c r="BA891" i="11"/>
  <c r="BB891" i="11"/>
  <c r="AJ896" i="11"/>
  <c r="AK896" i="11"/>
  <c r="AK897" i="11" s="1"/>
  <c r="AL896" i="11"/>
  <c r="AL897" i="11" s="1"/>
  <c r="AM896" i="11"/>
  <c r="AN896" i="11"/>
  <c r="AN897" i="11" s="1"/>
  <c r="AO896" i="11"/>
  <c r="AO897" i="11" s="1"/>
  <c r="AS896" i="11"/>
  <c r="AT896" i="11"/>
  <c r="AT897" i="11" s="1"/>
  <c r="AU896" i="11"/>
  <c r="AU897" i="11" s="1"/>
  <c r="AV896" i="11"/>
  <c r="AW896" i="11"/>
  <c r="AW897" i="11" s="1"/>
  <c r="AX896" i="11"/>
  <c r="AX897" i="11" s="1"/>
  <c r="AY896" i="11"/>
  <c r="AY897" i="11" s="1"/>
  <c r="AJ898" i="11"/>
  <c r="AK898" i="11"/>
  <c r="AL898" i="11"/>
  <c r="AM898" i="11"/>
  <c r="AN898" i="11"/>
  <c r="AO898" i="11"/>
  <c r="AP898" i="11"/>
  <c r="AQ898" i="11"/>
  <c r="AR898" i="11"/>
  <c r="AR896" i="11" s="1"/>
  <c r="AR897" i="11" s="1"/>
  <c r="AS898" i="11"/>
  <c r="AT898" i="11"/>
  <c r="AU898" i="11"/>
  <c r="AV898" i="11"/>
  <c r="AW898" i="11"/>
  <c r="AX898" i="11"/>
  <c r="AY898" i="11"/>
  <c r="AZ898" i="11"/>
  <c r="BA898" i="11"/>
  <c r="BB898" i="11"/>
  <c r="AJ902" i="11"/>
  <c r="AK902" i="11"/>
  <c r="AL902" i="11"/>
  <c r="AM902" i="11"/>
  <c r="AN902" i="11"/>
  <c r="AO902" i="11"/>
  <c r="AP902" i="11"/>
  <c r="AQ902" i="11"/>
  <c r="AR902" i="11"/>
  <c r="AS902" i="11"/>
  <c r="AT902" i="11"/>
  <c r="AU902" i="11"/>
  <c r="AV902" i="11"/>
  <c r="AW902" i="11"/>
  <c r="AX902" i="11"/>
  <c r="AY902" i="11"/>
  <c r="AZ902" i="11"/>
  <c r="AZ896" i="11" s="1"/>
  <c r="AZ897" i="11" s="1"/>
  <c r="BA902" i="11"/>
  <c r="BA896" i="11" s="1"/>
  <c r="BA897" i="11" s="1"/>
  <c r="BB902" i="11"/>
  <c r="BB896" i="11" s="1"/>
  <c r="BB897" i="11" s="1"/>
  <c r="AJ906" i="11"/>
  <c r="AK906" i="11"/>
  <c r="AL906" i="11"/>
  <c r="AM906" i="11"/>
  <c r="AN906" i="11"/>
  <c r="AO906" i="11"/>
  <c r="AP906" i="11"/>
  <c r="AQ906" i="11"/>
  <c r="AR906" i="11"/>
  <c r="AS906" i="11"/>
  <c r="AT906" i="11"/>
  <c r="AU906" i="11"/>
  <c r="AV906" i="11"/>
  <c r="AW906" i="11"/>
  <c r="AX906" i="11"/>
  <c r="AY906" i="11"/>
  <c r="AZ906" i="11"/>
  <c r="BA906" i="11"/>
  <c r="BB906" i="11"/>
  <c r="AR911" i="11"/>
  <c r="AR912" i="11" s="1"/>
  <c r="AS911" i="11"/>
  <c r="AT911" i="11"/>
  <c r="AT912" i="11" s="1"/>
  <c r="AY911" i="11"/>
  <c r="BA911" i="11"/>
  <c r="BB911" i="11"/>
  <c r="AY912" i="11"/>
  <c r="AZ912" i="11"/>
  <c r="BA912" i="11"/>
  <c r="BB912" i="11"/>
  <c r="AJ913" i="11"/>
  <c r="AK913" i="11"/>
  <c r="AL913" i="11"/>
  <c r="AM913" i="11"/>
  <c r="AN913" i="11"/>
  <c r="AO913" i="11"/>
  <c r="AP913" i="11"/>
  <c r="AQ913" i="11"/>
  <c r="AR913" i="11"/>
  <c r="AS913" i="11"/>
  <c r="AT913" i="11"/>
  <c r="AU913" i="11"/>
  <c r="AU911" i="11" s="1"/>
  <c r="AU912" i="11" s="1"/>
  <c r="AV913" i="11"/>
  <c r="AV911" i="11" s="1"/>
  <c r="AW913" i="11"/>
  <c r="AW911" i="11" s="1"/>
  <c r="AW912" i="11" s="1"/>
  <c r="AX913" i="11"/>
  <c r="AX911" i="11" s="1"/>
  <c r="AX912" i="11" s="1"/>
  <c r="AY913" i="11"/>
  <c r="AZ913" i="11"/>
  <c r="AZ911" i="11" s="1"/>
  <c r="BA913" i="11"/>
  <c r="BB913" i="11"/>
  <c r="AJ917" i="11"/>
  <c r="AK917" i="11"/>
  <c r="AL917" i="11"/>
  <c r="AM917" i="11"/>
  <c r="AN917" i="11"/>
  <c r="AO917" i="11"/>
  <c r="AP917" i="11"/>
  <c r="AQ917" i="11"/>
  <c r="AR917" i="11"/>
  <c r="AS917" i="11"/>
  <c r="AT917" i="11"/>
  <c r="AU917" i="11"/>
  <c r="AV917" i="11"/>
  <c r="AW917" i="11"/>
  <c r="AX917" i="11"/>
  <c r="AY917" i="11"/>
  <c r="AZ917" i="11"/>
  <c r="BA917" i="11"/>
  <c r="BB917" i="11"/>
  <c r="AJ921" i="11"/>
  <c r="AJ911" i="11" s="1"/>
  <c r="BF911" i="11" s="1"/>
  <c r="AK921" i="11"/>
  <c r="AK911" i="11" s="1"/>
  <c r="AK912" i="11" s="1"/>
  <c r="AL921" i="11"/>
  <c r="AL911" i="11" s="1"/>
  <c r="AL912" i="11" s="1"/>
  <c r="AM921" i="11"/>
  <c r="AN921" i="11"/>
  <c r="AO921" i="11"/>
  <c r="AP921" i="11"/>
  <c r="AP911" i="11" s="1"/>
  <c r="AQ921" i="11"/>
  <c r="AQ911" i="11" s="1"/>
  <c r="AQ912" i="11" s="1"/>
  <c r="AR921" i="11"/>
  <c r="AS921" i="11"/>
  <c r="AT921" i="11"/>
  <c r="AU921" i="11"/>
  <c r="AV921" i="11"/>
  <c r="AW921" i="11"/>
  <c r="AX921" i="11"/>
  <c r="AY921" i="11"/>
  <c r="AZ921" i="11"/>
  <c r="BA921" i="11"/>
  <c r="BB921" i="11"/>
  <c r="AQ926" i="11"/>
  <c r="AQ927" i="11" s="1"/>
  <c r="AR926" i="11"/>
  <c r="AR927" i="11" s="1"/>
  <c r="AS926" i="11"/>
  <c r="AT926" i="11"/>
  <c r="AT927" i="11" s="1"/>
  <c r="AJ928" i="11"/>
  <c r="AK928" i="11"/>
  <c r="AL928" i="11"/>
  <c r="AL926" i="11" s="1"/>
  <c r="AL927" i="11" s="1"/>
  <c r="AM928" i="11"/>
  <c r="AM926" i="11" s="1"/>
  <c r="AN928" i="11"/>
  <c r="AN926" i="11" s="1"/>
  <c r="AN927" i="11" s="1"/>
  <c r="AO928" i="11"/>
  <c r="AO926" i="11" s="1"/>
  <c r="AO927" i="11" s="1"/>
  <c r="AP928" i="11"/>
  <c r="AP926" i="11" s="1"/>
  <c r="AQ928" i="11"/>
  <c r="AR928" i="11"/>
  <c r="AS928" i="11"/>
  <c r="AT928" i="11"/>
  <c r="AU928" i="11"/>
  <c r="AV928" i="11"/>
  <c r="AW928" i="11"/>
  <c r="AX928" i="11"/>
  <c r="AX926" i="11" s="1"/>
  <c r="AX927" i="11" s="1"/>
  <c r="AY928" i="11"/>
  <c r="AZ928" i="11"/>
  <c r="BA928" i="11"/>
  <c r="BB928" i="11"/>
  <c r="AJ932" i="11"/>
  <c r="AK932" i="11"/>
  <c r="AL932" i="11"/>
  <c r="AM932" i="11"/>
  <c r="AN932" i="11"/>
  <c r="AO932" i="11"/>
  <c r="AP932" i="11"/>
  <c r="AQ932" i="11"/>
  <c r="AR932" i="11"/>
  <c r="AS932" i="11"/>
  <c r="AT932" i="11"/>
  <c r="AU932" i="11"/>
  <c r="AU926" i="11" s="1"/>
  <c r="AU927" i="11" s="1"/>
  <c r="AV932" i="11"/>
  <c r="AW932" i="11"/>
  <c r="AX932" i="11"/>
  <c r="AY932" i="11"/>
  <c r="AY926" i="11" s="1"/>
  <c r="AY927" i="11" s="1"/>
  <c r="AZ932" i="11"/>
  <c r="AZ926" i="11" s="1"/>
  <c r="AZ927" i="11" s="1"/>
  <c r="BA932" i="11"/>
  <c r="BA926" i="11" s="1"/>
  <c r="BA927" i="11" s="1"/>
  <c r="BB932" i="11"/>
  <c r="AJ936" i="11"/>
  <c r="AK936" i="11"/>
  <c r="AL936" i="11"/>
  <c r="AM936" i="11"/>
  <c r="AN936" i="11"/>
  <c r="AO936" i="11"/>
  <c r="AP936" i="11"/>
  <c r="AQ936" i="11"/>
  <c r="AR936" i="11"/>
  <c r="AS936" i="11"/>
  <c r="AT936" i="11"/>
  <c r="AU936" i="11"/>
  <c r="AV936" i="11"/>
  <c r="AW936" i="11"/>
  <c r="AX936" i="11"/>
  <c r="AY936" i="11"/>
  <c r="AZ936" i="11"/>
  <c r="BA936" i="11"/>
  <c r="BB936" i="11"/>
  <c r="AW941" i="11"/>
  <c r="AW942" i="11" s="1"/>
  <c r="AX941" i="11"/>
  <c r="AX942" i="11" s="1"/>
  <c r="AY941" i="11"/>
  <c r="AY942" i="11" s="1"/>
  <c r="AZ941" i="11"/>
  <c r="AZ942" i="11" s="1"/>
  <c r="BA941" i="11"/>
  <c r="BA942" i="11" s="1"/>
  <c r="BB941" i="11"/>
  <c r="BB942" i="11" s="1"/>
  <c r="AJ943" i="11"/>
  <c r="AK943" i="11"/>
  <c r="AL943" i="11"/>
  <c r="AM943" i="11"/>
  <c r="AN943" i="11"/>
  <c r="AO943" i="11"/>
  <c r="AP943" i="11"/>
  <c r="AQ943" i="11"/>
  <c r="AR943" i="11"/>
  <c r="AS943" i="11"/>
  <c r="AT943" i="11"/>
  <c r="AU943" i="11"/>
  <c r="AV943" i="11"/>
  <c r="AW943" i="11"/>
  <c r="AX943" i="11"/>
  <c r="AY943" i="11"/>
  <c r="AZ943" i="11"/>
  <c r="BA943" i="11"/>
  <c r="BB943" i="11"/>
  <c r="AJ947" i="11"/>
  <c r="AK947" i="11"/>
  <c r="AL947" i="11"/>
  <c r="AM947" i="11"/>
  <c r="AN947" i="11"/>
  <c r="AO947" i="11"/>
  <c r="AP947" i="11"/>
  <c r="AQ947" i="11"/>
  <c r="AR947" i="11"/>
  <c r="AS947" i="11"/>
  <c r="AT947" i="11"/>
  <c r="AU947" i="11"/>
  <c r="AV947" i="11"/>
  <c r="AW947" i="11"/>
  <c r="AX947" i="11"/>
  <c r="AY947" i="11"/>
  <c r="AZ947" i="11"/>
  <c r="BA947" i="11"/>
  <c r="BB947" i="11"/>
  <c r="AJ951" i="11"/>
  <c r="AK951" i="11"/>
  <c r="AL951" i="11"/>
  <c r="AM951" i="11"/>
  <c r="AN951" i="11"/>
  <c r="AO951" i="11"/>
  <c r="AO941" i="11" s="1"/>
  <c r="AO942" i="11" s="1"/>
  <c r="AP951" i="11"/>
  <c r="AP941" i="11" s="1"/>
  <c r="AQ951" i="11"/>
  <c r="AQ941" i="11" s="1"/>
  <c r="AQ942" i="11" s="1"/>
  <c r="AR951" i="11"/>
  <c r="AS951" i="11"/>
  <c r="AS941" i="11" s="1"/>
  <c r="AT951" i="11"/>
  <c r="AT941" i="11" s="1"/>
  <c r="AT942" i="11" s="1"/>
  <c r="AU951" i="11"/>
  <c r="AU941" i="11" s="1"/>
  <c r="AU942" i="11" s="1"/>
  <c r="AV951" i="11"/>
  <c r="AV941" i="11" s="1"/>
  <c r="AW951" i="11"/>
  <c r="AX951" i="11"/>
  <c r="AY951" i="11"/>
  <c r="AZ951" i="11"/>
  <c r="BA951" i="11"/>
  <c r="BB951" i="11"/>
  <c r="AJ958" i="11"/>
  <c r="AK958" i="11"/>
  <c r="AL958" i="11"/>
  <c r="AM958" i="11"/>
  <c r="AN958" i="11"/>
  <c r="AO958" i="11"/>
  <c r="AO956" i="11" s="1"/>
  <c r="AO957" i="11" s="1"/>
  <c r="AP958" i="11"/>
  <c r="AP956" i="11" s="1"/>
  <c r="AQ958" i="11"/>
  <c r="AQ956" i="11" s="1"/>
  <c r="AQ957" i="11" s="1"/>
  <c r="AR958" i="11"/>
  <c r="AR956" i="11" s="1"/>
  <c r="AR957" i="11" s="1"/>
  <c r="AS958" i="11"/>
  <c r="AS956" i="11" s="1"/>
  <c r="AT958" i="11"/>
  <c r="AT956" i="11" s="1"/>
  <c r="AT957" i="11" s="1"/>
  <c r="AU958" i="11"/>
  <c r="AU956" i="11" s="1"/>
  <c r="AU957" i="11" s="1"/>
  <c r="AV958" i="11"/>
  <c r="AW958" i="11"/>
  <c r="AX958" i="11"/>
  <c r="AY958" i="11"/>
  <c r="AZ958" i="11"/>
  <c r="BA958" i="11"/>
  <c r="BB958" i="11"/>
  <c r="AJ962" i="11"/>
  <c r="AK962" i="11"/>
  <c r="AL962" i="11"/>
  <c r="AM962" i="11"/>
  <c r="AN962" i="11"/>
  <c r="AO962" i="11"/>
  <c r="AP962" i="11"/>
  <c r="AQ962" i="11"/>
  <c r="AR962" i="11"/>
  <c r="AS962" i="11"/>
  <c r="AT962" i="11"/>
  <c r="AU962" i="11"/>
  <c r="AV962" i="11"/>
  <c r="AV956" i="11" s="1"/>
  <c r="AV957" i="11" s="1"/>
  <c r="AW962" i="11"/>
  <c r="AW956" i="11" s="1"/>
  <c r="AW957" i="11" s="1"/>
  <c r="AX962" i="11"/>
  <c r="AX956" i="11" s="1"/>
  <c r="AX957" i="11" s="1"/>
  <c r="AY962" i="11"/>
  <c r="AY956" i="11" s="1"/>
  <c r="AY957" i="11" s="1"/>
  <c r="AZ962" i="11"/>
  <c r="AZ956" i="11" s="1"/>
  <c r="AZ957" i="11" s="1"/>
  <c r="BA962" i="11"/>
  <c r="BA956" i="11" s="1"/>
  <c r="BA957" i="11" s="1"/>
  <c r="BB962" i="11"/>
  <c r="BB956" i="11" s="1"/>
  <c r="BB957" i="11" s="1"/>
  <c r="AJ966" i="11"/>
  <c r="AK966" i="11"/>
  <c r="AL966" i="11"/>
  <c r="AM966" i="11"/>
  <c r="AN966" i="11"/>
  <c r="AO966" i="11"/>
  <c r="AP966" i="11"/>
  <c r="AQ966" i="11"/>
  <c r="AR966" i="11"/>
  <c r="AS966" i="11"/>
  <c r="AT966" i="11"/>
  <c r="AU966" i="11"/>
  <c r="AV966" i="11"/>
  <c r="AW966" i="11"/>
  <c r="AX966" i="11"/>
  <c r="AY966" i="11"/>
  <c r="AZ966" i="11"/>
  <c r="BA966" i="11"/>
  <c r="BB966" i="1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AM432" i="11" l="1"/>
  <c r="BG431" i="11"/>
  <c r="AM207" i="11"/>
  <c r="BG206" i="11"/>
  <c r="AS207" i="11"/>
  <c r="BI206" i="11"/>
  <c r="AP927" i="11"/>
  <c r="BH926" i="11"/>
  <c r="BJ641" i="11"/>
  <c r="AV642" i="11"/>
  <c r="AV357" i="11"/>
  <c r="BJ356" i="11"/>
  <c r="BF236" i="11"/>
  <c r="AJ237" i="11"/>
  <c r="BH776" i="11"/>
  <c r="AP777" i="11"/>
  <c r="AP582" i="11"/>
  <c r="AM357" i="11"/>
  <c r="BG356" i="11"/>
  <c r="AM312" i="11"/>
  <c r="BG311" i="11"/>
  <c r="AS942" i="11"/>
  <c r="BI941" i="11"/>
  <c r="AJ387" i="11"/>
  <c r="BF386" i="11"/>
  <c r="BI296" i="11"/>
  <c r="AS297" i="11"/>
  <c r="AP447" i="11"/>
  <c r="BH446" i="11"/>
  <c r="AP822" i="11"/>
  <c r="BH821" i="11"/>
  <c r="AS87" i="11"/>
  <c r="BI86" i="11"/>
  <c r="BF776" i="11"/>
  <c r="AS852" i="11"/>
  <c r="BI851" i="11"/>
  <c r="BH656" i="11"/>
  <c r="AP657" i="11"/>
  <c r="BI431" i="11"/>
  <c r="AS432" i="11"/>
  <c r="BF341" i="11"/>
  <c r="AJ342" i="11"/>
  <c r="AS672" i="11"/>
  <c r="BI671" i="11"/>
  <c r="AS957" i="11"/>
  <c r="BI956" i="11"/>
  <c r="AM732" i="11"/>
  <c r="AS237" i="11"/>
  <c r="AZ641" i="11"/>
  <c r="AZ642" i="11" s="1"/>
  <c r="AV537" i="11"/>
  <c r="AL791" i="11"/>
  <c r="AL792" i="11" s="1"/>
  <c r="AM147" i="11"/>
  <c r="BG146" i="11"/>
  <c r="AS912" i="11"/>
  <c r="BI911" i="11"/>
  <c r="BG776" i="11"/>
  <c r="AM777" i="11"/>
  <c r="BG626" i="11"/>
  <c r="AM627" i="11"/>
  <c r="BF791" i="11"/>
  <c r="AJ792" i="11"/>
  <c r="AV912" i="11"/>
  <c r="BJ911" i="11"/>
  <c r="AX747" i="11"/>
  <c r="AS732" i="11"/>
  <c r="BI731" i="11"/>
  <c r="AP942" i="11"/>
  <c r="BH941" i="11"/>
  <c r="AW777" i="11"/>
  <c r="AJ657" i="11"/>
  <c r="BF656" i="11"/>
  <c r="AJ192" i="11"/>
  <c r="BF191" i="11"/>
  <c r="BJ671" i="11"/>
  <c r="AV672" i="11"/>
  <c r="AP957" i="11"/>
  <c r="BH956" i="11"/>
  <c r="AS867" i="11"/>
  <c r="AV942" i="11"/>
  <c r="BJ941" i="11"/>
  <c r="BF716" i="11"/>
  <c r="AJ717" i="11"/>
  <c r="AN612" i="11"/>
  <c r="BG611" i="11"/>
  <c r="AS357" i="11"/>
  <c r="BI356" i="11"/>
  <c r="AP912" i="11"/>
  <c r="BH911" i="11"/>
  <c r="BF836" i="11"/>
  <c r="AJ837" i="11"/>
  <c r="AS747" i="11"/>
  <c r="AP507" i="11"/>
  <c r="BH506" i="11"/>
  <c r="AJ597" i="11"/>
  <c r="AS612" i="11"/>
  <c r="BI611" i="11"/>
  <c r="AP522" i="11"/>
  <c r="AV117" i="11"/>
  <c r="BJ461" i="11"/>
  <c r="BG251" i="11"/>
  <c r="BB701" i="11"/>
  <c r="BB702" i="11" s="1"/>
  <c r="AP567" i="11"/>
  <c r="BH566" i="11"/>
  <c r="BI716" i="11"/>
  <c r="AS717" i="11"/>
  <c r="AZ701" i="11"/>
  <c r="AZ702" i="11" s="1"/>
  <c r="AM567" i="11"/>
  <c r="BG566" i="11"/>
  <c r="BG491" i="11"/>
  <c r="AM492" i="11"/>
  <c r="AO461" i="11"/>
  <c r="AO462" i="11" s="1"/>
  <c r="BI146" i="11"/>
  <c r="AS147" i="11"/>
  <c r="AL956" i="11"/>
  <c r="AL957" i="11" s="1"/>
  <c r="BI536" i="11"/>
  <c r="AS537" i="11"/>
  <c r="AP72" i="11"/>
  <c r="BH71" i="11"/>
  <c r="AP192" i="11"/>
  <c r="AJ912" i="11"/>
  <c r="AP701" i="11"/>
  <c r="BB836" i="11"/>
  <c r="BB837" i="11" s="1"/>
  <c r="AO131" i="11"/>
  <c r="AO132" i="11" s="1"/>
  <c r="BA836" i="11"/>
  <c r="BA837" i="11" s="1"/>
  <c r="BH116" i="11"/>
  <c r="AP117" i="11"/>
  <c r="AL701" i="11"/>
  <c r="AL702" i="11" s="1"/>
  <c r="BH296" i="11"/>
  <c r="AP297" i="11"/>
  <c r="AJ162" i="11"/>
  <c r="BF161" i="11"/>
  <c r="AM27" i="11"/>
  <c r="AJ522" i="11"/>
  <c r="BF521" i="11"/>
  <c r="BJ446" i="11"/>
  <c r="AV447" i="11"/>
  <c r="AP252" i="11"/>
  <c r="BI656" i="11"/>
  <c r="AS657" i="11"/>
  <c r="BG551" i="11"/>
  <c r="AM552" i="11"/>
  <c r="BF476" i="11"/>
  <c r="AS461" i="11"/>
  <c r="BH401" i="11"/>
  <c r="AP402" i="11"/>
  <c r="AP852" i="11"/>
  <c r="AR146" i="11"/>
  <c r="AR147" i="11" s="1"/>
  <c r="AP792" i="11"/>
  <c r="BI161" i="11"/>
  <c r="AS162" i="11"/>
  <c r="AP87" i="11"/>
  <c r="AT581" i="11"/>
  <c r="AT582" i="11" s="1"/>
  <c r="BJ656" i="11"/>
  <c r="AV657" i="11"/>
  <c r="AM821" i="11"/>
  <c r="AQ896" i="11"/>
  <c r="AQ897" i="11" s="1"/>
  <c r="AJ72" i="11"/>
  <c r="BF71" i="11"/>
  <c r="AJ777" i="11"/>
  <c r="AK701" i="11"/>
  <c r="AK702" i="11" s="1"/>
  <c r="AJ417" i="11"/>
  <c r="BF416" i="11"/>
  <c r="BG881" i="11"/>
  <c r="AM882" i="11"/>
  <c r="BF851" i="11"/>
  <c r="AJ852" i="11"/>
  <c r="BF326" i="11"/>
  <c r="AS117" i="11"/>
  <c r="BI116" i="11"/>
  <c r="AJ926" i="11"/>
  <c r="BI896" i="11"/>
  <c r="AS897" i="11"/>
  <c r="BG866" i="11"/>
  <c r="AM867" i="11"/>
  <c r="AO731" i="11"/>
  <c r="AO732" i="11" s="1"/>
  <c r="AV72" i="11"/>
  <c r="BG686" i="11"/>
  <c r="AS72" i="11"/>
  <c r="AR941" i="11"/>
  <c r="AR942" i="11" s="1"/>
  <c r="AS927" i="11"/>
  <c r="BI926" i="11"/>
  <c r="AZ746" i="11"/>
  <c r="AZ747" i="11" s="1"/>
  <c r="BI56" i="11"/>
  <c r="AJ432" i="11"/>
  <c r="BF431" i="11"/>
  <c r="AP387" i="11"/>
  <c r="AM72" i="11"/>
  <c r="AP896" i="11"/>
  <c r="AZ836" i="11"/>
  <c r="AZ837" i="11" s="1"/>
  <c r="AV417" i="11"/>
  <c r="BI311" i="11"/>
  <c r="AS312" i="11"/>
  <c r="BF251" i="11"/>
  <c r="AJ252" i="11"/>
  <c r="BG176" i="11"/>
  <c r="BF56" i="11"/>
  <c r="AS402" i="11"/>
  <c r="BI401" i="11"/>
  <c r="AM222" i="11"/>
  <c r="BG221" i="11"/>
  <c r="AP731" i="11"/>
  <c r="AV147" i="11"/>
  <c r="BJ146" i="11"/>
  <c r="AM57" i="11"/>
  <c r="AP882" i="11"/>
  <c r="BH881" i="11"/>
  <c r="AK371" i="11"/>
  <c r="AK372" i="11" s="1"/>
  <c r="AJ371" i="11"/>
  <c r="BG476" i="11"/>
  <c r="AV462" i="11"/>
  <c r="BJ296" i="11"/>
  <c r="BF206" i="11"/>
  <c r="AJ207" i="11"/>
  <c r="AS761" i="11"/>
  <c r="BA476" i="11"/>
  <c r="BA477" i="11" s="1"/>
  <c r="AL281" i="11"/>
  <c r="AL282" i="11" s="1"/>
  <c r="AW926" i="11"/>
  <c r="AW927" i="11" s="1"/>
  <c r="AY836" i="11"/>
  <c r="AY837" i="11" s="1"/>
  <c r="AM762" i="11"/>
  <c r="AR851" i="11"/>
  <c r="AR852" i="11" s="1"/>
  <c r="AS627" i="11"/>
  <c r="BI626" i="11"/>
  <c r="BF356" i="11"/>
  <c r="BG296" i="11"/>
  <c r="AM297" i="11"/>
  <c r="BJ251" i="11"/>
  <c r="AV252" i="11"/>
  <c r="AX206" i="11"/>
  <c r="AX207" i="11" s="1"/>
  <c r="BF26" i="11"/>
  <c r="AS687" i="11"/>
  <c r="BI686" i="11"/>
  <c r="BI566" i="11"/>
  <c r="AM117" i="11"/>
  <c r="AP372" i="11"/>
  <c r="BH371" i="11"/>
  <c r="AJ762" i="11"/>
  <c r="BF761" i="11"/>
  <c r="BI551" i="11"/>
  <c r="BF671" i="11"/>
  <c r="BF866" i="11"/>
  <c r="AJ867" i="11"/>
  <c r="AM461" i="11"/>
  <c r="AK312" i="11"/>
  <c r="BG656" i="11"/>
  <c r="AM657" i="11"/>
  <c r="AJ956" i="11"/>
  <c r="AU581" i="11"/>
  <c r="AU582" i="11" s="1"/>
  <c r="AN821" i="11"/>
  <c r="AN822" i="11" s="1"/>
  <c r="AV57" i="11"/>
  <c r="AM192" i="11"/>
  <c r="AS57" i="11"/>
  <c r="AM581" i="11"/>
  <c r="BF146" i="11"/>
  <c r="AX836" i="11"/>
  <c r="AX837" i="11" s="1"/>
  <c r="AW836" i="11"/>
  <c r="AW837" i="11" s="1"/>
  <c r="AV836" i="11"/>
  <c r="BJ581" i="11"/>
  <c r="AW206" i="11"/>
  <c r="AW207" i="11" s="1"/>
  <c r="AV27" i="11"/>
  <c r="BJ26" i="11"/>
  <c r="BJ896" i="11"/>
  <c r="AV897" i="11"/>
  <c r="AM792" i="11"/>
  <c r="AP312" i="11"/>
  <c r="BH311" i="11"/>
  <c r="AN956" i="11"/>
  <c r="AN957" i="11" s="1"/>
  <c r="AY701" i="11"/>
  <c r="AY702" i="11" s="1"/>
  <c r="AM956" i="11"/>
  <c r="AS552" i="11"/>
  <c r="AP207" i="11"/>
  <c r="BH206" i="11"/>
  <c r="AV792" i="11"/>
  <c r="BG521" i="11"/>
  <c r="AO716" i="11"/>
  <c r="AO717" i="11" s="1"/>
  <c r="BG851" i="11"/>
  <c r="AM852" i="11"/>
  <c r="AJ462" i="11"/>
  <c r="BF461" i="11"/>
  <c r="BG596" i="11"/>
  <c r="AS581" i="11"/>
  <c r="AJ477" i="11"/>
  <c r="AS387" i="11"/>
  <c r="BI386" i="11"/>
  <c r="AQ581" i="11"/>
  <c r="AQ582" i="11" s="1"/>
  <c r="BB926" i="11"/>
  <c r="BB927" i="11" s="1"/>
  <c r="AQ761" i="11"/>
  <c r="AQ762" i="11" s="1"/>
  <c r="AP672" i="11"/>
  <c r="AJ281" i="11"/>
  <c r="BJ806" i="11"/>
  <c r="AU791" i="11"/>
  <c r="AU792" i="11" s="1"/>
  <c r="AQ626" i="11"/>
  <c r="AQ627" i="11" s="1"/>
  <c r="AM522" i="11"/>
  <c r="AZ446" i="11"/>
  <c r="AZ447" i="11" s="1"/>
  <c r="AP432" i="11"/>
  <c r="BI416" i="11"/>
  <c r="AM342" i="11"/>
  <c r="AV206" i="11"/>
  <c r="BF176" i="11"/>
  <c r="AJ177" i="11"/>
  <c r="BJ86" i="11"/>
  <c r="AV87" i="11"/>
  <c r="AV402" i="11"/>
  <c r="BI266" i="11"/>
  <c r="AS267" i="11"/>
  <c r="AP867" i="11"/>
  <c r="BH866" i="11"/>
  <c r="BF551" i="11"/>
  <c r="AJ552" i="11"/>
  <c r="AV492" i="11"/>
  <c r="BJ491" i="11"/>
  <c r="BA701" i="11"/>
  <c r="BA702" i="11" s="1"/>
  <c r="AP687" i="11"/>
  <c r="BH686" i="11"/>
  <c r="AQ461" i="11"/>
  <c r="AQ462" i="11" s="1"/>
  <c r="BB761" i="11"/>
  <c r="BB762" i="11" s="1"/>
  <c r="AP461" i="11"/>
  <c r="AJ687" i="11"/>
  <c r="AP222" i="11"/>
  <c r="AR761" i="11"/>
  <c r="AR762" i="11" s="1"/>
  <c r="AW686" i="11"/>
  <c r="AW687" i="11" s="1"/>
  <c r="AO701" i="11"/>
  <c r="AO702" i="11" s="1"/>
  <c r="AK281" i="11"/>
  <c r="AK282" i="11" s="1"/>
  <c r="BJ956" i="11"/>
  <c r="AN701" i="11"/>
  <c r="AN702" i="11" s="1"/>
  <c r="AS491" i="11"/>
  <c r="AU836" i="11"/>
  <c r="AU837" i="11" s="1"/>
  <c r="BJ821" i="11"/>
  <c r="BI821" i="11"/>
  <c r="BI806" i="11"/>
  <c r="AT791" i="11"/>
  <c r="AT792" i="11" s="1"/>
  <c r="BF626" i="11"/>
  <c r="AP627" i="11"/>
  <c r="AX536" i="11"/>
  <c r="AX537" i="11" s="1"/>
  <c r="BJ521" i="11"/>
  <c r="AS417" i="11"/>
  <c r="BJ266" i="11"/>
  <c r="AV267" i="11"/>
  <c r="AM252" i="11"/>
  <c r="BB176" i="11"/>
  <c r="BB177" i="11" s="1"/>
  <c r="AS42" i="11"/>
  <c r="BI41" i="11"/>
  <c r="AT27" i="11"/>
  <c r="BG926" i="11"/>
  <c r="AS507" i="11"/>
  <c r="BI506" i="11"/>
  <c r="AS372" i="11"/>
  <c r="AV552" i="11"/>
  <c r="AT461" i="11"/>
  <c r="AT462" i="11" s="1"/>
  <c r="AM927" i="11"/>
  <c r="BG896" i="11"/>
  <c r="AM897" i="11"/>
  <c r="BG371" i="11"/>
  <c r="AM372" i="11"/>
  <c r="BB236" i="11"/>
  <c r="BB237" i="11" s="1"/>
  <c r="AJ897" i="11"/>
  <c r="BF896" i="11"/>
  <c r="AT641" i="11"/>
  <c r="AS282" i="11"/>
  <c r="BI281" i="11"/>
  <c r="AK956" i="11"/>
  <c r="AK957" i="11" s="1"/>
  <c r="BJ761" i="11"/>
  <c r="BH281" i="11"/>
  <c r="AP282" i="11"/>
  <c r="BF881" i="11"/>
  <c r="AR581" i="11"/>
  <c r="AR582" i="11" s="1"/>
  <c r="AM281" i="11"/>
  <c r="AZ476" i="11"/>
  <c r="AZ477" i="11" s="1"/>
  <c r="AV686" i="11"/>
  <c r="AT522" i="11"/>
  <c r="BJ281" i="11"/>
  <c r="AV926" i="11"/>
  <c r="BH806" i="11"/>
  <c r="AY776" i="11"/>
  <c r="AY777" i="11" s="1"/>
  <c r="AM597" i="11"/>
  <c r="BA521" i="11"/>
  <c r="BA522" i="11" s="1"/>
  <c r="AX446" i="11"/>
  <c r="AX447" i="11" s="1"/>
  <c r="BH161" i="11"/>
  <c r="AP162" i="11"/>
  <c r="BG11" i="11"/>
  <c r="AM12" i="11"/>
  <c r="AN941" i="11"/>
  <c r="AN942" i="11" s="1"/>
  <c r="AZ776" i="11"/>
  <c r="AZ777" i="11" s="1"/>
  <c r="BA746" i="11"/>
  <c r="BA747" i="11" s="1"/>
  <c r="AN746" i="11"/>
  <c r="AN747" i="11" s="1"/>
  <c r="AW701" i="11"/>
  <c r="AW702" i="11" s="1"/>
  <c r="AX596" i="11"/>
  <c r="AX597" i="11" s="1"/>
  <c r="AN566" i="11"/>
  <c r="AN567" i="11" s="1"/>
  <c r="AV431" i="11"/>
  <c r="AR341" i="11"/>
  <c r="AR342" i="11" s="1"/>
  <c r="AQ251" i="11"/>
  <c r="AQ252" i="11" s="1"/>
  <c r="AR191" i="11"/>
  <c r="AR192" i="11" s="1"/>
  <c r="AW176" i="11"/>
  <c r="AW177" i="11" s="1"/>
  <c r="AX116" i="11"/>
  <c r="AX117" i="11" s="1"/>
  <c r="BG416" i="11"/>
  <c r="BG536" i="11"/>
  <c r="AZ596" i="11"/>
  <c r="AZ597" i="11" s="1"/>
  <c r="AR266" i="11"/>
  <c r="AR267" i="11" s="1"/>
  <c r="AT191" i="11"/>
  <c r="AT192" i="11" s="1"/>
  <c r="AJ821" i="11"/>
  <c r="AM746" i="11"/>
  <c r="AV701" i="11"/>
  <c r="AW596" i="11"/>
  <c r="AW597" i="11" s="1"/>
  <c r="AL491" i="11"/>
  <c r="AL492" i="11" s="1"/>
  <c r="AQ341" i="11"/>
  <c r="AQ342" i="11" s="1"/>
  <c r="AW116" i="11"/>
  <c r="AW117" i="11" s="1"/>
  <c r="AM417" i="11"/>
  <c r="AQ746" i="11"/>
  <c r="AQ747" i="11" s="1"/>
  <c r="AR641" i="11"/>
  <c r="AR642" i="11" s="1"/>
  <c r="BA596" i="11"/>
  <c r="BA597" i="11" s="1"/>
  <c r="BB776" i="11"/>
  <c r="BB777" i="11" s="1"/>
  <c r="AS252" i="11"/>
  <c r="AY176" i="11"/>
  <c r="AY177" i="11" s="1"/>
  <c r="AP102" i="11"/>
  <c r="BH101" i="11"/>
  <c r="AP641" i="11"/>
  <c r="AY596" i="11"/>
  <c r="AY597" i="11" s="1"/>
  <c r="AM941" i="11"/>
  <c r="AL941" i="11"/>
  <c r="AL942" i="11" s="1"/>
  <c r="AN911" i="11"/>
  <c r="AN912" i="11" s="1"/>
  <c r="AT881" i="11"/>
  <c r="AT882" i="11" s="1"/>
  <c r="AL746" i="11"/>
  <c r="AL747" i="11" s="1"/>
  <c r="AU701" i="11"/>
  <c r="AU702" i="11" s="1"/>
  <c r="AM641" i="11"/>
  <c r="AP341" i="11"/>
  <c r="AS326" i="11"/>
  <c r="AN266" i="11"/>
  <c r="AN267" i="11" s="1"/>
  <c r="AT131" i="11"/>
  <c r="AT132" i="11" s="1"/>
  <c r="AR56" i="11"/>
  <c r="AR57" i="11" s="1"/>
  <c r="BB596" i="11"/>
  <c r="BB597" i="11" s="1"/>
  <c r="AV477" i="11"/>
  <c r="BA176" i="11"/>
  <c r="BA177" i="11" s="1"/>
  <c r="AY431" i="11"/>
  <c r="AY432" i="11" s="1"/>
  <c r="BH41" i="11"/>
  <c r="AP42" i="11"/>
  <c r="AO491" i="11"/>
  <c r="AO492" i="11" s="1"/>
  <c r="AN776" i="11"/>
  <c r="AN777" i="11" s="1"/>
  <c r="AS341" i="11"/>
  <c r="AS191" i="11"/>
  <c r="AK941" i="11"/>
  <c r="AK942" i="11" s="1"/>
  <c r="AM911" i="11"/>
  <c r="AS881" i="11"/>
  <c r="AJ611" i="11"/>
  <c r="AO341" i="11"/>
  <c r="AO342" i="11" s="1"/>
  <c r="AS132" i="11"/>
  <c r="AJ941" i="11"/>
  <c r="BB851" i="11"/>
  <c r="BB852" i="11" s="1"/>
  <c r="AY791" i="11"/>
  <c r="AY792" i="11" s="1"/>
  <c r="AJ746" i="11"/>
  <c r="AY731" i="11"/>
  <c r="AY732" i="11" s="1"/>
  <c r="AZ626" i="11"/>
  <c r="AZ627" i="11" s="1"/>
  <c r="AT596" i="11"/>
  <c r="AT597" i="11" s="1"/>
  <c r="AJ566" i="11"/>
  <c r="AX416" i="11"/>
  <c r="AX417" i="11" s="1"/>
  <c r="AN191" i="11"/>
  <c r="AN192" i="11" s="1"/>
  <c r="AR131" i="11"/>
  <c r="AR132" i="11" s="1"/>
  <c r="AP56" i="11"/>
  <c r="AN761" i="11"/>
  <c r="AN762" i="11" s="1"/>
  <c r="BH491" i="11"/>
  <c r="AU191" i="11"/>
  <c r="AU192" i="11" s="1"/>
  <c r="AO776" i="11"/>
  <c r="AO777" i="11" s="1"/>
  <c r="AP746" i="11"/>
  <c r="AQ641" i="11"/>
  <c r="AQ642" i="11" s="1"/>
  <c r="AX701" i="11"/>
  <c r="AX702" i="11" s="1"/>
  <c r="AJ446" i="11"/>
  <c r="AW431" i="11"/>
  <c r="AW432" i="11" s="1"/>
  <c r="BG131" i="11"/>
  <c r="AM132" i="11"/>
  <c r="AW101" i="11"/>
  <c r="AX731" i="11"/>
  <c r="AX732" i="11" s="1"/>
  <c r="AL686" i="11"/>
  <c r="AL687" i="11" s="1"/>
  <c r="AJ641" i="11"/>
  <c r="AO521" i="11"/>
  <c r="AO522" i="11" s="1"/>
  <c r="BG386" i="11"/>
  <c r="AL251" i="11"/>
  <c r="AL252" i="11" s="1"/>
  <c r="AQ131" i="11"/>
  <c r="AQ132" i="11" s="1"/>
  <c r="BB56" i="11"/>
  <c r="BB57" i="11" s="1"/>
  <c r="AO56" i="11"/>
  <c r="AO57" i="11" s="1"/>
  <c r="BF86" i="11"/>
  <c r="AJ87" i="11"/>
  <c r="AM506" i="11"/>
  <c r="AX431" i="11"/>
  <c r="AX432" i="11" s="1"/>
  <c r="BJ881" i="11"/>
  <c r="BA776" i="11"/>
  <c r="BA777" i="11" s="1"/>
  <c r="BB746" i="11"/>
  <c r="BB747" i="11" s="1"/>
  <c r="AK746" i="11"/>
  <c r="AK747" i="11" s="1"/>
  <c r="AZ731" i="11"/>
  <c r="AZ732" i="11" s="1"/>
  <c r="AM537" i="11"/>
  <c r="AQ521" i="11"/>
  <c r="AQ522" i="11" s="1"/>
  <c r="AJ491" i="11"/>
  <c r="AY416" i="11"/>
  <c r="AY417" i="11" s="1"/>
  <c r="AQ701" i="11"/>
  <c r="AQ702" i="11" s="1"/>
  <c r="AK686" i="11"/>
  <c r="AK687" i="11" s="1"/>
  <c r="AM671" i="11"/>
  <c r="BH416" i="11"/>
  <c r="AY371" i="11"/>
  <c r="AY372" i="11" s="1"/>
  <c r="AK251" i="11"/>
  <c r="AK252" i="11" s="1"/>
  <c r="AN56" i="11"/>
  <c r="AN57" i="11" s="1"/>
  <c r="AJ297" i="11"/>
  <c r="AY26" i="11"/>
  <c r="AY27" i="11" s="1"/>
  <c r="AS476" i="11"/>
  <c r="AS701" i="11"/>
  <c r="AV596" i="11"/>
  <c r="AJ581" i="11"/>
  <c r="BH551" i="11"/>
  <c r="AN506" i="11"/>
  <c r="AN507" i="11" s="1"/>
  <c r="AP356" i="11"/>
  <c r="AN326" i="11"/>
  <c r="AN327" i="11" s="1"/>
  <c r="AN236" i="11"/>
  <c r="AN237" i="11" s="1"/>
  <c r="BA221" i="11"/>
  <c r="BA222" i="11" s="1"/>
  <c r="AS101" i="11"/>
  <c r="AN71" i="11"/>
  <c r="AN72" i="11" s="1"/>
  <c r="AR356" i="11"/>
  <c r="AR357" i="11" s="1"/>
  <c r="AP326" i="11"/>
  <c r="AO236" i="11"/>
  <c r="AO237" i="11" s="1"/>
  <c r="AL821" i="11"/>
  <c r="AL822" i="11" s="1"/>
  <c r="AP761" i="11"/>
  <c r="AR701" i="11"/>
  <c r="AR702" i="11" s="1"/>
  <c r="AU596" i="11"/>
  <c r="AU597" i="11" s="1"/>
  <c r="AR416" i="11"/>
  <c r="AR417" i="11" s="1"/>
  <c r="AO356" i="11"/>
  <c r="AO357" i="11" s="1"/>
  <c r="AZ221" i="11"/>
  <c r="AZ222" i="11" s="1"/>
  <c r="BB131" i="11"/>
  <c r="BB132" i="11" s="1"/>
  <c r="BB521" i="11"/>
  <c r="BB522" i="11" s="1"/>
  <c r="AX26" i="11"/>
  <c r="AX27" i="11" s="1"/>
  <c r="AO911" i="11"/>
  <c r="AO912" i="11" s="1"/>
  <c r="AS836" i="11"/>
  <c r="AK821" i="11"/>
  <c r="AK822" i="11" s="1"/>
  <c r="BB791" i="11"/>
  <c r="BB792" i="11" s="1"/>
  <c r="AX851" i="11"/>
  <c r="AX852" i="11" s="1"/>
  <c r="AR836" i="11"/>
  <c r="AR837" i="11" s="1"/>
  <c r="BA791" i="11"/>
  <c r="BA792" i="11" s="1"/>
  <c r="AO761" i="11"/>
  <c r="AO762" i="11" s="1"/>
  <c r="AO641" i="11"/>
  <c r="AO642" i="11" s="1"/>
  <c r="AL506" i="11"/>
  <c r="AL507" i="11" s="1"/>
  <c r="AN356" i="11"/>
  <c r="AN357" i="11" s="1"/>
  <c r="AY221" i="11"/>
  <c r="AY222" i="11" s="1"/>
  <c r="AX56" i="11"/>
  <c r="AX57" i="11" s="1"/>
  <c r="AU26" i="11"/>
  <c r="AU27" i="11" s="1"/>
  <c r="BH236" i="11"/>
  <c r="AP237" i="11"/>
  <c r="AT536" i="11"/>
  <c r="AT537" i="11" s="1"/>
  <c r="AT836" i="11"/>
  <c r="AT837" i="11" s="1"/>
  <c r="AW851" i="11"/>
  <c r="AW852" i="11" s="1"/>
  <c r="AQ836" i="11"/>
  <c r="AQ837" i="11" s="1"/>
  <c r="AZ791" i="11"/>
  <c r="AZ792" i="11" s="1"/>
  <c r="AN641" i="11"/>
  <c r="AN642" i="11" s="1"/>
  <c r="AS596" i="11"/>
  <c r="AK506" i="11"/>
  <c r="AK507" i="11" s="1"/>
  <c r="AO476" i="11"/>
  <c r="AO477" i="11" s="1"/>
  <c r="AM266" i="11"/>
  <c r="AJ41" i="11"/>
  <c r="AV386" i="11"/>
  <c r="AN176" i="11"/>
  <c r="AN177" i="11" s="1"/>
  <c r="AL806" i="11"/>
  <c r="AR596" i="11"/>
  <c r="AR597" i="11" s="1"/>
  <c r="AN476" i="11"/>
  <c r="AN477" i="11" s="1"/>
  <c r="AW236" i="11"/>
  <c r="AW237" i="11" s="1"/>
  <c r="AV866" i="11"/>
  <c r="AO836" i="11"/>
  <c r="AO837" i="11" s="1"/>
  <c r="BB611" i="11"/>
  <c r="BB612" i="11" s="1"/>
  <c r="AQ596" i="11"/>
  <c r="AQ597" i="11" s="1"/>
  <c r="AN446" i="11"/>
  <c r="BB341" i="11"/>
  <c r="BB342" i="11" s="1"/>
  <c r="AL296" i="11"/>
  <c r="AL297" i="11" s="1"/>
  <c r="BB251" i="11"/>
  <c r="BB252" i="11" s="1"/>
  <c r="AV237" i="11"/>
  <c r="AV221" i="11"/>
  <c r="AU176" i="11"/>
  <c r="AU177" i="11" s="1"/>
  <c r="BB11" i="11"/>
  <c r="BB12" i="11" s="1"/>
  <c r="AZ26" i="11"/>
  <c r="AZ27" i="11" s="1"/>
  <c r="AP146" i="11"/>
  <c r="BB221" i="11"/>
  <c r="BB222" i="11" s="1"/>
  <c r="AM86" i="11"/>
  <c r="AW866" i="11"/>
  <c r="AW867" i="11" s="1"/>
  <c r="AP836" i="11"/>
  <c r="AO101" i="11"/>
  <c r="AO102" i="11" s="1"/>
  <c r="AU866" i="11"/>
  <c r="AU867" i="11" s="1"/>
  <c r="AN836" i="11"/>
  <c r="AN837" i="11" s="1"/>
  <c r="AM701" i="11"/>
  <c r="BA671" i="11"/>
  <c r="BA672" i="11" s="1"/>
  <c r="BA611" i="11"/>
  <c r="BA612" i="11" s="1"/>
  <c r="AW566" i="11"/>
  <c r="AW567" i="11" s="1"/>
  <c r="AL551" i="11"/>
  <c r="AL552" i="11" s="1"/>
  <c r="AU221" i="11"/>
  <c r="AU222" i="11" s="1"/>
  <c r="AO86" i="11"/>
  <c r="AO87" i="11" s="1"/>
  <c r="AT701" i="11"/>
  <c r="AT702" i="11" s="1"/>
  <c r="AO506" i="11"/>
  <c r="AO507" i="11" s="1"/>
  <c r="AV851" i="11"/>
  <c r="AQ386" i="11"/>
  <c r="AQ387" i="11" s="1"/>
  <c r="AK926" i="11"/>
  <c r="AK927" i="11" s="1"/>
  <c r="AU881" i="11"/>
  <c r="AU882" i="11" s="1"/>
  <c r="AV716" i="11"/>
  <c r="AZ671" i="11"/>
  <c r="AZ672" i="11" s="1"/>
  <c r="AV566" i="11"/>
  <c r="AK551" i="11"/>
  <c r="AK552" i="11" s="1"/>
  <c r="AK476" i="11"/>
  <c r="AK477" i="11" s="1"/>
  <c r="AL416" i="11"/>
  <c r="AL417" i="11" s="1"/>
  <c r="AV191" i="11"/>
  <c r="AS176" i="11"/>
  <c r="AV161" i="11"/>
  <c r="AL116" i="11"/>
  <c r="AL117" i="11" s="1"/>
  <c r="AZ11" i="11"/>
  <c r="AZ12" i="11" s="1"/>
  <c r="AV176" i="11"/>
  <c r="AN116" i="11"/>
  <c r="AN117" i="11" s="1"/>
  <c r="BB551" i="11"/>
  <c r="BB552" i="11" s="1"/>
  <c r="BB476" i="11"/>
  <c r="BB477" i="11" s="1"/>
  <c r="AW416" i="11"/>
  <c r="AW417" i="11" s="1"/>
  <c r="AN401" i="11"/>
  <c r="AN402" i="11" s="1"/>
  <c r="AL311" i="11"/>
  <c r="AL312" i="11" s="1"/>
  <c r="BA236" i="11"/>
  <c r="BA237" i="11" s="1"/>
  <c r="BA56" i="11"/>
  <c r="BA57" i="11" s="1"/>
  <c r="AP596" i="11"/>
  <c r="BA551" i="11"/>
  <c r="BA552" i="11" s="1"/>
  <c r="AM401" i="11"/>
  <c r="BB266" i="11"/>
  <c r="BB267" i="11" s="1"/>
  <c r="AZ236" i="11"/>
  <c r="AZ237" i="11" s="1"/>
  <c r="BB191" i="11"/>
  <c r="BB192" i="11" s="1"/>
  <c r="AW11" i="11"/>
  <c r="AW12" i="11" s="1"/>
  <c r="AP716" i="11"/>
  <c r="AJ701" i="11"/>
  <c r="AO596" i="11"/>
  <c r="AO597" i="11" s="1"/>
  <c r="AZ551" i="11"/>
  <c r="AZ552" i="11" s="1"/>
  <c r="AN521" i="11"/>
  <c r="AN522" i="11" s="1"/>
  <c r="AL401" i="11"/>
  <c r="AL402" i="11" s="1"/>
  <c r="AV371" i="11"/>
  <c r="AY236" i="11"/>
  <c r="AY237" i="11" s="1"/>
  <c r="BF221" i="11"/>
  <c r="BA191" i="11"/>
  <c r="BA192" i="11" s="1"/>
  <c r="AK116" i="11"/>
  <c r="AK117" i="11" s="1"/>
  <c r="AV11" i="11"/>
  <c r="AK401" i="11"/>
  <c r="AX236" i="11"/>
  <c r="AX237" i="11" s="1"/>
  <c r="AJ116" i="11"/>
  <c r="BA101" i="11"/>
  <c r="BA102" i="11" s="1"/>
  <c r="AU11" i="11"/>
  <c r="AU12" i="11" s="1"/>
  <c r="AM836" i="11"/>
  <c r="AN716" i="11"/>
  <c r="AN717" i="11" s="1"/>
  <c r="AN461" i="11"/>
  <c r="AN462" i="11" s="1"/>
  <c r="AW401" i="11"/>
  <c r="AW402" i="11" s="1"/>
  <c r="AY191" i="11"/>
  <c r="AY192" i="11" s="1"/>
  <c r="AW131" i="11"/>
  <c r="AW132" i="11" s="1"/>
  <c r="AT11" i="11"/>
  <c r="AT12" i="11" s="1"/>
  <c r="AR731" i="11"/>
  <c r="AR732" i="11" s="1"/>
  <c r="AM716" i="11"/>
  <c r="AL596" i="11"/>
  <c r="AL597" i="11" s="1"/>
  <c r="BA431" i="11"/>
  <c r="BA432" i="11" s="1"/>
  <c r="AX191" i="11"/>
  <c r="AX192" i="11" s="1"/>
  <c r="AV131" i="11"/>
  <c r="AY41" i="11"/>
  <c r="AY42" i="11" s="1"/>
  <c r="AS11" i="11"/>
  <c r="AU371" i="11"/>
  <c r="AU372" i="11" s="1"/>
  <c r="AR176" i="11"/>
  <c r="AR177" i="11" s="1"/>
  <c r="AW161" i="11"/>
  <c r="AW162" i="11" s="1"/>
  <c r="AM806" i="11"/>
  <c r="AQ731" i="11"/>
  <c r="AQ732" i="11" s="1"/>
  <c r="AL716" i="11"/>
  <c r="AL717" i="11" s="1"/>
  <c r="AQ611" i="11"/>
  <c r="AK596" i="11"/>
  <c r="AK597" i="11" s="1"/>
  <c r="BB566" i="11"/>
  <c r="BB567" i="11" s="1"/>
  <c r="AP536" i="11"/>
  <c r="AL461" i="11"/>
  <c r="AL462" i="11" s="1"/>
  <c r="AZ431" i="11"/>
  <c r="AZ432" i="11" s="1"/>
  <c r="AJ266" i="11"/>
  <c r="AW191" i="11"/>
  <c r="AW192" i="11" s="1"/>
  <c r="AU131" i="11"/>
  <c r="AU132" i="11" s="1"/>
  <c r="AX41" i="11"/>
  <c r="AK41" i="11"/>
  <c r="AK42" i="11" s="1"/>
  <c r="AR11" i="11"/>
  <c r="AR12" i="11" s="1"/>
  <c r="AR461" i="11"/>
  <c r="AR462" i="11" s="1"/>
  <c r="AZ191" i="11"/>
  <c r="AZ192" i="11" s="1"/>
  <c r="AQ146" i="11"/>
  <c r="AQ147" i="11" s="1"/>
  <c r="BB311" i="11"/>
  <c r="BB312" i="11" s="1"/>
  <c r="AT221" i="11"/>
  <c r="AT222" i="11" s="1"/>
  <c r="BA311" i="11"/>
  <c r="BA312" i="11" s="1"/>
  <c r="AS221" i="11"/>
  <c r="AN131" i="11"/>
  <c r="AN132" i="11" s="1"/>
  <c r="BB71" i="11"/>
  <c r="BB72" i="11" s="1"/>
  <c r="AK491" i="11"/>
  <c r="AK492" i="11" s="1"/>
  <c r="AZ311" i="11"/>
  <c r="AZ312" i="11" s="1"/>
  <c r="AR221" i="11"/>
  <c r="AR222" i="11" s="1"/>
  <c r="BA71" i="11"/>
  <c r="BA72" i="11" s="1"/>
  <c r="AN11" i="11"/>
  <c r="AN12" i="11" s="1"/>
  <c r="AX326" i="11"/>
  <c r="AX327" i="11" s="1"/>
  <c r="AM161" i="11"/>
  <c r="AK131" i="11"/>
  <c r="AK132" i="11" s="1"/>
  <c r="AQ26" i="11"/>
  <c r="AL11" i="11"/>
  <c r="AL12" i="11" s="1"/>
  <c r="AJ731" i="11"/>
  <c r="AW326" i="11"/>
  <c r="AW327" i="11" s="1"/>
  <c r="AU251" i="11"/>
  <c r="AU252" i="11" s="1"/>
  <c r="AJ131" i="11"/>
  <c r="AZ86" i="11"/>
  <c r="AZ87" i="11" s="1"/>
  <c r="AK11" i="11"/>
  <c r="AK12" i="11" s="1"/>
  <c r="AV326" i="11"/>
  <c r="AO26" i="11"/>
  <c r="AO27" i="11" s="1"/>
  <c r="AJ11" i="11"/>
  <c r="AS462" i="11" l="1"/>
  <c r="BI461" i="11"/>
  <c r="AM582" i="11"/>
  <c r="BG581" i="11"/>
  <c r="AK402" i="11"/>
  <c r="BF401" i="11"/>
  <c r="BF506" i="11"/>
  <c r="BJ221" i="11"/>
  <c r="AV222" i="11"/>
  <c r="BG941" i="11"/>
  <c r="AM942" i="11"/>
  <c r="BJ191" i="11"/>
  <c r="AV192" i="11"/>
  <c r="AJ942" i="11"/>
  <c r="BF941" i="11"/>
  <c r="BI131" i="11"/>
  <c r="BH476" i="11"/>
  <c r="BF731" i="11"/>
  <c r="AJ732" i="11"/>
  <c r="AV567" i="11"/>
  <c r="BJ566" i="11"/>
  <c r="AV597" i="11"/>
  <c r="BJ596" i="11"/>
  <c r="AJ612" i="11"/>
  <c r="BF611" i="11"/>
  <c r="AS492" i="11"/>
  <c r="BI491" i="11"/>
  <c r="AM462" i="11"/>
  <c r="BG461" i="11"/>
  <c r="BI761" i="11"/>
  <c r="AS762" i="11"/>
  <c r="BH386" i="11"/>
  <c r="BH11" i="11"/>
  <c r="AP897" i="11"/>
  <c r="BH896" i="11"/>
  <c r="BI776" i="11"/>
  <c r="BH221" i="11"/>
  <c r="BI71" i="11"/>
  <c r="BH791" i="11"/>
  <c r="BJ611" i="11"/>
  <c r="BF596" i="11"/>
  <c r="BJ416" i="11"/>
  <c r="BG761" i="11"/>
  <c r="BF131" i="11"/>
  <c r="AJ132" i="11"/>
  <c r="BG71" i="11"/>
  <c r="BG671" i="11"/>
  <c r="AM672" i="11"/>
  <c r="BI791" i="11"/>
  <c r="BG116" i="11"/>
  <c r="AP702" i="11"/>
  <c r="BH701" i="11"/>
  <c r="BJ746" i="11"/>
  <c r="AV837" i="11"/>
  <c r="BJ836" i="11"/>
  <c r="BI326" i="11"/>
  <c r="AS327" i="11"/>
  <c r="AX42" i="11"/>
  <c r="BJ41" i="11"/>
  <c r="BH626" i="11"/>
  <c r="BJ161" i="11"/>
  <c r="AV162" i="11"/>
  <c r="BH536" i="11"/>
  <c r="AP537" i="11"/>
  <c r="BI866" i="11"/>
  <c r="BG26" i="11"/>
  <c r="BH266" i="11"/>
  <c r="BG731" i="11"/>
  <c r="AN447" i="11"/>
  <c r="BG446" i="11"/>
  <c r="BI251" i="11"/>
  <c r="AQ27" i="11"/>
  <c r="BH26" i="11"/>
  <c r="BI476" i="11"/>
  <c r="AS477" i="11"/>
  <c r="BJ866" i="11"/>
  <c r="AV867" i="11"/>
  <c r="AS12" i="11"/>
  <c r="BI11" i="11"/>
  <c r="BH131" i="11"/>
  <c r="BJ791" i="11"/>
  <c r="BF371" i="11"/>
  <c r="AJ372" i="11"/>
  <c r="BI521" i="11"/>
  <c r="BG791" i="11"/>
  <c r="AV687" i="11"/>
  <c r="BJ686" i="11"/>
  <c r="BG281" i="11"/>
  <c r="AM282" i="11"/>
  <c r="AP342" i="11"/>
  <c r="BH341" i="11"/>
  <c r="BG191" i="11"/>
  <c r="BJ176" i="11"/>
  <c r="AV177" i="11"/>
  <c r="BF11" i="11"/>
  <c r="AJ12" i="11"/>
  <c r="BG506" i="11"/>
  <c r="AM507" i="11"/>
  <c r="AJ747" i="11"/>
  <c r="BF746" i="11"/>
  <c r="BJ326" i="11"/>
  <c r="AV327" i="11"/>
  <c r="BF956" i="11"/>
  <c r="AJ957" i="11"/>
  <c r="BJ236" i="11"/>
  <c r="BH581" i="11"/>
  <c r="AQ612" i="11"/>
  <c r="BH611" i="11"/>
  <c r="BF581" i="11"/>
  <c r="AJ582" i="11"/>
  <c r="BF311" i="11"/>
  <c r="AS702" i="11"/>
  <c r="BI701" i="11"/>
  <c r="BJ116" i="11"/>
  <c r="BG236" i="11"/>
  <c r="BF296" i="11"/>
  <c r="BI341" i="11"/>
  <c r="AS342" i="11"/>
  <c r="BJ731" i="11"/>
  <c r="BJ851" i="11"/>
  <c r="AV852" i="11"/>
  <c r="BJ551" i="11"/>
  <c r="BJ56" i="11"/>
  <c r="BH521" i="11"/>
  <c r="BH716" i="11"/>
  <c r="AP717" i="11"/>
  <c r="AV132" i="11"/>
  <c r="BJ131" i="11"/>
  <c r="AJ447" i="11"/>
  <c r="BF446" i="11"/>
  <c r="AV387" i="11"/>
  <c r="BJ386" i="11"/>
  <c r="AM717" i="11"/>
  <c r="BG716" i="11"/>
  <c r="BG401" i="11"/>
  <c r="AM402" i="11"/>
  <c r="AJ42" i="11"/>
  <c r="BF41" i="11"/>
  <c r="AP747" i="11"/>
  <c r="BH746" i="11"/>
  <c r="BJ341" i="11"/>
  <c r="AV702" i="11"/>
  <c r="BJ701" i="11"/>
  <c r="BF686" i="11"/>
  <c r="BH176" i="11"/>
  <c r="BG56" i="11"/>
  <c r="BI221" i="11"/>
  <c r="AS222" i="11"/>
  <c r="BG266" i="11"/>
  <c r="AM267" i="11"/>
  <c r="BJ476" i="11"/>
  <c r="AM747" i="11"/>
  <c r="BG746" i="11"/>
  <c r="AV927" i="11"/>
  <c r="BJ926" i="11"/>
  <c r="BI26" i="11"/>
  <c r="BH461" i="11"/>
  <c r="AP462" i="11"/>
  <c r="AJ282" i="11"/>
  <c r="BF281" i="11"/>
  <c r="BJ71" i="11"/>
  <c r="BH191" i="11"/>
  <c r="BI746" i="11"/>
  <c r="BH56" i="11"/>
  <c r="AP57" i="11"/>
  <c r="BH761" i="11"/>
  <c r="AP762" i="11"/>
  <c r="BF926" i="11"/>
  <c r="AJ927" i="11"/>
  <c r="BG101" i="11"/>
  <c r="AM87" i="11"/>
  <c r="BG86" i="11"/>
  <c r="AP327" i="11"/>
  <c r="BH326" i="11"/>
  <c r="BF566" i="11"/>
  <c r="AJ567" i="11"/>
  <c r="AS582" i="11"/>
  <c r="BI581" i="11"/>
  <c r="AP147" i="11"/>
  <c r="BH146" i="11"/>
  <c r="AJ117" i="11"/>
  <c r="BF116" i="11"/>
  <c r="AS102" i="11"/>
  <c r="BI101" i="11"/>
  <c r="BH251" i="11"/>
  <c r="AV432" i="11"/>
  <c r="BJ431" i="11"/>
  <c r="BJ536" i="11"/>
  <c r="BI176" i="11"/>
  <c r="AS177" i="11"/>
  <c r="BJ401" i="11"/>
  <c r="AV717" i="11"/>
  <c r="BJ716" i="11"/>
  <c r="AM912" i="11"/>
  <c r="BG911" i="11"/>
  <c r="BG341" i="11"/>
  <c r="AM957" i="11"/>
  <c r="BG956" i="11"/>
  <c r="BG821" i="11"/>
  <c r="AM822" i="11"/>
  <c r="BH431" i="11"/>
  <c r="BH86" i="11"/>
  <c r="BI596" i="11"/>
  <c r="AS597" i="11"/>
  <c r="AP837" i="11"/>
  <c r="BH836" i="11"/>
  <c r="AM837" i="11"/>
  <c r="BG836" i="11"/>
  <c r="BG641" i="11"/>
  <c r="AM642" i="11"/>
  <c r="BF266" i="11"/>
  <c r="AJ267" i="11"/>
  <c r="AV12" i="11"/>
  <c r="BJ11" i="11"/>
  <c r="AT642" i="11"/>
  <c r="BI641" i="11"/>
  <c r="AP357" i="11"/>
  <c r="BH356" i="11"/>
  <c r="BH641" i="11"/>
  <c r="AP642" i="11"/>
  <c r="BI236" i="11"/>
  <c r="AV372" i="11"/>
  <c r="BJ371" i="11"/>
  <c r="BI881" i="11"/>
  <c r="AS882" i="11"/>
  <c r="BJ206" i="11"/>
  <c r="AV207" i="11"/>
  <c r="AM807" i="11"/>
  <c r="BG806" i="11"/>
  <c r="AJ642" i="11"/>
  <c r="BF641" i="11"/>
  <c r="AM162" i="11"/>
  <c r="BG161" i="11"/>
  <c r="BI191" i="11"/>
  <c r="AS192" i="11"/>
  <c r="BJ101" i="11"/>
  <c r="AW102" i="11"/>
  <c r="BF701" i="11"/>
  <c r="AJ702" i="11"/>
  <c r="BJ776" i="11"/>
  <c r="BI836" i="11"/>
  <c r="AS837" i="11"/>
  <c r="BI371" i="11"/>
  <c r="AL807" i="11"/>
  <c r="BF806" i="11"/>
  <c r="BH596" i="11"/>
  <c r="AP597" i="11"/>
  <c r="BJ311" i="11"/>
  <c r="BF821" i="11"/>
  <c r="AJ822" i="11"/>
  <c r="BH671" i="11"/>
  <c r="BH851" i="11"/>
  <c r="BG41" i="11"/>
  <c r="BG701" i="11"/>
  <c r="AM702" i="11"/>
  <c r="AJ492" i="11"/>
  <c r="BF491" i="11"/>
  <c r="BG326" i="11"/>
  <c r="AP732" i="11"/>
  <c r="BH731" i="11"/>
  <c r="K9" i="10" l="1"/>
  <c r="L9" i="10"/>
  <c r="M9" i="10"/>
  <c r="N9" i="10"/>
  <c r="O9" i="10"/>
  <c r="P9" i="10"/>
  <c r="Q9" i="10"/>
  <c r="R9" i="10"/>
  <c r="S9" i="10"/>
  <c r="K10" i="10"/>
  <c r="L10" i="10"/>
  <c r="M10" i="10"/>
  <c r="N10" i="10"/>
  <c r="O10" i="10"/>
  <c r="P10" i="10"/>
  <c r="Q10" i="10"/>
  <c r="R10" i="10"/>
  <c r="S10" i="10"/>
  <c r="K11" i="10"/>
  <c r="L11" i="10"/>
  <c r="M11" i="10"/>
  <c r="N11" i="10"/>
  <c r="O11" i="10"/>
  <c r="P11" i="10"/>
  <c r="Q11" i="10"/>
  <c r="R11" i="10"/>
  <c r="S11" i="10"/>
  <c r="K12" i="10"/>
  <c r="L12" i="10"/>
  <c r="M12" i="10"/>
  <c r="N12" i="10"/>
  <c r="R12" i="10" s="1"/>
  <c r="O12" i="10"/>
  <c r="P12" i="10"/>
  <c r="Q12" i="10"/>
  <c r="S12" i="10"/>
  <c r="K13" i="10"/>
  <c r="L13" i="10"/>
  <c r="M13" i="10"/>
  <c r="N13" i="10"/>
  <c r="O13" i="10"/>
  <c r="P13" i="10"/>
  <c r="Q13" i="10"/>
  <c r="R13" i="10"/>
  <c r="S13" i="10"/>
  <c r="K14" i="10"/>
  <c r="L14" i="10"/>
  <c r="M14" i="10"/>
  <c r="N14" i="10"/>
  <c r="O14" i="10"/>
  <c r="P14" i="10"/>
  <c r="Q14" i="10"/>
  <c r="R14" i="10"/>
  <c r="S14" i="10"/>
  <c r="K15" i="10"/>
  <c r="L15" i="10"/>
  <c r="M15" i="10"/>
  <c r="N15" i="10"/>
  <c r="O15" i="10"/>
  <c r="P15" i="10"/>
  <c r="Q15" i="10"/>
  <c r="R15" i="10"/>
  <c r="S15" i="10"/>
  <c r="K16" i="10"/>
  <c r="L16" i="10"/>
  <c r="M16" i="10"/>
  <c r="N16" i="10"/>
  <c r="O16" i="10"/>
  <c r="P16" i="10"/>
  <c r="Q16" i="10"/>
  <c r="R16" i="10"/>
  <c r="S16" i="10"/>
  <c r="K17" i="10"/>
  <c r="L17" i="10"/>
  <c r="M17" i="10"/>
  <c r="N17" i="10"/>
  <c r="O17" i="10"/>
  <c r="P17" i="10"/>
  <c r="Q17" i="10"/>
  <c r="R17" i="10"/>
  <c r="S17" i="10"/>
  <c r="K18" i="10"/>
  <c r="L18" i="10"/>
  <c r="M18" i="10"/>
  <c r="N18" i="10"/>
  <c r="O18" i="10"/>
  <c r="P18" i="10"/>
  <c r="Q18" i="10"/>
  <c r="R18" i="10"/>
  <c r="S18" i="10"/>
  <c r="K19" i="10"/>
  <c r="L19" i="10"/>
  <c r="M19" i="10"/>
  <c r="N19" i="10"/>
  <c r="R19" i="10" s="1"/>
  <c r="O19" i="10"/>
  <c r="P19" i="10"/>
  <c r="Q19" i="10"/>
  <c r="S19" i="10"/>
  <c r="K20" i="10"/>
  <c r="L20" i="10"/>
  <c r="M20" i="10"/>
  <c r="N20" i="10"/>
  <c r="O20" i="10"/>
  <c r="P20" i="10"/>
  <c r="Q20" i="10"/>
  <c r="R20" i="10"/>
  <c r="S20" i="10"/>
  <c r="K21" i="10"/>
  <c r="L21" i="10"/>
  <c r="M21" i="10"/>
  <c r="N21" i="10"/>
  <c r="O21" i="10"/>
  <c r="P21" i="10"/>
  <c r="Q21" i="10"/>
  <c r="R21" i="10"/>
  <c r="S21" i="10"/>
  <c r="K22" i="10"/>
  <c r="L22" i="10"/>
  <c r="M22" i="10"/>
  <c r="N22" i="10"/>
  <c r="O22" i="10"/>
  <c r="P22" i="10"/>
  <c r="Q22" i="10"/>
  <c r="R22" i="10"/>
  <c r="S22" i="10"/>
  <c r="K23" i="10"/>
  <c r="L23" i="10"/>
  <c r="M23" i="10"/>
  <c r="N23" i="10"/>
  <c r="O23" i="10"/>
  <c r="P23" i="10"/>
  <c r="Q23" i="10"/>
  <c r="R23" i="10"/>
  <c r="S23" i="10"/>
  <c r="K24" i="10"/>
  <c r="L24" i="10"/>
  <c r="M24" i="10"/>
  <c r="N24" i="10"/>
  <c r="O24" i="10"/>
  <c r="P24" i="10"/>
  <c r="Q24" i="10"/>
  <c r="R24" i="10"/>
  <c r="S24" i="10"/>
  <c r="K25" i="10"/>
  <c r="L25" i="10"/>
  <c r="M25" i="10"/>
  <c r="N25" i="10"/>
  <c r="O25" i="10"/>
  <c r="P25" i="10"/>
  <c r="Q25" i="10"/>
  <c r="R25" i="10"/>
  <c r="S25" i="10"/>
  <c r="K26" i="10"/>
  <c r="L26" i="10"/>
  <c r="M26" i="10"/>
  <c r="N26" i="10"/>
  <c r="R26" i="10" s="1"/>
  <c r="O26" i="10"/>
  <c r="P26" i="10"/>
  <c r="Q26" i="10"/>
  <c r="S26" i="10"/>
  <c r="K27" i="10"/>
  <c r="L27" i="10"/>
  <c r="M27" i="10"/>
  <c r="N27" i="10"/>
  <c r="O27" i="10"/>
  <c r="P27" i="10"/>
  <c r="Q27" i="10"/>
  <c r="R27" i="10"/>
  <c r="S27" i="10"/>
  <c r="K28" i="10"/>
  <c r="L28" i="10"/>
  <c r="M28" i="10"/>
  <c r="N28" i="10"/>
  <c r="O28" i="10"/>
  <c r="P28" i="10"/>
  <c r="Q28" i="10"/>
  <c r="R28" i="10"/>
  <c r="S28" i="10"/>
  <c r="K29" i="10"/>
  <c r="L29" i="10"/>
  <c r="M29" i="10"/>
  <c r="N29" i="10"/>
  <c r="O29" i="10"/>
  <c r="P29" i="10"/>
  <c r="Q29" i="10"/>
  <c r="R29" i="10"/>
  <c r="S29" i="10"/>
  <c r="K30" i="10"/>
  <c r="L30" i="10"/>
  <c r="M30" i="10"/>
  <c r="N30" i="10"/>
  <c r="O30" i="10"/>
  <c r="P30" i="10"/>
  <c r="Q30" i="10"/>
  <c r="R30" i="10"/>
  <c r="S30" i="10"/>
  <c r="K31" i="10"/>
  <c r="L31" i="10"/>
  <c r="M31" i="10"/>
  <c r="N31" i="10"/>
  <c r="O31" i="10"/>
  <c r="P31" i="10"/>
  <c r="Q31" i="10"/>
  <c r="R31" i="10"/>
  <c r="S31" i="10"/>
  <c r="K32" i="10"/>
  <c r="L32" i="10"/>
  <c r="M32" i="10"/>
  <c r="N32" i="10"/>
  <c r="O32" i="10"/>
  <c r="P32" i="10"/>
  <c r="Q32" i="10"/>
  <c r="R32" i="10"/>
  <c r="S32" i="10"/>
  <c r="K33" i="10"/>
  <c r="L33" i="10"/>
  <c r="M33" i="10"/>
  <c r="N33" i="10"/>
  <c r="O33" i="10"/>
  <c r="P33" i="10"/>
  <c r="Q33" i="10"/>
  <c r="R33" i="10"/>
  <c r="S33" i="10"/>
  <c r="K34" i="10"/>
  <c r="L34" i="10"/>
  <c r="M34" i="10"/>
  <c r="N34" i="10"/>
  <c r="O34" i="10"/>
  <c r="P34" i="10"/>
  <c r="Q34" i="10"/>
  <c r="R34" i="10"/>
  <c r="S34" i="10"/>
  <c r="K35" i="10"/>
  <c r="L35" i="10"/>
  <c r="M35" i="10"/>
  <c r="N35" i="10"/>
  <c r="O35" i="10"/>
  <c r="P35" i="10"/>
  <c r="Q35" i="10"/>
  <c r="R35" i="10"/>
  <c r="S35" i="10"/>
  <c r="K36" i="10"/>
  <c r="L36" i="10"/>
  <c r="M36" i="10"/>
  <c r="N36" i="10"/>
  <c r="O36" i="10"/>
  <c r="P36" i="10"/>
  <c r="Q36" i="10"/>
  <c r="R36" i="10"/>
  <c r="S36" i="10"/>
  <c r="K37" i="10"/>
  <c r="L37" i="10"/>
  <c r="M37" i="10"/>
  <c r="N37" i="10"/>
  <c r="R37" i="10" s="1"/>
  <c r="O37" i="10"/>
  <c r="P37" i="10"/>
  <c r="Q37" i="10"/>
  <c r="S37" i="10"/>
  <c r="K38" i="10"/>
  <c r="L38" i="10"/>
  <c r="M38" i="10"/>
  <c r="N38" i="10"/>
  <c r="O38" i="10"/>
  <c r="P38" i="10"/>
  <c r="Q38" i="10"/>
  <c r="R38" i="10"/>
  <c r="S38" i="10"/>
  <c r="K39" i="10"/>
  <c r="L39" i="10"/>
  <c r="M39" i="10"/>
  <c r="N39" i="10"/>
  <c r="O39" i="10"/>
  <c r="P39" i="10"/>
  <c r="Q39" i="10"/>
  <c r="R39" i="10"/>
  <c r="S39" i="10"/>
  <c r="K40" i="10"/>
  <c r="L40" i="10"/>
  <c r="M40" i="10"/>
  <c r="N40" i="10"/>
  <c r="O40" i="10"/>
  <c r="P40" i="10"/>
  <c r="Q40" i="10"/>
  <c r="R40" i="10"/>
  <c r="S40" i="10"/>
  <c r="K41" i="10"/>
  <c r="L41" i="10"/>
  <c r="M41" i="10"/>
  <c r="N41" i="10"/>
  <c r="O41" i="10"/>
  <c r="P41" i="10"/>
  <c r="Q41" i="10"/>
  <c r="R41" i="10"/>
  <c r="S41" i="10"/>
  <c r="K42" i="10"/>
  <c r="L42" i="10"/>
  <c r="M42" i="10"/>
  <c r="N42" i="10"/>
  <c r="O42" i="10"/>
  <c r="P42" i="10"/>
  <c r="Q42" i="10"/>
  <c r="R42" i="10"/>
  <c r="S42" i="10"/>
  <c r="K43" i="10"/>
  <c r="L43" i="10"/>
  <c r="M43" i="10"/>
  <c r="N43" i="10"/>
  <c r="O43" i="10"/>
  <c r="P43" i="10"/>
  <c r="Q43" i="10"/>
  <c r="R43" i="10"/>
  <c r="S43" i="10"/>
  <c r="K44" i="10"/>
  <c r="L44" i="10"/>
  <c r="M44" i="10"/>
  <c r="N44" i="10"/>
  <c r="R44" i="10" s="1"/>
  <c r="O44" i="10"/>
  <c r="P44" i="10"/>
  <c r="Q44" i="10"/>
  <c r="S44" i="10"/>
  <c r="K45" i="10"/>
  <c r="L45" i="10"/>
  <c r="M45" i="10"/>
  <c r="N45" i="10"/>
  <c r="O45" i="10"/>
  <c r="P45" i="10"/>
  <c r="Q45" i="10"/>
  <c r="R45" i="10"/>
  <c r="S45" i="10"/>
  <c r="K46" i="10"/>
  <c r="L46" i="10"/>
  <c r="M46" i="10"/>
  <c r="N46" i="10"/>
  <c r="O46" i="10"/>
  <c r="P46" i="10"/>
  <c r="Q46" i="10"/>
  <c r="R46" i="10"/>
  <c r="S46" i="10"/>
  <c r="K47" i="10"/>
  <c r="L47" i="10"/>
  <c r="M47" i="10"/>
  <c r="N47" i="10"/>
  <c r="O47" i="10"/>
  <c r="P47" i="10"/>
  <c r="Q47" i="10"/>
  <c r="R47" i="10"/>
  <c r="S47" i="10"/>
  <c r="K48" i="10"/>
  <c r="L48" i="10"/>
  <c r="M48" i="10"/>
  <c r="N48" i="10"/>
  <c r="O48" i="10"/>
  <c r="P48" i="10"/>
  <c r="Q48" i="10"/>
  <c r="R48" i="10"/>
  <c r="S48" i="10"/>
  <c r="K49" i="10"/>
  <c r="L49" i="10"/>
  <c r="M49" i="10"/>
  <c r="N49" i="10"/>
  <c r="O49" i="10"/>
  <c r="P49" i="10"/>
  <c r="Q49" i="10"/>
  <c r="R49" i="10"/>
  <c r="S49" i="10"/>
  <c r="K50" i="10"/>
  <c r="L50" i="10"/>
  <c r="M50" i="10"/>
  <c r="N50" i="10"/>
  <c r="O50" i="10"/>
  <c r="P50" i="10"/>
  <c r="Q50" i="10"/>
  <c r="R50" i="10"/>
  <c r="S50" i="10"/>
  <c r="K51" i="10"/>
  <c r="L51" i="10"/>
  <c r="M51" i="10"/>
  <c r="N51" i="10"/>
  <c r="R51" i="10" s="1"/>
  <c r="O51" i="10"/>
  <c r="P51" i="10"/>
  <c r="Q51" i="10"/>
  <c r="S51" i="10"/>
  <c r="K52" i="10"/>
  <c r="L52" i="10"/>
  <c r="M52" i="10"/>
  <c r="N52" i="10"/>
  <c r="O52" i="10"/>
  <c r="P52" i="10"/>
  <c r="Q52" i="10"/>
  <c r="R52" i="10"/>
  <c r="S52" i="10"/>
  <c r="K53" i="10"/>
  <c r="L53" i="10"/>
  <c r="M53" i="10"/>
  <c r="N53" i="10"/>
  <c r="O53" i="10"/>
  <c r="P53" i="10"/>
  <c r="Q53" i="10"/>
  <c r="R53" i="10"/>
  <c r="S53" i="10"/>
  <c r="K54" i="10"/>
  <c r="L54" i="10"/>
  <c r="M54" i="10"/>
  <c r="N54" i="10"/>
  <c r="O54" i="10"/>
  <c r="P54" i="10"/>
  <c r="Q54" i="10"/>
  <c r="R54" i="10"/>
  <c r="S54" i="10"/>
  <c r="K55" i="10"/>
  <c r="L55" i="10"/>
  <c r="M55" i="10"/>
  <c r="N55" i="10"/>
  <c r="O55" i="10"/>
  <c r="P55" i="10"/>
  <c r="Q55" i="10"/>
  <c r="R55" i="10"/>
  <c r="S55" i="10"/>
  <c r="K56" i="10"/>
  <c r="L56" i="10"/>
  <c r="M56" i="10"/>
  <c r="N56" i="10"/>
  <c r="O56" i="10"/>
  <c r="P56" i="10"/>
  <c r="Q56" i="10"/>
  <c r="R56" i="10"/>
  <c r="S56" i="10"/>
  <c r="K57" i="10"/>
  <c r="L57" i="10"/>
  <c r="M57" i="10"/>
  <c r="N57" i="10"/>
  <c r="O57" i="10"/>
  <c r="P57" i="10"/>
  <c r="Q57" i="10"/>
  <c r="R57" i="10"/>
  <c r="S57" i="10"/>
  <c r="K58" i="10"/>
  <c r="L58" i="10"/>
  <c r="M58" i="10"/>
  <c r="N58" i="10"/>
  <c r="R58" i="10" s="1"/>
  <c r="O58" i="10"/>
  <c r="P58" i="10"/>
  <c r="Q58" i="10"/>
  <c r="S58" i="10"/>
  <c r="K59" i="10"/>
  <c r="L59" i="10"/>
  <c r="M59" i="10"/>
  <c r="N59" i="10"/>
  <c r="O59" i="10"/>
  <c r="P59" i="10"/>
  <c r="Q59" i="10"/>
  <c r="R59" i="10"/>
  <c r="S59" i="10"/>
  <c r="K60" i="10"/>
  <c r="L60" i="10"/>
  <c r="M60" i="10"/>
  <c r="N60" i="10"/>
  <c r="O60" i="10"/>
  <c r="P60" i="10"/>
  <c r="Q60" i="10"/>
  <c r="R60" i="10"/>
  <c r="S60" i="10"/>
  <c r="K61" i="10"/>
  <c r="L61" i="10"/>
  <c r="M61" i="10"/>
  <c r="N61" i="10"/>
  <c r="O61" i="10"/>
  <c r="P61" i="10"/>
  <c r="Q61" i="10"/>
  <c r="R61" i="10"/>
  <c r="S61" i="10"/>
  <c r="K62" i="10"/>
  <c r="L62" i="10"/>
  <c r="M62" i="10"/>
  <c r="N62" i="10"/>
  <c r="O62" i="10"/>
  <c r="P62" i="10"/>
  <c r="Q62" i="10"/>
  <c r="R62" i="10"/>
  <c r="S62" i="10"/>
  <c r="K63" i="10"/>
  <c r="L63" i="10"/>
  <c r="M63" i="10"/>
  <c r="N63" i="10"/>
  <c r="O63" i="10"/>
  <c r="P63" i="10"/>
  <c r="Q63" i="10"/>
  <c r="R63" i="10"/>
  <c r="S63" i="10"/>
  <c r="K64" i="10"/>
  <c r="L64" i="10"/>
  <c r="M64" i="10"/>
  <c r="N64" i="10"/>
  <c r="O64" i="10"/>
  <c r="P64" i="10"/>
  <c r="Q64" i="10"/>
  <c r="R64" i="10"/>
  <c r="S64" i="10"/>
  <c r="K65" i="10"/>
  <c r="L65" i="10"/>
  <c r="M65" i="10"/>
  <c r="N65" i="10"/>
  <c r="O65" i="10"/>
  <c r="P65" i="10"/>
  <c r="Q65" i="10"/>
  <c r="R65" i="10"/>
  <c r="S65" i="10"/>
  <c r="K66" i="10"/>
  <c r="L66" i="10"/>
  <c r="M66" i="10"/>
  <c r="N66" i="10"/>
  <c r="O66" i="10"/>
  <c r="P66" i="10"/>
  <c r="Q66" i="10"/>
  <c r="R66" i="10"/>
  <c r="S66" i="10"/>
  <c r="K67" i="10"/>
  <c r="L67" i="10"/>
  <c r="M67" i="10"/>
  <c r="N67" i="10"/>
  <c r="O67" i="10"/>
  <c r="P67" i="10"/>
  <c r="Q67" i="10"/>
  <c r="R67" i="10"/>
  <c r="S67" i="10"/>
  <c r="K68" i="10"/>
  <c r="L68" i="10"/>
  <c r="M68" i="10"/>
  <c r="N68" i="10"/>
  <c r="O68" i="10"/>
  <c r="P68" i="10"/>
  <c r="Q68" i="10"/>
  <c r="R68" i="10"/>
  <c r="S68" i="10"/>
  <c r="K69" i="10"/>
  <c r="L69" i="10"/>
  <c r="M69" i="10"/>
  <c r="N69" i="10"/>
  <c r="R69" i="10" s="1"/>
  <c r="O69" i="10"/>
  <c r="P69" i="10"/>
  <c r="Q69" i="10"/>
  <c r="S69" i="10"/>
  <c r="K70" i="10"/>
  <c r="L70" i="10"/>
  <c r="M70" i="10"/>
  <c r="N70" i="10"/>
  <c r="O70" i="10"/>
  <c r="P70" i="10"/>
  <c r="Q70" i="10"/>
  <c r="R70" i="10"/>
  <c r="S70" i="10"/>
  <c r="K71" i="10"/>
  <c r="L71" i="10"/>
  <c r="M71" i="10"/>
  <c r="N71" i="10"/>
  <c r="O71" i="10"/>
  <c r="P71" i="10"/>
  <c r="Q71" i="10"/>
  <c r="R71" i="10"/>
  <c r="S71" i="10"/>
  <c r="K72" i="10"/>
  <c r="L72" i="10"/>
  <c r="M72" i="10"/>
  <c r="N72" i="10"/>
  <c r="O72" i="10"/>
  <c r="P72" i="10"/>
  <c r="Q72" i="10"/>
  <c r="R72" i="10"/>
  <c r="S72" i="10"/>
  <c r="AM12" i="9"/>
  <c r="AN12" i="9"/>
  <c r="AJ13" i="9"/>
  <c r="AJ11" i="9" s="1"/>
  <c r="AK13" i="9"/>
  <c r="AK11" i="9" s="1"/>
  <c r="AK12" i="9" s="1"/>
  <c r="AL13" i="9"/>
  <c r="AM13" i="9"/>
  <c r="AM11" i="9" s="1"/>
  <c r="AN13" i="9"/>
  <c r="AO13" i="9"/>
  <c r="AP13" i="9"/>
  <c r="AQ13" i="9"/>
  <c r="AR13" i="9"/>
  <c r="AS13" i="9"/>
  <c r="AT13" i="9"/>
  <c r="AT11" i="9" s="1"/>
  <c r="AT12" i="9" s="1"/>
  <c r="AU13" i="9"/>
  <c r="AU11" i="9" s="1"/>
  <c r="AU12" i="9" s="1"/>
  <c r="AV13" i="9"/>
  <c r="AV11" i="9" s="1"/>
  <c r="AW13" i="9"/>
  <c r="AX13" i="9"/>
  <c r="AY13" i="9"/>
  <c r="AZ13" i="9"/>
  <c r="AZ11" i="9" s="1"/>
  <c r="AZ12" i="9" s="1"/>
  <c r="BA13" i="9"/>
  <c r="BA11" i="9" s="1"/>
  <c r="BA12" i="9" s="1"/>
  <c r="BB13" i="9"/>
  <c r="BB11" i="9" s="1"/>
  <c r="BB12" i="9" s="1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W11" i="9" s="1"/>
  <c r="AW12" i="9" s="1"/>
  <c r="AX17" i="9"/>
  <c r="AX11" i="9" s="1"/>
  <c r="AX12" i="9" s="1"/>
  <c r="AY17" i="9"/>
  <c r="AZ17" i="9"/>
  <c r="BA17" i="9"/>
  <c r="BB17" i="9"/>
  <c r="AJ21" i="9"/>
  <c r="AK21" i="9"/>
  <c r="AL21" i="9"/>
  <c r="AM21" i="9"/>
  <c r="AN21" i="9"/>
  <c r="AN11" i="9" s="1"/>
  <c r="AO21" i="9"/>
  <c r="AO11" i="9" s="1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AW26" i="9"/>
  <c r="AX26" i="9"/>
  <c r="AX27" i="9" s="1"/>
  <c r="AV27" i="9"/>
  <c r="AJ28" i="9"/>
  <c r="AK28" i="9"/>
  <c r="AL28" i="9"/>
  <c r="AL26" i="9" s="1"/>
  <c r="AL27" i="9" s="1"/>
  <c r="AM28" i="9"/>
  <c r="AM26" i="9" s="1"/>
  <c r="AN28" i="9"/>
  <c r="AN26" i="9" s="1"/>
  <c r="AN27" i="9" s="1"/>
  <c r="AO28" i="9"/>
  <c r="AO26" i="9" s="1"/>
  <c r="AO27" i="9" s="1"/>
  <c r="AP28" i="9"/>
  <c r="AP26" i="9" s="1"/>
  <c r="AQ28" i="9"/>
  <c r="AR28" i="9"/>
  <c r="AS28" i="9"/>
  <c r="AT28" i="9"/>
  <c r="AU28" i="9"/>
  <c r="AV28" i="9"/>
  <c r="AV26" i="9" s="1"/>
  <c r="AW28" i="9"/>
  <c r="AX28" i="9"/>
  <c r="AY28" i="9"/>
  <c r="AZ28" i="9"/>
  <c r="BA28" i="9"/>
  <c r="BB28" i="9"/>
  <c r="AJ32" i="9"/>
  <c r="AK32" i="9"/>
  <c r="AL32" i="9"/>
  <c r="AM32" i="9"/>
  <c r="AN32" i="9"/>
  <c r="AO32" i="9"/>
  <c r="AP32" i="9"/>
  <c r="AQ32" i="9"/>
  <c r="AQ26" i="9" s="1"/>
  <c r="AQ27" i="9" s="1"/>
  <c r="AR32" i="9"/>
  <c r="AS32" i="9"/>
  <c r="AT32" i="9"/>
  <c r="AU32" i="9"/>
  <c r="AV32" i="9"/>
  <c r="AW32" i="9"/>
  <c r="AX32" i="9"/>
  <c r="AY32" i="9"/>
  <c r="AY26" i="9" s="1"/>
  <c r="AY27" i="9" s="1"/>
  <c r="AZ32" i="9"/>
  <c r="BA32" i="9"/>
  <c r="BB32" i="9"/>
  <c r="BB26" i="9" s="1"/>
  <c r="BB27" i="9" s="1"/>
  <c r="AJ36" i="9"/>
  <c r="AJ26" i="9" s="1"/>
  <c r="AK36" i="9"/>
  <c r="AK26" i="9" s="1"/>
  <c r="AK27" i="9" s="1"/>
  <c r="AL36" i="9"/>
  <c r="AM36" i="9"/>
  <c r="AN36" i="9"/>
  <c r="AO36" i="9"/>
  <c r="AP36" i="9"/>
  <c r="AQ36" i="9"/>
  <c r="AR36" i="9"/>
  <c r="AS36" i="9"/>
  <c r="AT36" i="9"/>
  <c r="AT26" i="9" s="1"/>
  <c r="AT27" i="9" s="1"/>
  <c r="AU36" i="9"/>
  <c r="AV36" i="9"/>
  <c r="AW36" i="9"/>
  <c r="AX36" i="9"/>
  <c r="AY36" i="9"/>
  <c r="AZ36" i="9"/>
  <c r="BA36" i="9"/>
  <c r="BB36" i="9"/>
  <c r="AK41" i="9"/>
  <c r="AK42" i="9" s="1"/>
  <c r="AW41" i="9"/>
  <c r="AX41" i="9"/>
  <c r="AV42" i="9"/>
  <c r="AW42" i="9"/>
  <c r="AX42" i="9"/>
  <c r="AJ43" i="9"/>
  <c r="AK43" i="9"/>
  <c r="AL43" i="9"/>
  <c r="AM43" i="9"/>
  <c r="AN43" i="9"/>
  <c r="AO43" i="9"/>
  <c r="AP43" i="9"/>
  <c r="AQ43" i="9"/>
  <c r="AR43" i="9"/>
  <c r="AR41" i="9" s="1"/>
  <c r="AR42" i="9" s="1"/>
  <c r="AS43" i="9"/>
  <c r="AS41" i="9" s="1"/>
  <c r="AT43" i="9"/>
  <c r="AT41" i="9" s="1"/>
  <c r="AT42" i="9" s="1"/>
  <c r="AU43" i="9"/>
  <c r="AU41" i="9" s="1"/>
  <c r="AU42" i="9" s="1"/>
  <c r="AV43" i="9"/>
  <c r="AV41" i="9" s="1"/>
  <c r="AW43" i="9"/>
  <c r="AX43" i="9"/>
  <c r="AY43" i="9"/>
  <c r="AZ43" i="9"/>
  <c r="BA43" i="9"/>
  <c r="BB43" i="9"/>
  <c r="AJ47" i="9"/>
  <c r="AK47" i="9"/>
  <c r="AL47" i="9"/>
  <c r="AM47" i="9"/>
  <c r="AM41" i="9" s="1"/>
  <c r="AM42" i="9" s="1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AJ51" i="9"/>
  <c r="AJ41" i="9" s="1"/>
  <c r="AJ42" i="9" s="1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Y41" i="9" s="1"/>
  <c r="AY42" i="9" s="1"/>
  <c r="AZ51" i="9"/>
  <c r="AZ41" i="9" s="1"/>
  <c r="AZ42" i="9" s="1"/>
  <c r="BA51" i="9"/>
  <c r="BA41" i="9" s="1"/>
  <c r="BA42" i="9" s="1"/>
  <c r="BB51" i="9"/>
  <c r="BB41" i="9" s="1"/>
  <c r="BB42" i="9" s="1"/>
  <c r="AJ56" i="9"/>
  <c r="AO56" i="9"/>
  <c r="AO57" i="9" s="1"/>
  <c r="AP56" i="9"/>
  <c r="BB56" i="9"/>
  <c r="BB57" i="9" s="1"/>
  <c r="AP57" i="9"/>
  <c r="AJ58" i="9"/>
  <c r="AK58" i="9"/>
  <c r="AK56" i="9" s="1"/>
  <c r="AK57" i="9" s="1"/>
  <c r="AL58" i="9"/>
  <c r="AL56" i="9" s="1"/>
  <c r="AL57" i="9" s="1"/>
  <c r="AM58" i="9"/>
  <c r="AM56" i="9" s="1"/>
  <c r="AM57" i="9" s="1"/>
  <c r="AN58" i="9"/>
  <c r="AO58" i="9"/>
  <c r="AP58" i="9"/>
  <c r="AQ58" i="9"/>
  <c r="AR58" i="9"/>
  <c r="AR56" i="9" s="1"/>
  <c r="AR57" i="9" s="1"/>
  <c r="AS58" i="9"/>
  <c r="AT58" i="9"/>
  <c r="AU58" i="9"/>
  <c r="AV58" i="9"/>
  <c r="AW58" i="9"/>
  <c r="AW56" i="9" s="1"/>
  <c r="AW57" i="9" s="1"/>
  <c r="AX58" i="9"/>
  <c r="AY58" i="9"/>
  <c r="AZ58" i="9"/>
  <c r="BA58" i="9"/>
  <c r="BB58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X56" i="9" s="1"/>
  <c r="AX57" i="9" s="1"/>
  <c r="AY62" i="9"/>
  <c r="AZ62" i="9"/>
  <c r="BA62" i="9"/>
  <c r="BB62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A56" i="9" s="1"/>
  <c r="BA57" i="9" s="1"/>
  <c r="BB66" i="9"/>
  <c r="AP71" i="9"/>
  <c r="AP72" i="9" s="1"/>
  <c r="AX71" i="9"/>
  <c r="AY71" i="9"/>
  <c r="AZ71" i="9"/>
  <c r="AZ72" i="9" s="1"/>
  <c r="BH71" i="9"/>
  <c r="AW72" i="9"/>
  <c r="AX72" i="9"/>
  <c r="AY72" i="9"/>
  <c r="AJ73" i="9"/>
  <c r="AK73" i="9"/>
  <c r="AK71" i="9" s="1"/>
  <c r="AK72" i="9" s="1"/>
  <c r="AL73" i="9"/>
  <c r="AL71" i="9" s="1"/>
  <c r="AL72" i="9" s="1"/>
  <c r="AM73" i="9"/>
  <c r="AM71" i="9" s="1"/>
  <c r="AM72" i="9" s="1"/>
  <c r="AN73" i="9"/>
  <c r="AO73" i="9"/>
  <c r="AP73" i="9"/>
  <c r="AQ73" i="9"/>
  <c r="AR73" i="9"/>
  <c r="AS73" i="9"/>
  <c r="AT73" i="9"/>
  <c r="AU73" i="9"/>
  <c r="AU71" i="9" s="1"/>
  <c r="AU72" i="9" s="1"/>
  <c r="AV73" i="9"/>
  <c r="AW73" i="9"/>
  <c r="AW71" i="9" s="1"/>
  <c r="AX73" i="9"/>
  <c r="AY73" i="9"/>
  <c r="AZ73" i="9"/>
  <c r="BA73" i="9"/>
  <c r="BB73" i="9"/>
  <c r="BB71" i="9" s="1"/>
  <c r="BB72" i="9" s="1"/>
  <c r="AJ77" i="9"/>
  <c r="AK77" i="9"/>
  <c r="AL77" i="9"/>
  <c r="AM77" i="9"/>
  <c r="AN77" i="9"/>
  <c r="AN71" i="9" s="1"/>
  <c r="AO77" i="9"/>
  <c r="AP77" i="9"/>
  <c r="AQ77" i="9"/>
  <c r="AQ71" i="9" s="1"/>
  <c r="AQ72" i="9" s="1"/>
  <c r="AR77" i="9"/>
  <c r="AR71" i="9" s="1"/>
  <c r="AR72" i="9" s="1"/>
  <c r="AS77" i="9"/>
  <c r="AT77" i="9"/>
  <c r="AU77" i="9"/>
  <c r="AV77" i="9"/>
  <c r="AW77" i="9"/>
  <c r="AX77" i="9"/>
  <c r="AY77" i="9"/>
  <c r="AZ77" i="9"/>
  <c r="BA77" i="9"/>
  <c r="BB77" i="9"/>
  <c r="AJ81" i="9"/>
  <c r="AK81" i="9"/>
  <c r="AL81" i="9"/>
  <c r="AM81" i="9"/>
  <c r="AN81" i="9"/>
  <c r="AO81" i="9"/>
  <c r="AO71" i="9" s="1"/>
  <c r="AO72" i="9" s="1"/>
  <c r="AP81" i="9"/>
  <c r="AQ81" i="9"/>
  <c r="AR81" i="9"/>
  <c r="AS81" i="9"/>
  <c r="AT81" i="9"/>
  <c r="AU81" i="9"/>
  <c r="AV81" i="9"/>
  <c r="AW81" i="9"/>
  <c r="AX81" i="9"/>
  <c r="AY81" i="9"/>
  <c r="AZ81" i="9"/>
  <c r="BA81" i="9"/>
  <c r="BB81" i="9"/>
  <c r="AL86" i="9"/>
  <c r="AM86" i="9"/>
  <c r="AN86" i="9"/>
  <c r="AN87" i="9" s="1"/>
  <c r="AR86" i="9"/>
  <c r="AR87" i="9" s="1"/>
  <c r="AT86" i="9"/>
  <c r="AT87" i="9" s="1"/>
  <c r="BA86" i="9"/>
  <c r="AL87" i="9"/>
  <c r="AZ87" i="9"/>
  <c r="BA87" i="9"/>
  <c r="AJ88" i="9"/>
  <c r="AK88" i="9"/>
  <c r="AL88" i="9"/>
  <c r="AM88" i="9"/>
  <c r="AN88" i="9"/>
  <c r="AO88" i="9"/>
  <c r="AO86" i="9" s="1"/>
  <c r="AO87" i="9" s="1"/>
  <c r="AP88" i="9"/>
  <c r="AP86" i="9" s="1"/>
  <c r="AQ88" i="9"/>
  <c r="AR88" i="9"/>
  <c r="AS88" i="9"/>
  <c r="AS86" i="9" s="1"/>
  <c r="AT88" i="9"/>
  <c r="AU88" i="9"/>
  <c r="AV88" i="9"/>
  <c r="AW88" i="9"/>
  <c r="AX88" i="9"/>
  <c r="AY88" i="9"/>
  <c r="AY86" i="9" s="1"/>
  <c r="AY87" i="9" s="1"/>
  <c r="AZ88" i="9"/>
  <c r="BA88" i="9"/>
  <c r="BB88" i="9"/>
  <c r="AJ92" i="9"/>
  <c r="AK92" i="9"/>
  <c r="AK86" i="9" s="1"/>
  <c r="AK87" i="9" s="1"/>
  <c r="AL92" i="9"/>
  <c r="AM92" i="9"/>
  <c r="AN92" i="9"/>
  <c r="AO92" i="9"/>
  <c r="AP92" i="9"/>
  <c r="AQ92" i="9"/>
  <c r="AQ86" i="9" s="1"/>
  <c r="AQ87" i="9" s="1"/>
  <c r="AR92" i="9"/>
  <c r="AS92" i="9"/>
  <c r="AT92" i="9"/>
  <c r="AU92" i="9"/>
  <c r="AV92" i="9"/>
  <c r="AW92" i="9"/>
  <c r="AX92" i="9"/>
  <c r="AY92" i="9"/>
  <c r="AZ92" i="9"/>
  <c r="BA92" i="9"/>
  <c r="BB92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AZ86" i="9" s="1"/>
  <c r="BA96" i="9"/>
  <c r="BB96" i="9"/>
  <c r="AQ101" i="9"/>
  <c r="AO102" i="9"/>
  <c r="AP102" i="9"/>
  <c r="AQ102" i="9"/>
  <c r="AY102" i="9"/>
  <c r="AJ103" i="9"/>
  <c r="AK103" i="9"/>
  <c r="AL103" i="9"/>
  <c r="AM103" i="9"/>
  <c r="AM101" i="9" s="1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AJ107" i="9"/>
  <c r="AJ101" i="9" s="1"/>
  <c r="AJ102" i="9" s="1"/>
  <c r="AK107" i="9"/>
  <c r="AL107" i="9"/>
  <c r="AM107" i="9"/>
  <c r="AN107" i="9"/>
  <c r="AO107" i="9"/>
  <c r="AO101" i="9" s="1"/>
  <c r="AP107" i="9"/>
  <c r="AP101" i="9" s="1"/>
  <c r="AQ107" i="9"/>
  <c r="AR107" i="9"/>
  <c r="AS107" i="9"/>
  <c r="AT107" i="9"/>
  <c r="AU107" i="9"/>
  <c r="AV107" i="9"/>
  <c r="AW107" i="9"/>
  <c r="AX107" i="9"/>
  <c r="AY107" i="9"/>
  <c r="AZ107" i="9"/>
  <c r="AZ101" i="9" s="1"/>
  <c r="AZ102" i="9" s="1"/>
  <c r="BA107" i="9"/>
  <c r="BB107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V101" i="9" s="1"/>
  <c r="AW111" i="9"/>
  <c r="AW101" i="9" s="1"/>
  <c r="AW102" i="9" s="1"/>
  <c r="AX111" i="9"/>
  <c r="AX101" i="9" s="1"/>
  <c r="AX102" i="9" s="1"/>
  <c r="AY111" i="9"/>
  <c r="AY101" i="9" s="1"/>
  <c r="AZ111" i="9"/>
  <c r="BA111" i="9"/>
  <c r="BB111" i="9"/>
  <c r="AJ116" i="9"/>
  <c r="AR116" i="9"/>
  <c r="AR117" i="9" s="1"/>
  <c r="AS116" i="9"/>
  <c r="AV116" i="9"/>
  <c r="AW116" i="9"/>
  <c r="AW117" i="9" s="1"/>
  <c r="AM117" i="9"/>
  <c r="AS117" i="9"/>
  <c r="AT117" i="9"/>
  <c r="AU117" i="9"/>
  <c r="AJ118" i="9"/>
  <c r="AK118" i="9"/>
  <c r="AL118" i="9"/>
  <c r="AL116" i="9" s="1"/>
  <c r="AL117" i="9" s="1"/>
  <c r="AM118" i="9"/>
  <c r="AM116" i="9" s="1"/>
  <c r="AN118" i="9"/>
  <c r="AO118" i="9"/>
  <c r="AP118" i="9"/>
  <c r="AQ118" i="9"/>
  <c r="AR118" i="9"/>
  <c r="AS118" i="9"/>
  <c r="AT118" i="9"/>
  <c r="AT116" i="9" s="1"/>
  <c r="AU118" i="9"/>
  <c r="AU116" i="9" s="1"/>
  <c r="AV118" i="9"/>
  <c r="AW118" i="9"/>
  <c r="AX118" i="9"/>
  <c r="AY118" i="9"/>
  <c r="AZ118" i="9"/>
  <c r="BA118" i="9"/>
  <c r="BB118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Y116" i="9" s="1"/>
  <c r="AY117" i="9" s="1"/>
  <c r="AZ122" i="9"/>
  <c r="AZ116" i="9" s="1"/>
  <c r="AZ117" i="9" s="1"/>
  <c r="BA122" i="9"/>
  <c r="BB122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X116" i="9" s="1"/>
  <c r="AX117" i="9" s="1"/>
  <c r="AY126" i="9"/>
  <c r="AZ126" i="9"/>
  <c r="BA126" i="9"/>
  <c r="BA116" i="9" s="1"/>
  <c r="BA117" i="9" s="1"/>
  <c r="BB126" i="9"/>
  <c r="AO131" i="9"/>
  <c r="AP131" i="9"/>
  <c r="AQ131" i="9"/>
  <c r="AQ132" i="9" s="1"/>
  <c r="AS131" i="9"/>
  <c r="AU131" i="9"/>
  <c r="AU132" i="9" s="1"/>
  <c r="BB131" i="9"/>
  <c r="AN132" i="9"/>
  <c r="AO132" i="9"/>
  <c r="BA132" i="9"/>
  <c r="BB132" i="9"/>
  <c r="AJ133" i="9"/>
  <c r="AJ131" i="9" s="1"/>
  <c r="AK133" i="9"/>
  <c r="AK131" i="9" s="1"/>
  <c r="AK132" i="9" s="1"/>
  <c r="AL133" i="9"/>
  <c r="AM133" i="9"/>
  <c r="AM131" i="9" s="1"/>
  <c r="AN133" i="9"/>
  <c r="AO133" i="9"/>
  <c r="AP133" i="9"/>
  <c r="AQ133" i="9"/>
  <c r="AR133" i="9"/>
  <c r="AS133" i="9"/>
  <c r="AT133" i="9"/>
  <c r="AU133" i="9"/>
  <c r="AV133" i="9"/>
  <c r="AW133" i="9"/>
  <c r="AW131" i="9" s="1"/>
  <c r="AW132" i="9" s="1"/>
  <c r="AX133" i="9"/>
  <c r="AX131" i="9" s="1"/>
  <c r="AX132" i="9" s="1"/>
  <c r="AY133" i="9"/>
  <c r="AY131" i="9" s="1"/>
  <c r="AY132" i="9" s="1"/>
  <c r="AZ133" i="9"/>
  <c r="AZ131" i="9" s="1"/>
  <c r="AZ132" i="9" s="1"/>
  <c r="BA133" i="9"/>
  <c r="BA131" i="9" s="1"/>
  <c r="BB133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V131" i="9" s="1"/>
  <c r="AW137" i="9"/>
  <c r="AX137" i="9"/>
  <c r="AY137" i="9"/>
  <c r="AZ137" i="9"/>
  <c r="BA137" i="9"/>
  <c r="BB137" i="9"/>
  <c r="AJ141" i="9"/>
  <c r="AK141" i="9"/>
  <c r="AL141" i="9"/>
  <c r="AM141" i="9"/>
  <c r="AN141" i="9"/>
  <c r="AN131" i="9" s="1"/>
  <c r="AO141" i="9"/>
  <c r="AP141" i="9"/>
  <c r="AQ141" i="9"/>
  <c r="AR141" i="9"/>
  <c r="AS141" i="9"/>
  <c r="AT141" i="9"/>
  <c r="AT131" i="9" s="1"/>
  <c r="AT132" i="9" s="1"/>
  <c r="AU141" i="9"/>
  <c r="AV141" i="9"/>
  <c r="AW141" i="9"/>
  <c r="AX141" i="9"/>
  <c r="AY141" i="9"/>
  <c r="AZ141" i="9"/>
  <c r="BA141" i="9"/>
  <c r="BB141" i="9"/>
  <c r="AJ146" i="9"/>
  <c r="AR146" i="9"/>
  <c r="AT146" i="9"/>
  <c r="AW146" i="9"/>
  <c r="AW147" i="9" s="1"/>
  <c r="AX146" i="9"/>
  <c r="AX147" i="9" s="1"/>
  <c r="AY146" i="9"/>
  <c r="AY147" i="9" s="1"/>
  <c r="AZ146" i="9"/>
  <c r="AZ147" i="9" s="1"/>
  <c r="BB146" i="9"/>
  <c r="BB147" i="9" s="1"/>
  <c r="AJ147" i="9"/>
  <c r="AR147" i="9"/>
  <c r="AV147" i="9"/>
  <c r="AJ148" i="9"/>
  <c r="AK148" i="9"/>
  <c r="AL148" i="9"/>
  <c r="AL146" i="9" s="1"/>
  <c r="AL147" i="9" s="1"/>
  <c r="AM148" i="9"/>
  <c r="AN148" i="9"/>
  <c r="AO148" i="9"/>
  <c r="AP148" i="9"/>
  <c r="AQ148" i="9"/>
  <c r="AQ146" i="9" s="1"/>
  <c r="AQ147" i="9" s="1"/>
  <c r="AR148" i="9"/>
  <c r="AS148" i="9"/>
  <c r="AS146" i="9" s="1"/>
  <c r="AS147" i="9" s="1"/>
  <c r="AT148" i="9"/>
  <c r="AU148" i="9"/>
  <c r="AV148" i="9"/>
  <c r="AV146" i="9" s="1"/>
  <c r="AW148" i="9"/>
  <c r="AX148" i="9"/>
  <c r="AY148" i="9"/>
  <c r="AZ148" i="9"/>
  <c r="BA148" i="9"/>
  <c r="BB148" i="9"/>
  <c r="AJ152" i="9"/>
  <c r="AK152" i="9"/>
  <c r="AL152" i="9"/>
  <c r="AM152" i="9"/>
  <c r="AM146" i="9" s="1"/>
  <c r="AM147" i="9" s="1"/>
  <c r="AN152" i="9"/>
  <c r="AN146" i="9" s="1"/>
  <c r="AN147" i="9" s="1"/>
  <c r="AO152" i="9"/>
  <c r="AO146" i="9" s="1"/>
  <c r="AO147" i="9" s="1"/>
  <c r="AP152" i="9"/>
  <c r="AQ152" i="9"/>
  <c r="AR152" i="9"/>
  <c r="AS152" i="9"/>
  <c r="AT152" i="9"/>
  <c r="AU152" i="9"/>
  <c r="AV152" i="9"/>
  <c r="AW152" i="9"/>
  <c r="AX152" i="9"/>
  <c r="AY152" i="9"/>
  <c r="AZ152" i="9"/>
  <c r="BA152" i="9"/>
  <c r="BB152" i="9"/>
  <c r="AJ156" i="9"/>
  <c r="AK156" i="9"/>
  <c r="AK146" i="9" s="1"/>
  <c r="AK147" i="9" s="1"/>
  <c r="AL156" i="9"/>
  <c r="AM156" i="9"/>
  <c r="AN156" i="9"/>
  <c r="AO156" i="9"/>
  <c r="AP156" i="9"/>
  <c r="AP146" i="9" s="1"/>
  <c r="AQ156" i="9"/>
  <c r="AR156" i="9"/>
  <c r="AS156" i="9"/>
  <c r="AT156" i="9"/>
  <c r="AU156" i="9"/>
  <c r="AV156" i="9"/>
  <c r="AW156" i="9"/>
  <c r="AX156" i="9"/>
  <c r="AY156" i="9"/>
  <c r="AZ156" i="9"/>
  <c r="BA156" i="9"/>
  <c r="BA146" i="9" s="1"/>
  <c r="BA147" i="9" s="1"/>
  <c r="BB156" i="9"/>
  <c r="AO161" i="9"/>
  <c r="AO162" i="9" s="1"/>
  <c r="AY161" i="9"/>
  <c r="AY162" i="9" s="1"/>
  <c r="AZ161" i="9"/>
  <c r="AZ162" i="9" s="1"/>
  <c r="BA162" i="9"/>
  <c r="AJ163" i="9"/>
  <c r="AK163" i="9"/>
  <c r="AL163" i="9"/>
  <c r="AM163" i="9"/>
  <c r="AN163" i="9"/>
  <c r="AO163" i="9"/>
  <c r="AP163" i="9"/>
  <c r="AQ163" i="9"/>
  <c r="AQ161" i="9" s="1"/>
  <c r="AQ162" i="9" s="1"/>
  <c r="AR163" i="9"/>
  <c r="AR161" i="9" s="1"/>
  <c r="AR162" i="9" s="1"/>
  <c r="AS163" i="9"/>
  <c r="AS161" i="9" s="1"/>
  <c r="AT163" i="9"/>
  <c r="AT161" i="9" s="1"/>
  <c r="AT162" i="9" s="1"/>
  <c r="AU163" i="9"/>
  <c r="AU161" i="9" s="1"/>
  <c r="AU162" i="9" s="1"/>
  <c r="AV163" i="9"/>
  <c r="AW163" i="9"/>
  <c r="AX163" i="9"/>
  <c r="AY163" i="9"/>
  <c r="AZ163" i="9"/>
  <c r="BA163" i="9"/>
  <c r="BA161" i="9" s="1"/>
  <c r="BB163" i="9"/>
  <c r="AJ167" i="9"/>
  <c r="AJ161" i="9" s="1"/>
  <c r="AK167" i="9"/>
  <c r="AL167" i="9"/>
  <c r="AM167" i="9"/>
  <c r="AN167" i="9"/>
  <c r="AO167" i="9"/>
  <c r="AP167" i="9"/>
  <c r="AQ167" i="9"/>
  <c r="AR167" i="9"/>
  <c r="AS167" i="9"/>
  <c r="AT167" i="9"/>
  <c r="AU167" i="9"/>
  <c r="AV167" i="9"/>
  <c r="AW167" i="9"/>
  <c r="AX167" i="9"/>
  <c r="AY167" i="9"/>
  <c r="AZ167" i="9"/>
  <c r="BA167" i="9"/>
  <c r="BB167" i="9"/>
  <c r="AJ171" i="9"/>
  <c r="AK171" i="9"/>
  <c r="AL171" i="9"/>
  <c r="AM171" i="9"/>
  <c r="AN171" i="9"/>
  <c r="AN161" i="9" s="1"/>
  <c r="AN162" i="9" s="1"/>
  <c r="AO171" i="9"/>
  <c r="AP171" i="9"/>
  <c r="AP161" i="9" s="1"/>
  <c r="AQ171" i="9"/>
  <c r="AR171" i="9"/>
  <c r="AS171" i="9"/>
  <c r="AT171" i="9"/>
  <c r="AU171" i="9"/>
  <c r="AV171" i="9"/>
  <c r="AW171" i="9"/>
  <c r="AX171" i="9"/>
  <c r="AX161" i="9" s="1"/>
  <c r="AX162" i="9" s="1"/>
  <c r="AY171" i="9"/>
  <c r="AZ171" i="9"/>
  <c r="BA171" i="9"/>
  <c r="BB171" i="9"/>
  <c r="AO176" i="9"/>
  <c r="AP176" i="9"/>
  <c r="AQ176" i="9"/>
  <c r="AQ177" i="9" s="1"/>
  <c r="AR176" i="9"/>
  <c r="AR177" i="9" s="1"/>
  <c r="AJ177" i="9"/>
  <c r="AO177" i="9"/>
  <c r="BB177" i="9"/>
  <c r="AJ178" i="9"/>
  <c r="AK178" i="9"/>
  <c r="AL178" i="9"/>
  <c r="AM178" i="9"/>
  <c r="AN178" i="9"/>
  <c r="AO178" i="9"/>
  <c r="AP178" i="9"/>
  <c r="AQ178" i="9"/>
  <c r="AR178" i="9"/>
  <c r="AS178" i="9"/>
  <c r="AT178" i="9"/>
  <c r="AU178" i="9"/>
  <c r="AV178" i="9"/>
  <c r="AW178" i="9"/>
  <c r="AX178" i="9"/>
  <c r="AY178" i="9"/>
  <c r="AZ178" i="9"/>
  <c r="BA178" i="9"/>
  <c r="BB178" i="9"/>
  <c r="BB176" i="9" s="1"/>
  <c r="AJ182" i="9"/>
  <c r="AJ176" i="9" s="1"/>
  <c r="AK182" i="9"/>
  <c r="AL182" i="9"/>
  <c r="AM182" i="9"/>
  <c r="AN182" i="9"/>
  <c r="AO182" i="9"/>
  <c r="AP182" i="9"/>
  <c r="AQ182" i="9"/>
  <c r="AR182" i="9"/>
  <c r="AS182" i="9"/>
  <c r="AS176" i="9" s="1"/>
  <c r="AT182" i="9"/>
  <c r="AT176" i="9" s="1"/>
  <c r="AT177" i="9" s="1"/>
  <c r="AU182" i="9"/>
  <c r="AU176" i="9" s="1"/>
  <c r="AU177" i="9" s="1"/>
  <c r="AV182" i="9"/>
  <c r="AV176" i="9" s="1"/>
  <c r="AW182" i="9"/>
  <c r="AX182" i="9"/>
  <c r="AY182" i="9"/>
  <c r="AZ182" i="9"/>
  <c r="BA182" i="9"/>
  <c r="BB182" i="9"/>
  <c r="AJ186" i="9"/>
  <c r="AK186" i="9"/>
  <c r="AL186" i="9"/>
  <c r="AM186" i="9"/>
  <c r="AN186" i="9"/>
  <c r="AO186" i="9"/>
  <c r="AP186" i="9"/>
  <c r="AQ186" i="9"/>
  <c r="AR186" i="9"/>
  <c r="AS186" i="9"/>
  <c r="AT186" i="9"/>
  <c r="AU186" i="9"/>
  <c r="AV186" i="9"/>
  <c r="AW186" i="9"/>
  <c r="AX186" i="9"/>
  <c r="AY186" i="9"/>
  <c r="AZ186" i="9"/>
  <c r="BA186" i="9"/>
  <c r="BB186" i="9"/>
  <c r="AP191" i="9"/>
  <c r="AQ191" i="9"/>
  <c r="AQ192" i="9" s="1"/>
  <c r="AR191" i="9"/>
  <c r="AR192" i="9" s="1"/>
  <c r="AS191" i="9"/>
  <c r="AV191" i="9"/>
  <c r="AW191" i="9"/>
  <c r="AY191" i="9"/>
  <c r="AY192" i="9" s="1"/>
  <c r="AL192" i="9"/>
  <c r="AO192" i="9"/>
  <c r="AW192" i="9"/>
  <c r="BB192" i="9"/>
  <c r="AJ193" i="9"/>
  <c r="AJ191" i="9" s="1"/>
  <c r="AJ192" i="9" s="1"/>
  <c r="AK193" i="9"/>
  <c r="AK191" i="9" s="1"/>
  <c r="AK192" i="9" s="1"/>
  <c r="AL193" i="9"/>
  <c r="AL191" i="9" s="1"/>
  <c r="AM193" i="9"/>
  <c r="AN193" i="9"/>
  <c r="AO193" i="9"/>
  <c r="AO191" i="9" s="1"/>
  <c r="AP193" i="9"/>
  <c r="AQ193" i="9"/>
  <c r="AR193" i="9"/>
  <c r="AS193" i="9"/>
  <c r="AT193" i="9"/>
  <c r="AU193" i="9"/>
  <c r="AV193" i="9"/>
  <c r="AW193" i="9"/>
  <c r="AX193" i="9"/>
  <c r="AY193" i="9"/>
  <c r="AZ193" i="9"/>
  <c r="AZ191" i="9" s="1"/>
  <c r="AZ192" i="9" s="1"/>
  <c r="BA193" i="9"/>
  <c r="BA191" i="9" s="1"/>
  <c r="BA192" i="9" s="1"/>
  <c r="BB193" i="9"/>
  <c r="BB191" i="9" s="1"/>
  <c r="AJ197" i="9"/>
  <c r="AK197" i="9"/>
  <c r="AL197" i="9"/>
  <c r="AM197" i="9"/>
  <c r="AN197" i="9"/>
  <c r="AO197" i="9"/>
  <c r="AP197" i="9"/>
  <c r="AQ197" i="9"/>
  <c r="AR197" i="9"/>
  <c r="AS197" i="9"/>
  <c r="AT197" i="9"/>
  <c r="AU197" i="9"/>
  <c r="AV197" i="9"/>
  <c r="AW197" i="9"/>
  <c r="AX197" i="9"/>
  <c r="AX191" i="9" s="1"/>
  <c r="AX192" i="9" s="1"/>
  <c r="AY197" i="9"/>
  <c r="AZ197" i="9"/>
  <c r="BA197" i="9"/>
  <c r="BB197" i="9"/>
  <c r="AJ201" i="9"/>
  <c r="AK201" i="9"/>
  <c r="AL201" i="9"/>
  <c r="AM201" i="9"/>
  <c r="AN201" i="9"/>
  <c r="AO201" i="9"/>
  <c r="AP201" i="9"/>
  <c r="AQ201" i="9"/>
  <c r="AR201" i="9"/>
  <c r="AS201" i="9"/>
  <c r="AT201" i="9"/>
  <c r="AT191" i="9" s="1"/>
  <c r="AT192" i="9" s="1"/>
  <c r="AU201" i="9"/>
  <c r="AU191" i="9" s="1"/>
  <c r="AU192" i="9" s="1"/>
  <c r="AV201" i="9"/>
  <c r="AW201" i="9"/>
  <c r="AX201" i="9"/>
  <c r="AY201" i="9"/>
  <c r="AZ201" i="9"/>
  <c r="BA201" i="9"/>
  <c r="BB201" i="9"/>
  <c r="AJ206" i="9"/>
  <c r="AK206" i="9"/>
  <c r="AK207" i="9" s="1"/>
  <c r="AT206" i="9"/>
  <c r="AR207" i="9"/>
  <c r="AT207" i="9"/>
  <c r="AJ208" i="9"/>
  <c r="AK208" i="9"/>
  <c r="AL208" i="9"/>
  <c r="AM208" i="9"/>
  <c r="AN208" i="9"/>
  <c r="AO208" i="9"/>
  <c r="AP208" i="9"/>
  <c r="AQ208" i="9"/>
  <c r="AR208" i="9"/>
  <c r="AS208" i="9"/>
  <c r="AS206" i="9" s="1"/>
  <c r="AS207" i="9" s="1"/>
  <c r="AT208" i="9"/>
  <c r="AU208" i="9"/>
  <c r="AV208" i="9"/>
  <c r="AW208" i="9"/>
  <c r="AX208" i="9"/>
  <c r="AY208" i="9"/>
  <c r="AY206" i="9" s="1"/>
  <c r="AY207" i="9" s="1"/>
  <c r="AZ208" i="9"/>
  <c r="BA208" i="9"/>
  <c r="BB208" i="9"/>
  <c r="AJ212" i="9"/>
  <c r="AK212" i="9"/>
  <c r="AL212" i="9"/>
  <c r="AM212" i="9"/>
  <c r="AN212" i="9"/>
  <c r="AN206" i="9" s="1"/>
  <c r="AN207" i="9" s="1"/>
  <c r="AO212" i="9"/>
  <c r="AO206" i="9" s="1"/>
  <c r="AO207" i="9" s="1"/>
  <c r="AP212" i="9"/>
  <c r="AQ212" i="9"/>
  <c r="AR212" i="9"/>
  <c r="AR206" i="9" s="1"/>
  <c r="AS212" i="9"/>
  <c r="AT212" i="9"/>
  <c r="AU212" i="9"/>
  <c r="AV212" i="9"/>
  <c r="AW212" i="9"/>
  <c r="AX212" i="9"/>
  <c r="AY212" i="9"/>
  <c r="AZ212" i="9"/>
  <c r="BA212" i="9"/>
  <c r="BB212" i="9"/>
  <c r="AJ216" i="9"/>
  <c r="AK216" i="9"/>
  <c r="AL216" i="9"/>
  <c r="AM216" i="9"/>
  <c r="AN216" i="9"/>
  <c r="AO216" i="9"/>
  <c r="AP216" i="9"/>
  <c r="AQ216" i="9"/>
  <c r="AR216" i="9"/>
  <c r="AS216" i="9"/>
  <c r="AT216" i="9"/>
  <c r="AU216" i="9"/>
  <c r="AV216" i="9"/>
  <c r="AV206" i="9" s="1"/>
  <c r="AW216" i="9"/>
  <c r="AX216" i="9"/>
  <c r="AY216" i="9"/>
  <c r="AZ216" i="9"/>
  <c r="AZ206" i="9" s="1"/>
  <c r="AZ207" i="9" s="1"/>
  <c r="BA216" i="9"/>
  <c r="BA206" i="9" s="1"/>
  <c r="BA207" i="9" s="1"/>
  <c r="BB216" i="9"/>
  <c r="AO221" i="9"/>
  <c r="AO222" i="9" s="1"/>
  <c r="AP221" i="9"/>
  <c r="AQ221" i="9"/>
  <c r="AQ222" i="9" s="1"/>
  <c r="AJ223" i="9"/>
  <c r="AK223" i="9"/>
  <c r="AK221" i="9" s="1"/>
  <c r="AK222" i="9" s="1"/>
  <c r="AL223" i="9"/>
  <c r="AL221" i="9" s="1"/>
  <c r="AL222" i="9" s="1"/>
  <c r="AM223" i="9"/>
  <c r="AM221" i="9" s="1"/>
  <c r="AN223" i="9"/>
  <c r="AN221" i="9" s="1"/>
  <c r="AN222" i="9" s="1"/>
  <c r="AO223" i="9"/>
  <c r="AP223" i="9"/>
  <c r="AQ223" i="9"/>
  <c r="AR223" i="9"/>
  <c r="AR221" i="9" s="1"/>
  <c r="AR222" i="9" s="1"/>
  <c r="AS223" i="9"/>
  <c r="AS221" i="9" s="1"/>
  <c r="AT223" i="9"/>
  <c r="AT221" i="9" s="1"/>
  <c r="AT222" i="9" s="1"/>
  <c r="AU223" i="9"/>
  <c r="AV223" i="9"/>
  <c r="AW223" i="9"/>
  <c r="AX223" i="9"/>
  <c r="AY223" i="9"/>
  <c r="AZ223" i="9"/>
  <c r="BA223" i="9"/>
  <c r="BA221" i="9" s="1"/>
  <c r="BA222" i="9" s="1"/>
  <c r="BB223" i="9"/>
  <c r="BB221" i="9" s="1"/>
  <c r="BB222" i="9" s="1"/>
  <c r="AJ227" i="9"/>
  <c r="AJ221" i="9" s="1"/>
  <c r="AK227" i="9"/>
  <c r="AL227" i="9"/>
  <c r="AM227" i="9"/>
  <c r="AN227" i="9"/>
  <c r="AO227" i="9"/>
  <c r="AP227" i="9"/>
  <c r="AQ227" i="9"/>
  <c r="AR227" i="9"/>
  <c r="AS227" i="9"/>
  <c r="AT227" i="9"/>
  <c r="AU227" i="9"/>
  <c r="AV227" i="9"/>
  <c r="AW227" i="9"/>
  <c r="AX227" i="9"/>
  <c r="AY227" i="9"/>
  <c r="AY221" i="9" s="1"/>
  <c r="AY222" i="9" s="1"/>
  <c r="AZ227" i="9"/>
  <c r="AZ221" i="9" s="1"/>
  <c r="AZ222" i="9" s="1"/>
  <c r="BA227" i="9"/>
  <c r="BB227" i="9"/>
  <c r="AJ231" i="9"/>
  <c r="AK231" i="9"/>
  <c r="AL231" i="9"/>
  <c r="AM231" i="9"/>
  <c r="AN231" i="9"/>
  <c r="AO231" i="9"/>
  <c r="AP231" i="9"/>
  <c r="AQ231" i="9"/>
  <c r="AR231" i="9"/>
  <c r="AS231" i="9"/>
  <c r="AT231" i="9"/>
  <c r="AU231" i="9"/>
  <c r="AV231" i="9"/>
  <c r="AV221" i="9" s="1"/>
  <c r="AW231" i="9"/>
  <c r="AW221" i="9" s="1"/>
  <c r="AW222" i="9" s="1"/>
  <c r="AX231" i="9"/>
  <c r="AY231" i="9"/>
  <c r="AZ231" i="9"/>
  <c r="BA231" i="9"/>
  <c r="BB231" i="9"/>
  <c r="AN237" i="9"/>
  <c r="AS237" i="9"/>
  <c r="AJ238" i="9"/>
  <c r="AK238" i="9"/>
  <c r="AL238" i="9"/>
  <c r="AL236" i="9" s="1"/>
  <c r="AL237" i="9" s="1"/>
  <c r="AM238" i="9"/>
  <c r="AN238" i="9"/>
  <c r="AO238" i="9"/>
  <c r="AP238" i="9"/>
  <c r="AP236" i="9" s="1"/>
  <c r="AQ238" i="9"/>
  <c r="AR238" i="9"/>
  <c r="AS238" i="9"/>
  <c r="AT238" i="9"/>
  <c r="AU238" i="9"/>
  <c r="AU236" i="9" s="1"/>
  <c r="AU237" i="9" s="1"/>
  <c r="AV238" i="9"/>
  <c r="AV236" i="9" s="1"/>
  <c r="AV237" i="9" s="1"/>
  <c r="AW238" i="9"/>
  <c r="AW236" i="9" s="1"/>
  <c r="AW237" i="9" s="1"/>
  <c r="AX238" i="9"/>
  <c r="AX236" i="9" s="1"/>
  <c r="AX237" i="9" s="1"/>
  <c r="AY238" i="9"/>
  <c r="AY236" i="9" s="1"/>
  <c r="AY237" i="9" s="1"/>
  <c r="AZ238" i="9"/>
  <c r="AZ236" i="9" s="1"/>
  <c r="AZ237" i="9" s="1"/>
  <c r="BA238" i="9"/>
  <c r="BA236" i="9" s="1"/>
  <c r="BA237" i="9" s="1"/>
  <c r="BB238" i="9"/>
  <c r="BB236" i="9" s="1"/>
  <c r="BB237" i="9" s="1"/>
  <c r="AJ242" i="9"/>
  <c r="AK242" i="9"/>
  <c r="AL242" i="9"/>
  <c r="AM242" i="9"/>
  <c r="AM236" i="9" s="1"/>
  <c r="AN242" i="9"/>
  <c r="AN236" i="9" s="1"/>
  <c r="AO242" i="9"/>
  <c r="AP242" i="9"/>
  <c r="AQ242" i="9"/>
  <c r="AR242" i="9"/>
  <c r="AS242" i="9"/>
  <c r="AT242" i="9"/>
  <c r="AU242" i="9"/>
  <c r="AV242" i="9"/>
  <c r="AW242" i="9"/>
  <c r="AX242" i="9"/>
  <c r="AY242" i="9"/>
  <c r="AZ242" i="9"/>
  <c r="BA242" i="9"/>
  <c r="BB242" i="9"/>
  <c r="AJ246" i="9"/>
  <c r="AK246" i="9"/>
  <c r="AL246" i="9"/>
  <c r="AM246" i="9"/>
  <c r="AN246" i="9"/>
  <c r="AO246" i="9"/>
  <c r="AP246" i="9"/>
  <c r="AQ246" i="9"/>
  <c r="AR246" i="9"/>
  <c r="AR236" i="9" s="1"/>
  <c r="AR237" i="9" s="1"/>
  <c r="AS246" i="9"/>
  <c r="AS236" i="9" s="1"/>
  <c r="AT246" i="9"/>
  <c r="AU246" i="9"/>
  <c r="AV246" i="9"/>
  <c r="AW246" i="9"/>
  <c r="AX246" i="9"/>
  <c r="AY246" i="9"/>
  <c r="AZ246" i="9"/>
  <c r="BA246" i="9"/>
  <c r="BB246" i="9"/>
  <c r="AJ251" i="9"/>
  <c r="AN251" i="9"/>
  <c r="AN252" i="9" s="1"/>
  <c r="AO251" i="9"/>
  <c r="AO252" i="9" s="1"/>
  <c r="AT251" i="9"/>
  <c r="AT252" i="9" s="1"/>
  <c r="AK252" i="9"/>
  <c r="AL252" i="9"/>
  <c r="AM252" i="9"/>
  <c r="AW252" i="9"/>
  <c r="BA252" i="9"/>
  <c r="BB252" i="9"/>
  <c r="AJ253" i="9"/>
  <c r="AK253" i="9"/>
  <c r="AK251" i="9" s="1"/>
  <c r="AL253" i="9"/>
  <c r="AL251" i="9" s="1"/>
  <c r="AM253" i="9"/>
  <c r="AM251" i="9" s="1"/>
  <c r="AN253" i="9"/>
  <c r="AO253" i="9"/>
  <c r="AP253" i="9"/>
  <c r="AQ253" i="9"/>
  <c r="AR253" i="9"/>
  <c r="AS253" i="9"/>
  <c r="AT253" i="9"/>
  <c r="AU253" i="9"/>
  <c r="AV253" i="9"/>
  <c r="AW253" i="9"/>
  <c r="AW251" i="9" s="1"/>
  <c r="AX253" i="9"/>
  <c r="AY253" i="9"/>
  <c r="AZ253" i="9"/>
  <c r="AZ251" i="9" s="1"/>
  <c r="AZ252" i="9" s="1"/>
  <c r="BA253" i="9"/>
  <c r="BA251" i="9" s="1"/>
  <c r="BB253" i="9"/>
  <c r="BB251" i="9" s="1"/>
  <c r="AJ257" i="9"/>
  <c r="AK257" i="9"/>
  <c r="AL257" i="9"/>
  <c r="AM257" i="9"/>
  <c r="AN257" i="9"/>
  <c r="AO257" i="9"/>
  <c r="AP257" i="9"/>
  <c r="AQ257" i="9"/>
  <c r="AQ251" i="9" s="1"/>
  <c r="AQ252" i="9" s="1"/>
  <c r="AR257" i="9"/>
  <c r="AR251" i="9" s="1"/>
  <c r="AR252" i="9" s="1"/>
  <c r="AS257" i="9"/>
  <c r="AS251" i="9" s="1"/>
  <c r="AT257" i="9"/>
  <c r="AU257" i="9"/>
  <c r="AV257" i="9"/>
  <c r="AW257" i="9"/>
  <c r="AX257" i="9"/>
  <c r="AY257" i="9"/>
  <c r="AZ257" i="9"/>
  <c r="BA257" i="9"/>
  <c r="BB257" i="9"/>
  <c r="AJ261" i="9"/>
  <c r="AK261" i="9"/>
  <c r="AL261" i="9"/>
  <c r="AM261" i="9"/>
  <c r="AN261" i="9"/>
  <c r="AO261" i="9"/>
  <c r="AP261" i="9"/>
  <c r="AQ261" i="9"/>
  <c r="AR261" i="9"/>
  <c r="AS261" i="9"/>
  <c r="AT261" i="9"/>
  <c r="AU261" i="9"/>
  <c r="AV261" i="9"/>
  <c r="AW261" i="9"/>
  <c r="AX261" i="9"/>
  <c r="AY261" i="9"/>
  <c r="AZ261" i="9"/>
  <c r="BA261" i="9"/>
  <c r="BB261" i="9"/>
  <c r="AJ266" i="9"/>
  <c r="AK266" i="9"/>
  <c r="AK267" i="9" s="1"/>
  <c r="AL266" i="9"/>
  <c r="AL267" i="9" s="1"/>
  <c r="AM266" i="9"/>
  <c r="AO266" i="9"/>
  <c r="AO267" i="9" s="1"/>
  <c r="AP266" i="9"/>
  <c r="AQ266" i="9"/>
  <c r="AQ267" i="9" s="1"/>
  <c r="AW266" i="9"/>
  <c r="AX266" i="9"/>
  <c r="AW267" i="9"/>
  <c r="AX267" i="9"/>
  <c r="AJ268" i="9"/>
  <c r="AK268" i="9"/>
  <c r="AL268" i="9"/>
  <c r="AM268" i="9"/>
  <c r="AN268" i="9"/>
  <c r="AO268" i="9"/>
  <c r="AP268" i="9"/>
  <c r="AQ268" i="9"/>
  <c r="AR268" i="9"/>
  <c r="AS268" i="9"/>
  <c r="AT268" i="9"/>
  <c r="AU268" i="9"/>
  <c r="AV268" i="9"/>
  <c r="AW268" i="9"/>
  <c r="AX268" i="9"/>
  <c r="AY268" i="9"/>
  <c r="AY266" i="9" s="1"/>
  <c r="AY267" i="9" s="1"/>
  <c r="AZ268" i="9"/>
  <c r="AZ266" i="9" s="1"/>
  <c r="AZ267" i="9" s="1"/>
  <c r="BA268" i="9"/>
  <c r="BB268" i="9"/>
  <c r="AJ272" i="9"/>
  <c r="AK272" i="9"/>
  <c r="AL272" i="9"/>
  <c r="AM272" i="9"/>
  <c r="AN272" i="9"/>
  <c r="AO272" i="9"/>
  <c r="AP272" i="9"/>
  <c r="AQ272" i="9"/>
  <c r="AR272" i="9"/>
  <c r="AR266" i="9" s="1"/>
  <c r="AR267" i="9" s="1"/>
  <c r="AS272" i="9"/>
  <c r="AT272" i="9"/>
  <c r="AU272" i="9"/>
  <c r="AV272" i="9"/>
  <c r="AW272" i="9"/>
  <c r="AX272" i="9"/>
  <c r="AY272" i="9"/>
  <c r="AZ272" i="9"/>
  <c r="BA272" i="9"/>
  <c r="BB272" i="9"/>
  <c r="BB266" i="9" s="1"/>
  <c r="BB267" i="9" s="1"/>
  <c r="AJ276" i="9"/>
  <c r="AK276" i="9"/>
  <c r="AL276" i="9"/>
  <c r="AM276" i="9"/>
  <c r="AN276" i="9"/>
  <c r="AO276" i="9"/>
  <c r="AP276" i="9"/>
  <c r="AQ276" i="9"/>
  <c r="AR276" i="9"/>
  <c r="AS276" i="9"/>
  <c r="AS266" i="9" s="1"/>
  <c r="AT276" i="9"/>
  <c r="AU276" i="9"/>
  <c r="AV276" i="9"/>
  <c r="AW276" i="9"/>
  <c r="AX276" i="9"/>
  <c r="AY276" i="9"/>
  <c r="AZ276" i="9"/>
  <c r="BA276" i="9"/>
  <c r="BB276" i="9"/>
  <c r="AK281" i="9"/>
  <c r="AK282" i="9" s="1"/>
  <c r="AL281" i="9"/>
  <c r="AL282" i="9" s="1"/>
  <c r="AW281" i="9"/>
  <c r="AX281" i="9"/>
  <c r="AY281" i="9"/>
  <c r="AY282" i="9" s="1"/>
  <c r="AR282" i="9"/>
  <c r="AS282" i="9"/>
  <c r="AT282" i="9"/>
  <c r="AW282" i="9"/>
  <c r="AX282" i="9"/>
  <c r="AJ283" i="9"/>
  <c r="AK283" i="9"/>
  <c r="AL283" i="9"/>
  <c r="AM283" i="9"/>
  <c r="AM281" i="9" s="1"/>
  <c r="AN283" i="9"/>
  <c r="AN281" i="9" s="1"/>
  <c r="AN282" i="9" s="1"/>
  <c r="AO283" i="9"/>
  <c r="AO281" i="9" s="1"/>
  <c r="AO282" i="9" s="1"/>
  <c r="AP283" i="9"/>
  <c r="AP281" i="9" s="1"/>
  <c r="AQ283" i="9"/>
  <c r="AR283" i="9"/>
  <c r="AR281" i="9" s="1"/>
  <c r="AS283" i="9"/>
  <c r="AS281" i="9" s="1"/>
  <c r="AT283" i="9"/>
  <c r="AT281" i="9" s="1"/>
  <c r="AU283" i="9"/>
  <c r="AV283" i="9"/>
  <c r="AW283" i="9"/>
  <c r="AX283" i="9"/>
  <c r="AY283" i="9"/>
  <c r="AZ283" i="9"/>
  <c r="BA283" i="9"/>
  <c r="BB283" i="9"/>
  <c r="AJ287" i="9"/>
  <c r="AK287" i="9"/>
  <c r="AL287" i="9"/>
  <c r="AM287" i="9"/>
  <c r="AN287" i="9"/>
  <c r="AO287" i="9"/>
  <c r="AP287" i="9"/>
  <c r="AQ287" i="9"/>
  <c r="AR287" i="9"/>
  <c r="AS287" i="9"/>
  <c r="AT287" i="9"/>
  <c r="AU287" i="9"/>
  <c r="AU281" i="9" s="1"/>
  <c r="AV287" i="9"/>
  <c r="AV281" i="9" s="1"/>
  <c r="AW287" i="9"/>
  <c r="AX287" i="9"/>
  <c r="AY287" i="9"/>
  <c r="AZ287" i="9"/>
  <c r="AZ281" i="9" s="1"/>
  <c r="AZ282" i="9" s="1"/>
  <c r="BA287" i="9"/>
  <c r="BB287" i="9"/>
  <c r="AJ291" i="9"/>
  <c r="AJ281" i="9" s="1"/>
  <c r="AK291" i="9"/>
  <c r="AL291" i="9"/>
  <c r="AM291" i="9"/>
  <c r="AN291" i="9"/>
  <c r="AO291" i="9"/>
  <c r="AP291" i="9"/>
  <c r="AQ291" i="9"/>
  <c r="AR291" i="9"/>
  <c r="AS291" i="9"/>
  <c r="AT291" i="9"/>
  <c r="AU291" i="9"/>
  <c r="AV291" i="9"/>
  <c r="AW291" i="9"/>
  <c r="AX291" i="9"/>
  <c r="AY291" i="9"/>
  <c r="AZ291" i="9"/>
  <c r="BA291" i="9"/>
  <c r="BB291" i="9"/>
  <c r="AO296" i="9"/>
  <c r="AP296" i="9"/>
  <c r="AQ296" i="9"/>
  <c r="AQ297" i="9" s="1"/>
  <c r="AR296" i="9"/>
  <c r="AR297" i="9" s="1"/>
  <c r="AO297" i="9"/>
  <c r="AY297" i="9"/>
  <c r="AZ297" i="9"/>
  <c r="AJ298" i="9"/>
  <c r="AK298" i="9"/>
  <c r="AL298" i="9"/>
  <c r="AM298" i="9"/>
  <c r="AN298" i="9"/>
  <c r="AO298" i="9"/>
  <c r="AP298" i="9"/>
  <c r="AQ298" i="9"/>
  <c r="AR298" i="9"/>
  <c r="AS298" i="9"/>
  <c r="AS296" i="9" s="1"/>
  <c r="AT298" i="9"/>
  <c r="AU298" i="9"/>
  <c r="AV298" i="9"/>
  <c r="AW298" i="9"/>
  <c r="AX298" i="9"/>
  <c r="AY298" i="9"/>
  <c r="AZ298" i="9"/>
  <c r="BA298" i="9"/>
  <c r="BA296" i="9" s="1"/>
  <c r="BA297" i="9" s="1"/>
  <c r="BB298" i="9"/>
  <c r="BB296" i="9" s="1"/>
  <c r="BB297" i="9" s="1"/>
  <c r="AJ302" i="9"/>
  <c r="AJ296" i="9" s="1"/>
  <c r="AK302" i="9"/>
  <c r="AL302" i="9"/>
  <c r="AM302" i="9"/>
  <c r="AN302" i="9"/>
  <c r="AO302" i="9"/>
  <c r="AP302" i="9"/>
  <c r="AQ302" i="9"/>
  <c r="AR302" i="9"/>
  <c r="AS302" i="9"/>
  <c r="AT302" i="9"/>
  <c r="AT296" i="9" s="1"/>
  <c r="AT297" i="9" s="1"/>
  <c r="AU302" i="9"/>
  <c r="AV302" i="9"/>
  <c r="AW302" i="9"/>
  <c r="AX302" i="9"/>
  <c r="AX296" i="9" s="1"/>
  <c r="AX297" i="9" s="1"/>
  <c r="AY302" i="9"/>
  <c r="AY296" i="9" s="1"/>
  <c r="AZ302" i="9"/>
  <c r="AZ296" i="9" s="1"/>
  <c r="BA302" i="9"/>
  <c r="BB302" i="9"/>
  <c r="AJ306" i="9"/>
  <c r="AK306" i="9"/>
  <c r="AK296" i="9" s="1"/>
  <c r="AK297" i="9" s="1"/>
  <c r="AL306" i="9"/>
  <c r="AM306" i="9"/>
  <c r="AN306" i="9"/>
  <c r="AO306" i="9"/>
  <c r="AP306" i="9"/>
  <c r="AQ306" i="9"/>
  <c r="AR306" i="9"/>
  <c r="AS306" i="9"/>
  <c r="AT306" i="9"/>
  <c r="AU306" i="9"/>
  <c r="AU296" i="9" s="1"/>
  <c r="AU297" i="9" s="1"/>
  <c r="AV306" i="9"/>
  <c r="AW306" i="9"/>
  <c r="AW296" i="9" s="1"/>
  <c r="AW297" i="9" s="1"/>
  <c r="AX306" i="9"/>
  <c r="AY306" i="9"/>
  <c r="AZ306" i="9"/>
  <c r="BA306" i="9"/>
  <c r="BB306" i="9"/>
  <c r="AS311" i="9"/>
  <c r="AT311" i="9"/>
  <c r="AT312" i="9" s="1"/>
  <c r="AU311" i="9"/>
  <c r="AU312" i="9" s="1"/>
  <c r="AW311" i="9"/>
  <c r="AW312" i="9" s="1"/>
  <c r="AX311" i="9"/>
  <c r="AX312" i="9" s="1"/>
  <c r="AY311" i="9"/>
  <c r="AY312" i="9" s="1"/>
  <c r="AJ313" i="9"/>
  <c r="AK313" i="9"/>
  <c r="AK311" i="9" s="1"/>
  <c r="AK312" i="9" s="1"/>
  <c r="AL313" i="9"/>
  <c r="AL311" i="9" s="1"/>
  <c r="AL312" i="9" s="1"/>
  <c r="AM313" i="9"/>
  <c r="AM311" i="9" s="1"/>
  <c r="AN313" i="9"/>
  <c r="AN311" i="9" s="1"/>
  <c r="AN312" i="9" s="1"/>
  <c r="AO313" i="9"/>
  <c r="AO311" i="9" s="1"/>
  <c r="AO312" i="9" s="1"/>
  <c r="AP313" i="9"/>
  <c r="AQ313" i="9"/>
  <c r="AR313" i="9"/>
  <c r="AS313" i="9"/>
  <c r="AT313" i="9"/>
  <c r="AU313" i="9"/>
  <c r="AV313" i="9"/>
  <c r="AW313" i="9"/>
  <c r="AX313" i="9"/>
  <c r="AY313" i="9"/>
  <c r="AZ313" i="9"/>
  <c r="BA313" i="9"/>
  <c r="BB313" i="9"/>
  <c r="AJ317" i="9"/>
  <c r="AK317" i="9"/>
  <c r="AL317" i="9"/>
  <c r="AM317" i="9"/>
  <c r="AN317" i="9"/>
  <c r="AO317" i="9"/>
  <c r="AP317" i="9"/>
  <c r="AP311" i="9" s="1"/>
  <c r="AP312" i="9" s="1"/>
  <c r="AQ317" i="9"/>
  <c r="AR317" i="9"/>
  <c r="AS317" i="9"/>
  <c r="AT317" i="9"/>
  <c r="AU317" i="9"/>
  <c r="AV317" i="9"/>
  <c r="AW317" i="9"/>
  <c r="AX317" i="9"/>
  <c r="AY317" i="9"/>
  <c r="AZ317" i="9"/>
  <c r="AZ311" i="9" s="1"/>
  <c r="AZ312" i="9" s="1"/>
  <c r="BA317" i="9"/>
  <c r="BB317" i="9"/>
  <c r="AJ321" i="9"/>
  <c r="AK321" i="9"/>
  <c r="AL321" i="9"/>
  <c r="AM321" i="9"/>
  <c r="AN321" i="9"/>
  <c r="AO321" i="9"/>
  <c r="AP321" i="9"/>
  <c r="AQ321" i="9"/>
  <c r="AR321" i="9"/>
  <c r="AS321" i="9"/>
  <c r="AT321" i="9"/>
  <c r="AU321" i="9"/>
  <c r="AV321" i="9"/>
  <c r="AW321" i="9"/>
  <c r="AX321" i="9"/>
  <c r="AY321" i="9"/>
  <c r="AZ321" i="9"/>
  <c r="BA321" i="9"/>
  <c r="BB321" i="9"/>
  <c r="AK326" i="9"/>
  <c r="AK327" i="9" s="1"/>
  <c r="AL326" i="9"/>
  <c r="AL327" i="9" s="1"/>
  <c r="AM326" i="9"/>
  <c r="AU326" i="9"/>
  <c r="AU327" i="9" s="1"/>
  <c r="AV326" i="9"/>
  <c r="AZ326" i="9"/>
  <c r="AZ327" i="9" s="1"/>
  <c r="BA326" i="9"/>
  <c r="BA327" i="9" s="1"/>
  <c r="AJ328" i="9"/>
  <c r="AK328" i="9"/>
  <c r="AL328" i="9"/>
  <c r="AM328" i="9"/>
  <c r="AN328" i="9"/>
  <c r="AO328" i="9"/>
  <c r="AO326" i="9" s="1"/>
  <c r="AO327" i="9" s="1"/>
  <c r="AP328" i="9"/>
  <c r="AP326" i="9" s="1"/>
  <c r="AP327" i="9" s="1"/>
  <c r="AQ328" i="9"/>
  <c r="AR328" i="9"/>
  <c r="AS328" i="9"/>
  <c r="AT328" i="9"/>
  <c r="AT326" i="9" s="1"/>
  <c r="AT327" i="9" s="1"/>
  <c r="AU328" i="9"/>
  <c r="AV328" i="9"/>
  <c r="AW328" i="9"/>
  <c r="AW326" i="9" s="1"/>
  <c r="AW327" i="9" s="1"/>
  <c r="AX328" i="9"/>
  <c r="AX326" i="9" s="1"/>
  <c r="AX327" i="9" s="1"/>
  <c r="AY328" i="9"/>
  <c r="AY326" i="9" s="1"/>
  <c r="AY327" i="9" s="1"/>
  <c r="AZ328" i="9"/>
  <c r="BA328" i="9"/>
  <c r="BB328" i="9"/>
  <c r="AJ332" i="9"/>
  <c r="AK332" i="9"/>
  <c r="AL332" i="9"/>
  <c r="AM332" i="9"/>
  <c r="AN332" i="9"/>
  <c r="AO332" i="9"/>
  <c r="AP332" i="9"/>
  <c r="AQ332" i="9"/>
  <c r="AR332" i="9"/>
  <c r="AS332" i="9"/>
  <c r="AT332" i="9"/>
  <c r="AU332" i="9"/>
  <c r="AV332" i="9"/>
  <c r="AW332" i="9"/>
  <c r="AX332" i="9"/>
  <c r="AY332" i="9"/>
  <c r="AZ332" i="9"/>
  <c r="BA332" i="9"/>
  <c r="BB332" i="9"/>
  <c r="BB326" i="9" s="1"/>
  <c r="BB327" i="9" s="1"/>
  <c r="AJ336" i="9"/>
  <c r="AJ326" i="9" s="1"/>
  <c r="AJ327" i="9" s="1"/>
  <c r="AK336" i="9"/>
  <c r="AL336" i="9"/>
  <c r="AM336" i="9"/>
  <c r="AN336" i="9"/>
  <c r="AN326" i="9" s="1"/>
  <c r="AN327" i="9" s="1"/>
  <c r="AO336" i="9"/>
  <c r="AP336" i="9"/>
  <c r="AQ336" i="9"/>
  <c r="AR336" i="9"/>
  <c r="AS336" i="9"/>
  <c r="AT336" i="9"/>
  <c r="AU336" i="9"/>
  <c r="AV336" i="9"/>
  <c r="AW336" i="9"/>
  <c r="AX336" i="9"/>
  <c r="AY336" i="9"/>
  <c r="AZ336" i="9"/>
  <c r="BA336" i="9"/>
  <c r="BB336" i="9"/>
  <c r="AL341" i="9"/>
  <c r="AL342" i="9" s="1"/>
  <c r="AM341" i="9"/>
  <c r="AM342" i="9" s="1"/>
  <c r="AN341" i="9"/>
  <c r="AN342" i="9" s="1"/>
  <c r="BA341" i="9"/>
  <c r="BA342" i="9" s="1"/>
  <c r="AY342" i="9"/>
  <c r="AZ342" i="9"/>
  <c r="AJ343" i="9"/>
  <c r="AK343" i="9"/>
  <c r="AL343" i="9"/>
  <c r="AM343" i="9"/>
  <c r="AN343" i="9"/>
  <c r="AO343" i="9"/>
  <c r="AP343" i="9"/>
  <c r="AP341" i="9" s="1"/>
  <c r="AQ343" i="9"/>
  <c r="AQ341" i="9" s="1"/>
  <c r="AQ342" i="9" s="1"/>
  <c r="AR343" i="9"/>
  <c r="AS343" i="9"/>
  <c r="AT343" i="9"/>
  <c r="AU343" i="9"/>
  <c r="AU341" i="9" s="1"/>
  <c r="AU342" i="9" s="1"/>
  <c r="AV343" i="9"/>
  <c r="AW343" i="9"/>
  <c r="AX343" i="9"/>
  <c r="AX341" i="9" s="1"/>
  <c r="AX342" i="9" s="1"/>
  <c r="AY343" i="9"/>
  <c r="AY341" i="9" s="1"/>
  <c r="AZ343" i="9"/>
  <c r="AZ341" i="9" s="1"/>
  <c r="BA343" i="9"/>
  <c r="BB343" i="9"/>
  <c r="AJ347" i="9"/>
  <c r="AK347" i="9"/>
  <c r="AL347" i="9"/>
  <c r="AM347" i="9"/>
  <c r="AN347" i="9"/>
  <c r="AO347" i="9"/>
  <c r="AP347" i="9"/>
  <c r="AQ347" i="9"/>
  <c r="AR347" i="9"/>
  <c r="AS347" i="9"/>
  <c r="AT347" i="9"/>
  <c r="AU347" i="9"/>
  <c r="AV347" i="9"/>
  <c r="AW347" i="9"/>
  <c r="AX347" i="9"/>
  <c r="AY347" i="9"/>
  <c r="AZ347" i="9"/>
  <c r="BA347" i="9"/>
  <c r="BB347" i="9"/>
  <c r="BB341" i="9" s="1"/>
  <c r="BB342" i="9" s="1"/>
  <c r="AJ351" i="9"/>
  <c r="AK351" i="9"/>
  <c r="AK341" i="9" s="1"/>
  <c r="AK342" i="9" s="1"/>
  <c r="AL351" i="9"/>
  <c r="AM351" i="9"/>
  <c r="AN351" i="9"/>
  <c r="AO351" i="9"/>
  <c r="AP351" i="9"/>
  <c r="AQ351" i="9"/>
  <c r="AR351" i="9"/>
  <c r="AS351" i="9"/>
  <c r="AT351" i="9"/>
  <c r="AU351" i="9"/>
  <c r="AV351" i="9"/>
  <c r="AV341" i="9" s="1"/>
  <c r="AW351" i="9"/>
  <c r="AW341" i="9" s="1"/>
  <c r="AW342" i="9" s="1"/>
  <c r="AX351" i="9"/>
  <c r="AY351" i="9"/>
  <c r="AZ351" i="9"/>
  <c r="BA351" i="9"/>
  <c r="BB351" i="9"/>
  <c r="AJ356" i="9"/>
  <c r="AK356" i="9"/>
  <c r="AK357" i="9" s="1"/>
  <c r="AS356" i="9"/>
  <c r="BB356" i="9"/>
  <c r="AJ357" i="9"/>
  <c r="BA357" i="9"/>
  <c r="BB357" i="9"/>
  <c r="AJ358" i="9"/>
  <c r="AK358" i="9"/>
  <c r="AL358" i="9"/>
  <c r="AL356" i="9" s="1"/>
  <c r="AL357" i="9" s="1"/>
  <c r="AM358" i="9"/>
  <c r="AM356" i="9" s="1"/>
  <c r="AN358" i="9"/>
  <c r="AN356" i="9" s="1"/>
  <c r="AN357" i="9" s="1"/>
  <c r="AO358" i="9"/>
  <c r="AP358" i="9"/>
  <c r="AQ358" i="9"/>
  <c r="AR358" i="9"/>
  <c r="AS358" i="9"/>
  <c r="AT358" i="9"/>
  <c r="AU358" i="9"/>
  <c r="AV358" i="9"/>
  <c r="AW358" i="9"/>
  <c r="AW356" i="9" s="1"/>
  <c r="AW357" i="9" s="1"/>
  <c r="AX358" i="9"/>
  <c r="AX356" i="9" s="1"/>
  <c r="AX357" i="9" s="1"/>
  <c r="AY358" i="9"/>
  <c r="AZ358" i="9"/>
  <c r="BA358" i="9"/>
  <c r="BB358" i="9"/>
  <c r="AJ362" i="9"/>
  <c r="AK362" i="9"/>
  <c r="AL362" i="9"/>
  <c r="AM362" i="9"/>
  <c r="AN362" i="9"/>
  <c r="AO362" i="9"/>
  <c r="AP362" i="9"/>
  <c r="AQ362" i="9"/>
  <c r="AR362" i="9"/>
  <c r="AS362" i="9"/>
  <c r="AT362" i="9"/>
  <c r="AU362" i="9"/>
  <c r="AU356" i="9" s="1"/>
  <c r="AU357" i="9" s="1"/>
  <c r="AV362" i="9"/>
  <c r="AV356" i="9" s="1"/>
  <c r="BJ356" i="9" s="1"/>
  <c r="AW362" i="9"/>
  <c r="AX362" i="9"/>
  <c r="AY362" i="9"/>
  <c r="AY356" i="9" s="1"/>
  <c r="AY357" i="9" s="1"/>
  <c r="AZ362" i="9"/>
  <c r="BA362" i="9"/>
  <c r="BB362" i="9"/>
  <c r="AJ366" i="9"/>
  <c r="AK366" i="9"/>
  <c r="AL366" i="9"/>
  <c r="AM366" i="9"/>
  <c r="AN366" i="9"/>
  <c r="AO366" i="9"/>
  <c r="AP366" i="9"/>
  <c r="AQ366" i="9"/>
  <c r="AR366" i="9"/>
  <c r="AR356" i="9" s="1"/>
  <c r="AR357" i="9" s="1"/>
  <c r="AS366" i="9"/>
  <c r="AT366" i="9"/>
  <c r="AU366" i="9"/>
  <c r="AV366" i="9"/>
  <c r="AW366" i="9"/>
  <c r="AX366" i="9"/>
  <c r="AY366" i="9"/>
  <c r="AZ366" i="9"/>
  <c r="BA366" i="9"/>
  <c r="BA356" i="9" s="1"/>
  <c r="BB366" i="9"/>
  <c r="AN371" i="9"/>
  <c r="AN372" i="9" s="1"/>
  <c r="AO371" i="9"/>
  <c r="AO372" i="9" s="1"/>
  <c r="AP371" i="9"/>
  <c r="AS371" i="9"/>
  <c r="AT371" i="9"/>
  <c r="AT372" i="9" s="1"/>
  <c r="BB371" i="9"/>
  <c r="BB372" i="9" s="1"/>
  <c r="AJ373" i="9"/>
  <c r="AK373" i="9"/>
  <c r="AL373" i="9"/>
  <c r="AM373" i="9"/>
  <c r="AN373" i="9"/>
  <c r="AO373" i="9"/>
  <c r="AP373" i="9"/>
  <c r="AQ373" i="9"/>
  <c r="AR373" i="9"/>
  <c r="AR371" i="9" s="1"/>
  <c r="AR372" i="9" s="1"/>
  <c r="AS373" i="9"/>
  <c r="AT373" i="9"/>
  <c r="AU373" i="9"/>
  <c r="AV373" i="9"/>
  <c r="AW373" i="9"/>
  <c r="AW371" i="9" s="1"/>
  <c r="AW372" i="9" s="1"/>
  <c r="AX373" i="9"/>
  <c r="AX371" i="9" s="1"/>
  <c r="AX372" i="9" s="1"/>
  <c r="AY373" i="9"/>
  <c r="AY371" i="9" s="1"/>
  <c r="AY372" i="9" s="1"/>
  <c r="AZ373" i="9"/>
  <c r="AZ371" i="9" s="1"/>
  <c r="AZ372" i="9" s="1"/>
  <c r="BA373" i="9"/>
  <c r="BA371" i="9" s="1"/>
  <c r="BA372" i="9" s="1"/>
  <c r="BB373" i="9"/>
  <c r="AJ377" i="9"/>
  <c r="AK377" i="9"/>
  <c r="AL377" i="9"/>
  <c r="AM377" i="9"/>
  <c r="AN377" i="9"/>
  <c r="AO377" i="9"/>
  <c r="AP377" i="9"/>
  <c r="AQ377" i="9"/>
  <c r="AQ371" i="9" s="1"/>
  <c r="AQ372" i="9" s="1"/>
  <c r="AR377" i="9"/>
  <c r="AS377" i="9"/>
  <c r="AT377" i="9"/>
  <c r="AU377" i="9"/>
  <c r="AV377" i="9"/>
  <c r="AW377" i="9"/>
  <c r="AX377" i="9"/>
  <c r="AY377" i="9"/>
  <c r="AZ377" i="9"/>
  <c r="BA377" i="9"/>
  <c r="BB377" i="9"/>
  <c r="AJ381" i="9"/>
  <c r="AK381" i="9"/>
  <c r="AL381" i="9"/>
  <c r="AM381" i="9"/>
  <c r="AN381" i="9"/>
  <c r="AO381" i="9"/>
  <c r="AP381" i="9"/>
  <c r="AQ381" i="9"/>
  <c r="AR381" i="9"/>
  <c r="AS381" i="9"/>
  <c r="AT381" i="9"/>
  <c r="AU381" i="9"/>
  <c r="AV381" i="9"/>
  <c r="AV371" i="9" s="1"/>
  <c r="AW381" i="9"/>
  <c r="AX381" i="9"/>
  <c r="AY381" i="9"/>
  <c r="AZ381" i="9"/>
  <c r="BA381" i="9"/>
  <c r="BB381" i="9"/>
  <c r="AK386" i="9"/>
  <c r="AL386" i="9"/>
  <c r="AL387" i="9" s="1"/>
  <c r="AO386" i="9"/>
  <c r="AO387" i="9" s="1"/>
  <c r="AP386" i="9"/>
  <c r="AQ386" i="9"/>
  <c r="AQ387" i="9" s="1"/>
  <c r="AW386" i="9"/>
  <c r="AW387" i="9" s="1"/>
  <c r="AT387" i="9"/>
  <c r="AV387" i="9"/>
  <c r="AJ388" i="9"/>
  <c r="AK388" i="9"/>
  <c r="AL388" i="9"/>
  <c r="AM388" i="9"/>
  <c r="AN388" i="9"/>
  <c r="AO388" i="9"/>
  <c r="AP388" i="9"/>
  <c r="AQ388" i="9"/>
  <c r="AR388" i="9"/>
  <c r="AR386" i="9" s="1"/>
  <c r="AR387" i="9" s="1"/>
  <c r="AS388" i="9"/>
  <c r="AT388" i="9"/>
  <c r="AU388" i="9"/>
  <c r="AV388" i="9"/>
  <c r="AV386" i="9" s="1"/>
  <c r="AW388" i="9"/>
  <c r="AX388" i="9"/>
  <c r="AX386" i="9" s="1"/>
  <c r="AY388" i="9"/>
  <c r="AZ388" i="9"/>
  <c r="AZ386" i="9" s="1"/>
  <c r="AZ387" i="9" s="1"/>
  <c r="BA388" i="9"/>
  <c r="BA386" i="9" s="1"/>
  <c r="BA387" i="9" s="1"/>
  <c r="BB388" i="9"/>
  <c r="AJ392" i="9"/>
  <c r="AK392" i="9"/>
  <c r="AL392" i="9"/>
  <c r="AM392" i="9"/>
  <c r="AN392" i="9"/>
  <c r="AO392" i="9"/>
  <c r="AP392" i="9"/>
  <c r="AQ392" i="9"/>
  <c r="AR392" i="9"/>
  <c r="AS392" i="9"/>
  <c r="AT392" i="9"/>
  <c r="AU392" i="9"/>
  <c r="AV392" i="9"/>
  <c r="AW392" i="9"/>
  <c r="AX392" i="9"/>
  <c r="AY392" i="9"/>
  <c r="AZ392" i="9"/>
  <c r="BA392" i="9"/>
  <c r="BB392" i="9"/>
  <c r="AJ396" i="9"/>
  <c r="AJ386" i="9" s="1"/>
  <c r="AJ387" i="9" s="1"/>
  <c r="AK396" i="9"/>
  <c r="AL396" i="9"/>
  <c r="AM396" i="9"/>
  <c r="AN396" i="9"/>
  <c r="AO396" i="9"/>
  <c r="AP396" i="9"/>
  <c r="AQ396" i="9"/>
  <c r="AR396" i="9"/>
  <c r="AS396" i="9"/>
  <c r="AT396" i="9"/>
  <c r="AT386" i="9" s="1"/>
  <c r="AU396" i="9"/>
  <c r="AV396" i="9"/>
  <c r="AW396" i="9"/>
  <c r="AX396" i="9"/>
  <c r="AY396" i="9"/>
  <c r="AZ396" i="9"/>
  <c r="BA396" i="9"/>
  <c r="BB396" i="9"/>
  <c r="BB386" i="9" s="1"/>
  <c r="BB387" i="9" s="1"/>
  <c r="AK401" i="9"/>
  <c r="AK402" i="9" s="1"/>
  <c r="AM401" i="9"/>
  <c r="AM402" i="9" s="1"/>
  <c r="AX401" i="9"/>
  <c r="AX402" i="9" s="1"/>
  <c r="AZ401" i="9"/>
  <c r="AZ402" i="9" s="1"/>
  <c r="AR402" i="9"/>
  <c r="AJ403" i="9"/>
  <c r="AK403" i="9"/>
  <c r="AL403" i="9"/>
  <c r="AL401" i="9" s="1"/>
  <c r="AL402" i="9" s="1"/>
  <c r="AM403" i="9"/>
  <c r="AN403" i="9"/>
  <c r="AO403" i="9"/>
  <c r="AP403" i="9"/>
  <c r="AQ403" i="9"/>
  <c r="AR403" i="9"/>
  <c r="AR401" i="9" s="1"/>
  <c r="AS403" i="9"/>
  <c r="AS401" i="9" s="1"/>
  <c r="AT403" i="9"/>
  <c r="AT401" i="9" s="1"/>
  <c r="AT402" i="9" s="1"/>
  <c r="AU403" i="9"/>
  <c r="AU401" i="9" s="1"/>
  <c r="AU402" i="9" s="1"/>
  <c r="AV403" i="9"/>
  <c r="AV401" i="9" s="1"/>
  <c r="AW403" i="9"/>
  <c r="AX403" i="9"/>
  <c r="AY403" i="9"/>
  <c r="AZ403" i="9"/>
  <c r="BA403" i="9"/>
  <c r="BB403" i="9"/>
  <c r="BB401" i="9" s="1"/>
  <c r="BB402" i="9" s="1"/>
  <c r="AJ407" i="9"/>
  <c r="AJ401" i="9" s="1"/>
  <c r="AK407" i="9"/>
  <c r="AL407" i="9"/>
  <c r="AM407" i="9"/>
  <c r="AN407" i="9"/>
  <c r="AO407" i="9"/>
  <c r="AP407" i="9"/>
  <c r="AQ407" i="9"/>
  <c r="AR407" i="9"/>
  <c r="AS407" i="9"/>
  <c r="AT407" i="9"/>
  <c r="AU407" i="9"/>
  <c r="AV407" i="9"/>
  <c r="AW407" i="9"/>
  <c r="AX407" i="9"/>
  <c r="AY407" i="9"/>
  <c r="AY401" i="9" s="1"/>
  <c r="AY402" i="9" s="1"/>
  <c r="AZ407" i="9"/>
  <c r="BA407" i="9"/>
  <c r="BB407" i="9"/>
  <c r="AJ411" i="9"/>
  <c r="AK411" i="9"/>
  <c r="AL411" i="9"/>
  <c r="AM411" i="9"/>
  <c r="AN411" i="9"/>
  <c r="AO411" i="9"/>
  <c r="AP411" i="9"/>
  <c r="AQ411" i="9"/>
  <c r="AR411" i="9"/>
  <c r="AS411" i="9"/>
  <c r="AT411" i="9"/>
  <c r="AU411" i="9"/>
  <c r="AV411" i="9"/>
  <c r="AW411" i="9"/>
  <c r="AX411" i="9"/>
  <c r="AY411" i="9"/>
  <c r="AZ411" i="9"/>
  <c r="BA411" i="9"/>
  <c r="BB411" i="9"/>
  <c r="AQ416" i="9"/>
  <c r="AR416" i="9"/>
  <c r="AV416" i="9"/>
  <c r="AW416" i="9"/>
  <c r="AW417" i="9" s="1"/>
  <c r="AQ417" i="9"/>
  <c r="AR417" i="9"/>
  <c r="AJ418" i="9"/>
  <c r="AK418" i="9"/>
  <c r="AK416" i="9" s="1"/>
  <c r="AK417" i="9" s="1"/>
  <c r="AL418" i="9"/>
  <c r="AL416" i="9" s="1"/>
  <c r="AL417" i="9" s="1"/>
  <c r="AM418" i="9"/>
  <c r="AN418" i="9"/>
  <c r="AO418" i="9"/>
  <c r="AO416" i="9" s="1"/>
  <c r="AO417" i="9" s="1"/>
  <c r="AP418" i="9"/>
  <c r="AP416" i="9" s="1"/>
  <c r="AQ418" i="9"/>
  <c r="AR418" i="9"/>
  <c r="AS418" i="9"/>
  <c r="AT418" i="9"/>
  <c r="AU418" i="9"/>
  <c r="AV418" i="9"/>
  <c r="AW418" i="9"/>
  <c r="AX418" i="9"/>
  <c r="AY418" i="9"/>
  <c r="AZ418" i="9"/>
  <c r="AZ416" i="9" s="1"/>
  <c r="AZ417" i="9" s="1"/>
  <c r="BA418" i="9"/>
  <c r="BA416" i="9" s="1"/>
  <c r="BA417" i="9" s="1"/>
  <c r="BB418" i="9"/>
  <c r="AJ422" i="9"/>
  <c r="AK422" i="9"/>
  <c r="AL422" i="9"/>
  <c r="AM422" i="9"/>
  <c r="AN422" i="9"/>
  <c r="AO422" i="9"/>
  <c r="AP422" i="9"/>
  <c r="AQ422" i="9"/>
  <c r="AR422" i="9"/>
  <c r="AS422" i="9"/>
  <c r="AT422" i="9"/>
  <c r="AU422" i="9"/>
  <c r="AV422" i="9"/>
  <c r="AW422" i="9"/>
  <c r="AX422" i="9"/>
  <c r="AY422" i="9"/>
  <c r="AZ422" i="9"/>
  <c r="BA422" i="9"/>
  <c r="BB422" i="9"/>
  <c r="BB416" i="9" s="1"/>
  <c r="BB417" i="9" s="1"/>
  <c r="AJ426" i="9"/>
  <c r="AJ416" i="9" s="1"/>
  <c r="AK426" i="9"/>
  <c r="AL426" i="9"/>
  <c r="AM426" i="9"/>
  <c r="AN426" i="9"/>
  <c r="AO426" i="9"/>
  <c r="AP426" i="9"/>
  <c r="AQ426" i="9"/>
  <c r="AR426" i="9"/>
  <c r="AS426" i="9"/>
  <c r="AT426" i="9"/>
  <c r="AU426" i="9"/>
  <c r="AU416" i="9" s="1"/>
  <c r="AU417" i="9" s="1"/>
  <c r="AV426" i="9"/>
  <c r="AW426" i="9"/>
  <c r="AX426" i="9"/>
  <c r="AY426" i="9"/>
  <c r="AZ426" i="9"/>
  <c r="BA426" i="9"/>
  <c r="BB426" i="9"/>
  <c r="AM431" i="9"/>
  <c r="AM432" i="9" s="1"/>
  <c r="AX431" i="9"/>
  <c r="AY431" i="9"/>
  <c r="AY432" i="9" s="1"/>
  <c r="AZ431" i="9"/>
  <c r="AZ432" i="9" s="1"/>
  <c r="AK432" i="9"/>
  <c r="AL432" i="9"/>
  <c r="AS432" i="9"/>
  <c r="AT432" i="9"/>
  <c r="AW432" i="9"/>
  <c r="AX432" i="9"/>
  <c r="AJ433" i="9"/>
  <c r="AK433" i="9"/>
  <c r="AK431" i="9" s="1"/>
  <c r="AL433" i="9"/>
  <c r="AL431" i="9" s="1"/>
  <c r="AM433" i="9"/>
  <c r="AN433" i="9"/>
  <c r="AN431" i="9" s="1"/>
  <c r="AN432" i="9" s="1"/>
  <c r="AO433" i="9"/>
  <c r="AP433" i="9"/>
  <c r="AQ433" i="9"/>
  <c r="AR433" i="9"/>
  <c r="AS433" i="9"/>
  <c r="AS431" i="9" s="1"/>
  <c r="AT433" i="9"/>
  <c r="AU433" i="9"/>
  <c r="AV433" i="9"/>
  <c r="AW433" i="9"/>
  <c r="AX433" i="9"/>
  <c r="AY433" i="9"/>
  <c r="AZ433" i="9"/>
  <c r="BA433" i="9"/>
  <c r="BB433" i="9"/>
  <c r="AJ437" i="9"/>
  <c r="AK437" i="9"/>
  <c r="AL437" i="9"/>
  <c r="AM437" i="9"/>
  <c r="AN437" i="9"/>
  <c r="AO437" i="9"/>
  <c r="AO431" i="9" s="1"/>
  <c r="AP437" i="9"/>
  <c r="AP431" i="9" s="1"/>
  <c r="AQ437" i="9"/>
  <c r="AQ431" i="9" s="1"/>
  <c r="AQ432" i="9" s="1"/>
  <c r="AR437" i="9"/>
  <c r="AR431" i="9" s="1"/>
  <c r="AR432" i="9" s="1"/>
  <c r="AS437" i="9"/>
  <c r="AT437" i="9"/>
  <c r="AT431" i="9" s="1"/>
  <c r="AU437" i="9"/>
  <c r="AV437" i="9"/>
  <c r="AW437" i="9"/>
  <c r="AX437" i="9"/>
  <c r="AY437" i="9"/>
  <c r="AZ437" i="9"/>
  <c r="BA437" i="9"/>
  <c r="BB437" i="9"/>
  <c r="AJ441" i="9"/>
  <c r="AK441" i="9"/>
  <c r="AL441" i="9"/>
  <c r="AM441" i="9"/>
  <c r="AN441" i="9"/>
  <c r="AO441" i="9"/>
  <c r="AP441" i="9"/>
  <c r="AQ441" i="9"/>
  <c r="AR441" i="9"/>
  <c r="AS441" i="9"/>
  <c r="AT441" i="9"/>
  <c r="AU441" i="9"/>
  <c r="AV441" i="9"/>
  <c r="AW441" i="9"/>
  <c r="AW431" i="9" s="1"/>
  <c r="AX441" i="9"/>
  <c r="AY441" i="9"/>
  <c r="AZ441" i="9"/>
  <c r="BA441" i="9"/>
  <c r="BB441" i="9"/>
  <c r="AJ446" i="9"/>
  <c r="AK446" i="9"/>
  <c r="AK447" i="9" s="1"/>
  <c r="AL446" i="9"/>
  <c r="AL447" i="9" s="1"/>
  <c r="AN446" i="9"/>
  <c r="AN447" i="9" s="1"/>
  <c r="AO446" i="9"/>
  <c r="AO447" i="9" s="1"/>
  <c r="BA446" i="9"/>
  <c r="BA447" i="9" s="1"/>
  <c r="AU447" i="9"/>
  <c r="AX447" i="9"/>
  <c r="AZ447" i="9"/>
  <c r="AJ448" i="9"/>
  <c r="AK448" i="9"/>
  <c r="AL448" i="9"/>
  <c r="AM448" i="9"/>
  <c r="AN448" i="9"/>
  <c r="AO448" i="9"/>
  <c r="AP448" i="9"/>
  <c r="AQ448" i="9"/>
  <c r="AR448" i="9"/>
  <c r="AR446" i="9" s="1"/>
  <c r="AR447" i="9" s="1"/>
  <c r="AS448" i="9"/>
  <c r="AS446" i="9" s="1"/>
  <c r="AT448" i="9"/>
  <c r="AT446" i="9" s="1"/>
  <c r="AT447" i="9" s="1"/>
  <c r="AU448" i="9"/>
  <c r="AU446" i="9" s="1"/>
  <c r="AV448" i="9"/>
  <c r="AV446" i="9" s="1"/>
  <c r="AV447" i="9" s="1"/>
  <c r="AW448" i="9"/>
  <c r="AW446" i="9" s="1"/>
  <c r="AW447" i="9" s="1"/>
  <c r="AX448" i="9"/>
  <c r="AX446" i="9" s="1"/>
  <c r="AY448" i="9"/>
  <c r="AZ448" i="9"/>
  <c r="BA448" i="9"/>
  <c r="BB448" i="9"/>
  <c r="AJ452" i="9"/>
  <c r="AK452" i="9"/>
  <c r="AL452" i="9"/>
  <c r="AM452" i="9"/>
  <c r="AN452" i="9"/>
  <c r="AO452" i="9"/>
  <c r="AP452" i="9"/>
  <c r="AQ452" i="9"/>
  <c r="AR452" i="9"/>
  <c r="AS452" i="9"/>
  <c r="AT452" i="9"/>
  <c r="AU452" i="9"/>
  <c r="AV452" i="9"/>
  <c r="AW452" i="9"/>
  <c r="AX452" i="9"/>
  <c r="AY452" i="9"/>
  <c r="AZ452" i="9"/>
  <c r="BA452" i="9"/>
  <c r="BB452" i="9"/>
  <c r="BB446" i="9" s="1"/>
  <c r="BB447" i="9" s="1"/>
  <c r="AJ456" i="9"/>
  <c r="AK456" i="9"/>
  <c r="AL456" i="9"/>
  <c r="AM456" i="9"/>
  <c r="AM446" i="9" s="1"/>
  <c r="AN456" i="9"/>
  <c r="AO456" i="9"/>
  <c r="AP456" i="9"/>
  <c r="AP446" i="9" s="1"/>
  <c r="AQ456" i="9"/>
  <c r="AR456" i="9"/>
  <c r="AS456" i="9"/>
  <c r="AT456" i="9"/>
  <c r="AU456" i="9"/>
  <c r="AV456" i="9"/>
  <c r="AW456" i="9"/>
  <c r="AX456" i="9"/>
  <c r="AY456" i="9"/>
  <c r="AZ456" i="9"/>
  <c r="AZ446" i="9" s="1"/>
  <c r="BA456" i="9"/>
  <c r="BB456" i="9"/>
  <c r="AO461" i="9"/>
  <c r="BB461" i="9"/>
  <c r="BB462" i="9" s="1"/>
  <c r="AO462" i="9"/>
  <c r="AJ463" i="9"/>
  <c r="AK463" i="9"/>
  <c r="AL463" i="9"/>
  <c r="AM463" i="9"/>
  <c r="AN463" i="9"/>
  <c r="AO463" i="9"/>
  <c r="AP463" i="9"/>
  <c r="AP461" i="9" s="1"/>
  <c r="AQ463" i="9"/>
  <c r="AQ461" i="9" s="1"/>
  <c r="AQ462" i="9" s="1"/>
  <c r="AR463" i="9"/>
  <c r="AR461" i="9" s="1"/>
  <c r="AR462" i="9" s="1"/>
  <c r="AS463" i="9"/>
  <c r="AT463" i="9"/>
  <c r="AU463" i="9"/>
  <c r="AU461" i="9" s="1"/>
  <c r="AU462" i="9" s="1"/>
  <c r="AV463" i="9"/>
  <c r="AW463" i="9"/>
  <c r="AX463" i="9"/>
  <c r="AY463" i="9"/>
  <c r="AZ463" i="9"/>
  <c r="BA463" i="9"/>
  <c r="BB463" i="9"/>
  <c r="AJ467" i="9"/>
  <c r="AK467" i="9"/>
  <c r="AL467" i="9"/>
  <c r="AM467" i="9"/>
  <c r="AM461" i="9" s="1"/>
  <c r="AM462" i="9" s="1"/>
  <c r="AN467" i="9"/>
  <c r="AN461" i="9" s="1"/>
  <c r="AN462" i="9" s="1"/>
  <c r="AO467" i="9"/>
  <c r="AP467" i="9"/>
  <c r="AQ467" i="9"/>
  <c r="AR467" i="9"/>
  <c r="AS467" i="9"/>
  <c r="AT467" i="9"/>
  <c r="AU467" i="9"/>
  <c r="AV467" i="9"/>
  <c r="AW467" i="9"/>
  <c r="AX467" i="9"/>
  <c r="AY467" i="9"/>
  <c r="AZ467" i="9"/>
  <c r="BA467" i="9"/>
  <c r="BB467" i="9"/>
  <c r="AJ471" i="9"/>
  <c r="AK471" i="9"/>
  <c r="AL471" i="9"/>
  <c r="AM471" i="9"/>
  <c r="AN471" i="9"/>
  <c r="AO471" i="9"/>
  <c r="AP471" i="9"/>
  <c r="AQ471" i="9"/>
  <c r="AR471" i="9"/>
  <c r="AS471" i="9"/>
  <c r="AT471" i="9"/>
  <c r="AU471" i="9"/>
  <c r="AV471" i="9"/>
  <c r="AV461" i="9" s="1"/>
  <c r="AW471" i="9"/>
  <c r="AW461" i="9" s="1"/>
  <c r="AW462" i="9" s="1"/>
  <c r="AX471" i="9"/>
  <c r="AY471" i="9"/>
  <c r="AY461" i="9" s="1"/>
  <c r="AY462" i="9" s="1"/>
  <c r="AZ471" i="9"/>
  <c r="BA471" i="9"/>
  <c r="BB471" i="9"/>
  <c r="AR476" i="9"/>
  <c r="AR477" i="9" s="1"/>
  <c r="AW476" i="9"/>
  <c r="AW477" i="9" s="1"/>
  <c r="AX476" i="9"/>
  <c r="AX477" i="9" s="1"/>
  <c r="AL477" i="9"/>
  <c r="AM477" i="9"/>
  <c r="AQ477" i="9"/>
  <c r="AS477" i="9"/>
  <c r="AT477" i="9"/>
  <c r="AJ478" i="9"/>
  <c r="AK478" i="9"/>
  <c r="AL478" i="9"/>
  <c r="AL476" i="9" s="1"/>
  <c r="AM478" i="9"/>
  <c r="AM476" i="9" s="1"/>
  <c r="AN478" i="9"/>
  <c r="AO478" i="9"/>
  <c r="AP478" i="9"/>
  <c r="AQ478" i="9"/>
  <c r="AQ476" i="9" s="1"/>
  <c r="AR478" i="9"/>
  <c r="AS478" i="9"/>
  <c r="AT478" i="9"/>
  <c r="AT476" i="9" s="1"/>
  <c r="AU478" i="9"/>
  <c r="AU476" i="9" s="1"/>
  <c r="AU477" i="9" s="1"/>
  <c r="AV478" i="9"/>
  <c r="AV476" i="9" s="1"/>
  <c r="AW478" i="9"/>
  <c r="AX478" i="9"/>
  <c r="AY478" i="9"/>
  <c r="AY476" i="9" s="1"/>
  <c r="AY477" i="9" s="1"/>
  <c r="AZ478" i="9"/>
  <c r="AZ476" i="9" s="1"/>
  <c r="AZ477" i="9" s="1"/>
  <c r="BA478" i="9"/>
  <c r="BB478" i="9"/>
  <c r="BB476" i="9" s="1"/>
  <c r="BB477" i="9" s="1"/>
  <c r="AJ482" i="9"/>
  <c r="AK482" i="9"/>
  <c r="AL482" i="9"/>
  <c r="AM482" i="9"/>
  <c r="AN482" i="9"/>
  <c r="AO482" i="9"/>
  <c r="AP482" i="9"/>
  <c r="AQ482" i="9"/>
  <c r="AR482" i="9"/>
  <c r="AS482" i="9"/>
  <c r="AT482" i="9"/>
  <c r="AU482" i="9"/>
  <c r="AV482" i="9"/>
  <c r="AW482" i="9"/>
  <c r="AX482" i="9"/>
  <c r="AY482" i="9"/>
  <c r="AZ482" i="9"/>
  <c r="BA482" i="9"/>
  <c r="BB482" i="9"/>
  <c r="AJ486" i="9"/>
  <c r="AK486" i="9"/>
  <c r="AL486" i="9"/>
  <c r="AM486" i="9"/>
  <c r="AN486" i="9"/>
  <c r="AO486" i="9"/>
  <c r="AP486" i="9"/>
  <c r="AQ486" i="9"/>
  <c r="AR486" i="9"/>
  <c r="AS486" i="9"/>
  <c r="AS476" i="9" s="1"/>
  <c r="AT486" i="9"/>
  <c r="AU486" i="9"/>
  <c r="AV486" i="9"/>
  <c r="AW486" i="9"/>
  <c r="AX486" i="9"/>
  <c r="AY486" i="9"/>
  <c r="AZ486" i="9"/>
  <c r="BA486" i="9"/>
  <c r="BA476" i="9" s="1"/>
  <c r="BA477" i="9" s="1"/>
  <c r="BB486" i="9"/>
  <c r="AN491" i="9"/>
  <c r="AN492" i="9" s="1"/>
  <c r="AO491" i="9"/>
  <c r="AO492" i="9" s="1"/>
  <c r="AS491" i="9"/>
  <c r="BA491" i="9"/>
  <c r="BB491" i="9"/>
  <c r="BB492" i="9" s="1"/>
  <c r="AX492" i="9"/>
  <c r="BA492" i="9"/>
  <c r="AJ493" i="9"/>
  <c r="AK493" i="9"/>
  <c r="AL493" i="9"/>
  <c r="AM493" i="9"/>
  <c r="AM491" i="9" s="1"/>
  <c r="AN493" i="9"/>
  <c r="AO493" i="9"/>
  <c r="AP493" i="9"/>
  <c r="AP491" i="9" s="1"/>
  <c r="AQ493" i="9"/>
  <c r="AR493" i="9"/>
  <c r="AS493" i="9"/>
  <c r="AT493" i="9"/>
  <c r="AU493" i="9"/>
  <c r="AV493" i="9"/>
  <c r="AW493" i="9"/>
  <c r="AX493" i="9"/>
  <c r="AX491" i="9" s="1"/>
  <c r="AY493" i="9"/>
  <c r="AZ493" i="9"/>
  <c r="BA493" i="9"/>
  <c r="BB493" i="9"/>
  <c r="AJ497" i="9"/>
  <c r="AK497" i="9"/>
  <c r="AL497" i="9"/>
  <c r="AM497" i="9"/>
  <c r="AN497" i="9"/>
  <c r="AO497" i="9"/>
  <c r="AP497" i="9"/>
  <c r="AQ497" i="9"/>
  <c r="AR497" i="9"/>
  <c r="AR491" i="9" s="1"/>
  <c r="AR492" i="9" s="1"/>
  <c r="AS497" i="9"/>
  <c r="AT497" i="9"/>
  <c r="AU497" i="9"/>
  <c r="AV497" i="9"/>
  <c r="AW497" i="9"/>
  <c r="AX497" i="9"/>
  <c r="AY497" i="9"/>
  <c r="AZ497" i="9"/>
  <c r="BA497" i="9"/>
  <c r="BB497" i="9"/>
  <c r="AJ501" i="9"/>
  <c r="AK501" i="9"/>
  <c r="AL501" i="9"/>
  <c r="AM501" i="9"/>
  <c r="AN501" i="9"/>
  <c r="AO501" i="9"/>
  <c r="AP501" i="9"/>
  <c r="AQ501" i="9"/>
  <c r="AR501" i="9"/>
  <c r="AS501" i="9"/>
  <c r="AT501" i="9"/>
  <c r="AU501" i="9"/>
  <c r="AV501" i="9"/>
  <c r="AW501" i="9"/>
  <c r="AX501" i="9"/>
  <c r="AY501" i="9"/>
  <c r="AZ501" i="9"/>
  <c r="BA501" i="9"/>
  <c r="BB501" i="9"/>
  <c r="AJ506" i="9"/>
  <c r="AK506" i="9"/>
  <c r="AK507" i="9" s="1"/>
  <c r="AL506" i="9"/>
  <c r="AL507" i="9" s="1"/>
  <c r="AN506" i="9"/>
  <c r="AN507" i="9" s="1"/>
  <c r="AO506" i="9"/>
  <c r="AO507" i="9" s="1"/>
  <c r="AP506" i="9"/>
  <c r="BB507" i="9"/>
  <c r="AJ508" i="9"/>
  <c r="AK508" i="9"/>
  <c r="AL508" i="9"/>
  <c r="AM508" i="9"/>
  <c r="AN508" i="9"/>
  <c r="AO508" i="9"/>
  <c r="AP508" i="9"/>
  <c r="AQ508" i="9"/>
  <c r="AR508" i="9"/>
  <c r="AS508" i="9"/>
  <c r="AT508" i="9"/>
  <c r="AU508" i="9"/>
  <c r="AV508" i="9"/>
  <c r="AW508" i="9"/>
  <c r="AW506" i="9" s="1"/>
  <c r="AW507" i="9" s="1"/>
  <c r="AX508" i="9"/>
  <c r="AX506" i="9" s="1"/>
  <c r="AX507" i="9" s="1"/>
  <c r="AY508" i="9"/>
  <c r="AY506" i="9" s="1"/>
  <c r="AY507" i="9" s="1"/>
  <c r="AZ508" i="9"/>
  <c r="AZ506" i="9" s="1"/>
  <c r="AZ507" i="9" s="1"/>
  <c r="BA508" i="9"/>
  <c r="BA506" i="9" s="1"/>
  <c r="BA507" i="9" s="1"/>
  <c r="BB508" i="9"/>
  <c r="AJ512" i="9"/>
  <c r="AK512" i="9"/>
  <c r="AL512" i="9"/>
  <c r="AM512" i="9"/>
  <c r="AN512" i="9"/>
  <c r="AO512" i="9"/>
  <c r="AP512" i="9"/>
  <c r="AQ512" i="9"/>
  <c r="AR512" i="9"/>
  <c r="AS512" i="9"/>
  <c r="AT512" i="9"/>
  <c r="AU512" i="9"/>
  <c r="AV512" i="9"/>
  <c r="AW512" i="9"/>
  <c r="AX512" i="9"/>
  <c r="AY512" i="9"/>
  <c r="AZ512" i="9"/>
  <c r="BA512" i="9"/>
  <c r="BB512" i="9"/>
  <c r="BB506" i="9" s="1"/>
  <c r="AJ516" i="9"/>
  <c r="AK516" i="9"/>
  <c r="AL516" i="9"/>
  <c r="AM516" i="9"/>
  <c r="AN516" i="9"/>
  <c r="AO516" i="9"/>
  <c r="AP516" i="9"/>
  <c r="AQ516" i="9"/>
  <c r="AQ506" i="9" s="1"/>
  <c r="AQ507" i="9" s="1"/>
  <c r="AR516" i="9"/>
  <c r="AS516" i="9"/>
  <c r="AT516" i="9"/>
  <c r="AU516" i="9"/>
  <c r="AV516" i="9"/>
  <c r="AW516" i="9"/>
  <c r="AX516" i="9"/>
  <c r="AY516" i="9"/>
  <c r="AZ516" i="9"/>
  <c r="BA516" i="9"/>
  <c r="BB516" i="9"/>
  <c r="AJ521" i="9"/>
  <c r="AJ522" i="9" s="1"/>
  <c r="AK521" i="9"/>
  <c r="AK522" i="9" s="1"/>
  <c r="AL521" i="9"/>
  <c r="AL522" i="9" s="1"/>
  <c r="AM521" i="9"/>
  <c r="AO521" i="9"/>
  <c r="AO522" i="9" s="1"/>
  <c r="AP521" i="9"/>
  <c r="AX521" i="9"/>
  <c r="AY521" i="9"/>
  <c r="AY522" i="9" s="1"/>
  <c r="AZ521" i="9"/>
  <c r="AZ522" i="9" s="1"/>
  <c r="AS522" i="9"/>
  <c r="AX522" i="9"/>
  <c r="BA522" i="9"/>
  <c r="AJ523" i="9"/>
  <c r="AK523" i="9"/>
  <c r="AL523" i="9"/>
  <c r="AM523" i="9"/>
  <c r="AN523" i="9"/>
  <c r="AN521" i="9" s="1"/>
  <c r="AN522" i="9" s="1"/>
  <c r="AO523" i="9"/>
  <c r="AP523" i="9"/>
  <c r="AQ523" i="9"/>
  <c r="AR523" i="9"/>
  <c r="AS523" i="9"/>
  <c r="AS521" i="9" s="1"/>
  <c r="AT523" i="9"/>
  <c r="AT521" i="9" s="1"/>
  <c r="AT522" i="9" s="1"/>
  <c r="AU523" i="9"/>
  <c r="AV523" i="9"/>
  <c r="AV521" i="9" s="1"/>
  <c r="AW523" i="9"/>
  <c r="AW521" i="9" s="1"/>
  <c r="AW522" i="9" s="1"/>
  <c r="AX523" i="9"/>
  <c r="AY523" i="9"/>
  <c r="AZ523" i="9"/>
  <c r="BA523" i="9"/>
  <c r="BB523" i="9"/>
  <c r="AJ527" i="9"/>
  <c r="AK527" i="9"/>
  <c r="AL527" i="9"/>
  <c r="AM527" i="9"/>
  <c r="AN527" i="9"/>
  <c r="AO527" i="9"/>
  <c r="AP527" i="9"/>
  <c r="AQ527" i="9"/>
  <c r="AR527" i="9"/>
  <c r="AS527" i="9"/>
  <c r="AT527" i="9"/>
  <c r="AU527" i="9"/>
  <c r="AV527" i="9"/>
  <c r="AW527" i="9"/>
  <c r="AX527" i="9"/>
  <c r="AY527" i="9"/>
  <c r="AZ527" i="9"/>
  <c r="BA527" i="9"/>
  <c r="BA521" i="9" s="1"/>
  <c r="BB527" i="9"/>
  <c r="AJ531" i="9"/>
  <c r="AK531" i="9"/>
  <c r="AL531" i="9"/>
  <c r="AM531" i="9"/>
  <c r="AN531" i="9"/>
  <c r="AO531" i="9"/>
  <c r="AP531" i="9"/>
  <c r="AQ531" i="9"/>
  <c r="AR531" i="9"/>
  <c r="AS531" i="9"/>
  <c r="AT531" i="9"/>
  <c r="AU531" i="9"/>
  <c r="AV531" i="9"/>
  <c r="AW531" i="9"/>
  <c r="AX531" i="9"/>
  <c r="AY531" i="9"/>
  <c r="AZ531" i="9"/>
  <c r="BA531" i="9"/>
  <c r="BB531" i="9"/>
  <c r="BB521" i="9" s="1"/>
  <c r="BB522" i="9" s="1"/>
  <c r="AO536" i="9"/>
  <c r="AO537" i="9" s="1"/>
  <c r="AP536" i="9"/>
  <c r="AQ536" i="9"/>
  <c r="AQ537" i="9" s="1"/>
  <c r="AT536" i="9"/>
  <c r="AT537" i="9" s="1"/>
  <c r="BF536" i="9"/>
  <c r="AN537" i="9"/>
  <c r="AJ538" i="9"/>
  <c r="AJ536" i="9" s="1"/>
  <c r="AJ537" i="9" s="1"/>
  <c r="AK538" i="9"/>
  <c r="AL538" i="9"/>
  <c r="AM538" i="9"/>
  <c r="AN538" i="9"/>
  <c r="AN536" i="9" s="1"/>
  <c r="AO538" i="9"/>
  <c r="AP538" i="9"/>
  <c r="AQ538" i="9"/>
  <c r="AR538" i="9"/>
  <c r="AS538" i="9"/>
  <c r="AS536" i="9" s="1"/>
  <c r="AT538" i="9"/>
  <c r="AU538" i="9"/>
  <c r="AV538" i="9"/>
  <c r="AW538" i="9"/>
  <c r="AX538" i="9"/>
  <c r="AY538" i="9"/>
  <c r="AZ538" i="9"/>
  <c r="AZ536" i="9" s="1"/>
  <c r="AZ537" i="9" s="1"/>
  <c r="BA538" i="9"/>
  <c r="BA536" i="9" s="1"/>
  <c r="BA537" i="9" s="1"/>
  <c r="BB538" i="9"/>
  <c r="BB536" i="9" s="1"/>
  <c r="BB537" i="9" s="1"/>
  <c r="AJ542" i="9"/>
  <c r="AK542" i="9"/>
  <c r="AK536" i="9" s="1"/>
  <c r="AK537" i="9" s="1"/>
  <c r="AL542" i="9"/>
  <c r="AL536" i="9" s="1"/>
  <c r="AL537" i="9" s="1"/>
  <c r="AM542" i="9"/>
  <c r="AN542" i="9"/>
  <c r="AO542" i="9"/>
  <c r="AP542" i="9"/>
  <c r="AQ542" i="9"/>
  <c r="AR542" i="9"/>
  <c r="AR536" i="9" s="1"/>
  <c r="AR537" i="9" s="1"/>
  <c r="AS542" i="9"/>
  <c r="AT542" i="9"/>
  <c r="AU542" i="9"/>
  <c r="AV542" i="9"/>
  <c r="AW542" i="9"/>
  <c r="AX542" i="9"/>
  <c r="AY542" i="9"/>
  <c r="AZ542" i="9"/>
  <c r="BA542" i="9"/>
  <c r="BB542" i="9"/>
  <c r="AJ546" i="9"/>
  <c r="AK546" i="9"/>
  <c r="AL546" i="9"/>
  <c r="AM546" i="9"/>
  <c r="AN546" i="9"/>
  <c r="AO546" i="9"/>
  <c r="AP546" i="9"/>
  <c r="AQ546" i="9"/>
  <c r="AR546" i="9"/>
  <c r="AS546" i="9"/>
  <c r="AT546" i="9"/>
  <c r="AU546" i="9"/>
  <c r="AV546" i="9"/>
  <c r="AW546" i="9"/>
  <c r="AX546" i="9"/>
  <c r="AY546" i="9"/>
  <c r="AZ546" i="9"/>
  <c r="BA546" i="9"/>
  <c r="BB546" i="9"/>
  <c r="AM551" i="9"/>
  <c r="AQ551" i="9"/>
  <c r="AQ552" i="9" s="1"/>
  <c r="AR551" i="9"/>
  <c r="AR552" i="9" s="1"/>
  <c r="AU552" i="9"/>
  <c r="AY552" i="9"/>
  <c r="AJ553" i="9"/>
  <c r="AK553" i="9"/>
  <c r="AK551" i="9" s="1"/>
  <c r="AK552" i="9" s="1"/>
  <c r="AL553" i="9"/>
  <c r="AM553" i="9"/>
  <c r="AN553" i="9"/>
  <c r="AN551" i="9" s="1"/>
  <c r="AN552" i="9" s="1"/>
  <c r="AO553" i="9"/>
  <c r="AO551" i="9" s="1"/>
  <c r="AO552" i="9" s="1"/>
  <c r="AP553" i="9"/>
  <c r="AQ553" i="9"/>
  <c r="AR553" i="9"/>
  <c r="AS553" i="9"/>
  <c r="AT553" i="9"/>
  <c r="AU553" i="9"/>
  <c r="AU551" i="9" s="1"/>
  <c r="AV553" i="9"/>
  <c r="AW553" i="9"/>
  <c r="AX553" i="9"/>
  <c r="AY553" i="9"/>
  <c r="AZ553" i="9"/>
  <c r="AZ551" i="9" s="1"/>
  <c r="AZ552" i="9" s="1"/>
  <c r="BA553" i="9"/>
  <c r="BB553" i="9"/>
  <c r="AJ557" i="9"/>
  <c r="AK557" i="9"/>
  <c r="AL557" i="9"/>
  <c r="AM557" i="9"/>
  <c r="AN557" i="9"/>
  <c r="AO557" i="9"/>
  <c r="AP557" i="9"/>
  <c r="AQ557" i="9"/>
  <c r="AR557" i="9"/>
  <c r="AS557" i="9"/>
  <c r="AS551" i="9" s="1"/>
  <c r="AT557" i="9"/>
  <c r="AU557" i="9"/>
  <c r="AV557" i="9"/>
  <c r="AW557" i="9"/>
  <c r="AX557" i="9"/>
  <c r="AX551" i="9" s="1"/>
  <c r="AX552" i="9" s="1"/>
  <c r="AY557" i="9"/>
  <c r="AY551" i="9" s="1"/>
  <c r="AZ557" i="9"/>
  <c r="BA557" i="9"/>
  <c r="BB557" i="9"/>
  <c r="AJ561" i="9"/>
  <c r="AK561" i="9"/>
  <c r="AL561" i="9"/>
  <c r="AM561" i="9"/>
  <c r="AN561" i="9"/>
  <c r="AO561" i="9"/>
  <c r="AP561" i="9"/>
  <c r="AQ561" i="9"/>
  <c r="AR561" i="9"/>
  <c r="AS561" i="9"/>
  <c r="AT561" i="9"/>
  <c r="AT551" i="9" s="1"/>
  <c r="AT552" i="9" s="1"/>
  <c r="AU561" i="9"/>
  <c r="AV561" i="9"/>
  <c r="AW561" i="9"/>
  <c r="AX561" i="9"/>
  <c r="AY561" i="9"/>
  <c r="AZ561" i="9"/>
  <c r="BA561" i="9"/>
  <c r="BB561" i="9"/>
  <c r="AN566" i="9"/>
  <c r="AN567" i="9" s="1"/>
  <c r="AR566" i="9"/>
  <c r="AR567" i="9" s="1"/>
  <c r="AS566" i="9"/>
  <c r="AS567" i="9" s="1"/>
  <c r="AT566" i="9"/>
  <c r="AT567" i="9" s="1"/>
  <c r="AU566" i="9"/>
  <c r="AU567" i="9" s="1"/>
  <c r="AV566" i="9"/>
  <c r="AV567" i="9" s="1"/>
  <c r="AY566" i="9"/>
  <c r="AY567" i="9" s="1"/>
  <c r="AZ566" i="9"/>
  <c r="BA566" i="9"/>
  <c r="AZ567" i="9"/>
  <c r="BA567" i="9"/>
  <c r="AJ568" i="9"/>
  <c r="AJ566" i="9" s="1"/>
  <c r="AK568" i="9"/>
  <c r="AK566" i="9" s="1"/>
  <c r="AK567" i="9" s="1"/>
  <c r="AL568" i="9"/>
  <c r="AM568" i="9"/>
  <c r="AN568" i="9"/>
  <c r="AO568" i="9"/>
  <c r="AP568" i="9"/>
  <c r="AQ568" i="9"/>
  <c r="AR568" i="9"/>
  <c r="AS568" i="9"/>
  <c r="AT568" i="9"/>
  <c r="AU568" i="9"/>
  <c r="AV568" i="9"/>
  <c r="AW568" i="9"/>
  <c r="AX568" i="9"/>
  <c r="AY568" i="9"/>
  <c r="AZ568" i="9"/>
  <c r="BA568" i="9"/>
  <c r="BB568" i="9"/>
  <c r="BB566" i="9" s="1"/>
  <c r="BB567" i="9" s="1"/>
  <c r="AJ572" i="9"/>
  <c r="AK572" i="9"/>
  <c r="AL572" i="9"/>
  <c r="AL566" i="9" s="1"/>
  <c r="AL567" i="9" s="1"/>
  <c r="AM572" i="9"/>
  <c r="AM566" i="9" s="1"/>
  <c r="AN572" i="9"/>
  <c r="AO572" i="9"/>
  <c r="AP572" i="9"/>
  <c r="AQ572" i="9"/>
  <c r="AR572" i="9"/>
  <c r="AS572" i="9"/>
  <c r="AT572" i="9"/>
  <c r="AU572" i="9"/>
  <c r="AV572" i="9"/>
  <c r="AW572" i="9"/>
  <c r="AX572" i="9"/>
  <c r="AY572" i="9"/>
  <c r="AZ572" i="9"/>
  <c r="BA572" i="9"/>
  <c r="BB572" i="9"/>
  <c r="AJ576" i="9"/>
  <c r="AK576" i="9"/>
  <c r="AL576" i="9"/>
  <c r="AM576" i="9"/>
  <c r="AN576" i="9"/>
  <c r="AO576" i="9"/>
  <c r="AO566" i="9" s="1"/>
  <c r="AO567" i="9" s="1"/>
  <c r="AP576" i="9"/>
  <c r="AQ576" i="9"/>
  <c r="AR576" i="9"/>
  <c r="AS576" i="9"/>
  <c r="AT576" i="9"/>
  <c r="AU576" i="9"/>
  <c r="AV576" i="9"/>
  <c r="AW576" i="9"/>
  <c r="AX576" i="9"/>
  <c r="AY576" i="9"/>
  <c r="AZ576" i="9"/>
  <c r="BA576" i="9"/>
  <c r="BB576" i="9"/>
  <c r="AV581" i="9"/>
  <c r="AZ581" i="9"/>
  <c r="BA581" i="9"/>
  <c r="BA582" i="9" s="1"/>
  <c r="AM582" i="9"/>
  <c r="AV582" i="9"/>
  <c r="AZ582" i="9"/>
  <c r="AJ583" i="9"/>
  <c r="AJ581" i="9" s="1"/>
  <c r="AK583" i="9"/>
  <c r="AK581" i="9" s="1"/>
  <c r="AK582" i="9" s="1"/>
  <c r="AL583" i="9"/>
  <c r="AL581" i="9" s="1"/>
  <c r="AL582" i="9" s="1"/>
  <c r="AM583" i="9"/>
  <c r="AN583" i="9"/>
  <c r="AO583" i="9"/>
  <c r="AP583" i="9"/>
  <c r="AQ583" i="9"/>
  <c r="AR583" i="9"/>
  <c r="AR581" i="9" s="1"/>
  <c r="AR582" i="9" s="1"/>
  <c r="AS583" i="9"/>
  <c r="AT583" i="9"/>
  <c r="AU583" i="9"/>
  <c r="AU581" i="9" s="1"/>
  <c r="AU582" i="9" s="1"/>
  <c r="AV583" i="9"/>
  <c r="AW583" i="9"/>
  <c r="AX583" i="9"/>
  <c r="AY583" i="9"/>
  <c r="AZ583" i="9"/>
  <c r="BA583" i="9"/>
  <c r="BB583" i="9"/>
  <c r="BB581" i="9" s="1"/>
  <c r="BB582" i="9" s="1"/>
  <c r="AJ587" i="9"/>
  <c r="AK587" i="9"/>
  <c r="AL587" i="9"/>
  <c r="AM587" i="9"/>
  <c r="AM581" i="9" s="1"/>
  <c r="AN587" i="9"/>
  <c r="AN581" i="9" s="1"/>
  <c r="AN582" i="9" s="1"/>
  <c r="AO587" i="9"/>
  <c r="AP587" i="9"/>
  <c r="AP581" i="9" s="1"/>
  <c r="AQ587" i="9"/>
  <c r="AQ581" i="9" s="1"/>
  <c r="AQ582" i="9" s="1"/>
  <c r="AR587" i="9"/>
  <c r="AS587" i="9"/>
  <c r="AT587" i="9"/>
  <c r="AU587" i="9"/>
  <c r="AV587" i="9"/>
  <c r="AW587" i="9"/>
  <c r="AW581" i="9" s="1"/>
  <c r="AW582" i="9" s="1"/>
  <c r="AX587" i="9"/>
  <c r="AY587" i="9"/>
  <c r="AY581" i="9" s="1"/>
  <c r="AY582" i="9" s="1"/>
  <c r="AZ587" i="9"/>
  <c r="BA587" i="9"/>
  <c r="BB587" i="9"/>
  <c r="AJ591" i="9"/>
  <c r="AK591" i="9"/>
  <c r="AL591" i="9"/>
  <c r="AM591" i="9"/>
  <c r="AN591" i="9"/>
  <c r="AO591" i="9"/>
  <c r="AO581" i="9" s="1"/>
  <c r="AO582" i="9" s="1"/>
  <c r="AP591" i="9"/>
  <c r="AQ591" i="9"/>
  <c r="AR591" i="9"/>
  <c r="AS591" i="9"/>
  <c r="AT591" i="9"/>
  <c r="AU591" i="9"/>
  <c r="AV591" i="9"/>
  <c r="AW591" i="9"/>
  <c r="AX591" i="9"/>
  <c r="AY591" i="9"/>
  <c r="AZ591" i="9"/>
  <c r="BA591" i="9"/>
  <c r="BB591" i="9"/>
  <c r="AS596" i="9"/>
  <c r="AT596" i="9"/>
  <c r="AT597" i="9" s="1"/>
  <c r="AU596" i="9"/>
  <c r="AU597" i="9" s="1"/>
  <c r="AV596" i="9"/>
  <c r="AW596" i="9"/>
  <c r="AW597" i="9" s="1"/>
  <c r="AZ596" i="9"/>
  <c r="AZ597" i="9" s="1"/>
  <c r="BA596" i="9"/>
  <c r="BA597" i="9" s="1"/>
  <c r="AQ597" i="9"/>
  <c r="AR597" i="9"/>
  <c r="AJ598" i="9"/>
  <c r="AK598" i="9"/>
  <c r="AL598" i="9"/>
  <c r="AM598" i="9"/>
  <c r="AN598" i="9"/>
  <c r="AO598" i="9"/>
  <c r="AP598" i="9"/>
  <c r="AQ598" i="9"/>
  <c r="AQ596" i="9" s="1"/>
  <c r="AR598" i="9"/>
  <c r="AS598" i="9"/>
  <c r="AT598" i="9"/>
  <c r="AU598" i="9"/>
  <c r="AV598" i="9"/>
  <c r="AW598" i="9"/>
  <c r="AX598" i="9"/>
  <c r="AY598" i="9"/>
  <c r="AZ598" i="9"/>
  <c r="BA598" i="9"/>
  <c r="BB598" i="9"/>
  <c r="AJ602" i="9"/>
  <c r="AK602" i="9"/>
  <c r="AL602" i="9"/>
  <c r="AM602" i="9"/>
  <c r="AN602" i="9"/>
  <c r="AO602" i="9"/>
  <c r="AP602" i="9"/>
  <c r="AQ602" i="9"/>
  <c r="AR602" i="9"/>
  <c r="AR596" i="9" s="1"/>
  <c r="AS602" i="9"/>
  <c r="AT602" i="9"/>
  <c r="AU602" i="9"/>
  <c r="AV602" i="9"/>
  <c r="AW602" i="9"/>
  <c r="AX602" i="9"/>
  <c r="AY602" i="9"/>
  <c r="AZ602" i="9"/>
  <c r="BA602" i="9"/>
  <c r="BB602" i="9"/>
  <c r="AJ606" i="9"/>
  <c r="AK606" i="9"/>
  <c r="AL606" i="9"/>
  <c r="AM606" i="9"/>
  <c r="AN606" i="9"/>
  <c r="AO606" i="9"/>
  <c r="AP606" i="9"/>
  <c r="AQ606" i="9"/>
  <c r="AR606" i="9"/>
  <c r="AS606" i="9"/>
  <c r="AT606" i="9"/>
  <c r="AU606" i="9"/>
  <c r="AV606" i="9"/>
  <c r="AW606" i="9"/>
  <c r="AX606" i="9"/>
  <c r="AY606" i="9"/>
  <c r="AZ606" i="9"/>
  <c r="BA606" i="9"/>
  <c r="BB606" i="9"/>
  <c r="AJ611" i="9"/>
  <c r="AJ612" i="9" s="1"/>
  <c r="AR611" i="9"/>
  <c r="AR612" i="9" s="1"/>
  <c r="AS611" i="9"/>
  <c r="AU611" i="9"/>
  <c r="AU612" i="9" s="1"/>
  <c r="AJ613" i="9"/>
  <c r="AK613" i="9"/>
  <c r="AK611" i="9" s="1"/>
  <c r="AK612" i="9" s="1"/>
  <c r="AL613" i="9"/>
  <c r="AM613" i="9"/>
  <c r="AM611" i="9" s="1"/>
  <c r="AM612" i="9" s="1"/>
  <c r="AN613" i="9"/>
  <c r="AO613" i="9"/>
  <c r="AP613" i="9"/>
  <c r="AQ613" i="9"/>
  <c r="AR613" i="9"/>
  <c r="AS613" i="9"/>
  <c r="AT613" i="9"/>
  <c r="AT611" i="9" s="1"/>
  <c r="AT612" i="9" s="1"/>
  <c r="AU613" i="9"/>
  <c r="AV613" i="9"/>
  <c r="AW613" i="9"/>
  <c r="AW611" i="9" s="1"/>
  <c r="AW612" i="9" s="1"/>
  <c r="AX613" i="9"/>
  <c r="AY613" i="9"/>
  <c r="AZ613" i="9"/>
  <c r="BA613" i="9"/>
  <c r="BB613" i="9"/>
  <c r="AJ617" i="9"/>
  <c r="AK617" i="9"/>
  <c r="AL617" i="9"/>
  <c r="AM617" i="9"/>
  <c r="AN617" i="9"/>
  <c r="AN611" i="9" s="1"/>
  <c r="AN612" i="9" s="1"/>
  <c r="AO617" i="9"/>
  <c r="AO611" i="9" s="1"/>
  <c r="AO612" i="9" s="1"/>
  <c r="AP617" i="9"/>
  <c r="AP611" i="9" s="1"/>
  <c r="AP612" i="9" s="1"/>
  <c r="AQ617" i="9"/>
  <c r="AR617" i="9"/>
  <c r="AS617" i="9"/>
  <c r="AT617" i="9"/>
  <c r="AU617" i="9"/>
  <c r="AV617" i="9"/>
  <c r="AV611" i="9" s="1"/>
  <c r="AV612" i="9" s="1"/>
  <c r="AW617" i="9"/>
  <c r="AX617" i="9"/>
  <c r="AY617" i="9"/>
  <c r="AZ617" i="9"/>
  <c r="BA617" i="9"/>
  <c r="BB617" i="9"/>
  <c r="AJ621" i="9"/>
  <c r="AK621" i="9"/>
  <c r="AL621" i="9"/>
  <c r="AM621" i="9"/>
  <c r="AN621" i="9"/>
  <c r="AO621" i="9"/>
  <c r="AP621" i="9"/>
  <c r="AQ621" i="9"/>
  <c r="AQ611" i="9" s="1"/>
  <c r="AQ612" i="9" s="1"/>
  <c r="AR621" i="9"/>
  <c r="AS621" i="9"/>
  <c r="AT621" i="9"/>
  <c r="AU621" i="9"/>
  <c r="AV621" i="9"/>
  <c r="AW621" i="9"/>
  <c r="AX621" i="9"/>
  <c r="AY621" i="9"/>
  <c r="AZ621" i="9"/>
  <c r="BA621" i="9"/>
  <c r="BB621" i="9"/>
  <c r="AJ626" i="9"/>
  <c r="AY626" i="9"/>
  <c r="AY627" i="9" s="1"/>
  <c r="AP627" i="9"/>
  <c r="AS627" i="9"/>
  <c r="AV627" i="9"/>
  <c r="AZ627" i="9"/>
  <c r="BA627" i="9"/>
  <c r="AJ628" i="9"/>
  <c r="AK628" i="9"/>
  <c r="AL628" i="9"/>
  <c r="AM628" i="9"/>
  <c r="AN628" i="9"/>
  <c r="AO628" i="9"/>
  <c r="AP628" i="9"/>
  <c r="AP626" i="9" s="1"/>
  <c r="AQ628" i="9"/>
  <c r="AQ626" i="9" s="1"/>
  <c r="AQ627" i="9" s="1"/>
  <c r="AR628" i="9"/>
  <c r="AR626" i="9" s="1"/>
  <c r="AR627" i="9" s="1"/>
  <c r="AS628" i="9"/>
  <c r="AS626" i="9" s="1"/>
  <c r="AT628" i="9"/>
  <c r="AU628" i="9"/>
  <c r="AV628" i="9"/>
  <c r="AV626" i="9" s="1"/>
  <c r="AW628" i="9"/>
  <c r="AX628" i="9"/>
  <c r="AY628" i="9"/>
  <c r="AZ628" i="9"/>
  <c r="AZ626" i="9" s="1"/>
  <c r="BA628" i="9"/>
  <c r="BA626" i="9" s="1"/>
  <c r="BB628" i="9"/>
  <c r="AJ632" i="9"/>
  <c r="AK632" i="9"/>
  <c r="AK626" i="9" s="1"/>
  <c r="AK627" i="9" s="1"/>
  <c r="AL632" i="9"/>
  <c r="AM632" i="9"/>
  <c r="AN632" i="9"/>
  <c r="AO632" i="9"/>
  <c r="AP632" i="9"/>
  <c r="AQ632" i="9"/>
  <c r="AR632" i="9"/>
  <c r="AS632" i="9"/>
  <c r="AT632" i="9"/>
  <c r="AT626" i="9" s="1"/>
  <c r="AT627" i="9" s="1"/>
  <c r="AU632" i="9"/>
  <c r="AV632" i="9"/>
  <c r="AW632" i="9"/>
  <c r="AX632" i="9"/>
  <c r="AY632" i="9"/>
  <c r="AZ632" i="9"/>
  <c r="BA632" i="9"/>
  <c r="BB632" i="9"/>
  <c r="AJ636" i="9"/>
  <c r="AK636" i="9"/>
  <c r="AL636" i="9"/>
  <c r="AM636" i="9"/>
  <c r="AN636" i="9"/>
  <c r="AO636" i="9"/>
  <c r="AP636" i="9"/>
  <c r="AQ636" i="9"/>
  <c r="AR636" i="9"/>
  <c r="AS636" i="9"/>
  <c r="AT636" i="9"/>
  <c r="AU636" i="9"/>
  <c r="AV636" i="9"/>
  <c r="AW636" i="9"/>
  <c r="AW626" i="9" s="1"/>
  <c r="AW627" i="9" s="1"/>
  <c r="AX636" i="9"/>
  <c r="AX626" i="9" s="1"/>
  <c r="AX627" i="9" s="1"/>
  <c r="AY636" i="9"/>
  <c r="AZ636" i="9"/>
  <c r="BA636" i="9"/>
  <c r="BB636" i="9"/>
  <c r="AJ643" i="9"/>
  <c r="AK643" i="9"/>
  <c r="AL643" i="9"/>
  <c r="AM643" i="9"/>
  <c r="AN643" i="9"/>
  <c r="AN641" i="9" s="1"/>
  <c r="AN642" i="9" s="1"/>
  <c r="AO643" i="9"/>
  <c r="AO641" i="9" s="1"/>
  <c r="AO642" i="9" s="1"/>
  <c r="AP643" i="9"/>
  <c r="AQ643" i="9"/>
  <c r="AQ641" i="9" s="1"/>
  <c r="AQ642" i="9" s="1"/>
  <c r="AR643" i="9"/>
  <c r="AR641" i="9" s="1"/>
  <c r="AR642" i="9" s="1"/>
  <c r="AS643" i="9"/>
  <c r="AS641" i="9" s="1"/>
  <c r="AT643" i="9"/>
  <c r="AT641" i="9" s="1"/>
  <c r="AT642" i="9" s="1"/>
  <c r="AU643" i="9"/>
  <c r="AU641" i="9" s="1"/>
  <c r="AU642" i="9" s="1"/>
  <c r="AV643" i="9"/>
  <c r="AV641" i="9" s="1"/>
  <c r="AW643" i="9"/>
  <c r="AW641" i="9" s="1"/>
  <c r="AW642" i="9" s="1"/>
  <c r="AX643" i="9"/>
  <c r="AY643" i="9"/>
  <c r="AZ643" i="9"/>
  <c r="BA643" i="9"/>
  <c r="BB643" i="9"/>
  <c r="AJ647" i="9"/>
  <c r="AK647" i="9"/>
  <c r="AL647" i="9"/>
  <c r="AM647" i="9"/>
  <c r="AN647" i="9"/>
  <c r="AO647" i="9"/>
  <c r="AP647" i="9"/>
  <c r="AQ647" i="9"/>
  <c r="AR647" i="9"/>
  <c r="AS647" i="9"/>
  <c r="AT647" i="9"/>
  <c r="AU647" i="9"/>
  <c r="AV647" i="9"/>
  <c r="AW647" i="9"/>
  <c r="AX647" i="9"/>
  <c r="AY647" i="9"/>
  <c r="AZ647" i="9"/>
  <c r="AZ641" i="9" s="1"/>
  <c r="AZ642" i="9" s="1"/>
  <c r="BA647" i="9"/>
  <c r="BB647" i="9"/>
  <c r="AJ651" i="9"/>
  <c r="AK651" i="9"/>
  <c r="AL651" i="9"/>
  <c r="AM651" i="9"/>
  <c r="AN651" i="9"/>
  <c r="AO651" i="9"/>
  <c r="AP651" i="9"/>
  <c r="AQ651" i="9"/>
  <c r="AR651" i="9"/>
  <c r="AS651" i="9"/>
  <c r="AT651" i="9"/>
  <c r="AU651" i="9"/>
  <c r="AV651" i="9"/>
  <c r="AW651" i="9"/>
  <c r="AX651" i="9"/>
  <c r="AX641" i="9" s="1"/>
  <c r="AX642" i="9" s="1"/>
  <c r="AY651" i="9"/>
  <c r="AY641" i="9" s="1"/>
  <c r="AY642" i="9" s="1"/>
  <c r="AZ651" i="9"/>
  <c r="BA651" i="9"/>
  <c r="BB651" i="9"/>
  <c r="AT656" i="9"/>
  <c r="AT657" i="9" s="1"/>
  <c r="AJ657" i="9"/>
  <c r="AK657" i="9"/>
  <c r="AW657" i="9"/>
  <c r="BB657" i="9"/>
  <c r="AJ658" i="9"/>
  <c r="AK658" i="9"/>
  <c r="AL658" i="9"/>
  <c r="AL656" i="9" s="1"/>
  <c r="AL657" i="9" s="1"/>
  <c r="AM658" i="9"/>
  <c r="AN658" i="9"/>
  <c r="AO658" i="9"/>
  <c r="AP658" i="9"/>
  <c r="AQ658" i="9"/>
  <c r="AR658" i="9"/>
  <c r="AR656" i="9" s="1"/>
  <c r="AR657" i="9" s="1"/>
  <c r="AS658" i="9"/>
  <c r="AT658" i="9"/>
  <c r="AU658" i="9"/>
  <c r="AU656" i="9" s="1"/>
  <c r="AU657" i="9" s="1"/>
  <c r="AV658" i="9"/>
  <c r="AV656" i="9" s="1"/>
  <c r="AW658" i="9"/>
  <c r="AW656" i="9" s="1"/>
  <c r="AX658" i="9"/>
  <c r="AY658" i="9"/>
  <c r="AZ658" i="9"/>
  <c r="AZ656" i="9" s="1"/>
  <c r="AZ657" i="9" s="1"/>
  <c r="BA658" i="9"/>
  <c r="BA656" i="9" s="1"/>
  <c r="BA657" i="9" s="1"/>
  <c r="BB658" i="9"/>
  <c r="BB656" i="9" s="1"/>
  <c r="AJ662" i="9"/>
  <c r="AJ656" i="9" s="1"/>
  <c r="AK662" i="9"/>
  <c r="AK656" i="9" s="1"/>
  <c r="AL662" i="9"/>
  <c r="AM662" i="9"/>
  <c r="AN662" i="9"/>
  <c r="AO662" i="9"/>
  <c r="AP662" i="9"/>
  <c r="AQ662" i="9"/>
  <c r="AR662" i="9"/>
  <c r="AS662" i="9"/>
  <c r="AS656" i="9" s="1"/>
  <c r="AT662" i="9"/>
  <c r="AU662" i="9"/>
  <c r="AV662" i="9"/>
  <c r="AW662" i="9"/>
  <c r="AX662" i="9"/>
  <c r="AY662" i="9"/>
  <c r="AZ662" i="9"/>
  <c r="BA662" i="9"/>
  <c r="BB662" i="9"/>
  <c r="AJ666" i="9"/>
  <c r="AK666" i="9"/>
  <c r="AL666" i="9"/>
  <c r="AM666" i="9"/>
  <c r="AN666" i="9"/>
  <c r="AO666" i="9"/>
  <c r="AP666" i="9"/>
  <c r="AQ666" i="9"/>
  <c r="AR666" i="9"/>
  <c r="AS666" i="9"/>
  <c r="AT666" i="9"/>
  <c r="AU666" i="9"/>
  <c r="AV666" i="9"/>
  <c r="AW666" i="9"/>
  <c r="AX666" i="9"/>
  <c r="AY666" i="9"/>
  <c r="AZ666" i="9"/>
  <c r="BA666" i="9"/>
  <c r="BB666" i="9"/>
  <c r="AN671" i="9"/>
  <c r="AN672" i="9" s="1"/>
  <c r="AX671" i="9"/>
  <c r="AX672" i="9" s="1"/>
  <c r="AY671" i="9"/>
  <c r="AY672" i="9" s="1"/>
  <c r="AZ671" i="9"/>
  <c r="AZ672" i="9" s="1"/>
  <c r="AU672" i="9"/>
  <c r="AV672" i="9"/>
  <c r="AW672" i="9"/>
  <c r="AJ673" i="9"/>
  <c r="AK673" i="9"/>
  <c r="AL673" i="9"/>
  <c r="AM673" i="9"/>
  <c r="AN673" i="9"/>
  <c r="AO673" i="9"/>
  <c r="AP673" i="9"/>
  <c r="AQ673" i="9"/>
  <c r="AQ671" i="9" s="1"/>
  <c r="AQ672" i="9" s="1"/>
  <c r="AR673" i="9"/>
  <c r="AR671" i="9" s="1"/>
  <c r="AR672" i="9" s="1"/>
  <c r="AS673" i="9"/>
  <c r="AT673" i="9"/>
  <c r="AT671" i="9" s="1"/>
  <c r="AT672" i="9" s="1"/>
  <c r="AU673" i="9"/>
  <c r="AU671" i="9" s="1"/>
  <c r="AV673" i="9"/>
  <c r="AW673" i="9"/>
  <c r="AX673" i="9"/>
  <c r="AY673" i="9"/>
  <c r="AZ673" i="9"/>
  <c r="BA673" i="9"/>
  <c r="BB673" i="9"/>
  <c r="AJ677" i="9"/>
  <c r="AK677" i="9"/>
  <c r="AL677" i="9"/>
  <c r="AM677" i="9"/>
  <c r="AN677" i="9"/>
  <c r="AO677" i="9"/>
  <c r="AP677" i="9"/>
  <c r="AQ677" i="9"/>
  <c r="AR677" i="9"/>
  <c r="AS677" i="9"/>
  <c r="AS671" i="9" s="1"/>
  <c r="AT677" i="9"/>
  <c r="AU677" i="9"/>
  <c r="AV677" i="9"/>
  <c r="AW677" i="9"/>
  <c r="AX677" i="9"/>
  <c r="AY677" i="9"/>
  <c r="AZ677" i="9"/>
  <c r="BA677" i="9"/>
  <c r="BB677" i="9"/>
  <c r="AJ681" i="9"/>
  <c r="AK681" i="9"/>
  <c r="AL681" i="9"/>
  <c r="AM681" i="9"/>
  <c r="AN681" i="9"/>
  <c r="AO681" i="9"/>
  <c r="AP681" i="9"/>
  <c r="AQ681" i="9"/>
  <c r="AR681" i="9"/>
  <c r="AS681" i="9"/>
  <c r="AT681" i="9"/>
  <c r="AU681" i="9"/>
  <c r="AV681" i="9"/>
  <c r="AV671" i="9" s="1"/>
  <c r="AW681" i="9"/>
  <c r="AW671" i="9" s="1"/>
  <c r="AX681" i="9"/>
  <c r="AY681" i="9"/>
  <c r="AZ681" i="9"/>
  <c r="BA681" i="9"/>
  <c r="BB681" i="9"/>
  <c r="AK686" i="9"/>
  <c r="AK687" i="9" s="1"/>
  <c r="AL686" i="9"/>
  <c r="AL687" i="9" s="1"/>
  <c r="AM686" i="9"/>
  <c r="AP686" i="9"/>
  <c r="AQ686" i="9"/>
  <c r="AQ687" i="9" s="1"/>
  <c r="AR686" i="9"/>
  <c r="AR687" i="9" s="1"/>
  <c r="AJ687" i="9"/>
  <c r="BA687" i="9"/>
  <c r="BB687" i="9"/>
  <c r="AJ688" i="9"/>
  <c r="AJ686" i="9" s="1"/>
  <c r="AK688" i="9"/>
  <c r="AL688" i="9"/>
  <c r="AM688" i="9"/>
  <c r="AN688" i="9"/>
  <c r="AO688" i="9"/>
  <c r="AP688" i="9"/>
  <c r="AQ688" i="9"/>
  <c r="AR688" i="9"/>
  <c r="AS688" i="9"/>
  <c r="AS686" i="9" s="1"/>
  <c r="AS687" i="9" s="1"/>
  <c r="AT688" i="9"/>
  <c r="AT686" i="9" s="1"/>
  <c r="AT687" i="9" s="1"/>
  <c r="AU688" i="9"/>
  <c r="AU686" i="9" s="1"/>
  <c r="AU687" i="9" s="1"/>
  <c r="AV688" i="9"/>
  <c r="AW688" i="9"/>
  <c r="AX688" i="9"/>
  <c r="AY688" i="9"/>
  <c r="AZ688" i="9"/>
  <c r="BA688" i="9"/>
  <c r="BB688" i="9"/>
  <c r="BB686" i="9" s="1"/>
  <c r="AJ692" i="9"/>
  <c r="AK692" i="9"/>
  <c r="AL692" i="9"/>
  <c r="AM692" i="9"/>
  <c r="AN692" i="9"/>
  <c r="AO692" i="9"/>
  <c r="AP692" i="9"/>
  <c r="AQ692" i="9"/>
  <c r="AR692" i="9"/>
  <c r="AS692" i="9"/>
  <c r="AT692" i="9"/>
  <c r="AU692" i="9"/>
  <c r="AV692" i="9"/>
  <c r="AV686" i="9" s="1"/>
  <c r="AW692" i="9"/>
  <c r="AX692" i="9"/>
  <c r="AY692" i="9"/>
  <c r="AZ692" i="9"/>
  <c r="AZ686" i="9" s="1"/>
  <c r="AZ687" i="9" s="1"/>
  <c r="BA692" i="9"/>
  <c r="BA686" i="9" s="1"/>
  <c r="BB692" i="9"/>
  <c r="AJ696" i="9"/>
  <c r="AK696" i="9"/>
  <c r="AL696" i="9"/>
  <c r="AM696" i="9"/>
  <c r="AN696" i="9"/>
  <c r="AO696" i="9"/>
  <c r="AP696" i="9"/>
  <c r="AQ696" i="9"/>
  <c r="AR696" i="9"/>
  <c r="AS696" i="9"/>
  <c r="AT696" i="9"/>
  <c r="AU696" i="9"/>
  <c r="AV696" i="9"/>
  <c r="AW696" i="9"/>
  <c r="AX696" i="9"/>
  <c r="AY696" i="9"/>
  <c r="AZ696" i="9"/>
  <c r="BA696" i="9"/>
  <c r="BB696" i="9"/>
  <c r="AT701" i="9"/>
  <c r="AT702" i="9" s="1"/>
  <c r="AV701" i="9"/>
  <c r="AW701" i="9"/>
  <c r="AW702" i="9" s="1"/>
  <c r="AJ703" i="9"/>
  <c r="AK703" i="9"/>
  <c r="AL703" i="9"/>
  <c r="AM703" i="9"/>
  <c r="AN703" i="9"/>
  <c r="AO703" i="9"/>
  <c r="AO701" i="9" s="1"/>
  <c r="AO702" i="9" s="1"/>
  <c r="AP703" i="9"/>
  <c r="AP701" i="9" s="1"/>
  <c r="AQ703" i="9"/>
  <c r="AQ701" i="9" s="1"/>
  <c r="AQ702" i="9" s="1"/>
  <c r="AR703" i="9"/>
  <c r="AR701" i="9" s="1"/>
  <c r="AR702" i="9" s="1"/>
  <c r="AS703" i="9"/>
  <c r="AS701" i="9" s="1"/>
  <c r="AT703" i="9"/>
  <c r="AU703" i="9"/>
  <c r="AV703" i="9"/>
  <c r="AW703" i="9"/>
  <c r="AX703" i="9"/>
  <c r="AX701" i="9" s="1"/>
  <c r="AX702" i="9" s="1"/>
  <c r="AY703" i="9"/>
  <c r="AY701" i="9" s="1"/>
  <c r="AY702" i="9" s="1"/>
  <c r="AZ703" i="9"/>
  <c r="AZ701" i="9" s="1"/>
  <c r="AZ702" i="9" s="1"/>
  <c r="BA703" i="9"/>
  <c r="BA701" i="9" s="1"/>
  <c r="BA702" i="9" s="1"/>
  <c r="BB703" i="9"/>
  <c r="BB701" i="9" s="1"/>
  <c r="BB702" i="9" s="1"/>
  <c r="AJ707" i="9"/>
  <c r="AK707" i="9"/>
  <c r="AL707" i="9"/>
  <c r="AM707" i="9"/>
  <c r="AN707" i="9"/>
  <c r="AO707" i="9"/>
  <c r="AP707" i="9"/>
  <c r="AQ707" i="9"/>
  <c r="AR707" i="9"/>
  <c r="AS707" i="9"/>
  <c r="AT707" i="9"/>
  <c r="AU707" i="9"/>
  <c r="AV707" i="9"/>
  <c r="AW707" i="9"/>
  <c r="AX707" i="9"/>
  <c r="AY707" i="9"/>
  <c r="AZ707" i="9"/>
  <c r="BA707" i="9"/>
  <c r="BB707" i="9"/>
  <c r="AJ711" i="9"/>
  <c r="AJ701" i="9" s="1"/>
  <c r="AK711" i="9"/>
  <c r="AL711" i="9"/>
  <c r="AM711" i="9"/>
  <c r="AN711" i="9"/>
  <c r="AO711" i="9"/>
  <c r="AP711" i="9"/>
  <c r="AQ711" i="9"/>
  <c r="AR711" i="9"/>
  <c r="AS711" i="9"/>
  <c r="AT711" i="9"/>
  <c r="AU711" i="9"/>
  <c r="AU701" i="9" s="1"/>
  <c r="AU702" i="9" s="1"/>
  <c r="AV711" i="9"/>
  <c r="AW711" i="9"/>
  <c r="AX711" i="9"/>
  <c r="AY711" i="9"/>
  <c r="AZ711" i="9"/>
  <c r="BA711" i="9"/>
  <c r="BB711" i="9"/>
  <c r="AS716" i="9"/>
  <c r="AP717" i="9"/>
  <c r="AR717" i="9"/>
  <c r="AS717" i="9"/>
  <c r="AU717" i="9"/>
  <c r="AJ718" i="9"/>
  <c r="AK718" i="9"/>
  <c r="AL718" i="9"/>
  <c r="AM718" i="9"/>
  <c r="AN718" i="9"/>
  <c r="AO718" i="9"/>
  <c r="AP718" i="9"/>
  <c r="AQ718" i="9"/>
  <c r="AQ716" i="9" s="1"/>
  <c r="AQ717" i="9" s="1"/>
  <c r="AR718" i="9"/>
  <c r="AS718" i="9"/>
  <c r="AT718" i="9"/>
  <c r="AT716" i="9" s="1"/>
  <c r="AU718" i="9"/>
  <c r="AV718" i="9"/>
  <c r="AW718" i="9"/>
  <c r="AX718" i="9"/>
  <c r="AY718" i="9"/>
  <c r="AZ718" i="9"/>
  <c r="BA718" i="9"/>
  <c r="BB718" i="9"/>
  <c r="AJ722" i="9"/>
  <c r="AJ716" i="9" s="1"/>
  <c r="AK722" i="9"/>
  <c r="AL722" i="9"/>
  <c r="AL716" i="9" s="1"/>
  <c r="AL717" i="9" s="1"/>
  <c r="AM722" i="9"/>
  <c r="AN722" i="9"/>
  <c r="AO722" i="9"/>
  <c r="AP722" i="9"/>
  <c r="AP716" i="9" s="1"/>
  <c r="AQ722" i="9"/>
  <c r="AR722" i="9"/>
  <c r="AR716" i="9" s="1"/>
  <c r="AS722" i="9"/>
  <c r="AT722" i="9"/>
  <c r="AU722" i="9"/>
  <c r="AU716" i="9" s="1"/>
  <c r="AV722" i="9"/>
  <c r="AW722" i="9"/>
  <c r="AX722" i="9"/>
  <c r="AY722" i="9"/>
  <c r="AZ722" i="9"/>
  <c r="BA722" i="9"/>
  <c r="BB722" i="9"/>
  <c r="AJ726" i="9"/>
  <c r="AK726" i="9"/>
  <c r="AL726" i="9"/>
  <c r="AM726" i="9"/>
  <c r="AN726" i="9"/>
  <c r="AO726" i="9"/>
  <c r="AP726" i="9"/>
  <c r="AQ726" i="9"/>
  <c r="AR726" i="9"/>
  <c r="AS726" i="9"/>
  <c r="AT726" i="9"/>
  <c r="AU726" i="9"/>
  <c r="AV726" i="9"/>
  <c r="AW726" i="9"/>
  <c r="AW716" i="9" s="1"/>
  <c r="AW717" i="9" s="1"/>
  <c r="AX726" i="9"/>
  <c r="AY726" i="9"/>
  <c r="AZ726" i="9"/>
  <c r="BA726" i="9"/>
  <c r="BB726" i="9"/>
  <c r="AJ731" i="9"/>
  <c r="AM731" i="9"/>
  <c r="AP731" i="9"/>
  <c r="AQ731" i="9"/>
  <c r="AQ732" i="9" s="1"/>
  <c r="AT731" i="9"/>
  <c r="AL732" i="9"/>
  <c r="AT732" i="9"/>
  <c r="BB732" i="9"/>
  <c r="AJ733" i="9"/>
  <c r="AK733" i="9"/>
  <c r="AL733" i="9"/>
  <c r="AL731" i="9" s="1"/>
  <c r="AM733" i="9"/>
  <c r="AN733" i="9"/>
  <c r="AO733" i="9"/>
  <c r="AP733" i="9"/>
  <c r="AQ733" i="9"/>
  <c r="AR733" i="9"/>
  <c r="AS733" i="9"/>
  <c r="AT733" i="9"/>
  <c r="AU733" i="9"/>
  <c r="AU731" i="9" s="1"/>
  <c r="AU732" i="9" s="1"/>
  <c r="AV733" i="9"/>
  <c r="AW733" i="9"/>
  <c r="AX733" i="9"/>
  <c r="AX731" i="9" s="1"/>
  <c r="AY733" i="9"/>
  <c r="AY731" i="9" s="1"/>
  <c r="AY732" i="9" s="1"/>
  <c r="AZ733" i="9"/>
  <c r="BA733" i="9"/>
  <c r="BA731" i="9" s="1"/>
  <c r="BA732" i="9" s="1"/>
  <c r="BB733" i="9"/>
  <c r="BB731" i="9" s="1"/>
  <c r="AJ737" i="9"/>
  <c r="AK737" i="9"/>
  <c r="AL737" i="9"/>
  <c r="AM737" i="9"/>
  <c r="AN737" i="9"/>
  <c r="AN731" i="9" s="1"/>
  <c r="AN732" i="9" s="1"/>
  <c r="AO737" i="9"/>
  <c r="AO731" i="9" s="1"/>
  <c r="AO732" i="9" s="1"/>
  <c r="AP737" i="9"/>
  <c r="AQ737" i="9"/>
  <c r="AR737" i="9"/>
  <c r="AS737" i="9"/>
  <c r="AT737" i="9"/>
  <c r="AU737" i="9"/>
  <c r="AV737" i="9"/>
  <c r="AV731" i="9" s="1"/>
  <c r="AV732" i="9" s="1"/>
  <c r="AW737" i="9"/>
  <c r="AW731" i="9" s="1"/>
  <c r="AW732" i="9" s="1"/>
  <c r="AX737" i="9"/>
  <c r="AY737" i="9"/>
  <c r="AZ737" i="9"/>
  <c r="BA737" i="9"/>
  <c r="BB737" i="9"/>
  <c r="AJ741" i="9"/>
  <c r="AK741" i="9"/>
  <c r="AL741" i="9"/>
  <c r="AM741" i="9"/>
  <c r="AN741" i="9"/>
  <c r="AO741" i="9"/>
  <c r="AP741" i="9"/>
  <c r="AQ741" i="9"/>
  <c r="AR741" i="9"/>
  <c r="AR731" i="9" s="1"/>
  <c r="AR732" i="9" s="1"/>
  <c r="AS741" i="9"/>
  <c r="AT741" i="9"/>
  <c r="AU741" i="9"/>
  <c r="AV741" i="9"/>
  <c r="AW741" i="9"/>
  <c r="AX741" i="9"/>
  <c r="AY741" i="9"/>
  <c r="AZ741" i="9"/>
  <c r="BA741" i="9"/>
  <c r="BB741" i="9"/>
  <c r="AT746" i="9"/>
  <c r="AW746" i="9"/>
  <c r="AW747" i="9" s="1"/>
  <c r="AX746" i="9"/>
  <c r="AX747" i="9" s="1"/>
  <c r="AZ746" i="9"/>
  <c r="AZ747" i="9" s="1"/>
  <c r="AR747" i="9"/>
  <c r="AS747" i="9"/>
  <c r="AT747" i="9"/>
  <c r="AJ748" i="9"/>
  <c r="AK748" i="9"/>
  <c r="AL748" i="9"/>
  <c r="AL746" i="9" s="1"/>
  <c r="AL747" i="9" s="1"/>
  <c r="AM748" i="9"/>
  <c r="AM746" i="9" s="1"/>
  <c r="AN748" i="9"/>
  <c r="AN746" i="9" s="1"/>
  <c r="AN747" i="9" s="1"/>
  <c r="AO748" i="9"/>
  <c r="AP748" i="9"/>
  <c r="AP746" i="9" s="1"/>
  <c r="AQ748" i="9"/>
  <c r="AQ746" i="9" s="1"/>
  <c r="AQ747" i="9" s="1"/>
  <c r="AR748" i="9"/>
  <c r="AS748" i="9"/>
  <c r="AT748" i="9"/>
  <c r="AU748" i="9"/>
  <c r="AU746" i="9" s="1"/>
  <c r="AU747" i="9" s="1"/>
  <c r="AV748" i="9"/>
  <c r="AV746" i="9" s="1"/>
  <c r="AV747" i="9" s="1"/>
  <c r="AW748" i="9"/>
  <c r="AX748" i="9"/>
  <c r="AY748" i="9"/>
  <c r="AZ748" i="9"/>
  <c r="BA748" i="9"/>
  <c r="BB748" i="9"/>
  <c r="AJ752" i="9"/>
  <c r="AK752" i="9"/>
  <c r="AL752" i="9"/>
  <c r="AM752" i="9"/>
  <c r="AN752" i="9"/>
  <c r="AO752" i="9"/>
  <c r="AO746" i="9" s="1"/>
  <c r="AO747" i="9" s="1"/>
  <c r="AP752" i="9"/>
  <c r="AQ752" i="9"/>
  <c r="AR752" i="9"/>
  <c r="AR746" i="9" s="1"/>
  <c r="AS752" i="9"/>
  <c r="AT752" i="9"/>
  <c r="AU752" i="9"/>
  <c r="AV752" i="9"/>
  <c r="AW752" i="9"/>
  <c r="AX752" i="9"/>
  <c r="AY752" i="9"/>
  <c r="AY746" i="9" s="1"/>
  <c r="AY747" i="9" s="1"/>
  <c r="AZ752" i="9"/>
  <c r="BA752" i="9"/>
  <c r="BA746" i="9" s="1"/>
  <c r="BA747" i="9" s="1"/>
  <c r="BB752" i="9"/>
  <c r="AJ756" i="9"/>
  <c r="AK756" i="9"/>
  <c r="AK746" i="9" s="1"/>
  <c r="AK747" i="9" s="1"/>
  <c r="AL756" i="9"/>
  <c r="AM756" i="9"/>
  <c r="AN756" i="9"/>
  <c r="AO756" i="9"/>
  <c r="AP756" i="9"/>
  <c r="AQ756" i="9"/>
  <c r="AR756" i="9"/>
  <c r="AS756" i="9"/>
  <c r="AS746" i="9" s="1"/>
  <c r="AT756" i="9"/>
  <c r="AU756" i="9"/>
  <c r="AV756" i="9"/>
  <c r="AW756" i="9"/>
  <c r="AX756" i="9"/>
  <c r="AY756" i="9"/>
  <c r="AZ756" i="9"/>
  <c r="BA756" i="9"/>
  <c r="BB756" i="9"/>
  <c r="AT761" i="9"/>
  <c r="AT762" i="9" s="1"/>
  <c r="BA761" i="9"/>
  <c r="BB761" i="9"/>
  <c r="BA762" i="9"/>
  <c r="BB762" i="9"/>
  <c r="AJ763" i="9"/>
  <c r="AJ761" i="9" s="1"/>
  <c r="AK763" i="9"/>
  <c r="AK761" i="9" s="1"/>
  <c r="AK762" i="9" s="1"/>
  <c r="AL763" i="9"/>
  <c r="AL761" i="9" s="1"/>
  <c r="AL762" i="9" s="1"/>
  <c r="AM763" i="9"/>
  <c r="AM761" i="9" s="1"/>
  <c r="AM762" i="9" s="1"/>
  <c r="AN763" i="9"/>
  <c r="AN761" i="9" s="1"/>
  <c r="AN762" i="9" s="1"/>
  <c r="AO763" i="9"/>
  <c r="AO761" i="9" s="1"/>
  <c r="AO762" i="9" s="1"/>
  <c r="AP763" i="9"/>
  <c r="AP761" i="9" s="1"/>
  <c r="AP762" i="9" s="1"/>
  <c r="AQ763" i="9"/>
  <c r="AR763" i="9"/>
  <c r="AR761" i="9" s="1"/>
  <c r="AR762" i="9" s="1"/>
  <c r="AS763" i="9"/>
  <c r="AS761" i="9" s="1"/>
  <c r="AS762" i="9" s="1"/>
  <c r="AT763" i="9"/>
  <c r="AU763" i="9"/>
  <c r="AV763" i="9"/>
  <c r="AW763" i="9"/>
  <c r="AX763" i="9"/>
  <c r="AY763" i="9"/>
  <c r="AZ763" i="9"/>
  <c r="BA763" i="9"/>
  <c r="BB763" i="9"/>
  <c r="AJ767" i="9"/>
  <c r="AK767" i="9"/>
  <c r="AL767" i="9"/>
  <c r="AM767" i="9"/>
  <c r="AN767" i="9"/>
  <c r="AO767" i="9"/>
  <c r="AP767" i="9"/>
  <c r="AQ767" i="9"/>
  <c r="AR767" i="9"/>
  <c r="AS767" i="9"/>
  <c r="AT767" i="9"/>
  <c r="AU767" i="9"/>
  <c r="AV767" i="9"/>
  <c r="AW767" i="9"/>
  <c r="AX767" i="9"/>
  <c r="AX761" i="9" s="1"/>
  <c r="AX762" i="9" s="1"/>
  <c r="AY767" i="9"/>
  <c r="AZ767" i="9"/>
  <c r="AZ761" i="9" s="1"/>
  <c r="AZ762" i="9" s="1"/>
  <c r="BA767" i="9"/>
  <c r="BB767" i="9"/>
  <c r="AJ771" i="9"/>
  <c r="AK771" i="9"/>
  <c r="AL771" i="9"/>
  <c r="AM771" i="9"/>
  <c r="AN771" i="9"/>
  <c r="AO771" i="9"/>
  <c r="AP771" i="9"/>
  <c r="AQ771" i="9"/>
  <c r="AR771" i="9"/>
  <c r="AS771" i="9"/>
  <c r="AT771" i="9"/>
  <c r="AU771" i="9"/>
  <c r="AV771" i="9"/>
  <c r="AW771" i="9"/>
  <c r="AX771" i="9"/>
  <c r="AY771" i="9"/>
  <c r="AZ771" i="9"/>
  <c r="BA771" i="9"/>
  <c r="BB771" i="9"/>
  <c r="AQ776" i="9"/>
  <c r="AQ777" i="9" s="1"/>
  <c r="AR776" i="9"/>
  <c r="AR777" i="9" s="1"/>
  <c r="AS776" i="9"/>
  <c r="AS777" i="9" s="1"/>
  <c r="AT776" i="9"/>
  <c r="AT777" i="9" s="1"/>
  <c r="AU776" i="9"/>
  <c r="AU777" i="9" s="1"/>
  <c r="AV776" i="9"/>
  <c r="AW776" i="9"/>
  <c r="AW777" i="9" s="1"/>
  <c r="AP777" i="9"/>
  <c r="AJ778" i="9"/>
  <c r="AK778" i="9"/>
  <c r="AL778" i="9"/>
  <c r="AM778" i="9"/>
  <c r="AN778" i="9"/>
  <c r="AO778" i="9"/>
  <c r="AP778" i="9"/>
  <c r="AP776" i="9" s="1"/>
  <c r="AQ778" i="9"/>
  <c r="AR778" i="9"/>
  <c r="AS778" i="9"/>
  <c r="AT778" i="9"/>
  <c r="AU778" i="9"/>
  <c r="AV778" i="9"/>
  <c r="AW778" i="9"/>
  <c r="AX778" i="9"/>
  <c r="AY778" i="9"/>
  <c r="AZ778" i="9"/>
  <c r="BA778" i="9"/>
  <c r="BA776" i="9" s="1"/>
  <c r="BA777" i="9" s="1"/>
  <c r="BB778" i="9"/>
  <c r="BB776" i="9" s="1"/>
  <c r="BB777" i="9" s="1"/>
  <c r="AJ782" i="9"/>
  <c r="AK782" i="9"/>
  <c r="AK776" i="9" s="1"/>
  <c r="AK777" i="9" s="1"/>
  <c r="AL782" i="9"/>
  <c r="AL776" i="9" s="1"/>
  <c r="AL777" i="9" s="1"/>
  <c r="AM782" i="9"/>
  <c r="AN782" i="9"/>
  <c r="AO782" i="9"/>
  <c r="AP782" i="9"/>
  <c r="AQ782" i="9"/>
  <c r="AR782" i="9"/>
  <c r="AS782" i="9"/>
  <c r="AT782" i="9"/>
  <c r="AU782" i="9"/>
  <c r="AV782" i="9"/>
  <c r="AW782" i="9"/>
  <c r="AX782" i="9"/>
  <c r="AY782" i="9"/>
  <c r="AZ782" i="9"/>
  <c r="BA782" i="9"/>
  <c r="BB782" i="9"/>
  <c r="AJ786" i="9"/>
  <c r="AK786" i="9"/>
  <c r="AL786" i="9"/>
  <c r="AM786" i="9"/>
  <c r="AN786" i="9"/>
  <c r="AO786" i="9"/>
  <c r="AO776" i="9" s="1"/>
  <c r="AO777" i="9" s="1"/>
  <c r="AP786" i="9"/>
  <c r="AQ786" i="9"/>
  <c r="AR786" i="9"/>
  <c r="AS786" i="9"/>
  <c r="AT786" i="9"/>
  <c r="AU786" i="9"/>
  <c r="AV786" i="9"/>
  <c r="AW786" i="9"/>
  <c r="AX786" i="9"/>
  <c r="AY786" i="9"/>
  <c r="AZ786" i="9"/>
  <c r="BA786" i="9"/>
  <c r="BB786" i="9"/>
  <c r="AU791" i="9"/>
  <c r="BB791" i="9"/>
  <c r="BB792" i="9" s="1"/>
  <c r="AU792" i="9"/>
  <c r="AJ793" i="9"/>
  <c r="AK793" i="9"/>
  <c r="AL793" i="9"/>
  <c r="AL791" i="9" s="1"/>
  <c r="AL792" i="9" s="1"/>
  <c r="AM793" i="9"/>
  <c r="AM791" i="9" s="1"/>
  <c r="AN793" i="9"/>
  <c r="AN791" i="9" s="1"/>
  <c r="AN792" i="9" s="1"/>
  <c r="AO793" i="9"/>
  <c r="AO791" i="9" s="1"/>
  <c r="AO792" i="9" s="1"/>
  <c r="AP793" i="9"/>
  <c r="AQ793" i="9"/>
  <c r="AR793" i="9"/>
  <c r="AS793" i="9"/>
  <c r="AT793" i="9"/>
  <c r="AU793" i="9"/>
  <c r="AV793" i="9"/>
  <c r="AV791" i="9" s="1"/>
  <c r="AW793" i="9"/>
  <c r="AW791" i="9" s="1"/>
  <c r="AW792" i="9" s="1"/>
  <c r="AX793" i="9"/>
  <c r="AX791" i="9" s="1"/>
  <c r="AX792" i="9" s="1"/>
  <c r="AY793" i="9"/>
  <c r="AY791" i="9" s="1"/>
  <c r="AY792" i="9" s="1"/>
  <c r="AZ793" i="9"/>
  <c r="AZ791" i="9" s="1"/>
  <c r="AZ792" i="9" s="1"/>
  <c r="BA793" i="9"/>
  <c r="BB793" i="9"/>
  <c r="AJ797" i="9"/>
  <c r="AK797" i="9"/>
  <c r="AL797" i="9"/>
  <c r="AM797" i="9"/>
  <c r="AN797" i="9"/>
  <c r="AO797" i="9"/>
  <c r="AP797" i="9"/>
  <c r="AQ797" i="9"/>
  <c r="AR797" i="9"/>
  <c r="AR791" i="9" s="1"/>
  <c r="AR792" i="9" s="1"/>
  <c r="AS797" i="9"/>
  <c r="AT797" i="9"/>
  <c r="AU797" i="9"/>
  <c r="AV797" i="9"/>
  <c r="AW797" i="9"/>
  <c r="AX797" i="9"/>
  <c r="AY797" i="9"/>
  <c r="AZ797" i="9"/>
  <c r="BA797" i="9"/>
  <c r="BB797" i="9"/>
  <c r="AJ801" i="9"/>
  <c r="AK801" i="9"/>
  <c r="AK791" i="9" s="1"/>
  <c r="AK792" i="9" s="1"/>
  <c r="AL801" i="9"/>
  <c r="AM801" i="9"/>
  <c r="AN801" i="9"/>
  <c r="AO801" i="9"/>
  <c r="AP801" i="9"/>
  <c r="AQ801" i="9"/>
  <c r="AR801" i="9"/>
  <c r="AS801" i="9"/>
  <c r="AS791" i="9" s="1"/>
  <c r="AT801" i="9"/>
  <c r="AT791" i="9" s="1"/>
  <c r="AT792" i="9" s="1"/>
  <c r="AU801" i="9"/>
  <c r="AV801" i="9"/>
  <c r="AW801" i="9"/>
  <c r="AX801" i="9"/>
  <c r="AY801" i="9"/>
  <c r="AZ801" i="9"/>
  <c r="BA801" i="9"/>
  <c r="BB801" i="9"/>
  <c r="AJ806" i="9"/>
  <c r="AJ807" i="9" s="1"/>
  <c r="AK806" i="9"/>
  <c r="AK807" i="9" s="1"/>
  <c r="AL806" i="9"/>
  <c r="AL807" i="9" s="1"/>
  <c r="AY806" i="9"/>
  <c r="AY807" i="9" s="1"/>
  <c r="AZ806" i="9"/>
  <c r="AZ807" i="9" s="1"/>
  <c r="BA806" i="9"/>
  <c r="BA807" i="9" s="1"/>
  <c r="BB806" i="9"/>
  <c r="BB807" i="9" s="1"/>
  <c r="AQ807" i="9"/>
  <c r="AU807" i="9"/>
  <c r="AJ808" i="9"/>
  <c r="AK808" i="9"/>
  <c r="AL808" i="9"/>
  <c r="AM808" i="9"/>
  <c r="AN808" i="9"/>
  <c r="AO808" i="9"/>
  <c r="AP808" i="9"/>
  <c r="AQ808" i="9"/>
  <c r="AQ806" i="9" s="1"/>
  <c r="AR808" i="9"/>
  <c r="AS808" i="9"/>
  <c r="AT808" i="9"/>
  <c r="AT806" i="9" s="1"/>
  <c r="AT807" i="9" s="1"/>
  <c r="AU808" i="9"/>
  <c r="AU806" i="9" s="1"/>
  <c r="AV808" i="9"/>
  <c r="AV806" i="9" s="1"/>
  <c r="AV807" i="9" s="1"/>
  <c r="AW808" i="9"/>
  <c r="AW806" i="9" s="1"/>
  <c r="AW807" i="9" s="1"/>
  <c r="AX808" i="9"/>
  <c r="AY808" i="9"/>
  <c r="AZ808" i="9"/>
  <c r="BA808" i="9"/>
  <c r="BB808" i="9"/>
  <c r="AJ812" i="9"/>
  <c r="AK812" i="9"/>
  <c r="AL812" i="9"/>
  <c r="AM812" i="9"/>
  <c r="AN812" i="9"/>
  <c r="AO812" i="9"/>
  <c r="AP812" i="9"/>
  <c r="AQ812" i="9"/>
  <c r="AR812" i="9"/>
  <c r="AS812" i="9"/>
  <c r="AT812" i="9"/>
  <c r="AU812" i="9"/>
  <c r="AV812" i="9"/>
  <c r="AW812" i="9"/>
  <c r="AX812" i="9"/>
  <c r="AY812" i="9"/>
  <c r="AZ812" i="9"/>
  <c r="BA812" i="9"/>
  <c r="BB812" i="9"/>
  <c r="AJ816" i="9"/>
  <c r="AK816" i="9"/>
  <c r="AL816" i="9"/>
  <c r="AM816" i="9"/>
  <c r="AN816" i="9"/>
  <c r="AO816" i="9"/>
  <c r="AP816" i="9"/>
  <c r="AQ816" i="9"/>
  <c r="AR816" i="9"/>
  <c r="AS816" i="9"/>
  <c r="AT816" i="9"/>
  <c r="AU816" i="9"/>
  <c r="AV816" i="9"/>
  <c r="AW816" i="9"/>
  <c r="AX816" i="9"/>
  <c r="AX806" i="9" s="1"/>
  <c r="AX807" i="9" s="1"/>
  <c r="AY816" i="9"/>
  <c r="AZ816" i="9"/>
  <c r="BA816" i="9"/>
  <c r="BB816" i="9"/>
  <c r="AJ821" i="9"/>
  <c r="AL821" i="9"/>
  <c r="AL822" i="9" s="1"/>
  <c r="AM821" i="9"/>
  <c r="AM822" i="9" s="1"/>
  <c r="AQ821" i="9"/>
  <c r="AQ822" i="9" s="1"/>
  <c r="AW821" i="9"/>
  <c r="AW822" i="9" s="1"/>
  <c r="AV822" i="9"/>
  <c r="AJ823" i="9"/>
  <c r="AK823" i="9"/>
  <c r="AK821" i="9" s="1"/>
  <c r="AK822" i="9" s="1"/>
  <c r="AL823" i="9"/>
  <c r="AM823" i="9"/>
  <c r="AN823" i="9"/>
  <c r="AO823" i="9"/>
  <c r="AP823" i="9"/>
  <c r="AQ823" i="9"/>
  <c r="AR823" i="9"/>
  <c r="AS823" i="9"/>
  <c r="AT823" i="9"/>
  <c r="AU823" i="9"/>
  <c r="AV823" i="9"/>
  <c r="AW823" i="9"/>
  <c r="AX823" i="9"/>
  <c r="AX821" i="9" s="1"/>
  <c r="AX822" i="9" s="1"/>
  <c r="AY823" i="9"/>
  <c r="AZ823" i="9"/>
  <c r="BA823" i="9"/>
  <c r="BB823" i="9"/>
  <c r="BB821" i="9" s="1"/>
  <c r="BB822" i="9" s="1"/>
  <c r="AJ827" i="9"/>
  <c r="AK827" i="9"/>
  <c r="AL827" i="9"/>
  <c r="AM827" i="9"/>
  <c r="AN827" i="9"/>
  <c r="AO827" i="9"/>
  <c r="AP827" i="9"/>
  <c r="AQ827" i="9"/>
  <c r="AR827" i="9"/>
  <c r="AS827" i="9"/>
  <c r="AT827" i="9"/>
  <c r="AU827" i="9"/>
  <c r="AV827" i="9"/>
  <c r="AW827" i="9"/>
  <c r="AX827" i="9"/>
  <c r="AY827" i="9"/>
  <c r="AY821" i="9" s="1"/>
  <c r="AY822" i="9" s="1"/>
  <c r="AZ827" i="9"/>
  <c r="BA827" i="9"/>
  <c r="BB827" i="9"/>
  <c r="AJ831" i="9"/>
  <c r="AK831" i="9"/>
  <c r="AL831" i="9"/>
  <c r="AM831" i="9"/>
  <c r="AN831" i="9"/>
  <c r="AO831" i="9"/>
  <c r="AP831" i="9"/>
  <c r="AQ831" i="9"/>
  <c r="AR831" i="9"/>
  <c r="AS831" i="9"/>
  <c r="AT831" i="9"/>
  <c r="AT821" i="9" s="1"/>
  <c r="AT822" i="9" s="1"/>
  <c r="AU831" i="9"/>
  <c r="AU821" i="9" s="1"/>
  <c r="AU822" i="9" s="1"/>
  <c r="AV831" i="9"/>
  <c r="AV821" i="9" s="1"/>
  <c r="AW831" i="9"/>
  <c r="AX831" i="9"/>
  <c r="AY831" i="9"/>
  <c r="AZ831" i="9"/>
  <c r="BA831" i="9"/>
  <c r="BB831" i="9"/>
  <c r="AW836" i="9"/>
  <c r="AW837" i="9" s="1"/>
  <c r="AX836" i="9"/>
  <c r="AX837" i="9" s="1"/>
  <c r="AY836" i="9"/>
  <c r="AY837" i="9" s="1"/>
  <c r="AZ836" i="9"/>
  <c r="AZ837" i="9" s="1"/>
  <c r="AS837" i="9"/>
  <c r="AJ838" i="9"/>
  <c r="AK838" i="9"/>
  <c r="AL838" i="9"/>
  <c r="AM838" i="9"/>
  <c r="AN838" i="9"/>
  <c r="AN836" i="9" s="1"/>
  <c r="AN837" i="9" s="1"/>
  <c r="AO838" i="9"/>
  <c r="AO836" i="9" s="1"/>
  <c r="AO837" i="9" s="1"/>
  <c r="AP838" i="9"/>
  <c r="AP836" i="9" s="1"/>
  <c r="AQ838" i="9"/>
  <c r="AQ836" i="9" s="1"/>
  <c r="AQ837" i="9" s="1"/>
  <c r="AR838" i="9"/>
  <c r="AS838" i="9"/>
  <c r="AT838" i="9"/>
  <c r="AT836" i="9" s="1"/>
  <c r="AT837" i="9" s="1"/>
  <c r="AU838" i="9"/>
  <c r="AU836" i="9" s="1"/>
  <c r="AU837" i="9" s="1"/>
  <c r="AV838" i="9"/>
  <c r="AV836" i="9" s="1"/>
  <c r="AW838" i="9"/>
  <c r="AX838" i="9"/>
  <c r="AY838" i="9"/>
  <c r="AZ838" i="9"/>
  <c r="BA838" i="9"/>
  <c r="BB838" i="9"/>
  <c r="AJ842" i="9"/>
  <c r="AK842" i="9"/>
  <c r="AL842" i="9"/>
  <c r="AL836" i="9" s="1"/>
  <c r="AL837" i="9" s="1"/>
  <c r="AM842" i="9"/>
  <c r="AM836" i="9" s="1"/>
  <c r="AN842" i="9"/>
  <c r="AO842" i="9"/>
  <c r="AP842" i="9"/>
  <c r="AQ842" i="9"/>
  <c r="AR842" i="9"/>
  <c r="AR836" i="9" s="1"/>
  <c r="AR837" i="9" s="1"/>
  <c r="AS842" i="9"/>
  <c r="AS836" i="9" s="1"/>
  <c r="AT842" i="9"/>
  <c r="AU842" i="9"/>
  <c r="AV842" i="9"/>
  <c r="AW842" i="9"/>
  <c r="AX842" i="9"/>
  <c r="AY842" i="9"/>
  <c r="AZ842" i="9"/>
  <c r="BA842" i="9"/>
  <c r="BA836" i="9" s="1"/>
  <c r="BA837" i="9" s="1"/>
  <c r="BB842" i="9"/>
  <c r="AJ846" i="9"/>
  <c r="AJ836" i="9" s="1"/>
  <c r="AK846" i="9"/>
  <c r="AK836" i="9" s="1"/>
  <c r="AK837" i="9" s="1"/>
  <c r="AL846" i="9"/>
  <c r="AM846" i="9"/>
  <c r="AN846" i="9"/>
  <c r="AO846" i="9"/>
  <c r="AP846" i="9"/>
  <c r="AQ846" i="9"/>
  <c r="AR846" i="9"/>
  <c r="AS846" i="9"/>
  <c r="AT846" i="9"/>
  <c r="AU846" i="9"/>
  <c r="AV846" i="9"/>
  <c r="AW846" i="9"/>
  <c r="AX846" i="9"/>
  <c r="AY846" i="9"/>
  <c r="AZ846" i="9"/>
  <c r="BA846" i="9"/>
  <c r="BB846" i="9"/>
  <c r="AL851" i="9"/>
  <c r="AL852" i="9" s="1"/>
  <c r="AM851" i="9"/>
  <c r="AM852" i="9" s="1"/>
  <c r="AU851" i="9"/>
  <c r="AJ852" i="9"/>
  <c r="AT852" i="9"/>
  <c r="AU852" i="9"/>
  <c r="AX852" i="9"/>
  <c r="AJ853" i="9"/>
  <c r="AJ851" i="9" s="1"/>
  <c r="AK853" i="9"/>
  <c r="AL853" i="9"/>
  <c r="AM853" i="9"/>
  <c r="AN853" i="9"/>
  <c r="AO853" i="9"/>
  <c r="AP853" i="9"/>
  <c r="AQ853" i="9"/>
  <c r="AR853" i="9"/>
  <c r="AS853" i="9"/>
  <c r="AT853" i="9"/>
  <c r="AT851" i="9" s="1"/>
  <c r="AU853" i="9"/>
  <c r="AV853" i="9"/>
  <c r="AW853" i="9"/>
  <c r="AX853" i="9"/>
  <c r="AX851" i="9" s="1"/>
  <c r="AY853" i="9"/>
  <c r="AY851" i="9" s="1"/>
  <c r="AY852" i="9" s="1"/>
  <c r="AZ853" i="9"/>
  <c r="BA853" i="9"/>
  <c r="BB853" i="9"/>
  <c r="AJ857" i="9"/>
  <c r="AK857" i="9"/>
  <c r="AL857" i="9"/>
  <c r="AM857" i="9"/>
  <c r="AN857" i="9"/>
  <c r="AN851" i="9" s="1"/>
  <c r="AN852" i="9" s="1"/>
  <c r="AO857" i="9"/>
  <c r="AO851" i="9" s="1"/>
  <c r="AO852" i="9" s="1"/>
  <c r="AP857" i="9"/>
  <c r="AQ857" i="9"/>
  <c r="AQ851" i="9" s="1"/>
  <c r="AQ852" i="9" s="1"/>
  <c r="AR857" i="9"/>
  <c r="AR851" i="9" s="1"/>
  <c r="AR852" i="9" s="1"/>
  <c r="AS857" i="9"/>
  <c r="AT857" i="9"/>
  <c r="AU857" i="9"/>
  <c r="AV857" i="9"/>
  <c r="AW857" i="9"/>
  <c r="AX857" i="9"/>
  <c r="AY857" i="9"/>
  <c r="AZ857" i="9"/>
  <c r="BA857" i="9"/>
  <c r="BB857" i="9"/>
  <c r="AJ861" i="9"/>
  <c r="AK861" i="9"/>
  <c r="AL861" i="9"/>
  <c r="AM861" i="9"/>
  <c r="AN861" i="9"/>
  <c r="AO861" i="9"/>
  <c r="AP861" i="9"/>
  <c r="AQ861" i="9"/>
  <c r="AR861" i="9"/>
  <c r="AS861" i="9"/>
  <c r="AT861" i="9"/>
  <c r="AU861" i="9"/>
  <c r="AV861" i="9"/>
  <c r="AW861" i="9"/>
  <c r="AX861" i="9"/>
  <c r="AY861" i="9"/>
  <c r="AZ861" i="9"/>
  <c r="BA861" i="9"/>
  <c r="BA851" i="9" s="1"/>
  <c r="BA852" i="9" s="1"/>
  <c r="BB861" i="9"/>
  <c r="BB851" i="9" s="1"/>
  <c r="BB852" i="9" s="1"/>
  <c r="AJ866" i="9"/>
  <c r="AK866" i="9"/>
  <c r="AK867" i="9" s="1"/>
  <c r="AL866" i="9"/>
  <c r="AL867" i="9" s="1"/>
  <c r="AP866" i="9"/>
  <c r="AX866" i="9"/>
  <c r="AX867" i="9" s="1"/>
  <c r="AY866" i="9"/>
  <c r="AY867" i="9" s="1"/>
  <c r="AP867" i="9"/>
  <c r="AJ868" i="9"/>
  <c r="AK868" i="9"/>
  <c r="AL868" i="9"/>
  <c r="AM868" i="9"/>
  <c r="AM866" i="9" s="1"/>
  <c r="AN868" i="9"/>
  <c r="AO868" i="9"/>
  <c r="AO866" i="9" s="1"/>
  <c r="AO867" i="9" s="1"/>
  <c r="AP868" i="9"/>
  <c r="AQ868" i="9"/>
  <c r="AR868" i="9"/>
  <c r="AS868" i="9"/>
  <c r="AT868" i="9"/>
  <c r="AU868" i="9"/>
  <c r="AV868" i="9"/>
  <c r="AW868" i="9"/>
  <c r="AW866" i="9" s="1"/>
  <c r="AW867" i="9" s="1"/>
  <c r="AX868" i="9"/>
  <c r="AY868" i="9"/>
  <c r="AZ868" i="9"/>
  <c r="AZ866" i="9" s="1"/>
  <c r="AZ867" i="9" s="1"/>
  <c r="BA868" i="9"/>
  <c r="BB868" i="9"/>
  <c r="AJ872" i="9"/>
  <c r="AK872" i="9"/>
  <c r="AL872" i="9"/>
  <c r="AM872" i="9"/>
  <c r="AN872" i="9"/>
  <c r="AO872" i="9"/>
  <c r="AP872" i="9"/>
  <c r="AQ872" i="9"/>
  <c r="AR872" i="9"/>
  <c r="AS872" i="9"/>
  <c r="AT872" i="9"/>
  <c r="AU872" i="9"/>
  <c r="AV872" i="9"/>
  <c r="AW872" i="9"/>
  <c r="AX872" i="9"/>
  <c r="AY872" i="9"/>
  <c r="AZ872" i="9"/>
  <c r="BA872" i="9"/>
  <c r="BA866" i="9" s="1"/>
  <c r="BA867" i="9" s="1"/>
  <c r="BB872" i="9"/>
  <c r="BB866" i="9" s="1"/>
  <c r="BB867" i="9" s="1"/>
  <c r="AJ876" i="9"/>
  <c r="AK876" i="9"/>
  <c r="AL876" i="9"/>
  <c r="AM876" i="9"/>
  <c r="AN876" i="9"/>
  <c r="AO876" i="9"/>
  <c r="AP876" i="9"/>
  <c r="AQ876" i="9"/>
  <c r="AQ866" i="9" s="1"/>
  <c r="AQ867" i="9" s="1"/>
  <c r="AR876" i="9"/>
  <c r="AS876" i="9"/>
  <c r="AT876" i="9"/>
  <c r="AT866" i="9" s="1"/>
  <c r="AT867" i="9" s="1"/>
  <c r="AU876" i="9"/>
  <c r="AV876" i="9"/>
  <c r="AW876" i="9"/>
  <c r="AX876" i="9"/>
  <c r="AY876" i="9"/>
  <c r="AZ876" i="9"/>
  <c r="BA876" i="9"/>
  <c r="BB876" i="9"/>
  <c r="AL881" i="9"/>
  <c r="AL882" i="9" s="1"/>
  <c r="AM881" i="9"/>
  <c r="AN881" i="9"/>
  <c r="AN882" i="9" s="1"/>
  <c r="AU881" i="9"/>
  <c r="AU882" i="9" s="1"/>
  <c r="AX881" i="9"/>
  <c r="AX882" i="9" s="1"/>
  <c r="AJ883" i="9"/>
  <c r="AK883" i="9"/>
  <c r="AL883" i="9"/>
  <c r="AM883" i="9"/>
  <c r="AN883" i="9"/>
  <c r="AO883" i="9"/>
  <c r="AO881" i="9" s="1"/>
  <c r="AO882" i="9" s="1"/>
  <c r="AP883" i="9"/>
  <c r="AP881" i="9" s="1"/>
  <c r="AQ883" i="9"/>
  <c r="AQ881" i="9" s="1"/>
  <c r="AQ882" i="9" s="1"/>
  <c r="AR883" i="9"/>
  <c r="AS883" i="9"/>
  <c r="AT883" i="9"/>
  <c r="AU883" i="9"/>
  <c r="AV883" i="9"/>
  <c r="AV881" i="9" s="1"/>
  <c r="AW883" i="9"/>
  <c r="AW881" i="9" s="1"/>
  <c r="AW882" i="9" s="1"/>
  <c r="AX883" i="9"/>
  <c r="AY883" i="9"/>
  <c r="AY881" i="9" s="1"/>
  <c r="AY882" i="9" s="1"/>
  <c r="AZ883" i="9"/>
  <c r="AZ881" i="9" s="1"/>
  <c r="AZ882" i="9" s="1"/>
  <c r="BA883" i="9"/>
  <c r="BB883" i="9"/>
  <c r="AJ887" i="9"/>
  <c r="AK887" i="9"/>
  <c r="AL887" i="9"/>
  <c r="AM887" i="9"/>
  <c r="AN887" i="9"/>
  <c r="AO887" i="9"/>
  <c r="AP887" i="9"/>
  <c r="AQ887" i="9"/>
  <c r="AR887" i="9"/>
  <c r="AS887" i="9"/>
  <c r="AT887" i="9"/>
  <c r="AU887" i="9"/>
  <c r="AV887" i="9"/>
  <c r="AW887" i="9"/>
  <c r="AX887" i="9"/>
  <c r="AY887" i="9"/>
  <c r="AZ887" i="9"/>
  <c r="BA887" i="9"/>
  <c r="BB887" i="9"/>
  <c r="BB881" i="9" s="1"/>
  <c r="BB882" i="9" s="1"/>
  <c r="AJ891" i="9"/>
  <c r="AK891" i="9"/>
  <c r="AK881" i="9" s="1"/>
  <c r="AK882" i="9" s="1"/>
  <c r="AL891" i="9"/>
  <c r="AM891" i="9"/>
  <c r="AN891" i="9"/>
  <c r="AO891" i="9"/>
  <c r="AP891" i="9"/>
  <c r="AQ891" i="9"/>
  <c r="AR891" i="9"/>
  <c r="AS891" i="9"/>
  <c r="AT891" i="9"/>
  <c r="AU891" i="9"/>
  <c r="AV891" i="9"/>
  <c r="AW891" i="9"/>
  <c r="AX891" i="9"/>
  <c r="AY891" i="9"/>
  <c r="AZ891" i="9"/>
  <c r="BA891" i="9"/>
  <c r="BB891" i="9"/>
  <c r="AL896" i="9"/>
  <c r="AK897" i="9"/>
  <c r="AL897" i="9"/>
  <c r="AM897" i="9"/>
  <c r="AJ898" i="9"/>
  <c r="AK898" i="9"/>
  <c r="AL898" i="9"/>
  <c r="AM898" i="9"/>
  <c r="AM896" i="9" s="1"/>
  <c r="AN898" i="9"/>
  <c r="AO898" i="9"/>
  <c r="AP898" i="9"/>
  <c r="AP896" i="9" s="1"/>
  <c r="AQ898" i="9"/>
  <c r="AR898" i="9"/>
  <c r="AS898" i="9"/>
  <c r="AT898" i="9"/>
  <c r="AU898" i="9"/>
  <c r="AV898" i="9"/>
  <c r="AW898" i="9"/>
  <c r="AX898" i="9"/>
  <c r="AY898" i="9"/>
  <c r="AY896" i="9" s="1"/>
  <c r="AY897" i="9" s="1"/>
  <c r="AZ898" i="9"/>
  <c r="AZ896" i="9" s="1"/>
  <c r="AZ897" i="9" s="1"/>
  <c r="BA898" i="9"/>
  <c r="BB898" i="9"/>
  <c r="AJ902" i="9"/>
  <c r="AK902" i="9"/>
  <c r="AK896" i="9" s="1"/>
  <c r="AL902" i="9"/>
  <c r="AM902" i="9"/>
  <c r="AN902" i="9"/>
  <c r="AO902" i="9"/>
  <c r="AP902" i="9"/>
  <c r="AQ902" i="9"/>
  <c r="AR902" i="9"/>
  <c r="AR896" i="9" s="1"/>
  <c r="AR897" i="9" s="1"/>
  <c r="AS902" i="9"/>
  <c r="AT902" i="9"/>
  <c r="AU902" i="9"/>
  <c r="AV902" i="9"/>
  <c r="AW902" i="9"/>
  <c r="AX902" i="9"/>
  <c r="AY902" i="9"/>
  <c r="AZ902" i="9"/>
  <c r="BA902" i="9"/>
  <c r="BB902" i="9"/>
  <c r="AJ906" i="9"/>
  <c r="AK906" i="9"/>
  <c r="AL906" i="9"/>
  <c r="AM906" i="9"/>
  <c r="AN906" i="9"/>
  <c r="AO906" i="9"/>
  <c r="AP906" i="9"/>
  <c r="AQ906" i="9"/>
  <c r="AR906" i="9"/>
  <c r="AS906" i="9"/>
  <c r="AT906" i="9"/>
  <c r="AU906" i="9"/>
  <c r="AU896" i="9" s="1"/>
  <c r="AU897" i="9" s="1"/>
  <c r="AV906" i="9"/>
  <c r="AW906" i="9"/>
  <c r="AX906" i="9"/>
  <c r="AY906" i="9"/>
  <c r="AZ906" i="9"/>
  <c r="BA906" i="9"/>
  <c r="BB906" i="9"/>
  <c r="AK911" i="9"/>
  <c r="AL911" i="9"/>
  <c r="AL912" i="9" s="1"/>
  <c r="AM911" i="9"/>
  <c r="BB911" i="9"/>
  <c r="BB912" i="9" s="1"/>
  <c r="AJ913" i="9"/>
  <c r="AJ911" i="9" s="1"/>
  <c r="AJ912" i="9" s="1"/>
  <c r="AK913" i="9"/>
  <c r="AL913" i="9"/>
  <c r="AM913" i="9"/>
  <c r="AN913" i="9"/>
  <c r="AN911" i="9" s="1"/>
  <c r="AN912" i="9" s="1"/>
  <c r="AO913" i="9"/>
  <c r="AP913" i="9"/>
  <c r="AQ913" i="9"/>
  <c r="AR913" i="9"/>
  <c r="AS913" i="9"/>
  <c r="AT913" i="9"/>
  <c r="AU913" i="9"/>
  <c r="AV913" i="9"/>
  <c r="AW913" i="9"/>
  <c r="AW911" i="9" s="1"/>
  <c r="AW912" i="9" s="1"/>
  <c r="AX913" i="9"/>
  <c r="AX911" i="9" s="1"/>
  <c r="AX912" i="9" s="1"/>
  <c r="AY913" i="9"/>
  <c r="AY911" i="9" s="1"/>
  <c r="AY912" i="9" s="1"/>
  <c r="AZ913" i="9"/>
  <c r="AZ911" i="9" s="1"/>
  <c r="AZ912" i="9" s="1"/>
  <c r="BA913" i="9"/>
  <c r="BA911" i="9" s="1"/>
  <c r="BA912" i="9" s="1"/>
  <c r="BB913" i="9"/>
  <c r="AJ917" i="9"/>
  <c r="AK917" i="9"/>
  <c r="AL917" i="9"/>
  <c r="AM917" i="9"/>
  <c r="AN917" i="9"/>
  <c r="AO917" i="9"/>
  <c r="AP917" i="9"/>
  <c r="AP911" i="9" s="1"/>
  <c r="AQ917" i="9"/>
  <c r="AR917" i="9"/>
  <c r="AS917" i="9"/>
  <c r="AT917" i="9"/>
  <c r="AU917" i="9"/>
  <c r="AV917" i="9"/>
  <c r="AW917" i="9"/>
  <c r="AX917" i="9"/>
  <c r="AY917" i="9"/>
  <c r="AZ917" i="9"/>
  <c r="BA917" i="9"/>
  <c r="BB917" i="9"/>
  <c r="AJ921" i="9"/>
  <c r="AK921" i="9"/>
  <c r="AL921" i="9"/>
  <c r="AM921" i="9"/>
  <c r="AN921" i="9"/>
  <c r="AO921" i="9"/>
  <c r="AO911" i="9" s="1"/>
  <c r="AO912" i="9" s="1"/>
  <c r="AP921" i="9"/>
  <c r="AQ921" i="9"/>
  <c r="AQ911" i="9" s="1"/>
  <c r="AQ912" i="9" s="1"/>
  <c r="AR921" i="9"/>
  <c r="AS921" i="9"/>
  <c r="AT921" i="9"/>
  <c r="AU921" i="9"/>
  <c r="AV921" i="9"/>
  <c r="AV911" i="9" s="1"/>
  <c r="AW921" i="9"/>
  <c r="AX921" i="9"/>
  <c r="AY921" i="9"/>
  <c r="AZ921" i="9"/>
  <c r="BA921" i="9"/>
  <c r="BB921" i="9"/>
  <c r="AM926" i="9"/>
  <c r="AM927" i="9" s="1"/>
  <c r="AN926" i="9"/>
  <c r="AN927" i="9" s="1"/>
  <c r="BB926" i="9"/>
  <c r="BB927" i="9" s="1"/>
  <c r="AO927" i="9"/>
  <c r="AT927" i="9"/>
  <c r="AU927" i="9"/>
  <c r="AV927" i="9"/>
  <c r="AJ928" i="9"/>
  <c r="AK928" i="9"/>
  <c r="AL928" i="9"/>
  <c r="AL926" i="9" s="1"/>
  <c r="AL927" i="9" s="1"/>
  <c r="AM928" i="9"/>
  <c r="AN928" i="9"/>
  <c r="AO928" i="9"/>
  <c r="AO926" i="9" s="1"/>
  <c r="AP928" i="9"/>
  <c r="AQ928" i="9"/>
  <c r="AR928" i="9"/>
  <c r="AS928" i="9"/>
  <c r="AT928" i="9"/>
  <c r="AU928" i="9"/>
  <c r="AV928" i="9"/>
  <c r="AW928" i="9"/>
  <c r="AW926" i="9" s="1"/>
  <c r="AW927" i="9" s="1"/>
  <c r="AX928" i="9"/>
  <c r="AX926" i="9" s="1"/>
  <c r="AX927" i="9" s="1"/>
  <c r="AY928" i="9"/>
  <c r="AY926" i="9" s="1"/>
  <c r="AY927" i="9" s="1"/>
  <c r="AZ928" i="9"/>
  <c r="AZ926" i="9" s="1"/>
  <c r="AZ927" i="9" s="1"/>
  <c r="BA928" i="9"/>
  <c r="BA926" i="9" s="1"/>
  <c r="BA927" i="9" s="1"/>
  <c r="BB928" i="9"/>
  <c r="AJ932" i="9"/>
  <c r="AK932" i="9"/>
  <c r="AL932" i="9"/>
  <c r="AM932" i="9"/>
  <c r="AN932" i="9"/>
  <c r="AO932" i="9"/>
  <c r="AP932" i="9"/>
  <c r="AQ932" i="9"/>
  <c r="AR932" i="9"/>
  <c r="AS932" i="9"/>
  <c r="AS926" i="9" s="1"/>
  <c r="AT932" i="9"/>
  <c r="AU932" i="9"/>
  <c r="AV932" i="9"/>
  <c r="AW932" i="9"/>
  <c r="AX932" i="9"/>
  <c r="AY932" i="9"/>
  <c r="AZ932" i="9"/>
  <c r="BA932" i="9"/>
  <c r="BB932" i="9"/>
  <c r="AJ936" i="9"/>
  <c r="AJ926" i="9" s="1"/>
  <c r="AJ927" i="9" s="1"/>
  <c r="AK936" i="9"/>
  <c r="AL936" i="9"/>
  <c r="AM936" i="9"/>
  <c r="AN936" i="9"/>
  <c r="AO936" i="9"/>
  <c r="AP936" i="9"/>
  <c r="AQ936" i="9"/>
  <c r="AQ926" i="9" s="1"/>
  <c r="AQ927" i="9" s="1"/>
  <c r="AR936" i="9"/>
  <c r="AR926" i="9" s="1"/>
  <c r="AR927" i="9" s="1"/>
  <c r="AS936" i="9"/>
  <c r="AT936" i="9"/>
  <c r="AT926" i="9" s="1"/>
  <c r="AU936" i="9"/>
  <c r="AU926" i="9" s="1"/>
  <c r="AV936" i="9"/>
  <c r="AV926" i="9" s="1"/>
  <c r="AW936" i="9"/>
  <c r="AX936" i="9"/>
  <c r="AY936" i="9"/>
  <c r="AZ936" i="9"/>
  <c r="BA936" i="9"/>
  <c r="BB936" i="9"/>
  <c r="AM941" i="9"/>
  <c r="AN941" i="9"/>
  <c r="AN942" i="9" s="1"/>
  <c r="AO941" i="9"/>
  <c r="AO942" i="9" s="1"/>
  <c r="AR941" i="9"/>
  <c r="AR942" i="9" s="1"/>
  <c r="AZ941" i="9"/>
  <c r="AZ942" i="9" s="1"/>
  <c r="AJ942" i="9"/>
  <c r="AP942" i="9"/>
  <c r="AJ943" i="9"/>
  <c r="AK943" i="9"/>
  <c r="AL943" i="9"/>
  <c r="AL941" i="9" s="1"/>
  <c r="AL942" i="9" s="1"/>
  <c r="AM943" i="9"/>
  <c r="AN943" i="9"/>
  <c r="AO943" i="9"/>
  <c r="AP943" i="9"/>
  <c r="AP941" i="9" s="1"/>
  <c r="AQ943" i="9"/>
  <c r="AR943" i="9"/>
  <c r="AS943" i="9"/>
  <c r="AT943" i="9"/>
  <c r="AU943" i="9"/>
  <c r="AV943" i="9"/>
  <c r="AW943" i="9"/>
  <c r="AX943" i="9"/>
  <c r="AY943" i="9"/>
  <c r="AZ943" i="9"/>
  <c r="BA943" i="9"/>
  <c r="BA941" i="9" s="1"/>
  <c r="BA942" i="9" s="1"/>
  <c r="BB943" i="9"/>
  <c r="BB941" i="9" s="1"/>
  <c r="BB942" i="9" s="1"/>
  <c r="AJ947" i="9"/>
  <c r="AJ941" i="9" s="1"/>
  <c r="AK947" i="9"/>
  <c r="AL947" i="9"/>
  <c r="AM947" i="9"/>
  <c r="AN947" i="9"/>
  <c r="AO947" i="9"/>
  <c r="AP947" i="9"/>
  <c r="AQ947" i="9"/>
  <c r="AR947" i="9"/>
  <c r="AS947" i="9"/>
  <c r="AT947" i="9"/>
  <c r="AU947" i="9"/>
  <c r="AV947" i="9"/>
  <c r="AW947" i="9"/>
  <c r="AX947" i="9"/>
  <c r="AY947" i="9"/>
  <c r="AZ947" i="9"/>
  <c r="BA947" i="9"/>
  <c r="BB947" i="9"/>
  <c r="AJ951" i="9"/>
  <c r="AK951" i="9"/>
  <c r="AL951" i="9"/>
  <c r="AM951" i="9"/>
  <c r="AN951" i="9"/>
  <c r="AO951" i="9"/>
  <c r="AP951" i="9"/>
  <c r="AQ951" i="9"/>
  <c r="AR951" i="9"/>
  <c r="AS951" i="9"/>
  <c r="AT951" i="9"/>
  <c r="AU951" i="9"/>
  <c r="AV951" i="9"/>
  <c r="AW951" i="9"/>
  <c r="AW941" i="9" s="1"/>
  <c r="AW942" i="9" s="1"/>
  <c r="AX951" i="9"/>
  <c r="AX941" i="9" s="1"/>
  <c r="AX942" i="9" s="1"/>
  <c r="AY951" i="9"/>
  <c r="AZ951" i="9"/>
  <c r="BA951" i="9"/>
  <c r="BB951" i="9"/>
  <c r="AT956" i="9"/>
  <c r="AT957" i="9" s="1"/>
  <c r="AU956" i="9"/>
  <c r="AU957" i="9" s="1"/>
  <c r="AV956" i="9"/>
  <c r="AX956" i="9"/>
  <c r="AX957" i="9" s="1"/>
  <c r="AY956" i="9"/>
  <c r="AY957" i="9" s="1"/>
  <c r="AJ958" i="9"/>
  <c r="AJ956" i="9" s="1"/>
  <c r="AK958" i="9"/>
  <c r="AL958" i="9"/>
  <c r="AM958" i="9"/>
  <c r="AM956" i="9" s="1"/>
  <c r="AN958" i="9"/>
  <c r="AN956" i="9" s="1"/>
  <c r="AN957" i="9" s="1"/>
  <c r="AO958" i="9"/>
  <c r="AO956" i="9" s="1"/>
  <c r="AO957" i="9" s="1"/>
  <c r="AP958" i="9"/>
  <c r="AP956" i="9" s="1"/>
  <c r="AQ958" i="9"/>
  <c r="AQ956" i="9" s="1"/>
  <c r="AQ957" i="9" s="1"/>
  <c r="AR958" i="9"/>
  <c r="AR956" i="9" s="1"/>
  <c r="AR957" i="9" s="1"/>
  <c r="AS958" i="9"/>
  <c r="AS956" i="9" s="1"/>
  <c r="AT958" i="9"/>
  <c r="AU958" i="9"/>
  <c r="AV958" i="9"/>
  <c r="AW958" i="9"/>
  <c r="AX958" i="9"/>
  <c r="AY958" i="9"/>
  <c r="AZ958" i="9"/>
  <c r="AZ956" i="9" s="1"/>
  <c r="AZ957" i="9" s="1"/>
  <c r="BA958" i="9"/>
  <c r="BA956" i="9" s="1"/>
  <c r="BA957" i="9" s="1"/>
  <c r="BB958" i="9"/>
  <c r="AJ962" i="9"/>
  <c r="AK962" i="9"/>
  <c r="AL962" i="9"/>
  <c r="AM962" i="9"/>
  <c r="AN962" i="9"/>
  <c r="AO962" i="9"/>
  <c r="AP962" i="9"/>
  <c r="AQ962" i="9"/>
  <c r="AR962" i="9"/>
  <c r="AS962" i="9"/>
  <c r="AT962" i="9"/>
  <c r="AU962" i="9"/>
  <c r="AV962" i="9"/>
  <c r="AW962" i="9"/>
  <c r="AW956" i="9" s="1"/>
  <c r="AW957" i="9" s="1"/>
  <c r="AX962" i="9"/>
  <c r="AY962" i="9"/>
  <c r="AZ962" i="9"/>
  <c r="BA962" i="9"/>
  <c r="BB962" i="9"/>
  <c r="AJ966" i="9"/>
  <c r="AK966" i="9"/>
  <c r="AK956" i="9" s="1"/>
  <c r="AK957" i="9" s="1"/>
  <c r="AL966" i="9"/>
  <c r="AL956" i="9" s="1"/>
  <c r="AL957" i="9" s="1"/>
  <c r="AM966" i="9"/>
  <c r="AN966" i="9"/>
  <c r="AO966" i="9"/>
  <c r="AP966" i="9"/>
  <c r="AQ966" i="9"/>
  <c r="AR966" i="9"/>
  <c r="AS966" i="9"/>
  <c r="AT966" i="9"/>
  <c r="AU966" i="9"/>
  <c r="AV966" i="9"/>
  <c r="AW966" i="9"/>
  <c r="AX966" i="9"/>
  <c r="AY966" i="9"/>
  <c r="AZ966" i="9"/>
  <c r="BA966" i="9"/>
  <c r="BB966" i="9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AP957" i="9" l="1"/>
  <c r="BH956" i="9"/>
  <c r="AJ222" i="9"/>
  <c r="BF221" i="9"/>
  <c r="BF446" i="9"/>
  <c r="AJ447" i="9"/>
  <c r="AP432" i="9"/>
  <c r="BH431" i="9"/>
  <c r="BH191" i="9"/>
  <c r="AP192" i="9"/>
  <c r="AV777" i="9"/>
  <c r="BJ776" i="9"/>
  <c r="BJ11" i="9"/>
  <c r="AV12" i="9"/>
  <c r="AV642" i="9"/>
  <c r="AP87" i="9"/>
  <c r="BH86" i="9"/>
  <c r="BJ881" i="9"/>
  <c r="AV882" i="9"/>
  <c r="AV687" i="9"/>
  <c r="AV132" i="9"/>
  <c r="BJ131" i="9"/>
  <c r="BG956" i="9"/>
  <c r="AM957" i="9"/>
  <c r="AS267" i="9"/>
  <c r="BG941" i="9"/>
  <c r="AM942" i="9"/>
  <c r="BF836" i="9"/>
  <c r="AJ837" i="9"/>
  <c r="BJ791" i="9"/>
  <c r="AV792" i="9"/>
  <c r="AP342" i="9"/>
  <c r="BJ521" i="9"/>
  <c r="AV522" i="9"/>
  <c r="AO432" i="9"/>
  <c r="BG431" i="9"/>
  <c r="AM357" i="9"/>
  <c r="BF956" i="9"/>
  <c r="AJ957" i="9"/>
  <c r="BI671" i="9"/>
  <c r="AS612" i="9"/>
  <c r="BI611" i="9"/>
  <c r="BH836" i="9"/>
  <c r="AP837" i="9"/>
  <c r="AS792" i="9"/>
  <c r="BF716" i="9"/>
  <c r="AJ717" i="9"/>
  <c r="BH491" i="9"/>
  <c r="AP492" i="9"/>
  <c r="AV477" i="9"/>
  <c r="BJ476" i="9"/>
  <c r="AJ402" i="9"/>
  <c r="BF401" i="9"/>
  <c r="BH101" i="9"/>
  <c r="AM87" i="9"/>
  <c r="BG86" i="9"/>
  <c r="AK912" i="9"/>
  <c r="BF911" i="9"/>
  <c r="AS552" i="9"/>
  <c r="BJ671" i="9"/>
  <c r="AS312" i="9"/>
  <c r="BF56" i="9"/>
  <c r="AJ57" i="9"/>
  <c r="BG551" i="9"/>
  <c r="AM552" i="9"/>
  <c r="AX387" i="9"/>
  <c r="BJ386" i="9"/>
  <c r="AN72" i="9"/>
  <c r="BG71" i="9"/>
  <c r="AX732" i="9"/>
  <c r="BJ731" i="9"/>
  <c r="AP162" i="9"/>
  <c r="BH161" i="9"/>
  <c r="AY941" i="9"/>
  <c r="AY942" i="9" s="1"/>
  <c r="AJ341" i="9"/>
  <c r="BG221" i="9"/>
  <c r="AM222" i="9"/>
  <c r="BB86" i="9"/>
  <c r="BB87" i="9" s="1"/>
  <c r="AL41" i="9"/>
  <c r="AL42" i="9" s="1"/>
  <c r="BJ926" i="9"/>
  <c r="AJ896" i="9"/>
  <c r="AP522" i="9"/>
  <c r="AP462" i="9"/>
  <c r="AV402" i="9"/>
  <c r="BB896" i="9"/>
  <c r="BB897" i="9" s="1"/>
  <c r="AQ791" i="9"/>
  <c r="AQ792" i="9" s="1"/>
  <c r="AP507" i="9"/>
  <c r="AJ297" i="9"/>
  <c r="BF296" i="9"/>
  <c r="AP237" i="9"/>
  <c r="AS162" i="9"/>
  <c r="BI161" i="9"/>
  <c r="BF866" i="9"/>
  <c r="AJ867" i="9"/>
  <c r="AS731" i="9"/>
  <c r="AP267" i="9"/>
  <c r="BH266" i="9"/>
  <c r="BG266" i="9"/>
  <c r="AM267" i="9"/>
  <c r="AS252" i="9"/>
  <c r="BI251" i="9"/>
  <c r="BG821" i="9"/>
  <c r="AP747" i="9"/>
  <c r="BH746" i="9"/>
  <c r="AV657" i="9"/>
  <c r="BJ656" i="9"/>
  <c r="AJ417" i="9"/>
  <c r="BF416" i="9"/>
  <c r="BH416" i="9"/>
  <c r="AP417" i="9"/>
  <c r="AV192" i="9"/>
  <c r="BJ191" i="9"/>
  <c r="AV177" i="9"/>
  <c r="BI701" i="9"/>
  <c r="AS702" i="9"/>
  <c r="AS642" i="9"/>
  <c r="AJ507" i="9"/>
  <c r="BF506" i="9"/>
  <c r="AS957" i="9"/>
  <c r="BI956" i="9"/>
  <c r="AJ822" i="9"/>
  <c r="BF821" i="9"/>
  <c r="AP806" i="9"/>
  <c r="BI776" i="9"/>
  <c r="BF266" i="9"/>
  <c r="AJ267" i="9"/>
  <c r="BG746" i="9"/>
  <c r="AM747" i="9"/>
  <c r="BI191" i="9"/>
  <c r="AS192" i="9"/>
  <c r="BI176" i="9"/>
  <c r="AS87" i="9"/>
  <c r="BI86" i="9"/>
  <c r="AJ762" i="9"/>
  <c r="BF761" i="9"/>
  <c r="AJ702" i="9"/>
  <c r="BF701" i="9"/>
  <c r="AP702" i="9"/>
  <c r="BH701" i="9"/>
  <c r="AP641" i="9"/>
  <c r="AS177" i="9"/>
  <c r="BA26" i="9"/>
  <c r="BA27" i="9" s="1"/>
  <c r="AP882" i="9"/>
  <c r="AP732" i="9"/>
  <c r="BF386" i="9"/>
  <c r="AK387" i="9"/>
  <c r="AV837" i="9"/>
  <c r="AJ732" i="9"/>
  <c r="AJ582" i="9"/>
  <c r="BF581" i="9"/>
  <c r="AV357" i="9"/>
  <c r="AP27" i="9"/>
  <c r="BJ326" i="9"/>
  <c r="AV327" i="9"/>
  <c r="AM282" i="9"/>
  <c r="BG281" i="9"/>
  <c r="AS806" i="9"/>
  <c r="AP447" i="9"/>
  <c r="AM327" i="9"/>
  <c r="BG326" i="9"/>
  <c r="BG56" i="9"/>
  <c r="AM27" i="9"/>
  <c r="BG26" i="9"/>
  <c r="AO12" i="9"/>
  <c r="AP897" i="9"/>
  <c r="AP387" i="9"/>
  <c r="BH386" i="9"/>
  <c r="AM102" i="9"/>
  <c r="AP687" i="9"/>
  <c r="BH686" i="9"/>
  <c r="AS672" i="9"/>
  <c r="AM732" i="9"/>
  <c r="BG731" i="9"/>
  <c r="AM687" i="9"/>
  <c r="AJ627" i="9"/>
  <c r="AS372" i="9"/>
  <c r="AJ282" i="9"/>
  <c r="BF281" i="9"/>
  <c r="AP282" i="9"/>
  <c r="AT266" i="9"/>
  <c r="AT267" i="9" s="1"/>
  <c r="AS132" i="9"/>
  <c r="BI131" i="9"/>
  <c r="BH716" i="9"/>
  <c r="BJ806" i="9"/>
  <c r="AZ776" i="9"/>
  <c r="AZ777" i="9" s="1"/>
  <c r="AP132" i="9"/>
  <c r="BH131" i="9"/>
  <c r="AJ27" i="9"/>
  <c r="BF26" i="9"/>
  <c r="AS927" i="9"/>
  <c r="BI926" i="9"/>
  <c r="AX776" i="9"/>
  <c r="AX777" i="9" s="1"/>
  <c r="BI476" i="9"/>
  <c r="BI206" i="9"/>
  <c r="AV117" i="9"/>
  <c r="BG911" i="9"/>
  <c r="AM912" i="9"/>
  <c r="AR806" i="9"/>
  <c r="AR807" i="9" s="1"/>
  <c r="AJ746" i="9"/>
  <c r="AK716" i="9"/>
  <c r="AK717" i="9" s="1"/>
  <c r="AO896" i="9"/>
  <c r="AO897" i="9" s="1"/>
  <c r="AJ776" i="9"/>
  <c r="AW761" i="9"/>
  <c r="AW762" i="9" s="1"/>
  <c r="BJ221" i="9"/>
  <c r="AV222" i="9"/>
  <c r="AK161" i="9"/>
  <c r="AK162" i="9" s="1"/>
  <c r="AZ26" i="9"/>
  <c r="AZ27" i="9" s="1"/>
  <c r="AP912" i="9"/>
  <c r="AN896" i="9"/>
  <c r="AV761" i="9"/>
  <c r="AT506" i="9"/>
  <c r="AT507" i="9" s="1"/>
  <c r="BF161" i="9"/>
  <c r="BF131" i="9"/>
  <c r="AJ132" i="9"/>
  <c r="AP41" i="9"/>
  <c r="BG836" i="9"/>
  <c r="AM837" i="9"/>
  <c r="BJ701" i="9"/>
  <c r="AV702" i="9"/>
  <c r="AV941" i="9"/>
  <c r="AU761" i="9"/>
  <c r="AM522" i="9"/>
  <c r="BG521" i="9"/>
  <c r="BI296" i="9"/>
  <c r="AS297" i="9"/>
  <c r="BB161" i="9"/>
  <c r="BB162" i="9" s="1"/>
  <c r="AO41" i="9"/>
  <c r="AO42" i="9" s="1"/>
  <c r="AU941" i="9"/>
  <c r="AU942" i="9" s="1"/>
  <c r="BG881" i="9"/>
  <c r="AW536" i="9"/>
  <c r="AW537" i="9" s="1"/>
  <c r="BG461" i="9"/>
  <c r="AN41" i="9"/>
  <c r="AL611" i="9"/>
  <c r="AP596" i="9"/>
  <c r="AV536" i="9"/>
  <c r="AJ461" i="9"/>
  <c r="AT356" i="9"/>
  <c r="AT357" i="9" s="1"/>
  <c r="AP851" i="9"/>
  <c r="BI746" i="9"/>
  <c r="AO596" i="9"/>
  <c r="AO597" i="9" s="1"/>
  <c r="AU536" i="9"/>
  <c r="AU537" i="9" s="1"/>
  <c r="AU521" i="9"/>
  <c r="AU522" i="9" s="1"/>
  <c r="BJ461" i="9"/>
  <c r="AV462" i="9"/>
  <c r="AQ446" i="9"/>
  <c r="AQ447" i="9" s="1"/>
  <c r="BJ446" i="9"/>
  <c r="BA401" i="9"/>
  <c r="BA402" i="9" s="1"/>
  <c r="AM312" i="9"/>
  <c r="BG311" i="9"/>
  <c r="AN596" i="9"/>
  <c r="AN597" i="9" s="1"/>
  <c r="AW566" i="9"/>
  <c r="AW567" i="9" s="1"/>
  <c r="AM492" i="9"/>
  <c r="BJ341" i="9"/>
  <c r="AV342" i="9"/>
  <c r="AJ207" i="9"/>
  <c r="AT147" i="9"/>
  <c r="BI146" i="9"/>
  <c r="AP926" i="9"/>
  <c r="AT881" i="9"/>
  <c r="AT882" i="9" s="1"/>
  <c r="AV716" i="9"/>
  <c r="BF326" i="9"/>
  <c r="AW161" i="9"/>
  <c r="AW162" i="9" s="1"/>
  <c r="BI686" i="9"/>
  <c r="AY596" i="9"/>
  <c r="AY597" i="9" s="1"/>
  <c r="AL596" i="9"/>
  <c r="AL597" i="9" s="1"/>
  <c r="AN191" i="9"/>
  <c r="AN192" i="9" s="1"/>
  <c r="AL176" i="9"/>
  <c r="AL177" i="9" s="1"/>
  <c r="AV161" i="9"/>
  <c r="BA71" i="9"/>
  <c r="BA72" i="9" s="1"/>
  <c r="AV912" i="9"/>
  <c r="BJ911" i="9"/>
  <c r="AR881" i="9"/>
  <c r="AR882" i="9" s="1"/>
  <c r="BA791" i="9"/>
  <c r="BA792" i="9" s="1"/>
  <c r="AX596" i="9"/>
  <c r="AX597" i="9" s="1"/>
  <c r="AK596" i="9"/>
  <c r="AK597" i="9" s="1"/>
  <c r="AW401" i="9"/>
  <c r="AW402" i="9" s="1"/>
  <c r="AM191" i="9"/>
  <c r="AK176" i="9"/>
  <c r="AK177" i="9" s="1"/>
  <c r="AN101" i="9"/>
  <c r="AN102" i="9" s="1"/>
  <c r="BG926" i="9"/>
  <c r="AJ596" i="9"/>
  <c r="BF251" i="9"/>
  <c r="AJ252" i="9"/>
  <c r="AX611" i="9"/>
  <c r="AR821" i="9"/>
  <c r="AR822" i="9" s="1"/>
  <c r="AO626" i="9"/>
  <c r="AO627" i="9" s="1"/>
  <c r="AS537" i="9"/>
  <c r="BJ416" i="9"/>
  <c r="AV417" i="9"/>
  <c r="BG236" i="9"/>
  <c r="AM237" i="9"/>
  <c r="BJ26" i="9"/>
  <c r="AW27" i="9"/>
  <c r="BH941" i="9"/>
  <c r="AT717" i="9"/>
  <c r="AL551" i="9"/>
  <c r="AL552" i="9" s="1"/>
  <c r="AU371" i="9"/>
  <c r="AU372" i="9" s="1"/>
  <c r="AV207" i="9"/>
  <c r="BF566" i="9"/>
  <c r="BH536" i="9"/>
  <c r="AP537" i="9"/>
  <c r="AP372" i="9"/>
  <c r="BH371" i="9"/>
  <c r="AO341" i="9"/>
  <c r="AY56" i="9"/>
  <c r="AY57" i="9" s="1"/>
  <c r="BA896" i="9"/>
  <c r="BA897" i="9" s="1"/>
  <c r="BF806" i="9"/>
  <c r="BB716" i="9"/>
  <c r="BB717" i="9" s="1"/>
  <c r="BB611" i="9"/>
  <c r="BB612" i="9" s="1"/>
  <c r="AY536" i="9"/>
  <c r="AY537" i="9" s="1"/>
  <c r="AJ117" i="9"/>
  <c r="AJ86" i="9"/>
  <c r="BB671" i="9"/>
  <c r="BB672" i="9" s="1"/>
  <c r="AS657" i="9"/>
  <c r="BI656" i="9"/>
  <c r="AM641" i="9"/>
  <c r="BA611" i="9"/>
  <c r="BA612" i="9" s="1"/>
  <c r="AV597" i="9"/>
  <c r="AL461" i="9"/>
  <c r="AL462" i="9" s="1"/>
  <c r="BB431" i="9"/>
  <c r="BB432" i="9" s="1"/>
  <c r="AS386" i="9"/>
  <c r="BJ371" i="9"/>
  <c r="AV372" i="9"/>
  <c r="BH296" i="9"/>
  <c r="AP297" i="9"/>
  <c r="AU282" i="9"/>
  <c r="AV86" i="9"/>
  <c r="AK461" i="9"/>
  <c r="AK462" i="9" s="1"/>
  <c r="AM447" i="9"/>
  <c r="BG446" i="9"/>
  <c r="AS447" i="9"/>
  <c r="BI446" i="9"/>
  <c r="BA431" i="9"/>
  <c r="BA432" i="9" s="1"/>
  <c r="BB311" i="9"/>
  <c r="BB312" i="9" s="1"/>
  <c r="BJ236" i="9"/>
  <c r="AM792" i="9"/>
  <c r="BG791" i="9"/>
  <c r="AS941" i="9"/>
  <c r="AW896" i="9"/>
  <c r="AW897" i="9" s="1"/>
  <c r="BH626" i="9"/>
  <c r="BB626" i="9"/>
  <c r="AN266" i="9"/>
  <c r="AN267" i="9" s="1"/>
  <c r="AN866" i="9"/>
  <c r="AN867" i="9" s="1"/>
  <c r="BJ581" i="9"/>
  <c r="BG581" i="9"/>
  <c r="AP222" i="9"/>
  <c r="BH221" i="9"/>
  <c r="AV102" i="9"/>
  <c r="BB101" i="9"/>
  <c r="BB102" i="9" s="1"/>
  <c r="AM776" i="9"/>
  <c r="AM567" i="9"/>
  <c r="BG566" i="9"/>
  <c r="AJ162" i="9"/>
  <c r="AT941" i="9"/>
  <c r="AT942" i="9" s="1"/>
  <c r="AX896" i="9"/>
  <c r="AX897" i="9" s="1"/>
  <c r="AM882" i="9"/>
  <c r="BG851" i="9"/>
  <c r="BF11" i="9"/>
  <c r="AJ12" i="9"/>
  <c r="BB596" i="9"/>
  <c r="BB597" i="9" s="1"/>
  <c r="BI596" i="9"/>
  <c r="AS597" i="9"/>
  <c r="AP582" i="9"/>
  <c r="BH581" i="9"/>
  <c r="AJ567" i="9"/>
  <c r="AV896" i="9"/>
  <c r="AV957" i="9"/>
  <c r="BI566" i="9"/>
  <c r="AM867" i="9"/>
  <c r="AQ896" i="9"/>
  <c r="AQ897" i="9" s="1"/>
  <c r="AY776" i="9"/>
  <c r="AY777" i="9" s="1"/>
  <c r="AY761" i="9"/>
  <c r="BF686" i="9"/>
  <c r="BF656" i="9"/>
  <c r="AW551" i="9"/>
  <c r="AW552" i="9" s="1"/>
  <c r="AJ551" i="9"/>
  <c r="AM132" i="9"/>
  <c r="BG131" i="9"/>
  <c r="BI41" i="9"/>
  <c r="AS42" i="9"/>
  <c r="AU911" i="9"/>
  <c r="AU912" i="9" s="1"/>
  <c r="AS866" i="9"/>
  <c r="AZ716" i="9"/>
  <c r="AZ717" i="9" s="1"/>
  <c r="AM716" i="9"/>
  <c r="AK641" i="9"/>
  <c r="AK642" i="9" s="1"/>
  <c r="AL626" i="9"/>
  <c r="AL627" i="9" s="1"/>
  <c r="AV551" i="9"/>
  <c r="AT491" i="9"/>
  <c r="AT492" i="9" s="1"/>
  <c r="AY416" i="9"/>
  <c r="AY417" i="9" s="1"/>
  <c r="AZ356" i="9"/>
  <c r="AZ357" i="9" s="1"/>
  <c r="AP251" i="9"/>
  <c r="AQ206" i="9"/>
  <c r="AQ207" i="9" s="1"/>
  <c r="AM176" i="9"/>
  <c r="AL101" i="9"/>
  <c r="AL102" i="9" s="1"/>
  <c r="BB956" i="9"/>
  <c r="BB957" i="9" s="1"/>
  <c r="AT911" i="9"/>
  <c r="AT912" i="9" s="1"/>
  <c r="AR866" i="9"/>
  <c r="AR867" i="9" s="1"/>
  <c r="AY716" i="9"/>
  <c r="AY717" i="9" s="1"/>
  <c r="AL701" i="9"/>
  <c r="AL702" i="9" s="1"/>
  <c r="AM671" i="9"/>
  <c r="AX581" i="9"/>
  <c r="AX582" i="9" s="1"/>
  <c r="AR521" i="9"/>
  <c r="AR522" i="9" s="1"/>
  <c r="AN476" i="9"/>
  <c r="AN477" i="9" s="1"/>
  <c r="AX416" i="9"/>
  <c r="AX417" i="9" s="1"/>
  <c r="AV311" i="9"/>
  <c r="AP206" i="9"/>
  <c r="AK101" i="9"/>
  <c r="AQ56" i="9"/>
  <c r="AQ57" i="9" s="1"/>
  <c r="AS11" i="9"/>
  <c r="AS911" i="9"/>
  <c r="BB836" i="9"/>
  <c r="BB837" i="9" s="1"/>
  <c r="AO821" i="9"/>
  <c r="AO822" i="9" s="1"/>
  <c r="AO686" i="9"/>
  <c r="AO687" i="9" s="1"/>
  <c r="BB641" i="9"/>
  <c r="BB642" i="9" s="1"/>
  <c r="AZ611" i="9"/>
  <c r="AQ521" i="9"/>
  <c r="AQ522" i="9" s="1"/>
  <c r="AJ431" i="9"/>
  <c r="AU86" i="9"/>
  <c r="AU87" i="9" s="1"/>
  <c r="AT896" i="9"/>
  <c r="AT897" i="9" s="1"/>
  <c r="AN821" i="9"/>
  <c r="AN822" i="9" s="1"/>
  <c r="AZ731" i="9"/>
  <c r="AZ732" i="9" s="1"/>
  <c r="AN686" i="9"/>
  <c r="AN687" i="9" s="1"/>
  <c r="AM656" i="9"/>
  <c r="BA641" i="9"/>
  <c r="BA642" i="9" s="1"/>
  <c r="AY611" i="9"/>
  <c r="AN386" i="9"/>
  <c r="AN387" i="9" s="1"/>
  <c r="AV282" i="9"/>
  <c r="BJ281" i="9"/>
  <c r="BA266" i="9"/>
  <c r="BA267" i="9" s="1"/>
  <c r="AW176" i="9"/>
  <c r="AW177" i="9" s="1"/>
  <c r="AQ11" i="9"/>
  <c r="AQ12" i="9" s="1"/>
  <c r="AP11" i="9"/>
  <c r="AW851" i="9"/>
  <c r="AW852" i="9" s="1"/>
  <c r="AS506" i="9"/>
  <c r="AJ236" i="9"/>
  <c r="AU221" i="9"/>
  <c r="AU222" i="9" s="1"/>
  <c r="AS71" i="9"/>
  <c r="BF521" i="9"/>
  <c r="AN296" i="9"/>
  <c r="AN297" i="9" s="1"/>
  <c r="BF146" i="9"/>
  <c r="AO116" i="9"/>
  <c r="AO117" i="9" s="1"/>
  <c r="BA281" i="9"/>
  <c r="BA282" i="9" s="1"/>
  <c r="AK236" i="9"/>
  <c r="AK237" i="9" s="1"/>
  <c r="BA101" i="9"/>
  <c r="BA102" i="9" s="1"/>
  <c r="AV851" i="9"/>
  <c r="AM371" i="9"/>
  <c r="AS357" i="9"/>
  <c r="BI356" i="9"/>
  <c r="AQ311" i="9"/>
  <c r="AQ312" i="9" s="1"/>
  <c r="AN806" i="9"/>
  <c r="AN807" i="9" s="1"/>
  <c r="AJ641" i="9"/>
  <c r="AM296" i="9"/>
  <c r="BI221" i="9"/>
  <c r="AS222" i="9"/>
  <c r="BH176" i="9"/>
  <c r="AP177" i="9"/>
  <c r="BJ146" i="9"/>
  <c r="AK926" i="9"/>
  <c r="AL671" i="9"/>
  <c r="AL672" i="9" s="1"/>
  <c r="AP401" i="9"/>
  <c r="AL296" i="9"/>
  <c r="AL297" i="9" s="1"/>
  <c r="BB206" i="9"/>
  <c r="BB207" i="9" s="1"/>
  <c r="AX176" i="9"/>
  <c r="AX177" i="9" s="1"/>
  <c r="AU146" i="9"/>
  <c r="AU147" i="9" s="1"/>
  <c r="BA821" i="9"/>
  <c r="BA822" i="9" s="1"/>
  <c r="AK671" i="9"/>
  <c r="AK672" i="9" s="1"/>
  <c r="AS326" i="9"/>
  <c r="AS896" i="9"/>
  <c r="AZ821" i="9"/>
  <c r="AZ822" i="9" s="1"/>
  <c r="AJ671" i="9"/>
  <c r="AY656" i="9"/>
  <c r="AY657" i="9" s="1"/>
  <c r="AK476" i="9"/>
  <c r="AK477" i="9" s="1"/>
  <c r="BF356" i="9"/>
  <c r="AK116" i="9"/>
  <c r="AK117" i="9" s="1"/>
  <c r="AS26" i="9"/>
  <c r="AM206" i="9"/>
  <c r="AT71" i="9"/>
  <c r="AT72" i="9" s="1"/>
  <c r="AP791" i="9"/>
  <c r="BA716" i="9"/>
  <c r="BA717" i="9" s="1"/>
  <c r="AR311" i="9"/>
  <c r="AR312" i="9" s="1"/>
  <c r="BA176" i="9"/>
  <c r="BA177" i="9" s="1"/>
  <c r="AR506" i="9"/>
  <c r="AR507" i="9" s="1"/>
  <c r="AQ401" i="9"/>
  <c r="AQ402" i="9" s="1"/>
  <c r="AL371" i="9"/>
  <c r="AL372" i="9" s="1"/>
  <c r="AP147" i="9"/>
  <c r="BH146" i="9"/>
  <c r="AN116" i="9"/>
  <c r="AN117" i="9" s="1"/>
  <c r="BJ821" i="9"/>
  <c r="AM806" i="9"/>
  <c r="AX716" i="9"/>
  <c r="AX717" i="9" s="1"/>
  <c r="AK701" i="9"/>
  <c r="AK702" i="9" s="1"/>
  <c r="AQ566" i="9"/>
  <c r="AQ567" i="9" s="1"/>
  <c r="AJ881" i="9"/>
  <c r="AS851" i="9"/>
  <c r="AV431" i="9"/>
  <c r="AQ941" i="9"/>
  <c r="AQ942" i="9" s="1"/>
  <c r="BI836" i="9"/>
  <c r="AN776" i="9"/>
  <c r="AN777" i="9" s="1"/>
  <c r="AY686" i="9"/>
  <c r="AY687" i="9" s="1"/>
  <c r="AX656" i="9"/>
  <c r="AX657" i="9" s="1"/>
  <c r="AM506" i="9"/>
  <c r="AY386" i="9"/>
  <c r="AY387" i="9" s="1"/>
  <c r="AQ326" i="9"/>
  <c r="AV296" i="9"/>
  <c r="AZ56" i="9"/>
  <c r="AZ57" i="9" s="1"/>
  <c r="AR26" i="9"/>
  <c r="AR27" i="9" s="1"/>
  <c r="AM536" i="9"/>
  <c r="AL491" i="9"/>
  <c r="AL492" i="9" s="1"/>
  <c r="AU431" i="9"/>
  <c r="AU432" i="9" s="1"/>
  <c r="AM386" i="9"/>
  <c r="AQ356" i="9"/>
  <c r="AQ357" i="9" s="1"/>
  <c r="AV251" i="9"/>
  <c r="AX86" i="9"/>
  <c r="AX87" i="9" s="1"/>
  <c r="AK941" i="9"/>
  <c r="AK942" i="9" s="1"/>
  <c r="AV866" i="9"/>
  <c r="AX686" i="9"/>
  <c r="AX687" i="9" s="1"/>
  <c r="AN626" i="9"/>
  <c r="AN627" i="9" s="1"/>
  <c r="AT416" i="9"/>
  <c r="AT417" i="9" s="1"/>
  <c r="AP356" i="9"/>
  <c r="AU251" i="9"/>
  <c r="AU252" i="9" s="1"/>
  <c r="AW86" i="9"/>
  <c r="AW87" i="9" s="1"/>
  <c r="BA881" i="9"/>
  <c r="BA882" i="9" s="1"/>
  <c r="AU866" i="9"/>
  <c r="AU867" i="9" s="1"/>
  <c r="AW686" i="9"/>
  <c r="AW687" i="9" s="1"/>
  <c r="AM626" i="9"/>
  <c r="AJ491" i="9"/>
  <c r="AO356" i="9"/>
  <c r="AO357" i="9" s="1"/>
  <c r="AR326" i="9"/>
  <c r="AR327" i="9" s="1"/>
  <c r="AX221" i="9"/>
  <c r="AX222" i="9" s="1"/>
  <c r="AN176" i="9"/>
  <c r="AN177" i="9" s="1"/>
  <c r="BI116" i="9"/>
  <c r="AL11" i="9"/>
  <c r="AL12" i="9" s="1"/>
  <c r="AR911" i="9"/>
  <c r="AR912" i="9" s="1"/>
  <c r="AQ761" i="9"/>
  <c r="AQ656" i="9"/>
  <c r="AQ657" i="9" s="1"/>
  <c r="AP566" i="9"/>
  <c r="AT236" i="9"/>
  <c r="BF191" i="9"/>
  <c r="AX536" i="9"/>
  <c r="AX537" i="9" s="1"/>
  <c r="AW491" i="9"/>
  <c r="AW492" i="9" s="1"/>
  <c r="AZ461" i="9"/>
  <c r="AZ462" i="9" s="1"/>
  <c r="AR131" i="9"/>
  <c r="AR132" i="9" s="1"/>
  <c r="AY11" i="9"/>
  <c r="AY12" i="9" s="1"/>
  <c r="AM701" i="9"/>
  <c r="AO656" i="9"/>
  <c r="AO657" i="9" s="1"/>
  <c r="AP551" i="9"/>
  <c r="AV491" i="9"/>
  <c r="AS492" i="9"/>
  <c r="BI491" i="9"/>
  <c r="AU206" i="9"/>
  <c r="AU207" i="9" s="1"/>
  <c r="AZ176" i="9"/>
  <c r="AZ177" i="9" s="1"/>
  <c r="AL161" i="9"/>
  <c r="AL162" i="9" s="1"/>
  <c r="BG146" i="9"/>
  <c r="AT56" i="9"/>
  <c r="AT57" i="9" s="1"/>
  <c r="AS821" i="9"/>
  <c r="BA461" i="9"/>
  <c r="BA462" i="9" s="1"/>
  <c r="AN701" i="9"/>
  <c r="AN702" i="9" s="1"/>
  <c r="AP656" i="9"/>
  <c r="AP821" i="9"/>
  <c r="AN656" i="9"/>
  <c r="AN657" i="9" s="1"/>
  <c r="AU491" i="9"/>
  <c r="AU492" i="9" s="1"/>
  <c r="AX461" i="9"/>
  <c r="AX462" i="9" s="1"/>
  <c r="AQ236" i="9"/>
  <c r="AQ237" i="9" s="1"/>
  <c r="AY176" i="9"/>
  <c r="AY177" i="9" s="1"/>
  <c r="AV71" i="9"/>
  <c r="AS56" i="9"/>
  <c r="BJ41" i="9"/>
  <c r="AQ116" i="9"/>
  <c r="AQ117" i="9" s="1"/>
  <c r="AR101" i="9"/>
  <c r="AR102" i="9" s="1"/>
  <c r="AV56" i="9"/>
  <c r="AS881" i="9"/>
  <c r="BB746" i="9"/>
  <c r="BB747" i="9" s="1"/>
  <c r="AK731" i="9"/>
  <c r="AK732" i="9" s="1"/>
  <c r="AX566" i="9"/>
  <c r="AX567" i="9" s="1"/>
  <c r="AS402" i="9"/>
  <c r="AU266" i="9"/>
  <c r="AU267" i="9" s="1"/>
  <c r="AM161" i="9"/>
  <c r="AP116" i="9"/>
  <c r="AU56" i="9"/>
  <c r="AU57" i="9" s="1"/>
  <c r="AP476" i="9"/>
  <c r="AK371" i="9"/>
  <c r="AK372" i="9" s="1"/>
  <c r="AO236" i="9"/>
  <c r="AO237" i="9" s="1"/>
  <c r="BA671" i="9"/>
  <c r="BA672" i="9" s="1"/>
  <c r="AL641" i="9"/>
  <c r="AL642" i="9" s="1"/>
  <c r="AZ491" i="9"/>
  <c r="AZ492" i="9" s="1"/>
  <c r="AO476" i="9"/>
  <c r="AO477" i="9" s="1"/>
  <c r="AU386" i="9"/>
  <c r="AU387" i="9" s="1"/>
  <c r="AJ371" i="9"/>
  <c r="AY251" i="9"/>
  <c r="AY252" i="9" s="1"/>
  <c r="AX206" i="9"/>
  <c r="AX207" i="9" s="1"/>
  <c r="BB116" i="9"/>
  <c r="BB117" i="9" s="1"/>
  <c r="AZ851" i="9"/>
  <c r="AZ852" i="9" s="1"/>
  <c r="AO806" i="9"/>
  <c r="AO807" i="9" s="1"/>
  <c r="AJ791" i="9"/>
  <c r="AO716" i="9"/>
  <c r="AO717" i="9" s="1"/>
  <c r="BA551" i="9"/>
  <c r="BA552" i="9" s="1"/>
  <c r="AY491" i="9"/>
  <c r="AY492" i="9" s="1"/>
  <c r="AY446" i="9"/>
  <c r="AY447" i="9" s="1"/>
  <c r="AX251" i="9"/>
  <c r="AX252" i="9" s="1"/>
  <c r="AW206" i="9"/>
  <c r="AW207" i="9" s="1"/>
  <c r="AR11" i="9"/>
  <c r="AR12" i="9" s="1"/>
  <c r="AN716" i="9"/>
  <c r="AN717" i="9" s="1"/>
  <c r="AP671" i="9"/>
  <c r="AU626" i="9"/>
  <c r="AM596" i="9"/>
  <c r="BB551" i="9"/>
  <c r="BB552" i="9" s="1"/>
  <c r="AQ281" i="9"/>
  <c r="AQ282" i="9" s="1"/>
  <c r="AQ41" i="9"/>
  <c r="AQ42" i="9" s="1"/>
  <c r="AL206" i="9"/>
  <c r="AL207" i="9" s="1"/>
  <c r="AS101" i="9"/>
  <c r="AJ71" i="9"/>
  <c r="AO401" i="9"/>
  <c r="AO402" i="9" s="1"/>
  <c r="AT341" i="9"/>
  <c r="AT342" i="9" s="1"/>
  <c r="AO671" i="9"/>
  <c r="AO672" i="9" s="1"/>
  <c r="AT581" i="9"/>
  <c r="AT582" i="9" s="1"/>
  <c r="AV506" i="9"/>
  <c r="AN401" i="9"/>
  <c r="AN402" i="9" s="1"/>
  <c r="AS341" i="9"/>
  <c r="AK851" i="9"/>
  <c r="AK852" i="9" s="1"/>
  <c r="AS581" i="9"/>
  <c r="AU506" i="9"/>
  <c r="AU507" i="9" s="1"/>
  <c r="AQ491" i="9"/>
  <c r="AQ492" i="9" s="1"/>
  <c r="AJ476" i="9"/>
  <c r="AS416" i="9"/>
  <c r="AR341" i="9"/>
  <c r="AR342" i="9" s="1"/>
  <c r="BB281" i="9"/>
  <c r="BB282" i="9" s="1"/>
  <c r="AV266" i="9"/>
  <c r="AU26" i="9"/>
  <c r="AU27" i="9" s="1"/>
  <c r="AK491" i="9"/>
  <c r="AK492" i="9" s="1"/>
  <c r="AJ311" i="9"/>
  <c r="AL131" i="9"/>
  <c r="AL132" i="9" s="1"/>
  <c r="AT461" i="9"/>
  <c r="AT462" i="9" s="1"/>
  <c r="AN416" i="9"/>
  <c r="AN417" i="9" s="1"/>
  <c r="BA311" i="9"/>
  <c r="BA312" i="9" s="1"/>
  <c r="AU101" i="9"/>
  <c r="AU102" i="9" s="1"/>
  <c r="AS461" i="9"/>
  <c r="AM416" i="9"/>
  <c r="AT101" i="9"/>
  <c r="AT102" i="9" s="1"/>
  <c r="AN56" i="9"/>
  <c r="AN57" i="9" s="1"/>
  <c r="BF896" i="9" l="1"/>
  <c r="AJ897" i="9"/>
  <c r="BJ491" i="9"/>
  <c r="AV492" i="9"/>
  <c r="AM702" i="9"/>
  <c r="BG701" i="9"/>
  <c r="BH866" i="9"/>
  <c r="BF551" i="9"/>
  <c r="AJ552" i="9"/>
  <c r="BI311" i="9"/>
  <c r="BG626" i="9"/>
  <c r="AM627" i="9"/>
  <c r="AS507" i="9"/>
  <c r="BI506" i="9"/>
  <c r="BG671" i="9"/>
  <c r="AM672" i="9"/>
  <c r="BG401" i="9"/>
  <c r="BB627" i="9"/>
  <c r="BJ626" i="9"/>
  <c r="BF116" i="9"/>
  <c r="BF596" i="9"/>
  <c r="AJ597" i="9"/>
  <c r="AU762" i="9"/>
  <c r="BI761" i="9"/>
  <c r="BH896" i="9"/>
  <c r="AP642" i="9"/>
  <c r="BH641" i="9"/>
  <c r="BH476" i="9"/>
  <c r="AP477" i="9"/>
  <c r="AM807" i="9"/>
  <c r="BG806" i="9"/>
  <c r="AS942" i="9"/>
  <c r="BI941" i="9"/>
  <c r="AK927" i="9"/>
  <c r="BF926" i="9"/>
  <c r="AS102" i="9"/>
  <c r="BI101" i="9"/>
  <c r="BH116" i="9"/>
  <c r="AP117" i="9"/>
  <c r="AV897" i="9"/>
  <c r="BJ896" i="9"/>
  <c r="BG191" i="9"/>
  <c r="AM192" i="9"/>
  <c r="BH551" i="9"/>
  <c r="AP552" i="9"/>
  <c r="AY612" i="9"/>
  <c r="BG611" i="9"/>
  <c r="BI266" i="9"/>
  <c r="BH446" i="9"/>
  <c r="BI401" i="9"/>
  <c r="BJ251" i="9"/>
  <c r="AV252" i="9"/>
  <c r="BG656" i="9"/>
  <c r="AM657" i="9"/>
  <c r="BH251" i="9"/>
  <c r="AP252" i="9"/>
  <c r="AJ342" i="9"/>
  <c r="BF341" i="9"/>
  <c r="AM417" i="9"/>
  <c r="BG416" i="9"/>
  <c r="BG596" i="9"/>
  <c r="AM597" i="9"/>
  <c r="BI806" i="9"/>
  <c r="AS807" i="9"/>
  <c r="AS462" i="9"/>
  <c r="BI461" i="9"/>
  <c r="AU627" i="9"/>
  <c r="BI626" i="9"/>
  <c r="BG386" i="9"/>
  <c r="AM387" i="9"/>
  <c r="BH671" i="9"/>
  <c r="AP672" i="9"/>
  <c r="BJ761" i="9"/>
  <c r="AV762" i="9"/>
  <c r="AN897" i="9"/>
  <c r="BG896" i="9"/>
  <c r="AM537" i="9"/>
  <c r="BG536" i="9"/>
  <c r="BJ86" i="9"/>
  <c r="AV87" i="9"/>
  <c r="AV162" i="9"/>
  <c r="BJ161" i="9"/>
  <c r="BJ686" i="9"/>
  <c r="AT237" i="9"/>
  <c r="BI236" i="9"/>
  <c r="BF431" i="9"/>
  <c r="AJ432" i="9"/>
  <c r="BH26" i="9"/>
  <c r="BI716" i="9"/>
  <c r="BF41" i="9"/>
  <c r="BF311" i="9"/>
  <c r="AJ312" i="9"/>
  <c r="BJ296" i="9"/>
  <c r="AV297" i="9"/>
  <c r="BI26" i="9"/>
  <c r="AS27" i="9"/>
  <c r="AZ612" i="9"/>
  <c r="BH611" i="9"/>
  <c r="BG716" i="9"/>
  <c r="AM717" i="9"/>
  <c r="AJ462" i="9"/>
  <c r="BF461" i="9"/>
  <c r="BH806" i="9"/>
  <c r="AP807" i="9"/>
  <c r="AS867" i="9"/>
  <c r="BI866" i="9"/>
  <c r="BF626" i="9"/>
  <c r="BJ641" i="9"/>
  <c r="AJ777" i="9"/>
  <c r="BF776" i="9"/>
  <c r="BG776" i="9"/>
  <c r="AM777" i="9"/>
  <c r="AN42" i="9"/>
  <c r="BG41" i="9"/>
  <c r="BF731" i="9"/>
  <c r="BH236" i="9"/>
  <c r="AS912" i="9"/>
  <c r="BI911" i="9"/>
  <c r="BJ716" i="9"/>
  <c r="AV717" i="9"/>
  <c r="BI416" i="9"/>
  <c r="AS417" i="9"/>
  <c r="BF476" i="9"/>
  <c r="AJ477" i="9"/>
  <c r="AS897" i="9"/>
  <c r="BI896" i="9"/>
  <c r="BJ101" i="9"/>
  <c r="BH926" i="9"/>
  <c r="AP927" i="9"/>
  <c r="BI641" i="9"/>
  <c r="BI431" i="9"/>
  <c r="BI326" i="9"/>
  <c r="AS327" i="9"/>
  <c r="BH206" i="9"/>
  <c r="AP207" i="9"/>
  <c r="BI536" i="9"/>
  <c r="BF371" i="9"/>
  <c r="AJ372" i="9"/>
  <c r="AJ492" i="9"/>
  <c r="BF491" i="9"/>
  <c r="BJ116" i="9"/>
  <c r="AS342" i="9"/>
  <c r="BI341" i="9"/>
  <c r="BI821" i="9"/>
  <c r="AS822" i="9"/>
  <c r="AY762" i="9"/>
  <c r="BG761" i="9"/>
  <c r="AX612" i="9"/>
  <c r="BJ611" i="9"/>
  <c r="BJ401" i="9"/>
  <c r="BF851" i="9"/>
  <c r="BH56" i="9"/>
  <c r="AJ87" i="9"/>
  <c r="BF86" i="9"/>
  <c r="AV507" i="9"/>
  <c r="BJ506" i="9"/>
  <c r="BG116" i="9"/>
  <c r="BH341" i="9"/>
  <c r="AP402" i="9"/>
  <c r="BH401" i="9"/>
  <c r="BG866" i="9"/>
  <c r="BG491" i="9"/>
  <c r="AV942" i="9"/>
  <c r="BJ941" i="9"/>
  <c r="BH521" i="9"/>
  <c r="BI551" i="9"/>
  <c r="BF71" i="9"/>
  <c r="AJ72" i="9"/>
  <c r="AM162" i="9"/>
  <c r="BG161" i="9"/>
  <c r="AV867" i="9"/>
  <c r="BJ866" i="9"/>
  <c r="BG176" i="9"/>
  <c r="AM177" i="9"/>
  <c r="AO342" i="9"/>
  <c r="BG341" i="9"/>
  <c r="BH41" i="9"/>
  <c r="AP42" i="9"/>
  <c r="BG296" i="9"/>
  <c r="AM297" i="9"/>
  <c r="AJ642" i="9"/>
  <c r="BF641" i="9"/>
  <c r="BJ746" i="9"/>
  <c r="BI881" i="9"/>
  <c r="AS882" i="9"/>
  <c r="BI521" i="9"/>
  <c r="BH281" i="9"/>
  <c r="BJ56" i="9"/>
  <c r="AV57" i="9"/>
  <c r="AP792" i="9"/>
  <c r="BH791" i="9"/>
  <c r="BJ551" i="9"/>
  <c r="AV552" i="9"/>
  <c r="AP852" i="9"/>
  <c r="BH851" i="9"/>
  <c r="AP567" i="9"/>
  <c r="BH566" i="9"/>
  <c r="AM207" i="9"/>
  <c r="BG206" i="9"/>
  <c r="BI371" i="9"/>
  <c r="AS732" i="9"/>
  <c r="BI731" i="9"/>
  <c r="BI791" i="9"/>
  <c r="BG371" i="9"/>
  <c r="AM372" i="9"/>
  <c r="BI56" i="9"/>
  <c r="AS57" i="9"/>
  <c r="AQ762" i="9"/>
  <c r="BH761" i="9"/>
  <c r="BH326" i="9"/>
  <c r="AQ327" i="9"/>
  <c r="BJ851" i="9"/>
  <c r="AV852" i="9"/>
  <c r="BJ536" i="9"/>
  <c r="AV537" i="9"/>
  <c r="AV72" i="9"/>
  <c r="BJ71" i="9"/>
  <c r="BH596" i="9"/>
  <c r="AP597" i="9"/>
  <c r="BF176" i="9"/>
  <c r="BJ266" i="9"/>
  <c r="AV267" i="9"/>
  <c r="AM507" i="9"/>
  <c r="BG506" i="9"/>
  <c r="BI386" i="9"/>
  <c r="AS387" i="9"/>
  <c r="AL612" i="9"/>
  <c r="BF611" i="9"/>
  <c r="BG686" i="9"/>
  <c r="AJ792" i="9"/>
  <c r="BF791" i="9"/>
  <c r="BF671" i="9"/>
  <c r="AJ672" i="9"/>
  <c r="AS12" i="9"/>
  <c r="BI11" i="9"/>
  <c r="AJ747" i="9"/>
  <c r="BF746" i="9"/>
  <c r="BJ836" i="9"/>
  <c r="BH911" i="9"/>
  <c r="BJ596" i="9"/>
  <c r="BH821" i="9"/>
  <c r="AP822" i="9"/>
  <c r="BH311" i="9"/>
  <c r="BF101" i="9"/>
  <c r="AK102" i="9"/>
  <c r="BH506" i="9"/>
  <c r="BH656" i="9"/>
  <c r="AP657" i="9"/>
  <c r="BJ431" i="9"/>
  <c r="AV432" i="9"/>
  <c r="AS72" i="9"/>
  <c r="BI71" i="9"/>
  <c r="AM642" i="9"/>
  <c r="BG641" i="9"/>
  <c r="BH731" i="9"/>
  <c r="BG356" i="9"/>
  <c r="BI581" i="9"/>
  <c r="AS582" i="9"/>
  <c r="BH776" i="9"/>
  <c r="BJ311" i="9"/>
  <c r="AV312" i="9"/>
  <c r="AS852" i="9"/>
  <c r="BI851" i="9"/>
  <c r="BF236" i="9"/>
  <c r="AJ237" i="9"/>
  <c r="BF206" i="9"/>
  <c r="BG101" i="9"/>
  <c r="BH881" i="9"/>
  <c r="AJ882" i="9"/>
  <c r="BF881" i="9"/>
  <c r="BJ206" i="9"/>
  <c r="BJ176" i="9"/>
  <c r="BF941" i="9"/>
  <c r="BH11" i="9"/>
  <c r="AP12" i="9"/>
  <c r="BJ566" i="9"/>
  <c r="BH461" i="9"/>
  <c r="BI281" i="9"/>
  <c r="BH356" i="9"/>
  <c r="AP357" i="9"/>
  <c r="BG476" i="9"/>
  <c r="BG251" i="9"/>
  <c r="BJ956" i="9"/>
  <c r="BG11" i="9"/>
  <c r="AJ13" i="8" l="1" a="1"/>
  <c r="AJ13" i="8"/>
  <c r="AJ11" i="8" s="1"/>
  <c r="AK13" i="8"/>
  <c r="AK11" i="8" s="1"/>
  <c r="AK12" i="8" s="1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AZ11" i="8" s="1"/>
  <c r="AZ12" i="8" s="1"/>
  <c r="BA13" i="8"/>
  <c r="BA11" i="8" s="1"/>
  <c r="BA12" i="8" s="1"/>
  <c r="BB13" i="8"/>
  <c r="BB11" i="8" s="1"/>
  <c r="BB12" i="8" s="1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AJ26" i="8"/>
  <c r="AJ27" i="8" s="1"/>
  <c r="AQ26" i="8"/>
  <c r="AR26" i="8"/>
  <c r="AR27" i="8" s="1"/>
  <c r="AS26" i="8"/>
  <c r="AT26" i="8"/>
  <c r="BB26" i="8"/>
  <c r="BB27" i="8" s="1"/>
  <c r="AT27" i="8"/>
  <c r="AJ28" i="8"/>
  <c r="AK28" i="8"/>
  <c r="AK26" i="8" s="1"/>
  <c r="AL28" i="8"/>
  <c r="AL26" i="8" s="1"/>
  <c r="AL27" i="8" s="1"/>
  <c r="AM28" i="8"/>
  <c r="AM26" i="8" s="1"/>
  <c r="AN28" i="8"/>
  <c r="AN26" i="8" s="1"/>
  <c r="AN27" i="8" s="1"/>
  <c r="AO28" i="8"/>
  <c r="AP28" i="8"/>
  <c r="AQ28" i="8"/>
  <c r="AR28" i="8"/>
  <c r="AS28" i="8"/>
  <c r="AT28" i="8"/>
  <c r="AU28" i="8"/>
  <c r="AV28" i="8"/>
  <c r="AV26" i="8" s="1"/>
  <c r="AW28" i="8"/>
  <c r="AW26" i="8" s="1"/>
  <c r="AW27" i="8" s="1"/>
  <c r="AX28" i="8"/>
  <c r="AY28" i="8"/>
  <c r="AZ28" i="8"/>
  <c r="BA28" i="8"/>
  <c r="BA26" i="8" s="1"/>
  <c r="BA27" i="8" s="1"/>
  <c r="BB28" i="8"/>
  <c r="AJ32" i="8"/>
  <c r="AK32" i="8"/>
  <c r="AL32" i="8"/>
  <c r="AM32" i="8"/>
  <c r="AN32" i="8"/>
  <c r="AO32" i="8"/>
  <c r="AP32" i="8"/>
  <c r="AP26" i="8" s="1"/>
  <c r="AP27" i="8" s="1"/>
  <c r="AQ32" i="8"/>
  <c r="AR32" i="8"/>
  <c r="AS32" i="8"/>
  <c r="AT32" i="8"/>
  <c r="AU32" i="8"/>
  <c r="AV32" i="8"/>
  <c r="AW32" i="8"/>
  <c r="AX32" i="8"/>
  <c r="AY32" i="8"/>
  <c r="AZ32" i="8"/>
  <c r="AZ26" i="8" s="1"/>
  <c r="AZ27" i="8" s="1"/>
  <c r="BA32" i="8"/>
  <c r="BB32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U26" i="8" s="1"/>
  <c r="AU27" i="8" s="1"/>
  <c r="AV36" i="8"/>
  <c r="AW36" i="8"/>
  <c r="AX36" i="8"/>
  <c r="AY36" i="8"/>
  <c r="AZ36" i="8"/>
  <c r="BA36" i="8"/>
  <c r="BB36" i="8"/>
  <c r="AT41" i="8"/>
  <c r="AU41" i="8"/>
  <c r="AU42" i="8" s="1"/>
  <c r="AV41" i="8"/>
  <c r="AV42" i="8" s="1"/>
  <c r="AW41" i="8"/>
  <c r="AW42" i="8" s="1"/>
  <c r="AX41" i="8"/>
  <c r="AX42" i="8" s="1"/>
  <c r="AT42" i="8"/>
  <c r="AJ43" i="8"/>
  <c r="AK43" i="8"/>
  <c r="AL43" i="8"/>
  <c r="AL41" i="8" s="1"/>
  <c r="AL42" i="8" s="1"/>
  <c r="AM43" i="8"/>
  <c r="AM41" i="8" s="1"/>
  <c r="AN43" i="8"/>
  <c r="AN41" i="8" s="1"/>
  <c r="AN42" i="8" s="1"/>
  <c r="AO43" i="8"/>
  <c r="AO41" i="8" s="1"/>
  <c r="AO42" i="8" s="1"/>
  <c r="AP43" i="8"/>
  <c r="AP41" i="8" s="1"/>
  <c r="AQ43" i="8"/>
  <c r="AQ41" i="8" s="1"/>
  <c r="AQ42" i="8" s="1"/>
  <c r="AR43" i="8"/>
  <c r="AR41" i="8" s="1"/>
  <c r="AR42" i="8" s="1"/>
  <c r="AS43" i="8"/>
  <c r="AS41" i="8" s="1"/>
  <c r="AT43" i="8"/>
  <c r="AU43" i="8"/>
  <c r="AV43" i="8"/>
  <c r="AW43" i="8"/>
  <c r="AX43" i="8"/>
  <c r="AY43" i="8"/>
  <c r="AZ43" i="8"/>
  <c r="BA43" i="8"/>
  <c r="BB43" i="8"/>
  <c r="AJ47" i="8"/>
  <c r="AJ41" i="8" s="1"/>
  <c r="AJ42" i="8" s="1"/>
  <c r="AK47" i="8"/>
  <c r="AK41" i="8" s="1"/>
  <c r="AK42" i="8" s="1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Y41" i="8" s="1"/>
  <c r="AY42" i="8" s="1"/>
  <c r="AZ47" i="8"/>
  <c r="AZ41" i="8" s="1"/>
  <c r="AZ42" i="8" s="1"/>
  <c r="BA47" i="8"/>
  <c r="BA41" i="8" s="1"/>
  <c r="BA42" i="8" s="1"/>
  <c r="BB47" i="8"/>
  <c r="BB41" i="8" s="1"/>
  <c r="BB42" i="8" s="1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AX56" i="8"/>
  <c r="AX57" i="8" s="1"/>
  <c r="AY56" i="8"/>
  <c r="AY57" i="8" s="1"/>
  <c r="AZ56" i="8"/>
  <c r="AZ57" i="8" s="1"/>
  <c r="BA56" i="8"/>
  <c r="BA57" i="8" s="1"/>
  <c r="BI56" i="8"/>
  <c r="AM57" i="8"/>
  <c r="AS57" i="8"/>
  <c r="AJ58" i="8"/>
  <c r="AK58" i="8"/>
  <c r="AL58" i="8"/>
  <c r="AL56" i="8" s="1"/>
  <c r="AL57" i="8" s="1"/>
  <c r="AM58" i="8"/>
  <c r="AM56" i="8" s="1"/>
  <c r="AN58" i="8"/>
  <c r="AN56" i="8" s="1"/>
  <c r="AN57" i="8" s="1"/>
  <c r="AO58" i="8"/>
  <c r="AO56" i="8" s="1"/>
  <c r="AO57" i="8" s="1"/>
  <c r="AP58" i="8"/>
  <c r="AP56" i="8" s="1"/>
  <c r="AP57" i="8" s="1"/>
  <c r="AQ58" i="8"/>
  <c r="AQ56" i="8" s="1"/>
  <c r="AQ57" i="8" s="1"/>
  <c r="AR58" i="8"/>
  <c r="AS58" i="8"/>
  <c r="AS56" i="8" s="1"/>
  <c r="AT58" i="8"/>
  <c r="AT56" i="8" s="1"/>
  <c r="AT57" i="8" s="1"/>
  <c r="AU58" i="8"/>
  <c r="AV58" i="8"/>
  <c r="AW58" i="8"/>
  <c r="AX58" i="8"/>
  <c r="AY58" i="8"/>
  <c r="AZ58" i="8"/>
  <c r="BA58" i="8"/>
  <c r="BB58" i="8"/>
  <c r="AJ62" i="8"/>
  <c r="AK62" i="8"/>
  <c r="AL62" i="8"/>
  <c r="AM62" i="8"/>
  <c r="AN62" i="8"/>
  <c r="AO62" i="8"/>
  <c r="AP62" i="8"/>
  <c r="AQ62" i="8"/>
  <c r="AR62" i="8"/>
  <c r="AR56" i="8" s="1"/>
  <c r="AR57" i="8" s="1"/>
  <c r="AS62" i="8"/>
  <c r="AT62" i="8"/>
  <c r="AU62" i="8"/>
  <c r="AV62" i="8"/>
  <c r="AV56" i="8" s="1"/>
  <c r="AV57" i="8" s="1"/>
  <c r="AW62" i="8"/>
  <c r="AX62" i="8"/>
  <c r="AY62" i="8"/>
  <c r="AZ62" i="8"/>
  <c r="BA62" i="8"/>
  <c r="BB62" i="8"/>
  <c r="BB56" i="8" s="1"/>
  <c r="BB57" i="8" s="1"/>
  <c r="AJ66" i="8"/>
  <c r="AK66" i="8"/>
  <c r="AL66" i="8"/>
  <c r="AM66" i="8"/>
  <c r="AN66" i="8"/>
  <c r="AO66" i="8"/>
  <c r="AP66" i="8"/>
  <c r="AQ66" i="8"/>
  <c r="AR66" i="8"/>
  <c r="AS66" i="8"/>
  <c r="AT66" i="8"/>
  <c r="AU66" i="8"/>
  <c r="AU56" i="8" s="1"/>
  <c r="AU57" i="8" s="1"/>
  <c r="AV66" i="8"/>
  <c r="AW66" i="8"/>
  <c r="AX66" i="8"/>
  <c r="AY66" i="8"/>
  <c r="AZ66" i="8"/>
  <c r="BA66" i="8"/>
  <c r="BB66" i="8"/>
  <c r="AS71" i="8"/>
  <c r="AT71" i="8"/>
  <c r="AT72" i="8" s="1"/>
  <c r="AU71" i="8"/>
  <c r="AU72" i="8" s="1"/>
  <c r="AX71" i="8"/>
  <c r="AX72" i="8" s="1"/>
  <c r="AN72" i="8"/>
  <c r="AQ72" i="8"/>
  <c r="AR72" i="8"/>
  <c r="AS72" i="8"/>
  <c r="BB72" i="8"/>
  <c r="AJ73" i="8"/>
  <c r="AJ71" i="8" s="1"/>
  <c r="AK73" i="8"/>
  <c r="AL73" i="8"/>
  <c r="AM73" i="8"/>
  <c r="AN73" i="8"/>
  <c r="AO73" i="8"/>
  <c r="AP73" i="8"/>
  <c r="AQ73" i="8"/>
  <c r="AQ71" i="8" s="1"/>
  <c r="AR73" i="8"/>
  <c r="AR71" i="8" s="1"/>
  <c r="AS73" i="8"/>
  <c r="AT73" i="8"/>
  <c r="AU73" i="8"/>
  <c r="AV73" i="8"/>
  <c r="AW73" i="8"/>
  <c r="AX73" i="8"/>
  <c r="AY73" i="8"/>
  <c r="AY71" i="8" s="1"/>
  <c r="AY72" i="8" s="1"/>
  <c r="AZ73" i="8"/>
  <c r="AZ71" i="8" s="1"/>
  <c r="AZ72" i="8" s="1"/>
  <c r="BA73" i="8"/>
  <c r="BA71" i="8" s="1"/>
  <c r="BA72" i="8" s="1"/>
  <c r="BB73" i="8"/>
  <c r="BB71" i="8" s="1"/>
  <c r="AJ77" i="8"/>
  <c r="AK77" i="8"/>
  <c r="AL77" i="8"/>
  <c r="AM77" i="8"/>
  <c r="AN77" i="8"/>
  <c r="AN71" i="8" s="1"/>
  <c r="AO77" i="8"/>
  <c r="AP77" i="8"/>
  <c r="AQ77" i="8"/>
  <c r="AR77" i="8"/>
  <c r="AS77" i="8"/>
  <c r="AT77" i="8"/>
  <c r="AU77" i="8"/>
  <c r="AV77" i="8"/>
  <c r="AV71" i="8" s="1"/>
  <c r="AW77" i="8"/>
  <c r="AW71" i="8" s="1"/>
  <c r="AW72" i="8" s="1"/>
  <c r="AX77" i="8"/>
  <c r="AY77" i="8"/>
  <c r="AZ77" i="8"/>
  <c r="BA77" i="8"/>
  <c r="BB77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AS86" i="8"/>
  <c r="AW86" i="8"/>
  <c r="AW87" i="8" s="1"/>
  <c r="AX86" i="8"/>
  <c r="AX87" i="8" s="1"/>
  <c r="AY86" i="8"/>
  <c r="AY87" i="8" s="1"/>
  <c r="AZ86" i="8"/>
  <c r="AZ87" i="8" s="1"/>
  <c r="AJ88" i="8"/>
  <c r="AK88" i="8"/>
  <c r="AL88" i="8"/>
  <c r="AM88" i="8"/>
  <c r="AN88" i="8"/>
  <c r="AO88" i="8"/>
  <c r="AP88" i="8"/>
  <c r="AQ88" i="8"/>
  <c r="AR88" i="8"/>
  <c r="AS88" i="8"/>
  <c r="AT88" i="8"/>
  <c r="AT86" i="8" s="1"/>
  <c r="AT87" i="8" s="1"/>
  <c r="AU88" i="8"/>
  <c r="AU86" i="8" s="1"/>
  <c r="AU87" i="8" s="1"/>
  <c r="AV88" i="8"/>
  <c r="AV86" i="8" s="1"/>
  <c r="AW88" i="8"/>
  <c r="AX88" i="8"/>
  <c r="AY88" i="8"/>
  <c r="AZ88" i="8"/>
  <c r="BA88" i="8"/>
  <c r="BA86" i="8" s="1"/>
  <c r="BA87" i="8" s="1"/>
  <c r="BB88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BA92" i="8"/>
  <c r="BB92" i="8"/>
  <c r="AJ96" i="8"/>
  <c r="AJ86" i="8" s="1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BA96" i="8"/>
  <c r="BB96" i="8"/>
  <c r="AS102" i="8"/>
  <c r="AT102" i="8"/>
  <c r="AJ103" i="8"/>
  <c r="AJ101" i="8" s="1"/>
  <c r="AK103" i="8"/>
  <c r="AK101" i="8" s="1"/>
  <c r="AK102" i="8" s="1"/>
  <c r="AL103" i="8"/>
  <c r="AL101" i="8" s="1"/>
  <c r="AL102" i="8" s="1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AJ107" i="8"/>
  <c r="AK107" i="8"/>
  <c r="AL107" i="8"/>
  <c r="AM107" i="8"/>
  <c r="AN107" i="8"/>
  <c r="AO107" i="8"/>
  <c r="AO101" i="8" s="1"/>
  <c r="AO102" i="8" s="1"/>
  <c r="AP107" i="8"/>
  <c r="AP101" i="8" s="1"/>
  <c r="AP102" i="8" s="1"/>
  <c r="AQ107" i="8"/>
  <c r="AR107" i="8"/>
  <c r="AR101" i="8" s="1"/>
  <c r="AR102" i="8" s="1"/>
  <c r="AS107" i="8"/>
  <c r="AT107" i="8"/>
  <c r="AU107" i="8"/>
  <c r="AV107" i="8"/>
  <c r="AW107" i="8"/>
  <c r="AX107" i="8"/>
  <c r="AY107" i="8"/>
  <c r="AZ107" i="8"/>
  <c r="BA107" i="8"/>
  <c r="BB107" i="8"/>
  <c r="AJ111" i="8"/>
  <c r="AK111" i="8"/>
  <c r="AL111" i="8"/>
  <c r="AM111" i="8"/>
  <c r="AN111" i="8"/>
  <c r="AO111" i="8"/>
  <c r="AP111" i="8"/>
  <c r="AQ111" i="8"/>
  <c r="AR111" i="8"/>
  <c r="AS111" i="8"/>
  <c r="AS101" i="8" s="1"/>
  <c r="AT111" i="8"/>
  <c r="AT101" i="8" s="1"/>
  <c r="AU111" i="8"/>
  <c r="AV111" i="8"/>
  <c r="AW111" i="8"/>
  <c r="AX111" i="8"/>
  <c r="AY111" i="8"/>
  <c r="AZ111" i="8"/>
  <c r="BA111" i="8"/>
  <c r="BB111" i="8"/>
  <c r="AN116" i="8"/>
  <c r="AN117" i="8" s="1"/>
  <c r="AS116" i="8"/>
  <c r="AT116" i="8"/>
  <c r="AT117" i="8" s="1"/>
  <c r="AU116" i="8"/>
  <c r="AU117" i="8" s="1"/>
  <c r="AV116" i="8"/>
  <c r="AZ116" i="8"/>
  <c r="AZ117" i="8" s="1"/>
  <c r="AJ118" i="8"/>
  <c r="AK118" i="8"/>
  <c r="AK116" i="8" s="1"/>
  <c r="AK117" i="8" s="1"/>
  <c r="AL118" i="8"/>
  <c r="AL116" i="8" s="1"/>
  <c r="AL117" i="8" s="1"/>
  <c r="AM118" i="8"/>
  <c r="AN118" i="8"/>
  <c r="AO118" i="8"/>
  <c r="AP118" i="8"/>
  <c r="AP116" i="8" s="1"/>
  <c r="AQ118" i="8"/>
  <c r="AQ116" i="8" s="1"/>
  <c r="AQ117" i="8" s="1"/>
  <c r="AR118" i="8"/>
  <c r="AR116" i="8" s="1"/>
  <c r="AR117" i="8" s="1"/>
  <c r="AS118" i="8"/>
  <c r="AT118" i="8"/>
  <c r="AU118" i="8"/>
  <c r="AV118" i="8"/>
  <c r="AW118" i="8"/>
  <c r="AX118" i="8"/>
  <c r="AY118" i="8"/>
  <c r="AZ118" i="8"/>
  <c r="BA118" i="8"/>
  <c r="BA116" i="8" s="1"/>
  <c r="BA117" i="8" s="1"/>
  <c r="BB118" i="8"/>
  <c r="BB116" i="8" s="1"/>
  <c r="BB117" i="8" s="1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BA122" i="8"/>
  <c r="BB122" i="8"/>
  <c r="AJ126" i="8"/>
  <c r="AJ116" i="8" s="1"/>
  <c r="AK126" i="8"/>
  <c r="AL126" i="8"/>
  <c r="AM126" i="8"/>
  <c r="AN126" i="8"/>
  <c r="AO126" i="8"/>
  <c r="AO116" i="8" s="1"/>
  <c r="AO117" i="8" s="1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AL131" i="8"/>
  <c r="AL132" i="8" s="1"/>
  <c r="AY131" i="8"/>
  <c r="AY132" i="8" s="1"/>
  <c r="AT132" i="8"/>
  <c r="AU132" i="8"/>
  <c r="AV132" i="8"/>
  <c r="AW132" i="8"/>
  <c r="AJ133" i="8"/>
  <c r="AK133" i="8"/>
  <c r="AL133" i="8"/>
  <c r="AM133" i="8"/>
  <c r="AN133" i="8"/>
  <c r="AO133" i="8"/>
  <c r="AP133" i="8"/>
  <c r="AQ133" i="8"/>
  <c r="AR133" i="8"/>
  <c r="AS133" i="8"/>
  <c r="AT133" i="8"/>
  <c r="AT131" i="8" s="1"/>
  <c r="AU133" i="8"/>
  <c r="AU131" i="8" s="1"/>
  <c r="AV133" i="8"/>
  <c r="AV131" i="8" s="1"/>
  <c r="AW133" i="8"/>
  <c r="AW131" i="8" s="1"/>
  <c r="AX133" i="8"/>
  <c r="AX131" i="8" s="1"/>
  <c r="AX132" i="8" s="1"/>
  <c r="AY133" i="8"/>
  <c r="AZ133" i="8"/>
  <c r="BA133" i="8"/>
  <c r="BB133" i="8"/>
  <c r="AJ137" i="8"/>
  <c r="AK137" i="8"/>
  <c r="AL137" i="8"/>
  <c r="AM137" i="8"/>
  <c r="AM131" i="8" s="1"/>
  <c r="AN137" i="8"/>
  <c r="AN131" i="8" s="1"/>
  <c r="AN132" i="8" s="1"/>
  <c r="AO137" i="8"/>
  <c r="AP137" i="8"/>
  <c r="AQ137" i="8"/>
  <c r="AR137" i="8"/>
  <c r="AR131" i="8" s="1"/>
  <c r="AR132" i="8" s="1"/>
  <c r="AS137" i="8"/>
  <c r="AS131" i="8" s="1"/>
  <c r="AS132" i="8" s="1"/>
  <c r="AT137" i="8"/>
  <c r="AU137" i="8"/>
  <c r="AV137" i="8"/>
  <c r="AW137" i="8"/>
  <c r="AX137" i="8"/>
  <c r="AY137" i="8"/>
  <c r="AZ137" i="8"/>
  <c r="BA137" i="8"/>
  <c r="BB137" i="8"/>
  <c r="AJ141" i="8"/>
  <c r="AJ131" i="8" s="1"/>
  <c r="AK141" i="8"/>
  <c r="AK131" i="8" s="1"/>
  <c r="AK132" i="8" s="1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AZ131" i="8" s="1"/>
  <c r="AZ132" i="8" s="1"/>
  <c r="BA141" i="8"/>
  <c r="BA131" i="8" s="1"/>
  <c r="BA132" i="8" s="1"/>
  <c r="BB141" i="8"/>
  <c r="BB131" i="8" s="1"/>
  <c r="BB132" i="8" s="1"/>
  <c r="AJ146" i="8"/>
  <c r="AL146" i="8"/>
  <c r="AL147" i="8" s="1"/>
  <c r="AM146" i="8"/>
  <c r="AT146" i="8"/>
  <c r="AW146" i="8"/>
  <c r="AW147" i="8" s="1"/>
  <c r="AX146" i="8"/>
  <c r="AX147" i="8" s="1"/>
  <c r="AY146" i="8"/>
  <c r="AY147" i="8" s="1"/>
  <c r="AZ146" i="8"/>
  <c r="AZ147" i="8" s="1"/>
  <c r="AT147" i="8"/>
  <c r="AJ148" i="8"/>
  <c r="AK148" i="8"/>
  <c r="AL148" i="8"/>
  <c r="AM148" i="8"/>
  <c r="AN148" i="8"/>
  <c r="AN146" i="8" s="1"/>
  <c r="AN147" i="8" s="1"/>
  <c r="AO148" i="8"/>
  <c r="AO146" i="8" s="1"/>
  <c r="AO147" i="8" s="1"/>
  <c r="AP148" i="8"/>
  <c r="AP146" i="8" s="1"/>
  <c r="AQ148" i="8"/>
  <c r="AR148" i="8"/>
  <c r="AS148" i="8"/>
  <c r="AT148" i="8"/>
  <c r="AU148" i="8"/>
  <c r="AU146" i="8" s="1"/>
  <c r="AU147" i="8" s="1"/>
  <c r="AV148" i="8"/>
  <c r="AV146" i="8" s="1"/>
  <c r="AV147" i="8" s="1"/>
  <c r="AW148" i="8"/>
  <c r="AX148" i="8"/>
  <c r="AY148" i="8"/>
  <c r="AZ148" i="8"/>
  <c r="BA148" i="8"/>
  <c r="BB148" i="8"/>
  <c r="AJ152" i="8"/>
  <c r="AK152" i="8"/>
  <c r="AK146" i="8" s="1"/>
  <c r="AK147" i="8" s="1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A146" i="8" s="1"/>
  <c r="BA147" i="8" s="1"/>
  <c r="BB152" i="8"/>
  <c r="BB146" i="8" s="1"/>
  <c r="BB147" i="8" s="1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BA156" i="8"/>
  <c r="BB156" i="8"/>
  <c r="AK161" i="8"/>
  <c r="AK162" i="8" s="1"/>
  <c r="AW161" i="8"/>
  <c r="AW162" i="8" s="1"/>
  <c r="AX161" i="8"/>
  <c r="AX162" i="8" s="1"/>
  <c r="AY161" i="8"/>
  <c r="AY162" i="8" s="1"/>
  <c r="AJ163" i="8"/>
  <c r="AK163" i="8"/>
  <c r="AL163" i="8"/>
  <c r="AM163" i="8"/>
  <c r="AN163" i="8"/>
  <c r="AO163" i="8"/>
  <c r="AP163" i="8"/>
  <c r="AP161" i="8" s="1"/>
  <c r="AQ163" i="8"/>
  <c r="AQ161" i="8" s="1"/>
  <c r="AQ162" i="8" s="1"/>
  <c r="AR163" i="8"/>
  <c r="AR161" i="8" s="1"/>
  <c r="AR162" i="8" s="1"/>
  <c r="AS163" i="8"/>
  <c r="AS161" i="8" s="1"/>
  <c r="AT163" i="8"/>
  <c r="AT161" i="8" s="1"/>
  <c r="AT162" i="8" s="1"/>
  <c r="AU163" i="8"/>
  <c r="AV163" i="8"/>
  <c r="AW163" i="8"/>
  <c r="AX163" i="8"/>
  <c r="AY163" i="8"/>
  <c r="AZ163" i="8"/>
  <c r="BA163" i="8"/>
  <c r="BB163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V161" i="8" s="1"/>
  <c r="AW167" i="8"/>
  <c r="AX167" i="8"/>
  <c r="AY167" i="8"/>
  <c r="AZ167" i="8"/>
  <c r="BA167" i="8"/>
  <c r="BB167" i="8"/>
  <c r="AJ171" i="8"/>
  <c r="AK171" i="8"/>
  <c r="AL171" i="8"/>
  <c r="AL161" i="8" s="1"/>
  <c r="AL162" i="8" s="1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AZ161" i="8" s="1"/>
  <c r="AZ162" i="8" s="1"/>
  <c r="BA171" i="8"/>
  <c r="BA161" i="8" s="1"/>
  <c r="BA162" i="8" s="1"/>
  <c r="BB171" i="8"/>
  <c r="BB161" i="8" s="1"/>
  <c r="BB162" i="8" s="1"/>
  <c r="AV176" i="8"/>
  <c r="AP177" i="8"/>
  <c r="AJ178" i="8"/>
  <c r="AK178" i="8"/>
  <c r="AL178" i="8"/>
  <c r="AM178" i="8"/>
  <c r="AN178" i="8"/>
  <c r="AO178" i="8"/>
  <c r="AP178" i="8"/>
  <c r="AP176" i="8" s="1"/>
  <c r="AQ178" i="8"/>
  <c r="AR178" i="8"/>
  <c r="AS178" i="8"/>
  <c r="AT178" i="8"/>
  <c r="AT176" i="8" s="1"/>
  <c r="AT177" i="8" s="1"/>
  <c r="AU178" i="8"/>
  <c r="AU176" i="8" s="1"/>
  <c r="AU177" i="8" s="1"/>
  <c r="AV178" i="8"/>
  <c r="AW178" i="8"/>
  <c r="AW176" i="8" s="1"/>
  <c r="AW177" i="8" s="1"/>
  <c r="AX178" i="8"/>
  <c r="AY178" i="8"/>
  <c r="AZ178" i="8"/>
  <c r="AZ176" i="8" s="1"/>
  <c r="AZ177" i="8" s="1"/>
  <c r="BA178" i="8"/>
  <c r="BA176" i="8" s="1"/>
  <c r="BA177" i="8" s="1"/>
  <c r="BB178" i="8"/>
  <c r="AJ182" i="8"/>
  <c r="AJ176" i="8" s="1"/>
  <c r="AK182" i="8"/>
  <c r="AL182" i="8"/>
  <c r="AM182" i="8"/>
  <c r="AN182" i="8"/>
  <c r="AO182" i="8"/>
  <c r="AP182" i="8"/>
  <c r="AQ182" i="8"/>
  <c r="AQ176" i="8" s="1"/>
  <c r="AQ177" i="8" s="1"/>
  <c r="AR182" i="8"/>
  <c r="AR176" i="8" s="1"/>
  <c r="AR177" i="8" s="1"/>
  <c r="AS182" i="8"/>
  <c r="AT182" i="8"/>
  <c r="AU182" i="8"/>
  <c r="AV182" i="8"/>
  <c r="AW182" i="8"/>
  <c r="AX182" i="8"/>
  <c r="AY182" i="8"/>
  <c r="AZ182" i="8"/>
  <c r="BA182" i="8"/>
  <c r="BB182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AK191" i="8"/>
  <c r="AK192" i="8" s="1"/>
  <c r="AL191" i="8"/>
  <c r="AL192" i="8" s="1"/>
  <c r="AM191" i="8"/>
  <c r="AM192" i="8" s="1"/>
  <c r="AN191" i="8"/>
  <c r="AN192" i="8" s="1"/>
  <c r="AZ192" i="8"/>
  <c r="AJ193" i="8"/>
  <c r="AJ191" i="8" s="1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Y191" i="8" s="1"/>
  <c r="AY192" i="8" s="1"/>
  <c r="AZ193" i="8"/>
  <c r="AZ191" i="8" s="1"/>
  <c r="BA193" i="8"/>
  <c r="BB193" i="8"/>
  <c r="BB191" i="8" s="1"/>
  <c r="BB192" i="8" s="1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X191" i="8" s="1"/>
  <c r="AX192" i="8" s="1"/>
  <c r="AY197" i="8"/>
  <c r="AZ197" i="8"/>
  <c r="BA197" i="8"/>
  <c r="BB197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AJ206" i="8"/>
  <c r="AQ206" i="8"/>
  <c r="AR206" i="8"/>
  <c r="AR207" i="8" s="1"/>
  <c r="AY206" i="8"/>
  <c r="AY207" i="8" s="1"/>
  <c r="AJ207" i="8"/>
  <c r="AM207" i="8"/>
  <c r="AQ207" i="8"/>
  <c r="AW207" i="8"/>
  <c r="AJ208" i="8"/>
  <c r="AK208" i="8"/>
  <c r="AL208" i="8"/>
  <c r="AM208" i="8"/>
  <c r="AN208" i="8"/>
  <c r="AO208" i="8"/>
  <c r="AP208" i="8"/>
  <c r="AQ208" i="8"/>
  <c r="AR208" i="8"/>
  <c r="AS208" i="8"/>
  <c r="AT208" i="8"/>
  <c r="AT206" i="8" s="1"/>
  <c r="AT207" i="8" s="1"/>
  <c r="AU208" i="8"/>
  <c r="AU206" i="8" s="1"/>
  <c r="AU207" i="8" s="1"/>
  <c r="AV208" i="8"/>
  <c r="AW208" i="8"/>
  <c r="AW206" i="8" s="1"/>
  <c r="AX208" i="8"/>
  <c r="AY208" i="8"/>
  <c r="AZ208" i="8"/>
  <c r="BA208" i="8"/>
  <c r="BB208" i="8"/>
  <c r="AJ212" i="8"/>
  <c r="AK212" i="8"/>
  <c r="AL212" i="8"/>
  <c r="AM212" i="8"/>
  <c r="AM206" i="8" s="1"/>
  <c r="AN212" i="8"/>
  <c r="AN206" i="8" s="1"/>
  <c r="AN207" i="8" s="1"/>
  <c r="AO212" i="8"/>
  <c r="AO206" i="8" s="1"/>
  <c r="AO207" i="8" s="1"/>
  <c r="AP212" i="8"/>
  <c r="AP206" i="8" s="1"/>
  <c r="AQ212" i="8"/>
  <c r="AR212" i="8"/>
  <c r="AS212" i="8"/>
  <c r="AS206" i="8" s="1"/>
  <c r="AT212" i="8"/>
  <c r="AU212" i="8"/>
  <c r="AV212" i="8"/>
  <c r="AW212" i="8"/>
  <c r="AX212" i="8"/>
  <c r="AY212" i="8"/>
  <c r="AZ212" i="8"/>
  <c r="BA212" i="8"/>
  <c r="BB212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BA216" i="8"/>
  <c r="BB216" i="8"/>
  <c r="BB206" i="8" s="1"/>
  <c r="BB207" i="8" s="1"/>
  <c r="AS221" i="8"/>
  <c r="AJ223" i="8"/>
  <c r="AJ221" i="8" s="1"/>
  <c r="AK223" i="8"/>
  <c r="AK221" i="8" s="1"/>
  <c r="AK222" i="8" s="1"/>
  <c r="AL223" i="8"/>
  <c r="AL221" i="8" s="1"/>
  <c r="AL222" i="8" s="1"/>
  <c r="AM223" i="8"/>
  <c r="AM221" i="8" s="1"/>
  <c r="AN223" i="8"/>
  <c r="AN221" i="8" s="1"/>
  <c r="AN222" i="8" s="1"/>
  <c r="AO223" i="8"/>
  <c r="AO221" i="8" s="1"/>
  <c r="AO222" i="8" s="1"/>
  <c r="AP223" i="8"/>
  <c r="AQ223" i="8"/>
  <c r="AR223" i="8"/>
  <c r="AS223" i="8"/>
  <c r="AT223" i="8"/>
  <c r="AU223" i="8"/>
  <c r="AV223" i="8"/>
  <c r="AV221" i="8" s="1"/>
  <c r="AW223" i="8"/>
  <c r="AW221" i="8" s="1"/>
  <c r="AW222" i="8" s="1"/>
  <c r="AX223" i="8"/>
  <c r="AY223" i="8"/>
  <c r="AZ223" i="8"/>
  <c r="BA223" i="8"/>
  <c r="BB223" i="8"/>
  <c r="AJ227" i="8"/>
  <c r="AK227" i="8"/>
  <c r="AL227" i="8"/>
  <c r="AM227" i="8"/>
  <c r="AN227" i="8"/>
  <c r="AO227" i="8"/>
  <c r="AP227" i="8"/>
  <c r="AQ227" i="8"/>
  <c r="AR227" i="8"/>
  <c r="AR221" i="8" s="1"/>
  <c r="AR222" i="8" s="1"/>
  <c r="AS227" i="8"/>
  <c r="AT227" i="8"/>
  <c r="AT221" i="8" s="1"/>
  <c r="AT222" i="8" s="1"/>
  <c r="AU227" i="8"/>
  <c r="AU221" i="8" s="1"/>
  <c r="AU222" i="8" s="1"/>
  <c r="AV227" i="8"/>
  <c r="AW227" i="8"/>
  <c r="AX227" i="8"/>
  <c r="AY227" i="8"/>
  <c r="AY221" i="8" s="1"/>
  <c r="AY222" i="8" s="1"/>
  <c r="AZ227" i="8"/>
  <c r="AZ221" i="8" s="1"/>
  <c r="AZ222" i="8" s="1"/>
  <c r="BA227" i="8"/>
  <c r="BA221" i="8" s="1"/>
  <c r="BA222" i="8" s="1"/>
  <c r="BB227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BA231" i="8"/>
  <c r="BB231" i="8"/>
  <c r="AO236" i="8"/>
  <c r="AR236" i="8"/>
  <c r="AR237" i="8" s="1"/>
  <c r="AS236" i="8"/>
  <c r="AS237" i="8" s="1"/>
  <c r="AT236" i="8"/>
  <c r="AT237" i="8" s="1"/>
  <c r="AU236" i="8"/>
  <c r="AU237" i="8" s="1"/>
  <c r="AV236" i="8"/>
  <c r="AW236" i="8"/>
  <c r="AW237" i="8" s="1"/>
  <c r="AX236" i="8"/>
  <c r="AX237" i="8" s="1"/>
  <c r="AL237" i="8"/>
  <c r="AN237" i="8"/>
  <c r="AO237" i="8"/>
  <c r="AP237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B236" i="8" s="1"/>
  <c r="BB237" i="8" s="1"/>
  <c r="AJ242" i="8"/>
  <c r="AJ236" i="8" s="1"/>
  <c r="AK242" i="8"/>
  <c r="AK236" i="8" s="1"/>
  <c r="AK237" i="8" s="1"/>
  <c r="AL242" i="8"/>
  <c r="AL236" i="8" s="1"/>
  <c r="AM242" i="8"/>
  <c r="AN242" i="8"/>
  <c r="AN236" i="8" s="1"/>
  <c r="AO242" i="8"/>
  <c r="AP242" i="8"/>
  <c r="AP236" i="8" s="1"/>
  <c r="AQ242" i="8"/>
  <c r="AQ236" i="8" s="1"/>
  <c r="AQ237" i="8" s="1"/>
  <c r="AR242" i="8"/>
  <c r="AS242" i="8"/>
  <c r="AT242" i="8"/>
  <c r="AU242" i="8"/>
  <c r="AV242" i="8"/>
  <c r="AW242" i="8"/>
  <c r="AX242" i="8"/>
  <c r="AY242" i="8"/>
  <c r="AZ242" i="8"/>
  <c r="BA242" i="8"/>
  <c r="BB242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BA246" i="8"/>
  <c r="BB246" i="8"/>
  <c r="AJ251" i="8"/>
  <c r="AK251" i="8"/>
  <c r="AK252" i="8" s="1"/>
  <c r="AU251" i="8"/>
  <c r="AV251" i="8"/>
  <c r="AW251" i="8"/>
  <c r="AX251" i="8"/>
  <c r="AS252" i="8"/>
  <c r="AT252" i="8"/>
  <c r="AU252" i="8"/>
  <c r="AV252" i="8"/>
  <c r="AW252" i="8"/>
  <c r="AX252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BA253" i="8"/>
  <c r="BB253" i="8"/>
  <c r="AJ257" i="8"/>
  <c r="AK257" i="8"/>
  <c r="AL257" i="8"/>
  <c r="AL251" i="8" s="1"/>
  <c r="AL252" i="8" s="1"/>
  <c r="AM257" i="8"/>
  <c r="AN257" i="8"/>
  <c r="AN251" i="8" s="1"/>
  <c r="AN252" i="8" s="1"/>
  <c r="AO257" i="8"/>
  <c r="AO251" i="8" s="1"/>
  <c r="AO252" i="8" s="1"/>
  <c r="AP257" i="8"/>
  <c r="AQ257" i="8"/>
  <c r="AQ251" i="8" s="1"/>
  <c r="AQ252" i="8" s="1"/>
  <c r="AR257" i="8"/>
  <c r="AS257" i="8"/>
  <c r="AS251" i="8" s="1"/>
  <c r="AT257" i="8"/>
  <c r="AT251" i="8" s="1"/>
  <c r="AU257" i="8"/>
  <c r="AV257" i="8"/>
  <c r="AW257" i="8"/>
  <c r="AX257" i="8"/>
  <c r="AY257" i="8"/>
  <c r="AZ257" i="8"/>
  <c r="BA257" i="8"/>
  <c r="BB257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Y251" i="8" s="1"/>
  <c r="AY252" i="8" s="1"/>
  <c r="AZ261" i="8"/>
  <c r="BA261" i="8"/>
  <c r="BB261" i="8"/>
  <c r="AJ266" i="8"/>
  <c r="AK266" i="8"/>
  <c r="AK267" i="8" s="1"/>
  <c r="AL266" i="8"/>
  <c r="AL267" i="8" s="1"/>
  <c r="AR266" i="8"/>
  <c r="AR267" i="8" s="1"/>
  <c r="AW266" i="8"/>
  <c r="AW267" i="8" s="1"/>
  <c r="AX266" i="8"/>
  <c r="AX267" i="8" s="1"/>
  <c r="AY266" i="8"/>
  <c r="AY267" i="8" s="1"/>
  <c r="AQ267" i="8"/>
  <c r="AS267" i="8"/>
  <c r="AT267" i="8"/>
  <c r="AU267" i="8"/>
  <c r="AV267" i="8"/>
  <c r="AJ268" i="8"/>
  <c r="AK268" i="8"/>
  <c r="AL268" i="8"/>
  <c r="AM268" i="8"/>
  <c r="AN268" i="8"/>
  <c r="AO268" i="8"/>
  <c r="AO266" i="8" s="1"/>
  <c r="AO267" i="8" s="1"/>
  <c r="AP268" i="8"/>
  <c r="AP266" i="8" s="1"/>
  <c r="AQ268" i="8"/>
  <c r="AR268" i="8"/>
  <c r="AS268" i="8"/>
  <c r="AT268" i="8"/>
  <c r="AU268" i="8"/>
  <c r="AV268" i="8"/>
  <c r="AW268" i="8"/>
  <c r="AX268" i="8"/>
  <c r="AY268" i="8"/>
  <c r="AZ268" i="8"/>
  <c r="BA268" i="8"/>
  <c r="BB268" i="8"/>
  <c r="AJ272" i="8"/>
  <c r="AK272" i="8"/>
  <c r="AL272" i="8"/>
  <c r="AM272" i="8"/>
  <c r="AM266" i="8" s="1"/>
  <c r="AN272" i="8"/>
  <c r="AO272" i="8"/>
  <c r="AP272" i="8"/>
  <c r="AQ272" i="8"/>
  <c r="AQ266" i="8" s="1"/>
  <c r="AR272" i="8"/>
  <c r="AS272" i="8"/>
  <c r="AS266" i="8" s="1"/>
  <c r="AT272" i="8"/>
  <c r="AT266" i="8" s="1"/>
  <c r="AU272" i="8"/>
  <c r="AU266" i="8" s="1"/>
  <c r="AV272" i="8"/>
  <c r="AV266" i="8" s="1"/>
  <c r="AW272" i="8"/>
  <c r="AX272" i="8"/>
  <c r="AY272" i="8"/>
  <c r="AZ272" i="8"/>
  <c r="BA272" i="8"/>
  <c r="BB272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BA276" i="8"/>
  <c r="BB276" i="8"/>
  <c r="AQ281" i="8"/>
  <c r="AR281" i="8"/>
  <c r="AP282" i="8"/>
  <c r="AQ282" i="8"/>
  <c r="AR282" i="8"/>
  <c r="AJ283" i="8"/>
  <c r="AJ281" i="8" s="1"/>
  <c r="AK283" i="8"/>
  <c r="AK281" i="8" s="1"/>
  <c r="AK282" i="8" s="1"/>
  <c r="AL283" i="8"/>
  <c r="AM283" i="8"/>
  <c r="AN283" i="8"/>
  <c r="AO283" i="8"/>
  <c r="AP283" i="8"/>
  <c r="AP281" i="8" s="1"/>
  <c r="AQ283" i="8"/>
  <c r="AR283" i="8"/>
  <c r="AS283" i="8"/>
  <c r="AS281" i="8" s="1"/>
  <c r="AS282" i="8" s="1"/>
  <c r="AT283" i="8"/>
  <c r="AT281" i="8" s="1"/>
  <c r="AT282" i="8" s="1"/>
  <c r="AU283" i="8"/>
  <c r="AU281" i="8" s="1"/>
  <c r="AU282" i="8" s="1"/>
  <c r="AV283" i="8"/>
  <c r="AW283" i="8"/>
  <c r="AX283" i="8"/>
  <c r="AY283" i="8"/>
  <c r="AZ283" i="8"/>
  <c r="BA283" i="8"/>
  <c r="BB283" i="8"/>
  <c r="AJ287" i="8"/>
  <c r="AK287" i="8"/>
  <c r="AL287" i="8"/>
  <c r="AL281" i="8" s="1"/>
  <c r="AL282" i="8" s="1"/>
  <c r="AM287" i="8"/>
  <c r="AM281" i="8" s="1"/>
  <c r="AN287" i="8"/>
  <c r="AN281" i="8" s="1"/>
  <c r="AN282" i="8" s="1"/>
  <c r="AO287" i="8"/>
  <c r="AP287" i="8"/>
  <c r="AQ287" i="8"/>
  <c r="AR287" i="8"/>
  <c r="AS287" i="8"/>
  <c r="AT287" i="8"/>
  <c r="AU287" i="8"/>
  <c r="AV287" i="8"/>
  <c r="AV281" i="8" s="1"/>
  <c r="AW287" i="8"/>
  <c r="AW281" i="8" s="1"/>
  <c r="AW282" i="8" s="1"/>
  <c r="AX287" i="8"/>
  <c r="AY287" i="8"/>
  <c r="AZ287" i="8"/>
  <c r="BA287" i="8"/>
  <c r="BB287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AY291" i="8"/>
  <c r="AZ291" i="8"/>
  <c r="AZ281" i="8" s="1"/>
  <c r="AZ282" i="8" s="1"/>
  <c r="BA291" i="8"/>
  <c r="BB291" i="8"/>
  <c r="AK296" i="8"/>
  <c r="AK297" i="8" s="1"/>
  <c r="AL296" i="8"/>
  <c r="AL297" i="8" s="1"/>
  <c r="AO296" i="8"/>
  <c r="AO297" i="8" s="1"/>
  <c r="AP296" i="8"/>
  <c r="AR296" i="8"/>
  <c r="AR297" i="8" s="1"/>
  <c r="AS296" i="8"/>
  <c r="AS297" i="8" s="1"/>
  <c r="AT296" i="8"/>
  <c r="AT297" i="8" s="1"/>
  <c r="AX296" i="8"/>
  <c r="AX297" i="8" s="1"/>
  <c r="AY296" i="8"/>
  <c r="AY297" i="8" s="1"/>
  <c r="AP297" i="8"/>
  <c r="AU297" i="8"/>
  <c r="AJ298" i="8"/>
  <c r="AJ296" i="8" s="1"/>
  <c r="BF296" i="8" s="1"/>
  <c r="AK298" i="8"/>
  <c r="AL298" i="8"/>
  <c r="AM298" i="8"/>
  <c r="AN298" i="8"/>
  <c r="AO298" i="8"/>
  <c r="AP298" i="8"/>
  <c r="AQ298" i="8"/>
  <c r="AR298" i="8"/>
  <c r="AS298" i="8"/>
  <c r="AT298" i="8"/>
  <c r="AU298" i="8"/>
  <c r="AU296" i="8" s="1"/>
  <c r="AV298" i="8"/>
  <c r="AV296" i="8" s="1"/>
  <c r="AV297" i="8" s="1"/>
  <c r="AW298" i="8"/>
  <c r="AW296" i="8" s="1"/>
  <c r="AX298" i="8"/>
  <c r="AY298" i="8"/>
  <c r="AZ298" i="8"/>
  <c r="BA298" i="8"/>
  <c r="BB298" i="8"/>
  <c r="AJ302" i="8"/>
  <c r="AK302" i="8"/>
  <c r="AL302" i="8"/>
  <c r="AM302" i="8"/>
  <c r="AN302" i="8"/>
  <c r="AO302" i="8"/>
  <c r="AP302" i="8"/>
  <c r="AQ302" i="8"/>
  <c r="AR302" i="8"/>
  <c r="AS302" i="8"/>
  <c r="AT302" i="8"/>
  <c r="AU302" i="8"/>
  <c r="AV302" i="8"/>
  <c r="AW302" i="8"/>
  <c r="AX302" i="8"/>
  <c r="AY302" i="8"/>
  <c r="AZ302" i="8"/>
  <c r="BA302" i="8"/>
  <c r="BB302" i="8"/>
  <c r="AJ306" i="8"/>
  <c r="AK306" i="8"/>
  <c r="AL306" i="8"/>
  <c r="AM306" i="8"/>
  <c r="AM296" i="8" s="1"/>
  <c r="AN306" i="8"/>
  <c r="AN296" i="8" s="1"/>
  <c r="AN297" i="8" s="1"/>
  <c r="AO306" i="8"/>
  <c r="AP306" i="8"/>
  <c r="AQ306" i="8"/>
  <c r="AQ296" i="8" s="1"/>
  <c r="AQ297" i="8" s="1"/>
  <c r="AR306" i="8"/>
  <c r="AS306" i="8"/>
  <c r="AT306" i="8"/>
  <c r="AU306" i="8"/>
  <c r="AV306" i="8"/>
  <c r="AW306" i="8"/>
  <c r="AX306" i="8"/>
  <c r="AY306" i="8"/>
  <c r="AZ306" i="8"/>
  <c r="BA306" i="8"/>
  <c r="BB306" i="8"/>
  <c r="BB296" i="8" s="1"/>
  <c r="BB297" i="8" s="1"/>
  <c r="AT311" i="8"/>
  <c r="AU311" i="8"/>
  <c r="AU312" i="8" s="1"/>
  <c r="AK312" i="8"/>
  <c r="AQ312" i="8"/>
  <c r="AT312" i="8"/>
  <c r="AV312" i="8"/>
  <c r="AJ313" i="8"/>
  <c r="AK313" i="8"/>
  <c r="AK311" i="8" s="1"/>
  <c r="AL313" i="8"/>
  <c r="AL311" i="8" s="1"/>
  <c r="AL312" i="8" s="1"/>
  <c r="AM313" i="8"/>
  <c r="AN313" i="8"/>
  <c r="AO313" i="8"/>
  <c r="AP313" i="8"/>
  <c r="AP311" i="8" s="1"/>
  <c r="AP312" i="8" s="1"/>
  <c r="AQ313" i="8"/>
  <c r="AR313" i="8"/>
  <c r="AS313" i="8"/>
  <c r="AS311" i="8" s="1"/>
  <c r="AS312" i="8" s="1"/>
  <c r="AT313" i="8"/>
  <c r="AU313" i="8"/>
  <c r="AV313" i="8"/>
  <c r="AV311" i="8" s="1"/>
  <c r="AW313" i="8"/>
  <c r="AX313" i="8"/>
  <c r="AY313" i="8"/>
  <c r="AZ313" i="8"/>
  <c r="BA313" i="8"/>
  <c r="BB313" i="8"/>
  <c r="AJ317" i="8"/>
  <c r="AK317" i="8"/>
  <c r="AL317" i="8"/>
  <c r="AM317" i="8"/>
  <c r="AN317" i="8"/>
  <c r="AN311" i="8" s="1"/>
  <c r="AN312" i="8" s="1"/>
  <c r="AO317" i="8"/>
  <c r="AP317" i="8"/>
  <c r="AQ317" i="8"/>
  <c r="AQ311" i="8" s="1"/>
  <c r="AR317" i="8"/>
  <c r="AS317" i="8"/>
  <c r="AT317" i="8"/>
  <c r="AU317" i="8"/>
  <c r="AV317" i="8"/>
  <c r="AW317" i="8"/>
  <c r="AX317" i="8"/>
  <c r="AY317" i="8"/>
  <c r="AZ317" i="8"/>
  <c r="BA317" i="8"/>
  <c r="BB317" i="8"/>
  <c r="AJ321" i="8"/>
  <c r="AK321" i="8"/>
  <c r="AL321" i="8"/>
  <c r="AM321" i="8"/>
  <c r="AN321" i="8"/>
  <c r="AO321" i="8"/>
  <c r="AP321" i="8"/>
  <c r="AQ321" i="8"/>
  <c r="AR321" i="8"/>
  <c r="AS321" i="8"/>
  <c r="AT321" i="8"/>
  <c r="AU321" i="8"/>
  <c r="AV321" i="8"/>
  <c r="AW321" i="8"/>
  <c r="AX321" i="8"/>
  <c r="AY321" i="8"/>
  <c r="AZ321" i="8"/>
  <c r="BA321" i="8"/>
  <c r="BB321" i="8"/>
  <c r="AJ326" i="8"/>
  <c r="AK326" i="8"/>
  <c r="BJ326" i="8"/>
  <c r="AJ327" i="8"/>
  <c r="AK327" i="8"/>
  <c r="AJ328" i="8"/>
  <c r="AK328" i="8"/>
  <c r="AL328" i="8"/>
  <c r="AL326" i="8" s="1"/>
  <c r="AL327" i="8" s="1"/>
  <c r="AM328" i="8"/>
  <c r="AM326" i="8" s="1"/>
  <c r="AN328" i="8"/>
  <c r="AO328" i="8"/>
  <c r="AP328" i="8"/>
  <c r="AQ328" i="8"/>
  <c r="AR328" i="8"/>
  <c r="AS328" i="8"/>
  <c r="AT328" i="8"/>
  <c r="AU328" i="8"/>
  <c r="AV328" i="8"/>
  <c r="AV326" i="8" s="1"/>
  <c r="AV327" i="8" s="1"/>
  <c r="AW328" i="8"/>
  <c r="AW326" i="8" s="1"/>
  <c r="AW327" i="8" s="1"/>
  <c r="AX328" i="8"/>
  <c r="AX326" i="8" s="1"/>
  <c r="AX327" i="8" s="1"/>
  <c r="AY328" i="8"/>
  <c r="AZ328" i="8"/>
  <c r="BA328" i="8"/>
  <c r="BA326" i="8" s="1"/>
  <c r="BA327" i="8" s="1"/>
  <c r="BB328" i="8"/>
  <c r="BB326" i="8" s="1"/>
  <c r="BB327" i="8" s="1"/>
  <c r="AJ332" i="8"/>
  <c r="AK332" i="8"/>
  <c r="AL332" i="8"/>
  <c r="AM332" i="8"/>
  <c r="AN332" i="8"/>
  <c r="AO332" i="8"/>
  <c r="AP332" i="8"/>
  <c r="AQ332" i="8"/>
  <c r="AR332" i="8"/>
  <c r="AS332" i="8"/>
  <c r="AT332" i="8"/>
  <c r="AU332" i="8"/>
  <c r="AV332" i="8"/>
  <c r="AW332" i="8"/>
  <c r="AX332" i="8"/>
  <c r="AY332" i="8"/>
  <c r="AZ332" i="8"/>
  <c r="BA332" i="8"/>
  <c r="BB332" i="8"/>
  <c r="AJ336" i="8"/>
  <c r="AK336" i="8"/>
  <c r="AL336" i="8"/>
  <c r="AM336" i="8"/>
  <c r="AN336" i="8"/>
  <c r="AN326" i="8" s="1"/>
  <c r="AN327" i="8" s="1"/>
  <c r="AO336" i="8"/>
  <c r="AP336" i="8"/>
  <c r="AQ336" i="8"/>
  <c r="AR336" i="8"/>
  <c r="AR326" i="8" s="1"/>
  <c r="AR327" i="8" s="1"/>
  <c r="AS336" i="8"/>
  <c r="AS326" i="8" s="1"/>
  <c r="AS327" i="8" s="1"/>
  <c r="AT336" i="8"/>
  <c r="AU336" i="8"/>
  <c r="AV336" i="8"/>
  <c r="AW336" i="8"/>
  <c r="AX336" i="8"/>
  <c r="AY336" i="8"/>
  <c r="AZ336" i="8"/>
  <c r="BA336" i="8"/>
  <c r="BB336" i="8"/>
  <c r="AR341" i="8"/>
  <c r="AR342" i="8" s="1"/>
  <c r="AS341" i="8"/>
  <c r="AS342" i="8" s="1"/>
  <c r="AP342" i="8"/>
  <c r="AJ343" i="8"/>
  <c r="AJ341" i="8" s="1"/>
  <c r="AK343" i="8"/>
  <c r="AK341" i="8" s="1"/>
  <c r="AK342" i="8" s="1"/>
  <c r="AL343" i="8"/>
  <c r="AL341" i="8" s="1"/>
  <c r="AL342" i="8" s="1"/>
  <c r="AM343" i="8"/>
  <c r="AM341" i="8" s="1"/>
  <c r="AM342" i="8" s="1"/>
  <c r="AN343" i="8"/>
  <c r="AN341" i="8" s="1"/>
  <c r="AN342" i="8" s="1"/>
  <c r="AO343" i="8"/>
  <c r="AO341" i="8" s="1"/>
  <c r="AO342" i="8" s="1"/>
  <c r="AP343" i="8"/>
  <c r="AP341" i="8" s="1"/>
  <c r="AQ343" i="8"/>
  <c r="AQ341" i="8" s="1"/>
  <c r="AQ342" i="8" s="1"/>
  <c r="AR343" i="8"/>
  <c r="AS343" i="8"/>
  <c r="AT343" i="8"/>
  <c r="AU343" i="8"/>
  <c r="AV343" i="8"/>
  <c r="AW343" i="8"/>
  <c r="AX343" i="8"/>
  <c r="AY343" i="8"/>
  <c r="AZ343" i="8"/>
  <c r="BA343" i="8"/>
  <c r="BB343" i="8"/>
  <c r="AJ347" i="8"/>
  <c r="AK347" i="8"/>
  <c r="AL347" i="8"/>
  <c r="AM347" i="8"/>
  <c r="AN347" i="8"/>
  <c r="AO347" i="8"/>
  <c r="AP347" i="8"/>
  <c r="AQ347" i="8"/>
  <c r="AR347" i="8"/>
  <c r="AS347" i="8"/>
  <c r="AT347" i="8"/>
  <c r="AT341" i="8" s="1"/>
  <c r="AT342" i="8" s="1"/>
  <c r="AU347" i="8"/>
  <c r="AU341" i="8" s="1"/>
  <c r="AU342" i="8" s="1"/>
  <c r="AV347" i="8"/>
  <c r="AV341" i="8" s="1"/>
  <c r="AV342" i="8" s="1"/>
  <c r="AW347" i="8"/>
  <c r="AW341" i="8" s="1"/>
  <c r="AW342" i="8" s="1"/>
  <c r="AX347" i="8"/>
  <c r="AY347" i="8"/>
  <c r="AY341" i="8" s="1"/>
  <c r="AY342" i="8" s="1"/>
  <c r="AZ347" i="8"/>
  <c r="AZ341" i="8" s="1"/>
  <c r="AZ342" i="8" s="1"/>
  <c r="BA347" i="8"/>
  <c r="BB347" i="8"/>
  <c r="AJ351" i="8"/>
  <c r="AK351" i="8"/>
  <c r="AL351" i="8"/>
  <c r="AM351" i="8"/>
  <c r="AN351" i="8"/>
  <c r="AO351" i="8"/>
  <c r="AP351" i="8"/>
  <c r="AQ351" i="8"/>
  <c r="AR351" i="8"/>
  <c r="AS351" i="8"/>
  <c r="AT351" i="8"/>
  <c r="AU351" i="8"/>
  <c r="AV351" i="8"/>
  <c r="AW351" i="8"/>
  <c r="AX351" i="8"/>
  <c r="AY351" i="8"/>
  <c r="AZ351" i="8"/>
  <c r="BA351" i="8"/>
  <c r="BB351" i="8"/>
  <c r="AS356" i="8"/>
  <c r="AS357" i="8" s="1"/>
  <c r="AV356" i="8"/>
  <c r="AW356" i="8"/>
  <c r="AW357" i="8" s="1"/>
  <c r="AX356" i="8"/>
  <c r="AX357" i="8" s="1"/>
  <c r="AY356" i="8"/>
  <c r="AY357" i="8" s="1"/>
  <c r="AZ356" i="8"/>
  <c r="AZ357" i="8" s="1"/>
  <c r="BA356" i="8"/>
  <c r="BA357" i="8" s="1"/>
  <c r="BB356" i="8"/>
  <c r="BB357" i="8" s="1"/>
  <c r="BJ356" i="8"/>
  <c r="AV357" i="8"/>
  <c r="AJ358" i="8"/>
  <c r="AK358" i="8"/>
  <c r="AL358" i="8"/>
  <c r="AM358" i="8"/>
  <c r="AN358" i="8"/>
  <c r="AO358" i="8"/>
  <c r="AP358" i="8"/>
  <c r="AP356" i="8" s="1"/>
  <c r="AQ358" i="8"/>
  <c r="AQ356" i="8" s="1"/>
  <c r="AQ357" i="8" s="1"/>
  <c r="AR358" i="8"/>
  <c r="AR356" i="8" s="1"/>
  <c r="AR357" i="8" s="1"/>
  <c r="AS358" i="8"/>
  <c r="AT358" i="8"/>
  <c r="AU358" i="8"/>
  <c r="AU356" i="8" s="1"/>
  <c r="AU357" i="8" s="1"/>
  <c r="AV358" i="8"/>
  <c r="AW358" i="8"/>
  <c r="AX358" i="8"/>
  <c r="AY358" i="8"/>
  <c r="AZ358" i="8"/>
  <c r="BA358" i="8"/>
  <c r="BB358" i="8"/>
  <c r="AJ362" i="8"/>
  <c r="AK362" i="8"/>
  <c r="AL362" i="8"/>
  <c r="AM362" i="8"/>
  <c r="AN362" i="8"/>
  <c r="AO362" i="8"/>
  <c r="AP362" i="8"/>
  <c r="AQ362" i="8"/>
  <c r="AR362" i="8"/>
  <c r="AS362" i="8"/>
  <c r="AT362" i="8"/>
  <c r="AU362" i="8"/>
  <c r="AV362" i="8"/>
  <c r="AW362" i="8"/>
  <c r="AX362" i="8"/>
  <c r="AY362" i="8"/>
  <c r="AZ362" i="8"/>
  <c r="BA362" i="8"/>
  <c r="BB362" i="8"/>
  <c r="AJ366" i="8"/>
  <c r="AK366" i="8"/>
  <c r="AL366" i="8"/>
  <c r="AM366" i="8"/>
  <c r="AN366" i="8"/>
  <c r="AO366" i="8"/>
  <c r="AP366" i="8"/>
  <c r="AQ366" i="8"/>
  <c r="AR366" i="8"/>
  <c r="AS366" i="8"/>
  <c r="AT366" i="8"/>
  <c r="AU366" i="8"/>
  <c r="AV366" i="8"/>
  <c r="AW366" i="8"/>
  <c r="AX366" i="8"/>
  <c r="AY366" i="8"/>
  <c r="AZ366" i="8"/>
  <c r="BA366" i="8"/>
  <c r="BB366" i="8"/>
  <c r="AW371" i="8"/>
  <c r="AW372" i="8" s="1"/>
  <c r="AX371" i="8"/>
  <c r="AX372" i="8" s="1"/>
  <c r="AY371" i="8"/>
  <c r="AY372" i="8" s="1"/>
  <c r="AZ371" i="8"/>
  <c r="AZ372" i="8" s="1"/>
  <c r="BA371" i="8"/>
  <c r="BA372" i="8" s="1"/>
  <c r="AK372" i="8"/>
  <c r="AL372" i="8"/>
  <c r="AU372" i="8"/>
  <c r="AV372" i="8"/>
  <c r="AJ373" i="8"/>
  <c r="AK373" i="8"/>
  <c r="AL373" i="8"/>
  <c r="AM373" i="8"/>
  <c r="AN373" i="8"/>
  <c r="AO373" i="8"/>
  <c r="AP373" i="8"/>
  <c r="AQ373" i="8"/>
  <c r="AR373" i="8"/>
  <c r="AS373" i="8"/>
  <c r="AT373" i="8"/>
  <c r="AU373" i="8"/>
  <c r="AV373" i="8"/>
  <c r="AW373" i="8"/>
  <c r="AX373" i="8"/>
  <c r="AY373" i="8"/>
  <c r="AZ373" i="8"/>
  <c r="BA373" i="8"/>
  <c r="BB373" i="8"/>
  <c r="AJ377" i="8"/>
  <c r="AJ371" i="8" s="1"/>
  <c r="BF371" i="8" s="1"/>
  <c r="AK377" i="8"/>
  <c r="AL377" i="8"/>
  <c r="AM377" i="8"/>
  <c r="AN377" i="8"/>
  <c r="AO377" i="8"/>
  <c r="AP377" i="8"/>
  <c r="AQ377" i="8"/>
  <c r="AR377" i="8"/>
  <c r="AS377" i="8"/>
  <c r="AT377" i="8"/>
  <c r="AU377" i="8"/>
  <c r="AV377" i="8"/>
  <c r="AW377" i="8"/>
  <c r="AX377" i="8"/>
  <c r="AY377" i="8"/>
  <c r="AZ377" i="8"/>
  <c r="BA377" i="8"/>
  <c r="BB377" i="8"/>
  <c r="AJ381" i="8"/>
  <c r="AK381" i="8"/>
  <c r="AK371" i="8" s="1"/>
  <c r="AL381" i="8"/>
  <c r="AL371" i="8" s="1"/>
  <c r="AM381" i="8"/>
  <c r="AN381" i="8"/>
  <c r="AO381" i="8"/>
  <c r="AP381" i="8"/>
  <c r="AQ381" i="8"/>
  <c r="AR381" i="8"/>
  <c r="AS381" i="8"/>
  <c r="AT381" i="8"/>
  <c r="AU381" i="8"/>
  <c r="AU371" i="8" s="1"/>
  <c r="AV381" i="8"/>
  <c r="AV371" i="8" s="1"/>
  <c r="AW381" i="8"/>
  <c r="AX381" i="8"/>
  <c r="AY381" i="8"/>
  <c r="AZ381" i="8"/>
  <c r="BA381" i="8"/>
  <c r="BB381" i="8"/>
  <c r="BB371" i="8" s="1"/>
  <c r="BB372" i="8" s="1"/>
  <c r="AJ386" i="8"/>
  <c r="AK386" i="8"/>
  <c r="AK387" i="8" s="1"/>
  <c r="AL386" i="8"/>
  <c r="AL387" i="8" s="1"/>
  <c r="AU386" i="8"/>
  <c r="AV386" i="8"/>
  <c r="AW386" i="8"/>
  <c r="AU387" i="8"/>
  <c r="AV387" i="8"/>
  <c r="AW387" i="8"/>
  <c r="AY387" i="8"/>
  <c r="AJ388" i="8"/>
  <c r="AK388" i="8"/>
  <c r="AL388" i="8"/>
  <c r="AM388" i="8"/>
  <c r="AN388" i="8"/>
  <c r="AO388" i="8"/>
  <c r="AP388" i="8"/>
  <c r="AQ388" i="8"/>
  <c r="AR388" i="8"/>
  <c r="AS388" i="8"/>
  <c r="AS386" i="8" s="1"/>
  <c r="AT388" i="8"/>
  <c r="AU388" i="8"/>
  <c r="AV388" i="8"/>
  <c r="AW388" i="8"/>
  <c r="AX388" i="8"/>
  <c r="AX386" i="8" s="1"/>
  <c r="AX387" i="8" s="1"/>
  <c r="AY388" i="8"/>
  <c r="AY386" i="8" s="1"/>
  <c r="AZ388" i="8"/>
  <c r="BA388" i="8"/>
  <c r="BB388" i="8"/>
  <c r="AJ392" i="8"/>
  <c r="AK392" i="8"/>
  <c r="AL392" i="8"/>
  <c r="AM392" i="8"/>
  <c r="AN392" i="8"/>
  <c r="AO392" i="8"/>
  <c r="AP392" i="8"/>
  <c r="AQ392" i="8"/>
  <c r="AR392" i="8"/>
  <c r="AS392" i="8"/>
  <c r="AT392" i="8"/>
  <c r="AT386" i="8" s="1"/>
  <c r="AT387" i="8" s="1"/>
  <c r="AU392" i="8"/>
  <c r="AV392" i="8"/>
  <c r="AW392" i="8"/>
  <c r="AX392" i="8"/>
  <c r="AY392" i="8"/>
  <c r="AZ392" i="8"/>
  <c r="BA392" i="8"/>
  <c r="BB392" i="8"/>
  <c r="AJ396" i="8"/>
  <c r="AK396" i="8"/>
  <c r="AL396" i="8"/>
  <c r="AM396" i="8"/>
  <c r="AM386" i="8" s="1"/>
  <c r="AN396" i="8"/>
  <c r="AO396" i="8"/>
  <c r="AP396" i="8"/>
  <c r="AQ396" i="8"/>
  <c r="AR396" i="8"/>
  <c r="AS396" i="8"/>
  <c r="AT396" i="8"/>
  <c r="AU396" i="8"/>
  <c r="AV396" i="8"/>
  <c r="AW396" i="8"/>
  <c r="AX396" i="8"/>
  <c r="AY396" i="8"/>
  <c r="AZ396" i="8"/>
  <c r="BA396" i="8"/>
  <c r="BB396" i="8"/>
  <c r="AK401" i="8"/>
  <c r="AK402" i="8" s="1"/>
  <c r="AL401" i="8"/>
  <c r="AL402" i="8" s="1"/>
  <c r="AM401" i="8"/>
  <c r="AT401" i="8"/>
  <c r="AU401" i="8"/>
  <c r="AV401" i="8"/>
  <c r="AW401" i="8"/>
  <c r="AX401" i="8"/>
  <c r="AX402" i="8" s="1"/>
  <c r="AJ402" i="8"/>
  <c r="AS402" i="8"/>
  <c r="AT402" i="8"/>
  <c r="AU402" i="8"/>
  <c r="AV402" i="8"/>
  <c r="AW402" i="8"/>
  <c r="AJ403" i="8"/>
  <c r="AK403" i="8"/>
  <c r="AL403" i="8"/>
  <c r="AM403" i="8"/>
  <c r="AN403" i="8"/>
  <c r="AN401" i="8" s="1"/>
  <c r="AN402" i="8" s="1"/>
  <c r="AO403" i="8"/>
  <c r="AP403" i="8"/>
  <c r="AQ403" i="8"/>
  <c r="AR403" i="8"/>
  <c r="AS403" i="8"/>
  <c r="AT403" i="8"/>
  <c r="AU403" i="8"/>
  <c r="AV403" i="8"/>
  <c r="AW403" i="8"/>
  <c r="AX403" i="8"/>
  <c r="AY403" i="8"/>
  <c r="AZ403" i="8"/>
  <c r="AZ401" i="8" s="1"/>
  <c r="AZ402" i="8" s="1"/>
  <c r="BA403" i="8"/>
  <c r="BB403" i="8"/>
  <c r="AJ407" i="8"/>
  <c r="AK407" i="8"/>
  <c r="AL407" i="8"/>
  <c r="AM407" i="8"/>
  <c r="AN407" i="8"/>
  <c r="AO407" i="8"/>
  <c r="AP407" i="8"/>
  <c r="AQ407" i="8"/>
  <c r="AR407" i="8"/>
  <c r="AS407" i="8"/>
  <c r="AS401" i="8" s="1"/>
  <c r="AT407" i="8"/>
  <c r="AU407" i="8"/>
  <c r="AV407" i="8"/>
  <c r="AW407" i="8"/>
  <c r="AX407" i="8"/>
  <c r="AY407" i="8"/>
  <c r="AZ407" i="8"/>
  <c r="BA407" i="8"/>
  <c r="BB407" i="8"/>
  <c r="AJ411" i="8"/>
  <c r="AJ401" i="8" s="1"/>
  <c r="AK411" i="8"/>
  <c r="AL411" i="8"/>
  <c r="AM411" i="8"/>
  <c r="AN411" i="8"/>
  <c r="AO411" i="8"/>
  <c r="AP411" i="8"/>
  <c r="AQ411" i="8"/>
  <c r="AR411" i="8"/>
  <c r="AS411" i="8"/>
  <c r="AT411" i="8"/>
  <c r="AU411" i="8"/>
  <c r="AV411" i="8"/>
  <c r="AW411" i="8"/>
  <c r="AX411" i="8"/>
  <c r="AY411" i="8"/>
  <c r="AY401" i="8" s="1"/>
  <c r="AY402" i="8" s="1"/>
  <c r="AZ411" i="8"/>
  <c r="BA411" i="8"/>
  <c r="BB411" i="8"/>
  <c r="AW416" i="8"/>
  <c r="AW417" i="8" s="1"/>
  <c r="AX416" i="8"/>
  <c r="AX417" i="8" s="1"/>
  <c r="AY416" i="8"/>
  <c r="AY417" i="8" s="1"/>
  <c r="BB416" i="8"/>
  <c r="BB417" i="8" s="1"/>
  <c r="BG416" i="8"/>
  <c r="AO417" i="8"/>
  <c r="AP417" i="8"/>
  <c r="AJ418" i="8"/>
  <c r="AK418" i="8"/>
  <c r="AL418" i="8"/>
  <c r="AM418" i="8"/>
  <c r="AN418" i="8"/>
  <c r="AO418" i="8"/>
  <c r="AO416" i="8" s="1"/>
  <c r="AP418" i="8"/>
  <c r="AP416" i="8" s="1"/>
  <c r="AQ418" i="8"/>
  <c r="AR418" i="8"/>
  <c r="AS418" i="8"/>
  <c r="AT418" i="8"/>
  <c r="AU418" i="8"/>
  <c r="AV418" i="8"/>
  <c r="AW418" i="8"/>
  <c r="AX418" i="8"/>
  <c r="AY418" i="8"/>
  <c r="AZ418" i="8"/>
  <c r="BA418" i="8"/>
  <c r="BA416" i="8" s="1"/>
  <c r="BA417" i="8" s="1"/>
  <c r="BB418" i="8"/>
  <c r="AJ422" i="8"/>
  <c r="AJ416" i="8" s="1"/>
  <c r="AK422" i="8"/>
  <c r="AK416" i="8" s="1"/>
  <c r="AK417" i="8" s="1"/>
  <c r="AL422" i="8"/>
  <c r="AL416" i="8" s="1"/>
  <c r="AL417" i="8" s="1"/>
  <c r="AM422" i="8"/>
  <c r="AM416" i="8" s="1"/>
  <c r="AM417" i="8" s="1"/>
  <c r="AN422" i="8"/>
  <c r="AO422" i="8"/>
  <c r="AP422" i="8"/>
  <c r="AQ422" i="8"/>
  <c r="AR422" i="8"/>
  <c r="AS422" i="8"/>
  <c r="AT422" i="8"/>
  <c r="AU422" i="8"/>
  <c r="AV422" i="8"/>
  <c r="AW422" i="8"/>
  <c r="AX422" i="8"/>
  <c r="AY422" i="8"/>
  <c r="AZ422" i="8"/>
  <c r="BA422" i="8"/>
  <c r="BB422" i="8"/>
  <c r="AJ426" i="8"/>
  <c r="AK426" i="8"/>
  <c r="AL426" i="8"/>
  <c r="AM426" i="8"/>
  <c r="AN426" i="8"/>
  <c r="AN416" i="8" s="1"/>
  <c r="AN417" i="8" s="1"/>
  <c r="AO426" i="8"/>
  <c r="AP426" i="8"/>
  <c r="AQ426" i="8"/>
  <c r="AR426" i="8"/>
  <c r="AS426" i="8"/>
  <c r="AT426" i="8"/>
  <c r="AU426" i="8"/>
  <c r="AV426" i="8"/>
  <c r="AW426" i="8"/>
  <c r="AX426" i="8"/>
  <c r="AY426" i="8"/>
  <c r="AZ426" i="8"/>
  <c r="BA426" i="8"/>
  <c r="BB426" i="8"/>
  <c r="AL431" i="8"/>
  <c r="AL432" i="8" s="1"/>
  <c r="AM431" i="8"/>
  <c r="AU432" i="8"/>
  <c r="AV432" i="8"/>
  <c r="AW432" i="8"/>
  <c r="AX432" i="8"/>
  <c r="AY432" i="8"/>
  <c r="AJ433" i="8"/>
  <c r="AK433" i="8"/>
  <c r="AL433" i="8"/>
  <c r="AM433" i="8"/>
  <c r="AN433" i="8"/>
  <c r="AO433" i="8"/>
  <c r="AP433" i="8"/>
  <c r="AQ433" i="8"/>
  <c r="AR433" i="8"/>
  <c r="AS433" i="8"/>
  <c r="AT433" i="8"/>
  <c r="AT431" i="8" s="1"/>
  <c r="AT432" i="8" s="1"/>
  <c r="AU433" i="8"/>
  <c r="AU431" i="8" s="1"/>
  <c r="AV433" i="8"/>
  <c r="AV431" i="8" s="1"/>
  <c r="AW433" i="8"/>
  <c r="AW431" i="8" s="1"/>
  <c r="AX433" i="8"/>
  <c r="AX431" i="8" s="1"/>
  <c r="AY433" i="8"/>
  <c r="AY431" i="8" s="1"/>
  <c r="AZ433" i="8"/>
  <c r="BA433" i="8"/>
  <c r="BB433" i="8"/>
  <c r="AJ437" i="8"/>
  <c r="AK437" i="8"/>
  <c r="AK431" i="8" s="1"/>
  <c r="AK432" i="8" s="1"/>
  <c r="AL437" i="8"/>
  <c r="AM437" i="8"/>
  <c r="AN437" i="8"/>
  <c r="AO437" i="8"/>
  <c r="AP437" i="8"/>
  <c r="AQ437" i="8"/>
  <c r="AR437" i="8"/>
  <c r="AR431" i="8" s="1"/>
  <c r="AR432" i="8" s="1"/>
  <c r="AS437" i="8"/>
  <c r="AS431" i="8" s="1"/>
  <c r="AT437" i="8"/>
  <c r="AU437" i="8"/>
  <c r="AV437" i="8"/>
  <c r="AW437" i="8"/>
  <c r="AX437" i="8"/>
  <c r="AY437" i="8"/>
  <c r="AZ437" i="8"/>
  <c r="BA437" i="8"/>
  <c r="BB437" i="8"/>
  <c r="AJ441" i="8"/>
  <c r="AK441" i="8"/>
  <c r="AL441" i="8"/>
  <c r="AM441" i="8"/>
  <c r="AN441" i="8"/>
  <c r="AN431" i="8" s="1"/>
  <c r="AN432" i="8" s="1"/>
  <c r="AO441" i="8"/>
  <c r="AP441" i="8"/>
  <c r="AQ441" i="8"/>
  <c r="AR441" i="8"/>
  <c r="AS441" i="8"/>
  <c r="AT441" i="8"/>
  <c r="AU441" i="8"/>
  <c r="AV441" i="8"/>
  <c r="AW441" i="8"/>
  <c r="AX441" i="8"/>
  <c r="AY441" i="8"/>
  <c r="AZ441" i="8"/>
  <c r="BA441" i="8"/>
  <c r="BB441" i="8"/>
  <c r="BB431" i="8" s="1"/>
  <c r="BB432" i="8" s="1"/>
  <c r="AL446" i="8"/>
  <c r="AL447" i="8" s="1"/>
  <c r="AM446" i="8"/>
  <c r="AM447" i="8" s="1"/>
  <c r="BF446" i="8"/>
  <c r="AJ448" i="8"/>
  <c r="AK448" i="8"/>
  <c r="AL448" i="8"/>
  <c r="AM448" i="8"/>
  <c r="AN448" i="8"/>
  <c r="AO448" i="8"/>
  <c r="AP448" i="8"/>
  <c r="AQ448" i="8"/>
  <c r="AR448" i="8"/>
  <c r="AS448" i="8"/>
  <c r="AT448" i="8"/>
  <c r="AU448" i="8"/>
  <c r="AV448" i="8"/>
  <c r="AW448" i="8"/>
  <c r="AW446" i="8" s="1"/>
  <c r="AW447" i="8" s="1"/>
  <c r="AX448" i="8"/>
  <c r="AX446" i="8" s="1"/>
  <c r="AX447" i="8" s="1"/>
  <c r="AY448" i="8"/>
  <c r="AY446" i="8" s="1"/>
  <c r="AY447" i="8" s="1"/>
  <c r="AZ448" i="8"/>
  <c r="AZ446" i="8" s="1"/>
  <c r="AZ447" i="8" s="1"/>
  <c r="BA448" i="8"/>
  <c r="BA446" i="8" s="1"/>
  <c r="BA447" i="8" s="1"/>
  <c r="BB448" i="8"/>
  <c r="BB446" i="8" s="1"/>
  <c r="BB447" i="8" s="1"/>
  <c r="AJ452" i="8"/>
  <c r="AJ446" i="8" s="1"/>
  <c r="AJ447" i="8" s="1"/>
  <c r="AK452" i="8"/>
  <c r="AK446" i="8" s="1"/>
  <c r="AK447" i="8" s="1"/>
  <c r="AL452" i="8"/>
  <c r="AM452" i="8"/>
  <c r="AN452" i="8"/>
  <c r="AN446" i="8" s="1"/>
  <c r="AN447" i="8" s="1"/>
  <c r="AO452" i="8"/>
  <c r="AP452" i="8"/>
  <c r="AQ452" i="8"/>
  <c r="AR452" i="8"/>
  <c r="AS452" i="8"/>
  <c r="AT452" i="8"/>
  <c r="AU452" i="8"/>
  <c r="AV452" i="8"/>
  <c r="AW452" i="8"/>
  <c r="AX452" i="8"/>
  <c r="AY452" i="8"/>
  <c r="AZ452" i="8"/>
  <c r="BA452" i="8"/>
  <c r="BB452" i="8"/>
  <c r="AJ456" i="8"/>
  <c r="AK456" i="8"/>
  <c r="AL456" i="8"/>
  <c r="AM456" i="8"/>
  <c r="AN456" i="8"/>
  <c r="AO456" i="8"/>
  <c r="AP456" i="8"/>
  <c r="AQ456" i="8"/>
  <c r="AR456" i="8"/>
  <c r="AS456" i="8"/>
  <c r="AT456" i="8"/>
  <c r="AU456" i="8"/>
  <c r="AV456" i="8"/>
  <c r="AW456" i="8"/>
  <c r="AX456" i="8"/>
  <c r="AY456" i="8"/>
  <c r="AZ456" i="8"/>
  <c r="BA456" i="8"/>
  <c r="BB456" i="8"/>
  <c r="AJ461" i="8"/>
  <c r="AK461" i="8"/>
  <c r="AK462" i="8" s="1"/>
  <c r="AS461" i="8"/>
  <c r="BF461" i="8"/>
  <c r="AJ462" i="8"/>
  <c r="AJ463" i="8"/>
  <c r="AK463" i="8"/>
  <c r="AL463" i="8"/>
  <c r="AL461" i="8" s="1"/>
  <c r="AL462" i="8" s="1"/>
  <c r="AM463" i="8"/>
  <c r="AN463" i="8"/>
  <c r="AO463" i="8"/>
  <c r="AP463" i="8"/>
  <c r="AQ463" i="8"/>
  <c r="AR463" i="8"/>
  <c r="AS463" i="8"/>
  <c r="AT463" i="8"/>
  <c r="AU463" i="8"/>
  <c r="AV463" i="8"/>
  <c r="AW463" i="8"/>
  <c r="AX463" i="8"/>
  <c r="AX461" i="8" s="1"/>
  <c r="AX462" i="8" s="1"/>
  <c r="AY463" i="8"/>
  <c r="AZ463" i="8"/>
  <c r="BA463" i="8"/>
  <c r="BB463" i="8"/>
  <c r="AJ467" i="8"/>
  <c r="AK467" i="8"/>
  <c r="AL467" i="8"/>
  <c r="AM467" i="8"/>
  <c r="AM461" i="8" s="1"/>
  <c r="AN467" i="8"/>
  <c r="AN461" i="8" s="1"/>
  <c r="AN462" i="8" s="1"/>
  <c r="AO467" i="8"/>
  <c r="AO461" i="8" s="1"/>
  <c r="AO462" i="8" s="1"/>
  <c r="AP467" i="8"/>
  <c r="AP461" i="8" s="1"/>
  <c r="AQ467" i="8"/>
  <c r="AR467" i="8"/>
  <c r="AS467" i="8"/>
  <c r="AT467" i="8"/>
  <c r="AU467" i="8"/>
  <c r="AV467" i="8"/>
  <c r="AW467" i="8"/>
  <c r="AX467" i="8"/>
  <c r="AY467" i="8"/>
  <c r="AZ467" i="8"/>
  <c r="BA467" i="8"/>
  <c r="BB467" i="8"/>
  <c r="AJ471" i="8"/>
  <c r="AK471" i="8"/>
  <c r="AL471" i="8"/>
  <c r="AM471" i="8"/>
  <c r="AN471" i="8"/>
  <c r="AO471" i="8"/>
  <c r="AP471" i="8"/>
  <c r="AQ471" i="8"/>
  <c r="AR471" i="8"/>
  <c r="AR461" i="8" s="1"/>
  <c r="AR462" i="8" s="1"/>
  <c r="AS471" i="8"/>
  <c r="AT471" i="8"/>
  <c r="AU471" i="8"/>
  <c r="AV471" i="8"/>
  <c r="AW471" i="8"/>
  <c r="AX471" i="8"/>
  <c r="AY471" i="8"/>
  <c r="AZ471" i="8"/>
  <c r="BA471" i="8"/>
  <c r="BB471" i="8"/>
  <c r="AJ476" i="8"/>
  <c r="AK476" i="8"/>
  <c r="AK477" i="8" s="1"/>
  <c r="AL476" i="8"/>
  <c r="AL477" i="8" s="1"/>
  <c r="AO476" i="8"/>
  <c r="AO477" i="8" s="1"/>
  <c r="AW476" i="8"/>
  <c r="AV477" i="8"/>
  <c r="AW477" i="8"/>
  <c r="AX477" i="8"/>
  <c r="AY477" i="8"/>
  <c r="AJ478" i="8"/>
  <c r="AK478" i="8"/>
  <c r="AL478" i="8"/>
  <c r="AM478" i="8"/>
  <c r="AN478" i="8"/>
  <c r="AO478" i="8"/>
  <c r="AP478" i="8"/>
  <c r="AQ478" i="8"/>
  <c r="AR478" i="8"/>
  <c r="AS478" i="8"/>
  <c r="AT478" i="8"/>
  <c r="AU478" i="8"/>
  <c r="AV478" i="8"/>
  <c r="AV476" i="8" s="1"/>
  <c r="AW478" i="8"/>
  <c r="AX478" i="8"/>
  <c r="AX476" i="8" s="1"/>
  <c r="AY478" i="8"/>
  <c r="AY476" i="8" s="1"/>
  <c r="AZ478" i="8"/>
  <c r="BA478" i="8"/>
  <c r="BB478" i="8"/>
  <c r="AJ482" i="8"/>
  <c r="AK482" i="8"/>
  <c r="AL482" i="8"/>
  <c r="AM482" i="8"/>
  <c r="AN482" i="8"/>
  <c r="AN476" i="8" s="1"/>
  <c r="AN477" i="8" s="1"/>
  <c r="AO482" i="8"/>
  <c r="AP482" i="8"/>
  <c r="AP476" i="8" s="1"/>
  <c r="AQ482" i="8"/>
  <c r="AQ476" i="8" s="1"/>
  <c r="AQ477" i="8" s="1"/>
  <c r="AR482" i="8"/>
  <c r="AR476" i="8" s="1"/>
  <c r="AR477" i="8" s="1"/>
  <c r="AS482" i="8"/>
  <c r="AS476" i="8" s="1"/>
  <c r="AT482" i="8"/>
  <c r="AT476" i="8" s="1"/>
  <c r="AT477" i="8" s="1"/>
  <c r="AU482" i="8"/>
  <c r="AV482" i="8"/>
  <c r="AW482" i="8"/>
  <c r="AX482" i="8"/>
  <c r="AY482" i="8"/>
  <c r="AZ482" i="8"/>
  <c r="BA482" i="8"/>
  <c r="BB482" i="8"/>
  <c r="AJ486" i="8"/>
  <c r="AK486" i="8"/>
  <c r="AL486" i="8"/>
  <c r="AM486" i="8"/>
  <c r="AN486" i="8"/>
  <c r="AO486" i="8"/>
  <c r="AP486" i="8"/>
  <c r="AQ486" i="8"/>
  <c r="AR486" i="8"/>
  <c r="AS486" i="8"/>
  <c r="AT486" i="8"/>
  <c r="AU486" i="8"/>
  <c r="AV486" i="8"/>
  <c r="AW486" i="8"/>
  <c r="AX486" i="8"/>
  <c r="AY486" i="8"/>
  <c r="AZ486" i="8"/>
  <c r="BA486" i="8"/>
  <c r="BB486" i="8"/>
  <c r="AJ491" i="8"/>
  <c r="AK491" i="8"/>
  <c r="AQ491" i="8"/>
  <c r="AQ492" i="8" s="1"/>
  <c r="AT491" i="8"/>
  <c r="AT492" i="8" s="1"/>
  <c r="AX491" i="8"/>
  <c r="AX492" i="8" s="1"/>
  <c r="AJ492" i="8"/>
  <c r="AK492" i="8"/>
  <c r="AP492" i="8"/>
  <c r="AJ493" i="8"/>
  <c r="AK493" i="8"/>
  <c r="AL493" i="8"/>
  <c r="AM493" i="8"/>
  <c r="AN493" i="8"/>
  <c r="AO493" i="8"/>
  <c r="AP493" i="8"/>
  <c r="AP491" i="8" s="1"/>
  <c r="AQ493" i="8"/>
  <c r="AR493" i="8"/>
  <c r="AS493" i="8"/>
  <c r="AT493" i="8"/>
  <c r="AU493" i="8"/>
  <c r="AV493" i="8"/>
  <c r="AW493" i="8"/>
  <c r="AX493" i="8"/>
  <c r="AY493" i="8"/>
  <c r="AZ493" i="8"/>
  <c r="BA493" i="8"/>
  <c r="BB493" i="8"/>
  <c r="AJ497" i="8"/>
  <c r="AK497" i="8"/>
  <c r="AL497" i="8"/>
  <c r="AL491" i="8" s="1"/>
  <c r="AL492" i="8" s="1"/>
  <c r="AM497" i="8"/>
  <c r="AM491" i="8" s="1"/>
  <c r="AN497" i="8"/>
  <c r="AN491" i="8" s="1"/>
  <c r="AN492" i="8" s="1"/>
  <c r="AO497" i="8"/>
  <c r="AO491" i="8" s="1"/>
  <c r="AO492" i="8" s="1"/>
  <c r="AP497" i="8"/>
  <c r="AQ497" i="8"/>
  <c r="AR497" i="8"/>
  <c r="AS497" i="8"/>
  <c r="AT497" i="8"/>
  <c r="AU497" i="8"/>
  <c r="AV497" i="8"/>
  <c r="AW497" i="8"/>
  <c r="AX497" i="8"/>
  <c r="AY497" i="8"/>
  <c r="AZ497" i="8"/>
  <c r="BA497" i="8"/>
  <c r="BB497" i="8"/>
  <c r="AJ501" i="8"/>
  <c r="AK501" i="8"/>
  <c r="AL501" i="8"/>
  <c r="AM501" i="8"/>
  <c r="AN501" i="8"/>
  <c r="AO501" i="8"/>
  <c r="AP501" i="8"/>
  <c r="AQ501" i="8"/>
  <c r="AR501" i="8"/>
  <c r="AS501" i="8"/>
  <c r="AT501" i="8"/>
  <c r="AU501" i="8"/>
  <c r="AU491" i="8" s="1"/>
  <c r="AU492" i="8" s="1"/>
  <c r="AV501" i="8"/>
  <c r="AV491" i="8" s="1"/>
  <c r="AV492" i="8" s="1"/>
  <c r="AW501" i="8"/>
  <c r="AW491" i="8" s="1"/>
  <c r="AW492" i="8" s="1"/>
  <c r="AX501" i="8"/>
  <c r="AY501" i="8"/>
  <c r="AZ501" i="8"/>
  <c r="BA501" i="8"/>
  <c r="BB501" i="8"/>
  <c r="AQ506" i="8"/>
  <c r="AQ507" i="8" s="1"/>
  <c r="AR506" i="8"/>
  <c r="AS506" i="8"/>
  <c r="AY506" i="8"/>
  <c r="AY507" i="8" s="1"/>
  <c r="AK507" i="8"/>
  <c r="AR507" i="8"/>
  <c r="AS507" i="8"/>
  <c r="AU507" i="8"/>
  <c r="AJ508" i="8"/>
  <c r="AK508" i="8"/>
  <c r="AL508" i="8"/>
  <c r="AM508" i="8"/>
  <c r="AN508" i="8"/>
  <c r="AO508" i="8"/>
  <c r="AP508" i="8"/>
  <c r="AP506" i="8" s="1"/>
  <c r="AQ508" i="8"/>
  <c r="AR508" i="8"/>
  <c r="AS508" i="8"/>
  <c r="AT508" i="8"/>
  <c r="AT506" i="8" s="1"/>
  <c r="AT507" i="8" s="1"/>
  <c r="AU508" i="8"/>
  <c r="AV508" i="8"/>
  <c r="AW508" i="8"/>
  <c r="AX508" i="8"/>
  <c r="AY508" i="8"/>
  <c r="AZ508" i="8"/>
  <c r="BA508" i="8"/>
  <c r="BB508" i="8"/>
  <c r="BB506" i="8" s="1"/>
  <c r="BB507" i="8" s="1"/>
  <c r="AJ512" i="8"/>
  <c r="AK512" i="8"/>
  <c r="AK506" i="8" s="1"/>
  <c r="AL512" i="8"/>
  <c r="AM512" i="8"/>
  <c r="AN512" i="8"/>
  <c r="AN506" i="8" s="1"/>
  <c r="AN507" i="8" s="1"/>
  <c r="AO512" i="8"/>
  <c r="AP512" i="8"/>
  <c r="AQ512" i="8"/>
  <c r="AR512" i="8"/>
  <c r="AS512" i="8"/>
  <c r="AT512" i="8"/>
  <c r="AU512" i="8"/>
  <c r="AU506" i="8" s="1"/>
  <c r="AV512" i="8"/>
  <c r="AW512" i="8"/>
  <c r="AX512" i="8"/>
  <c r="AY512" i="8"/>
  <c r="AZ512" i="8"/>
  <c r="BA512" i="8"/>
  <c r="BB512" i="8"/>
  <c r="AJ516" i="8"/>
  <c r="AK516" i="8"/>
  <c r="AL516" i="8"/>
  <c r="AM516" i="8"/>
  <c r="AN516" i="8"/>
  <c r="AO516" i="8"/>
  <c r="AP516" i="8"/>
  <c r="AQ516" i="8"/>
  <c r="AR516" i="8"/>
  <c r="AS516" i="8"/>
  <c r="AT516" i="8"/>
  <c r="AU516" i="8"/>
  <c r="AV516" i="8"/>
  <c r="AW516" i="8"/>
  <c r="AX516" i="8"/>
  <c r="AX506" i="8" s="1"/>
  <c r="AX507" i="8" s="1"/>
  <c r="AY516" i="8"/>
  <c r="AZ516" i="8"/>
  <c r="BA516" i="8"/>
  <c r="BB516" i="8"/>
  <c r="AO521" i="8"/>
  <c r="AP521" i="8"/>
  <c r="AP522" i="8" s="1"/>
  <c r="AO522" i="8"/>
  <c r="AJ523" i="8"/>
  <c r="AJ521" i="8" s="1"/>
  <c r="AK523" i="8"/>
  <c r="AL523" i="8"/>
  <c r="AL521" i="8" s="1"/>
  <c r="AL522" i="8" s="1"/>
  <c r="AM523" i="8"/>
  <c r="AM521" i="8" s="1"/>
  <c r="AN523" i="8"/>
  <c r="AN521" i="8" s="1"/>
  <c r="AN522" i="8" s="1"/>
  <c r="AO523" i="8"/>
  <c r="AP523" i="8"/>
  <c r="AQ523" i="8"/>
  <c r="AR523" i="8"/>
  <c r="AS523" i="8"/>
  <c r="AT523" i="8"/>
  <c r="AU523" i="8"/>
  <c r="AV523" i="8"/>
  <c r="AW523" i="8"/>
  <c r="AW521" i="8" s="1"/>
  <c r="AW522" i="8" s="1"/>
  <c r="AX523" i="8"/>
  <c r="AX521" i="8" s="1"/>
  <c r="AX522" i="8" s="1"/>
  <c r="AY523" i="8"/>
  <c r="AZ523" i="8"/>
  <c r="BA523" i="8"/>
  <c r="BB523" i="8"/>
  <c r="AJ527" i="8"/>
  <c r="AK527" i="8"/>
  <c r="AL527" i="8"/>
  <c r="AM527" i="8"/>
  <c r="AN527" i="8"/>
  <c r="AO527" i="8"/>
  <c r="AP527" i="8"/>
  <c r="AQ527" i="8"/>
  <c r="AR527" i="8"/>
  <c r="AS527" i="8"/>
  <c r="AS521" i="8" s="1"/>
  <c r="AT527" i="8"/>
  <c r="AT521" i="8" s="1"/>
  <c r="AT522" i="8" s="1"/>
  <c r="AU527" i="8"/>
  <c r="AU521" i="8" s="1"/>
  <c r="AU522" i="8" s="1"/>
  <c r="AV527" i="8"/>
  <c r="AV521" i="8" s="1"/>
  <c r="AW527" i="8"/>
  <c r="AX527" i="8"/>
  <c r="AY527" i="8"/>
  <c r="AY521" i="8" s="1"/>
  <c r="AY522" i="8" s="1"/>
  <c r="AZ527" i="8"/>
  <c r="AZ521" i="8" s="1"/>
  <c r="AZ522" i="8" s="1"/>
  <c r="BA527" i="8"/>
  <c r="BB527" i="8"/>
  <c r="AJ531" i="8"/>
  <c r="AK531" i="8"/>
  <c r="AL531" i="8"/>
  <c r="AM531" i="8"/>
  <c r="AN531" i="8"/>
  <c r="AO531" i="8"/>
  <c r="AP531" i="8"/>
  <c r="AQ531" i="8"/>
  <c r="AR531" i="8"/>
  <c r="AS531" i="8"/>
  <c r="AT531" i="8"/>
  <c r="AU531" i="8"/>
  <c r="AV531" i="8"/>
  <c r="AW531" i="8"/>
  <c r="AX531" i="8"/>
  <c r="AY531" i="8"/>
  <c r="AZ531" i="8"/>
  <c r="BA531" i="8"/>
  <c r="BB531" i="8"/>
  <c r="AL536" i="8"/>
  <c r="AL537" i="8" s="1"/>
  <c r="AM536" i="8"/>
  <c r="AO536" i="8"/>
  <c r="AO537" i="8" s="1"/>
  <c r="AP536" i="8"/>
  <c r="AS536" i="8"/>
  <c r="AT536" i="8"/>
  <c r="AU536" i="8"/>
  <c r="AV536" i="8"/>
  <c r="AW536" i="8"/>
  <c r="AZ536" i="8"/>
  <c r="AZ537" i="8" s="1"/>
  <c r="AT537" i="8"/>
  <c r="AU537" i="8"/>
  <c r="AV537" i="8"/>
  <c r="AW537" i="8"/>
  <c r="AX537" i="8"/>
  <c r="AJ538" i="8"/>
  <c r="AK538" i="8"/>
  <c r="AL538" i="8"/>
  <c r="AM538" i="8"/>
  <c r="AN538" i="8"/>
  <c r="AO538" i="8"/>
  <c r="AP538" i="8"/>
  <c r="AQ538" i="8"/>
  <c r="AR538" i="8"/>
  <c r="AS538" i="8"/>
  <c r="AT538" i="8"/>
  <c r="AU538" i="8"/>
  <c r="AV538" i="8"/>
  <c r="AW538" i="8"/>
  <c r="AX538" i="8"/>
  <c r="AX536" i="8" s="1"/>
  <c r="AY538" i="8"/>
  <c r="AY536" i="8" s="1"/>
  <c r="AY537" i="8" s="1"/>
  <c r="AZ538" i="8"/>
  <c r="BA538" i="8"/>
  <c r="BB538" i="8"/>
  <c r="AJ542" i="8"/>
  <c r="AK542" i="8"/>
  <c r="AL542" i="8"/>
  <c r="AM542" i="8"/>
  <c r="AN542" i="8"/>
  <c r="AN536" i="8" s="1"/>
  <c r="AN537" i="8" s="1"/>
  <c r="AO542" i="8"/>
  <c r="AP542" i="8"/>
  <c r="AQ542" i="8"/>
  <c r="AQ536" i="8" s="1"/>
  <c r="AQ537" i="8" s="1"/>
  <c r="AR542" i="8"/>
  <c r="AR536" i="8" s="1"/>
  <c r="AR537" i="8" s="1"/>
  <c r="AS542" i="8"/>
  <c r="AT542" i="8"/>
  <c r="AU542" i="8"/>
  <c r="AV542" i="8"/>
  <c r="AW542" i="8"/>
  <c r="AX542" i="8"/>
  <c r="AY542" i="8"/>
  <c r="AZ542" i="8"/>
  <c r="BA542" i="8"/>
  <c r="BB542" i="8"/>
  <c r="AJ546" i="8"/>
  <c r="AK546" i="8"/>
  <c r="AK536" i="8" s="1"/>
  <c r="AK537" i="8" s="1"/>
  <c r="AL546" i="8"/>
  <c r="AM546" i="8"/>
  <c r="AN546" i="8"/>
  <c r="AO546" i="8"/>
  <c r="AP546" i="8"/>
  <c r="AQ546" i="8"/>
  <c r="AR546" i="8"/>
  <c r="AS546" i="8"/>
  <c r="AT546" i="8"/>
  <c r="AU546" i="8"/>
  <c r="AV546" i="8"/>
  <c r="AW546" i="8"/>
  <c r="AX546" i="8"/>
  <c r="AY546" i="8"/>
  <c r="AZ546" i="8"/>
  <c r="BA546" i="8"/>
  <c r="BB546" i="8"/>
  <c r="AL551" i="8"/>
  <c r="AL552" i="8" s="1"/>
  <c r="AN551" i="8"/>
  <c r="AN552" i="8" s="1"/>
  <c r="AZ551" i="8"/>
  <c r="AZ552" i="8" s="1"/>
  <c r="BI551" i="8"/>
  <c r="BA552" i="8"/>
  <c r="AJ553" i="8"/>
  <c r="AK553" i="8"/>
  <c r="AL553" i="8"/>
  <c r="AM553" i="8"/>
  <c r="AM551" i="8" s="1"/>
  <c r="AM552" i="8" s="1"/>
  <c r="AN553" i="8"/>
  <c r="AO553" i="8"/>
  <c r="AO551" i="8" s="1"/>
  <c r="AO552" i="8" s="1"/>
  <c r="AP553" i="8"/>
  <c r="AP551" i="8" s="1"/>
  <c r="AP552" i="8" s="1"/>
  <c r="AQ553" i="8"/>
  <c r="AQ551" i="8" s="1"/>
  <c r="AQ552" i="8" s="1"/>
  <c r="AR553" i="8"/>
  <c r="AS553" i="8"/>
  <c r="AT553" i="8"/>
  <c r="AU553" i="8"/>
  <c r="AV553" i="8"/>
  <c r="AW553" i="8"/>
  <c r="AX553" i="8"/>
  <c r="AY553" i="8"/>
  <c r="AZ553" i="8"/>
  <c r="BA553" i="8"/>
  <c r="BA551" i="8" s="1"/>
  <c r="BB553" i="8"/>
  <c r="AJ557" i="8"/>
  <c r="AK557" i="8"/>
  <c r="AL557" i="8"/>
  <c r="AM557" i="8"/>
  <c r="AN557" i="8"/>
  <c r="AO557" i="8"/>
  <c r="AP557" i="8"/>
  <c r="AQ557" i="8"/>
  <c r="AR557" i="8"/>
  <c r="AR551" i="8" s="1"/>
  <c r="AR552" i="8" s="1"/>
  <c r="AS557" i="8"/>
  <c r="AS551" i="8" s="1"/>
  <c r="AS552" i="8" s="1"/>
  <c r="AT557" i="8"/>
  <c r="AT551" i="8" s="1"/>
  <c r="AT552" i="8" s="1"/>
  <c r="AU557" i="8"/>
  <c r="AU551" i="8" s="1"/>
  <c r="AU552" i="8" s="1"/>
  <c r="AV557" i="8"/>
  <c r="AV551" i="8" s="1"/>
  <c r="AV552" i="8" s="1"/>
  <c r="AW557" i="8"/>
  <c r="AW551" i="8" s="1"/>
  <c r="AW552" i="8" s="1"/>
  <c r="AX557" i="8"/>
  <c r="AX551" i="8" s="1"/>
  <c r="AX552" i="8" s="1"/>
  <c r="AY557" i="8"/>
  <c r="AZ557" i="8"/>
  <c r="BA557" i="8"/>
  <c r="BB557" i="8"/>
  <c r="BB551" i="8" s="1"/>
  <c r="BB552" i="8" s="1"/>
  <c r="AJ561" i="8"/>
  <c r="AK561" i="8"/>
  <c r="AK551" i="8" s="1"/>
  <c r="AK552" i="8" s="1"/>
  <c r="AL561" i="8"/>
  <c r="AM561" i="8"/>
  <c r="AN561" i="8"/>
  <c r="AO561" i="8"/>
  <c r="AP561" i="8"/>
  <c r="AQ561" i="8"/>
  <c r="AR561" i="8"/>
  <c r="AS561" i="8"/>
  <c r="AT561" i="8"/>
  <c r="AU561" i="8"/>
  <c r="AV561" i="8"/>
  <c r="AW561" i="8"/>
  <c r="AX561" i="8"/>
  <c r="AY561" i="8"/>
  <c r="AZ561" i="8"/>
  <c r="BA561" i="8"/>
  <c r="BB561" i="8"/>
  <c r="AK566" i="8"/>
  <c r="AK567" i="8" s="1"/>
  <c r="AL566" i="8"/>
  <c r="AL567" i="8" s="1"/>
  <c r="AW566" i="8"/>
  <c r="AW567" i="8" s="1"/>
  <c r="AX566" i="8"/>
  <c r="AX567" i="8" s="1"/>
  <c r="AY566" i="8"/>
  <c r="AY567" i="8" s="1"/>
  <c r="AJ568" i="8"/>
  <c r="AK568" i="8"/>
  <c r="AL568" i="8"/>
  <c r="AM568" i="8"/>
  <c r="AN568" i="8"/>
  <c r="AN566" i="8" s="1"/>
  <c r="AN567" i="8" s="1"/>
  <c r="AO568" i="8"/>
  <c r="AO566" i="8" s="1"/>
  <c r="AO567" i="8" s="1"/>
  <c r="AP568" i="8"/>
  <c r="AP566" i="8" s="1"/>
  <c r="AQ568" i="8"/>
  <c r="AR568" i="8"/>
  <c r="AS568" i="8"/>
  <c r="AS566" i="8" s="1"/>
  <c r="AT568" i="8"/>
  <c r="AT566" i="8" s="1"/>
  <c r="AT567" i="8" s="1"/>
  <c r="AU568" i="8"/>
  <c r="AU566" i="8" s="1"/>
  <c r="AU567" i="8" s="1"/>
  <c r="AV568" i="8"/>
  <c r="AV566" i="8" s="1"/>
  <c r="AW568" i="8"/>
  <c r="AX568" i="8"/>
  <c r="AY568" i="8"/>
  <c r="AZ568" i="8"/>
  <c r="BA568" i="8"/>
  <c r="BB568" i="8"/>
  <c r="AJ572" i="8"/>
  <c r="AK572" i="8"/>
  <c r="AL572" i="8"/>
  <c r="AM572" i="8"/>
  <c r="AN572" i="8"/>
  <c r="AO572" i="8"/>
  <c r="AP572" i="8"/>
  <c r="AQ572" i="8"/>
  <c r="AQ566" i="8" s="1"/>
  <c r="AQ567" i="8" s="1"/>
  <c r="AR572" i="8"/>
  <c r="AS572" i="8"/>
  <c r="AT572" i="8"/>
  <c r="AU572" i="8"/>
  <c r="AV572" i="8"/>
  <c r="AW572" i="8"/>
  <c r="AX572" i="8"/>
  <c r="AY572" i="8"/>
  <c r="AZ572" i="8"/>
  <c r="AZ566" i="8" s="1"/>
  <c r="AZ567" i="8" s="1"/>
  <c r="BA572" i="8"/>
  <c r="BB572" i="8"/>
  <c r="BB566" i="8" s="1"/>
  <c r="BB567" i="8" s="1"/>
  <c r="AJ576" i="8"/>
  <c r="AJ566" i="8" s="1"/>
  <c r="AJ567" i="8" s="1"/>
  <c r="AK576" i="8"/>
  <c r="AL576" i="8"/>
  <c r="AM576" i="8"/>
  <c r="AM566" i="8" s="1"/>
  <c r="AM567" i="8" s="1"/>
  <c r="AN576" i="8"/>
  <c r="AO576" i="8"/>
  <c r="AP576" i="8"/>
  <c r="AQ576" i="8"/>
  <c r="AR576" i="8"/>
  <c r="AR566" i="8" s="1"/>
  <c r="AR567" i="8" s="1"/>
  <c r="AS576" i="8"/>
  <c r="AT576" i="8"/>
  <c r="AU576" i="8"/>
  <c r="AV576" i="8"/>
  <c r="AW576" i="8"/>
  <c r="AX576" i="8"/>
  <c r="AY576" i="8"/>
  <c r="AZ576" i="8"/>
  <c r="BA576" i="8"/>
  <c r="BB576" i="8"/>
  <c r="AL581" i="8"/>
  <c r="AL582" i="8" s="1"/>
  <c r="BA581" i="8"/>
  <c r="BB581" i="8"/>
  <c r="BB582" i="8" s="1"/>
  <c r="AK582" i="8"/>
  <c r="AO582" i="8"/>
  <c r="AP582" i="8"/>
  <c r="AW582" i="8"/>
  <c r="AX582" i="8"/>
  <c r="AZ582" i="8"/>
  <c r="BA582" i="8"/>
  <c r="AJ583" i="8"/>
  <c r="AK583" i="8"/>
  <c r="AL583" i="8"/>
  <c r="AM583" i="8"/>
  <c r="AN583" i="8"/>
  <c r="AO583" i="8"/>
  <c r="AO581" i="8" s="1"/>
  <c r="AP583" i="8"/>
  <c r="AP581" i="8" s="1"/>
  <c r="AQ583" i="8"/>
  <c r="AR583" i="8"/>
  <c r="AS583" i="8"/>
  <c r="AT583" i="8"/>
  <c r="AU583" i="8"/>
  <c r="AV583" i="8"/>
  <c r="AW583" i="8"/>
  <c r="AX583" i="8"/>
  <c r="AY583" i="8"/>
  <c r="AY581" i="8" s="1"/>
  <c r="AY582" i="8" s="1"/>
  <c r="AZ583" i="8"/>
  <c r="AZ581" i="8" s="1"/>
  <c r="BA583" i="8"/>
  <c r="BB583" i="8"/>
  <c r="AJ587" i="8"/>
  <c r="AJ581" i="8" s="1"/>
  <c r="AJ582" i="8" s="1"/>
  <c r="AK587" i="8"/>
  <c r="AK581" i="8" s="1"/>
  <c r="BF581" i="8" s="1"/>
  <c r="AL587" i="8"/>
  <c r="AM587" i="8"/>
  <c r="AN587" i="8"/>
  <c r="AO587" i="8"/>
  <c r="AP587" i="8"/>
  <c r="AQ587" i="8"/>
  <c r="AR587" i="8"/>
  <c r="AR581" i="8" s="1"/>
  <c r="AR582" i="8" s="1"/>
  <c r="AS587" i="8"/>
  <c r="AT587" i="8"/>
  <c r="AT581" i="8" s="1"/>
  <c r="AT582" i="8" s="1"/>
  <c r="AU587" i="8"/>
  <c r="AV587" i="8"/>
  <c r="AW587" i="8"/>
  <c r="AX587" i="8"/>
  <c r="AY587" i="8"/>
  <c r="AZ587" i="8"/>
  <c r="BA587" i="8"/>
  <c r="BB587" i="8"/>
  <c r="AJ591" i="8"/>
  <c r="AK591" i="8"/>
  <c r="AL591" i="8"/>
  <c r="AM591" i="8"/>
  <c r="AN591" i="8"/>
  <c r="AO591" i="8"/>
  <c r="AP591" i="8"/>
  <c r="AQ591" i="8"/>
  <c r="AR591" i="8"/>
  <c r="AS591" i="8"/>
  <c r="AT591" i="8"/>
  <c r="AU591" i="8"/>
  <c r="AV591" i="8"/>
  <c r="AW591" i="8"/>
  <c r="AW581" i="8" s="1"/>
  <c r="AX591" i="8"/>
  <c r="AX581" i="8" s="1"/>
  <c r="AY591" i="8"/>
  <c r="AZ591" i="8"/>
  <c r="BA591" i="8"/>
  <c r="BB591" i="8"/>
  <c r="AN596" i="8"/>
  <c r="AN597" i="8" s="1"/>
  <c r="AO596" i="8"/>
  <c r="AO597" i="8" s="1"/>
  <c r="AP596" i="8"/>
  <c r="AQ596" i="8"/>
  <c r="AQ597" i="8" s="1"/>
  <c r="AR596" i="8"/>
  <c r="AR597" i="8" s="1"/>
  <c r="AJ598" i="8"/>
  <c r="AK598" i="8"/>
  <c r="AL598" i="8"/>
  <c r="AM598" i="8"/>
  <c r="AN598" i="8"/>
  <c r="AO598" i="8"/>
  <c r="AP598" i="8"/>
  <c r="AQ598" i="8"/>
  <c r="AR598" i="8"/>
  <c r="AS598" i="8"/>
  <c r="AS596" i="8" s="1"/>
  <c r="AT598" i="8"/>
  <c r="AT596" i="8" s="1"/>
  <c r="AT597" i="8" s="1"/>
  <c r="AU598" i="8"/>
  <c r="AV598" i="8"/>
  <c r="AW598" i="8"/>
  <c r="AX598" i="8"/>
  <c r="AY598" i="8"/>
  <c r="AZ598" i="8"/>
  <c r="BA598" i="8"/>
  <c r="BA596" i="8" s="1"/>
  <c r="BA597" i="8" s="1"/>
  <c r="BB598" i="8"/>
  <c r="BB596" i="8" s="1"/>
  <c r="BB597" i="8" s="1"/>
  <c r="AJ602" i="8"/>
  <c r="AK602" i="8"/>
  <c r="AK596" i="8" s="1"/>
  <c r="AK597" i="8" s="1"/>
  <c r="AL602" i="8"/>
  <c r="AL596" i="8" s="1"/>
  <c r="AL597" i="8" s="1"/>
  <c r="AM602" i="8"/>
  <c r="AN602" i="8"/>
  <c r="AO602" i="8"/>
  <c r="AP602" i="8"/>
  <c r="AQ602" i="8"/>
  <c r="AR602" i="8"/>
  <c r="AS602" i="8"/>
  <c r="AT602" i="8"/>
  <c r="AU602" i="8"/>
  <c r="AV602" i="8"/>
  <c r="AW602" i="8"/>
  <c r="AX602" i="8"/>
  <c r="AY602" i="8"/>
  <c r="AZ602" i="8"/>
  <c r="BA602" i="8"/>
  <c r="BB602" i="8"/>
  <c r="AJ606" i="8"/>
  <c r="AK606" i="8"/>
  <c r="AL606" i="8"/>
  <c r="AM606" i="8"/>
  <c r="AN606" i="8"/>
  <c r="AO606" i="8"/>
  <c r="AP606" i="8"/>
  <c r="AQ606" i="8"/>
  <c r="AR606" i="8"/>
  <c r="AS606" i="8"/>
  <c r="AT606" i="8"/>
  <c r="AU606" i="8"/>
  <c r="AV606" i="8"/>
  <c r="AW606" i="8"/>
  <c r="AX606" i="8"/>
  <c r="AY606" i="8"/>
  <c r="AZ606" i="8"/>
  <c r="BA606" i="8"/>
  <c r="BB606" i="8"/>
  <c r="AQ611" i="8"/>
  <c r="AQ612" i="8" s="1"/>
  <c r="AR611" i="8"/>
  <c r="AR612" i="8" s="1"/>
  <c r="AS611" i="8"/>
  <c r="AT611" i="8"/>
  <c r="AT612" i="8" s="1"/>
  <c r="AZ611" i="8"/>
  <c r="AZ612" i="8" s="1"/>
  <c r="AJ613" i="8"/>
  <c r="AK613" i="8"/>
  <c r="AK611" i="8" s="1"/>
  <c r="AK612" i="8" s="1"/>
  <c r="AL613" i="8"/>
  <c r="AL611" i="8" s="1"/>
  <c r="AL612" i="8" s="1"/>
  <c r="AM613" i="8"/>
  <c r="AM611" i="8" s="1"/>
  <c r="AM612" i="8" s="1"/>
  <c r="AN613" i="8"/>
  <c r="AN611" i="8" s="1"/>
  <c r="AN612" i="8" s="1"/>
  <c r="AO613" i="8"/>
  <c r="AO611" i="8" s="1"/>
  <c r="AP613" i="8"/>
  <c r="AQ613" i="8"/>
  <c r="AR613" i="8"/>
  <c r="AS613" i="8"/>
  <c r="AT613" i="8"/>
  <c r="AU613" i="8"/>
  <c r="AV613" i="8"/>
  <c r="AW613" i="8"/>
  <c r="AX613" i="8"/>
  <c r="AY613" i="8"/>
  <c r="AZ613" i="8"/>
  <c r="BA613" i="8"/>
  <c r="BA611" i="8" s="1"/>
  <c r="BA612" i="8" s="1"/>
  <c r="BB613" i="8"/>
  <c r="BB611" i="8" s="1"/>
  <c r="BB612" i="8" s="1"/>
  <c r="AJ617" i="8"/>
  <c r="AK617" i="8"/>
  <c r="AL617" i="8"/>
  <c r="AM617" i="8"/>
  <c r="AN617" i="8"/>
  <c r="AO617" i="8"/>
  <c r="AP617" i="8"/>
  <c r="AQ617" i="8"/>
  <c r="AR617" i="8"/>
  <c r="AS617" i="8"/>
  <c r="AT617" i="8"/>
  <c r="AU617" i="8"/>
  <c r="AV617" i="8"/>
  <c r="AV611" i="8" s="1"/>
  <c r="AW617" i="8"/>
  <c r="AX617" i="8"/>
  <c r="AY617" i="8"/>
  <c r="AZ617" i="8"/>
  <c r="BA617" i="8"/>
  <c r="BB617" i="8"/>
  <c r="AJ621" i="8"/>
  <c r="AK621" i="8"/>
  <c r="AL621" i="8"/>
  <c r="AM621" i="8"/>
  <c r="AN621" i="8"/>
  <c r="AO621" i="8"/>
  <c r="AP621" i="8"/>
  <c r="AP611" i="8" s="1"/>
  <c r="AQ621" i="8"/>
  <c r="AR621" i="8"/>
  <c r="AS621" i="8"/>
  <c r="AT621" i="8"/>
  <c r="AU621" i="8"/>
  <c r="AU611" i="8" s="1"/>
  <c r="AU612" i="8" s="1"/>
  <c r="AV621" i="8"/>
  <c r="AW621" i="8"/>
  <c r="AW611" i="8" s="1"/>
  <c r="AW612" i="8" s="1"/>
  <c r="AX621" i="8"/>
  <c r="AY621" i="8"/>
  <c r="AZ621" i="8"/>
  <c r="BA621" i="8"/>
  <c r="BB621" i="8"/>
  <c r="BB626" i="8"/>
  <c r="BB627" i="8" s="1"/>
  <c r="AJ628" i="8"/>
  <c r="AK628" i="8"/>
  <c r="AL628" i="8"/>
  <c r="AL626" i="8" s="1"/>
  <c r="AL627" i="8" s="1"/>
  <c r="AM628" i="8"/>
  <c r="AN628" i="8"/>
  <c r="AO628" i="8"/>
  <c r="AP628" i="8"/>
  <c r="AQ628" i="8"/>
  <c r="AR628" i="8"/>
  <c r="AS628" i="8"/>
  <c r="AS626" i="8" s="1"/>
  <c r="AT628" i="8"/>
  <c r="AT626" i="8" s="1"/>
  <c r="AT627" i="8" s="1"/>
  <c r="AU628" i="8"/>
  <c r="AU626" i="8" s="1"/>
  <c r="AU627" i="8" s="1"/>
  <c r="AV628" i="8"/>
  <c r="AV626" i="8" s="1"/>
  <c r="AW628" i="8"/>
  <c r="AW626" i="8" s="1"/>
  <c r="AW627" i="8" s="1"/>
  <c r="AX628" i="8"/>
  <c r="AX626" i="8" s="1"/>
  <c r="AX627" i="8" s="1"/>
  <c r="AY628" i="8"/>
  <c r="AZ628" i="8"/>
  <c r="BA628" i="8"/>
  <c r="BB628" i="8"/>
  <c r="AJ632" i="8"/>
  <c r="AK632" i="8"/>
  <c r="AL632" i="8"/>
  <c r="AM632" i="8"/>
  <c r="AN632" i="8"/>
  <c r="AO632" i="8"/>
  <c r="AP632" i="8"/>
  <c r="AQ632" i="8"/>
  <c r="AR632" i="8"/>
  <c r="AS632" i="8"/>
  <c r="AT632" i="8"/>
  <c r="AU632" i="8"/>
  <c r="AV632" i="8"/>
  <c r="AW632" i="8"/>
  <c r="AX632" i="8"/>
  <c r="AY632" i="8"/>
  <c r="AZ632" i="8"/>
  <c r="AZ626" i="8" s="1"/>
  <c r="AZ627" i="8" s="1"/>
  <c r="BA632" i="8"/>
  <c r="BA626" i="8" s="1"/>
  <c r="BA627" i="8" s="1"/>
  <c r="BB632" i="8"/>
  <c r="AJ636" i="8"/>
  <c r="AK636" i="8"/>
  <c r="AL636" i="8"/>
  <c r="AM636" i="8"/>
  <c r="AN636" i="8"/>
  <c r="AO636" i="8"/>
  <c r="AP636" i="8"/>
  <c r="AP626" i="8" s="1"/>
  <c r="AP627" i="8" s="1"/>
  <c r="AQ636" i="8"/>
  <c r="AQ626" i="8" s="1"/>
  <c r="AQ627" i="8" s="1"/>
  <c r="AR636" i="8"/>
  <c r="AR626" i="8" s="1"/>
  <c r="AR627" i="8" s="1"/>
  <c r="AS636" i="8"/>
  <c r="AT636" i="8"/>
  <c r="AU636" i="8"/>
  <c r="AV636" i="8"/>
  <c r="AW636" i="8"/>
  <c r="AX636" i="8"/>
  <c r="AY636" i="8"/>
  <c r="AZ636" i="8"/>
  <c r="BA636" i="8"/>
  <c r="BB636" i="8"/>
  <c r="BI641" i="8"/>
  <c r="AM642" i="8"/>
  <c r="AS642" i="8"/>
  <c r="AT642" i="8"/>
  <c r="AU642" i="8"/>
  <c r="AJ643" i="8"/>
  <c r="AK643" i="8"/>
  <c r="AL643" i="8"/>
  <c r="AM643" i="8"/>
  <c r="AN643" i="8"/>
  <c r="AO643" i="8"/>
  <c r="AP643" i="8"/>
  <c r="AP641" i="8" s="1"/>
  <c r="AQ643" i="8"/>
  <c r="AQ641" i="8" s="1"/>
  <c r="AQ642" i="8" s="1"/>
  <c r="AR643" i="8"/>
  <c r="AR641" i="8" s="1"/>
  <c r="AR642" i="8" s="1"/>
  <c r="AS643" i="8"/>
  <c r="AT643" i="8"/>
  <c r="AT641" i="8" s="1"/>
  <c r="AU643" i="8"/>
  <c r="AV643" i="8"/>
  <c r="AW643" i="8"/>
  <c r="AX643" i="8"/>
  <c r="AY643" i="8"/>
  <c r="AY641" i="8" s="1"/>
  <c r="AY642" i="8" s="1"/>
  <c r="AZ643" i="8"/>
  <c r="AZ641" i="8" s="1"/>
  <c r="AZ642" i="8" s="1"/>
  <c r="BA643" i="8"/>
  <c r="BA641" i="8" s="1"/>
  <c r="BA642" i="8" s="1"/>
  <c r="BB643" i="8"/>
  <c r="AJ647" i="8"/>
  <c r="AK647" i="8"/>
  <c r="AL647" i="8"/>
  <c r="AM647" i="8"/>
  <c r="AM641" i="8" s="1"/>
  <c r="AN647" i="8"/>
  <c r="AN641" i="8" s="1"/>
  <c r="AN642" i="8" s="1"/>
  <c r="AO647" i="8"/>
  <c r="AO641" i="8" s="1"/>
  <c r="AP647" i="8"/>
  <c r="AQ647" i="8"/>
  <c r="AR647" i="8"/>
  <c r="AS647" i="8"/>
  <c r="AT647" i="8"/>
  <c r="AU647" i="8"/>
  <c r="AV647" i="8"/>
  <c r="AV641" i="8" s="1"/>
  <c r="AW647" i="8"/>
  <c r="AX647" i="8"/>
  <c r="AY647" i="8"/>
  <c r="AZ647" i="8"/>
  <c r="BA647" i="8"/>
  <c r="BB647" i="8"/>
  <c r="AJ651" i="8"/>
  <c r="AK651" i="8"/>
  <c r="AL651" i="8"/>
  <c r="AM651" i="8"/>
  <c r="AN651" i="8"/>
  <c r="AO651" i="8"/>
  <c r="AP651" i="8"/>
  <c r="AQ651" i="8"/>
  <c r="AR651" i="8"/>
  <c r="AS651" i="8"/>
  <c r="AS641" i="8" s="1"/>
  <c r="AT651" i="8"/>
  <c r="AU651" i="8"/>
  <c r="AU641" i="8" s="1"/>
  <c r="AV651" i="8"/>
  <c r="AW651" i="8"/>
  <c r="AX651" i="8"/>
  <c r="AY651" i="8"/>
  <c r="AZ651" i="8"/>
  <c r="BA651" i="8"/>
  <c r="BB651" i="8"/>
  <c r="AR656" i="8"/>
  <c r="AR657" i="8" s="1"/>
  <c r="AU656" i="8"/>
  <c r="AU657" i="8" s="1"/>
  <c r="AV656" i="8"/>
  <c r="AV657" i="8" s="1"/>
  <c r="AY656" i="8"/>
  <c r="AY657" i="8" s="1"/>
  <c r="AZ656" i="8"/>
  <c r="AZ657" i="8" s="1"/>
  <c r="BA656" i="8"/>
  <c r="BA657" i="8" s="1"/>
  <c r="AJ658" i="8"/>
  <c r="AK658" i="8"/>
  <c r="AL658" i="8"/>
  <c r="AL656" i="8" s="1"/>
  <c r="AL657" i="8" s="1"/>
  <c r="AM658" i="8"/>
  <c r="AN658" i="8"/>
  <c r="AO658" i="8"/>
  <c r="AP658" i="8"/>
  <c r="AQ658" i="8"/>
  <c r="AR658" i="8"/>
  <c r="AS658" i="8"/>
  <c r="AT658" i="8"/>
  <c r="AU658" i="8"/>
  <c r="AV658" i="8"/>
  <c r="AW658" i="8"/>
  <c r="AX658" i="8"/>
  <c r="AX656" i="8" s="1"/>
  <c r="AX657" i="8" s="1"/>
  <c r="AY658" i="8"/>
  <c r="AZ658" i="8"/>
  <c r="BA658" i="8"/>
  <c r="BB658" i="8"/>
  <c r="AJ662" i="8"/>
  <c r="AJ656" i="8" s="1"/>
  <c r="AK662" i="8"/>
  <c r="AL662" i="8"/>
  <c r="AM662" i="8"/>
  <c r="AN662" i="8"/>
  <c r="AO662" i="8"/>
  <c r="AO656" i="8" s="1"/>
  <c r="AO657" i="8" s="1"/>
  <c r="AP662" i="8"/>
  <c r="AP656" i="8" s="1"/>
  <c r="AQ662" i="8"/>
  <c r="AQ656" i="8" s="1"/>
  <c r="AQ657" i="8" s="1"/>
  <c r="AR662" i="8"/>
  <c r="AS662" i="8"/>
  <c r="AT662" i="8"/>
  <c r="AU662" i="8"/>
  <c r="AV662" i="8"/>
  <c r="AW662" i="8"/>
  <c r="AX662" i="8"/>
  <c r="AY662" i="8"/>
  <c r="AZ662" i="8"/>
  <c r="BA662" i="8"/>
  <c r="BB662" i="8"/>
  <c r="AJ666" i="8"/>
  <c r="AK666" i="8"/>
  <c r="AL666" i="8"/>
  <c r="AM666" i="8"/>
  <c r="AN666" i="8"/>
  <c r="AO666" i="8"/>
  <c r="AP666" i="8"/>
  <c r="AQ666" i="8"/>
  <c r="AR666" i="8"/>
  <c r="AS666" i="8"/>
  <c r="AT666" i="8"/>
  <c r="AU666" i="8"/>
  <c r="AV666" i="8"/>
  <c r="AW666" i="8"/>
  <c r="AX666" i="8"/>
  <c r="AY666" i="8"/>
  <c r="AZ666" i="8"/>
  <c r="BA666" i="8"/>
  <c r="BB666" i="8"/>
  <c r="BB656" i="8" s="1"/>
  <c r="BB657" i="8" s="1"/>
  <c r="AJ671" i="8"/>
  <c r="AU671" i="8"/>
  <c r="AJ672" i="8"/>
  <c r="AO672" i="8"/>
  <c r="AU672" i="8"/>
  <c r="AJ673" i="8"/>
  <c r="AK673" i="8"/>
  <c r="AL673" i="8"/>
  <c r="AM673" i="8"/>
  <c r="AM671" i="8" s="1"/>
  <c r="AN673" i="8"/>
  <c r="AO673" i="8"/>
  <c r="AP673" i="8"/>
  <c r="AQ673" i="8"/>
  <c r="AQ671" i="8" s="1"/>
  <c r="AQ672" i="8" s="1"/>
  <c r="AR673" i="8"/>
  <c r="AR671" i="8" s="1"/>
  <c r="AR672" i="8" s="1"/>
  <c r="AS673" i="8"/>
  <c r="AS671" i="8" s="1"/>
  <c r="AT673" i="8"/>
  <c r="AT671" i="8" s="1"/>
  <c r="AT672" i="8" s="1"/>
  <c r="AU673" i="8"/>
  <c r="AV673" i="8"/>
  <c r="AV671" i="8" s="1"/>
  <c r="AW673" i="8"/>
  <c r="AX673" i="8"/>
  <c r="AY673" i="8"/>
  <c r="AZ673" i="8"/>
  <c r="BA673" i="8"/>
  <c r="BB673" i="8"/>
  <c r="AJ677" i="8"/>
  <c r="AK677" i="8"/>
  <c r="AL677" i="8"/>
  <c r="AL671" i="8" s="1"/>
  <c r="AL672" i="8" s="1"/>
  <c r="AM677" i="8"/>
  <c r="AN677" i="8"/>
  <c r="AN671" i="8" s="1"/>
  <c r="AN672" i="8" s="1"/>
  <c r="AO677" i="8"/>
  <c r="AO671" i="8" s="1"/>
  <c r="AP677" i="8"/>
  <c r="AQ677" i="8"/>
  <c r="AR677" i="8"/>
  <c r="AS677" i="8"/>
  <c r="AT677" i="8"/>
  <c r="AU677" i="8"/>
  <c r="AV677" i="8"/>
  <c r="AW677" i="8"/>
  <c r="AX677" i="8"/>
  <c r="AY677" i="8"/>
  <c r="AZ677" i="8"/>
  <c r="BA677" i="8"/>
  <c r="BB677" i="8"/>
  <c r="AJ681" i="8"/>
  <c r="AK681" i="8"/>
  <c r="AK671" i="8" s="1"/>
  <c r="AL681" i="8"/>
  <c r="AM681" i="8"/>
  <c r="AN681" i="8"/>
  <c r="AO681" i="8"/>
  <c r="AP681" i="8"/>
  <c r="AQ681" i="8"/>
  <c r="AR681" i="8"/>
  <c r="AS681" i="8"/>
  <c r="AT681" i="8"/>
  <c r="AU681" i="8"/>
  <c r="AV681" i="8"/>
  <c r="AW681" i="8"/>
  <c r="AX681" i="8"/>
  <c r="AY681" i="8"/>
  <c r="AZ681" i="8"/>
  <c r="AZ671" i="8" s="1"/>
  <c r="AZ672" i="8" s="1"/>
  <c r="BA681" i="8"/>
  <c r="BA671" i="8" s="1"/>
  <c r="BA672" i="8" s="1"/>
  <c r="BB681" i="8"/>
  <c r="BB671" i="8" s="1"/>
  <c r="BB672" i="8" s="1"/>
  <c r="AL686" i="8"/>
  <c r="AJ687" i="8"/>
  <c r="AK687" i="8"/>
  <c r="AL687" i="8"/>
  <c r="AP687" i="8"/>
  <c r="AQ687" i="8"/>
  <c r="AJ688" i="8"/>
  <c r="AK688" i="8"/>
  <c r="AL688" i="8"/>
  <c r="AM688" i="8"/>
  <c r="AN688" i="8"/>
  <c r="AO688" i="8"/>
  <c r="AP688" i="8"/>
  <c r="AQ688" i="8"/>
  <c r="AR688" i="8"/>
  <c r="AS688" i="8"/>
  <c r="AS686" i="8" s="1"/>
  <c r="AT688" i="8"/>
  <c r="AU688" i="8"/>
  <c r="AU686" i="8" s="1"/>
  <c r="AU687" i="8" s="1"/>
  <c r="AV688" i="8"/>
  <c r="AV686" i="8" s="1"/>
  <c r="AW688" i="8"/>
  <c r="AW686" i="8" s="1"/>
  <c r="AW687" i="8" s="1"/>
  <c r="AX688" i="8"/>
  <c r="AY688" i="8"/>
  <c r="AZ688" i="8"/>
  <c r="AZ686" i="8" s="1"/>
  <c r="AZ687" i="8" s="1"/>
  <c r="BA688" i="8"/>
  <c r="BB688" i="8"/>
  <c r="AJ692" i="8"/>
  <c r="AJ686" i="8" s="1"/>
  <c r="BF686" i="8" s="1"/>
  <c r="AK692" i="8"/>
  <c r="AK686" i="8" s="1"/>
  <c r="AL692" i="8"/>
  <c r="AM692" i="8"/>
  <c r="AN692" i="8"/>
  <c r="AO692" i="8"/>
  <c r="AP692" i="8"/>
  <c r="AQ692" i="8"/>
  <c r="AR692" i="8"/>
  <c r="AS692" i="8"/>
  <c r="AT692" i="8"/>
  <c r="AU692" i="8"/>
  <c r="AV692" i="8"/>
  <c r="AW692" i="8"/>
  <c r="AX692" i="8"/>
  <c r="AY692" i="8"/>
  <c r="AZ692" i="8"/>
  <c r="BA692" i="8"/>
  <c r="BB692" i="8"/>
  <c r="AJ696" i="8"/>
  <c r="AK696" i="8"/>
  <c r="AL696" i="8"/>
  <c r="AM696" i="8"/>
  <c r="AN696" i="8"/>
  <c r="AO696" i="8"/>
  <c r="AP696" i="8"/>
  <c r="AP686" i="8" s="1"/>
  <c r="AQ696" i="8"/>
  <c r="AQ686" i="8" s="1"/>
  <c r="AR696" i="8"/>
  <c r="AS696" i="8"/>
  <c r="AT696" i="8"/>
  <c r="AU696" i="8"/>
  <c r="AV696" i="8"/>
  <c r="AW696" i="8"/>
  <c r="AX696" i="8"/>
  <c r="AY696" i="8"/>
  <c r="AZ696" i="8"/>
  <c r="BA696" i="8"/>
  <c r="BB696" i="8"/>
  <c r="AS701" i="8"/>
  <c r="AN702" i="8"/>
  <c r="AO702" i="8"/>
  <c r="AJ703" i="8"/>
  <c r="AK703" i="8"/>
  <c r="AL703" i="8"/>
  <c r="AM703" i="8"/>
  <c r="AN703" i="8"/>
  <c r="AN701" i="8" s="1"/>
  <c r="AO703" i="8"/>
  <c r="AO701" i="8" s="1"/>
  <c r="AP703" i="8"/>
  <c r="AQ703" i="8"/>
  <c r="AR703" i="8"/>
  <c r="AS703" i="8"/>
  <c r="AT703" i="8"/>
  <c r="AU703" i="8"/>
  <c r="AV703" i="8"/>
  <c r="AW703" i="8"/>
  <c r="AX703" i="8"/>
  <c r="AY703" i="8"/>
  <c r="AZ703" i="8"/>
  <c r="BA703" i="8"/>
  <c r="BB703" i="8"/>
  <c r="AJ707" i="8"/>
  <c r="AK707" i="8"/>
  <c r="AL707" i="8"/>
  <c r="AM707" i="8"/>
  <c r="AN707" i="8"/>
  <c r="AO707" i="8"/>
  <c r="AP707" i="8"/>
  <c r="AP701" i="8" s="1"/>
  <c r="AQ707" i="8"/>
  <c r="AR707" i="8"/>
  <c r="AR701" i="8" s="1"/>
  <c r="AR702" i="8" s="1"/>
  <c r="AS707" i="8"/>
  <c r="AT707" i="8"/>
  <c r="AT701" i="8" s="1"/>
  <c r="AT702" i="8" s="1"/>
  <c r="AU707" i="8"/>
  <c r="AU701" i="8" s="1"/>
  <c r="AU702" i="8" s="1"/>
  <c r="AV707" i="8"/>
  <c r="AW707" i="8"/>
  <c r="AX707" i="8"/>
  <c r="AY707" i="8"/>
  <c r="AZ707" i="8"/>
  <c r="BA707" i="8"/>
  <c r="BB707" i="8"/>
  <c r="AJ711" i="8"/>
  <c r="AK711" i="8"/>
  <c r="AL711" i="8"/>
  <c r="AM711" i="8"/>
  <c r="AN711" i="8"/>
  <c r="AO711" i="8"/>
  <c r="AP711" i="8"/>
  <c r="AQ711" i="8"/>
  <c r="AR711" i="8"/>
  <c r="AS711" i="8"/>
  <c r="AT711" i="8"/>
  <c r="AU711" i="8"/>
  <c r="AV711" i="8"/>
  <c r="AW711" i="8"/>
  <c r="AX711" i="8"/>
  <c r="AY711" i="8"/>
  <c r="AZ711" i="8"/>
  <c r="BA711" i="8"/>
  <c r="BB711" i="8"/>
  <c r="AJ716" i="8"/>
  <c r="AK716" i="8"/>
  <c r="AK717" i="8" s="1"/>
  <c r="AL716" i="8"/>
  <c r="AL717" i="8" s="1"/>
  <c r="AN716" i="8"/>
  <c r="AN717" i="8" s="1"/>
  <c r="AO716" i="8"/>
  <c r="AO717" i="8" s="1"/>
  <c r="AP716" i="8"/>
  <c r="AP717" i="8" s="1"/>
  <c r="AV716" i="8"/>
  <c r="AV717" i="8"/>
  <c r="AJ718" i="8"/>
  <c r="AK718" i="8"/>
  <c r="AL718" i="8"/>
  <c r="AM718" i="8"/>
  <c r="AM716" i="8" s="1"/>
  <c r="AN718" i="8"/>
  <c r="AO718" i="8"/>
  <c r="AP718" i="8"/>
  <c r="AQ718" i="8"/>
  <c r="AR718" i="8"/>
  <c r="AS718" i="8"/>
  <c r="AT718" i="8"/>
  <c r="AU718" i="8"/>
  <c r="AV718" i="8"/>
  <c r="AW718" i="8"/>
  <c r="AW716" i="8" s="1"/>
  <c r="AW717" i="8" s="1"/>
  <c r="AX718" i="8"/>
  <c r="AX716" i="8" s="1"/>
  <c r="AX717" i="8" s="1"/>
  <c r="AY718" i="8"/>
  <c r="AY716" i="8" s="1"/>
  <c r="AY717" i="8" s="1"/>
  <c r="AZ718" i="8"/>
  <c r="AZ716" i="8" s="1"/>
  <c r="AZ717" i="8" s="1"/>
  <c r="BA718" i="8"/>
  <c r="BA716" i="8" s="1"/>
  <c r="BA717" i="8" s="1"/>
  <c r="BB718" i="8"/>
  <c r="AJ722" i="8"/>
  <c r="AK722" i="8"/>
  <c r="AL722" i="8"/>
  <c r="AM722" i="8"/>
  <c r="AN722" i="8"/>
  <c r="AO722" i="8"/>
  <c r="AP722" i="8"/>
  <c r="AQ722" i="8"/>
  <c r="AR722" i="8"/>
  <c r="AS722" i="8"/>
  <c r="AT722" i="8"/>
  <c r="AU722" i="8"/>
  <c r="AV722" i="8"/>
  <c r="AW722" i="8"/>
  <c r="AX722" i="8"/>
  <c r="AY722" i="8"/>
  <c r="AZ722" i="8"/>
  <c r="BA722" i="8"/>
  <c r="BB722" i="8"/>
  <c r="AJ726" i="8"/>
  <c r="AK726" i="8"/>
  <c r="AL726" i="8"/>
  <c r="AM726" i="8"/>
  <c r="AN726" i="8"/>
  <c r="AO726" i="8"/>
  <c r="AP726" i="8"/>
  <c r="AQ726" i="8"/>
  <c r="AQ716" i="8" s="1"/>
  <c r="AQ717" i="8" s="1"/>
  <c r="AR726" i="8"/>
  <c r="AR716" i="8" s="1"/>
  <c r="AR717" i="8" s="1"/>
  <c r="AS726" i="8"/>
  <c r="AS716" i="8" s="1"/>
  <c r="AT726" i="8"/>
  <c r="AT716" i="8" s="1"/>
  <c r="AT717" i="8" s="1"/>
  <c r="AU726" i="8"/>
  <c r="AU716" i="8" s="1"/>
  <c r="AU717" i="8" s="1"/>
  <c r="AV726" i="8"/>
  <c r="AW726" i="8"/>
  <c r="AX726" i="8"/>
  <c r="AY726" i="8"/>
  <c r="AZ726" i="8"/>
  <c r="BA726" i="8"/>
  <c r="BB726" i="8"/>
  <c r="AQ731" i="8"/>
  <c r="AQ732" i="8" s="1"/>
  <c r="AR731" i="8"/>
  <c r="AR732" i="8" s="1"/>
  <c r="AP732" i="8"/>
  <c r="AJ733" i="8"/>
  <c r="AJ731" i="8" s="1"/>
  <c r="AK733" i="8"/>
  <c r="AK731" i="8" s="1"/>
  <c r="AK732" i="8" s="1"/>
  <c r="AL733" i="8"/>
  <c r="AL731" i="8" s="1"/>
  <c r="AL732" i="8" s="1"/>
  <c r="AM733" i="8"/>
  <c r="AM731" i="8" s="1"/>
  <c r="AN733" i="8"/>
  <c r="AN731" i="8" s="1"/>
  <c r="AN732" i="8" s="1"/>
  <c r="AO733" i="8"/>
  <c r="AO731" i="8" s="1"/>
  <c r="AO732" i="8" s="1"/>
  <c r="AP733" i="8"/>
  <c r="AQ733" i="8"/>
  <c r="AR733" i="8"/>
  <c r="AS733" i="8"/>
  <c r="AT733" i="8"/>
  <c r="AU733" i="8"/>
  <c r="AV733" i="8"/>
  <c r="AW733" i="8"/>
  <c r="AX733" i="8"/>
  <c r="AY733" i="8"/>
  <c r="AZ733" i="8"/>
  <c r="AZ731" i="8" s="1"/>
  <c r="AZ732" i="8" s="1"/>
  <c r="BA733" i="8"/>
  <c r="BA731" i="8" s="1"/>
  <c r="BA732" i="8" s="1"/>
  <c r="BB733" i="8"/>
  <c r="AJ737" i="8"/>
  <c r="AK737" i="8"/>
  <c r="AL737" i="8"/>
  <c r="AM737" i="8"/>
  <c r="AN737" i="8"/>
  <c r="AO737" i="8"/>
  <c r="AP737" i="8"/>
  <c r="AP731" i="8" s="1"/>
  <c r="AQ737" i="8"/>
  <c r="AR737" i="8"/>
  <c r="AS737" i="8"/>
  <c r="AT737" i="8"/>
  <c r="AU737" i="8"/>
  <c r="AV737" i="8"/>
  <c r="AV731" i="8" s="1"/>
  <c r="AW737" i="8"/>
  <c r="AW731" i="8" s="1"/>
  <c r="AW732" i="8" s="1"/>
  <c r="AX737" i="8"/>
  <c r="AX731" i="8" s="1"/>
  <c r="AX732" i="8" s="1"/>
  <c r="AY737" i="8"/>
  <c r="AZ737" i="8"/>
  <c r="BA737" i="8"/>
  <c r="BB737" i="8"/>
  <c r="BB731" i="8" s="1"/>
  <c r="BB732" i="8" s="1"/>
  <c r="AJ741" i="8"/>
  <c r="AK741" i="8"/>
  <c r="AL741" i="8"/>
  <c r="AM741" i="8"/>
  <c r="AN741" i="8"/>
  <c r="AO741" i="8"/>
  <c r="AP741" i="8"/>
  <c r="AQ741" i="8"/>
  <c r="AR741" i="8"/>
  <c r="AS741" i="8"/>
  <c r="AS731" i="8" s="1"/>
  <c r="AT741" i="8"/>
  <c r="AT731" i="8" s="1"/>
  <c r="AT732" i="8" s="1"/>
  <c r="AU741" i="8"/>
  <c r="AU731" i="8" s="1"/>
  <c r="AU732" i="8" s="1"/>
  <c r="AV741" i="8"/>
  <c r="AW741" i="8"/>
  <c r="AX741" i="8"/>
  <c r="AY741" i="8"/>
  <c r="AZ741" i="8"/>
  <c r="BA741" i="8"/>
  <c r="BB741" i="8"/>
  <c r="AJ746" i="8"/>
  <c r="AV746" i="8"/>
  <c r="AV747" i="8" s="1"/>
  <c r="AW746" i="8"/>
  <c r="AZ746" i="8"/>
  <c r="BA746" i="8"/>
  <c r="AJ747" i="8"/>
  <c r="AO747" i="8"/>
  <c r="AW747" i="8"/>
  <c r="AZ747" i="8"/>
  <c r="BA747" i="8"/>
  <c r="AJ748" i="8"/>
  <c r="AK748" i="8"/>
  <c r="AK746" i="8" s="1"/>
  <c r="AK747" i="8" s="1"/>
  <c r="AL748" i="8"/>
  <c r="AM748" i="8"/>
  <c r="AN748" i="8"/>
  <c r="AO748" i="8"/>
  <c r="AP748" i="8"/>
  <c r="AQ748" i="8"/>
  <c r="AR748" i="8"/>
  <c r="AR746" i="8" s="1"/>
  <c r="AR747" i="8" s="1"/>
  <c r="AS748" i="8"/>
  <c r="AS746" i="8" s="1"/>
  <c r="AT748" i="8"/>
  <c r="AU748" i="8"/>
  <c r="AV748" i="8"/>
  <c r="AW748" i="8"/>
  <c r="AX748" i="8"/>
  <c r="AY748" i="8"/>
  <c r="AZ748" i="8"/>
  <c r="BA748" i="8"/>
  <c r="BB748" i="8"/>
  <c r="BB746" i="8" s="1"/>
  <c r="BB747" i="8" s="1"/>
  <c r="AJ752" i="8"/>
  <c r="AK752" i="8"/>
  <c r="AL752" i="8"/>
  <c r="AM752" i="8"/>
  <c r="AN752" i="8"/>
  <c r="AO752" i="8"/>
  <c r="AO746" i="8" s="1"/>
  <c r="AP752" i="8"/>
  <c r="AP746" i="8" s="1"/>
  <c r="AQ752" i="8"/>
  <c r="AQ746" i="8" s="1"/>
  <c r="AQ747" i="8" s="1"/>
  <c r="AR752" i="8"/>
  <c r="AS752" i="8"/>
  <c r="AT752" i="8"/>
  <c r="AT746" i="8" s="1"/>
  <c r="AT747" i="8" s="1"/>
  <c r="AU752" i="8"/>
  <c r="AU746" i="8" s="1"/>
  <c r="AU747" i="8" s="1"/>
  <c r="AV752" i="8"/>
  <c r="AW752" i="8"/>
  <c r="AX752" i="8"/>
  <c r="AY752" i="8"/>
  <c r="AZ752" i="8"/>
  <c r="BA752" i="8"/>
  <c r="BB752" i="8"/>
  <c r="AJ756" i="8"/>
  <c r="AK756" i="8"/>
  <c r="AL756" i="8"/>
  <c r="AM756" i="8"/>
  <c r="AN756" i="8"/>
  <c r="AO756" i="8"/>
  <c r="AP756" i="8"/>
  <c r="AQ756" i="8"/>
  <c r="AR756" i="8"/>
  <c r="AS756" i="8"/>
  <c r="AT756" i="8"/>
  <c r="AU756" i="8"/>
  <c r="AV756" i="8"/>
  <c r="AW756" i="8"/>
  <c r="AX756" i="8"/>
  <c r="AY756" i="8"/>
  <c r="AZ756" i="8"/>
  <c r="BA756" i="8"/>
  <c r="BB756" i="8"/>
  <c r="AV761" i="8"/>
  <c r="AT762" i="8"/>
  <c r="AU762" i="8"/>
  <c r="AV762" i="8"/>
  <c r="AJ763" i="8"/>
  <c r="AK763" i="8"/>
  <c r="AL763" i="8"/>
  <c r="AM763" i="8"/>
  <c r="AN763" i="8"/>
  <c r="AO763" i="8"/>
  <c r="AP763" i="8"/>
  <c r="AQ763" i="8"/>
  <c r="AR763" i="8"/>
  <c r="AS763" i="8"/>
  <c r="AT763" i="8"/>
  <c r="AT761" i="8" s="1"/>
  <c r="AU763" i="8"/>
  <c r="AV763" i="8"/>
  <c r="AW763" i="8"/>
  <c r="AX763" i="8"/>
  <c r="AY763" i="8"/>
  <c r="AZ763" i="8"/>
  <c r="BA763" i="8"/>
  <c r="BB763" i="8"/>
  <c r="AJ767" i="8"/>
  <c r="AJ761" i="8" s="1"/>
  <c r="AK767" i="8"/>
  <c r="AK761" i="8" s="1"/>
  <c r="AK762" i="8" s="1"/>
  <c r="AL767" i="8"/>
  <c r="AL761" i="8" s="1"/>
  <c r="AL762" i="8" s="1"/>
  <c r="AM767" i="8"/>
  <c r="AM761" i="8" s="1"/>
  <c r="AN767" i="8"/>
  <c r="AN761" i="8" s="1"/>
  <c r="AN762" i="8" s="1"/>
  <c r="AO767" i="8"/>
  <c r="AO761" i="8" s="1"/>
  <c r="AO762" i="8" s="1"/>
  <c r="AP767" i="8"/>
  <c r="AP761" i="8" s="1"/>
  <c r="AQ767" i="8"/>
  <c r="AR767" i="8"/>
  <c r="AR761" i="8" s="1"/>
  <c r="AR762" i="8" s="1"/>
  <c r="AS767" i="8"/>
  <c r="AT767" i="8"/>
  <c r="AU767" i="8"/>
  <c r="AU761" i="8" s="1"/>
  <c r="AV767" i="8"/>
  <c r="AW767" i="8"/>
  <c r="AX767" i="8"/>
  <c r="AY767" i="8"/>
  <c r="AZ767" i="8"/>
  <c r="BA767" i="8"/>
  <c r="BB767" i="8"/>
  <c r="AJ771" i="8"/>
  <c r="AK771" i="8"/>
  <c r="AL771" i="8"/>
  <c r="AM771" i="8"/>
  <c r="AN771" i="8"/>
  <c r="AO771" i="8"/>
  <c r="AP771" i="8"/>
  <c r="AQ771" i="8"/>
  <c r="AR771" i="8"/>
  <c r="AS771" i="8"/>
  <c r="AT771" i="8"/>
  <c r="AU771" i="8"/>
  <c r="AV771" i="8"/>
  <c r="AW771" i="8"/>
  <c r="AX771" i="8"/>
  <c r="AY771" i="8"/>
  <c r="AZ771" i="8"/>
  <c r="BA771" i="8"/>
  <c r="BB771" i="8"/>
  <c r="AJ776" i="8"/>
  <c r="AK776" i="8"/>
  <c r="AK777" i="8" s="1"/>
  <c r="AL776" i="8"/>
  <c r="AL777" i="8" s="1"/>
  <c r="AM776" i="8"/>
  <c r="AM777" i="8"/>
  <c r="AX777" i="8"/>
  <c r="AY777" i="8"/>
  <c r="AJ778" i="8"/>
  <c r="AK778" i="8"/>
  <c r="AL778" i="8"/>
  <c r="AM778" i="8"/>
  <c r="AN778" i="8"/>
  <c r="AO778" i="8"/>
  <c r="AP778" i="8"/>
  <c r="AQ778" i="8"/>
  <c r="AR778" i="8"/>
  <c r="AS778" i="8"/>
  <c r="AT778" i="8"/>
  <c r="AU778" i="8"/>
  <c r="AV778" i="8"/>
  <c r="AW778" i="8"/>
  <c r="AX778" i="8"/>
  <c r="AY778" i="8"/>
  <c r="AZ778" i="8"/>
  <c r="BA778" i="8"/>
  <c r="BB778" i="8"/>
  <c r="BB776" i="8" s="1"/>
  <c r="BB777" i="8" s="1"/>
  <c r="AJ782" i="8"/>
  <c r="AK782" i="8"/>
  <c r="AL782" i="8"/>
  <c r="AM782" i="8"/>
  <c r="AN782" i="8"/>
  <c r="AN776" i="8" s="1"/>
  <c r="AN777" i="8" s="1"/>
  <c r="AO782" i="8"/>
  <c r="AO776" i="8" s="1"/>
  <c r="AO777" i="8" s="1"/>
  <c r="AP782" i="8"/>
  <c r="AQ782" i="8"/>
  <c r="AR782" i="8"/>
  <c r="AR776" i="8" s="1"/>
  <c r="AR777" i="8" s="1"/>
  <c r="AS782" i="8"/>
  <c r="AS776" i="8" s="1"/>
  <c r="AT782" i="8"/>
  <c r="AT776" i="8" s="1"/>
  <c r="AT777" i="8" s="1"/>
  <c r="AU782" i="8"/>
  <c r="AU776" i="8" s="1"/>
  <c r="AU777" i="8" s="1"/>
  <c r="AV782" i="8"/>
  <c r="AW782" i="8"/>
  <c r="AX782" i="8"/>
  <c r="AX776" i="8" s="1"/>
  <c r="AY782" i="8"/>
  <c r="AY776" i="8" s="1"/>
  <c r="AZ782" i="8"/>
  <c r="BA782" i="8"/>
  <c r="BB782" i="8"/>
  <c r="AJ786" i="8"/>
  <c r="AK786" i="8"/>
  <c r="AL786" i="8"/>
  <c r="AM786" i="8"/>
  <c r="AN786" i="8"/>
  <c r="AO786" i="8"/>
  <c r="AP786" i="8"/>
  <c r="AQ786" i="8"/>
  <c r="AR786" i="8"/>
  <c r="AS786" i="8"/>
  <c r="AT786" i="8"/>
  <c r="AU786" i="8"/>
  <c r="AV786" i="8"/>
  <c r="AW786" i="8"/>
  <c r="AX786" i="8"/>
  <c r="AY786" i="8"/>
  <c r="AZ786" i="8"/>
  <c r="BA786" i="8"/>
  <c r="BB786" i="8"/>
  <c r="AJ791" i="8"/>
  <c r="AJ792" i="8" s="1"/>
  <c r="AK791" i="8"/>
  <c r="AK792" i="8" s="1"/>
  <c r="AL791" i="8"/>
  <c r="AL792" i="8" s="1"/>
  <c r="AM791" i="8"/>
  <c r="AM792" i="8" s="1"/>
  <c r="AN791" i="8"/>
  <c r="AN792" i="8" s="1"/>
  <c r="AO791" i="8"/>
  <c r="AO792" i="8" s="1"/>
  <c r="AP791" i="8"/>
  <c r="AP792" i="8" s="1"/>
  <c r="AQ791" i="8"/>
  <c r="AQ792" i="8" s="1"/>
  <c r="AS791" i="8"/>
  <c r="AZ791" i="8"/>
  <c r="AZ792" i="8" s="1"/>
  <c r="BH791" i="8"/>
  <c r="AJ793" i="8"/>
  <c r="AK793" i="8"/>
  <c r="AL793" i="8"/>
  <c r="AM793" i="8"/>
  <c r="AN793" i="8"/>
  <c r="AO793" i="8"/>
  <c r="AP793" i="8"/>
  <c r="AQ793" i="8"/>
  <c r="AR793" i="8"/>
  <c r="AR791" i="8" s="1"/>
  <c r="AR792" i="8" s="1"/>
  <c r="AS793" i="8"/>
  <c r="AT793" i="8"/>
  <c r="AT791" i="8" s="1"/>
  <c r="AT792" i="8" s="1"/>
  <c r="AU793" i="8"/>
  <c r="AU791" i="8" s="1"/>
  <c r="AU792" i="8" s="1"/>
  <c r="AV793" i="8"/>
  <c r="AW793" i="8"/>
  <c r="AX793" i="8"/>
  <c r="AY793" i="8"/>
  <c r="AZ793" i="8"/>
  <c r="BA793" i="8"/>
  <c r="BB793" i="8"/>
  <c r="AJ797" i="8"/>
  <c r="AK797" i="8"/>
  <c r="AL797" i="8"/>
  <c r="AM797" i="8"/>
  <c r="AN797" i="8"/>
  <c r="AO797" i="8"/>
  <c r="AP797" i="8"/>
  <c r="AQ797" i="8"/>
  <c r="AR797" i="8"/>
  <c r="AS797" i="8"/>
  <c r="AT797" i="8"/>
  <c r="AU797" i="8"/>
  <c r="AV797" i="8"/>
  <c r="AW797" i="8"/>
  <c r="AW791" i="8" s="1"/>
  <c r="AW792" i="8" s="1"/>
  <c r="AX797" i="8"/>
  <c r="AX791" i="8" s="1"/>
  <c r="AX792" i="8" s="1"/>
  <c r="AY797" i="8"/>
  <c r="AZ797" i="8"/>
  <c r="BA797" i="8"/>
  <c r="BB797" i="8"/>
  <c r="AJ801" i="8"/>
  <c r="AK801" i="8"/>
  <c r="AL801" i="8"/>
  <c r="AM801" i="8"/>
  <c r="AN801" i="8"/>
  <c r="AO801" i="8"/>
  <c r="AP801" i="8"/>
  <c r="AQ801" i="8"/>
  <c r="AR801" i="8"/>
  <c r="AS801" i="8"/>
  <c r="AT801" i="8"/>
  <c r="AU801" i="8"/>
  <c r="AV801" i="8"/>
  <c r="AW801" i="8"/>
  <c r="AX801" i="8"/>
  <c r="AY801" i="8"/>
  <c r="AZ801" i="8"/>
  <c r="BA801" i="8"/>
  <c r="BB801" i="8"/>
  <c r="AS806" i="8"/>
  <c r="AS807" i="8" s="1"/>
  <c r="AZ806" i="8"/>
  <c r="AZ807" i="8" s="1"/>
  <c r="BA806" i="8"/>
  <c r="BA807" i="8" s="1"/>
  <c r="BB806" i="8"/>
  <c r="BB807" i="8" s="1"/>
  <c r="AJ807" i="8"/>
  <c r="AJ808" i="8"/>
  <c r="AK808" i="8"/>
  <c r="AK806" i="8" s="1"/>
  <c r="AK807" i="8" s="1"/>
  <c r="AL808" i="8"/>
  <c r="AM808" i="8"/>
  <c r="AN808" i="8"/>
  <c r="AO808" i="8"/>
  <c r="AP808" i="8"/>
  <c r="AQ808" i="8"/>
  <c r="AR808" i="8"/>
  <c r="AS808" i="8"/>
  <c r="AT808" i="8"/>
  <c r="AT806" i="8" s="1"/>
  <c r="AT807" i="8" s="1"/>
  <c r="AU808" i="8"/>
  <c r="AU806" i="8" s="1"/>
  <c r="AU807" i="8" s="1"/>
  <c r="AV808" i="8"/>
  <c r="AV806" i="8" s="1"/>
  <c r="AV807" i="8" s="1"/>
  <c r="AW808" i="8"/>
  <c r="AW806" i="8" s="1"/>
  <c r="AW807" i="8" s="1"/>
  <c r="AX808" i="8"/>
  <c r="AY808" i="8"/>
  <c r="AZ808" i="8"/>
  <c r="BA808" i="8"/>
  <c r="BB808" i="8"/>
  <c r="AJ812" i="8"/>
  <c r="AJ806" i="8" s="1"/>
  <c r="AK812" i="8"/>
  <c r="AL812" i="8"/>
  <c r="AL806" i="8" s="1"/>
  <c r="AL807" i="8" s="1"/>
  <c r="AM812" i="8"/>
  <c r="AN812" i="8"/>
  <c r="AO812" i="8"/>
  <c r="AP812" i="8"/>
  <c r="AQ812" i="8"/>
  <c r="AR812" i="8"/>
  <c r="AR806" i="8" s="1"/>
  <c r="AR807" i="8" s="1"/>
  <c r="AS812" i="8"/>
  <c r="AT812" i="8"/>
  <c r="AU812" i="8"/>
  <c r="AV812" i="8"/>
  <c r="AW812" i="8"/>
  <c r="AX812" i="8"/>
  <c r="AY812" i="8"/>
  <c r="AZ812" i="8"/>
  <c r="BA812" i="8"/>
  <c r="BB812" i="8"/>
  <c r="AJ816" i="8"/>
  <c r="AK816" i="8"/>
  <c r="AL816" i="8"/>
  <c r="AM816" i="8"/>
  <c r="AM806" i="8" s="1"/>
  <c r="AM807" i="8" s="1"/>
  <c r="AN816" i="8"/>
  <c r="AN806" i="8" s="1"/>
  <c r="AN807" i="8" s="1"/>
  <c r="AO816" i="8"/>
  <c r="AP816" i="8"/>
  <c r="AQ816" i="8"/>
  <c r="AR816" i="8"/>
  <c r="AS816" i="8"/>
  <c r="AT816" i="8"/>
  <c r="AU816" i="8"/>
  <c r="AV816" i="8"/>
  <c r="AW816" i="8"/>
  <c r="AX816" i="8"/>
  <c r="AY816" i="8"/>
  <c r="AZ816" i="8"/>
  <c r="BA816" i="8"/>
  <c r="BB816" i="8"/>
  <c r="AX821" i="8"/>
  <c r="AX822" i="8" s="1"/>
  <c r="AJ823" i="8"/>
  <c r="AK823" i="8"/>
  <c r="AL823" i="8"/>
  <c r="AM823" i="8"/>
  <c r="AN823" i="8"/>
  <c r="AO823" i="8"/>
  <c r="AP823" i="8"/>
  <c r="AP821" i="8" s="1"/>
  <c r="AQ823" i="8"/>
  <c r="AQ821" i="8" s="1"/>
  <c r="AQ822" i="8" s="1"/>
  <c r="AR823" i="8"/>
  <c r="AR821" i="8" s="1"/>
  <c r="AR822" i="8" s="1"/>
  <c r="AS823" i="8"/>
  <c r="AS821" i="8" s="1"/>
  <c r="AT823" i="8"/>
  <c r="AT821" i="8" s="1"/>
  <c r="AT822" i="8" s="1"/>
  <c r="AU823" i="8"/>
  <c r="AU821" i="8" s="1"/>
  <c r="AU822" i="8" s="1"/>
  <c r="AV823" i="8"/>
  <c r="AW823" i="8"/>
  <c r="AX823" i="8"/>
  <c r="AY823" i="8"/>
  <c r="AY821" i="8" s="1"/>
  <c r="AY822" i="8" s="1"/>
  <c r="AZ823" i="8"/>
  <c r="BA823" i="8"/>
  <c r="BB823" i="8"/>
  <c r="AJ827" i="8"/>
  <c r="AK827" i="8"/>
  <c r="AL827" i="8"/>
  <c r="AM827" i="8"/>
  <c r="AN827" i="8"/>
  <c r="AO827" i="8"/>
  <c r="AP827" i="8"/>
  <c r="AQ827" i="8"/>
  <c r="AR827" i="8"/>
  <c r="AS827" i="8"/>
  <c r="AT827" i="8"/>
  <c r="AU827" i="8"/>
  <c r="AV827" i="8"/>
  <c r="AW827" i="8"/>
  <c r="AX827" i="8"/>
  <c r="AY827" i="8"/>
  <c r="AZ827" i="8"/>
  <c r="BA827" i="8"/>
  <c r="BA821" i="8" s="1"/>
  <c r="BA822" i="8" s="1"/>
  <c r="BB827" i="8"/>
  <c r="BB821" i="8" s="1"/>
  <c r="BB822" i="8" s="1"/>
  <c r="AJ831" i="8"/>
  <c r="AK831" i="8"/>
  <c r="AK821" i="8" s="1"/>
  <c r="AK822" i="8" s="1"/>
  <c r="AL831" i="8"/>
  <c r="AL821" i="8" s="1"/>
  <c r="AL822" i="8" s="1"/>
  <c r="AM831" i="8"/>
  <c r="AM821" i="8" s="1"/>
  <c r="AN831" i="8"/>
  <c r="AO831" i="8"/>
  <c r="AP831" i="8"/>
  <c r="AQ831" i="8"/>
  <c r="AR831" i="8"/>
  <c r="AS831" i="8"/>
  <c r="AT831" i="8"/>
  <c r="AU831" i="8"/>
  <c r="AV831" i="8"/>
  <c r="AW831" i="8"/>
  <c r="AX831" i="8"/>
  <c r="AY831" i="8"/>
  <c r="AZ831" i="8"/>
  <c r="AZ821" i="8" s="1"/>
  <c r="AZ822" i="8" s="1"/>
  <c r="BA831" i="8"/>
  <c r="BB831" i="8"/>
  <c r="AL836" i="8"/>
  <c r="AX836" i="8"/>
  <c r="AY836" i="8"/>
  <c r="AZ836" i="8"/>
  <c r="AZ837" i="8" s="1"/>
  <c r="BA836" i="8"/>
  <c r="BA837" i="8" s="1"/>
  <c r="BB836" i="8"/>
  <c r="BB837" i="8" s="1"/>
  <c r="AJ837" i="8"/>
  <c r="AL837" i="8"/>
  <c r="AW837" i="8"/>
  <c r="AX837" i="8"/>
  <c r="AY837" i="8"/>
  <c r="AJ838" i="8"/>
  <c r="AK838" i="8"/>
  <c r="AL838" i="8"/>
  <c r="AM838" i="8"/>
  <c r="AN838" i="8"/>
  <c r="AO838" i="8"/>
  <c r="AO836" i="8" s="1"/>
  <c r="AO837" i="8" s="1"/>
  <c r="AP838" i="8"/>
  <c r="AP836" i="8" s="1"/>
  <c r="AP837" i="8" s="1"/>
  <c r="AQ838" i="8"/>
  <c r="AR838" i="8"/>
  <c r="AS838" i="8"/>
  <c r="AT838" i="8"/>
  <c r="AU838" i="8"/>
  <c r="AV838" i="8"/>
  <c r="AW838" i="8"/>
  <c r="AW836" i="8" s="1"/>
  <c r="AX838" i="8"/>
  <c r="AY838" i="8"/>
  <c r="AZ838" i="8"/>
  <c r="BA838" i="8"/>
  <c r="BB838" i="8"/>
  <c r="AJ842" i="8"/>
  <c r="AK842" i="8"/>
  <c r="AL842" i="8"/>
  <c r="AM842" i="8"/>
  <c r="AN842" i="8"/>
  <c r="AO842" i="8"/>
  <c r="AP842" i="8"/>
  <c r="AQ842" i="8"/>
  <c r="AR842" i="8"/>
  <c r="AR836" i="8" s="1"/>
  <c r="AR837" i="8" s="1"/>
  <c r="AS842" i="8"/>
  <c r="AT842" i="8"/>
  <c r="AU842" i="8"/>
  <c r="AV842" i="8"/>
  <c r="AW842" i="8"/>
  <c r="AX842" i="8"/>
  <c r="AY842" i="8"/>
  <c r="AZ842" i="8"/>
  <c r="BA842" i="8"/>
  <c r="BB842" i="8"/>
  <c r="AJ846" i="8"/>
  <c r="AJ836" i="8" s="1"/>
  <c r="AK846" i="8"/>
  <c r="AL846" i="8"/>
  <c r="AM846" i="8"/>
  <c r="AN846" i="8"/>
  <c r="AO846" i="8"/>
  <c r="AP846" i="8"/>
  <c r="AQ846" i="8"/>
  <c r="AR846" i="8"/>
  <c r="AS846" i="8"/>
  <c r="AT846" i="8"/>
  <c r="AU846" i="8"/>
  <c r="AU836" i="8" s="1"/>
  <c r="AU837" i="8" s="1"/>
  <c r="AV846" i="8"/>
  <c r="AW846" i="8"/>
  <c r="AX846" i="8"/>
  <c r="AY846" i="8"/>
  <c r="AZ846" i="8"/>
  <c r="BA846" i="8"/>
  <c r="BB846" i="8"/>
  <c r="AK851" i="8"/>
  <c r="AK852" i="8" s="1"/>
  <c r="AL851" i="8"/>
  <c r="AL852" i="8" s="1"/>
  <c r="AM851" i="8"/>
  <c r="AM852" i="8" s="1"/>
  <c r="AN851" i="8"/>
  <c r="AN852" i="8" s="1"/>
  <c r="AO851" i="8"/>
  <c r="AO852" i="8" s="1"/>
  <c r="BH851" i="8"/>
  <c r="AX852" i="8"/>
  <c r="AJ853" i="8"/>
  <c r="AK853" i="8"/>
  <c r="AL853" i="8"/>
  <c r="AM853" i="8"/>
  <c r="AN853" i="8"/>
  <c r="AO853" i="8"/>
  <c r="AP853" i="8"/>
  <c r="AP851" i="8" s="1"/>
  <c r="AP852" i="8" s="1"/>
  <c r="AQ853" i="8"/>
  <c r="AQ851" i="8" s="1"/>
  <c r="AQ852" i="8" s="1"/>
  <c r="AR853" i="8"/>
  <c r="AS853" i="8"/>
  <c r="AT853" i="8"/>
  <c r="AU853" i="8"/>
  <c r="AV853" i="8"/>
  <c r="AW853" i="8"/>
  <c r="AX853" i="8"/>
  <c r="AX851" i="8" s="1"/>
  <c r="AY853" i="8"/>
  <c r="AZ853" i="8"/>
  <c r="AZ851" i="8" s="1"/>
  <c r="AZ852" i="8" s="1"/>
  <c r="BA853" i="8"/>
  <c r="BA851" i="8" s="1"/>
  <c r="BA852" i="8" s="1"/>
  <c r="BB853" i="8"/>
  <c r="BB851" i="8" s="1"/>
  <c r="BB852" i="8" s="1"/>
  <c r="AJ857" i="8"/>
  <c r="AJ851" i="8" s="1"/>
  <c r="AK857" i="8"/>
  <c r="AL857" i="8"/>
  <c r="AM857" i="8"/>
  <c r="AN857" i="8"/>
  <c r="AO857" i="8"/>
  <c r="AP857" i="8"/>
  <c r="AQ857" i="8"/>
  <c r="AR857" i="8"/>
  <c r="AR851" i="8" s="1"/>
  <c r="AR852" i="8" s="1"/>
  <c r="AS857" i="8"/>
  <c r="AT857" i="8"/>
  <c r="AU857" i="8"/>
  <c r="AV857" i="8"/>
  <c r="AW857" i="8"/>
  <c r="AX857" i="8"/>
  <c r="AY857" i="8"/>
  <c r="AZ857" i="8"/>
  <c r="BA857" i="8"/>
  <c r="BB857" i="8"/>
  <c r="AJ861" i="8"/>
  <c r="AK861" i="8"/>
  <c r="AL861" i="8"/>
  <c r="AM861" i="8"/>
  <c r="AN861" i="8"/>
  <c r="AO861" i="8"/>
  <c r="AP861" i="8"/>
  <c r="AQ861" i="8"/>
  <c r="AR861" i="8"/>
  <c r="AS861" i="8"/>
  <c r="AS851" i="8" s="1"/>
  <c r="AS852" i="8" s="1"/>
  <c r="AT861" i="8"/>
  <c r="AU861" i="8"/>
  <c r="AV861" i="8"/>
  <c r="AW861" i="8"/>
  <c r="AX861" i="8"/>
  <c r="AY861" i="8"/>
  <c r="AZ861" i="8"/>
  <c r="BA861" i="8"/>
  <c r="BB861" i="8"/>
  <c r="AO866" i="8"/>
  <c r="AO867" i="8" s="1"/>
  <c r="AP866" i="8"/>
  <c r="AP867" i="8" s="1"/>
  <c r="BB866" i="8"/>
  <c r="BB867" i="8" s="1"/>
  <c r="BH866" i="8"/>
  <c r="AJ867" i="8"/>
  <c r="AJ868" i="8"/>
  <c r="AJ866" i="8" s="1"/>
  <c r="AK868" i="8"/>
  <c r="AL868" i="8"/>
  <c r="AM868" i="8"/>
  <c r="AN868" i="8"/>
  <c r="AO868" i="8"/>
  <c r="AP868" i="8"/>
  <c r="AQ868" i="8"/>
  <c r="AQ866" i="8" s="1"/>
  <c r="AQ867" i="8" s="1"/>
  <c r="AR868" i="8"/>
  <c r="AR866" i="8" s="1"/>
  <c r="AR867" i="8" s="1"/>
  <c r="AS868" i="8"/>
  <c r="AS866" i="8" s="1"/>
  <c r="AT868" i="8"/>
  <c r="AT866" i="8" s="1"/>
  <c r="AT867" i="8" s="1"/>
  <c r="AU868" i="8"/>
  <c r="AV868" i="8"/>
  <c r="AV866" i="8" s="1"/>
  <c r="AW868" i="8"/>
  <c r="AX868" i="8"/>
  <c r="AY868" i="8"/>
  <c r="AZ868" i="8"/>
  <c r="BA868" i="8"/>
  <c r="BB868" i="8"/>
  <c r="AJ872" i="8"/>
  <c r="AK872" i="8"/>
  <c r="AL872" i="8"/>
  <c r="AM872" i="8"/>
  <c r="AN872" i="8"/>
  <c r="AO872" i="8"/>
  <c r="AP872" i="8"/>
  <c r="AQ872" i="8"/>
  <c r="AR872" i="8"/>
  <c r="AS872" i="8"/>
  <c r="AT872" i="8"/>
  <c r="AU872" i="8"/>
  <c r="AV872" i="8"/>
  <c r="AW872" i="8"/>
  <c r="AX872" i="8"/>
  <c r="AY872" i="8"/>
  <c r="AZ872" i="8"/>
  <c r="AZ866" i="8" s="1"/>
  <c r="AZ867" i="8" s="1"/>
  <c r="BA872" i="8"/>
  <c r="BA866" i="8" s="1"/>
  <c r="BA867" i="8" s="1"/>
  <c r="BB872" i="8"/>
  <c r="AJ876" i="8"/>
  <c r="AK876" i="8"/>
  <c r="AL876" i="8"/>
  <c r="AM876" i="8"/>
  <c r="AN876" i="8"/>
  <c r="AO876" i="8"/>
  <c r="AP876" i="8"/>
  <c r="AQ876" i="8"/>
  <c r="AR876" i="8"/>
  <c r="AS876" i="8"/>
  <c r="AT876" i="8"/>
  <c r="AU876" i="8"/>
  <c r="AV876" i="8"/>
  <c r="AW876" i="8"/>
  <c r="AX876" i="8"/>
  <c r="AY876" i="8"/>
  <c r="AZ876" i="8"/>
  <c r="BA876" i="8"/>
  <c r="BB876" i="8"/>
  <c r="AP881" i="8"/>
  <c r="AP882" i="8" s="1"/>
  <c r="AQ881" i="8"/>
  <c r="AW881" i="8"/>
  <c r="AW882" i="8" s="1"/>
  <c r="AQ882" i="8"/>
  <c r="AJ883" i="8"/>
  <c r="AJ881" i="8" s="1"/>
  <c r="BF881" i="8" s="1"/>
  <c r="AK883" i="8"/>
  <c r="AK881" i="8" s="1"/>
  <c r="AK882" i="8" s="1"/>
  <c r="AL883" i="8"/>
  <c r="AL881" i="8" s="1"/>
  <c r="AL882" i="8" s="1"/>
  <c r="AM883" i="8"/>
  <c r="AM881" i="8" s="1"/>
  <c r="AM882" i="8" s="1"/>
  <c r="AN883" i="8"/>
  <c r="AN881" i="8" s="1"/>
  <c r="AN882" i="8" s="1"/>
  <c r="AO883" i="8"/>
  <c r="AP883" i="8"/>
  <c r="AQ883" i="8"/>
  <c r="AR883" i="8"/>
  <c r="AR881" i="8" s="1"/>
  <c r="AR882" i="8" s="1"/>
  <c r="AS883" i="8"/>
  <c r="AS881" i="8" s="1"/>
  <c r="AS882" i="8" s="1"/>
  <c r="AT883" i="8"/>
  <c r="AU883" i="8"/>
  <c r="AV883" i="8"/>
  <c r="AW883" i="8"/>
  <c r="AX883" i="8"/>
  <c r="AY883" i="8"/>
  <c r="AZ883" i="8"/>
  <c r="BA883" i="8"/>
  <c r="BA881" i="8" s="1"/>
  <c r="BA882" i="8" s="1"/>
  <c r="BB883" i="8"/>
  <c r="BB881" i="8" s="1"/>
  <c r="BB882" i="8" s="1"/>
  <c r="AJ887" i="8"/>
  <c r="AK887" i="8"/>
  <c r="AL887" i="8"/>
  <c r="AM887" i="8"/>
  <c r="AN887" i="8"/>
  <c r="AO887" i="8"/>
  <c r="AP887" i="8"/>
  <c r="AQ887" i="8"/>
  <c r="AR887" i="8"/>
  <c r="AS887" i="8"/>
  <c r="AT887" i="8"/>
  <c r="AU887" i="8"/>
  <c r="AV887" i="8"/>
  <c r="AW887" i="8"/>
  <c r="AX887" i="8"/>
  <c r="AY887" i="8"/>
  <c r="AZ887" i="8"/>
  <c r="AZ881" i="8" s="1"/>
  <c r="BA887" i="8"/>
  <c r="BB887" i="8"/>
  <c r="AJ891" i="8"/>
  <c r="AK891" i="8"/>
  <c r="AL891" i="8"/>
  <c r="AM891" i="8"/>
  <c r="AN891" i="8"/>
  <c r="AO891" i="8"/>
  <c r="AP891" i="8"/>
  <c r="AQ891" i="8"/>
  <c r="AR891" i="8"/>
  <c r="AS891" i="8"/>
  <c r="AT891" i="8"/>
  <c r="AT881" i="8" s="1"/>
  <c r="AT882" i="8" s="1"/>
  <c r="AU891" i="8"/>
  <c r="AU881" i="8" s="1"/>
  <c r="AU882" i="8" s="1"/>
  <c r="AV891" i="8"/>
  <c r="AV881" i="8" s="1"/>
  <c r="AW891" i="8"/>
  <c r="AX891" i="8"/>
  <c r="AY891" i="8"/>
  <c r="AZ891" i="8"/>
  <c r="BA891" i="8"/>
  <c r="BB891" i="8"/>
  <c r="AJ896" i="8"/>
  <c r="AY896" i="8"/>
  <c r="AY897" i="8" s="1"/>
  <c r="AZ896" i="8"/>
  <c r="AZ897" i="8" s="1"/>
  <c r="BA896" i="8"/>
  <c r="BA897" i="8" s="1"/>
  <c r="BB896" i="8"/>
  <c r="BB897" i="8" s="1"/>
  <c r="AJ897" i="8"/>
  <c r="AJ898" i="8"/>
  <c r="AK898" i="8"/>
  <c r="AK896" i="8" s="1"/>
  <c r="AK897" i="8" s="1"/>
  <c r="AL898" i="8"/>
  <c r="AM898" i="8"/>
  <c r="AN898" i="8"/>
  <c r="AO898" i="8"/>
  <c r="AP898" i="8"/>
  <c r="AQ898" i="8"/>
  <c r="AR898" i="8"/>
  <c r="AS898" i="8"/>
  <c r="AS896" i="8" s="1"/>
  <c r="AS897" i="8" s="1"/>
  <c r="AT898" i="8"/>
  <c r="AT896" i="8" s="1"/>
  <c r="AT897" i="8" s="1"/>
  <c r="AU898" i="8"/>
  <c r="AU896" i="8" s="1"/>
  <c r="AU897" i="8" s="1"/>
  <c r="AV898" i="8"/>
  <c r="AV896" i="8" s="1"/>
  <c r="AW898" i="8"/>
  <c r="AW896" i="8" s="1"/>
  <c r="AW897" i="8" s="1"/>
  <c r="AX898" i="8"/>
  <c r="AX896" i="8" s="1"/>
  <c r="AX897" i="8" s="1"/>
  <c r="AY898" i="8"/>
  <c r="AZ898" i="8"/>
  <c r="BA898" i="8"/>
  <c r="BB898" i="8"/>
  <c r="AJ902" i="8"/>
  <c r="AK902" i="8"/>
  <c r="AL902" i="8"/>
  <c r="AM902" i="8"/>
  <c r="AN902" i="8"/>
  <c r="AO902" i="8"/>
  <c r="AP902" i="8"/>
  <c r="AQ902" i="8"/>
  <c r="AR902" i="8"/>
  <c r="AS902" i="8"/>
  <c r="AT902" i="8"/>
  <c r="AU902" i="8"/>
  <c r="AV902" i="8"/>
  <c r="AW902" i="8"/>
  <c r="AX902" i="8"/>
  <c r="AY902" i="8"/>
  <c r="AZ902" i="8"/>
  <c r="BA902" i="8"/>
  <c r="BB902" i="8"/>
  <c r="AJ906" i="8"/>
  <c r="AK906" i="8"/>
  <c r="AL906" i="8"/>
  <c r="AM906" i="8"/>
  <c r="AN906" i="8"/>
  <c r="AO906" i="8"/>
  <c r="AP906" i="8"/>
  <c r="AQ906" i="8"/>
  <c r="AR906" i="8"/>
  <c r="AS906" i="8"/>
  <c r="AT906" i="8"/>
  <c r="AU906" i="8"/>
  <c r="AV906" i="8"/>
  <c r="AW906" i="8"/>
  <c r="AX906" i="8"/>
  <c r="AY906" i="8"/>
  <c r="AZ906" i="8"/>
  <c r="BA906" i="8"/>
  <c r="BB906" i="8"/>
  <c r="AU911" i="8"/>
  <c r="AU912" i="8" s="1"/>
  <c r="BB911" i="8"/>
  <c r="BB912" i="8" s="1"/>
  <c r="AX912" i="8"/>
  <c r="AJ913" i="8"/>
  <c r="AK913" i="8"/>
  <c r="AL913" i="8"/>
  <c r="AL911" i="8" s="1"/>
  <c r="AL912" i="8" s="1"/>
  <c r="AM913" i="8"/>
  <c r="AM911" i="8" s="1"/>
  <c r="AN913" i="8"/>
  <c r="AO913" i="8"/>
  <c r="AP913" i="8"/>
  <c r="AQ913" i="8"/>
  <c r="AR913" i="8"/>
  <c r="AS913" i="8"/>
  <c r="AT913" i="8"/>
  <c r="AU913" i="8"/>
  <c r="AV913" i="8"/>
  <c r="AW913" i="8"/>
  <c r="AX913" i="8"/>
  <c r="AY913" i="8"/>
  <c r="AZ913" i="8"/>
  <c r="BA913" i="8"/>
  <c r="BB913" i="8"/>
  <c r="AJ917" i="8"/>
  <c r="AJ911" i="8" s="1"/>
  <c r="AK917" i="8"/>
  <c r="AK911" i="8" s="1"/>
  <c r="AK912" i="8" s="1"/>
  <c r="AL917" i="8"/>
  <c r="AM917" i="8"/>
  <c r="AN917" i="8"/>
  <c r="AN911" i="8" s="1"/>
  <c r="AN912" i="8" s="1"/>
  <c r="AO917" i="8"/>
  <c r="AO911" i="8" s="1"/>
  <c r="AO912" i="8" s="1"/>
  <c r="AP917" i="8"/>
  <c r="AQ917" i="8"/>
  <c r="AR917" i="8"/>
  <c r="AR911" i="8" s="1"/>
  <c r="AR912" i="8" s="1"/>
  <c r="AS917" i="8"/>
  <c r="AS911" i="8" s="1"/>
  <c r="AT917" i="8"/>
  <c r="AT911" i="8" s="1"/>
  <c r="AT912" i="8" s="1"/>
  <c r="AU917" i="8"/>
  <c r="AV917" i="8"/>
  <c r="AW917" i="8"/>
  <c r="AX917" i="8"/>
  <c r="AY917" i="8"/>
  <c r="AZ917" i="8"/>
  <c r="AZ911" i="8" s="1"/>
  <c r="AZ912" i="8" s="1"/>
  <c r="BA917" i="8"/>
  <c r="BB917" i="8"/>
  <c r="AJ921" i="8"/>
  <c r="AK921" i="8"/>
  <c r="AL921" i="8"/>
  <c r="AM921" i="8"/>
  <c r="AN921" i="8"/>
  <c r="AO921" i="8"/>
  <c r="AP921" i="8"/>
  <c r="AQ921" i="8"/>
  <c r="AR921" i="8"/>
  <c r="AS921" i="8"/>
  <c r="AT921" i="8"/>
  <c r="AU921" i="8"/>
  <c r="AV921" i="8"/>
  <c r="AW921" i="8"/>
  <c r="AX921" i="8"/>
  <c r="AX911" i="8" s="1"/>
  <c r="AY921" i="8"/>
  <c r="AZ921" i="8"/>
  <c r="BA921" i="8"/>
  <c r="BA911" i="8" s="1"/>
  <c r="BA912" i="8" s="1"/>
  <c r="BB921" i="8"/>
  <c r="AJ926" i="8"/>
  <c r="AJ927" i="8" s="1"/>
  <c r="AK926" i="8"/>
  <c r="AK927" i="8" s="1"/>
  <c r="AL926" i="8"/>
  <c r="AL927" i="8" s="1"/>
  <c r="AM926" i="8"/>
  <c r="AN926" i="8"/>
  <c r="AN927" i="8" s="1"/>
  <c r="AX926" i="8"/>
  <c r="AY926" i="8"/>
  <c r="AZ926" i="8"/>
  <c r="BA926" i="8"/>
  <c r="BB926" i="8"/>
  <c r="BB927" i="8" s="1"/>
  <c r="BF926" i="8"/>
  <c r="AW927" i="8"/>
  <c r="AX927" i="8"/>
  <c r="AY927" i="8"/>
  <c r="AZ927" i="8"/>
  <c r="BA927" i="8"/>
  <c r="AJ928" i="8"/>
  <c r="AK928" i="8"/>
  <c r="AL928" i="8"/>
  <c r="AM928" i="8"/>
  <c r="AN928" i="8"/>
  <c r="AO928" i="8"/>
  <c r="AO926" i="8" s="1"/>
  <c r="AO927" i="8" s="1"/>
  <c r="AP928" i="8"/>
  <c r="AQ928" i="8"/>
  <c r="AQ926" i="8" s="1"/>
  <c r="AQ927" i="8" s="1"/>
  <c r="AR928" i="8"/>
  <c r="AS928" i="8"/>
  <c r="AT928" i="8"/>
  <c r="AU928" i="8"/>
  <c r="AV928" i="8"/>
  <c r="AV926" i="8" s="1"/>
  <c r="AW928" i="8"/>
  <c r="AX928" i="8"/>
  <c r="AY928" i="8"/>
  <c r="AZ928" i="8"/>
  <c r="BA928" i="8"/>
  <c r="BB928" i="8"/>
  <c r="AJ932" i="8"/>
  <c r="AK932" i="8"/>
  <c r="AL932" i="8"/>
  <c r="AM932" i="8"/>
  <c r="AN932" i="8"/>
  <c r="AO932" i="8"/>
  <c r="AP932" i="8"/>
  <c r="AQ932" i="8"/>
  <c r="AR932" i="8"/>
  <c r="AS932" i="8"/>
  <c r="AS926" i="8" s="1"/>
  <c r="AT932" i="8"/>
  <c r="AT926" i="8" s="1"/>
  <c r="AT927" i="8" s="1"/>
  <c r="AU932" i="8"/>
  <c r="AV932" i="8"/>
  <c r="AW932" i="8"/>
  <c r="AX932" i="8"/>
  <c r="AY932" i="8"/>
  <c r="AZ932" i="8"/>
  <c r="BA932" i="8"/>
  <c r="BB932" i="8"/>
  <c r="AJ936" i="8"/>
  <c r="AK936" i="8"/>
  <c r="AL936" i="8"/>
  <c r="AM936" i="8"/>
  <c r="AN936" i="8"/>
  <c r="AO936" i="8"/>
  <c r="AP936" i="8"/>
  <c r="AQ936" i="8"/>
  <c r="AR936" i="8"/>
  <c r="AS936" i="8"/>
  <c r="AT936" i="8"/>
  <c r="AU936" i="8"/>
  <c r="AV936" i="8"/>
  <c r="AW936" i="8"/>
  <c r="AW926" i="8" s="1"/>
  <c r="AX936" i="8"/>
  <c r="AY936" i="8"/>
  <c r="AZ936" i="8"/>
  <c r="BA936" i="8"/>
  <c r="BB936" i="8"/>
  <c r="AM941" i="8"/>
  <c r="AO941" i="8"/>
  <c r="AO942" i="8" s="1"/>
  <c r="AW941" i="8"/>
  <c r="AW942" i="8" s="1"/>
  <c r="AX941" i="8"/>
  <c r="AX942" i="8" s="1"/>
  <c r="AY941" i="8"/>
  <c r="AY942" i="8" s="1"/>
  <c r="AZ941" i="8"/>
  <c r="AZ942" i="8" s="1"/>
  <c r="BA941" i="8"/>
  <c r="BA942" i="8" s="1"/>
  <c r="BB941" i="8"/>
  <c r="BB942" i="8" s="1"/>
  <c r="AJ943" i="8"/>
  <c r="AK943" i="8"/>
  <c r="AL943" i="8"/>
  <c r="AM943" i="8"/>
  <c r="AN943" i="8"/>
  <c r="AO943" i="8"/>
  <c r="AP943" i="8"/>
  <c r="AP941" i="8" s="1"/>
  <c r="AQ943" i="8"/>
  <c r="AR943" i="8"/>
  <c r="AS943" i="8"/>
  <c r="AT943" i="8"/>
  <c r="AU943" i="8"/>
  <c r="AV943" i="8"/>
  <c r="AW943" i="8"/>
  <c r="AX943" i="8"/>
  <c r="AY943" i="8"/>
  <c r="AZ943" i="8"/>
  <c r="BA943" i="8"/>
  <c r="BB943" i="8"/>
  <c r="AJ947" i="8"/>
  <c r="AK947" i="8"/>
  <c r="AL947" i="8"/>
  <c r="AL941" i="8" s="1"/>
  <c r="AL942" i="8" s="1"/>
  <c r="AM947" i="8"/>
  <c r="AN947" i="8"/>
  <c r="AN941" i="8" s="1"/>
  <c r="AN942" i="8" s="1"/>
  <c r="AO947" i="8"/>
  <c r="AP947" i="8"/>
  <c r="AQ947" i="8"/>
  <c r="AR947" i="8"/>
  <c r="AS947" i="8"/>
  <c r="AT947" i="8"/>
  <c r="AU947" i="8"/>
  <c r="AV947" i="8"/>
  <c r="AW947" i="8"/>
  <c r="AX947" i="8"/>
  <c r="AY947" i="8"/>
  <c r="AZ947" i="8"/>
  <c r="BA947" i="8"/>
  <c r="BB947" i="8"/>
  <c r="AJ951" i="8"/>
  <c r="AK951" i="8"/>
  <c r="AL951" i="8"/>
  <c r="AM951" i="8"/>
  <c r="AN951" i="8"/>
  <c r="AO951" i="8"/>
  <c r="AP951" i="8"/>
  <c r="AQ951" i="8"/>
  <c r="AR951" i="8"/>
  <c r="AS951" i="8"/>
  <c r="AT951" i="8"/>
  <c r="AU951" i="8"/>
  <c r="AV951" i="8"/>
  <c r="AW951" i="8"/>
  <c r="AX951" i="8"/>
  <c r="AY951" i="8"/>
  <c r="AZ951" i="8"/>
  <c r="BA951" i="8"/>
  <c r="BB951" i="8"/>
  <c r="AO956" i="8"/>
  <c r="AO957" i="8"/>
  <c r="AP957" i="8"/>
  <c r="AJ958" i="8"/>
  <c r="AJ956" i="8" s="1"/>
  <c r="AK958" i="8"/>
  <c r="AK956" i="8" s="1"/>
  <c r="AK957" i="8" s="1"/>
  <c r="AL958" i="8"/>
  <c r="AM958" i="8"/>
  <c r="AN958" i="8"/>
  <c r="AO958" i="8"/>
  <c r="AP958" i="8"/>
  <c r="AQ958" i="8"/>
  <c r="AR958" i="8"/>
  <c r="AR956" i="8" s="1"/>
  <c r="AR957" i="8" s="1"/>
  <c r="AS958" i="8"/>
  <c r="AT958" i="8"/>
  <c r="AU958" i="8"/>
  <c r="AV958" i="8"/>
  <c r="AW958" i="8"/>
  <c r="AX958" i="8"/>
  <c r="AY958" i="8"/>
  <c r="AZ958" i="8"/>
  <c r="BA958" i="8"/>
  <c r="BB958" i="8"/>
  <c r="BB956" i="8" s="1"/>
  <c r="BB957" i="8" s="1"/>
  <c r="AJ962" i="8"/>
  <c r="AK962" i="8"/>
  <c r="AL962" i="8"/>
  <c r="AM962" i="8"/>
  <c r="AN962" i="8"/>
  <c r="AN956" i="8" s="1"/>
  <c r="AN957" i="8" s="1"/>
  <c r="AO962" i="8"/>
  <c r="AP962" i="8"/>
  <c r="AP956" i="8" s="1"/>
  <c r="AQ962" i="8"/>
  <c r="AR962" i="8"/>
  <c r="AS962" i="8"/>
  <c r="AT962" i="8"/>
  <c r="AT956" i="8" s="1"/>
  <c r="AT957" i="8" s="1"/>
  <c r="AU962" i="8"/>
  <c r="AV962" i="8"/>
  <c r="AW962" i="8"/>
  <c r="AX962" i="8"/>
  <c r="AY962" i="8"/>
  <c r="AZ962" i="8"/>
  <c r="BA962" i="8"/>
  <c r="BB962" i="8"/>
  <c r="AJ966" i="8"/>
  <c r="AK966" i="8"/>
  <c r="AL966" i="8"/>
  <c r="AM966" i="8"/>
  <c r="AN966" i="8"/>
  <c r="AO966" i="8"/>
  <c r="AP966" i="8"/>
  <c r="AQ966" i="8"/>
  <c r="AR966" i="8"/>
  <c r="AS966" i="8"/>
  <c r="AT966" i="8"/>
  <c r="AU966" i="8"/>
  <c r="AV966" i="8"/>
  <c r="AW966" i="8"/>
  <c r="AX966" i="8"/>
  <c r="AY966" i="8"/>
  <c r="AZ966" i="8"/>
  <c r="BA966" i="8"/>
  <c r="BB966" i="8"/>
  <c r="K9" i="7"/>
  <c r="L9" i="7"/>
  <c r="M9" i="7"/>
  <c r="N9" i="7"/>
  <c r="O9" i="7"/>
  <c r="P9" i="7"/>
  <c r="Q9" i="7"/>
  <c r="R9" i="7"/>
  <c r="S9" i="7"/>
  <c r="K10" i="7"/>
  <c r="L10" i="7"/>
  <c r="M10" i="7"/>
  <c r="N10" i="7"/>
  <c r="O10" i="7"/>
  <c r="P10" i="7"/>
  <c r="Q10" i="7"/>
  <c r="R10" i="7"/>
  <c r="S10" i="7"/>
  <c r="K11" i="7"/>
  <c r="L11" i="7"/>
  <c r="M11" i="7"/>
  <c r="N11" i="7"/>
  <c r="O11" i="7"/>
  <c r="P11" i="7"/>
  <c r="Q11" i="7"/>
  <c r="R11" i="7"/>
  <c r="S11" i="7"/>
  <c r="K12" i="7"/>
  <c r="L12" i="7"/>
  <c r="M12" i="7"/>
  <c r="N12" i="7"/>
  <c r="R12" i="7" s="1"/>
  <c r="O12" i="7"/>
  <c r="P12" i="7"/>
  <c r="Q12" i="7"/>
  <c r="S12" i="7"/>
  <c r="K13" i="7"/>
  <c r="L13" i="7"/>
  <c r="M13" i="7"/>
  <c r="N13" i="7"/>
  <c r="O13" i="7"/>
  <c r="P13" i="7"/>
  <c r="Q13" i="7"/>
  <c r="R13" i="7"/>
  <c r="S13" i="7"/>
  <c r="K14" i="7"/>
  <c r="L14" i="7"/>
  <c r="M14" i="7"/>
  <c r="N14" i="7"/>
  <c r="O14" i="7"/>
  <c r="P14" i="7"/>
  <c r="Q14" i="7"/>
  <c r="R14" i="7"/>
  <c r="S14" i="7"/>
  <c r="K15" i="7"/>
  <c r="L15" i="7"/>
  <c r="M15" i="7"/>
  <c r="N15" i="7"/>
  <c r="O15" i="7"/>
  <c r="P15" i="7"/>
  <c r="Q15" i="7"/>
  <c r="R15" i="7"/>
  <c r="S15" i="7"/>
  <c r="K16" i="7"/>
  <c r="L16" i="7"/>
  <c r="M16" i="7"/>
  <c r="N16" i="7"/>
  <c r="O16" i="7"/>
  <c r="P16" i="7"/>
  <c r="Q16" i="7"/>
  <c r="R16" i="7"/>
  <c r="S16" i="7"/>
  <c r="K17" i="7"/>
  <c r="L17" i="7"/>
  <c r="M17" i="7"/>
  <c r="N17" i="7"/>
  <c r="O17" i="7"/>
  <c r="P17" i="7"/>
  <c r="Q17" i="7"/>
  <c r="R17" i="7"/>
  <c r="S17" i="7"/>
  <c r="K18" i="7"/>
  <c r="L18" i="7"/>
  <c r="M18" i="7"/>
  <c r="N18" i="7"/>
  <c r="O18" i="7"/>
  <c r="P18" i="7"/>
  <c r="Q18" i="7"/>
  <c r="R18" i="7"/>
  <c r="S18" i="7"/>
  <c r="K19" i="7"/>
  <c r="L19" i="7"/>
  <c r="M19" i="7"/>
  <c r="N19" i="7"/>
  <c r="R19" i="7" s="1"/>
  <c r="O19" i="7"/>
  <c r="P19" i="7"/>
  <c r="Q19" i="7"/>
  <c r="S19" i="7"/>
  <c r="K20" i="7"/>
  <c r="L20" i="7"/>
  <c r="M20" i="7"/>
  <c r="N20" i="7"/>
  <c r="O20" i="7"/>
  <c r="P20" i="7"/>
  <c r="Q20" i="7"/>
  <c r="R20" i="7"/>
  <c r="S20" i="7"/>
  <c r="K21" i="7"/>
  <c r="L21" i="7"/>
  <c r="M21" i="7"/>
  <c r="N21" i="7"/>
  <c r="O21" i="7"/>
  <c r="P21" i="7"/>
  <c r="Q21" i="7"/>
  <c r="R21" i="7"/>
  <c r="S21" i="7"/>
  <c r="K22" i="7"/>
  <c r="L22" i="7"/>
  <c r="M22" i="7"/>
  <c r="N22" i="7"/>
  <c r="O22" i="7"/>
  <c r="P22" i="7"/>
  <c r="Q22" i="7"/>
  <c r="R22" i="7"/>
  <c r="S22" i="7"/>
  <c r="K23" i="7"/>
  <c r="L23" i="7"/>
  <c r="M23" i="7"/>
  <c r="N23" i="7"/>
  <c r="O23" i="7"/>
  <c r="P23" i="7"/>
  <c r="Q23" i="7"/>
  <c r="R23" i="7"/>
  <c r="S23" i="7"/>
  <c r="K24" i="7"/>
  <c r="L24" i="7"/>
  <c r="M24" i="7"/>
  <c r="N24" i="7"/>
  <c r="O24" i="7"/>
  <c r="P24" i="7"/>
  <c r="Q24" i="7"/>
  <c r="R24" i="7"/>
  <c r="S24" i="7"/>
  <c r="K25" i="7"/>
  <c r="L25" i="7"/>
  <c r="M25" i="7"/>
  <c r="N25" i="7"/>
  <c r="O25" i="7"/>
  <c r="P25" i="7"/>
  <c r="Q25" i="7"/>
  <c r="R25" i="7"/>
  <c r="S25" i="7"/>
  <c r="K26" i="7"/>
  <c r="L26" i="7"/>
  <c r="M26" i="7"/>
  <c r="N26" i="7"/>
  <c r="R26" i="7" s="1"/>
  <c r="O26" i="7"/>
  <c r="P26" i="7"/>
  <c r="Q26" i="7"/>
  <c r="S26" i="7"/>
  <c r="K27" i="7"/>
  <c r="L27" i="7"/>
  <c r="M27" i="7"/>
  <c r="N27" i="7"/>
  <c r="O27" i="7"/>
  <c r="P27" i="7"/>
  <c r="Q27" i="7"/>
  <c r="R27" i="7"/>
  <c r="S27" i="7"/>
  <c r="K28" i="7"/>
  <c r="L28" i="7"/>
  <c r="M28" i="7"/>
  <c r="N28" i="7"/>
  <c r="O28" i="7"/>
  <c r="P28" i="7"/>
  <c r="Q28" i="7"/>
  <c r="R28" i="7"/>
  <c r="S28" i="7"/>
  <c r="K29" i="7"/>
  <c r="L29" i="7"/>
  <c r="M29" i="7"/>
  <c r="N29" i="7"/>
  <c r="O29" i="7"/>
  <c r="P29" i="7"/>
  <c r="Q29" i="7"/>
  <c r="R29" i="7"/>
  <c r="S29" i="7"/>
  <c r="K30" i="7"/>
  <c r="L30" i="7"/>
  <c r="M30" i="7"/>
  <c r="N30" i="7"/>
  <c r="O30" i="7"/>
  <c r="P30" i="7"/>
  <c r="Q30" i="7"/>
  <c r="R30" i="7"/>
  <c r="S30" i="7"/>
  <c r="K31" i="7"/>
  <c r="L31" i="7"/>
  <c r="M31" i="7"/>
  <c r="N31" i="7"/>
  <c r="O31" i="7"/>
  <c r="P31" i="7"/>
  <c r="Q31" i="7"/>
  <c r="R31" i="7"/>
  <c r="S31" i="7"/>
  <c r="K32" i="7"/>
  <c r="L32" i="7"/>
  <c r="M32" i="7"/>
  <c r="N32" i="7"/>
  <c r="O32" i="7"/>
  <c r="P32" i="7"/>
  <c r="Q32" i="7"/>
  <c r="R32" i="7"/>
  <c r="S32" i="7"/>
  <c r="K33" i="7"/>
  <c r="L33" i="7"/>
  <c r="M33" i="7"/>
  <c r="N33" i="7"/>
  <c r="O33" i="7"/>
  <c r="P33" i="7"/>
  <c r="Q33" i="7"/>
  <c r="R33" i="7"/>
  <c r="S33" i="7"/>
  <c r="K34" i="7"/>
  <c r="L34" i="7"/>
  <c r="M34" i="7"/>
  <c r="N34" i="7"/>
  <c r="O34" i="7"/>
  <c r="P34" i="7"/>
  <c r="Q34" i="7"/>
  <c r="R34" i="7"/>
  <c r="S34" i="7"/>
  <c r="K35" i="7"/>
  <c r="L35" i="7"/>
  <c r="M35" i="7"/>
  <c r="N35" i="7"/>
  <c r="O35" i="7"/>
  <c r="P35" i="7"/>
  <c r="Q35" i="7"/>
  <c r="R35" i="7"/>
  <c r="S35" i="7"/>
  <c r="K36" i="7"/>
  <c r="L36" i="7"/>
  <c r="M36" i="7"/>
  <c r="N36" i="7"/>
  <c r="O36" i="7"/>
  <c r="P36" i="7"/>
  <c r="Q36" i="7"/>
  <c r="R36" i="7"/>
  <c r="S36" i="7"/>
  <c r="K37" i="7"/>
  <c r="L37" i="7"/>
  <c r="M37" i="7"/>
  <c r="N37" i="7"/>
  <c r="R37" i="7" s="1"/>
  <c r="O37" i="7"/>
  <c r="P37" i="7"/>
  <c r="Q37" i="7"/>
  <c r="S37" i="7"/>
  <c r="K38" i="7"/>
  <c r="L38" i="7"/>
  <c r="M38" i="7"/>
  <c r="N38" i="7"/>
  <c r="O38" i="7"/>
  <c r="P38" i="7"/>
  <c r="Q38" i="7"/>
  <c r="R38" i="7"/>
  <c r="S38" i="7"/>
  <c r="K39" i="7"/>
  <c r="L39" i="7"/>
  <c r="M39" i="7"/>
  <c r="N39" i="7"/>
  <c r="O39" i="7"/>
  <c r="P39" i="7"/>
  <c r="Q39" i="7"/>
  <c r="R39" i="7"/>
  <c r="S39" i="7"/>
  <c r="K40" i="7"/>
  <c r="L40" i="7"/>
  <c r="M40" i="7"/>
  <c r="N40" i="7"/>
  <c r="O40" i="7"/>
  <c r="P40" i="7"/>
  <c r="Q40" i="7"/>
  <c r="R40" i="7"/>
  <c r="S40" i="7"/>
  <c r="K41" i="7"/>
  <c r="L41" i="7"/>
  <c r="M41" i="7"/>
  <c r="N41" i="7"/>
  <c r="O41" i="7"/>
  <c r="P41" i="7"/>
  <c r="Q41" i="7"/>
  <c r="R41" i="7"/>
  <c r="S41" i="7"/>
  <c r="K42" i="7"/>
  <c r="L42" i="7"/>
  <c r="M42" i="7"/>
  <c r="N42" i="7"/>
  <c r="O42" i="7"/>
  <c r="P42" i="7"/>
  <c r="Q42" i="7"/>
  <c r="R42" i="7"/>
  <c r="S42" i="7"/>
  <c r="K43" i="7"/>
  <c r="L43" i="7"/>
  <c r="M43" i="7"/>
  <c r="N43" i="7"/>
  <c r="O43" i="7"/>
  <c r="P43" i="7"/>
  <c r="Q43" i="7"/>
  <c r="R43" i="7"/>
  <c r="S43" i="7"/>
  <c r="K44" i="7"/>
  <c r="L44" i="7"/>
  <c r="M44" i="7"/>
  <c r="N44" i="7"/>
  <c r="R44" i="7" s="1"/>
  <c r="O44" i="7"/>
  <c r="P44" i="7"/>
  <c r="Q44" i="7"/>
  <c r="S44" i="7"/>
  <c r="K45" i="7"/>
  <c r="L45" i="7"/>
  <c r="M45" i="7"/>
  <c r="N45" i="7"/>
  <c r="O45" i="7"/>
  <c r="P45" i="7"/>
  <c r="Q45" i="7"/>
  <c r="R45" i="7"/>
  <c r="S45" i="7"/>
  <c r="K46" i="7"/>
  <c r="L46" i="7"/>
  <c r="M46" i="7"/>
  <c r="N46" i="7"/>
  <c r="O46" i="7"/>
  <c r="P46" i="7"/>
  <c r="Q46" i="7"/>
  <c r="R46" i="7"/>
  <c r="S46" i="7"/>
  <c r="K47" i="7"/>
  <c r="L47" i="7"/>
  <c r="M47" i="7"/>
  <c r="N47" i="7"/>
  <c r="O47" i="7"/>
  <c r="P47" i="7"/>
  <c r="Q47" i="7"/>
  <c r="R47" i="7"/>
  <c r="S47" i="7"/>
  <c r="K48" i="7"/>
  <c r="L48" i="7"/>
  <c r="M48" i="7"/>
  <c r="N48" i="7"/>
  <c r="O48" i="7"/>
  <c r="P48" i="7"/>
  <c r="Q48" i="7"/>
  <c r="R48" i="7"/>
  <c r="S48" i="7"/>
  <c r="K49" i="7"/>
  <c r="L49" i="7"/>
  <c r="M49" i="7"/>
  <c r="N49" i="7"/>
  <c r="O49" i="7"/>
  <c r="P49" i="7"/>
  <c r="Q49" i="7"/>
  <c r="R49" i="7"/>
  <c r="S49" i="7"/>
  <c r="K50" i="7"/>
  <c r="L50" i="7"/>
  <c r="M50" i="7"/>
  <c r="N50" i="7"/>
  <c r="O50" i="7"/>
  <c r="P50" i="7"/>
  <c r="Q50" i="7"/>
  <c r="R50" i="7"/>
  <c r="S50" i="7"/>
  <c r="K51" i="7"/>
  <c r="L51" i="7"/>
  <c r="M51" i="7"/>
  <c r="N51" i="7"/>
  <c r="R51" i="7" s="1"/>
  <c r="O51" i="7"/>
  <c r="P51" i="7"/>
  <c r="Q51" i="7"/>
  <c r="S51" i="7"/>
  <c r="K52" i="7"/>
  <c r="L52" i="7"/>
  <c r="M52" i="7"/>
  <c r="N52" i="7"/>
  <c r="O52" i="7"/>
  <c r="P52" i="7"/>
  <c r="Q52" i="7"/>
  <c r="R52" i="7"/>
  <c r="S52" i="7"/>
  <c r="K53" i="7"/>
  <c r="L53" i="7"/>
  <c r="M53" i="7"/>
  <c r="N53" i="7"/>
  <c r="O53" i="7"/>
  <c r="P53" i="7"/>
  <c r="Q53" i="7"/>
  <c r="R53" i="7"/>
  <c r="S53" i="7"/>
  <c r="K54" i="7"/>
  <c r="L54" i="7"/>
  <c r="M54" i="7"/>
  <c r="N54" i="7"/>
  <c r="O54" i="7"/>
  <c r="P54" i="7"/>
  <c r="Q54" i="7"/>
  <c r="R54" i="7"/>
  <c r="S54" i="7"/>
  <c r="K55" i="7"/>
  <c r="L55" i="7"/>
  <c r="M55" i="7"/>
  <c r="N55" i="7"/>
  <c r="O55" i="7"/>
  <c r="P55" i="7"/>
  <c r="Q55" i="7"/>
  <c r="R55" i="7"/>
  <c r="S55" i="7"/>
  <c r="K56" i="7"/>
  <c r="L56" i="7"/>
  <c r="M56" i="7"/>
  <c r="N56" i="7"/>
  <c r="O56" i="7"/>
  <c r="P56" i="7"/>
  <c r="Q56" i="7"/>
  <c r="R56" i="7"/>
  <c r="S56" i="7"/>
  <c r="K57" i="7"/>
  <c r="L57" i="7"/>
  <c r="M57" i="7"/>
  <c r="N57" i="7"/>
  <c r="O57" i="7"/>
  <c r="P57" i="7"/>
  <c r="Q57" i="7"/>
  <c r="R57" i="7"/>
  <c r="S57" i="7"/>
  <c r="K58" i="7"/>
  <c r="L58" i="7"/>
  <c r="M58" i="7"/>
  <c r="N58" i="7"/>
  <c r="R58" i="7" s="1"/>
  <c r="O58" i="7"/>
  <c r="P58" i="7"/>
  <c r="Q58" i="7"/>
  <c r="S58" i="7"/>
  <c r="K59" i="7"/>
  <c r="L59" i="7"/>
  <c r="M59" i="7"/>
  <c r="N59" i="7"/>
  <c r="O59" i="7"/>
  <c r="P59" i="7"/>
  <c r="Q59" i="7"/>
  <c r="R59" i="7"/>
  <c r="S59" i="7"/>
  <c r="K60" i="7"/>
  <c r="L60" i="7"/>
  <c r="M60" i="7"/>
  <c r="N60" i="7"/>
  <c r="O60" i="7"/>
  <c r="P60" i="7"/>
  <c r="Q60" i="7"/>
  <c r="R60" i="7"/>
  <c r="S60" i="7"/>
  <c r="K61" i="7"/>
  <c r="L61" i="7"/>
  <c r="M61" i="7"/>
  <c r="N61" i="7"/>
  <c r="O61" i="7"/>
  <c r="P61" i="7"/>
  <c r="Q61" i="7"/>
  <c r="R61" i="7"/>
  <c r="S61" i="7"/>
  <c r="K62" i="7"/>
  <c r="L62" i="7"/>
  <c r="M62" i="7"/>
  <c r="N62" i="7"/>
  <c r="O62" i="7"/>
  <c r="P62" i="7"/>
  <c r="Q62" i="7"/>
  <c r="R62" i="7"/>
  <c r="S62" i="7"/>
  <c r="K63" i="7"/>
  <c r="L63" i="7"/>
  <c r="M63" i="7"/>
  <c r="N63" i="7"/>
  <c r="O63" i="7"/>
  <c r="P63" i="7"/>
  <c r="Q63" i="7"/>
  <c r="R63" i="7"/>
  <c r="S63" i="7"/>
  <c r="K64" i="7"/>
  <c r="L64" i="7"/>
  <c r="M64" i="7"/>
  <c r="N64" i="7"/>
  <c r="O64" i="7"/>
  <c r="P64" i="7"/>
  <c r="Q64" i="7"/>
  <c r="R64" i="7"/>
  <c r="S64" i="7"/>
  <c r="K65" i="7"/>
  <c r="L65" i="7"/>
  <c r="M65" i="7"/>
  <c r="N65" i="7"/>
  <c r="O65" i="7"/>
  <c r="P65" i="7"/>
  <c r="Q65" i="7"/>
  <c r="R65" i="7"/>
  <c r="S65" i="7"/>
  <c r="K66" i="7"/>
  <c r="L66" i="7"/>
  <c r="M66" i="7"/>
  <c r="N66" i="7"/>
  <c r="O66" i="7"/>
  <c r="P66" i="7"/>
  <c r="Q66" i="7"/>
  <c r="R66" i="7"/>
  <c r="S66" i="7"/>
  <c r="K67" i="7"/>
  <c r="L67" i="7"/>
  <c r="M67" i="7"/>
  <c r="N67" i="7"/>
  <c r="O67" i="7"/>
  <c r="P67" i="7"/>
  <c r="Q67" i="7"/>
  <c r="R67" i="7"/>
  <c r="S67" i="7"/>
  <c r="K68" i="7"/>
  <c r="L68" i="7"/>
  <c r="M68" i="7"/>
  <c r="N68" i="7"/>
  <c r="O68" i="7"/>
  <c r="P68" i="7"/>
  <c r="Q68" i="7"/>
  <c r="R68" i="7"/>
  <c r="S68" i="7"/>
  <c r="K69" i="7"/>
  <c r="L69" i="7"/>
  <c r="M69" i="7"/>
  <c r="N69" i="7"/>
  <c r="R69" i="7" s="1"/>
  <c r="O69" i="7"/>
  <c r="P69" i="7"/>
  <c r="Q69" i="7"/>
  <c r="S69" i="7"/>
  <c r="K70" i="7"/>
  <c r="L70" i="7"/>
  <c r="M70" i="7"/>
  <c r="N70" i="7"/>
  <c r="O70" i="7"/>
  <c r="P70" i="7"/>
  <c r="Q70" i="7"/>
  <c r="R70" i="7"/>
  <c r="S70" i="7"/>
  <c r="K71" i="7"/>
  <c r="L71" i="7"/>
  <c r="M71" i="7"/>
  <c r="N71" i="7"/>
  <c r="O71" i="7"/>
  <c r="P71" i="7"/>
  <c r="Q71" i="7"/>
  <c r="R71" i="7"/>
  <c r="S71" i="7"/>
  <c r="K72" i="7"/>
  <c r="L72" i="7"/>
  <c r="M72" i="7"/>
  <c r="N72" i="7"/>
  <c r="O72" i="7"/>
  <c r="P72" i="7"/>
  <c r="Q72" i="7"/>
  <c r="R72" i="7"/>
  <c r="S72" i="7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AV897" i="8" l="1"/>
  <c r="BJ896" i="8"/>
  <c r="AP657" i="8"/>
  <c r="BH656" i="8"/>
  <c r="AJ657" i="8"/>
  <c r="AK672" i="8"/>
  <c r="BF671" i="8"/>
  <c r="AV882" i="8"/>
  <c r="AM492" i="8"/>
  <c r="BF416" i="8"/>
  <c r="AJ417" i="8"/>
  <c r="AZ882" i="8"/>
  <c r="BH881" i="8"/>
  <c r="BI821" i="8"/>
  <c r="AS822" i="8"/>
  <c r="BF221" i="8"/>
  <c r="AJ222" i="8"/>
  <c r="AS927" i="8"/>
  <c r="BI926" i="8"/>
  <c r="AW297" i="8"/>
  <c r="BJ296" i="8"/>
  <c r="AS717" i="8"/>
  <c r="BI716" i="8"/>
  <c r="BF71" i="8"/>
  <c r="AJ72" i="8"/>
  <c r="AV732" i="8"/>
  <c r="BJ731" i="8"/>
  <c r="BG761" i="8"/>
  <c r="AM762" i="8"/>
  <c r="AV87" i="8"/>
  <c r="AP207" i="8"/>
  <c r="AP762" i="8"/>
  <c r="AV612" i="8"/>
  <c r="BJ71" i="8"/>
  <c r="AV72" i="8"/>
  <c r="AP567" i="8"/>
  <c r="BH566" i="8"/>
  <c r="BH596" i="8"/>
  <c r="AP597" i="8"/>
  <c r="AS777" i="8"/>
  <c r="BI776" i="8"/>
  <c r="BI26" i="8"/>
  <c r="AS27" i="8"/>
  <c r="AM822" i="8"/>
  <c r="BG821" i="8"/>
  <c r="BI731" i="8"/>
  <c r="AS732" i="8"/>
  <c r="BF716" i="8"/>
  <c r="AJ717" i="8"/>
  <c r="AV446" i="8"/>
  <c r="AM147" i="8"/>
  <c r="BG146" i="8"/>
  <c r="BI386" i="8"/>
  <c r="AS387" i="8"/>
  <c r="BJ551" i="8"/>
  <c r="AJ762" i="8"/>
  <c r="BF761" i="8"/>
  <c r="AP477" i="8"/>
  <c r="AY761" i="8"/>
  <c r="AY762" i="8" s="1"/>
  <c r="BJ431" i="8"/>
  <c r="AL956" i="8"/>
  <c r="AL957" i="8" s="1"/>
  <c r="AM522" i="8"/>
  <c r="BG521" i="8"/>
  <c r="BG206" i="8"/>
  <c r="AO176" i="8"/>
  <c r="AO177" i="8" s="1"/>
  <c r="AJ882" i="8"/>
  <c r="AV282" i="8"/>
  <c r="BH686" i="8"/>
  <c r="AO446" i="8"/>
  <c r="AK866" i="8"/>
  <c r="BJ671" i="8"/>
  <c r="AV672" i="8"/>
  <c r="BG56" i="8"/>
  <c r="AQ761" i="8"/>
  <c r="AQ762" i="8" s="1"/>
  <c r="AL701" i="8"/>
  <c r="AL702" i="8" s="1"/>
  <c r="AS687" i="8"/>
  <c r="BI686" i="8"/>
  <c r="BH626" i="8"/>
  <c r="AS612" i="8"/>
  <c r="BI611" i="8"/>
  <c r="AS522" i="8"/>
  <c r="BI521" i="8"/>
  <c r="AZ206" i="8"/>
  <c r="AZ207" i="8" s="1"/>
  <c r="AY101" i="8"/>
  <c r="AY102" i="8" s="1"/>
  <c r="AK27" i="8"/>
  <c r="BF26" i="8"/>
  <c r="BH116" i="8"/>
  <c r="AP117" i="8"/>
  <c r="AS432" i="8"/>
  <c r="BF341" i="8"/>
  <c r="AM327" i="8"/>
  <c r="AP86" i="8"/>
  <c r="BF41" i="8"/>
  <c r="AM387" i="8"/>
  <c r="BG386" i="8"/>
  <c r="AO821" i="8"/>
  <c r="AO822" i="8" s="1"/>
  <c r="AV627" i="8"/>
  <c r="BJ626" i="8"/>
  <c r="AV117" i="8"/>
  <c r="AM912" i="8"/>
  <c r="BG911" i="8"/>
  <c r="AJ342" i="8"/>
  <c r="BF101" i="8"/>
  <c r="AJ102" i="8"/>
  <c r="AM132" i="8"/>
  <c r="BG131" i="8"/>
  <c r="BI131" i="8"/>
  <c r="AT371" i="8"/>
  <c r="AT372" i="8" s="1"/>
  <c r="BG551" i="8"/>
  <c r="AS371" i="8"/>
  <c r="AV867" i="8"/>
  <c r="AK641" i="8"/>
  <c r="AK642" i="8" s="1"/>
  <c r="AZ416" i="8"/>
  <c r="AZ417" i="8" s="1"/>
  <c r="BF326" i="8"/>
  <c r="BG731" i="8"/>
  <c r="AM732" i="8"/>
  <c r="AJ237" i="8"/>
  <c r="BF236" i="8"/>
  <c r="BI161" i="8"/>
  <c r="AS162" i="8"/>
  <c r="AS87" i="8"/>
  <c r="BI86" i="8"/>
  <c r="BH176" i="8"/>
  <c r="AJ522" i="8"/>
  <c r="AN266" i="8"/>
  <c r="AN267" i="8" s="1"/>
  <c r="BI881" i="8"/>
  <c r="BJ521" i="8"/>
  <c r="AV522" i="8"/>
  <c r="AZ326" i="8"/>
  <c r="AZ327" i="8" s="1"/>
  <c r="AL866" i="8"/>
  <c r="AL867" i="8" s="1"/>
  <c r="BF791" i="8"/>
  <c r="BJ566" i="8"/>
  <c r="AV567" i="8"/>
  <c r="AP431" i="8"/>
  <c r="AY326" i="8"/>
  <c r="AY327" i="8" s="1"/>
  <c r="BI71" i="8"/>
  <c r="BG881" i="8"/>
  <c r="BI791" i="8"/>
  <c r="AS792" i="8"/>
  <c r="AK701" i="8"/>
  <c r="AK702" i="8" s="1"/>
  <c r="AT656" i="8"/>
  <c r="AT657" i="8" s="1"/>
  <c r="AS567" i="8"/>
  <c r="BH716" i="8"/>
  <c r="BG341" i="8"/>
  <c r="AV222" i="8"/>
  <c r="AQ896" i="8"/>
  <c r="AQ897" i="8" s="1"/>
  <c r="AM267" i="8"/>
  <c r="AJ87" i="8"/>
  <c r="BG566" i="8"/>
  <c r="AU446" i="8"/>
  <c r="AU447" i="8" s="1"/>
  <c r="AO86" i="8"/>
  <c r="AO87" i="8" s="1"/>
  <c r="BH821" i="8"/>
  <c r="BF266" i="8"/>
  <c r="AJ267" i="8"/>
  <c r="BG941" i="8"/>
  <c r="AJ177" i="8"/>
  <c r="BF146" i="8"/>
  <c r="AN821" i="8"/>
  <c r="AN822" i="8" s="1"/>
  <c r="BF776" i="8"/>
  <c r="AJ777" i="8"/>
  <c r="AP221" i="8"/>
  <c r="BH641" i="8"/>
  <c r="BJ131" i="8"/>
  <c r="AS627" i="8"/>
  <c r="BI626" i="8"/>
  <c r="BH551" i="8"/>
  <c r="AJ821" i="8"/>
  <c r="AT941" i="8"/>
  <c r="AT942" i="8" s="1"/>
  <c r="AO612" i="8"/>
  <c r="AQ521" i="8"/>
  <c r="BF491" i="8"/>
  <c r="BJ806" i="8"/>
  <c r="AN626" i="8"/>
  <c r="AN627" i="8" s="1"/>
  <c r="AS477" i="8"/>
  <c r="AS867" i="8"/>
  <c r="AP822" i="8"/>
  <c r="AV642" i="8"/>
  <c r="AS176" i="8"/>
  <c r="AQ941" i="8"/>
  <c r="AQ942" i="8" s="1"/>
  <c r="BF731" i="8"/>
  <c r="AJ732" i="8"/>
  <c r="BH506" i="8"/>
  <c r="BG806" i="8"/>
  <c r="BH266" i="8"/>
  <c r="AP267" i="8"/>
  <c r="AM42" i="8"/>
  <c r="BG41" i="8"/>
  <c r="AJ282" i="8"/>
  <c r="BF281" i="8"/>
  <c r="AP776" i="8"/>
  <c r="BH581" i="8"/>
  <c r="AS537" i="8"/>
  <c r="BF476" i="8"/>
  <c r="AJ477" i="8"/>
  <c r="AQ446" i="8"/>
  <c r="AQ447" i="8" s="1"/>
  <c r="AP446" i="8"/>
  <c r="AS761" i="8"/>
  <c r="BH56" i="8"/>
  <c r="AM701" i="8"/>
  <c r="AT686" i="8"/>
  <c r="AT687" i="8" s="1"/>
  <c r="AP537" i="8"/>
  <c r="BH536" i="8"/>
  <c r="AJ701" i="8"/>
  <c r="BI671" i="8"/>
  <c r="AS672" i="8"/>
  <c r="AS656" i="8"/>
  <c r="AM537" i="8"/>
  <c r="BG536" i="8"/>
  <c r="BF386" i="8"/>
  <c r="AJ387" i="8"/>
  <c r="AU326" i="8"/>
  <c r="AU327" i="8" s="1"/>
  <c r="AJ147" i="8"/>
  <c r="AM282" i="8"/>
  <c r="AJ117" i="8"/>
  <c r="BF116" i="8"/>
  <c r="BJ41" i="8"/>
  <c r="BI746" i="8"/>
  <c r="AS747" i="8"/>
  <c r="BG671" i="8"/>
  <c r="AM672" i="8"/>
  <c r="AQ27" i="8"/>
  <c r="BH26" i="8"/>
  <c r="BJ371" i="8"/>
  <c r="AP702" i="8"/>
  <c r="BF566" i="8"/>
  <c r="AP612" i="8"/>
  <c r="BH611" i="8"/>
  <c r="BF851" i="8"/>
  <c r="AJ852" i="8"/>
  <c r="AM222" i="8"/>
  <c r="BG221" i="8"/>
  <c r="BI116" i="8"/>
  <c r="AS117" i="8"/>
  <c r="BI596" i="8"/>
  <c r="AS597" i="8"/>
  <c r="BH341" i="8"/>
  <c r="BI281" i="8"/>
  <c r="BF251" i="8"/>
  <c r="AJ252" i="8"/>
  <c r="BI896" i="8"/>
  <c r="BB761" i="8"/>
  <c r="BB762" i="8" s="1"/>
  <c r="AJ641" i="8"/>
  <c r="BI311" i="8"/>
  <c r="AJ297" i="8"/>
  <c r="AZ251" i="8"/>
  <c r="AZ252" i="8" s="1"/>
  <c r="BJ236" i="8"/>
  <c r="AV237" i="8"/>
  <c r="AS941" i="8"/>
  <c r="BI911" i="8"/>
  <c r="AS912" i="8"/>
  <c r="AR941" i="8"/>
  <c r="AR942" i="8" s="1"/>
  <c r="BI806" i="8"/>
  <c r="AM626" i="8"/>
  <c r="BF191" i="8"/>
  <c r="AJ192" i="8"/>
  <c r="AP942" i="8"/>
  <c r="BJ536" i="8"/>
  <c r="BF806" i="8"/>
  <c r="AS462" i="8"/>
  <c r="AM402" i="8"/>
  <c r="BA236" i="8"/>
  <c r="BF956" i="8"/>
  <c r="AJ957" i="8"/>
  <c r="AQ776" i="8"/>
  <c r="AQ777" i="8" s="1"/>
  <c r="BH731" i="8"/>
  <c r="AK521" i="8"/>
  <c r="AK522" i="8" s="1"/>
  <c r="BH161" i="8"/>
  <c r="AP162" i="8"/>
  <c r="AN866" i="8"/>
  <c r="AN867" i="8" s="1"/>
  <c r="BH461" i="8"/>
  <c r="AP462" i="8"/>
  <c r="AM866" i="8"/>
  <c r="AV687" i="8"/>
  <c r="BJ686" i="8"/>
  <c r="AO642" i="8"/>
  <c r="BG641" i="8"/>
  <c r="AP642" i="8"/>
  <c r="AW656" i="8"/>
  <c r="AM27" i="8"/>
  <c r="AM462" i="8"/>
  <c r="AM942" i="8"/>
  <c r="AP507" i="8"/>
  <c r="AT326" i="8"/>
  <c r="AO281" i="8"/>
  <c r="AO282" i="8" s="1"/>
  <c r="BJ146" i="8"/>
  <c r="BG926" i="8"/>
  <c r="AM927" i="8"/>
  <c r="AT836" i="8"/>
  <c r="AT837" i="8" s="1"/>
  <c r="BB311" i="8"/>
  <c r="BB312" i="8" s="1"/>
  <c r="AV177" i="8"/>
  <c r="BJ176" i="8"/>
  <c r="AV791" i="8"/>
  <c r="AO686" i="8"/>
  <c r="AO687" i="8" s="1"/>
  <c r="AR446" i="8"/>
  <c r="AR447" i="8" s="1"/>
  <c r="AO431" i="8"/>
  <c r="AO432" i="8" s="1"/>
  <c r="AV416" i="8"/>
  <c r="BB341" i="8"/>
  <c r="BB342" i="8" s="1"/>
  <c r="AM311" i="8"/>
  <c r="AR251" i="8"/>
  <c r="AR252" i="8" s="1"/>
  <c r="AL896" i="8"/>
  <c r="AL897" i="8" s="1"/>
  <c r="AQ836" i="8"/>
  <c r="AJ551" i="8"/>
  <c r="AU416" i="8"/>
  <c r="AU417" i="8" s="1"/>
  <c r="BJ386" i="8"/>
  <c r="AT356" i="8"/>
  <c r="AM297" i="8"/>
  <c r="BG296" i="8"/>
  <c r="AV927" i="8"/>
  <c r="BJ926" i="8"/>
  <c r="AV581" i="8"/>
  <c r="AU926" i="8"/>
  <c r="AU927" i="8" s="1"/>
  <c r="AQ806" i="8"/>
  <c r="AQ807" i="8" s="1"/>
  <c r="AX746" i="8"/>
  <c r="AM596" i="8"/>
  <c r="AU581" i="8"/>
  <c r="AU582" i="8" s="1"/>
  <c r="AJ311" i="8"/>
  <c r="BI266" i="8"/>
  <c r="AU191" i="8"/>
  <c r="AU192" i="8" s="1"/>
  <c r="AO626" i="8"/>
  <c r="AO627" i="8" s="1"/>
  <c r="AT446" i="8"/>
  <c r="AT447" i="8" s="1"/>
  <c r="AQ431" i="8"/>
  <c r="AQ432" i="8" s="1"/>
  <c r="AO311" i="8"/>
  <c r="AO312" i="8" s="1"/>
  <c r="AZ236" i="8"/>
  <c r="AZ237" i="8" s="1"/>
  <c r="AP147" i="8"/>
  <c r="BH146" i="8"/>
  <c r="AU851" i="8"/>
  <c r="AU852" i="8" s="1"/>
  <c r="AS446" i="8"/>
  <c r="AQ326" i="8"/>
  <c r="AQ327" i="8" s="1"/>
  <c r="AY236" i="8"/>
  <c r="AY237" i="8" s="1"/>
  <c r="AP806" i="8"/>
  <c r="BG716" i="8"/>
  <c r="AM717" i="8"/>
  <c r="AZ476" i="8"/>
  <c r="AZ477" i="8" s="1"/>
  <c r="AR416" i="8"/>
  <c r="AR417" i="8" s="1"/>
  <c r="AR401" i="8"/>
  <c r="AR402" i="8" s="1"/>
  <c r="AT191" i="8"/>
  <c r="AT192" i="8" s="1"/>
  <c r="BB176" i="8"/>
  <c r="BB177" i="8" s="1"/>
  <c r="AJ12" i="8"/>
  <c r="AO806" i="8"/>
  <c r="AO807" i="8" s="1"/>
  <c r="AX596" i="8"/>
  <c r="AX597" i="8" s="1"/>
  <c r="AS581" i="8"/>
  <c r="AQ401" i="8"/>
  <c r="AQ402" i="8" s="1"/>
  <c r="AM251" i="8"/>
  <c r="BB101" i="8"/>
  <c r="BB102" i="8" s="1"/>
  <c r="AR926" i="8"/>
  <c r="AR927" i="8" s="1"/>
  <c r="AO881" i="8"/>
  <c r="AO882" i="8" s="1"/>
  <c r="AY866" i="8"/>
  <c r="AY867" i="8" s="1"/>
  <c r="BB686" i="8"/>
  <c r="BB687" i="8" s="1"/>
  <c r="AW596" i="8"/>
  <c r="AW597" i="8" s="1"/>
  <c r="AJ596" i="8"/>
  <c r="BA566" i="8"/>
  <c r="BA567" i="8" s="1"/>
  <c r="BF401" i="8"/>
  <c r="AP401" i="8"/>
  <c r="AS207" i="8"/>
  <c r="AQ131" i="8"/>
  <c r="AQ132" i="8" s="1"/>
  <c r="BA101" i="8"/>
  <c r="BA102" i="8" s="1"/>
  <c r="BF911" i="8"/>
  <c r="AJ912" i="8"/>
  <c r="BG776" i="8"/>
  <c r="AY626" i="8"/>
  <c r="AY627" i="8" s="1"/>
  <c r="AV596" i="8"/>
  <c r="AO401" i="8"/>
  <c r="AO402" i="8" s="1"/>
  <c r="AJ132" i="8"/>
  <c r="BF131" i="8"/>
  <c r="AZ101" i="8"/>
  <c r="AZ102" i="8" s="1"/>
  <c r="AV836" i="8"/>
  <c r="BA761" i="8"/>
  <c r="BA762" i="8" s="1"/>
  <c r="AY731" i="8"/>
  <c r="AY732" i="8" s="1"/>
  <c r="BA506" i="8"/>
  <c r="BA507" i="8" s="1"/>
  <c r="BH281" i="8"/>
  <c r="AM161" i="8"/>
  <c r="BB86" i="8"/>
  <c r="BB87" i="8" s="1"/>
  <c r="BI41" i="8"/>
  <c r="AS42" i="8"/>
  <c r="AK941" i="8"/>
  <c r="AK942" i="8" s="1"/>
  <c r="AP926" i="8"/>
  <c r="AZ761" i="8"/>
  <c r="AZ762" i="8" s="1"/>
  <c r="BA686" i="8"/>
  <c r="BA687" i="8" s="1"/>
  <c r="BB641" i="8"/>
  <c r="BB642" i="8" s="1"/>
  <c r="AR521" i="8"/>
  <c r="AR522" i="8" s="1"/>
  <c r="AU476" i="8"/>
  <c r="AU477" i="8" s="1"/>
  <c r="AS416" i="8"/>
  <c r="AY26" i="8"/>
  <c r="AY27" i="8" s="1"/>
  <c r="AX26" i="8"/>
  <c r="AX27" i="8" s="1"/>
  <c r="AQ956" i="8"/>
  <c r="AQ957" i="8" s="1"/>
  <c r="AS836" i="8"/>
  <c r="AY686" i="8"/>
  <c r="AY687" i="8" s="1"/>
  <c r="BI506" i="8"/>
  <c r="BG431" i="8"/>
  <c r="AM432" i="8"/>
  <c r="AW191" i="8"/>
  <c r="AW192" i="8" s="1"/>
  <c r="AN101" i="8"/>
  <c r="AN102" i="8" s="1"/>
  <c r="AK56" i="8"/>
  <c r="AK57" i="8" s="1"/>
  <c r="BH41" i="8"/>
  <c r="AP42" i="8"/>
  <c r="AX686" i="8"/>
  <c r="AX687" i="8" s="1"/>
  <c r="AJ611" i="8"/>
  <c r="AV191" i="8"/>
  <c r="AM101" i="8"/>
  <c r="AW56" i="8"/>
  <c r="AW57" i="8" s="1"/>
  <c r="AJ56" i="8"/>
  <c r="AV27" i="8"/>
  <c r="BA776" i="8"/>
  <c r="BA777" i="8" s="1"/>
  <c r="AU596" i="8"/>
  <c r="AU597" i="8" s="1"/>
  <c r="AZ266" i="8"/>
  <c r="AZ267" i="8" s="1"/>
  <c r="AN176" i="8"/>
  <c r="AN177" i="8" s="1"/>
  <c r="AP71" i="8"/>
  <c r="AZ956" i="8"/>
  <c r="AZ957" i="8" s="1"/>
  <c r="AX881" i="8"/>
  <c r="AX882" i="8" s="1"/>
  <c r="AW851" i="8"/>
  <c r="AW852" i="8" s="1"/>
  <c r="AX611" i="8"/>
  <c r="AX612" i="8" s="1"/>
  <c r="AY551" i="8"/>
  <c r="AY552" i="8" s="1"/>
  <c r="AM506" i="8"/>
  <c r="BB491" i="8"/>
  <c r="AM476" i="8"/>
  <c r="AP386" i="8"/>
  <c r="AN356" i="8"/>
  <c r="AN357" i="8" s="1"/>
  <c r="AX311" i="8"/>
  <c r="AX312" i="8" s="1"/>
  <c r="BB251" i="8"/>
  <c r="BB252" i="8" s="1"/>
  <c r="AM236" i="8"/>
  <c r="AS222" i="8"/>
  <c r="BI221" i="8"/>
  <c r="AK206" i="8"/>
  <c r="AO71" i="8"/>
  <c r="AO72" i="8" s="1"/>
  <c r="AY956" i="8"/>
  <c r="AY957" i="8" s="1"/>
  <c r="AR896" i="8"/>
  <c r="AR897" i="8" s="1"/>
  <c r="AV851" i="8"/>
  <c r="AK836" i="8"/>
  <c r="AM746" i="8"/>
  <c r="AX671" i="8"/>
  <c r="AX672" i="8" s="1"/>
  <c r="AL506" i="8"/>
  <c r="AL507" i="8" s="1"/>
  <c r="BA491" i="8"/>
  <c r="BA492" i="8" s="1"/>
  <c r="BB461" i="8"/>
  <c r="BB462" i="8" s="1"/>
  <c r="BB386" i="8"/>
  <c r="BB387" i="8" s="1"/>
  <c r="AO386" i="8"/>
  <c r="AO387" i="8" s="1"/>
  <c r="AM356" i="8"/>
  <c r="AX341" i="8"/>
  <c r="AX342" i="8" s="1"/>
  <c r="AW311" i="8"/>
  <c r="BA251" i="8"/>
  <c r="BA252" i="8" s="1"/>
  <c r="AR386" i="8"/>
  <c r="AR387" i="8" s="1"/>
  <c r="BA956" i="8"/>
  <c r="BA957" i="8" s="1"/>
  <c r="AY881" i="8"/>
  <c r="AY882" i="8" s="1"/>
  <c r="AX956" i="8"/>
  <c r="AX957" i="8" s="1"/>
  <c r="AZ491" i="8"/>
  <c r="AZ492" i="8" s="1"/>
  <c r="BA461" i="8"/>
  <c r="BA462" i="8" s="1"/>
  <c r="BJ266" i="8"/>
  <c r="BA191" i="8"/>
  <c r="BA192" i="8" s="1"/>
  <c r="AM71" i="8"/>
  <c r="AK656" i="8"/>
  <c r="AK657" i="8" s="1"/>
  <c r="BH356" i="8"/>
  <c r="AP357" i="8"/>
  <c r="BA341" i="8"/>
  <c r="BA342" i="8" s="1"/>
  <c r="BB281" i="8"/>
  <c r="BB282" i="8" s="1"/>
  <c r="AO356" i="8"/>
  <c r="AO357" i="8" s="1"/>
  <c r="AL206" i="8"/>
  <c r="AL207" i="8" s="1"/>
  <c r="AJ941" i="8"/>
  <c r="AW671" i="8"/>
  <c r="AW672" i="8" s="1"/>
  <c r="AX641" i="8"/>
  <c r="AX642" i="8" s="1"/>
  <c r="BA386" i="8"/>
  <c r="BA387" i="8" s="1"/>
  <c r="AN386" i="8"/>
  <c r="AN387" i="8" s="1"/>
  <c r="AJ372" i="8"/>
  <c r="AP896" i="8"/>
  <c r="AT851" i="8"/>
  <c r="AW761" i="8"/>
  <c r="AW762" i="8" s="1"/>
  <c r="AW701" i="8"/>
  <c r="AW702" i="8" s="1"/>
  <c r="AW641" i="8"/>
  <c r="AW642" i="8" s="1"/>
  <c r="AJ506" i="8"/>
  <c r="AY491" i="8"/>
  <c r="AY492" i="8" s="1"/>
  <c r="AZ461" i="8"/>
  <c r="AZ462" i="8" s="1"/>
  <c r="AZ386" i="8"/>
  <c r="AZ387" i="8" s="1"/>
  <c r="AK356" i="8"/>
  <c r="AK357" i="8" s="1"/>
  <c r="AL71" i="8"/>
  <c r="AL72" i="8" s="1"/>
  <c r="AU866" i="8"/>
  <c r="AU867" i="8" s="1"/>
  <c r="AY851" i="8"/>
  <c r="BH746" i="8"/>
  <c r="BB701" i="8"/>
  <c r="BB702" i="8" s="1"/>
  <c r="AO506" i="8"/>
  <c r="AO507" i="8" s="1"/>
  <c r="AZ776" i="8"/>
  <c r="AZ777" i="8" s="1"/>
  <c r="AY611" i="8"/>
  <c r="AY612" i="8" s="1"/>
  <c r="AQ386" i="8"/>
  <c r="AQ387" i="8" s="1"/>
  <c r="AL746" i="8"/>
  <c r="AL747" i="8" s="1"/>
  <c r="AL356" i="8"/>
  <c r="AL357" i="8" s="1"/>
  <c r="AV941" i="8"/>
  <c r="AQ911" i="8"/>
  <c r="AQ912" i="8" s="1"/>
  <c r="AW506" i="8"/>
  <c r="AW507" i="8" s="1"/>
  <c r="AU941" i="8"/>
  <c r="AU942" i="8" s="1"/>
  <c r="AP911" i="8"/>
  <c r="AO896" i="8"/>
  <c r="AO897" i="8" s="1"/>
  <c r="AP747" i="8"/>
  <c r="AV701" i="8"/>
  <c r="AS702" i="8"/>
  <c r="BI701" i="8"/>
  <c r="AV506" i="8"/>
  <c r="AY461" i="8"/>
  <c r="AY462" i="8" s="1"/>
  <c r="AZ431" i="8"/>
  <c r="AZ432" i="8" s="1"/>
  <c r="AX221" i="8"/>
  <c r="AX222" i="8" s="1"/>
  <c r="AU161" i="8"/>
  <c r="AU162" i="8" s="1"/>
  <c r="AK71" i="8"/>
  <c r="AK72" i="8" s="1"/>
  <c r="AO26" i="8"/>
  <c r="AO27" i="8" s="1"/>
  <c r="AZ596" i="8"/>
  <c r="AZ597" i="8" s="1"/>
  <c r="AN581" i="8"/>
  <c r="AN582" i="8" s="1"/>
  <c r="AT416" i="8"/>
  <c r="AT417" i="8" s="1"/>
  <c r="AS191" i="8"/>
  <c r="AP131" i="8"/>
  <c r="AR86" i="8"/>
  <c r="AR87" i="8" s="1"/>
  <c r="AW956" i="8"/>
  <c r="AW957" i="8" s="1"/>
  <c r="AX866" i="8"/>
  <c r="AX867" i="8" s="1"/>
  <c r="AY596" i="8"/>
  <c r="AY597" i="8" s="1"/>
  <c r="AM581" i="8"/>
  <c r="AR371" i="8"/>
  <c r="AR372" i="8" s="1"/>
  <c r="BB266" i="8"/>
  <c r="BB267" i="8" s="1"/>
  <c r="BB221" i="8"/>
  <c r="BB222" i="8" s="1"/>
  <c r="AR191" i="8"/>
  <c r="AR192" i="8" s="1"/>
  <c r="AY176" i="8"/>
  <c r="AY177" i="8" s="1"/>
  <c r="AO131" i="8"/>
  <c r="AO132" i="8" s="1"/>
  <c r="AQ86" i="8"/>
  <c r="AQ87" i="8" s="1"/>
  <c r="AY11" i="8"/>
  <c r="AY12" i="8" s="1"/>
  <c r="AV956" i="8"/>
  <c r="AW866" i="8"/>
  <c r="AW867" i="8" s="1"/>
  <c r="AJ431" i="8"/>
  <c r="AQ371" i="8"/>
  <c r="AQ372" i="8" s="1"/>
  <c r="BA266" i="8"/>
  <c r="BA267" i="8" s="1"/>
  <c r="AX176" i="8"/>
  <c r="AX177" i="8" s="1"/>
  <c r="AJ161" i="8"/>
  <c r="AX11" i="8"/>
  <c r="AX12" i="8" s="1"/>
  <c r="AU956" i="8"/>
  <c r="AU957" i="8" s="1"/>
  <c r="AY911" i="8"/>
  <c r="AY912" i="8" s="1"/>
  <c r="AN836" i="8"/>
  <c r="AN837" i="8" s="1"/>
  <c r="AW821" i="8"/>
  <c r="AW822" i="8" s="1"/>
  <c r="AN746" i="8"/>
  <c r="AN747" i="8" s="1"/>
  <c r="AL641" i="8"/>
  <c r="AL642" i="8" s="1"/>
  <c r="AQ416" i="8"/>
  <c r="AP371" i="8"/>
  <c r="AZ311" i="8"/>
  <c r="AZ312" i="8" s="1"/>
  <c r="AP251" i="8"/>
  <c r="AP191" i="8"/>
  <c r="BJ161" i="8"/>
  <c r="AV162" i="8"/>
  <c r="AW11" i="8"/>
  <c r="AW12" i="8" s="1"/>
  <c r="AN896" i="8"/>
  <c r="AN897" i="8" s="1"/>
  <c r="AV821" i="8"/>
  <c r="BB716" i="8"/>
  <c r="BB717" i="8" s="1"/>
  <c r="AY671" i="8"/>
  <c r="AY672" i="8" s="1"/>
  <c r="AM656" i="8"/>
  <c r="AJ536" i="8"/>
  <c r="BA431" i="8"/>
  <c r="BA432" i="8" s="1"/>
  <c r="AY311" i="8"/>
  <c r="AY312" i="8" s="1"/>
  <c r="AO191" i="8"/>
  <c r="AO192" i="8" s="1"/>
  <c r="AV11" i="8"/>
  <c r="AU11" i="8"/>
  <c r="AU12" i="8" s="1"/>
  <c r="AW911" i="8"/>
  <c r="AW912" i="8" s="1"/>
  <c r="BB791" i="8"/>
  <c r="BB792" i="8" s="1"/>
  <c r="BA701" i="8"/>
  <c r="BA702" i="8" s="1"/>
  <c r="AR686" i="8"/>
  <c r="AR687" i="8" s="1"/>
  <c r="AN656" i="8"/>
  <c r="AN657" i="8" s="1"/>
  <c r="AK626" i="8"/>
  <c r="AK627" i="8" s="1"/>
  <c r="AW461" i="8"/>
  <c r="AW462" i="8" s="1"/>
  <c r="AO371" i="8"/>
  <c r="AO372" i="8" s="1"/>
  <c r="AW101" i="8"/>
  <c r="AW102" i="8" s="1"/>
  <c r="AK86" i="8"/>
  <c r="AK87" i="8" s="1"/>
  <c r="AT11" i="8"/>
  <c r="AT12" i="8" s="1"/>
  <c r="AX101" i="8"/>
  <c r="AX102" i="8" s="1"/>
  <c r="AL86" i="8"/>
  <c r="AL87" i="8" s="1"/>
  <c r="AV911" i="8"/>
  <c r="BA791" i="8"/>
  <c r="BA792" i="8" s="1"/>
  <c r="AY746" i="8"/>
  <c r="AY747" i="8" s="1"/>
  <c r="AZ701" i="8"/>
  <c r="AZ702" i="8" s="1"/>
  <c r="AJ626" i="8"/>
  <c r="AZ506" i="8"/>
  <c r="AZ507" i="8" s="1"/>
  <c r="AV461" i="8"/>
  <c r="AN371" i="8"/>
  <c r="AN372" i="8" s="1"/>
  <c r="AP326" i="8"/>
  <c r="AX206" i="8"/>
  <c r="AX207" i="8" s="1"/>
  <c r="AQ191" i="8"/>
  <c r="AQ192" i="8" s="1"/>
  <c r="AS146" i="8"/>
  <c r="AV101" i="8"/>
  <c r="AS11" i="8"/>
  <c r="AY701" i="8"/>
  <c r="AY702" i="8" s="1"/>
  <c r="BB476" i="8"/>
  <c r="BB477" i="8" s="1"/>
  <c r="AU461" i="8"/>
  <c r="AU462" i="8" s="1"/>
  <c r="BB401" i="8"/>
  <c r="BB402" i="8" s="1"/>
  <c r="AM371" i="8"/>
  <c r="AO326" i="8"/>
  <c r="AO327" i="8" s="1"/>
  <c r="AR146" i="8"/>
  <c r="AR147" i="8" s="1"/>
  <c r="AU101" i="8"/>
  <c r="AR11" i="8"/>
  <c r="AR12" i="8" s="1"/>
  <c r="AS956" i="8"/>
  <c r="AM896" i="8"/>
  <c r="AX701" i="8"/>
  <c r="AX702" i="8" s="1"/>
  <c r="BA476" i="8"/>
  <c r="BA477" i="8" s="1"/>
  <c r="AT461" i="8"/>
  <c r="AT462" i="8" s="1"/>
  <c r="BA401" i="8"/>
  <c r="BA402" i="8" s="1"/>
  <c r="AV206" i="8"/>
  <c r="AQ146" i="8"/>
  <c r="AQ147" i="8" s="1"/>
  <c r="AQ11" i="8"/>
  <c r="AQ12" i="8" s="1"/>
  <c r="AP11" i="8"/>
  <c r="BB521" i="8"/>
  <c r="BB522" i="8" s="1"/>
  <c r="AO11" i="8"/>
  <c r="AO12" i="8" s="1"/>
  <c r="AN686" i="8"/>
  <c r="AN687" i="8" s="1"/>
  <c r="AN11" i="8"/>
  <c r="AN12" i="8" s="1"/>
  <c r="AJ356" i="8"/>
  <c r="BA281" i="8"/>
  <c r="BA282" i="8" s="1"/>
  <c r="AM176" i="8"/>
  <c r="AN86" i="8"/>
  <c r="AN87" i="8" s="1"/>
  <c r="AX761" i="8"/>
  <c r="AX762" i="8" s="1"/>
  <c r="BA296" i="8"/>
  <c r="AL176" i="8"/>
  <c r="AL177" i="8" s="1"/>
  <c r="AY116" i="8"/>
  <c r="AY117" i="8" s="1"/>
  <c r="AM86" i="8"/>
  <c r="AY791" i="8"/>
  <c r="AY792" i="8" s="1"/>
  <c r="BA521" i="8"/>
  <c r="BA522" i="8" s="1"/>
  <c r="AZ296" i="8"/>
  <c r="AZ297" i="8" s="1"/>
  <c r="AY281" i="8"/>
  <c r="AY282" i="8" s="1"/>
  <c r="AK176" i="8"/>
  <c r="AK177" i="8" s="1"/>
  <c r="AX116" i="8"/>
  <c r="AX117" i="8" s="1"/>
  <c r="AY806" i="8"/>
  <c r="AY807" i="8" s="1"/>
  <c r="AW776" i="8"/>
  <c r="AW777" i="8" s="1"/>
  <c r="AQ701" i="8"/>
  <c r="AQ702" i="8" s="1"/>
  <c r="AM686" i="8"/>
  <c r="BB536" i="8"/>
  <c r="BB537" i="8" s="1"/>
  <c r="AX281" i="8"/>
  <c r="AX282" i="8" s="1"/>
  <c r="AW116" i="8"/>
  <c r="AW117" i="8" s="1"/>
  <c r="AM11" i="8"/>
  <c r="AX806" i="8"/>
  <c r="AX807" i="8" s="1"/>
  <c r="AV776" i="8"/>
  <c r="BA536" i="8"/>
  <c r="BA537" i="8" s="1"/>
  <c r="AS491" i="8"/>
  <c r="BA311" i="8"/>
  <c r="BA312" i="8" s="1"/>
  <c r="AQ221" i="8"/>
  <c r="AQ222" i="8" s="1"/>
  <c r="BA206" i="8"/>
  <c r="BA207" i="8" s="1"/>
  <c r="AL11" i="8"/>
  <c r="AL12" i="8" s="1"/>
  <c r="AP671" i="8"/>
  <c r="AR491" i="8"/>
  <c r="AR492" i="8" s="1"/>
  <c r="AQ461" i="8"/>
  <c r="AQ462" i="8" s="1"/>
  <c r="AR311" i="8"/>
  <c r="AR312" i="8" s="1"/>
  <c r="AO161" i="8"/>
  <c r="AO162" i="8" s="1"/>
  <c r="AM956" i="8"/>
  <c r="AM836" i="8"/>
  <c r="AQ581" i="8"/>
  <c r="AQ582" i="8" s="1"/>
  <c r="AN161" i="8"/>
  <c r="AN162" i="8" s="1"/>
  <c r="AQ101" i="8"/>
  <c r="AQ102" i="8" s="1"/>
  <c r="AM116" i="8"/>
  <c r="BG371" i="8" l="1"/>
  <c r="AM372" i="8"/>
  <c r="BF206" i="8"/>
  <c r="AK207" i="8"/>
  <c r="BJ956" i="8"/>
  <c r="AV957" i="8"/>
  <c r="BJ941" i="8"/>
  <c r="AV942" i="8"/>
  <c r="AP222" i="8"/>
  <c r="BH221" i="8"/>
  <c r="BH431" i="8"/>
  <c r="AP432" i="8"/>
  <c r="BG86" i="8"/>
  <c r="AM87" i="8"/>
  <c r="BI11" i="8"/>
  <c r="AS12" i="8"/>
  <c r="BF536" i="8"/>
  <c r="AJ537" i="8"/>
  <c r="AM312" i="8"/>
  <c r="BG311" i="8"/>
  <c r="BG191" i="8"/>
  <c r="BJ101" i="8"/>
  <c r="AV102" i="8"/>
  <c r="AM657" i="8"/>
  <c r="BG656" i="8"/>
  <c r="AS447" i="8"/>
  <c r="BI446" i="8"/>
  <c r="BF641" i="8"/>
  <c r="AJ642" i="8"/>
  <c r="BG281" i="8"/>
  <c r="BJ446" i="8"/>
  <c r="AV447" i="8"/>
  <c r="AS147" i="8"/>
  <c r="BI146" i="8"/>
  <c r="BG71" i="8"/>
  <c r="AM72" i="8"/>
  <c r="AP387" i="8"/>
  <c r="BH386" i="8"/>
  <c r="AS837" i="8"/>
  <c r="BI836" i="8"/>
  <c r="BJ416" i="8"/>
  <c r="AV417" i="8"/>
  <c r="BJ251" i="8"/>
  <c r="AM837" i="8"/>
  <c r="BG836" i="8"/>
  <c r="BA297" i="8"/>
  <c r="BI296" i="8"/>
  <c r="BG476" i="8"/>
  <c r="AM477" i="8"/>
  <c r="BH101" i="8"/>
  <c r="AV597" i="8"/>
  <c r="BJ596" i="8"/>
  <c r="AP402" i="8"/>
  <c r="BH401" i="8"/>
  <c r="BG176" i="8"/>
  <c r="AM177" i="8"/>
  <c r="BJ461" i="8"/>
  <c r="AV462" i="8"/>
  <c r="BH671" i="8"/>
  <c r="AP672" i="8"/>
  <c r="BG266" i="8"/>
  <c r="BF746" i="8"/>
  <c r="BJ26" i="8"/>
  <c r="BH491" i="8"/>
  <c r="BH956" i="8"/>
  <c r="AQ522" i="8"/>
  <c r="BH521" i="8"/>
  <c r="AT852" i="8"/>
  <c r="BI851" i="8"/>
  <c r="AP897" i="8"/>
  <c r="BH896" i="8"/>
  <c r="BG101" i="8"/>
  <c r="AM102" i="8"/>
  <c r="BJ581" i="8"/>
  <c r="AV582" i="8"/>
  <c r="BG461" i="8"/>
  <c r="BI401" i="8"/>
  <c r="BG791" i="8"/>
  <c r="AM897" i="8"/>
  <c r="BG896" i="8"/>
  <c r="BJ506" i="8"/>
  <c r="AV507" i="8"/>
  <c r="AM747" i="8"/>
  <c r="BG746" i="8"/>
  <c r="AV192" i="8"/>
  <c r="BJ191" i="8"/>
  <c r="BG26" i="8"/>
  <c r="AM627" i="8"/>
  <c r="BG626" i="8"/>
  <c r="BJ56" i="8"/>
  <c r="BH236" i="8"/>
  <c r="BI431" i="8"/>
  <c r="BH761" i="8"/>
  <c r="BF656" i="8"/>
  <c r="BF431" i="8"/>
  <c r="AJ432" i="8"/>
  <c r="BI371" i="8"/>
  <c r="AS372" i="8"/>
  <c r="AM582" i="8"/>
  <c r="BG581" i="8"/>
  <c r="AM507" i="8"/>
  <c r="BG506" i="8"/>
  <c r="BF176" i="8"/>
  <c r="BF596" i="8"/>
  <c r="AJ597" i="8"/>
  <c r="BG401" i="8"/>
  <c r="AO447" i="8"/>
  <c r="BG446" i="8"/>
  <c r="AJ702" i="8"/>
  <c r="BF701" i="8"/>
  <c r="BH11" i="8"/>
  <c r="AP12" i="8"/>
  <c r="BJ911" i="8"/>
  <c r="AV912" i="8"/>
  <c r="BF311" i="8"/>
  <c r="AJ312" i="8"/>
  <c r="AS492" i="8"/>
  <c r="BI491" i="8"/>
  <c r="AQ417" i="8"/>
  <c r="BH416" i="8"/>
  <c r="BG356" i="8"/>
  <c r="AM357" i="8"/>
  <c r="BI206" i="8"/>
  <c r="BF86" i="8"/>
  <c r="AJ507" i="8"/>
  <c r="BF506" i="8"/>
  <c r="BJ341" i="8"/>
  <c r="AJ942" i="8"/>
  <c r="BF941" i="8"/>
  <c r="AM867" i="8"/>
  <c r="BG866" i="8"/>
  <c r="BB492" i="8"/>
  <c r="BJ491" i="8"/>
  <c r="AV792" i="8"/>
  <c r="BJ791" i="8"/>
  <c r="BH296" i="8"/>
  <c r="AJ357" i="8"/>
  <c r="BF356" i="8"/>
  <c r="AY852" i="8"/>
  <c r="BG851" i="8"/>
  <c r="BI176" i="8"/>
  <c r="AS177" i="8"/>
  <c r="BH131" i="8"/>
  <c r="AP132" i="8"/>
  <c r="BI866" i="8"/>
  <c r="BJ281" i="8"/>
  <c r="BG251" i="8"/>
  <c r="AM252" i="8"/>
  <c r="AT327" i="8"/>
  <c r="BI326" i="8"/>
  <c r="BG491" i="8"/>
  <c r="BG161" i="8"/>
  <c r="AM162" i="8"/>
  <c r="BH941" i="8"/>
  <c r="BF56" i="8"/>
  <c r="AJ57" i="8"/>
  <c r="BH206" i="8"/>
  <c r="BJ866" i="8"/>
  <c r="BH911" i="8"/>
  <c r="AP912" i="8"/>
  <c r="BI941" i="8"/>
  <c r="AS942" i="8"/>
  <c r="AP807" i="8"/>
  <c r="BH806" i="8"/>
  <c r="BF896" i="8"/>
  <c r="BI416" i="8"/>
  <c r="AS417" i="8"/>
  <c r="BF626" i="8"/>
  <c r="AJ627" i="8"/>
  <c r="BA237" i="8"/>
  <c r="BI236" i="8"/>
  <c r="BF521" i="8"/>
  <c r="BH191" i="8"/>
  <c r="AP192" i="8"/>
  <c r="BJ761" i="8"/>
  <c r="AW312" i="8"/>
  <c r="BJ311" i="8"/>
  <c r="AP372" i="8"/>
  <c r="BH371" i="8"/>
  <c r="AM597" i="8"/>
  <c r="BG596" i="8"/>
  <c r="AP87" i="8"/>
  <c r="BH86" i="8"/>
  <c r="BJ776" i="8"/>
  <c r="AV777" i="8"/>
  <c r="BJ206" i="8"/>
  <c r="AV207" i="8"/>
  <c r="BG701" i="8"/>
  <c r="AM702" i="8"/>
  <c r="BG326" i="8"/>
  <c r="AX747" i="8"/>
  <c r="BJ746" i="8"/>
  <c r="BJ881" i="8"/>
  <c r="BG11" i="8"/>
  <c r="AM12" i="8"/>
  <c r="AS582" i="8"/>
  <c r="BI581" i="8"/>
  <c r="BI761" i="8"/>
  <c r="AS762" i="8"/>
  <c r="BH701" i="8"/>
  <c r="BJ611" i="8"/>
  <c r="BJ476" i="8"/>
  <c r="AP447" i="8"/>
  <c r="BH446" i="8"/>
  <c r="BG611" i="8"/>
  <c r="BJ221" i="8"/>
  <c r="BG686" i="8"/>
  <c r="AM687" i="8"/>
  <c r="BI956" i="8"/>
  <c r="AS957" i="8"/>
  <c r="AJ162" i="8"/>
  <c r="BF161" i="8"/>
  <c r="BF836" i="8"/>
  <c r="AK837" i="8"/>
  <c r="BI251" i="8"/>
  <c r="BF11" i="8"/>
  <c r="BI476" i="8"/>
  <c r="BI566" i="8"/>
  <c r="BJ401" i="8"/>
  <c r="AV852" i="8"/>
  <c r="BJ851" i="8"/>
  <c r="BF611" i="8"/>
  <c r="AJ612" i="8"/>
  <c r="AV837" i="8"/>
  <c r="BJ836" i="8"/>
  <c r="AW657" i="8"/>
  <c r="BJ656" i="8"/>
  <c r="BF821" i="8"/>
  <c r="AJ822" i="8"/>
  <c r="BJ641" i="8"/>
  <c r="BI101" i="8"/>
  <c r="AU102" i="8"/>
  <c r="BJ701" i="8"/>
  <c r="AV702" i="8"/>
  <c r="BJ716" i="8"/>
  <c r="BH311" i="8"/>
  <c r="BI341" i="8"/>
  <c r="BH476" i="8"/>
  <c r="AV12" i="8"/>
  <c r="BJ11" i="8"/>
  <c r="BF551" i="8"/>
  <c r="AJ552" i="8"/>
  <c r="BH776" i="8"/>
  <c r="AP777" i="8"/>
  <c r="AQ837" i="8"/>
  <c r="BH836" i="8"/>
  <c r="BG236" i="8"/>
  <c r="AM237" i="8"/>
  <c r="BG116" i="8"/>
  <c r="AM117" i="8"/>
  <c r="BG956" i="8"/>
  <c r="AM957" i="8"/>
  <c r="AV822" i="8"/>
  <c r="BJ821" i="8"/>
  <c r="AP327" i="8"/>
  <c r="BH326" i="8"/>
  <c r="BJ116" i="8"/>
  <c r="AS657" i="8"/>
  <c r="BI656" i="8"/>
  <c r="AK867" i="8"/>
  <c r="BF866" i="8"/>
  <c r="BH251" i="8"/>
  <c r="AP252" i="8"/>
  <c r="AS192" i="8"/>
  <c r="BI191" i="8"/>
  <c r="BH71" i="8"/>
  <c r="AP72" i="8"/>
  <c r="BH926" i="8"/>
  <c r="AP927" i="8"/>
  <c r="BI461" i="8"/>
  <c r="AT357" i="8"/>
  <c r="BI356" i="8"/>
  <c r="BI536" i="8"/>
  <c r="BJ86" i="8"/>
  <c r="K9" i="6" l="1"/>
  <c r="L9" i="6"/>
  <c r="M9" i="6"/>
  <c r="N9" i="6"/>
  <c r="O9" i="6"/>
  <c r="P9" i="6"/>
  <c r="Q9" i="6"/>
  <c r="R9" i="6"/>
  <c r="S9" i="6"/>
  <c r="K10" i="6"/>
  <c r="L10" i="6"/>
  <c r="M10" i="6"/>
  <c r="N10" i="6"/>
  <c r="O10" i="6"/>
  <c r="P10" i="6"/>
  <c r="Q10" i="6"/>
  <c r="R10" i="6"/>
  <c r="S10" i="6"/>
  <c r="K11" i="6"/>
  <c r="L11" i="6"/>
  <c r="M11" i="6"/>
  <c r="N11" i="6"/>
  <c r="O11" i="6"/>
  <c r="P11" i="6"/>
  <c r="Q11" i="6"/>
  <c r="R11" i="6"/>
  <c r="S11" i="6"/>
  <c r="K12" i="6"/>
  <c r="L12" i="6"/>
  <c r="M12" i="6"/>
  <c r="N12" i="6"/>
  <c r="R12" i="6" s="1"/>
  <c r="O12" i="6"/>
  <c r="P12" i="6"/>
  <c r="Q12" i="6"/>
  <c r="S12" i="6"/>
  <c r="K13" i="6"/>
  <c r="L13" i="6"/>
  <c r="M13" i="6"/>
  <c r="N13" i="6"/>
  <c r="O13" i="6"/>
  <c r="P13" i="6"/>
  <c r="Q13" i="6"/>
  <c r="R13" i="6"/>
  <c r="S13" i="6"/>
  <c r="K14" i="6"/>
  <c r="L14" i="6"/>
  <c r="M14" i="6"/>
  <c r="N14" i="6"/>
  <c r="O14" i="6"/>
  <c r="P14" i="6"/>
  <c r="Q14" i="6"/>
  <c r="R14" i="6"/>
  <c r="S14" i="6"/>
  <c r="K15" i="6"/>
  <c r="L15" i="6"/>
  <c r="M15" i="6"/>
  <c r="N15" i="6"/>
  <c r="O15" i="6"/>
  <c r="P15" i="6"/>
  <c r="Q15" i="6"/>
  <c r="R15" i="6"/>
  <c r="S15" i="6"/>
  <c r="K16" i="6"/>
  <c r="L16" i="6"/>
  <c r="M16" i="6"/>
  <c r="N16" i="6"/>
  <c r="O16" i="6"/>
  <c r="P16" i="6"/>
  <c r="Q16" i="6"/>
  <c r="R16" i="6"/>
  <c r="S16" i="6"/>
  <c r="K17" i="6"/>
  <c r="L17" i="6"/>
  <c r="M17" i="6"/>
  <c r="N17" i="6"/>
  <c r="O17" i="6"/>
  <c r="P17" i="6"/>
  <c r="Q17" i="6"/>
  <c r="R17" i="6"/>
  <c r="S17" i="6"/>
  <c r="K18" i="6"/>
  <c r="L18" i="6"/>
  <c r="M18" i="6"/>
  <c r="N18" i="6"/>
  <c r="O18" i="6"/>
  <c r="P18" i="6"/>
  <c r="Q18" i="6"/>
  <c r="R18" i="6"/>
  <c r="S18" i="6"/>
  <c r="K19" i="6"/>
  <c r="L19" i="6"/>
  <c r="M19" i="6"/>
  <c r="N19" i="6"/>
  <c r="R19" i="6" s="1"/>
  <c r="O19" i="6"/>
  <c r="P19" i="6"/>
  <c r="Q19" i="6"/>
  <c r="S19" i="6"/>
  <c r="K20" i="6"/>
  <c r="L20" i="6"/>
  <c r="M20" i="6"/>
  <c r="N20" i="6"/>
  <c r="O20" i="6"/>
  <c r="P20" i="6"/>
  <c r="Q20" i="6"/>
  <c r="R20" i="6"/>
  <c r="S20" i="6"/>
  <c r="K21" i="6"/>
  <c r="L21" i="6"/>
  <c r="M21" i="6"/>
  <c r="N21" i="6"/>
  <c r="O21" i="6"/>
  <c r="P21" i="6"/>
  <c r="Q21" i="6"/>
  <c r="R21" i="6"/>
  <c r="S21" i="6"/>
  <c r="K22" i="6"/>
  <c r="L22" i="6"/>
  <c r="M22" i="6"/>
  <c r="N22" i="6"/>
  <c r="O22" i="6"/>
  <c r="P22" i="6"/>
  <c r="Q22" i="6"/>
  <c r="R22" i="6"/>
  <c r="S22" i="6"/>
  <c r="K23" i="6"/>
  <c r="L23" i="6"/>
  <c r="M23" i="6"/>
  <c r="N23" i="6"/>
  <c r="O23" i="6"/>
  <c r="P23" i="6"/>
  <c r="Q23" i="6"/>
  <c r="R23" i="6"/>
  <c r="S23" i="6"/>
  <c r="K24" i="6"/>
  <c r="L24" i="6"/>
  <c r="M24" i="6"/>
  <c r="N24" i="6"/>
  <c r="O24" i="6"/>
  <c r="P24" i="6"/>
  <c r="Q24" i="6"/>
  <c r="R24" i="6"/>
  <c r="S24" i="6"/>
  <c r="K25" i="6"/>
  <c r="L25" i="6"/>
  <c r="M25" i="6"/>
  <c r="N25" i="6"/>
  <c r="O25" i="6"/>
  <c r="P25" i="6"/>
  <c r="Q25" i="6"/>
  <c r="R25" i="6"/>
  <c r="S25" i="6"/>
  <c r="K26" i="6"/>
  <c r="L26" i="6"/>
  <c r="M26" i="6"/>
  <c r="N26" i="6"/>
  <c r="R26" i="6" s="1"/>
  <c r="O26" i="6"/>
  <c r="P26" i="6"/>
  <c r="Q26" i="6"/>
  <c r="S26" i="6"/>
  <c r="K27" i="6"/>
  <c r="L27" i="6"/>
  <c r="M27" i="6"/>
  <c r="N27" i="6"/>
  <c r="O27" i="6"/>
  <c r="P27" i="6"/>
  <c r="Q27" i="6"/>
  <c r="R27" i="6"/>
  <c r="S27" i="6"/>
  <c r="K28" i="6"/>
  <c r="L28" i="6"/>
  <c r="M28" i="6"/>
  <c r="N28" i="6"/>
  <c r="O28" i="6"/>
  <c r="P28" i="6"/>
  <c r="Q28" i="6"/>
  <c r="R28" i="6"/>
  <c r="S28" i="6"/>
  <c r="K29" i="6"/>
  <c r="L29" i="6"/>
  <c r="M29" i="6"/>
  <c r="N29" i="6"/>
  <c r="O29" i="6"/>
  <c r="P29" i="6"/>
  <c r="Q29" i="6"/>
  <c r="R29" i="6"/>
  <c r="S29" i="6"/>
  <c r="K30" i="6"/>
  <c r="L30" i="6"/>
  <c r="M30" i="6"/>
  <c r="N30" i="6"/>
  <c r="R30" i="6" s="1"/>
  <c r="O30" i="6"/>
  <c r="P30" i="6"/>
  <c r="Q30" i="6"/>
  <c r="S30" i="6"/>
  <c r="K31" i="6"/>
  <c r="L31" i="6"/>
  <c r="M31" i="6"/>
  <c r="N31" i="6"/>
  <c r="O31" i="6"/>
  <c r="P31" i="6"/>
  <c r="Q31" i="6"/>
  <c r="R31" i="6"/>
  <c r="S31" i="6"/>
  <c r="K32" i="6"/>
  <c r="L32" i="6"/>
  <c r="M32" i="6"/>
  <c r="N32" i="6"/>
  <c r="O32" i="6"/>
  <c r="P32" i="6"/>
  <c r="Q32" i="6"/>
  <c r="R32" i="6"/>
  <c r="S32" i="6"/>
  <c r="K33" i="6"/>
  <c r="L33" i="6"/>
  <c r="M33" i="6"/>
  <c r="N33" i="6"/>
  <c r="O33" i="6"/>
  <c r="P33" i="6"/>
  <c r="Q33" i="6"/>
  <c r="R33" i="6"/>
  <c r="S33" i="6"/>
  <c r="K34" i="6"/>
  <c r="L34" i="6"/>
  <c r="M34" i="6"/>
  <c r="N34" i="6"/>
  <c r="O34" i="6"/>
  <c r="P34" i="6"/>
  <c r="Q34" i="6"/>
  <c r="R34" i="6"/>
  <c r="S34" i="6"/>
  <c r="K35" i="6"/>
  <c r="L35" i="6"/>
  <c r="M35" i="6"/>
  <c r="N35" i="6"/>
  <c r="O35" i="6"/>
  <c r="P35" i="6"/>
  <c r="Q35" i="6"/>
  <c r="R35" i="6"/>
  <c r="S35" i="6"/>
  <c r="K36" i="6"/>
  <c r="L36" i="6"/>
  <c r="M36" i="6"/>
  <c r="N36" i="6"/>
  <c r="O36" i="6"/>
  <c r="P36" i="6"/>
  <c r="Q36" i="6"/>
  <c r="R36" i="6"/>
  <c r="S36" i="6"/>
  <c r="K37" i="6"/>
  <c r="L37" i="6"/>
  <c r="M37" i="6"/>
  <c r="N37" i="6"/>
  <c r="R37" i="6" s="1"/>
  <c r="O37" i="6"/>
  <c r="P37" i="6"/>
  <c r="Q37" i="6"/>
  <c r="S37" i="6"/>
  <c r="K38" i="6"/>
  <c r="L38" i="6"/>
  <c r="M38" i="6"/>
  <c r="N38" i="6"/>
  <c r="O38" i="6"/>
  <c r="P38" i="6"/>
  <c r="Q38" i="6"/>
  <c r="R38" i="6"/>
  <c r="S38" i="6"/>
  <c r="K39" i="6"/>
  <c r="L39" i="6"/>
  <c r="M39" i="6"/>
  <c r="N39" i="6"/>
  <c r="O39" i="6"/>
  <c r="P39" i="6"/>
  <c r="Q39" i="6"/>
  <c r="R39" i="6"/>
  <c r="S39" i="6"/>
  <c r="K40" i="6"/>
  <c r="L40" i="6"/>
  <c r="M40" i="6"/>
  <c r="N40" i="6"/>
  <c r="O40" i="6"/>
  <c r="P40" i="6"/>
  <c r="Q40" i="6"/>
  <c r="R40" i="6"/>
  <c r="S40" i="6"/>
  <c r="K41" i="6"/>
  <c r="L41" i="6"/>
  <c r="M41" i="6"/>
  <c r="N41" i="6"/>
  <c r="O41" i="6"/>
  <c r="P41" i="6"/>
  <c r="Q41" i="6"/>
  <c r="R41" i="6"/>
  <c r="S41" i="6"/>
  <c r="K42" i="6"/>
  <c r="L42" i="6"/>
  <c r="M42" i="6"/>
  <c r="N42" i="6"/>
  <c r="O42" i="6"/>
  <c r="P42" i="6"/>
  <c r="Q42" i="6"/>
  <c r="R42" i="6"/>
  <c r="S42" i="6"/>
  <c r="K43" i="6"/>
  <c r="L43" i="6"/>
  <c r="M43" i="6"/>
  <c r="N43" i="6"/>
  <c r="O43" i="6"/>
  <c r="P43" i="6"/>
  <c r="Q43" i="6"/>
  <c r="R43" i="6"/>
  <c r="S43" i="6"/>
  <c r="K44" i="6"/>
  <c r="L44" i="6"/>
  <c r="M44" i="6"/>
  <c r="N44" i="6"/>
  <c r="R44" i="6" s="1"/>
  <c r="O44" i="6"/>
  <c r="P44" i="6"/>
  <c r="Q44" i="6"/>
  <c r="S44" i="6"/>
  <c r="K45" i="6"/>
  <c r="L45" i="6"/>
  <c r="M45" i="6"/>
  <c r="N45" i="6"/>
  <c r="O45" i="6"/>
  <c r="P45" i="6"/>
  <c r="Q45" i="6"/>
  <c r="R45" i="6"/>
  <c r="S45" i="6"/>
  <c r="K46" i="6"/>
  <c r="L46" i="6"/>
  <c r="M46" i="6"/>
  <c r="N46" i="6"/>
  <c r="O46" i="6"/>
  <c r="P46" i="6"/>
  <c r="Q46" i="6"/>
  <c r="R46" i="6"/>
  <c r="S46" i="6"/>
  <c r="K47" i="6"/>
  <c r="L47" i="6"/>
  <c r="M47" i="6"/>
  <c r="N47" i="6"/>
  <c r="O47" i="6"/>
  <c r="P47" i="6"/>
  <c r="Q47" i="6"/>
  <c r="R47" i="6"/>
  <c r="S47" i="6"/>
  <c r="K48" i="6"/>
  <c r="L48" i="6"/>
  <c r="M48" i="6"/>
  <c r="N48" i="6"/>
  <c r="O48" i="6"/>
  <c r="P48" i="6"/>
  <c r="Q48" i="6"/>
  <c r="R48" i="6"/>
  <c r="S48" i="6"/>
  <c r="K49" i="6"/>
  <c r="L49" i="6"/>
  <c r="M49" i="6"/>
  <c r="N49" i="6"/>
  <c r="O49" i="6"/>
  <c r="P49" i="6"/>
  <c r="Q49" i="6"/>
  <c r="R49" i="6"/>
  <c r="S49" i="6"/>
  <c r="K50" i="6"/>
  <c r="L50" i="6"/>
  <c r="M50" i="6"/>
  <c r="N50" i="6"/>
  <c r="O50" i="6"/>
  <c r="P50" i="6"/>
  <c r="Q50" i="6"/>
  <c r="R50" i="6"/>
  <c r="S50" i="6"/>
  <c r="K51" i="6"/>
  <c r="L51" i="6"/>
  <c r="M51" i="6"/>
  <c r="N51" i="6"/>
  <c r="R51" i="6" s="1"/>
  <c r="O51" i="6"/>
  <c r="P51" i="6"/>
  <c r="Q51" i="6"/>
  <c r="S51" i="6"/>
  <c r="K52" i="6"/>
  <c r="L52" i="6"/>
  <c r="M52" i="6"/>
  <c r="N52" i="6"/>
  <c r="O52" i="6"/>
  <c r="P52" i="6"/>
  <c r="Q52" i="6"/>
  <c r="R52" i="6"/>
  <c r="S52" i="6"/>
  <c r="K53" i="6"/>
  <c r="L53" i="6"/>
  <c r="M53" i="6"/>
  <c r="N53" i="6"/>
  <c r="O53" i="6"/>
  <c r="P53" i="6"/>
  <c r="Q53" i="6"/>
  <c r="R53" i="6"/>
  <c r="S53" i="6"/>
  <c r="K54" i="6"/>
  <c r="L54" i="6"/>
  <c r="M54" i="6"/>
  <c r="N54" i="6"/>
  <c r="O54" i="6"/>
  <c r="P54" i="6"/>
  <c r="Q54" i="6"/>
  <c r="R54" i="6"/>
  <c r="S54" i="6"/>
  <c r="K55" i="6"/>
  <c r="L55" i="6"/>
  <c r="M55" i="6"/>
  <c r="N55" i="6"/>
  <c r="O55" i="6"/>
  <c r="P55" i="6"/>
  <c r="Q55" i="6"/>
  <c r="R55" i="6"/>
  <c r="S55" i="6"/>
  <c r="K56" i="6"/>
  <c r="L56" i="6"/>
  <c r="M56" i="6"/>
  <c r="N56" i="6"/>
  <c r="O56" i="6"/>
  <c r="P56" i="6"/>
  <c r="Q56" i="6"/>
  <c r="R56" i="6"/>
  <c r="S56" i="6"/>
  <c r="K57" i="6"/>
  <c r="L57" i="6"/>
  <c r="M57" i="6"/>
  <c r="N57" i="6"/>
  <c r="O57" i="6"/>
  <c r="P57" i="6"/>
  <c r="Q57" i="6"/>
  <c r="R57" i="6"/>
  <c r="S57" i="6"/>
  <c r="K58" i="6"/>
  <c r="L58" i="6"/>
  <c r="M58" i="6"/>
  <c r="N58" i="6"/>
  <c r="R58" i="6" s="1"/>
  <c r="O58" i="6"/>
  <c r="P58" i="6"/>
  <c r="Q58" i="6"/>
  <c r="S58" i="6"/>
  <c r="K59" i="6"/>
  <c r="L59" i="6"/>
  <c r="M59" i="6"/>
  <c r="N59" i="6"/>
  <c r="O59" i="6"/>
  <c r="P59" i="6"/>
  <c r="Q59" i="6"/>
  <c r="R59" i="6"/>
  <c r="S59" i="6"/>
  <c r="K60" i="6"/>
  <c r="L60" i="6"/>
  <c r="M60" i="6"/>
  <c r="N60" i="6"/>
  <c r="O60" i="6"/>
  <c r="P60" i="6"/>
  <c r="Q60" i="6"/>
  <c r="R60" i="6"/>
  <c r="S60" i="6"/>
  <c r="K61" i="6"/>
  <c r="L61" i="6"/>
  <c r="M61" i="6"/>
  <c r="N61" i="6"/>
  <c r="O61" i="6"/>
  <c r="P61" i="6"/>
  <c r="Q61" i="6"/>
  <c r="R61" i="6"/>
  <c r="S61" i="6"/>
  <c r="K62" i="6"/>
  <c r="L62" i="6"/>
  <c r="M62" i="6"/>
  <c r="N62" i="6"/>
  <c r="R62" i="6" s="1"/>
  <c r="O62" i="6"/>
  <c r="P62" i="6"/>
  <c r="Q62" i="6"/>
  <c r="S62" i="6"/>
  <c r="K63" i="6"/>
  <c r="L63" i="6"/>
  <c r="M63" i="6"/>
  <c r="N63" i="6"/>
  <c r="O63" i="6"/>
  <c r="P63" i="6"/>
  <c r="Q63" i="6"/>
  <c r="R63" i="6"/>
  <c r="S63" i="6"/>
  <c r="K64" i="6"/>
  <c r="L64" i="6"/>
  <c r="M64" i="6"/>
  <c r="N64" i="6"/>
  <c r="O64" i="6"/>
  <c r="P64" i="6"/>
  <c r="Q64" i="6"/>
  <c r="R64" i="6"/>
  <c r="S64" i="6"/>
  <c r="K65" i="6"/>
  <c r="L65" i="6"/>
  <c r="M65" i="6"/>
  <c r="N65" i="6"/>
  <c r="O65" i="6"/>
  <c r="P65" i="6"/>
  <c r="Q65" i="6"/>
  <c r="R65" i="6"/>
  <c r="S65" i="6"/>
  <c r="K66" i="6"/>
  <c r="L66" i="6"/>
  <c r="M66" i="6"/>
  <c r="N66" i="6"/>
  <c r="O66" i="6"/>
  <c r="P66" i="6"/>
  <c r="Q66" i="6"/>
  <c r="R66" i="6"/>
  <c r="S66" i="6"/>
  <c r="K67" i="6"/>
  <c r="L67" i="6"/>
  <c r="M67" i="6"/>
  <c r="N67" i="6"/>
  <c r="O67" i="6"/>
  <c r="P67" i="6"/>
  <c r="Q67" i="6"/>
  <c r="R67" i="6"/>
  <c r="S67" i="6"/>
  <c r="K68" i="6"/>
  <c r="L68" i="6"/>
  <c r="M68" i="6"/>
  <c r="N68" i="6"/>
  <c r="O68" i="6"/>
  <c r="P68" i="6"/>
  <c r="Q68" i="6"/>
  <c r="R68" i="6"/>
  <c r="S68" i="6"/>
  <c r="K69" i="6"/>
  <c r="L69" i="6"/>
  <c r="M69" i="6"/>
  <c r="N69" i="6"/>
  <c r="R69" i="6" s="1"/>
  <c r="O69" i="6"/>
  <c r="P69" i="6"/>
  <c r="Q69" i="6"/>
  <c r="S69" i="6"/>
  <c r="K70" i="6"/>
  <c r="L70" i="6"/>
  <c r="M70" i="6"/>
  <c r="N70" i="6"/>
  <c r="O70" i="6"/>
  <c r="P70" i="6"/>
  <c r="Q70" i="6"/>
  <c r="R70" i="6"/>
  <c r="S70" i="6"/>
  <c r="K71" i="6"/>
  <c r="L71" i="6"/>
  <c r="M71" i="6"/>
  <c r="N71" i="6"/>
  <c r="O71" i="6"/>
  <c r="P71" i="6"/>
  <c r="Q71" i="6"/>
  <c r="R71" i="6"/>
  <c r="S71" i="6"/>
  <c r="K72" i="6"/>
  <c r="L72" i="6"/>
  <c r="M72" i="6"/>
  <c r="N72" i="6"/>
  <c r="O72" i="6"/>
  <c r="P72" i="6"/>
  <c r="Q72" i="6"/>
  <c r="R72" i="6"/>
  <c r="S72" i="6"/>
  <c r="AW12" i="5"/>
  <c r="AJ13" i="5"/>
  <c r="AK13" i="5"/>
  <c r="AK11" i="5" s="1"/>
  <c r="AK12" i="5" s="1"/>
  <c r="AL13" i="5"/>
  <c r="AL11" i="5" s="1"/>
  <c r="AL12" i="5" s="1"/>
  <c r="AM13" i="5"/>
  <c r="AM11" i="5" s="1"/>
  <c r="AN13" i="5"/>
  <c r="AO13" i="5"/>
  <c r="AP13" i="5"/>
  <c r="AQ13" i="5"/>
  <c r="AR13" i="5"/>
  <c r="AR11" i="5" s="1"/>
  <c r="AR12" i="5" s="1"/>
  <c r="AS13" i="5"/>
  <c r="AT13" i="5"/>
  <c r="AU13" i="5"/>
  <c r="AU11" i="5" s="1"/>
  <c r="AU12" i="5" s="1"/>
  <c r="AV13" i="5"/>
  <c r="AV11" i="5" s="1"/>
  <c r="AW13" i="5"/>
  <c r="AX13" i="5"/>
  <c r="AY13" i="5"/>
  <c r="AY11" i="5" s="1"/>
  <c r="AY12" i="5" s="1"/>
  <c r="AZ13" i="5"/>
  <c r="BA13" i="5"/>
  <c r="BA11" i="5" s="1"/>
  <c r="BA12" i="5" s="1"/>
  <c r="BB13" i="5"/>
  <c r="BB11" i="5" s="1"/>
  <c r="BB12" i="5" s="1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X11" i="5" s="1"/>
  <c r="AX12" i="5" s="1"/>
  <c r="AY17" i="5"/>
  <c r="AZ17" i="5"/>
  <c r="BA17" i="5"/>
  <c r="BB17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W11" i="5" s="1"/>
  <c r="AX21" i="5"/>
  <c r="AY21" i="5"/>
  <c r="AZ21" i="5"/>
  <c r="BA21" i="5"/>
  <c r="BB21" i="5"/>
  <c r="AK26" i="5"/>
  <c r="AL26" i="5"/>
  <c r="AL27" i="5" s="1"/>
  <c r="AM26" i="5"/>
  <c r="AT26" i="5"/>
  <c r="AT27" i="5" s="1"/>
  <c r="AU26" i="5"/>
  <c r="AU27" i="5" s="1"/>
  <c r="AW26" i="5"/>
  <c r="AX26" i="5"/>
  <c r="AX27" i="5" s="1"/>
  <c r="AY26" i="5"/>
  <c r="AY27" i="5" s="1"/>
  <c r="AK27" i="5"/>
  <c r="AP27" i="5"/>
  <c r="AW27" i="5"/>
  <c r="AJ28" i="5"/>
  <c r="AK28" i="5"/>
  <c r="AL28" i="5"/>
  <c r="AM28" i="5"/>
  <c r="AN28" i="5"/>
  <c r="AO28" i="5"/>
  <c r="AO26" i="5" s="1"/>
  <c r="AO27" i="5" s="1"/>
  <c r="AP28" i="5"/>
  <c r="AP26" i="5" s="1"/>
  <c r="AQ28" i="5"/>
  <c r="AQ26" i="5" s="1"/>
  <c r="AQ27" i="5" s="1"/>
  <c r="AR28" i="5"/>
  <c r="AS28" i="5"/>
  <c r="AT28" i="5"/>
  <c r="AU28" i="5"/>
  <c r="AV28" i="5"/>
  <c r="AW28" i="5"/>
  <c r="AX28" i="5"/>
  <c r="AY28" i="5"/>
  <c r="AZ28" i="5"/>
  <c r="AZ26" i="5" s="1"/>
  <c r="AZ27" i="5" s="1"/>
  <c r="BA28" i="5"/>
  <c r="BB28" i="5"/>
  <c r="AJ32" i="5"/>
  <c r="AK32" i="5"/>
  <c r="AL32" i="5"/>
  <c r="AM32" i="5"/>
  <c r="AN32" i="5"/>
  <c r="AN26" i="5" s="1"/>
  <c r="AN27" i="5" s="1"/>
  <c r="AO32" i="5"/>
  <c r="AP32" i="5"/>
  <c r="AQ32" i="5"/>
  <c r="AR32" i="5"/>
  <c r="AS32" i="5"/>
  <c r="AS26" i="5" s="1"/>
  <c r="AS27" i="5" s="1"/>
  <c r="AT32" i="5"/>
  <c r="AU32" i="5"/>
  <c r="AV32" i="5"/>
  <c r="AW32" i="5"/>
  <c r="AX32" i="5"/>
  <c r="AY32" i="5"/>
  <c r="AZ32" i="5"/>
  <c r="BA32" i="5"/>
  <c r="BB32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V26" i="5" s="1"/>
  <c r="AW36" i="5"/>
  <c r="AX36" i="5"/>
  <c r="AY36" i="5"/>
  <c r="AZ36" i="5"/>
  <c r="BA36" i="5"/>
  <c r="BB36" i="5"/>
  <c r="AW41" i="5"/>
  <c r="BA41" i="5"/>
  <c r="BA42" i="5" s="1"/>
  <c r="BB41" i="5"/>
  <c r="BB42" i="5" s="1"/>
  <c r="AW42" i="5"/>
  <c r="AJ43" i="5"/>
  <c r="AK43" i="5"/>
  <c r="AL43" i="5"/>
  <c r="AM43" i="5"/>
  <c r="AN43" i="5"/>
  <c r="AO43" i="5"/>
  <c r="AP43" i="5"/>
  <c r="AP41" i="5" s="1"/>
  <c r="AQ43" i="5"/>
  <c r="AQ41" i="5" s="1"/>
  <c r="AQ42" i="5" s="1"/>
  <c r="AR43" i="5"/>
  <c r="AR41" i="5" s="1"/>
  <c r="AR42" i="5" s="1"/>
  <c r="AS43" i="5"/>
  <c r="AS41" i="5" s="1"/>
  <c r="AT43" i="5"/>
  <c r="AT41" i="5" s="1"/>
  <c r="AT42" i="5" s="1"/>
  <c r="AU43" i="5"/>
  <c r="AU41" i="5" s="1"/>
  <c r="AU42" i="5" s="1"/>
  <c r="AV43" i="5"/>
  <c r="AV41" i="5" s="1"/>
  <c r="AW43" i="5"/>
  <c r="AX43" i="5"/>
  <c r="AX41" i="5" s="1"/>
  <c r="AX42" i="5" s="1"/>
  <c r="AY43" i="5"/>
  <c r="AY41" i="5" s="1"/>
  <c r="AY42" i="5" s="1"/>
  <c r="AZ43" i="5"/>
  <c r="BA43" i="5"/>
  <c r="BB43" i="5"/>
  <c r="AJ47" i="5"/>
  <c r="AK47" i="5"/>
  <c r="AL47" i="5"/>
  <c r="AM47" i="5"/>
  <c r="AN47" i="5"/>
  <c r="AN41" i="5" s="1"/>
  <c r="AN42" i="5" s="1"/>
  <c r="AO47" i="5"/>
  <c r="AP47" i="5"/>
  <c r="AQ47" i="5"/>
  <c r="AR47" i="5"/>
  <c r="AS47" i="5"/>
  <c r="AT47" i="5"/>
  <c r="AU47" i="5"/>
  <c r="AV47" i="5"/>
  <c r="AW47" i="5"/>
  <c r="AX47" i="5"/>
  <c r="AY47" i="5"/>
  <c r="AZ47" i="5"/>
  <c r="AZ41" i="5" s="1"/>
  <c r="AZ42" i="5" s="1"/>
  <c r="BA47" i="5"/>
  <c r="BB47" i="5"/>
  <c r="AJ51" i="5"/>
  <c r="AJ41" i="5" s="1"/>
  <c r="AK51" i="5"/>
  <c r="AK41" i="5" s="1"/>
  <c r="AK42" i="5" s="1"/>
  <c r="AL51" i="5"/>
  <c r="AL41" i="5" s="1"/>
  <c r="AL42" i="5" s="1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AS56" i="5"/>
  <c r="AS57" i="5" s="1"/>
  <c r="AT56" i="5"/>
  <c r="AT57" i="5" s="1"/>
  <c r="AW56" i="5"/>
  <c r="AW57" i="5" s="1"/>
  <c r="AX56" i="5"/>
  <c r="AX57" i="5" s="1"/>
  <c r="AJ58" i="5"/>
  <c r="AK58" i="5"/>
  <c r="AL58" i="5"/>
  <c r="AL56" i="5" s="1"/>
  <c r="AL57" i="5" s="1"/>
  <c r="AM58" i="5"/>
  <c r="AM56" i="5" s="1"/>
  <c r="AN58" i="5"/>
  <c r="AN56" i="5" s="1"/>
  <c r="AN57" i="5" s="1"/>
  <c r="AO58" i="5"/>
  <c r="AO56" i="5" s="1"/>
  <c r="AO57" i="5" s="1"/>
  <c r="AP58" i="5"/>
  <c r="AP56" i="5" s="1"/>
  <c r="AP57" i="5" s="1"/>
  <c r="AQ58" i="5"/>
  <c r="AQ56" i="5" s="1"/>
  <c r="AQ57" i="5" s="1"/>
  <c r="AR58" i="5"/>
  <c r="AR56" i="5" s="1"/>
  <c r="AR57" i="5" s="1"/>
  <c r="AS58" i="5"/>
  <c r="AT58" i="5"/>
  <c r="AU58" i="5"/>
  <c r="AU56" i="5" s="1"/>
  <c r="AU57" i="5" s="1"/>
  <c r="AV58" i="5"/>
  <c r="AV56" i="5" s="1"/>
  <c r="AV57" i="5" s="1"/>
  <c r="AW58" i="5"/>
  <c r="AX58" i="5"/>
  <c r="AY58" i="5"/>
  <c r="AZ58" i="5"/>
  <c r="BA58" i="5"/>
  <c r="BB58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Y56" i="5" s="1"/>
  <c r="AY57" i="5" s="1"/>
  <c r="AZ62" i="5"/>
  <c r="AZ56" i="5" s="1"/>
  <c r="AZ57" i="5" s="1"/>
  <c r="BA62" i="5"/>
  <c r="BA56" i="5" s="1"/>
  <c r="BA57" i="5" s="1"/>
  <c r="BB62" i="5"/>
  <c r="BB56" i="5" s="1"/>
  <c r="BB57" i="5" s="1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AX71" i="5"/>
  <c r="AX72" i="5" s="1"/>
  <c r="BB71" i="5"/>
  <c r="BB72" i="5" s="1"/>
  <c r="AK72" i="5"/>
  <c r="AN72" i="5"/>
  <c r="AR72" i="5"/>
  <c r="AU72" i="5"/>
  <c r="AJ73" i="5"/>
  <c r="AK73" i="5"/>
  <c r="AL73" i="5"/>
  <c r="AM73" i="5"/>
  <c r="AN73" i="5"/>
  <c r="AN71" i="5" s="1"/>
  <c r="AO73" i="5"/>
  <c r="AP73" i="5"/>
  <c r="AQ73" i="5"/>
  <c r="AR73" i="5"/>
  <c r="AR71" i="5" s="1"/>
  <c r="AS73" i="5"/>
  <c r="AT73" i="5"/>
  <c r="AU73" i="5"/>
  <c r="AV73" i="5"/>
  <c r="AW73" i="5"/>
  <c r="AX73" i="5"/>
  <c r="AY73" i="5"/>
  <c r="AY71" i="5" s="1"/>
  <c r="AY72" i="5" s="1"/>
  <c r="AZ73" i="5"/>
  <c r="AZ71" i="5" s="1"/>
  <c r="AZ72" i="5" s="1"/>
  <c r="BA73" i="5"/>
  <c r="BA71" i="5" s="1"/>
  <c r="BA72" i="5" s="1"/>
  <c r="BB73" i="5"/>
  <c r="AJ77" i="5"/>
  <c r="AJ71" i="5" s="1"/>
  <c r="AJ72" i="5" s="1"/>
  <c r="AK77" i="5"/>
  <c r="AK71" i="5" s="1"/>
  <c r="AL77" i="5"/>
  <c r="AM77" i="5"/>
  <c r="AN77" i="5"/>
  <c r="AO77" i="5"/>
  <c r="AO71" i="5" s="1"/>
  <c r="AO72" i="5" s="1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AJ81" i="5"/>
  <c r="AK81" i="5"/>
  <c r="AL81" i="5"/>
  <c r="AM81" i="5"/>
  <c r="AN81" i="5"/>
  <c r="AO81" i="5"/>
  <c r="AP81" i="5"/>
  <c r="AQ81" i="5"/>
  <c r="AR81" i="5"/>
  <c r="AS81" i="5"/>
  <c r="AS71" i="5" s="1"/>
  <c r="AT81" i="5"/>
  <c r="AT71" i="5" s="1"/>
  <c r="AT72" i="5" s="1"/>
  <c r="AU81" i="5"/>
  <c r="AU71" i="5" s="1"/>
  <c r="AV81" i="5"/>
  <c r="AV71" i="5" s="1"/>
  <c r="AW81" i="5"/>
  <c r="AW71" i="5" s="1"/>
  <c r="AW72" i="5" s="1"/>
  <c r="AX81" i="5"/>
  <c r="AY81" i="5"/>
  <c r="AZ81" i="5"/>
  <c r="BA81" i="5"/>
  <c r="BB81" i="5"/>
  <c r="AJ86" i="5"/>
  <c r="AK86" i="5"/>
  <c r="AK87" i="5" s="1"/>
  <c r="AM87" i="5"/>
  <c r="AN87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V86" i="5" s="1"/>
  <c r="AW88" i="5"/>
  <c r="AW86" i="5" s="1"/>
  <c r="AW87" i="5" s="1"/>
  <c r="AX88" i="5"/>
  <c r="AX86" i="5" s="1"/>
  <c r="AX87" i="5" s="1"/>
  <c r="AY88" i="5"/>
  <c r="AY86" i="5" s="1"/>
  <c r="AY87" i="5" s="1"/>
  <c r="AZ88" i="5"/>
  <c r="AZ86" i="5" s="1"/>
  <c r="AZ87" i="5" s="1"/>
  <c r="BA88" i="5"/>
  <c r="BA86" i="5" s="1"/>
  <c r="BA87" i="5" s="1"/>
  <c r="BB88" i="5"/>
  <c r="BB86" i="5" s="1"/>
  <c r="BB87" i="5" s="1"/>
  <c r="AJ92" i="5"/>
  <c r="AK92" i="5"/>
  <c r="AL92" i="5"/>
  <c r="AM92" i="5"/>
  <c r="AM86" i="5" s="1"/>
  <c r="AN92" i="5"/>
  <c r="AN86" i="5" s="1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AV101" i="5"/>
  <c r="AN102" i="5"/>
  <c r="AV102" i="5"/>
  <c r="AJ103" i="5"/>
  <c r="AK103" i="5"/>
  <c r="AL103" i="5"/>
  <c r="AM103" i="5"/>
  <c r="AM101" i="5" s="1"/>
  <c r="AN103" i="5"/>
  <c r="AN101" i="5" s="1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AJ107" i="5"/>
  <c r="AJ101" i="5" s="1"/>
  <c r="AK107" i="5"/>
  <c r="AK101" i="5" s="1"/>
  <c r="AK102" i="5" s="1"/>
  <c r="AL107" i="5"/>
  <c r="AL101" i="5" s="1"/>
  <c r="AL102" i="5" s="1"/>
  <c r="AM107" i="5"/>
  <c r="AN107" i="5"/>
  <c r="AO107" i="5"/>
  <c r="AP107" i="5"/>
  <c r="AP101" i="5" s="1"/>
  <c r="AP102" i="5" s="1"/>
  <c r="AQ107" i="5"/>
  <c r="AQ101" i="5" s="1"/>
  <c r="AQ102" i="5" s="1"/>
  <c r="AR107" i="5"/>
  <c r="AS107" i="5"/>
  <c r="AT107" i="5"/>
  <c r="AU107" i="5"/>
  <c r="AU101" i="5" s="1"/>
  <c r="AU102" i="5" s="1"/>
  <c r="AV107" i="5"/>
  <c r="AW107" i="5"/>
  <c r="AX107" i="5"/>
  <c r="AY107" i="5"/>
  <c r="AZ107" i="5"/>
  <c r="BA107" i="5"/>
  <c r="BB107" i="5"/>
  <c r="AJ111" i="5"/>
  <c r="AK111" i="5"/>
  <c r="AL111" i="5"/>
  <c r="AM111" i="5"/>
  <c r="AN111" i="5"/>
  <c r="AO111" i="5"/>
  <c r="AP111" i="5"/>
  <c r="AQ111" i="5"/>
  <c r="AR111" i="5"/>
  <c r="AS111" i="5"/>
  <c r="AT111" i="5"/>
  <c r="AT101" i="5" s="1"/>
  <c r="AT102" i="5" s="1"/>
  <c r="AU111" i="5"/>
  <c r="AV111" i="5"/>
  <c r="AW111" i="5"/>
  <c r="AW101" i="5" s="1"/>
  <c r="AW102" i="5" s="1"/>
  <c r="AX111" i="5"/>
  <c r="AY111" i="5"/>
  <c r="AZ111" i="5"/>
  <c r="BA111" i="5"/>
  <c r="BB111" i="5"/>
  <c r="AJ116" i="5"/>
  <c r="AJ117" i="5" s="1"/>
  <c r="BA116" i="5"/>
  <c r="BA117" i="5" s="1"/>
  <c r="BB116" i="5"/>
  <c r="BB117" i="5" s="1"/>
  <c r="AJ118" i="5"/>
  <c r="AK118" i="5"/>
  <c r="AL118" i="5"/>
  <c r="AM118" i="5"/>
  <c r="AN118" i="5"/>
  <c r="AO118" i="5"/>
  <c r="AP118" i="5"/>
  <c r="AQ118" i="5"/>
  <c r="AQ116" i="5" s="1"/>
  <c r="AQ117" i="5" s="1"/>
  <c r="AR118" i="5"/>
  <c r="AR116" i="5" s="1"/>
  <c r="AR117" i="5" s="1"/>
  <c r="AS118" i="5"/>
  <c r="AS116" i="5" s="1"/>
  <c r="AT118" i="5"/>
  <c r="AT116" i="5" s="1"/>
  <c r="AT117" i="5" s="1"/>
  <c r="AU118" i="5"/>
  <c r="AU116" i="5" s="1"/>
  <c r="AU117" i="5" s="1"/>
  <c r="AV118" i="5"/>
  <c r="AV116" i="5" s="1"/>
  <c r="AW118" i="5"/>
  <c r="AW116" i="5" s="1"/>
  <c r="AW117" i="5" s="1"/>
  <c r="AX118" i="5"/>
  <c r="AY118" i="5"/>
  <c r="AZ118" i="5"/>
  <c r="BA118" i="5"/>
  <c r="BB118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AJ126" i="5"/>
  <c r="AK126" i="5"/>
  <c r="AK116" i="5" s="1"/>
  <c r="AL126" i="5"/>
  <c r="AL116" i="5" s="1"/>
  <c r="AL117" i="5" s="1"/>
  <c r="AM126" i="5"/>
  <c r="AM116" i="5" s="1"/>
  <c r="AN126" i="5"/>
  <c r="AO126" i="5"/>
  <c r="AO116" i="5" s="1"/>
  <c r="AO117" i="5" s="1"/>
  <c r="AP126" i="5"/>
  <c r="AP116" i="5" s="1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AL132" i="5"/>
  <c r="AM132" i="5"/>
  <c r="AW132" i="5"/>
  <c r="AX132" i="5"/>
  <c r="AY132" i="5"/>
  <c r="AJ133" i="5"/>
  <c r="AK133" i="5"/>
  <c r="AL133" i="5"/>
  <c r="AM133" i="5"/>
  <c r="AN133" i="5"/>
  <c r="AO133" i="5"/>
  <c r="AO131" i="5" s="1"/>
  <c r="AO132" i="5" s="1"/>
  <c r="AP133" i="5"/>
  <c r="AP131" i="5" s="1"/>
  <c r="AQ133" i="5"/>
  <c r="AQ131" i="5" s="1"/>
  <c r="AQ132" i="5" s="1"/>
  <c r="AR133" i="5"/>
  <c r="AS133" i="5"/>
  <c r="AT133" i="5"/>
  <c r="AU133" i="5"/>
  <c r="AV133" i="5"/>
  <c r="AW133" i="5"/>
  <c r="AW131" i="5" s="1"/>
  <c r="AX133" i="5"/>
  <c r="AX131" i="5" s="1"/>
  <c r="AY133" i="5"/>
  <c r="AY131" i="5" s="1"/>
  <c r="AZ133" i="5"/>
  <c r="AZ131" i="5" s="1"/>
  <c r="AZ132" i="5" s="1"/>
  <c r="BA133" i="5"/>
  <c r="BB133" i="5"/>
  <c r="AJ137" i="5"/>
  <c r="AK137" i="5"/>
  <c r="AL137" i="5"/>
  <c r="AM137" i="5"/>
  <c r="AN137" i="5"/>
  <c r="AN131" i="5" s="1"/>
  <c r="AN132" i="5" s="1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AJ141" i="5"/>
  <c r="AK141" i="5"/>
  <c r="AK131" i="5" s="1"/>
  <c r="AK132" i="5" s="1"/>
  <c r="AL141" i="5"/>
  <c r="AL131" i="5" s="1"/>
  <c r="AM141" i="5"/>
  <c r="AM131" i="5" s="1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AO147" i="5"/>
  <c r="AP147" i="5"/>
  <c r="AJ148" i="5"/>
  <c r="AK148" i="5"/>
  <c r="AL148" i="5"/>
  <c r="AM148" i="5"/>
  <c r="AN148" i="5"/>
  <c r="AO148" i="5"/>
  <c r="AP148" i="5"/>
  <c r="AP146" i="5" s="1"/>
  <c r="AQ148" i="5"/>
  <c r="AQ146" i="5" s="1"/>
  <c r="AQ147" i="5" s="1"/>
  <c r="AR148" i="5"/>
  <c r="AS148" i="5"/>
  <c r="AT148" i="5"/>
  <c r="AT146" i="5" s="1"/>
  <c r="AT147" i="5" s="1"/>
  <c r="AU148" i="5"/>
  <c r="AV148" i="5"/>
  <c r="AW148" i="5"/>
  <c r="AX148" i="5"/>
  <c r="AY148" i="5"/>
  <c r="AZ148" i="5"/>
  <c r="BA148" i="5"/>
  <c r="BB148" i="5"/>
  <c r="BB146" i="5" s="1"/>
  <c r="BB147" i="5" s="1"/>
  <c r="AJ152" i="5"/>
  <c r="AJ146" i="5" s="1"/>
  <c r="AK152" i="5"/>
  <c r="AK146" i="5" s="1"/>
  <c r="AK147" i="5" s="1"/>
  <c r="AL152" i="5"/>
  <c r="AL146" i="5" s="1"/>
  <c r="AL147" i="5" s="1"/>
  <c r="AM152" i="5"/>
  <c r="AM146" i="5" s="1"/>
  <c r="AN152" i="5"/>
  <c r="AN146" i="5" s="1"/>
  <c r="AN147" i="5" s="1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AJ156" i="5"/>
  <c r="AK156" i="5"/>
  <c r="AL156" i="5"/>
  <c r="AM156" i="5"/>
  <c r="AN156" i="5"/>
  <c r="AO156" i="5"/>
  <c r="AO146" i="5" s="1"/>
  <c r="AP156" i="5"/>
  <c r="AQ156" i="5"/>
  <c r="AR156" i="5"/>
  <c r="AS156" i="5"/>
  <c r="AT156" i="5"/>
  <c r="AU156" i="5"/>
  <c r="AV156" i="5"/>
  <c r="AW156" i="5"/>
  <c r="AX156" i="5"/>
  <c r="AY156" i="5"/>
  <c r="AY146" i="5" s="1"/>
  <c r="AY147" i="5" s="1"/>
  <c r="AZ156" i="5"/>
  <c r="BA156" i="5"/>
  <c r="BA146" i="5" s="1"/>
  <c r="BA147" i="5" s="1"/>
  <c r="BB156" i="5"/>
  <c r="AO161" i="5"/>
  <c r="BB161" i="5"/>
  <c r="BB162" i="5" s="1"/>
  <c r="AO162" i="5"/>
  <c r="AJ163" i="5"/>
  <c r="AJ161" i="5" s="1"/>
  <c r="AK163" i="5"/>
  <c r="AK161" i="5" s="1"/>
  <c r="AK162" i="5" s="1"/>
  <c r="AL163" i="5"/>
  <c r="AL161" i="5" s="1"/>
  <c r="AL162" i="5" s="1"/>
  <c r="AM163" i="5"/>
  <c r="AN163" i="5"/>
  <c r="AO163" i="5"/>
  <c r="AP163" i="5"/>
  <c r="AQ163" i="5"/>
  <c r="AR163" i="5"/>
  <c r="AS163" i="5"/>
  <c r="AS161" i="5" s="1"/>
  <c r="AT163" i="5"/>
  <c r="AU163" i="5"/>
  <c r="AU161" i="5" s="1"/>
  <c r="AU162" i="5" s="1"/>
  <c r="AV163" i="5"/>
  <c r="AV161" i="5" s="1"/>
  <c r="AW163" i="5"/>
  <c r="AX163" i="5"/>
  <c r="AX161" i="5" s="1"/>
  <c r="AX162" i="5" s="1"/>
  <c r="AY163" i="5"/>
  <c r="AY161" i="5" s="1"/>
  <c r="AY162" i="5" s="1"/>
  <c r="AZ163" i="5"/>
  <c r="AZ161" i="5" s="1"/>
  <c r="AZ162" i="5" s="1"/>
  <c r="BA163" i="5"/>
  <c r="BA161" i="5" s="1"/>
  <c r="BA162" i="5" s="1"/>
  <c r="BB163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AL177" i="5"/>
  <c r="AP177" i="5"/>
  <c r="AQ177" i="5"/>
  <c r="AR177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B176" i="5" s="1"/>
  <c r="BB177" i="5" s="1"/>
  <c r="AJ182" i="5"/>
  <c r="AK182" i="5"/>
  <c r="AL182" i="5"/>
  <c r="AL176" i="5" s="1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AJ186" i="5"/>
  <c r="AK186" i="5"/>
  <c r="AL186" i="5"/>
  <c r="AM186" i="5"/>
  <c r="AN186" i="5"/>
  <c r="AO186" i="5"/>
  <c r="AP186" i="5"/>
  <c r="AP176" i="5" s="1"/>
  <c r="AQ186" i="5"/>
  <c r="AQ176" i="5" s="1"/>
  <c r="AR186" i="5"/>
  <c r="AR176" i="5" s="1"/>
  <c r="AS186" i="5"/>
  <c r="AT186" i="5"/>
  <c r="AU186" i="5"/>
  <c r="AV186" i="5"/>
  <c r="AW186" i="5"/>
  <c r="AX186" i="5"/>
  <c r="AY186" i="5"/>
  <c r="AZ186" i="5"/>
  <c r="BA186" i="5"/>
  <c r="BB186" i="5"/>
  <c r="AM191" i="5"/>
  <c r="AO191" i="5"/>
  <c r="AO192" i="5" s="1"/>
  <c r="AT191" i="5"/>
  <c r="AT192" i="5" s="1"/>
  <c r="AJ193" i="5"/>
  <c r="AK193" i="5"/>
  <c r="AL193" i="5"/>
  <c r="AM193" i="5"/>
  <c r="AN193" i="5"/>
  <c r="AN191" i="5" s="1"/>
  <c r="AN192" i="5" s="1"/>
  <c r="AO193" i="5"/>
  <c r="AP193" i="5"/>
  <c r="AP191" i="5" s="1"/>
  <c r="AQ193" i="5"/>
  <c r="AQ191" i="5" s="1"/>
  <c r="AQ192" i="5" s="1"/>
  <c r="AR193" i="5"/>
  <c r="AR191" i="5" s="1"/>
  <c r="AR192" i="5" s="1"/>
  <c r="AS193" i="5"/>
  <c r="AT193" i="5"/>
  <c r="AU193" i="5"/>
  <c r="AV193" i="5"/>
  <c r="AW193" i="5"/>
  <c r="AX193" i="5"/>
  <c r="AY193" i="5"/>
  <c r="AZ193" i="5"/>
  <c r="BA193" i="5"/>
  <c r="BA191" i="5" s="1"/>
  <c r="BA192" i="5" s="1"/>
  <c r="BB193" i="5"/>
  <c r="BB191" i="5" s="1"/>
  <c r="BB192" i="5" s="1"/>
  <c r="AJ197" i="5"/>
  <c r="AK197" i="5"/>
  <c r="AL197" i="5"/>
  <c r="AM197" i="5"/>
  <c r="AN197" i="5"/>
  <c r="AO197" i="5"/>
  <c r="AP197" i="5"/>
  <c r="AQ197" i="5"/>
  <c r="AR197" i="5"/>
  <c r="AS197" i="5"/>
  <c r="AS191" i="5" s="1"/>
  <c r="AT197" i="5"/>
  <c r="AU197" i="5"/>
  <c r="AV197" i="5"/>
  <c r="AW197" i="5"/>
  <c r="AX197" i="5"/>
  <c r="AY197" i="5"/>
  <c r="AZ197" i="5"/>
  <c r="BA197" i="5"/>
  <c r="BB197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U191" i="5" s="1"/>
  <c r="AU192" i="5" s="1"/>
  <c r="AV201" i="5"/>
  <c r="AW201" i="5"/>
  <c r="AX201" i="5"/>
  <c r="AX191" i="5" s="1"/>
  <c r="AX192" i="5" s="1"/>
  <c r="AY201" i="5"/>
  <c r="AZ201" i="5"/>
  <c r="BA201" i="5"/>
  <c r="BB201" i="5"/>
  <c r="AM206" i="5"/>
  <c r="AX206" i="5"/>
  <c r="AY206" i="5"/>
  <c r="AZ206" i="5"/>
  <c r="AX207" i="5"/>
  <c r="AY207" i="5"/>
  <c r="AZ207" i="5"/>
  <c r="AJ208" i="5"/>
  <c r="AJ206" i="5" s="1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AJ212" i="5"/>
  <c r="AK212" i="5"/>
  <c r="AL212" i="5"/>
  <c r="AM212" i="5"/>
  <c r="AN212" i="5"/>
  <c r="AN206" i="5" s="1"/>
  <c r="AN207" i="5" s="1"/>
  <c r="AO212" i="5"/>
  <c r="AO206" i="5" s="1"/>
  <c r="AO207" i="5" s="1"/>
  <c r="AP212" i="5"/>
  <c r="AP206" i="5" s="1"/>
  <c r="AQ212" i="5"/>
  <c r="AQ206" i="5" s="1"/>
  <c r="AQ207" i="5" s="1"/>
  <c r="AR212" i="5"/>
  <c r="AR206" i="5" s="1"/>
  <c r="AR207" i="5" s="1"/>
  <c r="AS212" i="5"/>
  <c r="AS206" i="5" s="1"/>
  <c r="AT212" i="5"/>
  <c r="AT206" i="5" s="1"/>
  <c r="AT207" i="5" s="1"/>
  <c r="AU212" i="5"/>
  <c r="AU206" i="5" s="1"/>
  <c r="AU207" i="5" s="1"/>
  <c r="AV212" i="5"/>
  <c r="AW212" i="5"/>
  <c r="AW206" i="5" s="1"/>
  <c r="AW207" i="5" s="1"/>
  <c r="AX212" i="5"/>
  <c r="AY212" i="5"/>
  <c r="AZ212" i="5"/>
  <c r="BA212" i="5"/>
  <c r="BB212" i="5"/>
  <c r="AJ216" i="5"/>
  <c r="AK216" i="5"/>
  <c r="AK206" i="5" s="1"/>
  <c r="AK207" i="5" s="1"/>
  <c r="AL216" i="5"/>
  <c r="AL206" i="5" s="1"/>
  <c r="AL207" i="5" s="1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AM221" i="5"/>
  <c r="AN221" i="5"/>
  <c r="AN222" i="5" s="1"/>
  <c r="AO221" i="5"/>
  <c r="AO222" i="5" s="1"/>
  <c r="AP221" i="5"/>
  <c r="AQ221" i="5"/>
  <c r="AQ222" i="5" s="1"/>
  <c r="AS221" i="5"/>
  <c r="AV221" i="5"/>
  <c r="AV222" i="5" s="1"/>
  <c r="AZ221" i="5"/>
  <c r="AZ222" i="5" s="1"/>
  <c r="BA221" i="5"/>
  <c r="BA222" i="5" s="1"/>
  <c r="AJ223" i="5"/>
  <c r="AK223" i="5"/>
  <c r="AL223" i="5"/>
  <c r="AM223" i="5"/>
  <c r="AN223" i="5"/>
  <c r="AO223" i="5"/>
  <c r="AP223" i="5"/>
  <c r="AQ223" i="5"/>
  <c r="AR223" i="5"/>
  <c r="AR221" i="5" s="1"/>
  <c r="AR222" i="5" s="1"/>
  <c r="AS223" i="5"/>
  <c r="AT223" i="5"/>
  <c r="AT221" i="5" s="1"/>
  <c r="AT222" i="5" s="1"/>
  <c r="AU223" i="5"/>
  <c r="AU221" i="5" s="1"/>
  <c r="AU222" i="5" s="1"/>
  <c r="AV223" i="5"/>
  <c r="AW223" i="5"/>
  <c r="AX223" i="5"/>
  <c r="AY223" i="5"/>
  <c r="AZ223" i="5"/>
  <c r="BA223" i="5"/>
  <c r="BB223" i="5"/>
  <c r="AJ227" i="5"/>
  <c r="AK227" i="5"/>
  <c r="AL227" i="5"/>
  <c r="AL221" i="5" s="1"/>
  <c r="AL222" i="5" s="1"/>
  <c r="AM227" i="5"/>
  <c r="AN227" i="5"/>
  <c r="AO227" i="5"/>
  <c r="AP227" i="5"/>
  <c r="AQ227" i="5"/>
  <c r="AR227" i="5"/>
  <c r="AS227" i="5"/>
  <c r="AT227" i="5"/>
  <c r="AU227" i="5"/>
  <c r="AV227" i="5"/>
  <c r="AW227" i="5"/>
  <c r="AW221" i="5" s="1"/>
  <c r="AW222" i="5" s="1"/>
  <c r="AX227" i="5"/>
  <c r="AX221" i="5" s="1"/>
  <c r="AX222" i="5" s="1"/>
  <c r="AY227" i="5"/>
  <c r="AZ227" i="5"/>
  <c r="BA227" i="5"/>
  <c r="BB227" i="5"/>
  <c r="BB221" i="5" s="1"/>
  <c r="AJ231" i="5"/>
  <c r="AJ221" i="5" s="1"/>
  <c r="AK231" i="5"/>
  <c r="AK221" i="5" s="1"/>
  <c r="AK222" i="5" s="1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BB231" i="5"/>
  <c r="AK236" i="5"/>
  <c r="AK237" i="5" s="1"/>
  <c r="AR236" i="5"/>
  <c r="AS236" i="5"/>
  <c r="AU236" i="5"/>
  <c r="AU237" i="5" s="1"/>
  <c r="BB236" i="5"/>
  <c r="BB237" i="5" s="1"/>
  <c r="AO237" i="5"/>
  <c r="AP237" i="5"/>
  <c r="AR237" i="5"/>
  <c r="AS237" i="5"/>
  <c r="AJ238" i="5"/>
  <c r="AK238" i="5"/>
  <c r="AL238" i="5"/>
  <c r="AL236" i="5" s="1"/>
  <c r="AL237" i="5" s="1"/>
  <c r="AM238" i="5"/>
  <c r="AN238" i="5"/>
  <c r="AO238" i="5"/>
  <c r="AP238" i="5"/>
  <c r="AP236" i="5" s="1"/>
  <c r="AQ238" i="5"/>
  <c r="AR238" i="5"/>
  <c r="AS238" i="5"/>
  <c r="AT238" i="5"/>
  <c r="AT236" i="5" s="1"/>
  <c r="AT237" i="5" s="1"/>
  <c r="AU238" i="5"/>
  <c r="AV238" i="5"/>
  <c r="AW238" i="5"/>
  <c r="AX238" i="5"/>
  <c r="AY238" i="5"/>
  <c r="AZ238" i="5"/>
  <c r="BA238" i="5"/>
  <c r="BB238" i="5"/>
  <c r="AJ242" i="5"/>
  <c r="AK242" i="5"/>
  <c r="AL242" i="5"/>
  <c r="AM242" i="5"/>
  <c r="AN242" i="5"/>
  <c r="AO242" i="5"/>
  <c r="AO236" i="5" s="1"/>
  <c r="AP242" i="5"/>
  <c r="AQ242" i="5"/>
  <c r="AR242" i="5"/>
  <c r="AS242" i="5"/>
  <c r="AT242" i="5"/>
  <c r="AU242" i="5"/>
  <c r="AV242" i="5"/>
  <c r="AW242" i="5"/>
  <c r="AX242" i="5"/>
  <c r="AY242" i="5"/>
  <c r="AY236" i="5" s="1"/>
  <c r="AY237" i="5" s="1"/>
  <c r="AZ242" i="5"/>
  <c r="BA242" i="5"/>
  <c r="BB242" i="5"/>
  <c r="AJ246" i="5"/>
  <c r="AK246" i="5"/>
  <c r="AL246" i="5"/>
  <c r="AM246" i="5"/>
  <c r="AN246" i="5"/>
  <c r="AO246" i="5"/>
  <c r="AP246" i="5"/>
  <c r="AQ246" i="5"/>
  <c r="AR246" i="5"/>
  <c r="AS246" i="5"/>
  <c r="AT246" i="5"/>
  <c r="AU246" i="5"/>
  <c r="AV246" i="5"/>
  <c r="AV236" i="5" s="1"/>
  <c r="AW246" i="5"/>
  <c r="AW236" i="5" s="1"/>
  <c r="AW237" i="5" s="1"/>
  <c r="AX246" i="5"/>
  <c r="AX236" i="5" s="1"/>
  <c r="AX237" i="5" s="1"/>
  <c r="AY246" i="5"/>
  <c r="AZ246" i="5"/>
  <c r="BA246" i="5"/>
  <c r="BA236" i="5" s="1"/>
  <c r="BA237" i="5" s="1"/>
  <c r="BB246" i="5"/>
  <c r="AL251" i="5"/>
  <c r="AL252" i="5" s="1"/>
  <c r="AQ251" i="5"/>
  <c r="AQ252" i="5" s="1"/>
  <c r="AY251" i="5"/>
  <c r="AY252" i="5" s="1"/>
  <c r="BB251" i="5"/>
  <c r="BB252" i="5" s="1"/>
  <c r="AU252" i="5"/>
  <c r="AJ253" i="5"/>
  <c r="AK253" i="5"/>
  <c r="AL253" i="5"/>
  <c r="AM253" i="5"/>
  <c r="AN253" i="5"/>
  <c r="AO253" i="5"/>
  <c r="AP253" i="5"/>
  <c r="AQ253" i="5"/>
  <c r="AR253" i="5"/>
  <c r="AR251" i="5" s="1"/>
  <c r="AR252" i="5" s="1"/>
  <c r="AS253" i="5"/>
  <c r="AS251" i="5" s="1"/>
  <c r="AT253" i="5"/>
  <c r="AU253" i="5"/>
  <c r="AV253" i="5"/>
  <c r="AV251" i="5" s="1"/>
  <c r="AW253" i="5"/>
  <c r="AX253" i="5"/>
  <c r="AY253" i="5"/>
  <c r="AZ253" i="5"/>
  <c r="BA253" i="5"/>
  <c r="BB253" i="5"/>
  <c r="AJ257" i="5"/>
  <c r="AK257" i="5"/>
  <c r="AK251" i="5" s="1"/>
  <c r="AK252" i="5" s="1"/>
  <c r="AL257" i="5"/>
  <c r="AM257" i="5"/>
  <c r="AN257" i="5"/>
  <c r="AO257" i="5"/>
  <c r="AP257" i="5"/>
  <c r="AQ257" i="5"/>
  <c r="AR257" i="5"/>
  <c r="AS257" i="5"/>
  <c r="AT257" i="5"/>
  <c r="AT251" i="5" s="1"/>
  <c r="AT252" i="5" s="1"/>
  <c r="AU257" i="5"/>
  <c r="AU251" i="5" s="1"/>
  <c r="AV257" i="5"/>
  <c r="AW257" i="5"/>
  <c r="AX257" i="5"/>
  <c r="AY257" i="5"/>
  <c r="AZ257" i="5"/>
  <c r="BA257" i="5"/>
  <c r="BB257" i="5"/>
  <c r="AJ261" i="5"/>
  <c r="AK261" i="5"/>
  <c r="AL261" i="5"/>
  <c r="AM261" i="5"/>
  <c r="AN261" i="5"/>
  <c r="AO261" i="5"/>
  <c r="AP261" i="5"/>
  <c r="AQ261" i="5"/>
  <c r="AR261" i="5"/>
  <c r="AS261" i="5"/>
  <c r="AT261" i="5"/>
  <c r="AU261" i="5"/>
  <c r="AV261" i="5"/>
  <c r="AW261" i="5"/>
  <c r="AW251" i="5" s="1"/>
  <c r="AW252" i="5" s="1"/>
  <c r="AX261" i="5"/>
  <c r="AX251" i="5" s="1"/>
  <c r="AX252" i="5" s="1"/>
  <c r="AY261" i="5"/>
  <c r="AZ261" i="5"/>
  <c r="AZ251" i="5" s="1"/>
  <c r="AZ252" i="5" s="1"/>
  <c r="BA261" i="5"/>
  <c r="BB261" i="5"/>
  <c r="AN266" i="5"/>
  <c r="AN267" i="5" s="1"/>
  <c r="AO266" i="5"/>
  <c r="AO267" i="5" s="1"/>
  <c r="AP266" i="5"/>
  <c r="BA266" i="5"/>
  <c r="BB266" i="5"/>
  <c r="BA267" i="5"/>
  <c r="BB267" i="5"/>
  <c r="AJ268" i="5"/>
  <c r="AJ266" i="5" s="1"/>
  <c r="AK268" i="5"/>
  <c r="AK266" i="5" s="1"/>
  <c r="AK267" i="5" s="1"/>
  <c r="AL268" i="5"/>
  <c r="AM268" i="5"/>
  <c r="AN268" i="5"/>
  <c r="AO268" i="5"/>
  <c r="AP268" i="5"/>
  <c r="AQ268" i="5"/>
  <c r="AQ266" i="5" s="1"/>
  <c r="AQ267" i="5" s="1"/>
  <c r="AR268" i="5"/>
  <c r="AR266" i="5" s="1"/>
  <c r="AR267" i="5" s="1"/>
  <c r="AS268" i="5"/>
  <c r="AS266" i="5" s="1"/>
  <c r="AT268" i="5"/>
  <c r="AU268" i="5"/>
  <c r="AV268" i="5"/>
  <c r="AW268" i="5"/>
  <c r="AW266" i="5" s="1"/>
  <c r="AW267" i="5" s="1"/>
  <c r="AX268" i="5"/>
  <c r="AY268" i="5"/>
  <c r="AZ268" i="5"/>
  <c r="BA268" i="5"/>
  <c r="BB268" i="5"/>
  <c r="AJ272" i="5"/>
  <c r="AK272" i="5"/>
  <c r="AL272" i="5"/>
  <c r="AM272" i="5"/>
  <c r="AN272" i="5"/>
  <c r="AO272" i="5"/>
  <c r="AP272" i="5"/>
  <c r="AQ272" i="5"/>
  <c r="AR272" i="5"/>
  <c r="AS272" i="5"/>
  <c r="AT272" i="5"/>
  <c r="AT266" i="5" s="1"/>
  <c r="AT267" i="5" s="1"/>
  <c r="AU272" i="5"/>
  <c r="AU266" i="5" s="1"/>
  <c r="AU267" i="5" s="1"/>
  <c r="AV272" i="5"/>
  <c r="AV266" i="5" s="1"/>
  <c r="AW272" i="5"/>
  <c r="AX272" i="5"/>
  <c r="AX266" i="5" s="1"/>
  <c r="AX267" i="5" s="1"/>
  <c r="AY272" i="5"/>
  <c r="AY266" i="5" s="1"/>
  <c r="AY267" i="5" s="1"/>
  <c r="AZ272" i="5"/>
  <c r="AZ266" i="5" s="1"/>
  <c r="AZ267" i="5" s="1"/>
  <c r="BA272" i="5"/>
  <c r="BB272" i="5"/>
  <c r="AJ276" i="5"/>
  <c r="AK276" i="5"/>
  <c r="AL276" i="5"/>
  <c r="AM276" i="5"/>
  <c r="AN276" i="5"/>
  <c r="AO276" i="5"/>
  <c r="AP276" i="5"/>
  <c r="AQ276" i="5"/>
  <c r="AR276" i="5"/>
  <c r="AS276" i="5"/>
  <c r="AT276" i="5"/>
  <c r="AU276" i="5"/>
  <c r="AV276" i="5"/>
  <c r="AW276" i="5"/>
  <c r="AX276" i="5"/>
  <c r="AY276" i="5"/>
  <c r="AZ276" i="5"/>
  <c r="BA276" i="5"/>
  <c r="BB276" i="5"/>
  <c r="AR281" i="5"/>
  <c r="AS281" i="5"/>
  <c r="AT281" i="5"/>
  <c r="AR282" i="5"/>
  <c r="AS282" i="5"/>
  <c r="AT282" i="5"/>
  <c r="AU282" i="5"/>
  <c r="AJ283" i="5"/>
  <c r="AK283" i="5"/>
  <c r="AL283" i="5"/>
  <c r="AM283" i="5"/>
  <c r="AN283" i="5"/>
  <c r="AO283" i="5"/>
  <c r="AP283" i="5"/>
  <c r="AQ283" i="5"/>
  <c r="AR283" i="5"/>
  <c r="AS283" i="5"/>
  <c r="AT283" i="5"/>
  <c r="AU283" i="5"/>
  <c r="AU281" i="5" s="1"/>
  <c r="AV283" i="5"/>
  <c r="AW283" i="5"/>
  <c r="AX283" i="5"/>
  <c r="AY283" i="5"/>
  <c r="AZ283" i="5"/>
  <c r="BA283" i="5"/>
  <c r="BB283" i="5"/>
  <c r="AJ287" i="5"/>
  <c r="AK287" i="5"/>
  <c r="AK281" i="5" s="1"/>
  <c r="AK282" i="5" s="1"/>
  <c r="AL287" i="5"/>
  <c r="AL281" i="5" s="1"/>
  <c r="AL282" i="5" s="1"/>
  <c r="AM287" i="5"/>
  <c r="AM281" i="5" s="1"/>
  <c r="AM282" i="5" s="1"/>
  <c r="AN287" i="5"/>
  <c r="AN281" i="5" s="1"/>
  <c r="AN282" i="5" s="1"/>
  <c r="AO287" i="5"/>
  <c r="AO281" i="5" s="1"/>
  <c r="AO282" i="5" s="1"/>
  <c r="AP287" i="5"/>
  <c r="AP281" i="5" s="1"/>
  <c r="AQ287" i="5"/>
  <c r="AQ281" i="5" s="1"/>
  <c r="AQ282" i="5" s="1"/>
  <c r="AR287" i="5"/>
  <c r="AS287" i="5"/>
  <c r="AT287" i="5"/>
  <c r="AU287" i="5"/>
  <c r="AV287" i="5"/>
  <c r="AW287" i="5"/>
  <c r="AX287" i="5"/>
  <c r="AY287" i="5"/>
  <c r="AZ287" i="5"/>
  <c r="BA287" i="5"/>
  <c r="BB287" i="5"/>
  <c r="AJ291" i="5"/>
  <c r="AK291" i="5"/>
  <c r="AL291" i="5"/>
  <c r="AM291" i="5"/>
  <c r="AN291" i="5"/>
  <c r="AO291" i="5"/>
  <c r="AP291" i="5"/>
  <c r="AQ291" i="5"/>
  <c r="AR291" i="5"/>
  <c r="AS291" i="5"/>
  <c r="AT291" i="5"/>
  <c r="AU291" i="5"/>
  <c r="AV291" i="5"/>
  <c r="AW291" i="5"/>
  <c r="AX291" i="5"/>
  <c r="AY291" i="5"/>
  <c r="AY281" i="5" s="1"/>
  <c r="AY282" i="5" s="1"/>
  <c r="AZ291" i="5"/>
  <c r="AZ281" i="5" s="1"/>
  <c r="AZ282" i="5" s="1"/>
  <c r="BA291" i="5"/>
  <c r="BB291" i="5"/>
  <c r="AJ296" i="5"/>
  <c r="AK296" i="5"/>
  <c r="AK297" i="5" s="1"/>
  <c r="AP296" i="5"/>
  <c r="BA297" i="5"/>
  <c r="AJ298" i="5"/>
  <c r="AK298" i="5"/>
  <c r="AL298" i="5"/>
  <c r="AL296" i="5" s="1"/>
  <c r="AL297" i="5" s="1"/>
  <c r="AM298" i="5"/>
  <c r="AM296" i="5" s="1"/>
  <c r="AN298" i="5"/>
  <c r="AO298" i="5"/>
  <c r="AP298" i="5"/>
  <c r="AQ298" i="5"/>
  <c r="AQ296" i="5" s="1"/>
  <c r="AQ297" i="5" s="1"/>
  <c r="AR298" i="5"/>
  <c r="AS298" i="5"/>
  <c r="AT298" i="5"/>
  <c r="AU298" i="5"/>
  <c r="AV298" i="5"/>
  <c r="AW298" i="5"/>
  <c r="AX298" i="5"/>
  <c r="AY298" i="5"/>
  <c r="AZ298" i="5"/>
  <c r="BA298" i="5"/>
  <c r="BB298" i="5"/>
  <c r="AJ302" i="5"/>
  <c r="AK302" i="5"/>
  <c r="AL302" i="5"/>
  <c r="AM302" i="5"/>
  <c r="AN302" i="5"/>
  <c r="AN296" i="5" s="1"/>
  <c r="AN297" i="5" s="1"/>
  <c r="AO302" i="5"/>
  <c r="AP302" i="5"/>
  <c r="AQ302" i="5"/>
  <c r="AR302" i="5"/>
  <c r="AS302" i="5"/>
  <c r="AS296" i="5" s="1"/>
  <c r="AT302" i="5"/>
  <c r="AT296" i="5" s="1"/>
  <c r="AT297" i="5" s="1"/>
  <c r="AU302" i="5"/>
  <c r="AV302" i="5"/>
  <c r="AV296" i="5" s="1"/>
  <c r="AW302" i="5"/>
  <c r="AW296" i="5" s="1"/>
  <c r="AW297" i="5" s="1"/>
  <c r="AX302" i="5"/>
  <c r="AY302" i="5"/>
  <c r="AZ302" i="5"/>
  <c r="BA302" i="5"/>
  <c r="BB302" i="5"/>
  <c r="AJ306" i="5"/>
  <c r="AK306" i="5"/>
  <c r="AL306" i="5"/>
  <c r="AM306" i="5"/>
  <c r="AN306" i="5"/>
  <c r="AO306" i="5"/>
  <c r="AP306" i="5"/>
  <c r="AQ306" i="5"/>
  <c r="AR306" i="5"/>
  <c r="AS306" i="5"/>
  <c r="AT306" i="5"/>
  <c r="AU306" i="5"/>
  <c r="AV306" i="5"/>
  <c r="AW306" i="5"/>
  <c r="AX306" i="5"/>
  <c r="AY306" i="5"/>
  <c r="AZ306" i="5"/>
  <c r="BA306" i="5"/>
  <c r="BA296" i="5" s="1"/>
  <c r="BB306" i="5"/>
  <c r="AL311" i="5"/>
  <c r="AL312" i="5" s="1"/>
  <c r="AM311" i="5"/>
  <c r="AN311" i="5"/>
  <c r="AN312" i="5" s="1"/>
  <c r="AO311" i="5"/>
  <c r="AO312" i="5" s="1"/>
  <c r="AP311" i="5"/>
  <c r="AQ311" i="5"/>
  <c r="AQ312" i="5" s="1"/>
  <c r="AR311" i="5"/>
  <c r="AR312" i="5" s="1"/>
  <c r="AS311" i="5"/>
  <c r="AS312" i="5" s="1"/>
  <c r="AT311" i="5"/>
  <c r="AT312" i="5" s="1"/>
  <c r="BB311" i="5"/>
  <c r="BB312" i="5" s="1"/>
  <c r="AU312" i="5"/>
  <c r="AJ313" i="5"/>
  <c r="AJ311" i="5" s="1"/>
  <c r="AJ312" i="5" s="1"/>
  <c r="AK313" i="5"/>
  <c r="AL313" i="5"/>
  <c r="AM313" i="5"/>
  <c r="AN313" i="5"/>
  <c r="AO313" i="5"/>
  <c r="AP313" i="5"/>
  <c r="AQ313" i="5"/>
  <c r="AR313" i="5"/>
  <c r="AS313" i="5"/>
  <c r="AT313" i="5"/>
  <c r="AU313" i="5"/>
  <c r="AU311" i="5" s="1"/>
  <c r="AV313" i="5"/>
  <c r="AV311" i="5" s="1"/>
  <c r="AW313" i="5"/>
  <c r="AX313" i="5"/>
  <c r="AY313" i="5"/>
  <c r="AZ313" i="5"/>
  <c r="BA313" i="5"/>
  <c r="BB313" i="5"/>
  <c r="AJ317" i="5"/>
  <c r="AK317" i="5"/>
  <c r="AK311" i="5" s="1"/>
  <c r="AL317" i="5"/>
  <c r="AM317" i="5"/>
  <c r="AN317" i="5"/>
  <c r="AO317" i="5"/>
  <c r="AP317" i="5"/>
  <c r="AQ317" i="5"/>
  <c r="AR317" i="5"/>
  <c r="AS317" i="5"/>
  <c r="AT317" i="5"/>
  <c r="AU317" i="5"/>
  <c r="AV317" i="5"/>
  <c r="AW317" i="5"/>
  <c r="AX317" i="5"/>
  <c r="AY317" i="5"/>
  <c r="AZ317" i="5"/>
  <c r="BA317" i="5"/>
  <c r="BB317" i="5"/>
  <c r="AJ321" i="5"/>
  <c r="AK321" i="5"/>
  <c r="AL321" i="5"/>
  <c r="AM321" i="5"/>
  <c r="AN321" i="5"/>
  <c r="AO321" i="5"/>
  <c r="AP321" i="5"/>
  <c r="AQ321" i="5"/>
  <c r="AR321" i="5"/>
  <c r="AS321" i="5"/>
  <c r="AT321" i="5"/>
  <c r="AU321" i="5"/>
  <c r="AV321" i="5"/>
  <c r="AW321" i="5"/>
  <c r="AX321" i="5"/>
  <c r="AX311" i="5" s="1"/>
  <c r="AX312" i="5" s="1"/>
  <c r="AY321" i="5"/>
  <c r="AY311" i="5" s="1"/>
  <c r="AY312" i="5" s="1"/>
  <c r="AZ321" i="5"/>
  <c r="BA321" i="5"/>
  <c r="BB321" i="5"/>
  <c r="AP326" i="5"/>
  <c r="AQ326" i="5"/>
  <c r="AQ327" i="5" s="1"/>
  <c r="AU326" i="5"/>
  <c r="AU327" i="5" s="1"/>
  <c r="AJ328" i="5"/>
  <c r="AK328" i="5"/>
  <c r="AL328" i="5"/>
  <c r="AM328" i="5"/>
  <c r="AM326" i="5" s="1"/>
  <c r="AN328" i="5"/>
  <c r="AN326" i="5" s="1"/>
  <c r="AN327" i="5" s="1"/>
  <c r="AO328" i="5"/>
  <c r="AO326" i="5" s="1"/>
  <c r="AO327" i="5" s="1"/>
  <c r="AP328" i="5"/>
  <c r="AQ328" i="5"/>
  <c r="AR328" i="5"/>
  <c r="AS328" i="5"/>
  <c r="AT328" i="5"/>
  <c r="AU328" i="5"/>
  <c r="AV328" i="5"/>
  <c r="AV326" i="5" s="1"/>
  <c r="AV327" i="5" s="1"/>
  <c r="AW328" i="5"/>
  <c r="AW326" i="5" s="1"/>
  <c r="AX328" i="5"/>
  <c r="AX326" i="5" s="1"/>
  <c r="AX327" i="5" s="1"/>
  <c r="AY328" i="5"/>
  <c r="AZ328" i="5"/>
  <c r="BA328" i="5"/>
  <c r="BB328" i="5"/>
  <c r="AJ332" i="5"/>
  <c r="AK332" i="5"/>
  <c r="AK326" i="5" s="1"/>
  <c r="AK327" i="5" s="1"/>
  <c r="AL332" i="5"/>
  <c r="AM332" i="5"/>
  <c r="AN332" i="5"/>
  <c r="AO332" i="5"/>
  <c r="AP332" i="5"/>
  <c r="AQ332" i="5"/>
  <c r="AR332" i="5"/>
  <c r="AS332" i="5"/>
  <c r="AT332" i="5"/>
  <c r="AU332" i="5"/>
  <c r="AV332" i="5"/>
  <c r="AW332" i="5"/>
  <c r="AX332" i="5"/>
  <c r="AY332" i="5"/>
  <c r="AZ332" i="5"/>
  <c r="AZ326" i="5" s="1"/>
  <c r="AZ327" i="5" s="1"/>
  <c r="BA332" i="5"/>
  <c r="BA326" i="5" s="1"/>
  <c r="BA327" i="5" s="1"/>
  <c r="BB332" i="5"/>
  <c r="BB326" i="5" s="1"/>
  <c r="BB327" i="5" s="1"/>
  <c r="AJ336" i="5"/>
  <c r="AJ326" i="5" s="1"/>
  <c r="AK336" i="5"/>
  <c r="AL336" i="5"/>
  <c r="AM336" i="5"/>
  <c r="AN336" i="5"/>
  <c r="AO336" i="5"/>
  <c r="AP336" i="5"/>
  <c r="AQ336" i="5"/>
  <c r="AR336" i="5"/>
  <c r="AS336" i="5"/>
  <c r="AT336" i="5"/>
  <c r="AU336" i="5"/>
  <c r="AV336" i="5"/>
  <c r="AW336" i="5"/>
  <c r="AX336" i="5"/>
  <c r="AY336" i="5"/>
  <c r="AZ336" i="5"/>
  <c r="BA336" i="5"/>
  <c r="BB336" i="5"/>
  <c r="AK341" i="5"/>
  <c r="AK342" i="5" s="1"/>
  <c r="AX341" i="5"/>
  <c r="AX342" i="5" s="1"/>
  <c r="AY341" i="5"/>
  <c r="AY342" i="5" s="1"/>
  <c r="AZ341" i="5"/>
  <c r="AZ342" i="5" s="1"/>
  <c r="AJ343" i="5"/>
  <c r="AK343" i="5"/>
  <c r="AL343" i="5"/>
  <c r="AM343" i="5"/>
  <c r="AM341" i="5" s="1"/>
  <c r="AM342" i="5" s="1"/>
  <c r="AN343" i="5"/>
  <c r="AN341" i="5" s="1"/>
  <c r="AN342" i="5" s="1"/>
  <c r="AO343" i="5"/>
  <c r="AO341" i="5" s="1"/>
  <c r="AO342" i="5" s="1"/>
  <c r="AP343" i="5"/>
  <c r="AQ343" i="5"/>
  <c r="AR343" i="5"/>
  <c r="AR341" i="5" s="1"/>
  <c r="AR342" i="5" s="1"/>
  <c r="AS343" i="5"/>
  <c r="AT343" i="5"/>
  <c r="AU343" i="5"/>
  <c r="AV343" i="5"/>
  <c r="AW343" i="5"/>
  <c r="AX343" i="5"/>
  <c r="AY343" i="5"/>
  <c r="AZ343" i="5"/>
  <c r="BA343" i="5"/>
  <c r="BB343" i="5"/>
  <c r="AJ347" i="5"/>
  <c r="AJ341" i="5" s="1"/>
  <c r="AJ342" i="5" s="1"/>
  <c r="AK347" i="5"/>
  <c r="AL347" i="5"/>
  <c r="AM347" i="5"/>
  <c r="AN347" i="5"/>
  <c r="AO347" i="5"/>
  <c r="AP347" i="5"/>
  <c r="AQ347" i="5"/>
  <c r="AR347" i="5"/>
  <c r="AS347" i="5"/>
  <c r="AT347" i="5"/>
  <c r="AU347" i="5"/>
  <c r="AV347" i="5"/>
  <c r="AW347" i="5"/>
  <c r="AX347" i="5"/>
  <c r="AY347" i="5"/>
  <c r="AZ347" i="5"/>
  <c r="BA347" i="5"/>
  <c r="BA341" i="5" s="1"/>
  <c r="BA342" i="5" s="1"/>
  <c r="BB347" i="5"/>
  <c r="BB341" i="5" s="1"/>
  <c r="BB342" i="5" s="1"/>
  <c r="AJ351" i="5"/>
  <c r="AK351" i="5"/>
  <c r="AL351" i="5"/>
  <c r="AL341" i="5" s="1"/>
  <c r="AM351" i="5"/>
  <c r="AN351" i="5"/>
  <c r="AO351" i="5"/>
  <c r="AP351" i="5"/>
  <c r="AQ351" i="5"/>
  <c r="AR351" i="5"/>
  <c r="AS351" i="5"/>
  <c r="AS341" i="5" s="1"/>
  <c r="AT351" i="5"/>
  <c r="AT341" i="5" s="1"/>
  <c r="AT342" i="5" s="1"/>
  <c r="AU351" i="5"/>
  <c r="AU341" i="5" s="1"/>
  <c r="AU342" i="5" s="1"/>
  <c r="AV351" i="5"/>
  <c r="AV341" i="5" s="1"/>
  <c r="AW351" i="5"/>
  <c r="AW341" i="5" s="1"/>
  <c r="AW342" i="5" s="1"/>
  <c r="AX351" i="5"/>
  <c r="AY351" i="5"/>
  <c r="AZ351" i="5"/>
  <c r="BA351" i="5"/>
  <c r="BB351" i="5"/>
  <c r="AQ356" i="5"/>
  <c r="AQ357" i="5" s="1"/>
  <c r="AR356" i="5"/>
  <c r="AR357" i="5" s="1"/>
  <c r="AW356" i="5"/>
  <c r="AW357" i="5" s="1"/>
  <c r="AX356" i="5"/>
  <c r="AX357" i="5" s="1"/>
  <c r="AY356" i="5"/>
  <c r="AY357" i="5" s="1"/>
  <c r="AZ356" i="5"/>
  <c r="AZ357" i="5" s="1"/>
  <c r="BJ356" i="5"/>
  <c r="AJ357" i="5"/>
  <c r="BB357" i="5"/>
  <c r="AJ358" i="5"/>
  <c r="AJ356" i="5" s="1"/>
  <c r="AK358" i="5"/>
  <c r="AL358" i="5"/>
  <c r="AM358" i="5"/>
  <c r="AN358" i="5"/>
  <c r="AO358" i="5"/>
  <c r="AP358" i="5"/>
  <c r="AQ358" i="5"/>
  <c r="AR358" i="5"/>
  <c r="AS358" i="5"/>
  <c r="AS356" i="5" s="1"/>
  <c r="AT358" i="5"/>
  <c r="AT356" i="5" s="1"/>
  <c r="AT357" i="5" s="1"/>
  <c r="AU358" i="5"/>
  <c r="AU356" i="5" s="1"/>
  <c r="AU357" i="5" s="1"/>
  <c r="AV358" i="5"/>
  <c r="AV356" i="5" s="1"/>
  <c r="AV357" i="5" s="1"/>
  <c r="AW358" i="5"/>
  <c r="AX358" i="5"/>
  <c r="AY358" i="5"/>
  <c r="AZ358" i="5"/>
  <c r="BA358" i="5"/>
  <c r="BA356" i="5" s="1"/>
  <c r="BA357" i="5" s="1"/>
  <c r="BB358" i="5"/>
  <c r="AJ362" i="5"/>
  <c r="AK362" i="5"/>
  <c r="AK356" i="5" s="1"/>
  <c r="AL362" i="5"/>
  <c r="AL356" i="5" s="1"/>
  <c r="AL357" i="5" s="1"/>
  <c r="AM362" i="5"/>
  <c r="AN362" i="5"/>
  <c r="AO362" i="5"/>
  <c r="AP362" i="5"/>
  <c r="AQ362" i="5"/>
  <c r="AR362" i="5"/>
  <c r="AS362" i="5"/>
  <c r="AT362" i="5"/>
  <c r="AU362" i="5"/>
  <c r="AV362" i="5"/>
  <c r="AW362" i="5"/>
  <c r="AX362" i="5"/>
  <c r="AY362" i="5"/>
  <c r="AZ362" i="5"/>
  <c r="BA362" i="5"/>
  <c r="BB362" i="5"/>
  <c r="BB356" i="5" s="1"/>
  <c r="AJ366" i="5"/>
  <c r="AK366" i="5"/>
  <c r="AL366" i="5"/>
  <c r="AM366" i="5"/>
  <c r="AN366" i="5"/>
  <c r="AO366" i="5"/>
  <c r="AP366" i="5"/>
  <c r="AQ366" i="5"/>
  <c r="AR366" i="5"/>
  <c r="AS366" i="5"/>
  <c r="AT366" i="5"/>
  <c r="AU366" i="5"/>
  <c r="AV366" i="5"/>
  <c r="AW366" i="5"/>
  <c r="AX366" i="5"/>
  <c r="AY366" i="5"/>
  <c r="AZ366" i="5"/>
  <c r="BA366" i="5"/>
  <c r="BB366" i="5"/>
  <c r="AX372" i="5"/>
  <c r="AJ373" i="5"/>
  <c r="AK373" i="5"/>
  <c r="AL373" i="5"/>
  <c r="AM373" i="5"/>
  <c r="AN373" i="5"/>
  <c r="AO373" i="5"/>
  <c r="AP373" i="5"/>
  <c r="AQ373" i="5"/>
  <c r="AR373" i="5"/>
  <c r="AR371" i="5" s="1"/>
  <c r="AR372" i="5" s="1"/>
  <c r="AS373" i="5"/>
  <c r="AS371" i="5" s="1"/>
  <c r="AT373" i="5"/>
  <c r="AT371" i="5" s="1"/>
  <c r="AT372" i="5" s="1"/>
  <c r="AU373" i="5"/>
  <c r="AU371" i="5" s="1"/>
  <c r="AU372" i="5" s="1"/>
  <c r="AV373" i="5"/>
  <c r="AV371" i="5" s="1"/>
  <c r="AW373" i="5"/>
  <c r="AW371" i="5" s="1"/>
  <c r="AW372" i="5" s="1"/>
  <c r="AX373" i="5"/>
  <c r="AX371" i="5" s="1"/>
  <c r="AY373" i="5"/>
  <c r="AY371" i="5" s="1"/>
  <c r="AY372" i="5" s="1"/>
  <c r="AZ373" i="5"/>
  <c r="BA373" i="5"/>
  <c r="BB373" i="5"/>
  <c r="AJ377" i="5"/>
  <c r="AK377" i="5"/>
  <c r="AL377" i="5"/>
  <c r="AM377" i="5"/>
  <c r="AN377" i="5"/>
  <c r="AO377" i="5"/>
  <c r="AP377" i="5"/>
  <c r="AQ377" i="5"/>
  <c r="AR377" i="5"/>
  <c r="AS377" i="5"/>
  <c r="AT377" i="5"/>
  <c r="AU377" i="5"/>
  <c r="AV377" i="5"/>
  <c r="AW377" i="5"/>
  <c r="AX377" i="5"/>
  <c r="AY377" i="5"/>
  <c r="AZ377" i="5"/>
  <c r="BA377" i="5"/>
  <c r="BA371" i="5" s="1"/>
  <c r="BA372" i="5" s="1"/>
  <c r="BB377" i="5"/>
  <c r="BB371" i="5" s="1"/>
  <c r="BB372" i="5" s="1"/>
  <c r="AJ381" i="5"/>
  <c r="AK381" i="5"/>
  <c r="AL381" i="5"/>
  <c r="AM381" i="5"/>
  <c r="AN381" i="5"/>
  <c r="AO381" i="5"/>
  <c r="AP381" i="5"/>
  <c r="AQ381" i="5"/>
  <c r="AR381" i="5"/>
  <c r="AS381" i="5"/>
  <c r="AT381" i="5"/>
  <c r="AU381" i="5"/>
  <c r="AV381" i="5"/>
  <c r="AW381" i="5"/>
  <c r="AX381" i="5"/>
  <c r="AY381" i="5"/>
  <c r="AZ381" i="5"/>
  <c r="BA381" i="5"/>
  <c r="BB381" i="5"/>
  <c r="AN386" i="5"/>
  <c r="AN387" i="5" s="1"/>
  <c r="BA386" i="5"/>
  <c r="BA387" i="5" s="1"/>
  <c r="AL387" i="5"/>
  <c r="AM387" i="5"/>
  <c r="AY387" i="5"/>
  <c r="AJ388" i="5"/>
  <c r="AK388" i="5"/>
  <c r="AL388" i="5"/>
  <c r="AL386" i="5" s="1"/>
  <c r="AM388" i="5"/>
  <c r="AM386" i="5" s="1"/>
  <c r="AN388" i="5"/>
  <c r="AO388" i="5"/>
  <c r="AP388" i="5"/>
  <c r="AQ388" i="5"/>
  <c r="AQ386" i="5" s="1"/>
  <c r="AQ387" i="5" s="1"/>
  <c r="AR388" i="5"/>
  <c r="AR386" i="5" s="1"/>
  <c r="AR387" i="5" s="1"/>
  <c r="AS388" i="5"/>
  <c r="AT388" i="5"/>
  <c r="AU388" i="5"/>
  <c r="AU386" i="5" s="1"/>
  <c r="AU387" i="5" s="1"/>
  <c r="AV388" i="5"/>
  <c r="AW388" i="5"/>
  <c r="AX388" i="5"/>
  <c r="AY388" i="5"/>
  <c r="AY386" i="5" s="1"/>
  <c r="AZ388" i="5"/>
  <c r="AZ386" i="5" s="1"/>
  <c r="AZ387" i="5" s="1"/>
  <c r="BA388" i="5"/>
  <c r="BB388" i="5"/>
  <c r="BB386" i="5" s="1"/>
  <c r="BB387" i="5" s="1"/>
  <c r="AJ392" i="5"/>
  <c r="AK392" i="5"/>
  <c r="AL392" i="5"/>
  <c r="AM392" i="5"/>
  <c r="AN392" i="5"/>
  <c r="AO392" i="5"/>
  <c r="AP392" i="5"/>
  <c r="AQ392" i="5"/>
  <c r="AR392" i="5"/>
  <c r="AS392" i="5"/>
  <c r="AT392" i="5"/>
  <c r="AU392" i="5"/>
  <c r="AV392" i="5"/>
  <c r="AW392" i="5"/>
  <c r="AX392" i="5"/>
  <c r="AY392" i="5"/>
  <c r="AZ392" i="5"/>
  <c r="BA392" i="5"/>
  <c r="BB392" i="5"/>
  <c r="AJ396" i="5"/>
  <c r="AK396" i="5"/>
  <c r="AL396" i="5"/>
  <c r="AM396" i="5"/>
  <c r="AN396" i="5"/>
  <c r="AO396" i="5"/>
  <c r="AP396" i="5"/>
  <c r="AQ396" i="5"/>
  <c r="AR396" i="5"/>
  <c r="AS396" i="5"/>
  <c r="AS386" i="5" s="1"/>
  <c r="AS387" i="5" s="1"/>
  <c r="AT396" i="5"/>
  <c r="AU396" i="5"/>
  <c r="AV396" i="5"/>
  <c r="AV386" i="5" s="1"/>
  <c r="AV387" i="5" s="1"/>
  <c r="AW396" i="5"/>
  <c r="AW386" i="5" s="1"/>
  <c r="AW387" i="5" s="1"/>
  <c r="AX396" i="5"/>
  <c r="AY396" i="5"/>
  <c r="AZ396" i="5"/>
  <c r="BA396" i="5"/>
  <c r="BB396" i="5"/>
  <c r="AN401" i="5"/>
  <c r="AN402" i="5" s="1"/>
  <c r="AS401" i="5"/>
  <c r="AT401" i="5"/>
  <c r="AT402" i="5" s="1"/>
  <c r="AV401" i="5"/>
  <c r="AW401" i="5"/>
  <c r="AW402" i="5" s="1"/>
  <c r="AX401" i="5"/>
  <c r="AX402" i="5" s="1"/>
  <c r="AJ403" i="5"/>
  <c r="AK403" i="5"/>
  <c r="AL403" i="5"/>
  <c r="AM403" i="5"/>
  <c r="AN403" i="5"/>
  <c r="AO403" i="5"/>
  <c r="AP403" i="5"/>
  <c r="AQ403" i="5"/>
  <c r="AQ401" i="5" s="1"/>
  <c r="AQ402" i="5" s="1"/>
  <c r="AR403" i="5"/>
  <c r="AS403" i="5"/>
  <c r="AT403" i="5"/>
  <c r="AU403" i="5"/>
  <c r="AV403" i="5"/>
  <c r="AW403" i="5"/>
  <c r="AX403" i="5"/>
  <c r="AY403" i="5"/>
  <c r="AY401" i="5" s="1"/>
  <c r="AY402" i="5" s="1"/>
  <c r="AZ403" i="5"/>
  <c r="AZ401" i="5" s="1"/>
  <c r="AZ402" i="5" s="1"/>
  <c r="BA403" i="5"/>
  <c r="BA401" i="5" s="1"/>
  <c r="BA402" i="5" s="1"/>
  <c r="BB403" i="5"/>
  <c r="AJ407" i="5"/>
  <c r="AK407" i="5"/>
  <c r="AL407" i="5"/>
  <c r="AM407" i="5"/>
  <c r="AN407" i="5"/>
  <c r="AO407" i="5"/>
  <c r="AP407" i="5"/>
  <c r="AQ407" i="5"/>
  <c r="AR407" i="5"/>
  <c r="AS407" i="5"/>
  <c r="AT407" i="5"/>
  <c r="AU407" i="5"/>
  <c r="AV407" i="5"/>
  <c r="AW407" i="5"/>
  <c r="AX407" i="5"/>
  <c r="AY407" i="5"/>
  <c r="AZ407" i="5"/>
  <c r="BA407" i="5"/>
  <c r="BB407" i="5"/>
  <c r="BB401" i="5" s="1"/>
  <c r="BB402" i="5" s="1"/>
  <c r="AJ411" i="5"/>
  <c r="AJ401" i="5" s="1"/>
  <c r="AK411" i="5"/>
  <c r="AK401" i="5" s="1"/>
  <c r="AK402" i="5" s="1"/>
  <c r="AL411" i="5"/>
  <c r="AM411" i="5"/>
  <c r="AN411" i="5"/>
  <c r="AO411" i="5"/>
  <c r="AP411" i="5"/>
  <c r="AQ411" i="5"/>
  <c r="AR411" i="5"/>
  <c r="AS411" i="5"/>
  <c r="AT411" i="5"/>
  <c r="AU411" i="5"/>
  <c r="AU401" i="5" s="1"/>
  <c r="AU402" i="5" s="1"/>
  <c r="AV411" i="5"/>
  <c r="AW411" i="5"/>
  <c r="AX411" i="5"/>
  <c r="AY411" i="5"/>
  <c r="AZ411" i="5"/>
  <c r="BA411" i="5"/>
  <c r="BB411" i="5"/>
  <c r="AJ417" i="5"/>
  <c r="AK417" i="5"/>
  <c r="AS417" i="5"/>
  <c r="AU417" i="5"/>
  <c r="AJ418" i="5"/>
  <c r="AK418" i="5"/>
  <c r="AL418" i="5"/>
  <c r="AM418" i="5"/>
  <c r="AN418" i="5"/>
  <c r="AO418" i="5"/>
  <c r="AP418" i="5"/>
  <c r="AQ418" i="5"/>
  <c r="AR418" i="5"/>
  <c r="AS418" i="5"/>
  <c r="AT418" i="5"/>
  <c r="AU418" i="5"/>
  <c r="AU416" i="5" s="1"/>
  <c r="AV418" i="5"/>
  <c r="AW418" i="5"/>
  <c r="AX418" i="5"/>
  <c r="AX416" i="5" s="1"/>
  <c r="AX417" i="5" s="1"/>
  <c r="AY418" i="5"/>
  <c r="AZ418" i="5"/>
  <c r="BA418" i="5"/>
  <c r="BB418" i="5"/>
  <c r="AJ422" i="5"/>
  <c r="AJ416" i="5" s="1"/>
  <c r="AK422" i="5"/>
  <c r="AK416" i="5" s="1"/>
  <c r="AL422" i="5"/>
  <c r="AL416" i="5" s="1"/>
  <c r="AL417" i="5" s="1"/>
  <c r="AM422" i="5"/>
  <c r="AM416" i="5" s="1"/>
  <c r="AN422" i="5"/>
  <c r="AN416" i="5" s="1"/>
  <c r="AN417" i="5" s="1"/>
  <c r="AO422" i="5"/>
  <c r="AP422" i="5"/>
  <c r="AQ422" i="5"/>
  <c r="AR422" i="5"/>
  <c r="AS422" i="5"/>
  <c r="AS416" i="5" s="1"/>
  <c r="AT422" i="5"/>
  <c r="AU422" i="5"/>
  <c r="AV422" i="5"/>
  <c r="AW422" i="5"/>
  <c r="AX422" i="5"/>
  <c r="AY422" i="5"/>
  <c r="AZ422" i="5"/>
  <c r="BA422" i="5"/>
  <c r="BB422" i="5"/>
  <c r="AJ426" i="5"/>
  <c r="AK426" i="5"/>
  <c r="AL426" i="5"/>
  <c r="AM426" i="5"/>
  <c r="AN426" i="5"/>
  <c r="AO426" i="5"/>
  <c r="AP426" i="5"/>
  <c r="AQ426" i="5"/>
  <c r="AR426" i="5"/>
  <c r="AS426" i="5"/>
  <c r="AT426" i="5"/>
  <c r="AU426" i="5"/>
  <c r="AV426" i="5"/>
  <c r="AW426" i="5"/>
  <c r="AX426" i="5"/>
  <c r="AY426" i="5"/>
  <c r="AY416" i="5" s="1"/>
  <c r="AY417" i="5" s="1"/>
  <c r="AZ426" i="5"/>
  <c r="AZ416" i="5" s="1"/>
  <c r="AZ417" i="5" s="1"/>
  <c r="BA426" i="5"/>
  <c r="BA416" i="5" s="1"/>
  <c r="BA417" i="5" s="1"/>
  <c r="BB426" i="5"/>
  <c r="AU431" i="5"/>
  <c r="AU432" i="5" s="1"/>
  <c r="AV431" i="5"/>
  <c r="AY431" i="5"/>
  <c r="AY432" i="5" s="1"/>
  <c r="AW432" i="5"/>
  <c r="AX432" i="5"/>
  <c r="AJ433" i="5"/>
  <c r="AK433" i="5"/>
  <c r="AL433" i="5"/>
  <c r="AM433" i="5"/>
  <c r="AN433" i="5"/>
  <c r="AO433" i="5"/>
  <c r="AP433" i="5"/>
  <c r="AP431" i="5" s="1"/>
  <c r="AQ433" i="5"/>
  <c r="AQ431" i="5" s="1"/>
  <c r="AQ432" i="5" s="1"/>
  <c r="AR433" i="5"/>
  <c r="AS433" i="5"/>
  <c r="AS431" i="5" s="1"/>
  <c r="AT433" i="5"/>
  <c r="AT431" i="5" s="1"/>
  <c r="AT432" i="5" s="1"/>
  <c r="AU433" i="5"/>
  <c r="AV433" i="5"/>
  <c r="AW433" i="5"/>
  <c r="AX433" i="5"/>
  <c r="AY433" i="5"/>
  <c r="AZ433" i="5"/>
  <c r="BA433" i="5"/>
  <c r="BB433" i="5"/>
  <c r="AJ437" i="5"/>
  <c r="AK437" i="5"/>
  <c r="AL437" i="5"/>
  <c r="AL431" i="5" s="1"/>
  <c r="AL432" i="5" s="1"/>
  <c r="AM437" i="5"/>
  <c r="AM431" i="5" s="1"/>
  <c r="AN437" i="5"/>
  <c r="AO437" i="5"/>
  <c r="AO431" i="5" s="1"/>
  <c r="AO432" i="5" s="1"/>
  <c r="AP437" i="5"/>
  <c r="AQ437" i="5"/>
  <c r="AR437" i="5"/>
  <c r="AS437" i="5"/>
  <c r="AT437" i="5"/>
  <c r="AU437" i="5"/>
  <c r="AV437" i="5"/>
  <c r="AW437" i="5"/>
  <c r="AX437" i="5"/>
  <c r="AY437" i="5"/>
  <c r="AZ437" i="5"/>
  <c r="BA437" i="5"/>
  <c r="BB437" i="5"/>
  <c r="AJ441" i="5"/>
  <c r="AJ431" i="5" s="1"/>
  <c r="AK441" i="5"/>
  <c r="AK431" i="5" s="1"/>
  <c r="AK432" i="5" s="1"/>
  <c r="AL441" i="5"/>
  <c r="AM441" i="5"/>
  <c r="AN441" i="5"/>
  <c r="AN431" i="5" s="1"/>
  <c r="AN432" i="5" s="1"/>
  <c r="AO441" i="5"/>
  <c r="AP441" i="5"/>
  <c r="AQ441" i="5"/>
  <c r="AR441" i="5"/>
  <c r="AS441" i="5"/>
  <c r="AT441" i="5"/>
  <c r="AU441" i="5"/>
  <c r="AV441" i="5"/>
  <c r="AW441" i="5"/>
  <c r="AW431" i="5" s="1"/>
  <c r="AX441" i="5"/>
  <c r="AX431" i="5" s="1"/>
  <c r="AY441" i="5"/>
  <c r="AZ441" i="5"/>
  <c r="BA441" i="5"/>
  <c r="BB441" i="5"/>
  <c r="AU446" i="5"/>
  <c r="AW446" i="5"/>
  <c r="AW447" i="5" s="1"/>
  <c r="AX446" i="5"/>
  <c r="AX447" i="5" s="1"/>
  <c r="AS447" i="5"/>
  <c r="AT447" i="5"/>
  <c r="AU447" i="5"/>
  <c r="AV447" i="5"/>
  <c r="AJ448" i="5"/>
  <c r="AK448" i="5"/>
  <c r="AL448" i="5"/>
  <c r="AL446" i="5" s="1"/>
  <c r="AL447" i="5" s="1"/>
  <c r="AM448" i="5"/>
  <c r="AM446" i="5" s="1"/>
  <c r="AN448" i="5"/>
  <c r="AN446" i="5" s="1"/>
  <c r="AN447" i="5" s="1"/>
  <c r="AO448" i="5"/>
  <c r="AO446" i="5" s="1"/>
  <c r="AO447" i="5" s="1"/>
  <c r="AP448" i="5"/>
  <c r="AP446" i="5" s="1"/>
  <c r="AQ448" i="5"/>
  <c r="AQ446" i="5" s="1"/>
  <c r="AQ447" i="5" s="1"/>
  <c r="AR448" i="5"/>
  <c r="AS448" i="5"/>
  <c r="AT448" i="5"/>
  <c r="AU448" i="5"/>
  <c r="AV448" i="5"/>
  <c r="AV446" i="5" s="1"/>
  <c r="AW448" i="5"/>
  <c r="AX448" i="5"/>
  <c r="AY448" i="5"/>
  <c r="AZ448" i="5"/>
  <c r="BA448" i="5"/>
  <c r="BB448" i="5"/>
  <c r="AJ452" i="5"/>
  <c r="AK452" i="5"/>
  <c r="AL452" i="5"/>
  <c r="AM452" i="5"/>
  <c r="AN452" i="5"/>
  <c r="AO452" i="5"/>
  <c r="AP452" i="5"/>
  <c r="AQ452" i="5"/>
  <c r="AR452" i="5"/>
  <c r="AS452" i="5"/>
  <c r="AT452" i="5"/>
  <c r="AU452" i="5"/>
  <c r="AV452" i="5"/>
  <c r="AW452" i="5"/>
  <c r="AX452" i="5"/>
  <c r="AY452" i="5"/>
  <c r="AY446" i="5" s="1"/>
  <c r="AY447" i="5" s="1"/>
  <c r="AZ452" i="5"/>
  <c r="AZ446" i="5" s="1"/>
  <c r="AZ447" i="5" s="1"/>
  <c r="BA452" i="5"/>
  <c r="BA446" i="5" s="1"/>
  <c r="BA447" i="5" s="1"/>
  <c r="BB452" i="5"/>
  <c r="BB446" i="5" s="1"/>
  <c r="BB447" i="5" s="1"/>
  <c r="AJ456" i="5"/>
  <c r="AJ446" i="5" s="1"/>
  <c r="AK456" i="5"/>
  <c r="AK446" i="5" s="1"/>
  <c r="AK447" i="5" s="1"/>
  <c r="AL456" i="5"/>
  <c r="AM456" i="5"/>
  <c r="AN456" i="5"/>
  <c r="AO456" i="5"/>
  <c r="AP456" i="5"/>
  <c r="AQ456" i="5"/>
  <c r="AR456" i="5"/>
  <c r="AS456" i="5"/>
  <c r="AS446" i="5" s="1"/>
  <c r="AT456" i="5"/>
  <c r="AT446" i="5" s="1"/>
  <c r="AU456" i="5"/>
  <c r="AV456" i="5"/>
  <c r="AW456" i="5"/>
  <c r="AX456" i="5"/>
  <c r="AY456" i="5"/>
  <c r="AZ456" i="5"/>
  <c r="BA456" i="5"/>
  <c r="BB456" i="5"/>
  <c r="AJ462" i="5"/>
  <c r="AK462" i="5"/>
  <c r="AL462" i="5"/>
  <c r="AN462" i="5"/>
  <c r="AJ463" i="5"/>
  <c r="AK463" i="5"/>
  <c r="AL463" i="5"/>
  <c r="AM463" i="5"/>
  <c r="AN463" i="5"/>
  <c r="AN461" i="5" s="1"/>
  <c r="AO463" i="5"/>
  <c r="AO461" i="5" s="1"/>
  <c r="AO462" i="5" s="1"/>
  <c r="AP463" i="5"/>
  <c r="AP461" i="5" s="1"/>
  <c r="AP462" i="5" s="1"/>
  <c r="AQ463" i="5"/>
  <c r="AR463" i="5"/>
  <c r="AS463" i="5"/>
  <c r="AT463" i="5"/>
  <c r="AU463" i="5"/>
  <c r="AV463" i="5"/>
  <c r="AW463" i="5"/>
  <c r="AX463" i="5"/>
  <c r="AY463" i="5"/>
  <c r="AZ463" i="5"/>
  <c r="BA463" i="5"/>
  <c r="BA461" i="5" s="1"/>
  <c r="BA462" i="5" s="1"/>
  <c r="BB463" i="5"/>
  <c r="BB461" i="5" s="1"/>
  <c r="BB462" i="5" s="1"/>
  <c r="AJ467" i="5"/>
  <c r="AJ461" i="5" s="1"/>
  <c r="AK467" i="5"/>
  <c r="AK461" i="5" s="1"/>
  <c r="AL467" i="5"/>
  <c r="AL461" i="5" s="1"/>
  <c r="AM467" i="5"/>
  <c r="AN467" i="5"/>
  <c r="AO467" i="5"/>
  <c r="AP467" i="5"/>
  <c r="AQ467" i="5"/>
  <c r="AR467" i="5"/>
  <c r="AS467" i="5"/>
  <c r="AT467" i="5"/>
  <c r="AU467" i="5"/>
  <c r="AV467" i="5"/>
  <c r="AW467" i="5"/>
  <c r="AX467" i="5"/>
  <c r="AY467" i="5"/>
  <c r="AZ467" i="5"/>
  <c r="BA467" i="5"/>
  <c r="BB467" i="5"/>
  <c r="AJ471" i="5"/>
  <c r="AK471" i="5"/>
  <c r="AL471" i="5"/>
  <c r="AM471" i="5"/>
  <c r="AN471" i="5"/>
  <c r="AO471" i="5"/>
  <c r="AP471" i="5"/>
  <c r="AQ471" i="5"/>
  <c r="AR471" i="5"/>
  <c r="AS471" i="5"/>
  <c r="AT471" i="5"/>
  <c r="AU471" i="5"/>
  <c r="AV471" i="5"/>
  <c r="AW471" i="5"/>
  <c r="AX471" i="5"/>
  <c r="AX461" i="5" s="1"/>
  <c r="AX462" i="5" s="1"/>
  <c r="AY471" i="5"/>
  <c r="AY461" i="5" s="1"/>
  <c r="AY462" i="5" s="1"/>
  <c r="AZ471" i="5"/>
  <c r="AZ461" i="5" s="1"/>
  <c r="AZ462" i="5" s="1"/>
  <c r="BA471" i="5"/>
  <c r="BB471" i="5"/>
  <c r="AO476" i="5"/>
  <c r="AO477" i="5" s="1"/>
  <c r="AU476" i="5"/>
  <c r="AV476" i="5"/>
  <c r="AV477" i="5" s="1"/>
  <c r="AJ477" i="5"/>
  <c r="AK477" i="5"/>
  <c r="AT477" i="5"/>
  <c r="AU477" i="5"/>
  <c r="AW477" i="5"/>
  <c r="AX477" i="5"/>
  <c r="AJ478" i="5"/>
  <c r="AK478" i="5"/>
  <c r="AL478" i="5"/>
  <c r="AM478" i="5"/>
  <c r="AN478" i="5"/>
  <c r="AO478" i="5"/>
  <c r="AP478" i="5"/>
  <c r="AQ478" i="5"/>
  <c r="AR478" i="5"/>
  <c r="AS478" i="5"/>
  <c r="AT478" i="5"/>
  <c r="AT476" i="5" s="1"/>
  <c r="AU478" i="5"/>
  <c r="AV478" i="5"/>
  <c r="AW478" i="5"/>
  <c r="AW476" i="5" s="1"/>
  <c r="BJ476" i="5" s="1"/>
  <c r="AX478" i="5"/>
  <c r="AX476" i="5" s="1"/>
  <c r="AY478" i="5"/>
  <c r="AY476" i="5" s="1"/>
  <c r="AY477" i="5" s="1"/>
  <c r="AZ478" i="5"/>
  <c r="AZ476" i="5" s="1"/>
  <c r="AZ477" i="5" s="1"/>
  <c r="BA478" i="5"/>
  <c r="BB478" i="5"/>
  <c r="BB476" i="5" s="1"/>
  <c r="BB477" i="5" s="1"/>
  <c r="AJ482" i="5"/>
  <c r="AJ476" i="5" s="1"/>
  <c r="BF476" i="5" s="1"/>
  <c r="AK482" i="5"/>
  <c r="AK476" i="5" s="1"/>
  <c r="AL482" i="5"/>
  <c r="AM482" i="5"/>
  <c r="AN482" i="5"/>
  <c r="AO482" i="5"/>
  <c r="AP482" i="5"/>
  <c r="AQ482" i="5"/>
  <c r="AR482" i="5"/>
  <c r="AS482" i="5"/>
  <c r="AT482" i="5"/>
  <c r="AU482" i="5"/>
  <c r="AV482" i="5"/>
  <c r="AW482" i="5"/>
  <c r="AX482" i="5"/>
  <c r="AY482" i="5"/>
  <c r="AZ482" i="5"/>
  <c r="BA482" i="5"/>
  <c r="BB482" i="5"/>
  <c r="AJ486" i="5"/>
  <c r="AK486" i="5"/>
  <c r="AL486" i="5"/>
  <c r="AL476" i="5" s="1"/>
  <c r="AL477" i="5" s="1"/>
  <c r="AM486" i="5"/>
  <c r="AM476" i="5" s="1"/>
  <c r="AN486" i="5"/>
  <c r="AO486" i="5"/>
  <c r="AP486" i="5"/>
  <c r="AP476" i="5" s="1"/>
  <c r="AQ486" i="5"/>
  <c r="AR486" i="5"/>
  <c r="AS486" i="5"/>
  <c r="AT486" i="5"/>
  <c r="AU486" i="5"/>
  <c r="AV486" i="5"/>
  <c r="AW486" i="5"/>
  <c r="AX486" i="5"/>
  <c r="AY486" i="5"/>
  <c r="AZ486" i="5"/>
  <c r="BA486" i="5"/>
  <c r="BB486" i="5"/>
  <c r="AZ491" i="5"/>
  <c r="AZ492" i="5" s="1"/>
  <c r="BA491" i="5"/>
  <c r="BA492" i="5" s="1"/>
  <c r="BB491" i="5"/>
  <c r="BB492" i="5" s="1"/>
  <c r="AK492" i="5"/>
  <c r="AJ493" i="5"/>
  <c r="AK493" i="5"/>
  <c r="AL493" i="5"/>
  <c r="AM493" i="5"/>
  <c r="AN493" i="5"/>
  <c r="AO493" i="5"/>
  <c r="AP493" i="5"/>
  <c r="AQ493" i="5"/>
  <c r="AR493" i="5"/>
  <c r="AS493" i="5"/>
  <c r="AT493" i="5"/>
  <c r="AT491" i="5" s="1"/>
  <c r="AT492" i="5" s="1"/>
  <c r="AU493" i="5"/>
  <c r="AV493" i="5"/>
  <c r="AW493" i="5"/>
  <c r="AX493" i="5"/>
  <c r="AX491" i="5" s="1"/>
  <c r="AX492" i="5" s="1"/>
  <c r="AY493" i="5"/>
  <c r="AY491" i="5" s="1"/>
  <c r="AY492" i="5" s="1"/>
  <c r="AZ493" i="5"/>
  <c r="BA493" i="5"/>
  <c r="BB493" i="5"/>
  <c r="AJ497" i="5"/>
  <c r="AK497" i="5"/>
  <c r="AL497" i="5"/>
  <c r="AM497" i="5"/>
  <c r="AN497" i="5"/>
  <c r="AO497" i="5"/>
  <c r="AP497" i="5"/>
  <c r="AQ497" i="5"/>
  <c r="AR497" i="5"/>
  <c r="AS497" i="5"/>
  <c r="AT497" i="5"/>
  <c r="AU497" i="5"/>
  <c r="AV497" i="5"/>
  <c r="AW497" i="5"/>
  <c r="AX497" i="5"/>
  <c r="AY497" i="5"/>
  <c r="AZ497" i="5"/>
  <c r="BA497" i="5"/>
  <c r="BB497" i="5"/>
  <c r="AJ501" i="5"/>
  <c r="AK501" i="5"/>
  <c r="AK491" i="5" s="1"/>
  <c r="AL501" i="5"/>
  <c r="AL491" i="5" s="1"/>
  <c r="AL492" i="5" s="1"/>
  <c r="AM501" i="5"/>
  <c r="AN501" i="5"/>
  <c r="AO501" i="5"/>
  <c r="AP501" i="5"/>
  <c r="AQ501" i="5"/>
  <c r="AR501" i="5"/>
  <c r="AS501" i="5"/>
  <c r="AT501" i="5"/>
  <c r="AU501" i="5"/>
  <c r="AV501" i="5"/>
  <c r="AW501" i="5"/>
  <c r="AX501" i="5"/>
  <c r="AY501" i="5"/>
  <c r="AZ501" i="5"/>
  <c r="BA501" i="5"/>
  <c r="BB501" i="5"/>
  <c r="AJ506" i="5"/>
  <c r="AK506" i="5"/>
  <c r="AK507" i="5" s="1"/>
  <c r="AL506" i="5"/>
  <c r="AL507" i="5" s="1"/>
  <c r="BA507" i="5"/>
  <c r="BB507" i="5"/>
  <c r="AJ508" i="5"/>
  <c r="AK508" i="5"/>
  <c r="AL508" i="5"/>
  <c r="AM508" i="5"/>
  <c r="AN508" i="5"/>
  <c r="AO508" i="5"/>
  <c r="AP508" i="5"/>
  <c r="AQ508" i="5"/>
  <c r="AR508" i="5"/>
  <c r="AS508" i="5"/>
  <c r="AS506" i="5" s="1"/>
  <c r="AT508" i="5"/>
  <c r="AT506" i="5" s="1"/>
  <c r="AT507" i="5" s="1"/>
  <c r="AU508" i="5"/>
  <c r="AU506" i="5" s="1"/>
  <c r="AU507" i="5" s="1"/>
  <c r="AV508" i="5"/>
  <c r="AW508" i="5"/>
  <c r="AX508" i="5"/>
  <c r="AY508" i="5"/>
  <c r="AZ508" i="5"/>
  <c r="BA508" i="5"/>
  <c r="BB508" i="5"/>
  <c r="BB506" i="5" s="1"/>
  <c r="AJ512" i="5"/>
  <c r="AK512" i="5"/>
  <c r="AL512" i="5"/>
  <c r="AM512" i="5"/>
  <c r="AN512" i="5"/>
  <c r="AO512" i="5"/>
  <c r="AP512" i="5"/>
  <c r="AP506" i="5" s="1"/>
  <c r="AQ512" i="5"/>
  <c r="AQ506" i="5" s="1"/>
  <c r="AQ507" i="5" s="1"/>
  <c r="AR512" i="5"/>
  <c r="AS512" i="5"/>
  <c r="AT512" i="5"/>
  <c r="AU512" i="5"/>
  <c r="AV512" i="5"/>
  <c r="AW512" i="5"/>
  <c r="AX512" i="5"/>
  <c r="AY512" i="5"/>
  <c r="AZ512" i="5"/>
  <c r="BA512" i="5"/>
  <c r="BB512" i="5"/>
  <c r="AJ516" i="5"/>
  <c r="AK516" i="5"/>
  <c r="AL516" i="5"/>
  <c r="AM516" i="5"/>
  <c r="AM506" i="5" s="1"/>
  <c r="AN516" i="5"/>
  <c r="AN506" i="5" s="1"/>
  <c r="AN507" i="5" s="1"/>
  <c r="AO516" i="5"/>
  <c r="AO506" i="5" s="1"/>
  <c r="AO507" i="5" s="1"/>
  <c r="AP516" i="5"/>
  <c r="AQ516" i="5"/>
  <c r="AR516" i="5"/>
  <c r="AS516" i="5"/>
  <c r="AT516" i="5"/>
  <c r="AU516" i="5"/>
  <c r="AV516" i="5"/>
  <c r="AW516" i="5"/>
  <c r="AX516" i="5"/>
  <c r="AY516" i="5"/>
  <c r="AZ516" i="5"/>
  <c r="BA516" i="5"/>
  <c r="BA506" i="5" s="1"/>
  <c r="BB516" i="5"/>
  <c r="AP521" i="5"/>
  <c r="AT521" i="5"/>
  <c r="AT522" i="5" s="1"/>
  <c r="BA521" i="5"/>
  <c r="BA522" i="5" s="1"/>
  <c r="BB521" i="5"/>
  <c r="BB522" i="5" s="1"/>
  <c r="AO522" i="5"/>
  <c r="AP522" i="5"/>
  <c r="AJ523" i="5"/>
  <c r="AK523" i="5"/>
  <c r="AK521" i="5" s="1"/>
  <c r="AK522" i="5" s="1"/>
  <c r="AL523" i="5"/>
  <c r="AM523" i="5"/>
  <c r="AN523" i="5"/>
  <c r="AO523" i="5"/>
  <c r="AP523" i="5"/>
  <c r="AQ523" i="5"/>
  <c r="AR523" i="5"/>
  <c r="AS523" i="5"/>
  <c r="AS521" i="5" s="1"/>
  <c r="AT523" i="5"/>
  <c r="AU523" i="5"/>
  <c r="AV523" i="5"/>
  <c r="AW523" i="5"/>
  <c r="AX523" i="5"/>
  <c r="AY523" i="5"/>
  <c r="AZ523" i="5"/>
  <c r="BA523" i="5"/>
  <c r="BB523" i="5"/>
  <c r="AJ527" i="5"/>
  <c r="AJ521" i="5" s="1"/>
  <c r="AK527" i="5"/>
  <c r="AL527" i="5"/>
  <c r="AL521" i="5" s="1"/>
  <c r="AL522" i="5" s="1"/>
  <c r="AM527" i="5"/>
  <c r="AN527" i="5"/>
  <c r="AN521" i="5" s="1"/>
  <c r="AN522" i="5" s="1"/>
  <c r="AO527" i="5"/>
  <c r="AO521" i="5" s="1"/>
  <c r="AP527" i="5"/>
  <c r="AQ527" i="5"/>
  <c r="AR527" i="5"/>
  <c r="AS527" i="5"/>
  <c r="AT527" i="5"/>
  <c r="AU527" i="5"/>
  <c r="AV527" i="5"/>
  <c r="AW527" i="5"/>
  <c r="AX527" i="5"/>
  <c r="AY527" i="5"/>
  <c r="AZ527" i="5"/>
  <c r="BA527" i="5"/>
  <c r="BB527" i="5"/>
  <c r="AJ531" i="5"/>
  <c r="AK531" i="5"/>
  <c r="AL531" i="5"/>
  <c r="AM531" i="5"/>
  <c r="AN531" i="5"/>
  <c r="AO531" i="5"/>
  <c r="AP531" i="5"/>
  <c r="AQ531" i="5"/>
  <c r="AR531" i="5"/>
  <c r="AS531" i="5"/>
  <c r="AT531" i="5"/>
  <c r="AU531" i="5"/>
  <c r="AV531" i="5"/>
  <c r="AW531" i="5"/>
  <c r="AX531" i="5"/>
  <c r="AY531" i="5"/>
  <c r="AY521" i="5" s="1"/>
  <c r="AY522" i="5" s="1"/>
  <c r="AZ531" i="5"/>
  <c r="AZ521" i="5" s="1"/>
  <c r="AZ522" i="5" s="1"/>
  <c r="BA531" i="5"/>
  <c r="BB531" i="5"/>
  <c r="AR536" i="5"/>
  <c r="AS536" i="5"/>
  <c r="AT536" i="5"/>
  <c r="AT537" i="5" s="1"/>
  <c r="AU536" i="5"/>
  <c r="AU537" i="5" s="1"/>
  <c r="BB536" i="5"/>
  <c r="AR537" i="5"/>
  <c r="BB537" i="5"/>
  <c r="AJ538" i="5"/>
  <c r="AJ536" i="5" s="1"/>
  <c r="AK538" i="5"/>
  <c r="AK536" i="5" s="1"/>
  <c r="AK537" i="5" s="1"/>
  <c r="AL538" i="5"/>
  <c r="AL536" i="5" s="1"/>
  <c r="AL537" i="5" s="1"/>
  <c r="AM538" i="5"/>
  <c r="AM536" i="5" s="1"/>
  <c r="AN538" i="5"/>
  <c r="AN536" i="5" s="1"/>
  <c r="AN537" i="5" s="1"/>
  <c r="AO538" i="5"/>
  <c r="AO536" i="5" s="1"/>
  <c r="AO537" i="5" s="1"/>
  <c r="AP538" i="5"/>
  <c r="AP536" i="5" s="1"/>
  <c r="AQ538" i="5"/>
  <c r="AR538" i="5"/>
  <c r="AS538" i="5"/>
  <c r="AT538" i="5"/>
  <c r="AU538" i="5"/>
  <c r="AV538" i="5"/>
  <c r="AW538" i="5"/>
  <c r="AX538" i="5"/>
  <c r="AY538" i="5"/>
  <c r="AZ538" i="5"/>
  <c r="AZ536" i="5" s="1"/>
  <c r="AZ537" i="5" s="1"/>
  <c r="BA538" i="5"/>
  <c r="BA536" i="5" s="1"/>
  <c r="BA537" i="5" s="1"/>
  <c r="BB538" i="5"/>
  <c r="AJ542" i="5"/>
  <c r="AK542" i="5"/>
  <c r="AL542" i="5"/>
  <c r="AM542" i="5"/>
  <c r="AN542" i="5"/>
  <c r="AO542" i="5"/>
  <c r="AP542" i="5"/>
  <c r="AQ542" i="5"/>
  <c r="AR542" i="5"/>
  <c r="AS542" i="5"/>
  <c r="AT542" i="5"/>
  <c r="AU542" i="5"/>
  <c r="AV542" i="5"/>
  <c r="AV536" i="5" s="1"/>
  <c r="AW542" i="5"/>
  <c r="AX542" i="5"/>
  <c r="AY542" i="5"/>
  <c r="AZ542" i="5"/>
  <c r="BA542" i="5"/>
  <c r="BB542" i="5"/>
  <c r="AJ546" i="5"/>
  <c r="AK546" i="5"/>
  <c r="AL546" i="5"/>
  <c r="AM546" i="5"/>
  <c r="AN546" i="5"/>
  <c r="AO546" i="5"/>
  <c r="AP546" i="5"/>
  <c r="AQ546" i="5"/>
  <c r="AQ536" i="5" s="1"/>
  <c r="AQ537" i="5" s="1"/>
  <c r="AR546" i="5"/>
  <c r="AS546" i="5"/>
  <c r="AT546" i="5"/>
  <c r="AU546" i="5"/>
  <c r="AV546" i="5"/>
  <c r="AW546" i="5"/>
  <c r="AX546" i="5"/>
  <c r="AY546" i="5"/>
  <c r="AZ546" i="5"/>
  <c r="BA546" i="5"/>
  <c r="BB546" i="5"/>
  <c r="AO551" i="5"/>
  <c r="AO552" i="5" s="1"/>
  <c r="AP551" i="5"/>
  <c r="AS551" i="5"/>
  <c r="AT551" i="5"/>
  <c r="AT552" i="5" s="1"/>
  <c r="AU551" i="5"/>
  <c r="AU552" i="5" s="1"/>
  <c r="AV551" i="5"/>
  <c r="AW551" i="5"/>
  <c r="AW552" i="5" s="1"/>
  <c r="AX551" i="5"/>
  <c r="AX552" i="5" s="1"/>
  <c r="AY551" i="5"/>
  <c r="AY552" i="5" s="1"/>
  <c r="BA551" i="5"/>
  <c r="BA552" i="5" s="1"/>
  <c r="AP552" i="5"/>
  <c r="BB552" i="5"/>
  <c r="AJ553" i="5"/>
  <c r="AK553" i="5"/>
  <c r="AL553" i="5"/>
  <c r="AM553" i="5"/>
  <c r="AM551" i="5" s="1"/>
  <c r="AN553" i="5"/>
  <c r="AN551" i="5" s="1"/>
  <c r="AN552" i="5" s="1"/>
  <c r="AO553" i="5"/>
  <c r="AP553" i="5"/>
  <c r="AQ553" i="5"/>
  <c r="AQ551" i="5" s="1"/>
  <c r="AQ552" i="5" s="1"/>
  <c r="AR553" i="5"/>
  <c r="AR551" i="5" s="1"/>
  <c r="AR552" i="5" s="1"/>
  <c r="AS553" i="5"/>
  <c r="AT553" i="5"/>
  <c r="AU553" i="5"/>
  <c r="AV553" i="5"/>
  <c r="AW553" i="5"/>
  <c r="AX553" i="5"/>
  <c r="AY553" i="5"/>
  <c r="AZ553" i="5"/>
  <c r="BA553" i="5"/>
  <c r="BB553" i="5"/>
  <c r="BB551" i="5" s="1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AJ561" i="5"/>
  <c r="AK561" i="5"/>
  <c r="AL561" i="5"/>
  <c r="AM561" i="5"/>
  <c r="AN561" i="5"/>
  <c r="AO561" i="5"/>
  <c r="AP561" i="5"/>
  <c r="AQ561" i="5"/>
  <c r="AR561" i="5"/>
  <c r="AS561" i="5"/>
  <c r="AT561" i="5"/>
  <c r="AU561" i="5"/>
  <c r="AV561" i="5"/>
  <c r="AW561" i="5"/>
  <c r="AX561" i="5"/>
  <c r="AY561" i="5"/>
  <c r="AZ561" i="5"/>
  <c r="BA561" i="5"/>
  <c r="BB561" i="5"/>
  <c r="AK566" i="5"/>
  <c r="AQ566" i="5"/>
  <c r="AQ567" i="5" s="1"/>
  <c r="AR566" i="5"/>
  <c r="AR567" i="5" s="1"/>
  <c r="AW566" i="5"/>
  <c r="AW567" i="5" s="1"/>
  <c r="AX566" i="5"/>
  <c r="AX567" i="5" s="1"/>
  <c r="AK567" i="5"/>
  <c r="AL567" i="5"/>
  <c r="AJ568" i="5"/>
  <c r="AK568" i="5"/>
  <c r="AL568" i="5"/>
  <c r="AL566" i="5" s="1"/>
  <c r="AM568" i="5"/>
  <c r="AN568" i="5"/>
  <c r="AO568" i="5"/>
  <c r="AP568" i="5"/>
  <c r="AP566" i="5" s="1"/>
  <c r="AQ568" i="5"/>
  <c r="AR568" i="5"/>
  <c r="AS568" i="5"/>
  <c r="AT568" i="5"/>
  <c r="AU568" i="5"/>
  <c r="AV568" i="5"/>
  <c r="AW568" i="5"/>
  <c r="AX568" i="5"/>
  <c r="AY568" i="5"/>
  <c r="AY566" i="5" s="1"/>
  <c r="AY567" i="5" s="1"/>
  <c r="AZ568" i="5"/>
  <c r="AZ566" i="5" s="1"/>
  <c r="AZ567" i="5" s="1"/>
  <c r="BA568" i="5"/>
  <c r="BA566" i="5" s="1"/>
  <c r="BA567" i="5" s="1"/>
  <c r="BB568" i="5"/>
  <c r="BB566" i="5" s="1"/>
  <c r="BB567" i="5" s="1"/>
  <c r="AJ572" i="5"/>
  <c r="AK572" i="5"/>
  <c r="AL572" i="5"/>
  <c r="AM572" i="5"/>
  <c r="AN572" i="5"/>
  <c r="AO572" i="5"/>
  <c r="AP572" i="5"/>
  <c r="AQ572" i="5"/>
  <c r="AR572" i="5"/>
  <c r="AS572" i="5"/>
  <c r="AT572" i="5"/>
  <c r="AU572" i="5"/>
  <c r="AV572" i="5"/>
  <c r="AW572" i="5"/>
  <c r="AX572" i="5"/>
  <c r="AY572" i="5"/>
  <c r="AZ572" i="5"/>
  <c r="BA572" i="5"/>
  <c r="BB572" i="5"/>
  <c r="AJ576" i="5"/>
  <c r="AK576" i="5"/>
  <c r="AL576" i="5"/>
  <c r="AM576" i="5"/>
  <c r="AN576" i="5"/>
  <c r="AO576" i="5"/>
  <c r="AP576" i="5"/>
  <c r="AQ576" i="5"/>
  <c r="AR576" i="5"/>
  <c r="AS576" i="5"/>
  <c r="AT576" i="5"/>
  <c r="AU576" i="5"/>
  <c r="AU566" i="5" s="1"/>
  <c r="AU567" i="5" s="1"/>
  <c r="AV576" i="5"/>
  <c r="AW576" i="5"/>
  <c r="AX576" i="5"/>
  <c r="AY576" i="5"/>
  <c r="AZ576" i="5"/>
  <c r="BA576" i="5"/>
  <c r="BB576" i="5"/>
  <c r="AT582" i="5"/>
  <c r="AX582" i="5"/>
  <c r="AY582" i="5"/>
  <c r="BA582" i="5"/>
  <c r="BB582" i="5"/>
  <c r="AJ583" i="5"/>
  <c r="AJ581" i="5" s="1"/>
  <c r="AK583" i="5"/>
  <c r="AK581" i="5" s="1"/>
  <c r="AK582" i="5" s="1"/>
  <c r="AL583" i="5"/>
  <c r="AL581" i="5" s="1"/>
  <c r="AL582" i="5" s="1"/>
  <c r="AM583" i="5"/>
  <c r="AM581" i="5" s="1"/>
  <c r="AN583" i="5"/>
  <c r="AO583" i="5"/>
  <c r="AP583" i="5"/>
  <c r="AQ583" i="5"/>
  <c r="AQ581" i="5" s="1"/>
  <c r="AQ582" i="5" s="1"/>
  <c r="AR583" i="5"/>
  <c r="AS583" i="5"/>
  <c r="AT583" i="5"/>
  <c r="AT581" i="5" s="1"/>
  <c r="AU583" i="5"/>
  <c r="AV583" i="5"/>
  <c r="AW583" i="5"/>
  <c r="AX583" i="5"/>
  <c r="AY583" i="5"/>
  <c r="AZ583" i="5"/>
  <c r="BA583" i="5"/>
  <c r="BB583" i="5"/>
  <c r="AJ587" i="5"/>
  <c r="AK587" i="5"/>
  <c r="AL587" i="5"/>
  <c r="AM587" i="5"/>
  <c r="AN587" i="5"/>
  <c r="AN581" i="5" s="1"/>
  <c r="AN582" i="5" s="1"/>
  <c r="AO587" i="5"/>
  <c r="AO581" i="5" s="1"/>
  <c r="AO582" i="5" s="1"/>
  <c r="AP587" i="5"/>
  <c r="AQ587" i="5"/>
  <c r="AR587" i="5"/>
  <c r="AS587" i="5"/>
  <c r="AT587" i="5"/>
  <c r="AU587" i="5"/>
  <c r="AU581" i="5" s="1"/>
  <c r="AU582" i="5" s="1"/>
  <c r="AV587" i="5"/>
  <c r="AV581" i="5" s="1"/>
  <c r="AW587" i="5"/>
  <c r="AW581" i="5" s="1"/>
  <c r="AW582" i="5" s="1"/>
  <c r="AX587" i="5"/>
  <c r="AX581" i="5" s="1"/>
  <c r="AY587" i="5"/>
  <c r="AY581" i="5" s="1"/>
  <c r="AZ587" i="5"/>
  <c r="AZ581" i="5" s="1"/>
  <c r="AZ582" i="5" s="1"/>
  <c r="BA587" i="5"/>
  <c r="BB587" i="5"/>
  <c r="AJ591" i="5"/>
  <c r="AK591" i="5"/>
  <c r="AL591" i="5"/>
  <c r="AM591" i="5"/>
  <c r="AN591" i="5"/>
  <c r="AO591" i="5"/>
  <c r="AP591" i="5"/>
  <c r="AQ591" i="5"/>
  <c r="AR591" i="5"/>
  <c r="AS591" i="5"/>
  <c r="AT591" i="5"/>
  <c r="AU591" i="5"/>
  <c r="AV591" i="5"/>
  <c r="AW591" i="5"/>
  <c r="AX591" i="5"/>
  <c r="AY591" i="5"/>
  <c r="AZ591" i="5"/>
  <c r="BA591" i="5"/>
  <c r="BA581" i="5" s="1"/>
  <c r="BB591" i="5"/>
  <c r="BB581" i="5" s="1"/>
  <c r="AL596" i="5"/>
  <c r="AL597" i="5" s="1"/>
  <c r="AO596" i="5"/>
  <c r="AO597" i="5" s="1"/>
  <c r="AP596" i="5"/>
  <c r="AQ596" i="5"/>
  <c r="AQ597" i="5" s="1"/>
  <c r="AR596" i="5"/>
  <c r="AR597" i="5" s="1"/>
  <c r="AS596" i="5"/>
  <c r="AT596" i="5"/>
  <c r="AT597" i="5" s="1"/>
  <c r="AU596" i="5"/>
  <c r="AU597" i="5" s="1"/>
  <c r="AJ598" i="5"/>
  <c r="AK598" i="5"/>
  <c r="AL598" i="5"/>
  <c r="AM598" i="5"/>
  <c r="AN598" i="5"/>
  <c r="AN596" i="5" s="1"/>
  <c r="AN597" i="5" s="1"/>
  <c r="AO598" i="5"/>
  <c r="AP598" i="5"/>
  <c r="AQ598" i="5"/>
  <c r="AR598" i="5"/>
  <c r="AS598" i="5"/>
  <c r="AT598" i="5"/>
  <c r="AU598" i="5"/>
  <c r="AV598" i="5"/>
  <c r="AV596" i="5" s="1"/>
  <c r="AW598" i="5"/>
  <c r="AX598" i="5"/>
  <c r="AY598" i="5"/>
  <c r="AZ598" i="5"/>
  <c r="BA598" i="5"/>
  <c r="BB598" i="5"/>
  <c r="AJ602" i="5"/>
  <c r="AJ596" i="5" s="1"/>
  <c r="AJ597" i="5" s="1"/>
  <c r="AK602" i="5"/>
  <c r="AK596" i="5" s="1"/>
  <c r="AK597" i="5" s="1"/>
  <c r="AL602" i="5"/>
  <c r="AM602" i="5"/>
  <c r="AM596" i="5" s="1"/>
  <c r="AN602" i="5"/>
  <c r="AO602" i="5"/>
  <c r="AP602" i="5"/>
  <c r="AQ602" i="5"/>
  <c r="AR602" i="5"/>
  <c r="AS602" i="5"/>
  <c r="AT602" i="5"/>
  <c r="AU602" i="5"/>
  <c r="AV602" i="5"/>
  <c r="AW602" i="5"/>
  <c r="AX602" i="5"/>
  <c r="AY602" i="5"/>
  <c r="AY596" i="5" s="1"/>
  <c r="AY597" i="5" s="1"/>
  <c r="AZ602" i="5"/>
  <c r="BA602" i="5"/>
  <c r="BA596" i="5" s="1"/>
  <c r="BA597" i="5" s="1"/>
  <c r="BB602" i="5"/>
  <c r="BB596" i="5" s="1"/>
  <c r="BB597" i="5" s="1"/>
  <c r="AJ606" i="5"/>
  <c r="AK606" i="5"/>
  <c r="AL606" i="5"/>
  <c r="AM606" i="5"/>
  <c r="AN606" i="5"/>
  <c r="AO606" i="5"/>
  <c r="AP606" i="5"/>
  <c r="AQ606" i="5"/>
  <c r="AR606" i="5"/>
  <c r="AS606" i="5"/>
  <c r="AT606" i="5"/>
  <c r="AU606" i="5"/>
  <c r="AV606" i="5"/>
  <c r="AW606" i="5"/>
  <c r="AX606" i="5"/>
  <c r="AY606" i="5"/>
  <c r="AZ606" i="5"/>
  <c r="AZ596" i="5" s="1"/>
  <c r="AZ597" i="5" s="1"/>
  <c r="BA606" i="5"/>
  <c r="BB606" i="5"/>
  <c r="AS611" i="5"/>
  <c r="AY611" i="5"/>
  <c r="AU612" i="5"/>
  <c r="AX612" i="5"/>
  <c r="AY612" i="5"/>
  <c r="AZ612" i="5"/>
  <c r="AJ613" i="5"/>
  <c r="AJ611" i="5" s="1"/>
  <c r="AK613" i="5"/>
  <c r="AK611" i="5" s="1"/>
  <c r="AK612" i="5" s="1"/>
  <c r="AL613" i="5"/>
  <c r="AM613" i="5"/>
  <c r="AN613" i="5"/>
  <c r="AO613" i="5"/>
  <c r="AP613" i="5"/>
  <c r="AQ613" i="5"/>
  <c r="AR613" i="5"/>
  <c r="AS613" i="5"/>
  <c r="AT613" i="5"/>
  <c r="AU613" i="5"/>
  <c r="AU611" i="5" s="1"/>
  <c r="AV613" i="5"/>
  <c r="AW613" i="5"/>
  <c r="AX613" i="5"/>
  <c r="AY613" i="5"/>
  <c r="AZ613" i="5"/>
  <c r="BA613" i="5"/>
  <c r="BB613" i="5"/>
  <c r="AJ617" i="5"/>
  <c r="AK617" i="5"/>
  <c r="AL617" i="5"/>
  <c r="AM617" i="5"/>
  <c r="AM611" i="5" s="1"/>
  <c r="AN617" i="5"/>
  <c r="AO617" i="5"/>
  <c r="AO611" i="5" s="1"/>
  <c r="AO612" i="5" s="1"/>
  <c r="AP617" i="5"/>
  <c r="AP611" i="5" s="1"/>
  <c r="AQ617" i="5"/>
  <c r="AR617" i="5"/>
  <c r="AR611" i="5" s="1"/>
  <c r="AR612" i="5" s="1"/>
  <c r="AS617" i="5"/>
  <c r="AT617" i="5"/>
  <c r="AT611" i="5" s="1"/>
  <c r="AT612" i="5" s="1"/>
  <c r="AU617" i="5"/>
  <c r="AV617" i="5"/>
  <c r="AW617" i="5"/>
  <c r="AW611" i="5" s="1"/>
  <c r="AW612" i="5" s="1"/>
  <c r="AX617" i="5"/>
  <c r="AX611" i="5" s="1"/>
  <c r="AY617" i="5"/>
  <c r="AZ617" i="5"/>
  <c r="BA617" i="5"/>
  <c r="BB617" i="5"/>
  <c r="AJ621" i="5"/>
  <c r="AK621" i="5"/>
  <c r="AL621" i="5"/>
  <c r="AL611" i="5" s="1"/>
  <c r="AL612" i="5" s="1"/>
  <c r="AM621" i="5"/>
  <c r="AN621" i="5"/>
  <c r="AO621" i="5"/>
  <c r="AP621" i="5"/>
  <c r="AQ621" i="5"/>
  <c r="AR621" i="5"/>
  <c r="AS621" i="5"/>
  <c r="AT621" i="5"/>
  <c r="AU621" i="5"/>
  <c r="AV621" i="5"/>
  <c r="AW621" i="5"/>
  <c r="AX621" i="5"/>
  <c r="AY621" i="5"/>
  <c r="AZ621" i="5"/>
  <c r="AZ611" i="5" s="1"/>
  <c r="BA621" i="5"/>
  <c r="BB621" i="5"/>
  <c r="AJ626" i="5"/>
  <c r="AN626" i="5"/>
  <c r="AN627" i="5" s="1"/>
  <c r="AP626" i="5"/>
  <c r="AU626" i="5"/>
  <c r="AV626" i="5"/>
  <c r="AW626" i="5"/>
  <c r="AW627" i="5" s="1"/>
  <c r="AX626" i="5"/>
  <c r="AX627" i="5" s="1"/>
  <c r="AT627" i="5"/>
  <c r="AU627" i="5"/>
  <c r="AV627" i="5"/>
  <c r="AY627" i="5"/>
  <c r="AJ628" i="5"/>
  <c r="AK628" i="5"/>
  <c r="AL628" i="5"/>
  <c r="AM628" i="5"/>
  <c r="AN628" i="5"/>
  <c r="AO628" i="5"/>
  <c r="AP628" i="5"/>
  <c r="AQ628" i="5"/>
  <c r="AQ626" i="5" s="1"/>
  <c r="AQ627" i="5" s="1"/>
  <c r="AR628" i="5"/>
  <c r="AR626" i="5" s="1"/>
  <c r="AR627" i="5" s="1"/>
  <c r="AS628" i="5"/>
  <c r="AS626" i="5" s="1"/>
  <c r="AT628" i="5"/>
  <c r="AU628" i="5"/>
  <c r="AV628" i="5"/>
  <c r="AW628" i="5"/>
  <c r="AX628" i="5"/>
  <c r="AY628" i="5"/>
  <c r="AZ628" i="5"/>
  <c r="BA628" i="5"/>
  <c r="BB628" i="5"/>
  <c r="AJ632" i="5"/>
  <c r="AK632" i="5"/>
  <c r="AL632" i="5"/>
  <c r="AM632" i="5"/>
  <c r="AM626" i="5" s="1"/>
  <c r="AN632" i="5"/>
  <c r="AO632" i="5"/>
  <c r="AP632" i="5"/>
  <c r="AQ632" i="5"/>
  <c r="AR632" i="5"/>
  <c r="AS632" i="5"/>
  <c r="AT632" i="5"/>
  <c r="AT626" i="5" s="1"/>
  <c r="AU632" i="5"/>
  <c r="AV632" i="5"/>
  <c r="AW632" i="5"/>
  <c r="AX632" i="5"/>
  <c r="AY632" i="5"/>
  <c r="AY626" i="5" s="1"/>
  <c r="AZ632" i="5"/>
  <c r="BA632" i="5"/>
  <c r="BB632" i="5"/>
  <c r="AJ636" i="5"/>
  <c r="AK636" i="5"/>
  <c r="AK626" i="5" s="1"/>
  <c r="AK627" i="5" s="1"/>
  <c r="AL636" i="5"/>
  <c r="AL626" i="5" s="1"/>
  <c r="AL627" i="5" s="1"/>
  <c r="AM636" i="5"/>
  <c r="AN636" i="5"/>
  <c r="AO636" i="5"/>
  <c r="AP636" i="5"/>
  <c r="AQ636" i="5"/>
  <c r="AR636" i="5"/>
  <c r="AS636" i="5"/>
  <c r="AT636" i="5"/>
  <c r="AU636" i="5"/>
  <c r="AV636" i="5"/>
  <c r="AW636" i="5"/>
  <c r="AX636" i="5"/>
  <c r="AY636" i="5"/>
  <c r="AZ636" i="5"/>
  <c r="BA636" i="5"/>
  <c r="BB636" i="5"/>
  <c r="AR641" i="5"/>
  <c r="AS641" i="5"/>
  <c r="AS642" i="5" s="1"/>
  <c r="AT641" i="5"/>
  <c r="AT642" i="5" s="1"/>
  <c r="AR642" i="5"/>
  <c r="AW642" i="5"/>
  <c r="AJ643" i="5"/>
  <c r="AK643" i="5"/>
  <c r="AK641" i="5" s="1"/>
  <c r="AK642" i="5" s="1"/>
  <c r="AL643" i="5"/>
  <c r="AL641" i="5" s="1"/>
  <c r="AL642" i="5" s="1"/>
  <c r="AM643" i="5"/>
  <c r="AM641" i="5" s="1"/>
  <c r="AN643" i="5"/>
  <c r="AN641" i="5" s="1"/>
  <c r="AN642" i="5" s="1"/>
  <c r="AO643" i="5"/>
  <c r="AO641" i="5" s="1"/>
  <c r="AO642" i="5" s="1"/>
  <c r="AP643" i="5"/>
  <c r="AQ643" i="5"/>
  <c r="AQ641" i="5" s="1"/>
  <c r="AQ642" i="5" s="1"/>
  <c r="AR643" i="5"/>
  <c r="AS643" i="5"/>
  <c r="AT643" i="5"/>
  <c r="AU643" i="5"/>
  <c r="AU641" i="5" s="1"/>
  <c r="AV643" i="5"/>
  <c r="AV641" i="5" s="1"/>
  <c r="AW643" i="5"/>
  <c r="AX643" i="5"/>
  <c r="AY643" i="5"/>
  <c r="AZ643" i="5"/>
  <c r="BA643" i="5"/>
  <c r="BB643" i="5"/>
  <c r="AJ647" i="5"/>
  <c r="AK647" i="5"/>
  <c r="AL647" i="5"/>
  <c r="AM647" i="5"/>
  <c r="AN647" i="5"/>
  <c r="AO647" i="5"/>
  <c r="AP647" i="5"/>
  <c r="AQ647" i="5"/>
  <c r="AR647" i="5"/>
  <c r="AS647" i="5"/>
  <c r="AT647" i="5"/>
  <c r="AU647" i="5"/>
  <c r="AV647" i="5"/>
  <c r="AW647" i="5"/>
  <c r="AW641" i="5" s="1"/>
  <c r="AX647" i="5"/>
  <c r="AX641" i="5" s="1"/>
  <c r="AX642" i="5" s="1"/>
  <c r="AY647" i="5"/>
  <c r="AY641" i="5" s="1"/>
  <c r="AY642" i="5" s="1"/>
  <c r="AZ647" i="5"/>
  <c r="AZ641" i="5" s="1"/>
  <c r="AZ642" i="5" s="1"/>
  <c r="BA647" i="5"/>
  <c r="BA641" i="5" s="1"/>
  <c r="BA642" i="5" s="1"/>
  <c r="BB647" i="5"/>
  <c r="AJ651" i="5"/>
  <c r="AJ641" i="5" s="1"/>
  <c r="AK651" i="5"/>
  <c r="AL651" i="5"/>
  <c r="AM651" i="5"/>
  <c r="AN651" i="5"/>
  <c r="AO651" i="5"/>
  <c r="AP651" i="5"/>
  <c r="AQ651" i="5"/>
  <c r="AR651" i="5"/>
  <c r="AS651" i="5"/>
  <c r="AT651" i="5"/>
  <c r="AU651" i="5"/>
  <c r="AV651" i="5"/>
  <c r="AW651" i="5"/>
  <c r="AX651" i="5"/>
  <c r="AY651" i="5"/>
  <c r="AZ651" i="5"/>
  <c r="BA651" i="5"/>
  <c r="BB651" i="5"/>
  <c r="AR656" i="5"/>
  <c r="AS656" i="5"/>
  <c r="AS657" i="5" s="1"/>
  <c r="AT656" i="5"/>
  <c r="AT657" i="5" s="1"/>
  <c r="AU656" i="5"/>
  <c r="AU657" i="5" s="1"/>
  <c r="AV656" i="5"/>
  <c r="AW656" i="5"/>
  <c r="AW657" i="5" s="1"/>
  <c r="AX656" i="5"/>
  <c r="AX657" i="5" s="1"/>
  <c r="BB656" i="5"/>
  <c r="BB657" i="5" s="1"/>
  <c r="AQ657" i="5"/>
  <c r="AR657" i="5"/>
  <c r="AV657" i="5"/>
  <c r="AJ658" i="5"/>
  <c r="AK658" i="5"/>
  <c r="AL658" i="5"/>
  <c r="AM658" i="5"/>
  <c r="AN658" i="5"/>
  <c r="AN656" i="5" s="1"/>
  <c r="AN657" i="5" s="1"/>
  <c r="AO658" i="5"/>
  <c r="AP658" i="5"/>
  <c r="AQ658" i="5"/>
  <c r="AR658" i="5"/>
  <c r="AS658" i="5"/>
  <c r="AT658" i="5"/>
  <c r="AU658" i="5"/>
  <c r="AV658" i="5"/>
  <c r="AW658" i="5"/>
  <c r="AX658" i="5"/>
  <c r="AY658" i="5"/>
  <c r="AZ658" i="5"/>
  <c r="BA658" i="5"/>
  <c r="BB658" i="5"/>
  <c r="AJ662" i="5"/>
  <c r="AK662" i="5"/>
  <c r="AK656" i="5" s="1"/>
  <c r="AK657" i="5" s="1"/>
  <c r="AL662" i="5"/>
  <c r="AL656" i="5" s="1"/>
  <c r="AL657" i="5" s="1"/>
  <c r="AM662" i="5"/>
  <c r="AN662" i="5"/>
  <c r="AO662" i="5"/>
  <c r="AO656" i="5" s="1"/>
  <c r="AO657" i="5" s="1"/>
  <c r="AP662" i="5"/>
  <c r="AP656" i="5" s="1"/>
  <c r="AP657" i="5" s="1"/>
  <c r="AQ662" i="5"/>
  <c r="AR662" i="5"/>
  <c r="AS662" i="5"/>
  <c r="AT662" i="5"/>
  <c r="AU662" i="5"/>
  <c r="AV662" i="5"/>
  <c r="AW662" i="5"/>
  <c r="AX662" i="5"/>
  <c r="AY662" i="5"/>
  <c r="AZ662" i="5"/>
  <c r="BA662" i="5"/>
  <c r="BB662" i="5"/>
  <c r="AJ666" i="5"/>
  <c r="AK666" i="5"/>
  <c r="AL666" i="5"/>
  <c r="AM666" i="5"/>
  <c r="AN666" i="5"/>
  <c r="AO666" i="5"/>
  <c r="AP666" i="5"/>
  <c r="AQ666" i="5"/>
  <c r="AQ656" i="5" s="1"/>
  <c r="AR666" i="5"/>
  <c r="AS666" i="5"/>
  <c r="AT666" i="5"/>
  <c r="AU666" i="5"/>
  <c r="AV666" i="5"/>
  <c r="AW666" i="5"/>
  <c r="AX666" i="5"/>
  <c r="AY666" i="5"/>
  <c r="AZ666" i="5"/>
  <c r="BA666" i="5"/>
  <c r="BB666" i="5"/>
  <c r="AJ671" i="5"/>
  <c r="AO671" i="5"/>
  <c r="AO672" i="5" s="1"/>
  <c r="AY671" i="5"/>
  <c r="BB671" i="5"/>
  <c r="BB672" i="5" s="1"/>
  <c r="AU672" i="5"/>
  <c r="AV672" i="5"/>
  <c r="AW672" i="5"/>
  <c r="AY672" i="5"/>
  <c r="AJ673" i="5"/>
  <c r="AK673" i="5"/>
  <c r="AL673" i="5"/>
  <c r="AM673" i="5"/>
  <c r="AN673" i="5"/>
  <c r="AO673" i="5"/>
  <c r="AP673" i="5"/>
  <c r="AQ673" i="5"/>
  <c r="AR673" i="5"/>
  <c r="AS673" i="5"/>
  <c r="AT673" i="5"/>
  <c r="AU673" i="5"/>
  <c r="AU671" i="5" s="1"/>
  <c r="AV673" i="5"/>
  <c r="AV671" i="5" s="1"/>
  <c r="AW673" i="5"/>
  <c r="AW671" i="5" s="1"/>
  <c r="AX673" i="5"/>
  <c r="AY673" i="5"/>
  <c r="AZ673" i="5"/>
  <c r="BA673" i="5"/>
  <c r="BA671" i="5" s="1"/>
  <c r="BA672" i="5" s="1"/>
  <c r="BB673" i="5"/>
  <c r="AJ677" i="5"/>
  <c r="AK677" i="5"/>
  <c r="AL677" i="5"/>
  <c r="AM677" i="5"/>
  <c r="AN677" i="5"/>
  <c r="AO677" i="5"/>
  <c r="AP677" i="5"/>
  <c r="AQ677" i="5"/>
  <c r="AR677" i="5"/>
  <c r="AS677" i="5"/>
  <c r="AT677" i="5"/>
  <c r="AT671" i="5" s="1"/>
  <c r="AT672" i="5" s="1"/>
  <c r="AU677" i="5"/>
  <c r="AV677" i="5"/>
  <c r="AW677" i="5"/>
  <c r="AX677" i="5"/>
  <c r="AY677" i="5"/>
  <c r="AZ677" i="5"/>
  <c r="BA677" i="5"/>
  <c r="BB677" i="5"/>
  <c r="AJ681" i="5"/>
  <c r="AK681" i="5"/>
  <c r="AL681" i="5"/>
  <c r="AM681" i="5"/>
  <c r="AN681" i="5"/>
  <c r="AO681" i="5"/>
  <c r="AP681" i="5"/>
  <c r="AQ681" i="5"/>
  <c r="AR681" i="5"/>
  <c r="AS681" i="5"/>
  <c r="AT681" i="5"/>
  <c r="AU681" i="5"/>
  <c r="AV681" i="5"/>
  <c r="AW681" i="5"/>
  <c r="AX681" i="5"/>
  <c r="AY681" i="5"/>
  <c r="AZ681" i="5"/>
  <c r="BA681" i="5"/>
  <c r="BB681" i="5"/>
  <c r="AK686" i="5"/>
  <c r="AL686" i="5"/>
  <c r="AL687" i="5" s="1"/>
  <c r="AM686" i="5"/>
  <c r="AN686" i="5"/>
  <c r="AN687" i="5" s="1"/>
  <c r="AW686" i="5"/>
  <c r="AW687" i="5" s="1"/>
  <c r="AX686" i="5"/>
  <c r="AX687" i="5" s="1"/>
  <c r="AY686" i="5"/>
  <c r="AY687" i="5" s="1"/>
  <c r="AJ687" i="5"/>
  <c r="AJ688" i="5"/>
  <c r="AK688" i="5"/>
  <c r="AL688" i="5"/>
  <c r="AM688" i="5"/>
  <c r="AN688" i="5"/>
  <c r="AO688" i="5"/>
  <c r="AP688" i="5"/>
  <c r="AQ688" i="5"/>
  <c r="AQ686" i="5" s="1"/>
  <c r="AQ687" i="5" s="1"/>
  <c r="AR688" i="5"/>
  <c r="AR686" i="5" s="1"/>
  <c r="AR687" i="5" s="1"/>
  <c r="AS688" i="5"/>
  <c r="AT688" i="5"/>
  <c r="AT686" i="5" s="1"/>
  <c r="AT687" i="5" s="1"/>
  <c r="AU688" i="5"/>
  <c r="AU686" i="5" s="1"/>
  <c r="AU687" i="5" s="1"/>
  <c r="AV688" i="5"/>
  <c r="AW688" i="5"/>
  <c r="AX688" i="5"/>
  <c r="AY688" i="5"/>
  <c r="AZ688" i="5"/>
  <c r="BA688" i="5"/>
  <c r="BB688" i="5"/>
  <c r="BB686" i="5" s="1"/>
  <c r="BB687" i="5" s="1"/>
  <c r="AJ692" i="5"/>
  <c r="AJ686" i="5" s="1"/>
  <c r="AK692" i="5"/>
  <c r="AL692" i="5"/>
  <c r="AM692" i="5"/>
  <c r="AN692" i="5"/>
  <c r="AO692" i="5"/>
  <c r="AP692" i="5"/>
  <c r="AQ692" i="5"/>
  <c r="AR692" i="5"/>
  <c r="AS692" i="5"/>
  <c r="AT692" i="5"/>
  <c r="AU692" i="5"/>
  <c r="AV692" i="5"/>
  <c r="AW692" i="5"/>
  <c r="AX692" i="5"/>
  <c r="AY692" i="5"/>
  <c r="AZ692" i="5"/>
  <c r="BA692" i="5"/>
  <c r="BB692" i="5"/>
  <c r="AJ696" i="5"/>
  <c r="AK696" i="5"/>
  <c r="AL696" i="5"/>
  <c r="AM696" i="5"/>
  <c r="AN696" i="5"/>
  <c r="AO696" i="5"/>
  <c r="AP696" i="5"/>
  <c r="AQ696" i="5"/>
  <c r="AR696" i="5"/>
  <c r="AS696" i="5"/>
  <c r="AT696" i="5"/>
  <c r="AU696" i="5"/>
  <c r="AV696" i="5"/>
  <c r="AW696" i="5"/>
  <c r="AX696" i="5"/>
  <c r="AY696" i="5"/>
  <c r="AZ696" i="5"/>
  <c r="AZ686" i="5" s="1"/>
  <c r="AZ687" i="5" s="1"/>
  <c r="BA696" i="5"/>
  <c r="BA686" i="5" s="1"/>
  <c r="BA687" i="5" s="1"/>
  <c r="BB696" i="5"/>
  <c r="AT701" i="5"/>
  <c r="AT702" i="5"/>
  <c r="AU702" i="5"/>
  <c r="AV702" i="5"/>
  <c r="AJ703" i="5"/>
  <c r="AJ701" i="5" s="1"/>
  <c r="AK703" i="5"/>
  <c r="AK701" i="5" s="1"/>
  <c r="AK702" i="5" s="1"/>
  <c r="AL703" i="5"/>
  <c r="AL701" i="5" s="1"/>
  <c r="AL702" i="5" s="1"/>
  <c r="AM703" i="5"/>
  <c r="AM701" i="5" s="1"/>
  <c r="AN703" i="5"/>
  <c r="AN701" i="5" s="1"/>
  <c r="AN702" i="5" s="1"/>
  <c r="AO703" i="5"/>
  <c r="AO701" i="5" s="1"/>
  <c r="AO702" i="5" s="1"/>
  <c r="AP703" i="5"/>
  <c r="AP701" i="5" s="1"/>
  <c r="AQ703" i="5"/>
  <c r="AQ701" i="5" s="1"/>
  <c r="AQ702" i="5" s="1"/>
  <c r="AR703" i="5"/>
  <c r="AR701" i="5" s="1"/>
  <c r="AR702" i="5" s="1"/>
  <c r="AS703" i="5"/>
  <c r="AT703" i="5"/>
  <c r="AU703" i="5"/>
  <c r="AV703" i="5"/>
  <c r="AW703" i="5"/>
  <c r="AX703" i="5"/>
  <c r="AY703" i="5"/>
  <c r="AZ703" i="5"/>
  <c r="BA703" i="5"/>
  <c r="BB703" i="5"/>
  <c r="AJ707" i="5"/>
  <c r="AK707" i="5"/>
  <c r="AL707" i="5"/>
  <c r="AM707" i="5"/>
  <c r="AN707" i="5"/>
  <c r="AO707" i="5"/>
  <c r="AP707" i="5"/>
  <c r="AQ707" i="5"/>
  <c r="AR707" i="5"/>
  <c r="AS707" i="5"/>
  <c r="AT707" i="5"/>
  <c r="AU707" i="5"/>
  <c r="AV707" i="5"/>
  <c r="AW707" i="5"/>
  <c r="AX707" i="5"/>
  <c r="AY707" i="5"/>
  <c r="AZ707" i="5"/>
  <c r="BA707" i="5"/>
  <c r="BB707" i="5"/>
  <c r="AJ711" i="5"/>
  <c r="AK711" i="5"/>
  <c r="AL711" i="5"/>
  <c r="AM711" i="5"/>
  <c r="AN711" i="5"/>
  <c r="AO711" i="5"/>
  <c r="AP711" i="5"/>
  <c r="AQ711" i="5"/>
  <c r="AR711" i="5"/>
  <c r="AS711" i="5"/>
  <c r="AT711" i="5"/>
  <c r="AU711" i="5"/>
  <c r="AU701" i="5" s="1"/>
  <c r="AV711" i="5"/>
  <c r="AV701" i="5" s="1"/>
  <c r="AW711" i="5"/>
  <c r="AX711" i="5"/>
  <c r="AY711" i="5"/>
  <c r="AZ711" i="5"/>
  <c r="BA711" i="5"/>
  <c r="BB711" i="5"/>
  <c r="AM716" i="5"/>
  <c r="AR716" i="5"/>
  <c r="AR717" i="5" s="1"/>
  <c r="AS716" i="5"/>
  <c r="AT716" i="5"/>
  <c r="AT717" i="5" s="1"/>
  <c r="AU716" i="5"/>
  <c r="AU717" i="5" s="1"/>
  <c r="AV716" i="5"/>
  <c r="AW716" i="5"/>
  <c r="AW717" i="5" s="1"/>
  <c r="AX716" i="5"/>
  <c r="AX717" i="5" s="1"/>
  <c r="AY716" i="5"/>
  <c r="AY717" i="5" s="1"/>
  <c r="AZ716" i="5"/>
  <c r="AZ717" i="5" s="1"/>
  <c r="BA716" i="5"/>
  <c r="BA717" i="5" s="1"/>
  <c r="BB716" i="5"/>
  <c r="BB717" i="5" s="1"/>
  <c r="AM717" i="5"/>
  <c r="AJ718" i="5"/>
  <c r="AK718" i="5"/>
  <c r="AK716" i="5" s="1"/>
  <c r="AK717" i="5" s="1"/>
  <c r="AL718" i="5"/>
  <c r="AM718" i="5"/>
  <c r="AN718" i="5"/>
  <c r="AO718" i="5"/>
  <c r="AP718" i="5"/>
  <c r="AQ718" i="5"/>
  <c r="AR718" i="5"/>
  <c r="AS718" i="5"/>
  <c r="AT718" i="5"/>
  <c r="AU718" i="5"/>
  <c r="AV718" i="5"/>
  <c r="AW718" i="5"/>
  <c r="AX718" i="5"/>
  <c r="AY718" i="5"/>
  <c r="AZ718" i="5"/>
  <c r="BA718" i="5"/>
  <c r="BB718" i="5"/>
  <c r="AJ722" i="5"/>
  <c r="AK722" i="5"/>
  <c r="AL722" i="5"/>
  <c r="AL716" i="5" s="1"/>
  <c r="AL717" i="5" s="1"/>
  <c r="AM722" i="5"/>
  <c r="AN722" i="5"/>
  <c r="AO722" i="5"/>
  <c r="AP722" i="5"/>
  <c r="AQ722" i="5"/>
  <c r="AR722" i="5"/>
  <c r="AS722" i="5"/>
  <c r="AT722" i="5"/>
  <c r="AU722" i="5"/>
  <c r="AV722" i="5"/>
  <c r="AW722" i="5"/>
  <c r="AX722" i="5"/>
  <c r="AY722" i="5"/>
  <c r="AZ722" i="5"/>
  <c r="BA722" i="5"/>
  <c r="BB722" i="5"/>
  <c r="AJ726" i="5"/>
  <c r="AK726" i="5"/>
  <c r="AL726" i="5"/>
  <c r="AM726" i="5"/>
  <c r="AN726" i="5"/>
  <c r="AO726" i="5"/>
  <c r="AP726" i="5"/>
  <c r="AQ726" i="5"/>
  <c r="AR726" i="5"/>
  <c r="AS726" i="5"/>
  <c r="AT726" i="5"/>
  <c r="AU726" i="5"/>
  <c r="AV726" i="5"/>
  <c r="AW726" i="5"/>
  <c r="AX726" i="5"/>
  <c r="AY726" i="5"/>
  <c r="AZ726" i="5"/>
  <c r="BA726" i="5"/>
  <c r="BB726" i="5"/>
  <c r="AO731" i="5"/>
  <c r="AX731" i="5"/>
  <c r="AX732" i="5" s="1"/>
  <c r="AY731" i="5"/>
  <c r="BB731" i="5"/>
  <c r="AO732" i="5"/>
  <c r="AY732" i="5"/>
  <c r="BB732" i="5"/>
  <c r="AJ733" i="5"/>
  <c r="AJ731" i="5" s="1"/>
  <c r="AK733" i="5"/>
  <c r="AK731" i="5" s="1"/>
  <c r="AK732" i="5" s="1"/>
  <c r="AL733" i="5"/>
  <c r="AL731" i="5" s="1"/>
  <c r="AL732" i="5" s="1"/>
  <c r="AM733" i="5"/>
  <c r="AM731" i="5" s="1"/>
  <c r="AN733" i="5"/>
  <c r="AO733" i="5"/>
  <c r="AP733" i="5"/>
  <c r="AP731" i="5" s="1"/>
  <c r="AQ733" i="5"/>
  <c r="AR733" i="5"/>
  <c r="AS733" i="5"/>
  <c r="AT733" i="5"/>
  <c r="AU733" i="5"/>
  <c r="AV733" i="5"/>
  <c r="AW733" i="5"/>
  <c r="AW731" i="5" s="1"/>
  <c r="AW732" i="5" s="1"/>
  <c r="AX733" i="5"/>
  <c r="AY733" i="5"/>
  <c r="AZ733" i="5"/>
  <c r="AZ731" i="5" s="1"/>
  <c r="AZ732" i="5" s="1"/>
  <c r="BA733" i="5"/>
  <c r="BA731" i="5" s="1"/>
  <c r="BA732" i="5" s="1"/>
  <c r="BB733" i="5"/>
  <c r="AJ737" i="5"/>
  <c r="AK737" i="5"/>
  <c r="AL737" i="5"/>
  <c r="AM737" i="5"/>
  <c r="AN737" i="5"/>
  <c r="AO737" i="5"/>
  <c r="AP737" i="5"/>
  <c r="AQ737" i="5"/>
  <c r="AR737" i="5"/>
  <c r="AS737" i="5"/>
  <c r="AS731" i="5" s="1"/>
  <c r="AT737" i="5"/>
  <c r="AT731" i="5" s="1"/>
  <c r="AT732" i="5" s="1"/>
  <c r="AU737" i="5"/>
  <c r="AU731" i="5" s="1"/>
  <c r="AU732" i="5" s="1"/>
  <c r="AV737" i="5"/>
  <c r="AW737" i="5"/>
  <c r="AX737" i="5"/>
  <c r="AY737" i="5"/>
  <c r="AZ737" i="5"/>
  <c r="BA737" i="5"/>
  <c r="BB737" i="5"/>
  <c r="AJ741" i="5"/>
  <c r="AK741" i="5"/>
  <c r="AL741" i="5"/>
  <c r="AM741" i="5"/>
  <c r="AN741" i="5"/>
  <c r="AO741" i="5"/>
  <c r="AP741" i="5"/>
  <c r="AQ741" i="5"/>
  <c r="AQ731" i="5" s="1"/>
  <c r="AQ732" i="5" s="1"/>
  <c r="AR741" i="5"/>
  <c r="AS741" i="5"/>
  <c r="AT741" i="5"/>
  <c r="AU741" i="5"/>
  <c r="AV741" i="5"/>
  <c r="AW741" i="5"/>
  <c r="AX741" i="5"/>
  <c r="AY741" i="5"/>
  <c r="AZ741" i="5"/>
  <c r="BA741" i="5"/>
  <c r="BB741" i="5"/>
  <c r="AP746" i="5"/>
  <c r="AQ746" i="5"/>
  <c r="AQ747" i="5" s="1"/>
  <c r="AR746" i="5"/>
  <c r="AR747" i="5" s="1"/>
  <c r="AS746" i="5"/>
  <c r="AT746" i="5"/>
  <c r="AT747" i="5" s="1"/>
  <c r="AU746" i="5"/>
  <c r="AU747" i="5" s="1"/>
  <c r="AV746" i="5"/>
  <c r="AL747" i="5"/>
  <c r="AM747" i="5"/>
  <c r="AO747" i="5"/>
  <c r="AP747" i="5"/>
  <c r="AJ748" i="5"/>
  <c r="AJ746" i="5" s="1"/>
  <c r="AK748" i="5"/>
  <c r="AK746" i="5" s="1"/>
  <c r="AK747" i="5" s="1"/>
  <c r="AL748" i="5"/>
  <c r="AL746" i="5" s="1"/>
  <c r="AM748" i="5"/>
  <c r="AM746" i="5" s="1"/>
  <c r="AN748" i="5"/>
  <c r="AN746" i="5" s="1"/>
  <c r="AN747" i="5" s="1"/>
  <c r="AO748" i="5"/>
  <c r="AP748" i="5"/>
  <c r="AQ748" i="5"/>
  <c r="AR748" i="5"/>
  <c r="AS748" i="5"/>
  <c r="AT748" i="5"/>
  <c r="AU748" i="5"/>
  <c r="AV748" i="5"/>
  <c r="AW748" i="5"/>
  <c r="AX748" i="5"/>
  <c r="AY748" i="5"/>
  <c r="AY746" i="5" s="1"/>
  <c r="AY747" i="5" s="1"/>
  <c r="AZ748" i="5"/>
  <c r="AZ746" i="5" s="1"/>
  <c r="AZ747" i="5" s="1"/>
  <c r="BA748" i="5"/>
  <c r="BB748" i="5"/>
  <c r="AJ752" i="5"/>
  <c r="AK752" i="5"/>
  <c r="AL752" i="5"/>
  <c r="AM752" i="5"/>
  <c r="AN752" i="5"/>
  <c r="AO752" i="5"/>
  <c r="AO746" i="5" s="1"/>
  <c r="AP752" i="5"/>
  <c r="AQ752" i="5"/>
  <c r="AR752" i="5"/>
  <c r="AS752" i="5"/>
  <c r="AT752" i="5"/>
  <c r="AU752" i="5"/>
  <c r="AV752" i="5"/>
  <c r="AW752" i="5"/>
  <c r="AW746" i="5" s="1"/>
  <c r="AW747" i="5" s="1"/>
  <c r="AX752" i="5"/>
  <c r="AX746" i="5" s="1"/>
  <c r="AX747" i="5" s="1"/>
  <c r="AY752" i="5"/>
  <c r="AZ752" i="5"/>
  <c r="BA752" i="5"/>
  <c r="BA746" i="5" s="1"/>
  <c r="BA747" i="5" s="1"/>
  <c r="BB752" i="5"/>
  <c r="AJ756" i="5"/>
  <c r="AK756" i="5"/>
  <c r="AL756" i="5"/>
  <c r="AM756" i="5"/>
  <c r="AN756" i="5"/>
  <c r="AO756" i="5"/>
  <c r="AP756" i="5"/>
  <c r="AQ756" i="5"/>
  <c r="AR756" i="5"/>
  <c r="AS756" i="5"/>
  <c r="AT756" i="5"/>
  <c r="AU756" i="5"/>
  <c r="AV756" i="5"/>
  <c r="AW756" i="5"/>
  <c r="AX756" i="5"/>
  <c r="AY756" i="5"/>
  <c r="AZ756" i="5"/>
  <c r="BA756" i="5"/>
  <c r="BB756" i="5"/>
  <c r="AW761" i="5"/>
  <c r="AW762" i="5" s="1"/>
  <c r="AY761" i="5"/>
  <c r="AY762" i="5" s="1"/>
  <c r="AS762" i="5"/>
  <c r="AJ763" i="5"/>
  <c r="AK763" i="5"/>
  <c r="AL763" i="5"/>
  <c r="AM763" i="5"/>
  <c r="AM761" i="5" s="1"/>
  <c r="AN763" i="5"/>
  <c r="AN761" i="5" s="1"/>
  <c r="AN762" i="5" s="1"/>
  <c r="AO763" i="5"/>
  <c r="AO761" i="5" s="1"/>
  <c r="AO762" i="5" s="1"/>
  <c r="AP763" i="5"/>
  <c r="AP761" i="5" s="1"/>
  <c r="AQ763" i="5"/>
  <c r="AQ761" i="5" s="1"/>
  <c r="AQ762" i="5" s="1"/>
  <c r="AR763" i="5"/>
  <c r="AS763" i="5"/>
  <c r="AS761" i="5" s="1"/>
  <c r="AT763" i="5"/>
  <c r="AT761" i="5" s="1"/>
  <c r="AT762" i="5" s="1"/>
  <c r="AU763" i="5"/>
  <c r="AU761" i="5" s="1"/>
  <c r="AU762" i="5" s="1"/>
  <c r="AV763" i="5"/>
  <c r="AV761" i="5" s="1"/>
  <c r="AW763" i="5"/>
  <c r="AX763" i="5"/>
  <c r="AX761" i="5" s="1"/>
  <c r="AX762" i="5" s="1"/>
  <c r="AY763" i="5"/>
  <c r="AZ763" i="5"/>
  <c r="BA763" i="5"/>
  <c r="BB763" i="5"/>
  <c r="AJ767" i="5"/>
  <c r="AK767" i="5"/>
  <c r="AL767" i="5"/>
  <c r="AM767" i="5"/>
  <c r="AN767" i="5"/>
  <c r="AO767" i="5"/>
  <c r="AP767" i="5"/>
  <c r="AQ767" i="5"/>
  <c r="AR767" i="5"/>
  <c r="AS767" i="5"/>
  <c r="AT767" i="5"/>
  <c r="AU767" i="5"/>
  <c r="AV767" i="5"/>
  <c r="AW767" i="5"/>
  <c r="AX767" i="5"/>
  <c r="AY767" i="5"/>
  <c r="AZ767" i="5"/>
  <c r="BA767" i="5"/>
  <c r="BA761" i="5" s="1"/>
  <c r="BA762" i="5" s="1"/>
  <c r="BB767" i="5"/>
  <c r="BB761" i="5" s="1"/>
  <c r="BB762" i="5" s="1"/>
  <c r="AJ771" i="5"/>
  <c r="AK771" i="5"/>
  <c r="AL771" i="5"/>
  <c r="AM771" i="5"/>
  <c r="AN771" i="5"/>
  <c r="AO771" i="5"/>
  <c r="AP771" i="5"/>
  <c r="AQ771" i="5"/>
  <c r="AR771" i="5"/>
  <c r="AS771" i="5"/>
  <c r="AT771" i="5"/>
  <c r="AU771" i="5"/>
  <c r="AV771" i="5"/>
  <c r="AW771" i="5"/>
  <c r="AX771" i="5"/>
  <c r="AY771" i="5"/>
  <c r="AZ771" i="5"/>
  <c r="BA771" i="5"/>
  <c r="BB771" i="5"/>
  <c r="AO776" i="5"/>
  <c r="AP776" i="5"/>
  <c r="BA776" i="5"/>
  <c r="AO777" i="5"/>
  <c r="AP777" i="5"/>
  <c r="AS777" i="5"/>
  <c r="BA777" i="5"/>
  <c r="AJ778" i="5"/>
  <c r="AK778" i="5"/>
  <c r="AL778" i="5"/>
  <c r="AM778" i="5"/>
  <c r="AN778" i="5"/>
  <c r="AO778" i="5"/>
  <c r="AP778" i="5"/>
  <c r="AQ778" i="5"/>
  <c r="AR778" i="5"/>
  <c r="AS778" i="5"/>
  <c r="AT778" i="5"/>
  <c r="AU778" i="5"/>
  <c r="AV778" i="5"/>
  <c r="AW778" i="5"/>
  <c r="AX778" i="5"/>
  <c r="AY778" i="5"/>
  <c r="AZ778" i="5"/>
  <c r="BA778" i="5"/>
  <c r="BB778" i="5"/>
  <c r="BB776" i="5" s="1"/>
  <c r="BB777" i="5" s="1"/>
  <c r="AJ782" i="5"/>
  <c r="AK782" i="5"/>
  <c r="AL782" i="5"/>
  <c r="AM782" i="5"/>
  <c r="AM776" i="5" s="1"/>
  <c r="AN782" i="5"/>
  <c r="AO782" i="5"/>
  <c r="AP782" i="5"/>
  <c r="AQ782" i="5"/>
  <c r="AQ776" i="5" s="1"/>
  <c r="AR782" i="5"/>
  <c r="AS782" i="5"/>
  <c r="AS776" i="5" s="1"/>
  <c r="AT782" i="5"/>
  <c r="AU782" i="5"/>
  <c r="AV782" i="5"/>
  <c r="AW782" i="5"/>
  <c r="AX782" i="5"/>
  <c r="AY782" i="5"/>
  <c r="AZ782" i="5"/>
  <c r="BA782" i="5"/>
  <c r="BB782" i="5"/>
  <c r="AJ786" i="5"/>
  <c r="AK786" i="5"/>
  <c r="AL786" i="5"/>
  <c r="AM786" i="5"/>
  <c r="AN786" i="5"/>
  <c r="AN776" i="5" s="1"/>
  <c r="AN777" i="5" s="1"/>
  <c r="AO786" i="5"/>
  <c r="AP786" i="5"/>
  <c r="AQ786" i="5"/>
  <c r="AR786" i="5"/>
  <c r="AS786" i="5"/>
  <c r="AT786" i="5"/>
  <c r="AU786" i="5"/>
  <c r="AV786" i="5"/>
  <c r="AW786" i="5"/>
  <c r="AX786" i="5"/>
  <c r="AY786" i="5"/>
  <c r="AZ786" i="5"/>
  <c r="AZ776" i="5" s="1"/>
  <c r="AZ777" i="5" s="1"/>
  <c r="BA786" i="5"/>
  <c r="BB786" i="5"/>
  <c r="AK791" i="5"/>
  <c r="AK792" i="5" s="1"/>
  <c r="AL791" i="5"/>
  <c r="AL792" i="5" s="1"/>
  <c r="AM791" i="5"/>
  <c r="AN791" i="5"/>
  <c r="AN792" i="5" s="1"/>
  <c r="AQ791" i="5"/>
  <c r="AQ792" i="5" s="1"/>
  <c r="AR791" i="5"/>
  <c r="AR792" i="5" s="1"/>
  <c r="BB791" i="5"/>
  <c r="BB792" i="5"/>
  <c r="AJ793" i="5"/>
  <c r="AJ791" i="5" s="1"/>
  <c r="AK793" i="5"/>
  <c r="AL793" i="5"/>
  <c r="AM793" i="5"/>
  <c r="AN793" i="5"/>
  <c r="AO793" i="5"/>
  <c r="AP793" i="5"/>
  <c r="AQ793" i="5"/>
  <c r="AR793" i="5"/>
  <c r="AS793" i="5"/>
  <c r="AT793" i="5"/>
  <c r="AU793" i="5"/>
  <c r="AU791" i="5" s="1"/>
  <c r="AU792" i="5" s="1"/>
  <c r="AV793" i="5"/>
  <c r="AV791" i="5" s="1"/>
  <c r="AW793" i="5"/>
  <c r="AX793" i="5"/>
  <c r="AY793" i="5"/>
  <c r="AY791" i="5" s="1"/>
  <c r="AY792" i="5" s="1"/>
  <c r="AZ793" i="5"/>
  <c r="AZ791" i="5" s="1"/>
  <c r="AZ792" i="5" s="1"/>
  <c r="BA793" i="5"/>
  <c r="BB793" i="5"/>
  <c r="AJ797" i="5"/>
  <c r="AK797" i="5"/>
  <c r="AL797" i="5"/>
  <c r="AM797" i="5"/>
  <c r="AN797" i="5"/>
  <c r="AO797" i="5"/>
  <c r="AP797" i="5"/>
  <c r="AQ797" i="5"/>
  <c r="AR797" i="5"/>
  <c r="AS797" i="5"/>
  <c r="AS791" i="5" s="1"/>
  <c r="AT797" i="5"/>
  <c r="AU797" i="5"/>
  <c r="AV797" i="5"/>
  <c r="AW797" i="5"/>
  <c r="AW791" i="5" s="1"/>
  <c r="AW792" i="5" s="1"/>
  <c r="AX797" i="5"/>
  <c r="AX791" i="5" s="1"/>
  <c r="AX792" i="5" s="1"/>
  <c r="AY797" i="5"/>
  <c r="AZ797" i="5"/>
  <c r="BA797" i="5"/>
  <c r="BA791" i="5" s="1"/>
  <c r="BA792" i="5" s="1"/>
  <c r="BB797" i="5"/>
  <c r="AJ801" i="5"/>
  <c r="AK801" i="5"/>
  <c r="AL801" i="5"/>
  <c r="AM801" i="5"/>
  <c r="AN801" i="5"/>
  <c r="AO801" i="5"/>
  <c r="AO791" i="5" s="1"/>
  <c r="AO792" i="5" s="1"/>
  <c r="AP801" i="5"/>
  <c r="AP791" i="5" s="1"/>
  <c r="AQ801" i="5"/>
  <c r="AR801" i="5"/>
  <c r="AS801" i="5"/>
  <c r="AT801" i="5"/>
  <c r="AT791" i="5" s="1"/>
  <c r="AT792" i="5" s="1"/>
  <c r="AU801" i="5"/>
  <c r="AV801" i="5"/>
  <c r="AW801" i="5"/>
  <c r="AX801" i="5"/>
  <c r="AY801" i="5"/>
  <c r="AZ801" i="5"/>
  <c r="BA801" i="5"/>
  <c r="BB801" i="5"/>
  <c r="AK806" i="5"/>
  <c r="AL806" i="5"/>
  <c r="AM806" i="5"/>
  <c r="AN806" i="5"/>
  <c r="AN807" i="5" s="1"/>
  <c r="AR806" i="5"/>
  <c r="AR807" i="5" s="1"/>
  <c r="AS806" i="5"/>
  <c r="AT806" i="5"/>
  <c r="AT807" i="5" s="1"/>
  <c r="AU806" i="5"/>
  <c r="AW806" i="5"/>
  <c r="AW807" i="5" s="1"/>
  <c r="BF806" i="5"/>
  <c r="AK807" i="5"/>
  <c r="AL807" i="5"/>
  <c r="AM807" i="5"/>
  <c r="AU807" i="5"/>
  <c r="AJ808" i="5"/>
  <c r="AK808" i="5"/>
  <c r="AL808" i="5"/>
  <c r="AM808" i="5"/>
  <c r="AN808" i="5"/>
  <c r="AO808" i="5"/>
  <c r="AP808" i="5"/>
  <c r="AQ808" i="5"/>
  <c r="AR808" i="5"/>
  <c r="AS808" i="5"/>
  <c r="AT808" i="5"/>
  <c r="AU808" i="5"/>
  <c r="AV808" i="5"/>
  <c r="AW808" i="5"/>
  <c r="AX808" i="5"/>
  <c r="AX806" i="5" s="1"/>
  <c r="AX807" i="5" s="1"/>
  <c r="AY808" i="5"/>
  <c r="AY806" i="5" s="1"/>
  <c r="AY807" i="5" s="1"/>
  <c r="AZ808" i="5"/>
  <c r="BA808" i="5"/>
  <c r="BA806" i="5" s="1"/>
  <c r="BA807" i="5" s="1"/>
  <c r="BB808" i="5"/>
  <c r="AJ812" i="5"/>
  <c r="AJ806" i="5" s="1"/>
  <c r="AJ807" i="5" s="1"/>
  <c r="AK812" i="5"/>
  <c r="AL812" i="5"/>
  <c r="AM812" i="5"/>
  <c r="AN812" i="5"/>
  <c r="AO812" i="5"/>
  <c r="AO806" i="5" s="1"/>
  <c r="AP812" i="5"/>
  <c r="AP806" i="5" s="1"/>
  <c r="AQ812" i="5"/>
  <c r="AQ806" i="5" s="1"/>
  <c r="AQ807" i="5" s="1"/>
  <c r="AR812" i="5"/>
  <c r="AS812" i="5"/>
  <c r="AT812" i="5"/>
  <c r="AU812" i="5"/>
  <c r="AV812" i="5"/>
  <c r="AW812" i="5"/>
  <c r="AX812" i="5"/>
  <c r="AY812" i="5"/>
  <c r="AZ812" i="5"/>
  <c r="BA812" i="5"/>
  <c r="BB812" i="5"/>
  <c r="AJ816" i="5"/>
  <c r="AK816" i="5"/>
  <c r="AL816" i="5"/>
  <c r="AM816" i="5"/>
  <c r="AN816" i="5"/>
  <c r="AO816" i="5"/>
  <c r="AP816" i="5"/>
  <c r="AQ816" i="5"/>
  <c r="AR816" i="5"/>
  <c r="AS816" i="5"/>
  <c r="AT816" i="5"/>
  <c r="AU816" i="5"/>
  <c r="AV816" i="5"/>
  <c r="AW816" i="5"/>
  <c r="AX816" i="5"/>
  <c r="AY816" i="5"/>
  <c r="AZ816" i="5"/>
  <c r="BA816" i="5"/>
  <c r="BB816" i="5"/>
  <c r="BB806" i="5" s="1"/>
  <c r="BB807" i="5" s="1"/>
  <c r="AS821" i="5"/>
  <c r="AT821" i="5"/>
  <c r="AT822" i="5" s="1"/>
  <c r="AO822" i="5"/>
  <c r="AJ823" i="5"/>
  <c r="AJ821" i="5" s="1"/>
  <c r="AK823" i="5"/>
  <c r="AK821" i="5" s="1"/>
  <c r="AK822" i="5" s="1"/>
  <c r="AL823" i="5"/>
  <c r="AL821" i="5" s="1"/>
  <c r="AL822" i="5" s="1"/>
  <c r="AM823" i="5"/>
  <c r="AM821" i="5" s="1"/>
  <c r="AN823" i="5"/>
  <c r="AN821" i="5" s="1"/>
  <c r="AN822" i="5" s="1"/>
  <c r="AO823" i="5"/>
  <c r="AP823" i="5"/>
  <c r="AP821" i="5" s="1"/>
  <c r="AQ823" i="5"/>
  <c r="AR823" i="5"/>
  <c r="AS823" i="5"/>
  <c r="AT823" i="5"/>
  <c r="AU823" i="5"/>
  <c r="AV823" i="5"/>
  <c r="AW823" i="5"/>
  <c r="AX823" i="5"/>
  <c r="AY823" i="5"/>
  <c r="AZ823" i="5"/>
  <c r="BA823" i="5"/>
  <c r="BB823" i="5"/>
  <c r="AJ827" i="5"/>
  <c r="AK827" i="5"/>
  <c r="AL827" i="5"/>
  <c r="AM827" i="5"/>
  <c r="AN827" i="5"/>
  <c r="AO827" i="5"/>
  <c r="AO821" i="5" s="1"/>
  <c r="AP827" i="5"/>
  <c r="AQ827" i="5"/>
  <c r="AQ821" i="5" s="1"/>
  <c r="AQ822" i="5" s="1"/>
  <c r="AR827" i="5"/>
  <c r="AS827" i="5"/>
  <c r="AT827" i="5"/>
  <c r="AU827" i="5"/>
  <c r="AU821" i="5" s="1"/>
  <c r="AU822" i="5" s="1"/>
  <c r="AV827" i="5"/>
  <c r="AV821" i="5" s="1"/>
  <c r="AW827" i="5"/>
  <c r="AW821" i="5" s="1"/>
  <c r="AW822" i="5" s="1"/>
  <c r="AX827" i="5"/>
  <c r="AX821" i="5" s="1"/>
  <c r="AX822" i="5" s="1"/>
  <c r="AY827" i="5"/>
  <c r="AY821" i="5" s="1"/>
  <c r="AY822" i="5" s="1"/>
  <c r="AZ827" i="5"/>
  <c r="BA827" i="5"/>
  <c r="BB827" i="5"/>
  <c r="AJ831" i="5"/>
  <c r="AK831" i="5"/>
  <c r="AL831" i="5"/>
  <c r="AM831" i="5"/>
  <c r="AN831" i="5"/>
  <c r="AO831" i="5"/>
  <c r="AP831" i="5"/>
  <c r="AQ831" i="5"/>
  <c r="AR831" i="5"/>
  <c r="AS831" i="5"/>
  <c r="AT831" i="5"/>
  <c r="AU831" i="5"/>
  <c r="AV831" i="5"/>
  <c r="AW831" i="5"/>
  <c r="AX831" i="5"/>
  <c r="AY831" i="5"/>
  <c r="AZ831" i="5"/>
  <c r="BA831" i="5"/>
  <c r="BB831" i="5"/>
  <c r="AR836" i="5"/>
  <c r="AR837" i="5" s="1"/>
  <c r="AS836" i="5"/>
  <c r="AT836" i="5"/>
  <c r="AT837" i="5" s="1"/>
  <c r="AX836" i="5"/>
  <c r="AX837" i="5" s="1"/>
  <c r="AY836" i="5"/>
  <c r="AY837" i="5"/>
  <c r="AJ838" i="5"/>
  <c r="AJ836" i="5" s="1"/>
  <c r="AK838" i="5"/>
  <c r="AL838" i="5"/>
  <c r="AM838" i="5"/>
  <c r="AN838" i="5"/>
  <c r="AO838" i="5"/>
  <c r="AP838" i="5"/>
  <c r="AQ838" i="5"/>
  <c r="AR838" i="5"/>
  <c r="AS838" i="5"/>
  <c r="AT838" i="5"/>
  <c r="AU838" i="5"/>
  <c r="AU836" i="5" s="1"/>
  <c r="AU837" i="5" s="1"/>
  <c r="AV838" i="5"/>
  <c r="AV836" i="5" s="1"/>
  <c r="AW838" i="5"/>
  <c r="AW836" i="5" s="1"/>
  <c r="AW837" i="5" s="1"/>
  <c r="AX838" i="5"/>
  <c r="AY838" i="5"/>
  <c r="AZ838" i="5"/>
  <c r="BA838" i="5"/>
  <c r="BB838" i="5"/>
  <c r="BB836" i="5" s="1"/>
  <c r="BB837" i="5" s="1"/>
  <c r="AJ842" i="5"/>
  <c r="AK842" i="5"/>
  <c r="AK836" i="5" s="1"/>
  <c r="AK837" i="5" s="1"/>
  <c r="AL842" i="5"/>
  <c r="AM842" i="5"/>
  <c r="AN842" i="5"/>
  <c r="AO842" i="5"/>
  <c r="AP842" i="5"/>
  <c r="AQ842" i="5"/>
  <c r="AR842" i="5"/>
  <c r="AS842" i="5"/>
  <c r="AT842" i="5"/>
  <c r="AU842" i="5"/>
  <c r="AV842" i="5"/>
  <c r="AW842" i="5"/>
  <c r="AX842" i="5"/>
  <c r="AY842" i="5"/>
  <c r="AZ842" i="5"/>
  <c r="BA842" i="5"/>
  <c r="BB842" i="5"/>
  <c r="AJ846" i="5"/>
  <c r="AK846" i="5"/>
  <c r="AL846" i="5"/>
  <c r="AM846" i="5"/>
  <c r="AN846" i="5"/>
  <c r="AO846" i="5"/>
  <c r="AP846" i="5"/>
  <c r="AP836" i="5" s="1"/>
  <c r="AQ846" i="5"/>
  <c r="AQ836" i="5" s="1"/>
  <c r="AQ837" i="5" s="1"/>
  <c r="AR846" i="5"/>
  <c r="AS846" i="5"/>
  <c r="AT846" i="5"/>
  <c r="AU846" i="5"/>
  <c r="AV846" i="5"/>
  <c r="AW846" i="5"/>
  <c r="AX846" i="5"/>
  <c r="AY846" i="5"/>
  <c r="AZ846" i="5"/>
  <c r="BA846" i="5"/>
  <c r="BB846" i="5"/>
  <c r="BA851" i="5"/>
  <c r="BA852" i="5"/>
  <c r="BB852" i="5"/>
  <c r="AJ853" i="5"/>
  <c r="AK853" i="5"/>
  <c r="AL853" i="5"/>
  <c r="AM853" i="5"/>
  <c r="AM851" i="5" s="1"/>
  <c r="AN853" i="5"/>
  <c r="AO853" i="5"/>
  <c r="AP853" i="5"/>
  <c r="AP851" i="5" s="1"/>
  <c r="AQ853" i="5"/>
  <c r="AQ851" i="5" s="1"/>
  <c r="AQ852" i="5" s="1"/>
  <c r="AR853" i="5"/>
  <c r="AR851" i="5" s="1"/>
  <c r="AR852" i="5" s="1"/>
  <c r="AS853" i="5"/>
  <c r="AT853" i="5"/>
  <c r="AT851" i="5" s="1"/>
  <c r="AT852" i="5" s="1"/>
  <c r="AU853" i="5"/>
  <c r="AU851" i="5" s="1"/>
  <c r="AU852" i="5" s="1"/>
  <c r="AV853" i="5"/>
  <c r="AV851" i="5" s="1"/>
  <c r="AW853" i="5"/>
  <c r="AW851" i="5" s="1"/>
  <c r="AW852" i="5" s="1"/>
  <c r="AX853" i="5"/>
  <c r="AY853" i="5"/>
  <c r="AZ853" i="5"/>
  <c r="BA853" i="5"/>
  <c r="BB853" i="5"/>
  <c r="AJ857" i="5"/>
  <c r="AK857" i="5"/>
  <c r="AL857" i="5"/>
  <c r="AM857" i="5"/>
  <c r="AN857" i="5"/>
  <c r="AO857" i="5"/>
  <c r="AP857" i="5"/>
  <c r="AQ857" i="5"/>
  <c r="AR857" i="5"/>
  <c r="AS857" i="5"/>
  <c r="AT857" i="5"/>
  <c r="AU857" i="5"/>
  <c r="AV857" i="5"/>
  <c r="AW857" i="5"/>
  <c r="AX857" i="5"/>
  <c r="AY857" i="5"/>
  <c r="AZ857" i="5"/>
  <c r="BA857" i="5"/>
  <c r="BB857" i="5"/>
  <c r="AJ861" i="5"/>
  <c r="AK861" i="5"/>
  <c r="AL861" i="5"/>
  <c r="AM861" i="5"/>
  <c r="AN861" i="5"/>
  <c r="AN851" i="5" s="1"/>
  <c r="AN852" i="5" s="1"/>
  <c r="AO861" i="5"/>
  <c r="AO851" i="5" s="1"/>
  <c r="AO852" i="5" s="1"/>
  <c r="AP861" i="5"/>
  <c r="AQ861" i="5"/>
  <c r="AR861" i="5"/>
  <c r="AS861" i="5"/>
  <c r="AS851" i="5" s="1"/>
  <c r="AT861" i="5"/>
  <c r="AU861" i="5"/>
  <c r="AV861" i="5"/>
  <c r="AW861" i="5"/>
  <c r="AX861" i="5"/>
  <c r="AY861" i="5"/>
  <c r="AZ861" i="5"/>
  <c r="BA861" i="5"/>
  <c r="BB861" i="5"/>
  <c r="BB851" i="5" s="1"/>
  <c r="AW866" i="5"/>
  <c r="AW867" i="5" s="1"/>
  <c r="AY866" i="5"/>
  <c r="AZ866" i="5"/>
  <c r="AZ867" i="5" s="1"/>
  <c r="AK867" i="5"/>
  <c r="AT867" i="5"/>
  <c r="AX867" i="5"/>
  <c r="AY867" i="5"/>
  <c r="AJ868" i="5"/>
  <c r="AK868" i="5"/>
  <c r="AL868" i="5"/>
  <c r="AM868" i="5"/>
  <c r="AN868" i="5"/>
  <c r="AO868" i="5"/>
  <c r="AP868" i="5"/>
  <c r="AQ868" i="5"/>
  <c r="AR868" i="5"/>
  <c r="AS868" i="5"/>
  <c r="AT868" i="5"/>
  <c r="AU868" i="5"/>
  <c r="AV868" i="5"/>
  <c r="AW868" i="5"/>
  <c r="AX868" i="5"/>
  <c r="AX866" i="5" s="1"/>
  <c r="AY868" i="5"/>
  <c r="AZ868" i="5"/>
  <c r="BA868" i="5"/>
  <c r="BB868" i="5"/>
  <c r="AJ872" i="5"/>
  <c r="AK872" i="5"/>
  <c r="AL872" i="5"/>
  <c r="AM872" i="5"/>
  <c r="AN872" i="5"/>
  <c r="AO872" i="5"/>
  <c r="AO866" i="5" s="1"/>
  <c r="AO867" i="5" s="1"/>
  <c r="AP872" i="5"/>
  <c r="AP866" i="5" s="1"/>
  <c r="AP867" i="5" s="1"/>
  <c r="AQ872" i="5"/>
  <c r="AR872" i="5"/>
  <c r="AR866" i="5" s="1"/>
  <c r="AR867" i="5" s="1"/>
  <c r="AS872" i="5"/>
  <c r="AS866" i="5" s="1"/>
  <c r="AT872" i="5"/>
  <c r="AU872" i="5"/>
  <c r="AV872" i="5"/>
  <c r="AW872" i="5"/>
  <c r="AX872" i="5"/>
  <c r="AY872" i="5"/>
  <c r="AZ872" i="5"/>
  <c r="BA872" i="5"/>
  <c r="BB872" i="5"/>
  <c r="AJ876" i="5"/>
  <c r="AK876" i="5"/>
  <c r="AK866" i="5" s="1"/>
  <c r="AL876" i="5"/>
  <c r="AL866" i="5" s="1"/>
  <c r="AL867" i="5" s="1"/>
  <c r="AM876" i="5"/>
  <c r="AM866" i="5" s="1"/>
  <c r="AM867" i="5" s="1"/>
  <c r="AN876" i="5"/>
  <c r="AO876" i="5"/>
  <c r="AP876" i="5"/>
  <c r="AQ876" i="5"/>
  <c r="AQ866" i="5" s="1"/>
  <c r="AQ867" i="5" s="1"/>
  <c r="AR876" i="5"/>
  <c r="AS876" i="5"/>
  <c r="AT876" i="5"/>
  <c r="AT866" i="5" s="1"/>
  <c r="AU876" i="5"/>
  <c r="AV876" i="5"/>
  <c r="AW876" i="5"/>
  <c r="AX876" i="5"/>
  <c r="AY876" i="5"/>
  <c r="AZ876" i="5"/>
  <c r="BA876" i="5"/>
  <c r="BA866" i="5" s="1"/>
  <c r="BA867" i="5" s="1"/>
  <c r="BB876" i="5"/>
  <c r="AJ881" i="5"/>
  <c r="AL881" i="5"/>
  <c r="AM881" i="5"/>
  <c r="AL882" i="5"/>
  <c r="AM882" i="5"/>
  <c r="AV882" i="5"/>
  <c r="AW882" i="5"/>
  <c r="AJ883" i="5"/>
  <c r="AK883" i="5"/>
  <c r="AL883" i="5"/>
  <c r="AM883" i="5"/>
  <c r="AN883" i="5"/>
  <c r="AO883" i="5"/>
  <c r="AO881" i="5" s="1"/>
  <c r="AO882" i="5" s="1"/>
  <c r="AP883" i="5"/>
  <c r="AP881" i="5" s="1"/>
  <c r="AQ883" i="5"/>
  <c r="AQ881" i="5" s="1"/>
  <c r="AQ882" i="5" s="1"/>
  <c r="AR883" i="5"/>
  <c r="AS883" i="5"/>
  <c r="AT883" i="5"/>
  <c r="AT881" i="5" s="1"/>
  <c r="AT882" i="5" s="1"/>
  <c r="AU883" i="5"/>
  <c r="AV883" i="5"/>
  <c r="AW883" i="5"/>
  <c r="AX883" i="5"/>
  <c r="AY883" i="5"/>
  <c r="AZ883" i="5"/>
  <c r="BA883" i="5"/>
  <c r="BB883" i="5"/>
  <c r="AJ887" i="5"/>
  <c r="AK887" i="5"/>
  <c r="AL887" i="5"/>
  <c r="AM887" i="5"/>
  <c r="AN887" i="5"/>
  <c r="AO887" i="5"/>
  <c r="AP887" i="5"/>
  <c r="AQ887" i="5"/>
  <c r="AR887" i="5"/>
  <c r="AS887" i="5"/>
  <c r="AT887" i="5"/>
  <c r="AU887" i="5"/>
  <c r="AV887" i="5"/>
  <c r="AW887" i="5"/>
  <c r="AW881" i="5" s="1"/>
  <c r="AX887" i="5"/>
  <c r="AY887" i="5"/>
  <c r="AY881" i="5" s="1"/>
  <c r="AY882" i="5" s="1"/>
  <c r="AZ887" i="5"/>
  <c r="AZ881" i="5" s="1"/>
  <c r="AZ882" i="5" s="1"/>
  <c r="BA887" i="5"/>
  <c r="BA881" i="5" s="1"/>
  <c r="BA882" i="5" s="1"/>
  <c r="BB887" i="5"/>
  <c r="BB881" i="5" s="1"/>
  <c r="BB882" i="5" s="1"/>
  <c r="AJ891" i="5"/>
  <c r="AK891" i="5"/>
  <c r="AL891" i="5"/>
  <c r="AM891" i="5"/>
  <c r="AN891" i="5"/>
  <c r="AO891" i="5"/>
  <c r="AP891" i="5"/>
  <c r="AQ891" i="5"/>
  <c r="AR891" i="5"/>
  <c r="AS891" i="5"/>
  <c r="AT891" i="5"/>
  <c r="AU891" i="5"/>
  <c r="AU881" i="5" s="1"/>
  <c r="AU882" i="5" s="1"/>
  <c r="AV891" i="5"/>
  <c r="AV881" i="5" s="1"/>
  <c r="AW891" i="5"/>
  <c r="AX891" i="5"/>
  <c r="AY891" i="5"/>
  <c r="AZ891" i="5"/>
  <c r="BA891" i="5"/>
  <c r="BB891" i="5"/>
  <c r="AL896" i="5"/>
  <c r="AL897" i="5" s="1"/>
  <c r="AM896" i="5"/>
  <c r="AQ896" i="5"/>
  <c r="AQ897" i="5" s="1"/>
  <c r="BB896" i="5"/>
  <c r="BB897" i="5" s="1"/>
  <c r="AJ898" i="5"/>
  <c r="AK898" i="5"/>
  <c r="AL898" i="5"/>
  <c r="AM898" i="5"/>
  <c r="AN898" i="5"/>
  <c r="AO898" i="5"/>
  <c r="AP898" i="5"/>
  <c r="AP896" i="5" s="1"/>
  <c r="AQ898" i="5"/>
  <c r="AR898" i="5"/>
  <c r="AR896" i="5" s="1"/>
  <c r="AR897" i="5" s="1"/>
  <c r="AS898" i="5"/>
  <c r="AT898" i="5"/>
  <c r="AT896" i="5" s="1"/>
  <c r="AT897" i="5" s="1"/>
  <c r="AU898" i="5"/>
  <c r="AV898" i="5"/>
  <c r="AV896" i="5" s="1"/>
  <c r="AW898" i="5"/>
  <c r="AW896" i="5" s="1"/>
  <c r="AW897" i="5" s="1"/>
  <c r="AX898" i="5"/>
  <c r="AX896" i="5" s="1"/>
  <c r="AX897" i="5" s="1"/>
  <c r="AY898" i="5"/>
  <c r="AY896" i="5" s="1"/>
  <c r="AY897" i="5" s="1"/>
  <c r="AZ898" i="5"/>
  <c r="AZ896" i="5" s="1"/>
  <c r="AZ897" i="5" s="1"/>
  <c r="BA898" i="5"/>
  <c r="BA896" i="5" s="1"/>
  <c r="BA897" i="5" s="1"/>
  <c r="BB898" i="5"/>
  <c r="AJ902" i="5"/>
  <c r="AK902" i="5"/>
  <c r="AL902" i="5"/>
  <c r="AM902" i="5"/>
  <c r="AN902" i="5"/>
  <c r="AO902" i="5"/>
  <c r="AP902" i="5"/>
  <c r="AQ902" i="5"/>
  <c r="AR902" i="5"/>
  <c r="AS902" i="5"/>
  <c r="AT902" i="5"/>
  <c r="AU902" i="5"/>
  <c r="AV902" i="5"/>
  <c r="AW902" i="5"/>
  <c r="AX902" i="5"/>
  <c r="AY902" i="5"/>
  <c r="AZ902" i="5"/>
  <c r="BA902" i="5"/>
  <c r="BB902" i="5"/>
  <c r="AJ906" i="5"/>
  <c r="AK906" i="5"/>
  <c r="AL906" i="5"/>
  <c r="AM906" i="5"/>
  <c r="AN906" i="5"/>
  <c r="AN896" i="5" s="1"/>
  <c r="AN897" i="5" s="1"/>
  <c r="AO906" i="5"/>
  <c r="AP906" i="5"/>
  <c r="AQ906" i="5"/>
  <c r="AR906" i="5"/>
  <c r="AS906" i="5"/>
  <c r="AS896" i="5" s="1"/>
  <c r="AT906" i="5"/>
  <c r="AU906" i="5"/>
  <c r="AV906" i="5"/>
  <c r="AW906" i="5"/>
  <c r="AX906" i="5"/>
  <c r="AY906" i="5"/>
  <c r="AZ906" i="5"/>
  <c r="BA906" i="5"/>
  <c r="BB906" i="5"/>
  <c r="AN912" i="5"/>
  <c r="AO912" i="5"/>
  <c r="AW912" i="5"/>
  <c r="BA912" i="5"/>
  <c r="AJ913" i="5"/>
  <c r="AK913" i="5"/>
  <c r="AL913" i="5"/>
  <c r="AM913" i="5"/>
  <c r="AN913" i="5"/>
  <c r="AN911" i="5" s="1"/>
  <c r="AO913" i="5"/>
  <c r="AP913" i="5"/>
  <c r="AQ913" i="5"/>
  <c r="AR913" i="5"/>
  <c r="AR911" i="5" s="1"/>
  <c r="AR912" i="5" s="1"/>
  <c r="AS913" i="5"/>
  <c r="AT913" i="5"/>
  <c r="AU913" i="5"/>
  <c r="AV913" i="5"/>
  <c r="AV911" i="5" s="1"/>
  <c r="AW913" i="5"/>
  <c r="AX913" i="5"/>
  <c r="AY913" i="5"/>
  <c r="AZ913" i="5"/>
  <c r="BA913" i="5"/>
  <c r="BA911" i="5" s="1"/>
  <c r="BB913" i="5"/>
  <c r="BB911" i="5" s="1"/>
  <c r="BB912" i="5" s="1"/>
  <c r="AJ917" i="5"/>
  <c r="AJ911" i="5" s="1"/>
  <c r="AK917" i="5"/>
  <c r="AL917" i="5"/>
  <c r="AM917" i="5"/>
  <c r="AN917" i="5"/>
  <c r="AO917" i="5"/>
  <c r="AP917" i="5"/>
  <c r="AQ917" i="5"/>
  <c r="AR917" i="5"/>
  <c r="AS917" i="5"/>
  <c r="AS911" i="5" s="1"/>
  <c r="AT917" i="5"/>
  <c r="AT911" i="5" s="1"/>
  <c r="AT912" i="5" s="1"/>
  <c r="AU917" i="5"/>
  <c r="AU911" i="5" s="1"/>
  <c r="AU912" i="5" s="1"/>
  <c r="AV917" i="5"/>
  <c r="AW917" i="5"/>
  <c r="AX917" i="5"/>
  <c r="AY917" i="5"/>
  <c r="AZ917" i="5"/>
  <c r="BA917" i="5"/>
  <c r="BB917" i="5"/>
  <c r="AJ921" i="5"/>
  <c r="AK921" i="5"/>
  <c r="AL921" i="5"/>
  <c r="AM921" i="5"/>
  <c r="AN921" i="5"/>
  <c r="AO921" i="5"/>
  <c r="AO911" i="5" s="1"/>
  <c r="AP921" i="5"/>
  <c r="AQ921" i="5"/>
  <c r="AR921" i="5"/>
  <c r="AS921" i="5"/>
  <c r="AT921" i="5"/>
  <c r="AU921" i="5"/>
  <c r="AV921" i="5"/>
  <c r="AW921" i="5"/>
  <c r="AW911" i="5" s="1"/>
  <c r="AX921" i="5"/>
  <c r="AY921" i="5"/>
  <c r="AZ921" i="5"/>
  <c r="BA921" i="5"/>
  <c r="BB921" i="5"/>
  <c r="AL926" i="5"/>
  <c r="AL927" i="5" s="1"/>
  <c r="AM926" i="5"/>
  <c r="AM927" i="5" s="1"/>
  <c r="AN926" i="5"/>
  <c r="AN927" i="5" s="1"/>
  <c r="AO926" i="5"/>
  <c r="AO927" i="5" s="1"/>
  <c r="AP926" i="5"/>
  <c r="AQ926" i="5"/>
  <c r="AQ927" i="5" s="1"/>
  <c r="AX926" i="5"/>
  <c r="AX927" i="5" s="1"/>
  <c r="BB926" i="5"/>
  <c r="BB927" i="5"/>
  <c r="AJ928" i="5"/>
  <c r="AK928" i="5"/>
  <c r="AL928" i="5"/>
  <c r="AM928" i="5"/>
  <c r="AN928" i="5"/>
  <c r="AO928" i="5"/>
  <c r="AP928" i="5"/>
  <c r="AQ928" i="5"/>
  <c r="AR928" i="5"/>
  <c r="AR926" i="5" s="1"/>
  <c r="AR927" i="5" s="1"/>
  <c r="AS928" i="5"/>
  <c r="AS926" i="5" s="1"/>
  <c r="AS927" i="5" s="1"/>
  <c r="AT928" i="5"/>
  <c r="AU928" i="5"/>
  <c r="AV928" i="5"/>
  <c r="AW928" i="5"/>
  <c r="AX928" i="5"/>
  <c r="AY928" i="5"/>
  <c r="AY926" i="5" s="1"/>
  <c r="AY927" i="5" s="1"/>
  <c r="AZ928" i="5"/>
  <c r="AZ926" i="5" s="1"/>
  <c r="AZ927" i="5" s="1"/>
  <c r="BA928" i="5"/>
  <c r="BA926" i="5" s="1"/>
  <c r="BA927" i="5" s="1"/>
  <c r="BB928" i="5"/>
  <c r="AJ932" i="5"/>
  <c r="AK932" i="5"/>
  <c r="AL932" i="5"/>
  <c r="AM932" i="5"/>
  <c r="AN932" i="5"/>
  <c r="AO932" i="5"/>
  <c r="AP932" i="5"/>
  <c r="AQ932" i="5"/>
  <c r="AR932" i="5"/>
  <c r="AS932" i="5"/>
  <c r="AT932" i="5"/>
  <c r="AU932" i="5"/>
  <c r="AV932" i="5"/>
  <c r="AW932" i="5"/>
  <c r="AX932" i="5"/>
  <c r="AY932" i="5"/>
  <c r="AZ932" i="5"/>
  <c r="BA932" i="5"/>
  <c r="BB932" i="5"/>
  <c r="AJ936" i="5"/>
  <c r="AK936" i="5"/>
  <c r="AL936" i="5"/>
  <c r="AM936" i="5"/>
  <c r="AN936" i="5"/>
  <c r="AO936" i="5"/>
  <c r="AP936" i="5"/>
  <c r="AQ936" i="5"/>
  <c r="AR936" i="5"/>
  <c r="AS936" i="5"/>
  <c r="AT936" i="5"/>
  <c r="AU936" i="5"/>
  <c r="AV936" i="5"/>
  <c r="AW936" i="5"/>
  <c r="AW926" i="5" s="1"/>
  <c r="AW927" i="5" s="1"/>
  <c r="AX936" i="5"/>
  <c r="AY936" i="5"/>
  <c r="AZ936" i="5"/>
  <c r="BA936" i="5"/>
  <c r="BB936" i="5"/>
  <c r="BB941" i="5"/>
  <c r="BB942" i="5" s="1"/>
  <c r="BF941" i="5"/>
  <c r="BG941" i="5"/>
  <c r="AJ943" i="5"/>
  <c r="AJ941" i="5" s="1"/>
  <c r="AJ942" i="5" s="1"/>
  <c r="AK943" i="5"/>
  <c r="AK941" i="5" s="1"/>
  <c r="AK942" i="5" s="1"/>
  <c r="AL943" i="5"/>
  <c r="AL941" i="5" s="1"/>
  <c r="AL942" i="5" s="1"/>
  <c r="AM943" i="5"/>
  <c r="AM941" i="5" s="1"/>
  <c r="AM942" i="5" s="1"/>
  <c r="AN943" i="5"/>
  <c r="AN941" i="5" s="1"/>
  <c r="AN942" i="5" s="1"/>
  <c r="AO943" i="5"/>
  <c r="AP943" i="5"/>
  <c r="AQ943" i="5"/>
  <c r="AR943" i="5"/>
  <c r="AS943" i="5"/>
  <c r="AT943" i="5"/>
  <c r="AU943" i="5"/>
  <c r="AV943" i="5"/>
  <c r="AW943" i="5"/>
  <c r="AX943" i="5"/>
  <c r="AY943" i="5"/>
  <c r="AY941" i="5" s="1"/>
  <c r="AY942" i="5" s="1"/>
  <c r="AZ943" i="5"/>
  <c r="AZ941" i="5" s="1"/>
  <c r="AZ942" i="5" s="1"/>
  <c r="BA943" i="5"/>
  <c r="BA941" i="5" s="1"/>
  <c r="BA942" i="5" s="1"/>
  <c r="BB943" i="5"/>
  <c r="AJ947" i="5"/>
  <c r="AK947" i="5"/>
  <c r="AL947" i="5"/>
  <c r="AM947" i="5"/>
  <c r="AN947" i="5"/>
  <c r="AO947" i="5"/>
  <c r="AP947" i="5"/>
  <c r="AQ947" i="5"/>
  <c r="AQ941" i="5" s="1"/>
  <c r="AQ942" i="5" s="1"/>
  <c r="AR947" i="5"/>
  <c r="AS947" i="5"/>
  <c r="AT947" i="5"/>
  <c r="AU947" i="5"/>
  <c r="AV947" i="5"/>
  <c r="AW947" i="5"/>
  <c r="AX947" i="5"/>
  <c r="AY947" i="5"/>
  <c r="AZ947" i="5"/>
  <c r="BA947" i="5"/>
  <c r="BB947" i="5"/>
  <c r="AJ951" i="5"/>
  <c r="AK951" i="5"/>
  <c r="AL951" i="5"/>
  <c r="AM951" i="5"/>
  <c r="AN951" i="5"/>
  <c r="AO951" i="5"/>
  <c r="AO941" i="5" s="1"/>
  <c r="AO942" i="5" s="1"/>
  <c r="AP951" i="5"/>
  <c r="AP941" i="5" s="1"/>
  <c r="AP942" i="5" s="1"/>
  <c r="AQ951" i="5"/>
  <c r="AR951" i="5"/>
  <c r="AS951" i="5"/>
  <c r="AT951" i="5"/>
  <c r="AT941" i="5" s="1"/>
  <c r="AT942" i="5" s="1"/>
  <c r="AU951" i="5"/>
  <c r="AU941" i="5" s="1"/>
  <c r="AU942" i="5" s="1"/>
  <c r="AV951" i="5"/>
  <c r="AW951" i="5"/>
  <c r="AX951" i="5"/>
  <c r="AY951" i="5"/>
  <c r="AZ951" i="5"/>
  <c r="BA951" i="5"/>
  <c r="BB951" i="5"/>
  <c r="AS956" i="5"/>
  <c r="AT957" i="5"/>
  <c r="AU957" i="5"/>
  <c r="AV957" i="5"/>
  <c r="AJ958" i="5"/>
  <c r="AK958" i="5"/>
  <c r="AK956" i="5" s="1"/>
  <c r="AK957" i="5" s="1"/>
  <c r="AL958" i="5"/>
  <c r="AL956" i="5" s="1"/>
  <c r="AL957" i="5" s="1"/>
  <c r="AM958" i="5"/>
  <c r="AM956" i="5" s="1"/>
  <c r="AN958" i="5"/>
  <c r="AN956" i="5" s="1"/>
  <c r="AN957" i="5" s="1"/>
  <c r="AO958" i="5"/>
  <c r="AP958" i="5"/>
  <c r="AQ958" i="5"/>
  <c r="AR958" i="5"/>
  <c r="AS958" i="5"/>
  <c r="AT958" i="5"/>
  <c r="AU958" i="5"/>
  <c r="AU956" i="5" s="1"/>
  <c r="AV958" i="5"/>
  <c r="AV956" i="5" s="1"/>
  <c r="AW958" i="5"/>
  <c r="AW956" i="5" s="1"/>
  <c r="AW957" i="5" s="1"/>
  <c r="AX958" i="5"/>
  <c r="AY958" i="5"/>
  <c r="AZ958" i="5"/>
  <c r="BA958" i="5"/>
  <c r="BB958" i="5"/>
  <c r="AJ962" i="5"/>
  <c r="AK962" i="5"/>
  <c r="AL962" i="5"/>
  <c r="AM962" i="5"/>
  <c r="AN962" i="5"/>
  <c r="AO962" i="5"/>
  <c r="AP962" i="5"/>
  <c r="AQ962" i="5"/>
  <c r="AR962" i="5"/>
  <c r="AR956" i="5" s="1"/>
  <c r="AR957" i="5" s="1"/>
  <c r="AS962" i="5"/>
  <c r="AT962" i="5"/>
  <c r="AU962" i="5"/>
  <c r="AV962" i="5"/>
  <c r="AW962" i="5"/>
  <c r="AX962" i="5"/>
  <c r="AX956" i="5" s="1"/>
  <c r="AX957" i="5" s="1"/>
  <c r="AY962" i="5"/>
  <c r="AY956" i="5" s="1"/>
  <c r="AY957" i="5" s="1"/>
  <c r="AZ962" i="5"/>
  <c r="BA962" i="5"/>
  <c r="BB962" i="5"/>
  <c r="AJ966" i="5"/>
  <c r="AK966" i="5"/>
  <c r="AL966" i="5"/>
  <c r="AM966" i="5"/>
  <c r="AN966" i="5"/>
  <c r="AO966" i="5"/>
  <c r="AP966" i="5"/>
  <c r="AQ966" i="5"/>
  <c r="AQ956" i="5" s="1"/>
  <c r="AQ957" i="5" s="1"/>
  <c r="AR966" i="5"/>
  <c r="AS966" i="5"/>
  <c r="AT966" i="5"/>
  <c r="AT956" i="5" s="1"/>
  <c r="AU966" i="5"/>
  <c r="AV966" i="5"/>
  <c r="AW966" i="5"/>
  <c r="AX966" i="5"/>
  <c r="AY966" i="5"/>
  <c r="AZ966" i="5"/>
  <c r="BA966" i="5"/>
  <c r="BB966" i="5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BH791" i="5" l="1"/>
  <c r="AP792" i="5"/>
  <c r="AV537" i="5"/>
  <c r="AM627" i="5"/>
  <c r="BG626" i="5"/>
  <c r="BI341" i="5"/>
  <c r="AS342" i="5"/>
  <c r="AM597" i="5"/>
  <c r="BG596" i="5"/>
  <c r="AP852" i="5"/>
  <c r="AP762" i="5"/>
  <c r="BH761" i="5"/>
  <c r="BF146" i="5"/>
  <c r="AJ147" i="5"/>
  <c r="BG506" i="5"/>
  <c r="AM507" i="5"/>
  <c r="BI506" i="5"/>
  <c r="AS507" i="5"/>
  <c r="AK312" i="5"/>
  <c r="BF311" i="5"/>
  <c r="AM117" i="5"/>
  <c r="AS117" i="5"/>
  <c r="BI116" i="5"/>
  <c r="BG446" i="5"/>
  <c r="AM447" i="5"/>
  <c r="AP837" i="5"/>
  <c r="AV837" i="5"/>
  <c r="BJ836" i="5"/>
  <c r="AP807" i="5"/>
  <c r="BF206" i="5"/>
  <c r="AJ207" i="5"/>
  <c r="AS822" i="5"/>
  <c r="BI821" i="5"/>
  <c r="AS867" i="5"/>
  <c r="BG146" i="5"/>
  <c r="AM147" i="5"/>
  <c r="AV822" i="5"/>
  <c r="AP927" i="5"/>
  <c r="BH926" i="5"/>
  <c r="BG896" i="5"/>
  <c r="AM897" i="5"/>
  <c r="BG791" i="5"/>
  <c r="AM792" i="5"/>
  <c r="AS912" i="5"/>
  <c r="BI911" i="5"/>
  <c r="AQ777" i="5"/>
  <c r="AS732" i="5"/>
  <c r="BI731" i="5"/>
  <c r="BI611" i="5"/>
  <c r="BF536" i="5"/>
  <c r="AM312" i="5"/>
  <c r="BG311" i="5"/>
  <c r="AP297" i="5"/>
  <c r="AJ267" i="5"/>
  <c r="BF101" i="5"/>
  <c r="AJ102" i="5"/>
  <c r="BI71" i="5"/>
  <c r="AS72" i="5"/>
  <c r="AQ911" i="5"/>
  <c r="AQ912" i="5" s="1"/>
  <c r="AO807" i="5"/>
  <c r="BG806" i="5"/>
  <c r="AJ702" i="5"/>
  <c r="BF701" i="5"/>
  <c r="AV642" i="5"/>
  <c r="BJ641" i="5"/>
  <c r="BH596" i="5"/>
  <c r="AP597" i="5"/>
  <c r="AU642" i="5"/>
  <c r="BI641" i="5"/>
  <c r="BI626" i="5"/>
  <c r="AS627" i="5"/>
  <c r="AV552" i="5"/>
  <c r="BJ551" i="5"/>
  <c r="BF356" i="5"/>
  <c r="BF296" i="5"/>
  <c r="AJ297" i="5"/>
  <c r="BH281" i="5"/>
  <c r="AP282" i="5"/>
  <c r="AP897" i="5"/>
  <c r="BH896" i="5"/>
  <c r="AZ851" i="5"/>
  <c r="AZ852" i="5" s="1"/>
  <c r="AJ537" i="5"/>
  <c r="BF221" i="5"/>
  <c r="AV87" i="5"/>
  <c r="BJ86" i="5"/>
  <c r="AS852" i="5"/>
  <c r="BI851" i="5"/>
  <c r="AY851" i="5"/>
  <c r="AY852" i="5" s="1"/>
  <c r="AM687" i="5"/>
  <c r="BB222" i="5"/>
  <c r="BJ221" i="5"/>
  <c r="AX851" i="5"/>
  <c r="AX852" i="5" s="1"/>
  <c r="AV762" i="5"/>
  <c r="BJ761" i="5"/>
  <c r="AS552" i="5"/>
  <c r="BI551" i="5"/>
  <c r="AJ776" i="5"/>
  <c r="AK687" i="5"/>
  <c r="BF686" i="5"/>
  <c r="AV852" i="5"/>
  <c r="BJ851" i="5"/>
  <c r="AJ642" i="5"/>
  <c r="BF641" i="5"/>
  <c r="AP641" i="5"/>
  <c r="AS432" i="5"/>
  <c r="AP192" i="5"/>
  <c r="AV27" i="5"/>
  <c r="BI761" i="5"/>
  <c r="BI536" i="5"/>
  <c r="AS537" i="5"/>
  <c r="BJ341" i="5"/>
  <c r="AV342" i="5"/>
  <c r="AY326" i="5"/>
  <c r="AY327" i="5" s="1"/>
  <c r="AR761" i="5"/>
  <c r="AR762" i="5" s="1"/>
  <c r="BJ656" i="5"/>
  <c r="AJ672" i="5"/>
  <c r="BG641" i="5"/>
  <c r="AM642" i="5"/>
  <c r="AJ447" i="5"/>
  <c r="BF446" i="5"/>
  <c r="BH446" i="5"/>
  <c r="AP447" i="5"/>
  <c r="AJ432" i="5"/>
  <c r="BF431" i="5"/>
  <c r="BH431" i="5"/>
  <c r="AP432" i="5"/>
  <c r="AW327" i="5"/>
  <c r="BJ326" i="5"/>
  <c r="AJ222" i="5"/>
  <c r="AP117" i="5"/>
  <c r="AV117" i="5"/>
  <c r="BG761" i="5"/>
  <c r="AM762" i="5"/>
  <c r="AJ162" i="5"/>
  <c r="BF161" i="5"/>
  <c r="AP132" i="5"/>
  <c r="BH131" i="5"/>
  <c r="AV372" i="5"/>
  <c r="BJ371" i="5"/>
  <c r="BJ41" i="5"/>
  <c r="AV42" i="5"/>
  <c r="AM852" i="5"/>
  <c r="AM777" i="5"/>
  <c r="AV237" i="5"/>
  <c r="BJ236" i="5"/>
  <c r="BH221" i="5"/>
  <c r="AP222" i="5"/>
  <c r="AJ882" i="5"/>
  <c r="BF881" i="5"/>
  <c r="AL851" i="5"/>
  <c r="AL852" i="5" s="1"/>
  <c r="AT566" i="5"/>
  <c r="AT567" i="5" s="1"/>
  <c r="BG821" i="5"/>
  <c r="AM822" i="5"/>
  <c r="AV686" i="5"/>
  <c r="BI371" i="5"/>
  <c r="AS372" i="5"/>
  <c r="BI41" i="5"/>
  <c r="AS42" i="5"/>
  <c r="BH866" i="5"/>
  <c r="AQ371" i="5"/>
  <c r="AQ372" i="5" s="1"/>
  <c r="BJ251" i="5"/>
  <c r="AV252" i="5"/>
  <c r="BG56" i="5"/>
  <c r="AM57" i="5"/>
  <c r="BJ956" i="5"/>
  <c r="AP42" i="5"/>
  <c r="BH41" i="5"/>
  <c r="BH626" i="5"/>
  <c r="AP627" i="5"/>
  <c r="AJ87" i="5"/>
  <c r="BJ791" i="5"/>
  <c r="AV792" i="5"/>
  <c r="AN371" i="5"/>
  <c r="AN372" i="5" s="1"/>
  <c r="AM371" i="5"/>
  <c r="AM41" i="5"/>
  <c r="AS837" i="5"/>
  <c r="AW491" i="5"/>
  <c r="AW492" i="5" s="1"/>
  <c r="AK357" i="5"/>
  <c r="AZ176" i="5"/>
  <c r="BG581" i="5"/>
  <c r="AM582" i="5"/>
  <c r="AV491" i="5"/>
  <c r="BH326" i="5"/>
  <c r="AP327" i="5"/>
  <c r="AP956" i="5"/>
  <c r="AP702" i="5"/>
  <c r="AJ627" i="5"/>
  <c r="BF626" i="5"/>
  <c r="AP612" i="5"/>
  <c r="AU491" i="5"/>
  <c r="AU492" i="5" s="1"/>
  <c r="BF416" i="5"/>
  <c r="AJ371" i="5"/>
  <c r="AV297" i="5"/>
  <c r="AX176" i="5"/>
  <c r="AX177" i="5" s="1"/>
  <c r="BJ56" i="5"/>
  <c r="BG926" i="5"/>
  <c r="AK117" i="5"/>
  <c r="BF116" i="5"/>
  <c r="AK851" i="5"/>
  <c r="AK852" i="5" s="1"/>
  <c r="AV747" i="5"/>
  <c r="BJ746" i="5"/>
  <c r="AL342" i="5"/>
  <c r="BF341" i="5"/>
  <c r="AJ42" i="5"/>
  <c r="BF41" i="5"/>
  <c r="BF461" i="5"/>
  <c r="BI266" i="5"/>
  <c r="AS267" i="5"/>
  <c r="BI251" i="5"/>
  <c r="AS252" i="5"/>
  <c r="AS402" i="5"/>
  <c r="BI401" i="5"/>
  <c r="AS897" i="5"/>
  <c r="BF596" i="5"/>
  <c r="BG431" i="5"/>
  <c r="AM432" i="5"/>
  <c r="AY176" i="5"/>
  <c r="AY177" i="5" s="1"/>
  <c r="AO956" i="5"/>
  <c r="AO957" i="5" s="1"/>
  <c r="BB416" i="5"/>
  <c r="BB417" i="5" s="1"/>
  <c r="BJ386" i="5"/>
  <c r="BI56" i="5"/>
  <c r="BI221" i="5"/>
  <c r="AS222" i="5"/>
  <c r="AS566" i="5"/>
  <c r="AJ612" i="5"/>
  <c r="BF611" i="5"/>
  <c r="AP371" i="5"/>
  <c r="AS612" i="5"/>
  <c r="BF581" i="5"/>
  <c r="AJ582" i="5"/>
  <c r="AS491" i="5"/>
  <c r="AP312" i="5"/>
  <c r="BH311" i="5"/>
  <c r="AM266" i="5"/>
  <c r="BG131" i="5"/>
  <c r="BJ71" i="5"/>
  <c r="AV72" i="5"/>
  <c r="BH56" i="5"/>
  <c r="AJ522" i="5"/>
  <c r="BF521" i="5"/>
  <c r="BF821" i="5"/>
  <c r="AJ822" i="5"/>
  <c r="AS747" i="5"/>
  <c r="BI746" i="5"/>
  <c r="BH566" i="5"/>
  <c r="AP567" i="5"/>
  <c r="BJ401" i="5"/>
  <c r="AV402" i="5"/>
  <c r="AO371" i="5"/>
  <c r="AO372" i="5" s="1"/>
  <c r="BG296" i="5"/>
  <c r="AM297" i="5"/>
  <c r="BG416" i="5"/>
  <c r="AM417" i="5"/>
  <c r="BA176" i="5"/>
  <c r="BA177" i="5" s="1"/>
  <c r="AV897" i="5"/>
  <c r="BJ896" i="5"/>
  <c r="BG956" i="5"/>
  <c r="AM957" i="5"/>
  <c r="AU896" i="5"/>
  <c r="AU897" i="5" s="1"/>
  <c r="AM702" i="5"/>
  <c r="AM612" i="5"/>
  <c r="BI596" i="5"/>
  <c r="AS597" i="5"/>
  <c r="BJ581" i="5"/>
  <c r="AV582" i="5"/>
  <c r="BI296" i="5"/>
  <c r="AS297" i="5"/>
  <c r="AM222" i="5"/>
  <c r="BF746" i="5"/>
  <c r="BI716" i="5"/>
  <c r="AS717" i="5"/>
  <c r="AS957" i="5"/>
  <c r="BI956" i="5"/>
  <c r="AW536" i="5"/>
  <c r="AW537" i="5" s="1"/>
  <c r="AT926" i="5"/>
  <c r="AV866" i="5"/>
  <c r="AJ837" i="5"/>
  <c r="AM327" i="5"/>
  <c r="BG326" i="5"/>
  <c r="AN881" i="5"/>
  <c r="AN882" i="5" s="1"/>
  <c r="AL326" i="5"/>
  <c r="AL327" i="5" s="1"/>
  <c r="AQ611" i="5"/>
  <c r="AQ612" i="5" s="1"/>
  <c r="AJ402" i="5"/>
  <c r="BF401" i="5"/>
  <c r="AN476" i="5"/>
  <c r="AN477" i="5" s="1"/>
  <c r="AS176" i="5"/>
  <c r="AL71" i="5"/>
  <c r="BA956" i="5"/>
  <c r="BA957" i="5" s="1"/>
  <c r="AM732" i="5"/>
  <c r="BA611" i="5"/>
  <c r="BA612" i="5" s="1"/>
  <c r="AN611" i="5"/>
  <c r="AN612" i="5" s="1"/>
  <c r="AP537" i="5"/>
  <c r="BH536" i="5"/>
  <c r="AN491" i="5"/>
  <c r="AN492" i="5" s="1"/>
  <c r="BI446" i="5"/>
  <c r="BB866" i="5"/>
  <c r="BB867" i="5" s="1"/>
  <c r="AY776" i="5"/>
  <c r="AY777" i="5" s="1"/>
  <c r="AV717" i="5"/>
  <c r="BJ716" i="5"/>
  <c r="BG281" i="5"/>
  <c r="AZ821" i="5"/>
  <c r="AZ822" i="5" s="1"/>
  <c r="BB281" i="5"/>
  <c r="BB282" i="5" s="1"/>
  <c r="AT461" i="5"/>
  <c r="AT462" i="5" s="1"/>
  <c r="BI806" i="5"/>
  <c r="AS807" i="5"/>
  <c r="AK551" i="5"/>
  <c r="AK552" i="5" s="1"/>
  <c r="BF506" i="5"/>
  <c r="AJ507" i="5"/>
  <c r="BB956" i="5"/>
  <c r="BB957" i="5" s="1"/>
  <c r="AM401" i="5"/>
  <c r="AZ371" i="5"/>
  <c r="AZ372" i="5" s="1"/>
  <c r="AR296" i="5"/>
  <c r="AR297" i="5" s="1"/>
  <c r="AZ236" i="5"/>
  <c r="AZ237" i="5" s="1"/>
  <c r="AM236" i="5"/>
  <c r="AN161" i="5"/>
  <c r="AN162" i="5" s="1"/>
  <c r="AX776" i="5"/>
  <c r="AX777" i="5" s="1"/>
  <c r="BA821" i="5"/>
  <c r="BA822" i="5" s="1"/>
  <c r="AV731" i="5"/>
  <c r="AX386" i="5"/>
  <c r="AX387" i="5" s="1"/>
  <c r="AR881" i="5"/>
  <c r="AR882" i="5" s="1"/>
  <c r="AJ327" i="5"/>
  <c r="AK911" i="5"/>
  <c r="AK912" i="5" s="1"/>
  <c r="AW461" i="5"/>
  <c r="AW462" i="5" s="1"/>
  <c r="AS476" i="5"/>
  <c r="BG551" i="5"/>
  <c r="AM552" i="5"/>
  <c r="BH506" i="5"/>
  <c r="AP507" i="5"/>
  <c r="AR476" i="5"/>
  <c r="AR477" i="5" s="1"/>
  <c r="AR401" i="5"/>
  <c r="AR402" i="5" s="1"/>
  <c r="AP732" i="5"/>
  <c r="AM12" i="5"/>
  <c r="AY911" i="5"/>
  <c r="AY912" i="5" s="1"/>
  <c r="AV281" i="5"/>
  <c r="AK881" i="5"/>
  <c r="AK882" i="5" s="1"/>
  <c r="AP822" i="5"/>
  <c r="AV806" i="5"/>
  <c r="AS792" i="5"/>
  <c r="BI791" i="5"/>
  <c r="AL776" i="5"/>
  <c r="AL777" i="5" s="1"/>
  <c r="AZ761" i="5"/>
  <c r="AZ762" i="5" s="1"/>
  <c r="BG191" i="5"/>
  <c r="AM192" i="5"/>
  <c r="AM161" i="5"/>
  <c r="AU86" i="5"/>
  <c r="AU87" i="5" s="1"/>
  <c r="AJ851" i="5"/>
  <c r="AL266" i="5"/>
  <c r="AL267" i="5" s="1"/>
  <c r="AZ146" i="5"/>
  <c r="AZ147" i="5" s="1"/>
  <c r="AM102" i="5"/>
  <c r="AV12" i="5"/>
  <c r="BJ11" i="5"/>
  <c r="BI206" i="5"/>
  <c r="AS207" i="5"/>
  <c r="BJ671" i="5"/>
  <c r="AY536" i="5"/>
  <c r="AY537" i="5" s="1"/>
  <c r="BH521" i="5"/>
  <c r="AP477" i="5"/>
  <c r="BH476" i="5"/>
  <c r="AV267" i="5"/>
  <c r="BJ266" i="5"/>
  <c r="AY191" i="5"/>
  <c r="AY192" i="5" s="1"/>
  <c r="AK56" i="5"/>
  <c r="AK57" i="5" s="1"/>
  <c r="AV611" i="5"/>
  <c r="AP207" i="5"/>
  <c r="BH206" i="5"/>
  <c r="AJ56" i="5"/>
  <c r="AV162" i="5"/>
  <c r="BJ161" i="5"/>
  <c r="BB131" i="5"/>
  <c r="BB132" i="5" s="1"/>
  <c r="BF911" i="5"/>
  <c r="AJ912" i="5"/>
  <c r="AP882" i="5"/>
  <c r="BH881" i="5"/>
  <c r="AS671" i="5"/>
  <c r="AM477" i="5"/>
  <c r="AV461" i="5"/>
  <c r="BA131" i="5"/>
  <c r="BA132" i="5" s="1"/>
  <c r="AR671" i="5"/>
  <c r="AR672" i="5" s="1"/>
  <c r="AJ176" i="5"/>
  <c r="AT161" i="5"/>
  <c r="AT162" i="5" s="1"/>
  <c r="AQ671" i="5"/>
  <c r="AQ672" i="5" s="1"/>
  <c r="AL551" i="5"/>
  <c r="AL552" i="5" s="1"/>
  <c r="AS162" i="5"/>
  <c r="BI161" i="5"/>
  <c r="AL86" i="5"/>
  <c r="AL87" i="5" s="1"/>
  <c r="AP671" i="5"/>
  <c r="AV597" i="5"/>
  <c r="BJ596" i="5"/>
  <c r="BJ431" i="5"/>
  <c r="AV432" i="5"/>
  <c r="AQ236" i="5"/>
  <c r="AQ237" i="5" s="1"/>
  <c r="AS941" i="5"/>
  <c r="AJ792" i="5"/>
  <c r="BF791" i="5"/>
  <c r="AJ551" i="5"/>
  <c r="AP401" i="5"/>
  <c r="BG341" i="5"/>
  <c r="AU296" i="5"/>
  <c r="AU297" i="5" s="1"/>
  <c r="AT176" i="5"/>
  <c r="AT177" i="5" s="1"/>
  <c r="BH101" i="5"/>
  <c r="AO491" i="5"/>
  <c r="AO492" i="5" s="1"/>
  <c r="AO401" i="5"/>
  <c r="AO402" i="5" s="1"/>
  <c r="AZ956" i="5"/>
  <c r="AZ957" i="5" s="1"/>
  <c r="AV912" i="5"/>
  <c r="AJ747" i="5"/>
  <c r="AM491" i="5"/>
  <c r="AO836" i="5"/>
  <c r="AO837" i="5" s="1"/>
  <c r="BF731" i="5"/>
  <c r="AJ732" i="5"/>
  <c r="AM537" i="5"/>
  <c r="AR131" i="5"/>
  <c r="AR132" i="5" s="1"/>
  <c r="BB26" i="5"/>
  <c r="BB27" i="5" s="1"/>
  <c r="BG746" i="5"/>
  <c r="AJ716" i="5"/>
  <c r="AP581" i="5"/>
  <c r="AW521" i="5"/>
  <c r="AW522" i="5" s="1"/>
  <c r="BA26" i="5"/>
  <c r="BA27" i="5" s="1"/>
  <c r="AK926" i="5"/>
  <c r="AK927" i="5" s="1"/>
  <c r="AS881" i="5"/>
  <c r="AK776" i="5"/>
  <c r="AK777" i="5" s="1"/>
  <c r="AR446" i="5"/>
  <c r="AR447" i="5" s="1"/>
  <c r="AK176" i="5"/>
  <c r="AK177" i="5" s="1"/>
  <c r="AZ11" i="5"/>
  <c r="AZ12" i="5" s="1"/>
  <c r="AJ926" i="5"/>
  <c r="AU521" i="5"/>
  <c r="AU522" i="5" s="1"/>
  <c r="AW941" i="5"/>
  <c r="AW942" i="5" s="1"/>
  <c r="AO686" i="5"/>
  <c r="AO687" i="5" s="1"/>
  <c r="BB626" i="5"/>
  <c r="BB627" i="5" s="1"/>
  <c r="AZ551" i="5"/>
  <c r="AZ552" i="5" s="1"/>
  <c r="AS522" i="5"/>
  <c r="AJ191" i="5"/>
  <c r="AY101" i="5"/>
  <c r="AY102" i="5" s="1"/>
  <c r="AZ626" i="5"/>
  <c r="AZ627" i="5" s="1"/>
  <c r="AV191" i="5"/>
  <c r="AX101" i="5"/>
  <c r="AX102" i="5" s="1"/>
  <c r="AS86" i="5"/>
  <c r="AX911" i="5"/>
  <c r="AX912" i="5" s="1"/>
  <c r="AQ716" i="5"/>
  <c r="AQ717" i="5" s="1"/>
  <c r="AM656" i="5"/>
  <c r="AM251" i="5"/>
  <c r="AJ896" i="5"/>
  <c r="AP716" i="5"/>
  <c r="AT416" i="5"/>
  <c r="AQ71" i="5"/>
  <c r="AQ72" i="5" s="1"/>
  <c r="BJ311" i="5"/>
  <c r="AV312" i="5"/>
  <c r="AQ491" i="5"/>
  <c r="AQ492" i="5" s="1"/>
  <c r="AM356" i="5"/>
  <c r="AL191" i="5"/>
  <c r="AL192" i="5" s="1"/>
  <c r="AW176" i="5"/>
  <c r="AW177" i="5" s="1"/>
  <c r="AO626" i="5"/>
  <c r="AO627" i="5" s="1"/>
  <c r="AO296" i="5"/>
  <c r="AO297" i="5" s="1"/>
  <c r="AT86" i="5"/>
  <c r="AT87" i="5" s="1"/>
  <c r="BA251" i="5"/>
  <c r="BA252" i="5" s="1"/>
  <c r="AV131" i="5"/>
  <c r="AP71" i="5"/>
  <c r="AX881" i="5"/>
  <c r="AM836" i="5"/>
  <c r="AN716" i="5"/>
  <c r="AN717" i="5" s="1"/>
  <c r="BB701" i="5"/>
  <c r="BB702" i="5" s="1"/>
  <c r="AJ656" i="5"/>
  <c r="AJ491" i="5"/>
  <c r="AU461" i="5"/>
  <c r="AU462" i="5" s="1"/>
  <c r="BA311" i="5"/>
  <c r="AW281" i="5"/>
  <c r="AW282" i="5" s="1"/>
  <c r="AJ281" i="5"/>
  <c r="AU131" i="5"/>
  <c r="AU132" i="5" s="1"/>
  <c r="AR26" i="5"/>
  <c r="AR491" i="5"/>
  <c r="AR492" i="5" s="1"/>
  <c r="AL401" i="5"/>
  <c r="AL402" i="5" s="1"/>
  <c r="AX941" i="5"/>
  <c r="AX942" i="5" s="1"/>
  <c r="BH746" i="5"/>
  <c r="AP686" i="5"/>
  <c r="AP251" i="5"/>
  <c r="AY221" i="5"/>
  <c r="AY222" i="5" s="1"/>
  <c r="AK191" i="5"/>
  <c r="AK192" i="5" s="1"/>
  <c r="AV941" i="5"/>
  <c r="AW416" i="5"/>
  <c r="AW417" i="5" s="1"/>
  <c r="AW191" i="5"/>
  <c r="AW192" i="5" s="1"/>
  <c r="AV416" i="5"/>
  <c r="AJ866" i="5"/>
  <c r="BI236" i="5"/>
  <c r="AS192" i="5"/>
  <c r="BI191" i="5"/>
  <c r="AL836" i="5"/>
  <c r="AL837" i="5" s="1"/>
  <c r="BA701" i="5"/>
  <c r="BA702" i="5" s="1"/>
  <c r="AS581" i="5"/>
  <c r="AM521" i="5"/>
  <c r="BA476" i="5"/>
  <c r="BA477" i="5" s="1"/>
  <c r="BJ446" i="5"/>
  <c r="BH266" i="5"/>
  <c r="AP267" i="5"/>
  <c r="AO176" i="5"/>
  <c r="AO177" i="5" s="1"/>
  <c r="AT131" i="5"/>
  <c r="AT132" i="5" s="1"/>
  <c r="AO896" i="5"/>
  <c r="AO897" i="5" s="1"/>
  <c r="AZ101" i="5"/>
  <c r="AZ102" i="5" s="1"/>
  <c r="BG26" i="5"/>
  <c r="AM27" i="5"/>
  <c r="AZ911" i="5"/>
  <c r="AZ912" i="5" s="1"/>
  <c r="AN866" i="5"/>
  <c r="BA626" i="5"/>
  <c r="BA627" i="5" s="1"/>
  <c r="AX596" i="5"/>
  <c r="AX597" i="5" s="1"/>
  <c r="AM461" i="5"/>
  <c r="AO251" i="5"/>
  <c r="AO252" i="5" s="1"/>
  <c r="BB611" i="5"/>
  <c r="BB612" i="5" s="1"/>
  <c r="AW596" i="5"/>
  <c r="AW597" i="5" s="1"/>
  <c r="AN251" i="5"/>
  <c r="AN252" i="5" s="1"/>
  <c r="AN836" i="5"/>
  <c r="AN837" i="5" s="1"/>
  <c r="AO716" i="5"/>
  <c r="AO717" i="5" s="1"/>
  <c r="BB821" i="5"/>
  <c r="BB822" i="5" s="1"/>
  <c r="AR581" i="5"/>
  <c r="AR582" i="5" s="1"/>
  <c r="BG206" i="5"/>
  <c r="AM207" i="5"/>
  <c r="AN176" i="5"/>
  <c r="AN177" i="5" s="1"/>
  <c r="AS131" i="5"/>
  <c r="AM71" i="5"/>
  <c r="AT386" i="5"/>
  <c r="BB296" i="5"/>
  <c r="BB297" i="5" s="1"/>
  <c r="AV176" i="5"/>
  <c r="AR86" i="5"/>
  <c r="AR87" i="5" s="1"/>
  <c r="AJ956" i="5"/>
  <c r="AV776" i="5"/>
  <c r="AR731" i="5"/>
  <c r="AR732" i="5" s="1"/>
  <c r="AZ701" i="5"/>
  <c r="AZ702" i="5" s="1"/>
  <c r="AN671" i="5"/>
  <c r="AN672" i="5" s="1"/>
  <c r="AO566" i="5"/>
  <c r="AO567" i="5" s="1"/>
  <c r="AZ506" i="5"/>
  <c r="AZ507" i="5" s="1"/>
  <c r="AJ236" i="5"/>
  <c r="AP491" i="5"/>
  <c r="AQ476" i="5"/>
  <c r="AQ477" i="5" s="1"/>
  <c r="AS357" i="5"/>
  <c r="BI356" i="5"/>
  <c r="AN566" i="5"/>
  <c r="AN567" i="5" s="1"/>
  <c r="AT326" i="5"/>
  <c r="AT327" i="5" s="1"/>
  <c r="AX146" i="5"/>
  <c r="AX147" i="5" s="1"/>
  <c r="AM911" i="5"/>
  <c r="AT776" i="5"/>
  <c r="AT777" i="5" s="1"/>
  <c r="AX701" i="5"/>
  <c r="AX702" i="5" s="1"/>
  <c r="AL671" i="5"/>
  <c r="AL672" i="5" s="1"/>
  <c r="AX506" i="5"/>
  <c r="AX507" i="5" s="1"/>
  <c r="BA431" i="5"/>
  <c r="BA432" i="5" s="1"/>
  <c r="AS326" i="5"/>
  <c r="BA206" i="5"/>
  <c r="BA207" i="5" s="1"/>
  <c r="AW776" i="5"/>
  <c r="AW777" i="5" s="1"/>
  <c r="AM671" i="5"/>
  <c r="AY506" i="5"/>
  <c r="AY507" i="5" s="1"/>
  <c r="BB746" i="5"/>
  <c r="BB747" i="5" s="1"/>
  <c r="AW701" i="5"/>
  <c r="AW506" i="5"/>
  <c r="AW507" i="5" s="1"/>
  <c r="AZ431" i="5"/>
  <c r="AZ432" i="5" s="1"/>
  <c r="AP386" i="5"/>
  <c r="AO356" i="5"/>
  <c r="AO357" i="5" s="1"/>
  <c r="AR326" i="5"/>
  <c r="AR327" i="5" s="1"/>
  <c r="AU776" i="5"/>
  <c r="AU777" i="5" s="1"/>
  <c r="AY701" i="5"/>
  <c r="AY702" i="5" s="1"/>
  <c r="BB431" i="5"/>
  <c r="BB432" i="5" s="1"/>
  <c r="BB206" i="5"/>
  <c r="BB207" i="5" s="1"/>
  <c r="AV926" i="5"/>
  <c r="AU926" i="5"/>
  <c r="AU927" i="5" s="1"/>
  <c r="AN731" i="5"/>
  <c r="AN732" i="5" s="1"/>
  <c r="AV506" i="5"/>
  <c r="AO386" i="5"/>
  <c r="AN356" i="5"/>
  <c r="AN357" i="5" s="1"/>
  <c r="AU146" i="5"/>
  <c r="AU147" i="5" s="1"/>
  <c r="AO101" i="5"/>
  <c r="AO102" i="5" s="1"/>
  <c r="BG86" i="5"/>
  <c r="AR521" i="5"/>
  <c r="AR522" i="5" s="1"/>
  <c r="AL371" i="5"/>
  <c r="AL372" i="5" s="1"/>
  <c r="AQ341" i="5"/>
  <c r="AQ342" i="5" s="1"/>
  <c r="AM176" i="5"/>
  <c r="AW146" i="5"/>
  <c r="AW147" i="5" s="1"/>
  <c r="BB101" i="5"/>
  <c r="BB102" i="5" s="1"/>
  <c r="AO41" i="5"/>
  <c r="AO42" i="5" s="1"/>
  <c r="AR776" i="5"/>
  <c r="AR777" i="5" s="1"/>
  <c r="AK896" i="5"/>
  <c r="AK897" i="5" s="1"/>
  <c r="BB641" i="5"/>
  <c r="BB642" i="5" s="1"/>
  <c r="AK371" i="5"/>
  <c r="AK372" i="5" s="1"/>
  <c r="AP341" i="5"/>
  <c r="AX281" i="5"/>
  <c r="AX282" i="5" s="1"/>
  <c r="AV146" i="5"/>
  <c r="BA101" i="5"/>
  <c r="BA102" i="5" s="1"/>
  <c r="AJ131" i="5"/>
  <c r="AT11" i="5"/>
  <c r="AT12" i="5" s="1"/>
  <c r="AS146" i="5"/>
  <c r="AP911" i="5"/>
  <c r="AU866" i="5"/>
  <c r="AU867" i="5" s="1"/>
  <c r="AZ806" i="5"/>
  <c r="AZ807" i="5" s="1"/>
  <c r="AS686" i="5"/>
  <c r="AK671" i="5"/>
  <c r="AK672" i="5" s="1"/>
  <c r="AM566" i="5"/>
  <c r="AX536" i="5"/>
  <c r="AX537" i="5" s="1"/>
  <c r="AS461" i="5"/>
  <c r="AR431" i="5"/>
  <c r="AR432" i="5" s="1"/>
  <c r="AW311" i="5"/>
  <c r="AW312" i="5" s="1"/>
  <c r="AN236" i="5"/>
  <c r="AN237" i="5" s="1"/>
  <c r="AU176" i="5"/>
  <c r="AU177" i="5" s="1"/>
  <c r="AR146" i="5"/>
  <c r="AR147" i="5" s="1"/>
  <c r="AS11" i="5"/>
  <c r="AQ86" i="5"/>
  <c r="AQ87" i="5" s="1"/>
  <c r="AL911" i="5"/>
  <c r="AL912" i="5" s="1"/>
  <c r="BA836" i="5"/>
  <c r="BA837" i="5" s="1"/>
  <c r="AL761" i="5"/>
  <c r="AL762" i="5" s="1"/>
  <c r="AZ191" i="5"/>
  <c r="AZ192" i="5" s="1"/>
  <c r="AP86" i="5"/>
  <c r="AR941" i="5"/>
  <c r="AZ836" i="5"/>
  <c r="AZ837" i="5" s="1"/>
  <c r="AK761" i="5"/>
  <c r="AK762" i="5" s="1"/>
  <c r="AZ116" i="5"/>
  <c r="AZ117" i="5" s="1"/>
  <c r="AO86" i="5"/>
  <c r="AO87" i="5" s="1"/>
  <c r="AP11" i="5"/>
  <c r="AJ566" i="5"/>
  <c r="AP416" i="5"/>
  <c r="AW161" i="5"/>
  <c r="AW162" i="5" s="1"/>
  <c r="AY116" i="5"/>
  <c r="AY117" i="5" s="1"/>
  <c r="AO11" i="5"/>
  <c r="AO12" i="5" s="1"/>
  <c r="AR506" i="5"/>
  <c r="AR507" i="5" s="1"/>
  <c r="AQ461" i="5"/>
  <c r="AR416" i="5"/>
  <c r="AR417" i="5" s="1"/>
  <c r="AQ11" i="5"/>
  <c r="AQ12" i="5" s="1"/>
  <c r="AX521" i="5"/>
  <c r="AX522" i="5" s="1"/>
  <c r="AQ416" i="5"/>
  <c r="AQ417" i="5" s="1"/>
  <c r="AJ761" i="5"/>
  <c r="AS701" i="5"/>
  <c r="AV521" i="5"/>
  <c r="AO416" i="5"/>
  <c r="AO417" i="5" s="1"/>
  <c r="AP356" i="5"/>
  <c r="AJ251" i="5"/>
  <c r="AX116" i="5"/>
  <c r="AX117" i="5" s="1"/>
  <c r="AS101" i="5"/>
  <c r="AN11" i="5"/>
  <c r="AN12" i="5" s="1"/>
  <c r="AQ521" i="5"/>
  <c r="AQ522" i="5" s="1"/>
  <c r="AK386" i="5"/>
  <c r="AK387" i="5" s="1"/>
  <c r="BA281" i="5"/>
  <c r="AR161" i="5"/>
  <c r="AR162" i="5" s="1"/>
  <c r="AJ11" i="5"/>
  <c r="AZ671" i="5"/>
  <c r="AZ672" i="5" s="1"/>
  <c r="AZ656" i="5"/>
  <c r="AJ386" i="5"/>
  <c r="AZ311" i="5"/>
  <c r="AZ312" i="5" s="1"/>
  <c r="AZ296" i="5"/>
  <c r="AZ297" i="5" s="1"/>
  <c r="AY296" i="5"/>
  <c r="AY297" i="5" s="1"/>
  <c r="AV206" i="5"/>
  <c r="AP161" i="5"/>
  <c r="BA656" i="5"/>
  <c r="AQ161" i="5"/>
  <c r="AQ162" i="5" s="1"/>
  <c r="AJ26" i="5"/>
  <c r="AY656" i="5"/>
  <c r="AY657" i="5" s="1"/>
  <c r="AV566" i="5"/>
  <c r="AX671" i="5"/>
  <c r="AX672" i="5" s="1"/>
  <c r="AX296" i="5"/>
  <c r="AX297" i="5" s="1"/>
  <c r="AR101" i="5"/>
  <c r="AR102" i="5" s="1"/>
  <c r="AR461" i="5"/>
  <c r="AR462" i="5" s="1"/>
  <c r="AR821" i="5"/>
  <c r="AR822" i="5" s="1"/>
  <c r="AN116" i="5"/>
  <c r="AN117" i="5" s="1"/>
  <c r="BH956" i="5" l="1"/>
  <c r="AP957" i="5"/>
  <c r="AV777" i="5"/>
  <c r="BJ776" i="5"/>
  <c r="AM237" i="5"/>
  <c r="BG236" i="5"/>
  <c r="AS567" i="5"/>
  <c r="BI566" i="5"/>
  <c r="BH461" i="5"/>
  <c r="AQ462" i="5"/>
  <c r="BH911" i="5"/>
  <c r="AP912" i="5"/>
  <c r="BF956" i="5"/>
  <c r="AJ957" i="5"/>
  <c r="BG836" i="5"/>
  <c r="AM837" i="5"/>
  <c r="BH836" i="5"/>
  <c r="AV567" i="5"/>
  <c r="BJ566" i="5"/>
  <c r="BI146" i="5"/>
  <c r="AS147" i="5"/>
  <c r="AX882" i="5"/>
  <c r="BJ881" i="5"/>
  <c r="BH236" i="5"/>
  <c r="BH386" i="5"/>
  <c r="AP387" i="5"/>
  <c r="AV177" i="5"/>
  <c r="BJ176" i="5"/>
  <c r="BG521" i="5"/>
  <c r="AM522" i="5"/>
  <c r="AP72" i="5"/>
  <c r="BH71" i="5"/>
  <c r="BJ806" i="5"/>
  <c r="AV807" i="5"/>
  <c r="BJ296" i="5"/>
  <c r="BJ26" i="5"/>
  <c r="BF26" i="5"/>
  <c r="AJ27" i="5"/>
  <c r="BF131" i="5"/>
  <c r="AJ132" i="5"/>
  <c r="BI581" i="5"/>
  <c r="AS582" i="5"/>
  <c r="BJ131" i="5"/>
  <c r="AV132" i="5"/>
  <c r="BF56" i="5"/>
  <c r="AJ57" i="5"/>
  <c r="BG401" i="5"/>
  <c r="AM402" i="5"/>
  <c r="BF371" i="5"/>
  <c r="AJ372" i="5"/>
  <c r="AT387" i="5"/>
  <c r="BI386" i="5"/>
  <c r="AJ927" i="5"/>
  <c r="BF926" i="5"/>
  <c r="AP402" i="5"/>
  <c r="BH401" i="5"/>
  <c r="BH821" i="5"/>
  <c r="BA657" i="5"/>
  <c r="BI656" i="5"/>
  <c r="AP417" i="5"/>
  <c r="BH416" i="5"/>
  <c r="AV147" i="5"/>
  <c r="BJ146" i="5"/>
  <c r="BJ701" i="5"/>
  <c r="AW702" i="5"/>
  <c r="BG71" i="5"/>
  <c r="AM72" i="5"/>
  <c r="BH146" i="5"/>
  <c r="BF551" i="5"/>
  <c r="AJ552" i="5"/>
  <c r="BH191" i="5"/>
  <c r="BG116" i="5"/>
  <c r="AP162" i="5"/>
  <c r="BH161" i="5"/>
  <c r="BF566" i="5"/>
  <c r="AJ567" i="5"/>
  <c r="AS132" i="5"/>
  <c r="BI131" i="5"/>
  <c r="BJ611" i="5"/>
  <c r="AV612" i="5"/>
  <c r="AV282" i="5"/>
  <c r="BJ281" i="5"/>
  <c r="BF836" i="5"/>
  <c r="BJ116" i="5"/>
  <c r="BH776" i="5"/>
  <c r="AV207" i="5"/>
  <c r="BJ206" i="5"/>
  <c r="BH11" i="5"/>
  <c r="AP12" i="5"/>
  <c r="AP342" i="5"/>
  <c r="BH341" i="5"/>
  <c r="BI26" i="5"/>
  <c r="BH611" i="5"/>
  <c r="BI431" i="5"/>
  <c r="AM672" i="5"/>
  <c r="BG671" i="5"/>
  <c r="AS942" i="5"/>
  <c r="BI941" i="5"/>
  <c r="BJ866" i="5"/>
  <c r="AV867" i="5"/>
  <c r="BH641" i="5"/>
  <c r="AP642" i="5"/>
  <c r="BF866" i="5"/>
  <c r="AJ867" i="5"/>
  <c r="BG11" i="5"/>
  <c r="AT927" i="5"/>
  <c r="BI926" i="5"/>
  <c r="BH116" i="5"/>
  <c r="AV417" i="5"/>
  <c r="BJ416" i="5"/>
  <c r="AM357" i="5"/>
  <c r="BG356" i="5"/>
  <c r="AS882" i="5"/>
  <c r="BI881" i="5"/>
  <c r="BH731" i="5"/>
  <c r="BI896" i="5"/>
  <c r="BH701" i="5"/>
  <c r="AZ657" i="5"/>
  <c r="BH656" i="5"/>
  <c r="AV687" i="5"/>
  <c r="BJ686" i="5"/>
  <c r="BA282" i="5"/>
  <c r="BI281" i="5"/>
  <c r="BH251" i="5"/>
  <c r="AP252" i="5"/>
  <c r="BH686" i="5"/>
  <c r="AP687" i="5"/>
  <c r="BH551" i="5"/>
  <c r="BG656" i="5"/>
  <c r="AM657" i="5"/>
  <c r="BH851" i="5"/>
  <c r="BI101" i="5"/>
  <c r="AS102" i="5"/>
  <c r="BG101" i="5"/>
  <c r="BG266" i="5"/>
  <c r="AM267" i="5"/>
  <c r="BI836" i="5"/>
  <c r="AJ252" i="5"/>
  <c r="BF251" i="5"/>
  <c r="AR27" i="5"/>
  <c r="BH26" i="5"/>
  <c r="BH356" i="5"/>
  <c r="AP357" i="5"/>
  <c r="AO387" i="5"/>
  <c r="BG386" i="5"/>
  <c r="BF326" i="5"/>
  <c r="AM42" i="5"/>
  <c r="BG41" i="5"/>
  <c r="BF671" i="5"/>
  <c r="BG686" i="5"/>
  <c r="BJ506" i="5"/>
  <c r="AV507" i="5"/>
  <c r="AP492" i="5"/>
  <c r="BH491" i="5"/>
  <c r="AJ282" i="5"/>
  <c r="BF281" i="5"/>
  <c r="BJ191" i="5"/>
  <c r="AV192" i="5"/>
  <c r="AM492" i="5"/>
  <c r="BG491" i="5"/>
  <c r="AV462" i="5"/>
  <c r="BJ461" i="5"/>
  <c r="AJ852" i="5"/>
  <c r="BF851" i="5"/>
  <c r="BG611" i="5"/>
  <c r="AS492" i="5"/>
  <c r="BI491" i="5"/>
  <c r="BG371" i="5"/>
  <c r="AM372" i="5"/>
  <c r="AV522" i="5"/>
  <c r="BJ521" i="5"/>
  <c r="AS462" i="5"/>
  <c r="BI461" i="5"/>
  <c r="BF236" i="5"/>
  <c r="AJ237" i="5"/>
  <c r="BG476" i="5"/>
  <c r="BG731" i="5"/>
  <c r="BG776" i="5"/>
  <c r="BI776" i="5"/>
  <c r="BI701" i="5"/>
  <c r="AS702" i="5"/>
  <c r="BA312" i="5"/>
  <c r="BI311" i="5"/>
  <c r="BJ101" i="5"/>
  <c r="BJ911" i="5"/>
  <c r="AM162" i="5"/>
  <c r="BG161" i="5"/>
  <c r="BG701" i="5"/>
  <c r="BG851" i="5"/>
  <c r="BH806" i="5"/>
  <c r="AJ762" i="5"/>
  <c r="BF761" i="5"/>
  <c r="BG566" i="5"/>
  <c r="AM567" i="5"/>
  <c r="AV927" i="5"/>
  <c r="BJ926" i="5"/>
  <c r="AS672" i="5"/>
  <c r="BI671" i="5"/>
  <c r="AV732" i="5"/>
  <c r="BJ731" i="5"/>
  <c r="BF266" i="5"/>
  <c r="BJ536" i="5"/>
  <c r="AJ387" i="5"/>
  <c r="BF386" i="5"/>
  <c r="AS327" i="5"/>
  <c r="BI326" i="5"/>
  <c r="BH86" i="5"/>
  <c r="AP87" i="5"/>
  <c r="BF11" i="5"/>
  <c r="AJ12" i="5"/>
  <c r="AP582" i="5"/>
  <c r="BH581" i="5"/>
  <c r="BF776" i="5"/>
  <c r="AJ777" i="5"/>
  <c r="BJ821" i="5"/>
  <c r="AJ897" i="5"/>
  <c r="BF896" i="5"/>
  <c r="AZ177" i="5"/>
  <c r="BH176" i="5"/>
  <c r="BI476" i="5"/>
  <c r="AS477" i="5"/>
  <c r="BI866" i="5"/>
  <c r="BG536" i="5"/>
  <c r="BF176" i="5"/>
  <c r="AJ177" i="5"/>
  <c r="AJ492" i="5"/>
  <c r="BF491" i="5"/>
  <c r="BF191" i="5"/>
  <c r="AJ192" i="5"/>
  <c r="AL72" i="5"/>
  <c r="BF71" i="5"/>
  <c r="BH371" i="5"/>
  <c r="AP372" i="5"/>
  <c r="BG881" i="5"/>
  <c r="AR942" i="5"/>
  <c r="BH941" i="5"/>
  <c r="AP672" i="5"/>
  <c r="BH671" i="5"/>
  <c r="BF716" i="5"/>
  <c r="AJ717" i="5"/>
  <c r="BJ491" i="5"/>
  <c r="AV492" i="5"/>
  <c r="BG911" i="5"/>
  <c r="AM912" i="5"/>
  <c r="AM252" i="5"/>
  <c r="BG251" i="5"/>
  <c r="BI11" i="5"/>
  <c r="AS12" i="5"/>
  <c r="BG716" i="5"/>
  <c r="AN867" i="5"/>
  <c r="BG866" i="5"/>
  <c r="AS87" i="5"/>
  <c r="BI86" i="5"/>
  <c r="BI686" i="5"/>
  <c r="AS687" i="5"/>
  <c r="AJ657" i="5"/>
  <c r="BF656" i="5"/>
  <c r="BJ626" i="5"/>
  <c r="AS177" i="5"/>
  <c r="BI176" i="5"/>
  <c r="BF86" i="5"/>
  <c r="AV942" i="5"/>
  <c r="BJ941" i="5"/>
  <c r="BG176" i="5"/>
  <c r="AM177" i="5"/>
  <c r="AT417" i="5"/>
  <c r="BI416" i="5"/>
  <c r="AP717" i="5"/>
  <c r="BH716" i="5"/>
  <c r="BG221" i="5"/>
  <c r="BG461" i="5"/>
  <c r="AM462" i="5"/>
  <c r="BI521" i="5"/>
  <c r="BH296" i="5"/>
  <c r="K9" i="4" l="1"/>
  <c r="L9" i="4"/>
  <c r="M9" i="4"/>
  <c r="N9" i="4"/>
  <c r="O9" i="4"/>
  <c r="P9" i="4"/>
  <c r="Q9" i="4"/>
  <c r="R9" i="4"/>
  <c r="S9" i="4"/>
  <c r="K10" i="4"/>
  <c r="L10" i="4"/>
  <c r="M10" i="4"/>
  <c r="N10" i="4"/>
  <c r="O10" i="4"/>
  <c r="P10" i="4"/>
  <c r="Q10" i="4"/>
  <c r="R10" i="4"/>
  <c r="S10" i="4"/>
  <c r="K11" i="4"/>
  <c r="L11" i="4"/>
  <c r="M11" i="4"/>
  <c r="N11" i="4"/>
  <c r="O11" i="4"/>
  <c r="P11" i="4"/>
  <c r="Q11" i="4"/>
  <c r="R11" i="4"/>
  <c r="S11" i="4"/>
  <c r="K12" i="4"/>
  <c r="L12" i="4"/>
  <c r="M12" i="4"/>
  <c r="N12" i="4"/>
  <c r="R12" i="4" s="1"/>
  <c r="O12" i="4"/>
  <c r="P12" i="4"/>
  <c r="Q12" i="4"/>
  <c r="S12" i="4"/>
  <c r="K13" i="4"/>
  <c r="L13" i="4"/>
  <c r="M13" i="4"/>
  <c r="N13" i="4"/>
  <c r="O13" i="4"/>
  <c r="P13" i="4"/>
  <c r="Q13" i="4"/>
  <c r="R13" i="4"/>
  <c r="S13" i="4"/>
  <c r="K14" i="4"/>
  <c r="L14" i="4"/>
  <c r="M14" i="4"/>
  <c r="N14" i="4"/>
  <c r="O14" i="4"/>
  <c r="P14" i="4"/>
  <c r="Q14" i="4"/>
  <c r="R14" i="4"/>
  <c r="S14" i="4"/>
  <c r="K15" i="4"/>
  <c r="L15" i="4"/>
  <c r="M15" i="4"/>
  <c r="N15" i="4"/>
  <c r="O15" i="4"/>
  <c r="P15" i="4"/>
  <c r="Q15" i="4"/>
  <c r="R15" i="4"/>
  <c r="S15" i="4"/>
  <c r="K16" i="4"/>
  <c r="L16" i="4"/>
  <c r="M16" i="4"/>
  <c r="N16" i="4"/>
  <c r="O16" i="4"/>
  <c r="P16" i="4"/>
  <c r="Q16" i="4"/>
  <c r="R16" i="4"/>
  <c r="S16" i="4"/>
  <c r="K17" i="4"/>
  <c r="L17" i="4"/>
  <c r="M17" i="4"/>
  <c r="N17" i="4"/>
  <c r="O17" i="4"/>
  <c r="P17" i="4"/>
  <c r="Q17" i="4"/>
  <c r="R17" i="4"/>
  <c r="S17" i="4"/>
  <c r="K18" i="4"/>
  <c r="L18" i="4"/>
  <c r="M18" i="4"/>
  <c r="N18" i="4"/>
  <c r="O18" i="4"/>
  <c r="P18" i="4"/>
  <c r="Q18" i="4"/>
  <c r="R18" i="4"/>
  <c r="S18" i="4"/>
  <c r="K19" i="4"/>
  <c r="L19" i="4"/>
  <c r="M19" i="4"/>
  <c r="N19" i="4"/>
  <c r="R19" i="4" s="1"/>
  <c r="O19" i="4"/>
  <c r="P19" i="4"/>
  <c r="Q19" i="4"/>
  <c r="S19" i="4"/>
  <c r="K20" i="4"/>
  <c r="L20" i="4"/>
  <c r="M20" i="4"/>
  <c r="N20" i="4"/>
  <c r="O20" i="4"/>
  <c r="P20" i="4"/>
  <c r="Q20" i="4"/>
  <c r="R20" i="4"/>
  <c r="S20" i="4"/>
  <c r="K21" i="4"/>
  <c r="L21" i="4"/>
  <c r="M21" i="4"/>
  <c r="N21" i="4"/>
  <c r="O21" i="4"/>
  <c r="P21" i="4"/>
  <c r="Q21" i="4"/>
  <c r="R21" i="4"/>
  <c r="S21" i="4"/>
  <c r="K22" i="4"/>
  <c r="L22" i="4"/>
  <c r="M22" i="4"/>
  <c r="N22" i="4"/>
  <c r="O22" i="4"/>
  <c r="P22" i="4"/>
  <c r="Q22" i="4"/>
  <c r="R22" i="4"/>
  <c r="S22" i="4"/>
  <c r="K23" i="4"/>
  <c r="L23" i="4"/>
  <c r="M23" i="4"/>
  <c r="N23" i="4"/>
  <c r="O23" i="4"/>
  <c r="P23" i="4"/>
  <c r="Q23" i="4"/>
  <c r="R23" i="4"/>
  <c r="S23" i="4"/>
  <c r="K24" i="4"/>
  <c r="L24" i="4"/>
  <c r="M24" i="4"/>
  <c r="N24" i="4"/>
  <c r="O24" i="4"/>
  <c r="P24" i="4"/>
  <c r="Q24" i="4"/>
  <c r="R24" i="4"/>
  <c r="S24" i="4"/>
  <c r="K25" i="4"/>
  <c r="L25" i="4"/>
  <c r="M25" i="4"/>
  <c r="N25" i="4"/>
  <c r="O25" i="4"/>
  <c r="P25" i="4"/>
  <c r="Q25" i="4"/>
  <c r="R25" i="4"/>
  <c r="S25" i="4"/>
  <c r="K26" i="4"/>
  <c r="L26" i="4"/>
  <c r="M26" i="4"/>
  <c r="N26" i="4"/>
  <c r="R26" i="4" s="1"/>
  <c r="O26" i="4"/>
  <c r="P26" i="4"/>
  <c r="Q26" i="4"/>
  <c r="S26" i="4"/>
  <c r="K27" i="4"/>
  <c r="L27" i="4"/>
  <c r="M27" i="4"/>
  <c r="N27" i="4"/>
  <c r="O27" i="4"/>
  <c r="P27" i="4"/>
  <c r="Q27" i="4"/>
  <c r="R27" i="4"/>
  <c r="S27" i="4"/>
  <c r="K28" i="4"/>
  <c r="L28" i="4"/>
  <c r="M28" i="4"/>
  <c r="N28" i="4"/>
  <c r="O28" i="4"/>
  <c r="P28" i="4"/>
  <c r="Q28" i="4"/>
  <c r="R28" i="4"/>
  <c r="S28" i="4"/>
  <c r="K29" i="4"/>
  <c r="L29" i="4"/>
  <c r="M29" i="4"/>
  <c r="N29" i="4"/>
  <c r="O29" i="4"/>
  <c r="P29" i="4"/>
  <c r="Q29" i="4"/>
  <c r="R29" i="4"/>
  <c r="S29" i="4"/>
  <c r="K30" i="4"/>
  <c r="L30" i="4"/>
  <c r="M30" i="4"/>
  <c r="N30" i="4"/>
  <c r="O30" i="4"/>
  <c r="P30" i="4"/>
  <c r="Q30" i="4"/>
  <c r="R30" i="4"/>
  <c r="S30" i="4"/>
  <c r="K31" i="4"/>
  <c r="L31" i="4"/>
  <c r="M31" i="4"/>
  <c r="N31" i="4"/>
  <c r="O31" i="4"/>
  <c r="P31" i="4"/>
  <c r="Q31" i="4"/>
  <c r="R31" i="4"/>
  <c r="S31" i="4"/>
  <c r="K32" i="4"/>
  <c r="L32" i="4"/>
  <c r="M32" i="4"/>
  <c r="N32" i="4"/>
  <c r="O32" i="4"/>
  <c r="P32" i="4"/>
  <c r="Q32" i="4"/>
  <c r="R32" i="4"/>
  <c r="K33" i="4"/>
  <c r="L33" i="4"/>
  <c r="M33" i="4"/>
  <c r="N33" i="4"/>
  <c r="O33" i="4"/>
  <c r="P33" i="4"/>
  <c r="Q33" i="4"/>
  <c r="R33" i="4"/>
  <c r="S33" i="4"/>
  <c r="K34" i="4"/>
  <c r="L34" i="4"/>
  <c r="M34" i="4"/>
  <c r="N34" i="4"/>
  <c r="O34" i="4"/>
  <c r="P34" i="4"/>
  <c r="Q34" i="4"/>
  <c r="R34" i="4"/>
  <c r="S34" i="4"/>
  <c r="K35" i="4"/>
  <c r="L35" i="4"/>
  <c r="M35" i="4"/>
  <c r="N35" i="4"/>
  <c r="O35" i="4"/>
  <c r="P35" i="4"/>
  <c r="Q35" i="4"/>
  <c r="R35" i="4"/>
  <c r="S35" i="4"/>
  <c r="K36" i="4"/>
  <c r="L36" i="4"/>
  <c r="M36" i="4"/>
  <c r="N36" i="4"/>
  <c r="O36" i="4"/>
  <c r="P36" i="4"/>
  <c r="Q36" i="4"/>
  <c r="R36" i="4"/>
  <c r="S36" i="4"/>
  <c r="K37" i="4"/>
  <c r="L37" i="4"/>
  <c r="M37" i="4"/>
  <c r="N37" i="4"/>
  <c r="R37" i="4" s="1"/>
  <c r="O37" i="4"/>
  <c r="P37" i="4"/>
  <c r="Q37" i="4"/>
  <c r="S37" i="4"/>
  <c r="K38" i="4"/>
  <c r="L38" i="4"/>
  <c r="M38" i="4"/>
  <c r="N38" i="4"/>
  <c r="O38" i="4"/>
  <c r="P38" i="4"/>
  <c r="Q38" i="4"/>
  <c r="R38" i="4"/>
  <c r="S38" i="4"/>
  <c r="K39" i="4"/>
  <c r="L39" i="4"/>
  <c r="M39" i="4"/>
  <c r="N39" i="4"/>
  <c r="O39" i="4"/>
  <c r="P39" i="4"/>
  <c r="Q39" i="4"/>
  <c r="R39" i="4"/>
  <c r="S39" i="4"/>
  <c r="K40" i="4"/>
  <c r="L40" i="4"/>
  <c r="M40" i="4"/>
  <c r="N40" i="4"/>
  <c r="O40" i="4"/>
  <c r="P40" i="4"/>
  <c r="Q40" i="4"/>
  <c r="R40" i="4"/>
  <c r="S40" i="4"/>
  <c r="K41" i="4"/>
  <c r="L41" i="4"/>
  <c r="M41" i="4"/>
  <c r="N41" i="4"/>
  <c r="O41" i="4"/>
  <c r="P41" i="4"/>
  <c r="Q41" i="4"/>
  <c r="R41" i="4"/>
  <c r="S41" i="4"/>
  <c r="K42" i="4"/>
  <c r="L42" i="4"/>
  <c r="M42" i="4"/>
  <c r="N42" i="4"/>
  <c r="O42" i="4"/>
  <c r="P42" i="4"/>
  <c r="Q42" i="4"/>
  <c r="R42" i="4"/>
  <c r="S42" i="4"/>
  <c r="K43" i="4"/>
  <c r="L43" i="4"/>
  <c r="M43" i="4"/>
  <c r="N43" i="4"/>
  <c r="O43" i="4"/>
  <c r="P43" i="4"/>
  <c r="Q43" i="4"/>
  <c r="R43" i="4"/>
  <c r="S43" i="4"/>
  <c r="K44" i="4"/>
  <c r="L44" i="4"/>
  <c r="M44" i="4"/>
  <c r="N44" i="4"/>
  <c r="R44" i="4" s="1"/>
  <c r="O44" i="4"/>
  <c r="P44" i="4"/>
  <c r="Q44" i="4"/>
  <c r="S44" i="4"/>
  <c r="K45" i="4"/>
  <c r="L45" i="4"/>
  <c r="M45" i="4"/>
  <c r="N45" i="4"/>
  <c r="O45" i="4"/>
  <c r="P45" i="4"/>
  <c r="Q45" i="4"/>
  <c r="R45" i="4"/>
  <c r="S45" i="4"/>
  <c r="K46" i="4"/>
  <c r="L46" i="4"/>
  <c r="M46" i="4"/>
  <c r="N46" i="4"/>
  <c r="O46" i="4"/>
  <c r="P46" i="4"/>
  <c r="Q46" i="4"/>
  <c r="R46" i="4"/>
  <c r="S46" i="4"/>
  <c r="K47" i="4"/>
  <c r="L47" i="4"/>
  <c r="M47" i="4"/>
  <c r="N47" i="4"/>
  <c r="O47" i="4"/>
  <c r="P47" i="4"/>
  <c r="Q47" i="4"/>
  <c r="R47" i="4"/>
  <c r="S47" i="4"/>
  <c r="K48" i="4"/>
  <c r="L48" i="4"/>
  <c r="M48" i="4"/>
  <c r="N48" i="4"/>
  <c r="O48" i="4"/>
  <c r="P48" i="4"/>
  <c r="Q48" i="4"/>
  <c r="R48" i="4"/>
  <c r="S48" i="4"/>
  <c r="K49" i="4"/>
  <c r="L49" i="4"/>
  <c r="M49" i="4"/>
  <c r="N49" i="4"/>
  <c r="O49" i="4"/>
  <c r="P49" i="4"/>
  <c r="Q49" i="4"/>
  <c r="R49" i="4"/>
  <c r="S49" i="4"/>
  <c r="K50" i="4"/>
  <c r="L50" i="4"/>
  <c r="M50" i="4"/>
  <c r="N50" i="4"/>
  <c r="O50" i="4"/>
  <c r="P50" i="4"/>
  <c r="Q50" i="4"/>
  <c r="R50" i="4"/>
  <c r="S50" i="4"/>
  <c r="K51" i="4"/>
  <c r="L51" i="4"/>
  <c r="M51" i="4"/>
  <c r="N51" i="4"/>
  <c r="R51" i="4" s="1"/>
  <c r="O51" i="4"/>
  <c r="P51" i="4"/>
  <c r="Q51" i="4"/>
  <c r="S51" i="4"/>
  <c r="K52" i="4"/>
  <c r="L52" i="4"/>
  <c r="M52" i="4"/>
  <c r="N52" i="4"/>
  <c r="O52" i="4"/>
  <c r="P52" i="4"/>
  <c r="Q52" i="4"/>
  <c r="R52" i="4"/>
  <c r="S52" i="4"/>
  <c r="K53" i="4"/>
  <c r="L53" i="4"/>
  <c r="M53" i="4"/>
  <c r="N53" i="4"/>
  <c r="O53" i="4"/>
  <c r="P53" i="4"/>
  <c r="Q53" i="4"/>
  <c r="R53" i="4"/>
  <c r="S53" i="4"/>
  <c r="K54" i="4"/>
  <c r="L54" i="4"/>
  <c r="M54" i="4"/>
  <c r="N54" i="4"/>
  <c r="O54" i="4"/>
  <c r="P54" i="4"/>
  <c r="Q54" i="4"/>
  <c r="R54" i="4"/>
  <c r="S54" i="4"/>
  <c r="K55" i="4"/>
  <c r="L55" i="4"/>
  <c r="M55" i="4"/>
  <c r="N55" i="4"/>
  <c r="O55" i="4"/>
  <c r="P55" i="4"/>
  <c r="Q55" i="4"/>
  <c r="R55" i="4"/>
  <c r="S55" i="4"/>
  <c r="K56" i="4"/>
  <c r="L56" i="4"/>
  <c r="M56" i="4"/>
  <c r="N56" i="4"/>
  <c r="O56" i="4"/>
  <c r="P56" i="4"/>
  <c r="Q56" i="4"/>
  <c r="R56" i="4"/>
  <c r="S56" i="4"/>
  <c r="K57" i="4"/>
  <c r="L57" i="4"/>
  <c r="M57" i="4"/>
  <c r="N57" i="4"/>
  <c r="O57" i="4"/>
  <c r="P57" i="4"/>
  <c r="Q57" i="4"/>
  <c r="R57" i="4"/>
  <c r="S57" i="4"/>
  <c r="K58" i="4"/>
  <c r="L58" i="4"/>
  <c r="M58" i="4"/>
  <c r="N58" i="4"/>
  <c r="O58" i="4"/>
  <c r="P58" i="4"/>
  <c r="Q58" i="4"/>
  <c r="R58" i="4"/>
  <c r="S58" i="4"/>
  <c r="K59" i="4"/>
  <c r="L59" i="4"/>
  <c r="M59" i="4"/>
  <c r="N59" i="4"/>
  <c r="O59" i="4"/>
  <c r="P59" i="4"/>
  <c r="Q59" i="4"/>
  <c r="R59" i="4"/>
  <c r="S59" i="4"/>
  <c r="K60" i="4"/>
  <c r="L60" i="4"/>
  <c r="M60" i="4"/>
  <c r="N60" i="4"/>
  <c r="O60" i="4"/>
  <c r="P60" i="4"/>
  <c r="Q60" i="4"/>
  <c r="R60" i="4"/>
  <c r="S60" i="4"/>
  <c r="K61" i="4"/>
  <c r="L61" i="4"/>
  <c r="M61" i="4"/>
  <c r="N61" i="4"/>
  <c r="O61" i="4"/>
  <c r="P61" i="4"/>
  <c r="Q61" i="4"/>
  <c r="R61" i="4"/>
  <c r="S61" i="4"/>
  <c r="K62" i="4"/>
  <c r="L62" i="4"/>
  <c r="M62" i="4"/>
  <c r="N62" i="4"/>
  <c r="R62" i="4" s="1"/>
  <c r="O62" i="4"/>
  <c r="P62" i="4"/>
  <c r="Q62" i="4"/>
  <c r="S62" i="4"/>
  <c r="K63" i="4"/>
  <c r="L63" i="4"/>
  <c r="M63" i="4"/>
  <c r="N63" i="4"/>
  <c r="O63" i="4"/>
  <c r="P63" i="4"/>
  <c r="Q63" i="4"/>
  <c r="R63" i="4"/>
  <c r="S63" i="4"/>
  <c r="K64" i="4"/>
  <c r="L64" i="4"/>
  <c r="M64" i="4"/>
  <c r="N64" i="4"/>
  <c r="O64" i="4"/>
  <c r="P64" i="4"/>
  <c r="Q64" i="4"/>
  <c r="R64" i="4"/>
  <c r="S64" i="4"/>
  <c r="K65" i="4"/>
  <c r="L65" i="4"/>
  <c r="M65" i="4"/>
  <c r="N65" i="4"/>
  <c r="O65" i="4"/>
  <c r="P65" i="4"/>
  <c r="Q65" i="4"/>
  <c r="R65" i="4"/>
  <c r="S65" i="4"/>
  <c r="K66" i="4"/>
  <c r="L66" i="4"/>
  <c r="M66" i="4"/>
  <c r="N66" i="4"/>
  <c r="O66" i="4"/>
  <c r="P66" i="4"/>
  <c r="Q66" i="4"/>
  <c r="R66" i="4"/>
  <c r="S66" i="4"/>
  <c r="K67" i="4"/>
  <c r="L67" i="4"/>
  <c r="M67" i="4"/>
  <c r="N67" i="4"/>
  <c r="O67" i="4"/>
  <c r="P67" i="4"/>
  <c r="Q67" i="4"/>
  <c r="R67" i="4"/>
  <c r="S67" i="4"/>
  <c r="K68" i="4"/>
  <c r="L68" i="4"/>
  <c r="M68" i="4"/>
  <c r="N68" i="4"/>
  <c r="O68" i="4"/>
  <c r="P68" i="4"/>
  <c r="Q68" i="4"/>
  <c r="R68" i="4"/>
  <c r="S68" i="4"/>
  <c r="K69" i="4"/>
  <c r="L69" i="4"/>
  <c r="M69" i="4"/>
  <c r="N69" i="4"/>
  <c r="R69" i="4" s="1"/>
  <c r="O69" i="4"/>
  <c r="P69" i="4"/>
  <c r="Q69" i="4"/>
  <c r="S69" i="4"/>
  <c r="K70" i="4"/>
  <c r="L70" i="4"/>
  <c r="M70" i="4"/>
  <c r="N70" i="4"/>
  <c r="O70" i="4"/>
  <c r="P70" i="4"/>
  <c r="Q70" i="4"/>
  <c r="R70" i="4"/>
  <c r="S70" i="4"/>
  <c r="K71" i="4"/>
  <c r="L71" i="4"/>
  <c r="M71" i="4"/>
  <c r="N71" i="4"/>
  <c r="O71" i="4"/>
  <c r="P71" i="4"/>
  <c r="Q71" i="4"/>
  <c r="R71" i="4"/>
  <c r="S71" i="4"/>
  <c r="K72" i="4"/>
  <c r="L72" i="4"/>
  <c r="M72" i="4"/>
  <c r="N72" i="4"/>
  <c r="O72" i="4"/>
  <c r="P72" i="4"/>
  <c r="Q72" i="4"/>
  <c r="R72" i="4"/>
  <c r="S72" i="4"/>
  <c r="BA12" i="3"/>
  <c r="AJ13" i="3"/>
  <c r="AK13" i="3"/>
  <c r="AL13" i="3"/>
  <c r="AM13" i="3"/>
  <c r="AM11" i="3" s="1"/>
  <c r="AN13" i="3"/>
  <c r="AO13" i="3"/>
  <c r="AP13" i="3"/>
  <c r="AQ13" i="3"/>
  <c r="AR13" i="3"/>
  <c r="AS13" i="3"/>
  <c r="AT13" i="3"/>
  <c r="AT11" i="3" s="1"/>
  <c r="AT12" i="3" s="1"/>
  <c r="AU13" i="3"/>
  <c r="AV13" i="3"/>
  <c r="AW13" i="3"/>
  <c r="AX13" i="3"/>
  <c r="AY13" i="3"/>
  <c r="AZ13" i="3"/>
  <c r="BA13" i="3"/>
  <c r="BA11" i="3" s="1"/>
  <c r="BB13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AO26" i="3"/>
  <c r="AO27" i="3" s="1"/>
  <c r="AP26" i="3"/>
  <c r="AQ26" i="3"/>
  <c r="BA26" i="3"/>
  <c r="BA27" i="3" s="1"/>
  <c r="BB26" i="3"/>
  <c r="BB27" i="3" s="1"/>
  <c r="AK27" i="3"/>
  <c r="AL27" i="3"/>
  <c r="AQ27" i="3"/>
  <c r="AT27" i="3"/>
  <c r="AJ28" i="3"/>
  <c r="AJ26" i="3" s="1"/>
  <c r="AK28" i="3"/>
  <c r="AK26" i="3" s="1"/>
  <c r="AL28" i="3"/>
  <c r="AL26" i="3" s="1"/>
  <c r="AM28" i="3"/>
  <c r="AM26" i="3" s="1"/>
  <c r="AN28" i="3"/>
  <c r="AO28" i="3"/>
  <c r="AP28" i="3"/>
  <c r="AQ28" i="3"/>
  <c r="AR28" i="3"/>
  <c r="AS28" i="3"/>
  <c r="AT28" i="3"/>
  <c r="AT26" i="3" s="1"/>
  <c r="AU28" i="3"/>
  <c r="AV28" i="3"/>
  <c r="AV26" i="3" s="1"/>
  <c r="AW28" i="3"/>
  <c r="AX28" i="3"/>
  <c r="AY28" i="3"/>
  <c r="AZ28" i="3"/>
  <c r="BA28" i="3"/>
  <c r="BB28" i="3"/>
  <c r="AJ32" i="3"/>
  <c r="AK32" i="3"/>
  <c r="AL32" i="3"/>
  <c r="AM32" i="3"/>
  <c r="AN32" i="3"/>
  <c r="AN26" i="3" s="1"/>
  <c r="AN27" i="3" s="1"/>
  <c r="AO32" i="3"/>
  <c r="AP32" i="3"/>
  <c r="AQ32" i="3"/>
  <c r="AR32" i="3"/>
  <c r="AR26" i="3" s="1"/>
  <c r="AR27" i="3" s="1"/>
  <c r="AS32" i="3"/>
  <c r="AS26" i="3" s="1"/>
  <c r="AT32" i="3"/>
  <c r="AU32" i="3"/>
  <c r="AV32" i="3"/>
  <c r="AW32" i="3"/>
  <c r="AX32" i="3"/>
  <c r="AX26" i="3" s="1"/>
  <c r="AX27" i="3" s="1"/>
  <c r="AY32" i="3"/>
  <c r="AY26" i="3" s="1"/>
  <c r="AY27" i="3" s="1"/>
  <c r="AZ32" i="3"/>
  <c r="AZ26" i="3" s="1"/>
  <c r="AZ27" i="3" s="1"/>
  <c r="BA32" i="3"/>
  <c r="BB32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AM41" i="3"/>
  <c r="AM42" i="3" s="1"/>
  <c r="AN41" i="3"/>
  <c r="AN42" i="3" s="1"/>
  <c r="AO41" i="3"/>
  <c r="AO42" i="3" s="1"/>
  <c r="AP41" i="3"/>
  <c r="AP42" i="3" s="1"/>
  <c r="BA41" i="3"/>
  <c r="BB41" i="3"/>
  <c r="AY42" i="3"/>
  <c r="AZ42" i="3"/>
  <c r="BA42" i="3"/>
  <c r="BB42" i="3"/>
  <c r="AJ43" i="3"/>
  <c r="AK43" i="3"/>
  <c r="AK41" i="3" s="1"/>
  <c r="AK42" i="3" s="1"/>
  <c r="AL43" i="3"/>
  <c r="AL41" i="3" s="1"/>
  <c r="AL42" i="3" s="1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AZ41" i="3" s="1"/>
  <c r="BA43" i="3"/>
  <c r="BB43" i="3"/>
  <c r="AJ47" i="3"/>
  <c r="AK47" i="3"/>
  <c r="AL47" i="3"/>
  <c r="AM47" i="3"/>
  <c r="AN47" i="3"/>
  <c r="AO47" i="3"/>
  <c r="AP47" i="3"/>
  <c r="AQ47" i="3"/>
  <c r="AQ41" i="3" s="1"/>
  <c r="AQ42" i="3" s="1"/>
  <c r="AR47" i="3"/>
  <c r="AR41" i="3" s="1"/>
  <c r="AR42" i="3" s="1"/>
  <c r="AS47" i="3"/>
  <c r="AS41" i="3" s="1"/>
  <c r="AT47" i="3"/>
  <c r="AT41" i="3" s="1"/>
  <c r="AT42" i="3" s="1"/>
  <c r="AU47" i="3"/>
  <c r="AU41" i="3" s="1"/>
  <c r="AU42" i="3" s="1"/>
  <c r="AV47" i="3"/>
  <c r="AV41" i="3" s="1"/>
  <c r="AW47" i="3"/>
  <c r="AX47" i="3"/>
  <c r="AY47" i="3"/>
  <c r="AY41" i="3" s="1"/>
  <c r="AZ47" i="3"/>
  <c r="BA47" i="3"/>
  <c r="BB47" i="3"/>
  <c r="AJ51" i="3"/>
  <c r="AK51" i="3"/>
  <c r="AL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AM56" i="3"/>
  <c r="AM57" i="3" s="1"/>
  <c r="AQ56" i="3"/>
  <c r="AQ57" i="3" s="1"/>
  <c r="AR56" i="3"/>
  <c r="AR57" i="3" s="1"/>
  <c r="AU56" i="3"/>
  <c r="AU57" i="3" s="1"/>
  <c r="AJ58" i="3"/>
  <c r="AK58" i="3"/>
  <c r="AL58" i="3"/>
  <c r="AL56" i="3" s="1"/>
  <c r="AL57" i="3" s="1"/>
  <c r="AM58" i="3"/>
  <c r="AN58" i="3"/>
  <c r="AN56" i="3" s="1"/>
  <c r="AO58" i="3"/>
  <c r="AO56" i="3" s="1"/>
  <c r="AO57" i="3" s="1"/>
  <c r="AP58" i="3"/>
  <c r="AP56" i="3" s="1"/>
  <c r="AQ58" i="3"/>
  <c r="AR58" i="3"/>
  <c r="AS58" i="3"/>
  <c r="AS56" i="3" s="1"/>
  <c r="AT58" i="3"/>
  <c r="AU58" i="3"/>
  <c r="AV58" i="3"/>
  <c r="AW58" i="3"/>
  <c r="AX58" i="3"/>
  <c r="AY58" i="3"/>
  <c r="AZ58" i="3"/>
  <c r="BA58" i="3"/>
  <c r="BB58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Y56" i="3" s="1"/>
  <c r="AY57" i="3" s="1"/>
  <c r="AZ62" i="3"/>
  <c r="BA62" i="3"/>
  <c r="BB62" i="3"/>
  <c r="AJ66" i="3"/>
  <c r="AK66" i="3"/>
  <c r="AL66" i="3"/>
  <c r="AM66" i="3"/>
  <c r="AN66" i="3"/>
  <c r="AO66" i="3"/>
  <c r="AP66" i="3"/>
  <c r="AQ66" i="3"/>
  <c r="AR66" i="3"/>
  <c r="AS66" i="3"/>
  <c r="AT66" i="3"/>
  <c r="AT56" i="3" s="1"/>
  <c r="AT57" i="3" s="1"/>
  <c r="AU66" i="3"/>
  <c r="AV66" i="3"/>
  <c r="AW66" i="3"/>
  <c r="AX66" i="3"/>
  <c r="AY66" i="3"/>
  <c r="AZ66" i="3"/>
  <c r="BA66" i="3"/>
  <c r="BB66" i="3"/>
  <c r="AK71" i="3"/>
  <c r="AO71" i="3"/>
  <c r="AO72" i="3" s="1"/>
  <c r="AP71" i="3"/>
  <c r="AQ71" i="3"/>
  <c r="AQ72" i="3" s="1"/>
  <c r="AR71" i="3"/>
  <c r="AR72" i="3" s="1"/>
  <c r="AT71" i="3"/>
  <c r="AT72" i="3" s="1"/>
  <c r="AW71" i="3"/>
  <c r="AW72" i="3" s="1"/>
  <c r="AX71" i="3"/>
  <c r="AY71" i="3"/>
  <c r="AY72" i="3" s="1"/>
  <c r="AZ71" i="3"/>
  <c r="AZ72" i="3" s="1"/>
  <c r="BJ71" i="3"/>
  <c r="AJ72" i="3"/>
  <c r="AK72" i="3"/>
  <c r="AX72" i="3"/>
  <c r="BA72" i="3"/>
  <c r="BB72" i="3"/>
  <c r="AJ73" i="3"/>
  <c r="AK73" i="3"/>
  <c r="AL73" i="3"/>
  <c r="AL71" i="3" s="1"/>
  <c r="AL72" i="3" s="1"/>
  <c r="AM73" i="3"/>
  <c r="AM71" i="3" s="1"/>
  <c r="AN73" i="3"/>
  <c r="AO73" i="3"/>
  <c r="AP73" i="3"/>
  <c r="AQ73" i="3"/>
  <c r="AR73" i="3"/>
  <c r="AS73" i="3"/>
  <c r="AS71" i="3" s="1"/>
  <c r="AT73" i="3"/>
  <c r="AU73" i="3"/>
  <c r="AV73" i="3"/>
  <c r="AW73" i="3"/>
  <c r="AX73" i="3"/>
  <c r="AY73" i="3"/>
  <c r="AZ73" i="3"/>
  <c r="BA73" i="3"/>
  <c r="BA71" i="3" s="1"/>
  <c r="BB73" i="3"/>
  <c r="BB71" i="3" s="1"/>
  <c r="AJ77" i="3"/>
  <c r="AK77" i="3"/>
  <c r="AL77" i="3"/>
  <c r="AM77" i="3"/>
  <c r="AN77" i="3"/>
  <c r="AO77" i="3"/>
  <c r="AP77" i="3"/>
  <c r="AQ77" i="3"/>
  <c r="AR77" i="3"/>
  <c r="AS77" i="3"/>
  <c r="AT77" i="3"/>
  <c r="AU77" i="3"/>
  <c r="AU71" i="3" s="1"/>
  <c r="AU72" i="3" s="1"/>
  <c r="AV77" i="3"/>
  <c r="AV71" i="3" s="1"/>
  <c r="AV72" i="3" s="1"/>
  <c r="AW77" i="3"/>
  <c r="AX77" i="3"/>
  <c r="AY77" i="3"/>
  <c r="AZ77" i="3"/>
  <c r="BA77" i="3"/>
  <c r="BB77" i="3"/>
  <c r="AJ81" i="3"/>
  <c r="AJ71" i="3" s="1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AT86" i="3"/>
  <c r="AT87" i="3" s="1"/>
  <c r="AU86" i="3"/>
  <c r="AU87" i="3" s="1"/>
  <c r="AV86" i="3"/>
  <c r="AW86" i="3"/>
  <c r="AW87" i="3" s="1"/>
  <c r="AM87" i="3"/>
  <c r="AQ87" i="3"/>
  <c r="AR87" i="3"/>
  <c r="AJ88" i="3"/>
  <c r="AK88" i="3"/>
  <c r="AL88" i="3"/>
  <c r="AM88" i="3"/>
  <c r="AN88" i="3"/>
  <c r="AO88" i="3"/>
  <c r="AP88" i="3"/>
  <c r="AQ88" i="3"/>
  <c r="AQ86" i="3" s="1"/>
  <c r="AR88" i="3"/>
  <c r="AR86" i="3" s="1"/>
  <c r="AS88" i="3"/>
  <c r="AT88" i="3"/>
  <c r="AU88" i="3"/>
  <c r="AV88" i="3"/>
  <c r="AW88" i="3"/>
  <c r="AX88" i="3"/>
  <c r="AY88" i="3"/>
  <c r="AZ88" i="3"/>
  <c r="AZ86" i="3" s="1"/>
  <c r="AZ87" i="3" s="1"/>
  <c r="BA88" i="3"/>
  <c r="BB88" i="3"/>
  <c r="AJ92" i="3"/>
  <c r="AK92" i="3"/>
  <c r="AL92" i="3"/>
  <c r="AM92" i="3"/>
  <c r="AM86" i="3" s="1"/>
  <c r="AN92" i="3"/>
  <c r="AN86" i="3" s="1"/>
  <c r="AN87" i="3" s="1"/>
  <c r="AO92" i="3"/>
  <c r="AO86" i="3" s="1"/>
  <c r="AO87" i="3" s="1"/>
  <c r="AP92" i="3"/>
  <c r="AP86" i="3" s="1"/>
  <c r="AQ92" i="3"/>
  <c r="AR92" i="3"/>
  <c r="AS92" i="3"/>
  <c r="AT92" i="3"/>
  <c r="AU92" i="3"/>
  <c r="AV92" i="3"/>
  <c r="AW92" i="3"/>
  <c r="AX92" i="3"/>
  <c r="AY92" i="3"/>
  <c r="AZ92" i="3"/>
  <c r="BA92" i="3"/>
  <c r="BB92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A86" i="3" s="1"/>
  <c r="BA87" i="3" s="1"/>
  <c r="BB96" i="3"/>
  <c r="BB86" i="3" s="1"/>
  <c r="BB87" i="3" s="1"/>
  <c r="AJ101" i="3"/>
  <c r="AM101" i="3"/>
  <c r="AP101" i="3"/>
  <c r="AQ101" i="3"/>
  <c r="AQ102" i="3" s="1"/>
  <c r="AR101" i="3"/>
  <c r="AR102" i="3" s="1"/>
  <c r="AS101" i="3"/>
  <c r="AZ101" i="3"/>
  <c r="AZ102" i="3"/>
  <c r="AJ103" i="3"/>
  <c r="AK103" i="3"/>
  <c r="AL103" i="3"/>
  <c r="AM103" i="3"/>
  <c r="AN103" i="3"/>
  <c r="AN101" i="3" s="1"/>
  <c r="AN102" i="3" s="1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B101" i="3" s="1"/>
  <c r="BB102" i="3" s="1"/>
  <c r="AJ107" i="3"/>
  <c r="AK107" i="3"/>
  <c r="AL107" i="3"/>
  <c r="AM107" i="3"/>
  <c r="AN107" i="3"/>
  <c r="AO107" i="3"/>
  <c r="AO101" i="3" s="1"/>
  <c r="AO102" i="3" s="1"/>
  <c r="AP107" i="3"/>
  <c r="AQ107" i="3"/>
  <c r="AR107" i="3"/>
  <c r="AS107" i="3"/>
  <c r="AT107" i="3"/>
  <c r="AU107" i="3"/>
  <c r="AV107" i="3"/>
  <c r="AW107" i="3"/>
  <c r="AX107" i="3"/>
  <c r="AX101" i="3" s="1"/>
  <c r="AX102" i="3" s="1"/>
  <c r="AY107" i="3"/>
  <c r="AZ107" i="3"/>
  <c r="BA107" i="3"/>
  <c r="BA101" i="3" s="1"/>
  <c r="BA102" i="3" s="1"/>
  <c r="BB107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V101" i="3" s="1"/>
  <c r="AW111" i="3"/>
  <c r="AW101" i="3" s="1"/>
  <c r="AW102" i="3" s="1"/>
  <c r="AX111" i="3"/>
  <c r="AY111" i="3"/>
  <c r="AZ111" i="3"/>
  <c r="BA111" i="3"/>
  <c r="BB111" i="3"/>
  <c r="AR116" i="3"/>
  <c r="AS116" i="3"/>
  <c r="AQ117" i="3"/>
  <c r="AR117" i="3"/>
  <c r="AS117" i="3"/>
  <c r="AJ118" i="3"/>
  <c r="AK118" i="3"/>
  <c r="AL118" i="3"/>
  <c r="AL116" i="3" s="1"/>
  <c r="AL117" i="3" s="1"/>
  <c r="AM118" i="3"/>
  <c r="AN118" i="3"/>
  <c r="AO118" i="3"/>
  <c r="AO116" i="3" s="1"/>
  <c r="AO117" i="3" s="1"/>
  <c r="AP118" i="3"/>
  <c r="AP116" i="3" s="1"/>
  <c r="AQ118" i="3"/>
  <c r="AQ116" i="3" s="1"/>
  <c r="AR118" i="3"/>
  <c r="AS118" i="3"/>
  <c r="AT118" i="3"/>
  <c r="AU118" i="3"/>
  <c r="AV118" i="3"/>
  <c r="AW118" i="3"/>
  <c r="AX118" i="3"/>
  <c r="AY118" i="3"/>
  <c r="AZ118" i="3"/>
  <c r="BA118" i="3"/>
  <c r="BB118" i="3"/>
  <c r="AJ122" i="3"/>
  <c r="AK122" i="3"/>
  <c r="AL122" i="3"/>
  <c r="AM122" i="3"/>
  <c r="AN122" i="3"/>
  <c r="AO122" i="3"/>
  <c r="AP122" i="3"/>
  <c r="AQ122" i="3"/>
  <c r="AR122" i="3"/>
  <c r="AS122" i="3"/>
  <c r="AT122" i="3"/>
  <c r="AT116" i="3" s="1"/>
  <c r="AT117" i="3" s="1"/>
  <c r="AU122" i="3"/>
  <c r="AV122" i="3"/>
  <c r="AW122" i="3"/>
  <c r="AX122" i="3"/>
  <c r="AY122" i="3"/>
  <c r="AY116" i="3" s="1"/>
  <c r="AY117" i="3" s="1"/>
  <c r="AZ122" i="3"/>
  <c r="BA122" i="3"/>
  <c r="BB122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W116" i="3" s="1"/>
  <c r="AW117" i="3" s="1"/>
  <c r="AX126" i="3"/>
  <c r="AY126" i="3"/>
  <c r="AZ126" i="3"/>
  <c r="BA126" i="3"/>
  <c r="BB126" i="3"/>
  <c r="AJ131" i="3"/>
  <c r="AK131" i="3"/>
  <c r="AK132" i="3" s="1"/>
  <c r="AN131" i="3"/>
  <c r="AN132" i="3" s="1"/>
  <c r="AO131" i="3"/>
  <c r="AO132" i="3" s="1"/>
  <c r="AP131" i="3"/>
  <c r="AQ131" i="3"/>
  <c r="AQ132" i="3" s="1"/>
  <c r="AU131" i="3"/>
  <c r="AU132" i="3" s="1"/>
  <c r="AV131" i="3"/>
  <c r="AW131" i="3"/>
  <c r="AW132" i="3" s="1"/>
  <c r="AZ131" i="3"/>
  <c r="AZ132" i="3" s="1"/>
  <c r="AJ133" i="3"/>
  <c r="AK133" i="3"/>
  <c r="AL133" i="3"/>
  <c r="AM133" i="3"/>
  <c r="AN133" i="3"/>
  <c r="AO133" i="3"/>
  <c r="AP133" i="3"/>
  <c r="AQ133" i="3"/>
  <c r="AR133" i="3"/>
  <c r="AS133" i="3"/>
  <c r="AT133" i="3"/>
  <c r="AT131" i="3" s="1"/>
  <c r="AT132" i="3" s="1"/>
  <c r="AU133" i="3"/>
  <c r="AV133" i="3"/>
  <c r="AW133" i="3"/>
  <c r="AX133" i="3"/>
  <c r="AX131" i="3" s="1"/>
  <c r="AX132" i="3" s="1"/>
  <c r="AY133" i="3"/>
  <c r="AY131" i="3" s="1"/>
  <c r="AY132" i="3" s="1"/>
  <c r="AZ133" i="3"/>
  <c r="BA133" i="3"/>
  <c r="BB133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A131" i="3" s="1"/>
  <c r="BA132" i="3" s="1"/>
  <c r="BB137" i="3"/>
  <c r="BB131" i="3" s="1"/>
  <c r="BB132" i="3" s="1"/>
  <c r="AJ141" i="3"/>
  <c r="AK141" i="3"/>
  <c r="AL141" i="3"/>
  <c r="AM141" i="3"/>
  <c r="AN141" i="3"/>
  <c r="AO141" i="3"/>
  <c r="AP141" i="3"/>
  <c r="AQ141" i="3"/>
  <c r="AR141" i="3"/>
  <c r="AR131" i="3" s="1"/>
  <c r="AR132" i="3" s="1"/>
  <c r="AS141" i="3"/>
  <c r="AT141" i="3"/>
  <c r="AU141" i="3"/>
  <c r="AV141" i="3"/>
  <c r="AW141" i="3"/>
  <c r="AX141" i="3"/>
  <c r="AY141" i="3"/>
  <c r="AZ141" i="3"/>
  <c r="BA141" i="3"/>
  <c r="BB141" i="3"/>
  <c r="AP146" i="3"/>
  <c r="AR146" i="3"/>
  <c r="AR147" i="3" s="1"/>
  <c r="AS146" i="3"/>
  <c r="AT146" i="3"/>
  <c r="AT147" i="3" s="1"/>
  <c r="AU146" i="3"/>
  <c r="AU147" i="3" s="1"/>
  <c r="AV146" i="3"/>
  <c r="AJ148" i="3"/>
  <c r="AK148" i="3"/>
  <c r="AK146" i="3" s="1"/>
  <c r="AK147" i="3" s="1"/>
  <c r="AL148" i="3"/>
  <c r="AL146" i="3" s="1"/>
  <c r="AL147" i="3" s="1"/>
  <c r="AM148" i="3"/>
  <c r="AM146" i="3" s="1"/>
  <c r="AN148" i="3"/>
  <c r="AN146" i="3" s="1"/>
  <c r="AN147" i="3" s="1"/>
  <c r="AO148" i="3"/>
  <c r="AO146" i="3" s="1"/>
  <c r="AO147" i="3" s="1"/>
  <c r="AP148" i="3"/>
  <c r="AQ148" i="3"/>
  <c r="AR148" i="3"/>
  <c r="AS148" i="3"/>
  <c r="AT148" i="3"/>
  <c r="AU148" i="3"/>
  <c r="AV148" i="3"/>
  <c r="AW148" i="3"/>
  <c r="AW146" i="3" s="1"/>
  <c r="AW147" i="3" s="1"/>
  <c r="AX148" i="3"/>
  <c r="AY148" i="3"/>
  <c r="AZ148" i="3"/>
  <c r="BA148" i="3"/>
  <c r="BB148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X146" i="3" s="1"/>
  <c r="AX147" i="3" s="1"/>
  <c r="AY152" i="3"/>
  <c r="AY146" i="3" s="1"/>
  <c r="AY147" i="3" s="1"/>
  <c r="AZ152" i="3"/>
  <c r="AZ146" i="3" s="1"/>
  <c r="AZ147" i="3" s="1"/>
  <c r="BA152" i="3"/>
  <c r="BA146" i="3" s="1"/>
  <c r="BA147" i="3" s="1"/>
  <c r="BB152" i="3"/>
  <c r="BB146" i="3" s="1"/>
  <c r="BB147" i="3" s="1"/>
  <c r="AJ156" i="3"/>
  <c r="AJ146" i="3" s="1"/>
  <c r="AK156" i="3"/>
  <c r="AL156" i="3"/>
  <c r="AM156" i="3"/>
  <c r="AN156" i="3"/>
  <c r="AO156" i="3"/>
  <c r="AP156" i="3"/>
  <c r="AQ156" i="3"/>
  <c r="AQ146" i="3" s="1"/>
  <c r="AQ147" i="3" s="1"/>
  <c r="AR156" i="3"/>
  <c r="AS156" i="3"/>
  <c r="AT156" i="3"/>
  <c r="AU156" i="3"/>
  <c r="AV156" i="3"/>
  <c r="AW156" i="3"/>
  <c r="AX156" i="3"/>
  <c r="AY156" i="3"/>
  <c r="AZ156" i="3"/>
  <c r="BA156" i="3"/>
  <c r="BB156" i="3"/>
  <c r="AM161" i="3"/>
  <c r="AM162" i="3" s="1"/>
  <c r="AN161" i="3"/>
  <c r="AN162" i="3" s="1"/>
  <c r="AT161" i="3"/>
  <c r="AT162" i="3" s="1"/>
  <c r="AV161" i="3"/>
  <c r="AZ161" i="3"/>
  <c r="AZ162" i="3" s="1"/>
  <c r="BA161" i="3"/>
  <c r="BA162" i="3" s="1"/>
  <c r="BB161" i="3"/>
  <c r="BB162" i="3" s="1"/>
  <c r="BJ161" i="3"/>
  <c r="AV162" i="3"/>
  <c r="AW162" i="3"/>
  <c r="AX162" i="3"/>
  <c r="AJ163" i="3"/>
  <c r="AJ161" i="3" s="1"/>
  <c r="AJ162" i="3" s="1"/>
  <c r="AK163" i="3"/>
  <c r="AL163" i="3"/>
  <c r="AL161" i="3" s="1"/>
  <c r="AL162" i="3" s="1"/>
  <c r="AM163" i="3"/>
  <c r="AN163" i="3"/>
  <c r="AO163" i="3"/>
  <c r="AO161" i="3" s="1"/>
  <c r="AO162" i="3" s="1"/>
  <c r="AP163" i="3"/>
  <c r="AP161" i="3" s="1"/>
  <c r="AQ163" i="3"/>
  <c r="AQ161" i="3" s="1"/>
  <c r="AQ162" i="3" s="1"/>
  <c r="AR163" i="3"/>
  <c r="AS163" i="3"/>
  <c r="AT163" i="3"/>
  <c r="AU163" i="3"/>
  <c r="AU161" i="3" s="1"/>
  <c r="AU162" i="3" s="1"/>
  <c r="AV163" i="3"/>
  <c r="AW163" i="3"/>
  <c r="AX163" i="3"/>
  <c r="AY163" i="3"/>
  <c r="AZ163" i="3"/>
  <c r="BA163" i="3"/>
  <c r="BB163" i="3"/>
  <c r="AJ167" i="3"/>
  <c r="AK167" i="3"/>
  <c r="AL167" i="3"/>
  <c r="AM167" i="3"/>
  <c r="AN167" i="3"/>
  <c r="AO167" i="3"/>
  <c r="AP167" i="3"/>
  <c r="AQ167" i="3"/>
  <c r="AR167" i="3"/>
  <c r="AS167" i="3"/>
  <c r="AS161" i="3" s="1"/>
  <c r="AT167" i="3"/>
  <c r="AU167" i="3"/>
  <c r="AV167" i="3"/>
  <c r="AW167" i="3"/>
  <c r="AW161" i="3" s="1"/>
  <c r="AX167" i="3"/>
  <c r="AX161" i="3" s="1"/>
  <c r="AY167" i="3"/>
  <c r="AY161" i="3" s="1"/>
  <c r="AY162" i="3" s="1"/>
  <c r="AZ167" i="3"/>
  <c r="BA167" i="3"/>
  <c r="BB167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AL176" i="3"/>
  <c r="AM176" i="3"/>
  <c r="AQ176" i="3"/>
  <c r="AR176" i="3"/>
  <c r="AR177" i="3" s="1"/>
  <c r="AS176" i="3"/>
  <c r="AT176" i="3"/>
  <c r="AT177" i="3" s="1"/>
  <c r="AU176" i="3"/>
  <c r="AV176" i="3"/>
  <c r="BA176" i="3"/>
  <c r="BA177" i="3" s="1"/>
  <c r="AJ177" i="3"/>
  <c r="AK177" i="3"/>
  <c r="AL177" i="3"/>
  <c r="AQ177" i="3"/>
  <c r="AU177" i="3"/>
  <c r="AZ177" i="3"/>
  <c r="AJ178" i="3"/>
  <c r="AJ176" i="3" s="1"/>
  <c r="AK178" i="3"/>
  <c r="AL178" i="3"/>
  <c r="AM178" i="3"/>
  <c r="AN178" i="3"/>
  <c r="AN176" i="3" s="1"/>
  <c r="AN177" i="3" s="1"/>
  <c r="AO178" i="3"/>
  <c r="AP178" i="3"/>
  <c r="AQ178" i="3"/>
  <c r="AR178" i="3"/>
  <c r="AS178" i="3"/>
  <c r="AT178" i="3"/>
  <c r="AU178" i="3"/>
  <c r="AV178" i="3"/>
  <c r="AW178" i="3"/>
  <c r="AX178" i="3"/>
  <c r="AX176" i="3" s="1"/>
  <c r="AX177" i="3" s="1"/>
  <c r="AY178" i="3"/>
  <c r="AY176" i="3" s="1"/>
  <c r="AY177" i="3" s="1"/>
  <c r="AZ178" i="3"/>
  <c r="BA178" i="3"/>
  <c r="BB178" i="3"/>
  <c r="AJ182" i="3"/>
  <c r="AK182" i="3"/>
  <c r="AK176" i="3" s="1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W176" i="3" s="1"/>
  <c r="AW177" i="3" s="1"/>
  <c r="AX182" i="3"/>
  <c r="AY182" i="3"/>
  <c r="AZ182" i="3"/>
  <c r="BA182" i="3"/>
  <c r="BB182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AZ176" i="3" s="1"/>
  <c r="BA186" i="3"/>
  <c r="BB186" i="3"/>
  <c r="AJ191" i="3"/>
  <c r="AK191" i="3"/>
  <c r="AV191" i="3"/>
  <c r="AW191" i="3"/>
  <c r="AX191" i="3"/>
  <c r="AK192" i="3"/>
  <c r="AV192" i="3"/>
  <c r="AW192" i="3"/>
  <c r="AX192" i="3"/>
  <c r="AJ193" i="3"/>
  <c r="AK193" i="3"/>
  <c r="AL193" i="3"/>
  <c r="AL191" i="3" s="1"/>
  <c r="AL192" i="3" s="1"/>
  <c r="AM193" i="3"/>
  <c r="AM191" i="3" s="1"/>
  <c r="AN193" i="3"/>
  <c r="AN191" i="3" s="1"/>
  <c r="AN192" i="3" s="1"/>
  <c r="AO193" i="3"/>
  <c r="AP193" i="3"/>
  <c r="AQ193" i="3"/>
  <c r="AR193" i="3"/>
  <c r="AS193" i="3"/>
  <c r="AT193" i="3"/>
  <c r="AT191" i="3" s="1"/>
  <c r="AT192" i="3" s="1"/>
  <c r="AU193" i="3"/>
  <c r="AU191" i="3" s="1"/>
  <c r="AU192" i="3" s="1"/>
  <c r="AV193" i="3"/>
  <c r="AW193" i="3"/>
  <c r="AX193" i="3"/>
  <c r="AY193" i="3"/>
  <c r="AZ193" i="3"/>
  <c r="BA193" i="3"/>
  <c r="BB193" i="3"/>
  <c r="AJ197" i="3"/>
  <c r="AK197" i="3"/>
  <c r="AL197" i="3"/>
  <c r="AM197" i="3"/>
  <c r="AN197" i="3"/>
  <c r="AO197" i="3"/>
  <c r="AP197" i="3"/>
  <c r="AP191" i="3" s="1"/>
  <c r="AQ197" i="3"/>
  <c r="AQ191" i="3" s="1"/>
  <c r="AQ192" i="3" s="1"/>
  <c r="AR197" i="3"/>
  <c r="AR191" i="3" s="1"/>
  <c r="AR192" i="3" s="1"/>
  <c r="AS197" i="3"/>
  <c r="AS191" i="3" s="1"/>
  <c r="AT197" i="3"/>
  <c r="AU197" i="3"/>
  <c r="AV197" i="3"/>
  <c r="AW197" i="3"/>
  <c r="AX197" i="3"/>
  <c r="AY197" i="3"/>
  <c r="AZ197" i="3"/>
  <c r="AZ191" i="3" s="1"/>
  <c r="AZ192" i="3" s="1"/>
  <c r="BA197" i="3"/>
  <c r="BB197" i="3"/>
  <c r="AJ201" i="3"/>
  <c r="AK201" i="3"/>
  <c r="AL201" i="3"/>
  <c r="AM201" i="3"/>
  <c r="AN201" i="3"/>
  <c r="AO201" i="3"/>
  <c r="AO191" i="3" s="1"/>
  <c r="AO192" i="3" s="1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AJ206" i="3"/>
  <c r="AS206" i="3"/>
  <c r="AS207" i="3" s="1"/>
  <c r="AT206" i="3"/>
  <c r="AT207" i="3" s="1"/>
  <c r="AU206" i="3"/>
  <c r="AU207" i="3" s="1"/>
  <c r="AJ207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V206" i="3" s="1"/>
  <c r="AV207" i="3" s="1"/>
  <c r="AW208" i="3"/>
  <c r="AW206" i="3" s="1"/>
  <c r="AW207" i="3" s="1"/>
  <c r="AX208" i="3"/>
  <c r="AY208" i="3"/>
  <c r="AZ208" i="3"/>
  <c r="BA208" i="3"/>
  <c r="BB208" i="3"/>
  <c r="AJ212" i="3"/>
  <c r="AK212" i="3"/>
  <c r="AK206" i="3" s="1"/>
  <c r="AL212" i="3"/>
  <c r="AL206" i="3" s="1"/>
  <c r="AL207" i="3" s="1"/>
  <c r="AM212" i="3"/>
  <c r="AM206" i="3" s="1"/>
  <c r="AM207" i="3" s="1"/>
  <c r="AN212" i="3"/>
  <c r="AN206" i="3" s="1"/>
  <c r="AN207" i="3" s="1"/>
  <c r="AO212" i="3"/>
  <c r="AO206" i="3" s="1"/>
  <c r="AO207" i="3" s="1"/>
  <c r="AP212" i="3"/>
  <c r="AP206" i="3" s="1"/>
  <c r="AP207" i="3" s="1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AJ216" i="3"/>
  <c r="AK216" i="3"/>
  <c r="AL216" i="3"/>
  <c r="AM216" i="3"/>
  <c r="AN216" i="3"/>
  <c r="AO216" i="3"/>
  <c r="AP216" i="3"/>
  <c r="AQ216" i="3"/>
  <c r="AQ206" i="3" s="1"/>
  <c r="AQ207" i="3" s="1"/>
  <c r="AR216" i="3"/>
  <c r="AS216" i="3"/>
  <c r="AT216" i="3"/>
  <c r="AU216" i="3"/>
  <c r="AV216" i="3"/>
  <c r="AW216" i="3"/>
  <c r="AX216" i="3"/>
  <c r="AY216" i="3"/>
  <c r="AZ216" i="3"/>
  <c r="AZ206" i="3" s="1"/>
  <c r="AZ207" i="3" s="1"/>
  <c r="BA216" i="3"/>
  <c r="BB216" i="3"/>
  <c r="AJ221" i="3"/>
  <c r="AV221" i="3"/>
  <c r="AV222" i="3"/>
  <c r="AJ223" i="3"/>
  <c r="AK223" i="3"/>
  <c r="AK221" i="3" s="1"/>
  <c r="AK222" i="3" s="1"/>
  <c r="AL223" i="3"/>
  <c r="AM223" i="3"/>
  <c r="AN223" i="3"/>
  <c r="AN221" i="3" s="1"/>
  <c r="AN222" i="3" s="1"/>
  <c r="AO223" i="3"/>
  <c r="AP223" i="3"/>
  <c r="AQ223" i="3"/>
  <c r="AQ221" i="3" s="1"/>
  <c r="AQ222" i="3" s="1"/>
  <c r="AR223" i="3"/>
  <c r="AR221" i="3" s="1"/>
  <c r="AR222" i="3" s="1"/>
  <c r="AS223" i="3"/>
  <c r="AT223" i="3"/>
  <c r="AU223" i="3"/>
  <c r="AU221" i="3" s="1"/>
  <c r="AU222" i="3" s="1"/>
  <c r="AV223" i="3"/>
  <c r="AW223" i="3"/>
  <c r="AW221" i="3" s="1"/>
  <c r="AX223" i="3"/>
  <c r="AY223" i="3"/>
  <c r="AZ223" i="3"/>
  <c r="BA223" i="3"/>
  <c r="BB223" i="3"/>
  <c r="AJ227" i="3"/>
  <c r="AK227" i="3"/>
  <c r="AL227" i="3"/>
  <c r="AM227" i="3"/>
  <c r="AN227" i="3"/>
  <c r="AO227" i="3"/>
  <c r="AO221" i="3" s="1"/>
  <c r="AO222" i="3" s="1"/>
  <c r="AP227" i="3"/>
  <c r="AP221" i="3" s="1"/>
  <c r="AQ227" i="3"/>
  <c r="AR227" i="3"/>
  <c r="AS227" i="3"/>
  <c r="AT227" i="3"/>
  <c r="AU227" i="3"/>
  <c r="AV227" i="3"/>
  <c r="AW227" i="3"/>
  <c r="AX227" i="3"/>
  <c r="AX221" i="3" s="1"/>
  <c r="AX222" i="3" s="1"/>
  <c r="AY227" i="3"/>
  <c r="AZ227" i="3"/>
  <c r="BA227" i="3"/>
  <c r="BA221" i="3" s="1"/>
  <c r="BA222" i="3" s="1"/>
  <c r="BB227" i="3"/>
  <c r="AJ231" i="3"/>
  <c r="AK231" i="3"/>
  <c r="AL231" i="3"/>
  <c r="AM231" i="3"/>
  <c r="AM221" i="3" s="1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B221" i="3" s="1"/>
  <c r="BB222" i="3" s="1"/>
  <c r="AJ236" i="3"/>
  <c r="AK236" i="3"/>
  <c r="AK237" i="3" s="1"/>
  <c r="AL236" i="3"/>
  <c r="AL237" i="3" s="1"/>
  <c r="AM236" i="3"/>
  <c r="AN236" i="3"/>
  <c r="AN237" i="3" s="1"/>
  <c r="AO236" i="3"/>
  <c r="AO237" i="3" s="1"/>
  <c r="AR236" i="3"/>
  <c r="BF236" i="3"/>
  <c r="AJ237" i="3"/>
  <c r="AR237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W236" i="3" s="1"/>
  <c r="AW237" i="3" s="1"/>
  <c r="AX238" i="3"/>
  <c r="AY238" i="3"/>
  <c r="AY236" i="3" s="1"/>
  <c r="AY237" i="3" s="1"/>
  <c r="AZ238" i="3"/>
  <c r="AZ236" i="3" s="1"/>
  <c r="AZ237" i="3" s="1"/>
  <c r="BA238" i="3"/>
  <c r="BA236" i="3" s="1"/>
  <c r="BA237" i="3" s="1"/>
  <c r="BB238" i="3"/>
  <c r="BB236" i="3" s="1"/>
  <c r="BB237" i="3" s="1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AJ246" i="3"/>
  <c r="AK246" i="3"/>
  <c r="AL246" i="3"/>
  <c r="AM246" i="3"/>
  <c r="AN246" i="3"/>
  <c r="AO246" i="3"/>
  <c r="AP246" i="3"/>
  <c r="AQ246" i="3"/>
  <c r="AR246" i="3"/>
  <c r="AS246" i="3"/>
  <c r="AS236" i="3" s="1"/>
  <c r="AT246" i="3"/>
  <c r="AT236" i="3" s="1"/>
  <c r="AT237" i="3" s="1"/>
  <c r="AU246" i="3"/>
  <c r="AV246" i="3"/>
  <c r="AW246" i="3"/>
  <c r="AX246" i="3"/>
  <c r="AY246" i="3"/>
  <c r="AZ246" i="3"/>
  <c r="BA246" i="3"/>
  <c r="BB246" i="3"/>
  <c r="AO251" i="3"/>
  <c r="AO252" i="3" s="1"/>
  <c r="AP251" i="3"/>
  <c r="AJ253" i="3"/>
  <c r="AK253" i="3"/>
  <c r="AL253" i="3"/>
  <c r="AM253" i="3"/>
  <c r="AN253" i="3"/>
  <c r="AO253" i="3"/>
  <c r="AP253" i="3"/>
  <c r="AQ253" i="3"/>
  <c r="AQ251" i="3" s="1"/>
  <c r="AQ252" i="3" s="1"/>
  <c r="AR253" i="3"/>
  <c r="AR251" i="3" s="1"/>
  <c r="AR252" i="3" s="1"/>
  <c r="AS253" i="3"/>
  <c r="AS251" i="3" s="1"/>
  <c r="AT253" i="3"/>
  <c r="AT251" i="3" s="1"/>
  <c r="AT252" i="3" s="1"/>
  <c r="AU253" i="3"/>
  <c r="AV253" i="3"/>
  <c r="AW253" i="3"/>
  <c r="AX253" i="3"/>
  <c r="AY253" i="3"/>
  <c r="AZ253" i="3"/>
  <c r="AZ251" i="3" s="1"/>
  <c r="AZ252" i="3" s="1"/>
  <c r="BA253" i="3"/>
  <c r="BA251" i="3" s="1"/>
  <c r="BA252" i="3" s="1"/>
  <c r="BB253" i="3"/>
  <c r="BB251" i="3" s="1"/>
  <c r="BB252" i="3" s="1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U251" i="3" s="1"/>
  <c r="AU252" i="3" s="1"/>
  <c r="AV257" i="3"/>
  <c r="AW257" i="3"/>
  <c r="AX257" i="3"/>
  <c r="AY257" i="3"/>
  <c r="AZ257" i="3"/>
  <c r="BA257" i="3"/>
  <c r="BB257" i="3"/>
  <c r="AJ261" i="3"/>
  <c r="AK261" i="3"/>
  <c r="AK251" i="3" s="1"/>
  <c r="AK252" i="3" s="1"/>
  <c r="AL261" i="3"/>
  <c r="AM261" i="3"/>
  <c r="AN261" i="3"/>
  <c r="AN251" i="3" s="1"/>
  <c r="AN252" i="3" s="1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AN266" i="3"/>
  <c r="AR266" i="3"/>
  <c r="AR267" i="3" s="1"/>
  <c r="AS266" i="3"/>
  <c r="AS267" i="3" s="1"/>
  <c r="AT266" i="3"/>
  <c r="AT267" i="3" s="1"/>
  <c r="AU266" i="3"/>
  <c r="AU267" i="3" s="1"/>
  <c r="AX266" i="3"/>
  <c r="AX267" i="3" s="1"/>
  <c r="BA266" i="3"/>
  <c r="AM267" i="3"/>
  <c r="AN267" i="3"/>
  <c r="AW267" i="3"/>
  <c r="AJ268" i="3"/>
  <c r="AK268" i="3"/>
  <c r="AL268" i="3"/>
  <c r="AL266" i="3" s="1"/>
  <c r="AL267" i="3" s="1"/>
  <c r="AM268" i="3"/>
  <c r="AN268" i="3"/>
  <c r="AO268" i="3"/>
  <c r="AO266" i="3" s="1"/>
  <c r="AP268" i="3"/>
  <c r="AP266" i="3" s="1"/>
  <c r="AQ268" i="3"/>
  <c r="AQ266" i="3" s="1"/>
  <c r="AQ267" i="3" s="1"/>
  <c r="AR268" i="3"/>
  <c r="AS268" i="3"/>
  <c r="AT268" i="3"/>
  <c r="AU268" i="3"/>
  <c r="AV268" i="3"/>
  <c r="AW268" i="3"/>
  <c r="AW266" i="3" s="1"/>
  <c r="AX268" i="3"/>
  <c r="AY268" i="3"/>
  <c r="AZ268" i="3"/>
  <c r="AZ266" i="3" s="1"/>
  <c r="AZ267" i="3" s="1"/>
  <c r="BA268" i="3"/>
  <c r="BB268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B266" i="3" s="1"/>
  <c r="BB267" i="3" s="1"/>
  <c r="AJ276" i="3"/>
  <c r="AJ266" i="3" s="1"/>
  <c r="AK276" i="3"/>
  <c r="AL276" i="3"/>
  <c r="AM276" i="3"/>
  <c r="AM266" i="3" s="1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AY281" i="3"/>
  <c r="AY282" i="3" s="1"/>
  <c r="AZ281" i="3"/>
  <c r="AZ282" i="3" s="1"/>
  <c r="BA281" i="3"/>
  <c r="BA282" i="3" s="1"/>
  <c r="BB281" i="3"/>
  <c r="BB282" i="3" s="1"/>
  <c r="BG281" i="3"/>
  <c r="AN282" i="3"/>
  <c r="AJ283" i="3"/>
  <c r="AK283" i="3"/>
  <c r="AL283" i="3"/>
  <c r="AM283" i="3"/>
  <c r="AN283" i="3"/>
  <c r="AO283" i="3"/>
  <c r="AO281" i="3" s="1"/>
  <c r="AO282" i="3" s="1"/>
  <c r="AP283" i="3"/>
  <c r="AQ283" i="3"/>
  <c r="AR283" i="3"/>
  <c r="AS283" i="3"/>
  <c r="AT283" i="3"/>
  <c r="AU283" i="3"/>
  <c r="AV283" i="3"/>
  <c r="AW283" i="3"/>
  <c r="AW281" i="3" s="1"/>
  <c r="AW282" i="3" s="1"/>
  <c r="AX283" i="3"/>
  <c r="AX281" i="3" s="1"/>
  <c r="AX282" i="3" s="1"/>
  <c r="AY283" i="3"/>
  <c r="AZ283" i="3"/>
  <c r="BA283" i="3"/>
  <c r="BB283" i="3"/>
  <c r="AJ287" i="3"/>
  <c r="AJ281" i="3" s="1"/>
  <c r="BF281" i="3" s="1"/>
  <c r="AK287" i="3"/>
  <c r="AK281" i="3" s="1"/>
  <c r="AK282" i="3" s="1"/>
  <c r="AL287" i="3"/>
  <c r="AM287" i="3"/>
  <c r="AN287" i="3"/>
  <c r="AO287" i="3"/>
  <c r="AP287" i="3"/>
  <c r="AQ287" i="3"/>
  <c r="AR287" i="3"/>
  <c r="AS287" i="3"/>
  <c r="AS281" i="3" s="1"/>
  <c r="AS282" i="3" s="1"/>
  <c r="AT287" i="3"/>
  <c r="AU287" i="3"/>
  <c r="AV287" i="3"/>
  <c r="AW287" i="3"/>
  <c r="AX287" i="3"/>
  <c r="AY287" i="3"/>
  <c r="AZ287" i="3"/>
  <c r="BA287" i="3"/>
  <c r="BB287" i="3"/>
  <c r="AJ291" i="3"/>
  <c r="AK291" i="3"/>
  <c r="AL291" i="3"/>
  <c r="AL281" i="3" s="1"/>
  <c r="AL282" i="3" s="1"/>
  <c r="AM291" i="3"/>
  <c r="AM281" i="3" s="1"/>
  <c r="AM282" i="3" s="1"/>
  <c r="AN291" i="3"/>
  <c r="AN281" i="3" s="1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AJ296" i="3"/>
  <c r="AK296" i="3"/>
  <c r="AK297" i="3" s="1"/>
  <c r="AW297" i="3"/>
  <c r="AX297" i="3"/>
  <c r="AJ298" i="3"/>
  <c r="AK298" i="3"/>
  <c r="AL298" i="3"/>
  <c r="AL296" i="3" s="1"/>
  <c r="AL297" i="3" s="1"/>
  <c r="AM298" i="3"/>
  <c r="AM296" i="3" s="1"/>
  <c r="AN298" i="3"/>
  <c r="AN296" i="3" s="1"/>
  <c r="AN297" i="3" s="1"/>
  <c r="AO298" i="3"/>
  <c r="AO296" i="3" s="1"/>
  <c r="AO297" i="3" s="1"/>
  <c r="AP298" i="3"/>
  <c r="AP296" i="3" s="1"/>
  <c r="AQ298" i="3"/>
  <c r="AR298" i="3"/>
  <c r="AS298" i="3"/>
  <c r="AT298" i="3"/>
  <c r="AU298" i="3"/>
  <c r="AV298" i="3"/>
  <c r="AW298" i="3"/>
  <c r="AW296" i="3" s="1"/>
  <c r="AX298" i="3"/>
  <c r="AY298" i="3"/>
  <c r="AZ298" i="3"/>
  <c r="BA298" i="3"/>
  <c r="BB298" i="3"/>
  <c r="AJ302" i="3"/>
  <c r="AK302" i="3"/>
  <c r="AL302" i="3"/>
  <c r="AM302" i="3"/>
  <c r="AN302" i="3"/>
  <c r="AO302" i="3"/>
  <c r="AP302" i="3"/>
  <c r="AQ302" i="3"/>
  <c r="AR302" i="3"/>
  <c r="AS302" i="3"/>
  <c r="AT302" i="3"/>
  <c r="AT296" i="3" s="1"/>
  <c r="AT297" i="3" s="1"/>
  <c r="AU302" i="3"/>
  <c r="AU296" i="3" s="1"/>
  <c r="AU297" i="3" s="1"/>
  <c r="AV302" i="3"/>
  <c r="AW302" i="3"/>
  <c r="AX302" i="3"/>
  <c r="AY302" i="3"/>
  <c r="AY296" i="3" s="1"/>
  <c r="AY297" i="3" s="1"/>
  <c r="AZ302" i="3"/>
  <c r="BA302" i="3"/>
  <c r="BA296" i="3" s="1"/>
  <c r="BA297" i="3" s="1"/>
  <c r="BB302" i="3"/>
  <c r="BB296" i="3" s="1"/>
  <c r="BB297" i="3" s="1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V296" i="3" s="1"/>
  <c r="AW306" i="3"/>
  <c r="AX306" i="3"/>
  <c r="AX296" i="3" s="1"/>
  <c r="AY306" i="3"/>
  <c r="AZ306" i="3"/>
  <c r="BA306" i="3"/>
  <c r="BB306" i="3"/>
  <c r="AM311" i="3"/>
  <c r="AO311" i="3"/>
  <c r="AR311" i="3"/>
  <c r="AR312" i="3" s="1"/>
  <c r="AS311" i="3"/>
  <c r="AS312" i="3" s="1"/>
  <c r="AX311" i="3"/>
  <c r="AX312" i="3" s="1"/>
  <c r="AY311" i="3"/>
  <c r="AZ311" i="3"/>
  <c r="AZ312" i="3" s="1"/>
  <c r="AL312" i="3"/>
  <c r="AN312" i="3"/>
  <c r="AO312" i="3"/>
  <c r="AY312" i="3"/>
  <c r="BB312" i="3"/>
  <c r="AJ313" i="3"/>
  <c r="AJ311" i="3" s="1"/>
  <c r="AK313" i="3"/>
  <c r="AK311" i="3" s="1"/>
  <c r="AK312" i="3" s="1"/>
  <c r="AL313" i="3"/>
  <c r="AL311" i="3" s="1"/>
  <c r="AM313" i="3"/>
  <c r="AN313" i="3"/>
  <c r="AO313" i="3"/>
  <c r="AP313" i="3"/>
  <c r="AP311" i="3" s="1"/>
  <c r="AQ313" i="3"/>
  <c r="AR313" i="3"/>
  <c r="AS313" i="3"/>
  <c r="AT313" i="3"/>
  <c r="AT311" i="3" s="1"/>
  <c r="AT312" i="3" s="1"/>
  <c r="AU313" i="3"/>
  <c r="AV313" i="3"/>
  <c r="AW313" i="3"/>
  <c r="AX313" i="3"/>
  <c r="AY313" i="3"/>
  <c r="AZ313" i="3"/>
  <c r="BA313" i="3"/>
  <c r="BB313" i="3"/>
  <c r="BB311" i="3" s="1"/>
  <c r="AJ317" i="3"/>
  <c r="AK317" i="3"/>
  <c r="AL317" i="3"/>
  <c r="AM317" i="3"/>
  <c r="AN317" i="3"/>
  <c r="AN311" i="3" s="1"/>
  <c r="AO317" i="3"/>
  <c r="AP317" i="3"/>
  <c r="AQ317" i="3"/>
  <c r="AR317" i="3"/>
  <c r="AS317" i="3"/>
  <c r="AT317" i="3"/>
  <c r="AU317" i="3"/>
  <c r="AV317" i="3"/>
  <c r="AV311" i="3" s="1"/>
  <c r="AW317" i="3"/>
  <c r="AW311" i="3" s="1"/>
  <c r="AW312" i="3" s="1"/>
  <c r="AX317" i="3"/>
  <c r="AY317" i="3"/>
  <c r="AZ317" i="3"/>
  <c r="BA317" i="3"/>
  <c r="BB317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AP326" i="3"/>
  <c r="AU326" i="3"/>
  <c r="AU327" i="3" s="1"/>
  <c r="AV326" i="3"/>
  <c r="AW326" i="3"/>
  <c r="AW327" i="3" s="1"/>
  <c r="AJ328" i="3"/>
  <c r="AK328" i="3"/>
  <c r="AL328" i="3"/>
  <c r="AM328" i="3"/>
  <c r="AN328" i="3"/>
  <c r="AO328" i="3"/>
  <c r="AP328" i="3"/>
  <c r="AQ328" i="3"/>
  <c r="AR328" i="3"/>
  <c r="AS328" i="3"/>
  <c r="AT328" i="3"/>
  <c r="AT326" i="3" s="1"/>
  <c r="AT327" i="3" s="1"/>
  <c r="AU328" i="3"/>
  <c r="AV328" i="3"/>
  <c r="AW328" i="3"/>
  <c r="AX328" i="3"/>
  <c r="AX326" i="3" s="1"/>
  <c r="AX327" i="3" s="1"/>
  <c r="AY328" i="3"/>
  <c r="AY326" i="3" s="1"/>
  <c r="AY327" i="3" s="1"/>
  <c r="AZ328" i="3"/>
  <c r="AZ326" i="3" s="1"/>
  <c r="AZ327" i="3" s="1"/>
  <c r="BA328" i="3"/>
  <c r="BA326" i="3" s="1"/>
  <c r="BA327" i="3" s="1"/>
  <c r="BB328" i="3"/>
  <c r="BB326" i="3" s="1"/>
  <c r="BB327" i="3" s="1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AQ342" i="3"/>
  <c r="AR342" i="3"/>
  <c r="AT342" i="3"/>
  <c r="AX342" i="3"/>
  <c r="AJ343" i="3"/>
  <c r="AK343" i="3"/>
  <c r="AL343" i="3"/>
  <c r="AM343" i="3"/>
  <c r="AN343" i="3"/>
  <c r="AN341" i="3" s="1"/>
  <c r="AN342" i="3" s="1"/>
  <c r="AO343" i="3"/>
  <c r="AO341" i="3" s="1"/>
  <c r="AO342" i="3" s="1"/>
  <c r="AP343" i="3"/>
  <c r="AQ343" i="3"/>
  <c r="AQ341" i="3" s="1"/>
  <c r="AR343" i="3"/>
  <c r="AR341" i="3" s="1"/>
  <c r="AS343" i="3"/>
  <c r="AT343" i="3"/>
  <c r="AT341" i="3" s="1"/>
  <c r="AU343" i="3"/>
  <c r="AV343" i="3"/>
  <c r="AW343" i="3"/>
  <c r="AX343" i="3"/>
  <c r="AY343" i="3"/>
  <c r="AZ343" i="3"/>
  <c r="BA343" i="3"/>
  <c r="BB343" i="3"/>
  <c r="AJ347" i="3"/>
  <c r="AJ341" i="3" s="1"/>
  <c r="AK347" i="3"/>
  <c r="AL347" i="3"/>
  <c r="AM347" i="3"/>
  <c r="AN347" i="3"/>
  <c r="AO347" i="3"/>
  <c r="AP347" i="3"/>
  <c r="AQ347" i="3"/>
  <c r="AR347" i="3"/>
  <c r="AS347" i="3"/>
  <c r="AS341" i="3" s="1"/>
  <c r="AT347" i="3"/>
  <c r="AU347" i="3"/>
  <c r="AV347" i="3"/>
  <c r="AW347" i="3"/>
  <c r="AX347" i="3"/>
  <c r="AY347" i="3"/>
  <c r="AZ347" i="3"/>
  <c r="BA347" i="3"/>
  <c r="BB347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W341" i="3" s="1"/>
  <c r="AW342" i="3" s="1"/>
  <c r="AX351" i="3"/>
  <c r="AX341" i="3" s="1"/>
  <c r="AY351" i="3"/>
  <c r="AY341" i="3" s="1"/>
  <c r="AY342" i="3" s="1"/>
  <c r="AZ351" i="3"/>
  <c r="AZ341" i="3" s="1"/>
  <c r="AZ342" i="3" s="1"/>
  <c r="BA351" i="3"/>
  <c r="BB351" i="3"/>
  <c r="AN356" i="3"/>
  <c r="AN357" i="3" s="1"/>
  <c r="AO356" i="3"/>
  <c r="AO357" i="3" s="1"/>
  <c r="AX356" i="3"/>
  <c r="AX357" i="3" s="1"/>
  <c r="AY356" i="3"/>
  <c r="AY357" i="3" s="1"/>
  <c r="BB357" i="3"/>
  <c r="AJ358" i="3"/>
  <c r="AJ356" i="3" s="1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B356" i="3" s="1"/>
  <c r="AJ362" i="3"/>
  <c r="AK362" i="3"/>
  <c r="AL362" i="3"/>
  <c r="AM362" i="3"/>
  <c r="AM356" i="3" s="1"/>
  <c r="AN362" i="3"/>
  <c r="AO362" i="3"/>
  <c r="AP362" i="3"/>
  <c r="AQ362" i="3"/>
  <c r="AR362" i="3"/>
  <c r="AS362" i="3"/>
  <c r="AT362" i="3"/>
  <c r="AU362" i="3"/>
  <c r="AV362" i="3"/>
  <c r="AV356" i="3" s="1"/>
  <c r="AW362" i="3"/>
  <c r="AW356" i="3" s="1"/>
  <c r="AW357" i="3" s="1"/>
  <c r="AX362" i="3"/>
  <c r="AY362" i="3"/>
  <c r="AZ362" i="3"/>
  <c r="BA362" i="3"/>
  <c r="BB362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AJ371" i="3"/>
  <c r="AJ372" i="3" s="1"/>
  <c r="BB371" i="3"/>
  <c r="BB372" i="3" s="1"/>
  <c r="AN372" i="3"/>
  <c r="AQ372" i="3"/>
  <c r="AR372" i="3"/>
  <c r="AV372" i="3"/>
  <c r="AJ373" i="3"/>
  <c r="AK373" i="3"/>
  <c r="AL373" i="3"/>
  <c r="AM373" i="3"/>
  <c r="AN373" i="3"/>
  <c r="AN371" i="3" s="1"/>
  <c r="AO373" i="3"/>
  <c r="AP373" i="3"/>
  <c r="AQ373" i="3"/>
  <c r="AR373" i="3"/>
  <c r="AS373" i="3"/>
  <c r="AT373" i="3"/>
  <c r="AU373" i="3"/>
  <c r="AV373" i="3"/>
  <c r="AV371" i="3" s="1"/>
  <c r="AW373" i="3"/>
  <c r="AW371" i="3" s="1"/>
  <c r="AW372" i="3" s="1"/>
  <c r="AX373" i="3"/>
  <c r="AY373" i="3"/>
  <c r="AY371" i="3" s="1"/>
  <c r="AY372" i="3" s="1"/>
  <c r="AZ373" i="3"/>
  <c r="AZ371" i="3" s="1"/>
  <c r="BA373" i="3"/>
  <c r="BB373" i="3"/>
  <c r="AJ377" i="3"/>
  <c r="AK377" i="3"/>
  <c r="AL377" i="3"/>
  <c r="AM377" i="3"/>
  <c r="AN377" i="3"/>
  <c r="AO377" i="3"/>
  <c r="AP377" i="3"/>
  <c r="AP371" i="3" s="1"/>
  <c r="AP372" i="3" s="1"/>
  <c r="AQ377" i="3"/>
  <c r="AR377" i="3"/>
  <c r="AS377" i="3"/>
  <c r="AT377" i="3"/>
  <c r="AU377" i="3"/>
  <c r="AU371" i="3" s="1"/>
  <c r="AU372" i="3" s="1"/>
  <c r="AV377" i="3"/>
  <c r="AW377" i="3"/>
  <c r="AX377" i="3"/>
  <c r="AY377" i="3"/>
  <c r="AZ377" i="3"/>
  <c r="BA377" i="3"/>
  <c r="BA371" i="3" s="1"/>
  <c r="BA372" i="3" s="1"/>
  <c r="BB377" i="3"/>
  <c r="AJ381" i="3"/>
  <c r="AK381" i="3"/>
  <c r="AL381" i="3"/>
  <c r="AM381" i="3"/>
  <c r="AN381" i="3"/>
  <c r="AO381" i="3"/>
  <c r="AO371" i="3" s="1"/>
  <c r="AO372" i="3" s="1"/>
  <c r="AP381" i="3"/>
  <c r="AQ381" i="3"/>
  <c r="AQ371" i="3" s="1"/>
  <c r="AR381" i="3"/>
  <c r="AR371" i="3" s="1"/>
  <c r="AS381" i="3"/>
  <c r="AT381" i="3"/>
  <c r="AU381" i="3"/>
  <c r="AV381" i="3"/>
  <c r="AW381" i="3"/>
  <c r="AX381" i="3"/>
  <c r="AY381" i="3"/>
  <c r="AZ381" i="3"/>
  <c r="BA381" i="3"/>
  <c r="BB381" i="3"/>
  <c r="AQ386" i="3"/>
  <c r="AQ387" i="3" s="1"/>
  <c r="AT386" i="3"/>
  <c r="AT387" i="3" s="1"/>
  <c r="AL387" i="3"/>
  <c r="AM387" i="3"/>
  <c r="BB387" i="3"/>
  <c r="AJ388" i="3"/>
  <c r="AJ386" i="3" s="1"/>
  <c r="AK388" i="3"/>
  <c r="AK386" i="3" s="1"/>
  <c r="AK387" i="3" s="1"/>
  <c r="AL388" i="3"/>
  <c r="AL386" i="3" s="1"/>
  <c r="AM388" i="3"/>
  <c r="AM386" i="3" s="1"/>
  <c r="AN388" i="3"/>
  <c r="AN386" i="3" s="1"/>
  <c r="AN387" i="3" s="1"/>
  <c r="AO388" i="3"/>
  <c r="AO386" i="3" s="1"/>
  <c r="AO387" i="3" s="1"/>
  <c r="AP388" i="3"/>
  <c r="AP386" i="3" s="1"/>
  <c r="AP387" i="3" s="1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AJ392" i="3"/>
  <c r="AK392" i="3"/>
  <c r="AL392" i="3"/>
  <c r="AM392" i="3"/>
  <c r="AN392" i="3"/>
  <c r="AO392" i="3"/>
  <c r="AP392" i="3"/>
  <c r="AQ392" i="3"/>
  <c r="AR392" i="3"/>
  <c r="AS392" i="3"/>
  <c r="AS386" i="3" s="1"/>
  <c r="AT392" i="3"/>
  <c r="AU392" i="3"/>
  <c r="AV392" i="3"/>
  <c r="AW392" i="3"/>
  <c r="AW386" i="3" s="1"/>
  <c r="AW387" i="3" s="1"/>
  <c r="AX392" i="3"/>
  <c r="AY392" i="3"/>
  <c r="AZ392" i="3"/>
  <c r="BA392" i="3"/>
  <c r="BB392" i="3"/>
  <c r="BB386" i="3" s="1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Y396" i="3"/>
  <c r="AZ396" i="3"/>
  <c r="BA396" i="3"/>
  <c r="BB396" i="3"/>
  <c r="AQ401" i="3"/>
  <c r="AQ402" i="3" s="1"/>
  <c r="AR401" i="3"/>
  <c r="AR402" i="3" s="1"/>
  <c r="AS401" i="3"/>
  <c r="AS402" i="3" s="1"/>
  <c r="AT401" i="3"/>
  <c r="AT402" i="3" s="1"/>
  <c r="AU401" i="3"/>
  <c r="AU402" i="3" s="1"/>
  <c r="AV401" i="3"/>
  <c r="AW401" i="3"/>
  <c r="AW402" i="3" s="1"/>
  <c r="AX401" i="3"/>
  <c r="AX402" i="3" s="1"/>
  <c r="BG401" i="3"/>
  <c r="AN402" i="3"/>
  <c r="AO402" i="3"/>
  <c r="AJ403" i="3"/>
  <c r="AK403" i="3"/>
  <c r="AL403" i="3"/>
  <c r="AL401" i="3" s="1"/>
  <c r="AL402" i="3" s="1"/>
  <c r="AM403" i="3"/>
  <c r="AM401" i="3" s="1"/>
  <c r="AM402" i="3" s="1"/>
  <c r="AN403" i="3"/>
  <c r="AN401" i="3" s="1"/>
  <c r="AO403" i="3"/>
  <c r="AO401" i="3" s="1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A401" i="3" s="1"/>
  <c r="BA402" i="3" s="1"/>
  <c r="BB403" i="3"/>
  <c r="BB401" i="3" s="1"/>
  <c r="BB402" i="3" s="1"/>
  <c r="AJ407" i="3"/>
  <c r="AK407" i="3"/>
  <c r="AL407" i="3"/>
  <c r="AM407" i="3"/>
  <c r="AN407" i="3"/>
  <c r="AO407" i="3"/>
  <c r="AP407" i="3"/>
  <c r="AP401" i="3" s="1"/>
  <c r="AQ407" i="3"/>
  <c r="AR407" i="3"/>
  <c r="AS407" i="3"/>
  <c r="AT407" i="3"/>
  <c r="AU407" i="3"/>
  <c r="AV407" i="3"/>
  <c r="AW407" i="3"/>
  <c r="AX407" i="3"/>
  <c r="AY407" i="3"/>
  <c r="AY401" i="3" s="1"/>
  <c r="AY402" i="3" s="1"/>
  <c r="AZ407" i="3"/>
  <c r="AZ401" i="3" s="1"/>
  <c r="AZ402" i="3" s="1"/>
  <c r="BA407" i="3"/>
  <c r="BB407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AJ416" i="3"/>
  <c r="AK416" i="3"/>
  <c r="AK417" i="3" s="1"/>
  <c r="AL416" i="3"/>
  <c r="AL417" i="3" s="1"/>
  <c r="AP416" i="3"/>
  <c r="AV416" i="3"/>
  <c r="AV417" i="3"/>
  <c r="AJ418" i="3"/>
  <c r="AK418" i="3"/>
  <c r="AL418" i="3"/>
  <c r="AM418" i="3"/>
  <c r="AM416" i="3" s="1"/>
  <c r="AN418" i="3"/>
  <c r="AN416" i="3" s="1"/>
  <c r="AN417" i="3" s="1"/>
  <c r="AO418" i="3"/>
  <c r="AO416" i="3" s="1"/>
  <c r="AO417" i="3" s="1"/>
  <c r="AP418" i="3"/>
  <c r="AQ418" i="3"/>
  <c r="AR418" i="3"/>
  <c r="AS418" i="3"/>
  <c r="AT418" i="3"/>
  <c r="AU418" i="3"/>
  <c r="AV418" i="3"/>
  <c r="AW418" i="3"/>
  <c r="AW416" i="3" s="1"/>
  <c r="AW417" i="3" s="1"/>
  <c r="AX418" i="3"/>
  <c r="AX416" i="3" s="1"/>
  <c r="AX417" i="3" s="1"/>
  <c r="AY418" i="3"/>
  <c r="AY416" i="3" s="1"/>
  <c r="AY417" i="3" s="1"/>
  <c r="AZ418" i="3"/>
  <c r="AZ416" i="3" s="1"/>
  <c r="AZ417" i="3" s="1"/>
  <c r="BA418" i="3"/>
  <c r="BB418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AJ426" i="3"/>
  <c r="AK426" i="3"/>
  <c r="AL426" i="3"/>
  <c r="AM426" i="3"/>
  <c r="AN426" i="3"/>
  <c r="AO426" i="3"/>
  <c r="AP426" i="3"/>
  <c r="AQ426" i="3"/>
  <c r="AR426" i="3"/>
  <c r="AS426" i="3"/>
  <c r="AS416" i="3" s="1"/>
  <c r="AT426" i="3"/>
  <c r="AT416" i="3" s="1"/>
  <c r="AT417" i="3" s="1"/>
  <c r="AU426" i="3"/>
  <c r="AU416" i="3" s="1"/>
  <c r="AU417" i="3" s="1"/>
  <c r="AV426" i="3"/>
  <c r="AW426" i="3"/>
  <c r="AX426" i="3"/>
  <c r="AY426" i="3"/>
  <c r="AZ426" i="3"/>
  <c r="BA426" i="3"/>
  <c r="BB426" i="3"/>
  <c r="AJ431" i="3"/>
  <c r="AV431" i="3"/>
  <c r="AW431" i="3"/>
  <c r="AX431" i="3"/>
  <c r="AX432" i="3" s="1"/>
  <c r="AL432" i="3"/>
  <c r="AV432" i="3"/>
  <c r="AW432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A431" i="3" s="1"/>
  <c r="BA432" i="3" s="1"/>
  <c r="BB433" i="3"/>
  <c r="AJ437" i="3"/>
  <c r="AK437" i="3"/>
  <c r="AK431" i="3" s="1"/>
  <c r="AK432" i="3" s="1"/>
  <c r="AL437" i="3"/>
  <c r="AL431" i="3" s="1"/>
  <c r="AM437" i="3"/>
  <c r="AN437" i="3"/>
  <c r="AN431" i="3" s="1"/>
  <c r="AN432" i="3" s="1"/>
  <c r="AO437" i="3"/>
  <c r="AO431" i="3" s="1"/>
  <c r="AO432" i="3" s="1"/>
  <c r="AP437" i="3"/>
  <c r="AP431" i="3" s="1"/>
  <c r="AP432" i="3" s="1"/>
  <c r="AQ437" i="3"/>
  <c r="AQ431" i="3" s="1"/>
  <c r="AQ432" i="3" s="1"/>
  <c r="AR437" i="3"/>
  <c r="AR431" i="3" s="1"/>
  <c r="AR432" i="3" s="1"/>
  <c r="AS437" i="3"/>
  <c r="AS431" i="3" s="1"/>
  <c r="AS432" i="3" s="1"/>
  <c r="AT437" i="3"/>
  <c r="AT431" i="3" s="1"/>
  <c r="AT432" i="3" s="1"/>
  <c r="AU437" i="3"/>
  <c r="AV437" i="3"/>
  <c r="AW437" i="3"/>
  <c r="AX437" i="3"/>
  <c r="AY437" i="3"/>
  <c r="AZ437" i="3"/>
  <c r="BA437" i="3"/>
  <c r="BB437" i="3"/>
  <c r="AJ441" i="3"/>
  <c r="AK441" i="3"/>
  <c r="AL441" i="3"/>
  <c r="AM441" i="3"/>
  <c r="AN441" i="3"/>
  <c r="AO441" i="3"/>
  <c r="AP441" i="3"/>
  <c r="AQ441" i="3"/>
  <c r="AR441" i="3"/>
  <c r="AS441" i="3"/>
  <c r="AT441" i="3"/>
  <c r="AU441" i="3"/>
  <c r="AU431" i="3" s="1"/>
  <c r="AV441" i="3"/>
  <c r="AW441" i="3"/>
  <c r="AX441" i="3"/>
  <c r="AY441" i="3"/>
  <c r="AZ441" i="3"/>
  <c r="BA441" i="3"/>
  <c r="BB441" i="3"/>
  <c r="AL446" i="3"/>
  <c r="AL447" i="3" s="1"/>
  <c r="AM446" i="3"/>
  <c r="AN446" i="3"/>
  <c r="AN447" i="3" s="1"/>
  <c r="AZ446" i="3"/>
  <c r="AZ447" i="3"/>
  <c r="BA447" i="3"/>
  <c r="AJ448" i="3"/>
  <c r="AK448" i="3"/>
  <c r="AL448" i="3"/>
  <c r="AM448" i="3"/>
  <c r="AN448" i="3"/>
  <c r="AO448" i="3"/>
  <c r="AO446" i="3" s="1"/>
  <c r="AO447" i="3" s="1"/>
  <c r="AP448" i="3"/>
  <c r="AP446" i="3" s="1"/>
  <c r="AQ448" i="3"/>
  <c r="AQ446" i="3" s="1"/>
  <c r="AQ447" i="3" s="1"/>
  <c r="AR448" i="3"/>
  <c r="AS448" i="3"/>
  <c r="AT448" i="3"/>
  <c r="AU448" i="3"/>
  <c r="AV448" i="3"/>
  <c r="AW448" i="3"/>
  <c r="AX448" i="3"/>
  <c r="AY448" i="3"/>
  <c r="AY446" i="3" s="1"/>
  <c r="AY447" i="3" s="1"/>
  <c r="AZ448" i="3"/>
  <c r="BA448" i="3"/>
  <c r="BB448" i="3"/>
  <c r="AJ452" i="3"/>
  <c r="AK452" i="3"/>
  <c r="AL452" i="3"/>
  <c r="AM452" i="3"/>
  <c r="AN452" i="3"/>
  <c r="AO452" i="3"/>
  <c r="AP452" i="3"/>
  <c r="AQ452" i="3"/>
  <c r="AR452" i="3"/>
  <c r="AR446" i="3" s="1"/>
  <c r="AR447" i="3" s="1"/>
  <c r="AS452" i="3"/>
  <c r="AT452" i="3"/>
  <c r="AT446" i="3" s="1"/>
  <c r="AT447" i="3" s="1"/>
  <c r="AU452" i="3"/>
  <c r="AU446" i="3" s="1"/>
  <c r="AU447" i="3" s="1"/>
  <c r="AV452" i="3"/>
  <c r="AW452" i="3"/>
  <c r="AX452" i="3"/>
  <c r="AY452" i="3"/>
  <c r="AZ452" i="3"/>
  <c r="BA452" i="3"/>
  <c r="BB452" i="3"/>
  <c r="AJ456" i="3"/>
  <c r="AK456" i="3"/>
  <c r="AL456" i="3"/>
  <c r="AM456" i="3"/>
  <c r="AN456" i="3"/>
  <c r="AO456" i="3"/>
  <c r="AP456" i="3"/>
  <c r="AQ456" i="3"/>
  <c r="AR456" i="3"/>
  <c r="AS456" i="3"/>
  <c r="AT456" i="3"/>
  <c r="AU456" i="3"/>
  <c r="AV456" i="3"/>
  <c r="AW456" i="3"/>
  <c r="AX456" i="3"/>
  <c r="AY456" i="3"/>
  <c r="AZ456" i="3"/>
  <c r="BA456" i="3"/>
  <c r="BA446" i="3" s="1"/>
  <c r="BB456" i="3"/>
  <c r="AL461" i="3"/>
  <c r="AL462" i="3" s="1"/>
  <c r="AM461" i="3"/>
  <c r="AN461" i="3"/>
  <c r="AN462" i="3" s="1"/>
  <c r="AO461" i="3"/>
  <c r="AP461" i="3"/>
  <c r="AQ461" i="3"/>
  <c r="AQ462" i="3" s="1"/>
  <c r="AS461" i="3"/>
  <c r="AV461" i="3"/>
  <c r="AW461" i="3"/>
  <c r="AX461" i="3"/>
  <c r="AX462" i="3" s="1"/>
  <c r="AY461" i="3"/>
  <c r="AY462" i="3" s="1"/>
  <c r="AZ461" i="3"/>
  <c r="AZ462" i="3" s="1"/>
  <c r="AJ462" i="3"/>
  <c r="AM462" i="3"/>
  <c r="AO462" i="3"/>
  <c r="AW462" i="3"/>
  <c r="AJ463" i="3"/>
  <c r="AK463" i="3"/>
  <c r="AL463" i="3"/>
  <c r="AM463" i="3"/>
  <c r="AN463" i="3"/>
  <c r="AO463" i="3"/>
  <c r="AP463" i="3"/>
  <c r="AQ463" i="3"/>
  <c r="AR463" i="3"/>
  <c r="AS463" i="3"/>
  <c r="AT463" i="3"/>
  <c r="AU463" i="3"/>
  <c r="AV463" i="3"/>
  <c r="AW463" i="3"/>
  <c r="AX463" i="3"/>
  <c r="AY463" i="3"/>
  <c r="AZ463" i="3"/>
  <c r="BA463" i="3"/>
  <c r="BA461" i="3" s="1"/>
  <c r="BA462" i="3" s="1"/>
  <c r="BB463" i="3"/>
  <c r="AJ467" i="3"/>
  <c r="AJ461" i="3" s="1"/>
  <c r="AK467" i="3"/>
  <c r="AK461" i="3" s="1"/>
  <c r="AK462" i="3" s="1"/>
  <c r="AL467" i="3"/>
  <c r="AM467" i="3"/>
  <c r="AN467" i="3"/>
  <c r="AO467" i="3"/>
  <c r="AP467" i="3"/>
  <c r="AQ467" i="3"/>
  <c r="AR467" i="3"/>
  <c r="AR461" i="3" s="1"/>
  <c r="AR462" i="3" s="1"/>
  <c r="AS467" i="3"/>
  <c r="AT467" i="3"/>
  <c r="AU467" i="3"/>
  <c r="AV467" i="3"/>
  <c r="AW467" i="3"/>
  <c r="AX467" i="3"/>
  <c r="AY467" i="3"/>
  <c r="AZ467" i="3"/>
  <c r="BA467" i="3"/>
  <c r="BB467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Y471" i="3"/>
  <c r="AZ471" i="3"/>
  <c r="BA471" i="3"/>
  <c r="BB471" i="3"/>
  <c r="AM476" i="3"/>
  <c r="AN476" i="3"/>
  <c r="AN477" i="3" s="1"/>
  <c r="AO476" i="3"/>
  <c r="AO477" i="3" s="1"/>
  <c r="AS476" i="3"/>
  <c r="AW476" i="3"/>
  <c r="AP477" i="3"/>
  <c r="AW477" i="3"/>
  <c r="AZ477" i="3"/>
  <c r="AJ478" i="3"/>
  <c r="AJ476" i="3" s="1"/>
  <c r="AK478" i="3"/>
  <c r="AL478" i="3"/>
  <c r="AM478" i="3"/>
  <c r="AN478" i="3"/>
  <c r="AO478" i="3"/>
  <c r="AP478" i="3"/>
  <c r="AP476" i="3" s="1"/>
  <c r="AQ478" i="3"/>
  <c r="AQ476" i="3" s="1"/>
  <c r="AR478" i="3"/>
  <c r="AR476" i="3" s="1"/>
  <c r="AR477" i="3" s="1"/>
  <c r="AS478" i="3"/>
  <c r="AT478" i="3"/>
  <c r="AU478" i="3"/>
  <c r="AV478" i="3"/>
  <c r="AW478" i="3"/>
  <c r="AX478" i="3"/>
  <c r="AY478" i="3"/>
  <c r="AY476" i="3" s="1"/>
  <c r="AY477" i="3" s="1"/>
  <c r="AZ478" i="3"/>
  <c r="BA478" i="3"/>
  <c r="BB478" i="3"/>
  <c r="AJ482" i="3"/>
  <c r="AK482" i="3"/>
  <c r="AL482" i="3"/>
  <c r="AM482" i="3"/>
  <c r="AN482" i="3"/>
  <c r="AO482" i="3"/>
  <c r="AP482" i="3"/>
  <c r="AQ482" i="3"/>
  <c r="AR482" i="3"/>
  <c r="AS482" i="3"/>
  <c r="AT482" i="3"/>
  <c r="AT476" i="3" s="1"/>
  <c r="AT477" i="3" s="1"/>
  <c r="AU482" i="3"/>
  <c r="AU476" i="3" s="1"/>
  <c r="AU477" i="3" s="1"/>
  <c r="AV482" i="3"/>
  <c r="AV476" i="3" s="1"/>
  <c r="AW482" i="3"/>
  <c r="AX482" i="3"/>
  <c r="AX476" i="3" s="1"/>
  <c r="AX477" i="3" s="1"/>
  <c r="AY482" i="3"/>
  <c r="AZ482" i="3"/>
  <c r="BA482" i="3"/>
  <c r="BB482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Y486" i="3"/>
  <c r="AZ486" i="3"/>
  <c r="AZ476" i="3" s="1"/>
  <c r="BA486" i="3"/>
  <c r="BB486" i="3"/>
  <c r="AK491" i="3"/>
  <c r="AM491" i="3"/>
  <c r="AQ491" i="3"/>
  <c r="AQ492" i="3" s="1"/>
  <c r="AR491" i="3"/>
  <c r="AR492" i="3" s="1"/>
  <c r="AS491" i="3"/>
  <c r="AT491" i="3"/>
  <c r="AT492" i="3" s="1"/>
  <c r="AZ491" i="3"/>
  <c r="AK492" i="3"/>
  <c r="AU492" i="3"/>
  <c r="AV492" i="3"/>
  <c r="AX492" i="3"/>
  <c r="AY492" i="3"/>
  <c r="AZ492" i="3"/>
  <c r="AJ493" i="3"/>
  <c r="AK493" i="3"/>
  <c r="AL493" i="3"/>
  <c r="AM493" i="3"/>
  <c r="AN493" i="3"/>
  <c r="AN491" i="3" s="1"/>
  <c r="AN492" i="3" s="1"/>
  <c r="AO493" i="3"/>
  <c r="AP493" i="3"/>
  <c r="AQ493" i="3"/>
  <c r="AR493" i="3"/>
  <c r="AS493" i="3"/>
  <c r="AT493" i="3"/>
  <c r="AU493" i="3"/>
  <c r="AV493" i="3"/>
  <c r="AW493" i="3"/>
  <c r="AW491" i="3" s="1"/>
  <c r="AW492" i="3" s="1"/>
  <c r="AX493" i="3"/>
  <c r="AY493" i="3"/>
  <c r="AZ493" i="3"/>
  <c r="BA493" i="3"/>
  <c r="BB493" i="3"/>
  <c r="AJ497" i="3"/>
  <c r="AK497" i="3"/>
  <c r="AL497" i="3"/>
  <c r="AM497" i="3"/>
  <c r="AN497" i="3"/>
  <c r="AO497" i="3"/>
  <c r="AO491" i="3" s="1"/>
  <c r="AO492" i="3" s="1"/>
  <c r="AP497" i="3"/>
  <c r="AP491" i="3" s="1"/>
  <c r="AQ497" i="3"/>
  <c r="AR497" i="3"/>
  <c r="AS497" i="3"/>
  <c r="AT497" i="3"/>
  <c r="AU497" i="3"/>
  <c r="AU491" i="3" s="1"/>
  <c r="AV497" i="3"/>
  <c r="AV491" i="3" s="1"/>
  <c r="AW497" i="3"/>
  <c r="AX497" i="3"/>
  <c r="AX491" i="3" s="1"/>
  <c r="AY497" i="3"/>
  <c r="AY491" i="3" s="1"/>
  <c r="AZ497" i="3"/>
  <c r="BA497" i="3"/>
  <c r="BB497" i="3"/>
  <c r="AJ501" i="3"/>
  <c r="AK501" i="3"/>
  <c r="AL501" i="3"/>
  <c r="AM501" i="3"/>
  <c r="AN501" i="3"/>
  <c r="AO501" i="3"/>
  <c r="AP501" i="3"/>
  <c r="AQ501" i="3"/>
  <c r="AR501" i="3"/>
  <c r="AS501" i="3"/>
  <c r="AT501" i="3"/>
  <c r="AU501" i="3"/>
  <c r="AV501" i="3"/>
  <c r="AW501" i="3"/>
  <c r="AX501" i="3"/>
  <c r="AY501" i="3"/>
  <c r="AZ501" i="3"/>
  <c r="BA501" i="3"/>
  <c r="BB501" i="3"/>
  <c r="AJ506" i="3"/>
  <c r="AN506" i="3"/>
  <c r="AO506" i="3"/>
  <c r="AS506" i="3"/>
  <c r="AS507" i="3" s="1"/>
  <c r="AN507" i="3"/>
  <c r="AO507" i="3"/>
  <c r="AJ508" i="3"/>
  <c r="AK508" i="3"/>
  <c r="AK506" i="3" s="1"/>
  <c r="AK507" i="3" s="1"/>
  <c r="AL508" i="3"/>
  <c r="AL506" i="3" s="1"/>
  <c r="AL507" i="3" s="1"/>
  <c r="AM508" i="3"/>
  <c r="AM506" i="3" s="1"/>
  <c r="AN508" i="3"/>
  <c r="AO508" i="3"/>
  <c r="AP508" i="3"/>
  <c r="AQ508" i="3"/>
  <c r="AR508" i="3"/>
  <c r="AS508" i="3"/>
  <c r="AT508" i="3"/>
  <c r="AU508" i="3"/>
  <c r="AV508" i="3"/>
  <c r="AV506" i="3" s="1"/>
  <c r="AW508" i="3"/>
  <c r="AW506" i="3" s="1"/>
  <c r="AW507" i="3" s="1"/>
  <c r="AX508" i="3"/>
  <c r="AY508" i="3"/>
  <c r="AZ508" i="3"/>
  <c r="BA508" i="3"/>
  <c r="BB508" i="3"/>
  <c r="AJ512" i="3"/>
  <c r="AK512" i="3"/>
  <c r="AL512" i="3"/>
  <c r="AM512" i="3"/>
  <c r="AN512" i="3"/>
  <c r="AO512" i="3"/>
  <c r="AP512" i="3"/>
  <c r="AQ512" i="3"/>
  <c r="AR512" i="3"/>
  <c r="AS512" i="3"/>
  <c r="AT512" i="3"/>
  <c r="AU512" i="3"/>
  <c r="AU506" i="3" s="1"/>
  <c r="AU507" i="3" s="1"/>
  <c r="AV512" i="3"/>
  <c r="AW512" i="3"/>
  <c r="AX512" i="3"/>
  <c r="AY512" i="3"/>
  <c r="AY506" i="3" s="1"/>
  <c r="AY507" i="3" s="1"/>
  <c r="AZ512" i="3"/>
  <c r="BA512" i="3"/>
  <c r="BB512" i="3"/>
  <c r="AJ516" i="3"/>
  <c r="AK516" i="3"/>
  <c r="AL516" i="3"/>
  <c r="AM516" i="3"/>
  <c r="AN516" i="3"/>
  <c r="AO516" i="3"/>
  <c r="AP516" i="3"/>
  <c r="AP506" i="3" s="1"/>
  <c r="AQ516" i="3"/>
  <c r="AR516" i="3"/>
  <c r="AR506" i="3" s="1"/>
  <c r="AR507" i="3" s="1"/>
  <c r="AS516" i="3"/>
  <c r="AT516" i="3"/>
  <c r="AU516" i="3"/>
  <c r="AV516" i="3"/>
  <c r="AW516" i="3"/>
  <c r="AX516" i="3"/>
  <c r="AY516" i="3"/>
  <c r="AZ516" i="3"/>
  <c r="BA516" i="3"/>
  <c r="BB516" i="3"/>
  <c r="AR521" i="3"/>
  <c r="AS521" i="3"/>
  <c r="AU521" i="3"/>
  <c r="AR522" i="3"/>
  <c r="AS522" i="3"/>
  <c r="AT522" i="3"/>
  <c r="AU522" i="3"/>
  <c r="BB522" i="3"/>
  <c r="AJ523" i="3"/>
  <c r="AK523" i="3"/>
  <c r="AL523" i="3"/>
  <c r="AM523" i="3"/>
  <c r="AN523" i="3"/>
  <c r="AO523" i="3"/>
  <c r="AP523" i="3"/>
  <c r="AQ523" i="3"/>
  <c r="AR523" i="3"/>
  <c r="AS523" i="3"/>
  <c r="AT523" i="3"/>
  <c r="AU523" i="3"/>
  <c r="AV523" i="3"/>
  <c r="AW523" i="3"/>
  <c r="AX523" i="3"/>
  <c r="AY523" i="3"/>
  <c r="AZ523" i="3"/>
  <c r="AZ521" i="3" s="1"/>
  <c r="AZ522" i="3" s="1"/>
  <c r="BA523" i="3"/>
  <c r="BB523" i="3"/>
  <c r="BB521" i="3" s="1"/>
  <c r="AJ527" i="3"/>
  <c r="AK527" i="3"/>
  <c r="AL527" i="3"/>
  <c r="AM527" i="3"/>
  <c r="AN527" i="3"/>
  <c r="AO527" i="3"/>
  <c r="AO521" i="3" s="1"/>
  <c r="AO522" i="3" s="1"/>
  <c r="AP527" i="3"/>
  <c r="AP521" i="3" s="1"/>
  <c r="AQ527" i="3"/>
  <c r="AQ521" i="3" s="1"/>
  <c r="AQ522" i="3" s="1"/>
  <c r="AR527" i="3"/>
  <c r="AS527" i="3"/>
  <c r="AT527" i="3"/>
  <c r="AU527" i="3"/>
  <c r="AV527" i="3"/>
  <c r="AV521" i="3" s="1"/>
  <c r="AW527" i="3"/>
  <c r="AX527" i="3"/>
  <c r="AY527" i="3"/>
  <c r="AZ527" i="3"/>
  <c r="BA527" i="3"/>
  <c r="BB527" i="3"/>
  <c r="AJ531" i="3"/>
  <c r="AK531" i="3"/>
  <c r="AL531" i="3"/>
  <c r="AM531" i="3"/>
  <c r="AN531" i="3"/>
  <c r="AO531" i="3"/>
  <c r="AP531" i="3"/>
  <c r="AQ531" i="3"/>
  <c r="AR531" i="3"/>
  <c r="AS531" i="3"/>
  <c r="AT531" i="3"/>
  <c r="AT521" i="3" s="1"/>
  <c r="AU531" i="3"/>
  <c r="AV531" i="3"/>
  <c r="AW531" i="3"/>
  <c r="AW521" i="3" s="1"/>
  <c r="AW522" i="3" s="1"/>
  <c r="AX531" i="3"/>
  <c r="AX521" i="3" s="1"/>
  <c r="AX522" i="3" s="1"/>
  <c r="AY531" i="3"/>
  <c r="AZ531" i="3"/>
  <c r="BA531" i="3"/>
  <c r="BB531" i="3"/>
  <c r="AJ536" i="3"/>
  <c r="AP536" i="3"/>
  <c r="AQ536" i="3"/>
  <c r="AQ537" i="3" s="1"/>
  <c r="AT536" i="3"/>
  <c r="AT537" i="3" s="1"/>
  <c r="AU536" i="3"/>
  <c r="AM537" i="3"/>
  <c r="AU537" i="3"/>
  <c r="AZ537" i="3"/>
  <c r="AJ538" i="3"/>
  <c r="AK538" i="3"/>
  <c r="AK536" i="3" s="1"/>
  <c r="AK537" i="3" s="1"/>
  <c r="AL538" i="3"/>
  <c r="AM538" i="3"/>
  <c r="AN538" i="3"/>
  <c r="AN536" i="3" s="1"/>
  <c r="AO538" i="3"/>
  <c r="AO536" i="3" s="1"/>
  <c r="AO537" i="3" s="1"/>
  <c r="AP538" i="3"/>
  <c r="AQ538" i="3"/>
  <c r="AR538" i="3"/>
  <c r="AS538" i="3"/>
  <c r="AT538" i="3"/>
  <c r="AU538" i="3"/>
  <c r="AV538" i="3"/>
  <c r="AV536" i="3" s="1"/>
  <c r="AW538" i="3"/>
  <c r="AW536" i="3" s="1"/>
  <c r="AW537" i="3" s="1"/>
  <c r="AX538" i="3"/>
  <c r="AY538" i="3"/>
  <c r="AY536" i="3" s="1"/>
  <c r="AY537" i="3" s="1"/>
  <c r="AZ538" i="3"/>
  <c r="AZ536" i="3" s="1"/>
  <c r="BA538" i="3"/>
  <c r="BB538" i="3"/>
  <c r="AJ542" i="3"/>
  <c r="AK542" i="3"/>
  <c r="AL542" i="3"/>
  <c r="AL536" i="3" s="1"/>
  <c r="AL537" i="3" s="1"/>
  <c r="AM542" i="3"/>
  <c r="AM536" i="3" s="1"/>
  <c r="AN542" i="3"/>
  <c r="AO542" i="3"/>
  <c r="AP542" i="3"/>
  <c r="AQ542" i="3"/>
  <c r="AR542" i="3"/>
  <c r="AS542" i="3"/>
  <c r="AT542" i="3"/>
  <c r="AU542" i="3"/>
  <c r="AV542" i="3"/>
  <c r="AW542" i="3"/>
  <c r="AX542" i="3"/>
  <c r="AY542" i="3"/>
  <c r="AZ542" i="3"/>
  <c r="BA542" i="3"/>
  <c r="BB542" i="3"/>
  <c r="AJ546" i="3"/>
  <c r="AK546" i="3"/>
  <c r="AL546" i="3"/>
  <c r="AM546" i="3"/>
  <c r="AN546" i="3"/>
  <c r="AO546" i="3"/>
  <c r="AP546" i="3"/>
  <c r="AQ546" i="3"/>
  <c r="AR546" i="3"/>
  <c r="AS546" i="3"/>
  <c r="AS536" i="3" s="1"/>
  <c r="AT546" i="3"/>
  <c r="AU546" i="3"/>
  <c r="AV546" i="3"/>
  <c r="AW546" i="3"/>
  <c r="AX546" i="3"/>
  <c r="AY546" i="3"/>
  <c r="AZ546" i="3"/>
  <c r="BA546" i="3"/>
  <c r="BB546" i="3"/>
  <c r="AU551" i="3"/>
  <c r="AU552" i="3" s="1"/>
  <c r="AV551" i="3"/>
  <c r="AJ552" i="3"/>
  <c r="AK552" i="3"/>
  <c r="AM552" i="3"/>
  <c r="AN552" i="3"/>
  <c r="AR552" i="3"/>
  <c r="AV552" i="3"/>
  <c r="AW552" i="3"/>
  <c r="AJ553" i="3"/>
  <c r="AK553" i="3"/>
  <c r="AL553" i="3"/>
  <c r="AM553" i="3"/>
  <c r="AN553" i="3"/>
  <c r="AO553" i="3"/>
  <c r="AP553" i="3"/>
  <c r="AQ553" i="3"/>
  <c r="AR553" i="3"/>
  <c r="AS553" i="3"/>
  <c r="AT553" i="3"/>
  <c r="AU553" i="3"/>
  <c r="AV553" i="3"/>
  <c r="AW553" i="3"/>
  <c r="AW551" i="3" s="1"/>
  <c r="AX553" i="3"/>
  <c r="AY553" i="3"/>
  <c r="AZ553" i="3"/>
  <c r="BA553" i="3"/>
  <c r="BB553" i="3"/>
  <c r="AJ557" i="3"/>
  <c r="AJ551" i="3" s="1"/>
  <c r="AK557" i="3"/>
  <c r="AK551" i="3" s="1"/>
  <c r="AL557" i="3"/>
  <c r="AL551" i="3" s="1"/>
  <c r="AL552" i="3" s="1"/>
  <c r="AM557" i="3"/>
  <c r="AM551" i="3" s="1"/>
  <c r="AN557" i="3"/>
  <c r="AN551" i="3" s="1"/>
  <c r="AO557" i="3"/>
  <c r="AP557" i="3"/>
  <c r="AQ557" i="3"/>
  <c r="AR557" i="3"/>
  <c r="AR551" i="3" s="1"/>
  <c r="AS557" i="3"/>
  <c r="AT557" i="3"/>
  <c r="AU557" i="3"/>
  <c r="AV557" i="3"/>
  <c r="AW557" i="3"/>
  <c r="AX557" i="3"/>
  <c r="AY557" i="3"/>
  <c r="AZ557" i="3"/>
  <c r="BA557" i="3"/>
  <c r="BB557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Y561" i="3"/>
  <c r="AZ561" i="3"/>
  <c r="BA561" i="3"/>
  <c r="BB561" i="3"/>
  <c r="AL566" i="3"/>
  <c r="AL567" i="3" s="1"/>
  <c r="AM566" i="3"/>
  <c r="AO566" i="3"/>
  <c r="AO567" i="3" s="1"/>
  <c r="AR566" i="3"/>
  <c r="AR567" i="3" s="1"/>
  <c r="AT566" i="3"/>
  <c r="AT567" i="3" s="1"/>
  <c r="AS567" i="3"/>
  <c r="AJ568" i="3"/>
  <c r="AK568" i="3"/>
  <c r="AK566" i="3" s="1"/>
  <c r="AK567" i="3" s="1"/>
  <c r="AL568" i="3"/>
  <c r="AM568" i="3"/>
  <c r="AN568" i="3"/>
  <c r="AO568" i="3"/>
  <c r="AP568" i="3"/>
  <c r="AP566" i="3" s="1"/>
  <c r="AQ568" i="3"/>
  <c r="AR568" i="3"/>
  <c r="AS568" i="3"/>
  <c r="AT568" i="3"/>
  <c r="AU568" i="3"/>
  <c r="AU566" i="3" s="1"/>
  <c r="AU567" i="3" s="1"/>
  <c r="AV568" i="3"/>
  <c r="AW568" i="3"/>
  <c r="AX568" i="3"/>
  <c r="AY568" i="3"/>
  <c r="AZ568" i="3"/>
  <c r="BA568" i="3"/>
  <c r="BB568" i="3"/>
  <c r="AJ572" i="3"/>
  <c r="AK572" i="3"/>
  <c r="AL572" i="3"/>
  <c r="AM572" i="3"/>
  <c r="AN572" i="3"/>
  <c r="AO572" i="3"/>
  <c r="AP572" i="3"/>
  <c r="AQ572" i="3"/>
  <c r="AR572" i="3"/>
  <c r="AS572" i="3"/>
  <c r="AT572" i="3"/>
  <c r="AU572" i="3"/>
  <c r="AV572" i="3"/>
  <c r="AW572" i="3"/>
  <c r="AX572" i="3"/>
  <c r="AY572" i="3"/>
  <c r="AY566" i="3" s="1"/>
  <c r="AY567" i="3" s="1"/>
  <c r="AZ572" i="3"/>
  <c r="BA572" i="3"/>
  <c r="BB572" i="3"/>
  <c r="AJ576" i="3"/>
  <c r="AK576" i="3"/>
  <c r="AL576" i="3"/>
  <c r="AM576" i="3"/>
  <c r="AN576" i="3"/>
  <c r="AO576" i="3"/>
  <c r="AP576" i="3"/>
  <c r="AQ576" i="3"/>
  <c r="AR576" i="3"/>
  <c r="AS576" i="3"/>
  <c r="AS566" i="3" s="1"/>
  <c r="AT576" i="3"/>
  <c r="AU576" i="3"/>
  <c r="AV576" i="3"/>
  <c r="AW576" i="3"/>
  <c r="AX576" i="3"/>
  <c r="AY576" i="3"/>
  <c r="AZ576" i="3"/>
  <c r="BA576" i="3"/>
  <c r="BB576" i="3"/>
  <c r="AQ581" i="3"/>
  <c r="AQ582" i="3" s="1"/>
  <c r="AR581" i="3"/>
  <c r="AR582" i="3" s="1"/>
  <c r="AS581" i="3"/>
  <c r="AU581" i="3"/>
  <c r="AU582" i="3" s="1"/>
  <c r="AV581" i="3"/>
  <c r="AJ583" i="3"/>
  <c r="AK583" i="3"/>
  <c r="AL583" i="3"/>
  <c r="AM583" i="3"/>
  <c r="AN583" i="3"/>
  <c r="AO583" i="3"/>
  <c r="AP583" i="3"/>
  <c r="AQ583" i="3"/>
  <c r="AR583" i="3"/>
  <c r="AS583" i="3"/>
  <c r="AT583" i="3"/>
  <c r="AU583" i="3"/>
  <c r="AV583" i="3"/>
  <c r="AW583" i="3"/>
  <c r="AX583" i="3"/>
  <c r="AY583" i="3"/>
  <c r="AZ583" i="3"/>
  <c r="AZ581" i="3" s="1"/>
  <c r="AZ582" i="3" s="1"/>
  <c r="BA583" i="3"/>
  <c r="BB583" i="3"/>
  <c r="BB581" i="3" s="1"/>
  <c r="BB582" i="3" s="1"/>
  <c r="AJ587" i="3"/>
  <c r="AK587" i="3"/>
  <c r="AL587" i="3"/>
  <c r="AM587" i="3"/>
  <c r="AN587" i="3"/>
  <c r="AO587" i="3"/>
  <c r="AO581" i="3" s="1"/>
  <c r="AO582" i="3" s="1"/>
  <c r="AP587" i="3"/>
  <c r="AP581" i="3" s="1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Y591" i="3"/>
  <c r="AZ591" i="3"/>
  <c r="BA591" i="3"/>
  <c r="BB591" i="3"/>
  <c r="AR596" i="3"/>
  <c r="AR597" i="3" s="1"/>
  <c r="AU596" i="3"/>
  <c r="AU597" i="3" s="1"/>
  <c r="AW596" i="3"/>
  <c r="AW597" i="3" s="1"/>
  <c r="AX596" i="3"/>
  <c r="AX597" i="3" s="1"/>
  <c r="BA596" i="3"/>
  <c r="BA597" i="3" s="1"/>
  <c r="AJ598" i="3"/>
  <c r="AK598" i="3"/>
  <c r="AL598" i="3"/>
  <c r="AL596" i="3" s="1"/>
  <c r="AL597" i="3" s="1"/>
  <c r="AM598" i="3"/>
  <c r="AM596" i="3" s="1"/>
  <c r="AN598" i="3"/>
  <c r="AN596" i="3" s="1"/>
  <c r="AN597" i="3" s="1"/>
  <c r="AO598" i="3"/>
  <c r="AO596" i="3" s="1"/>
  <c r="AO597" i="3" s="1"/>
  <c r="AP598" i="3"/>
  <c r="AP596" i="3" s="1"/>
  <c r="AQ598" i="3"/>
  <c r="AQ596" i="3" s="1"/>
  <c r="AQ597" i="3" s="1"/>
  <c r="AR598" i="3"/>
  <c r="AS598" i="3"/>
  <c r="AT598" i="3"/>
  <c r="AU598" i="3"/>
  <c r="AV598" i="3"/>
  <c r="AW598" i="3"/>
  <c r="AX598" i="3"/>
  <c r="AY598" i="3"/>
  <c r="AY596" i="3" s="1"/>
  <c r="AY597" i="3" s="1"/>
  <c r="AZ598" i="3"/>
  <c r="AZ596" i="3" s="1"/>
  <c r="AZ597" i="3" s="1"/>
  <c r="BA598" i="3"/>
  <c r="BB598" i="3"/>
  <c r="BB596" i="3" s="1"/>
  <c r="BB597" i="3" s="1"/>
  <c r="AJ602" i="3"/>
  <c r="AK602" i="3"/>
  <c r="AL602" i="3"/>
  <c r="AM602" i="3"/>
  <c r="AN602" i="3"/>
  <c r="AO602" i="3"/>
  <c r="AP602" i="3"/>
  <c r="AQ602" i="3"/>
  <c r="AR602" i="3"/>
  <c r="AS602" i="3"/>
  <c r="AT602" i="3"/>
  <c r="AU602" i="3"/>
  <c r="AV602" i="3"/>
  <c r="AW602" i="3"/>
  <c r="AX602" i="3"/>
  <c r="AY602" i="3"/>
  <c r="AZ602" i="3"/>
  <c r="BA602" i="3"/>
  <c r="BB602" i="3"/>
  <c r="AJ606" i="3"/>
  <c r="AJ596" i="3" s="1"/>
  <c r="AK606" i="3"/>
  <c r="AL606" i="3"/>
  <c r="AM606" i="3"/>
  <c r="AN606" i="3"/>
  <c r="AO606" i="3"/>
  <c r="AP606" i="3"/>
  <c r="AQ606" i="3"/>
  <c r="AR606" i="3"/>
  <c r="AS606" i="3"/>
  <c r="AS596" i="3" s="1"/>
  <c r="AT606" i="3"/>
  <c r="AT596" i="3" s="1"/>
  <c r="AT597" i="3" s="1"/>
  <c r="AU606" i="3"/>
  <c r="AV606" i="3"/>
  <c r="AV596" i="3" s="1"/>
  <c r="AW606" i="3"/>
  <c r="AX606" i="3"/>
  <c r="AY606" i="3"/>
  <c r="AZ606" i="3"/>
  <c r="BA606" i="3"/>
  <c r="BB606" i="3"/>
  <c r="AQ611" i="3"/>
  <c r="AQ612" i="3" s="1"/>
  <c r="AR611" i="3"/>
  <c r="AR612" i="3" s="1"/>
  <c r="AY611" i="3"/>
  <c r="AY612" i="3" s="1"/>
  <c r="AZ611" i="3"/>
  <c r="AZ612" i="3" s="1"/>
  <c r="BA611" i="3"/>
  <c r="BA612" i="3" s="1"/>
  <c r="BB611" i="3"/>
  <c r="BB612" i="3" s="1"/>
  <c r="AJ613" i="3"/>
  <c r="AK613" i="3"/>
  <c r="AL613" i="3"/>
  <c r="AM613" i="3"/>
  <c r="AN613" i="3"/>
  <c r="AN611" i="3" s="1"/>
  <c r="AN612" i="3" s="1"/>
  <c r="AO613" i="3"/>
  <c r="AO611" i="3" s="1"/>
  <c r="AO612" i="3" s="1"/>
  <c r="AP613" i="3"/>
  <c r="AP611" i="3" s="1"/>
  <c r="AQ613" i="3"/>
  <c r="AR613" i="3"/>
  <c r="AS613" i="3"/>
  <c r="AT613" i="3"/>
  <c r="AU613" i="3"/>
  <c r="AV613" i="3"/>
  <c r="AW613" i="3"/>
  <c r="AX613" i="3"/>
  <c r="AY613" i="3"/>
  <c r="AZ613" i="3"/>
  <c r="BA613" i="3"/>
  <c r="BB613" i="3"/>
  <c r="AJ617" i="3"/>
  <c r="AK617" i="3"/>
  <c r="AL617" i="3"/>
  <c r="AM617" i="3"/>
  <c r="AN617" i="3"/>
  <c r="AO617" i="3"/>
  <c r="AP617" i="3"/>
  <c r="AQ617" i="3"/>
  <c r="AR617" i="3"/>
  <c r="AS617" i="3"/>
  <c r="AS611" i="3" s="1"/>
  <c r="AT617" i="3"/>
  <c r="AT611" i="3" s="1"/>
  <c r="AT612" i="3" s="1"/>
  <c r="AU617" i="3"/>
  <c r="AU611" i="3" s="1"/>
  <c r="AU612" i="3" s="1"/>
  <c r="AV617" i="3"/>
  <c r="AW617" i="3"/>
  <c r="AW611" i="3" s="1"/>
  <c r="AW612" i="3" s="1"/>
  <c r="AX617" i="3"/>
  <c r="AY617" i="3"/>
  <c r="AZ617" i="3"/>
  <c r="BA617" i="3"/>
  <c r="BB617" i="3"/>
  <c r="AJ621" i="3"/>
  <c r="AK621" i="3"/>
  <c r="AL621" i="3"/>
  <c r="AM621" i="3"/>
  <c r="AN621" i="3"/>
  <c r="AO621" i="3"/>
  <c r="AP621" i="3"/>
  <c r="AQ621" i="3"/>
  <c r="AR621" i="3"/>
  <c r="AS621" i="3"/>
  <c r="AT621" i="3"/>
  <c r="AU621" i="3"/>
  <c r="AV621" i="3"/>
  <c r="AV611" i="3" s="1"/>
  <c r="AW621" i="3"/>
  <c r="AX621" i="3"/>
  <c r="AX611" i="3" s="1"/>
  <c r="AX612" i="3" s="1"/>
  <c r="AY621" i="3"/>
  <c r="AZ621" i="3"/>
  <c r="BA621" i="3"/>
  <c r="BB621" i="3"/>
  <c r="AL626" i="3"/>
  <c r="AL627" i="3" s="1"/>
  <c r="AO626" i="3"/>
  <c r="AO627" i="3" s="1"/>
  <c r="AR626" i="3"/>
  <c r="AR627" i="3" s="1"/>
  <c r="AU626" i="3"/>
  <c r="AU627" i="3" s="1"/>
  <c r="AV626" i="3"/>
  <c r="AV627" i="3" s="1"/>
  <c r="AZ626" i="3"/>
  <c r="AZ627" i="3" s="1"/>
  <c r="BB626" i="3"/>
  <c r="BB627" i="3" s="1"/>
  <c r="AW627" i="3"/>
  <c r="AJ628" i="3"/>
  <c r="AK628" i="3"/>
  <c r="AL628" i="3"/>
  <c r="AM628" i="3"/>
  <c r="AN628" i="3"/>
  <c r="AO628" i="3"/>
  <c r="AP628" i="3"/>
  <c r="AP626" i="3" s="1"/>
  <c r="AQ628" i="3"/>
  <c r="AQ626" i="3" s="1"/>
  <c r="AQ627" i="3" s="1"/>
  <c r="AR628" i="3"/>
  <c r="AS628" i="3"/>
  <c r="AT628" i="3"/>
  <c r="AU628" i="3"/>
  <c r="AV628" i="3"/>
  <c r="AW628" i="3"/>
  <c r="AX628" i="3"/>
  <c r="AY628" i="3"/>
  <c r="AY626" i="3" s="1"/>
  <c r="AY627" i="3" s="1"/>
  <c r="AZ628" i="3"/>
  <c r="BA628" i="3"/>
  <c r="BA626" i="3" s="1"/>
  <c r="BA627" i="3" s="1"/>
  <c r="BB628" i="3"/>
  <c r="AJ632" i="3"/>
  <c r="AK632" i="3"/>
  <c r="AL632" i="3"/>
  <c r="AM632" i="3"/>
  <c r="AN632" i="3"/>
  <c r="AO632" i="3"/>
  <c r="AP632" i="3"/>
  <c r="AQ632" i="3"/>
  <c r="AR632" i="3"/>
  <c r="AS632" i="3"/>
  <c r="AT632" i="3"/>
  <c r="AU632" i="3"/>
  <c r="AV632" i="3"/>
  <c r="AW632" i="3"/>
  <c r="AW626" i="3" s="1"/>
  <c r="AX632" i="3"/>
  <c r="AX626" i="3" s="1"/>
  <c r="AX627" i="3" s="1"/>
  <c r="AY632" i="3"/>
  <c r="AZ632" i="3"/>
  <c r="BA632" i="3"/>
  <c r="BB632" i="3"/>
  <c r="AJ636" i="3"/>
  <c r="AJ626" i="3" s="1"/>
  <c r="AJ627" i="3" s="1"/>
  <c r="AK636" i="3"/>
  <c r="AL636" i="3"/>
  <c r="AM636" i="3"/>
  <c r="AN636" i="3"/>
  <c r="AN626" i="3" s="1"/>
  <c r="AN627" i="3" s="1"/>
  <c r="AO636" i="3"/>
  <c r="AP636" i="3"/>
  <c r="AQ636" i="3"/>
  <c r="AR636" i="3"/>
  <c r="AS636" i="3"/>
  <c r="AS626" i="3" s="1"/>
  <c r="AT636" i="3"/>
  <c r="AU636" i="3"/>
  <c r="AV636" i="3"/>
  <c r="AW636" i="3"/>
  <c r="AX636" i="3"/>
  <c r="AY636" i="3"/>
  <c r="AZ636" i="3"/>
  <c r="BA636" i="3"/>
  <c r="BB636" i="3"/>
  <c r="AJ641" i="3"/>
  <c r="AK641" i="3"/>
  <c r="AU641" i="3"/>
  <c r="AW641" i="3"/>
  <c r="AJ642" i="3"/>
  <c r="AK642" i="3"/>
  <c r="AR642" i="3"/>
  <c r="AT642" i="3"/>
  <c r="AU642" i="3"/>
  <c r="AW642" i="3"/>
  <c r="AJ643" i="3"/>
  <c r="AK643" i="3"/>
  <c r="AL643" i="3"/>
  <c r="AM643" i="3"/>
  <c r="AN643" i="3"/>
  <c r="AO643" i="3"/>
  <c r="AP643" i="3"/>
  <c r="AQ643" i="3"/>
  <c r="AR643" i="3"/>
  <c r="AS643" i="3"/>
  <c r="AT643" i="3"/>
  <c r="AU643" i="3"/>
  <c r="AV643" i="3"/>
  <c r="AW643" i="3"/>
  <c r="AX643" i="3"/>
  <c r="AY643" i="3"/>
  <c r="AZ643" i="3"/>
  <c r="BA643" i="3"/>
  <c r="BB643" i="3"/>
  <c r="AJ647" i="3"/>
  <c r="AK647" i="3"/>
  <c r="AL647" i="3"/>
  <c r="AM647" i="3"/>
  <c r="AM641" i="3" s="1"/>
  <c r="AN647" i="3"/>
  <c r="AO647" i="3"/>
  <c r="AO641" i="3" s="1"/>
  <c r="AO642" i="3" s="1"/>
  <c r="AP647" i="3"/>
  <c r="AP641" i="3" s="1"/>
  <c r="AQ647" i="3"/>
  <c r="AQ641" i="3" s="1"/>
  <c r="AQ642" i="3" s="1"/>
  <c r="AR647" i="3"/>
  <c r="AR641" i="3" s="1"/>
  <c r="AS647" i="3"/>
  <c r="AT647" i="3"/>
  <c r="AT641" i="3" s="1"/>
  <c r="AU647" i="3"/>
  <c r="AV647" i="3"/>
  <c r="AV641" i="3" s="1"/>
  <c r="AW647" i="3"/>
  <c r="AX647" i="3"/>
  <c r="AY647" i="3"/>
  <c r="AZ647" i="3"/>
  <c r="BA647" i="3"/>
  <c r="BB647" i="3"/>
  <c r="AJ651" i="3"/>
  <c r="AK651" i="3"/>
  <c r="AL651" i="3"/>
  <c r="AM651" i="3"/>
  <c r="AN651" i="3"/>
  <c r="AO651" i="3"/>
  <c r="AP651" i="3"/>
  <c r="AQ651" i="3"/>
  <c r="AR651" i="3"/>
  <c r="AS651" i="3"/>
  <c r="AT651" i="3"/>
  <c r="AU651" i="3"/>
  <c r="AV651" i="3"/>
  <c r="AW651" i="3"/>
  <c r="AX651" i="3"/>
  <c r="AY651" i="3"/>
  <c r="AZ651" i="3"/>
  <c r="AZ641" i="3" s="1"/>
  <c r="AZ642" i="3" s="1"/>
  <c r="BA651" i="3"/>
  <c r="BB651" i="3"/>
  <c r="AJ656" i="3"/>
  <c r="AK656" i="3"/>
  <c r="AK657" i="3" s="1"/>
  <c r="AM656" i="3"/>
  <c r="AP656" i="3"/>
  <c r="AR656" i="3"/>
  <c r="AR657" i="3" s="1"/>
  <c r="AS656" i="3"/>
  <c r="AZ656" i="3"/>
  <c r="AZ657" i="3"/>
  <c r="AJ658" i="3"/>
  <c r="AK658" i="3"/>
  <c r="AL658" i="3"/>
  <c r="AM658" i="3"/>
  <c r="AN658" i="3"/>
  <c r="AN656" i="3" s="1"/>
  <c r="AN657" i="3" s="1"/>
  <c r="AO658" i="3"/>
  <c r="AO656" i="3" s="1"/>
  <c r="AO657" i="3" s="1"/>
  <c r="AP658" i="3"/>
  <c r="AQ658" i="3"/>
  <c r="AQ656" i="3" s="1"/>
  <c r="AQ657" i="3" s="1"/>
  <c r="AR658" i="3"/>
  <c r="AS658" i="3"/>
  <c r="AT658" i="3"/>
  <c r="AU658" i="3"/>
  <c r="AV658" i="3"/>
  <c r="AW658" i="3"/>
  <c r="AX658" i="3"/>
  <c r="AY658" i="3"/>
  <c r="AY656" i="3" s="1"/>
  <c r="AY657" i="3" s="1"/>
  <c r="AZ658" i="3"/>
  <c r="BA658" i="3"/>
  <c r="BB658" i="3"/>
  <c r="AJ662" i="3"/>
  <c r="AK662" i="3"/>
  <c r="AL662" i="3"/>
  <c r="AM662" i="3"/>
  <c r="AN662" i="3"/>
  <c r="AO662" i="3"/>
  <c r="AP662" i="3"/>
  <c r="AQ662" i="3"/>
  <c r="AR662" i="3"/>
  <c r="AS662" i="3"/>
  <c r="AT662" i="3"/>
  <c r="AT656" i="3" s="1"/>
  <c r="AT657" i="3" s="1"/>
  <c r="AU662" i="3"/>
  <c r="AU656" i="3" s="1"/>
  <c r="AU657" i="3" s="1"/>
  <c r="AV662" i="3"/>
  <c r="AV656" i="3" s="1"/>
  <c r="AW662" i="3"/>
  <c r="AW656" i="3" s="1"/>
  <c r="AW657" i="3" s="1"/>
  <c r="AX662" i="3"/>
  <c r="AY662" i="3"/>
  <c r="AZ662" i="3"/>
  <c r="BA662" i="3"/>
  <c r="BB662" i="3"/>
  <c r="AJ666" i="3"/>
  <c r="AK666" i="3"/>
  <c r="AL666" i="3"/>
  <c r="AM666" i="3"/>
  <c r="AN666" i="3"/>
  <c r="AO666" i="3"/>
  <c r="AP666" i="3"/>
  <c r="AQ666" i="3"/>
  <c r="AR666" i="3"/>
  <c r="AS666" i="3"/>
  <c r="AT666" i="3"/>
  <c r="AU666" i="3"/>
  <c r="AV666" i="3"/>
  <c r="AW666" i="3"/>
  <c r="AX666" i="3"/>
  <c r="AX656" i="3" s="1"/>
  <c r="AX657" i="3" s="1"/>
  <c r="AY666" i="3"/>
  <c r="AZ666" i="3"/>
  <c r="BA666" i="3"/>
  <c r="BB666" i="3"/>
  <c r="AO671" i="3"/>
  <c r="AQ671" i="3"/>
  <c r="AQ672" i="3" s="1"/>
  <c r="AS671" i="3"/>
  <c r="AS672" i="3" s="1"/>
  <c r="AU671" i="3"/>
  <c r="AU672" i="3" s="1"/>
  <c r="AV671" i="3"/>
  <c r="AW671" i="3"/>
  <c r="AW672" i="3" s="1"/>
  <c r="AX671" i="3"/>
  <c r="AX672" i="3" s="1"/>
  <c r="AJ672" i="3"/>
  <c r="AL672" i="3"/>
  <c r="AM672" i="3"/>
  <c r="AN672" i="3"/>
  <c r="AO672" i="3"/>
  <c r="AJ673" i="3"/>
  <c r="AK673" i="3"/>
  <c r="AL673" i="3"/>
  <c r="AL671" i="3" s="1"/>
  <c r="AM673" i="3"/>
  <c r="AN673" i="3"/>
  <c r="AO673" i="3"/>
  <c r="AP673" i="3"/>
  <c r="AQ673" i="3"/>
  <c r="AR673" i="3"/>
  <c r="AS673" i="3"/>
  <c r="AT673" i="3"/>
  <c r="AU673" i="3"/>
  <c r="AV673" i="3"/>
  <c r="AW673" i="3"/>
  <c r="AX673" i="3"/>
  <c r="AY673" i="3"/>
  <c r="AY671" i="3" s="1"/>
  <c r="AY672" i="3" s="1"/>
  <c r="AZ673" i="3"/>
  <c r="AZ671" i="3" s="1"/>
  <c r="AZ672" i="3" s="1"/>
  <c r="BA673" i="3"/>
  <c r="BA671" i="3" s="1"/>
  <c r="BA672" i="3" s="1"/>
  <c r="BB673" i="3"/>
  <c r="BB671" i="3" s="1"/>
  <c r="BB672" i="3" s="1"/>
  <c r="AJ677" i="3"/>
  <c r="AJ671" i="3" s="1"/>
  <c r="AK677" i="3"/>
  <c r="AL677" i="3"/>
  <c r="AM677" i="3"/>
  <c r="AM671" i="3" s="1"/>
  <c r="AN677" i="3"/>
  <c r="AN671" i="3" s="1"/>
  <c r="AO677" i="3"/>
  <c r="AP677" i="3"/>
  <c r="AQ677" i="3"/>
  <c r="AR677" i="3"/>
  <c r="AS677" i="3"/>
  <c r="AT677" i="3"/>
  <c r="AU677" i="3"/>
  <c r="AV677" i="3"/>
  <c r="AW677" i="3"/>
  <c r="AX677" i="3"/>
  <c r="AY677" i="3"/>
  <c r="AZ677" i="3"/>
  <c r="BA677" i="3"/>
  <c r="BB677" i="3"/>
  <c r="AJ681" i="3"/>
  <c r="AK681" i="3"/>
  <c r="AL681" i="3"/>
  <c r="AM681" i="3"/>
  <c r="AN681" i="3"/>
  <c r="AO681" i="3"/>
  <c r="AP681" i="3"/>
  <c r="AP671" i="3" s="1"/>
  <c r="AP672" i="3" s="1"/>
  <c r="AQ681" i="3"/>
  <c r="AR681" i="3"/>
  <c r="AS681" i="3"/>
  <c r="AT681" i="3"/>
  <c r="AU681" i="3"/>
  <c r="AV681" i="3"/>
  <c r="AW681" i="3"/>
  <c r="AX681" i="3"/>
  <c r="AY681" i="3"/>
  <c r="AZ681" i="3"/>
  <c r="BA681" i="3"/>
  <c r="BB681" i="3"/>
  <c r="AM686" i="3"/>
  <c r="AQ687" i="3"/>
  <c r="AT687" i="3"/>
  <c r="AJ688" i="3"/>
  <c r="AJ686" i="3" s="1"/>
  <c r="AK688" i="3"/>
  <c r="AK686" i="3" s="1"/>
  <c r="AK687" i="3" s="1"/>
  <c r="AL688" i="3"/>
  <c r="AL686" i="3" s="1"/>
  <c r="AL687" i="3" s="1"/>
  <c r="AM688" i="3"/>
  <c r="AN688" i="3"/>
  <c r="AN686" i="3" s="1"/>
  <c r="AN687" i="3" s="1"/>
  <c r="AO688" i="3"/>
  <c r="AP688" i="3"/>
  <c r="AQ688" i="3"/>
  <c r="AR688" i="3"/>
  <c r="AS688" i="3"/>
  <c r="AT688" i="3"/>
  <c r="AU688" i="3"/>
  <c r="AV688" i="3"/>
  <c r="AW688" i="3"/>
  <c r="AX688" i="3"/>
  <c r="AY688" i="3"/>
  <c r="AZ688" i="3"/>
  <c r="BA688" i="3"/>
  <c r="BB688" i="3"/>
  <c r="AJ692" i="3"/>
  <c r="AK692" i="3"/>
  <c r="AL692" i="3"/>
  <c r="AM692" i="3"/>
  <c r="AN692" i="3"/>
  <c r="AO692" i="3"/>
  <c r="AP692" i="3"/>
  <c r="AQ692" i="3"/>
  <c r="AR692" i="3"/>
  <c r="AR686" i="3" s="1"/>
  <c r="AR687" i="3" s="1"/>
  <c r="AS692" i="3"/>
  <c r="AS686" i="3" s="1"/>
  <c r="AT692" i="3"/>
  <c r="AU692" i="3"/>
  <c r="AV692" i="3"/>
  <c r="AW692" i="3"/>
  <c r="AX692" i="3"/>
  <c r="AY692" i="3"/>
  <c r="AZ692" i="3"/>
  <c r="BA692" i="3"/>
  <c r="BB692" i="3"/>
  <c r="AJ696" i="3"/>
  <c r="AK696" i="3"/>
  <c r="AL696" i="3"/>
  <c r="AM696" i="3"/>
  <c r="AN696" i="3"/>
  <c r="AO696" i="3"/>
  <c r="AP696" i="3"/>
  <c r="AQ696" i="3"/>
  <c r="AQ686" i="3" s="1"/>
  <c r="AR696" i="3"/>
  <c r="AS696" i="3"/>
  <c r="AT696" i="3"/>
  <c r="AT686" i="3" s="1"/>
  <c r="AU696" i="3"/>
  <c r="AV696" i="3"/>
  <c r="AW696" i="3"/>
  <c r="AX696" i="3"/>
  <c r="AY696" i="3"/>
  <c r="AZ696" i="3"/>
  <c r="BA696" i="3"/>
  <c r="BB696" i="3"/>
  <c r="AL701" i="3"/>
  <c r="AL702" i="3" s="1"/>
  <c r="AM701" i="3"/>
  <c r="AO701" i="3"/>
  <c r="AO702" i="3" s="1"/>
  <c r="AQ701" i="3"/>
  <c r="AQ702" i="3" s="1"/>
  <c r="AU701" i="3"/>
  <c r="AX701" i="3"/>
  <c r="AX702" i="3" s="1"/>
  <c r="AK702" i="3"/>
  <c r="AN702" i="3"/>
  <c r="AU702" i="3"/>
  <c r="AJ703" i="3"/>
  <c r="AK703" i="3"/>
  <c r="AK701" i="3" s="1"/>
  <c r="AL703" i="3"/>
  <c r="AM703" i="3"/>
  <c r="AN703" i="3"/>
  <c r="AN701" i="3" s="1"/>
  <c r="AO703" i="3"/>
  <c r="AP703" i="3"/>
  <c r="AQ703" i="3"/>
  <c r="AR703" i="3"/>
  <c r="AS703" i="3"/>
  <c r="AT703" i="3"/>
  <c r="AU703" i="3"/>
  <c r="AV703" i="3"/>
  <c r="AW703" i="3"/>
  <c r="AX703" i="3"/>
  <c r="AY703" i="3"/>
  <c r="AY701" i="3" s="1"/>
  <c r="AY702" i="3" s="1"/>
  <c r="AZ703" i="3"/>
  <c r="BA703" i="3"/>
  <c r="BB703" i="3"/>
  <c r="BB701" i="3" s="1"/>
  <c r="BB702" i="3" s="1"/>
  <c r="AJ707" i="3"/>
  <c r="AJ701" i="3" s="1"/>
  <c r="AK707" i="3"/>
  <c r="AL707" i="3"/>
  <c r="AM707" i="3"/>
  <c r="AN707" i="3"/>
  <c r="AO707" i="3"/>
  <c r="AP707" i="3"/>
  <c r="AQ707" i="3"/>
  <c r="AR707" i="3"/>
  <c r="AS707" i="3"/>
  <c r="AT707" i="3"/>
  <c r="AU707" i="3"/>
  <c r="AV707" i="3"/>
  <c r="AW707" i="3"/>
  <c r="AX707" i="3"/>
  <c r="AY707" i="3"/>
  <c r="AZ707" i="3"/>
  <c r="BA707" i="3"/>
  <c r="BB707" i="3"/>
  <c r="AJ711" i="3"/>
  <c r="AK711" i="3"/>
  <c r="AL711" i="3"/>
  <c r="AM711" i="3"/>
  <c r="AN711" i="3"/>
  <c r="AO711" i="3"/>
  <c r="AP711" i="3"/>
  <c r="AP701" i="3" s="1"/>
  <c r="AQ711" i="3"/>
  <c r="AR711" i="3"/>
  <c r="AR701" i="3" s="1"/>
  <c r="AR702" i="3" s="1"/>
  <c r="AS711" i="3"/>
  <c r="AT711" i="3"/>
  <c r="AU711" i="3"/>
  <c r="AV711" i="3"/>
  <c r="AV701" i="3" s="1"/>
  <c r="AW711" i="3"/>
  <c r="AW701" i="3" s="1"/>
  <c r="AW702" i="3" s="1"/>
  <c r="AX711" i="3"/>
  <c r="AY711" i="3"/>
  <c r="AZ711" i="3"/>
  <c r="BA711" i="3"/>
  <c r="BB711" i="3"/>
  <c r="AJ716" i="3"/>
  <c r="AN717" i="3"/>
  <c r="AQ717" i="3"/>
  <c r="AR717" i="3"/>
  <c r="AS717" i="3"/>
  <c r="AV717" i="3"/>
  <c r="AJ718" i="3"/>
  <c r="AK718" i="3"/>
  <c r="AL718" i="3"/>
  <c r="AM718" i="3"/>
  <c r="AN718" i="3"/>
  <c r="AO718" i="3"/>
  <c r="AO716" i="3" s="1"/>
  <c r="AO717" i="3" s="1"/>
  <c r="AP718" i="3"/>
  <c r="AQ718" i="3"/>
  <c r="AR718" i="3"/>
  <c r="AS718" i="3"/>
  <c r="AT718" i="3"/>
  <c r="AU718" i="3"/>
  <c r="AV718" i="3"/>
  <c r="AW718" i="3"/>
  <c r="AX718" i="3"/>
  <c r="AY718" i="3"/>
  <c r="AZ718" i="3"/>
  <c r="BA718" i="3"/>
  <c r="BB718" i="3"/>
  <c r="AJ722" i="3"/>
  <c r="AK722" i="3"/>
  <c r="AK716" i="3" s="1"/>
  <c r="AK717" i="3" s="1"/>
  <c r="AL722" i="3"/>
  <c r="AL716" i="3" s="1"/>
  <c r="AL717" i="3" s="1"/>
  <c r="AM722" i="3"/>
  <c r="AM716" i="3" s="1"/>
  <c r="AN722" i="3"/>
  <c r="AN716" i="3" s="1"/>
  <c r="AO722" i="3"/>
  <c r="AP722" i="3"/>
  <c r="AQ722" i="3"/>
  <c r="AQ716" i="3" s="1"/>
  <c r="AR722" i="3"/>
  <c r="AS722" i="3"/>
  <c r="AS716" i="3" s="1"/>
  <c r="AT722" i="3"/>
  <c r="AT716" i="3" s="1"/>
  <c r="AT717" i="3" s="1"/>
  <c r="AU722" i="3"/>
  <c r="AV722" i="3"/>
  <c r="AW722" i="3"/>
  <c r="AX722" i="3"/>
  <c r="AY722" i="3"/>
  <c r="AZ722" i="3"/>
  <c r="BA722" i="3"/>
  <c r="BB722" i="3"/>
  <c r="AJ726" i="3"/>
  <c r="AK726" i="3"/>
  <c r="AL726" i="3"/>
  <c r="AM726" i="3"/>
  <c r="AN726" i="3"/>
  <c r="AO726" i="3"/>
  <c r="AP726" i="3"/>
  <c r="AQ726" i="3"/>
  <c r="AR726" i="3"/>
  <c r="AR716" i="3" s="1"/>
  <c r="AS726" i="3"/>
  <c r="AT726" i="3"/>
  <c r="AU726" i="3"/>
  <c r="AV726" i="3"/>
  <c r="AV716" i="3" s="1"/>
  <c r="AW726" i="3"/>
  <c r="AX726" i="3"/>
  <c r="AY726" i="3"/>
  <c r="AY716" i="3" s="1"/>
  <c r="AY717" i="3" s="1"/>
  <c r="AZ726" i="3"/>
  <c r="AZ716" i="3" s="1"/>
  <c r="AZ717" i="3" s="1"/>
  <c r="BA726" i="3"/>
  <c r="BB726" i="3"/>
  <c r="AK731" i="3"/>
  <c r="AQ731" i="3"/>
  <c r="AQ732" i="3" s="1"/>
  <c r="AY731" i="3"/>
  <c r="AY732" i="3" s="1"/>
  <c r="AJ732" i="3"/>
  <c r="AK732" i="3"/>
  <c r="AJ733" i="3"/>
  <c r="AK733" i="3"/>
  <c r="AL733" i="3"/>
  <c r="AM733" i="3"/>
  <c r="AM731" i="3" s="1"/>
  <c r="AN733" i="3"/>
  <c r="AN731" i="3" s="1"/>
  <c r="AN732" i="3" s="1"/>
  <c r="AO733" i="3"/>
  <c r="AO731" i="3" s="1"/>
  <c r="AO732" i="3" s="1"/>
  <c r="AP733" i="3"/>
  <c r="AP731" i="3" s="1"/>
  <c r="AQ733" i="3"/>
  <c r="AR733" i="3"/>
  <c r="AS733" i="3"/>
  <c r="AT733" i="3"/>
  <c r="AU733" i="3"/>
  <c r="AV733" i="3"/>
  <c r="AW733" i="3"/>
  <c r="AW731" i="3" s="1"/>
  <c r="AW732" i="3" s="1"/>
  <c r="AX733" i="3"/>
  <c r="AX731" i="3" s="1"/>
  <c r="AX732" i="3" s="1"/>
  <c r="AY733" i="3"/>
  <c r="AZ733" i="3"/>
  <c r="BA733" i="3"/>
  <c r="BB733" i="3"/>
  <c r="BB731" i="3" s="1"/>
  <c r="BB732" i="3" s="1"/>
  <c r="AJ737" i="3"/>
  <c r="AK737" i="3"/>
  <c r="AL737" i="3"/>
  <c r="AM737" i="3"/>
  <c r="AN737" i="3"/>
  <c r="AO737" i="3"/>
  <c r="AP737" i="3"/>
  <c r="AQ737" i="3"/>
  <c r="AR737" i="3"/>
  <c r="AS737" i="3"/>
  <c r="AS731" i="3" s="1"/>
  <c r="AS732" i="3" s="1"/>
  <c r="AT737" i="3"/>
  <c r="AU737" i="3"/>
  <c r="AV737" i="3"/>
  <c r="AW737" i="3"/>
  <c r="AX737" i="3"/>
  <c r="AY737" i="3"/>
  <c r="AZ737" i="3"/>
  <c r="BA737" i="3"/>
  <c r="BB737" i="3"/>
  <c r="AJ741" i="3"/>
  <c r="AJ731" i="3" s="1"/>
  <c r="AK741" i="3"/>
  <c r="AL741" i="3"/>
  <c r="AM741" i="3"/>
  <c r="AN741" i="3"/>
  <c r="AO741" i="3"/>
  <c r="AP741" i="3"/>
  <c r="AQ741" i="3"/>
  <c r="AR741" i="3"/>
  <c r="AS741" i="3"/>
  <c r="AT741" i="3"/>
  <c r="AU741" i="3"/>
  <c r="AV741" i="3"/>
  <c r="AW741" i="3"/>
  <c r="AX741" i="3"/>
  <c r="AY741" i="3"/>
  <c r="AZ741" i="3"/>
  <c r="BA741" i="3"/>
  <c r="BB741" i="3"/>
  <c r="AK746" i="3"/>
  <c r="AK747" i="3" s="1"/>
  <c r="AX746" i="3"/>
  <c r="AY746" i="3"/>
  <c r="AY747" i="3" s="1"/>
  <c r="BG746" i="3"/>
  <c r="AV747" i="3"/>
  <c r="AW747" i="3"/>
  <c r="AX747" i="3"/>
  <c r="AJ748" i="3"/>
  <c r="AJ746" i="3" s="1"/>
  <c r="AK748" i="3"/>
  <c r="AL748" i="3"/>
  <c r="AL746" i="3" s="1"/>
  <c r="AL747" i="3" s="1"/>
  <c r="AM748" i="3"/>
  <c r="AM746" i="3" s="1"/>
  <c r="AM747" i="3" s="1"/>
  <c r="AN748" i="3"/>
  <c r="AN746" i="3" s="1"/>
  <c r="AN747" i="3" s="1"/>
  <c r="AO748" i="3"/>
  <c r="AO746" i="3" s="1"/>
  <c r="AO747" i="3" s="1"/>
  <c r="AP748" i="3"/>
  <c r="AQ748" i="3"/>
  <c r="AR748" i="3"/>
  <c r="AS748" i="3"/>
  <c r="AT748" i="3"/>
  <c r="AU748" i="3"/>
  <c r="AV748" i="3"/>
  <c r="AW748" i="3"/>
  <c r="AX748" i="3"/>
  <c r="AY748" i="3"/>
  <c r="AZ748" i="3"/>
  <c r="BA748" i="3"/>
  <c r="BB748" i="3"/>
  <c r="AJ752" i="3"/>
  <c r="AK752" i="3"/>
  <c r="AL752" i="3"/>
  <c r="AM752" i="3"/>
  <c r="AN752" i="3"/>
  <c r="AO752" i="3"/>
  <c r="AP752" i="3"/>
  <c r="AP746" i="3" s="1"/>
  <c r="AP747" i="3" s="1"/>
  <c r="AQ752" i="3"/>
  <c r="AR752" i="3"/>
  <c r="AS752" i="3"/>
  <c r="AT752" i="3"/>
  <c r="AT746" i="3" s="1"/>
  <c r="AT747" i="3" s="1"/>
  <c r="AU752" i="3"/>
  <c r="AV752" i="3"/>
  <c r="AW752" i="3"/>
  <c r="AW746" i="3" s="1"/>
  <c r="AX752" i="3"/>
  <c r="AY752" i="3"/>
  <c r="AZ752" i="3"/>
  <c r="BA752" i="3"/>
  <c r="BB752" i="3"/>
  <c r="AJ756" i="3"/>
  <c r="AK756" i="3"/>
  <c r="AL756" i="3"/>
  <c r="AM756" i="3"/>
  <c r="AN756" i="3"/>
  <c r="AO756" i="3"/>
  <c r="AP756" i="3"/>
  <c r="AQ756" i="3"/>
  <c r="AR756" i="3"/>
  <c r="AS756" i="3"/>
  <c r="AT756" i="3"/>
  <c r="AU756" i="3"/>
  <c r="AU746" i="3" s="1"/>
  <c r="AU747" i="3" s="1"/>
  <c r="AV756" i="3"/>
  <c r="AV746" i="3" s="1"/>
  <c r="AW756" i="3"/>
  <c r="AX756" i="3"/>
  <c r="AY756" i="3"/>
  <c r="AZ756" i="3"/>
  <c r="BA756" i="3"/>
  <c r="BB756" i="3"/>
  <c r="AJ761" i="3"/>
  <c r="AL761" i="3"/>
  <c r="AL762" i="3" s="1"/>
  <c r="AM761" i="3"/>
  <c r="AN761" i="3"/>
  <c r="AN762" i="3" s="1"/>
  <c r="AQ761" i="3"/>
  <c r="AQ762" i="3" s="1"/>
  <c r="AS761" i="3"/>
  <c r="AY761" i="3"/>
  <c r="AY762" i="3" s="1"/>
  <c r="AJ763" i="3"/>
  <c r="AK763" i="3"/>
  <c r="AL763" i="3"/>
  <c r="AM763" i="3"/>
  <c r="AN763" i="3"/>
  <c r="AO763" i="3"/>
  <c r="AP763" i="3"/>
  <c r="AP761" i="3" s="1"/>
  <c r="AQ763" i="3"/>
  <c r="AR763" i="3"/>
  <c r="AS763" i="3"/>
  <c r="AT763" i="3"/>
  <c r="AU763" i="3"/>
  <c r="AV763" i="3"/>
  <c r="AW763" i="3"/>
  <c r="AW761" i="3" s="1"/>
  <c r="AW762" i="3" s="1"/>
  <c r="AX763" i="3"/>
  <c r="AX761" i="3" s="1"/>
  <c r="AX762" i="3" s="1"/>
  <c r="AY763" i="3"/>
  <c r="AZ763" i="3"/>
  <c r="AZ761" i="3" s="1"/>
  <c r="AZ762" i="3" s="1"/>
  <c r="BA763" i="3"/>
  <c r="BA761" i="3" s="1"/>
  <c r="BA762" i="3" s="1"/>
  <c r="BB763" i="3"/>
  <c r="BB761" i="3" s="1"/>
  <c r="BB762" i="3" s="1"/>
  <c r="AJ767" i="3"/>
  <c r="AK767" i="3"/>
  <c r="AL767" i="3"/>
  <c r="AM767" i="3"/>
  <c r="AN767" i="3"/>
  <c r="AO767" i="3"/>
  <c r="AP767" i="3"/>
  <c r="AQ767" i="3"/>
  <c r="AR767" i="3"/>
  <c r="AS767" i="3"/>
  <c r="AT767" i="3"/>
  <c r="AU767" i="3"/>
  <c r="AV767" i="3"/>
  <c r="AW767" i="3"/>
  <c r="AX767" i="3"/>
  <c r="AY767" i="3"/>
  <c r="AZ767" i="3"/>
  <c r="BA767" i="3"/>
  <c r="BB767" i="3"/>
  <c r="AJ771" i="3"/>
  <c r="AK771" i="3"/>
  <c r="AL771" i="3"/>
  <c r="AM771" i="3"/>
  <c r="AN771" i="3"/>
  <c r="AO771" i="3"/>
  <c r="AP771" i="3"/>
  <c r="AQ771" i="3"/>
  <c r="AR771" i="3"/>
  <c r="AR761" i="3" s="1"/>
  <c r="AR762" i="3" s="1"/>
  <c r="AS771" i="3"/>
  <c r="AT771" i="3"/>
  <c r="AT761" i="3" s="1"/>
  <c r="AT762" i="3" s="1"/>
  <c r="AU771" i="3"/>
  <c r="AU761" i="3" s="1"/>
  <c r="AU762" i="3" s="1"/>
  <c r="AV771" i="3"/>
  <c r="AV761" i="3" s="1"/>
  <c r="AW771" i="3"/>
  <c r="AX771" i="3"/>
  <c r="AY771" i="3"/>
  <c r="AZ771" i="3"/>
  <c r="BA771" i="3"/>
  <c r="BB771" i="3"/>
  <c r="AO776" i="3"/>
  <c r="AO777" i="3" s="1"/>
  <c r="AT776" i="3"/>
  <c r="AK777" i="3"/>
  <c r="AP777" i="3"/>
  <c r="AS777" i="3"/>
  <c r="AT777" i="3"/>
  <c r="AJ778" i="3"/>
  <c r="AK778" i="3"/>
  <c r="AK776" i="3" s="1"/>
  <c r="AL778" i="3"/>
  <c r="AM778" i="3"/>
  <c r="AM776" i="3" s="1"/>
  <c r="AN778" i="3"/>
  <c r="AO778" i="3"/>
  <c r="AP778" i="3"/>
  <c r="AP776" i="3" s="1"/>
  <c r="AQ778" i="3"/>
  <c r="AR778" i="3"/>
  <c r="AS778" i="3"/>
  <c r="AS776" i="3" s="1"/>
  <c r="AT778" i="3"/>
  <c r="AU778" i="3"/>
  <c r="AV778" i="3"/>
  <c r="AW778" i="3"/>
  <c r="AX778" i="3"/>
  <c r="AY778" i="3"/>
  <c r="AZ778" i="3"/>
  <c r="BA778" i="3"/>
  <c r="BA776" i="3" s="1"/>
  <c r="BA777" i="3" s="1"/>
  <c r="BB778" i="3"/>
  <c r="BB776" i="3" s="1"/>
  <c r="BB777" i="3" s="1"/>
  <c r="AJ782" i="3"/>
  <c r="AK782" i="3"/>
  <c r="AL782" i="3"/>
  <c r="AM782" i="3"/>
  <c r="AN782" i="3"/>
  <c r="AN776" i="3" s="1"/>
  <c r="AN777" i="3" s="1"/>
  <c r="AO782" i="3"/>
  <c r="AP782" i="3"/>
  <c r="AQ782" i="3"/>
  <c r="AQ776" i="3" s="1"/>
  <c r="AQ777" i="3" s="1"/>
  <c r="AR782" i="3"/>
  <c r="AS782" i="3"/>
  <c r="AT782" i="3"/>
  <c r="AU782" i="3"/>
  <c r="AU776" i="3" s="1"/>
  <c r="AU777" i="3" s="1"/>
  <c r="AV782" i="3"/>
  <c r="AW782" i="3"/>
  <c r="AX782" i="3"/>
  <c r="AY782" i="3"/>
  <c r="AZ782" i="3"/>
  <c r="BA782" i="3"/>
  <c r="BB782" i="3"/>
  <c r="AJ786" i="3"/>
  <c r="AK786" i="3"/>
  <c r="AL786" i="3"/>
  <c r="AM786" i="3"/>
  <c r="AN786" i="3"/>
  <c r="AO786" i="3"/>
  <c r="AP786" i="3"/>
  <c r="AQ786" i="3"/>
  <c r="AR786" i="3"/>
  <c r="AS786" i="3"/>
  <c r="AT786" i="3"/>
  <c r="AU786" i="3"/>
  <c r="AV786" i="3"/>
  <c r="AW786" i="3"/>
  <c r="AW776" i="3" s="1"/>
  <c r="AW777" i="3" s="1"/>
  <c r="AX786" i="3"/>
  <c r="AY786" i="3"/>
  <c r="AZ786" i="3"/>
  <c r="BA786" i="3"/>
  <c r="BB786" i="3"/>
  <c r="AK791" i="3"/>
  <c r="AK792" i="3" s="1"/>
  <c r="AL791" i="3"/>
  <c r="AL792" i="3" s="1"/>
  <c r="AP791" i="3"/>
  <c r="AQ791" i="3"/>
  <c r="AQ792" i="3" s="1"/>
  <c r="BA791" i="3"/>
  <c r="BA792" i="3" s="1"/>
  <c r="AJ793" i="3"/>
  <c r="AK793" i="3"/>
  <c r="AL793" i="3"/>
  <c r="AM793" i="3"/>
  <c r="AN793" i="3"/>
  <c r="AN791" i="3" s="1"/>
  <c r="AN792" i="3" s="1"/>
  <c r="AO793" i="3"/>
  <c r="AO791" i="3" s="1"/>
  <c r="AO792" i="3" s="1"/>
  <c r="AP793" i="3"/>
  <c r="AQ793" i="3"/>
  <c r="AR793" i="3"/>
  <c r="AS793" i="3"/>
  <c r="AT793" i="3"/>
  <c r="AU793" i="3"/>
  <c r="AV793" i="3"/>
  <c r="AW793" i="3"/>
  <c r="AX793" i="3"/>
  <c r="AX791" i="3" s="1"/>
  <c r="AX792" i="3" s="1"/>
  <c r="AY793" i="3"/>
  <c r="AY791" i="3" s="1"/>
  <c r="AY792" i="3" s="1"/>
  <c r="AZ793" i="3"/>
  <c r="BA793" i="3"/>
  <c r="BB793" i="3"/>
  <c r="BB791" i="3" s="1"/>
  <c r="BB792" i="3" s="1"/>
  <c r="AJ797" i="3"/>
  <c r="AK797" i="3"/>
  <c r="AL797" i="3"/>
  <c r="AM797" i="3"/>
  <c r="AN797" i="3"/>
  <c r="AO797" i="3"/>
  <c r="AP797" i="3"/>
  <c r="AQ797" i="3"/>
  <c r="AR797" i="3"/>
  <c r="AS797" i="3"/>
  <c r="AT797" i="3"/>
  <c r="AU797" i="3"/>
  <c r="AV797" i="3"/>
  <c r="AW797" i="3"/>
  <c r="AX797" i="3"/>
  <c r="AY797" i="3"/>
  <c r="AZ797" i="3"/>
  <c r="AZ791" i="3" s="1"/>
  <c r="AZ792" i="3" s="1"/>
  <c r="BA797" i="3"/>
  <c r="BB797" i="3"/>
  <c r="AJ801" i="3"/>
  <c r="AK801" i="3"/>
  <c r="AL801" i="3"/>
  <c r="AM801" i="3"/>
  <c r="AM791" i="3" s="1"/>
  <c r="AN801" i="3"/>
  <c r="AO801" i="3"/>
  <c r="AP801" i="3"/>
  <c r="AQ801" i="3"/>
  <c r="AR801" i="3"/>
  <c r="AR791" i="3" s="1"/>
  <c r="AR792" i="3" s="1"/>
  <c r="AS801" i="3"/>
  <c r="AT801" i="3"/>
  <c r="AU801" i="3"/>
  <c r="AV801" i="3"/>
  <c r="AW801" i="3"/>
  <c r="AW791" i="3" s="1"/>
  <c r="AW792" i="3" s="1"/>
  <c r="AX801" i="3"/>
  <c r="AY801" i="3"/>
  <c r="AZ801" i="3"/>
  <c r="BA801" i="3"/>
  <c r="BB801" i="3"/>
  <c r="AR807" i="3"/>
  <c r="AT807" i="3"/>
  <c r="AU807" i="3"/>
  <c r="AV807" i="3"/>
  <c r="AJ808" i="3"/>
  <c r="AJ806" i="3" s="1"/>
  <c r="AK808" i="3"/>
  <c r="AK806" i="3" s="1"/>
  <c r="AK807" i="3" s="1"/>
  <c r="AL808" i="3"/>
  <c r="AM808" i="3"/>
  <c r="AN808" i="3"/>
  <c r="AO808" i="3"/>
  <c r="AP808" i="3"/>
  <c r="AQ808" i="3"/>
  <c r="AR808" i="3"/>
  <c r="AS808" i="3"/>
  <c r="AT808" i="3"/>
  <c r="AU808" i="3"/>
  <c r="AV808" i="3"/>
  <c r="AW808" i="3"/>
  <c r="AX808" i="3"/>
  <c r="AY808" i="3"/>
  <c r="AY806" i="3" s="1"/>
  <c r="AY807" i="3" s="1"/>
  <c r="AZ808" i="3"/>
  <c r="BA808" i="3"/>
  <c r="BB808" i="3"/>
  <c r="AJ812" i="3"/>
  <c r="AK812" i="3"/>
  <c r="AL812" i="3"/>
  <c r="AL806" i="3" s="1"/>
  <c r="AL807" i="3" s="1"/>
  <c r="AM812" i="3"/>
  <c r="AM806" i="3" s="1"/>
  <c r="AN812" i="3"/>
  <c r="AN806" i="3" s="1"/>
  <c r="AN807" i="3" s="1"/>
  <c r="AO812" i="3"/>
  <c r="AO806" i="3" s="1"/>
  <c r="AO807" i="3" s="1"/>
  <c r="AP812" i="3"/>
  <c r="AP806" i="3" s="1"/>
  <c r="AQ812" i="3"/>
  <c r="AQ806" i="3" s="1"/>
  <c r="AQ807" i="3" s="1"/>
  <c r="AR812" i="3"/>
  <c r="AR806" i="3" s="1"/>
  <c r="AS812" i="3"/>
  <c r="AT812" i="3"/>
  <c r="AT806" i="3" s="1"/>
  <c r="AU812" i="3"/>
  <c r="AU806" i="3" s="1"/>
  <c r="AV812" i="3"/>
  <c r="AV806" i="3" s="1"/>
  <c r="AW812" i="3"/>
  <c r="AX812" i="3"/>
  <c r="AY812" i="3"/>
  <c r="AZ812" i="3"/>
  <c r="BA812" i="3"/>
  <c r="BB812" i="3"/>
  <c r="AJ816" i="3"/>
  <c r="AK816" i="3"/>
  <c r="AL816" i="3"/>
  <c r="AM816" i="3"/>
  <c r="AN816" i="3"/>
  <c r="AO816" i="3"/>
  <c r="AP816" i="3"/>
  <c r="AQ816" i="3"/>
  <c r="AR816" i="3"/>
  <c r="AS816" i="3"/>
  <c r="AT816" i="3"/>
  <c r="AU816" i="3"/>
  <c r="AV816" i="3"/>
  <c r="AW816" i="3"/>
  <c r="AX816" i="3"/>
  <c r="AY816" i="3"/>
  <c r="AZ816" i="3"/>
  <c r="BA816" i="3"/>
  <c r="BB816" i="3"/>
  <c r="AM821" i="3"/>
  <c r="AN821" i="3"/>
  <c r="AN822" i="3" s="1"/>
  <c r="AV822" i="3"/>
  <c r="BA822" i="3"/>
  <c r="AJ823" i="3"/>
  <c r="AK823" i="3"/>
  <c r="AK821" i="3" s="1"/>
  <c r="AK822" i="3" s="1"/>
  <c r="AL823" i="3"/>
  <c r="AM823" i="3"/>
  <c r="AN823" i="3"/>
  <c r="AO823" i="3"/>
  <c r="AO821" i="3" s="1"/>
  <c r="AO822" i="3" s="1"/>
  <c r="AP823" i="3"/>
  <c r="AP821" i="3" s="1"/>
  <c r="AQ823" i="3"/>
  <c r="AQ821" i="3" s="1"/>
  <c r="AQ822" i="3" s="1"/>
  <c r="AR823" i="3"/>
  <c r="AR821" i="3" s="1"/>
  <c r="AR822" i="3" s="1"/>
  <c r="AS823" i="3"/>
  <c r="AT823" i="3"/>
  <c r="AU823" i="3"/>
  <c r="AV823" i="3"/>
  <c r="AW823" i="3"/>
  <c r="AX823" i="3"/>
  <c r="AY823" i="3"/>
  <c r="AZ823" i="3"/>
  <c r="BA823" i="3"/>
  <c r="BB823" i="3"/>
  <c r="AJ827" i="3"/>
  <c r="AK827" i="3"/>
  <c r="AL827" i="3"/>
  <c r="AM827" i="3"/>
  <c r="AN827" i="3"/>
  <c r="AO827" i="3"/>
  <c r="AP827" i="3"/>
  <c r="AQ827" i="3"/>
  <c r="AR827" i="3"/>
  <c r="AS827" i="3"/>
  <c r="AS821" i="3" s="1"/>
  <c r="AS822" i="3" s="1"/>
  <c r="AT827" i="3"/>
  <c r="AU827" i="3"/>
  <c r="AU821" i="3" s="1"/>
  <c r="AU822" i="3" s="1"/>
  <c r="AV827" i="3"/>
  <c r="AW827" i="3"/>
  <c r="AW821" i="3" s="1"/>
  <c r="AW822" i="3" s="1"/>
  <c r="AX827" i="3"/>
  <c r="AX821" i="3" s="1"/>
  <c r="AX822" i="3" s="1"/>
  <c r="AY827" i="3"/>
  <c r="AY821" i="3" s="1"/>
  <c r="AY822" i="3" s="1"/>
  <c r="AZ827" i="3"/>
  <c r="AZ821" i="3" s="1"/>
  <c r="AZ822" i="3" s="1"/>
  <c r="BA827" i="3"/>
  <c r="BA821" i="3" s="1"/>
  <c r="BB827" i="3"/>
  <c r="AJ831" i="3"/>
  <c r="AJ821" i="3" s="1"/>
  <c r="AK831" i="3"/>
  <c r="AL831" i="3"/>
  <c r="AL821" i="3" s="1"/>
  <c r="AL822" i="3" s="1"/>
  <c r="AM831" i="3"/>
  <c r="AN831" i="3"/>
  <c r="AO831" i="3"/>
  <c r="AP831" i="3"/>
  <c r="AQ831" i="3"/>
  <c r="AR831" i="3"/>
  <c r="AS831" i="3"/>
  <c r="AT831" i="3"/>
  <c r="AU831" i="3"/>
  <c r="AV831" i="3"/>
  <c r="AV821" i="3" s="1"/>
  <c r="AW831" i="3"/>
  <c r="AX831" i="3"/>
  <c r="AY831" i="3"/>
  <c r="AZ831" i="3"/>
  <c r="BA831" i="3"/>
  <c r="BB831" i="3"/>
  <c r="AO836" i="3"/>
  <c r="AO837" i="3" s="1"/>
  <c r="AQ836" i="3"/>
  <c r="AR836" i="3"/>
  <c r="AR837" i="3" s="1"/>
  <c r="AS836" i="3"/>
  <c r="AS837" i="3" s="1"/>
  <c r="AX836" i="3"/>
  <c r="AX837" i="3" s="1"/>
  <c r="AL837" i="3"/>
  <c r="AN837" i="3"/>
  <c r="BB837" i="3"/>
  <c r="AJ838" i="3"/>
  <c r="AJ836" i="3" s="1"/>
  <c r="AK838" i="3"/>
  <c r="AL838" i="3"/>
  <c r="AM838" i="3"/>
  <c r="AN838" i="3"/>
  <c r="AO838" i="3"/>
  <c r="AP838" i="3"/>
  <c r="AP836" i="3" s="1"/>
  <c r="AP837" i="3" s="1"/>
  <c r="AQ838" i="3"/>
  <c r="AR838" i="3"/>
  <c r="AS838" i="3"/>
  <c r="AT838" i="3"/>
  <c r="AU838" i="3"/>
  <c r="AV838" i="3"/>
  <c r="AW838" i="3"/>
  <c r="AX838" i="3"/>
  <c r="AY838" i="3"/>
  <c r="AZ838" i="3"/>
  <c r="BA838" i="3"/>
  <c r="BB838" i="3"/>
  <c r="BB836" i="3" s="1"/>
  <c r="AJ842" i="3"/>
  <c r="AK842" i="3"/>
  <c r="AL842" i="3"/>
  <c r="AL836" i="3" s="1"/>
  <c r="AM842" i="3"/>
  <c r="AM836" i="3" s="1"/>
  <c r="AN842" i="3"/>
  <c r="AN836" i="3" s="1"/>
  <c r="AO842" i="3"/>
  <c r="AP842" i="3"/>
  <c r="AQ842" i="3"/>
  <c r="AR842" i="3"/>
  <c r="AS842" i="3"/>
  <c r="AT842" i="3"/>
  <c r="AT836" i="3" s="1"/>
  <c r="AU842" i="3"/>
  <c r="AU836" i="3" s="1"/>
  <c r="AU837" i="3" s="1"/>
  <c r="AV842" i="3"/>
  <c r="AV836" i="3" s="1"/>
  <c r="AW842" i="3"/>
  <c r="AW836" i="3" s="1"/>
  <c r="AW837" i="3" s="1"/>
  <c r="AX842" i="3"/>
  <c r="AY842" i="3"/>
  <c r="AZ842" i="3"/>
  <c r="BA842" i="3"/>
  <c r="BB842" i="3"/>
  <c r="AJ846" i="3"/>
  <c r="AK846" i="3"/>
  <c r="AL846" i="3"/>
  <c r="AM846" i="3"/>
  <c r="AN846" i="3"/>
  <c r="AO846" i="3"/>
  <c r="AP846" i="3"/>
  <c r="AQ846" i="3"/>
  <c r="AR846" i="3"/>
  <c r="AS846" i="3"/>
  <c r="AT846" i="3"/>
  <c r="AU846" i="3"/>
  <c r="AV846" i="3"/>
  <c r="AW846" i="3"/>
  <c r="AX846" i="3"/>
  <c r="AY846" i="3"/>
  <c r="AY836" i="3" s="1"/>
  <c r="AY837" i="3" s="1"/>
  <c r="AZ846" i="3"/>
  <c r="BA846" i="3"/>
  <c r="BB846" i="3"/>
  <c r="AT851" i="3"/>
  <c r="AT852" i="3" s="1"/>
  <c r="AU851" i="3"/>
  <c r="AU852" i="3" s="1"/>
  <c r="AV851" i="3"/>
  <c r="AW851" i="3"/>
  <c r="AW852" i="3" s="1"/>
  <c r="AX851" i="3"/>
  <c r="AX852" i="3" s="1"/>
  <c r="AY851" i="3"/>
  <c r="AY852" i="3" s="1"/>
  <c r="AZ851" i="3"/>
  <c r="AZ852" i="3" s="1"/>
  <c r="AN852" i="3"/>
  <c r="AJ853" i="3"/>
  <c r="AJ851" i="3" s="1"/>
  <c r="AK853" i="3"/>
  <c r="AK851" i="3" s="1"/>
  <c r="AK852" i="3" s="1"/>
  <c r="AL853" i="3"/>
  <c r="AM853" i="3"/>
  <c r="AM851" i="3" s="1"/>
  <c r="AN853" i="3"/>
  <c r="AN851" i="3" s="1"/>
  <c r="AO853" i="3"/>
  <c r="AP853" i="3"/>
  <c r="AQ853" i="3"/>
  <c r="AQ851" i="3" s="1"/>
  <c r="AQ852" i="3" s="1"/>
  <c r="AR853" i="3"/>
  <c r="AR851" i="3" s="1"/>
  <c r="AR852" i="3" s="1"/>
  <c r="AS853" i="3"/>
  <c r="AT853" i="3"/>
  <c r="AU853" i="3"/>
  <c r="AV853" i="3"/>
  <c r="AW853" i="3"/>
  <c r="AX853" i="3"/>
  <c r="AY853" i="3"/>
  <c r="AZ853" i="3"/>
  <c r="BA853" i="3"/>
  <c r="BA851" i="3" s="1"/>
  <c r="BA852" i="3" s="1"/>
  <c r="BB853" i="3"/>
  <c r="AJ857" i="3"/>
  <c r="AK857" i="3"/>
  <c r="AL857" i="3"/>
  <c r="AM857" i="3"/>
  <c r="AN857" i="3"/>
  <c r="AO857" i="3"/>
  <c r="AP857" i="3"/>
  <c r="AQ857" i="3"/>
  <c r="AR857" i="3"/>
  <c r="AS857" i="3"/>
  <c r="AT857" i="3"/>
  <c r="AU857" i="3"/>
  <c r="AV857" i="3"/>
  <c r="AW857" i="3"/>
  <c r="AX857" i="3"/>
  <c r="AY857" i="3"/>
  <c r="AZ857" i="3"/>
  <c r="BA857" i="3"/>
  <c r="BB857" i="3"/>
  <c r="AJ861" i="3"/>
  <c r="AK861" i="3"/>
  <c r="AL861" i="3"/>
  <c r="AM861" i="3"/>
  <c r="AN861" i="3"/>
  <c r="AO861" i="3"/>
  <c r="AP861" i="3"/>
  <c r="AQ861" i="3"/>
  <c r="AR861" i="3"/>
  <c r="AS861" i="3"/>
  <c r="AS851" i="3" s="1"/>
  <c r="AT861" i="3"/>
  <c r="AU861" i="3"/>
  <c r="AV861" i="3"/>
  <c r="AW861" i="3"/>
  <c r="AX861" i="3"/>
  <c r="AY861" i="3"/>
  <c r="AZ861" i="3"/>
  <c r="BA861" i="3"/>
  <c r="BB861" i="3"/>
  <c r="AO866" i="3"/>
  <c r="AR866" i="3"/>
  <c r="AT866" i="3"/>
  <c r="AU866" i="3"/>
  <c r="AU867" i="3" s="1"/>
  <c r="AO867" i="3"/>
  <c r="AQ867" i="3"/>
  <c r="AR867" i="3"/>
  <c r="AS867" i="3"/>
  <c r="AT867" i="3"/>
  <c r="AV867" i="3"/>
  <c r="AJ868" i="3"/>
  <c r="AJ866" i="3" s="1"/>
  <c r="AK868" i="3"/>
  <c r="AL868" i="3"/>
  <c r="AM868" i="3"/>
  <c r="AN868" i="3"/>
  <c r="AO868" i="3"/>
  <c r="AP868" i="3"/>
  <c r="AQ868" i="3"/>
  <c r="AR868" i="3"/>
  <c r="AS868" i="3"/>
  <c r="AT868" i="3"/>
  <c r="AU868" i="3"/>
  <c r="AV868" i="3"/>
  <c r="AW868" i="3"/>
  <c r="AX868" i="3"/>
  <c r="AY868" i="3"/>
  <c r="AZ868" i="3"/>
  <c r="BA868" i="3"/>
  <c r="BB868" i="3"/>
  <c r="AJ872" i="3"/>
  <c r="AK872" i="3"/>
  <c r="AK866" i="3" s="1"/>
  <c r="AK867" i="3" s="1"/>
  <c r="AL872" i="3"/>
  <c r="AL866" i="3" s="1"/>
  <c r="AL867" i="3" s="1"/>
  <c r="AM872" i="3"/>
  <c r="AN872" i="3"/>
  <c r="AN866" i="3" s="1"/>
  <c r="AN867" i="3" s="1"/>
  <c r="AO872" i="3"/>
  <c r="AP872" i="3"/>
  <c r="AQ872" i="3"/>
  <c r="AR872" i="3"/>
  <c r="AS872" i="3"/>
  <c r="AS866" i="3" s="1"/>
  <c r="AT872" i="3"/>
  <c r="AU872" i="3"/>
  <c r="AV872" i="3"/>
  <c r="AV866" i="3" s="1"/>
  <c r="AW872" i="3"/>
  <c r="AX872" i="3"/>
  <c r="AY872" i="3"/>
  <c r="AZ872" i="3"/>
  <c r="BA872" i="3"/>
  <c r="BB872" i="3"/>
  <c r="AJ876" i="3"/>
  <c r="AK876" i="3"/>
  <c r="AL876" i="3"/>
  <c r="AM876" i="3"/>
  <c r="AN876" i="3"/>
  <c r="AO876" i="3"/>
  <c r="AP876" i="3"/>
  <c r="AQ876" i="3"/>
  <c r="AQ866" i="3" s="1"/>
  <c r="AR876" i="3"/>
  <c r="AS876" i="3"/>
  <c r="AT876" i="3"/>
  <c r="AU876" i="3"/>
  <c r="AV876" i="3"/>
  <c r="AW876" i="3"/>
  <c r="AX876" i="3"/>
  <c r="AY876" i="3"/>
  <c r="AY866" i="3" s="1"/>
  <c r="AY867" i="3" s="1"/>
  <c r="AZ876" i="3"/>
  <c r="BA876" i="3"/>
  <c r="BB876" i="3"/>
  <c r="AJ881" i="3"/>
  <c r="AL881" i="3"/>
  <c r="AL882" i="3" s="1"/>
  <c r="AM881" i="3"/>
  <c r="AN881" i="3"/>
  <c r="AN882" i="3" s="1"/>
  <c r="AP881" i="3"/>
  <c r="AQ881" i="3"/>
  <c r="AQ882" i="3" s="1"/>
  <c r="AR881" i="3"/>
  <c r="AR882" i="3" s="1"/>
  <c r="AS881" i="3"/>
  <c r="AS882" i="3"/>
  <c r="AJ883" i="3"/>
  <c r="AK883" i="3"/>
  <c r="AK881" i="3" s="1"/>
  <c r="AK882" i="3" s="1"/>
  <c r="AL883" i="3"/>
  <c r="AM883" i="3"/>
  <c r="AN883" i="3"/>
  <c r="AO883" i="3"/>
  <c r="AO881" i="3" s="1"/>
  <c r="AO882" i="3" s="1"/>
  <c r="AP883" i="3"/>
  <c r="AQ883" i="3"/>
  <c r="AR883" i="3"/>
  <c r="AS883" i="3"/>
  <c r="AT883" i="3"/>
  <c r="AU883" i="3"/>
  <c r="AU881" i="3" s="1"/>
  <c r="AU882" i="3" s="1"/>
  <c r="AV883" i="3"/>
  <c r="AW883" i="3"/>
  <c r="AX883" i="3"/>
  <c r="AY883" i="3"/>
  <c r="AZ883" i="3"/>
  <c r="AZ881" i="3" s="1"/>
  <c r="AZ882" i="3" s="1"/>
  <c r="BA883" i="3"/>
  <c r="BB883" i="3"/>
  <c r="AJ887" i="3"/>
  <c r="AK887" i="3"/>
  <c r="AL887" i="3"/>
  <c r="AM887" i="3"/>
  <c r="AN887" i="3"/>
  <c r="AO887" i="3"/>
  <c r="AP887" i="3"/>
  <c r="AQ887" i="3"/>
  <c r="AR887" i="3"/>
  <c r="AS887" i="3"/>
  <c r="AT887" i="3"/>
  <c r="AU887" i="3"/>
  <c r="AV887" i="3"/>
  <c r="AW887" i="3"/>
  <c r="AW881" i="3" s="1"/>
  <c r="AW882" i="3" s="1"/>
  <c r="AX887" i="3"/>
  <c r="AY887" i="3"/>
  <c r="AY881" i="3" s="1"/>
  <c r="AY882" i="3" s="1"/>
  <c r="AZ887" i="3"/>
  <c r="BA887" i="3"/>
  <c r="BB887" i="3"/>
  <c r="AJ891" i="3"/>
  <c r="AK891" i="3"/>
  <c r="AL891" i="3"/>
  <c r="AM891" i="3"/>
  <c r="AN891" i="3"/>
  <c r="AO891" i="3"/>
  <c r="AP891" i="3"/>
  <c r="AQ891" i="3"/>
  <c r="AR891" i="3"/>
  <c r="AS891" i="3"/>
  <c r="AT891" i="3"/>
  <c r="AT881" i="3" s="1"/>
  <c r="AU891" i="3"/>
  <c r="AV891" i="3"/>
  <c r="AW891" i="3"/>
  <c r="AX891" i="3"/>
  <c r="AY891" i="3"/>
  <c r="AZ891" i="3"/>
  <c r="BA891" i="3"/>
  <c r="BB891" i="3"/>
  <c r="AJ896" i="3"/>
  <c r="AY896" i="3"/>
  <c r="AY897" i="3" s="1"/>
  <c r="BG896" i="3"/>
  <c r="AJ897" i="3"/>
  <c r="AR897" i="3"/>
  <c r="AS897" i="3"/>
  <c r="AJ898" i="3"/>
  <c r="AK898" i="3"/>
  <c r="AL898" i="3"/>
  <c r="AM898" i="3"/>
  <c r="AN898" i="3"/>
  <c r="AO898" i="3"/>
  <c r="AP898" i="3"/>
  <c r="AQ898" i="3"/>
  <c r="AR898" i="3"/>
  <c r="AS898" i="3"/>
  <c r="AT898" i="3"/>
  <c r="AU898" i="3"/>
  <c r="AV898" i="3"/>
  <c r="AW898" i="3"/>
  <c r="AW896" i="3" s="1"/>
  <c r="AW897" i="3" s="1"/>
  <c r="AX898" i="3"/>
  <c r="AY898" i="3"/>
  <c r="AZ898" i="3"/>
  <c r="BA898" i="3"/>
  <c r="BA896" i="3" s="1"/>
  <c r="BA897" i="3" s="1"/>
  <c r="BB898" i="3"/>
  <c r="BB896" i="3" s="1"/>
  <c r="BB897" i="3" s="1"/>
  <c r="AJ902" i="3"/>
  <c r="AK902" i="3"/>
  <c r="AL902" i="3"/>
  <c r="AM902" i="3"/>
  <c r="AM896" i="3" s="1"/>
  <c r="AM897" i="3" s="1"/>
  <c r="AN902" i="3"/>
  <c r="AN896" i="3" s="1"/>
  <c r="AN897" i="3" s="1"/>
  <c r="AO902" i="3"/>
  <c r="AO896" i="3" s="1"/>
  <c r="AO897" i="3" s="1"/>
  <c r="AP902" i="3"/>
  <c r="AP896" i="3" s="1"/>
  <c r="AP897" i="3" s="1"/>
  <c r="AQ902" i="3"/>
  <c r="AQ896" i="3" s="1"/>
  <c r="AQ897" i="3" s="1"/>
  <c r="AR902" i="3"/>
  <c r="AS902" i="3"/>
  <c r="AT902" i="3"/>
  <c r="AT896" i="3" s="1"/>
  <c r="AT897" i="3" s="1"/>
  <c r="AU902" i="3"/>
  <c r="AV902" i="3"/>
  <c r="AW902" i="3"/>
  <c r="AX902" i="3"/>
  <c r="AY902" i="3"/>
  <c r="AZ902" i="3"/>
  <c r="BA902" i="3"/>
  <c r="BB902" i="3"/>
  <c r="AJ906" i="3"/>
  <c r="AK906" i="3"/>
  <c r="AL906" i="3"/>
  <c r="AM906" i="3"/>
  <c r="AN906" i="3"/>
  <c r="AO906" i="3"/>
  <c r="AP906" i="3"/>
  <c r="AQ906" i="3"/>
  <c r="AR906" i="3"/>
  <c r="AR896" i="3" s="1"/>
  <c r="AS906" i="3"/>
  <c r="AS896" i="3" s="1"/>
  <c r="AT906" i="3"/>
  <c r="AU906" i="3"/>
  <c r="AU896" i="3" s="1"/>
  <c r="AU897" i="3" s="1"/>
  <c r="AV906" i="3"/>
  <c r="AV896" i="3" s="1"/>
  <c r="AW906" i="3"/>
  <c r="AX906" i="3"/>
  <c r="AY906" i="3"/>
  <c r="AZ906" i="3"/>
  <c r="BA906" i="3"/>
  <c r="BB906" i="3"/>
  <c r="AJ911" i="3"/>
  <c r="AK911" i="3"/>
  <c r="AK912" i="3" s="1"/>
  <c r="AP911" i="3"/>
  <c r="AR911" i="3"/>
  <c r="AR912" i="3" s="1"/>
  <c r="AY912" i="3"/>
  <c r="BB912" i="3"/>
  <c r="AJ913" i="3"/>
  <c r="AK913" i="3"/>
  <c r="AL913" i="3"/>
  <c r="AL911" i="3" s="1"/>
  <c r="AL912" i="3" s="1"/>
  <c r="AM913" i="3"/>
  <c r="AN913" i="3"/>
  <c r="AN911" i="3" s="1"/>
  <c r="AN912" i="3" s="1"/>
  <c r="AO913" i="3"/>
  <c r="AP913" i="3"/>
  <c r="AQ913" i="3"/>
  <c r="AR913" i="3"/>
  <c r="AS913" i="3"/>
  <c r="AS911" i="3" s="1"/>
  <c r="AT913" i="3"/>
  <c r="AT911" i="3" s="1"/>
  <c r="AT912" i="3" s="1"/>
  <c r="AU913" i="3"/>
  <c r="AU911" i="3" s="1"/>
  <c r="AU912" i="3" s="1"/>
  <c r="AV913" i="3"/>
  <c r="AV911" i="3" s="1"/>
  <c r="AW913" i="3"/>
  <c r="AW911" i="3" s="1"/>
  <c r="AW912" i="3" s="1"/>
  <c r="AX913" i="3"/>
  <c r="AY913" i="3"/>
  <c r="AY911" i="3" s="1"/>
  <c r="AZ913" i="3"/>
  <c r="BA913" i="3"/>
  <c r="BB913" i="3"/>
  <c r="BB911" i="3" s="1"/>
  <c r="AJ917" i="3"/>
  <c r="AK917" i="3"/>
  <c r="AL917" i="3"/>
  <c r="AM917" i="3"/>
  <c r="AN917" i="3"/>
  <c r="AO917" i="3"/>
  <c r="AP917" i="3"/>
  <c r="AQ917" i="3"/>
  <c r="AR917" i="3"/>
  <c r="AS917" i="3"/>
  <c r="AT917" i="3"/>
  <c r="AU917" i="3"/>
  <c r="AV917" i="3"/>
  <c r="AW917" i="3"/>
  <c r="AX917" i="3"/>
  <c r="AY917" i="3"/>
  <c r="AZ917" i="3"/>
  <c r="BA917" i="3"/>
  <c r="BB917" i="3"/>
  <c r="AJ921" i="3"/>
  <c r="AK921" i="3"/>
  <c r="AL921" i="3"/>
  <c r="AM921" i="3"/>
  <c r="AN921" i="3"/>
  <c r="AO921" i="3"/>
  <c r="AP921" i="3"/>
  <c r="AQ921" i="3"/>
  <c r="AR921" i="3"/>
  <c r="AS921" i="3"/>
  <c r="AT921" i="3"/>
  <c r="AU921" i="3"/>
  <c r="AV921" i="3"/>
  <c r="AW921" i="3"/>
  <c r="AX921" i="3"/>
  <c r="AX911" i="3" s="1"/>
  <c r="AX912" i="3" s="1"/>
  <c r="AY921" i="3"/>
  <c r="AZ921" i="3"/>
  <c r="BA921" i="3"/>
  <c r="BB921" i="3"/>
  <c r="AJ927" i="3"/>
  <c r="AL927" i="3"/>
  <c r="AM927" i="3"/>
  <c r="AP927" i="3"/>
  <c r="AJ928" i="3"/>
  <c r="AK928" i="3"/>
  <c r="AL928" i="3"/>
  <c r="AM928" i="3"/>
  <c r="AN928" i="3"/>
  <c r="AO928" i="3"/>
  <c r="AP928" i="3"/>
  <c r="AQ928" i="3"/>
  <c r="AR928" i="3"/>
  <c r="AS928" i="3"/>
  <c r="AT928" i="3"/>
  <c r="AU928" i="3"/>
  <c r="AV928" i="3"/>
  <c r="AW928" i="3"/>
  <c r="AW926" i="3" s="1"/>
  <c r="AW927" i="3" s="1"/>
  <c r="AX928" i="3"/>
  <c r="AX926" i="3" s="1"/>
  <c r="AX927" i="3" s="1"/>
  <c r="AY928" i="3"/>
  <c r="AZ928" i="3"/>
  <c r="BA928" i="3"/>
  <c r="BB928" i="3"/>
  <c r="AJ932" i="3"/>
  <c r="AJ926" i="3" s="1"/>
  <c r="AK932" i="3"/>
  <c r="AL932" i="3"/>
  <c r="AL926" i="3" s="1"/>
  <c r="AM932" i="3"/>
  <c r="AM926" i="3" s="1"/>
  <c r="AN932" i="3"/>
  <c r="AN926" i="3" s="1"/>
  <c r="AN927" i="3" s="1"/>
  <c r="AO932" i="3"/>
  <c r="AO926" i="3" s="1"/>
  <c r="AO927" i="3" s="1"/>
  <c r="AP932" i="3"/>
  <c r="AP926" i="3" s="1"/>
  <c r="AQ932" i="3"/>
  <c r="AR932" i="3"/>
  <c r="AS932" i="3"/>
  <c r="AT932" i="3"/>
  <c r="AU932" i="3"/>
  <c r="AV932" i="3"/>
  <c r="AW932" i="3"/>
  <c r="AX932" i="3"/>
  <c r="AY932" i="3"/>
  <c r="AZ932" i="3"/>
  <c r="BA932" i="3"/>
  <c r="BB932" i="3"/>
  <c r="AJ936" i="3"/>
  <c r="AK936" i="3"/>
  <c r="AL936" i="3"/>
  <c r="AM936" i="3"/>
  <c r="AN936" i="3"/>
  <c r="AO936" i="3"/>
  <c r="AP936" i="3"/>
  <c r="AQ936" i="3"/>
  <c r="AR936" i="3"/>
  <c r="AS936" i="3"/>
  <c r="AS926" i="3" s="1"/>
  <c r="AS927" i="3" s="1"/>
  <c r="AT936" i="3"/>
  <c r="AU936" i="3"/>
  <c r="AU926" i="3" s="1"/>
  <c r="AU927" i="3" s="1"/>
  <c r="AV936" i="3"/>
  <c r="AW936" i="3"/>
  <c r="AX936" i="3"/>
  <c r="AY936" i="3"/>
  <c r="AZ936" i="3"/>
  <c r="BA936" i="3"/>
  <c r="BB936" i="3"/>
  <c r="AQ941" i="3"/>
  <c r="AX941" i="3"/>
  <c r="AX942" i="3" s="1"/>
  <c r="AQ942" i="3"/>
  <c r="AJ943" i="3"/>
  <c r="AJ941" i="3" s="1"/>
  <c r="AK943" i="3"/>
  <c r="AK941" i="3" s="1"/>
  <c r="AK942" i="3" s="1"/>
  <c r="AL943" i="3"/>
  <c r="AL941" i="3" s="1"/>
  <c r="AL942" i="3" s="1"/>
  <c r="AM943" i="3"/>
  <c r="AM941" i="3" s="1"/>
  <c r="AN943" i="3"/>
  <c r="AN941" i="3" s="1"/>
  <c r="AN942" i="3" s="1"/>
  <c r="AO943" i="3"/>
  <c r="AO941" i="3" s="1"/>
  <c r="AO942" i="3" s="1"/>
  <c r="AP943" i="3"/>
  <c r="AQ943" i="3"/>
  <c r="AR943" i="3"/>
  <c r="AS943" i="3"/>
  <c r="AT943" i="3"/>
  <c r="AU943" i="3"/>
  <c r="AV943" i="3"/>
  <c r="AW943" i="3"/>
  <c r="AX943" i="3"/>
  <c r="AY943" i="3"/>
  <c r="AY941" i="3" s="1"/>
  <c r="AY942" i="3" s="1"/>
  <c r="AZ943" i="3"/>
  <c r="BA943" i="3"/>
  <c r="BB943" i="3"/>
  <c r="AJ947" i="3"/>
  <c r="AK947" i="3"/>
  <c r="AL947" i="3"/>
  <c r="AM947" i="3"/>
  <c r="AN947" i="3"/>
  <c r="AO947" i="3"/>
  <c r="AP947" i="3"/>
  <c r="AP941" i="3" s="1"/>
  <c r="AP942" i="3" s="1"/>
  <c r="AQ947" i="3"/>
  <c r="AR947" i="3"/>
  <c r="AS947" i="3"/>
  <c r="AT947" i="3"/>
  <c r="AU947" i="3"/>
  <c r="AU941" i="3" s="1"/>
  <c r="AU942" i="3" s="1"/>
  <c r="AV947" i="3"/>
  <c r="AV941" i="3" s="1"/>
  <c r="AW947" i="3"/>
  <c r="AW941" i="3" s="1"/>
  <c r="AW942" i="3" s="1"/>
  <c r="AX947" i="3"/>
  <c r="AY947" i="3"/>
  <c r="AZ947" i="3"/>
  <c r="BA947" i="3"/>
  <c r="BB947" i="3"/>
  <c r="AJ951" i="3"/>
  <c r="AK951" i="3"/>
  <c r="AL951" i="3"/>
  <c r="AM951" i="3"/>
  <c r="AN951" i="3"/>
  <c r="AO951" i="3"/>
  <c r="AP951" i="3"/>
  <c r="AQ951" i="3"/>
  <c r="AR951" i="3"/>
  <c r="AR941" i="3" s="1"/>
  <c r="AR942" i="3" s="1"/>
  <c r="AS951" i="3"/>
  <c r="AT951" i="3"/>
  <c r="AU951" i="3"/>
  <c r="AV951" i="3"/>
  <c r="AW951" i="3"/>
  <c r="AX951" i="3"/>
  <c r="AY951" i="3"/>
  <c r="AZ951" i="3"/>
  <c r="BA951" i="3"/>
  <c r="BB951" i="3"/>
  <c r="AJ956" i="3"/>
  <c r="AM956" i="3"/>
  <c r="AM957" i="3" s="1"/>
  <c r="AN956" i="3"/>
  <c r="AP956" i="3"/>
  <c r="AP957" i="3" s="1"/>
  <c r="AQ956" i="3"/>
  <c r="AQ957" i="3" s="1"/>
  <c r="AR956" i="3"/>
  <c r="AR957" i="3" s="1"/>
  <c r="AS956" i="3"/>
  <c r="AT956" i="3"/>
  <c r="AT957" i="3" s="1"/>
  <c r="AN957" i="3"/>
  <c r="AJ958" i="3"/>
  <c r="AK958" i="3"/>
  <c r="AK956" i="3" s="1"/>
  <c r="AK957" i="3" s="1"/>
  <c r="AL958" i="3"/>
  <c r="AL956" i="3" s="1"/>
  <c r="AL957" i="3" s="1"/>
  <c r="AM958" i="3"/>
  <c r="AN958" i="3"/>
  <c r="AO958" i="3"/>
  <c r="AP958" i="3"/>
  <c r="AQ958" i="3"/>
  <c r="AR958" i="3"/>
  <c r="AS958" i="3"/>
  <c r="AT958" i="3"/>
  <c r="AU958" i="3"/>
  <c r="AV958" i="3"/>
  <c r="AW958" i="3"/>
  <c r="AW956" i="3" s="1"/>
  <c r="AW957" i="3" s="1"/>
  <c r="AX958" i="3"/>
  <c r="AX956" i="3" s="1"/>
  <c r="AX957" i="3" s="1"/>
  <c r="AY958" i="3"/>
  <c r="AZ958" i="3"/>
  <c r="AZ956" i="3" s="1"/>
  <c r="AZ957" i="3" s="1"/>
  <c r="BA958" i="3"/>
  <c r="BB958" i="3"/>
  <c r="AJ962" i="3"/>
  <c r="AK962" i="3"/>
  <c r="AL962" i="3"/>
  <c r="AM962" i="3"/>
  <c r="AN962" i="3"/>
  <c r="AO962" i="3"/>
  <c r="AO956" i="3" s="1"/>
  <c r="AP962" i="3"/>
  <c r="AQ962" i="3"/>
  <c r="AR962" i="3"/>
  <c r="AS962" i="3"/>
  <c r="AT962" i="3"/>
  <c r="AU962" i="3"/>
  <c r="AU956" i="3" s="1"/>
  <c r="AU957" i="3" s="1"/>
  <c r="AV962" i="3"/>
  <c r="AW962" i="3"/>
  <c r="AX962" i="3"/>
  <c r="AY962" i="3"/>
  <c r="AY956" i="3" s="1"/>
  <c r="AY957" i="3" s="1"/>
  <c r="AZ962" i="3"/>
  <c r="BA962" i="3"/>
  <c r="BB962" i="3"/>
  <c r="AJ966" i="3"/>
  <c r="AK966" i="3"/>
  <c r="AL966" i="3"/>
  <c r="AM966" i="3"/>
  <c r="AN966" i="3"/>
  <c r="AO966" i="3"/>
  <c r="AP966" i="3"/>
  <c r="AQ966" i="3"/>
  <c r="AR966" i="3"/>
  <c r="AS966" i="3"/>
  <c r="AT966" i="3"/>
  <c r="AU966" i="3"/>
  <c r="AV966" i="3"/>
  <c r="AW966" i="3"/>
  <c r="AX966" i="3"/>
  <c r="AY966" i="3"/>
  <c r="AZ966" i="3"/>
  <c r="BA966" i="3"/>
  <c r="BB966" i="3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BF941" i="3" l="1"/>
  <c r="AJ942" i="3"/>
  <c r="BJ701" i="3"/>
  <c r="AV702" i="3"/>
  <c r="BJ761" i="3"/>
  <c r="AV762" i="3"/>
  <c r="AP702" i="3"/>
  <c r="BF206" i="3"/>
  <c r="AK207" i="3"/>
  <c r="BG506" i="3"/>
  <c r="AM507" i="3"/>
  <c r="BI431" i="3"/>
  <c r="AU432" i="3"/>
  <c r="BJ641" i="3"/>
  <c r="BF821" i="3"/>
  <c r="AJ822" i="3"/>
  <c r="BH821" i="3"/>
  <c r="AP822" i="3"/>
  <c r="AV582" i="3"/>
  <c r="BJ581" i="3"/>
  <c r="BJ521" i="3"/>
  <c r="AV522" i="3"/>
  <c r="AV837" i="3"/>
  <c r="BJ836" i="3"/>
  <c r="BF701" i="3"/>
  <c r="AJ702" i="3"/>
  <c r="BF506" i="3"/>
  <c r="AJ507" i="3"/>
  <c r="BH491" i="3"/>
  <c r="AP492" i="3"/>
  <c r="AO957" i="3"/>
  <c r="BG956" i="3"/>
  <c r="AV897" i="3"/>
  <c r="AS537" i="3"/>
  <c r="AT837" i="3"/>
  <c r="BI836" i="3"/>
  <c r="AV357" i="3"/>
  <c r="BJ356" i="3"/>
  <c r="AP402" i="3"/>
  <c r="BH401" i="3"/>
  <c r="BG791" i="3"/>
  <c r="AM792" i="3"/>
  <c r="AS237" i="3"/>
  <c r="AN57" i="3"/>
  <c r="BG56" i="3"/>
  <c r="BG731" i="3"/>
  <c r="AM732" i="3"/>
  <c r="BH86" i="3"/>
  <c r="AP87" i="3"/>
  <c r="AJ597" i="3"/>
  <c r="AV942" i="3"/>
  <c r="AV312" i="3"/>
  <c r="BJ311" i="3"/>
  <c r="AV597" i="3"/>
  <c r="BJ596" i="3"/>
  <c r="BI626" i="3"/>
  <c r="AS627" i="3"/>
  <c r="AJ417" i="3"/>
  <c r="BF416" i="3"/>
  <c r="AP57" i="3"/>
  <c r="BH56" i="3"/>
  <c r="AS912" i="3"/>
  <c r="AS957" i="3"/>
  <c r="AM237" i="3"/>
  <c r="BG236" i="3"/>
  <c r="BG761" i="3"/>
  <c r="AM762" i="3"/>
  <c r="BI581" i="3"/>
  <c r="AN537" i="3"/>
  <c r="BG536" i="3"/>
  <c r="AJ837" i="3"/>
  <c r="BF836" i="3"/>
  <c r="BF221" i="3"/>
  <c r="AJ222" i="3"/>
  <c r="AV477" i="3"/>
  <c r="BJ86" i="3"/>
  <c r="AV87" i="3"/>
  <c r="AV327" i="3"/>
  <c r="BJ326" i="3"/>
  <c r="AV642" i="3"/>
  <c r="AP627" i="3"/>
  <c r="BH626" i="3"/>
  <c r="AP807" i="3"/>
  <c r="AX581" i="3"/>
  <c r="AX582" i="3" s="1"/>
  <c r="AK581" i="3"/>
  <c r="AK582" i="3" s="1"/>
  <c r="BH116" i="3"/>
  <c r="AP117" i="3"/>
  <c r="BH791" i="3"/>
  <c r="AP792" i="3"/>
  <c r="BG701" i="3"/>
  <c r="AM702" i="3"/>
  <c r="AW581" i="3"/>
  <c r="AW582" i="3" s="1"/>
  <c r="AJ581" i="3"/>
  <c r="BH566" i="3"/>
  <c r="AP567" i="3"/>
  <c r="AM447" i="3"/>
  <c r="BG446" i="3"/>
  <c r="AX536" i="3"/>
  <c r="AX537" i="3" s="1"/>
  <c r="AP252" i="3"/>
  <c r="BH251" i="3"/>
  <c r="BI146" i="3"/>
  <c r="AS147" i="3"/>
  <c r="BA116" i="3"/>
  <c r="BA117" i="3" s="1"/>
  <c r="AN116" i="3"/>
  <c r="AN117" i="3" s="1"/>
  <c r="BG806" i="3"/>
  <c r="AM807" i="3"/>
  <c r="AS582" i="3"/>
  <c r="AZ116" i="3"/>
  <c r="AZ117" i="3" s="1"/>
  <c r="AM116" i="3"/>
  <c r="BF866" i="3"/>
  <c r="AJ867" i="3"/>
  <c r="AS687" i="3"/>
  <c r="AV537" i="3"/>
  <c r="AP147" i="3"/>
  <c r="BH146" i="3"/>
  <c r="BJ131" i="3"/>
  <c r="AV132" i="3"/>
  <c r="BH881" i="3"/>
  <c r="AP882" i="3"/>
  <c r="AM687" i="3"/>
  <c r="AR671" i="3"/>
  <c r="AR672" i="3" s="1"/>
  <c r="AS326" i="3"/>
  <c r="BF71" i="3"/>
  <c r="BI896" i="3"/>
  <c r="BF746" i="3"/>
  <c r="AJ747" i="3"/>
  <c r="AJ566" i="3"/>
  <c r="BH476" i="3"/>
  <c r="AQ477" i="3"/>
  <c r="BI401" i="3"/>
  <c r="AR326" i="3"/>
  <c r="AR327" i="3" s="1"/>
  <c r="AX896" i="3"/>
  <c r="AX897" i="3" s="1"/>
  <c r="BI866" i="3"/>
  <c r="AS762" i="3"/>
  <c r="BI761" i="3"/>
  <c r="AP732" i="3"/>
  <c r="BH581" i="3"/>
  <c r="AP582" i="3"/>
  <c r="BG386" i="3"/>
  <c r="AQ326" i="3"/>
  <c r="AQ327" i="3" s="1"/>
  <c r="BJ911" i="3"/>
  <c r="AV912" i="3"/>
  <c r="BG881" i="3"/>
  <c r="AM882" i="3"/>
  <c r="AM852" i="3"/>
  <c r="AL656" i="3"/>
  <c r="AL657" i="3" s="1"/>
  <c r="AP132" i="3"/>
  <c r="BH131" i="3"/>
  <c r="AM72" i="3"/>
  <c r="BF311" i="3"/>
  <c r="AJ312" i="3"/>
  <c r="AV672" i="3"/>
  <c r="BJ671" i="3"/>
  <c r="AP222" i="3"/>
  <c r="BH206" i="3"/>
  <c r="AM102" i="3"/>
  <c r="BG101" i="3"/>
  <c r="AJ357" i="3"/>
  <c r="BF356" i="3"/>
  <c r="BG206" i="3"/>
  <c r="AM297" i="3"/>
  <c r="BG296" i="3"/>
  <c r="AV507" i="3"/>
  <c r="AJ267" i="3"/>
  <c r="BH641" i="3"/>
  <c r="AP642" i="3"/>
  <c r="BJ101" i="3"/>
  <c r="AV102" i="3"/>
  <c r="BG836" i="3"/>
  <c r="AM837" i="3"/>
  <c r="AM642" i="3"/>
  <c r="BH611" i="3"/>
  <c r="AP612" i="3"/>
  <c r="AP537" i="3"/>
  <c r="BG476" i="3"/>
  <c r="AM477" i="3"/>
  <c r="BF806" i="3"/>
  <c r="AJ807" i="3"/>
  <c r="AK266" i="3"/>
  <c r="AK267" i="3" s="1"/>
  <c r="AK446" i="3"/>
  <c r="AK447" i="3" s="1"/>
  <c r="BF926" i="3"/>
  <c r="AX551" i="3"/>
  <c r="BF536" i="3"/>
  <c r="AJ537" i="3"/>
  <c r="AJ446" i="3"/>
  <c r="BA311" i="3"/>
  <c r="BA312" i="3" s="1"/>
  <c r="BF296" i="3"/>
  <c r="AJ297" i="3"/>
  <c r="AM147" i="3"/>
  <c r="BG146" i="3"/>
  <c r="BB641" i="3"/>
  <c r="BB642" i="3" s="1"/>
  <c r="BJ626" i="3"/>
  <c r="BI161" i="3"/>
  <c r="AS162" i="3"/>
  <c r="BH41" i="3"/>
  <c r="BF911" i="3"/>
  <c r="AJ912" i="3"/>
  <c r="BI851" i="3"/>
  <c r="AS852" i="3"/>
  <c r="AZ836" i="3"/>
  <c r="AZ837" i="3" s="1"/>
  <c r="AM822" i="3"/>
  <c r="BG821" i="3"/>
  <c r="AZ372" i="3"/>
  <c r="BH371" i="3"/>
  <c r="AJ611" i="3"/>
  <c r="BF461" i="3"/>
  <c r="BH461" i="3"/>
  <c r="AP462" i="3"/>
  <c r="BG176" i="3"/>
  <c r="AM177" i="3"/>
  <c r="BF881" i="3"/>
  <c r="AJ882" i="3"/>
  <c r="BF386" i="3"/>
  <c r="BG191" i="3"/>
  <c r="AM192" i="3"/>
  <c r="BJ656" i="3"/>
  <c r="AV657" i="3"/>
  <c r="BJ401" i="3"/>
  <c r="AV402" i="3"/>
  <c r="BH101" i="3"/>
  <c r="AP102" i="3"/>
  <c r="BH956" i="3"/>
  <c r="AJ762" i="3"/>
  <c r="BG566" i="3"/>
  <c r="AM567" i="3"/>
  <c r="BF101" i="3"/>
  <c r="AJ102" i="3"/>
  <c r="AS657" i="3"/>
  <c r="BI491" i="3"/>
  <c r="AS492" i="3"/>
  <c r="BI596" i="3"/>
  <c r="AS597" i="3"/>
  <c r="AJ387" i="3"/>
  <c r="AV852" i="3"/>
  <c r="AP657" i="3"/>
  <c r="BH656" i="3"/>
  <c r="BH161" i="3"/>
  <c r="AP162" i="3"/>
  <c r="AP507" i="3"/>
  <c r="AS417" i="3"/>
  <c r="AP327" i="3"/>
  <c r="BH326" i="3"/>
  <c r="AS342" i="3"/>
  <c r="AP267" i="3"/>
  <c r="BH266" i="3"/>
  <c r="AS791" i="3"/>
  <c r="AJ657" i="3"/>
  <c r="BF656" i="3"/>
  <c r="BH446" i="3"/>
  <c r="AP447" i="3"/>
  <c r="AO267" i="3"/>
  <c r="AS252" i="3"/>
  <c r="BI251" i="3"/>
  <c r="AP192" i="3"/>
  <c r="BH191" i="3"/>
  <c r="AV42" i="3"/>
  <c r="AJ282" i="3"/>
  <c r="AX206" i="3"/>
  <c r="AM357" i="3"/>
  <c r="BG356" i="3"/>
  <c r="AS42" i="3"/>
  <c r="BI41" i="3"/>
  <c r="AP912" i="3"/>
  <c r="BG776" i="3"/>
  <c r="AM777" i="3"/>
  <c r="BH596" i="3"/>
  <c r="AP597" i="3"/>
  <c r="BJ461" i="3"/>
  <c r="AV462" i="3"/>
  <c r="BJ221" i="3"/>
  <c r="AW222" i="3"/>
  <c r="BG26" i="3"/>
  <c r="AM27" i="3"/>
  <c r="AQ837" i="3"/>
  <c r="BH836" i="3"/>
  <c r="BH521" i="3"/>
  <c r="AP522" i="3"/>
  <c r="AS462" i="3"/>
  <c r="BI176" i="3"/>
  <c r="AS177" i="3"/>
  <c r="BH761" i="3"/>
  <c r="AP762" i="3"/>
  <c r="BG716" i="3"/>
  <c r="AM717" i="3"/>
  <c r="BF686" i="3"/>
  <c r="AJ687" i="3"/>
  <c r="AS806" i="3"/>
  <c r="BA731" i="3"/>
  <c r="BA732" i="3" s="1"/>
  <c r="AK611" i="3"/>
  <c r="AK612" i="3" s="1"/>
  <c r="AT221" i="3"/>
  <c r="AT222" i="3" s="1"/>
  <c r="BG161" i="3"/>
  <c r="BG41" i="3"/>
  <c r="AZ731" i="3"/>
  <c r="AZ732" i="3" s="1"/>
  <c r="AY581" i="3"/>
  <c r="AY582" i="3" s="1"/>
  <c r="AL581" i="3"/>
  <c r="AL582" i="3" s="1"/>
  <c r="BA267" i="3"/>
  <c r="BI266" i="3"/>
  <c r="AQ506" i="3"/>
  <c r="AQ507" i="3" s="1"/>
  <c r="AU386" i="3"/>
  <c r="AU387" i="3" s="1"/>
  <c r="AM222" i="3"/>
  <c r="AS221" i="3"/>
  <c r="AR206" i="3"/>
  <c r="AR207" i="3" s="1"/>
  <c r="BG941" i="3"/>
  <c r="AM942" i="3"/>
  <c r="AP686" i="3"/>
  <c r="AT626" i="3"/>
  <c r="AT627" i="3" s="1"/>
  <c r="BJ611" i="3"/>
  <c r="AV612" i="3"/>
  <c r="BI476" i="3"/>
  <c r="AS477" i="3"/>
  <c r="BA356" i="3"/>
  <c r="BA357" i="3" s="1"/>
  <c r="AK161" i="3"/>
  <c r="AO686" i="3"/>
  <c r="AO687" i="3" s="1"/>
  <c r="BG656" i="3"/>
  <c r="AM657" i="3"/>
  <c r="AZ356" i="3"/>
  <c r="AZ357" i="3" s="1"/>
  <c r="BJ176" i="3"/>
  <c r="AV177" i="3"/>
  <c r="BJ716" i="3"/>
  <c r="BF716" i="3"/>
  <c r="AJ717" i="3"/>
  <c r="AP417" i="3"/>
  <c r="AP297" i="3"/>
  <c r="BH296" i="3"/>
  <c r="AJ147" i="3"/>
  <c r="BF146" i="3"/>
  <c r="AT882" i="3"/>
  <c r="BI881" i="3"/>
  <c r="BF551" i="3"/>
  <c r="AQ416" i="3"/>
  <c r="AQ417" i="3" s="1"/>
  <c r="BF26" i="3"/>
  <c r="AJ27" i="3"/>
  <c r="BB926" i="3"/>
  <c r="BB927" i="3" s="1"/>
  <c r="BA926" i="3"/>
  <c r="BA927" i="3" s="1"/>
  <c r="AX881" i="3"/>
  <c r="AX882" i="3" s="1"/>
  <c r="AS612" i="3"/>
  <c r="BI611" i="3"/>
  <c r="AZ926" i="3"/>
  <c r="AZ927" i="3" s="1"/>
  <c r="BA806" i="3"/>
  <c r="BA807" i="3" s="1"/>
  <c r="AV776" i="3"/>
  <c r="AZ551" i="3"/>
  <c r="AZ552" i="3" s="1"/>
  <c r="AK476" i="3"/>
  <c r="AK477" i="3" s="1"/>
  <c r="AL251" i="3"/>
  <c r="AL252" i="3" s="1"/>
  <c r="AS192" i="3"/>
  <c r="AJ132" i="3"/>
  <c r="BF131" i="3"/>
  <c r="BI71" i="3"/>
  <c r="AS72" i="3"/>
  <c r="BB56" i="3"/>
  <c r="BB57" i="3" s="1"/>
  <c r="BG11" i="3"/>
  <c r="AM12" i="3"/>
  <c r="AJ852" i="3"/>
  <c r="BG671" i="3"/>
  <c r="BB551" i="3"/>
  <c r="BB552" i="3" s="1"/>
  <c r="AJ776" i="3"/>
  <c r="BG596" i="3"/>
  <c r="AM597" i="3"/>
  <c r="BI566" i="3"/>
  <c r="AY926" i="3"/>
  <c r="AY927" i="3" s="1"/>
  <c r="AV881" i="3"/>
  <c r="AK836" i="3"/>
  <c r="AK837" i="3" s="1"/>
  <c r="AY551" i="3"/>
  <c r="AY552" i="3" s="1"/>
  <c r="AX506" i="3"/>
  <c r="AX507" i="3" s="1"/>
  <c r="AJ477" i="3"/>
  <c r="AM417" i="3"/>
  <c r="BG416" i="3"/>
  <c r="AY206" i="3"/>
  <c r="AY207" i="3" s="1"/>
  <c r="AS27" i="3"/>
  <c r="AV956" i="3"/>
  <c r="AW866" i="3"/>
  <c r="AW867" i="3" s="1"/>
  <c r="AX806" i="3"/>
  <c r="AX807" i="3" s="1"/>
  <c r="BB746" i="3"/>
  <c r="AK596" i="3"/>
  <c r="AK597" i="3" s="1"/>
  <c r="AT551" i="3"/>
  <c r="AT552" i="3" s="1"/>
  <c r="AV236" i="3"/>
  <c r="AL371" i="3"/>
  <c r="AL372" i="3" s="1"/>
  <c r="BG311" i="3"/>
  <c r="AM312" i="3"/>
  <c r="AP281" i="3"/>
  <c r="AW251" i="3"/>
  <c r="AW252" i="3" s="1"/>
  <c r="AU236" i="3"/>
  <c r="AU237" i="3" s="1"/>
  <c r="AT926" i="3"/>
  <c r="AX776" i="3"/>
  <c r="AX777" i="3" s="1"/>
  <c r="AZ746" i="3"/>
  <c r="AZ747" i="3" s="1"/>
  <c r="AR536" i="3"/>
  <c r="AR537" i="3" s="1"/>
  <c r="AR416" i="3"/>
  <c r="AR417" i="3" s="1"/>
  <c r="AJ326" i="3"/>
  <c r="AV251" i="3"/>
  <c r="BB116" i="3"/>
  <c r="BB117" i="3" s="1"/>
  <c r="AW56" i="3"/>
  <c r="AW57" i="3" s="1"/>
  <c r="AJ56" i="3"/>
  <c r="BF956" i="3"/>
  <c r="AJ957" i="3"/>
  <c r="AJ342" i="3"/>
  <c r="AV56" i="3"/>
  <c r="BB341" i="3"/>
  <c r="BB342" i="3" s="1"/>
  <c r="AM911" i="3"/>
  <c r="AT731" i="3"/>
  <c r="AX716" i="3"/>
  <c r="AX717" i="3" s="1"/>
  <c r="BB686" i="3"/>
  <c r="BB687" i="3" s="1"/>
  <c r="AO551" i="3"/>
  <c r="AO552" i="3" s="1"/>
  <c r="BA341" i="3"/>
  <c r="BA342" i="3" s="1"/>
  <c r="BF176" i="3"/>
  <c r="AW716" i="3"/>
  <c r="AW717" i="3" s="1"/>
  <c r="AL476" i="3"/>
  <c r="AL477" i="3" s="1"/>
  <c r="AT371" i="3"/>
  <c r="AT372" i="3" s="1"/>
  <c r="AR356" i="3"/>
  <c r="AR357" i="3" s="1"/>
  <c r="AR731" i="3"/>
  <c r="AR732" i="3" s="1"/>
  <c r="AQ356" i="3"/>
  <c r="AQ357" i="3" s="1"/>
  <c r="AR776" i="3"/>
  <c r="AR777" i="3" s="1"/>
  <c r="AU716" i="3"/>
  <c r="AU717" i="3" s="1"/>
  <c r="AY686" i="3"/>
  <c r="AY687" i="3" s="1"/>
  <c r="AZ386" i="3"/>
  <c r="AZ387" i="3" s="1"/>
  <c r="AP356" i="3"/>
  <c r="BA641" i="3"/>
  <c r="BA642" i="3" s="1"/>
  <c r="AN641" i="3"/>
  <c r="AN642" i="3" s="1"/>
  <c r="AM521" i="3"/>
  <c r="BB506" i="3"/>
  <c r="BB507" i="3" s="1"/>
  <c r="AL491" i="3"/>
  <c r="AL492" i="3" s="1"/>
  <c r="AL131" i="3"/>
  <c r="AL132" i="3" s="1"/>
  <c r="AK86" i="3"/>
  <c r="AK87" i="3" s="1"/>
  <c r="BB941" i="3"/>
  <c r="BB942" i="3" s="1"/>
  <c r="AL896" i="3"/>
  <c r="AL897" i="3" s="1"/>
  <c r="AM866" i="3"/>
  <c r="BB566" i="3"/>
  <c r="BB567" i="3" s="1"/>
  <c r="AY521" i="3"/>
  <c r="AY522" i="3" s="1"/>
  <c r="AL521" i="3"/>
  <c r="AL522" i="3" s="1"/>
  <c r="BA506" i="3"/>
  <c r="BA507" i="3" s="1"/>
  <c r="BB446" i="3"/>
  <c r="BB447" i="3" s="1"/>
  <c r="AK401" i="3"/>
  <c r="AK402" i="3" s="1"/>
  <c r="AX386" i="3"/>
  <c r="AX387" i="3" s="1"/>
  <c r="AV341" i="3"/>
  <c r="AZ296" i="3"/>
  <c r="AZ297" i="3" s="1"/>
  <c r="AJ86" i="3"/>
  <c r="BA941" i="3"/>
  <c r="BA942" i="3" s="1"/>
  <c r="AK926" i="3"/>
  <c r="AK927" i="3" s="1"/>
  <c r="AK896" i="3"/>
  <c r="AK897" i="3" s="1"/>
  <c r="BB881" i="3"/>
  <c r="BB882" i="3" s="1"/>
  <c r="BI821" i="3"/>
  <c r="AQ746" i="3"/>
  <c r="AQ747" i="3" s="1"/>
  <c r="AS701" i="3"/>
  <c r="AV686" i="3"/>
  <c r="AT671" i="3"/>
  <c r="AT672" i="3" s="1"/>
  <c r="BA656" i="3"/>
  <c r="BA657" i="3" s="1"/>
  <c r="AY641" i="3"/>
  <c r="AY642" i="3" s="1"/>
  <c r="AL641" i="3"/>
  <c r="AL642" i="3" s="1"/>
  <c r="AN581" i="3"/>
  <c r="AN582" i="3" s="1"/>
  <c r="BA566" i="3"/>
  <c r="BA567" i="3" s="1"/>
  <c r="BB536" i="3"/>
  <c r="BB537" i="3" s="1"/>
  <c r="AK521" i="3"/>
  <c r="AK522" i="3" s="1"/>
  <c r="AZ506" i="3"/>
  <c r="AZ507" i="3" s="1"/>
  <c r="AJ491" i="3"/>
  <c r="AJ401" i="3"/>
  <c r="AV27" i="3"/>
  <c r="BJ26" i="3"/>
  <c r="AW41" i="3"/>
  <c r="AW42" i="3" s="1"/>
  <c r="AS941" i="3"/>
  <c r="AJ791" i="3"/>
  <c r="AZ776" i="3"/>
  <c r="AZ777" i="3" s="1"/>
  <c r="AS446" i="3"/>
  <c r="AK116" i="3"/>
  <c r="AK117" i="3" s="1"/>
  <c r="AK101" i="3"/>
  <c r="AK102" i="3" s="1"/>
  <c r="AV791" i="3"/>
  <c r="AY776" i="3"/>
  <c r="AY777" i="3" s="1"/>
  <c r="BA746" i="3"/>
  <c r="BA747" i="3" s="1"/>
  <c r="BB716" i="3"/>
  <c r="BB717" i="3" s="1"/>
  <c r="BG491" i="3"/>
  <c r="AM492" i="3"/>
  <c r="BG461" i="3"/>
  <c r="AJ251" i="3"/>
  <c r="AJ116" i="3"/>
  <c r="AX56" i="3"/>
  <c r="AX57" i="3" s="1"/>
  <c r="AK56" i="3"/>
  <c r="AK57" i="3" s="1"/>
  <c r="AU791" i="3"/>
  <c r="AU792" i="3" s="1"/>
  <c r="AK371" i="3"/>
  <c r="AS131" i="3"/>
  <c r="AT791" i="3"/>
  <c r="AT792" i="3" s="1"/>
  <c r="AS641" i="3"/>
  <c r="BF431" i="3"/>
  <c r="AJ432" i="3"/>
  <c r="AY266" i="3"/>
  <c r="AY267" i="3" s="1"/>
  <c r="AQ236" i="3"/>
  <c r="AQ237" i="3" s="1"/>
  <c r="BA686" i="3"/>
  <c r="BA687" i="3" s="1"/>
  <c r="AP27" i="3"/>
  <c r="BH26" i="3"/>
  <c r="AP866" i="3"/>
  <c r="BI776" i="3"/>
  <c r="AZ686" i="3"/>
  <c r="AZ687" i="3" s="1"/>
  <c r="BA386" i="3"/>
  <c r="BA387" i="3" s="1"/>
  <c r="AP72" i="3"/>
  <c r="BH71" i="3"/>
  <c r="AN521" i="3"/>
  <c r="AN522" i="3" s="1"/>
  <c r="BJ296" i="3"/>
  <c r="AV297" i="3"/>
  <c r="AV266" i="3"/>
  <c r="AM131" i="3"/>
  <c r="AL86" i="3"/>
  <c r="AL87" i="3" s="1"/>
  <c r="AX686" i="3"/>
  <c r="AX687" i="3" s="1"/>
  <c r="AY191" i="3"/>
  <c r="AY192" i="3" s="1"/>
  <c r="AZ941" i="3"/>
  <c r="BA881" i="3"/>
  <c r="BA882" i="3" s="1"/>
  <c r="BB851" i="3"/>
  <c r="BB852" i="3" s="1"/>
  <c r="BB821" i="3"/>
  <c r="BB822" i="3" s="1"/>
  <c r="AM581" i="3"/>
  <c r="AJ521" i="3"/>
  <c r="BJ491" i="3"/>
  <c r="BA416" i="3"/>
  <c r="BA417" i="3" s="1"/>
  <c r="AV386" i="3"/>
  <c r="AR281" i="3"/>
  <c r="AR282" i="3" s="1"/>
  <c r="BF191" i="3"/>
  <c r="AJ192" i="3"/>
  <c r="AR161" i="3"/>
  <c r="AR162" i="3" s="1"/>
  <c r="BJ146" i="3"/>
  <c r="AV147" i="3"/>
  <c r="AL101" i="3"/>
  <c r="AL102" i="3" s="1"/>
  <c r="AS102" i="3"/>
  <c r="AU26" i="3"/>
  <c r="AU27" i="3" s="1"/>
  <c r="AU311" i="3"/>
  <c r="BB866" i="3"/>
  <c r="BB867" i="3" s="1"/>
  <c r="AO761" i="3"/>
  <c r="AO762" i="3" s="1"/>
  <c r="AZ566" i="3"/>
  <c r="AZ567" i="3" s="1"/>
  <c r="BB491" i="3"/>
  <c r="BB492" i="3" s="1"/>
  <c r="AX446" i="3"/>
  <c r="AX447" i="3" s="1"/>
  <c r="AS387" i="3"/>
  <c r="AU341" i="3"/>
  <c r="AU342" i="3" s="1"/>
  <c r="AV281" i="3"/>
  <c r="AV116" i="3"/>
  <c r="BA911" i="3"/>
  <c r="BA912" i="3" s="1"/>
  <c r="BA866" i="3"/>
  <c r="BA867" i="3" s="1"/>
  <c r="BB806" i="3"/>
  <c r="BB807" i="3" s="1"/>
  <c r="AU116" i="3"/>
  <c r="AU117" i="3" s="1"/>
  <c r="AZ911" i="3"/>
  <c r="AZ912" i="3" s="1"/>
  <c r="AZ866" i="3"/>
  <c r="AZ867" i="3" s="1"/>
  <c r="AP851" i="3"/>
  <c r="AU731" i="3"/>
  <c r="AU732" i="3" s="1"/>
  <c r="AU686" i="3"/>
  <c r="AU687" i="3" s="1"/>
  <c r="AK671" i="3"/>
  <c r="AK672" i="3" s="1"/>
  <c r="AK626" i="3"/>
  <c r="AK627" i="3" s="1"/>
  <c r="AW566" i="3"/>
  <c r="AW567" i="3" s="1"/>
  <c r="AM326" i="3"/>
  <c r="AP176" i="3"/>
  <c r="AS57" i="3"/>
  <c r="AZ11" i="3"/>
  <c r="AZ12" i="3" s="1"/>
  <c r="AM431" i="3"/>
  <c r="AX371" i="3"/>
  <c r="AQ296" i="3"/>
  <c r="AQ297" i="3" s="1"/>
  <c r="AW686" i="3"/>
  <c r="AW687" i="3" s="1"/>
  <c r="AX641" i="3"/>
  <c r="AX642" i="3" s="1"/>
  <c r="AM626" i="3"/>
  <c r="BA491" i="3"/>
  <c r="BA492" i="3" s="1"/>
  <c r="AR386" i="3"/>
  <c r="AU281" i="3"/>
  <c r="AU282" i="3" s="1"/>
  <c r="AY251" i="3"/>
  <c r="AY252" i="3" s="1"/>
  <c r="BB11" i="3"/>
  <c r="BB12" i="3" s="1"/>
  <c r="AX566" i="3"/>
  <c r="AX567" i="3" s="1"/>
  <c r="AV446" i="3"/>
  <c r="AT281" i="3"/>
  <c r="AX251" i="3"/>
  <c r="AX252" i="3" s="1"/>
  <c r="AS86" i="3"/>
  <c r="BB956" i="3"/>
  <c r="BB957" i="3" s="1"/>
  <c r="AO851" i="3"/>
  <c r="AO852" i="3" s="1"/>
  <c r="BF896" i="3"/>
  <c r="AX866" i="3"/>
  <c r="AX867" i="3" s="1"/>
  <c r="AK761" i="3"/>
  <c r="AK762" i="3" s="1"/>
  <c r="AV566" i="3"/>
  <c r="BB416" i="3"/>
  <c r="BB417" i="3" s="1"/>
  <c r="AS371" i="3"/>
  <c r="AP312" i="3"/>
  <c r="BB176" i="3"/>
  <c r="BB177" i="3" s="1"/>
  <c r="AO176" i="3"/>
  <c r="AO177" i="3" s="1"/>
  <c r="AY11" i="3"/>
  <c r="AY12" i="3" s="1"/>
  <c r="AX116" i="3"/>
  <c r="AX117" i="3" s="1"/>
  <c r="BA56" i="3"/>
  <c r="BA57" i="3" s="1"/>
  <c r="AQ911" i="3"/>
  <c r="AQ912" i="3" s="1"/>
  <c r="BB656" i="3"/>
  <c r="BB657" i="3" s="1"/>
  <c r="BA551" i="3"/>
  <c r="BA552" i="3" s="1"/>
  <c r="AP341" i="3"/>
  <c r="AM251" i="3"/>
  <c r="AZ56" i="3"/>
  <c r="AZ57" i="3" s="1"/>
  <c r="AX11" i="3"/>
  <c r="AX12" i="3" s="1"/>
  <c r="AV926" i="3"/>
  <c r="BA701" i="3"/>
  <c r="BA702" i="3" s="1"/>
  <c r="AN566" i="3"/>
  <c r="AN567" i="3" s="1"/>
  <c r="AQ551" i="3"/>
  <c r="AQ552" i="3" s="1"/>
  <c r="BA536" i="3"/>
  <c r="BA537" i="3" s="1"/>
  <c r="AT506" i="3"/>
  <c r="AZ431" i="3"/>
  <c r="AZ432" i="3" s="1"/>
  <c r="AL221" i="3"/>
  <c r="AL222" i="3" s="1"/>
  <c r="AW11" i="3"/>
  <c r="AW12" i="3" s="1"/>
  <c r="AZ701" i="3"/>
  <c r="AZ702" i="3" s="1"/>
  <c r="AM611" i="3"/>
  <c r="AP551" i="3"/>
  <c r="AY431" i="3"/>
  <c r="AY432" i="3" s="1"/>
  <c r="AK326" i="3"/>
  <c r="AK327" i="3" s="1"/>
  <c r="AY86" i="3"/>
  <c r="AY87" i="3" s="1"/>
  <c r="AN71" i="3"/>
  <c r="AN72" i="3" s="1"/>
  <c r="AV11" i="3"/>
  <c r="AO911" i="3"/>
  <c r="AO912" i="3" s="1"/>
  <c r="AL851" i="3"/>
  <c r="AL852" i="3" s="1"/>
  <c r="AZ806" i="3"/>
  <c r="AZ807" i="3" s="1"/>
  <c r="AL611" i="3"/>
  <c r="AL612" i="3" s="1"/>
  <c r="BA581" i="3"/>
  <c r="BA582" i="3" s="1"/>
  <c r="BA521" i="3"/>
  <c r="AW446" i="3"/>
  <c r="AW447" i="3" s="1"/>
  <c r="AY386" i="3"/>
  <c r="AY387" i="3" s="1"/>
  <c r="AO326" i="3"/>
  <c r="AO327" i="3" s="1"/>
  <c r="AQ281" i="3"/>
  <c r="AQ282" i="3" s="1"/>
  <c r="AX236" i="3"/>
  <c r="AX237" i="3" s="1"/>
  <c r="AU11" i="3"/>
  <c r="AU12" i="3" s="1"/>
  <c r="AX41" i="3"/>
  <c r="AX42" i="3" s="1"/>
  <c r="AS11" i="3"/>
  <c r="AZ896" i="3"/>
  <c r="AW806" i="3"/>
  <c r="AW807" i="3" s="1"/>
  <c r="AV731" i="3"/>
  <c r="AP716" i="3"/>
  <c r="BB461" i="3"/>
  <c r="BB462" i="3" s="1"/>
  <c r="AM371" i="3"/>
  <c r="AL326" i="3"/>
  <c r="AL327" i="3" s="1"/>
  <c r="AY101" i="3"/>
  <c r="AY102" i="3" s="1"/>
  <c r="AJ41" i="3"/>
  <c r="AR11" i="3"/>
  <c r="AR12" i="3" s="1"/>
  <c r="AQ11" i="3"/>
  <c r="AQ12" i="3" s="1"/>
  <c r="BA956" i="3"/>
  <c r="BA957" i="3" s="1"/>
  <c r="BA716" i="3"/>
  <c r="BA717" i="3" s="1"/>
  <c r="AU356" i="3"/>
  <c r="AU357" i="3" s="1"/>
  <c r="AM341" i="3"/>
  <c r="AS296" i="3"/>
  <c r="AZ221" i="3"/>
  <c r="AZ222" i="3" s="1"/>
  <c r="AU101" i="3"/>
  <c r="AU102" i="3" s="1"/>
  <c r="AP11" i="3"/>
  <c r="BB476" i="3"/>
  <c r="BB477" i="3" s="1"/>
  <c r="AT356" i="3"/>
  <c r="AT357" i="3" s="1"/>
  <c r="AL341" i="3"/>
  <c r="AL342" i="3" s="1"/>
  <c r="AR296" i="3"/>
  <c r="AR297" i="3" s="1"/>
  <c r="AY221" i="3"/>
  <c r="AY222" i="3" s="1"/>
  <c r="AT101" i="3"/>
  <c r="AT102" i="3" s="1"/>
  <c r="AO11" i="3"/>
  <c r="AO12" i="3" s="1"/>
  <c r="BA836" i="3"/>
  <c r="BA837" i="3" s="1"/>
  <c r="AL776" i="3"/>
  <c r="AL777" i="3" s="1"/>
  <c r="BA476" i="3"/>
  <c r="BA477" i="3" s="1"/>
  <c r="AS356" i="3"/>
  <c r="AK341" i="3"/>
  <c r="AK342" i="3" s="1"/>
  <c r="AN326" i="3"/>
  <c r="AN327" i="3" s="1"/>
  <c r="AW26" i="3"/>
  <c r="AW27" i="3" s="1"/>
  <c r="AN11" i="3"/>
  <c r="AN12" i="3" s="1"/>
  <c r="AT701" i="3"/>
  <c r="AT702" i="3" s="1"/>
  <c r="AS551" i="3"/>
  <c r="AX86" i="3"/>
  <c r="AX87" i="3" s="1"/>
  <c r="AL11" i="3"/>
  <c r="AL12" i="3" s="1"/>
  <c r="AR926" i="3"/>
  <c r="AR927" i="3" s="1"/>
  <c r="BB206" i="3"/>
  <c r="BB207" i="3" s="1"/>
  <c r="BB191" i="3"/>
  <c r="BB192" i="3" s="1"/>
  <c r="AK11" i="3"/>
  <c r="AK12" i="3" s="1"/>
  <c r="AQ926" i="3"/>
  <c r="AQ927" i="3" s="1"/>
  <c r="AT821" i="3"/>
  <c r="AT822" i="3" s="1"/>
  <c r="AS746" i="3"/>
  <c r="AT461" i="3"/>
  <c r="AT462" i="3" s="1"/>
  <c r="AL356" i="3"/>
  <c r="AL357" i="3" s="1"/>
  <c r="BA206" i="3"/>
  <c r="BA191" i="3"/>
  <c r="BA192" i="3" s="1"/>
  <c r="AJ11" i="3"/>
  <c r="AT941" i="3"/>
  <c r="AT942" i="3" s="1"/>
  <c r="AU461" i="3"/>
  <c r="AU462" i="3" s="1"/>
  <c r="AQ311" i="3"/>
  <c r="AQ312" i="3" s="1"/>
  <c r="AT581" i="3"/>
  <c r="AT582" i="3" s="1"/>
  <c r="AR746" i="3"/>
  <c r="AR747" i="3" s="1"/>
  <c r="AQ566" i="3"/>
  <c r="AQ567" i="3" s="1"/>
  <c r="AK356" i="3"/>
  <c r="AK357" i="3" s="1"/>
  <c r="AL731" i="3"/>
  <c r="AL732" i="3" s="1"/>
  <c r="AP236" i="3"/>
  <c r="BB431" i="3"/>
  <c r="BI641" i="3" l="1"/>
  <c r="AS642" i="3"/>
  <c r="AJ327" i="3"/>
  <c r="BF326" i="3"/>
  <c r="BF446" i="3"/>
  <c r="AJ447" i="3"/>
  <c r="BH311" i="3"/>
  <c r="AP357" i="3"/>
  <c r="BH356" i="3"/>
  <c r="AX552" i="3"/>
  <c r="BJ551" i="3"/>
  <c r="AT927" i="3"/>
  <c r="BI926" i="3"/>
  <c r="AS702" i="3"/>
  <c r="BI701" i="3"/>
  <c r="BJ821" i="3"/>
  <c r="AJ117" i="3"/>
  <c r="BF116" i="3"/>
  <c r="BH911" i="3"/>
  <c r="BH551" i="3"/>
  <c r="AP552" i="3"/>
  <c r="AM252" i="3"/>
  <c r="BG251" i="3"/>
  <c r="AU312" i="3"/>
  <c r="BI311" i="3"/>
  <c r="BJ56" i="3"/>
  <c r="AV57" i="3"/>
  <c r="BJ866" i="3"/>
  <c r="BI686" i="3"/>
  <c r="AS357" i="3"/>
  <c r="BI356" i="3"/>
  <c r="BH341" i="3"/>
  <c r="AP342" i="3"/>
  <c r="BI116" i="3"/>
  <c r="BH776" i="3"/>
  <c r="BJ191" i="3"/>
  <c r="BI461" i="3"/>
  <c r="BH671" i="3"/>
  <c r="BH806" i="3"/>
  <c r="AP867" i="3"/>
  <c r="BH866" i="3"/>
  <c r="BG866" i="3"/>
  <c r="AM867" i="3"/>
  <c r="BF476" i="3"/>
  <c r="BH926" i="3"/>
  <c r="BJ536" i="3"/>
  <c r="BB432" i="3"/>
  <c r="BJ431" i="3"/>
  <c r="AX372" i="3"/>
  <c r="BJ371" i="3"/>
  <c r="BI101" i="3"/>
  <c r="AJ402" i="3"/>
  <c r="BF401" i="3"/>
  <c r="BF341" i="3"/>
  <c r="BF266" i="3"/>
  <c r="AP237" i="3"/>
  <c r="BH236" i="3"/>
  <c r="BG431" i="3"/>
  <c r="AM432" i="3"/>
  <c r="BJ416" i="3"/>
  <c r="BH686" i="3"/>
  <c r="AP687" i="3"/>
  <c r="BF761" i="3"/>
  <c r="BF491" i="3"/>
  <c r="AJ492" i="3"/>
  <c r="AS792" i="3"/>
  <c r="BI791" i="3"/>
  <c r="BJ506" i="3"/>
  <c r="BH731" i="3"/>
  <c r="BF56" i="3"/>
  <c r="AJ57" i="3"/>
  <c r="BF671" i="3"/>
  <c r="BG116" i="3"/>
  <c r="AM117" i="3"/>
  <c r="BA522" i="3"/>
  <c r="BI521" i="3"/>
  <c r="BI56" i="3"/>
  <c r="BI716" i="3"/>
  <c r="BG551" i="3"/>
  <c r="BF731" i="3"/>
  <c r="BJ941" i="3"/>
  <c r="AP177" i="3"/>
  <c r="BH176" i="3"/>
  <c r="BI221" i="3"/>
  <c r="AS222" i="3"/>
  <c r="BH746" i="3"/>
  <c r="BJ806" i="3"/>
  <c r="AM327" i="3"/>
  <c r="BG326" i="3"/>
  <c r="BG521" i="3"/>
  <c r="AM522" i="3"/>
  <c r="AV252" i="3"/>
  <c r="BJ251" i="3"/>
  <c r="AV882" i="3"/>
  <c r="BJ881" i="3"/>
  <c r="BG221" i="3"/>
  <c r="BI341" i="3"/>
  <c r="BF596" i="3"/>
  <c r="AV387" i="3"/>
  <c r="BJ386" i="3"/>
  <c r="BH11" i="3"/>
  <c r="AP12" i="3"/>
  <c r="AK372" i="3"/>
  <c r="BF371" i="3"/>
  <c r="AV567" i="3"/>
  <c r="BJ566" i="3"/>
  <c r="BF776" i="3"/>
  <c r="AJ777" i="3"/>
  <c r="BH506" i="3"/>
  <c r="BA207" i="3"/>
  <c r="BI206" i="3"/>
  <c r="AP282" i="3"/>
  <c r="BH281" i="3"/>
  <c r="BH536" i="3"/>
  <c r="BI326" i="3"/>
  <c r="AS327" i="3"/>
  <c r="BJ116" i="3"/>
  <c r="AV117" i="3"/>
  <c r="BJ236" i="3"/>
  <c r="AV237" i="3"/>
  <c r="AX207" i="3"/>
  <c r="BJ206" i="3"/>
  <c r="AV447" i="3"/>
  <c r="BJ446" i="3"/>
  <c r="BF86" i="3"/>
  <c r="AJ87" i="3"/>
  <c r="BI806" i="3"/>
  <c r="AS807" i="3"/>
  <c r="BG71" i="3"/>
  <c r="AM132" i="3"/>
  <c r="BG131" i="3"/>
  <c r="BG686" i="3"/>
  <c r="BG371" i="3"/>
  <c r="AM372" i="3"/>
  <c r="BI386" i="3"/>
  <c r="BB747" i="3"/>
  <c r="BJ746" i="3"/>
  <c r="AR387" i="3"/>
  <c r="BH386" i="3"/>
  <c r="BI446" i="3"/>
  <c r="AS447" i="3"/>
  <c r="BG86" i="3"/>
  <c r="AT732" i="3"/>
  <c r="BI731" i="3"/>
  <c r="AK162" i="3"/>
  <c r="BF161" i="3"/>
  <c r="BI656" i="3"/>
  <c r="AV12" i="3"/>
  <c r="BJ11" i="3"/>
  <c r="BI416" i="3"/>
  <c r="BG581" i="3"/>
  <c r="AM582" i="3"/>
  <c r="BG341" i="3"/>
  <c r="AM342" i="3"/>
  <c r="AS747" i="3"/>
  <c r="BI746" i="3"/>
  <c r="BF851" i="3"/>
  <c r="BG611" i="3"/>
  <c r="AM612" i="3"/>
  <c r="BJ851" i="3"/>
  <c r="AV282" i="3"/>
  <c r="BJ281" i="3"/>
  <c r="BI956" i="3"/>
  <c r="AV792" i="3"/>
  <c r="BJ791" i="3"/>
  <c r="BJ41" i="3"/>
  <c r="BG641" i="3"/>
  <c r="BH701" i="3"/>
  <c r="BI191" i="3"/>
  <c r="AV927" i="3"/>
  <c r="BJ926" i="3"/>
  <c r="AS372" i="3"/>
  <c r="BI371" i="3"/>
  <c r="AS132" i="3"/>
  <c r="BI131" i="3"/>
  <c r="BJ476" i="3"/>
  <c r="BF11" i="3"/>
  <c r="AJ12" i="3"/>
  <c r="BF521" i="3"/>
  <c r="AJ522" i="3"/>
  <c r="BI296" i="3"/>
  <c r="AS297" i="3"/>
  <c r="AP852" i="3"/>
  <c r="BH851" i="3"/>
  <c r="BJ686" i="3"/>
  <c r="AV687" i="3"/>
  <c r="BF626" i="3"/>
  <c r="BH221" i="3"/>
  <c r="BF566" i="3"/>
  <c r="AJ567" i="3"/>
  <c r="BI236" i="3"/>
  <c r="AJ252" i="3"/>
  <c r="BF251" i="3"/>
  <c r="BH416" i="3"/>
  <c r="BI86" i="3"/>
  <c r="AS87" i="3"/>
  <c r="BH941" i="3"/>
  <c r="AZ942" i="3"/>
  <c r="AJ42" i="3"/>
  <c r="BF41" i="3"/>
  <c r="AT282" i="3"/>
  <c r="BI281" i="3"/>
  <c r="BF641" i="3"/>
  <c r="AJ612" i="3"/>
  <c r="BF611" i="3"/>
  <c r="BF581" i="3"/>
  <c r="AJ582" i="3"/>
  <c r="AT507" i="3"/>
  <c r="BI506" i="3"/>
  <c r="BG926" i="3"/>
  <c r="BJ266" i="3"/>
  <c r="AV267" i="3"/>
  <c r="AV342" i="3"/>
  <c r="BJ341" i="3"/>
  <c r="BI551" i="3"/>
  <c r="AS552" i="3"/>
  <c r="BH716" i="3"/>
  <c r="AP717" i="3"/>
  <c r="BI911" i="3"/>
  <c r="BI536" i="3"/>
  <c r="BJ731" i="3"/>
  <c r="AV732" i="3"/>
  <c r="BJ956" i="3"/>
  <c r="AV957" i="3"/>
  <c r="BG851" i="3"/>
  <c r="BJ896" i="3"/>
  <c r="AZ897" i="3"/>
  <c r="BH896" i="3"/>
  <c r="BG626" i="3"/>
  <c r="AM627" i="3"/>
  <c r="BF791" i="3"/>
  <c r="AJ792" i="3"/>
  <c r="BG911" i="3"/>
  <c r="AM912" i="3"/>
  <c r="BI26" i="3"/>
  <c r="BI671" i="3"/>
  <c r="AS12" i="3"/>
  <c r="BI11" i="3"/>
  <c r="BI941" i="3"/>
  <c r="AS942" i="3"/>
  <c r="AV777" i="3"/>
  <c r="BJ776" i="3"/>
  <c r="BG266" i="3"/>
  <c r="BH43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<sst xmlns="http://schemas.openxmlformats.org/spreadsheetml/2006/main" count="95596" uniqueCount="1871">
  <si>
    <t>Year</t>
  </si>
  <si>
    <t>DOY</t>
  </si>
  <si>
    <t>PSDATE</t>
  </si>
  <si>
    <t>SID</t>
  </si>
  <si>
    <t>NumPlts</t>
  </si>
  <si>
    <t>Height</t>
  </si>
  <si>
    <t>PHTD1</t>
  </si>
  <si>
    <t>MSNODE1</t>
  </si>
  <si>
    <t>PFNODE1</t>
  </si>
  <si>
    <t>FRBNUM1</t>
  </si>
  <si>
    <t>PHTD2</t>
  </si>
  <si>
    <t>MSNODE2</t>
  </si>
  <si>
    <t>PFNODE2</t>
  </si>
  <si>
    <t>FRBNUM2</t>
  </si>
  <si>
    <t>PHTD3</t>
  </si>
  <si>
    <t>MSNODE3</t>
  </si>
  <si>
    <t>PFNODE3</t>
  </si>
  <si>
    <t>FRBNUM3</t>
  </si>
  <si>
    <t>SQRNUM</t>
  </si>
  <si>
    <t>FLRNUM</t>
  </si>
  <si>
    <t>GBNUM</t>
  </si>
  <si>
    <t>MBNUM</t>
  </si>
  <si>
    <t>LWPD</t>
  </si>
  <si>
    <t>SWPD</t>
  </si>
  <si>
    <t>CWPD</t>
  </si>
  <si>
    <t>LWAD</t>
  </si>
  <si>
    <t>SWAD</t>
  </si>
  <si>
    <t>MBWAD</t>
  </si>
  <si>
    <t>PWAD</t>
  </si>
  <si>
    <t>CWAD</t>
  </si>
  <si>
    <t>LAID</t>
  </si>
  <si>
    <t>p01-1-S1</t>
  </si>
  <si>
    <t>p01-2-S1</t>
  </si>
  <si>
    <t>p01-3-S1</t>
  </si>
  <si>
    <t>p01-4-S1</t>
  </si>
  <si>
    <t>p02-1-S1</t>
  </si>
  <si>
    <t>p02-2-S1</t>
  </si>
  <si>
    <t>p02-3-S1</t>
  </si>
  <si>
    <t>p02-4-S1</t>
  </si>
  <si>
    <t>p03-1-S1</t>
  </si>
  <si>
    <t>p03-2-S1</t>
  </si>
  <si>
    <t>p03-3-S1</t>
  </si>
  <si>
    <t>p03-4-S1</t>
  </si>
  <si>
    <t>p04-1-S1</t>
  </si>
  <si>
    <t>p04-2-S1</t>
  </si>
  <si>
    <t>p04-3-S1</t>
  </si>
  <si>
    <t>p04-4-S1</t>
  </si>
  <si>
    <t>p05-1-S1</t>
  </si>
  <si>
    <t>p05-2-S1</t>
  </si>
  <si>
    <t>p05-3-S1</t>
  </si>
  <si>
    <t>p05-4-S1</t>
  </si>
  <si>
    <t>p06-1-S1</t>
  </si>
  <si>
    <t>p06-2-S1</t>
  </si>
  <si>
    <t>p06-3-S1</t>
  </si>
  <si>
    <t>p06-4-S1</t>
  </si>
  <si>
    <t>p07-1-S1</t>
  </si>
  <si>
    <t>p07-2-S1</t>
  </si>
  <si>
    <t>p07-3-S1</t>
  </si>
  <si>
    <t>p07-4-S1</t>
  </si>
  <si>
    <t>p08-1-S1</t>
  </si>
  <si>
    <t>p08-2-S1</t>
  </si>
  <si>
    <t>p08-3-S1</t>
  </si>
  <si>
    <t>p08-4-S1</t>
  </si>
  <si>
    <t>p09-1-S1</t>
  </si>
  <si>
    <t>p09-2-S1</t>
  </si>
  <si>
    <t>p09-3-S1</t>
  </si>
  <si>
    <t>p09-4-S1</t>
  </si>
  <si>
    <t>p10-1-S1</t>
  </si>
  <si>
    <t>p10-2-S1</t>
  </si>
  <si>
    <t>p10-3-S1</t>
  </si>
  <si>
    <t>p10-4-S1</t>
  </si>
  <si>
    <t>p11-1-S1</t>
  </si>
  <si>
    <t>p11-2-S1</t>
  </si>
  <si>
    <t>p11-3-S1</t>
  </si>
  <si>
    <t>p11-4-S1</t>
  </si>
  <si>
    <t>p12-1-S1</t>
  </si>
  <si>
    <t>p12-2-S1</t>
  </si>
  <si>
    <t>p12-3-S1</t>
  </si>
  <si>
    <t>p12-4-S1</t>
  </si>
  <si>
    <t>p13-1-S1</t>
  </si>
  <si>
    <t>p13-2-S1</t>
  </si>
  <si>
    <t>p13-3-S1</t>
  </si>
  <si>
    <t>p13-4-S1</t>
  </si>
  <si>
    <t>p14-1-S1</t>
  </si>
  <si>
    <t>p14-2-S1</t>
  </si>
  <si>
    <t>p14-3-S1</t>
  </si>
  <si>
    <t>p14-4-S1</t>
  </si>
  <si>
    <t>p15-1-S1</t>
  </si>
  <si>
    <t>p15-2-S1</t>
  </si>
  <si>
    <t>p15-3-S1</t>
  </si>
  <si>
    <t>p15-4-S1</t>
  </si>
  <si>
    <t>p16-1-S1</t>
  </si>
  <si>
    <t>p16-2-S1</t>
  </si>
  <si>
    <t>p16-3-S1</t>
  </si>
  <si>
    <t>p16-4-S1</t>
  </si>
  <si>
    <t>?</t>
  </si>
  <si>
    <t>Above ground height  (cm)</t>
  </si>
  <si>
    <t># pre-fruiting nodes</t>
  </si>
  <si>
    <t>7?</t>
  </si>
  <si>
    <t>32-</t>
  </si>
  <si>
    <t>28-</t>
  </si>
  <si>
    <t>24-</t>
  </si>
  <si>
    <t>16-</t>
  </si>
  <si>
    <t>12-</t>
  </si>
  <si>
    <t>8-</t>
  </si>
  <si>
    <t>4-</t>
  </si>
  <si>
    <t>31-</t>
  </si>
  <si>
    <t>27-</t>
  </si>
  <si>
    <t>23-</t>
  </si>
  <si>
    <t>19-</t>
  </si>
  <si>
    <t>15-</t>
  </si>
  <si>
    <t>11-</t>
  </si>
  <si>
    <t>7-</t>
  </si>
  <si>
    <t>--</t>
  </si>
  <si>
    <t>3-</t>
  </si>
  <si>
    <t>30-</t>
  </si>
  <si>
    <t>26-</t>
  </si>
  <si>
    <t>22-</t>
  </si>
  <si>
    <t>18-</t>
  </si>
  <si>
    <t>14-</t>
  </si>
  <si>
    <t>10-</t>
  </si>
  <si>
    <t>6-</t>
  </si>
  <si>
    <t>2-</t>
  </si>
  <si>
    <t>29-</t>
  </si>
  <si>
    <t>25-</t>
  </si>
  <si>
    <t>21-</t>
  </si>
  <si>
    <t>17-</t>
  </si>
  <si>
    <t>13-</t>
  </si>
  <si>
    <t>9-</t>
  </si>
  <si>
    <t>5-</t>
  </si>
  <si>
    <t>S</t>
  </si>
  <si>
    <t>1-</t>
  </si>
  <si>
    <t>A</t>
  </si>
  <si>
    <t>SMM</t>
  </si>
  <si>
    <t>← ave/plant</t>
  </si>
  <si>
    <t>ave/plant→</t>
  </si>
  <si>
    <t>← plot sums</t>
  </si>
  <si>
    <t>plot sums→</t>
  </si>
  <si>
    <t>node #</t>
  </si>
  <si>
    <t xml:space="preserve">  Initials       ---------      DOY</t>
  </si>
  <si>
    <t>16-4</t>
  </si>
  <si>
    <t># open bolls loose in bag</t>
  </si>
  <si>
    <t># bolls loose in bag</t>
  </si>
  <si>
    <t># flowers loose in bag</t>
  </si>
  <si>
    <t># squares loose in bag</t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</si>
  <si>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</si>
  <si>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</si>
  <si>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</si>
  <si>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</si>
  <si>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</si>
  <si>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(fruiting branches)</t>
    </r>
  </si>
  <si>
    <t># white flowers (on main stem)</t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</si>
  <si>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</si>
  <si>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</si>
  <si>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</si>
  <si>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</si>
  <si>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</si>
  <si>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</si>
  <si>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</si>
  <si>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(fruiting branches)</t>
    </r>
  </si>
  <si>
    <t>DOY into oven (stems &amp; repro)</t>
  </si>
  <si>
    <t>Boll with seeds? (Yes/No)</t>
  </si>
  <si>
    <t>NAWF</t>
  </si>
  <si>
    <t>Fruit loose in sample bag</t>
  </si>
  <si>
    <t>Fruit on non-fruiting branches</t>
  </si>
  <si>
    <t>Fruit on mainstem</t>
  </si>
  <si>
    <t>Fruiting branches      (cont)</t>
  </si>
  <si>
    <r>
      <t xml:space="preserve">Fruiting branches                              </t>
    </r>
    <r>
      <rPr>
        <b/>
        <sz val="10"/>
        <rFont val="Arial"/>
        <family val="2"/>
      </rPr>
      <t xml:space="preserve"> 1=first branch (above   pre-fruiting nodes)</t>
    </r>
  </si>
  <si>
    <r>
      <t>Total  Main Stem nodes</t>
    </r>
    <r>
      <rPr>
        <sz val="8"/>
        <rFont val="Arial"/>
        <family val="2"/>
      </rPr>
      <t xml:space="preserve"> (including coteledonary)</t>
    </r>
  </si>
  <si>
    <t>Mapping</t>
  </si>
  <si>
    <t>Leaf area of sample (cm2)</t>
  </si>
  <si>
    <t>DOY Leaf Area Processed</t>
  </si>
  <si>
    <t>Plant #</t>
  </si>
  <si>
    <t>Plot</t>
  </si>
  <si>
    <t>16-3</t>
  </si>
  <si>
    <t>16-2</t>
  </si>
  <si>
    <t>16-1</t>
  </si>
  <si>
    <t>15-4</t>
  </si>
  <si>
    <t>A --</t>
  </si>
  <si>
    <t>AA</t>
  </si>
  <si>
    <t>15-3</t>
  </si>
  <si>
    <t>15-2</t>
  </si>
  <si>
    <t>15-1</t>
  </si>
  <si>
    <t>SH</t>
  </si>
  <si>
    <t>14-4</t>
  </si>
  <si>
    <t>missing</t>
  </si>
  <si>
    <t>14-3</t>
  </si>
  <si>
    <t>14-2</t>
  </si>
  <si>
    <t>broken</t>
  </si>
  <si>
    <t>14-1</t>
  </si>
  <si>
    <t>13-4</t>
  </si>
  <si>
    <t>13-3</t>
  </si>
  <si>
    <t>13-2</t>
  </si>
  <si>
    <t>13-1</t>
  </si>
  <si>
    <t>12-4</t>
  </si>
  <si>
    <t>12-3</t>
  </si>
  <si>
    <t>12-2</t>
  </si>
  <si>
    <t>12-1</t>
  </si>
  <si>
    <t>11-4</t>
  </si>
  <si>
    <t>11-3</t>
  </si>
  <si>
    <t>11-2</t>
  </si>
  <si>
    <t>11-1</t>
  </si>
  <si>
    <t>10-4</t>
  </si>
  <si>
    <t>10-3</t>
  </si>
  <si>
    <t>10-2</t>
  </si>
  <si>
    <t>10-1</t>
  </si>
  <si>
    <t>09-4</t>
  </si>
  <si>
    <t>09-3</t>
  </si>
  <si>
    <t>09-2</t>
  </si>
  <si>
    <t>smm</t>
  </si>
  <si>
    <t>09-1</t>
  </si>
  <si>
    <t>08-4</t>
  </si>
  <si>
    <t>08-3</t>
  </si>
  <si>
    <t>08-2</t>
  </si>
  <si>
    <t>08-1</t>
  </si>
  <si>
    <t>07-4</t>
  </si>
  <si>
    <t>07-3</t>
  </si>
  <si>
    <t>07-2</t>
  </si>
  <si>
    <r>
      <t xml:space="preserve">S    </t>
    </r>
    <r>
      <rPr>
        <b/>
        <sz val="14"/>
        <color rgb="FFC00000"/>
        <rFont val="Arial"/>
        <family val="2"/>
      </rPr>
      <t>?  - SMM</t>
    </r>
  </si>
  <si>
    <t>07-1</t>
  </si>
  <si>
    <t>none</t>
  </si>
  <si>
    <t>06-4</t>
  </si>
  <si>
    <t>06-3</t>
  </si>
  <si>
    <t>06-2</t>
  </si>
  <si>
    <t>06-1</t>
  </si>
  <si>
    <t>05-4</t>
  </si>
  <si>
    <t>SMM &amp; JC</t>
  </si>
  <si>
    <t>05-3</t>
  </si>
  <si>
    <t>05-2</t>
  </si>
  <si>
    <t>05-1</t>
  </si>
  <si>
    <t>04-4</t>
  </si>
  <si>
    <t>04-3</t>
  </si>
  <si>
    <t>04-2</t>
  </si>
  <si>
    <t>04-1</t>
  </si>
  <si>
    <t>03-4</t>
  </si>
  <si>
    <t>03-3</t>
  </si>
  <si>
    <t>03-2</t>
  </si>
  <si>
    <t>03-1</t>
  </si>
  <si>
    <t>JC W/ SMM</t>
  </si>
  <si>
    <t>02-4</t>
  </si>
  <si>
    <t>02-3</t>
  </si>
  <si>
    <t>02-2</t>
  </si>
  <si>
    <t>02-1</t>
  </si>
  <si>
    <t>01-4</t>
  </si>
  <si>
    <t>]</t>
  </si>
  <si>
    <t>01-3</t>
  </si>
  <si>
    <t>01-2</t>
  </si>
  <si>
    <t>okll;;;;</t>
  </si>
  <si>
    <t>Usually same person doing all 3 plants from a plot, so put initials and date down once.</t>
  </si>
  <si>
    <t>day plants processed (all)</t>
  </si>
  <si>
    <t>01-1</t>
  </si>
  <si>
    <r>
      <t xml:space="preserve">M = mature (open) boll   </t>
    </r>
    <r>
      <rPr>
        <sz val="16"/>
        <color rgb="FFC00000"/>
        <rFont val="Arial"/>
        <family val="2"/>
      </rPr>
      <t xml:space="preserve"> "?" = can't identify 1st fruiting branch</t>
    </r>
  </si>
  <si>
    <t>KT, SMM, Matt Hagler, Cassie Farwell, Josh Cederstrom, Sara Harders</t>
  </si>
  <si>
    <t>Sampled By:</t>
  </si>
  <si>
    <t>F = white flower     G = green boll</t>
  </si>
  <si>
    <t>0845-1000h</t>
  </si>
  <si>
    <t>Sampling Time:</t>
  </si>
  <si>
    <r>
      <rPr>
        <sz val="16"/>
        <color rgb="FFC00000"/>
        <rFont val="Arial"/>
        <family val="2"/>
      </rPr>
      <t>"--" = very small square</t>
    </r>
    <r>
      <rPr>
        <sz val="16"/>
        <rFont val="Arial"/>
        <family val="2"/>
      </rPr>
      <t xml:space="preserve"> A = abscised site     S = square</t>
    </r>
  </si>
  <si>
    <t>DOY:</t>
  </si>
  <si>
    <t>Leaf area and plant mapping for a plot done on the same day.</t>
  </si>
  <si>
    <t>Sampling Date:</t>
  </si>
  <si>
    <t>d159 - SMM, CF, JC, SH; d160 - SMM, SH</t>
  </si>
  <si>
    <t>processed by:</t>
  </si>
  <si>
    <t>Plant sampling and Mapping</t>
  </si>
  <si>
    <t>Irrigation scheduling experiment</t>
  </si>
  <si>
    <t>Cotton</t>
  </si>
  <si>
    <t>F13</t>
  </si>
  <si>
    <t>Leaf Area (cm2)</t>
  </si>
  <si>
    <t>Reproductive parts (g)</t>
  </si>
  <si>
    <t>Stems (g)</t>
  </si>
  <si>
    <t>Brown leaves (g)</t>
  </si>
  <si>
    <t>Green leaves (g)</t>
  </si>
  <si>
    <t>Oven Temp  (°C)</t>
  </si>
  <si>
    <t>DOY out of Oven</t>
  </si>
  <si>
    <t>Weighed on Sartorius, room 289</t>
  </si>
  <si>
    <t>Comments:</t>
  </si>
  <si>
    <t>Weighed by:</t>
  </si>
  <si>
    <t>10 June 2016 (d162)</t>
  </si>
  <si>
    <t>Date(s) weighed:</t>
  </si>
  <si>
    <t>plant/m2</t>
  </si>
  <si>
    <t>Density</t>
  </si>
  <si>
    <t>Field Avg</t>
  </si>
  <si>
    <t>p01-1-S2</t>
  </si>
  <si>
    <t>p01-2-S2</t>
  </si>
  <si>
    <t>p01-3-S2</t>
  </si>
  <si>
    <t>p01-4-S2</t>
  </si>
  <si>
    <t>p02-1-S2</t>
  </si>
  <si>
    <t>p02-2-S2</t>
  </si>
  <si>
    <t>p02-3-S2</t>
  </si>
  <si>
    <t>p02-4-S2</t>
  </si>
  <si>
    <t>p03-1-S2</t>
  </si>
  <si>
    <t>p03-2-S2</t>
  </si>
  <si>
    <t>p03-3-S2</t>
  </si>
  <si>
    <t>p03-4-S2</t>
  </si>
  <si>
    <t>p04-1-S2</t>
  </si>
  <si>
    <t>p04-2-S2</t>
  </si>
  <si>
    <t>p04-3-S2</t>
  </si>
  <si>
    <t>p04-4-S2</t>
  </si>
  <si>
    <t>p05-1-S2</t>
  </si>
  <si>
    <t>p05-2-S2</t>
  </si>
  <si>
    <t>p05-3-S2</t>
  </si>
  <si>
    <t>p05-4-S2</t>
  </si>
  <si>
    <t>p06-1-S2</t>
  </si>
  <si>
    <t>p06-2-S2</t>
  </si>
  <si>
    <t>p06-3-S2</t>
  </si>
  <si>
    <t>p06-4-S2</t>
  </si>
  <si>
    <t>p07-1-S2</t>
  </si>
  <si>
    <t>p07-2-S2</t>
  </si>
  <si>
    <t>p07-3-S2</t>
  </si>
  <si>
    <t>p07-4-S2</t>
  </si>
  <si>
    <t>p08-1-S2</t>
  </si>
  <si>
    <t>p08-2-S2</t>
  </si>
  <si>
    <t>p08-3-S2</t>
  </si>
  <si>
    <t>p08-4-S2</t>
  </si>
  <si>
    <t>p09-1-S2</t>
  </si>
  <si>
    <t>p09-2-S2</t>
  </si>
  <si>
    <t>p09-3-S2</t>
  </si>
  <si>
    <t>p09-4-S2</t>
  </si>
  <si>
    <t>p10-1-S2</t>
  </si>
  <si>
    <t>p10-2-S2</t>
  </si>
  <si>
    <t>p10-3-S2</t>
  </si>
  <si>
    <t>p10-4-S2</t>
  </si>
  <si>
    <t>p11-1-S2</t>
  </si>
  <si>
    <t>p11-2-S2</t>
  </si>
  <si>
    <t>p11-3-S2</t>
  </si>
  <si>
    <t>p11-4-S2</t>
  </si>
  <si>
    <t>p12-1-S2</t>
  </si>
  <si>
    <t>p12-2-S2</t>
  </si>
  <si>
    <t>p12-3-S2</t>
  </si>
  <si>
    <t>p12-4-S2</t>
  </si>
  <si>
    <t>p13-1-S2</t>
  </si>
  <si>
    <t>p13-2-S2</t>
  </si>
  <si>
    <t>p13-3-S2</t>
  </si>
  <si>
    <t>p13-4-S2</t>
  </si>
  <si>
    <t>p14-1-S2</t>
  </si>
  <si>
    <t>p14-2-S2</t>
  </si>
  <si>
    <t>p14-3-S2</t>
  </si>
  <si>
    <t>p14-4-S2</t>
  </si>
  <si>
    <t>p15-1-S2</t>
  </si>
  <si>
    <t>p15-2-S2</t>
  </si>
  <si>
    <t>p15-3-S2</t>
  </si>
  <si>
    <t>p15-4-S2</t>
  </si>
  <si>
    <t>p16-1-S2</t>
  </si>
  <si>
    <t>p16-2-S2</t>
  </si>
  <si>
    <t>p16-3-S2</t>
  </si>
  <si>
    <t>p16-4-S2</t>
  </si>
  <si>
    <t>SSA</t>
  </si>
  <si>
    <t>SA</t>
  </si>
  <si>
    <t>AAS</t>
  </si>
  <si>
    <t>SSS</t>
  </si>
  <si>
    <t>SAS</t>
  </si>
  <si>
    <t>AS</t>
  </si>
  <si>
    <t>ASA</t>
  </si>
  <si>
    <t>ASS</t>
  </si>
  <si>
    <t>SS</t>
  </si>
  <si>
    <t>underdeveloped branching</t>
  </si>
  <si>
    <t>sh</t>
  </si>
  <si>
    <t>AAA</t>
  </si>
  <si>
    <t>veg</t>
  </si>
  <si>
    <t>SAA</t>
  </si>
  <si>
    <t>SH ?</t>
  </si>
  <si>
    <r>
      <t>S</t>
    </r>
    <r>
      <rPr>
        <sz val="14"/>
        <rFont val="Arial"/>
        <family val="2"/>
      </rPr>
      <t xml:space="preserve"> (then stunted)</t>
    </r>
  </si>
  <si>
    <t>Q</t>
  </si>
  <si>
    <t>then S @ 2nd node, Called it fruiting</t>
  </si>
  <si>
    <t xml:space="preserve">suggest fruiting but it branches at the 1st node, </t>
  </si>
  <si>
    <t>Node 7- ? Fruiting or vegetative. Angle from mainstem</t>
  </si>
  <si>
    <t xml:space="preserve">  ?</t>
  </si>
  <si>
    <t>ASAS</t>
  </si>
  <si>
    <t>SH?</t>
  </si>
  <si>
    <t>SSAS</t>
  </si>
  <si>
    <t>JC</t>
  </si>
  <si>
    <t>ASSS</t>
  </si>
  <si>
    <t>node 8</t>
  </si>
  <si>
    <t>AASA</t>
  </si>
  <si>
    <t>ASSAS</t>
  </si>
  <si>
    <t>ASSA</t>
  </si>
  <si>
    <t>same day as leaf area (all)</t>
  </si>
  <si>
    <t>same day as processed (all)</t>
  </si>
  <si>
    <t>M = mature (open) boll</t>
  </si>
  <si>
    <t>KRT, Josh Cederstrom, Sara Harders, Cassie Farwell, SMM</t>
  </si>
  <si>
    <t>0600-0800h</t>
  </si>
  <si>
    <t>A = abscised site     S = square</t>
  </si>
  <si>
    <t>SH &amp; SMM &amp; jc</t>
  </si>
  <si>
    <t>**NOTE: Sara said (while showing Josh the mapping) that she has been recording some squares that are smaller than match-head (and are too small to collect). We're on the last 2 samples. This probably only amounts to an extra square recorded poer plots (according to Sara).</t>
  </si>
  <si>
    <t>↓</t>
  </si>
  <si>
    <t>all ↓</t>
  </si>
  <si>
    <t>180 &amp; 181</t>
  </si>
  <si>
    <t>28 &amp; 29 June 2016</t>
  </si>
  <si>
    <t>p01-1-S3</t>
  </si>
  <si>
    <t>p01-2-S3</t>
  </si>
  <si>
    <t>p01-3-S3</t>
  </si>
  <si>
    <t>p01-4-S3</t>
  </si>
  <si>
    <t>p02-1-S3</t>
  </si>
  <si>
    <t>p02-2-S3</t>
  </si>
  <si>
    <t>p02-3-S3</t>
  </si>
  <si>
    <t>p02-4-S3</t>
  </si>
  <si>
    <t>p03-1-S3</t>
  </si>
  <si>
    <t>p03-2-S3</t>
  </si>
  <si>
    <t>p03-3-S3</t>
  </si>
  <si>
    <t>p03-4-S3</t>
  </si>
  <si>
    <t>p04-1-S3</t>
  </si>
  <si>
    <t>p04-2-S3</t>
  </si>
  <si>
    <t>p04-3-S3</t>
  </si>
  <si>
    <t>p04-4-S3</t>
  </si>
  <si>
    <t>p05-1-S3</t>
  </si>
  <si>
    <t>p05-2-S3</t>
  </si>
  <si>
    <t>p05-3-S3</t>
  </si>
  <si>
    <t>p05-4-S3</t>
  </si>
  <si>
    <t>p06-1-S3</t>
  </si>
  <si>
    <t>p06-2-S3</t>
  </si>
  <si>
    <t>p06-3-S3</t>
  </si>
  <si>
    <t>p06-4-S3</t>
  </si>
  <si>
    <t>p07-1-S3</t>
  </si>
  <si>
    <t>p07-2-S3</t>
  </si>
  <si>
    <t>p07-3-S3</t>
  </si>
  <si>
    <t>p07-4-S3</t>
  </si>
  <si>
    <t>p08-1-S3</t>
  </si>
  <si>
    <t>p08-2-S3</t>
  </si>
  <si>
    <t>p08-3-S3</t>
  </si>
  <si>
    <t>p08-4-S3</t>
  </si>
  <si>
    <t>p09-1-S3</t>
  </si>
  <si>
    <t>p09-2-S3</t>
  </si>
  <si>
    <t>p09-3-S3</t>
  </si>
  <si>
    <t>p09-4-S3</t>
  </si>
  <si>
    <t>p10-1-S3</t>
  </si>
  <si>
    <t>p10-2-S3</t>
  </si>
  <si>
    <t>p10-3-S3</t>
  </si>
  <si>
    <t>p10-4-S3</t>
  </si>
  <si>
    <t>p11-1-S3</t>
  </si>
  <si>
    <t>p11-2-S3</t>
  </si>
  <si>
    <t>p11-3-S3</t>
  </si>
  <si>
    <t>p11-4-S3</t>
  </si>
  <si>
    <t>p12-1-S3</t>
  </si>
  <si>
    <t>p12-2-S3</t>
  </si>
  <si>
    <t>p12-3-S3</t>
  </si>
  <si>
    <t>p12-4-S3</t>
  </si>
  <si>
    <t>p13-1-S3</t>
  </si>
  <si>
    <t>p13-2-S3</t>
  </si>
  <si>
    <t>p13-3-S3</t>
  </si>
  <si>
    <t>p13-4-S3</t>
  </si>
  <si>
    <t>p14-1-S3</t>
  </si>
  <si>
    <t>p14-2-S3</t>
  </si>
  <si>
    <t>p14-3-S3</t>
  </si>
  <si>
    <t>p14-4-S3</t>
  </si>
  <si>
    <t>p15-1-S3</t>
  </si>
  <si>
    <t>p15-2-S3</t>
  </si>
  <si>
    <t>p15-3-S3</t>
  </si>
  <si>
    <t>p15-4-S3</t>
  </si>
  <si>
    <t>p16-1-S3</t>
  </si>
  <si>
    <t>p16-2-S3</t>
  </si>
  <si>
    <t>p16-3-S3</t>
  </si>
  <si>
    <t>p16-4-S3</t>
  </si>
  <si>
    <t>70 °</t>
  </si>
  <si>
    <t>14 &amp; 15 July        all            ↓</t>
  </si>
  <si>
    <t>14 &amp; 15 July</t>
  </si>
  <si>
    <t>GSA</t>
  </si>
  <si>
    <t>GAAS</t>
  </si>
  <si>
    <t>AAG</t>
  </si>
  <si>
    <t>AAAA</t>
  </si>
  <si>
    <t>AAAS</t>
  </si>
  <si>
    <t>FAS</t>
  </si>
  <si>
    <t>AASSA</t>
  </si>
  <si>
    <t>AASS</t>
  </si>
  <si>
    <t>GAASS</t>
  </si>
  <si>
    <t>??</t>
  </si>
  <si>
    <t>AAASS</t>
  </si>
  <si>
    <t>AASSS</t>
  </si>
  <si>
    <t>GA</t>
  </si>
  <si>
    <t>AAASSS</t>
  </si>
  <si>
    <t>GAAA</t>
  </si>
  <si>
    <t>GGA</t>
  </si>
  <si>
    <t>AAASA</t>
  </si>
  <si>
    <t>AAAAASSSSS</t>
  </si>
  <si>
    <t>AAASSSSSS</t>
  </si>
  <si>
    <t>GASS</t>
  </si>
  <si>
    <t>AAASASS</t>
  </si>
  <si>
    <t>AASSSSS</t>
  </si>
  <si>
    <t>SASASASS</t>
  </si>
  <si>
    <t>SAAS</t>
  </si>
  <si>
    <t>GAA</t>
  </si>
  <si>
    <t>ASASS</t>
  </si>
  <si>
    <t>GSSA</t>
  </si>
  <si>
    <t>AFAA</t>
  </si>
  <si>
    <t>FAAS</t>
  </si>
  <si>
    <t>AGAA</t>
  </si>
  <si>
    <t>AGSA</t>
  </si>
  <si>
    <t>SSSA</t>
  </si>
  <si>
    <t>GAAAA</t>
  </si>
  <si>
    <t>ASSASSS</t>
  </si>
  <si>
    <t>SSSS</t>
  </si>
  <si>
    <t>SSSS loose in bag</t>
  </si>
  <si>
    <t>GGS</t>
  </si>
  <si>
    <t>FSAS</t>
  </si>
  <si>
    <t>AGA</t>
  </si>
  <si>
    <t>GG</t>
  </si>
  <si>
    <t>GAS</t>
  </si>
  <si>
    <t>G</t>
  </si>
  <si>
    <t>SSSASSS</t>
  </si>
  <si>
    <t>GSS</t>
  </si>
  <si>
    <t>GASSS</t>
  </si>
  <si>
    <t>AAAASSSS</t>
  </si>
  <si>
    <t>SASS</t>
  </si>
  <si>
    <t>AGSS</t>
  </si>
  <si>
    <t>AASASASSSSS</t>
  </si>
  <si>
    <t>ASSSSS</t>
  </si>
  <si>
    <t>SSASSSSS</t>
  </si>
  <si>
    <t>ASSSASASSS</t>
  </si>
  <si>
    <t>AAAAS</t>
  </si>
  <si>
    <t>GFAS</t>
  </si>
  <si>
    <t>AG</t>
  </si>
  <si>
    <t>SASA</t>
  </si>
  <si>
    <t>GFA</t>
  </si>
  <si>
    <t>undeveloped</t>
  </si>
  <si>
    <t>AASASS</t>
  </si>
  <si>
    <t>SAAA</t>
  </si>
  <si>
    <t>GFAAA</t>
  </si>
  <si>
    <t>ASAA</t>
  </si>
  <si>
    <t>FAA</t>
  </si>
  <si>
    <t>AAASSSSASSS</t>
  </si>
  <si>
    <t>FSA</t>
  </si>
  <si>
    <t>GFAA</t>
  </si>
  <si>
    <t>AFA</t>
  </si>
  <si>
    <t>FA</t>
  </si>
  <si>
    <t>FASS</t>
  </si>
  <si>
    <t>GSSASSSS</t>
  </si>
  <si>
    <t>GGAS</t>
  </si>
  <si>
    <t>ASSSA</t>
  </si>
  <si>
    <t>AAAAA</t>
  </si>
  <si>
    <t>SASSAAAASSS</t>
  </si>
  <si>
    <t>GSAA</t>
  </si>
  <si>
    <t>SM</t>
  </si>
  <si>
    <t>GAAAS</t>
  </si>
  <si>
    <t>AASSSS</t>
  </si>
  <si>
    <t>AAAAASSS</t>
  </si>
  <si>
    <t>A few branches missing befoew node 10</t>
  </si>
  <si>
    <t>ASSSS</t>
  </si>
  <si>
    <t>GFSS</t>
  </si>
  <si>
    <t>GSSSSS</t>
  </si>
  <si>
    <t>ASSSSSS</t>
  </si>
  <si>
    <t>SSAA</t>
  </si>
  <si>
    <t>SAASS</t>
  </si>
  <si>
    <t>AAAASASAASS</t>
  </si>
  <si>
    <t>GS</t>
  </si>
  <si>
    <t>SSSAS</t>
  </si>
  <si>
    <t>SSSSS</t>
  </si>
  <si>
    <t>ASASSS</t>
  </si>
  <si>
    <t>GASSA</t>
  </si>
  <si>
    <t>AAASAASASAAAASSA</t>
  </si>
  <si>
    <t>AAAAASS</t>
  </si>
  <si>
    <t>AGS</t>
  </si>
  <si>
    <t>FS</t>
  </si>
  <si>
    <t>GSS loose in bag</t>
  </si>
  <si>
    <t>AAASSSA</t>
  </si>
  <si>
    <t>GGASS</t>
  </si>
  <si>
    <t>AASASSS</t>
  </si>
  <si>
    <t>SASSS</t>
  </si>
  <si>
    <t>AAGSS</t>
  </si>
  <si>
    <t>ASSASSSS</t>
  </si>
  <si>
    <t>189 ?</t>
  </si>
  <si>
    <t>ASSSSSA</t>
  </si>
  <si>
    <t>AASAS</t>
  </si>
  <si>
    <t>GSAS</t>
  </si>
  <si>
    <t xml:space="preserve">189 ? </t>
  </si>
  <si>
    <t>AAAASSSSSSA</t>
  </si>
  <si>
    <t>AAASSASSS</t>
  </si>
  <si>
    <t>AF</t>
  </si>
  <si>
    <t>AAF</t>
  </si>
  <si>
    <t>FSS</t>
  </si>
  <si>
    <t>SG</t>
  </si>
  <si>
    <t>1 G &amp; 1 S loose in bag</t>
  </si>
  <si>
    <t>AFSA</t>
  </si>
  <si>
    <t>1 S loose in bag</t>
  </si>
  <si>
    <t>SAAAS</t>
  </si>
  <si>
    <t>GSAAS</t>
  </si>
  <si>
    <t>SSSSSS</t>
  </si>
  <si>
    <t>GFASSS</t>
  </si>
  <si>
    <t>6 S loose in bag</t>
  </si>
  <si>
    <t xml:space="preserve"> ASA</t>
  </si>
  <si>
    <t>GGSA</t>
  </si>
  <si>
    <t>GSSS</t>
  </si>
  <si>
    <t>SAASA</t>
  </si>
  <si>
    <t>AGSSS</t>
  </si>
  <si>
    <t>GGASA</t>
  </si>
  <si>
    <t>SSASSS</t>
  </si>
  <si>
    <t>SASSSS</t>
  </si>
  <si>
    <t>AASAAS</t>
  </si>
  <si>
    <t>GASAS</t>
  </si>
  <si>
    <t>AASAASSSSSS</t>
  </si>
  <si>
    <t>GGSS</t>
  </si>
  <si>
    <t>AAASSSSS</t>
  </si>
  <si>
    <t>GAAASSS</t>
  </si>
  <si>
    <t>Data was mistakenly put on data sheet under plot 03-4. Then Sara mapped sample labeled 03-4, so we think this data was from 03-2</t>
  </si>
  <si>
    <t>GFAAS</t>
  </si>
  <si>
    <t>AAAASS</t>
  </si>
  <si>
    <t>ASASA</t>
  </si>
  <si>
    <t>CF</t>
  </si>
  <si>
    <t>190 ?</t>
  </si>
  <si>
    <t>Nodes 7-9 - no branches</t>
  </si>
  <si>
    <t>node 6 - a veg branch takign over (as a stem)</t>
  </si>
  <si>
    <t>(as above) (all)</t>
  </si>
  <si>
    <t>same as processed (all)</t>
  </si>
  <si>
    <t>CF, JC, KRT, SH</t>
  </si>
  <si>
    <t>0600-1130h</t>
  </si>
  <si>
    <t>SMM, SH, JC, CF</t>
  </si>
  <si>
    <t>p01-1-S4</t>
  </si>
  <si>
    <t>p01-2-S4</t>
  </si>
  <si>
    <t>p01-3-S4</t>
  </si>
  <si>
    <t>p01-4-S4</t>
  </si>
  <si>
    <t>p02-1-S4</t>
  </si>
  <si>
    <t>p02-2-S4</t>
  </si>
  <si>
    <t>p02-3-S4</t>
  </si>
  <si>
    <t>p02-4-S4</t>
  </si>
  <si>
    <t>p03-1-S4</t>
  </si>
  <si>
    <t>p03-2-S4</t>
  </si>
  <si>
    <t>p03-3-S4</t>
  </si>
  <si>
    <t>p03-4-S4</t>
  </si>
  <si>
    <t>p04-1-S4</t>
  </si>
  <si>
    <t>p04-2-S4</t>
  </si>
  <si>
    <t>p04-3-S4</t>
  </si>
  <si>
    <t>p04-4-S4</t>
  </si>
  <si>
    <t>p05-1-S4</t>
  </si>
  <si>
    <t>p05-2-S4</t>
  </si>
  <si>
    <t>p05-3-S4</t>
  </si>
  <si>
    <t>p05-4-S4</t>
  </si>
  <si>
    <t>p06-1-S4</t>
  </si>
  <si>
    <t>p06-2-S4</t>
  </si>
  <si>
    <t>p06-3-S4</t>
  </si>
  <si>
    <t>p06-4-S4</t>
  </si>
  <si>
    <t>p07-1-S4</t>
  </si>
  <si>
    <t>p07-2-S4</t>
  </si>
  <si>
    <t>p07-3-S4</t>
  </si>
  <si>
    <t>p07-4-S4</t>
  </si>
  <si>
    <t>p08-1-S4</t>
  </si>
  <si>
    <t>p08-2-S4</t>
  </si>
  <si>
    <t>p08-3-S4</t>
  </si>
  <si>
    <t>p08-4-S4</t>
  </si>
  <si>
    <t>p09-1-S4</t>
  </si>
  <si>
    <t>p09-2-S4</t>
  </si>
  <si>
    <t>p09-3-S4</t>
  </si>
  <si>
    <t>p09-4-S4</t>
  </si>
  <si>
    <t>p10-1-S4</t>
  </si>
  <si>
    <t>p10-2-S4</t>
  </si>
  <si>
    <t>p10-3-S4</t>
  </si>
  <si>
    <t>p10-4-S4</t>
  </si>
  <si>
    <t>p11-1-S4</t>
  </si>
  <si>
    <t>p11-2-S4</t>
  </si>
  <si>
    <t>p11-3-S4</t>
  </si>
  <si>
    <t>p11-4-S4</t>
  </si>
  <si>
    <t>p12-1-S4</t>
  </si>
  <si>
    <t>p12-2-S4</t>
  </si>
  <si>
    <t>p12-3-S4</t>
  </si>
  <si>
    <t>p12-4-S4</t>
  </si>
  <si>
    <t>p13-1-S4</t>
  </si>
  <si>
    <t>p13-2-S4</t>
  </si>
  <si>
    <t>p13-3-S4</t>
  </si>
  <si>
    <t>p13-4-S4</t>
  </si>
  <si>
    <t>p14-1-S4</t>
  </si>
  <si>
    <t>p14-2-S4</t>
  </si>
  <si>
    <t>p14-3-S4</t>
  </si>
  <si>
    <t>p14-4-S4</t>
  </si>
  <si>
    <t>p15-1-S4</t>
  </si>
  <si>
    <t>p15-2-S4</t>
  </si>
  <si>
    <t>p15-3-S4</t>
  </si>
  <si>
    <t>p15-4-S4</t>
  </si>
  <si>
    <t>p16-1-S4</t>
  </si>
  <si>
    <t>p16-2-S4</t>
  </si>
  <si>
    <t>p16-3-S4</t>
  </si>
  <si>
    <t>p16-4-S4</t>
  </si>
  <si>
    <t>N</t>
  </si>
  <si>
    <t>Y</t>
  </si>
  <si>
    <t>GS in bag</t>
  </si>
  <si>
    <t>GGAASSSS</t>
  </si>
  <si>
    <t>AGG</t>
  </si>
  <si>
    <t>GGAA</t>
  </si>
  <si>
    <t>GSS in bag</t>
  </si>
  <si>
    <t>GAASSSSS</t>
  </si>
  <si>
    <t>AGASS</t>
  </si>
  <si>
    <t>AAAGSS</t>
  </si>
  <si>
    <t>AAAFAAGGSGSSS</t>
  </si>
  <si>
    <t>AAAGA</t>
  </si>
  <si>
    <t>AFFAASSSS</t>
  </si>
  <si>
    <t>AAAAASSSASS</t>
  </si>
  <si>
    <t>GGGG</t>
  </si>
  <si>
    <t>AAGASSS</t>
  </si>
  <si>
    <t>AAGA</t>
  </si>
  <si>
    <t>GGGG in bag</t>
  </si>
  <si>
    <t>AGGA</t>
  </si>
  <si>
    <t>AFFAASSSSS</t>
  </si>
  <si>
    <t>AGAS</t>
  </si>
  <si>
    <t>SSASSSSASSASS</t>
  </si>
  <si>
    <t>(v)SSASSS</t>
  </si>
  <si>
    <t>9  - looks lika a veg branch (v) - weird</t>
  </si>
  <si>
    <t>GASA</t>
  </si>
  <si>
    <t>AGAAAA</t>
  </si>
  <si>
    <t>AA  :  AA</t>
  </si>
  <si>
    <t>2 fruiting branches at node 12</t>
  </si>
  <si>
    <t>GAAAAS</t>
  </si>
  <si>
    <t>GAGA</t>
  </si>
  <si>
    <t>AGSSA</t>
  </si>
  <si>
    <t>AAAAAAAASSASSSSSS</t>
  </si>
  <si>
    <t>GAAASS</t>
  </si>
  <si>
    <t>GG in bag</t>
  </si>
  <si>
    <t>GAGSS</t>
  </si>
  <si>
    <t>GAGAA</t>
  </si>
  <si>
    <t>GGGSS</t>
  </si>
  <si>
    <t>AAGG</t>
  </si>
  <si>
    <t>KRT</t>
  </si>
  <si>
    <t>AAGS</t>
  </si>
  <si>
    <t>AAAAAS</t>
  </si>
  <si>
    <t>GAGSSSS</t>
  </si>
  <si>
    <t>AFASSS</t>
  </si>
  <si>
    <t>AAFA</t>
  </si>
  <si>
    <t>GGG</t>
  </si>
  <si>
    <t>GGSS  loose in bag</t>
  </si>
  <si>
    <t>GAG</t>
  </si>
  <si>
    <t>AGAG</t>
  </si>
  <si>
    <t>AAAASSS</t>
  </si>
  <si>
    <t>AAGAS</t>
  </si>
  <si>
    <t>AFSS</t>
  </si>
  <si>
    <t>G S loose in bag</t>
  </si>
  <si>
    <t>n</t>
  </si>
  <si>
    <t>AGSASS</t>
  </si>
  <si>
    <t>GAFA</t>
  </si>
  <si>
    <t>AAAGS</t>
  </si>
  <si>
    <t>node 9 - GSSSS</t>
  </si>
  <si>
    <t>GGSSS</t>
  </si>
  <si>
    <t>AAGGSS</t>
  </si>
  <si>
    <t>y</t>
  </si>
  <si>
    <t>AGAAGASSAAAS</t>
  </si>
  <si>
    <t>GGAAAAA</t>
  </si>
  <si>
    <t>AAAAGASSSS</t>
  </si>
  <si>
    <t>AAGSSSSS</t>
  </si>
  <si>
    <t>AGGS</t>
  </si>
  <si>
    <t>FGGS</t>
  </si>
  <si>
    <t>FGGS  loose in bag</t>
  </si>
  <si>
    <t>GAASA</t>
  </si>
  <si>
    <t>AGFASSSSSS</t>
  </si>
  <si>
    <t>AAFSSSS</t>
  </si>
  <si>
    <t>GGSAASS</t>
  </si>
  <si>
    <t>AASAAAASSSSSS</t>
  </si>
  <si>
    <t>JC ??</t>
  </si>
  <si>
    <t>AAGFAASSSSSS</t>
  </si>
  <si>
    <t>GAGAS</t>
  </si>
  <si>
    <t>GAGSA</t>
  </si>
  <si>
    <t>GFS</t>
  </si>
  <si>
    <t>AGGASSSSS</t>
  </si>
  <si>
    <t>AAAGAASSSS</t>
  </si>
  <si>
    <t>AGF</t>
  </si>
  <si>
    <t>GSGSSS</t>
  </si>
  <si>
    <t>damaged</t>
  </si>
  <si>
    <t>AAGGSSS</t>
  </si>
  <si>
    <t>GFSSSS</t>
  </si>
  <si>
    <t>AAAASSASSSS : ASSSS</t>
  </si>
  <si>
    <t>GGGS</t>
  </si>
  <si>
    <t>AAAAG</t>
  </si>
  <si>
    <t>GAASGGSGSAGASS</t>
  </si>
  <si>
    <t>SAGSASSS</t>
  </si>
  <si>
    <t>GSAGSSSSSGGGG</t>
  </si>
  <si>
    <t>GSAGSSSSSGGGG loose in bag</t>
  </si>
  <si>
    <t>AGGGSSSSS</t>
  </si>
  <si>
    <t>AAGF</t>
  </si>
  <si>
    <t>AGSASSS</t>
  </si>
  <si>
    <t>AFAGSSSS</t>
  </si>
  <si>
    <t>AGGAA</t>
  </si>
  <si>
    <t>GSFSSS</t>
  </si>
  <si>
    <t>SSG</t>
  </si>
  <si>
    <t xml:space="preserve">SSG  loose in bag </t>
  </si>
  <si>
    <t>AAGGAAASSS</t>
  </si>
  <si>
    <t>AAAAAFSASA</t>
  </si>
  <si>
    <t>S loose in bag</t>
  </si>
  <si>
    <t>AAGASSASSSSSS</t>
  </si>
  <si>
    <t>AAAASSSASSSSS</t>
  </si>
  <si>
    <t>Leaf area is huge - maybe an extra "9" ??</t>
  </si>
  <si>
    <t>AASSSSA</t>
  </si>
  <si>
    <t>S : S</t>
  </si>
  <si>
    <t>2 fruiting branches @ node 21</t>
  </si>
  <si>
    <t>AAGSAS</t>
  </si>
  <si>
    <t>AGAASA</t>
  </si>
  <si>
    <t>AAAGFSSSS</t>
  </si>
  <si>
    <t>GASASSS</t>
  </si>
  <si>
    <t>GGGA</t>
  </si>
  <si>
    <t>FAAA</t>
  </si>
  <si>
    <t>AGGSSSSASSSS</t>
  </si>
  <si>
    <t>GAGFA</t>
  </si>
  <si>
    <t>AGASASSS</t>
  </si>
  <si>
    <t>GFAAAA</t>
  </si>
  <si>
    <t>AGASAAASAAS</t>
  </si>
  <si>
    <t>S G loose in bag</t>
  </si>
  <si>
    <t>AGAAS</t>
  </si>
  <si>
    <t>GGAAA</t>
  </si>
  <si>
    <t>GAFSA</t>
  </si>
  <si>
    <t>GSSAS</t>
  </si>
  <si>
    <t>AASS : AAAASSS</t>
  </si>
  <si>
    <t>AAAA : AAAASS</t>
  </si>
  <si>
    <t>GAAGA</t>
  </si>
  <si>
    <t>AAGGA</t>
  </si>
  <si>
    <t>?? Double branches at these nodes?</t>
  </si>
  <si>
    <t>GGAAAASASSSSSS</t>
  </si>
  <si>
    <t>SSSSSSSS</t>
  </si>
  <si>
    <t>AAAAAAAA</t>
  </si>
  <si>
    <t>AAASASSSSS</t>
  </si>
  <si>
    <t>GASSASSSSSSSSSS</t>
  </si>
  <si>
    <t>AGGG</t>
  </si>
  <si>
    <t>AAGGASSSSASASSASAASS</t>
  </si>
  <si>
    <t>AAGAASSSSAAASASSSASASSS</t>
  </si>
  <si>
    <t>AAFSSS</t>
  </si>
  <si>
    <t>AAAGASS</t>
  </si>
  <si>
    <t>GGGSSSSASSS</t>
  </si>
  <si>
    <t>SSS   :   S</t>
  </si>
  <si>
    <t>AAAASSSSS</t>
  </si>
  <si>
    <t>AAAGAASA</t>
  </si>
  <si>
    <t>GSSSS</t>
  </si>
  <si>
    <t>AAGAA</t>
  </si>
  <si>
    <t>AGFA</t>
  </si>
  <si>
    <t xml:space="preserve"> </t>
  </si>
  <si>
    <t>AAGSA</t>
  </si>
  <si>
    <t>AAAFSA</t>
  </si>
  <si>
    <t>GAGF</t>
  </si>
  <si>
    <t>GAAGSSSSSS</t>
  </si>
  <si>
    <t>FSSS</t>
  </si>
  <si>
    <t>AAAAAGASASSASSSSSS</t>
  </si>
  <si>
    <t>AAGASAASSSSSS</t>
  </si>
  <si>
    <t>AAAAAASSS</t>
  </si>
  <si>
    <t>SSH</t>
  </si>
  <si>
    <t>AFASS</t>
  </si>
  <si>
    <t>AAGAAS</t>
  </si>
  <si>
    <t>AAAAAAAASSASASSSASSSSS</t>
  </si>
  <si>
    <t>GGSSSSS</t>
  </si>
  <si>
    <t>AAAAAASSASSSSSSSSASSSSSSSSS</t>
  </si>
  <si>
    <t>AGGSASS</t>
  </si>
  <si>
    <t>AAGGAAAASAASSSSSS</t>
  </si>
  <si>
    <t>AGGASSSS</t>
  </si>
  <si>
    <t>AGGASS</t>
  </si>
  <si>
    <t>AAGSSSSSSAAASS</t>
  </si>
  <si>
    <t>SAASASS</t>
  </si>
  <si>
    <t>GGSSS in bag</t>
  </si>
  <si>
    <t>AAAAASSSSSS</t>
  </si>
  <si>
    <t>AAAAAAAGSSGSAS</t>
  </si>
  <si>
    <t>GSSS in bag</t>
  </si>
  <si>
    <t>ASASSSSSS</t>
  </si>
  <si>
    <t>AGAASS</t>
  </si>
  <si>
    <t>GAASAS</t>
  </si>
  <si>
    <t>GAAFS</t>
  </si>
  <si>
    <t>AAAASSSSASS</t>
  </si>
  <si>
    <t>GAAFA</t>
  </si>
  <si>
    <t>AGGSS</t>
  </si>
  <si>
    <t>AAASSSSSSSSSSS</t>
  </si>
  <si>
    <t>GGSSSSSS</t>
  </si>
  <si>
    <t>AAASSSSSSS</t>
  </si>
  <si>
    <t>AAGSSSSA</t>
  </si>
  <si>
    <t>SAGASSS</t>
  </si>
  <si>
    <t>AFGS</t>
  </si>
  <si>
    <t>AFS</t>
  </si>
  <si>
    <t>GGGSSSSS</t>
  </si>
  <si>
    <t>GAFAGF</t>
  </si>
  <si>
    <t>AGAGAS</t>
  </si>
  <si>
    <t>GGSSSS</t>
  </si>
  <si>
    <t>Loose SSSSS</t>
  </si>
  <si>
    <t>Split stem</t>
  </si>
  <si>
    <t>AAGFSSSSSS</t>
  </si>
  <si>
    <t>GAAGASSSSS</t>
  </si>
  <si>
    <t>AAGAASSSSS</t>
  </si>
  <si>
    <t>GAGGSSSSSSS</t>
  </si>
  <si>
    <t>GASAA</t>
  </si>
  <si>
    <t>GAAAAAAASAAAASASSSSS</t>
  </si>
  <si>
    <t>AAAFA</t>
  </si>
  <si>
    <t>GAGGA</t>
  </si>
  <si>
    <t>AAAAGSAASSAASSSSSSS</t>
  </si>
  <si>
    <t>S :  SSS</t>
  </si>
  <si>
    <t>GGAAGS</t>
  </si>
  <si>
    <t>GGGAAAAGAASSSS</t>
  </si>
  <si>
    <t>GAGGAA</t>
  </si>
  <si>
    <t>GGAGA</t>
  </si>
  <si>
    <t>2 fruiting branches at node 21</t>
  </si>
  <si>
    <t>GAGS</t>
  </si>
  <si>
    <t>GAFS</t>
  </si>
  <si>
    <t>AGFASSSS</t>
  </si>
  <si>
    <t>AGAAAASS</t>
  </si>
  <si>
    <t>GGF</t>
  </si>
  <si>
    <t>AAASSSS</t>
  </si>
  <si>
    <t>lots of damaged/missing nodes</t>
  </si>
  <si>
    <t>GGGAASSSS</t>
  </si>
  <si>
    <t>AAFSA</t>
  </si>
  <si>
    <t>AASAA</t>
  </si>
  <si>
    <t>ASAAS</t>
  </si>
  <si>
    <t>AAAGSSSSSSSS</t>
  </si>
  <si>
    <t>GAAASSSSSSSS</t>
  </si>
  <si>
    <t>GGFSSSSS</t>
  </si>
  <si>
    <t>AFSSAS</t>
  </si>
  <si>
    <t>AGAGSSASSSS</t>
  </si>
  <si>
    <t>AAAAGGSSSSS</t>
  </si>
  <si>
    <t>AGAGGSGSSSSASASSSSS</t>
  </si>
  <si>
    <t>AGASA</t>
  </si>
  <si>
    <t>AAAGAA</t>
  </si>
  <si>
    <t>AAAAASSASSS</t>
  </si>
  <si>
    <t>AGGGGSSSSSS</t>
  </si>
  <si>
    <t>\</t>
  </si>
  <si>
    <t>GGGSSSS</t>
  </si>
  <si>
    <r>
      <t xml:space="preserve">If no other initials for individual plants, same person did all 3 plants </t>
    </r>
    <r>
      <rPr>
        <b/>
        <sz val="18"/>
        <rFont val="Arial"/>
        <family val="2"/>
      </rPr>
      <t>↑</t>
    </r>
  </si>
  <si>
    <t>GAFSSSSS</t>
  </si>
  <si>
    <t>SSS in bag</t>
  </si>
  <si>
    <t>same as day processed (ALL)</t>
  </si>
  <si>
    <t xml:space="preserve">SMM, SH, JC, MH, CF </t>
  </si>
  <si>
    <t>0615-0830</t>
  </si>
  <si>
    <t>KRT, SMM, SH, CF, JC</t>
  </si>
  <si>
    <t>210-211</t>
  </si>
  <si>
    <t>28-29 July 2016</t>
  </si>
  <si>
    <t>p01-1-S5</t>
  </si>
  <si>
    <t>p01-2-S5</t>
  </si>
  <si>
    <t>p01-3-S5</t>
  </si>
  <si>
    <t>p01-4-S5</t>
  </si>
  <si>
    <t>p02-1-S5</t>
  </si>
  <si>
    <t>p02-2-S5</t>
  </si>
  <si>
    <t>p02-3-S5</t>
  </si>
  <si>
    <t>p02-4-S5</t>
  </si>
  <si>
    <t>p03-1-S5</t>
  </si>
  <si>
    <t>p03-2-S5</t>
  </si>
  <si>
    <t>p03-3-S5</t>
  </si>
  <si>
    <t>p03-4-S5</t>
  </si>
  <si>
    <t>p04-1-S5</t>
  </si>
  <si>
    <t>p04-2-S5</t>
  </si>
  <si>
    <t>p04-3-S5</t>
  </si>
  <si>
    <t>p04-4-S5</t>
  </si>
  <si>
    <t>p05-1-S5</t>
  </si>
  <si>
    <t>p05-2-S5</t>
  </si>
  <si>
    <t>p05-3-S5</t>
  </si>
  <si>
    <t>p05-4-S5</t>
  </si>
  <si>
    <t>p06-1-S5</t>
  </si>
  <si>
    <t>p06-2-S5</t>
  </si>
  <si>
    <t>p06-3-S5</t>
  </si>
  <si>
    <t>p06-4-S5</t>
  </si>
  <si>
    <t>p07-1-S5</t>
  </si>
  <si>
    <t>p07-2-S5</t>
  </si>
  <si>
    <t>p07-3-S5</t>
  </si>
  <si>
    <t>p07-4-S5</t>
  </si>
  <si>
    <t>p08-1-S5</t>
  </si>
  <si>
    <t>p08-2-S5</t>
  </si>
  <si>
    <t>p08-3-S5</t>
  </si>
  <si>
    <t>p08-4-S5</t>
  </si>
  <si>
    <t>p09-1-S5</t>
  </si>
  <si>
    <t>p09-2-S5</t>
  </si>
  <si>
    <t>p09-3-S5</t>
  </si>
  <si>
    <t>p09-4-S5</t>
  </si>
  <si>
    <t>p10-1-S5</t>
  </si>
  <si>
    <t>p10-2-S5</t>
  </si>
  <si>
    <t>p10-3-S5</t>
  </si>
  <si>
    <t>p10-4-S5</t>
  </si>
  <si>
    <t>p11-1-S5</t>
  </si>
  <si>
    <t>p11-2-S5</t>
  </si>
  <si>
    <t>p11-3-S5</t>
  </si>
  <si>
    <t>p11-4-S5</t>
  </si>
  <si>
    <t>p12-1-S5</t>
  </si>
  <si>
    <t>p12-2-S5</t>
  </si>
  <si>
    <t>p12-3-S5</t>
  </si>
  <si>
    <t>p12-4-S5</t>
  </si>
  <si>
    <t>p13-1-S5</t>
  </si>
  <si>
    <t>p13-2-S5</t>
  </si>
  <si>
    <t>p13-3-S5</t>
  </si>
  <si>
    <t>p13-4-S5</t>
  </si>
  <si>
    <t>p14-1-S5</t>
  </si>
  <si>
    <t>p14-2-S5</t>
  </si>
  <si>
    <t>p14-3-S5</t>
  </si>
  <si>
    <t>p14-4-S5</t>
  </si>
  <si>
    <t>p15-1-S5</t>
  </si>
  <si>
    <t>p15-2-S5</t>
  </si>
  <si>
    <t>p15-3-S5</t>
  </si>
  <si>
    <t>p15-4-S5</t>
  </si>
  <si>
    <t>p16-1-S5</t>
  </si>
  <si>
    <t>p16-2-S5</t>
  </si>
  <si>
    <t>p16-3-S5</t>
  </si>
  <si>
    <t>p16-4-S5</t>
  </si>
  <si>
    <t>AAGSSS</t>
  </si>
  <si>
    <t>GAGFS</t>
  </si>
  <si>
    <t>AS  :  AASSS</t>
  </si>
  <si>
    <t>GAFASS</t>
  </si>
  <si>
    <t>GAAGSA</t>
  </si>
  <si>
    <t>2 fruiting branches @ node 22</t>
  </si>
  <si>
    <t>AAGAAGFSS</t>
  </si>
  <si>
    <t>AG  :  GGA</t>
  </si>
  <si>
    <t>GGS in bag</t>
  </si>
  <si>
    <t>G in bag</t>
  </si>
  <si>
    <t>AAAGAAGSFSASSS</t>
  </si>
  <si>
    <t>vegetative</t>
  </si>
  <si>
    <t>node 9 - AAAAAAASGGSGGGSSS</t>
  </si>
  <si>
    <t>AAAG</t>
  </si>
  <si>
    <t>AAGFA</t>
  </si>
  <si>
    <t>AGAAA</t>
  </si>
  <si>
    <t>AAAAAAAAAGSGSGSSSSSSSSS</t>
  </si>
  <si>
    <t>AAAAAASSSSS</t>
  </si>
  <si>
    <t>AGGAAAGA</t>
  </si>
  <si>
    <t>GGSAS</t>
  </si>
  <si>
    <t>AAAFSSS</t>
  </si>
  <si>
    <t>AAAAAAAAAGASGSSSSSSSS</t>
  </si>
  <si>
    <t>AAAGGSS</t>
  </si>
  <si>
    <t>GGGGFSS</t>
  </si>
  <si>
    <t>GGGGFSS in bag</t>
  </si>
  <si>
    <t>GAAAAA</t>
  </si>
  <si>
    <t>AAAGGGGSSSSS</t>
  </si>
  <si>
    <t>AAAGF</t>
  </si>
  <si>
    <t>AGAAASAGSSSSS</t>
  </si>
  <si>
    <t>AGAGAFSS</t>
  </si>
  <si>
    <t>GS  in bag</t>
  </si>
  <si>
    <t>GAAGGSA</t>
  </si>
  <si>
    <t>AAAGAS</t>
  </si>
  <si>
    <t>AAGAGGGGSSSSS</t>
  </si>
  <si>
    <t>GGGFSA</t>
  </si>
  <si>
    <t>AGSAA</t>
  </si>
  <si>
    <t>AGAGS</t>
  </si>
  <si>
    <t>AGGAASSS</t>
  </si>
  <si>
    <t>AAAFSS</t>
  </si>
  <si>
    <t>AAAAAAAAS</t>
  </si>
  <si>
    <t>F</t>
  </si>
  <si>
    <t>nodes 6-8 no branches</t>
  </si>
  <si>
    <t>nodes 8-11 have no branches</t>
  </si>
  <si>
    <t>S in bag</t>
  </si>
  <si>
    <t>S  :  GFSSS</t>
  </si>
  <si>
    <t>AAAGSA</t>
  </si>
  <si>
    <t>AGAAAGSSSS</t>
  </si>
  <si>
    <t>AGGSSS</t>
  </si>
  <si>
    <t>GAAGS</t>
  </si>
  <si>
    <t>AAAAAASS</t>
  </si>
  <si>
    <t>AAGAGSS</t>
  </si>
  <si>
    <t>GGAGGGSS</t>
  </si>
  <si>
    <t>SG in bag</t>
  </si>
  <si>
    <t>AGGSAS</t>
  </si>
  <si>
    <t>AAAGAAAS</t>
  </si>
  <si>
    <t>AGGGS</t>
  </si>
  <si>
    <t>AAAGSGA</t>
  </si>
  <si>
    <t>GAGAAGASGAGSSSSA</t>
  </si>
  <si>
    <t>GGAAS</t>
  </si>
  <si>
    <t>AAAAAGAAAASAAAGSSSS</t>
  </si>
  <si>
    <t>AAAAAAAGFSS</t>
  </si>
  <si>
    <t>GGG in bag</t>
  </si>
  <si>
    <t>AAASSA</t>
  </si>
  <si>
    <t>GSASS</t>
  </si>
  <si>
    <t>AAGAASS</t>
  </si>
  <si>
    <t>AAAAAAGAAAAFGAAGSFSSSSSS</t>
  </si>
  <si>
    <t>AAGSSA</t>
  </si>
  <si>
    <t>GGAG</t>
  </si>
  <si>
    <t>GSAASS</t>
  </si>
  <si>
    <t>AAAAAGS</t>
  </si>
  <si>
    <t>GAAG</t>
  </si>
  <si>
    <t>AAAAAA</t>
  </si>
  <si>
    <t>AGGSA</t>
  </si>
  <si>
    <t>AAGAAA</t>
  </si>
  <si>
    <t>AAAAAGASSS</t>
  </si>
  <si>
    <t>GAAGG</t>
  </si>
  <si>
    <t>AAGAGGSA</t>
  </si>
  <si>
    <t>AGAGSS</t>
  </si>
  <si>
    <t>AAAFGSAAAASSSSSSS</t>
  </si>
  <si>
    <t>AGAASSS</t>
  </si>
  <si>
    <t>GAAAGA</t>
  </si>
  <si>
    <t>AGAGA</t>
  </si>
  <si>
    <t>AGGGAAGFSSSS</t>
  </si>
  <si>
    <t>AAFSS</t>
  </si>
  <si>
    <t>AAAAGGS</t>
  </si>
  <si>
    <t>G  in bag</t>
  </si>
  <si>
    <t>AAAGAGSA</t>
  </si>
  <si>
    <t>ASSAA</t>
  </si>
  <si>
    <t>AAAGAASSS</t>
  </si>
  <si>
    <t>AAAAAGGAAAFAASS</t>
  </si>
  <si>
    <t>AGFSA</t>
  </si>
  <si>
    <t>AGGSGSSSSS</t>
  </si>
  <si>
    <t>AGAAAASSSS</t>
  </si>
  <si>
    <t>AAAGAAGSSASS</t>
  </si>
  <si>
    <t>GGF in bag</t>
  </si>
  <si>
    <t>AGGAGGGGASSSS</t>
  </si>
  <si>
    <t>AAAGG</t>
  </si>
  <si>
    <t>S  :  ASAS</t>
  </si>
  <si>
    <t>2 fruiting branches @ node 23</t>
  </si>
  <si>
    <t>AGSAS</t>
  </si>
  <si>
    <t>AAAFS</t>
  </si>
  <si>
    <t>AGFSSAAGSGSSA</t>
  </si>
  <si>
    <t>GAAAAGSSS</t>
  </si>
  <si>
    <t>AASASAA</t>
  </si>
  <si>
    <t>AAGAGAS</t>
  </si>
  <si>
    <t>AAAASA</t>
  </si>
  <si>
    <t>AAAGGS</t>
  </si>
  <si>
    <t>GAGAF</t>
  </si>
  <si>
    <t>GAASSS</t>
  </si>
  <si>
    <t>2 fruiting branches @ node 19</t>
  </si>
  <si>
    <t>AS  :  AASA</t>
  </si>
  <si>
    <t>GGFAA</t>
  </si>
  <si>
    <t>AFSSS</t>
  </si>
  <si>
    <t>GAASSSS</t>
  </si>
  <si>
    <t>GGS  in bag</t>
  </si>
  <si>
    <t>AGGAS</t>
  </si>
  <si>
    <t>AGAAAGAAGAASASGAASASSS</t>
  </si>
  <si>
    <t>GGGGA</t>
  </si>
  <si>
    <t>AAGSAA</t>
  </si>
  <si>
    <t>AFAS</t>
  </si>
  <si>
    <t>GAAAG</t>
  </si>
  <si>
    <t>AGGAASS</t>
  </si>
  <si>
    <t>AAAGGGASS</t>
  </si>
  <si>
    <t>AGGAGGAG</t>
  </si>
  <si>
    <t>GAAAAGAAASGAS</t>
  </si>
  <si>
    <t>AAGAGSSSS</t>
  </si>
  <si>
    <t>AGASAS</t>
  </si>
  <si>
    <t>SGSGG</t>
  </si>
  <si>
    <t>SGSGG in bag</t>
  </si>
  <si>
    <t>GGGAA</t>
  </si>
  <si>
    <t>GAAGAAAAGAAGSGAFASSSSS</t>
  </si>
  <si>
    <t>AG  :  AA</t>
  </si>
  <si>
    <t>FAFSSS</t>
  </si>
  <si>
    <t>2 fruiting branches @ node 15</t>
  </si>
  <si>
    <t>SSASS</t>
  </si>
  <si>
    <t>AGFASS</t>
  </si>
  <si>
    <t>GGASSS</t>
  </si>
  <si>
    <t>SS in bag</t>
  </si>
  <si>
    <t>GAGGS</t>
  </si>
  <si>
    <t>AAAGAGGASASSSSSSS</t>
  </si>
  <si>
    <t>AAAAGAGGSSSS</t>
  </si>
  <si>
    <t>AGAAGA</t>
  </si>
  <si>
    <t>S  :  GSSA</t>
  </si>
  <si>
    <t>GGAAFA</t>
  </si>
  <si>
    <t>GAGAAA</t>
  </si>
  <si>
    <t>GAGAASAGGSAGSSFAASSSSSASSS</t>
  </si>
  <si>
    <t>AAGAGFA</t>
  </si>
  <si>
    <t>GSAAA</t>
  </si>
  <si>
    <t>AAAAAAAGGAAGAAGGSSSSASSSS</t>
  </si>
  <si>
    <t>AAGAGSSS</t>
  </si>
  <si>
    <t>AAAAAAAGAAGFASSSS</t>
  </si>
  <si>
    <t>AGAAASSSSS</t>
  </si>
  <si>
    <t>AGASSS</t>
  </si>
  <si>
    <t>AGSSSS</t>
  </si>
  <si>
    <t>AAGGASSASS</t>
  </si>
  <si>
    <t>AAAAGAGAAGASASAS</t>
  </si>
  <si>
    <t>SGGGSS</t>
  </si>
  <si>
    <t>GAAAAGSSSASSS</t>
  </si>
  <si>
    <t>SGGGSS in bag</t>
  </si>
  <si>
    <t>AAAGGGSGSSSSS</t>
  </si>
  <si>
    <t>AAAAGA</t>
  </si>
  <si>
    <t>GGGAAGSS</t>
  </si>
  <si>
    <t>ASSSSASSSSS</t>
  </si>
  <si>
    <t>GGAAAASSSGAAAA</t>
  </si>
  <si>
    <t>GGAAAASSS</t>
  </si>
  <si>
    <t>AAAGAAAGASS</t>
  </si>
  <si>
    <t>AGAGGGSSSS</t>
  </si>
  <si>
    <t>AGSAFSSSSS</t>
  </si>
  <si>
    <t>AAAAGSGFASSSS</t>
  </si>
  <si>
    <t>GAGAGS</t>
  </si>
  <si>
    <t>AAAAAGAS</t>
  </si>
  <si>
    <t>SGG</t>
  </si>
  <si>
    <t>SGG in bag</t>
  </si>
  <si>
    <t>AGAGGSSS</t>
  </si>
  <si>
    <t>AAGGGSSSS</t>
  </si>
  <si>
    <t>AAGAGAAASASSSS</t>
  </si>
  <si>
    <t>AAAAAAA</t>
  </si>
  <si>
    <t>AAGGASSSSSS</t>
  </si>
  <si>
    <t>AGAAAG</t>
  </si>
  <si>
    <t>AASSAS</t>
  </si>
  <si>
    <t>GAF</t>
  </si>
  <si>
    <t>GFSA</t>
  </si>
  <si>
    <t>AAAAGGSGAGSSSS</t>
  </si>
  <si>
    <t>AGAGAAAGGS</t>
  </si>
  <si>
    <t>GAAAAAAGGGAGAASGSFASSSS</t>
  </si>
  <si>
    <t>AAAAGGAGAGSGSSSSSSSS</t>
  </si>
  <si>
    <t>SSSSG</t>
  </si>
  <si>
    <t>SSSSG in bag</t>
  </si>
  <si>
    <t>AAAGAAASSAAAGAAS</t>
  </si>
  <si>
    <t>AAAAAAAAAAGGSSSASS</t>
  </si>
  <si>
    <t>GGAAAA</t>
  </si>
  <si>
    <t>GAAGSS</t>
  </si>
  <si>
    <t>AAGAAASSSSSSSS</t>
  </si>
  <si>
    <t>GAAAGGS</t>
  </si>
  <si>
    <t>AAGAAGSS</t>
  </si>
  <si>
    <t>AAAF</t>
  </si>
  <si>
    <t>GAGG</t>
  </si>
  <si>
    <t>SFG</t>
  </si>
  <si>
    <t>GAAGGAAGS</t>
  </si>
  <si>
    <t>SFG in bag</t>
  </si>
  <si>
    <t>GGGAS</t>
  </si>
  <si>
    <t>GAGSAS</t>
  </si>
  <si>
    <t>AAGAAGAFGSGSSSSSSS</t>
  </si>
  <si>
    <t>GS  :  GGAS</t>
  </si>
  <si>
    <t>AAGGS</t>
  </si>
  <si>
    <t>node 20 - 2 fruiting branches</t>
  </si>
  <si>
    <t>AGGAAAGS</t>
  </si>
  <si>
    <t>AGAAAAS</t>
  </si>
  <si>
    <t>AGFS</t>
  </si>
  <si>
    <t>AAGGGAAAASSSSS</t>
  </si>
  <si>
    <t>GAAGAA</t>
  </si>
  <si>
    <t>GGGGS</t>
  </si>
  <si>
    <t>SGSSS</t>
  </si>
  <si>
    <t>AAAAAGSSSAS</t>
  </si>
  <si>
    <t>SGSSS in bag</t>
  </si>
  <si>
    <t>GGGASAS</t>
  </si>
  <si>
    <t>AGAGSAS</t>
  </si>
  <si>
    <t>AAGAAGSGSFSS</t>
  </si>
  <si>
    <t>AAAGGGGAGSGASSSSSSSSS</t>
  </si>
  <si>
    <t>GGGAAAAGGASSAA</t>
  </si>
  <si>
    <t>G  loose in bag</t>
  </si>
  <si>
    <t>KRT, CF JC SH SMM</t>
  </si>
  <si>
    <t>0930-1430</t>
  </si>
  <si>
    <t>CF, JC, SH, SMM</t>
  </si>
  <si>
    <t>Leaf Area</t>
  </si>
  <si>
    <t>Green Bolls (g)</t>
  </si>
  <si>
    <t>Squares (g)</t>
  </si>
  <si>
    <t>9 Aug-leaves; 11 Aug-repro; 15 Aug-stems</t>
  </si>
  <si>
    <t>p01-1-S6</t>
  </si>
  <si>
    <t>p01-2-S6</t>
  </si>
  <si>
    <t>p01-3-S6</t>
  </si>
  <si>
    <t>p01-4-S6</t>
  </si>
  <si>
    <t>p02-1-S6</t>
  </si>
  <si>
    <t>p02-2-S6</t>
  </si>
  <si>
    <t>p02-3-S6</t>
  </si>
  <si>
    <t>p02-4-S6</t>
  </si>
  <si>
    <t>p03-1-S6</t>
  </si>
  <si>
    <t>p03-2-S6</t>
  </si>
  <si>
    <t>p03-3-S6</t>
  </si>
  <si>
    <t>p03-4-S6</t>
  </si>
  <si>
    <t>p04-1-S6</t>
  </si>
  <si>
    <t>p04-2-S6</t>
  </si>
  <si>
    <t>p04-3-S6</t>
  </si>
  <si>
    <t>p04-4-S6</t>
  </si>
  <si>
    <t>p05-1-S6</t>
  </si>
  <si>
    <t>p05-2-S6</t>
  </si>
  <si>
    <t>p05-3-S6</t>
  </si>
  <si>
    <t>p05-4-S6</t>
  </si>
  <si>
    <t>p06-1-S6</t>
  </si>
  <si>
    <t>p06-2-S6</t>
  </si>
  <si>
    <t>p06-3-S6</t>
  </si>
  <si>
    <t>p06-4-S6</t>
  </si>
  <si>
    <t>p07-1-S6</t>
  </si>
  <si>
    <t>p07-2-S6</t>
  </si>
  <si>
    <t>p07-3-S6</t>
  </si>
  <si>
    <t>p07-4-S6</t>
  </si>
  <si>
    <t>p08-1-S6</t>
  </si>
  <si>
    <t>p08-2-S6</t>
  </si>
  <si>
    <t>p08-3-S6</t>
  </si>
  <si>
    <t>p08-4-S6</t>
  </si>
  <si>
    <t>p09-1-S6</t>
  </si>
  <si>
    <t>p09-2-S6</t>
  </si>
  <si>
    <t>p09-3-S6</t>
  </si>
  <si>
    <t>p09-4-S6</t>
  </si>
  <si>
    <t>p10-1-S6</t>
  </si>
  <si>
    <t>p10-2-S6</t>
  </si>
  <si>
    <t>p10-3-S6</t>
  </si>
  <si>
    <t>p10-4-S6</t>
  </si>
  <si>
    <t>p11-1-S6</t>
  </si>
  <si>
    <t>p11-2-S6</t>
  </si>
  <si>
    <t>p11-3-S6</t>
  </si>
  <si>
    <t>p11-4-S6</t>
  </si>
  <si>
    <t>p12-1-S6</t>
  </si>
  <si>
    <t>p12-2-S6</t>
  </si>
  <si>
    <t>p12-3-S6</t>
  </si>
  <si>
    <t>p12-4-S6</t>
  </si>
  <si>
    <t>p13-1-S6</t>
  </si>
  <si>
    <t>p13-2-S6</t>
  </si>
  <si>
    <t>p13-3-S6</t>
  </si>
  <si>
    <t>p13-4-S6</t>
  </si>
  <si>
    <t>p14-1-S6</t>
  </si>
  <si>
    <t>p14-2-S6</t>
  </si>
  <si>
    <t>p14-3-S6</t>
  </si>
  <si>
    <t>p14-4-S6</t>
  </si>
  <si>
    <t>p15-1-S6</t>
  </si>
  <si>
    <t>p15-2-S6</t>
  </si>
  <si>
    <t>p15-3-S6</t>
  </si>
  <si>
    <t>p15-4-S6</t>
  </si>
  <si>
    <t>p16-1-S6</t>
  </si>
  <si>
    <t>p16-2-S6</t>
  </si>
  <si>
    <t>p16-3-S6</t>
  </si>
  <si>
    <t>p16-4-S6</t>
  </si>
  <si>
    <t>AAASAS</t>
  </si>
  <si>
    <t>AGGAAAGAGGGGF</t>
  </si>
  <si>
    <t>MAAGA</t>
  </si>
  <si>
    <t>MAGAGA</t>
  </si>
  <si>
    <t>AMA</t>
  </si>
  <si>
    <t>AM</t>
  </si>
  <si>
    <t>MAAA</t>
  </si>
  <si>
    <t>MG</t>
  </si>
  <si>
    <t>AGGAAAGG</t>
  </si>
  <si>
    <t>MGAA</t>
  </si>
  <si>
    <t>split stem</t>
  </si>
  <si>
    <t>AGAAASA</t>
  </si>
  <si>
    <t>GAGAGGAGAGAGAAA</t>
  </si>
  <si>
    <t>AGGGA</t>
  </si>
  <si>
    <t>AGAGSA</t>
  </si>
  <si>
    <t>AGAAAAGGGGAGSSS</t>
  </si>
  <si>
    <t>GAAAAAA</t>
  </si>
  <si>
    <t>SSSG</t>
  </si>
  <si>
    <t>SSSG in bag</t>
  </si>
  <si>
    <t>AAAGGA</t>
  </si>
  <si>
    <t>AGAAASS</t>
  </si>
  <si>
    <t>GGAAF</t>
  </si>
  <si>
    <t>AAAGFSS</t>
  </si>
  <si>
    <t>AAAAGS</t>
  </si>
  <si>
    <t>AGAF</t>
  </si>
  <si>
    <t>MAA</t>
  </si>
  <si>
    <t>AAGAG</t>
  </si>
  <si>
    <t>GAAAAAS</t>
  </si>
  <si>
    <t>GFSSS</t>
  </si>
  <si>
    <t>GAAAGGFA</t>
  </si>
  <si>
    <t>AAAGGAAA</t>
  </si>
  <si>
    <t>AGSGSSS</t>
  </si>
  <si>
    <t>GGGGGG</t>
  </si>
  <si>
    <t>GGGGGG in bag</t>
  </si>
  <si>
    <t>.</t>
  </si>
  <si>
    <t>GAAGSSS</t>
  </si>
  <si>
    <t>AAGGAAA</t>
  </si>
  <si>
    <t>GAAAASS</t>
  </si>
  <si>
    <t>GAGAGSS</t>
  </si>
  <si>
    <t>AGAGGGG</t>
  </si>
  <si>
    <t>AAGGGS</t>
  </si>
  <si>
    <t>AAAGAGA</t>
  </si>
  <si>
    <t>GAGGGAAG</t>
  </si>
  <si>
    <t>GAAAGGAASGSSS</t>
  </si>
  <si>
    <t>AGAGGA</t>
  </si>
  <si>
    <t>AAAAAAS</t>
  </si>
  <si>
    <t>GGGSS in bag</t>
  </si>
  <si>
    <t>AAAAAGGGAAA</t>
  </si>
  <si>
    <t>AAAAGAAAAAAAAAS</t>
  </si>
  <si>
    <t>GAAGAASS</t>
  </si>
  <si>
    <t>AAAAAAGASSS</t>
  </si>
  <si>
    <t>AAAAAAAAAAGGS</t>
  </si>
  <si>
    <t>GAAF</t>
  </si>
  <si>
    <t>AAGAGGGAAGAAGAGAAS</t>
  </si>
  <si>
    <t>AAGAAAGAAGGGSS</t>
  </si>
  <si>
    <t>AGAAAAAAAAGAAAAASS</t>
  </si>
  <si>
    <t>AAAAGSS</t>
  </si>
  <si>
    <t>SSSSS in bag</t>
  </si>
  <si>
    <t>AAAGAAA</t>
  </si>
  <si>
    <t>AAAAFS</t>
  </si>
  <si>
    <t>AAAAAGAAAAAAFSS</t>
  </si>
  <si>
    <t>veg &amp; fruiting branch @ node 20</t>
  </si>
  <si>
    <t>AAGASS</t>
  </si>
  <si>
    <t>GGAAAAAAGSS</t>
  </si>
  <si>
    <t>AGGGAAGGGGA</t>
  </si>
  <si>
    <t>MGA</t>
  </si>
  <si>
    <t>MA</t>
  </si>
  <si>
    <t>GGAASS</t>
  </si>
  <si>
    <t>AAAAAAAAASS</t>
  </si>
  <si>
    <t>GGSAA</t>
  </si>
  <si>
    <t>SSGGG</t>
  </si>
  <si>
    <t>SSGGG in bag</t>
  </si>
  <si>
    <t>AAAGGAAAAAAGSAAAS</t>
  </si>
  <si>
    <t>GAGAAGSS</t>
  </si>
  <si>
    <t>AAGGAGAA</t>
  </si>
  <si>
    <t>MGAAA</t>
  </si>
  <si>
    <t>AAGAGGAAAGS</t>
  </si>
  <si>
    <t>MAAAAS</t>
  </si>
  <si>
    <t>AAAAGAAA</t>
  </si>
  <si>
    <t>AGGGGAAA</t>
  </si>
  <si>
    <t>AAAGAAGAA</t>
  </si>
  <si>
    <t>AAAGGG</t>
  </si>
  <si>
    <t>GGFSS</t>
  </si>
  <si>
    <t>AAAAAAAGAAAGAASSSA</t>
  </si>
  <si>
    <t>AAGGAA</t>
  </si>
  <si>
    <t>AAGGG</t>
  </si>
  <si>
    <t>GGGAAGGASSSSS</t>
  </si>
  <si>
    <t>AGGAGA</t>
  </si>
  <si>
    <t>AGSSAS</t>
  </si>
  <si>
    <t>AAAAAAAAAAASAAAGASSA</t>
  </si>
  <si>
    <t>AAGGSA</t>
  </si>
  <si>
    <t>GAAFSA</t>
  </si>
  <si>
    <t>AGAAAGGAA</t>
  </si>
  <si>
    <t>GGAGS</t>
  </si>
  <si>
    <t>GGGSSS</t>
  </si>
  <si>
    <t>AGAAAGAAGGGS</t>
  </si>
  <si>
    <t>GGGSSS in bag</t>
  </si>
  <si>
    <t>SSGG</t>
  </si>
  <si>
    <t>SSGG in bag</t>
  </si>
  <si>
    <t>AAGASA</t>
  </si>
  <si>
    <t>AGAAAAGGAAASSA</t>
  </si>
  <si>
    <t>AGAAGAGAGAGGA</t>
  </si>
  <si>
    <t>AASGAAS</t>
  </si>
  <si>
    <t>GGAASA</t>
  </si>
  <si>
    <t>GAAGAAA</t>
  </si>
  <si>
    <t>GAGAGGAAGASS</t>
  </si>
  <si>
    <t>SSF</t>
  </si>
  <si>
    <t>AAGAGAGAAGSSS</t>
  </si>
  <si>
    <t>AGAAAGGSSS</t>
  </si>
  <si>
    <t>GGAFS</t>
  </si>
  <si>
    <t>GAAAAASGSSA</t>
  </si>
  <si>
    <t>AAAAGGA</t>
  </si>
  <si>
    <t>AAGAFS</t>
  </si>
  <si>
    <t>GGGAAA</t>
  </si>
  <si>
    <t>AAAGAAAGAGAAAAGAAGGAAGGSSSSSA</t>
  </si>
  <si>
    <t>AAAAGGGGAASSSGAS</t>
  </si>
  <si>
    <t>GAAFSS</t>
  </si>
  <si>
    <t>GFSAS</t>
  </si>
  <si>
    <t>AAAAAG</t>
  </si>
  <si>
    <t>AGAAAAGAAGAASAAGSSSSSSSSS</t>
  </si>
  <si>
    <t>GGAAG</t>
  </si>
  <si>
    <t>GGGSAS</t>
  </si>
  <si>
    <t>AAAGASA</t>
  </si>
  <si>
    <t>AAAAAGAAGAASSSS</t>
  </si>
  <si>
    <t>AGAAAGGAGGFGAA</t>
  </si>
  <si>
    <t>SGGG</t>
  </si>
  <si>
    <t>AGGGAAAA</t>
  </si>
  <si>
    <t>SGGG in bag</t>
  </si>
  <si>
    <t>AAAGAG</t>
  </si>
  <si>
    <t>AAGGASS</t>
  </si>
  <si>
    <t>AGGAAGS</t>
  </si>
  <si>
    <t>AAAAAAAAGGAAA</t>
  </si>
  <si>
    <t>GGFA</t>
  </si>
  <si>
    <t>AAGAGS</t>
  </si>
  <si>
    <t>AAAAASA</t>
  </si>
  <si>
    <t>GAAAGFS</t>
  </si>
  <si>
    <t>AAAAAGGGSFSSS</t>
  </si>
  <si>
    <t>AAAAGASS</t>
  </si>
  <si>
    <t>AAAAAAAGAAGAS</t>
  </si>
  <si>
    <t>AAAGAAAAAS</t>
  </si>
  <si>
    <t>AGAGGAASSS</t>
  </si>
  <si>
    <t>AGGASA</t>
  </si>
  <si>
    <t>AAAGSSS</t>
  </si>
  <si>
    <t>AAAAAAAAAGFSSS</t>
  </si>
  <si>
    <t>AAAAAGSS</t>
  </si>
  <si>
    <t>AGGAG</t>
  </si>
  <si>
    <t>GFS in bag</t>
  </si>
  <si>
    <t>AAAGAAGGGAAAAAGAAAASGGSAFSGFSSSSS</t>
  </si>
  <si>
    <t>AAAGAAAAAAAAGGGFSS</t>
  </si>
  <si>
    <t xml:space="preserve">GSSS in bag </t>
  </si>
  <si>
    <t>MGSS</t>
  </si>
  <si>
    <t>MAAAA</t>
  </si>
  <si>
    <t>AAAAAGGAAGSAGAASSSSS</t>
  </si>
  <si>
    <t>GASASS</t>
  </si>
  <si>
    <t>GAAGGAGAGGSSSSS</t>
  </si>
  <si>
    <t>GGGASS</t>
  </si>
  <si>
    <t>GAFSS</t>
  </si>
  <si>
    <t>AAGGAAGGAA</t>
  </si>
  <si>
    <t>AGGAAA</t>
  </si>
  <si>
    <t>AAGGFAAAAAAS</t>
  </si>
  <si>
    <t>AGGGAAGGGGASSASSAA</t>
  </si>
  <si>
    <t>AAASSSSA</t>
  </si>
  <si>
    <t>GAAGGA</t>
  </si>
  <si>
    <t>AAGGAS</t>
  </si>
  <si>
    <t>ASAFA</t>
  </si>
  <si>
    <t>AGAGAAG</t>
  </si>
  <si>
    <t xml:space="preserve">G in bag </t>
  </si>
  <si>
    <t>GGGF</t>
  </si>
  <si>
    <t>AGAAAAG</t>
  </si>
  <si>
    <t>GAAAAGAAAA</t>
  </si>
  <si>
    <t>AAGAAASS</t>
  </si>
  <si>
    <t>GAGGAS</t>
  </si>
  <si>
    <t>GGAGAAA</t>
  </si>
  <si>
    <t>AGAAAAAGAGAAAASSSSS</t>
  </si>
  <si>
    <t>AGGGAAA</t>
  </si>
  <si>
    <t>AAAAAASSA</t>
  </si>
  <si>
    <t>FSSSS</t>
  </si>
  <si>
    <t>GAAASSA</t>
  </si>
  <si>
    <t>ASAAAA</t>
  </si>
  <si>
    <t>M</t>
  </si>
  <si>
    <t>AGGSSA</t>
  </si>
  <si>
    <t>AAAAGAGAGAGGGFS</t>
  </si>
  <si>
    <t>AAGAGAGAAGAASSSS</t>
  </si>
  <si>
    <t>MAAAG</t>
  </si>
  <si>
    <t>GSSSSS in bag</t>
  </si>
  <si>
    <t>GGAGSA</t>
  </si>
  <si>
    <t>GAAGFA</t>
  </si>
  <si>
    <t>GAAAAAAAAASS</t>
  </si>
  <si>
    <t>FS  in bag</t>
  </si>
  <si>
    <t>AAAAF</t>
  </si>
  <si>
    <t>no branch</t>
  </si>
  <si>
    <t>GGGAAGGAGAGFSSA</t>
  </si>
  <si>
    <t>AAAGAGAAAAAAAAAASAAAGSSASASASS</t>
  </si>
  <si>
    <t>node 11 - AAGGAAAAAGGGAGAAAAAASAAAGSSSASSS</t>
  </si>
  <si>
    <t>AGAGAA</t>
  </si>
  <si>
    <t>GAAAGGSS</t>
  </si>
  <si>
    <t>AAAGAAGAAA</t>
  </si>
  <si>
    <t>AGGGAGAS</t>
  </si>
  <si>
    <t>AGGGAAS</t>
  </si>
  <si>
    <t>GGGGGS</t>
  </si>
  <si>
    <t>GGAAGSS</t>
  </si>
  <si>
    <t>GGGGAAAAS</t>
  </si>
  <si>
    <t>SSSGGGG</t>
  </si>
  <si>
    <t>SSSGGGG in bag</t>
  </si>
  <si>
    <t>MMAA</t>
  </si>
  <si>
    <t>AGAAGAASGSGGSSSS</t>
  </si>
  <si>
    <t xml:space="preserve"> in bag</t>
  </si>
  <si>
    <t>GAAASA</t>
  </si>
  <si>
    <t>GGAASSS</t>
  </si>
  <si>
    <t>GSSSSSSSSS</t>
  </si>
  <si>
    <t>GSSSSSSSSS in bag</t>
  </si>
  <si>
    <t xml:space="preserve">GG in bag </t>
  </si>
  <si>
    <t>AAAGGAAS</t>
  </si>
  <si>
    <t>GGAGGGAGGA</t>
  </si>
  <si>
    <t>GAAAF</t>
  </si>
  <si>
    <t>GAAGGS</t>
  </si>
  <si>
    <t>GASSSSS</t>
  </si>
  <si>
    <t>AGAGG</t>
  </si>
  <si>
    <t>Only 2 plants picked</t>
  </si>
  <si>
    <t>AAAAAAAAGAGAAAGAGAAASGAASSASSASS</t>
  </si>
  <si>
    <t>GAGSSS</t>
  </si>
  <si>
    <t>AAAGAGAAAAAASA</t>
  </si>
  <si>
    <t>GAAAAGAAAAAGAGSSS</t>
  </si>
  <si>
    <t>AAGAAAAAAAGASSSS</t>
  </si>
  <si>
    <t>2 plants</t>
  </si>
  <si>
    <t>AAGGGAGAA</t>
  </si>
  <si>
    <t>AGAGAGAAA</t>
  </si>
  <si>
    <t>Entered on "Dry weights" sheet</t>
  </si>
  <si>
    <t xml:space="preserve">KRT, SMM, JC, SH </t>
  </si>
  <si>
    <t>0630-</t>
  </si>
  <si>
    <t>SMM, JC, SH, CF</t>
  </si>
  <si>
    <t>Mature Bolls (g)</t>
  </si>
  <si>
    <t>p01-1-S7</t>
  </si>
  <si>
    <t>p01-2-S7</t>
  </si>
  <si>
    <t>p01-3-S7</t>
  </si>
  <si>
    <t>p01-4-S7</t>
  </si>
  <si>
    <t>p02-1-S7</t>
  </si>
  <si>
    <t>p02-2-S7</t>
  </si>
  <si>
    <t>p02-3-S7</t>
  </si>
  <si>
    <t>p02-4-S7</t>
  </si>
  <si>
    <t>p03-1-S7</t>
  </si>
  <si>
    <t>p03-2-S7</t>
  </si>
  <si>
    <t>p03-3-S7</t>
  </si>
  <si>
    <t>p03-4-S7</t>
  </si>
  <si>
    <t>p04-1-S7</t>
  </si>
  <si>
    <t>p04-2-S7</t>
  </si>
  <si>
    <t>p04-3-S7</t>
  </si>
  <si>
    <t>p04-4-S7</t>
  </si>
  <si>
    <t>p05-1-S7</t>
  </si>
  <si>
    <t>p05-2-S7</t>
  </si>
  <si>
    <t>p05-3-S7</t>
  </si>
  <si>
    <t>p05-4-S7</t>
  </si>
  <si>
    <t>p06-1-S7</t>
  </si>
  <si>
    <t>p06-2-S7</t>
  </si>
  <si>
    <t>p06-3-S7</t>
  </si>
  <si>
    <t>p06-4-S7</t>
  </si>
  <si>
    <t>p07-1-S7</t>
  </si>
  <si>
    <t>p07-2-S7</t>
  </si>
  <si>
    <t>p07-3-S7</t>
  </si>
  <si>
    <t>p07-4-S7</t>
  </si>
  <si>
    <t>p08-1-S7</t>
  </si>
  <si>
    <t>p08-2-S7</t>
  </si>
  <si>
    <t>p08-3-S7</t>
  </si>
  <si>
    <t>p08-4-S7</t>
  </si>
  <si>
    <t>p09-1-S7</t>
  </si>
  <si>
    <t>p09-2-S7</t>
  </si>
  <si>
    <t>p09-3-S7</t>
  </si>
  <si>
    <t>p09-4-S7</t>
  </si>
  <si>
    <t>p10-1-S7</t>
  </si>
  <si>
    <t>p10-2-S7</t>
  </si>
  <si>
    <t>p10-3-S7</t>
  </si>
  <si>
    <t>p10-4-S7</t>
  </si>
  <si>
    <t>p11-1-S7</t>
  </si>
  <si>
    <t>p11-2-S7</t>
  </si>
  <si>
    <t>p11-3-S7</t>
  </si>
  <si>
    <t>p11-4-S7</t>
  </si>
  <si>
    <t>p12-1-S7</t>
  </si>
  <si>
    <t>p12-2-S7</t>
  </si>
  <si>
    <t>p12-3-S7</t>
  </si>
  <si>
    <t>p12-4-S7</t>
  </si>
  <si>
    <t>p13-1-S7</t>
  </si>
  <si>
    <t>p13-2-S7</t>
  </si>
  <si>
    <t>p13-3-S7</t>
  </si>
  <si>
    <t>p13-4-S7</t>
  </si>
  <si>
    <t>p14-1-S7</t>
  </si>
  <si>
    <t>p14-2-S7</t>
  </si>
  <si>
    <t>p14-3-S7</t>
  </si>
  <si>
    <t>p14-4-S7</t>
  </si>
  <si>
    <t>p15-1-S7</t>
  </si>
  <si>
    <t>p15-2-S7</t>
  </si>
  <si>
    <t>p15-3-S7</t>
  </si>
  <si>
    <t>p15-4-S7</t>
  </si>
  <si>
    <t>p16-1-S7</t>
  </si>
  <si>
    <t>p16-2-S7</t>
  </si>
  <si>
    <t>p16-3-S7</t>
  </si>
  <si>
    <t>p16-4-S7</t>
  </si>
  <si>
    <t>MGGAAAAGGA</t>
  </si>
  <si>
    <t>MGG</t>
  </si>
  <si>
    <t>AGAAGAG</t>
  </si>
  <si>
    <t>MAG</t>
  </si>
  <si>
    <t>AMAAAAA</t>
  </si>
  <si>
    <t>AAAAAAG</t>
  </si>
  <si>
    <t>AAAGASSS</t>
  </si>
  <si>
    <t>AGAAG</t>
  </si>
  <si>
    <t>AAM</t>
  </si>
  <si>
    <t>AGAAGGGGGAA</t>
  </si>
  <si>
    <t>GAAGGG</t>
  </si>
  <si>
    <t>AAGAAGAGGAAGGS</t>
  </si>
  <si>
    <t>AAAGGSSSS</t>
  </si>
  <si>
    <t>AGAAGS</t>
  </si>
  <si>
    <t>AAAAAGGAGAAGGSSSSS</t>
  </si>
  <si>
    <t>MM</t>
  </si>
  <si>
    <t>AMAA</t>
  </si>
  <si>
    <t>AAGAGG</t>
  </si>
  <si>
    <t>GAGAG</t>
  </si>
  <si>
    <t>AAGGGA</t>
  </si>
  <si>
    <t>MMA</t>
  </si>
  <si>
    <t>A @ node 9</t>
  </si>
  <si>
    <t>AAGAGSA</t>
  </si>
  <si>
    <t>AAGAGA</t>
  </si>
  <si>
    <t>GGAAGA</t>
  </si>
  <si>
    <t>GGAAAS</t>
  </si>
  <si>
    <t>AAGAAAGA</t>
  </si>
  <si>
    <t>AGAFSA</t>
  </si>
  <si>
    <t>AAAGAAAAAAGAGAAAAAASGGSSS</t>
  </si>
  <si>
    <t>AGAAGGAASS</t>
  </si>
  <si>
    <t>AAAAGG</t>
  </si>
  <si>
    <t>GAGGSS</t>
  </si>
  <si>
    <t>MAAAAA</t>
  </si>
  <si>
    <t>AAGASAS</t>
  </si>
  <si>
    <t>AAGGGSS</t>
  </si>
  <si>
    <t>AASAGSS</t>
  </si>
  <si>
    <t>GAAAAG</t>
  </si>
  <si>
    <t>GAGAGA</t>
  </si>
  <si>
    <t>AGAAAAAAAAAGGSA</t>
  </si>
  <si>
    <t>AAAAGAA</t>
  </si>
  <si>
    <t>AMAG</t>
  </si>
  <si>
    <t>AGAAAGG</t>
  </si>
  <si>
    <t>AGGAGGA</t>
  </si>
  <si>
    <t>AAGFS</t>
  </si>
  <si>
    <t>MAGA</t>
  </si>
  <si>
    <t>AGAGAAAAAGGGSGAFS</t>
  </si>
  <si>
    <t>AMGG</t>
  </si>
  <si>
    <t>SSG in bag</t>
  </si>
  <si>
    <t>MAAG</t>
  </si>
  <si>
    <t>AAAGAGAAS</t>
  </si>
  <si>
    <t>GGGGS in bag</t>
  </si>
  <si>
    <t>AAAAGSSS</t>
  </si>
  <si>
    <t>AAAAAAAAAAAAAAGAGAAGAAGAGAGGAS</t>
  </si>
  <si>
    <t>MGGA</t>
  </si>
  <si>
    <t>MAGAAG</t>
  </si>
  <si>
    <t>MAAAGA</t>
  </si>
  <si>
    <t>GGGSGG</t>
  </si>
  <si>
    <t>GAGAAAAAAGAGS</t>
  </si>
  <si>
    <t>MMAAAA</t>
  </si>
  <si>
    <t>GGGSGG in bag</t>
  </si>
  <si>
    <t>MAMA</t>
  </si>
  <si>
    <t>AMG</t>
  </si>
  <si>
    <t>GAAGGFS</t>
  </si>
  <si>
    <t>GGSAAG</t>
  </si>
  <si>
    <t>AGAAAAGSS</t>
  </si>
  <si>
    <t>AAAGGGAA</t>
  </si>
  <si>
    <t>GGGGAGGAAGAAGGG</t>
  </si>
  <si>
    <t>MAAAAGG</t>
  </si>
  <si>
    <t xml:space="preserve">                         OLPOIL</t>
  </si>
  <si>
    <t xml:space="preserve">KRT, JC, MH </t>
  </si>
  <si>
    <t>Only 1 plant collected per plot. At the flag nearest to the neutron tube (in NT row).</t>
  </si>
  <si>
    <t>0700-1300</t>
  </si>
  <si>
    <t xml:space="preserve">SMM, CF, MH </t>
  </si>
  <si>
    <t>9 Sept- leaves &amp; stems</t>
  </si>
  <si>
    <t>8 Sept - repro</t>
  </si>
  <si>
    <t>p01-1-S8</t>
  </si>
  <si>
    <t>p01-2-S8</t>
  </si>
  <si>
    <t>p01-3-S8</t>
  </si>
  <si>
    <t>p01-4-S8</t>
  </si>
  <si>
    <t>p02-1-S8</t>
  </si>
  <si>
    <t>p02-2-S8</t>
  </si>
  <si>
    <t>p02-3-S8</t>
  </si>
  <si>
    <t>p02-4-S8</t>
  </si>
  <si>
    <t>p03-1-S8</t>
  </si>
  <si>
    <t>p03-2-S8</t>
  </si>
  <si>
    <t>p03-3-S8</t>
  </si>
  <si>
    <t>p03-4-S8</t>
  </si>
  <si>
    <t>p04-1-S8</t>
  </si>
  <si>
    <t>p04-2-S8</t>
  </si>
  <si>
    <t>p04-3-S8</t>
  </si>
  <si>
    <t>p04-4-S8</t>
  </si>
  <si>
    <t>p05-1-S8</t>
  </si>
  <si>
    <t>p05-2-S8</t>
  </si>
  <si>
    <t>p05-3-S8</t>
  </si>
  <si>
    <t>p05-4-S8</t>
  </si>
  <si>
    <t>p06-1-S8</t>
  </si>
  <si>
    <t>p06-2-S8</t>
  </si>
  <si>
    <t>p06-3-S8</t>
  </si>
  <si>
    <t>p06-4-S8</t>
  </si>
  <si>
    <t>p07-1-S8</t>
  </si>
  <si>
    <t>p07-2-S8</t>
  </si>
  <si>
    <t>p07-3-S8</t>
  </si>
  <si>
    <t>p07-4-S8</t>
  </si>
  <si>
    <t>p08-1-S8</t>
  </si>
  <si>
    <t>p08-2-S8</t>
  </si>
  <si>
    <t>p08-3-S8</t>
  </si>
  <si>
    <t>p08-4-S8</t>
  </si>
  <si>
    <t>p09-1-S8</t>
  </si>
  <si>
    <t>p09-2-S8</t>
  </si>
  <si>
    <t>p09-3-S8</t>
  </si>
  <si>
    <t>p09-4-S8</t>
  </si>
  <si>
    <t>p10-1-S8</t>
  </si>
  <si>
    <t>p10-2-S8</t>
  </si>
  <si>
    <t>p10-3-S8</t>
  </si>
  <si>
    <t>p10-4-S8</t>
  </si>
  <si>
    <t>p11-1-S8</t>
  </si>
  <si>
    <t>p11-2-S8</t>
  </si>
  <si>
    <t>p11-3-S8</t>
  </si>
  <si>
    <t>p11-4-S8</t>
  </si>
  <si>
    <t>p12-1-S8</t>
  </si>
  <si>
    <t>p12-2-S8</t>
  </si>
  <si>
    <t>p12-3-S8</t>
  </si>
  <si>
    <t>p12-4-S8</t>
  </si>
  <si>
    <t>p13-1-S8</t>
  </si>
  <si>
    <t>p13-2-S8</t>
  </si>
  <si>
    <t>p13-3-S8</t>
  </si>
  <si>
    <t>p13-4-S8</t>
  </si>
  <si>
    <t>p14-1-S8</t>
  </si>
  <si>
    <t>p14-2-S8</t>
  </si>
  <si>
    <t>p14-3-S8</t>
  </si>
  <si>
    <t>p14-4-S8</t>
  </si>
  <si>
    <t>p15-1-S8</t>
  </si>
  <si>
    <t>p15-2-S8</t>
  </si>
  <si>
    <t>p15-3-S8</t>
  </si>
  <si>
    <t>p15-4-S8</t>
  </si>
  <si>
    <t>p16-1-S8</t>
  </si>
  <si>
    <t>p16-2-S8</t>
  </si>
  <si>
    <t>p16-3-S8</t>
  </si>
  <si>
    <t>p16-4-S8</t>
  </si>
  <si>
    <t>AAGAAGA</t>
  </si>
  <si>
    <t>MAAAAGGA</t>
  </si>
  <si>
    <t>AAAAAGG</t>
  </si>
  <si>
    <t>MAAGAG</t>
  </si>
  <si>
    <t>AMMAG</t>
  </si>
  <si>
    <t>MMAAMAMAAMAGAAAGAGGAAAAAAGSS</t>
  </si>
  <si>
    <t>MGAAG</t>
  </si>
  <si>
    <t>AMAGA</t>
  </si>
  <si>
    <t>MAM</t>
  </si>
  <si>
    <t>AAAAAGA</t>
  </si>
  <si>
    <t>AAMA</t>
  </si>
  <si>
    <t>MAGAG</t>
  </si>
  <si>
    <t>AGGF</t>
  </si>
  <si>
    <t>AAAGAGS</t>
  </si>
  <si>
    <t>GGAGG</t>
  </si>
  <si>
    <t>GAMAMGAAGAAAAAGGGAGS</t>
  </si>
  <si>
    <t>AMAM</t>
  </si>
  <si>
    <t>AGGAAGA</t>
  </si>
  <si>
    <t>AAAGAGAAAGAAAA</t>
  </si>
  <si>
    <t>AAGAGGA</t>
  </si>
  <si>
    <t>AAAM</t>
  </si>
  <si>
    <t>new growth on nodes 1-5</t>
  </si>
  <si>
    <t>MAAAAG</t>
  </si>
  <si>
    <t>AAAAGGAAAG</t>
  </si>
  <si>
    <t>AAGAGAGAAAAAAA</t>
  </si>
  <si>
    <t>36-</t>
  </si>
  <si>
    <t>AAAAAF</t>
  </si>
  <si>
    <t>35-</t>
  </si>
  <si>
    <t>AAAAAAFS</t>
  </si>
  <si>
    <t>long internodes, especially low on plant</t>
  </si>
  <si>
    <t>34-</t>
  </si>
  <si>
    <t>33-</t>
  </si>
  <si>
    <t>GASSSS</t>
  </si>
  <si>
    <t>AMGAGGGAGAGGAA</t>
  </si>
  <si>
    <t>MAGG</t>
  </si>
  <si>
    <t>AAAAAGGAAFGGAA</t>
  </si>
  <si>
    <t>GAAAAAAAG</t>
  </si>
  <si>
    <t>AAMAMMAAAGAAAGAGAAGAAGAGAGA</t>
  </si>
  <si>
    <t>MMAGGA</t>
  </si>
  <si>
    <t>AAGAGAAAGAAGAAGAA</t>
  </si>
  <si>
    <t>AAGAAGGAGAAAAAAAA</t>
  </si>
  <si>
    <t>AMGAA</t>
  </si>
  <si>
    <t>AAGAAAAAAAAGGA</t>
  </si>
  <si>
    <t>MAGAAGGAAAGAA</t>
  </si>
  <si>
    <t>MG in bag</t>
  </si>
  <si>
    <t>MAGAA</t>
  </si>
  <si>
    <t>AMAGAGA</t>
  </si>
  <si>
    <t>AMAAGAAAGAAGAAGAAAGGA</t>
  </si>
  <si>
    <t>MAGGAAAAGAAGAGAA</t>
  </si>
  <si>
    <t>AGGAAAA</t>
  </si>
  <si>
    <t>AMAAG</t>
  </si>
  <si>
    <t>MAGAMAAAGAAAAGAGAAAAGAAAGAGAAGAGAAAAAAAGAAAAGAGAAAA</t>
  </si>
  <si>
    <t>AAAAAAAAG</t>
  </si>
  <si>
    <t>2nd branch AGAA</t>
  </si>
  <si>
    <t>AAAAAAAGAAAAAAAAA</t>
  </si>
  <si>
    <t>AAA/AGAA</t>
  </si>
  <si>
    <t>AAAAAAGA</t>
  </si>
  <si>
    <t>node 21- 2 branchesfruiting</t>
  </si>
  <si>
    <t>AAAMA</t>
  </si>
  <si>
    <t>AAAAAAAS</t>
  </si>
  <si>
    <t>MAMAAAGAAAAGAGAAAAAA</t>
  </si>
  <si>
    <t>stem split @ node 18</t>
  </si>
  <si>
    <t>MAGAAGAGAGAA</t>
  </si>
  <si>
    <t>MGAG</t>
  </si>
  <si>
    <t>AAGAAAA</t>
  </si>
  <si>
    <t>AAAMG</t>
  </si>
  <si>
    <t>MAAAAAGGAAA</t>
  </si>
  <si>
    <t>AMMGAAAAAAA</t>
  </si>
  <si>
    <t>AAGAAAAA</t>
  </si>
  <si>
    <t>MMMAAAAA</t>
  </si>
  <si>
    <t>AAAAGGAAA</t>
  </si>
  <si>
    <t>AGGAAAGAAAA</t>
  </si>
  <si>
    <t>GAAAAAGAAAAGA</t>
  </si>
  <si>
    <t>AMMAMAAGAA</t>
  </si>
  <si>
    <t>KRT, JC, MH, smm</t>
  </si>
  <si>
    <t>1 plant per sample</t>
  </si>
  <si>
    <t>0800-1300</t>
  </si>
  <si>
    <t>MH, SMM</t>
  </si>
  <si>
    <t>ABSNUM</t>
  </si>
  <si>
    <t>LAID_LAB</t>
  </si>
  <si>
    <t>09-</t>
  </si>
  <si>
    <t>08-</t>
  </si>
  <si>
    <t>07-</t>
  </si>
  <si>
    <t>06-</t>
  </si>
  <si>
    <t>05-</t>
  </si>
  <si>
    <t>04-</t>
  </si>
  <si>
    <t>03-</t>
  </si>
  <si>
    <t>02-</t>
  </si>
  <si>
    <t>01-</t>
  </si>
  <si>
    <t>(kg/ha)</t>
  </si>
  <si>
    <t>kg/ha</t>
  </si>
  <si>
    <t>Lint</t>
  </si>
  <si>
    <t>Seed</t>
  </si>
  <si>
    <t>Burr</t>
  </si>
  <si>
    <t>(g)</t>
  </si>
  <si>
    <t>Seed Wt</t>
  </si>
  <si>
    <t>Fiber Wt</t>
  </si>
  <si>
    <t>%</t>
  </si>
  <si>
    <t>Picker</t>
  </si>
  <si>
    <t>Hand sampled (3 plants)</t>
  </si>
  <si>
    <t>Dry weights</t>
  </si>
  <si>
    <t>Removed the burrs, ginned the seed cotton and dried the separated components and weighed.</t>
  </si>
  <si>
    <t>Collected 3 plants at the plant sampling flags in each plot. Removed all open bolls from the plants and placed in 1 bag.</t>
  </si>
  <si>
    <t>Collected 27 Oct 2016 (301)</t>
  </si>
  <si>
    <t>F13 b4</t>
  </si>
  <si>
    <t>Hand sampling of bolls</t>
  </si>
  <si>
    <t>BBFRAC</t>
  </si>
  <si>
    <t>BSFRAC</t>
  </si>
  <si>
    <t>BFFRAC</t>
  </si>
  <si>
    <t>p01-1-S9</t>
  </si>
  <si>
    <t>p01-2-S9</t>
  </si>
  <si>
    <t>p01-3-S9</t>
  </si>
  <si>
    <t>p01-4-S9</t>
  </si>
  <si>
    <t>p02-1-S9</t>
  </si>
  <si>
    <t>p02-2-S9</t>
  </si>
  <si>
    <t>p02-3-S9</t>
  </si>
  <si>
    <t>p02-4-S9</t>
  </si>
  <si>
    <t>p03-1-S9</t>
  </si>
  <si>
    <t>p03-2-S9</t>
  </si>
  <si>
    <t>p03-3-S9</t>
  </si>
  <si>
    <t>p03-4-S9</t>
  </si>
  <si>
    <t>p04-1-S9</t>
  </si>
  <si>
    <t>p04-2-S9</t>
  </si>
  <si>
    <t>p04-3-S9</t>
  </si>
  <si>
    <t>p04-4-S9</t>
  </si>
  <si>
    <t>p05-1-S9</t>
  </si>
  <si>
    <t>p05-2-S9</t>
  </si>
  <si>
    <t>p05-3-S9</t>
  </si>
  <si>
    <t>p05-4-S9</t>
  </si>
  <si>
    <t>p06-1-S9</t>
  </si>
  <si>
    <t>p06-2-S9</t>
  </si>
  <si>
    <t>p06-3-S9</t>
  </si>
  <si>
    <t>p06-4-S9</t>
  </si>
  <si>
    <t>p07-1-S9</t>
  </si>
  <si>
    <t>p07-2-S9</t>
  </si>
  <si>
    <t>p07-3-S9</t>
  </si>
  <si>
    <t>p07-4-S9</t>
  </si>
  <si>
    <t>p08-1-S9</t>
  </si>
  <si>
    <t>p08-2-S9</t>
  </si>
  <si>
    <t>p08-3-S9</t>
  </si>
  <si>
    <t>p08-4-S9</t>
  </si>
  <si>
    <t>p09-1-S9</t>
  </si>
  <si>
    <t>p09-2-S9</t>
  </si>
  <si>
    <t>p09-3-S9</t>
  </si>
  <si>
    <t>p09-4-S9</t>
  </si>
  <si>
    <t>p10-1-S9</t>
  </si>
  <si>
    <t>p10-2-S9</t>
  </si>
  <si>
    <t>p10-3-S9</t>
  </si>
  <si>
    <t>p10-4-S9</t>
  </si>
  <si>
    <t>p11-1-S9</t>
  </si>
  <si>
    <t>p11-2-S9</t>
  </si>
  <si>
    <t>p11-3-S9</t>
  </si>
  <si>
    <t>p11-4-S9</t>
  </si>
  <si>
    <t>p12-1-S9</t>
  </si>
  <si>
    <t>p12-2-S9</t>
  </si>
  <si>
    <t>p12-3-S9</t>
  </si>
  <si>
    <t>p12-4-S9</t>
  </si>
  <si>
    <t>p13-1-S9</t>
  </si>
  <si>
    <t>p13-2-S9</t>
  </si>
  <si>
    <t>p13-3-S9</t>
  </si>
  <si>
    <t>p13-4-S9</t>
  </si>
  <si>
    <t>p14-1-S9</t>
  </si>
  <si>
    <t>p14-2-S9</t>
  </si>
  <si>
    <t>p14-3-S9</t>
  </si>
  <si>
    <t>p14-4-S9</t>
  </si>
  <si>
    <t>p15-1-S9</t>
  </si>
  <si>
    <t>p15-2-S9</t>
  </si>
  <si>
    <t>p15-3-S9</t>
  </si>
  <si>
    <t>p15-4-S9</t>
  </si>
  <si>
    <t>p16-1-S9</t>
  </si>
  <si>
    <t>p16-2-S9</t>
  </si>
  <si>
    <t>p16-3-S9</t>
  </si>
  <si>
    <t>p16-4-S9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</si>
</sst>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"/>
    <numFmt numFmtId="166" formatCode="0.000"/>
    <numFmt numFmtId="167" formatCode="000"/>
    <numFmt numFmtId="168" formatCode="[$-409]d\-mmm\-yy;@"/>
    <numFmt numFmtId="169" formatCode="00"/>
  </numFmts>
  <fonts count="4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30"/>
      <name val="Arial"/>
      <family val="2"/>
    </font>
    <font>
      <b/>
      <sz val="12"/>
      <name val="Arial"/>
      <family val="2"/>
    </font>
    <font>
      <b/>
      <sz val="3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8"/>
      <name val="Arial"/>
      <family val="2"/>
    </font>
    <font>
      <sz val="8"/>
      <name val="Arial"/>
      <family val="2"/>
    </font>
    <font>
      <b/>
      <sz val="30"/>
      <name val="Arial Rounded MT Bold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14"/>
      <color rgb="FFC00000"/>
      <name val="Arial"/>
      <family val="2"/>
    </font>
    <font>
      <sz val="14"/>
      <color rgb="FFC00000"/>
      <name val="Arial"/>
      <family val="2"/>
    </font>
    <font>
      <b/>
      <sz val="16"/>
      <color rgb="FFC00000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2"/>
      <color rgb="FFC00000"/>
      <name val="Arial"/>
      <family val="2"/>
    </font>
    <font>
      <sz val="16"/>
      <color rgb="FFC0000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12"/>
      <name val="Arial"/>
      <family val="2"/>
    </font>
    <font>
      <sz val="2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trike/>
      <sz val="14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b/>
      <sz val="20"/>
      <color rgb="FFFF0000"/>
      <name val="Arial"/>
      <family val="2"/>
    </font>
    <font>
      <sz val="20"/>
      <color rgb="FFFF0000"/>
      <name val="Arial"/>
      <family val="2"/>
    </font>
    <font>
      <b/>
      <sz val="18"/>
      <name val="Arial"/>
      <family val="2"/>
    </font>
    <font>
      <b/>
      <sz val="22"/>
      <color rgb="FFFF0000"/>
      <name val="Arial"/>
      <family val="2"/>
    </font>
    <font>
      <b/>
      <sz val="18"/>
      <color rgb="FFFF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gray0625">
        <f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auto="1"/>
        <bgColor rgb="FFFFFF99"/>
      </patternFill>
    </fill>
    <fill>
      <patternFill patternType="solid">
        <fgColor rgb="FFFFFF00"/>
        <bgColor indexed="64"/>
      </patternFill>
    </fill>
  </fills>
  <borders count="148">
    <border>
      <left/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ck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double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double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ck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double">
        <color theme="1" tint="0.34998626667073579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2" tint="-0.499984740745262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double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double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/>
      <bottom/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/>
      <diagonal/>
    </border>
    <border>
      <left style="thin">
        <color indexed="64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/>
      <bottom style="medium">
        <color indexed="64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/>
      <right/>
      <top style="medium">
        <color theme="1" tint="0.34998626667073579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0" fillId="0" borderId="0"/>
  </cellStyleXfs>
  <cellXfs count="46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  <xf numFmtId="0" fontId="1" fillId="0" borderId="0" xfId="1" applyAlignment="1">
      <alignment horizontal="right"/>
    </xf>
    <xf numFmtId="0" fontId="2" fillId="0" borderId="0" xfId="1" applyFont="1"/>
    <xf numFmtId="0" fontId="1" fillId="0" borderId="0" xfId="1" applyAlignment="1">
      <alignment horizontal="center"/>
    </xf>
    <xf numFmtId="0" fontId="3" fillId="3" borderId="0" xfId="1" applyFont="1" applyFill="1" applyAlignment="1">
      <alignment horizontal="right" vertical="center"/>
    </xf>
    <xf numFmtId="0" fontId="3" fillId="3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4" fillId="0" borderId="21" xfId="1" quotePrefix="1" applyFont="1" applyBorder="1" applyAlignment="1">
      <alignment horizontal="left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left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4" fillId="0" borderId="28" xfId="1" quotePrefix="1" applyFont="1" applyBorder="1" applyAlignment="1">
      <alignment horizontal="left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3" fillId="3" borderId="37" xfId="1" applyFont="1" applyFill="1" applyBorder="1" applyAlignment="1">
      <alignment horizontal="center" vertical="center"/>
    </xf>
    <xf numFmtId="0" fontId="4" fillId="4" borderId="38" xfId="1" applyFont="1" applyFill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5" fillId="0" borderId="40" xfId="1" applyFont="1" applyBorder="1" applyAlignment="1">
      <alignment horizontal="left" vertical="center"/>
    </xf>
    <xf numFmtId="0" fontId="5" fillId="0" borderId="41" xfId="1" applyFont="1" applyBorder="1" applyAlignment="1">
      <alignment horizontal="left" vertical="center"/>
    </xf>
    <xf numFmtId="0" fontId="4" fillId="0" borderId="40" xfId="1" applyFont="1" applyBorder="1" applyAlignment="1">
      <alignment horizontal="left" vertical="center"/>
    </xf>
    <xf numFmtId="0" fontId="5" fillId="3" borderId="40" xfId="1" applyFont="1" applyFill="1" applyBorder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5" fillId="3" borderId="41" xfId="1" applyFont="1" applyFill="1" applyBorder="1" applyAlignment="1">
      <alignment horizontal="center" vertical="center"/>
    </xf>
    <xf numFmtId="0" fontId="3" fillId="3" borderId="45" xfId="1" applyFont="1" applyFill="1" applyBorder="1" applyAlignment="1">
      <alignment horizontal="center" vertical="center"/>
    </xf>
    <xf numFmtId="0" fontId="4" fillId="4" borderId="46" xfId="1" applyFont="1" applyFill="1" applyBorder="1" applyAlignment="1">
      <alignment horizontal="left" vertical="center"/>
    </xf>
    <xf numFmtId="0" fontId="5" fillId="0" borderId="47" xfId="1" applyFont="1" applyBorder="1" applyAlignment="1">
      <alignment horizontal="left" vertical="center"/>
    </xf>
    <xf numFmtId="0" fontId="5" fillId="0" borderId="48" xfId="1" applyFont="1" applyBorder="1" applyAlignment="1">
      <alignment horizontal="left" vertical="center"/>
    </xf>
    <xf numFmtId="0" fontId="4" fillId="0" borderId="47" xfId="1" applyFont="1" applyBorder="1" applyAlignment="1">
      <alignment horizontal="left" vertical="center"/>
    </xf>
    <xf numFmtId="0" fontId="5" fillId="3" borderId="47" xfId="1" applyFont="1" applyFill="1" applyBorder="1" applyAlignment="1">
      <alignment horizontal="center" vertical="center"/>
    </xf>
    <xf numFmtId="0" fontId="5" fillId="3" borderId="49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4" fillId="0" borderId="28" xfId="1" applyFont="1" applyBorder="1" applyAlignment="1">
      <alignment horizontal="left" vertical="center"/>
    </xf>
    <xf numFmtId="0" fontId="4" fillId="0" borderId="46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38" xfId="1" applyFont="1" applyBorder="1" applyAlignment="1">
      <alignment horizontal="left" vertical="center"/>
    </xf>
    <xf numFmtId="0" fontId="10" fillId="5" borderId="51" xfId="1" applyFont="1" applyFill="1" applyBorder="1" applyAlignment="1">
      <alignment vertical="center"/>
    </xf>
    <xf numFmtId="2" fontId="10" fillId="6" borderId="33" xfId="1" applyNumberFormat="1" applyFont="1" applyFill="1" applyBorder="1" applyAlignment="1">
      <alignment horizontal="center" vertical="center"/>
    </xf>
    <xf numFmtId="2" fontId="10" fillId="6" borderId="34" xfId="1" applyNumberFormat="1" applyFont="1" applyFill="1" applyBorder="1" applyAlignment="1">
      <alignment horizontal="center" vertical="center"/>
    </xf>
    <xf numFmtId="2" fontId="10" fillId="6" borderId="35" xfId="1" applyNumberFormat="1" applyFont="1" applyFill="1" applyBorder="1" applyAlignment="1">
      <alignment horizontal="center" vertical="center"/>
    </xf>
    <xf numFmtId="2" fontId="10" fillId="5" borderId="33" xfId="1" applyNumberFormat="1" applyFont="1" applyFill="1" applyBorder="1" applyAlignment="1">
      <alignment horizontal="center" vertical="center"/>
    </xf>
    <xf numFmtId="2" fontId="10" fillId="5" borderId="34" xfId="1" applyNumberFormat="1" applyFont="1" applyFill="1" applyBorder="1" applyAlignment="1">
      <alignment horizontal="center" vertical="center"/>
    </xf>
    <xf numFmtId="2" fontId="10" fillId="5" borderId="35" xfId="1" applyNumberFormat="1" applyFont="1" applyFill="1" applyBorder="1" applyAlignment="1">
      <alignment horizontal="center" vertical="center"/>
    </xf>
    <xf numFmtId="0" fontId="10" fillId="5" borderId="52" xfId="1" applyFont="1" applyFill="1" applyBorder="1" applyAlignment="1">
      <alignment horizontal="right" vertical="center"/>
    </xf>
    <xf numFmtId="167" fontId="3" fillId="0" borderId="53" xfId="1" applyNumberFormat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38" xfId="1" applyFont="1" applyFill="1" applyBorder="1" applyAlignment="1">
      <alignment horizontal="center" wrapText="1"/>
    </xf>
    <xf numFmtId="0" fontId="11" fillId="3" borderId="0" xfId="1" quotePrefix="1" applyFont="1" applyFill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2" fontId="12" fillId="0" borderId="5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13" fillId="3" borderId="56" xfId="1" applyFont="1" applyFill="1" applyBorder="1" applyAlignment="1">
      <alignment horizontal="center" vertical="top"/>
    </xf>
    <xf numFmtId="49" fontId="14" fillId="0" borderId="26" xfId="1" applyNumberFormat="1" applyFont="1" applyBorder="1" applyAlignment="1">
      <alignment horizontal="center" vertical="center"/>
    </xf>
    <xf numFmtId="0" fontId="10" fillId="5" borderId="57" xfId="1" applyFont="1" applyFill="1" applyBorder="1" applyAlignment="1">
      <alignment horizontal="left" vertical="center"/>
    </xf>
    <xf numFmtId="0" fontId="10" fillId="6" borderId="58" xfId="1" applyFont="1" applyFill="1" applyBorder="1" applyAlignment="1">
      <alignment horizontal="center" vertical="center"/>
    </xf>
    <xf numFmtId="0" fontId="10" fillId="6" borderId="59" xfId="1" applyFont="1" applyFill="1" applyBorder="1" applyAlignment="1">
      <alignment horizontal="center" vertical="center"/>
    </xf>
    <xf numFmtId="0" fontId="10" fillId="6" borderId="60" xfId="1" applyFont="1" applyFill="1" applyBorder="1" applyAlignment="1">
      <alignment horizontal="center" vertical="center"/>
    </xf>
    <xf numFmtId="0" fontId="10" fillId="5" borderId="58" xfId="1" applyFont="1" applyFill="1" applyBorder="1" applyAlignment="1">
      <alignment horizontal="center" vertical="center"/>
    </xf>
    <xf numFmtId="0" fontId="10" fillId="5" borderId="59" xfId="1" applyFont="1" applyFill="1" applyBorder="1" applyAlignment="1">
      <alignment horizontal="center" vertical="center"/>
    </xf>
    <xf numFmtId="0" fontId="10" fillId="5" borderId="60" xfId="1" applyFont="1" applyFill="1" applyBorder="1" applyAlignment="1">
      <alignment horizontal="center" vertical="center"/>
    </xf>
    <xf numFmtId="0" fontId="10" fillId="5" borderId="57" xfId="1" applyFont="1" applyFill="1" applyBorder="1" applyAlignment="1">
      <alignment horizontal="right" vertical="center"/>
    </xf>
    <xf numFmtId="0" fontId="3" fillId="3" borderId="61" xfId="1" applyFont="1" applyFill="1" applyBorder="1" applyAlignment="1">
      <alignment horizontal="center" vertical="center"/>
    </xf>
    <xf numFmtId="0" fontId="4" fillId="3" borderId="62" xfId="1" applyFont="1" applyFill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5" fillId="3" borderId="63" xfId="1" applyFont="1" applyFill="1" applyBorder="1" applyAlignment="1">
      <alignment horizontal="center" wrapText="1"/>
    </xf>
    <xf numFmtId="0" fontId="5" fillId="3" borderId="64" xfId="1" applyFont="1" applyFill="1" applyBorder="1" applyAlignment="1">
      <alignment horizontal="center" vertical="center"/>
    </xf>
    <xf numFmtId="0" fontId="5" fillId="3" borderId="65" xfId="1" applyFont="1" applyFill="1" applyBorder="1" applyAlignment="1">
      <alignment horizontal="center" vertical="center"/>
    </xf>
    <xf numFmtId="0" fontId="11" fillId="3" borderId="61" xfId="1" quotePrefix="1" applyFont="1" applyFill="1" applyBorder="1" applyAlignment="1">
      <alignment horizontal="center" vertical="center" wrapText="1"/>
    </xf>
    <xf numFmtId="0" fontId="5" fillId="3" borderId="61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167" fontId="3" fillId="0" borderId="69" xfId="1" applyNumberFormat="1" applyFont="1" applyBorder="1" applyAlignment="1">
      <alignment horizontal="center" vertical="center"/>
    </xf>
    <xf numFmtId="0" fontId="13" fillId="3" borderId="69" xfId="1" applyFont="1" applyFill="1" applyBorder="1" applyAlignment="1">
      <alignment horizontal="center" vertical="top"/>
    </xf>
    <xf numFmtId="49" fontId="14" fillId="0" borderId="70" xfId="1" applyNumberFormat="1" applyFont="1" applyBorder="1" applyAlignment="1">
      <alignment horizontal="center" vertical="center"/>
    </xf>
    <xf numFmtId="0" fontId="8" fillId="2" borderId="58" xfId="1" applyFont="1" applyFill="1" applyBorder="1" applyAlignment="1">
      <alignment horizontal="center" wrapText="1"/>
    </xf>
    <xf numFmtId="0" fontId="8" fillId="2" borderId="59" xfId="1" applyFont="1" applyFill="1" applyBorder="1" applyAlignment="1">
      <alignment horizontal="center" wrapText="1"/>
    </xf>
    <xf numFmtId="0" fontId="8" fillId="2" borderId="60" xfId="1" applyFont="1" applyFill="1" applyBorder="1" applyAlignment="1">
      <alignment horizontal="center" wrapText="1"/>
    </xf>
    <xf numFmtId="0" fontId="15" fillId="0" borderId="71" xfId="1" applyFont="1" applyBorder="1" applyAlignment="1">
      <alignment horizontal="center" wrapText="1"/>
    </xf>
    <xf numFmtId="0" fontId="15" fillId="0" borderId="72" xfId="1" applyFont="1" applyBorder="1" applyAlignment="1">
      <alignment horizontal="center" wrapText="1"/>
    </xf>
    <xf numFmtId="0" fontId="15" fillId="0" borderId="73" xfId="1" applyFont="1" applyBorder="1" applyAlignment="1">
      <alignment horizontal="center" wrapText="1"/>
    </xf>
    <xf numFmtId="0" fontId="8" fillId="0" borderId="71" xfId="1" applyFont="1" applyBorder="1" applyAlignment="1">
      <alignment horizontal="center" wrapText="1"/>
    </xf>
    <xf numFmtId="0" fontId="8" fillId="0" borderId="52" xfId="1" applyFont="1" applyBorder="1" applyAlignment="1">
      <alignment horizontal="right" wrapText="1"/>
    </xf>
    <xf numFmtId="0" fontId="8" fillId="0" borderId="74" xfId="1" applyFont="1" applyBorder="1" applyAlignment="1">
      <alignment horizontal="center" wrapText="1"/>
    </xf>
    <xf numFmtId="0" fontId="8" fillId="0" borderId="72" xfId="1" applyFont="1" applyBorder="1" applyAlignment="1">
      <alignment horizontal="center" wrapText="1"/>
    </xf>
    <xf numFmtId="0" fontId="8" fillId="0" borderId="75" xfId="1" applyFont="1" applyBorder="1" applyAlignment="1">
      <alignment horizontal="center" wrapText="1"/>
    </xf>
    <xf numFmtId="0" fontId="8" fillId="0" borderId="75" xfId="1" applyFont="1" applyBorder="1" applyAlignment="1">
      <alignment horizontal="centerContinuous" wrapText="1"/>
    </xf>
    <xf numFmtId="0" fontId="8" fillId="0" borderId="52" xfId="1" applyFont="1" applyBorder="1" applyAlignment="1">
      <alignment horizontal="centerContinuous" wrapText="1"/>
    </xf>
    <xf numFmtId="0" fontId="16" fillId="0" borderId="77" xfId="1" applyFont="1" applyBorder="1" applyAlignment="1">
      <alignment horizontal="centerContinuous" wrapText="1"/>
    </xf>
    <xf numFmtId="0" fontId="8" fillId="0" borderId="78" xfId="1" applyFont="1" applyBorder="1" applyAlignment="1">
      <alignment horizontal="center" wrapText="1"/>
    </xf>
    <xf numFmtId="0" fontId="4" fillId="0" borderId="21" xfId="1" applyFont="1" applyBorder="1" applyAlignment="1">
      <alignment horizontal="left" vertical="center"/>
    </xf>
    <xf numFmtId="0" fontId="4" fillId="0" borderId="40" xfId="1" quotePrefix="1" applyFont="1" applyBorder="1" applyAlignment="1">
      <alignment horizontal="left" vertical="center"/>
    </xf>
    <xf numFmtId="0" fontId="4" fillId="0" borderId="47" xfId="1" quotePrefix="1" applyFont="1" applyBorder="1" applyAlignment="1">
      <alignment horizontal="left" vertical="center"/>
    </xf>
    <xf numFmtId="0" fontId="5" fillId="0" borderId="40" xfId="1" quotePrefix="1" applyFont="1" applyBorder="1" applyAlignment="1">
      <alignment horizontal="left" vertical="center"/>
    </xf>
    <xf numFmtId="0" fontId="4" fillId="0" borderId="8" xfId="1" quotePrefix="1" applyFont="1" applyBorder="1" applyAlignment="1">
      <alignment horizontal="left" vertical="center"/>
    </xf>
    <xf numFmtId="0" fontId="10" fillId="5" borderId="84" xfId="1" applyFont="1" applyFill="1" applyBorder="1" applyAlignment="1">
      <alignment horizontal="center" vertical="center"/>
    </xf>
    <xf numFmtId="0" fontId="15" fillId="0" borderId="75" xfId="1" applyFont="1" applyBorder="1" applyAlignment="1">
      <alignment horizontal="center" wrapText="1"/>
    </xf>
    <xf numFmtId="0" fontId="18" fillId="0" borderId="8" xfId="1" applyFont="1" applyBorder="1" applyAlignment="1">
      <alignment horizontal="left" vertical="center"/>
    </xf>
    <xf numFmtId="0" fontId="18" fillId="0" borderId="21" xfId="1" applyFont="1" applyBorder="1" applyAlignment="1">
      <alignment horizontal="left" vertical="center"/>
    </xf>
    <xf numFmtId="0" fontId="18" fillId="0" borderId="28" xfId="1" applyFont="1" applyBorder="1" applyAlignment="1">
      <alignment horizontal="left" vertical="center"/>
    </xf>
    <xf numFmtId="0" fontId="18" fillId="0" borderId="40" xfId="1" applyFont="1" applyBorder="1" applyAlignment="1">
      <alignment horizontal="left" vertical="center"/>
    </xf>
    <xf numFmtId="167" fontId="22" fillId="0" borderId="53" xfId="1" applyNumberFormat="1" applyFont="1" applyBorder="1" applyAlignment="1">
      <alignment horizontal="center" vertical="center" wrapText="1"/>
    </xf>
    <xf numFmtId="167" fontId="12" fillId="0" borderId="0" xfId="1" applyNumberFormat="1" applyFont="1" applyAlignment="1">
      <alignment horizontal="center" vertical="center"/>
    </xf>
    <xf numFmtId="167" fontId="12" fillId="0" borderId="69" xfId="1" applyNumberFormat="1" applyFont="1" applyBorder="1" applyAlignment="1">
      <alignment horizontal="center" vertical="center"/>
    </xf>
    <xf numFmtId="0" fontId="5" fillId="0" borderId="0" xfId="1" applyFont="1" applyAlignment="1">
      <alignment horizontal="right"/>
    </xf>
    <xf numFmtId="0" fontId="10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88" xfId="1" applyBorder="1"/>
    <xf numFmtId="0" fontId="2" fillId="0" borderId="89" xfId="1" applyFont="1" applyBorder="1" applyAlignment="1">
      <alignment horizontal="right"/>
    </xf>
    <xf numFmtId="0" fontId="6" fillId="0" borderId="89" xfId="1" applyFont="1" applyBorder="1"/>
    <xf numFmtId="0" fontId="8" fillId="0" borderId="0" xfId="1" applyFont="1" applyAlignment="1">
      <alignment horizontal="right"/>
    </xf>
    <xf numFmtId="0" fontId="6" fillId="0" borderId="0" xfId="1" applyFont="1"/>
    <xf numFmtId="0" fontId="2" fillId="0" borderId="0" xfId="1" applyFont="1" applyAlignment="1">
      <alignment horizontal="right"/>
    </xf>
    <xf numFmtId="0" fontId="6" fillId="0" borderId="89" xfId="1" applyFont="1" applyBorder="1" applyAlignment="1">
      <alignment horizontal="center"/>
    </xf>
    <xf numFmtId="0" fontId="19" fillId="0" borderId="0" xfId="1" applyFont="1" applyAlignment="1">
      <alignment horizontal="left"/>
    </xf>
    <xf numFmtId="0" fontId="10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1" fillId="0" borderId="0" xfId="1" applyAlignment="1">
      <alignment horizontal="left"/>
    </xf>
    <xf numFmtId="0" fontId="2" fillId="0" borderId="88" xfId="1" applyFont="1" applyBorder="1"/>
    <xf numFmtId="0" fontId="6" fillId="0" borderId="88" xfId="1" applyFont="1" applyBorder="1"/>
    <xf numFmtId="0" fontId="4" fillId="0" borderId="0" xfId="1" applyFont="1" applyAlignment="1">
      <alignment horizontal="left"/>
    </xf>
    <xf numFmtId="0" fontId="24" fillId="0" borderId="0" xfId="1" applyFont="1"/>
    <xf numFmtId="0" fontId="25" fillId="0" borderId="0" xfId="1" applyFont="1"/>
    <xf numFmtId="0" fontId="24" fillId="0" borderId="0" xfId="1" applyFont="1" applyAlignment="1">
      <alignment horizontal="left"/>
    </xf>
    <xf numFmtId="166" fontId="1" fillId="0" borderId="0" xfId="1" applyNumberFormat="1"/>
    <xf numFmtId="165" fontId="1" fillId="0" borderId="0" xfId="1" applyNumberFormat="1"/>
    <xf numFmtId="2" fontId="1" fillId="0" borderId="0" xfId="1" applyNumberFormat="1"/>
    <xf numFmtId="2" fontId="1" fillId="0" borderId="95" xfId="1" applyNumberFormat="1" applyBorder="1" applyAlignment="1">
      <alignment horizontal="center" vertical="center"/>
    </xf>
    <xf numFmtId="2" fontId="1" fillId="0" borderId="96" xfId="1" applyNumberFormat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0" fontId="1" fillId="0" borderId="97" xfId="1" applyBorder="1" applyAlignment="1">
      <alignment horizontal="center" vertical="center"/>
    </xf>
    <xf numFmtId="49" fontId="8" fillId="0" borderId="98" xfId="1" applyNumberFormat="1" applyFont="1" applyBorder="1" applyAlignment="1">
      <alignment horizontal="right" vertical="center"/>
    </xf>
    <xf numFmtId="49" fontId="1" fillId="0" borderId="0" xfId="1" applyNumberFormat="1" applyAlignment="1">
      <alignment horizontal="right"/>
    </xf>
    <xf numFmtId="2" fontId="1" fillId="0" borderId="99" xfId="1" applyNumberFormat="1" applyBorder="1" applyAlignment="1">
      <alignment horizontal="center" vertical="center"/>
    </xf>
    <xf numFmtId="2" fontId="1" fillId="0" borderId="100" xfId="1" applyNumberFormat="1" applyBorder="1" applyAlignment="1">
      <alignment horizontal="center" vertical="center"/>
    </xf>
    <xf numFmtId="0" fontId="1" fillId="0" borderId="100" xfId="1" applyBorder="1" applyAlignment="1">
      <alignment horizontal="center" vertical="center"/>
    </xf>
    <xf numFmtId="167" fontId="1" fillId="0" borderId="101" xfId="1" applyNumberFormat="1" applyBorder="1" applyAlignment="1">
      <alignment horizontal="center" vertical="center"/>
    </xf>
    <xf numFmtId="49" fontId="8" fillId="0" borderId="102" xfId="1" applyNumberFormat="1" applyFont="1" applyBorder="1" applyAlignment="1">
      <alignment horizontal="right" vertical="center"/>
    </xf>
    <xf numFmtId="49" fontId="8" fillId="0" borderId="103" xfId="1" applyNumberFormat="1" applyFont="1" applyBorder="1" applyAlignment="1">
      <alignment horizontal="right" vertical="center"/>
    </xf>
    <xf numFmtId="2" fontId="1" fillId="0" borderId="104" xfId="1" applyNumberFormat="1" applyBorder="1" applyAlignment="1">
      <alignment horizontal="center" vertical="center"/>
    </xf>
    <xf numFmtId="2" fontId="1" fillId="0" borderId="105" xfId="1" applyNumberFormat="1" applyBorder="1" applyAlignment="1">
      <alignment horizontal="center" vertical="center"/>
    </xf>
    <xf numFmtId="0" fontId="1" fillId="0" borderId="105" xfId="1" applyBorder="1" applyAlignment="1">
      <alignment horizontal="center" vertical="center"/>
    </xf>
    <xf numFmtId="167" fontId="1" fillId="0" borderId="106" xfId="1" applyNumberFormat="1" applyBorder="1" applyAlignment="1">
      <alignment horizontal="center" vertical="center"/>
    </xf>
    <xf numFmtId="49" fontId="8" fillId="0" borderId="107" xfId="1" applyNumberFormat="1" applyFont="1" applyBorder="1" applyAlignment="1">
      <alignment horizontal="right" vertical="center"/>
    </xf>
    <xf numFmtId="49" fontId="8" fillId="0" borderId="108" xfId="1" applyNumberFormat="1" applyFont="1" applyBorder="1" applyAlignment="1">
      <alignment horizontal="left" vertical="center"/>
    </xf>
    <xf numFmtId="49" fontId="8" fillId="0" borderId="109" xfId="1" applyNumberFormat="1" applyFont="1" applyBorder="1" applyAlignment="1">
      <alignment horizontal="left" vertical="center"/>
    </xf>
    <xf numFmtId="49" fontId="8" fillId="0" borderId="107" xfId="1" applyNumberFormat="1" applyFont="1" applyBorder="1" applyAlignment="1">
      <alignment horizontal="left" vertical="center"/>
    </xf>
    <xf numFmtId="49" fontId="8" fillId="0" borderId="108" xfId="1" applyNumberFormat="1" applyFont="1" applyBorder="1" applyAlignment="1">
      <alignment horizontal="right" vertical="center"/>
    </xf>
    <xf numFmtId="49" fontId="8" fillId="0" borderId="109" xfId="1" applyNumberFormat="1" applyFont="1" applyBorder="1" applyAlignment="1">
      <alignment horizontal="right" vertical="center"/>
    </xf>
    <xf numFmtId="0" fontId="26" fillId="0" borderId="110" xfId="1" applyFont="1" applyBorder="1" applyAlignment="1">
      <alignment horizontal="center" wrapText="1"/>
    </xf>
    <xf numFmtId="0" fontId="27" fillId="0" borderId="111" xfId="1" applyFont="1" applyBorder="1" applyAlignment="1">
      <alignment horizontal="center" wrapText="1"/>
    </xf>
    <xf numFmtId="0" fontId="26" fillId="0" borderId="112" xfId="1" applyFont="1" applyBorder="1" applyAlignment="1">
      <alignment horizontal="center" wrapText="1"/>
    </xf>
    <xf numFmtId="0" fontId="8" fillId="0" borderId="113" xfId="1" applyFont="1" applyBorder="1" applyAlignment="1">
      <alignment horizontal="center" wrapText="1"/>
    </xf>
    <xf numFmtId="0" fontId="10" fillId="0" borderId="0" xfId="1" applyFont="1"/>
    <xf numFmtId="0" fontId="1" fillId="0" borderId="114" xfId="1" applyBorder="1"/>
    <xf numFmtId="0" fontId="1" fillId="0" borderId="115" xfId="1" applyBorder="1"/>
    <xf numFmtId="0" fontId="2" fillId="0" borderId="115" xfId="1" applyFont="1" applyBorder="1" applyAlignment="1">
      <alignment horizontal="right"/>
    </xf>
    <xf numFmtId="0" fontId="28" fillId="0" borderId="0" xfId="1" applyFont="1"/>
    <xf numFmtId="168" fontId="1" fillId="0" borderId="114" xfId="1" applyNumberFormat="1" applyBorder="1"/>
    <xf numFmtId="0" fontId="8" fillId="0" borderId="0" xfId="1" applyFont="1"/>
    <xf numFmtId="0" fontId="3" fillId="0" borderId="0" xfId="1" applyFont="1"/>
    <xf numFmtId="0" fontId="10" fillId="0" borderId="0" xfId="1" applyFont="1" applyAlignment="1">
      <alignment horizontal="left"/>
    </xf>
    <xf numFmtId="0" fontId="4" fillId="0" borderId="7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2" fontId="5" fillId="3" borderId="8" xfId="1" applyNumberFormat="1" applyFont="1" applyFill="1" applyBorder="1" applyAlignment="1">
      <alignment horizontal="center" vertical="center"/>
    </xf>
    <xf numFmtId="2" fontId="5" fillId="3" borderId="12" xfId="1" applyNumberFormat="1" applyFont="1" applyFill="1" applyBorder="1" applyAlignment="1">
      <alignment horizontal="center" vertical="center"/>
    </xf>
    <xf numFmtId="0" fontId="4" fillId="0" borderId="20" xfId="1" applyFont="1" applyBorder="1" applyAlignment="1">
      <alignment horizontal="left" vertical="center"/>
    </xf>
    <xf numFmtId="2" fontId="5" fillId="3" borderId="21" xfId="1" applyNumberFormat="1" applyFont="1" applyFill="1" applyBorder="1" applyAlignment="1">
      <alignment horizontal="center" vertical="center"/>
    </xf>
    <xf numFmtId="2" fontId="5" fillId="3" borderId="24" xfId="1" applyNumberFormat="1" applyFont="1" applyFill="1" applyBorder="1" applyAlignment="1">
      <alignment horizontal="center" vertical="center"/>
    </xf>
    <xf numFmtId="0" fontId="4" fillId="0" borderId="27" xfId="1" applyFont="1" applyBorder="1" applyAlignment="1">
      <alignment horizontal="left" vertical="center"/>
    </xf>
    <xf numFmtId="2" fontId="5" fillId="3" borderId="28" xfId="1" applyNumberFormat="1" applyFont="1" applyFill="1" applyBorder="1" applyAlignment="1">
      <alignment horizontal="center" vertical="center"/>
    </xf>
    <xf numFmtId="2" fontId="5" fillId="3" borderId="31" xfId="1" applyNumberFormat="1" applyFont="1" applyFill="1" applyBorder="1" applyAlignment="1">
      <alignment horizontal="center" vertical="center"/>
    </xf>
    <xf numFmtId="0" fontId="4" fillId="0" borderId="39" xfId="1" applyFont="1" applyBorder="1" applyAlignment="1">
      <alignment horizontal="left" vertical="center"/>
    </xf>
    <xf numFmtId="2" fontId="5" fillId="3" borderId="40" xfId="1" applyNumberFormat="1" applyFont="1" applyFill="1" applyBorder="1" applyAlignment="1">
      <alignment horizontal="center" vertical="center"/>
    </xf>
    <xf numFmtId="2" fontId="5" fillId="3" borderId="43" xfId="1" applyNumberFormat="1" applyFont="1" applyFill="1" applyBorder="1" applyAlignment="1">
      <alignment horizontal="center" vertical="center"/>
    </xf>
    <xf numFmtId="2" fontId="5" fillId="3" borderId="47" xfId="1" applyNumberFormat="1" applyFont="1" applyFill="1" applyBorder="1" applyAlignment="1">
      <alignment horizontal="center" vertical="center"/>
    </xf>
    <xf numFmtId="2" fontId="5" fillId="3" borderId="49" xfId="1" applyNumberFormat="1" applyFont="1" applyFill="1" applyBorder="1" applyAlignment="1">
      <alignment horizontal="center" vertical="center"/>
    </xf>
    <xf numFmtId="2" fontId="10" fillId="5" borderId="83" xfId="1" applyNumberFormat="1" applyFont="1" applyFill="1" applyBorder="1" applyAlignment="1">
      <alignment horizontal="center" vertical="center"/>
    </xf>
    <xf numFmtId="0" fontId="10" fillId="5" borderId="116" xfId="1" applyFont="1" applyFill="1" applyBorder="1" applyAlignment="1">
      <alignment horizontal="right" vertical="center"/>
    </xf>
    <xf numFmtId="167" fontId="10" fillId="0" borderId="53" xfId="1" applyNumberFormat="1" applyFont="1" applyBorder="1" applyAlignment="1">
      <alignment horizontal="center" vertical="center"/>
    </xf>
    <xf numFmtId="2" fontId="29" fillId="0" borderId="55" xfId="1" applyNumberFormat="1" applyFont="1" applyBorder="1" applyAlignment="1">
      <alignment horizontal="center" vertical="center"/>
    </xf>
    <xf numFmtId="2" fontId="29" fillId="0" borderId="0" xfId="1" applyNumberFormat="1" applyFont="1" applyAlignment="1">
      <alignment horizontal="center" vertical="center"/>
    </xf>
    <xf numFmtId="167" fontId="29" fillId="0" borderId="0" xfId="1" applyNumberFormat="1" applyFont="1" applyAlignment="1">
      <alignment horizontal="center" vertical="center"/>
    </xf>
    <xf numFmtId="0" fontId="4" fillId="3" borderId="64" xfId="1" applyFont="1" applyFill="1" applyBorder="1" applyAlignment="1">
      <alignment horizontal="center" vertical="center"/>
    </xf>
    <xf numFmtId="167" fontId="29" fillId="0" borderId="69" xfId="1" applyNumberFormat="1" applyFont="1" applyBorder="1" applyAlignment="1">
      <alignment horizontal="center" vertical="center"/>
    </xf>
    <xf numFmtId="2" fontId="8" fillId="0" borderId="75" xfId="1" applyNumberFormat="1" applyFont="1" applyBorder="1" applyAlignment="1">
      <alignment horizontal="centerContinuous" wrapText="1"/>
    </xf>
    <xf numFmtId="2" fontId="8" fillId="0" borderId="52" xfId="1" applyNumberFormat="1" applyFont="1" applyBorder="1" applyAlignment="1">
      <alignment horizontal="centerContinuous" wrapText="1"/>
    </xf>
    <xf numFmtId="2" fontId="16" fillId="0" borderId="77" xfId="1" applyNumberFormat="1" applyFont="1" applyBorder="1" applyAlignment="1">
      <alignment horizontal="centerContinuous" wrapText="1"/>
    </xf>
    <xf numFmtId="0" fontId="5" fillId="3" borderId="41" xfId="1" applyFont="1" applyFill="1" applyBorder="1" applyAlignment="1">
      <alignment horizontal="left" vertical="center"/>
    </xf>
    <xf numFmtId="2" fontId="5" fillId="3" borderId="8" xfId="1" applyNumberFormat="1" applyFont="1" applyFill="1" applyBorder="1" applyAlignment="1">
      <alignment horizontal="left" vertical="center"/>
    </xf>
    <xf numFmtId="2" fontId="5" fillId="3" borderId="12" xfId="1" applyNumberFormat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2" fontId="5" fillId="3" borderId="21" xfId="1" applyNumberFormat="1" applyFont="1" applyFill="1" applyBorder="1" applyAlignment="1">
      <alignment horizontal="left" vertical="center"/>
    </xf>
    <xf numFmtId="2" fontId="5" fillId="3" borderId="24" xfId="1" applyNumberFormat="1" applyFont="1" applyFill="1" applyBorder="1" applyAlignment="1">
      <alignment horizontal="left" vertical="center"/>
    </xf>
    <xf numFmtId="0" fontId="5" fillId="3" borderId="22" xfId="1" applyFont="1" applyFill="1" applyBorder="1" applyAlignment="1">
      <alignment horizontal="left" vertical="center"/>
    </xf>
    <xf numFmtId="2" fontId="5" fillId="3" borderId="28" xfId="1" applyNumberFormat="1" applyFont="1" applyFill="1" applyBorder="1" applyAlignment="1">
      <alignment horizontal="left" vertical="center"/>
    </xf>
    <xf numFmtId="2" fontId="5" fillId="3" borderId="31" xfId="1" applyNumberFormat="1" applyFont="1" applyFill="1" applyBorder="1" applyAlignment="1">
      <alignment horizontal="left" vertical="center"/>
    </xf>
    <xf numFmtId="0" fontId="5" fillId="3" borderId="29" xfId="1" applyFont="1" applyFill="1" applyBorder="1" applyAlignment="1">
      <alignment horizontal="left" vertical="center"/>
    </xf>
    <xf numFmtId="2" fontId="5" fillId="3" borderId="40" xfId="1" applyNumberFormat="1" applyFont="1" applyFill="1" applyBorder="1" applyAlignment="1">
      <alignment horizontal="left" vertical="center"/>
    </xf>
    <xf numFmtId="2" fontId="5" fillId="3" borderId="43" xfId="1" applyNumberFormat="1" applyFont="1" applyFill="1" applyBorder="1" applyAlignment="1">
      <alignment horizontal="left" vertical="center"/>
    </xf>
    <xf numFmtId="0" fontId="3" fillId="3" borderId="45" xfId="1" applyFont="1" applyFill="1" applyBorder="1" applyAlignment="1">
      <alignment horizontal="left" vertical="center"/>
    </xf>
    <xf numFmtId="0" fontId="3" fillId="3" borderId="117" xfId="1" applyFont="1" applyFill="1" applyBorder="1" applyAlignment="1">
      <alignment horizontal="right" vertical="center"/>
    </xf>
    <xf numFmtId="0" fontId="3" fillId="3" borderId="118" xfId="1" applyFont="1" applyFill="1" applyBorder="1" applyAlignment="1">
      <alignment horizontal="right" vertical="center"/>
    </xf>
    <xf numFmtId="167" fontId="30" fillId="0" borderId="53" xfId="1" applyNumberFormat="1" applyFont="1" applyBorder="1" applyAlignment="1">
      <alignment horizontal="center" vertical="center" wrapText="1"/>
    </xf>
    <xf numFmtId="0" fontId="8" fillId="0" borderId="116" xfId="1" applyFont="1" applyBorder="1" applyAlignment="1">
      <alignment horizontal="right" wrapText="1"/>
    </xf>
    <xf numFmtId="2" fontId="1" fillId="0" borderId="88" xfId="1" applyNumberFormat="1" applyBorder="1"/>
    <xf numFmtId="2" fontId="2" fillId="0" borderId="0" xfId="1" applyNumberFormat="1" applyFont="1" applyAlignment="1">
      <alignment horizontal="right"/>
    </xf>
    <xf numFmtId="0" fontId="1" fillId="0" borderId="0" xfId="1" applyAlignment="1">
      <alignment wrapText="1"/>
    </xf>
    <xf numFmtId="2" fontId="8" fillId="0" borderId="0" xfId="1" applyNumberFormat="1" applyFont="1" applyAlignment="1">
      <alignment horizontal="right"/>
    </xf>
    <xf numFmtId="2" fontId="24" fillId="0" borderId="0" xfId="1" applyNumberFormat="1" applyFont="1"/>
    <xf numFmtId="169" fontId="1" fillId="0" borderId="0" xfId="1" applyNumberFormat="1" applyAlignment="1">
      <alignment horizontal="right"/>
    </xf>
    <xf numFmtId="49" fontId="6" fillId="0" borderId="0" xfId="1" applyNumberFormat="1" applyFont="1"/>
    <xf numFmtId="0" fontId="27" fillId="0" borderId="111" xfId="1" applyFont="1" applyBorder="1" applyAlignment="1">
      <alignment horizontal="center" vertical="center" wrapText="1"/>
    </xf>
    <xf numFmtId="0" fontId="26" fillId="0" borderId="112" xfId="1" applyFont="1" applyBorder="1" applyAlignment="1">
      <alignment horizontal="center" vertical="center" wrapText="1"/>
    </xf>
    <xf numFmtId="0" fontId="8" fillId="0" borderId="113" xfId="1" applyFont="1" applyBorder="1" applyAlignment="1">
      <alignment horizontal="center" vertical="center" wrapText="1"/>
    </xf>
    <xf numFmtId="0" fontId="32" fillId="3" borderId="41" xfId="1" applyFont="1" applyFill="1" applyBorder="1" applyAlignment="1">
      <alignment horizontal="left" vertical="center"/>
    </xf>
    <xf numFmtId="0" fontId="35" fillId="0" borderId="26" xfId="1" applyFont="1" applyBorder="1" applyAlignment="1">
      <alignment horizontal="center" vertical="center"/>
    </xf>
    <xf numFmtId="167" fontId="6" fillId="0" borderId="53" xfId="1" applyNumberFormat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5" fillId="3" borderId="48" xfId="1" applyFont="1" applyFill="1" applyBorder="1" applyAlignment="1">
      <alignment horizontal="left" vertical="center"/>
    </xf>
    <xf numFmtId="0" fontId="33" fillId="3" borderId="29" xfId="1" applyFont="1" applyFill="1" applyBorder="1" applyAlignment="1">
      <alignment horizontal="left" vertical="center"/>
    </xf>
    <xf numFmtId="2" fontId="36" fillId="0" borderId="55" xfId="1" applyNumberFormat="1" applyFont="1" applyBorder="1" applyAlignment="1">
      <alignment horizontal="center" vertical="center"/>
    </xf>
    <xf numFmtId="2" fontId="36" fillId="0" borderId="0" xfId="1" applyNumberFormat="1" applyFont="1" applyAlignment="1">
      <alignment horizontal="center" vertical="center"/>
    </xf>
    <xf numFmtId="0" fontId="34" fillId="0" borderId="47" xfId="1" applyFont="1" applyBorder="1" applyAlignment="1">
      <alignment horizontal="left" vertical="center"/>
    </xf>
    <xf numFmtId="0" fontId="34" fillId="0" borderId="28" xfId="1" applyFont="1" applyBorder="1" applyAlignment="1">
      <alignment horizontal="left" vertical="center"/>
    </xf>
    <xf numFmtId="0" fontId="34" fillId="3" borderId="41" xfId="1" applyFont="1" applyFill="1" applyBorder="1" applyAlignment="1">
      <alignment horizontal="left" vertical="center"/>
    </xf>
    <xf numFmtId="2" fontId="5" fillId="3" borderId="47" xfId="1" applyNumberFormat="1" applyFont="1" applyFill="1" applyBorder="1" applyAlignment="1">
      <alignment horizontal="left" vertical="center"/>
    </xf>
    <xf numFmtId="2" fontId="5" fillId="3" borderId="49" xfId="1" applyNumberFormat="1" applyFont="1" applyFill="1" applyBorder="1" applyAlignment="1">
      <alignment horizontal="left" vertical="center"/>
    </xf>
    <xf numFmtId="0" fontId="2" fillId="0" borderId="89" xfId="1" applyFont="1" applyBorder="1" applyAlignment="1">
      <alignment horizontal="left"/>
    </xf>
    <xf numFmtId="0" fontId="6" fillId="0" borderId="89" xfId="1" applyFont="1" applyBorder="1" applyAlignment="1">
      <alignment horizontal="left"/>
    </xf>
    <xf numFmtId="0" fontId="25" fillId="0" borderId="0" xfId="1" applyFont="1" applyAlignment="1">
      <alignment horizontal="left"/>
    </xf>
    <xf numFmtId="0" fontId="32" fillId="3" borderId="29" xfId="1" applyFont="1" applyFill="1" applyBorder="1" applyAlignment="1">
      <alignment horizontal="left" vertical="center"/>
    </xf>
    <xf numFmtId="0" fontId="4" fillId="0" borderId="126" xfId="1" applyFont="1" applyBorder="1" applyAlignment="1">
      <alignment horizontal="left" vertical="center"/>
    </xf>
    <xf numFmtId="0" fontId="4" fillId="0" borderId="127" xfId="1" applyFont="1" applyBorder="1" applyAlignment="1">
      <alignment horizontal="left" vertical="center"/>
    </xf>
    <xf numFmtId="0" fontId="4" fillId="0" borderId="128" xfId="1" applyFont="1" applyBorder="1" applyAlignment="1">
      <alignment horizontal="left" vertical="center"/>
    </xf>
    <xf numFmtId="0" fontId="32" fillId="0" borderId="54" xfId="1" applyFont="1" applyBorder="1" applyAlignment="1">
      <alignment horizontal="center" vertical="center" wrapText="1"/>
    </xf>
    <xf numFmtId="2" fontId="1" fillId="0" borderId="129" xfId="1" applyNumberFormat="1" applyBorder="1" applyAlignment="1">
      <alignment horizontal="center" vertical="center"/>
    </xf>
    <xf numFmtId="2" fontId="1" fillId="0" borderId="130" xfId="1" applyNumberFormat="1" applyBorder="1" applyAlignment="1">
      <alignment horizontal="center" vertical="center"/>
    </xf>
    <xf numFmtId="2" fontId="1" fillId="0" borderId="131" xfId="1" applyNumberFormat="1" applyBorder="1" applyAlignment="1">
      <alignment horizontal="center" vertical="center"/>
    </xf>
    <xf numFmtId="2" fontId="1" fillId="0" borderId="132" xfId="1" applyNumberFormat="1" applyBorder="1" applyAlignment="1">
      <alignment horizontal="center" vertical="center"/>
    </xf>
    <xf numFmtId="2" fontId="1" fillId="0" borderId="133" xfId="1" applyNumberFormat="1" applyBorder="1" applyAlignment="1">
      <alignment horizontal="center" vertical="center"/>
    </xf>
    <xf numFmtId="2" fontId="1" fillId="0" borderId="134" xfId="1" applyNumberFormat="1" applyBorder="1" applyAlignment="1">
      <alignment horizontal="center" vertical="center"/>
    </xf>
    <xf numFmtId="2" fontId="1" fillId="0" borderId="135" xfId="1" applyNumberFormat="1" applyBorder="1" applyAlignment="1">
      <alignment horizontal="center" vertical="center"/>
    </xf>
    <xf numFmtId="2" fontId="1" fillId="0" borderId="136" xfId="1" applyNumberFormat="1" applyBorder="1" applyAlignment="1">
      <alignment horizontal="center" vertical="center"/>
    </xf>
    <xf numFmtId="2" fontId="1" fillId="0" borderId="137" xfId="1" applyNumberFormat="1" applyBorder="1" applyAlignment="1">
      <alignment horizontal="center" vertical="center"/>
    </xf>
    <xf numFmtId="0" fontId="1" fillId="0" borderId="0" xfId="1" applyAlignment="1">
      <alignment horizontal="centerContinuous"/>
    </xf>
    <xf numFmtId="0" fontId="26" fillId="0" borderId="110" xfId="1" applyFont="1" applyBorder="1" applyAlignment="1">
      <alignment horizontal="centerContinuous" wrapText="1"/>
    </xf>
    <xf numFmtId="0" fontId="26" fillId="0" borderId="138" xfId="1" applyFont="1" applyBorder="1" applyAlignment="1">
      <alignment horizontal="center" wrapText="1"/>
    </xf>
    <xf numFmtId="0" fontId="1" fillId="0" borderId="114" xfId="1" applyBorder="1" applyAlignment="1">
      <alignment horizontal="centerContinuous"/>
    </xf>
    <xf numFmtId="168" fontId="1" fillId="0" borderId="114" xfId="1" applyNumberFormat="1" applyBorder="1" applyAlignment="1">
      <alignment horizontal="centerContinuous"/>
    </xf>
    <xf numFmtId="0" fontId="1" fillId="3" borderId="5" xfId="1" applyFill="1" applyBorder="1" applyAlignment="1">
      <alignment horizontal="center" vertical="center"/>
    </xf>
    <xf numFmtId="0" fontId="1" fillId="3" borderId="19" xfId="1" applyFill="1" applyBorder="1" applyAlignment="1">
      <alignment horizontal="center" vertical="center"/>
    </xf>
    <xf numFmtId="0" fontId="1" fillId="3" borderId="37" xfId="1" applyFill="1" applyBorder="1" applyAlignment="1">
      <alignment horizontal="center" vertical="center"/>
    </xf>
    <xf numFmtId="0" fontId="1" fillId="3" borderId="45" xfId="1" applyFill="1" applyBorder="1" applyAlignment="1">
      <alignment horizontal="center" vertical="center"/>
    </xf>
    <xf numFmtId="0" fontId="10" fillId="5" borderId="33" xfId="1" applyFont="1" applyFill="1" applyBorder="1" applyAlignment="1">
      <alignment horizontal="center" vertical="center"/>
    </xf>
    <xf numFmtId="0" fontId="10" fillId="5" borderId="139" xfId="1" applyFont="1" applyFill="1" applyBorder="1" applyAlignment="1">
      <alignment horizontal="center" vertical="center"/>
    </xf>
    <xf numFmtId="0" fontId="10" fillId="5" borderId="35" xfId="1" applyFont="1" applyFill="1" applyBorder="1" applyAlignment="1">
      <alignment horizontal="center" vertical="center"/>
    </xf>
    <xf numFmtId="0" fontId="10" fillId="5" borderId="34" xfId="1" applyFont="1" applyFill="1" applyBorder="1" applyAlignment="1">
      <alignment horizontal="center" vertical="center"/>
    </xf>
    <xf numFmtId="167" fontId="2" fillId="0" borderId="53" xfId="1" applyNumberFormat="1" applyFont="1" applyBorder="1" applyAlignment="1">
      <alignment horizontal="center" vertical="center"/>
    </xf>
    <xf numFmtId="0" fontId="2" fillId="0" borderId="74" xfId="1" applyFont="1" applyBorder="1" applyAlignment="1">
      <alignment horizontal="center" wrapText="1"/>
    </xf>
    <xf numFmtId="0" fontId="10" fillId="5" borderId="140" xfId="1" applyFont="1" applyFill="1" applyBorder="1" applyAlignment="1">
      <alignment horizontal="center" vertical="center"/>
    </xf>
    <xf numFmtId="0" fontId="10" fillId="5" borderId="83" xfId="1" applyFont="1" applyFill="1" applyBorder="1" applyAlignment="1">
      <alignment horizontal="center" vertical="center"/>
    </xf>
    <xf numFmtId="2" fontId="32" fillId="3" borderId="43" xfId="1" applyNumberFormat="1" applyFont="1" applyFill="1" applyBorder="1" applyAlignment="1">
      <alignment horizontal="left" vertical="center"/>
    </xf>
    <xf numFmtId="0" fontId="1" fillId="7" borderId="0" xfId="1" applyFill="1"/>
    <xf numFmtId="2" fontId="29" fillId="0" borderId="55" xfId="1" applyNumberFormat="1" applyFont="1" applyBorder="1" applyAlignment="1">
      <alignment horizontal="center" vertical="center" wrapText="1"/>
    </xf>
    <xf numFmtId="2" fontId="29" fillId="0" borderId="0" xfId="1" applyNumberFormat="1" applyFont="1" applyAlignment="1">
      <alignment horizontal="center" vertical="center" wrapText="1"/>
    </xf>
    <xf numFmtId="0" fontId="2" fillId="0" borderId="52" xfId="1" applyFont="1" applyBorder="1" applyAlignment="1">
      <alignment horizontal="center" wrapText="1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0" fillId="0" borderId="0" xfId="1" applyFont="1" applyAlignment="1">
      <alignment horizontal="right"/>
    </xf>
    <xf numFmtId="2" fontId="30" fillId="0" borderId="130" xfId="1" applyNumberFormat="1" applyFont="1" applyBorder="1" applyAlignment="1">
      <alignment horizontal="right" vertical="center"/>
    </xf>
    <xf numFmtId="2" fontId="30" fillId="0" borderId="133" xfId="1" applyNumberFormat="1" applyFont="1" applyBorder="1" applyAlignment="1">
      <alignment horizontal="right" vertical="center"/>
    </xf>
    <xf numFmtId="2" fontId="30" fillId="0" borderId="136" xfId="1" applyNumberFormat="1" applyFont="1" applyBorder="1" applyAlignment="1">
      <alignment horizontal="right" vertical="center"/>
    </xf>
    <xf numFmtId="166" fontId="1" fillId="7" borderId="0" xfId="1" applyNumberFormat="1" applyFill="1"/>
    <xf numFmtId="165" fontId="1" fillId="7" borderId="0" xfId="1" applyNumberFormat="1" applyFill="1"/>
    <xf numFmtId="2" fontId="1" fillId="7" borderId="0" xfId="1" applyNumberFormat="1" applyFill="1"/>
    <xf numFmtId="0" fontId="15" fillId="0" borderId="110" xfId="1" applyFont="1" applyBorder="1" applyAlignment="1">
      <alignment horizontal="right" wrapText="1"/>
    </xf>
    <xf numFmtId="0" fontId="30" fillId="0" borderId="114" xfId="1" applyFont="1" applyBorder="1" applyAlignment="1">
      <alignment horizontal="right"/>
    </xf>
    <xf numFmtId="0" fontId="30" fillId="0" borderId="115" xfId="1" applyFont="1" applyBorder="1" applyAlignment="1">
      <alignment horizontal="right"/>
    </xf>
    <xf numFmtId="0" fontId="1" fillId="3" borderId="0" xfId="1" applyFill="1" applyAlignment="1">
      <alignment horizontal="center" vertical="center"/>
    </xf>
    <xf numFmtId="0" fontId="38" fillId="0" borderId="0" xfId="1" applyFont="1" applyAlignment="1">
      <alignment horizontal="left" vertical="center"/>
    </xf>
    <xf numFmtId="2" fontId="1" fillId="0" borderId="141" xfId="1" applyNumberFormat="1" applyBorder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4" fillId="3" borderId="114" xfId="1" applyFont="1" applyFill="1" applyBorder="1" applyAlignment="1">
      <alignment horizontal="center" vertical="center"/>
    </xf>
    <xf numFmtId="0" fontId="8" fillId="0" borderId="142" xfId="1" applyFont="1" applyBorder="1" applyAlignment="1">
      <alignment horizontal="center" wrapText="1"/>
    </xf>
    <xf numFmtId="2" fontId="32" fillId="3" borderId="31" xfId="1" applyNumberFormat="1" applyFont="1" applyFill="1" applyBorder="1" applyAlignment="1">
      <alignment horizontal="left" vertical="center"/>
    </xf>
    <xf numFmtId="0" fontId="39" fillId="0" borderId="0" xfId="1" applyFont="1" applyAlignment="1">
      <alignment horizontal="left"/>
    </xf>
    <xf numFmtId="2" fontId="1" fillId="0" borderId="97" xfId="1" applyNumberFormat="1" applyBorder="1" applyAlignment="1">
      <alignment horizontal="center" vertical="center"/>
    </xf>
    <xf numFmtId="2" fontId="1" fillId="0" borderId="101" xfId="1" applyNumberFormat="1" applyBorder="1" applyAlignment="1">
      <alignment horizontal="center" vertical="center"/>
    </xf>
    <xf numFmtId="2" fontId="1" fillId="0" borderId="106" xfId="1" applyNumberFormat="1" applyBorder="1" applyAlignment="1">
      <alignment horizontal="center" vertical="center"/>
    </xf>
    <xf numFmtId="2" fontId="26" fillId="0" borderId="112" xfId="1" applyNumberFormat="1" applyFont="1" applyBorder="1" applyAlignment="1">
      <alignment horizontal="center" wrapText="1"/>
    </xf>
    <xf numFmtId="2" fontId="1" fillId="0" borderId="114" xfId="1" applyNumberFormat="1" applyBorder="1"/>
    <xf numFmtId="2" fontId="10" fillId="0" borderId="0" xfId="1" applyNumberFormat="1" applyFont="1"/>
    <xf numFmtId="0" fontId="40" fillId="0" borderId="0" xfId="2"/>
    <xf numFmtId="0" fontId="40" fillId="0" borderId="0" xfId="2" applyAlignment="1">
      <alignment horizontal="center"/>
    </xf>
    <xf numFmtId="2" fontId="41" fillId="0" borderId="143" xfId="2" applyNumberFormat="1" applyFont="1" applyBorder="1" applyAlignment="1">
      <alignment horizontal="center" vertical="center"/>
    </xf>
    <xf numFmtId="2" fontId="41" fillId="0" borderId="144" xfId="2" applyNumberFormat="1" applyFont="1" applyBorder="1" applyAlignment="1">
      <alignment horizontal="center" vertical="center"/>
    </xf>
    <xf numFmtId="2" fontId="40" fillId="0" borderId="145" xfId="2" applyNumberFormat="1" applyBorder="1" applyAlignment="1">
      <alignment horizontal="center"/>
    </xf>
    <xf numFmtId="2" fontId="40" fillId="0" borderId="143" xfId="2" applyNumberFormat="1" applyBorder="1" applyAlignment="1">
      <alignment horizontal="center"/>
    </xf>
    <xf numFmtId="0" fontId="42" fillId="0" borderId="146" xfId="2" applyFont="1" applyBorder="1" applyAlignment="1">
      <alignment horizontal="left" vertical="center"/>
    </xf>
    <xf numFmtId="0" fontId="42" fillId="0" borderId="146" xfId="2" applyFont="1" applyBorder="1" applyAlignment="1">
      <alignment horizontal="right" vertical="center"/>
    </xf>
    <xf numFmtId="2" fontId="40" fillId="0" borderId="0" xfId="2" applyNumberFormat="1"/>
    <xf numFmtId="0" fontId="41" fillId="0" borderId="0" xfId="2" applyFont="1" applyAlignment="1">
      <alignment horizontal="center"/>
    </xf>
    <xf numFmtId="0" fontId="41" fillId="0" borderId="147" xfId="2" applyFont="1" applyBorder="1" applyAlignment="1">
      <alignment horizontal="center"/>
    </xf>
    <xf numFmtId="0" fontId="40" fillId="0" borderId="147" xfId="2" applyBorder="1"/>
    <xf numFmtId="0" fontId="43" fillId="0" borderId="0" xfId="2" applyFont="1" applyAlignment="1">
      <alignment horizontal="center"/>
    </xf>
    <xf numFmtId="0" fontId="41" fillId="0" borderId="0" xfId="2" applyFont="1"/>
    <xf numFmtId="14" fontId="0" fillId="0" borderId="0" xfId="0" applyNumberFormat="1"/>
    <xf numFmtId="0" fontId="3" fillId="0" borderId="33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8" fillId="0" borderId="77" xfId="1" applyFont="1" applyBorder="1" applyAlignment="1">
      <alignment horizontal="center" wrapText="1"/>
    </xf>
    <xf numFmtId="0" fontId="1" fillId="0" borderId="75" xfId="1" applyBorder="1" applyAlignment="1">
      <alignment horizontal="center" wrapText="1"/>
    </xf>
    <xf numFmtId="0" fontId="8" fillId="0" borderId="75" xfId="1" applyFont="1" applyBorder="1" applyAlignment="1">
      <alignment horizontal="center" wrapText="1"/>
    </xf>
    <xf numFmtId="0" fontId="8" fillId="0" borderId="76" xfId="1" applyFont="1" applyBorder="1" applyAlignment="1">
      <alignment horizontal="center" wrapText="1"/>
    </xf>
    <xf numFmtId="2" fontId="12" fillId="0" borderId="68" xfId="1" applyNumberFormat="1" applyFont="1" applyBorder="1" applyAlignment="1">
      <alignment horizontal="center" vertical="center"/>
    </xf>
    <xf numFmtId="2" fontId="12" fillId="0" borderId="64" xfId="1" applyNumberFormat="1" applyFont="1" applyBorder="1" applyAlignment="1">
      <alignment horizontal="center" vertical="center"/>
    </xf>
    <xf numFmtId="2" fontId="12" fillId="0" borderId="67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81" xfId="1" applyFont="1" applyBorder="1" applyAlignment="1">
      <alignment horizontal="center" vertical="center"/>
    </xf>
    <xf numFmtId="0" fontId="3" fillId="0" borderId="80" xfId="1" applyFont="1" applyBorder="1" applyAlignment="1">
      <alignment horizontal="center" vertical="center"/>
    </xf>
    <xf numFmtId="0" fontId="3" fillId="0" borderId="79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5" fontId="6" fillId="0" borderId="88" xfId="1" applyNumberFormat="1" applyFont="1" applyBorder="1" applyAlignment="1">
      <alignment horizontal="left"/>
    </xf>
    <xf numFmtId="0" fontId="1" fillId="0" borderId="88" xfId="1" applyBorder="1" applyAlignment="1">
      <alignment horizontal="left"/>
    </xf>
    <xf numFmtId="0" fontId="21" fillId="0" borderId="42" xfId="1" applyFont="1" applyBorder="1" applyAlignment="1">
      <alignment horizontal="center" vertical="center" wrapText="1"/>
    </xf>
    <xf numFmtId="0" fontId="20" fillId="0" borderId="69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3" fillId="0" borderId="94" xfId="1" applyFont="1" applyBorder="1" applyAlignment="1">
      <alignment horizontal="center"/>
    </xf>
    <xf numFmtId="0" fontId="1" fillId="0" borderId="93" xfId="1" applyBorder="1"/>
    <xf numFmtId="0" fontId="1" fillId="0" borderId="92" xfId="1" applyBorder="1"/>
    <xf numFmtId="0" fontId="12" fillId="0" borderId="39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19" fillId="0" borderId="39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3" fillId="0" borderId="83" xfId="1" applyFont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0" fontId="1" fillId="0" borderId="82" xfId="1" applyBorder="1" applyAlignment="1">
      <alignment horizontal="center" vertical="center"/>
    </xf>
    <xf numFmtId="0" fontId="3" fillId="0" borderId="91" xfId="1" applyFont="1" applyBorder="1" applyAlignment="1">
      <alignment horizontal="center"/>
    </xf>
    <xf numFmtId="0" fontId="1" fillId="0" borderId="0" xfId="1"/>
    <xf numFmtId="0" fontId="1" fillId="0" borderId="90" xfId="1" applyBorder="1"/>
    <xf numFmtId="0" fontId="3" fillId="0" borderId="87" xfId="1" applyFont="1" applyBorder="1" applyAlignment="1">
      <alignment horizontal="center"/>
    </xf>
    <xf numFmtId="0" fontId="1" fillId="0" borderId="86" xfId="1" applyBorder="1"/>
    <xf numFmtId="0" fontId="1" fillId="0" borderId="85" xfId="1" applyBorder="1"/>
    <xf numFmtId="0" fontId="3" fillId="2" borderId="34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0" fillId="0" borderId="23" xfId="1" applyFont="1" applyBorder="1" applyAlignment="1">
      <alignment horizontal="center" vertical="center" wrapText="1"/>
    </xf>
    <xf numFmtId="0" fontId="30" fillId="0" borderId="11" xfId="1" applyFont="1" applyBorder="1" applyAlignment="1">
      <alignment horizontal="center" vertical="center" wrapText="1"/>
    </xf>
    <xf numFmtId="0" fontId="10" fillId="0" borderId="38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46" xfId="1" applyFont="1" applyBorder="1" applyAlignment="1">
      <alignment horizontal="center" vertical="center"/>
    </xf>
    <xf numFmtId="2" fontId="29" fillId="0" borderId="68" xfId="1" applyNumberFormat="1" applyFont="1" applyBorder="1" applyAlignment="1">
      <alignment horizontal="center" vertical="center"/>
    </xf>
    <xf numFmtId="2" fontId="29" fillId="0" borderId="64" xfId="1" applyNumberFormat="1" applyFont="1" applyBorder="1" applyAlignment="1">
      <alignment horizontal="center" vertical="center"/>
    </xf>
    <xf numFmtId="2" fontId="29" fillId="0" borderId="67" xfId="1" applyNumberFormat="1" applyFont="1" applyBorder="1" applyAlignment="1">
      <alignment horizontal="center" vertical="center"/>
    </xf>
    <xf numFmtId="0" fontId="3" fillId="0" borderId="93" xfId="1" applyFont="1" applyBorder="1"/>
    <xf numFmtId="0" fontId="3" fillId="0" borderId="92" xfId="1" applyFont="1" applyBorder="1"/>
    <xf numFmtId="0" fontId="3" fillId="0" borderId="0" xfId="1" applyFont="1"/>
    <xf numFmtId="0" fontId="3" fillId="0" borderId="90" xfId="1" applyFont="1" applyBorder="1"/>
    <xf numFmtId="0" fontId="3" fillId="0" borderId="86" xfId="1" applyFont="1" applyBorder="1"/>
    <xf numFmtId="0" fontId="3" fillId="0" borderId="85" xfId="1" applyFont="1" applyBorder="1"/>
    <xf numFmtId="0" fontId="31" fillId="0" borderId="0" xfId="1" applyFont="1" applyAlignment="1">
      <alignment wrapText="1"/>
    </xf>
    <xf numFmtId="0" fontId="1" fillId="0" borderId="0" xfId="1" applyAlignment="1">
      <alignment wrapText="1"/>
    </xf>
    <xf numFmtId="0" fontId="9" fillId="0" borderId="124" xfId="1" applyFont="1" applyBorder="1" applyAlignment="1">
      <alignment horizontal="center" vertical="center"/>
    </xf>
    <xf numFmtId="0" fontId="9" fillId="0" borderId="123" xfId="1" applyFont="1" applyBorder="1" applyAlignment="1">
      <alignment horizontal="center" vertical="center"/>
    </xf>
    <xf numFmtId="0" fontId="9" fillId="0" borderId="125" xfId="1" applyFont="1" applyBorder="1" applyAlignment="1">
      <alignment horizontal="center" vertical="center"/>
    </xf>
    <xf numFmtId="0" fontId="9" fillId="0" borderId="122" xfId="1" applyFont="1" applyBorder="1" applyAlignment="1">
      <alignment horizontal="center" vertical="center"/>
    </xf>
    <xf numFmtId="0" fontId="34" fillId="0" borderId="26" xfId="1" applyFont="1" applyBorder="1" applyAlignment="1">
      <alignment horizontal="center" vertical="top" wrapText="1"/>
    </xf>
    <xf numFmtId="0" fontId="33" fillId="0" borderId="26" xfId="1" applyFont="1" applyBorder="1" applyAlignment="1">
      <alignment horizontal="center" vertical="top" wrapText="1"/>
    </xf>
    <xf numFmtId="0" fontId="33" fillId="0" borderId="14" xfId="1" applyFont="1" applyBorder="1" applyAlignment="1">
      <alignment horizontal="center" vertical="top" wrapText="1"/>
    </xf>
    <xf numFmtId="167" fontId="1" fillId="0" borderId="121" xfId="1" applyNumberFormat="1" applyBorder="1" applyAlignment="1">
      <alignment horizontal="center" vertical="center" wrapText="1"/>
    </xf>
    <xf numFmtId="0" fontId="1" fillId="0" borderId="120" xfId="1" applyBorder="1" applyAlignment="1">
      <alignment horizontal="center" vertical="center" wrapText="1"/>
    </xf>
    <xf numFmtId="0" fontId="1" fillId="0" borderId="119" xfId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top" wrapText="1"/>
    </xf>
    <xf numFmtId="0" fontId="5" fillId="0" borderId="6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2" fillId="0" borderId="39" xfId="1" applyFont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0" fontId="32" fillId="0" borderId="20" xfId="1" applyFont="1" applyBorder="1" applyAlignment="1">
      <alignment horizontal="center" vertical="center"/>
    </xf>
    <xf numFmtId="0" fontId="32" fillId="0" borderId="7" xfId="1" applyFont="1" applyBorder="1" applyAlignment="1">
      <alignment horizontal="center" vertical="center"/>
    </xf>
    <xf numFmtId="0" fontId="32" fillId="0" borderId="9" xfId="1" applyFont="1" applyBorder="1" applyAlignment="1">
      <alignment horizontal="center" vertical="center"/>
    </xf>
    <xf numFmtId="0" fontId="10" fillId="0" borderId="38" xfId="1" quotePrefix="1" applyFont="1" applyBorder="1" applyAlignment="1">
      <alignment horizontal="center" vertical="center"/>
    </xf>
    <xf numFmtId="2" fontId="36" fillId="0" borderId="68" xfId="1" applyNumberFormat="1" applyFont="1" applyBorder="1" applyAlignment="1">
      <alignment horizontal="center" vertical="center"/>
    </xf>
    <xf numFmtId="2" fontId="36" fillId="0" borderId="64" xfId="1" applyNumberFormat="1" applyFont="1" applyBorder="1" applyAlignment="1">
      <alignment horizontal="center" vertical="center"/>
    </xf>
    <xf numFmtId="2" fontId="36" fillId="0" borderId="67" xfId="1" applyNumberFormat="1" applyFont="1" applyBorder="1" applyAlignment="1">
      <alignment horizontal="center" vertical="center"/>
    </xf>
    <xf numFmtId="2" fontId="29" fillId="0" borderId="68" xfId="1" applyNumberFormat="1" applyFont="1" applyBorder="1" applyAlignment="1">
      <alignment horizontal="center" vertical="center" wrapText="1"/>
    </xf>
    <xf numFmtId="2" fontId="29" fillId="0" borderId="64" xfId="1" applyNumberFormat="1" applyFont="1" applyBorder="1" applyAlignment="1">
      <alignment horizontal="center" vertical="center" wrapText="1"/>
    </xf>
    <xf numFmtId="2" fontId="29" fillId="0" borderId="67" xfId="1" applyNumberFormat="1" applyFont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/>
    </xf>
    <xf numFmtId="0" fontId="3" fillId="0" borderId="82" xfId="1" applyFont="1" applyBorder="1" applyAlignment="1">
      <alignment horizontal="center" vertical="center"/>
    </xf>
    <xf numFmtId="0" fontId="40" fillId="0" borderId="0" xfId="2" applyAlignment="1">
      <alignment wrapText="1"/>
    </xf>
  </cellXfs>
  <cellStyles count="3">
    <cellStyle name="Normal" xfId="0" builtinId="0"/>
    <cellStyle name="Normal 2" xfId="1" xr:uid="{4E4058BF-59E5-4A45-BD13-6454399D98CB}"/>
    <cellStyle name="Normal 3" xfId="2" xr:uid="{535D4B02-B7B8-439D-9FDF-14447F7476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Fiber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210478102001956"/>
                  <c:y val="-0.1399671619101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d301BollSample!$M$10:$M$73</c:f>
              <c:numCache>
                <c:formatCode>General</c:formatCode>
                <c:ptCount val="64"/>
                <c:pt idx="0">
                  <c:v>3320.5280000000002</c:v>
                </c:pt>
                <c:pt idx="1">
                  <c:v>1655.2320000000004</c:v>
                </c:pt>
                <c:pt idx="2">
                  <c:v>1599.8799999999999</c:v>
                </c:pt>
                <c:pt idx="3">
                  <c:v>2692.4160000000002</c:v>
                </c:pt>
                <c:pt idx="4">
                  <c:v>2483.7359999999999</c:v>
                </c:pt>
                <c:pt idx="5">
                  <c:v>2569.2799999999997</c:v>
                </c:pt>
                <c:pt idx="6">
                  <c:v>2169.0880000000002</c:v>
                </c:pt>
                <c:pt idx="7">
                  <c:v>1968.104</c:v>
                </c:pt>
                <c:pt idx="8">
                  <c:v>2640.9120000000003</c:v>
                </c:pt>
                <c:pt idx="9">
                  <c:v>1574.1279999999999</c:v>
                </c:pt>
                <c:pt idx="10">
                  <c:v>1324.8960000000002</c:v>
                </c:pt>
                <c:pt idx="11">
                  <c:v>2075.5520000000006</c:v>
                </c:pt>
                <c:pt idx="12">
                  <c:v>2073.7760000000003</c:v>
                </c:pt>
                <c:pt idx="13">
                  <c:v>1476.4480000000001</c:v>
                </c:pt>
                <c:pt idx="14">
                  <c:v>2230.9520000000002</c:v>
                </c:pt>
                <c:pt idx="15">
                  <c:v>3025.4160000000002</c:v>
                </c:pt>
                <c:pt idx="16">
                  <c:v>2065.7840000000006</c:v>
                </c:pt>
                <c:pt idx="17">
                  <c:v>1721.2400000000002</c:v>
                </c:pt>
                <c:pt idx="18">
                  <c:v>3820.1760000000008</c:v>
                </c:pt>
                <c:pt idx="19">
                  <c:v>2140.9679999999998</c:v>
                </c:pt>
                <c:pt idx="20">
                  <c:v>2002.4400000000003</c:v>
                </c:pt>
                <c:pt idx="21">
                  <c:v>2231.8400000000006</c:v>
                </c:pt>
                <c:pt idx="22">
                  <c:v>2151.6240000000003</c:v>
                </c:pt>
                <c:pt idx="23">
                  <c:v>2177.9680000000003</c:v>
                </c:pt>
                <c:pt idx="24">
                  <c:v>2629.6640000000007</c:v>
                </c:pt>
                <c:pt idx="25">
                  <c:v>1103.4880000000001</c:v>
                </c:pt>
                <c:pt idx="26">
                  <c:v>1987.3440000000003</c:v>
                </c:pt>
                <c:pt idx="27">
                  <c:v>1486.808</c:v>
                </c:pt>
                <c:pt idx="28">
                  <c:v>1985.2720000000002</c:v>
                </c:pt>
                <c:pt idx="29">
                  <c:v>2336.92</c:v>
                </c:pt>
                <c:pt idx="30">
                  <c:v>2005.104</c:v>
                </c:pt>
                <c:pt idx="31">
                  <c:v>2187.1440000000002</c:v>
                </c:pt>
                <c:pt idx="32">
                  <c:v>2544.4160000000006</c:v>
                </c:pt>
                <c:pt idx="33">
                  <c:v>1869.5360000000001</c:v>
                </c:pt>
                <c:pt idx="34">
                  <c:v>2795.7200000000003</c:v>
                </c:pt>
                <c:pt idx="35">
                  <c:v>2202.2400000000002</c:v>
                </c:pt>
                <c:pt idx="36">
                  <c:v>1553.7040000000002</c:v>
                </c:pt>
                <c:pt idx="37">
                  <c:v>1668.848</c:v>
                </c:pt>
                <c:pt idx="38">
                  <c:v>2807.8560000000002</c:v>
                </c:pt>
                <c:pt idx="39">
                  <c:v>1903.8720000000001</c:v>
                </c:pt>
                <c:pt idx="40">
                  <c:v>1519.9600000000003</c:v>
                </c:pt>
                <c:pt idx="41">
                  <c:v>2212.6</c:v>
                </c:pt>
                <c:pt idx="42">
                  <c:v>2059.5680000000002</c:v>
                </c:pt>
                <c:pt idx="43">
                  <c:v>2243.3840000000005</c:v>
                </c:pt>
                <c:pt idx="44">
                  <c:v>1928.7360000000001</c:v>
                </c:pt>
                <c:pt idx="45">
                  <c:v>2045.0640000000003</c:v>
                </c:pt>
                <c:pt idx="46">
                  <c:v>2414.4720000000002</c:v>
                </c:pt>
                <c:pt idx="47">
                  <c:v>2623.152000000001</c:v>
                </c:pt>
                <c:pt idx="48">
                  <c:v>2385.4640000000004</c:v>
                </c:pt>
                <c:pt idx="49">
                  <c:v>1489.1760000000002</c:v>
                </c:pt>
                <c:pt idx="50">
                  <c:v>2123.2080000000005</c:v>
                </c:pt>
                <c:pt idx="51">
                  <c:v>3049.9840000000004</c:v>
                </c:pt>
                <c:pt idx="52">
                  <c:v>1977.8720000000001</c:v>
                </c:pt>
                <c:pt idx="53">
                  <c:v>2373.3280000000004</c:v>
                </c:pt>
                <c:pt idx="54">
                  <c:v>2543.5280000000002</c:v>
                </c:pt>
                <c:pt idx="55">
                  <c:v>2486.9919999999997</c:v>
                </c:pt>
                <c:pt idx="56">
                  <c:v>1787.2480000000005</c:v>
                </c:pt>
                <c:pt idx="57">
                  <c:v>2372.7360000000003</c:v>
                </c:pt>
                <c:pt idx="58">
                  <c:v>2185.3680000000004</c:v>
                </c:pt>
                <c:pt idx="59">
                  <c:v>2817.3280000000004</c:v>
                </c:pt>
                <c:pt idx="60">
                  <c:v>2118.768</c:v>
                </c:pt>
                <c:pt idx="61">
                  <c:v>1615.568</c:v>
                </c:pt>
                <c:pt idx="62">
                  <c:v>2628.1840000000007</c:v>
                </c:pt>
                <c:pt idx="63">
                  <c:v>3069.2240000000006</c:v>
                </c:pt>
              </c:numCache>
            </c:numRef>
          </c:xVal>
          <c:yVal>
            <c:numRef>
              <c:f>d301BollSample!$O$10:$O$73</c:f>
              <c:numCache>
                <c:formatCode>General</c:formatCode>
                <c:ptCount val="64"/>
                <c:pt idx="0">
                  <c:v>2138.5656863368545</c:v>
                </c:pt>
                <c:pt idx="1">
                  <c:v>2201.4060701425424</c:v>
                </c:pt>
                <c:pt idx="2">
                  <c:v>2300.2130651164807</c:v>
                </c:pt>
                <c:pt idx="3">
                  <c:v>2218.7342790345683</c:v>
                </c:pt>
                <c:pt idx="4">
                  <c:v>1873.1515201861587</c:v>
                </c:pt>
                <c:pt idx="5">
                  <c:v>2090.5968068193415</c:v>
                </c:pt>
                <c:pt idx="6">
                  <c:v>1874.4798522803533</c:v>
                </c:pt>
                <c:pt idx="7">
                  <c:v>1811.4714285897164</c:v>
                </c:pt>
                <c:pt idx="8">
                  <c:v>2033.1123814081857</c:v>
                </c:pt>
                <c:pt idx="9">
                  <c:v>2008.6035892932032</c:v>
                </c:pt>
                <c:pt idx="10">
                  <c:v>1697.3437436204961</c:v>
                </c:pt>
                <c:pt idx="11">
                  <c:v>1888.0091603068847</c:v>
                </c:pt>
                <c:pt idx="12">
                  <c:v>1914.7238472316083</c:v>
                </c:pt>
                <c:pt idx="13">
                  <c:v>1813.489843477046</c:v>
                </c:pt>
                <c:pt idx="14">
                  <c:v>2093.2360890716182</c:v>
                </c:pt>
                <c:pt idx="15">
                  <c:v>2360.1704073411279</c:v>
                </c:pt>
                <c:pt idx="16">
                  <c:v>1896.0351267542239</c:v>
                </c:pt>
                <c:pt idx="17">
                  <c:v>2044.2820294445398</c:v>
                </c:pt>
                <c:pt idx="18">
                  <c:v>2123.7207641864984</c:v>
                </c:pt>
                <c:pt idx="19">
                  <c:v>1954.8970093056832</c:v>
                </c:pt>
                <c:pt idx="20">
                  <c:v>1815.2959511630677</c:v>
                </c:pt>
                <c:pt idx="21">
                  <c:v>1998.453503496213</c:v>
                </c:pt>
                <c:pt idx="22">
                  <c:v>2065.6230503518645</c:v>
                </c:pt>
                <c:pt idx="23">
                  <c:v>2041.8303985192906</c:v>
                </c:pt>
                <c:pt idx="24">
                  <c:v>1377.5141249195556</c:v>
                </c:pt>
                <c:pt idx="25">
                  <c:v>1397.641891094725</c:v>
                </c:pt>
                <c:pt idx="26">
                  <c:v>1926.2313258963193</c:v>
                </c:pt>
                <c:pt idx="27">
                  <c:v>1231.152660978222</c:v>
                </c:pt>
                <c:pt idx="28">
                  <c:v>1377.7756586993255</c:v>
                </c:pt>
                <c:pt idx="29">
                  <c:v>1535.4610093239389</c:v>
                </c:pt>
                <c:pt idx="30">
                  <c:v>1947.6769209686954</c:v>
                </c:pt>
                <c:pt idx="31">
                  <c:v>2255.9195581505833</c:v>
                </c:pt>
                <c:pt idx="32">
                  <c:v>1715.1930679062164</c:v>
                </c:pt>
                <c:pt idx="33">
                  <c:v>1669.9023411358176</c:v>
                </c:pt>
                <c:pt idx="34">
                  <c:v>1726.6601698825527</c:v>
                </c:pt>
                <c:pt idx="35">
                  <c:v>2088.4963624644338</c:v>
                </c:pt>
                <c:pt idx="36">
                  <c:v>1452.5621785266292</c:v>
                </c:pt>
                <c:pt idx="37">
                  <c:v>1670.2318949032876</c:v>
                </c:pt>
                <c:pt idx="38">
                  <c:v>2222.3814593909615</c:v>
                </c:pt>
                <c:pt idx="39">
                  <c:v>1937.8000083131494</c:v>
                </c:pt>
                <c:pt idx="40">
                  <c:v>1437.8201952459704</c:v>
                </c:pt>
                <c:pt idx="41">
                  <c:v>1602.9777090716996</c:v>
                </c:pt>
                <c:pt idx="42">
                  <c:v>1865.8582027342643</c:v>
                </c:pt>
                <c:pt idx="43">
                  <c:v>2157.6675258919795</c:v>
                </c:pt>
                <c:pt idx="44">
                  <c:v>1993.6677927486523</c:v>
                </c:pt>
                <c:pt idx="45">
                  <c:v>1997.7429652423768</c:v>
                </c:pt>
                <c:pt idx="46">
                  <c:v>1932.9213788399159</c:v>
                </c:pt>
                <c:pt idx="47">
                  <c:v>2173.7822639025485</c:v>
                </c:pt>
                <c:pt idx="48">
                  <c:v>2076.5360438607818</c:v>
                </c:pt>
                <c:pt idx="49">
                  <c:v>1843.3823338383979</c:v>
                </c:pt>
                <c:pt idx="50">
                  <c:v>1888.8141140097812</c:v>
                </c:pt>
                <c:pt idx="51">
                  <c:v>2034.408800801918</c:v>
                </c:pt>
                <c:pt idx="52">
                  <c:v>1896.6197460456499</c:v>
                </c:pt>
                <c:pt idx="53">
                  <c:v>1898.1278032443497</c:v>
                </c:pt>
                <c:pt idx="54">
                  <c:v>2100.7595498495889</c:v>
                </c:pt>
                <c:pt idx="55">
                  <c:v>2046.159415418467</c:v>
                </c:pt>
                <c:pt idx="56">
                  <c:v>1387.1090687035548</c:v>
                </c:pt>
                <c:pt idx="57">
                  <c:v>1723.9538964340243</c:v>
                </c:pt>
                <c:pt idx="58">
                  <c:v>1918.2131499964532</c:v>
                </c:pt>
                <c:pt idx="59">
                  <c:v>1766.3783775718828</c:v>
                </c:pt>
                <c:pt idx="60">
                  <c:v>1860.7022042406131</c:v>
                </c:pt>
                <c:pt idx="61">
                  <c:v>1384.1202105563877</c:v>
                </c:pt>
                <c:pt idx="62">
                  <c:v>2108.9618133326567</c:v>
                </c:pt>
                <c:pt idx="63">
                  <c:v>2270.7333739349019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1-41FE-80CC-8BDC4CAAFBA4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d301BollSample!$R$10:$R$11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d301BollSample!$R$10:$R$11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21-41FE-80CC-8BDC4CAA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730000"/>
        <c:axId val="299557200"/>
      </c:scatterChart>
      <c:valAx>
        <c:axId val="288730000"/>
        <c:scaling>
          <c:orientation val="minMax"/>
          <c:max val="4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Hand Sampled Fiber Weight (kg/ha)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7200"/>
        <c:crosses val="autoZero"/>
        <c:crossBetween val="midCat"/>
      </c:valAx>
      <c:valAx>
        <c:axId val="29955720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Machine</a:t>
                </a:r>
                <a:r>
                  <a:rPr lang="en-US" baseline="0"/>
                  <a:t> Sampled Fiber Weight (kg/ha)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3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490566620348927"/>
                  <c:y val="-0.11573853042125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d301BollSample!$L$10:$L$73</c:f>
              <c:numCache>
                <c:formatCode>General</c:formatCode>
                <c:ptCount val="64"/>
                <c:pt idx="0">
                  <c:v>4288.152</c:v>
                </c:pt>
                <c:pt idx="1">
                  <c:v>2117.5840000000003</c:v>
                </c:pt>
                <c:pt idx="2">
                  <c:v>2041.5119999999999</c:v>
                </c:pt>
                <c:pt idx="3">
                  <c:v>3283.5279999999998</c:v>
                </c:pt>
                <c:pt idx="4">
                  <c:v>3243.2719999999999</c:v>
                </c:pt>
                <c:pt idx="5">
                  <c:v>3361.0800000000008</c:v>
                </c:pt>
                <c:pt idx="6">
                  <c:v>2731.4880000000003</c:v>
                </c:pt>
                <c:pt idx="7">
                  <c:v>2541.7520000000004</c:v>
                </c:pt>
                <c:pt idx="8">
                  <c:v>3594.6240000000003</c:v>
                </c:pt>
                <c:pt idx="9">
                  <c:v>2133.2719999999995</c:v>
                </c:pt>
                <c:pt idx="10">
                  <c:v>1727.7520000000002</c:v>
                </c:pt>
                <c:pt idx="11">
                  <c:v>2472.7840000000006</c:v>
                </c:pt>
                <c:pt idx="12">
                  <c:v>2929.8080000000004</c:v>
                </c:pt>
                <c:pt idx="13">
                  <c:v>2154.5840000000003</c:v>
                </c:pt>
                <c:pt idx="14">
                  <c:v>2730.3040000000005</c:v>
                </c:pt>
                <c:pt idx="15">
                  <c:v>4017.9040000000009</c:v>
                </c:pt>
                <c:pt idx="16">
                  <c:v>2541.4560000000001</c:v>
                </c:pt>
                <c:pt idx="17">
                  <c:v>2192.768</c:v>
                </c:pt>
                <c:pt idx="18">
                  <c:v>4765.0079999999998</c:v>
                </c:pt>
                <c:pt idx="19">
                  <c:v>2585.8560000000007</c:v>
                </c:pt>
                <c:pt idx="20">
                  <c:v>2833.0160000000001</c:v>
                </c:pt>
                <c:pt idx="21">
                  <c:v>2828.8719999999998</c:v>
                </c:pt>
                <c:pt idx="22">
                  <c:v>2599.1759999999999</c:v>
                </c:pt>
                <c:pt idx="23">
                  <c:v>2727.6400000000008</c:v>
                </c:pt>
                <c:pt idx="24">
                  <c:v>3552.5920000000001</c:v>
                </c:pt>
                <c:pt idx="25">
                  <c:v>1514.0400000000004</c:v>
                </c:pt>
                <c:pt idx="26">
                  <c:v>2507.7120000000004</c:v>
                </c:pt>
                <c:pt idx="27">
                  <c:v>1933.1760000000004</c:v>
                </c:pt>
                <c:pt idx="28">
                  <c:v>2767.3040000000001</c:v>
                </c:pt>
                <c:pt idx="29">
                  <c:v>3174.8960000000002</c:v>
                </c:pt>
                <c:pt idx="30">
                  <c:v>2902.2799999999997</c:v>
                </c:pt>
                <c:pt idx="31">
                  <c:v>2679.0960000000005</c:v>
                </c:pt>
                <c:pt idx="32">
                  <c:v>3594.6240000000003</c:v>
                </c:pt>
                <c:pt idx="33">
                  <c:v>2522.8080000000004</c:v>
                </c:pt>
                <c:pt idx="34">
                  <c:v>3237.3520000000008</c:v>
                </c:pt>
                <c:pt idx="35">
                  <c:v>2835.9760000000006</c:v>
                </c:pt>
                <c:pt idx="36">
                  <c:v>1934.6559999999999</c:v>
                </c:pt>
                <c:pt idx="37">
                  <c:v>2227.6960000000008</c:v>
                </c:pt>
                <c:pt idx="38">
                  <c:v>3452.84</c:v>
                </c:pt>
                <c:pt idx="39">
                  <c:v>2442.8880000000004</c:v>
                </c:pt>
                <c:pt idx="40">
                  <c:v>1657.008</c:v>
                </c:pt>
                <c:pt idx="41">
                  <c:v>2799.8640000000009</c:v>
                </c:pt>
                <c:pt idx="42">
                  <c:v>2732.3760000000002</c:v>
                </c:pt>
                <c:pt idx="43">
                  <c:v>2425.7200000000003</c:v>
                </c:pt>
                <c:pt idx="44">
                  <c:v>2480.1840000000007</c:v>
                </c:pt>
                <c:pt idx="45">
                  <c:v>2767.8960000000006</c:v>
                </c:pt>
                <c:pt idx="46">
                  <c:v>2975.6880000000001</c:v>
                </c:pt>
                <c:pt idx="47">
                  <c:v>3264.88</c:v>
                </c:pt>
                <c:pt idx="48">
                  <c:v>3026.8960000000006</c:v>
                </c:pt>
                <c:pt idx="49">
                  <c:v>2043.88</c:v>
                </c:pt>
                <c:pt idx="50">
                  <c:v>2563.9520000000002</c:v>
                </c:pt>
                <c:pt idx="51">
                  <c:v>3560.88</c:v>
                </c:pt>
                <c:pt idx="52">
                  <c:v>2690.3440000000001</c:v>
                </c:pt>
                <c:pt idx="53">
                  <c:v>3152.9920000000006</c:v>
                </c:pt>
                <c:pt idx="54">
                  <c:v>3079.288</c:v>
                </c:pt>
                <c:pt idx="55">
                  <c:v>2921.5199999999995</c:v>
                </c:pt>
                <c:pt idx="56">
                  <c:v>2225.0320000000002</c:v>
                </c:pt>
                <c:pt idx="57">
                  <c:v>2854.0320000000002</c:v>
                </c:pt>
                <c:pt idx="58">
                  <c:v>2597.1040000000003</c:v>
                </c:pt>
                <c:pt idx="59">
                  <c:v>3359.6000000000004</c:v>
                </c:pt>
                <c:pt idx="60">
                  <c:v>2643.28</c:v>
                </c:pt>
                <c:pt idx="61">
                  <c:v>2167.6080000000002</c:v>
                </c:pt>
                <c:pt idx="62">
                  <c:v>3340.9520000000002</c:v>
                </c:pt>
                <c:pt idx="63">
                  <c:v>3635.7680000000005</c:v>
                </c:pt>
              </c:numCache>
            </c:numRef>
          </c:xVal>
          <c:yVal>
            <c:numRef>
              <c:f>d301BollSample!$P$10:$P$73</c:f>
              <c:numCache>
                <c:formatCode>General</c:formatCode>
                <c:ptCount val="64"/>
                <c:pt idx="0">
                  <c:v>2697.8838444058206</c:v>
                </c:pt>
                <c:pt idx="1">
                  <c:v>2776.5012354474616</c:v>
                </c:pt>
                <c:pt idx="2">
                  <c:v>2823.6283479113367</c:v>
                </c:pt>
                <c:pt idx="3">
                  <c:v>2704.914686440045</c:v>
                </c:pt>
                <c:pt idx="4">
                  <c:v>2468.5048389028066</c:v>
                </c:pt>
                <c:pt idx="5">
                  <c:v>2698.6881433299095</c:v>
                </c:pt>
                <c:pt idx="6">
                  <c:v>2294.9653954208629</c:v>
                </c:pt>
                <c:pt idx="7">
                  <c:v>2187.3730959385261</c:v>
                </c:pt>
                <c:pt idx="8">
                  <c:v>2631.2762494858848</c:v>
                </c:pt>
                <c:pt idx="9">
                  <c:v>2514.6729767176962</c:v>
                </c:pt>
                <c:pt idx="10">
                  <c:v>2137.2647601673107</c:v>
                </c:pt>
                <c:pt idx="11">
                  <c:v>2284.0854234122457</c:v>
                </c:pt>
                <c:pt idx="12">
                  <c:v>2511.8118911978086</c:v>
                </c:pt>
                <c:pt idx="13">
                  <c:v>2321.1545248868038</c:v>
                </c:pt>
                <c:pt idx="14">
                  <c:v>2563.8848727036661</c:v>
                </c:pt>
                <c:pt idx="15">
                  <c:v>2876.5548107850154</c:v>
                </c:pt>
                <c:pt idx="16">
                  <c:v>2468.6161138735897</c:v>
                </c:pt>
                <c:pt idx="17">
                  <c:v>2514.0367867483078</c:v>
                </c:pt>
                <c:pt idx="18">
                  <c:v>2656.9540260843291</c:v>
                </c:pt>
                <c:pt idx="19">
                  <c:v>2324.1249473281405</c:v>
                </c:pt>
                <c:pt idx="20">
                  <c:v>2333.9722621140359</c:v>
                </c:pt>
                <c:pt idx="21">
                  <c:v>2585.9826617540321</c:v>
                </c:pt>
                <c:pt idx="22">
                  <c:v>2512.6829489120678</c:v>
                </c:pt>
                <c:pt idx="23">
                  <c:v>2445.4832976670932</c:v>
                </c:pt>
                <c:pt idx="24">
                  <c:v>1794.6597127671878</c:v>
                </c:pt>
                <c:pt idx="25">
                  <c:v>1847.1385587610405</c:v>
                </c:pt>
                <c:pt idx="26">
                  <c:v>2380.6753989598601</c:v>
                </c:pt>
                <c:pt idx="27">
                  <c:v>1484.4963166406062</c:v>
                </c:pt>
                <c:pt idx="28">
                  <c:v>1822.0773779901963</c:v>
                </c:pt>
                <c:pt idx="29">
                  <c:v>1955.1751036318999</c:v>
                </c:pt>
                <c:pt idx="30">
                  <c:v>2492.1290983740951</c:v>
                </c:pt>
                <c:pt idx="31">
                  <c:v>2672.8397663165974</c:v>
                </c:pt>
                <c:pt idx="32">
                  <c:v>2215.100492991955</c:v>
                </c:pt>
                <c:pt idx="33">
                  <c:v>2138.7567021179962</c:v>
                </c:pt>
                <c:pt idx="34">
                  <c:v>2117.7758072923002</c:v>
                </c:pt>
                <c:pt idx="35">
                  <c:v>2451.508580564117</c:v>
                </c:pt>
                <c:pt idx="36">
                  <c:v>1885.7607021285473</c:v>
                </c:pt>
                <c:pt idx="37">
                  <c:v>2184.0952635345498</c:v>
                </c:pt>
                <c:pt idx="38">
                  <c:v>2785.3411952033534</c:v>
                </c:pt>
                <c:pt idx="39">
                  <c:v>2463.5333392458047</c:v>
                </c:pt>
                <c:pt idx="40">
                  <c:v>1898.2040744572071</c:v>
                </c:pt>
                <c:pt idx="41">
                  <c:v>2067.3681772422478</c:v>
                </c:pt>
                <c:pt idx="42">
                  <c:v>2301.7508294365794</c:v>
                </c:pt>
                <c:pt idx="43">
                  <c:v>2779.3565350675435</c:v>
                </c:pt>
                <c:pt idx="44">
                  <c:v>2182.5430808300589</c:v>
                </c:pt>
                <c:pt idx="45">
                  <c:v>2610.3906733856315</c:v>
                </c:pt>
                <c:pt idx="46">
                  <c:v>2425.3112353848669</c:v>
                </c:pt>
                <c:pt idx="47">
                  <c:v>2657.2226020574435</c:v>
                </c:pt>
                <c:pt idx="48">
                  <c:v>2711.9589131840416</c:v>
                </c:pt>
                <c:pt idx="49">
                  <c:v>2343.5274132450454</c:v>
                </c:pt>
                <c:pt idx="50">
                  <c:v>2339.9145838856261</c:v>
                </c:pt>
                <c:pt idx="51">
                  <c:v>2539.6104566608392</c:v>
                </c:pt>
                <c:pt idx="52">
                  <c:v>2578.930414248131</c:v>
                </c:pt>
                <c:pt idx="53">
                  <c:v>2403.4493411385033</c:v>
                </c:pt>
                <c:pt idx="54">
                  <c:v>2664.5212732712939</c:v>
                </c:pt>
                <c:pt idx="55">
                  <c:v>2557.4640631023099</c:v>
                </c:pt>
                <c:pt idx="56">
                  <c:v>1829.5888846915566</c:v>
                </c:pt>
                <c:pt idx="57">
                  <c:v>2248.4006481995216</c:v>
                </c:pt>
                <c:pt idx="58">
                  <c:v>2361.7297779905894</c:v>
                </c:pt>
                <c:pt idx="59">
                  <c:v>2297.8395593374776</c:v>
                </c:pt>
                <c:pt idx="60">
                  <c:v>2373.9544509370317</c:v>
                </c:pt>
                <c:pt idx="61">
                  <c:v>1724.8896547756749</c:v>
                </c:pt>
                <c:pt idx="62">
                  <c:v>2653.6411140885807</c:v>
                </c:pt>
                <c:pt idx="63">
                  <c:v>2810.617130161218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D-4E84-81AF-959E76043D82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d301BollSample!$R$10:$R$11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d301BollSample!$R$10:$R$11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D-4E84-81AF-959E76043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556416"/>
        <c:axId val="307027360"/>
      </c:scatterChart>
      <c:valAx>
        <c:axId val="299556416"/>
        <c:scaling>
          <c:orientation val="minMax"/>
          <c:max val="4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Hand Sampled Seed Weight (kg/ha)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27360"/>
        <c:crosses val="autoZero"/>
        <c:crossBetween val="midCat"/>
      </c:valAx>
      <c:valAx>
        <c:axId val="30702736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Machine</a:t>
                </a:r>
                <a:r>
                  <a:rPr lang="en-US" baseline="0"/>
                  <a:t> Sampled Seed Weight (kg/ha)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5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10</xdr:row>
      <xdr:rowOff>66674</xdr:rowOff>
    </xdr:from>
    <xdr:to>
      <xdr:col>10</xdr:col>
      <xdr:colOff>57150</xdr:colOff>
      <xdr:row>27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40016-A420-4B1D-B382-798F030A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27</xdr:row>
      <xdr:rowOff>152400</xdr:rowOff>
    </xdr:from>
    <xdr:to>
      <xdr:col>10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DAF3C-6278-4E85-AFFF-BA3B1BEDC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221A-3E03-4A69-B0DA-9699E993E17D}">
  <dimension ref="A1:AK577"/>
  <sheetViews>
    <sheetView tabSelected="1" topLeftCell="A526" zoomScale="98" workbookViewId="0">
      <selection activeCell="D576" sqref="D576"/>
    </sheetView>
  </sheetViews>
  <sheetFormatPr defaultRowHeight="15" x14ac:dyDescent="0.25"/>
  <cols>
    <col min="3" max="3" width="10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  <c r="M1" t="s">
        <v>11</v>
      </c>
      <c r="N1" t="s">
        <v>12</v>
      </c>
      <c r="O1" t="s">
        <v>13</v>
      </c>
      <c r="P1" t="s">
        <v>5</v>
      </c>
      <c r="Q1" t="s">
        <v>14</v>
      </c>
      <c r="R1" t="s">
        <v>15</v>
      </c>
      <c r="S1" t="s">
        <v>16</v>
      </c>
      <c r="T1" t="s">
        <v>17</v>
      </c>
      <c r="U1" t="s">
        <v>1776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1777</v>
      </c>
      <c r="AI1" t="s">
        <v>1804</v>
      </c>
      <c r="AJ1" t="s">
        <v>1805</v>
      </c>
      <c r="AK1" t="s">
        <v>1806</v>
      </c>
    </row>
    <row r="2" spans="1:37" x14ac:dyDescent="0.25">
      <c r="A2">
        <v>2016</v>
      </c>
      <c r="B2">
        <v>159</v>
      </c>
      <c r="C2" s="1">
        <v>42528</v>
      </c>
      <c r="D2" t="s">
        <v>31</v>
      </c>
      <c r="E2">
        <v>3</v>
      </c>
      <c r="F2">
        <v>11</v>
      </c>
      <c r="G2" s="2">
        <f>F2/100</f>
        <v>0.11</v>
      </c>
      <c r="H2">
        <v>7</v>
      </c>
      <c r="I2">
        <v>5</v>
      </c>
      <c r="J2">
        <v>2</v>
      </c>
      <c r="K2">
        <v>11</v>
      </c>
      <c r="L2" s="2">
        <f>K2/100</f>
        <v>0.11</v>
      </c>
      <c r="M2">
        <v>8</v>
      </c>
      <c r="O2">
        <v>0</v>
      </c>
      <c r="P2">
        <v>8</v>
      </c>
      <c r="Q2" s="2">
        <f>P2/100</f>
        <v>0.08</v>
      </c>
      <c r="R2">
        <v>7</v>
      </c>
      <c r="T2">
        <v>0</v>
      </c>
      <c r="U2" s="3">
        <v>0.33333333333333331</v>
      </c>
      <c r="V2" s="3">
        <v>0</v>
      </c>
      <c r="W2" s="3">
        <v>0</v>
      </c>
      <c r="X2" s="3">
        <v>0</v>
      </c>
      <c r="Y2" s="3">
        <v>0</v>
      </c>
      <c r="Z2" s="2">
        <v>0.49333333333333335</v>
      </c>
      <c r="AA2" s="2">
        <v>0.18000000000000002</v>
      </c>
      <c r="AB2" s="2">
        <v>0.67333333333333334</v>
      </c>
      <c r="AC2" s="3">
        <v>47.853333333333332</v>
      </c>
      <c r="AD2" s="3">
        <v>17.46</v>
      </c>
      <c r="AE2" s="3">
        <v>0</v>
      </c>
      <c r="AF2" s="3">
        <v>0</v>
      </c>
      <c r="AG2" s="3">
        <v>65.313333333333333</v>
      </c>
      <c r="AH2" s="4">
        <v>6.1766366666666669E-2</v>
      </c>
    </row>
    <row r="3" spans="1:37" x14ac:dyDescent="0.25">
      <c r="A3">
        <v>2016</v>
      </c>
      <c r="B3">
        <v>159</v>
      </c>
      <c r="C3" s="1">
        <v>42528</v>
      </c>
      <c r="D3" t="s">
        <v>32</v>
      </c>
      <c r="E3">
        <v>3</v>
      </c>
      <c r="F3">
        <v>11</v>
      </c>
      <c r="G3" s="2">
        <f t="shared" ref="G3:G66" si="0">F3/100</f>
        <v>0.11</v>
      </c>
      <c r="H3">
        <v>7</v>
      </c>
      <c r="J3">
        <v>0</v>
      </c>
      <c r="K3">
        <v>14</v>
      </c>
      <c r="L3" s="2">
        <f t="shared" ref="L3:L66" si="1">K3/100</f>
        <v>0.14000000000000001</v>
      </c>
      <c r="M3">
        <v>9</v>
      </c>
      <c r="N3">
        <v>5</v>
      </c>
      <c r="O3">
        <v>1</v>
      </c>
      <c r="P3">
        <v>15</v>
      </c>
      <c r="Q3" s="2">
        <f t="shared" ref="Q3:Q66" si="2">P3/100</f>
        <v>0.15</v>
      </c>
      <c r="R3">
        <v>8</v>
      </c>
      <c r="S3">
        <v>5</v>
      </c>
      <c r="T3">
        <v>3</v>
      </c>
      <c r="U3" s="3">
        <v>0.33333333333333331</v>
      </c>
      <c r="V3" s="3">
        <v>0</v>
      </c>
      <c r="W3" s="3">
        <v>0</v>
      </c>
      <c r="X3" s="3">
        <v>0</v>
      </c>
      <c r="Y3" s="3">
        <v>0</v>
      </c>
      <c r="Z3" s="2">
        <v>0.77666666666666673</v>
      </c>
      <c r="AA3" s="2">
        <v>0.34666666666666668</v>
      </c>
      <c r="AB3" s="2">
        <v>1.1233333333333333</v>
      </c>
      <c r="AC3" s="3">
        <v>75.336666666666673</v>
      </c>
      <c r="AD3" s="3">
        <v>33.626666666666665</v>
      </c>
      <c r="AE3" s="3">
        <v>0</v>
      </c>
      <c r="AF3" s="3">
        <v>0</v>
      </c>
      <c r="AG3" s="3">
        <v>108.96333333333334</v>
      </c>
      <c r="AH3" s="4">
        <v>0.10336643333333333</v>
      </c>
    </row>
    <row r="4" spans="1:37" x14ac:dyDescent="0.25">
      <c r="A4">
        <v>2016</v>
      </c>
      <c r="B4">
        <v>159</v>
      </c>
      <c r="C4" s="1">
        <v>42528</v>
      </c>
      <c r="D4" t="s">
        <v>33</v>
      </c>
      <c r="E4">
        <v>3</v>
      </c>
      <c r="F4">
        <v>15</v>
      </c>
      <c r="G4" s="2">
        <f t="shared" si="0"/>
        <v>0.15</v>
      </c>
      <c r="H4">
        <v>9</v>
      </c>
      <c r="I4">
        <v>6</v>
      </c>
      <c r="J4">
        <v>3</v>
      </c>
      <c r="K4">
        <v>14</v>
      </c>
      <c r="L4" s="2">
        <f t="shared" si="1"/>
        <v>0.14000000000000001</v>
      </c>
      <c r="M4">
        <v>8</v>
      </c>
      <c r="N4">
        <v>5</v>
      </c>
      <c r="O4">
        <v>3</v>
      </c>
      <c r="P4">
        <v>7</v>
      </c>
      <c r="Q4" s="2">
        <f t="shared" si="2"/>
        <v>7.0000000000000007E-2</v>
      </c>
      <c r="R4">
        <v>5</v>
      </c>
      <c r="T4">
        <v>0</v>
      </c>
      <c r="U4" s="3">
        <v>0.66666666666666663</v>
      </c>
      <c r="V4" s="3">
        <v>0</v>
      </c>
      <c r="W4" s="3">
        <v>0</v>
      </c>
      <c r="X4" s="3">
        <v>0</v>
      </c>
      <c r="Y4" s="3">
        <v>0</v>
      </c>
      <c r="Z4" s="2">
        <v>0.71</v>
      </c>
      <c r="AA4" s="2">
        <v>0.3</v>
      </c>
      <c r="AB4" s="2">
        <v>1.01</v>
      </c>
      <c r="AC4" s="3">
        <v>68.86999999999999</v>
      </c>
      <c r="AD4" s="3">
        <v>29.099999999999994</v>
      </c>
      <c r="AE4" s="3">
        <v>0</v>
      </c>
      <c r="AF4" s="3">
        <v>0</v>
      </c>
      <c r="AG4" s="3">
        <v>97.969999999999985</v>
      </c>
      <c r="AH4" s="4">
        <v>9.3546799999999986E-2</v>
      </c>
    </row>
    <row r="5" spans="1:37" x14ac:dyDescent="0.25">
      <c r="A5">
        <v>2016</v>
      </c>
      <c r="B5">
        <v>159</v>
      </c>
      <c r="C5" s="1">
        <v>42528</v>
      </c>
      <c r="D5" t="s">
        <v>34</v>
      </c>
      <c r="E5">
        <v>3</v>
      </c>
      <c r="F5">
        <v>20</v>
      </c>
      <c r="G5" s="2">
        <f t="shared" si="0"/>
        <v>0.2</v>
      </c>
      <c r="H5">
        <v>9</v>
      </c>
      <c r="I5">
        <v>5</v>
      </c>
      <c r="J5">
        <v>4</v>
      </c>
      <c r="K5">
        <v>18</v>
      </c>
      <c r="L5" s="2">
        <f t="shared" si="1"/>
        <v>0.18</v>
      </c>
      <c r="M5">
        <v>9</v>
      </c>
      <c r="N5">
        <v>5</v>
      </c>
      <c r="O5">
        <v>3</v>
      </c>
      <c r="P5">
        <v>11</v>
      </c>
      <c r="Q5" s="2">
        <f t="shared" si="2"/>
        <v>0.11</v>
      </c>
      <c r="R5">
        <v>7</v>
      </c>
      <c r="T5">
        <v>0</v>
      </c>
      <c r="U5" s="3">
        <v>2</v>
      </c>
      <c r="V5" s="3">
        <v>0</v>
      </c>
      <c r="W5" s="3">
        <v>0</v>
      </c>
      <c r="X5" s="3">
        <v>0</v>
      </c>
      <c r="Y5" s="3">
        <v>0</v>
      </c>
      <c r="Z5" s="2">
        <v>1.3766666666666667</v>
      </c>
      <c r="AA5" s="2">
        <v>0.59666666666666668</v>
      </c>
      <c r="AB5" s="2">
        <v>1.9733333333333334</v>
      </c>
      <c r="AC5" s="3">
        <v>133.53666666666666</v>
      </c>
      <c r="AD5" s="3">
        <v>57.876666666666665</v>
      </c>
      <c r="AE5" s="3">
        <v>0</v>
      </c>
      <c r="AF5" s="3">
        <v>0</v>
      </c>
      <c r="AG5" s="3">
        <v>191.41333333333333</v>
      </c>
      <c r="AH5" s="4">
        <v>0.19565223333333334</v>
      </c>
    </row>
    <row r="6" spans="1:37" x14ac:dyDescent="0.25">
      <c r="A6">
        <v>2016</v>
      </c>
      <c r="B6">
        <v>159</v>
      </c>
      <c r="C6" s="1">
        <v>42528</v>
      </c>
      <c r="D6" t="s">
        <v>35</v>
      </c>
      <c r="E6">
        <v>3</v>
      </c>
      <c r="F6">
        <v>18</v>
      </c>
      <c r="G6" s="2">
        <f t="shared" si="0"/>
        <v>0.18</v>
      </c>
      <c r="H6">
        <v>9</v>
      </c>
      <c r="I6">
        <v>6</v>
      </c>
      <c r="J6">
        <v>3</v>
      </c>
      <c r="K6">
        <v>14</v>
      </c>
      <c r="L6" s="2">
        <f t="shared" si="1"/>
        <v>0.14000000000000001</v>
      </c>
      <c r="M6">
        <v>9</v>
      </c>
      <c r="O6">
        <v>0</v>
      </c>
      <c r="P6">
        <v>10</v>
      </c>
      <c r="Q6" s="2">
        <f t="shared" si="2"/>
        <v>0.1</v>
      </c>
      <c r="R6">
        <v>9</v>
      </c>
      <c r="T6">
        <v>0</v>
      </c>
      <c r="U6" s="3">
        <v>0.33333333333333331</v>
      </c>
      <c r="V6" s="3">
        <v>0.33333333333333331</v>
      </c>
      <c r="W6" s="3">
        <v>0</v>
      </c>
      <c r="X6" s="3">
        <v>0</v>
      </c>
      <c r="Y6" s="3">
        <v>0</v>
      </c>
      <c r="Z6" s="2">
        <v>0.96666666666666667</v>
      </c>
      <c r="AA6" s="2">
        <v>0.38666666666666666</v>
      </c>
      <c r="AB6" s="2">
        <v>1.3599999999999997</v>
      </c>
      <c r="AC6" s="3">
        <v>93.766666666666666</v>
      </c>
      <c r="AD6" s="3">
        <v>37.506666666666668</v>
      </c>
      <c r="AE6" s="3">
        <v>0</v>
      </c>
      <c r="AF6" s="3">
        <v>0.64666666666666672</v>
      </c>
      <c r="AG6" s="3">
        <v>131.92000000000002</v>
      </c>
      <c r="AH6" s="4">
        <v>0.12224586666666663</v>
      </c>
    </row>
    <row r="7" spans="1:37" x14ac:dyDescent="0.25">
      <c r="A7">
        <v>2016</v>
      </c>
      <c r="B7">
        <v>159</v>
      </c>
      <c r="C7" s="1">
        <v>42528</v>
      </c>
      <c r="D7" t="s">
        <v>36</v>
      </c>
      <c r="E7">
        <v>3</v>
      </c>
      <c r="F7">
        <v>16</v>
      </c>
      <c r="G7" s="2">
        <f t="shared" si="0"/>
        <v>0.16</v>
      </c>
      <c r="H7">
        <v>9</v>
      </c>
      <c r="I7">
        <v>5</v>
      </c>
      <c r="J7">
        <v>3</v>
      </c>
      <c r="K7">
        <v>15</v>
      </c>
      <c r="L7" s="2">
        <f t="shared" si="1"/>
        <v>0.15</v>
      </c>
      <c r="M7">
        <v>8</v>
      </c>
      <c r="N7">
        <v>4</v>
      </c>
      <c r="O7">
        <v>3</v>
      </c>
      <c r="P7">
        <v>14</v>
      </c>
      <c r="Q7" s="2">
        <f t="shared" si="2"/>
        <v>0.14000000000000001</v>
      </c>
      <c r="R7">
        <v>8</v>
      </c>
      <c r="S7">
        <v>5</v>
      </c>
      <c r="T7">
        <v>3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>
        <v>1.2133333333333334</v>
      </c>
      <c r="AA7" s="2">
        <v>0.51666666666666672</v>
      </c>
      <c r="AB7" s="2">
        <v>1.7300000000000002</v>
      </c>
      <c r="AC7" s="3">
        <v>117.69333333333333</v>
      </c>
      <c r="AD7" s="3">
        <v>50.116666666666667</v>
      </c>
      <c r="AE7" s="3">
        <v>0</v>
      </c>
      <c r="AF7" s="3">
        <v>0</v>
      </c>
      <c r="AG7" s="3">
        <v>167.81</v>
      </c>
      <c r="AH7" s="4">
        <v>0.15370620000000002</v>
      </c>
    </row>
    <row r="8" spans="1:37" x14ac:dyDescent="0.25">
      <c r="A8">
        <v>2016</v>
      </c>
      <c r="B8">
        <v>159</v>
      </c>
      <c r="C8" s="1">
        <v>42528</v>
      </c>
      <c r="D8" t="s">
        <v>37</v>
      </c>
      <c r="E8">
        <v>3</v>
      </c>
      <c r="F8">
        <v>17</v>
      </c>
      <c r="G8" s="2">
        <f t="shared" si="0"/>
        <v>0.17</v>
      </c>
      <c r="H8">
        <v>7</v>
      </c>
      <c r="I8">
        <v>4</v>
      </c>
      <c r="J8">
        <v>3</v>
      </c>
      <c r="K8">
        <v>18</v>
      </c>
      <c r="L8" s="2">
        <f t="shared" si="1"/>
        <v>0.18</v>
      </c>
      <c r="M8">
        <v>9</v>
      </c>
      <c r="N8">
        <v>5</v>
      </c>
      <c r="O8">
        <v>4</v>
      </c>
      <c r="P8">
        <v>15</v>
      </c>
      <c r="Q8" s="2">
        <f t="shared" si="2"/>
        <v>0.15</v>
      </c>
      <c r="R8">
        <v>7</v>
      </c>
      <c r="S8">
        <v>4</v>
      </c>
      <c r="T8">
        <v>3</v>
      </c>
      <c r="U8" s="3">
        <v>0.66666666666666663</v>
      </c>
      <c r="V8" s="3">
        <v>0</v>
      </c>
      <c r="W8" s="3">
        <v>0</v>
      </c>
      <c r="X8" s="3">
        <v>0</v>
      </c>
      <c r="Y8" s="3">
        <v>0</v>
      </c>
      <c r="Z8" s="2">
        <v>1.19</v>
      </c>
      <c r="AA8" s="2">
        <v>0.48666666666666664</v>
      </c>
      <c r="AB8" s="2">
        <v>1.6766666666666665</v>
      </c>
      <c r="AC8" s="3">
        <v>115.42999999999998</v>
      </c>
      <c r="AD8" s="3">
        <v>47.206666666666663</v>
      </c>
      <c r="AE8" s="3">
        <v>0</v>
      </c>
      <c r="AF8" s="3">
        <v>0</v>
      </c>
      <c r="AG8" s="3">
        <v>162.63666666666666</v>
      </c>
      <c r="AH8" s="4">
        <v>0.13936636666666663</v>
      </c>
    </row>
    <row r="9" spans="1:37" x14ac:dyDescent="0.25">
      <c r="A9">
        <v>2016</v>
      </c>
      <c r="B9">
        <v>159</v>
      </c>
      <c r="C9" s="1">
        <v>42528</v>
      </c>
      <c r="D9" t="s">
        <v>38</v>
      </c>
      <c r="E9">
        <v>3</v>
      </c>
      <c r="F9">
        <v>17</v>
      </c>
      <c r="G9" s="2">
        <f t="shared" si="0"/>
        <v>0.17</v>
      </c>
      <c r="H9">
        <v>9</v>
      </c>
      <c r="I9">
        <v>5</v>
      </c>
      <c r="J9">
        <v>4</v>
      </c>
      <c r="K9">
        <v>16</v>
      </c>
      <c r="L9" s="2">
        <f t="shared" si="1"/>
        <v>0.16</v>
      </c>
      <c r="M9">
        <v>8</v>
      </c>
      <c r="N9">
        <v>5</v>
      </c>
      <c r="O9">
        <v>3</v>
      </c>
      <c r="P9">
        <v>12</v>
      </c>
      <c r="Q9" s="2">
        <f t="shared" si="2"/>
        <v>0.12</v>
      </c>
      <c r="R9">
        <v>7</v>
      </c>
      <c r="T9">
        <v>0</v>
      </c>
      <c r="U9" s="3">
        <v>0.33333333333333331</v>
      </c>
      <c r="V9" s="3">
        <v>0.33333333333333331</v>
      </c>
      <c r="W9" s="3">
        <v>0</v>
      </c>
      <c r="X9" s="3">
        <v>0</v>
      </c>
      <c r="Y9" s="3">
        <v>0</v>
      </c>
      <c r="Z9" s="2">
        <v>1.1966666666666665</v>
      </c>
      <c r="AA9" s="2">
        <v>0.52</v>
      </c>
      <c r="AB9" s="2">
        <v>1.7266666666666668</v>
      </c>
      <c r="AC9" s="3">
        <v>116.07666666666665</v>
      </c>
      <c r="AD9" s="3">
        <v>50.44</v>
      </c>
      <c r="AE9" s="3">
        <v>0</v>
      </c>
      <c r="AF9" s="3">
        <v>0.97</v>
      </c>
      <c r="AG9" s="3">
        <v>167.48666666666665</v>
      </c>
      <c r="AH9" s="4">
        <v>0.1506798</v>
      </c>
    </row>
    <row r="10" spans="1:37" x14ac:dyDescent="0.25">
      <c r="A10">
        <v>2016</v>
      </c>
      <c r="B10">
        <v>159</v>
      </c>
      <c r="C10" s="1">
        <v>42528</v>
      </c>
      <c r="D10" t="s">
        <v>39</v>
      </c>
      <c r="E10">
        <v>3</v>
      </c>
      <c r="F10">
        <v>16</v>
      </c>
      <c r="G10" s="2">
        <f t="shared" si="0"/>
        <v>0.16</v>
      </c>
      <c r="H10">
        <v>7</v>
      </c>
      <c r="I10">
        <v>5</v>
      </c>
      <c r="J10">
        <v>2</v>
      </c>
      <c r="K10">
        <v>17</v>
      </c>
      <c r="L10" s="2">
        <f t="shared" si="1"/>
        <v>0.17</v>
      </c>
      <c r="M10">
        <v>8</v>
      </c>
      <c r="N10">
        <v>5</v>
      </c>
      <c r="O10">
        <v>3</v>
      </c>
      <c r="P10">
        <v>12</v>
      </c>
      <c r="Q10" s="2">
        <f t="shared" si="2"/>
        <v>0.12</v>
      </c>
      <c r="R10">
        <v>7</v>
      </c>
      <c r="T10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>
        <v>0.65333333333333332</v>
      </c>
      <c r="AA10" s="2">
        <v>0.3</v>
      </c>
      <c r="AB10" s="2">
        <v>0.95333333333333325</v>
      </c>
      <c r="AC10" s="3">
        <v>63.373333333333328</v>
      </c>
      <c r="AD10" s="3">
        <v>29.099999999999994</v>
      </c>
      <c r="AE10" s="3">
        <v>0</v>
      </c>
      <c r="AF10" s="3">
        <v>0</v>
      </c>
      <c r="AG10" s="3">
        <v>92.473333333333329</v>
      </c>
      <c r="AH10" s="4">
        <v>9.4574999999999992E-2</v>
      </c>
    </row>
    <row r="11" spans="1:37" x14ac:dyDescent="0.25">
      <c r="A11">
        <v>2016</v>
      </c>
      <c r="B11">
        <v>159</v>
      </c>
      <c r="C11" s="1">
        <v>42528</v>
      </c>
      <c r="D11" t="s">
        <v>40</v>
      </c>
      <c r="E11">
        <v>3</v>
      </c>
      <c r="F11">
        <v>17</v>
      </c>
      <c r="G11" s="2">
        <f t="shared" si="0"/>
        <v>0.17</v>
      </c>
      <c r="H11">
        <v>9</v>
      </c>
      <c r="I11">
        <v>4</v>
      </c>
      <c r="J11">
        <v>4</v>
      </c>
      <c r="K11">
        <v>15</v>
      </c>
      <c r="L11" s="2">
        <f t="shared" si="1"/>
        <v>0.15</v>
      </c>
      <c r="M11">
        <v>10</v>
      </c>
      <c r="N11">
        <v>5</v>
      </c>
      <c r="O11">
        <v>3</v>
      </c>
      <c r="P11">
        <v>17</v>
      </c>
      <c r="Q11" s="2">
        <f t="shared" si="2"/>
        <v>0.17</v>
      </c>
      <c r="R11">
        <v>9</v>
      </c>
      <c r="S11">
        <v>4</v>
      </c>
      <c r="T11">
        <v>3</v>
      </c>
      <c r="U11" s="3">
        <v>0.66666666666666663</v>
      </c>
      <c r="V11" s="3">
        <v>0</v>
      </c>
      <c r="W11" s="3">
        <v>0</v>
      </c>
      <c r="X11" s="3">
        <v>0</v>
      </c>
      <c r="Y11" s="3">
        <v>0</v>
      </c>
      <c r="Z11" s="2">
        <v>1.17</v>
      </c>
      <c r="AA11" s="2">
        <v>0.56333333333333335</v>
      </c>
      <c r="AB11" s="2">
        <v>1.7333333333333332</v>
      </c>
      <c r="AC11" s="3">
        <v>113.49</v>
      </c>
      <c r="AD11" s="3">
        <v>54.643333333333331</v>
      </c>
      <c r="AE11" s="3">
        <v>0</v>
      </c>
      <c r="AF11" s="3">
        <v>0</v>
      </c>
      <c r="AG11" s="3">
        <v>168.13333333333333</v>
      </c>
      <c r="AH11" s="4">
        <v>0.16676886666666663</v>
      </c>
    </row>
    <row r="12" spans="1:37" x14ac:dyDescent="0.25">
      <c r="A12">
        <v>2016</v>
      </c>
      <c r="B12">
        <v>159</v>
      </c>
      <c r="C12" s="1">
        <v>42528</v>
      </c>
      <c r="D12" t="s">
        <v>41</v>
      </c>
      <c r="E12">
        <v>3</v>
      </c>
      <c r="F12">
        <v>16</v>
      </c>
      <c r="G12" s="2">
        <f t="shared" si="0"/>
        <v>0.16</v>
      </c>
      <c r="H12">
        <v>9</v>
      </c>
      <c r="I12">
        <v>3</v>
      </c>
      <c r="J12">
        <v>4</v>
      </c>
      <c r="K12">
        <v>14</v>
      </c>
      <c r="L12" s="2">
        <f t="shared" si="1"/>
        <v>0.14000000000000001</v>
      </c>
      <c r="M12">
        <v>9</v>
      </c>
      <c r="N12">
        <v>6</v>
      </c>
      <c r="O12">
        <v>3</v>
      </c>
      <c r="P12">
        <v>16</v>
      </c>
      <c r="Q12" s="2">
        <f t="shared" si="2"/>
        <v>0.16</v>
      </c>
      <c r="R12">
        <v>9</v>
      </c>
      <c r="S12">
        <v>4</v>
      </c>
      <c r="T12">
        <v>3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>
        <v>0.84</v>
      </c>
      <c r="AA12" s="2">
        <v>0.36333333333333334</v>
      </c>
      <c r="AB12" s="2">
        <v>1.2033333333333334</v>
      </c>
      <c r="AC12" s="3">
        <v>81.47999999999999</v>
      </c>
      <c r="AD12" s="3">
        <v>35.243333333333332</v>
      </c>
      <c r="AE12" s="3">
        <v>0</v>
      </c>
      <c r="AF12" s="3">
        <v>0</v>
      </c>
      <c r="AG12" s="3">
        <v>116.72333333333333</v>
      </c>
      <c r="AH12" s="4">
        <v>0.1164485</v>
      </c>
    </row>
    <row r="13" spans="1:37" x14ac:dyDescent="0.25">
      <c r="A13">
        <v>2016</v>
      </c>
      <c r="B13">
        <v>159</v>
      </c>
      <c r="C13" s="1">
        <v>42528</v>
      </c>
      <c r="D13" t="s">
        <v>42</v>
      </c>
      <c r="E13">
        <v>3</v>
      </c>
      <c r="F13">
        <v>20</v>
      </c>
      <c r="G13" s="2">
        <f t="shared" si="0"/>
        <v>0.2</v>
      </c>
      <c r="H13">
        <v>9</v>
      </c>
      <c r="I13">
        <v>4</v>
      </c>
      <c r="J13">
        <v>3</v>
      </c>
      <c r="K13">
        <v>19</v>
      </c>
      <c r="L13" s="2">
        <f t="shared" si="1"/>
        <v>0.19</v>
      </c>
      <c r="M13">
        <v>9</v>
      </c>
      <c r="N13">
        <v>3</v>
      </c>
      <c r="O13">
        <v>4</v>
      </c>
      <c r="P13">
        <v>15</v>
      </c>
      <c r="Q13" s="2">
        <f t="shared" si="2"/>
        <v>0.15</v>
      </c>
      <c r="R13">
        <v>9</v>
      </c>
      <c r="S13">
        <v>4</v>
      </c>
      <c r="T13">
        <v>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>
        <v>1.5899999999999999</v>
      </c>
      <c r="AA13" s="2">
        <v>0.70000000000000007</v>
      </c>
      <c r="AB13" s="2">
        <v>2.2899999999999996</v>
      </c>
      <c r="AC13" s="3">
        <v>154.22999999999996</v>
      </c>
      <c r="AD13" s="3">
        <v>67.900000000000006</v>
      </c>
      <c r="AE13" s="3">
        <v>0</v>
      </c>
      <c r="AF13" s="3">
        <v>0</v>
      </c>
      <c r="AG13" s="3">
        <v>222.12999999999997</v>
      </c>
      <c r="AH13" s="4">
        <v>0.20678136666666663</v>
      </c>
    </row>
    <row r="14" spans="1:37" x14ac:dyDescent="0.25">
      <c r="A14">
        <v>2016</v>
      </c>
      <c r="B14">
        <v>159</v>
      </c>
      <c r="C14" s="1">
        <v>42528</v>
      </c>
      <c r="D14" t="s">
        <v>43</v>
      </c>
      <c r="E14">
        <v>3</v>
      </c>
      <c r="F14">
        <v>13</v>
      </c>
      <c r="G14" s="2">
        <f t="shared" si="0"/>
        <v>0.13</v>
      </c>
      <c r="H14">
        <v>8</v>
      </c>
      <c r="J14">
        <v>0</v>
      </c>
      <c r="K14">
        <v>13</v>
      </c>
      <c r="L14" s="2">
        <f t="shared" si="1"/>
        <v>0.13</v>
      </c>
      <c r="M14">
        <v>8</v>
      </c>
      <c r="N14">
        <v>4</v>
      </c>
      <c r="O14">
        <v>3</v>
      </c>
      <c r="P14">
        <v>11</v>
      </c>
      <c r="Q14" s="2">
        <f t="shared" si="2"/>
        <v>0.11</v>
      </c>
      <c r="R14">
        <v>8</v>
      </c>
      <c r="T14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>
        <v>0.73666666666666669</v>
      </c>
      <c r="AA14" s="2">
        <v>0.32</v>
      </c>
      <c r="AB14" s="2">
        <v>1.0566666666666666</v>
      </c>
      <c r="AC14" s="3">
        <v>71.456666666666663</v>
      </c>
      <c r="AD14" s="3">
        <v>31.04</v>
      </c>
      <c r="AE14" s="3">
        <v>0</v>
      </c>
      <c r="AF14" s="3">
        <v>0</v>
      </c>
      <c r="AG14" s="3">
        <v>102.49666666666667</v>
      </c>
      <c r="AH14" s="4">
        <v>9.6072033333333334E-2</v>
      </c>
    </row>
    <row r="15" spans="1:37" x14ac:dyDescent="0.25">
      <c r="A15">
        <v>2016</v>
      </c>
      <c r="B15">
        <v>159</v>
      </c>
      <c r="C15" s="1">
        <v>42528</v>
      </c>
      <c r="D15" t="s">
        <v>44</v>
      </c>
      <c r="E15">
        <v>3</v>
      </c>
      <c r="F15">
        <v>8</v>
      </c>
      <c r="G15" s="2">
        <f t="shared" si="0"/>
        <v>0.08</v>
      </c>
      <c r="H15">
        <v>8</v>
      </c>
      <c r="I15">
        <v>4</v>
      </c>
      <c r="J15">
        <v>1</v>
      </c>
      <c r="K15">
        <v>13</v>
      </c>
      <c r="L15" s="2">
        <f t="shared" si="1"/>
        <v>0.13</v>
      </c>
      <c r="M15">
        <v>9</v>
      </c>
      <c r="N15">
        <v>3</v>
      </c>
      <c r="O15">
        <v>1</v>
      </c>
      <c r="P15">
        <v>16</v>
      </c>
      <c r="Q15" s="2">
        <f t="shared" si="2"/>
        <v>0.16</v>
      </c>
      <c r="R15">
        <v>9</v>
      </c>
      <c r="S15">
        <v>5</v>
      </c>
      <c r="T15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>
        <v>0.87333333333333341</v>
      </c>
      <c r="AA15" s="2">
        <v>0.33666666666666667</v>
      </c>
      <c r="AB15" s="2">
        <v>1.21</v>
      </c>
      <c r="AC15" s="3">
        <v>84.713333333333324</v>
      </c>
      <c r="AD15" s="3">
        <v>32.656666666666666</v>
      </c>
      <c r="AE15" s="3">
        <v>0</v>
      </c>
      <c r="AF15" s="3">
        <v>0</v>
      </c>
      <c r="AG15" s="3">
        <v>117.36999999999999</v>
      </c>
      <c r="AH15" s="4">
        <v>0.10689399999999999</v>
      </c>
    </row>
    <row r="16" spans="1:37" x14ac:dyDescent="0.25">
      <c r="A16">
        <v>2016</v>
      </c>
      <c r="B16">
        <v>159</v>
      </c>
      <c r="C16" s="1">
        <v>42528</v>
      </c>
      <c r="D16" t="s">
        <v>45</v>
      </c>
      <c r="E16">
        <v>3</v>
      </c>
      <c r="F16">
        <v>15</v>
      </c>
      <c r="G16" s="2">
        <f t="shared" si="0"/>
        <v>0.15</v>
      </c>
      <c r="H16">
        <v>8</v>
      </c>
      <c r="I16">
        <v>4</v>
      </c>
      <c r="J16">
        <v>2</v>
      </c>
      <c r="K16">
        <v>12</v>
      </c>
      <c r="L16" s="2">
        <f t="shared" si="1"/>
        <v>0.12</v>
      </c>
      <c r="M16">
        <v>9</v>
      </c>
      <c r="N16">
        <v>5</v>
      </c>
      <c r="O16">
        <v>1</v>
      </c>
      <c r="P16">
        <v>7</v>
      </c>
      <c r="Q16" s="2">
        <f t="shared" si="2"/>
        <v>7.0000000000000007E-2</v>
      </c>
      <c r="R16">
        <v>8</v>
      </c>
      <c r="S16">
        <v>4</v>
      </c>
      <c r="T16">
        <v>2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>
        <v>0.56333333333333335</v>
      </c>
      <c r="AA16" s="2">
        <v>0.23333333333333331</v>
      </c>
      <c r="AB16" s="2">
        <v>0.79666666666666652</v>
      </c>
      <c r="AC16" s="3">
        <v>54.643333333333331</v>
      </c>
      <c r="AD16" s="3">
        <v>22.633333333333329</v>
      </c>
      <c r="AE16" s="3">
        <v>0</v>
      </c>
      <c r="AF16" s="3">
        <v>0</v>
      </c>
      <c r="AG16" s="3">
        <v>77.276666666666657</v>
      </c>
      <c r="AH16" s="4">
        <v>7.0415533333333336E-2</v>
      </c>
    </row>
    <row r="17" spans="1:34" x14ac:dyDescent="0.25">
      <c r="A17">
        <v>2016</v>
      </c>
      <c r="B17">
        <v>159</v>
      </c>
      <c r="C17" s="1">
        <v>42528</v>
      </c>
      <c r="D17" t="s">
        <v>46</v>
      </c>
      <c r="E17">
        <v>3</v>
      </c>
      <c r="F17">
        <v>15</v>
      </c>
      <c r="G17" s="2">
        <f t="shared" si="0"/>
        <v>0.15</v>
      </c>
      <c r="H17">
        <v>8</v>
      </c>
      <c r="I17">
        <v>6</v>
      </c>
      <c r="J17">
        <v>2</v>
      </c>
      <c r="K17">
        <v>16</v>
      </c>
      <c r="L17" s="2">
        <f t="shared" si="1"/>
        <v>0.16</v>
      </c>
      <c r="M17">
        <v>9</v>
      </c>
      <c r="N17">
        <v>7</v>
      </c>
      <c r="O17">
        <v>2</v>
      </c>
      <c r="P17">
        <v>14</v>
      </c>
      <c r="Q17" s="2">
        <f t="shared" si="2"/>
        <v>0.14000000000000001</v>
      </c>
      <c r="R17">
        <v>8</v>
      </c>
      <c r="S17">
        <v>7</v>
      </c>
      <c r="T17">
        <v>1</v>
      </c>
      <c r="U17" s="3">
        <v>0.33333333333333331</v>
      </c>
      <c r="V17" s="3">
        <v>1.3333333333333333</v>
      </c>
      <c r="W17" s="3">
        <v>0</v>
      </c>
      <c r="X17" s="3">
        <v>0</v>
      </c>
      <c r="Y17" s="3">
        <v>0</v>
      </c>
      <c r="Z17" s="2">
        <v>1.1166666666666667</v>
      </c>
      <c r="AA17" s="2">
        <v>0.45</v>
      </c>
      <c r="AB17" s="2">
        <v>1.5666666666666667</v>
      </c>
      <c r="AC17" s="3">
        <v>108.31666666666665</v>
      </c>
      <c r="AD17" s="3">
        <v>43.65</v>
      </c>
      <c r="AE17" s="3">
        <v>0</v>
      </c>
      <c r="AF17" s="3">
        <v>0</v>
      </c>
      <c r="AG17" s="3">
        <v>151.96666666666664</v>
      </c>
      <c r="AH17" s="4">
        <v>0.13967676666666665</v>
      </c>
    </row>
    <row r="18" spans="1:34" x14ac:dyDescent="0.25">
      <c r="A18">
        <v>2016</v>
      </c>
      <c r="B18">
        <v>159</v>
      </c>
      <c r="C18" s="1">
        <v>42528</v>
      </c>
      <c r="D18" t="s">
        <v>47</v>
      </c>
      <c r="E18">
        <v>3</v>
      </c>
      <c r="F18">
        <v>14</v>
      </c>
      <c r="G18" s="2">
        <f t="shared" si="0"/>
        <v>0.14000000000000001</v>
      </c>
      <c r="H18">
        <v>9</v>
      </c>
      <c r="I18">
        <v>6</v>
      </c>
      <c r="J18">
        <v>3</v>
      </c>
      <c r="K18">
        <v>14</v>
      </c>
      <c r="L18" s="2">
        <f t="shared" si="1"/>
        <v>0.14000000000000001</v>
      </c>
      <c r="M18">
        <v>9</v>
      </c>
      <c r="N18">
        <v>5</v>
      </c>
      <c r="O18">
        <v>4</v>
      </c>
      <c r="P18">
        <v>11</v>
      </c>
      <c r="Q18" s="2">
        <f t="shared" si="2"/>
        <v>0.11</v>
      </c>
      <c r="R18">
        <v>8</v>
      </c>
      <c r="T18">
        <v>1</v>
      </c>
      <c r="U18" s="3">
        <v>0.66666666666666663</v>
      </c>
      <c r="V18" s="3">
        <v>0</v>
      </c>
      <c r="W18" s="3">
        <v>0</v>
      </c>
      <c r="X18" s="3">
        <v>0</v>
      </c>
      <c r="Y18" s="3">
        <v>0</v>
      </c>
      <c r="Z18" s="2">
        <v>0.87</v>
      </c>
      <c r="AA18" s="2">
        <v>0.37999999999999995</v>
      </c>
      <c r="AB18" s="2">
        <v>1.25</v>
      </c>
      <c r="AC18" s="3">
        <v>84.389999999999986</v>
      </c>
      <c r="AD18" s="3">
        <v>36.86</v>
      </c>
      <c r="AE18" s="3">
        <v>0</v>
      </c>
      <c r="AF18" s="3">
        <v>0</v>
      </c>
      <c r="AG18" s="3">
        <v>121.24999999999999</v>
      </c>
      <c r="AH18" s="4">
        <v>0.11537503333333332</v>
      </c>
    </row>
    <row r="19" spans="1:34" x14ac:dyDescent="0.25">
      <c r="A19">
        <v>2016</v>
      </c>
      <c r="B19">
        <v>159</v>
      </c>
      <c r="C19" s="1">
        <v>42528</v>
      </c>
      <c r="D19" t="s">
        <v>48</v>
      </c>
      <c r="E19">
        <v>3</v>
      </c>
      <c r="F19">
        <v>13</v>
      </c>
      <c r="G19" s="2">
        <f t="shared" si="0"/>
        <v>0.13</v>
      </c>
      <c r="H19">
        <v>8</v>
      </c>
      <c r="I19">
        <v>6</v>
      </c>
      <c r="J19">
        <v>2</v>
      </c>
      <c r="K19">
        <v>15</v>
      </c>
      <c r="L19" s="2">
        <f t="shared" si="1"/>
        <v>0.15</v>
      </c>
      <c r="M19">
        <v>9</v>
      </c>
      <c r="N19">
        <v>7</v>
      </c>
      <c r="O19">
        <v>2</v>
      </c>
      <c r="P19">
        <v>10</v>
      </c>
      <c r="Q19" s="2">
        <f t="shared" si="2"/>
        <v>0.1</v>
      </c>
      <c r="R19">
        <v>6</v>
      </c>
      <c r="T19">
        <v>0</v>
      </c>
      <c r="U19" s="3">
        <v>0.33333333333333331</v>
      </c>
      <c r="V19" s="3">
        <v>0</v>
      </c>
      <c r="W19" s="3">
        <v>0</v>
      </c>
      <c r="X19" s="3">
        <v>0</v>
      </c>
      <c r="Y19" s="3">
        <v>0</v>
      </c>
      <c r="Z19" s="2">
        <v>0.81</v>
      </c>
      <c r="AA19" s="2">
        <v>0.33</v>
      </c>
      <c r="AB19" s="2">
        <v>1.1399999999999999</v>
      </c>
      <c r="AC19" s="3">
        <v>78.569999999999993</v>
      </c>
      <c r="AD19" s="3">
        <v>32.01</v>
      </c>
      <c r="AE19" s="3">
        <v>0</v>
      </c>
      <c r="AF19" s="3">
        <v>0</v>
      </c>
      <c r="AG19" s="3">
        <v>110.57999999999998</v>
      </c>
      <c r="AH19" s="4">
        <v>0.10413596666666666</v>
      </c>
    </row>
    <row r="20" spans="1:34" x14ac:dyDescent="0.25">
      <c r="A20">
        <v>2016</v>
      </c>
      <c r="B20">
        <v>159</v>
      </c>
      <c r="C20" s="1">
        <v>42528</v>
      </c>
      <c r="D20" t="s">
        <v>49</v>
      </c>
      <c r="E20">
        <v>3</v>
      </c>
      <c r="F20">
        <v>13</v>
      </c>
      <c r="G20" s="2">
        <f t="shared" si="0"/>
        <v>0.13</v>
      </c>
      <c r="H20">
        <v>8</v>
      </c>
      <c r="I20">
        <v>5</v>
      </c>
      <c r="J20">
        <v>3</v>
      </c>
      <c r="K20">
        <v>10</v>
      </c>
      <c r="L20" s="2">
        <f t="shared" si="1"/>
        <v>0.1</v>
      </c>
      <c r="M20">
        <v>4</v>
      </c>
      <c r="O20">
        <v>0</v>
      </c>
      <c r="P20">
        <v>14</v>
      </c>
      <c r="Q20" s="2">
        <f t="shared" si="2"/>
        <v>0.14000000000000001</v>
      </c>
      <c r="R20">
        <v>8</v>
      </c>
      <c r="S20">
        <v>6</v>
      </c>
      <c r="T20">
        <v>2</v>
      </c>
      <c r="U20" s="3">
        <v>0.33333333333333331</v>
      </c>
      <c r="V20" s="3">
        <v>0</v>
      </c>
      <c r="W20" s="3">
        <v>0</v>
      </c>
      <c r="X20" s="3">
        <v>0</v>
      </c>
      <c r="Y20" s="3">
        <v>0</v>
      </c>
      <c r="Z20" s="2">
        <v>0.70000000000000007</v>
      </c>
      <c r="AA20" s="2">
        <v>0.29333333333333333</v>
      </c>
      <c r="AB20" s="2">
        <v>0.99333333333333329</v>
      </c>
      <c r="AC20" s="3">
        <v>67.900000000000006</v>
      </c>
      <c r="AD20" s="3">
        <v>28.45333333333333</v>
      </c>
      <c r="AE20" s="3">
        <v>0</v>
      </c>
      <c r="AF20" s="3">
        <v>0</v>
      </c>
      <c r="AG20" s="3">
        <v>96.353333333333339</v>
      </c>
      <c r="AH20" s="4">
        <v>9.5163466666666668E-2</v>
      </c>
    </row>
    <row r="21" spans="1:34" x14ac:dyDescent="0.25">
      <c r="A21">
        <v>2016</v>
      </c>
      <c r="B21">
        <v>159</v>
      </c>
      <c r="C21" s="1">
        <v>42528</v>
      </c>
      <c r="D21" t="s">
        <v>50</v>
      </c>
      <c r="E21">
        <v>3</v>
      </c>
      <c r="F21">
        <v>14</v>
      </c>
      <c r="G21" s="2">
        <f t="shared" si="0"/>
        <v>0.14000000000000001</v>
      </c>
      <c r="H21">
        <v>7</v>
      </c>
      <c r="I21">
        <v>6</v>
      </c>
      <c r="J21">
        <v>1</v>
      </c>
      <c r="K21">
        <v>12</v>
      </c>
      <c r="L21" s="2">
        <f t="shared" si="1"/>
        <v>0.12</v>
      </c>
      <c r="M21">
        <v>7</v>
      </c>
      <c r="O21">
        <v>0</v>
      </c>
      <c r="P21">
        <v>16</v>
      </c>
      <c r="Q21" s="2">
        <f t="shared" si="2"/>
        <v>0.16</v>
      </c>
      <c r="R21">
        <v>9</v>
      </c>
      <c r="S21">
        <v>5</v>
      </c>
      <c r="T21">
        <v>4</v>
      </c>
      <c r="U21" s="3">
        <v>0.66666666666666663</v>
      </c>
      <c r="V21" s="3">
        <v>0.33333333333333331</v>
      </c>
      <c r="W21" s="3">
        <v>0</v>
      </c>
      <c r="X21" s="3">
        <v>0</v>
      </c>
      <c r="Y21" s="3">
        <v>0</v>
      </c>
      <c r="Z21" s="2">
        <v>1.0933333333333333</v>
      </c>
      <c r="AA21" s="2">
        <v>0.45</v>
      </c>
      <c r="AB21" s="2">
        <v>1.5433333333333332</v>
      </c>
      <c r="AC21" s="3">
        <v>106.05333333333333</v>
      </c>
      <c r="AD21" s="3">
        <v>43.65</v>
      </c>
      <c r="AE21" s="3">
        <v>0</v>
      </c>
      <c r="AF21" s="3">
        <v>0</v>
      </c>
      <c r="AG21" s="3">
        <v>149.70333333333332</v>
      </c>
      <c r="AH21" s="4">
        <v>0.14738179999999998</v>
      </c>
    </row>
    <row r="22" spans="1:34" x14ac:dyDescent="0.25">
      <c r="A22">
        <v>2016</v>
      </c>
      <c r="B22">
        <v>159</v>
      </c>
      <c r="C22" s="1">
        <v>42528</v>
      </c>
      <c r="D22" t="s">
        <v>51</v>
      </c>
      <c r="E22">
        <v>3</v>
      </c>
      <c r="F22">
        <v>16</v>
      </c>
      <c r="G22" s="2">
        <f t="shared" si="0"/>
        <v>0.16</v>
      </c>
      <c r="H22">
        <v>8</v>
      </c>
      <c r="I22">
        <v>5</v>
      </c>
      <c r="J22">
        <v>3</v>
      </c>
      <c r="K22">
        <v>15</v>
      </c>
      <c r="L22" s="2">
        <f t="shared" si="1"/>
        <v>0.15</v>
      </c>
      <c r="M22">
        <v>8</v>
      </c>
      <c r="N22">
        <v>6</v>
      </c>
      <c r="O22">
        <v>2</v>
      </c>
      <c r="P22">
        <v>12</v>
      </c>
      <c r="Q22" s="2">
        <f t="shared" si="2"/>
        <v>0.12</v>
      </c>
      <c r="R22">
        <v>7</v>
      </c>
      <c r="T22">
        <v>0</v>
      </c>
      <c r="U22" s="3">
        <v>0.33333333333333331</v>
      </c>
      <c r="V22" s="3">
        <v>0</v>
      </c>
      <c r="W22" s="3">
        <v>0</v>
      </c>
      <c r="X22" s="3">
        <v>0</v>
      </c>
      <c r="Y22" s="3">
        <v>0</v>
      </c>
      <c r="Z22" s="2">
        <v>1.1733333333333333</v>
      </c>
      <c r="AA22" s="2">
        <v>0.47333333333333333</v>
      </c>
      <c r="AB22" s="2">
        <v>1.6466666666666665</v>
      </c>
      <c r="AC22" s="3">
        <v>113.81333333333332</v>
      </c>
      <c r="AD22" s="3">
        <v>45.913333333333327</v>
      </c>
      <c r="AE22" s="3">
        <v>0</v>
      </c>
      <c r="AF22" s="3">
        <v>0</v>
      </c>
      <c r="AG22" s="3">
        <v>159.72666666666663</v>
      </c>
      <c r="AH22" s="4">
        <v>0.14129019999999998</v>
      </c>
    </row>
    <row r="23" spans="1:34" x14ac:dyDescent="0.25">
      <c r="A23">
        <v>2016</v>
      </c>
      <c r="B23">
        <v>159</v>
      </c>
      <c r="C23" s="1">
        <v>42528</v>
      </c>
      <c r="D23" t="s">
        <v>52</v>
      </c>
      <c r="E23">
        <v>3</v>
      </c>
      <c r="F23">
        <v>13</v>
      </c>
      <c r="G23" s="2">
        <f t="shared" si="0"/>
        <v>0.13</v>
      </c>
      <c r="H23">
        <v>8</v>
      </c>
      <c r="I23">
        <v>5</v>
      </c>
      <c r="J23">
        <v>3</v>
      </c>
      <c r="K23">
        <v>12</v>
      </c>
      <c r="L23" s="2">
        <f t="shared" si="1"/>
        <v>0.12</v>
      </c>
      <c r="M23">
        <v>7</v>
      </c>
      <c r="N23">
        <v>6</v>
      </c>
      <c r="O23">
        <v>1</v>
      </c>
      <c r="P23">
        <v>14</v>
      </c>
      <c r="Q23" s="2">
        <f t="shared" si="2"/>
        <v>0.14000000000000001</v>
      </c>
      <c r="R23">
        <v>8</v>
      </c>
      <c r="S23">
        <v>6</v>
      </c>
      <c r="T23">
        <v>2</v>
      </c>
      <c r="U23" s="3">
        <v>0.66666666666666663</v>
      </c>
      <c r="V23" s="3">
        <v>0</v>
      </c>
      <c r="W23" s="3">
        <v>0</v>
      </c>
      <c r="X23" s="3">
        <v>0</v>
      </c>
      <c r="Y23" s="3">
        <v>0</v>
      </c>
      <c r="Z23" s="2">
        <v>0.83333333333333337</v>
      </c>
      <c r="AA23" s="2">
        <v>0.34666666666666668</v>
      </c>
      <c r="AB23" s="2">
        <v>1.18</v>
      </c>
      <c r="AC23" s="3">
        <v>80.833333333333329</v>
      </c>
      <c r="AD23" s="3">
        <v>33.626666666666665</v>
      </c>
      <c r="AE23" s="3">
        <v>0</v>
      </c>
      <c r="AF23" s="3">
        <v>0</v>
      </c>
      <c r="AG23" s="3">
        <v>114.46</v>
      </c>
      <c r="AH23" s="4">
        <v>0.12743536666666666</v>
      </c>
    </row>
    <row r="24" spans="1:34" x14ac:dyDescent="0.25">
      <c r="A24">
        <v>2016</v>
      </c>
      <c r="B24">
        <v>159</v>
      </c>
      <c r="C24" s="1">
        <v>42528</v>
      </c>
      <c r="D24" t="s">
        <v>53</v>
      </c>
      <c r="E24">
        <v>3</v>
      </c>
      <c r="F24">
        <v>13</v>
      </c>
      <c r="G24" s="2">
        <f t="shared" si="0"/>
        <v>0.13</v>
      </c>
      <c r="H24">
        <v>8</v>
      </c>
      <c r="I24">
        <v>6</v>
      </c>
      <c r="J24">
        <v>2</v>
      </c>
      <c r="K24">
        <v>11</v>
      </c>
      <c r="L24" s="2">
        <f t="shared" si="1"/>
        <v>0.11</v>
      </c>
      <c r="M24">
        <v>7</v>
      </c>
      <c r="N24">
        <v>6</v>
      </c>
      <c r="O24">
        <v>1</v>
      </c>
      <c r="P24">
        <v>8</v>
      </c>
      <c r="Q24" s="2">
        <f t="shared" si="2"/>
        <v>0.08</v>
      </c>
      <c r="R24">
        <v>6</v>
      </c>
      <c r="T24">
        <v>0</v>
      </c>
      <c r="U24" s="3">
        <v>0.33333333333333331</v>
      </c>
      <c r="V24" s="3">
        <v>0</v>
      </c>
      <c r="W24" s="3">
        <v>0</v>
      </c>
      <c r="X24" s="3">
        <v>0</v>
      </c>
      <c r="Y24" s="3">
        <v>0</v>
      </c>
      <c r="Z24" s="2">
        <v>0.53</v>
      </c>
      <c r="AA24" s="2">
        <v>0.20333333333333334</v>
      </c>
      <c r="AB24" s="2">
        <v>0.73333333333333339</v>
      </c>
      <c r="AC24" s="3">
        <v>51.41</v>
      </c>
      <c r="AD24" s="3">
        <v>19.723333333333333</v>
      </c>
      <c r="AE24" s="3">
        <v>0</v>
      </c>
      <c r="AF24" s="3">
        <v>0</v>
      </c>
      <c r="AG24" s="3">
        <v>71.133333333333326</v>
      </c>
      <c r="AH24" s="4">
        <v>6.7586366666666661E-2</v>
      </c>
    </row>
    <row r="25" spans="1:34" x14ac:dyDescent="0.25">
      <c r="A25">
        <v>2016</v>
      </c>
      <c r="B25">
        <v>159</v>
      </c>
      <c r="C25" s="1">
        <v>42528</v>
      </c>
      <c r="D25" t="s">
        <v>54</v>
      </c>
      <c r="E25">
        <v>3</v>
      </c>
      <c r="F25">
        <v>13</v>
      </c>
      <c r="G25" s="2">
        <f t="shared" si="0"/>
        <v>0.13</v>
      </c>
      <c r="H25">
        <v>9</v>
      </c>
      <c r="I25">
        <v>6</v>
      </c>
      <c r="J25">
        <v>3</v>
      </c>
      <c r="K25">
        <v>13</v>
      </c>
      <c r="L25" s="2">
        <f t="shared" si="1"/>
        <v>0.13</v>
      </c>
      <c r="M25">
        <v>8</v>
      </c>
      <c r="N25">
        <v>6</v>
      </c>
      <c r="O25">
        <v>2</v>
      </c>
      <c r="P25">
        <v>9</v>
      </c>
      <c r="Q25" s="2">
        <f t="shared" si="2"/>
        <v>0.09</v>
      </c>
      <c r="R25">
        <v>5</v>
      </c>
      <c r="T25">
        <v>0</v>
      </c>
      <c r="U25" s="3">
        <v>0.66666666666666663</v>
      </c>
      <c r="V25" s="3">
        <v>0</v>
      </c>
      <c r="W25" s="3">
        <v>0</v>
      </c>
      <c r="X25" s="3">
        <v>0</v>
      </c>
      <c r="Y25" s="3">
        <v>0</v>
      </c>
      <c r="Z25" s="2">
        <v>0.68666666666666665</v>
      </c>
      <c r="AA25" s="2">
        <v>0.26</v>
      </c>
      <c r="AB25" s="2">
        <v>0.94666666666666666</v>
      </c>
      <c r="AC25" s="3">
        <v>66.606666666666669</v>
      </c>
      <c r="AD25" s="3">
        <v>25.22</v>
      </c>
      <c r="AE25" s="3">
        <v>0</v>
      </c>
      <c r="AF25" s="3">
        <v>0</v>
      </c>
      <c r="AG25" s="3">
        <v>91.826666666666668</v>
      </c>
      <c r="AH25" s="4"/>
    </row>
    <row r="26" spans="1:34" x14ac:dyDescent="0.25">
      <c r="A26">
        <v>2016</v>
      </c>
      <c r="B26">
        <v>159</v>
      </c>
      <c r="C26" s="1">
        <v>42528</v>
      </c>
      <c r="D26" t="s">
        <v>55</v>
      </c>
      <c r="E26">
        <v>3</v>
      </c>
      <c r="F26">
        <v>15</v>
      </c>
      <c r="G26" s="2">
        <f t="shared" si="0"/>
        <v>0.15</v>
      </c>
      <c r="H26">
        <v>7</v>
      </c>
      <c r="I26">
        <v>7</v>
      </c>
      <c r="J26">
        <v>0</v>
      </c>
      <c r="K26">
        <v>14</v>
      </c>
      <c r="L26" s="2">
        <f t="shared" si="1"/>
        <v>0.14000000000000001</v>
      </c>
      <c r="M26">
        <v>8</v>
      </c>
      <c r="N26">
        <v>6</v>
      </c>
      <c r="O26">
        <v>2</v>
      </c>
      <c r="P26">
        <v>16</v>
      </c>
      <c r="Q26" s="2">
        <f t="shared" si="2"/>
        <v>0.16</v>
      </c>
      <c r="R26">
        <v>9</v>
      </c>
      <c r="S26">
        <v>4</v>
      </c>
      <c r="T26">
        <v>5</v>
      </c>
      <c r="U26" s="3">
        <v>0.66666666666666663</v>
      </c>
      <c r="V26" s="3">
        <v>1.6666666666666667</v>
      </c>
      <c r="W26" s="3">
        <v>0</v>
      </c>
      <c r="X26" s="3">
        <v>0</v>
      </c>
      <c r="Y26" s="3">
        <v>0.66666666666666663</v>
      </c>
      <c r="Z26" s="2">
        <v>1.1033333333333333</v>
      </c>
      <c r="AA26" s="2">
        <v>0.45999999999999996</v>
      </c>
      <c r="AB26" s="2">
        <v>1.5666666666666664</v>
      </c>
      <c r="AC26" s="3">
        <v>107.02333333333333</v>
      </c>
      <c r="AD26" s="3">
        <v>44.61999999999999</v>
      </c>
      <c r="AE26" s="3">
        <v>0</v>
      </c>
      <c r="AF26" s="3">
        <v>0.32333333333333336</v>
      </c>
      <c r="AG26" s="3">
        <v>151.96666666666664</v>
      </c>
      <c r="AH26" s="4">
        <v>0.1416620333333333</v>
      </c>
    </row>
    <row r="27" spans="1:34" x14ac:dyDescent="0.25">
      <c r="A27">
        <v>2016</v>
      </c>
      <c r="B27">
        <v>159</v>
      </c>
      <c r="C27" s="1">
        <v>42528</v>
      </c>
      <c r="D27" t="s">
        <v>56</v>
      </c>
      <c r="E27">
        <v>3</v>
      </c>
      <c r="F27">
        <v>18</v>
      </c>
      <c r="G27" s="2">
        <f t="shared" si="0"/>
        <v>0.18</v>
      </c>
      <c r="H27">
        <v>8</v>
      </c>
      <c r="I27">
        <v>6</v>
      </c>
      <c r="J27">
        <v>2</v>
      </c>
      <c r="K27">
        <v>14</v>
      </c>
      <c r="L27" s="2">
        <f t="shared" si="1"/>
        <v>0.14000000000000001</v>
      </c>
      <c r="M27">
        <v>7</v>
      </c>
      <c r="N27">
        <v>4</v>
      </c>
      <c r="O27">
        <v>3</v>
      </c>
      <c r="P27">
        <v>13</v>
      </c>
      <c r="Q27" s="2">
        <f t="shared" si="2"/>
        <v>0.13</v>
      </c>
      <c r="R27">
        <v>8</v>
      </c>
      <c r="S27">
        <v>4</v>
      </c>
      <c r="T27">
        <v>4</v>
      </c>
      <c r="U27" s="3">
        <v>0</v>
      </c>
      <c r="V27" s="3">
        <v>0.66666666666666663</v>
      </c>
      <c r="W27" s="3">
        <v>0</v>
      </c>
      <c r="X27" s="3">
        <v>0</v>
      </c>
      <c r="Y27" s="3">
        <v>0</v>
      </c>
      <c r="Z27" s="2">
        <v>1.07</v>
      </c>
      <c r="AA27" s="2">
        <v>0.44</v>
      </c>
      <c r="AB27" s="2">
        <v>1.5133333333333334</v>
      </c>
      <c r="AC27" s="3">
        <v>103.78999999999999</v>
      </c>
      <c r="AD27" s="3">
        <v>42.68</v>
      </c>
      <c r="AE27" s="3">
        <v>0</v>
      </c>
      <c r="AF27" s="3">
        <v>0.32333333333333336</v>
      </c>
      <c r="AG27" s="3">
        <v>146.79333333333332</v>
      </c>
      <c r="AH27" s="4">
        <v>0.13845456666666664</v>
      </c>
    </row>
    <row r="28" spans="1:34" x14ac:dyDescent="0.25">
      <c r="A28">
        <v>2016</v>
      </c>
      <c r="B28">
        <v>159</v>
      </c>
      <c r="C28" s="1">
        <v>42528</v>
      </c>
      <c r="D28" t="s">
        <v>57</v>
      </c>
      <c r="E28">
        <v>3</v>
      </c>
      <c r="F28">
        <v>16</v>
      </c>
      <c r="G28" s="2">
        <f t="shared" si="0"/>
        <v>0.16</v>
      </c>
      <c r="H28">
        <v>10</v>
      </c>
      <c r="I28">
        <v>4</v>
      </c>
      <c r="J28">
        <v>4</v>
      </c>
      <c r="K28">
        <v>16</v>
      </c>
      <c r="L28" s="2">
        <f t="shared" si="1"/>
        <v>0.16</v>
      </c>
      <c r="M28">
        <v>9</v>
      </c>
      <c r="N28">
        <v>4</v>
      </c>
      <c r="O28">
        <v>4</v>
      </c>
      <c r="P28">
        <v>11</v>
      </c>
      <c r="Q28" s="2">
        <f t="shared" si="2"/>
        <v>0.11</v>
      </c>
      <c r="R28">
        <v>8</v>
      </c>
      <c r="T28">
        <v>0</v>
      </c>
      <c r="U28" s="3">
        <v>0</v>
      </c>
      <c r="V28" s="3">
        <v>0.66666666666666663</v>
      </c>
      <c r="W28" s="3">
        <v>0</v>
      </c>
      <c r="X28" s="3">
        <v>0</v>
      </c>
      <c r="Y28" s="3">
        <v>0</v>
      </c>
      <c r="Z28" s="2">
        <v>0.96333333333333337</v>
      </c>
      <c r="AA28" s="2">
        <v>0.39666666666666667</v>
      </c>
      <c r="AB28" s="2">
        <v>1.3633333333333333</v>
      </c>
      <c r="AC28" s="3">
        <v>93.443333333333328</v>
      </c>
      <c r="AD28" s="3">
        <v>38.476666666666667</v>
      </c>
      <c r="AE28" s="3">
        <v>0</v>
      </c>
      <c r="AF28" s="3">
        <v>0.32333333333333336</v>
      </c>
      <c r="AG28" s="3">
        <v>132.24333333333331</v>
      </c>
      <c r="AH28" s="4">
        <v>0.12580253333333333</v>
      </c>
    </row>
    <row r="29" spans="1:34" x14ac:dyDescent="0.25">
      <c r="A29">
        <v>2016</v>
      </c>
      <c r="B29">
        <v>159</v>
      </c>
      <c r="C29" s="1">
        <v>42528</v>
      </c>
      <c r="D29" t="s">
        <v>58</v>
      </c>
      <c r="E29">
        <v>3</v>
      </c>
      <c r="F29">
        <v>17</v>
      </c>
      <c r="G29" s="2">
        <f t="shared" si="0"/>
        <v>0.17</v>
      </c>
      <c r="H29">
        <v>9</v>
      </c>
      <c r="I29">
        <v>4</v>
      </c>
      <c r="J29">
        <v>5</v>
      </c>
      <c r="K29">
        <v>16</v>
      </c>
      <c r="L29" s="2">
        <f t="shared" si="1"/>
        <v>0.16</v>
      </c>
      <c r="M29">
        <v>9</v>
      </c>
      <c r="N29">
        <v>4</v>
      </c>
      <c r="O29">
        <v>5</v>
      </c>
      <c r="P29">
        <v>14</v>
      </c>
      <c r="Q29" s="2">
        <f t="shared" si="2"/>
        <v>0.14000000000000001</v>
      </c>
      <c r="R29">
        <v>8</v>
      </c>
      <c r="S29">
        <v>4</v>
      </c>
      <c r="T29">
        <v>4</v>
      </c>
      <c r="U29" s="3">
        <v>2.6666666666666665</v>
      </c>
      <c r="V29" s="3">
        <v>0.66666666666666663</v>
      </c>
      <c r="W29" s="3">
        <v>0</v>
      </c>
      <c r="X29" s="3">
        <v>0</v>
      </c>
      <c r="Y29" s="3">
        <v>0</v>
      </c>
      <c r="Z29" s="2">
        <v>1.51</v>
      </c>
      <c r="AA29" s="2">
        <v>0.63</v>
      </c>
      <c r="AB29" s="2">
        <v>2.14</v>
      </c>
      <c r="AC29" s="3">
        <v>146.47</v>
      </c>
      <c r="AD29" s="3">
        <v>61.11</v>
      </c>
      <c r="AE29" s="3">
        <v>0</v>
      </c>
      <c r="AF29" s="3">
        <v>0</v>
      </c>
      <c r="AG29" s="3">
        <v>207.57999999999998</v>
      </c>
      <c r="AH29" s="4">
        <v>0.19013293333333331</v>
      </c>
    </row>
    <row r="30" spans="1:34" x14ac:dyDescent="0.25">
      <c r="A30">
        <v>2016</v>
      </c>
      <c r="B30">
        <v>159</v>
      </c>
      <c r="C30" s="1">
        <v>42528</v>
      </c>
      <c r="D30" t="s">
        <v>59</v>
      </c>
      <c r="E30">
        <v>3</v>
      </c>
      <c r="F30">
        <v>19</v>
      </c>
      <c r="G30" s="2">
        <f t="shared" si="0"/>
        <v>0.19</v>
      </c>
      <c r="H30">
        <v>9</v>
      </c>
      <c r="I30">
        <v>5</v>
      </c>
      <c r="J30">
        <v>4</v>
      </c>
      <c r="K30">
        <v>18</v>
      </c>
      <c r="L30" s="2">
        <f t="shared" si="1"/>
        <v>0.18</v>
      </c>
      <c r="M30">
        <v>9</v>
      </c>
      <c r="N30">
        <v>5</v>
      </c>
      <c r="O30">
        <v>4</v>
      </c>
      <c r="P30">
        <v>14</v>
      </c>
      <c r="Q30" s="2">
        <f t="shared" si="2"/>
        <v>0.14000000000000001</v>
      </c>
      <c r="R30">
        <v>8</v>
      </c>
      <c r="T30">
        <v>0</v>
      </c>
      <c r="U30" s="3">
        <v>0.33333333333333331</v>
      </c>
      <c r="V30" s="3">
        <v>0</v>
      </c>
      <c r="W30" s="3">
        <v>0</v>
      </c>
      <c r="X30" s="3">
        <v>0</v>
      </c>
      <c r="Y30" s="3">
        <v>0</v>
      </c>
      <c r="Z30" s="2">
        <v>1.3533333333333333</v>
      </c>
      <c r="AA30" s="2">
        <v>0.6366666666666666</v>
      </c>
      <c r="AB30" s="2">
        <v>1.99</v>
      </c>
      <c r="AC30" s="3">
        <v>131.27333333333334</v>
      </c>
      <c r="AD30" s="3">
        <v>61.756666666666653</v>
      </c>
      <c r="AE30" s="3">
        <v>0</v>
      </c>
      <c r="AF30" s="3">
        <v>0</v>
      </c>
      <c r="AG30" s="3">
        <v>193.03</v>
      </c>
      <c r="AH30" s="4">
        <v>0.18359513333333333</v>
      </c>
    </row>
    <row r="31" spans="1:34" x14ac:dyDescent="0.25">
      <c r="A31">
        <v>2016</v>
      </c>
      <c r="B31">
        <v>159</v>
      </c>
      <c r="C31" s="1">
        <v>42528</v>
      </c>
      <c r="D31" t="s">
        <v>60</v>
      </c>
      <c r="E31">
        <v>3</v>
      </c>
      <c r="F31">
        <v>18</v>
      </c>
      <c r="G31" s="2">
        <f t="shared" si="0"/>
        <v>0.18</v>
      </c>
      <c r="H31">
        <v>9</v>
      </c>
      <c r="I31">
        <v>6</v>
      </c>
      <c r="J31">
        <v>4</v>
      </c>
      <c r="K31">
        <v>17</v>
      </c>
      <c r="L31" s="2">
        <f t="shared" si="1"/>
        <v>0.17</v>
      </c>
      <c r="M31">
        <v>9</v>
      </c>
      <c r="N31">
        <v>6</v>
      </c>
      <c r="O31">
        <v>3</v>
      </c>
      <c r="P31">
        <v>12</v>
      </c>
      <c r="Q31" s="2">
        <f t="shared" si="2"/>
        <v>0.12</v>
      </c>
      <c r="R31">
        <v>8</v>
      </c>
      <c r="S31">
        <v>7</v>
      </c>
      <c r="T31">
        <v>1</v>
      </c>
      <c r="U31" s="3">
        <v>0</v>
      </c>
      <c r="V31" s="3">
        <v>0.33333333333333331</v>
      </c>
      <c r="W31" s="3">
        <v>0</v>
      </c>
      <c r="X31" s="3">
        <v>0</v>
      </c>
      <c r="Y31" s="3">
        <v>0</v>
      </c>
      <c r="Z31" s="2">
        <v>1.1133333333333333</v>
      </c>
      <c r="AA31" s="2">
        <v>0.52</v>
      </c>
      <c r="AB31" s="2">
        <v>1.6333333333333335</v>
      </c>
      <c r="AC31" s="3">
        <v>107.99333333333333</v>
      </c>
      <c r="AD31" s="3">
        <v>50.44</v>
      </c>
      <c r="AE31" s="3">
        <v>0</v>
      </c>
      <c r="AF31" s="3">
        <v>0</v>
      </c>
      <c r="AG31" s="3">
        <v>158.43333333333334</v>
      </c>
      <c r="AH31" s="4">
        <v>0.14852963333333333</v>
      </c>
    </row>
    <row r="32" spans="1:34" x14ac:dyDescent="0.25">
      <c r="A32">
        <v>2016</v>
      </c>
      <c r="B32">
        <v>159</v>
      </c>
      <c r="C32" s="1">
        <v>42528</v>
      </c>
      <c r="D32" t="s">
        <v>61</v>
      </c>
      <c r="E32">
        <v>3</v>
      </c>
      <c r="F32">
        <v>18</v>
      </c>
      <c r="G32" s="2">
        <f t="shared" si="0"/>
        <v>0.18</v>
      </c>
      <c r="H32">
        <v>9</v>
      </c>
      <c r="I32">
        <v>5</v>
      </c>
      <c r="J32">
        <v>4</v>
      </c>
      <c r="K32">
        <v>15</v>
      </c>
      <c r="L32" s="2">
        <f t="shared" si="1"/>
        <v>0.15</v>
      </c>
      <c r="M32">
        <v>9</v>
      </c>
      <c r="N32">
        <v>7</v>
      </c>
      <c r="O32">
        <v>2</v>
      </c>
      <c r="P32">
        <v>10</v>
      </c>
      <c r="Q32" s="2">
        <f t="shared" si="2"/>
        <v>0.1</v>
      </c>
      <c r="R32">
        <v>7</v>
      </c>
      <c r="T32">
        <v>0</v>
      </c>
      <c r="U32" s="3">
        <v>0.33333333333333331</v>
      </c>
      <c r="V32" s="3">
        <v>0</v>
      </c>
      <c r="W32" s="3">
        <v>0</v>
      </c>
      <c r="X32" s="3">
        <v>0</v>
      </c>
      <c r="Y32" s="3">
        <v>0</v>
      </c>
      <c r="Z32" s="2">
        <v>1.08</v>
      </c>
      <c r="AA32" s="2">
        <v>0.47666666666666663</v>
      </c>
      <c r="AB32" s="2">
        <v>1.5566666666666666</v>
      </c>
      <c r="AC32" s="3">
        <v>104.75999999999999</v>
      </c>
      <c r="AD32" s="3">
        <v>46.236666666666657</v>
      </c>
      <c r="AE32" s="3">
        <v>0</v>
      </c>
      <c r="AF32" s="3">
        <v>0</v>
      </c>
      <c r="AG32" s="3">
        <v>150.99666666666664</v>
      </c>
      <c r="AH32" s="4">
        <v>0.1359746</v>
      </c>
    </row>
    <row r="33" spans="1:34" x14ac:dyDescent="0.25">
      <c r="A33">
        <v>2016</v>
      </c>
      <c r="B33">
        <v>159</v>
      </c>
      <c r="C33" s="1">
        <v>42528</v>
      </c>
      <c r="D33" t="s">
        <v>62</v>
      </c>
      <c r="E33">
        <v>3</v>
      </c>
      <c r="F33">
        <v>20</v>
      </c>
      <c r="G33" s="2">
        <f t="shared" si="0"/>
        <v>0.2</v>
      </c>
      <c r="H33">
        <v>9</v>
      </c>
      <c r="I33">
        <v>5</v>
      </c>
      <c r="J33">
        <v>4</v>
      </c>
      <c r="K33">
        <v>16</v>
      </c>
      <c r="L33" s="2">
        <f t="shared" si="1"/>
        <v>0.16</v>
      </c>
      <c r="M33">
        <v>9</v>
      </c>
      <c r="N33">
        <v>5</v>
      </c>
      <c r="O33">
        <v>4</v>
      </c>
      <c r="P33">
        <v>16</v>
      </c>
      <c r="Q33" s="2">
        <f t="shared" si="2"/>
        <v>0.16</v>
      </c>
      <c r="R33">
        <v>9</v>
      </c>
      <c r="S33">
        <v>6</v>
      </c>
      <c r="T33">
        <v>3</v>
      </c>
      <c r="U33" s="3">
        <v>1.3333333333333333</v>
      </c>
      <c r="V33" s="3">
        <v>0.66666666666666663</v>
      </c>
      <c r="W33" s="3">
        <v>0</v>
      </c>
      <c r="X33" s="3">
        <v>0</v>
      </c>
      <c r="Y33" s="3">
        <v>0</v>
      </c>
      <c r="Z33" s="2">
        <v>1.2866666666666666</v>
      </c>
      <c r="AA33" s="2">
        <v>0.6366666666666666</v>
      </c>
      <c r="AB33" s="2">
        <v>1.9266666666666665</v>
      </c>
      <c r="AC33" s="3">
        <v>124.80666666666666</v>
      </c>
      <c r="AD33" s="3">
        <v>61.756666666666653</v>
      </c>
      <c r="AE33" s="3">
        <v>0</v>
      </c>
      <c r="AF33" s="3">
        <v>0.32333333333333336</v>
      </c>
      <c r="AG33" s="3">
        <v>186.88666666666663</v>
      </c>
      <c r="AH33" s="4">
        <v>0.17057126666666664</v>
      </c>
    </row>
    <row r="34" spans="1:34" x14ac:dyDescent="0.25">
      <c r="A34">
        <v>2016</v>
      </c>
      <c r="B34">
        <v>159</v>
      </c>
      <c r="C34" s="1">
        <v>42528</v>
      </c>
      <c r="D34" t="s">
        <v>63</v>
      </c>
      <c r="E34">
        <v>3</v>
      </c>
      <c r="F34">
        <v>13</v>
      </c>
      <c r="G34" s="2">
        <f t="shared" si="0"/>
        <v>0.13</v>
      </c>
      <c r="H34">
        <v>7</v>
      </c>
      <c r="I34">
        <v>5</v>
      </c>
      <c r="J34">
        <v>2</v>
      </c>
      <c r="K34">
        <v>16</v>
      </c>
      <c r="L34" s="2">
        <f t="shared" si="1"/>
        <v>0.16</v>
      </c>
      <c r="M34">
        <v>9</v>
      </c>
      <c r="N34">
        <v>6</v>
      </c>
      <c r="O34">
        <v>3</v>
      </c>
      <c r="P34">
        <v>16</v>
      </c>
      <c r="Q34" s="2">
        <f t="shared" si="2"/>
        <v>0.16</v>
      </c>
      <c r="R34">
        <v>9</v>
      </c>
      <c r="S34">
        <v>5</v>
      </c>
      <c r="T34">
        <v>4</v>
      </c>
      <c r="U34" s="3">
        <v>1.3333333333333333</v>
      </c>
      <c r="V34" s="3">
        <v>0</v>
      </c>
      <c r="W34" s="3">
        <v>0</v>
      </c>
      <c r="X34" s="3">
        <v>0</v>
      </c>
      <c r="Y34" s="3">
        <v>0</v>
      </c>
      <c r="Z34" s="2">
        <v>1.31</v>
      </c>
      <c r="AA34" s="2">
        <v>0.58333333333333337</v>
      </c>
      <c r="AB34" s="2">
        <v>1.8933333333333333</v>
      </c>
      <c r="AC34" s="3">
        <v>127.07</v>
      </c>
      <c r="AD34" s="3">
        <v>56.583333333333336</v>
      </c>
      <c r="AE34" s="3">
        <v>0</v>
      </c>
      <c r="AF34" s="3">
        <v>0</v>
      </c>
      <c r="AG34" s="3">
        <v>183.65333333333334</v>
      </c>
      <c r="AH34" s="4">
        <v>0.1794629333333333</v>
      </c>
    </row>
    <row r="35" spans="1:34" x14ac:dyDescent="0.25">
      <c r="A35">
        <v>2016</v>
      </c>
      <c r="B35">
        <v>159</v>
      </c>
      <c r="C35" s="1">
        <v>42528</v>
      </c>
      <c r="D35" t="s">
        <v>64</v>
      </c>
      <c r="E35">
        <v>3</v>
      </c>
      <c r="F35">
        <v>18</v>
      </c>
      <c r="G35" s="2">
        <f t="shared" si="0"/>
        <v>0.18</v>
      </c>
      <c r="H35">
        <v>8</v>
      </c>
      <c r="I35">
        <v>6</v>
      </c>
      <c r="J35">
        <v>2</v>
      </c>
      <c r="K35">
        <v>16</v>
      </c>
      <c r="L35" s="2">
        <f t="shared" si="1"/>
        <v>0.16</v>
      </c>
      <c r="M35">
        <v>7</v>
      </c>
      <c r="N35">
        <v>6</v>
      </c>
      <c r="O35">
        <v>1</v>
      </c>
      <c r="P35">
        <v>15</v>
      </c>
      <c r="Q35" s="2">
        <f t="shared" si="2"/>
        <v>0.15</v>
      </c>
      <c r="R35">
        <v>7</v>
      </c>
      <c r="S35">
        <v>4</v>
      </c>
      <c r="T35">
        <v>3</v>
      </c>
      <c r="U35" s="3">
        <v>0.66666666666666663</v>
      </c>
      <c r="V35" s="3">
        <v>0.33333333333333331</v>
      </c>
      <c r="W35" s="3">
        <v>0</v>
      </c>
      <c r="X35" s="3">
        <v>0</v>
      </c>
      <c r="Y35" s="3">
        <v>0</v>
      </c>
      <c r="Z35" s="2">
        <v>1.5033333333333332</v>
      </c>
      <c r="AA35" s="2">
        <v>0.6166666666666667</v>
      </c>
      <c r="AB35" s="2">
        <v>2.1199999999999997</v>
      </c>
      <c r="AC35" s="3">
        <v>145.8233333333333</v>
      </c>
      <c r="AD35" s="3">
        <v>59.81666666666667</v>
      </c>
      <c r="AE35" s="3">
        <v>0</v>
      </c>
      <c r="AF35" s="3">
        <v>0</v>
      </c>
      <c r="AG35" s="3">
        <v>205.63999999999996</v>
      </c>
      <c r="AH35" s="4">
        <v>0.1845425</v>
      </c>
    </row>
    <row r="36" spans="1:34" x14ac:dyDescent="0.25">
      <c r="A36">
        <v>2016</v>
      </c>
      <c r="B36">
        <v>159</v>
      </c>
      <c r="C36" s="1">
        <v>42528</v>
      </c>
      <c r="D36" t="s">
        <v>65</v>
      </c>
      <c r="E36">
        <v>3</v>
      </c>
      <c r="F36">
        <v>11</v>
      </c>
      <c r="G36" s="2">
        <f t="shared" si="0"/>
        <v>0.11</v>
      </c>
      <c r="H36">
        <v>6</v>
      </c>
      <c r="J36">
        <v>0</v>
      </c>
      <c r="K36">
        <v>13</v>
      </c>
      <c r="L36" s="2">
        <f t="shared" si="1"/>
        <v>0.13</v>
      </c>
      <c r="M36">
        <v>6</v>
      </c>
      <c r="N36">
        <v>4</v>
      </c>
      <c r="O36">
        <v>2</v>
      </c>
      <c r="P36">
        <v>10</v>
      </c>
      <c r="Q36" s="2">
        <f t="shared" si="2"/>
        <v>0.1</v>
      </c>
      <c r="R36">
        <v>7</v>
      </c>
      <c r="T36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2">
        <v>0.6</v>
      </c>
      <c r="AA36" s="2">
        <v>0.23333333333333331</v>
      </c>
      <c r="AB36" s="2">
        <v>0.83333333333333337</v>
      </c>
      <c r="AC36" s="3">
        <v>58.199999999999989</v>
      </c>
      <c r="AD36" s="3">
        <v>22.633333333333329</v>
      </c>
      <c r="AE36" s="3">
        <v>0</v>
      </c>
      <c r="AF36" s="3">
        <v>0</v>
      </c>
      <c r="AG36" s="3">
        <v>80.833333333333314</v>
      </c>
      <c r="AH36" s="4">
        <v>7.8282233333333326E-2</v>
      </c>
    </row>
    <row r="37" spans="1:34" x14ac:dyDescent="0.25">
      <c r="A37">
        <v>2016</v>
      </c>
      <c r="B37">
        <v>159</v>
      </c>
      <c r="C37" s="1">
        <v>42528</v>
      </c>
      <c r="D37" t="s">
        <v>66</v>
      </c>
      <c r="E37">
        <v>3</v>
      </c>
      <c r="F37">
        <v>14</v>
      </c>
      <c r="G37" s="2">
        <f t="shared" si="0"/>
        <v>0.14000000000000001</v>
      </c>
      <c r="H37">
        <v>8</v>
      </c>
      <c r="I37">
        <v>5</v>
      </c>
      <c r="J37">
        <v>3</v>
      </c>
      <c r="K37">
        <v>15</v>
      </c>
      <c r="L37" s="2">
        <f t="shared" si="1"/>
        <v>0.15</v>
      </c>
      <c r="M37">
        <v>8</v>
      </c>
      <c r="N37">
        <v>5</v>
      </c>
      <c r="O37">
        <v>3</v>
      </c>
      <c r="P37">
        <v>16</v>
      </c>
      <c r="Q37" s="2">
        <f t="shared" si="2"/>
        <v>0.16</v>
      </c>
      <c r="R37">
        <v>8</v>
      </c>
      <c r="S37">
        <v>5</v>
      </c>
      <c r="T37">
        <v>3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2">
        <v>1.04</v>
      </c>
      <c r="AA37" s="2">
        <v>0.45</v>
      </c>
      <c r="AB37" s="2">
        <v>1.4900000000000002</v>
      </c>
      <c r="AC37" s="3">
        <v>100.88</v>
      </c>
      <c r="AD37" s="3">
        <v>43.65</v>
      </c>
      <c r="AE37" s="3">
        <v>0</v>
      </c>
      <c r="AF37" s="3">
        <v>0</v>
      </c>
      <c r="AG37" s="3">
        <v>144.53</v>
      </c>
      <c r="AH37" s="4">
        <v>0.14378956666666665</v>
      </c>
    </row>
    <row r="38" spans="1:34" x14ac:dyDescent="0.25">
      <c r="A38">
        <v>2016</v>
      </c>
      <c r="B38">
        <v>159</v>
      </c>
      <c r="C38" s="1">
        <v>42528</v>
      </c>
      <c r="D38" t="s">
        <v>67</v>
      </c>
      <c r="E38">
        <v>3</v>
      </c>
      <c r="F38">
        <v>16</v>
      </c>
      <c r="G38" s="2">
        <f t="shared" si="0"/>
        <v>0.16</v>
      </c>
      <c r="H38">
        <v>8</v>
      </c>
      <c r="I38">
        <v>6</v>
      </c>
      <c r="J38">
        <v>2</v>
      </c>
      <c r="K38">
        <v>16</v>
      </c>
      <c r="L38" s="2">
        <f t="shared" si="1"/>
        <v>0.16</v>
      </c>
      <c r="M38">
        <v>7</v>
      </c>
      <c r="O38">
        <v>0</v>
      </c>
      <c r="P38">
        <v>18</v>
      </c>
      <c r="Q38" s="2">
        <f t="shared" si="2"/>
        <v>0.18</v>
      </c>
      <c r="R38">
        <v>7</v>
      </c>
      <c r="S38">
        <v>5</v>
      </c>
      <c r="T38">
        <v>2</v>
      </c>
      <c r="U38" s="3">
        <v>0.66666666666666663</v>
      </c>
      <c r="V38" s="3">
        <v>0</v>
      </c>
      <c r="W38" s="3">
        <v>0</v>
      </c>
      <c r="X38" s="3">
        <v>0</v>
      </c>
      <c r="Y38" s="3">
        <v>0</v>
      </c>
      <c r="Z38" s="2">
        <v>1.0366666666666666</v>
      </c>
      <c r="AA38" s="2">
        <v>0.46333333333333332</v>
      </c>
      <c r="AB38" s="2">
        <v>1.5</v>
      </c>
      <c r="AC38" s="3">
        <v>100.55666666666666</v>
      </c>
      <c r="AD38" s="3">
        <v>44.943333333333328</v>
      </c>
      <c r="AE38" s="3">
        <v>0</v>
      </c>
      <c r="AF38" s="3">
        <v>0</v>
      </c>
      <c r="AG38" s="3">
        <v>145.5</v>
      </c>
      <c r="AH38" s="4">
        <v>0.14134516666666666</v>
      </c>
    </row>
    <row r="39" spans="1:34" x14ac:dyDescent="0.25">
      <c r="A39">
        <v>2016</v>
      </c>
      <c r="B39">
        <v>159</v>
      </c>
      <c r="C39" s="1">
        <v>42528</v>
      </c>
      <c r="D39" t="s">
        <v>68</v>
      </c>
      <c r="E39">
        <v>3</v>
      </c>
      <c r="F39">
        <v>20</v>
      </c>
      <c r="G39" s="2">
        <f t="shared" si="0"/>
        <v>0.2</v>
      </c>
      <c r="H39">
        <v>8</v>
      </c>
      <c r="I39">
        <v>6</v>
      </c>
      <c r="J39">
        <v>2</v>
      </c>
      <c r="K39">
        <v>16</v>
      </c>
      <c r="L39" s="2">
        <f t="shared" si="1"/>
        <v>0.16</v>
      </c>
      <c r="M39">
        <v>8</v>
      </c>
      <c r="N39">
        <v>6</v>
      </c>
      <c r="O39">
        <v>2</v>
      </c>
      <c r="P39">
        <v>14</v>
      </c>
      <c r="Q39" s="2">
        <f t="shared" si="2"/>
        <v>0.14000000000000001</v>
      </c>
      <c r="R39">
        <v>7</v>
      </c>
      <c r="S39">
        <v>6</v>
      </c>
      <c r="T39">
        <v>1</v>
      </c>
      <c r="U39" s="3">
        <v>0.66666666666666663</v>
      </c>
      <c r="V39" s="3">
        <v>0</v>
      </c>
      <c r="W39" s="3">
        <v>0</v>
      </c>
      <c r="X39" s="3">
        <v>0</v>
      </c>
      <c r="Y39" s="3">
        <v>0</v>
      </c>
      <c r="Z39" s="2">
        <v>1.23</v>
      </c>
      <c r="AA39" s="2">
        <v>0.54666666666666663</v>
      </c>
      <c r="AB39" s="2">
        <v>1.7766666666666666</v>
      </c>
      <c r="AC39" s="3">
        <v>119.30999999999999</v>
      </c>
      <c r="AD39" s="3">
        <v>53.026666666666664</v>
      </c>
      <c r="AE39" s="3">
        <v>0</v>
      </c>
      <c r="AF39" s="3">
        <v>0</v>
      </c>
      <c r="AG39" s="3">
        <v>172.33666666666664</v>
      </c>
      <c r="AH39" s="4">
        <v>0.16244913333333333</v>
      </c>
    </row>
    <row r="40" spans="1:34" x14ac:dyDescent="0.25">
      <c r="A40">
        <v>2016</v>
      </c>
      <c r="B40">
        <v>159</v>
      </c>
      <c r="C40" s="1">
        <v>42528</v>
      </c>
      <c r="D40" t="s">
        <v>69</v>
      </c>
      <c r="E40">
        <v>3</v>
      </c>
      <c r="F40">
        <v>10</v>
      </c>
      <c r="G40" s="2">
        <f t="shared" si="0"/>
        <v>0.1</v>
      </c>
      <c r="H40">
        <v>7</v>
      </c>
      <c r="J40">
        <v>0</v>
      </c>
      <c r="K40">
        <v>11</v>
      </c>
      <c r="L40" s="2">
        <f t="shared" si="1"/>
        <v>0.11</v>
      </c>
      <c r="M40">
        <v>7</v>
      </c>
      <c r="O40">
        <v>0</v>
      </c>
      <c r="P40">
        <v>13</v>
      </c>
      <c r="Q40" s="2">
        <f t="shared" si="2"/>
        <v>0.13</v>
      </c>
      <c r="R40">
        <v>8</v>
      </c>
      <c r="S40">
        <v>6</v>
      </c>
      <c r="T40">
        <v>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>
        <v>0.73</v>
      </c>
      <c r="AA40" s="2">
        <v>0.27999999999999997</v>
      </c>
      <c r="AB40" s="2">
        <v>1.01</v>
      </c>
      <c r="AC40" s="3">
        <v>70.809999999999988</v>
      </c>
      <c r="AD40" s="3">
        <v>27.159999999999997</v>
      </c>
      <c r="AE40" s="3">
        <v>0</v>
      </c>
      <c r="AF40" s="3">
        <v>0</v>
      </c>
      <c r="AG40" s="3">
        <v>97.969999999999985</v>
      </c>
      <c r="AH40" s="4">
        <v>9.2505666666666667E-2</v>
      </c>
    </row>
    <row r="41" spans="1:34" x14ac:dyDescent="0.25">
      <c r="A41">
        <v>2016</v>
      </c>
      <c r="B41">
        <v>159</v>
      </c>
      <c r="C41" s="1">
        <v>42528</v>
      </c>
      <c r="D41" t="s">
        <v>70</v>
      </c>
      <c r="E41">
        <v>3</v>
      </c>
      <c r="F41">
        <v>14</v>
      </c>
      <c r="G41" s="2">
        <f t="shared" si="0"/>
        <v>0.14000000000000001</v>
      </c>
      <c r="H41">
        <v>8</v>
      </c>
      <c r="J41">
        <v>0</v>
      </c>
      <c r="K41">
        <v>15</v>
      </c>
      <c r="L41" s="2">
        <f t="shared" si="1"/>
        <v>0.15</v>
      </c>
      <c r="M41">
        <v>8</v>
      </c>
      <c r="N41">
        <v>6</v>
      </c>
      <c r="O41">
        <v>2</v>
      </c>
      <c r="P41">
        <v>16</v>
      </c>
      <c r="Q41" s="2">
        <f t="shared" si="2"/>
        <v>0.16</v>
      </c>
      <c r="R41">
        <v>8</v>
      </c>
      <c r="S41">
        <v>5</v>
      </c>
      <c r="T41">
        <v>3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2">
        <v>1.1399999999999999</v>
      </c>
      <c r="AA41" s="2">
        <v>0.45666666666666672</v>
      </c>
      <c r="AB41" s="2">
        <v>1.5966666666666667</v>
      </c>
      <c r="AC41" s="3">
        <v>110.57999999999998</v>
      </c>
      <c r="AD41" s="3">
        <v>44.296666666666667</v>
      </c>
      <c r="AE41" s="3">
        <v>0</v>
      </c>
      <c r="AF41" s="3">
        <v>0</v>
      </c>
      <c r="AG41" s="3">
        <v>154.87666666666667</v>
      </c>
      <c r="AH41" s="4">
        <v>0.14931856666666665</v>
      </c>
    </row>
    <row r="42" spans="1:34" x14ac:dyDescent="0.25">
      <c r="A42">
        <v>2016</v>
      </c>
      <c r="B42">
        <v>159</v>
      </c>
      <c r="C42" s="1">
        <v>42528</v>
      </c>
      <c r="D42" t="s">
        <v>71</v>
      </c>
      <c r="E42">
        <v>3</v>
      </c>
      <c r="F42">
        <v>21</v>
      </c>
      <c r="G42" s="2">
        <f t="shared" si="0"/>
        <v>0.21</v>
      </c>
      <c r="H42">
        <v>10</v>
      </c>
      <c r="I42">
        <v>7</v>
      </c>
      <c r="J42">
        <v>3</v>
      </c>
      <c r="K42">
        <v>18</v>
      </c>
      <c r="L42" s="2">
        <f t="shared" si="1"/>
        <v>0.18</v>
      </c>
      <c r="M42">
        <v>10</v>
      </c>
      <c r="N42">
        <v>7</v>
      </c>
      <c r="O42">
        <v>3</v>
      </c>
      <c r="P42">
        <v>17</v>
      </c>
      <c r="Q42" s="2">
        <f t="shared" si="2"/>
        <v>0.17</v>
      </c>
      <c r="R42">
        <v>10</v>
      </c>
      <c r="S42">
        <v>7</v>
      </c>
      <c r="T42">
        <v>3</v>
      </c>
      <c r="U42" s="3">
        <v>1</v>
      </c>
      <c r="V42" s="3">
        <v>1.3333333333333333</v>
      </c>
      <c r="W42" s="3">
        <v>0</v>
      </c>
      <c r="X42" s="3">
        <v>0</v>
      </c>
      <c r="Y42" s="3">
        <v>0</v>
      </c>
      <c r="Z42" s="2">
        <v>1.7933333333333332</v>
      </c>
      <c r="AA42" s="2">
        <v>0.86</v>
      </c>
      <c r="AB42" s="2">
        <v>2.6566666666666667</v>
      </c>
      <c r="AC42" s="3">
        <v>173.95333333333332</v>
      </c>
      <c r="AD42" s="3">
        <v>83.419999999999987</v>
      </c>
      <c r="AE42" s="3">
        <v>0</v>
      </c>
      <c r="AF42" s="3">
        <v>0.32333333333333336</v>
      </c>
      <c r="AG42" s="3">
        <v>257.69666666666666</v>
      </c>
      <c r="AH42" s="4">
        <v>0.24940639999999997</v>
      </c>
    </row>
    <row r="43" spans="1:34" x14ac:dyDescent="0.25">
      <c r="A43">
        <v>2016</v>
      </c>
      <c r="B43">
        <v>159</v>
      </c>
      <c r="C43" s="1">
        <v>42528</v>
      </c>
      <c r="D43" t="s">
        <v>72</v>
      </c>
      <c r="E43">
        <v>3</v>
      </c>
      <c r="F43">
        <v>16</v>
      </c>
      <c r="G43" s="2">
        <f t="shared" si="0"/>
        <v>0.16</v>
      </c>
      <c r="H43">
        <v>9</v>
      </c>
      <c r="I43">
        <v>7</v>
      </c>
      <c r="J43">
        <v>2</v>
      </c>
      <c r="K43">
        <v>15</v>
      </c>
      <c r="L43" s="2">
        <f t="shared" si="1"/>
        <v>0.15</v>
      </c>
      <c r="M43">
        <v>9</v>
      </c>
      <c r="N43">
        <v>6</v>
      </c>
      <c r="O43">
        <v>3</v>
      </c>
      <c r="P43">
        <v>14</v>
      </c>
      <c r="Q43" s="2">
        <f t="shared" si="2"/>
        <v>0.14000000000000001</v>
      </c>
      <c r="R43">
        <v>8</v>
      </c>
      <c r="S43">
        <v>6</v>
      </c>
      <c r="T43">
        <v>2</v>
      </c>
      <c r="U43" s="3">
        <v>0.33333333333333331</v>
      </c>
      <c r="V43" s="3">
        <v>0</v>
      </c>
      <c r="W43" s="3">
        <v>0</v>
      </c>
      <c r="X43" s="3">
        <v>0</v>
      </c>
      <c r="Y43" s="3">
        <v>0</v>
      </c>
      <c r="Z43" s="2">
        <v>1.1100000000000001</v>
      </c>
      <c r="AA43" s="2">
        <v>0.47666666666666663</v>
      </c>
      <c r="AB43" s="2">
        <v>1.5866666666666667</v>
      </c>
      <c r="AC43" s="3">
        <v>107.67</v>
      </c>
      <c r="AD43" s="3">
        <v>46.236666666666657</v>
      </c>
      <c r="AE43" s="3">
        <v>0</v>
      </c>
      <c r="AF43" s="3">
        <v>0</v>
      </c>
      <c r="AG43" s="3">
        <v>153.90666666666667</v>
      </c>
      <c r="AH43" s="4">
        <v>0.14270316666666666</v>
      </c>
    </row>
    <row r="44" spans="1:34" x14ac:dyDescent="0.25">
      <c r="A44">
        <v>2016</v>
      </c>
      <c r="B44">
        <v>159</v>
      </c>
      <c r="C44" s="1">
        <v>42528</v>
      </c>
      <c r="D44" t="s">
        <v>73</v>
      </c>
      <c r="E44">
        <v>3</v>
      </c>
      <c r="F44">
        <v>15</v>
      </c>
      <c r="G44" s="2">
        <f t="shared" si="0"/>
        <v>0.15</v>
      </c>
      <c r="H44">
        <v>9</v>
      </c>
      <c r="I44">
        <v>8</v>
      </c>
      <c r="J44">
        <v>1</v>
      </c>
      <c r="K44">
        <v>15</v>
      </c>
      <c r="L44" s="2">
        <f t="shared" si="1"/>
        <v>0.15</v>
      </c>
      <c r="M44">
        <v>9</v>
      </c>
      <c r="N44">
        <v>6</v>
      </c>
      <c r="O44">
        <v>3</v>
      </c>
      <c r="P44">
        <v>12</v>
      </c>
      <c r="Q44" s="2">
        <f t="shared" si="2"/>
        <v>0.12</v>
      </c>
      <c r="R44">
        <v>7</v>
      </c>
      <c r="T44">
        <v>0</v>
      </c>
      <c r="U44" s="3">
        <v>0</v>
      </c>
      <c r="V44" s="3">
        <v>0.33333333333333331</v>
      </c>
      <c r="W44" s="3">
        <v>0</v>
      </c>
      <c r="X44" s="3">
        <v>0</v>
      </c>
      <c r="Y44" s="3">
        <v>0</v>
      </c>
      <c r="Z44" s="2">
        <v>0.96</v>
      </c>
      <c r="AA44" s="2">
        <v>0.41333333333333333</v>
      </c>
      <c r="AB44" s="2">
        <v>1.3766666666666667</v>
      </c>
      <c r="AC44" s="3">
        <v>93.11999999999999</v>
      </c>
      <c r="AD44" s="3">
        <v>40.093333333333327</v>
      </c>
      <c r="AE44" s="3">
        <v>0</v>
      </c>
      <c r="AF44" s="3">
        <v>0.32333333333333336</v>
      </c>
      <c r="AG44" s="3">
        <v>133.53666666666663</v>
      </c>
      <c r="AH44" s="4">
        <v>0.12596096666666665</v>
      </c>
    </row>
    <row r="45" spans="1:34" x14ac:dyDescent="0.25">
      <c r="A45">
        <v>2016</v>
      </c>
      <c r="B45">
        <v>159</v>
      </c>
      <c r="C45" s="1">
        <v>42528</v>
      </c>
      <c r="D45" t="s">
        <v>74</v>
      </c>
      <c r="E45">
        <v>3</v>
      </c>
      <c r="F45">
        <v>19</v>
      </c>
      <c r="G45" s="2">
        <f t="shared" si="0"/>
        <v>0.19</v>
      </c>
      <c r="H45">
        <v>10</v>
      </c>
      <c r="I45">
        <v>6</v>
      </c>
      <c r="J45">
        <v>4</v>
      </c>
      <c r="K45">
        <v>13</v>
      </c>
      <c r="L45" s="2">
        <f t="shared" si="1"/>
        <v>0.13</v>
      </c>
      <c r="M45">
        <v>8</v>
      </c>
      <c r="N45">
        <v>7</v>
      </c>
      <c r="O45">
        <v>1</v>
      </c>
      <c r="P45">
        <v>10</v>
      </c>
      <c r="Q45" s="2">
        <f t="shared" si="2"/>
        <v>0.1</v>
      </c>
      <c r="R45">
        <v>7</v>
      </c>
      <c r="T45">
        <v>0</v>
      </c>
      <c r="U45" s="3">
        <v>0</v>
      </c>
      <c r="V45" s="3">
        <v>0.66666666666666663</v>
      </c>
      <c r="W45" s="3">
        <v>0</v>
      </c>
      <c r="X45" s="3">
        <v>0</v>
      </c>
      <c r="Y45" s="3">
        <v>0</v>
      </c>
      <c r="Z45" s="2">
        <v>1.1500000000000001</v>
      </c>
      <c r="AA45" s="2">
        <v>0.51666666666666672</v>
      </c>
      <c r="AB45" s="2">
        <v>1.6733333333333331</v>
      </c>
      <c r="AC45" s="3">
        <v>111.55000000000001</v>
      </c>
      <c r="AD45" s="3">
        <v>50.116666666666667</v>
      </c>
      <c r="AE45" s="3">
        <v>0</v>
      </c>
      <c r="AF45" s="3">
        <v>0.64666666666666672</v>
      </c>
      <c r="AG45" s="3">
        <v>162.31333333333336</v>
      </c>
      <c r="AH45" s="4">
        <v>0.14797996666666666</v>
      </c>
    </row>
    <row r="46" spans="1:34" x14ac:dyDescent="0.25">
      <c r="A46">
        <v>2016</v>
      </c>
      <c r="B46">
        <v>159</v>
      </c>
      <c r="C46" s="1">
        <v>42528</v>
      </c>
      <c r="D46" t="s">
        <v>75</v>
      </c>
      <c r="E46">
        <v>3</v>
      </c>
      <c r="F46">
        <v>21</v>
      </c>
      <c r="G46" s="2">
        <f t="shared" si="0"/>
        <v>0.21</v>
      </c>
      <c r="H46">
        <v>10</v>
      </c>
      <c r="I46">
        <v>7</v>
      </c>
      <c r="J46">
        <v>3</v>
      </c>
      <c r="K46">
        <v>18</v>
      </c>
      <c r="L46" s="2">
        <f t="shared" si="1"/>
        <v>0.18</v>
      </c>
      <c r="M46">
        <v>9</v>
      </c>
      <c r="N46">
        <v>7</v>
      </c>
      <c r="O46">
        <v>2</v>
      </c>
      <c r="P46">
        <v>13</v>
      </c>
      <c r="Q46" s="2">
        <f t="shared" si="2"/>
        <v>0.13</v>
      </c>
      <c r="R46">
        <v>8</v>
      </c>
      <c r="S46">
        <v>6</v>
      </c>
      <c r="T46">
        <v>2</v>
      </c>
      <c r="U46" s="3">
        <v>0.33333333333333331</v>
      </c>
      <c r="V46" s="3">
        <v>0.33333333333333331</v>
      </c>
      <c r="W46" s="3">
        <v>0</v>
      </c>
      <c r="X46" s="3">
        <v>0</v>
      </c>
      <c r="Y46" s="3">
        <v>0</v>
      </c>
      <c r="Z46" s="2">
        <v>1.3466666666666667</v>
      </c>
      <c r="AA46" s="2">
        <v>0.64333333333333331</v>
      </c>
      <c r="AB46" s="2">
        <v>1.9933333333333332</v>
      </c>
      <c r="AC46" s="3">
        <v>130.62666666666667</v>
      </c>
      <c r="AD46" s="3">
        <v>62.403333333333329</v>
      </c>
      <c r="AE46" s="3">
        <v>0</v>
      </c>
      <c r="AF46" s="3">
        <v>0.32333333333333336</v>
      </c>
      <c r="AG46" s="3">
        <v>193.35333333333332</v>
      </c>
      <c r="AH46" s="4">
        <v>0.1720392</v>
      </c>
    </row>
    <row r="47" spans="1:34" x14ac:dyDescent="0.25">
      <c r="A47">
        <v>2016</v>
      </c>
      <c r="B47">
        <v>159</v>
      </c>
      <c r="C47" s="1">
        <v>42528</v>
      </c>
      <c r="D47" t="s">
        <v>76</v>
      </c>
      <c r="E47">
        <v>3</v>
      </c>
      <c r="F47">
        <v>21</v>
      </c>
      <c r="G47" s="2">
        <f t="shared" si="0"/>
        <v>0.21</v>
      </c>
      <c r="H47">
        <v>10</v>
      </c>
      <c r="I47">
        <v>6</v>
      </c>
      <c r="J47">
        <v>4</v>
      </c>
      <c r="K47">
        <v>18</v>
      </c>
      <c r="L47" s="2">
        <f t="shared" si="1"/>
        <v>0.18</v>
      </c>
      <c r="M47">
        <v>9</v>
      </c>
      <c r="N47">
        <v>7</v>
      </c>
      <c r="O47">
        <v>2</v>
      </c>
      <c r="P47">
        <v>17</v>
      </c>
      <c r="Q47" s="2">
        <f t="shared" si="2"/>
        <v>0.17</v>
      </c>
      <c r="R47">
        <v>9</v>
      </c>
      <c r="S47">
        <v>6</v>
      </c>
      <c r="T47">
        <v>3</v>
      </c>
      <c r="U47" s="3">
        <v>1</v>
      </c>
      <c r="V47" s="3">
        <v>0.33333333333333331</v>
      </c>
      <c r="W47" s="3">
        <v>0</v>
      </c>
      <c r="X47" s="3">
        <v>0</v>
      </c>
      <c r="Y47" s="3">
        <v>0</v>
      </c>
      <c r="Z47" s="2">
        <v>1.54</v>
      </c>
      <c r="AA47" s="2">
        <v>0.78333333333333333</v>
      </c>
      <c r="AB47" s="2">
        <v>2.3233333333333337</v>
      </c>
      <c r="AC47" s="3">
        <v>149.38</v>
      </c>
      <c r="AD47" s="3">
        <v>75.983333333333334</v>
      </c>
      <c r="AE47" s="3">
        <v>0</v>
      </c>
      <c r="AF47" s="3">
        <v>0</v>
      </c>
      <c r="AG47" s="3">
        <v>225.36333333333334</v>
      </c>
      <c r="AH47" s="4">
        <v>0.20421733333333333</v>
      </c>
    </row>
    <row r="48" spans="1:34" x14ac:dyDescent="0.25">
      <c r="A48">
        <v>2016</v>
      </c>
      <c r="B48">
        <v>159</v>
      </c>
      <c r="C48" s="1">
        <v>42528</v>
      </c>
      <c r="D48" t="s">
        <v>77</v>
      </c>
      <c r="E48">
        <v>3</v>
      </c>
      <c r="F48">
        <v>19</v>
      </c>
      <c r="G48" s="2">
        <f t="shared" si="0"/>
        <v>0.19</v>
      </c>
      <c r="H48">
        <v>10</v>
      </c>
      <c r="I48">
        <v>7</v>
      </c>
      <c r="J48">
        <v>3</v>
      </c>
      <c r="K48">
        <v>17</v>
      </c>
      <c r="L48" s="2">
        <f t="shared" si="1"/>
        <v>0.17</v>
      </c>
      <c r="M48">
        <v>10</v>
      </c>
      <c r="N48">
        <v>6</v>
      </c>
      <c r="O48">
        <v>4</v>
      </c>
      <c r="P48">
        <v>16</v>
      </c>
      <c r="Q48" s="2">
        <f t="shared" si="2"/>
        <v>0.16</v>
      </c>
      <c r="R48">
        <v>9</v>
      </c>
      <c r="S48">
        <v>6</v>
      </c>
      <c r="T48">
        <v>3</v>
      </c>
      <c r="U48" s="3">
        <v>0.66666666666666663</v>
      </c>
      <c r="V48" s="3">
        <v>0</v>
      </c>
      <c r="W48" s="3">
        <v>0</v>
      </c>
      <c r="X48" s="3">
        <v>0</v>
      </c>
      <c r="Y48" s="3">
        <v>0</v>
      </c>
      <c r="Z48" s="2">
        <v>1.4166666666666667</v>
      </c>
      <c r="AA48" s="2">
        <v>0.65</v>
      </c>
      <c r="AB48" s="2">
        <v>2.0666666666666669</v>
      </c>
      <c r="AC48" s="3">
        <v>137.41666666666666</v>
      </c>
      <c r="AD48" s="3">
        <v>63.04999999999999</v>
      </c>
      <c r="AE48" s="3">
        <v>0</v>
      </c>
      <c r="AF48" s="3">
        <v>0</v>
      </c>
      <c r="AG48" s="3">
        <v>200.46666666666664</v>
      </c>
      <c r="AH48" s="4">
        <v>0.19378983333333333</v>
      </c>
    </row>
    <row r="49" spans="1:34" x14ac:dyDescent="0.25">
      <c r="A49">
        <v>2016</v>
      </c>
      <c r="B49">
        <v>159</v>
      </c>
      <c r="C49" s="1">
        <v>42528</v>
      </c>
      <c r="D49" t="s">
        <v>78</v>
      </c>
      <c r="E49">
        <v>3</v>
      </c>
      <c r="F49">
        <v>24</v>
      </c>
      <c r="G49" s="2">
        <f t="shared" si="0"/>
        <v>0.24</v>
      </c>
      <c r="H49">
        <v>10</v>
      </c>
      <c r="I49">
        <v>6</v>
      </c>
      <c r="J49">
        <v>4</v>
      </c>
      <c r="K49">
        <v>18</v>
      </c>
      <c r="L49" s="2">
        <f t="shared" si="1"/>
        <v>0.18</v>
      </c>
      <c r="M49">
        <v>6</v>
      </c>
      <c r="N49">
        <v>7</v>
      </c>
      <c r="O49">
        <v>2</v>
      </c>
      <c r="P49">
        <v>17</v>
      </c>
      <c r="Q49" s="2">
        <f t="shared" si="2"/>
        <v>0.17</v>
      </c>
      <c r="R49">
        <v>8</v>
      </c>
      <c r="S49">
        <v>7</v>
      </c>
      <c r="T49">
        <v>1</v>
      </c>
      <c r="U49" s="3">
        <v>0.66666666666666663</v>
      </c>
      <c r="V49" s="3">
        <v>0.33333333333333331</v>
      </c>
      <c r="W49" s="3">
        <v>0</v>
      </c>
      <c r="X49" s="3">
        <v>0</v>
      </c>
      <c r="Y49" s="3">
        <v>0</v>
      </c>
      <c r="Z49" s="2">
        <v>1.6333333333333335</v>
      </c>
      <c r="AA49" s="2">
        <v>0.83333333333333337</v>
      </c>
      <c r="AB49" s="2">
        <v>2.4700000000000002</v>
      </c>
      <c r="AC49" s="3">
        <v>158.43333333333334</v>
      </c>
      <c r="AD49" s="3">
        <v>80.833333333333329</v>
      </c>
      <c r="AE49" s="3">
        <v>0</v>
      </c>
      <c r="AF49" s="3">
        <v>0.32333333333333336</v>
      </c>
      <c r="AG49" s="3">
        <v>239.58999999999997</v>
      </c>
      <c r="AH49" s="4">
        <v>0.227659</v>
      </c>
    </row>
    <row r="50" spans="1:34" x14ac:dyDescent="0.25">
      <c r="A50">
        <v>2016</v>
      </c>
      <c r="B50">
        <v>159</v>
      </c>
      <c r="C50" s="1">
        <v>42528</v>
      </c>
      <c r="D50" t="s">
        <v>79</v>
      </c>
      <c r="E50">
        <v>3</v>
      </c>
      <c r="F50">
        <v>13</v>
      </c>
      <c r="G50" s="2">
        <f t="shared" si="0"/>
        <v>0.13</v>
      </c>
      <c r="H50">
        <v>7</v>
      </c>
      <c r="J50">
        <v>0</v>
      </c>
      <c r="K50">
        <v>16</v>
      </c>
      <c r="L50" s="2">
        <f t="shared" si="1"/>
        <v>0.16</v>
      </c>
      <c r="M50">
        <v>8</v>
      </c>
      <c r="N50">
        <v>6</v>
      </c>
      <c r="O50">
        <v>2</v>
      </c>
      <c r="P50">
        <v>17</v>
      </c>
      <c r="Q50" s="2">
        <f t="shared" si="2"/>
        <v>0.17</v>
      </c>
      <c r="R50">
        <v>8</v>
      </c>
      <c r="S50">
        <v>6</v>
      </c>
      <c r="T50">
        <v>2</v>
      </c>
      <c r="U50" s="3">
        <v>0.66666666666666663</v>
      </c>
      <c r="V50" s="3">
        <v>0</v>
      </c>
      <c r="W50" s="3">
        <v>0</v>
      </c>
      <c r="X50" s="3">
        <v>0</v>
      </c>
      <c r="Y50" s="3">
        <v>0</v>
      </c>
      <c r="Z50" s="2">
        <v>1.4566666666666668</v>
      </c>
      <c r="AA50" s="2">
        <v>0.60666666666666669</v>
      </c>
      <c r="AB50" s="2">
        <v>2.0633333333333335</v>
      </c>
      <c r="AC50" s="3">
        <v>141.29666666666668</v>
      </c>
      <c r="AD50" s="3">
        <v>58.846666666666664</v>
      </c>
      <c r="AE50" s="3">
        <v>0</v>
      </c>
      <c r="AF50" s="3">
        <v>0</v>
      </c>
      <c r="AG50" s="3">
        <v>200.14333333333335</v>
      </c>
      <c r="AH50" s="4">
        <v>0.1826348333333333</v>
      </c>
    </row>
    <row r="51" spans="1:34" x14ac:dyDescent="0.25">
      <c r="A51">
        <v>2016</v>
      </c>
      <c r="B51">
        <v>159</v>
      </c>
      <c r="C51" s="1">
        <v>42528</v>
      </c>
      <c r="D51" t="s">
        <v>80</v>
      </c>
      <c r="E51">
        <v>3</v>
      </c>
      <c r="F51">
        <v>15</v>
      </c>
      <c r="G51" s="2">
        <f t="shared" si="0"/>
        <v>0.15</v>
      </c>
      <c r="H51">
        <v>8</v>
      </c>
      <c r="J51">
        <v>0</v>
      </c>
      <c r="K51">
        <v>16</v>
      </c>
      <c r="L51" s="2">
        <f t="shared" si="1"/>
        <v>0.16</v>
      </c>
      <c r="M51">
        <v>8</v>
      </c>
      <c r="O51">
        <v>0</v>
      </c>
      <c r="P51">
        <v>17</v>
      </c>
      <c r="Q51" s="2">
        <f t="shared" si="2"/>
        <v>0.17</v>
      </c>
      <c r="R51">
        <v>9</v>
      </c>
      <c r="S51">
        <v>5</v>
      </c>
      <c r="T51">
        <v>4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2">
        <v>1.0433333333333332</v>
      </c>
      <c r="AA51" s="2">
        <v>0.49666666666666665</v>
      </c>
      <c r="AB51" s="2">
        <v>1.54</v>
      </c>
      <c r="AC51" s="3">
        <v>101.20333333333332</v>
      </c>
      <c r="AD51" s="3">
        <v>48.176666666666662</v>
      </c>
      <c r="AE51" s="3">
        <v>0</v>
      </c>
      <c r="AF51" s="3">
        <v>0</v>
      </c>
      <c r="AG51" s="3">
        <v>149.38</v>
      </c>
      <c r="AH51" s="4">
        <v>0.13653073333333332</v>
      </c>
    </row>
    <row r="52" spans="1:34" x14ac:dyDescent="0.25">
      <c r="A52">
        <v>2016</v>
      </c>
      <c r="B52">
        <v>159</v>
      </c>
      <c r="C52" s="1">
        <v>42528</v>
      </c>
      <c r="D52" t="s">
        <v>81</v>
      </c>
      <c r="E52">
        <v>3</v>
      </c>
      <c r="F52">
        <v>17</v>
      </c>
      <c r="G52" s="2">
        <f t="shared" si="0"/>
        <v>0.17</v>
      </c>
      <c r="H52">
        <v>8</v>
      </c>
      <c r="I52">
        <v>5</v>
      </c>
      <c r="J52">
        <v>3</v>
      </c>
      <c r="K52">
        <v>17</v>
      </c>
      <c r="L52" s="2">
        <f t="shared" si="1"/>
        <v>0.17</v>
      </c>
      <c r="M52">
        <v>8</v>
      </c>
      <c r="N52">
        <v>5</v>
      </c>
      <c r="O52">
        <v>3</v>
      </c>
      <c r="P52">
        <v>11</v>
      </c>
      <c r="Q52" s="2">
        <f t="shared" si="2"/>
        <v>0.11</v>
      </c>
      <c r="R52">
        <v>8</v>
      </c>
      <c r="S52">
        <v>6</v>
      </c>
      <c r="T52">
        <v>2</v>
      </c>
      <c r="U52" s="3">
        <v>1.3333333333333333</v>
      </c>
      <c r="V52" s="3">
        <v>0</v>
      </c>
      <c r="W52" s="3">
        <v>0</v>
      </c>
      <c r="X52" s="3">
        <v>0</v>
      </c>
      <c r="Y52" s="3">
        <v>0</v>
      </c>
      <c r="Z52" s="2">
        <v>1.22</v>
      </c>
      <c r="AA52" s="2">
        <v>0.53333333333333333</v>
      </c>
      <c r="AB52" s="2">
        <v>1.7533333333333332</v>
      </c>
      <c r="AC52" s="3">
        <v>118.33999999999999</v>
      </c>
      <c r="AD52" s="3">
        <v>51.733333333333334</v>
      </c>
      <c r="AE52" s="3">
        <v>0</v>
      </c>
      <c r="AF52" s="3">
        <v>0</v>
      </c>
      <c r="AG52" s="3">
        <v>170.07333333333332</v>
      </c>
      <c r="AH52" s="4">
        <v>0.15426556666666666</v>
      </c>
    </row>
    <row r="53" spans="1:34" x14ac:dyDescent="0.25">
      <c r="A53">
        <v>2016</v>
      </c>
      <c r="B53">
        <v>159</v>
      </c>
      <c r="C53" s="1">
        <v>42528</v>
      </c>
      <c r="D53" t="s">
        <v>82</v>
      </c>
      <c r="E53">
        <v>3</v>
      </c>
      <c r="F53">
        <v>17</v>
      </c>
      <c r="G53" s="2">
        <f t="shared" si="0"/>
        <v>0.17</v>
      </c>
      <c r="H53">
        <v>9</v>
      </c>
      <c r="I53">
        <v>5</v>
      </c>
      <c r="J53">
        <v>4</v>
      </c>
      <c r="K53">
        <v>15</v>
      </c>
      <c r="L53" s="2">
        <f t="shared" si="1"/>
        <v>0.15</v>
      </c>
      <c r="M53">
        <v>8</v>
      </c>
      <c r="N53">
        <v>6</v>
      </c>
      <c r="O53">
        <v>2</v>
      </c>
      <c r="P53">
        <v>13</v>
      </c>
      <c r="Q53" s="2">
        <f t="shared" si="2"/>
        <v>0.13</v>
      </c>
      <c r="R53">
        <v>7</v>
      </c>
      <c r="T53">
        <v>0</v>
      </c>
      <c r="U53" s="3">
        <v>0.66666666666666663</v>
      </c>
      <c r="V53" s="3">
        <v>0.66666666666666663</v>
      </c>
      <c r="W53" s="3">
        <v>0</v>
      </c>
      <c r="X53" s="3">
        <v>0</v>
      </c>
      <c r="Y53" s="3">
        <v>0</v>
      </c>
      <c r="Z53" s="2">
        <v>1.2766666666666666</v>
      </c>
      <c r="AA53" s="2">
        <v>0.51333333333333331</v>
      </c>
      <c r="AB53" s="2">
        <v>1.7933333333333332</v>
      </c>
      <c r="AC53" s="3">
        <v>123.83666666666666</v>
      </c>
      <c r="AD53" s="3">
        <v>49.793333333333329</v>
      </c>
      <c r="AE53" s="3">
        <v>0</v>
      </c>
      <c r="AF53" s="3">
        <v>0.32333333333333336</v>
      </c>
      <c r="AG53" s="3">
        <v>173.95333333333332</v>
      </c>
      <c r="AH53" s="4">
        <v>0.1618057</v>
      </c>
    </row>
    <row r="54" spans="1:34" x14ac:dyDescent="0.25">
      <c r="A54">
        <v>2016</v>
      </c>
      <c r="B54">
        <v>159</v>
      </c>
      <c r="C54" s="1">
        <v>42528</v>
      </c>
      <c r="D54" t="s">
        <v>83</v>
      </c>
      <c r="E54">
        <v>3</v>
      </c>
      <c r="F54">
        <v>15</v>
      </c>
      <c r="G54" s="2">
        <f t="shared" si="0"/>
        <v>0.15</v>
      </c>
      <c r="H54">
        <v>9</v>
      </c>
      <c r="I54">
        <v>7</v>
      </c>
      <c r="J54">
        <v>2</v>
      </c>
      <c r="K54">
        <v>25</v>
      </c>
      <c r="L54" s="2">
        <f t="shared" si="1"/>
        <v>0.25</v>
      </c>
      <c r="M54">
        <v>9</v>
      </c>
      <c r="N54">
        <v>4</v>
      </c>
      <c r="O54">
        <v>5</v>
      </c>
      <c r="P54">
        <v>19</v>
      </c>
      <c r="Q54" s="2">
        <f t="shared" si="2"/>
        <v>0.19</v>
      </c>
      <c r="R54">
        <v>9</v>
      </c>
      <c r="S54">
        <v>6</v>
      </c>
      <c r="T54">
        <v>3</v>
      </c>
      <c r="U54" s="3">
        <v>1.6666666666666667</v>
      </c>
      <c r="V54" s="3">
        <v>0</v>
      </c>
      <c r="W54" s="3">
        <v>0</v>
      </c>
      <c r="X54" s="3">
        <v>0</v>
      </c>
      <c r="Y54" s="3">
        <v>0</v>
      </c>
      <c r="Z54" s="2">
        <v>1.68</v>
      </c>
      <c r="AA54" s="2">
        <v>0.79333333333333333</v>
      </c>
      <c r="AB54" s="2">
        <v>2.4733333333333332</v>
      </c>
      <c r="AC54" s="3">
        <v>162.95999999999998</v>
      </c>
      <c r="AD54" s="3">
        <v>76.953333333333333</v>
      </c>
      <c r="AE54" s="3">
        <v>0</v>
      </c>
      <c r="AF54" s="3">
        <v>0</v>
      </c>
      <c r="AG54" s="3">
        <v>239.9133333333333</v>
      </c>
      <c r="AH54" s="4">
        <v>0.23666383333333332</v>
      </c>
    </row>
    <row r="55" spans="1:34" x14ac:dyDescent="0.25">
      <c r="A55">
        <v>2016</v>
      </c>
      <c r="B55">
        <v>159</v>
      </c>
      <c r="C55" s="1">
        <v>42528</v>
      </c>
      <c r="D55" t="s">
        <v>84</v>
      </c>
      <c r="E55">
        <v>3</v>
      </c>
      <c r="F55">
        <v>18</v>
      </c>
      <c r="G55" s="2">
        <f t="shared" si="0"/>
        <v>0.18</v>
      </c>
      <c r="H55">
        <v>9</v>
      </c>
      <c r="I55">
        <v>6</v>
      </c>
      <c r="J55">
        <v>3</v>
      </c>
      <c r="K55">
        <v>16</v>
      </c>
      <c r="L55" s="2">
        <f t="shared" si="1"/>
        <v>0.16</v>
      </c>
      <c r="M55">
        <v>10</v>
      </c>
      <c r="N55">
        <v>7</v>
      </c>
      <c r="O55">
        <v>3</v>
      </c>
      <c r="P55">
        <v>9</v>
      </c>
      <c r="Q55" s="2">
        <f t="shared" si="2"/>
        <v>0.09</v>
      </c>
      <c r="R55">
        <v>6</v>
      </c>
      <c r="T55">
        <v>0</v>
      </c>
      <c r="U55" s="3">
        <v>0.33333333333333331</v>
      </c>
      <c r="V55" s="3">
        <v>0</v>
      </c>
      <c r="W55" s="3">
        <v>0</v>
      </c>
      <c r="X55" s="3">
        <v>0</v>
      </c>
      <c r="Y55" s="3">
        <v>0</v>
      </c>
      <c r="Z55" s="2">
        <v>1.1100000000000001</v>
      </c>
      <c r="AA55" s="2">
        <v>0.49</v>
      </c>
      <c r="AB55" s="2">
        <v>1.5999999999999999</v>
      </c>
      <c r="AC55" s="3">
        <v>107.67</v>
      </c>
      <c r="AD55" s="3">
        <v>47.529999999999994</v>
      </c>
      <c r="AE55" s="3">
        <v>0</v>
      </c>
      <c r="AF55" s="3">
        <v>0</v>
      </c>
      <c r="AG55" s="3">
        <v>155.19999999999999</v>
      </c>
      <c r="AH55" s="4">
        <v>0.14504086666666666</v>
      </c>
    </row>
    <row r="56" spans="1:34" x14ac:dyDescent="0.25">
      <c r="A56">
        <v>2016</v>
      </c>
      <c r="B56">
        <v>159</v>
      </c>
      <c r="C56" s="1">
        <v>42528</v>
      </c>
      <c r="D56" t="s">
        <v>85</v>
      </c>
      <c r="E56">
        <v>3</v>
      </c>
      <c r="F56">
        <v>13</v>
      </c>
      <c r="G56" s="2">
        <f t="shared" si="0"/>
        <v>0.13</v>
      </c>
      <c r="H56">
        <v>8</v>
      </c>
      <c r="J56">
        <v>0</v>
      </c>
      <c r="K56">
        <v>16</v>
      </c>
      <c r="L56" s="2">
        <f t="shared" si="1"/>
        <v>0.16</v>
      </c>
      <c r="M56">
        <v>8</v>
      </c>
      <c r="N56">
        <v>6</v>
      </c>
      <c r="O56">
        <v>2</v>
      </c>
      <c r="P56">
        <v>16</v>
      </c>
      <c r="Q56" s="2">
        <f t="shared" si="2"/>
        <v>0.16</v>
      </c>
      <c r="R56">
        <v>8</v>
      </c>
      <c r="S56">
        <v>6</v>
      </c>
      <c r="T56">
        <v>2</v>
      </c>
      <c r="U56" s="3">
        <v>0.33333333333333331</v>
      </c>
      <c r="V56" s="3">
        <v>0</v>
      </c>
      <c r="W56" s="3">
        <v>0</v>
      </c>
      <c r="X56" s="3">
        <v>0</v>
      </c>
      <c r="Y56" s="3">
        <v>0</v>
      </c>
      <c r="Z56" s="2">
        <v>1.1300000000000001</v>
      </c>
      <c r="AA56" s="2">
        <v>0.49</v>
      </c>
      <c r="AB56" s="2">
        <v>1.62</v>
      </c>
      <c r="AC56" s="3">
        <v>109.61</v>
      </c>
      <c r="AD56" s="3">
        <v>47.529999999999994</v>
      </c>
      <c r="AE56" s="3">
        <v>0</v>
      </c>
      <c r="AF56" s="3">
        <v>0</v>
      </c>
      <c r="AG56" s="3">
        <v>157.13999999999999</v>
      </c>
      <c r="AH56" s="4">
        <v>0.14976799999999998</v>
      </c>
    </row>
    <row r="57" spans="1:34" x14ac:dyDescent="0.25">
      <c r="A57">
        <v>2016</v>
      </c>
      <c r="B57">
        <v>159</v>
      </c>
      <c r="C57" s="1">
        <v>42528</v>
      </c>
      <c r="D57" t="s">
        <v>86</v>
      </c>
      <c r="E57">
        <v>3</v>
      </c>
      <c r="F57">
        <v>22</v>
      </c>
      <c r="G57" s="2">
        <f t="shared" si="0"/>
        <v>0.22</v>
      </c>
      <c r="H57">
        <v>10</v>
      </c>
      <c r="I57">
        <v>7</v>
      </c>
      <c r="J57">
        <v>3</v>
      </c>
      <c r="K57">
        <v>17</v>
      </c>
      <c r="L57" s="2">
        <f t="shared" si="1"/>
        <v>0.17</v>
      </c>
      <c r="M57">
        <v>10</v>
      </c>
      <c r="N57">
        <v>7</v>
      </c>
      <c r="O57">
        <v>3</v>
      </c>
      <c r="P57">
        <v>16</v>
      </c>
      <c r="Q57" s="2">
        <f t="shared" si="2"/>
        <v>0.16</v>
      </c>
      <c r="R57">
        <v>10</v>
      </c>
      <c r="S57">
        <v>7</v>
      </c>
      <c r="T57">
        <v>3</v>
      </c>
      <c r="U57" s="3">
        <v>0</v>
      </c>
      <c r="V57" s="3">
        <v>0.33333333333333331</v>
      </c>
      <c r="W57" s="3">
        <v>0</v>
      </c>
      <c r="X57" s="3">
        <v>0</v>
      </c>
      <c r="Y57" s="3">
        <v>0</v>
      </c>
      <c r="Z57" s="2">
        <v>0.79999999999999993</v>
      </c>
      <c r="AA57" s="2">
        <v>0.33666666666666667</v>
      </c>
      <c r="AB57" s="2">
        <v>1.1399999999999999</v>
      </c>
      <c r="AC57" s="3">
        <v>77.59999999999998</v>
      </c>
      <c r="AD57" s="3">
        <v>32.656666666666666</v>
      </c>
      <c r="AE57" s="3">
        <v>0</v>
      </c>
      <c r="AF57" s="3">
        <v>0.32333333333333336</v>
      </c>
      <c r="AG57" s="3">
        <v>110.57999999999998</v>
      </c>
      <c r="AH57" s="4">
        <v>0.23161983333333333</v>
      </c>
    </row>
    <row r="58" spans="1:34" x14ac:dyDescent="0.25">
      <c r="A58">
        <v>2016</v>
      </c>
      <c r="B58">
        <v>159</v>
      </c>
      <c r="C58" s="1">
        <v>42528</v>
      </c>
      <c r="D58" t="s">
        <v>87</v>
      </c>
      <c r="E58">
        <v>3</v>
      </c>
      <c r="F58">
        <v>18</v>
      </c>
      <c r="G58" s="2">
        <f t="shared" si="0"/>
        <v>0.18</v>
      </c>
      <c r="H58">
        <v>9</v>
      </c>
      <c r="J58">
        <v>0</v>
      </c>
      <c r="K58">
        <v>16</v>
      </c>
      <c r="L58" s="2">
        <f t="shared" si="1"/>
        <v>0.16</v>
      </c>
      <c r="M58">
        <v>8</v>
      </c>
      <c r="O58">
        <v>0</v>
      </c>
      <c r="P58">
        <v>21</v>
      </c>
      <c r="Q58" s="2">
        <f t="shared" si="2"/>
        <v>0.21</v>
      </c>
      <c r="R58">
        <v>10</v>
      </c>
      <c r="S58">
        <v>5</v>
      </c>
      <c r="T58">
        <v>5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2">
        <v>1.6500000000000001</v>
      </c>
      <c r="AA58" s="2">
        <v>0.79999999999999993</v>
      </c>
      <c r="AB58" s="2">
        <v>2.4499999999999997</v>
      </c>
      <c r="AC58" s="3">
        <v>160.05000000000001</v>
      </c>
      <c r="AD58" s="3">
        <v>77.59999999999998</v>
      </c>
      <c r="AE58" s="3">
        <v>0</v>
      </c>
      <c r="AF58" s="3">
        <v>0</v>
      </c>
      <c r="AG58" s="3">
        <v>237.64999999999998</v>
      </c>
      <c r="AH58" s="4">
        <v>0.22111150000000002</v>
      </c>
    </row>
    <row r="59" spans="1:34" x14ac:dyDescent="0.25">
      <c r="A59">
        <v>2016</v>
      </c>
      <c r="B59">
        <v>159</v>
      </c>
      <c r="C59" s="1">
        <v>42528</v>
      </c>
      <c r="D59" t="s">
        <v>88</v>
      </c>
      <c r="E59">
        <v>3</v>
      </c>
      <c r="F59">
        <v>17</v>
      </c>
      <c r="G59" s="2">
        <f t="shared" si="0"/>
        <v>0.17</v>
      </c>
      <c r="H59">
        <v>9</v>
      </c>
      <c r="I59">
        <v>6</v>
      </c>
      <c r="J59">
        <v>3</v>
      </c>
      <c r="K59">
        <v>19</v>
      </c>
      <c r="L59" s="2">
        <f t="shared" si="1"/>
        <v>0.19</v>
      </c>
      <c r="M59">
        <v>8</v>
      </c>
      <c r="N59">
        <v>4</v>
      </c>
      <c r="O59">
        <v>4</v>
      </c>
      <c r="P59">
        <v>19</v>
      </c>
      <c r="Q59" s="2">
        <f t="shared" si="2"/>
        <v>0.19</v>
      </c>
      <c r="R59">
        <v>8</v>
      </c>
      <c r="S59">
        <v>6</v>
      </c>
      <c r="T59">
        <v>2</v>
      </c>
      <c r="U59" s="3">
        <v>1.6666666666666667</v>
      </c>
      <c r="V59" s="3">
        <v>0.33333333333333331</v>
      </c>
      <c r="W59" s="3">
        <v>0</v>
      </c>
      <c r="X59" s="3">
        <v>0</v>
      </c>
      <c r="Y59" s="3">
        <v>0</v>
      </c>
      <c r="Z59" s="2">
        <v>1.8399999999999999</v>
      </c>
      <c r="AA59" s="2">
        <v>0.83333333333333337</v>
      </c>
      <c r="AB59" s="2">
        <v>2.6766666666666663</v>
      </c>
      <c r="AC59" s="3">
        <v>178.47999999999996</v>
      </c>
      <c r="AD59" s="3">
        <v>80.833333333333329</v>
      </c>
      <c r="AE59" s="3">
        <v>0</v>
      </c>
      <c r="AF59" s="3">
        <v>0.32333333333333336</v>
      </c>
      <c r="AG59" s="3">
        <v>259.6366666666666</v>
      </c>
      <c r="AH59" s="4">
        <v>0.24758279999999999</v>
      </c>
    </row>
    <row r="60" spans="1:34" x14ac:dyDescent="0.25">
      <c r="A60">
        <v>2016</v>
      </c>
      <c r="B60">
        <v>159</v>
      </c>
      <c r="C60" s="1">
        <v>42528</v>
      </c>
      <c r="D60" t="s">
        <v>89</v>
      </c>
      <c r="E60">
        <v>3</v>
      </c>
      <c r="F60">
        <v>21</v>
      </c>
      <c r="G60" s="2">
        <f t="shared" si="0"/>
        <v>0.21</v>
      </c>
      <c r="H60">
        <v>8</v>
      </c>
      <c r="I60">
        <v>4</v>
      </c>
      <c r="J60">
        <v>4</v>
      </c>
      <c r="K60">
        <v>19</v>
      </c>
      <c r="L60" s="2">
        <f t="shared" si="1"/>
        <v>0.19</v>
      </c>
      <c r="M60">
        <v>9</v>
      </c>
      <c r="N60">
        <v>5</v>
      </c>
      <c r="O60">
        <v>4</v>
      </c>
      <c r="P60">
        <v>18</v>
      </c>
      <c r="Q60" s="2">
        <f t="shared" si="2"/>
        <v>0.18</v>
      </c>
      <c r="R60">
        <v>9</v>
      </c>
      <c r="S60">
        <v>4</v>
      </c>
      <c r="T60">
        <v>5</v>
      </c>
      <c r="U60" s="3">
        <v>3.6666666666666665</v>
      </c>
      <c r="V60" s="3">
        <v>0.66666666666666663</v>
      </c>
      <c r="W60" s="3">
        <v>0</v>
      </c>
      <c r="X60" s="3">
        <v>0</v>
      </c>
      <c r="Y60" s="3">
        <v>0</v>
      </c>
      <c r="Z60" s="2">
        <v>1.7666666666666666</v>
      </c>
      <c r="AA60" s="2">
        <v>0.80333333333333334</v>
      </c>
      <c r="AB60" s="2">
        <v>2.5733333333333333</v>
      </c>
      <c r="AC60" s="3">
        <v>171.36666666666665</v>
      </c>
      <c r="AD60" s="3">
        <v>77.923333333333332</v>
      </c>
      <c r="AE60" s="3">
        <v>0</v>
      </c>
      <c r="AF60" s="3">
        <v>0.32333333333333336</v>
      </c>
      <c r="AG60" s="3">
        <v>249.61333333333329</v>
      </c>
      <c r="AH60" s="4">
        <v>0.24230276666666661</v>
      </c>
    </row>
    <row r="61" spans="1:34" x14ac:dyDescent="0.25">
      <c r="A61">
        <v>2016</v>
      </c>
      <c r="B61">
        <v>159</v>
      </c>
      <c r="C61" s="1">
        <v>42528</v>
      </c>
      <c r="D61" t="s">
        <v>90</v>
      </c>
      <c r="E61">
        <v>3</v>
      </c>
      <c r="F61">
        <v>16</v>
      </c>
      <c r="G61" s="2">
        <f t="shared" si="0"/>
        <v>0.16</v>
      </c>
      <c r="H61">
        <v>8</v>
      </c>
      <c r="J61">
        <v>0</v>
      </c>
      <c r="K61">
        <v>18</v>
      </c>
      <c r="L61" s="2">
        <f t="shared" si="1"/>
        <v>0.18</v>
      </c>
      <c r="M61">
        <v>8</v>
      </c>
      <c r="N61">
        <v>4</v>
      </c>
      <c r="O61">
        <v>4</v>
      </c>
      <c r="P61">
        <v>19</v>
      </c>
      <c r="Q61" s="2">
        <f t="shared" si="2"/>
        <v>0.19</v>
      </c>
      <c r="R61">
        <v>8</v>
      </c>
      <c r="S61">
        <v>5</v>
      </c>
      <c r="T61">
        <v>3</v>
      </c>
      <c r="U61" s="3">
        <v>1.3333333333333333</v>
      </c>
      <c r="V61" s="3">
        <v>0</v>
      </c>
      <c r="W61" s="3">
        <v>0</v>
      </c>
      <c r="X61" s="3">
        <v>0</v>
      </c>
      <c r="Y61" s="3">
        <v>0</v>
      </c>
      <c r="Z61" s="2">
        <v>1.4800000000000002</v>
      </c>
      <c r="AA61" s="2">
        <v>0.66666666666666663</v>
      </c>
      <c r="AB61" s="2">
        <v>2.1466666666666669</v>
      </c>
      <c r="AC61" s="3">
        <v>143.56</v>
      </c>
      <c r="AD61" s="3">
        <v>64.666666666666657</v>
      </c>
      <c r="AE61" s="3">
        <v>0</v>
      </c>
      <c r="AF61" s="3">
        <v>0</v>
      </c>
      <c r="AG61" s="3">
        <v>208.22666666666666</v>
      </c>
      <c r="AH61" s="4">
        <v>0.20586956666666667</v>
      </c>
    </row>
    <row r="62" spans="1:34" x14ac:dyDescent="0.25">
      <c r="A62">
        <v>2016</v>
      </c>
      <c r="B62">
        <v>159</v>
      </c>
      <c r="C62" s="1">
        <v>42528</v>
      </c>
      <c r="D62" t="s">
        <v>91</v>
      </c>
      <c r="E62">
        <v>3</v>
      </c>
      <c r="F62">
        <v>21</v>
      </c>
      <c r="G62" s="2">
        <f t="shared" si="0"/>
        <v>0.21</v>
      </c>
      <c r="H62">
        <v>9</v>
      </c>
      <c r="I62">
        <v>5</v>
      </c>
      <c r="J62">
        <v>4</v>
      </c>
      <c r="K62">
        <v>18</v>
      </c>
      <c r="L62" s="2">
        <f t="shared" si="1"/>
        <v>0.18</v>
      </c>
      <c r="M62">
        <v>9</v>
      </c>
      <c r="N62">
        <v>7</v>
      </c>
      <c r="O62">
        <v>2</v>
      </c>
      <c r="P62">
        <v>21</v>
      </c>
      <c r="Q62" s="2">
        <f t="shared" si="2"/>
        <v>0.21</v>
      </c>
      <c r="R62">
        <v>9</v>
      </c>
      <c r="S62">
        <v>7</v>
      </c>
      <c r="T62">
        <v>2</v>
      </c>
      <c r="U62" s="3">
        <v>1</v>
      </c>
      <c r="V62" s="3">
        <v>0.33333333333333331</v>
      </c>
      <c r="W62" s="3">
        <v>0</v>
      </c>
      <c r="X62" s="3">
        <v>0</v>
      </c>
      <c r="Y62" s="3">
        <v>0</v>
      </c>
      <c r="Z62" s="2">
        <v>2.5466666666666664</v>
      </c>
      <c r="AA62" s="2">
        <v>1.17</v>
      </c>
      <c r="AB62" s="2">
        <v>3.7199999999999993</v>
      </c>
      <c r="AC62" s="3">
        <v>247.02666666666661</v>
      </c>
      <c r="AD62" s="3">
        <v>113.49</v>
      </c>
      <c r="AE62" s="3">
        <v>0</v>
      </c>
      <c r="AF62" s="3">
        <v>0.32333333333333336</v>
      </c>
      <c r="AG62" s="3">
        <v>360.83999999999992</v>
      </c>
      <c r="AH62" s="4">
        <v>0.34390379999999998</v>
      </c>
    </row>
    <row r="63" spans="1:34" x14ac:dyDescent="0.25">
      <c r="A63">
        <v>2016</v>
      </c>
      <c r="B63">
        <v>159</v>
      </c>
      <c r="C63" s="1">
        <v>42528</v>
      </c>
      <c r="D63" t="s">
        <v>92</v>
      </c>
      <c r="E63">
        <v>3</v>
      </c>
      <c r="F63">
        <v>15</v>
      </c>
      <c r="G63" s="2">
        <f t="shared" si="0"/>
        <v>0.15</v>
      </c>
      <c r="H63">
        <v>8</v>
      </c>
      <c r="J63">
        <v>0</v>
      </c>
      <c r="K63">
        <v>17</v>
      </c>
      <c r="L63" s="2">
        <f t="shared" si="1"/>
        <v>0.17</v>
      </c>
      <c r="M63">
        <v>8</v>
      </c>
      <c r="O63">
        <v>0</v>
      </c>
      <c r="P63">
        <v>22</v>
      </c>
      <c r="Q63" s="2">
        <f t="shared" si="2"/>
        <v>0.22</v>
      </c>
      <c r="R63">
        <v>9</v>
      </c>
      <c r="S63">
        <v>7</v>
      </c>
      <c r="T63">
        <v>2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2">
        <v>1.3466666666666667</v>
      </c>
      <c r="AA63" s="2">
        <v>0.6366666666666666</v>
      </c>
      <c r="AB63" s="2">
        <v>1.9833333333333334</v>
      </c>
      <c r="AC63" s="3">
        <v>130.62666666666667</v>
      </c>
      <c r="AD63" s="3">
        <v>61.756666666666653</v>
      </c>
      <c r="AE63" s="3">
        <v>0</v>
      </c>
      <c r="AF63" s="3">
        <v>0</v>
      </c>
      <c r="AG63" s="3">
        <v>192.38333333333333</v>
      </c>
      <c r="AH63" s="4">
        <v>0.19110616666666663</v>
      </c>
    </row>
    <row r="64" spans="1:34" x14ac:dyDescent="0.25">
      <c r="A64">
        <v>2016</v>
      </c>
      <c r="B64">
        <v>159</v>
      </c>
      <c r="C64" s="1">
        <v>42528</v>
      </c>
      <c r="D64" t="s">
        <v>93</v>
      </c>
      <c r="E64">
        <v>3</v>
      </c>
      <c r="F64">
        <v>16</v>
      </c>
      <c r="G64" s="2">
        <f t="shared" si="0"/>
        <v>0.16</v>
      </c>
      <c r="H64">
        <v>8</v>
      </c>
      <c r="I64">
        <v>6</v>
      </c>
      <c r="J64">
        <v>2</v>
      </c>
      <c r="K64">
        <v>23</v>
      </c>
      <c r="L64" s="2">
        <f t="shared" si="1"/>
        <v>0.23</v>
      </c>
      <c r="M64">
        <v>9</v>
      </c>
      <c r="N64">
        <v>5</v>
      </c>
      <c r="O64">
        <v>4</v>
      </c>
      <c r="P64">
        <v>16</v>
      </c>
      <c r="Q64" s="2">
        <f t="shared" si="2"/>
        <v>0.16</v>
      </c>
      <c r="R64">
        <v>7</v>
      </c>
      <c r="S64">
        <v>6</v>
      </c>
      <c r="T64">
        <v>1</v>
      </c>
      <c r="U64" s="3">
        <v>1</v>
      </c>
      <c r="V64" s="3">
        <v>0.33333333333333331</v>
      </c>
      <c r="W64" s="3">
        <v>0</v>
      </c>
      <c r="X64" s="3">
        <v>0</v>
      </c>
      <c r="Y64" s="3">
        <v>0</v>
      </c>
      <c r="Z64" s="2">
        <v>1.76</v>
      </c>
      <c r="AA64" s="2">
        <v>0.79999999999999993</v>
      </c>
      <c r="AB64" s="2">
        <v>2.563333333333333</v>
      </c>
      <c r="AC64" s="3">
        <v>170.72</v>
      </c>
      <c r="AD64" s="3">
        <v>77.59999999999998</v>
      </c>
      <c r="AE64" s="3">
        <v>0</v>
      </c>
      <c r="AF64" s="3">
        <v>0.32333333333333336</v>
      </c>
      <c r="AG64" s="3">
        <v>248.64333333333332</v>
      </c>
      <c r="AH64" s="4">
        <v>0.24774123333333334</v>
      </c>
    </row>
    <row r="65" spans="1:34" x14ac:dyDescent="0.25">
      <c r="A65">
        <v>2016</v>
      </c>
      <c r="B65">
        <v>159</v>
      </c>
      <c r="C65" s="1">
        <v>42528</v>
      </c>
      <c r="D65" t="s">
        <v>94</v>
      </c>
      <c r="E65">
        <v>3</v>
      </c>
      <c r="F65">
        <v>18</v>
      </c>
      <c r="G65" s="2">
        <f t="shared" si="0"/>
        <v>0.18</v>
      </c>
      <c r="H65">
        <v>9</v>
      </c>
      <c r="I65">
        <v>5</v>
      </c>
      <c r="J65">
        <v>4</v>
      </c>
      <c r="K65">
        <v>16</v>
      </c>
      <c r="L65" s="2">
        <f t="shared" si="1"/>
        <v>0.16</v>
      </c>
      <c r="M65">
        <v>8</v>
      </c>
      <c r="N65">
        <v>5</v>
      </c>
      <c r="O65">
        <v>3</v>
      </c>
      <c r="P65">
        <v>18</v>
      </c>
      <c r="Q65" s="2">
        <f t="shared" si="2"/>
        <v>0.18</v>
      </c>
      <c r="R65">
        <v>9</v>
      </c>
      <c r="S65">
        <v>6</v>
      </c>
      <c r="T65">
        <v>3</v>
      </c>
      <c r="U65" s="3">
        <v>1.3333333333333333</v>
      </c>
      <c r="V65" s="3">
        <v>0.66666666666666663</v>
      </c>
      <c r="W65" s="3">
        <v>0</v>
      </c>
      <c r="X65" s="3">
        <v>0</v>
      </c>
      <c r="Y65" s="3">
        <v>0</v>
      </c>
      <c r="Z65" s="2">
        <v>1.6913333333333334</v>
      </c>
      <c r="AA65" s="2">
        <v>0.75666666666666671</v>
      </c>
      <c r="AB65" s="2">
        <v>2.4513333333333329</v>
      </c>
      <c r="AC65" s="3">
        <v>164.05933333333331</v>
      </c>
      <c r="AD65" s="3">
        <v>73.396666666666661</v>
      </c>
      <c r="AE65" s="3">
        <v>0</v>
      </c>
      <c r="AF65" s="3">
        <v>0.32333333333333336</v>
      </c>
      <c r="AG65" s="3">
        <v>237.77933333333328</v>
      </c>
      <c r="AH65" s="4">
        <v>0.22941146666666665</v>
      </c>
    </row>
    <row r="66" spans="1:34" x14ac:dyDescent="0.25">
      <c r="A66">
        <v>2016</v>
      </c>
      <c r="B66">
        <v>174</v>
      </c>
      <c r="C66" s="1">
        <v>42543</v>
      </c>
      <c r="D66" t="s">
        <v>282</v>
      </c>
      <c r="E66">
        <v>3</v>
      </c>
      <c r="F66">
        <v>26</v>
      </c>
      <c r="G66" s="2">
        <f t="shared" si="0"/>
        <v>0.26</v>
      </c>
      <c r="H66">
        <v>12</v>
      </c>
      <c r="I66">
        <v>7</v>
      </c>
      <c r="J66">
        <v>5</v>
      </c>
      <c r="K66">
        <v>35</v>
      </c>
      <c r="L66" s="2">
        <f t="shared" si="1"/>
        <v>0.35</v>
      </c>
      <c r="M66">
        <v>16</v>
      </c>
      <c r="N66">
        <v>6</v>
      </c>
      <c r="O66">
        <v>10</v>
      </c>
      <c r="P66">
        <v>39</v>
      </c>
      <c r="Q66" s="2">
        <f t="shared" si="2"/>
        <v>0.39</v>
      </c>
      <c r="R66">
        <v>12</v>
      </c>
      <c r="S66">
        <v>6</v>
      </c>
      <c r="T66">
        <v>7</v>
      </c>
      <c r="U66" s="3">
        <v>5.333333333333333</v>
      </c>
      <c r="V66" s="3">
        <v>6.666666666666667</v>
      </c>
      <c r="W66" s="3">
        <v>0</v>
      </c>
      <c r="X66" s="3">
        <v>0</v>
      </c>
      <c r="Y66" s="3">
        <v>0</v>
      </c>
      <c r="Z66" s="2">
        <v>4.84</v>
      </c>
      <c r="AA66" s="2">
        <v>3.4733333333333332</v>
      </c>
      <c r="AB66" s="2">
        <v>8.3699999999999992</v>
      </c>
      <c r="AC66" s="3">
        <v>469.47999999999996</v>
      </c>
      <c r="AD66" s="3">
        <v>336.9133333333333</v>
      </c>
      <c r="AE66" s="3">
        <v>0</v>
      </c>
      <c r="AF66" s="3">
        <v>5.4966666666666661</v>
      </c>
      <c r="AG66" s="3">
        <v>811.88999999999987</v>
      </c>
      <c r="AH66" s="4">
        <v>0.72559879999999988</v>
      </c>
    </row>
    <row r="67" spans="1:34" x14ac:dyDescent="0.25">
      <c r="A67">
        <v>2016</v>
      </c>
      <c r="B67">
        <v>174</v>
      </c>
      <c r="C67" s="1">
        <v>42543</v>
      </c>
      <c r="D67" t="s">
        <v>283</v>
      </c>
      <c r="E67">
        <v>3</v>
      </c>
      <c r="F67">
        <v>41</v>
      </c>
      <c r="G67" s="2">
        <f t="shared" ref="G67:G130" si="3">F67/100</f>
        <v>0.41</v>
      </c>
      <c r="H67">
        <v>14</v>
      </c>
      <c r="I67">
        <v>7</v>
      </c>
      <c r="J67">
        <v>7</v>
      </c>
      <c r="K67">
        <v>39</v>
      </c>
      <c r="L67" s="2">
        <f t="shared" ref="L67:L130" si="4">K67/100</f>
        <v>0.39</v>
      </c>
      <c r="M67">
        <v>12</v>
      </c>
      <c r="N67">
        <v>6</v>
      </c>
      <c r="O67">
        <v>6</v>
      </c>
      <c r="P67">
        <v>39</v>
      </c>
      <c r="Q67" s="2">
        <f t="shared" ref="Q67:Q130" si="5">P67/100</f>
        <v>0.39</v>
      </c>
      <c r="R67">
        <v>13</v>
      </c>
      <c r="S67">
        <v>7</v>
      </c>
      <c r="T67">
        <v>6</v>
      </c>
      <c r="U67" s="3">
        <v>3.6666666666666665</v>
      </c>
      <c r="V67" s="3">
        <v>7.333333333333333</v>
      </c>
      <c r="W67" s="3">
        <v>0</v>
      </c>
      <c r="X67" s="3">
        <v>0</v>
      </c>
      <c r="Y67" s="3">
        <v>0</v>
      </c>
      <c r="Z67" s="2">
        <v>3.8966666666666665</v>
      </c>
      <c r="AA67" s="2">
        <v>3.2666666666666671</v>
      </c>
      <c r="AB67" s="2">
        <v>7.3000000000000007</v>
      </c>
      <c r="AC67" s="3">
        <v>377.97666666666657</v>
      </c>
      <c r="AD67" s="3">
        <v>316.86666666666667</v>
      </c>
      <c r="AE67" s="3">
        <v>0</v>
      </c>
      <c r="AF67" s="3">
        <v>13.256666666666666</v>
      </c>
      <c r="AG67" s="3">
        <v>708.09999999999991</v>
      </c>
      <c r="AH67" s="4">
        <v>0.6780138333333332</v>
      </c>
    </row>
    <row r="68" spans="1:34" x14ac:dyDescent="0.25">
      <c r="A68">
        <v>2016</v>
      </c>
      <c r="B68">
        <v>174</v>
      </c>
      <c r="C68" s="1">
        <v>42543</v>
      </c>
      <c r="D68" t="s">
        <v>284</v>
      </c>
      <c r="E68">
        <v>3</v>
      </c>
      <c r="F68">
        <v>33</v>
      </c>
      <c r="G68" s="2">
        <f t="shared" si="3"/>
        <v>0.33</v>
      </c>
      <c r="H68">
        <v>15</v>
      </c>
      <c r="I68">
        <v>7</v>
      </c>
      <c r="J68">
        <v>8</v>
      </c>
      <c r="K68">
        <v>37</v>
      </c>
      <c r="L68" s="2">
        <f t="shared" si="4"/>
        <v>0.37</v>
      </c>
      <c r="M68">
        <v>14</v>
      </c>
      <c r="N68">
        <v>6</v>
      </c>
      <c r="O68">
        <v>8</v>
      </c>
      <c r="P68">
        <v>40</v>
      </c>
      <c r="Q68" s="2">
        <f t="shared" si="5"/>
        <v>0.4</v>
      </c>
      <c r="R68">
        <v>15</v>
      </c>
      <c r="S68">
        <v>6</v>
      </c>
      <c r="T68">
        <v>9</v>
      </c>
      <c r="U68" s="3">
        <v>8.3333333333333339</v>
      </c>
      <c r="V68" s="3">
        <v>9.3333333333333339</v>
      </c>
      <c r="W68" s="3">
        <v>0</v>
      </c>
      <c r="X68" s="3">
        <v>0</v>
      </c>
      <c r="Y68" s="3">
        <v>0</v>
      </c>
      <c r="Z68" s="2">
        <v>6.6166666666666671</v>
      </c>
      <c r="AA68" s="2">
        <v>4.9366666666666665</v>
      </c>
      <c r="AB68" s="2">
        <v>11.836666666666668</v>
      </c>
      <c r="AC68" s="3">
        <v>641.81666666666661</v>
      </c>
      <c r="AD68" s="3">
        <v>478.85666666666657</v>
      </c>
      <c r="AE68" s="3">
        <v>0</v>
      </c>
      <c r="AF68" s="3">
        <v>27.483333333333327</v>
      </c>
      <c r="AG68" s="3">
        <v>1148.1566666666665</v>
      </c>
      <c r="AH68" s="4">
        <v>0.99801683333333335</v>
      </c>
    </row>
    <row r="69" spans="1:34" x14ac:dyDescent="0.25">
      <c r="A69">
        <v>2016</v>
      </c>
      <c r="B69">
        <v>174</v>
      </c>
      <c r="C69" s="1">
        <v>42543</v>
      </c>
      <c r="D69" t="s">
        <v>285</v>
      </c>
      <c r="E69">
        <v>3</v>
      </c>
      <c r="F69">
        <v>36</v>
      </c>
      <c r="G69" s="2">
        <f t="shared" si="3"/>
        <v>0.36</v>
      </c>
      <c r="H69">
        <v>14</v>
      </c>
      <c r="I69">
        <v>5</v>
      </c>
      <c r="J69">
        <v>9</v>
      </c>
      <c r="K69">
        <v>32</v>
      </c>
      <c r="L69" s="2">
        <f t="shared" si="4"/>
        <v>0.32</v>
      </c>
      <c r="M69">
        <v>14</v>
      </c>
      <c r="N69">
        <v>7</v>
      </c>
      <c r="O69">
        <v>7</v>
      </c>
      <c r="P69">
        <v>40</v>
      </c>
      <c r="Q69" s="2">
        <f t="shared" si="5"/>
        <v>0.4</v>
      </c>
      <c r="R69">
        <v>14</v>
      </c>
      <c r="S69">
        <v>8</v>
      </c>
      <c r="T69">
        <v>6</v>
      </c>
      <c r="U69" s="3">
        <v>3.6666666666666665</v>
      </c>
      <c r="V69" s="3">
        <v>9.3333333333333339</v>
      </c>
      <c r="W69" s="3">
        <v>0</v>
      </c>
      <c r="X69" s="3">
        <v>0</v>
      </c>
      <c r="Y69" s="3">
        <v>0</v>
      </c>
      <c r="Z69" s="2">
        <v>5.3</v>
      </c>
      <c r="AA69" s="2">
        <v>4.0433333333333339</v>
      </c>
      <c r="AB69" s="2">
        <v>9.5433333333333348</v>
      </c>
      <c r="AC69" s="3">
        <v>514.1</v>
      </c>
      <c r="AD69" s="3">
        <v>392.20333333333338</v>
      </c>
      <c r="AE69" s="3">
        <v>0</v>
      </c>
      <c r="AF69" s="3">
        <v>19.399999999999995</v>
      </c>
      <c r="AG69" s="3">
        <v>925.70333333333338</v>
      </c>
      <c r="AH69" s="4">
        <v>0.84918973333333325</v>
      </c>
    </row>
    <row r="70" spans="1:34" x14ac:dyDescent="0.25">
      <c r="A70">
        <v>2016</v>
      </c>
      <c r="B70">
        <v>174</v>
      </c>
      <c r="C70" s="1">
        <v>42543</v>
      </c>
      <c r="D70" t="s">
        <v>286</v>
      </c>
      <c r="E70">
        <v>3</v>
      </c>
      <c r="F70">
        <v>40</v>
      </c>
      <c r="G70" s="2">
        <f t="shared" si="3"/>
        <v>0.4</v>
      </c>
      <c r="H70">
        <v>15</v>
      </c>
      <c r="I70">
        <v>7</v>
      </c>
      <c r="J70">
        <v>8</v>
      </c>
      <c r="K70">
        <v>39</v>
      </c>
      <c r="L70" s="2">
        <f t="shared" si="4"/>
        <v>0.39</v>
      </c>
      <c r="M70">
        <v>15</v>
      </c>
      <c r="N70">
        <v>7</v>
      </c>
      <c r="O70">
        <v>8</v>
      </c>
      <c r="P70">
        <v>44</v>
      </c>
      <c r="Q70" s="2">
        <f t="shared" si="5"/>
        <v>0.44</v>
      </c>
      <c r="R70">
        <v>13</v>
      </c>
      <c r="S70">
        <v>5</v>
      </c>
      <c r="T70">
        <v>8</v>
      </c>
      <c r="U70" s="3">
        <v>8.6666666666666661</v>
      </c>
      <c r="V70" s="3">
        <v>5.333333333333333</v>
      </c>
      <c r="W70" s="3">
        <v>0</v>
      </c>
      <c r="X70" s="3">
        <v>0</v>
      </c>
      <c r="Y70" s="3">
        <v>0</v>
      </c>
      <c r="Z70" s="2">
        <v>6.7966666666666669</v>
      </c>
      <c r="AA70" s="2">
        <v>5.1166666666666663</v>
      </c>
      <c r="AB70" s="2">
        <v>12.056666666666667</v>
      </c>
      <c r="AC70" s="3">
        <v>659.27666666666664</v>
      </c>
      <c r="AD70" s="3">
        <v>496.31666666666655</v>
      </c>
      <c r="AE70" s="3">
        <v>0</v>
      </c>
      <c r="AF70" s="3">
        <v>13.903333333333332</v>
      </c>
      <c r="AG70" s="3">
        <v>1169.4966666666667</v>
      </c>
      <c r="AH70" s="4">
        <v>1.0165729333333333</v>
      </c>
    </row>
    <row r="71" spans="1:34" x14ac:dyDescent="0.25">
      <c r="A71">
        <v>2016</v>
      </c>
      <c r="B71">
        <v>174</v>
      </c>
      <c r="C71" s="1">
        <v>42543</v>
      </c>
      <c r="D71" t="s">
        <v>287</v>
      </c>
      <c r="E71">
        <v>3</v>
      </c>
      <c r="F71">
        <v>30</v>
      </c>
      <c r="G71" s="2">
        <f t="shared" si="3"/>
        <v>0.3</v>
      </c>
      <c r="H71">
        <v>12</v>
      </c>
      <c r="I71">
        <v>7</v>
      </c>
      <c r="J71">
        <v>5</v>
      </c>
      <c r="K71">
        <v>38</v>
      </c>
      <c r="L71" s="2">
        <f t="shared" si="4"/>
        <v>0.38</v>
      </c>
      <c r="M71">
        <v>15</v>
      </c>
      <c r="N71">
        <v>6</v>
      </c>
      <c r="O71">
        <v>9</v>
      </c>
      <c r="P71">
        <v>40</v>
      </c>
      <c r="Q71" s="2">
        <f t="shared" si="5"/>
        <v>0.4</v>
      </c>
      <c r="R71">
        <v>15</v>
      </c>
      <c r="S71">
        <v>6</v>
      </c>
      <c r="T71">
        <v>9</v>
      </c>
      <c r="U71" s="3">
        <v>6.333333333333333</v>
      </c>
      <c r="V71" s="3">
        <v>7</v>
      </c>
      <c r="W71" s="3">
        <v>0</v>
      </c>
      <c r="X71" s="3">
        <v>0</v>
      </c>
      <c r="Y71" s="3">
        <v>0</v>
      </c>
      <c r="Z71" s="2">
        <v>5.8933333333333335</v>
      </c>
      <c r="AA71" s="2">
        <v>4.28</v>
      </c>
      <c r="AB71" s="2">
        <v>10.423333333333334</v>
      </c>
      <c r="AC71" s="3">
        <v>571.65333333333331</v>
      </c>
      <c r="AD71" s="3">
        <v>415.15999999999997</v>
      </c>
      <c r="AE71" s="3">
        <v>0</v>
      </c>
      <c r="AF71" s="3">
        <v>24.25</v>
      </c>
      <c r="AG71" s="3">
        <v>1011.0633333333333</v>
      </c>
      <c r="AH71" s="4">
        <v>0.85097129999999999</v>
      </c>
    </row>
    <row r="72" spans="1:34" x14ac:dyDescent="0.25">
      <c r="A72">
        <v>2016</v>
      </c>
      <c r="B72">
        <v>174</v>
      </c>
      <c r="C72" s="1">
        <v>42543</v>
      </c>
      <c r="D72" t="s">
        <v>288</v>
      </c>
      <c r="E72">
        <v>3</v>
      </c>
      <c r="F72">
        <v>44</v>
      </c>
      <c r="G72" s="2">
        <f t="shared" si="3"/>
        <v>0.44</v>
      </c>
      <c r="H72">
        <v>15</v>
      </c>
      <c r="I72">
        <v>7</v>
      </c>
      <c r="J72">
        <v>8</v>
      </c>
      <c r="K72">
        <v>46</v>
      </c>
      <c r="L72" s="2">
        <f t="shared" si="4"/>
        <v>0.46</v>
      </c>
      <c r="M72">
        <v>15</v>
      </c>
      <c r="N72">
        <v>6</v>
      </c>
      <c r="O72">
        <v>9</v>
      </c>
      <c r="P72">
        <v>36</v>
      </c>
      <c r="Q72" s="2">
        <f t="shared" si="5"/>
        <v>0.36</v>
      </c>
      <c r="R72">
        <v>13</v>
      </c>
      <c r="S72">
        <v>7</v>
      </c>
      <c r="T72">
        <v>6</v>
      </c>
      <c r="U72" s="3">
        <v>8.6666666666666661</v>
      </c>
      <c r="V72" s="3">
        <v>4.666666666666667</v>
      </c>
      <c r="W72" s="3">
        <v>0</v>
      </c>
      <c r="X72" s="3">
        <v>0</v>
      </c>
      <c r="Y72" s="3">
        <v>0</v>
      </c>
      <c r="Z72" s="2">
        <v>6.12</v>
      </c>
      <c r="AA72" s="2">
        <v>4.7433333333333332</v>
      </c>
      <c r="AB72" s="2">
        <v>11.023333333333333</v>
      </c>
      <c r="AC72" s="3">
        <v>593.64</v>
      </c>
      <c r="AD72" s="3">
        <v>460.10333333333324</v>
      </c>
      <c r="AE72" s="3">
        <v>0</v>
      </c>
      <c r="AF72" s="3">
        <v>15.52</v>
      </c>
      <c r="AG72" s="3">
        <v>1069.2633333333333</v>
      </c>
      <c r="AH72" s="4">
        <v>0.99465416666666662</v>
      </c>
    </row>
    <row r="73" spans="1:34" x14ac:dyDescent="0.25">
      <c r="A73">
        <v>2016</v>
      </c>
      <c r="B73">
        <v>174</v>
      </c>
      <c r="C73" s="1">
        <v>42543</v>
      </c>
      <c r="D73" t="s">
        <v>289</v>
      </c>
      <c r="E73">
        <v>3</v>
      </c>
      <c r="F73">
        <v>28</v>
      </c>
      <c r="G73" s="2">
        <f t="shared" si="3"/>
        <v>0.28000000000000003</v>
      </c>
      <c r="H73">
        <v>11</v>
      </c>
      <c r="I73">
        <v>6</v>
      </c>
      <c r="J73">
        <v>5</v>
      </c>
      <c r="K73">
        <v>37</v>
      </c>
      <c r="L73" s="2">
        <f t="shared" si="4"/>
        <v>0.37</v>
      </c>
      <c r="M73">
        <v>16</v>
      </c>
      <c r="N73">
        <v>7</v>
      </c>
      <c r="O73">
        <v>9</v>
      </c>
      <c r="P73">
        <v>33</v>
      </c>
      <c r="Q73" s="2">
        <f t="shared" si="5"/>
        <v>0.33</v>
      </c>
      <c r="R73">
        <v>14</v>
      </c>
      <c r="S73">
        <v>6</v>
      </c>
      <c r="T73">
        <v>8</v>
      </c>
      <c r="U73" s="3">
        <v>6.666666666666667</v>
      </c>
      <c r="V73" s="3">
        <v>5.666666666666667</v>
      </c>
      <c r="W73" s="3">
        <v>0</v>
      </c>
      <c r="X73" s="3">
        <v>0</v>
      </c>
      <c r="Y73" s="3">
        <v>0</v>
      </c>
      <c r="Z73" s="2">
        <v>5.6966666666666663</v>
      </c>
      <c r="AA73" s="2">
        <v>3.9433333333333334</v>
      </c>
      <c r="AB73" s="2">
        <v>9.82</v>
      </c>
      <c r="AC73" s="3">
        <v>552.5766666666666</v>
      </c>
      <c r="AD73" s="3">
        <v>382.50333333333333</v>
      </c>
      <c r="AE73" s="3">
        <v>0</v>
      </c>
      <c r="AF73" s="3">
        <v>17.46</v>
      </c>
      <c r="AG73" s="3">
        <v>952.54</v>
      </c>
      <c r="AH73" s="4">
        <v>0.82885206666666666</v>
      </c>
    </row>
    <row r="74" spans="1:34" x14ac:dyDescent="0.25">
      <c r="A74">
        <v>2016</v>
      </c>
      <c r="B74">
        <v>174</v>
      </c>
      <c r="C74" s="1">
        <v>42543</v>
      </c>
      <c r="D74" t="s">
        <v>290</v>
      </c>
      <c r="E74">
        <v>3</v>
      </c>
      <c r="F74">
        <v>38</v>
      </c>
      <c r="G74" s="2">
        <f t="shared" si="3"/>
        <v>0.38</v>
      </c>
      <c r="H74">
        <v>15</v>
      </c>
      <c r="I74">
        <v>7</v>
      </c>
      <c r="J74">
        <v>8</v>
      </c>
      <c r="K74">
        <v>38</v>
      </c>
      <c r="L74" s="2">
        <f t="shared" si="4"/>
        <v>0.38</v>
      </c>
      <c r="M74">
        <v>14</v>
      </c>
      <c r="N74">
        <v>6</v>
      </c>
      <c r="O74">
        <v>8</v>
      </c>
      <c r="P74">
        <v>40</v>
      </c>
      <c r="Q74" s="2">
        <f t="shared" si="5"/>
        <v>0.4</v>
      </c>
      <c r="R74">
        <v>14</v>
      </c>
      <c r="S74">
        <v>7</v>
      </c>
      <c r="T74">
        <v>7</v>
      </c>
      <c r="U74" s="3">
        <v>8</v>
      </c>
      <c r="V74" s="3">
        <v>6.666666666666667</v>
      </c>
      <c r="W74" s="3">
        <v>0</v>
      </c>
      <c r="X74" s="3">
        <v>0</v>
      </c>
      <c r="Y74" s="3">
        <v>0</v>
      </c>
      <c r="Z74" s="2">
        <v>6.7266666666666666</v>
      </c>
      <c r="AA74" s="2">
        <v>4.96</v>
      </c>
      <c r="AB74" s="2">
        <v>11.883333333333335</v>
      </c>
      <c r="AC74" s="3">
        <v>652.48666666666668</v>
      </c>
      <c r="AD74" s="3">
        <v>481.11999999999995</v>
      </c>
      <c r="AE74" s="3">
        <v>0</v>
      </c>
      <c r="AF74" s="3">
        <v>19.076666666666664</v>
      </c>
      <c r="AG74" s="3">
        <v>1152.6833333333332</v>
      </c>
      <c r="AH74" s="4">
        <v>0.95933970000000013</v>
      </c>
    </row>
    <row r="75" spans="1:34" x14ac:dyDescent="0.25">
      <c r="A75">
        <v>2016</v>
      </c>
      <c r="B75">
        <v>174</v>
      </c>
      <c r="C75" s="1">
        <v>42543</v>
      </c>
      <c r="D75" t="s">
        <v>291</v>
      </c>
      <c r="E75">
        <v>3</v>
      </c>
      <c r="F75">
        <v>57</v>
      </c>
      <c r="G75" s="2">
        <f t="shared" si="3"/>
        <v>0.56999999999999995</v>
      </c>
      <c r="H75">
        <v>16</v>
      </c>
      <c r="I75">
        <v>6</v>
      </c>
      <c r="J75">
        <v>10</v>
      </c>
      <c r="K75">
        <v>36</v>
      </c>
      <c r="L75" s="2">
        <f t="shared" si="4"/>
        <v>0.36</v>
      </c>
      <c r="M75">
        <v>12</v>
      </c>
      <c r="N75">
        <v>6</v>
      </c>
      <c r="O75">
        <v>6</v>
      </c>
      <c r="P75">
        <v>43</v>
      </c>
      <c r="Q75" s="2">
        <f t="shared" si="5"/>
        <v>0.43</v>
      </c>
      <c r="R75">
        <v>14</v>
      </c>
      <c r="S75">
        <v>7</v>
      </c>
      <c r="T75">
        <v>7</v>
      </c>
      <c r="U75" s="3">
        <v>4.666666666666667</v>
      </c>
      <c r="V75" s="3">
        <v>7</v>
      </c>
      <c r="W75" s="3">
        <v>0</v>
      </c>
      <c r="X75" s="3">
        <v>0</v>
      </c>
      <c r="Y75" s="3">
        <v>0</v>
      </c>
      <c r="Z75" s="2">
        <v>6.126666666666666</v>
      </c>
      <c r="AA75" s="2">
        <v>5.5333333333333341</v>
      </c>
      <c r="AB75" s="2">
        <v>11.91666666666667</v>
      </c>
      <c r="AC75" s="3">
        <v>594.28666666666652</v>
      </c>
      <c r="AD75" s="3">
        <v>536.73333333333335</v>
      </c>
      <c r="AE75" s="3">
        <v>0</v>
      </c>
      <c r="AF75" s="3">
        <v>24.896666666666665</v>
      </c>
      <c r="AG75" s="3">
        <v>1155.9166666666667</v>
      </c>
      <c r="AH75" s="4">
        <v>1.0210769666666664</v>
      </c>
    </row>
    <row r="76" spans="1:34" x14ac:dyDescent="0.25">
      <c r="A76">
        <v>2016</v>
      </c>
      <c r="B76">
        <v>174</v>
      </c>
      <c r="C76" s="1">
        <v>42543</v>
      </c>
      <c r="D76" t="s">
        <v>292</v>
      </c>
      <c r="E76">
        <v>3</v>
      </c>
      <c r="F76">
        <v>35</v>
      </c>
      <c r="G76" s="2">
        <f t="shared" si="3"/>
        <v>0.35</v>
      </c>
      <c r="H76">
        <v>13</v>
      </c>
      <c r="I76">
        <v>9</v>
      </c>
      <c r="J76">
        <v>4</v>
      </c>
      <c r="K76">
        <v>36</v>
      </c>
      <c r="L76" s="2">
        <f t="shared" si="4"/>
        <v>0.36</v>
      </c>
      <c r="M76">
        <v>11</v>
      </c>
      <c r="N76">
        <v>6</v>
      </c>
      <c r="O76">
        <v>5</v>
      </c>
      <c r="P76">
        <v>43</v>
      </c>
      <c r="Q76" s="2">
        <f t="shared" si="5"/>
        <v>0.43</v>
      </c>
      <c r="R76">
        <v>15</v>
      </c>
      <c r="S76">
        <v>6</v>
      </c>
      <c r="T76">
        <v>9</v>
      </c>
      <c r="U76" s="3">
        <v>6</v>
      </c>
      <c r="V76" s="3">
        <v>3.6666666666666665</v>
      </c>
      <c r="W76" s="3">
        <v>0</v>
      </c>
      <c r="X76" s="3">
        <v>0</v>
      </c>
      <c r="Y76" s="3">
        <v>0</v>
      </c>
      <c r="Z76" s="2">
        <v>5.2733333333333334</v>
      </c>
      <c r="AA76" s="2">
        <v>4</v>
      </c>
      <c r="AB76" s="2">
        <v>9.3666666666666671</v>
      </c>
      <c r="AC76" s="3">
        <v>511.51333333333326</v>
      </c>
      <c r="AD76" s="3">
        <v>388</v>
      </c>
      <c r="AE76" s="3">
        <v>0</v>
      </c>
      <c r="AF76" s="3">
        <v>9.0533333333333346</v>
      </c>
      <c r="AG76" s="3">
        <v>908.56666666666661</v>
      </c>
      <c r="AH76" s="4">
        <v>0.87600376666666657</v>
      </c>
    </row>
    <row r="77" spans="1:34" x14ac:dyDescent="0.25">
      <c r="A77">
        <v>2016</v>
      </c>
      <c r="B77">
        <v>174</v>
      </c>
      <c r="C77" s="1">
        <v>42543</v>
      </c>
      <c r="D77" t="s">
        <v>293</v>
      </c>
      <c r="E77">
        <v>3</v>
      </c>
      <c r="F77">
        <v>40</v>
      </c>
      <c r="G77" s="2">
        <f t="shared" si="3"/>
        <v>0.4</v>
      </c>
      <c r="H77">
        <v>13</v>
      </c>
      <c r="I77">
        <v>6</v>
      </c>
      <c r="J77">
        <v>7</v>
      </c>
      <c r="K77">
        <v>45</v>
      </c>
      <c r="L77" s="2">
        <f t="shared" si="4"/>
        <v>0.45</v>
      </c>
      <c r="M77">
        <v>16</v>
      </c>
      <c r="N77">
        <v>7</v>
      </c>
      <c r="O77">
        <v>9</v>
      </c>
      <c r="P77">
        <v>41</v>
      </c>
      <c r="Q77" s="2">
        <f t="shared" si="5"/>
        <v>0.41</v>
      </c>
      <c r="R77">
        <v>14</v>
      </c>
      <c r="S77">
        <v>7</v>
      </c>
      <c r="T77">
        <v>7</v>
      </c>
      <c r="U77" s="3">
        <v>10</v>
      </c>
      <c r="V77" s="3">
        <v>7</v>
      </c>
      <c r="W77" s="3">
        <v>0</v>
      </c>
      <c r="X77" s="3">
        <v>0</v>
      </c>
      <c r="Y77" s="3">
        <v>0</v>
      </c>
      <c r="Z77" s="2">
        <v>8.14</v>
      </c>
      <c r="AA77" s="2">
        <v>6.66</v>
      </c>
      <c r="AB77" s="2">
        <v>15.106666666666669</v>
      </c>
      <c r="AC77" s="3">
        <v>789.58000000000015</v>
      </c>
      <c r="AD77" s="3">
        <v>646.02</v>
      </c>
      <c r="AE77" s="3">
        <v>0</v>
      </c>
      <c r="AF77" s="3">
        <v>29.746666666666666</v>
      </c>
      <c r="AG77" s="3">
        <v>1465.3466666666668</v>
      </c>
      <c r="AH77" s="4">
        <v>1.2864398666666665</v>
      </c>
    </row>
    <row r="78" spans="1:34" x14ac:dyDescent="0.25">
      <c r="A78">
        <v>2016</v>
      </c>
      <c r="B78">
        <v>174</v>
      </c>
      <c r="C78" s="1">
        <v>42543</v>
      </c>
      <c r="D78" t="s">
        <v>294</v>
      </c>
      <c r="E78">
        <v>3</v>
      </c>
      <c r="F78">
        <v>42</v>
      </c>
      <c r="G78" s="2">
        <f t="shared" si="3"/>
        <v>0.42</v>
      </c>
      <c r="H78">
        <v>15</v>
      </c>
      <c r="I78">
        <v>7</v>
      </c>
      <c r="J78">
        <v>8</v>
      </c>
      <c r="K78">
        <v>35</v>
      </c>
      <c r="L78" s="2">
        <f t="shared" si="4"/>
        <v>0.35</v>
      </c>
      <c r="M78">
        <v>15</v>
      </c>
      <c r="N78">
        <v>7</v>
      </c>
      <c r="O78">
        <v>8</v>
      </c>
      <c r="P78">
        <v>38</v>
      </c>
      <c r="Q78" s="2">
        <f t="shared" si="5"/>
        <v>0.38</v>
      </c>
      <c r="R78">
        <v>14</v>
      </c>
      <c r="S78">
        <v>6</v>
      </c>
      <c r="T78">
        <v>8</v>
      </c>
      <c r="U78" s="3">
        <v>6.333333333333333</v>
      </c>
      <c r="V78" s="3">
        <v>11</v>
      </c>
      <c r="W78" s="3">
        <v>0</v>
      </c>
      <c r="X78" s="3">
        <v>0</v>
      </c>
      <c r="Y78" s="3">
        <v>0</v>
      </c>
      <c r="Z78" s="2">
        <v>6.2566666666666668</v>
      </c>
      <c r="AA78" s="2">
        <v>4.71</v>
      </c>
      <c r="AB78" s="2">
        <v>11.153333333333334</v>
      </c>
      <c r="AC78" s="3">
        <v>606.89666666666665</v>
      </c>
      <c r="AD78" s="3">
        <v>456.86999999999989</v>
      </c>
      <c r="AE78" s="3">
        <v>0</v>
      </c>
      <c r="AF78" s="3">
        <v>18.106666666666669</v>
      </c>
      <c r="AG78" s="3">
        <v>1081.873333333333</v>
      </c>
      <c r="AH78" s="4">
        <v>0.99131089999999988</v>
      </c>
    </row>
    <row r="79" spans="1:34" x14ac:dyDescent="0.25">
      <c r="A79">
        <v>2016</v>
      </c>
      <c r="B79">
        <v>174</v>
      </c>
      <c r="C79" s="1">
        <v>42543</v>
      </c>
      <c r="D79" t="s">
        <v>295</v>
      </c>
      <c r="E79">
        <v>3</v>
      </c>
      <c r="F79">
        <v>37</v>
      </c>
      <c r="G79" s="2">
        <f t="shared" si="3"/>
        <v>0.37</v>
      </c>
      <c r="H79">
        <v>14</v>
      </c>
      <c r="I79">
        <v>6</v>
      </c>
      <c r="J79">
        <v>8</v>
      </c>
      <c r="K79">
        <v>30</v>
      </c>
      <c r="L79" s="2">
        <f t="shared" si="4"/>
        <v>0.3</v>
      </c>
      <c r="M79">
        <v>12</v>
      </c>
      <c r="N79">
        <v>7</v>
      </c>
      <c r="O79">
        <v>6</v>
      </c>
      <c r="P79">
        <v>31</v>
      </c>
      <c r="Q79" s="2">
        <f t="shared" si="5"/>
        <v>0.31</v>
      </c>
      <c r="R79">
        <v>14</v>
      </c>
      <c r="S79">
        <v>6</v>
      </c>
      <c r="T79">
        <v>8</v>
      </c>
      <c r="U79" s="3">
        <v>5</v>
      </c>
      <c r="V79" s="3">
        <v>8.6666666666666661</v>
      </c>
      <c r="W79" s="3">
        <v>0</v>
      </c>
      <c r="X79" s="3">
        <v>0</v>
      </c>
      <c r="Y79" s="3">
        <v>0</v>
      </c>
      <c r="Z79" s="2">
        <v>4.9266666666666667</v>
      </c>
      <c r="AA79" s="2">
        <v>3.2266666666666666</v>
      </c>
      <c r="AB79" s="2">
        <v>8.3266666666666662</v>
      </c>
      <c r="AC79" s="3">
        <v>477.88666666666666</v>
      </c>
      <c r="AD79" s="3">
        <v>312.98666666666662</v>
      </c>
      <c r="AE79" s="3">
        <v>0</v>
      </c>
      <c r="AF79" s="3">
        <v>16.813333333333333</v>
      </c>
      <c r="AG79" s="3">
        <v>807.6866666666665</v>
      </c>
      <c r="AH79" s="4">
        <v>0.75864670000000001</v>
      </c>
    </row>
    <row r="80" spans="1:34" x14ac:dyDescent="0.25">
      <c r="A80">
        <v>2016</v>
      </c>
      <c r="B80">
        <v>174</v>
      </c>
      <c r="C80" s="1">
        <v>42543</v>
      </c>
      <c r="D80" t="s">
        <v>296</v>
      </c>
      <c r="E80">
        <v>3</v>
      </c>
      <c r="F80">
        <v>28</v>
      </c>
      <c r="G80" s="2">
        <f t="shared" si="3"/>
        <v>0.28000000000000003</v>
      </c>
      <c r="H80">
        <v>12</v>
      </c>
      <c r="I80">
        <v>6</v>
      </c>
      <c r="J80">
        <v>6</v>
      </c>
      <c r="K80">
        <v>27</v>
      </c>
      <c r="L80" s="2">
        <f t="shared" si="4"/>
        <v>0.27</v>
      </c>
      <c r="M80">
        <v>11</v>
      </c>
      <c r="N80">
        <v>6</v>
      </c>
      <c r="O80">
        <v>5</v>
      </c>
      <c r="P80">
        <v>27</v>
      </c>
      <c r="Q80" s="2">
        <f t="shared" si="5"/>
        <v>0.27</v>
      </c>
      <c r="R80">
        <v>12</v>
      </c>
      <c r="S80">
        <v>8</v>
      </c>
      <c r="T80">
        <v>4</v>
      </c>
      <c r="U80" s="3">
        <v>3</v>
      </c>
      <c r="V80" s="3">
        <v>4.333333333333333</v>
      </c>
      <c r="W80" s="3">
        <v>0</v>
      </c>
      <c r="X80" s="3">
        <v>0</v>
      </c>
      <c r="Y80" s="3">
        <v>0</v>
      </c>
      <c r="Z80" s="2">
        <v>2.9466666666666668</v>
      </c>
      <c r="AA80" s="2">
        <v>1.8499999999999999</v>
      </c>
      <c r="AB80" s="2">
        <v>4.8466666666666667</v>
      </c>
      <c r="AC80" s="3">
        <v>285.82666666666665</v>
      </c>
      <c r="AD80" s="3">
        <v>179.44999999999996</v>
      </c>
      <c r="AE80" s="3">
        <v>0</v>
      </c>
      <c r="AF80" s="3">
        <v>4.8499999999999988</v>
      </c>
      <c r="AG80" s="3">
        <v>470.12666666666667</v>
      </c>
      <c r="AH80" s="4">
        <v>0.4439787</v>
      </c>
    </row>
    <row r="81" spans="1:34" x14ac:dyDescent="0.25">
      <c r="A81">
        <v>2016</v>
      </c>
      <c r="B81">
        <v>174</v>
      </c>
      <c r="C81" s="1">
        <v>42543</v>
      </c>
      <c r="D81" t="s">
        <v>297</v>
      </c>
      <c r="E81">
        <v>3</v>
      </c>
      <c r="F81">
        <v>45</v>
      </c>
      <c r="G81" s="2">
        <f t="shared" si="3"/>
        <v>0.45</v>
      </c>
      <c r="H81">
        <v>16</v>
      </c>
      <c r="I81">
        <v>7</v>
      </c>
      <c r="J81">
        <v>9</v>
      </c>
      <c r="K81">
        <v>31</v>
      </c>
      <c r="L81" s="2">
        <f t="shared" si="4"/>
        <v>0.31</v>
      </c>
      <c r="M81">
        <v>14</v>
      </c>
      <c r="N81">
        <v>7</v>
      </c>
      <c r="O81">
        <v>7</v>
      </c>
      <c r="P81">
        <v>29</v>
      </c>
      <c r="Q81" s="2">
        <f t="shared" si="5"/>
        <v>0.28999999999999998</v>
      </c>
      <c r="R81">
        <v>14</v>
      </c>
      <c r="S81">
        <v>5</v>
      </c>
      <c r="T81">
        <v>9</v>
      </c>
      <c r="U81" s="3">
        <v>6.666666666666667</v>
      </c>
      <c r="V81" s="3">
        <v>10.666666666666666</v>
      </c>
      <c r="W81" s="3">
        <v>0</v>
      </c>
      <c r="X81" s="3">
        <v>0</v>
      </c>
      <c r="Y81" s="3">
        <v>0</v>
      </c>
      <c r="Z81" s="2">
        <v>6.8433333333333337</v>
      </c>
      <c r="AA81" s="2">
        <v>5.0066666666666668</v>
      </c>
      <c r="AB81" s="2">
        <v>12.146666666666667</v>
      </c>
      <c r="AC81" s="3">
        <v>663.80333333333328</v>
      </c>
      <c r="AD81" s="3">
        <v>485.64666666666665</v>
      </c>
      <c r="AE81" s="3">
        <v>0</v>
      </c>
      <c r="AF81" s="3">
        <v>28.776666666666667</v>
      </c>
      <c r="AG81" s="3">
        <v>1178.2266666666665</v>
      </c>
      <c r="AH81" s="4">
        <v>0.91985423333333316</v>
      </c>
    </row>
    <row r="82" spans="1:34" x14ac:dyDescent="0.25">
      <c r="A82">
        <v>2016</v>
      </c>
      <c r="B82">
        <v>174</v>
      </c>
      <c r="C82" s="1">
        <v>42543</v>
      </c>
      <c r="D82" t="s">
        <v>298</v>
      </c>
      <c r="E82">
        <v>3</v>
      </c>
      <c r="F82">
        <v>46</v>
      </c>
      <c r="G82" s="2">
        <f t="shared" si="3"/>
        <v>0.46</v>
      </c>
      <c r="H82">
        <v>16</v>
      </c>
      <c r="I82">
        <v>6</v>
      </c>
      <c r="J82">
        <v>10</v>
      </c>
      <c r="K82">
        <v>31</v>
      </c>
      <c r="L82" s="2">
        <f t="shared" si="4"/>
        <v>0.31</v>
      </c>
      <c r="M82">
        <v>14</v>
      </c>
      <c r="N82">
        <v>7</v>
      </c>
      <c r="O82">
        <v>7</v>
      </c>
      <c r="P82">
        <v>40</v>
      </c>
      <c r="Q82" s="2">
        <f t="shared" si="5"/>
        <v>0.4</v>
      </c>
      <c r="R82">
        <v>15</v>
      </c>
      <c r="S82">
        <v>7</v>
      </c>
      <c r="T82">
        <v>8</v>
      </c>
      <c r="U82" s="3">
        <v>7</v>
      </c>
      <c r="V82" s="3">
        <v>10</v>
      </c>
      <c r="W82" s="3">
        <v>0</v>
      </c>
      <c r="X82" s="3">
        <v>0</v>
      </c>
      <c r="Y82" s="3">
        <v>0</v>
      </c>
      <c r="Z82" s="2">
        <v>6.43</v>
      </c>
      <c r="AA82" s="2">
        <v>4.8666666666666663</v>
      </c>
      <c r="AB82" s="2">
        <v>11.466666666666667</v>
      </c>
      <c r="AC82" s="3">
        <v>623.70999999999992</v>
      </c>
      <c r="AD82" s="3">
        <v>472.06666666666655</v>
      </c>
      <c r="AE82" s="3">
        <v>0</v>
      </c>
      <c r="AF82" s="3">
        <v>16.490000000000002</v>
      </c>
      <c r="AG82" s="3">
        <v>1112.2666666666664</v>
      </c>
      <c r="AH82" s="4">
        <v>0.97432296666666651</v>
      </c>
    </row>
    <row r="83" spans="1:34" x14ac:dyDescent="0.25">
      <c r="A83">
        <v>2016</v>
      </c>
      <c r="B83">
        <v>174</v>
      </c>
      <c r="C83" s="1">
        <v>42543</v>
      </c>
      <c r="D83" t="s">
        <v>299</v>
      </c>
      <c r="E83">
        <v>3</v>
      </c>
      <c r="F83">
        <v>47</v>
      </c>
      <c r="G83" s="2">
        <f t="shared" si="3"/>
        <v>0.47</v>
      </c>
      <c r="H83">
        <v>14</v>
      </c>
      <c r="I83">
        <v>6</v>
      </c>
      <c r="J83">
        <v>8</v>
      </c>
      <c r="K83">
        <v>42</v>
      </c>
      <c r="L83" s="2">
        <f t="shared" si="4"/>
        <v>0.42</v>
      </c>
      <c r="M83">
        <v>13</v>
      </c>
      <c r="N83">
        <v>7</v>
      </c>
      <c r="O83">
        <v>6</v>
      </c>
      <c r="P83">
        <v>38</v>
      </c>
      <c r="Q83" s="2">
        <f t="shared" si="5"/>
        <v>0.38</v>
      </c>
      <c r="R83">
        <v>14</v>
      </c>
      <c r="S83">
        <v>7</v>
      </c>
      <c r="T83">
        <v>7</v>
      </c>
      <c r="U83" s="3">
        <v>5.333333333333333</v>
      </c>
      <c r="V83" s="3">
        <v>7</v>
      </c>
      <c r="W83" s="3">
        <v>0</v>
      </c>
      <c r="X83" s="3">
        <v>0</v>
      </c>
      <c r="Y83" s="3">
        <v>0</v>
      </c>
      <c r="Z83" s="2">
        <v>5.9866666666666672</v>
      </c>
      <c r="AA83" s="2">
        <v>4.9833333333333334</v>
      </c>
      <c r="AB83" s="2">
        <v>11.146666666666667</v>
      </c>
      <c r="AC83" s="3">
        <v>580.70666666666671</v>
      </c>
      <c r="AD83" s="3">
        <v>483.38333333333333</v>
      </c>
      <c r="AE83" s="3">
        <v>0</v>
      </c>
      <c r="AF83" s="3">
        <v>17.136666666666667</v>
      </c>
      <c r="AG83" s="3">
        <v>1081.2266666666669</v>
      </c>
      <c r="AH83" s="4">
        <v>0.98489273333333327</v>
      </c>
    </row>
    <row r="84" spans="1:34" x14ac:dyDescent="0.25">
      <c r="A84">
        <v>2016</v>
      </c>
      <c r="B84">
        <v>174</v>
      </c>
      <c r="C84" s="1">
        <v>42543</v>
      </c>
      <c r="D84" t="s">
        <v>300</v>
      </c>
      <c r="E84">
        <v>3</v>
      </c>
      <c r="F84">
        <v>28</v>
      </c>
      <c r="G84" s="2">
        <f t="shared" si="3"/>
        <v>0.28000000000000003</v>
      </c>
      <c r="H84">
        <v>14</v>
      </c>
      <c r="I84">
        <v>8</v>
      </c>
      <c r="J84">
        <v>6</v>
      </c>
      <c r="K84">
        <v>42</v>
      </c>
      <c r="L84" s="2">
        <f t="shared" si="4"/>
        <v>0.42</v>
      </c>
      <c r="M84">
        <v>15</v>
      </c>
      <c r="N84">
        <v>6</v>
      </c>
      <c r="O84">
        <v>8</v>
      </c>
      <c r="P84">
        <v>37</v>
      </c>
      <c r="Q84" s="2">
        <f t="shared" si="5"/>
        <v>0.37</v>
      </c>
      <c r="R84">
        <v>15</v>
      </c>
      <c r="S84">
        <v>8</v>
      </c>
      <c r="T84">
        <v>7</v>
      </c>
      <c r="U84" s="3">
        <v>5.333333333333333</v>
      </c>
      <c r="V84" s="3">
        <v>10.333333333333334</v>
      </c>
      <c r="W84" s="3">
        <v>0</v>
      </c>
      <c r="X84" s="3">
        <v>0</v>
      </c>
      <c r="Y84" s="3">
        <v>0</v>
      </c>
      <c r="Z84" s="2">
        <v>6.09</v>
      </c>
      <c r="AA84" s="2">
        <v>4.47</v>
      </c>
      <c r="AB84" s="2">
        <v>10.743333333333332</v>
      </c>
      <c r="AC84" s="3">
        <v>590.7299999999999</v>
      </c>
      <c r="AD84" s="3">
        <v>433.59</v>
      </c>
      <c r="AE84" s="3">
        <v>0</v>
      </c>
      <c r="AF84" s="3">
        <v>17.783333333333331</v>
      </c>
      <c r="AG84" s="3">
        <v>1042.1033333333332</v>
      </c>
      <c r="AH84" s="4">
        <v>0.96874869999999991</v>
      </c>
    </row>
    <row r="85" spans="1:34" x14ac:dyDescent="0.25">
      <c r="A85">
        <v>2016</v>
      </c>
      <c r="B85">
        <v>174</v>
      </c>
      <c r="C85" s="1">
        <v>42543</v>
      </c>
      <c r="D85" t="s">
        <v>301</v>
      </c>
      <c r="E85">
        <v>3</v>
      </c>
      <c r="F85">
        <v>44</v>
      </c>
      <c r="G85" s="2">
        <f t="shared" si="3"/>
        <v>0.44</v>
      </c>
      <c r="H85">
        <v>16</v>
      </c>
      <c r="I85">
        <v>8</v>
      </c>
      <c r="J85">
        <v>8</v>
      </c>
      <c r="K85">
        <v>33</v>
      </c>
      <c r="L85" s="2">
        <f t="shared" si="4"/>
        <v>0.33</v>
      </c>
      <c r="M85">
        <v>14</v>
      </c>
      <c r="N85">
        <v>7</v>
      </c>
      <c r="O85">
        <v>7</v>
      </c>
      <c r="P85">
        <v>32</v>
      </c>
      <c r="Q85" s="2">
        <f t="shared" si="5"/>
        <v>0.32</v>
      </c>
      <c r="R85">
        <v>12</v>
      </c>
      <c r="S85">
        <v>7</v>
      </c>
      <c r="T85">
        <v>5</v>
      </c>
      <c r="U85" s="3">
        <v>4.333333333333333</v>
      </c>
      <c r="V85" s="3">
        <v>7.333333333333333</v>
      </c>
      <c r="W85" s="3">
        <v>0</v>
      </c>
      <c r="X85" s="3">
        <v>0</v>
      </c>
      <c r="Y85" s="3">
        <v>0</v>
      </c>
      <c r="Z85" s="2">
        <v>5.2133333333333338</v>
      </c>
      <c r="AA85" s="2">
        <v>3.936666666666667</v>
      </c>
      <c r="AB85" s="2">
        <v>9.3133333333333344</v>
      </c>
      <c r="AC85" s="3">
        <v>505.69333333333333</v>
      </c>
      <c r="AD85" s="3">
        <v>381.85666666666674</v>
      </c>
      <c r="AE85" s="3">
        <v>0</v>
      </c>
      <c r="AF85" s="3">
        <v>15.843333333333332</v>
      </c>
      <c r="AG85" s="3">
        <v>903.39333333333343</v>
      </c>
      <c r="AH85" s="4">
        <v>0.84547786666666658</v>
      </c>
    </row>
    <row r="86" spans="1:34" x14ac:dyDescent="0.25">
      <c r="A86">
        <v>2016</v>
      </c>
      <c r="B86">
        <v>174</v>
      </c>
      <c r="C86" s="1">
        <v>42543</v>
      </c>
      <c r="D86" t="s">
        <v>302</v>
      </c>
      <c r="E86">
        <v>3</v>
      </c>
      <c r="F86">
        <v>49</v>
      </c>
      <c r="G86" s="2">
        <f t="shared" si="3"/>
        <v>0.49</v>
      </c>
      <c r="H86">
        <v>15</v>
      </c>
      <c r="I86">
        <v>6</v>
      </c>
      <c r="J86">
        <v>9</v>
      </c>
      <c r="K86">
        <v>37</v>
      </c>
      <c r="L86" s="2">
        <f t="shared" si="4"/>
        <v>0.37</v>
      </c>
      <c r="M86">
        <v>15</v>
      </c>
      <c r="N86">
        <v>8</v>
      </c>
      <c r="O86">
        <v>7</v>
      </c>
      <c r="P86">
        <v>47</v>
      </c>
      <c r="Q86" s="2">
        <f t="shared" si="5"/>
        <v>0.47</v>
      </c>
      <c r="R86">
        <v>15</v>
      </c>
      <c r="S86">
        <v>5</v>
      </c>
      <c r="T86">
        <v>10</v>
      </c>
      <c r="U86" s="3">
        <v>9.3333333333333339</v>
      </c>
      <c r="V86" s="3">
        <v>8.3333333333333339</v>
      </c>
      <c r="W86" s="3">
        <v>0</v>
      </c>
      <c r="X86" s="3">
        <v>0</v>
      </c>
      <c r="Y86" s="3">
        <v>0</v>
      </c>
      <c r="Z86" s="2">
        <v>8.4533333333333331</v>
      </c>
      <c r="AA86" s="2">
        <v>7.4633333333333338</v>
      </c>
      <c r="AB86" s="2">
        <v>16.150000000000002</v>
      </c>
      <c r="AC86" s="3">
        <v>819.97333333333324</v>
      </c>
      <c r="AD86" s="3">
        <v>723.94333333333338</v>
      </c>
      <c r="AE86" s="3">
        <v>0</v>
      </c>
      <c r="AF86" s="3">
        <v>22.633333333333329</v>
      </c>
      <c r="AG86" s="3">
        <v>1566.55</v>
      </c>
      <c r="AH86" s="4">
        <v>1.2952700999999998</v>
      </c>
    </row>
    <row r="87" spans="1:34" x14ac:dyDescent="0.25">
      <c r="A87">
        <v>2016</v>
      </c>
      <c r="B87">
        <v>174</v>
      </c>
      <c r="C87" s="1">
        <v>42543</v>
      </c>
      <c r="D87" t="s">
        <v>303</v>
      </c>
      <c r="E87">
        <v>3</v>
      </c>
      <c r="F87">
        <v>37</v>
      </c>
      <c r="G87" s="2">
        <f t="shared" si="3"/>
        <v>0.37</v>
      </c>
      <c r="H87">
        <v>14</v>
      </c>
      <c r="I87">
        <v>6</v>
      </c>
      <c r="J87">
        <v>8</v>
      </c>
      <c r="K87">
        <v>39</v>
      </c>
      <c r="L87" s="2">
        <f t="shared" si="4"/>
        <v>0.39</v>
      </c>
      <c r="M87">
        <v>14</v>
      </c>
      <c r="N87">
        <v>8</v>
      </c>
      <c r="O87">
        <v>6</v>
      </c>
      <c r="P87">
        <v>38</v>
      </c>
      <c r="Q87" s="2">
        <f t="shared" si="5"/>
        <v>0.38</v>
      </c>
      <c r="R87">
        <v>14</v>
      </c>
      <c r="S87">
        <v>7</v>
      </c>
      <c r="T87">
        <v>7</v>
      </c>
      <c r="U87" s="3">
        <v>8.3333333333333339</v>
      </c>
      <c r="V87" s="3">
        <v>4.333333333333333</v>
      </c>
      <c r="W87" s="3">
        <v>0</v>
      </c>
      <c r="X87" s="3">
        <v>0</v>
      </c>
      <c r="Y87" s="3">
        <v>0</v>
      </c>
      <c r="Z87" s="2">
        <v>5.1000000000000005</v>
      </c>
      <c r="AA87" s="2">
        <v>4.1100000000000003</v>
      </c>
      <c r="AB87" s="2">
        <v>9.2666666666666675</v>
      </c>
      <c r="AC87" s="3">
        <v>494.7</v>
      </c>
      <c r="AD87" s="3">
        <v>398.67</v>
      </c>
      <c r="AE87" s="3">
        <v>0</v>
      </c>
      <c r="AF87" s="3">
        <v>5.4966666666666661</v>
      </c>
      <c r="AG87" s="3">
        <v>898.86666666666667</v>
      </c>
      <c r="AH87" s="4">
        <v>0.84507046666666663</v>
      </c>
    </row>
    <row r="88" spans="1:34" x14ac:dyDescent="0.25">
      <c r="A88">
        <v>2016</v>
      </c>
      <c r="B88">
        <v>174</v>
      </c>
      <c r="C88" s="1">
        <v>42543</v>
      </c>
      <c r="D88" t="s">
        <v>304</v>
      </c>
      <c r="E88">
        <v>3</v>
      </c>
      <c r="F88">
        <v>40</v>
      </c>
      <c r="G88" s="2">
        <f t="shared" si="3"/>
        <v>0.4</v>
      </c>
      <c r="H88">
        <v>15</v>
      </c>
      <c r="I88">
        <v>7</v>
      </c>
      <c r="J88">
        <v>8</v>
      </c>
      <c r="K88">
        <v>38</v>
      </c>
      <c r="L88" s="2">
        <f t="shared" si="4"/>
        <v>0.38</v>
      </c>
      <c r="M88">
        <v>14</v>
      </c>
      <c r="N88">
        <v>7</v>
      </c>
      <c r="O88">
        <v>7</v>
      </c>
      <c r="P88">
        <v>38</v>
      </c>
      <c r="Q88" s="2">
        <f t="shared" si="5"/>
        <v>0.38</v>
      </c>
      <c r="R88">
        <v>15</v>
      </c>
      <c r="S88">
        <v>7</v>
      </c>
      <c r="T88">
        <v>8</v>
      </c>
      <c r="U88" s="3">
        <v>5</v>
      </c>
      <c r="V88" s="3">
        <v>10</v>
      </c>
      <c r="W88" s="3">
        <v>0</v>
      </c>
      <c r="X88" s="3">
        <v>0</v>
      </c>
      <c r="Y88" s="3">
        <v>0</v>
      </c>
      <c r="Z88" s="2">
        <v>5.5766666666666671</v>
      </c>
      <c r="AA88" s="2">
        <v>4.4566666666666661</v>
      </c>
      <c r="AB88" s="2">
        <v>10.193333333333333</v>
      </c>
      <c r="AC88" s="3">
        <v>540.93666666666672</v>
      </c>
      <c r="AD88" s="3">
        <v>432.29666666666657</v>
      </c>
      <c r="AE88" s="3">
        <v>0</v>
      </c>
      <c r="AF88" s="3">
        <v>15.52</v>
      </c>
      <c r="AG88" s="3">
        <v>988.75333333333333</v>
      </c>
      <c r="AH88" s="4">
        <v>0.91335523333333324</v>
      </c>
    </row>
    <row r="89" spans="1:34" x14ac:dyDescent="0.25">
      <c r="A89">
        <v>2016</v>
      </c>
      <c r="B89">
        <v>174</v>
      </c>
      <c r="C89" s="1">
        <v>42543</v>
      </c>
      <c r="D89" t="s">
        <v>305</v>
      </c>
      <c r="E89">
        <v>3</v>
      </c>
      <c r="F89">
        <v>35</v>
      </c>
      <c r="G89" s="2">
        <f t="shared" si="3"/>
        <v>0.35</v>
      </c>
      <c r="H89">
        <v>14</v>
      </c>
      <c r="I89">
        <v>6</v>
      </c>
      <c r="J89">
        <v>8</v>
      </c>
      <c r="K89">
        <v>32</v>
      </c>
      <c r="L89" s="2">
        <f t="shared" si="4"/>
        <v>0.32</v>
      </c>
      <c r="M89">
        <v>13</v>
      </c>
      <c r="N89">
        <v>8</v>
      </c>
      <c r="O89">
        <v>5</v>
      </c>
      <c r="P89">
        <v>26</v>
      </c>
      <c r="Q89" s="2">
        <f t="shared" si="5"/>
        <v>0.26</v>
      </c>
      <c r="R89">
        <v>12</v>
      </c>
      <c r="S89">
        <v>6</v>
      </c>
      <c r="T89">
        <v>6</v>
      </c>
      <c r="U89" s="3">
        <v>5.666666666666667</v>
      </c>
      <c r="V89" s="3">
        <v>5.666666666666667</v>
      </c>
      <c r="W89" s="3">
        <v>0</v>
      </c>
      <c r="X89" s="3">
        <v>0</v>
      </c>
      <c r="Y89" s="3">
        <v>0</v>
      </c>
      <c r="Z89" s="2">
        <v>4.4866666666666672</v>
      </c>
      <c r="AA89" s="2">
        <v>3.0866666666666664</v>
      </c>
      <c r="AB89" s="2">
        <v>7.6966666666666663</v>
      </c>
      <c r="AC89" s="3">
        <v>435.20666666666671</v>
      </c>
      <c r="AD89" s="3">
        <v>299.40666666666658</v>
      </c>
      <c r="AE89" s="3">
        <v>0</v>
      </c>
      <c r="AF89" s="3">
        <v>11.963333333333333</v>
      </c>
      <c r="AG89" s="3">
        <v>746.5766666666666</v>
      </c>
      <c r="AH89" s="4">
        <v>1.2752783999999999</v>
      </c>
    </row>
    <row r="90" spans="1:34" x14ac:dyDescent="0.25">
      <c r="A90">
        <v>2016</v>
      </c>
      <c r="B90">
        <v>174</v>
      </c>
      <c r="C90" s="1">
        <v>42543</v>
      </c>
      <c r="D90" t="s">
        <v>306</v>
      </c>
      <c r="E90">
        <v>3</v>
      </c>
      <c r="F90">
        <v>43</v>
      </c>
      <c r="G90" s="2">
        <f t="shared" si="3"/>
        <v>0.43</v>
      </c>
      <c r="H90">
        <v>15</v>
      </c>
      <c r="I90">
        <v>8</v>
      </c>
      <c r="J90">
        <v>7</v>
      </c>
      <c r="K90">
        <v>43</v>
      </c>
      <c r="L90" s="2">
        <f t="shared" si="4"/>
        <v>0.43</v>
      </c>
      <c r="M90">
        <v>15</v>
      </c>
      <c r="N90">
        <v>6</v>
      </c>
      <c r="O90">
        <v>9</v>
      </c>
      <c r="P90">
        <v>43</v>
      </c>
      <c r="Q90" s="2">
        <f t="shared" si="5"/>
        <v>0.43</v>
      </c>
      <c r="R90">
        <v>15</v>
      </c>
      <c r="S90">
        <v>6</v>
      </c>
      <c r="T90">
        <v>8</v>
      </c>
      <c r="U90" s="3">
        <v>8.3333333333333339</v>
      </c>
      <c r="V90" s="3">
        <v>9.6666666666666661</v>
      </c>
      <c r="W90" s="3">
        <v>0</v>
      </c>
      <c r="X90" s="3">
        <v>0</v>
      </c>
      <c r="Y90" s="3">
        <v>0</v>
      </c>
      <c r="Z90" s="2">
        <v>7.87</v>
      </c>
      <c r="AA90" s="2">
        <v>6.3900000000000006</v>
      </c>
      <c r="AB90" s="2">
        <v>14.479999999999999</v>
      </c>
      <c r="AC90" s="3">
        <v>763.38999999999987</v>
      </c>
      <c r="AD90" s="3">
        <v>619.83000000000004</v>
      </c>
      <c r="AE90" s="3">
        <v>0</v>
      </c>
      <c r="AF90" s="3">
        <v>21.34</v>
      </c>
      <c r="AG90" s="3">
        <v>1404.5599999999997</v>
      </c>
      <c r="AH90" s="4">
        <v>0.85150803333333336</v>
      </c>
    </row>
    <row r="91" spans="1:34" x14ac:dyDescent="0.25">
      <c r="A91">
        <v>2016</v>
      </c>
      <c r="B91">
        <v>174</v>
      </c>
      <c r="C91" s="1">
        <v>42543</v>
      </c>
      <c r="D91" t="s">
        <v>307</v>
      </c>
      <c r="E91">
        <v>3</v>
      </c>
      <c r="F91">
        <v>44</v>
      </c>
      <c r="G91" s="2">
        <f t="shared" si="3"/>
        <v>0.44</v>
      </c>
      <c r="H91">
        <v>13</v>
      </c>
      <c r="I91">
        <v>6</v>
      </c>
      <c r="J91">
        <v>7</v>
      </c>
      <c r="K91">
        <v>49</v>
      </c>
      <c r="L91" s="2">
        <f t="shared" si="4"/>
        <v>0.49</v>
      </c>
      <c r="M91">
        <v>14</v>
      </c>
      <c r="N91">
        <v>6</v>
      </c>
      <c r="O91">
        <v>8</v>
      </c>
      <c r="P91">
        <v>37</v>
      </c>
      <c r="Q91" s="2">
        <f t="shared" si="5"/>
        <v>0.37</v>
      </c>
      <c r="R91">
        <v>12</v>
      </c>
      <c r="S91">
        <v>9</v>
      </c>
      <c r="T91">
        <v>3</v>
      </c>
      <c r="U91" s="3">
        <v>6.333333333333333</v>
      </c>
      <c r="V91" s="3">
        <v>4</v>
      </c>
      <c r="W91" s="3">
        <v>0</v>
      </c>
      <c r="X91" s="3">
        <v>0</v>
      </c>
      <c r="Y91" s="3">
        <v>0</v>
      </c>
      <c r="Z91" s="2">
        <v>5.0466666666666669</v>
      </c>
      <c r="AA91" s="2">
        <v>4.2766666666666664</v>
      </c>
      <c r="AB91" s="2">
        <v>9.4133333333333322</v>
      </c>
      <c r="AC91" s="3">
        <v>489.52666666666664</v>
      </c>
      <c r="AD91" s="3">
        <v>414.83666666666664</v>
      </c>
      <c r="AE91" s="3">
        <v>0</v>
      </c>
      <c r="AF91" s="3">
        <v>8.73</v>
      </c>
      <c r="AG91" s="3">
        <v>913.09333333333325</v>
      </c>
      <c r="AH91" s="4">
        <v>0.85150803333333336</v>
      </c>
    </row>
    <row r="92" spans="1:34" x14ac:dyDescent="0.25">
      <c r="A92">
        <v>2016</v>
      </c>
      <c r="B92">
        <v>174</v>
      </c>
      <c r="C92" s="1">
        <v>42543</v>
      </c>
      <c r="D92" t="s">
        <v>308</v>
      </c>
      <c r="E92">
        <v>3</v>
      </c>
      <c r="F92">
        <v>34</v>
      </c>
      <c r="G92" s="2">
        <f t="shared" si="3"/>
        <v>0.34</v>
      </c>
      <c r="H92">
        <v>11</v>
      </c>
      <c r="I92">
        <v>4</v>
      </c>
      <c r="J92">
        <v>7</v>
      </c>
      <c r="K92">
        <v>41</v>
      </c>
      <c r="L92" s="2">
        <f t="shared" si="4"/>
        <v>0.41</v>
      </c>
      <c r="M92">
        <v>12</v>
      </c>
      <c r="N92">
        <v>5</v>
      </c>
      <c r="O92">
        <v>7</v>
      </c>
      <c r="P92">
        <v>36</v>
      </c>
      <c r="Q92" s="2">
        <f t="shared" si="5"/>
        <v>0.36</v>
      </c>
      <c r="R92">
        <v>15</v>
      </c>
      <c r="S92">
        <v>7</v>
      </c>
      <c r="T92">
        <v>8</v>
      </c>
      <c r="U92" s="3">
        <v>4.333333333333333</v>
      </c>
      <c r="V92" s="3">
        <v>6.666666666666667</v>
      </c>
      <c r="W92" s="3">
        <v>0</v>
      </c>
      <c r="X92" s="3">
        <v>0</v>
      </c>
      <c r="Y92" s="3">
        <v>0</v>
      </c>
      <c r="Z92" s="2">
        <v>4.1266666666666669</v>
      </c>
      <c r="AA92" s="2">
        <v>2.89</v>
      </c>
      <c r="AB92" s="2">
        <v>7.19</v>
      </c>
      <c r="AC92" s="3">
        <v>400.28666666666663</v>
      </c>
      <c r="AD92" s="3">
        <v>280.33</v>
      </c>
      <c r="AE92" s="3">
        <v>0</v>
      </c>
      <c r="AF92" s="3">
        <v>16.813333333333333</v>
      </c>
      <c r="AG92" s="3">
        <v>697.42999999999984</v>
      </c>
      <c r="AH92" s="4">
        <v>0.66969123333333325</v>
      </c>
    </row>
    <row r="93" spans="1:34" x14ac:dyDescent="0.25">
      <c r="A93">
        <v>2016</v>
      </c>
      <c r="B93">
        <v>174</v>
      </c>
      <c r="C93" s="1">
        <v>42543</v>
      </c>
      <c r="D93" t="s">
        <v>309</v>
      </c>
      <c r="E93">
        <v>3</v>
      </c>
      <c r="F93">
        <v>38</v>
      </c>
      <c r="G93" s="2">
        <f t="shared" si="3"/>
        <v>0.38</v>
      </c>
      <c r="H93">
        <v>15</v>
      </c>
      <c r="I93">
        <v>6</v>
      </c>
      <c r="J93">
        <v>9</v>
      </c>
      <c r="K93">
        <v>31</v>
      </c>
      <c r="L93" s="2">
        <f t="shared" si="4"/>
        <v>0.31</v>
      </c>
      <c r="M93">
        <v>11</v>
      </c>
      <c r="N93">
        <v>8</v>
      </c>
      <c r="O93">
        <v>3</v>
      </c>
      <c r="P93">
        <v>36</v>
      </c>
      <c r="Q93" s="2">
        <f t="shared" si="5"/>
        <v>0.36</v>
      </c>
      <c r="R93">
        <v>15</v>
      </c>
      <c r="S93">
        <v>7</v>
      </c>
      <c r="T93">
        <v>8</v>
      </c>
      <c r="U93" s="3">
        <v>4.666666666666667</v>
      </c>
      <c r="V93" s="3">
        <v>6</v>
      </c>
      <c r="W93" s="3">
        <v>0</v>
      </c>
      <c r="X93" s="3">
        <v>0</v>
      </c>
      <c r="Y93" s="3">
        <v>0</v>
      </c>
      <c r="Z93" s="2">
        <v>4.4233333333333329</v>
      </c>
      <c r="AA93" s="2">
        <v>3.0833333333333335</v>
      </c>
      <c r="AB93" s="2">
        <v>7.669999999999999</v>
      </c>
      <c r="AC93" s="3">
        <v>429.06333333333322</v>
      </c>
      <c r="AD93" s="3">
        <v>299.08333333333331</v>
      </c>
      <c r="AE93" s="3">
        <v>0</v>
      </c>
      <c r="AF93" s="3">
        <v>15.843333333333332</v>
      </c>
      <c r="AG93" s="3">
        <v>743.9899999999999</v>
      </c>
      <c r="AH93" s="4">
        <v>0.63002793333333329</v>
      </c>
    </row>
    <row r="94" spans="1:34" x14ac:dyDescent="0.25">
      <c r="A94">
        <v>2016</v>
      </c>
      <c r="B94">
        <v>174</v>
      </c>
      <c r="C94" s="1">
        <v>42543</v>
      </c>
      <c r="D94" t="s">
        <v>310</v>
      </c>
      <c r="E94">
        <v>3</v>
      </c>
      <c r="F94">
        <v>39</v>
      </c>
      <c r="G94" s="2">
        <f t="shared" si="3"/>
        <v>0.39</v>
      </c>
      <c r="H94">
        <v>15</v>
      </c>
      <c r="I94">
        <v>7</v>
      </c>
      <c r="J94">
        <v>8</v>
      </c>
      <c r="K94">
        <v>41</v>
      </c>
      <c r="L94" s="2">
        <f t="shared" si="4"/>
        <v>0.41</v>
      </c>
      <c r="M94">
        <v>15</v>
      </c>
      <c r="N94">
        <v>8</v>
      </c>
      <c r="O94">
        <v>7</v>
      </c>
      <c r="P94">
        <v>48</v>
      </c>
      <c r="Q94" s="2">
        <f t="shared" si="5"/>
        <v>0.48</v>
      </c>
      <c r="R94">
        <v>15</v>
      </c>
      <c r="S94">
        <v>6</v>
      </c>
      <c r="T94">
        <v>9</v>
      </c>
      <c r="U94" s="3">
        <v>8.6666666666666661</v>
      </c>
      <c r="V94" s="3">
        <v>8.6666666666666661</v>
      </c>
      <c r="W94" s="3">
        <v>0</v>
      </c>
      <c r="X94" s="3">
        <v>0</v>
      </c>
      <c r="Y94" s="3">
        <v>0</v>
      </c>
      <c r="Z94" s="2">
        <v>8.7200000000000006</v>
      </c>
      <c r="AA94" s="2">
        <v>6.84</v>
      </c>
      <c r="AB94" s="2">
        <v>15.883333333333333</v>
      </c>
      <c r="AC94" s="3">
        <v>845.83999999999992</v>
      </c>
      <c r="AD94" s="3">
        <v>663.4799999999999</v>
      </c>
      <c r="AE94" s="3">
        <v>0</v>
      </c>
      <c r="AF94" s="3">
        <v>31.363333333333326</v>
      </c>
      <c r="AG94" s="3">
        <v>1540.6833333333329</v>
      </c>
      <c r="AH94" s="4">
        <v>1.2781366666666667</v>
      </c>
    </row>
    <row r="95" spans="1:34" x14ac:dyDescent="0.25">
      <c r="A95">
        <v>2016</v>
      </c>
      <c r="B95">
        <v>174</v>
      </c>
      <c r="C95" s="1">
        <v>42543</v>
      </c>
      <c r="D95" t="s">
        <v>311</v>
      </c>
      <c r="E95">
        <v>3</v>
      </c>
      <c r="F95">
        <v>44</v>
      </c>
      <c r="G95" s="2">
        <f t="shared" si="3"/>
        <v>0.44</v>
      </c>
      <c r="H95">
        <v>13</v>
      </c>
      <c r="I95">
        <v>6</v>
      </c>
      <c r="J95">
        <v>7</v>
      </c>
      <c r="K95">
        <v>48</v>
      </c>
      <c r="L95" s="2">
        <f t="shared" si="4"/>
        <v>0.48</v>
      </c>
      <c r="M95">
        <v>14</v>
      </c>
      <c r="N95">
        <v>6</v>
      </c>
      <c r="O95">
        <v>8</v>
      </c>
      <c r="P95">
        <v>37</v>
      </c>
      <c r="Q95" s="2">
        <f t="shared" si="5"/>
        <v>0.37</v>
      </c>
      <c r="R95">
        <v>13</v>
      </c>
      <c r="S95">
        <v>7</v>
      </c>
      <c r="T95">
        <v>6</v>
      </c>
      <c r="U95" s="3">
        <v>5</v>
      </c>
      <c r="V95" s="3">
        <v>5</v>
      </c>
      <c r="W95" s="3">
        <v>0</v>
      </c>
      <c r="X95" s="3">
        <v>0</v>
      </c>
      <c r="Y95" s="3">
        <v>0</v>
      </c>
      <c r="Z95" s="2">
        <v>4.3566666666666665</v>
      </c>
      <c r="AA95" s="2">
        <v>3.4433333333333334</v>
      </c>
      <c r="AB95" s="2">
        <v>7.9133333333333331</v>
      </c>
      <c r="AC95" s="3">
        <v>422.59666666666658</v>
      </c>
      <c r="AD95" s="3">
        <v>334.00333333333333</v>
      </c>
      <c r="AE95" s="3">
        <v>0</v>
      </c>
      <c r="AF95" s="3">
        <v>10.993333333333332</v>
      </c>
      <c r="AG95" s="3">
        <v>767.59333333333325</v>
      </c>
      <c r="AH95" s="4">
        <v>0.69709373333333335</v>
      </c>
    </row>
    <row r="96" spans="1:34" x14ac:dyDescent="0.25">
      <c r="A96">
        <v>2016</v>
      </c>
      <c r="B96">
        <v>174</v>
      </c>
      <c r="C96" s="1">
        <v>42543</v>
      </c>
      <c r="D96" t="s">
        <v>312</v>
      </c>
      <c r="E96">
        <v>3</v>
      </c>
      <c r="F96">
        <v>41</v>
      </c>
      <c r="G96" s="2">
        <f t="shared" si="3"/>
        <v>0.41</v>
      </c>
      <c r="H96">
        <v>14</v>
      </c>
      <c r="I96">
        <v>6</v>
      </c>
      <c r="J96">
        <v>8</v>
      </c>
      <c r="K96">
        <v>51</v>
      </c>
      <c r="L96" s="2">
        <f t="shared" si="4"/>
        <v>0.51</v>
      </c>
      <c r="M96">
        <v>15</v>
      </c>
      <c r="N96">
        <v>6</v>
      </c>
      <c r="O96">
        <v>10</v>
      </c>
      <c r="P96">
        <v>37</v>
      </c>
      <c r="Q96" s="2">
        <f t="shared" si="5"/>
        <v>0.37</v>
      </c>
      <c r="R96">
        <v>14</v>
      </c>
      <c r="S96">
        <v>7</v>
      </c>
      <c r="T96">
        <v>7</v>
      </c>
      <c r="U96" s="3">
        <v>7</v>
      </c>
      <c r="V96" s="3">
        <v>8.3333333333333339</v>
      </c>
      <c r="W96" s="3">
        <v>0</v>
      </c>
      <c r="X96" s="3">
        <v>0</v>
      </c>
      <c r="Y96" s="3">
        <v>0</v>
      </c>
      <c r="Z96" s="2">
        <v>6.6166666666666671</v>
      </c>
      <c r="AA96" s="2">
        <v>5.4033333333333333</v>
      </c>
      <c r="AB96" s="2">
        <v>12.37</v>
      </c>
      <c r="AC96" s="3">
        <v>641.81666666666661</v>
      </c>
      <c r="AD96" s="3">
        <v>524.12333333333322</v>
      </c>
      <c r="AE96" s="3">
        <v>0</v>
      </c>
      <c r="AF96" s="3">
        <v>33.950000000000003</v>
      </c>
      <c r="AG96" s="3">
        <v>1199.8899999999999</v>
      </c>
      <c r="AH96" s="4">
        <v>0.7571625999999998</v>
      </c>
    </row>
    <row r="97" spans="1:34" x14ac:dyDescent="0.25">
      <c r="A97">
        <v>2016</v>
      </c>
      <c r="B97">
        <v>174</v>
      </c>
      <c r="C97" s="1">
        <v>42543</v>
      </c>
      <c r="D97" t="s">
        <v>313</v>
      </c>
      <c r="E97">
        <v>3</v>
      </c>
      <c r="F97">
        <v>37</v>
      </c>
      <c r="G97" s="2">
        <f t="shared" si="3"/>
        <v>0.37</v>
      </c>
      <c r="H97">
        <v>14</v>
      </c>
      <c r="I97">
        <v>7</v>
      </c>
      <c r="J97">
        <v>7</v>
      </c>
      <c r="K97">
        <v>37</v>
      </c>
      <c r="L97" s="2">
        <f t="shared" si="4"/>
        <v>0.37</v>
      </c>
      <c r="M97">
        <v>14</v>
      </c>
      <c r="N97">
        <v>6</v>
      </c>
      <c r="O97">
        <v>8</v>
      </c>
      <c r="P97">
        <v>27</v>
      </c>
      <c r="Q97" s="2">
        <f t="shared" si="5"/>
        <v>0.27</v>
      </c>
      <c r="R97">
        <v>11</v>
      </c>
      <c r="S97">
        <v>6</v>
      </c>
      <c r="T97">
        <v>5</v>
      </c>
      <c r="U97" s="3">
        <v>4</v>
      </c>
      <c r="V97" s="3">
        <v>5.666666666666667</v>
      </c>
      <c r="W97" s="3">
        <v>0</v>
      </c>
      <c r="X97" s="3">
        <v>0</v>
      </c>
      <c r="Y97" s="3">
        <v>0</v>
      </c>
      <c r="Z97" s="2">
        <v>4.1966666666666663</v>
      </c>
      <c r="AA97" s="2">
        <v>3.0566666666666666</v>
      </c>
      <c r="AB97" s="2">
        <v>7.3433333333333328</v>
      </c>
      <c r="AC97" s="3">
        <v>407.07666666666665</v>
      </c>
      <c r="AD97" s="3">
        <v>296.49666666666667</v>
      </c>
      <c r="AE97" s="3">
        <v>0</v>
      </c>
      <c r="AF97" s="3">
        <v>8.73</v>
      </c>
      <c r="AG97" s="3">
        <v>712.30333333333328</v>
      </c>
      <c r="AH97" s="4">
        <v>0.64183606666666659</v>
      </c>
    </row>
    <row r="98" spans="1:34" x14ac:dyDescent="0.25">
      <c r="A98">
        <v>2016</v>
      </c>
      <c r="B98">
        <v>174</v>
      </c>
      <c r="C98" s="1">
        <v>42543</v>
      </c>
      <c r="D98" t="s">
        <v>314</v>
      </c>
      <c r="E98">
        <v>3</v>
      </c>
      <c r="F98">
        <v>45</v>
      </c>
      <c r="G98" s="2">
        <f t="shared" si="3"/>
        <v>0.45</v>
      </c>
      <c r="H98">
        <v>15</v>
      </c>
      <c r="I98">
        <v>6</v>
      </c>
      <c r="J98">
        <v>9</v>
      </c>
      <c r="K98">
        <v>49</v>
      </c>
      <c r="L98" s="2">
        <f t="shared" si="4"/>
        <v>0.49</v>
      </c>
      <c r="M98">
        <v>15</v>
      </c>
      <c r="N98">
        <v>6</v>
      </c>
      <c r="O98">
        <v>9</v>
      </c>
      <c r="P98">
        <v>45</v>
      </c>
      <c r="Q98" s="2">
        <f t="shared" si="5"/>
        <v>0.45</v>
      </c>
      <c r="R98">
        <v>15</v>
      </c>
      <c r="S98">
        <v>6</v>
      </c>
      <c r="T98">
        <v>9</v>
      </c>
      <c r="U98" s="3">
        <v>9</v>
      </c>
      <c r="V98" s="3">
        <v>8.3333333333333339</v>
      </c>
      <c r="W98" s="3">
        <v>0</v>
      </c>
      <c r="X98" s="3">
        <v>0</v>
      </c>
      <c r="Y98" s="3">
        <v>0</v>
      </c>
      <c r="Z98" s="2">
        <v>8.5466666666666669</v>
      </c>
      <c r="AA98" s="2">
        <v>6.9366666666666665</v>
      </c>
      <c r="AB98" s="2">
        <v>15.723333333333334</v>
      </c>
      <c r="AC98" s="3">
        <v>829.02666666666664</v>
      </c>
      <c r="AD98" s="3">
        <v>672.85666666666657</v>
      </c>
      <c r="AE98" s="3">
        <v>0</v>
      </c>
      <c r="AF98" s="3">
        <v>23.279999999999998</v>
      </c>
      <c r="AG98" s="3">
        <v>1525.1633333333332</v>
      </c>
      <c r="AH98" s="4">
        <v>1.2836365666666667</v>
      </c>
    </row>
    <row r="99" spans="1:34" x14ac:dyDescent="0.25">
      <c r="A99">
        <v>2016</v>
      </c>
      <c r="B99">
        <v>174</v>
      </c>
      <c r="C99" s="1">
        <v>42543</v>
      </c>
      <c r="D99" t="s">
        <v>315</v>
      </c>
      <c r="E99">
        <v>3</v>
      </c>
      <c r="F99">
        <v>42</v>
      </c>
      <c r="G99" s="2">
        <f t="shared" si="3"/>
        <v>0.42</v>
      </c>
      <c r="H99">
        <v>14</v>
      </c>
      <c r="I99">
        <v>6</v>
      </c>
      <c r="J99">
        <v>8</v>
      </c>
      <c r="K99">
        <v>46</v>
      </c>
      <c r="L99" s="2">
        <f t="shared" si="4"/>
        <v>0.46</v>
      </c>
      <c r="M99">
        <v>15</v>
      </c>
      <c r="N99">
        <v>6</v>
      </c>
      <c r="O99">
        <v>9</v>
      </c>
      <c r="P99">
        <v>36</v>
      </c>
      <c r="Q99" s="2">
        <f t="shared" si="5"/>
        <v>0.36</v>
      </c>
      <c r="R99">
        <v>14</v>
      </c>
      <c r="S99">
        <v>8</v>
      </c>
      <c r="T99">
        <v>6</v>
      </c>
      <c r="U99" s="3">
        <v>7.666666666666667</v>
      </c>
      <c r="V99" s="3">
        <v>5.666666666666667</v>
      </c>
      <c r="W99" s="3">
        <v>0</v>
      </c>
      <c r="X99" s="3">
        <v>0</v>
      </c>
      <c r="Y99" s="3">
        <v>0</v>
      </c>
      <c r="Z99" s="2">
        <v>6.6566666666666663</v>
      </c>
      <c r="AA99" s="2">
        <v>5.31</v>
      </c>
      <c r="AB99" s="2">
        <v>12.063333333333333</v>
      </c>
      <c r="AC99" s="3">
        <v>645.6966666666666</v>
      </c>
      <c r="AD99" s="3">
        <v>515.06999999999994</v>
      </c>
      <c r="AE99" s="3">
        <v>0</v>
      </c>
      <c r="AF99" s="3">
        <v>9.3766666666666669</v>
      </c>
      <c r="AG99" s="3">
        <v>1170.1433333333332</v>
      </c>
      <c r="AH99" s="4">
        <v>1.0138019666666664</v>
      </c>
    </row>
    <row r="100" spans="1:34" x14ac:dyDescent="0.25">
      <c r="A100">
        <v>2016</v>
      </c>
      <c r="B100">
        <v>174</v>
      </c>
      <c r="C100" s="1">
        <v>42543</v>
      </c>
      <c r="D100" t="s">
        <v>316</v>
      </c>
      <c r="E100">
        <v>3</v>
      </c>
      <c r="F100">
        <v>32</v>
      </c>
      <c r="G100" s="2">
        <f t="shared" si="3"/>
        <v>0.32</v>
      </c>
      <c r="H100">
        <v>14</v>
      </c>
      <c r="I100">
        <v>7</v>
      </c>
      <c r="J100">
        <v>7</v>
      </c>
      <c r="K100">
        <v>31</v>
      </c>
      <c r="L100" s="2">
        <f t="shared" si="4"/>
        <v>0.31</v>
      </c>
      <c r="M100">
        <v>14</v>
      </c>
      <c r="N100">
        <v>7</v>
      </c>
      <c r="O100">
        <v>7</v>
      </c>
      <c r="P100">
        <v>38</v>
      </c>
      <c r="Q100" s="2">
        <f t="shared" si="5"/>
        <v>0.38</v>
      </c>
      <c r="R100">
        <v>13</v>
      </c>
      <c r="S100">
        <v>7</v>
      </c>
      <c r="T100">
        <v>7</v>
      </c>
      <c r="U100" s="3">
        <v>3.6666666666666665</v>
      </c>
      <c r="V100" s="3">
        <v>8.6666666666666661</v>
      </c>
      <c r="W100" s="3">
        <v>0</v>
      </c>
      <c r="X100" s="3">
        <v>0</v>
      </c>
      <c r="Y100" s="3">
        <v>0</v>
      </c>
      <c r="Z100" s="2">
        <v>4.5433333333333339</v>
      </c>
      <c r="AA100" s="2">
        <v>3.2733333333333334</v>
      </c>
      <c r="AB100" s="2">
        <v>7.9600000000000009</v>
      </c>
      <c r="AC100" s="3">
        <v>440.70333333333338</v>
      </c>
      <c r="AD100" s="3">
        <v>317.51333333333332</v>
      </c>
      <c r="AE100" s="3">
        <v>0</v>
      </c>
      <c r="AF100" s="3">
        <v>13.903333333333332</v>
      </c>
      <c r="AG100" s="3">
        <v>772.12</v>
      </c>
      <c r="AH100" s="4">
        <v>0.67237813333333318</v>
      </c>
    </row>
    <row r="101" spans="1:34" x14ac:dyDescent="0.25">
      <c r="A101">
        <v>2016</v>
      </c>
      <c r="B101">
        <v>174</v>
      </c>
      <c r="C101" s="1">
        <v>42543</v>
      </c>
      <c r="D101" t="s">
        <v>317</v>
      </c>
      <c r="E101">
        <v>3</v>
      </c>
      <c r="F101">
        <v>42</v>
      </c>
      <c r="G101" s="2">
        <f t="shared" si="3"/>
        <v>0.42</v>
      </c>
      <c r="H101">
        <v>14</v>
      </c>
      <c r="I101">
        <v>7</v>
      </c>
      <c r="J101">
        <v>6</v>
      </c>
      <c r="K101">
        <v>37</v>
      </c>
      <c r="L101" s="2">
        <f t="shared" si="4"/>
        <v>0.37</v>
      </c>
      <c r="M101">
        <v>14</v>
      </c>
      <c r="N101">
        <v>6</v>
      </c>
      <c r="O101">
        <v>8</v>
      </c>
      <c r="P101">
        <v>36</v>
      </c>
      <c r="Q101" s="2">
        <f t="shared" si="5"/>
        <v>0.36</v>
      </c>
      <c r="R101">
        <v>15</v>
      </c>
      <c r="S101">
        <v>6</v>
      </c>
      <c r="T101">
        <v>9</v>
      </c>
      <c r="U101" s="3">
        <v>9.6666666666666661</v>
      </c>
      <c r="V101" s="3">
        <v>4.666666666666667</v>
      </c>
      <c r="W101" s="3">
        <v>0</v>
      </c>
      <c r="X101" s="3">
        <v>0</v>
      </c>
      <c r="Y101" s="3">
        <v>0</v>
      </c>
      <c r="Z101" s="2">
        <v>6.0733333333333333</v>
      </c>
      <c r="AA101" s="2">
        <v>4.4633333333333338</v>
      </c>
      <c r="AB101" s="2">
        <v>10.606666666666667</v>
      </c>
      <c r="AC101" s="3">
        <v>589.11333333333334</v>
      </c>
      <c r="AD101" s="3">
        <v>432.94333333333338</v>
      </c>
      <c r="AE101" s="3">
        <v>0</v>
      </c>
      <c r="AF101" s="3">
        <v>6.7899999999999991</v>
      </c>
      <c r="AG101" s="3">
        <v>1028.8466666666668</v>
      </c>
      <c r="AH101" s="4">
        <v>0.93207299999999993</v>
      </c>
    </row>
    <row r="102" spans="1:34" x14ac:dyDescent="0.25">
      <c r="A102">
        <v>2016</v>
      </c>
      <c r="B102">
        <v>174</v>
      </c>
      <c r="C102" s="1">
        <v>42543</v>
      </c>
      <c r="D102" t="s">
        <v>318</v>
      </c>
      <c r="E102">
        <v>3</v>
      </c>
      <c r="F102">
        <v>45</v>
      </c>
      <c r="G102" s="2">
        <f t="shared" si="3"/>
        <v>0.45</v>
      </c>
      <c r="H102">
        <v>14</v>
      </c>
      <c r="I102">
        <v>6</v>
      </c>
      <c r="J102">
        <v>8</v>
      </c>
      <c r="K102">
        <v>50</v>
      </c>
      <c r="L102" s="2">
        <f t="shared" si="4"/>
        <v>0.5</v>
      </c>
      <c r="M102">
        <v>14</v>
      </c>
      <c r="N102">
        <v>7</v>
      </c>
      <c r="O102">
        <v>7</v>
      </c>
      <c r="P102">
        <v>56</v>
      </c>
      <c r="Q102" s="2">
        <f t="shared" si="5"/>
        <v>0.56000000000000005</v>
      </c>
      <c r="R102">
        <v>16</v>
      </c>
      <c r="S102">
        <v>6</v>
      </c>
      <c r="T102">
        <v>10</v>
      </c>
      <c r="U102" s="3">
        <v>9.3333333333333339</v>
      </c>
      <c r="V102" s="3">
        <v>8.6666666666666661</v>
      </c>
      <c r="W102" s="3">
        <v>0</v>
      </c>
      <c r="X102" s="3">
        <v>0</v>
      </c>
      <c r="Y102" s="3">
        <v>0</v>
      </c>
      <c r="Z102" s="2">
        <v>8.0166666666666675</v>
      </c>
      <c r="AA102" s="2">
        <v>7.3999999999999995</v>
      </c>
      <c r="AB102" s="2">
        <v>15.673333333333334</v>
      </c>
      <c r="AC102" s="3">
        <v>777.61666666666656</v>
      </c>
      <c r="AD102" s="3">
        <v>717.79999999999984</v>
      </c>
      <c r="AE102" s="3">
        <v>0</v>
      </c>
      <c r="AF102" s="3">
        <v>24.896666666666665</v>
      </c>
      <c r="AG102" s="3">
        <v>1520.3133333333333</v>
      </c>
      <c r="AH102" s="4">
        <v>1.3239239</v>
      </c>
    </row>
    <row r="103" spans="1:34" x14ac:dyDescent="0.25">
      <c r="A103">
        <v>2016</v>
      </c>
      <c r="B103">
        <v>174</v>
      </c>
      <c r="C103" s="1">
        <v>42543</v>
      </c>
      <c r="D103" t="s">
        <v>319</v>
      </c>
      <c r="E103">
        <v>3</v>
      </c>
      <c r="F103">
        <v>44</v>
      </c>
      <c r="G103" s="2">
        <f t="shared" si="3"/>
        <v>0.44</v>
      </c>
      <c r="H103">
        <v>15</v>
      </c>
      <c r="I103">
        <v>6</v>
      </c>
      <c r="J103">
        <v>8</v>
      </c>
      <c r="K103">
        <v>42</v>
      </c>
      <c r="L103" s="2">
        <f t="shared" si="4"/>
        <v>0.42</v>
      </c>
      <c r="M103">
        <v>15</v>
      </c>
      <c r="N103">
        <v>6</v>
      </c>
      <c r="O103">
        <v>9</v>
      </c>
      <c r="P103">
        <v>38</v>
      </c>
      <c r="Q103" s="2">
        <f t="shared" si="5"/>
        <v>0.38</v>
      </c>
      <c r="R103">
        <v>14</v>
      </c>
      <c r="S103">
        <v>6</v>
      </c>
      <c r="T103">
        <v>8</v>
      </c>
      <c r="U103" s="3">
        <v>5.666666666666667</v>
      </c>
      <c r="V103" s="3">
        <v>9.3333333333333339</v>
      </c>
      <c r="W103" s="3">
        <v>0</v>
      </c>
      <c r="X103" s="3">
        <v>0</v>
      </c>
      <c r="Y103" s="3">
        <v>0</v>
      </c>
      <c r="Z103" s="2">
        <v>5.0466666666666669</v>
      </c>
      <c r="AA103" s="2">
        <v>4.0166666666666666</v>
      </c>
      <c r="AB103" s="2">
        <v>9.2200000000000006</v>
      </c>
      <c r="AC103" s="3">
        <v>489.52666666666664</v>
      </c>
      <c r="AD103" s="3">
        <v>389.61666666666667</v>
      </c>
      <c r="AE103" s="3">
        <v>0</v>
      </c>
      <c r="AF103" s="3">
        <v>15.196666666666665</v>
      </c>
      <c r="AG103" s="3">
        <v>894.34</v>
      </c>
      <c r="AH103" s="4">
        <v>0.83981629999999996</v>
      </c>
    </row>
    <row r="104" spans="1:34" x14ac:dyDescent="0.25">
      <c r="A104">
        <v>2016</v>
      </c>
      <c r="B104">
        <v>174</v>
      </c>
      <c r="C104" s="1">
        <v>42543</v>
      </c>
      <c r="D104" t="s">
        <v>320</v>
      </c>
      <c r="E104">
        <v>3</v>
      </c>
      <c r="F104">
        <v>39</v>
      </c>
      <c r="G104" s="2">
        <f t="shared" si="3"/>
        <v>0.39</v>
      </c>
      <c r="H104">
        <v>14</v>
      </c>
      <c r="I104">
        <v>6</v>
      </c>
      <c r="J104">
        <v>8</v>
      </c>
      <c r="K104">
        <v>40</v>
      </c>
      <c r="L104" s="2">
        <f t="shared" si="4"/>
        <v>0.4</v>
      </c>
      <c r="M104">
        <v>14</v>
      </c>
      <c r="N104">
        <v>6</v>
      </c>
      <c r="O104">
        <v>9</v>
      </c>
      <c r="P104">
        <v>45</v>
      </c>
      <c r="Q104" s="2">
        <f t="shared" si="5"/>
        <v>0.45</v>
      </c>
      <c r="R104">
        <v>15</v>
      </c>
      <c r="S104">
        <v>8</v>
      </c>
      <c r="T104">
        <v>7</v>
      </c>
      <c r="U104" s="3">
        <v>6.666666666666667</v>
      </c>
      <c r="V104" s="3">
        <v>6.666666666666667</v>
      </c>
      <c r="W104" s="3">
        <v>0</v>
      </c>
      <c r="X104" s="3">
        <v>0</v>
      </c>
      <c r="Y104" s="3">
        <v>0</v>
      </c>
      <c r="Z104" s="2">
        <v>5.38</v>
      </c>
      <c r="AA104" s="2">
        <v>4.0966666666666667</v>
      </c>
      <c r="AB104" s="2">
        <v>9.6433333333333326</v>
      </c>
      <c r="AC104" s="3">
        <v>521.86</v>
      </c>
      <c r="AD104" s="3">
        <v>397.37666666666667</v>
      </c>
      <c r="AE104" s="3">
        <v>0</v>
      </c>
      <c r="AF104" s="3">
        <v>16.166666666666664</v>
      </c>
      <c r="AG104" s="3">
        <v>935.40333333333331</v>
      </c>
      <c r="AH104" s="4">
        <v>0.86276649999999988</v>
      </c>
    </row>
    <row r="105" spans="1:34" x14ac:dyDescent="0.25">
      <c r="A105">
        <v>2016</v>
      </c>
      <c r="B105">
        <v>174</v>
      </c>
      <c r="C105" s="1">
        <v>42543</v>
      </c>
      <c r="D105" t="s">
        <v>321</v>
      </c>
      <c r="E105">
        <v>3</v>
      </c>
      <c r="F105">
        <v>45</v>
      </c>
      <c r="G105" s="2">
        <f t="shared" si="3"/>
        <v>0.45</v>
      </c>
      <c r="H105">
        <v>15</v>
      </c>
      <c r="I105">
        <v>7</v>
      </c>
      <c r="J105">
        <v>8</v>
      </c>
      <c r="K105">
        <v>34</v>
      </c>
      <c r="L105" s="2">
        <f t="shared" si="4"/>
        <v>0.34</v>
      </c>
      <c r="M105">
        <v>13</v>
      </c>
      <c r="N105">
        <v>7</v>
      </c>
      <c r="O105">
        <v>6</v>
      </c>
      <c r="P105">
        <v>29</v>
      </c>
      <c r="Q105" s="2">
        <f t="shared" si="5"/>
        <v>0.28999999999999998</v>
      </c>
      <c r="R105">
        <v>9</v>
      </c>
      <c r="S105">
        <v>6</v>
      </c>
      <c r="T105">
        <v>3</v>
      </c>
      <c r="U105" s="3">
        <v>5.333333333333333</v>
      </c>
      <c r="V105" s="3">
        <v>4</v>
      </c>
      <c r="W105" s="3">
        <v>0</v>
      </c>
      <c r="X105" s="3">
        <v>0</v>
      </c>
      <c r="Y105" s="3">
        <v>0</v>
      </c>
      <c r="Z105" s="2">
        <v>4.55</v>
      </c>
      <c r="AA105" s="2">
        <v>3.4933333333333336</v>
      </c>
      <c r="AB105" s="2">
        <v>8.1566666666666681</v>
      </c>
      <c r="AC105" s="3">
        <v>441.35</v>
      </c>
      <c r="AD105" s="3">
        <v>338.8533333333333</v>
      </c>
      <c r="AE105" s="3">
        <v>0</v>
      </c>
      <c r="AF105" s="3">
        <v>10.993333333333332</v>
      </c>
      <c r="AG105" s="3">
        <v>791.19666666666672</v>
      </c>
      <c r="AH105" s="4">
        <v>0.74478216666666663</v>
      </c>
    </row>
    <row r="106" spans="1:34" x14ac:dyDescent="0.25">
      <c r="A106">
        <v>2016</v>
      </c>
      <c r="B106">
        <v>174</v>
      </c>
      <c r="C106" s="1">
        <v>42543</v>
      </c>
      <c r="D106" t="s">
        <v>322</v>
      </c>
      <c r="E106">
        <v>3</v>
      </c>
      <c r="F106">
        <v>47</v>
      </c>
      <c r="G106" s="2">
        <f t="shared" si="3"/>
        <v>0.47</v>
      </c>
      <c r="H106">
        <v>14</v>
      </c>
      <c r="I106">
        <v>7</v>
      </c>
      <c r="J106">
        <v>7</v>
      </c>
      <c r="K106">
        <v>51</v>
      </c>
      <c r="L106" s="2">
        <f t="shared" si="4"/>
        <v>0.51</v>
      </c>
      <c r="M106">
        <v>15</v>
      </c>
      <c r="N106">
        <v>7</v>
      </c>
      <c r="O106">
        <v>7</v>
      </c>
      <c r="P106">
        <v>52</v>
      </c>
      <c r="Q106" s="2">
        <f t="shared" si="5"/>
        <v>0.52</v>
      </c>
      <c r="R106">
        <v>14</v>
      </c>
      <c r="S106">
        <v>6</v>
      </c>
      <c r="T106">
        <v>8</v>
      </c>
      <c r="U106" s="3">
        <v>8.6666666666666661</v>
      </c>
      <c r="V106" s="3">
        <v>6</v>
      </c>
      <c r="W106" s="3">
        <v>0</v>
      </c>
      <c r="X106" s="3">
        <v>0</v>
      </c>
      <c r="Y106" s="3">
        <v>0</v>
      </c>
      <c r="Z106" s="2">
        <v>8.6033333333333335</v>
      </c>
      <c r="AA106" s="2">
        <v>7.6700000000000008</v>
      </c>
      <c r="AB106" s="2">
        <v>16.393333333333334</v>
      </c>
      <c r="AC106" s="3">
        <v>834.52333333333331</v>
      </c>
      <c r="AD106" s="3">
        <v>743.99000000000012</v>
      </c>
      <c r="AE106" s="3">
        <v>0</v>
      </c>
      <c r="AF106" s="3">
        <v>11.639999999999999</v>
      </c>
      <c r="AG106" s="3">
        <v>1590.1533333333334</v>
      </c>
      <c r="AH106" s="4">
        <v>1.4608652666666668</v>
      </c>
    </row>
    <row r="107" spans="1:34" x14ac:dyDescent="0.25">
      <c r="A107">
        <v>2016</v>
      </c>
      <c r="B107">
        <v>174</v>
      </c>
      <c r="C107" s="1">
        <v>42543</v>
      </c>
      <c r="D107" t="s">
        <v>323</v>
      </c>
      <c r="E107">
        <v>3</v>
      </c>
      <c r="F107">
        <v>46</v>
      </c>
      <c r="G107" s="2">
        <f t="shared" si="3"/>
        <v>0.46</v>
      </c>
      <c r="H107">
        <v>14</v>
      </c>
      <c r="I107">
        <v>6</v>
      </c>
      <c r="J107">
        <v>8</v>
      </c>
      <c r="K107">
        <v>42</v>
      </c>
      <c r="L107" s="2">
        <f t="shared" si="4"/>
        <v>0.42</v>
      </c>
      <c r="M107">
        <v>14</v>
      </c>
      <c r="N107">
        <v>6</v>
      </c>
      <c r="O107">
        <v>8</v>
      </c>
      <c r="P107">
        <v>39</v>
      </c>
      <c r="Q107" s="2">
        <f t="shared" si="5"/>
        <v>0.39</v>
      </c>
      <c r="R107">
        <v>13</v>
      </c>
      <c r="S107">
        <v>7</v>
      </c>
      <c r="T107">
        <v>6</v>
      </c>
      <c r="U107" s="3">
        <v>6</v>
      </c>
      <c r="V107" s="3">
        <v>5.666666666666667</v>
      </c>
      <c r="W107" s="3">
        <v>0</v>
      </c>
      <c r="X107" s="3">
        <v>0</v>
      </c>
      <c r="Y107" s="3">
        <v>0</v>
      </c>
      <c r="Z107" s="2">
        <v>6.71</v>
      </c>
      <c r="AA107" s="2">
        <v>5.6633333333333331</v>
      </c>
      <c r="AB107" s="2">
        <v>12.526666666666666</v>
      </c>
      <c r="AC107" s="3">
        <v>650.86999999999989</v>
      </c>
      <c r="AD107" s="3">
        <v>549.34333333333325</v>
      </c>
      <c r="AE107" s="3">
        <v>0</v>
      </c>
      <c r="AF107" s="3">
        <v>14.873333333333333</v>
      </c>
      <c r="AG107" s="3">
        <v>1215.0866666666664</v>
      </c>
      <c r="AH107" s="4">
        <v>0.94929696666666663</v>
      </c>
    </row>
    <row r="108" spans="1:34" x14ac:dyDescent="0.25">
      <c r="A108">
        <v>2016</v>
      </c>
      <c r="B108">
        <v>174</v>
      </c>
      <c r="C108" s="1">
        <v>42543</v>
      </c>
      <c r="D108" t="s">
        <v>324</v>
      </c>
      <c r="E108">
        <v>3</v>
      </c>
      <c r="F108">
        <v>51</v>
      </c>
      <c r="G108" s="2">
        <f t="shared" si="3"/>
        <v>0.51</v>
      </c>
      <c r="H108">
        <v>15</v>
      </c>
      <c r="I108">
        <v>7</v>
      </c>
      <c r="J108">
        <v>8</v>
      </c>
      <c r="K108">
        <v>42</v>
      </c>
      <c r="L108" s="2">
        <f t="shared" si="4"/>
        <v>0.42</v>
      </c>
      <c r="M108">
        <v>15</v>
      </c>
      <c r="N108">
        <v>8</v>
      </c>
      <c r="O108">
        <v>7</v>
      </c>
      <c r="P108">
        <v>51</v>
      </c>
      <c r="Q108" s="2">
        <f t="shared" si="5"/>
        <v>0.51</v>
      </c>
      <c r="R108">
        <v>15</v>
      </c>
      <c r="S108">
        <v>6</v>
      </c>
      <c r="T108">
        <v>9</v>
      </c>
      <c r="U108" s="3">
        <v>7.333333333333333</v>
      </c>
      <c r="V108" s="3">
        <v>9.3333333333333339</v>
      </c>
      <c r="W108" s="3">
        <v>0</v>
      </c>
      <c r="X108" s="3">
        <v>0</v>
      </c>
      <c r="Y108" s="3">
        <v>0</v>
      </c>
      <c r="Z108" s="2">
        <v>7.2633333333333328</v>
      </c>
      <c r="AA108" s="2">
        <v>6.69</v>
      </c>
      <c r="AB108" s="2">
        <v>14.183333333333332</v>
      </c>
      <c r="AC108" s="3">
        <v>704.54333333333329</v>
      </c>
      <c r="AD108" s="3">
        <v>648.93000000000006</v>
      </c>
      <c r="AE108" s="3">
        <v>0</v>
      </c>
      <c r="AF108" s="3">
        <v>22.309999999999995</v>
      </c>
      <c r="AG108" s="3">
        <v>1375.7833333333333</v>
      </c>
      <c r="AH108" s="4">
        <v>1.2470869666666666</v>
      </c>
    </row>
    <row r="109" spans="1:34" x14ac:dyDescent="0.25">
      <c r="A109">
        <v>2016</v>
      </c>
      <c r="B109">
        <v>174</v>
      </c>
      <c r="C109" s="1">
        <v>42543</v>
      </c>
      <c r="D109" t="s">
        <v>325</v>
      </c>
      <c r="E109">
        <v>3</v>
      </c>
      <c r="F109">
        <v>40</v>
      </c>
      <c r="G109" s="2">
        <f t="shared" si="3"/>
        <v>0.4</v>
      </c>
      <c r="H109">
        <v>14</v>
      </c>
      <c r="I109">
        <v>6</v>
      </c>
      <c r="J109">
        <v>8</v>
      </c>
      <c r="K109">
        <v>41</v>
      </c>
      <c r="L109" s="2">
        <f t="shared" si="4"/>
        <v>0.41</v>
      </c>
      <c r="M109">
        <v>15</v>
      </c>
      <c r="N109">
        <v>6</v>
      </c>
      <c r="O109">
        <v>9</v>
      </c>
      <c r="P109">
        <v>41</v>
      </c>
      <c r="Q109" s="2">
        <f t="shared" si="5"/>
        <v>0.41</v>
      </c>
      <c r="R109">
        <v>15</v>
      </c>
      <c r="S109">
        <v>5</v>
      </c>
      <c r="T109">
        <v>10</v>
      </c>
      <c r="U109" s="3">
        <v>10.666666666666666</v>
      </c>
      <c r="V109" s="3">
        <v>6.666666666666667</v>
      </c>
      <c r="W109" s="3">
        <v>0</v>
      </c>
      <c r="X109" s="3">
        <v>0</v>
      </c>
      <c r="Y109" s="3">
        <v>0</v>
      </c>
      <c r="Z109" s="2">
        <v>7.3233333333333333</v>
      </c>
      <c r="AA109" s="2">
        <v>5.6966666666666663</v>
      </c>
      <c r="AB109" s="2">
        <v>13.22</v>
      </c>
      <c r="AC109" s="3">
        <v>710.36333333333323</v>
      </c>
      <c r="AD109" s="3">
        <v>552.5766666666666</v>
      </c>
      <c r="AE109" s="3">
        <v>0</v>
      </c>
      <c r="AF109" s="3">
        <v>19.399999999999995</v>
      </c>
      <c r="AG109" s="3">
        <v>1282.3399999999999</v>
      </c>
      <c r="AH109" s="4">
        <v>1.1021333999999998</v>
      </c>
    </row>
    <row r="110" spans="1:34" x14ac:dyDescent="0.25">
      <c r="A110">
        <v>2016</v>
      </c>
      <c r="B110">
        <v>174</v>
      </c>
      <c r="C110" s="1">
        <v>42543</v>
      </c>
      <c r="D110" t="s">
        <v>326</v>
      </c>
      <c r="E110">
        <v>3</v>
      </c>
      <c r="F110">
        <v>38</v>
      </c>
      <c r="G110" s="2">
        <f t="shared" si="3"/>
        <v>0.38</v>
      </c>
      <c r="H110">
        <v>14</v>
      </c>
      <c r="I110">
        <v>8</v>
      </c>
      <c r="J110">
        <v>6</v>
      </c>
      <c r="K110">
        <v>47</v>
      </c>
      <c r="L110" s="2">
        <f t="shared" si="4"/>
        <v>0.47</v>
      </c>
      <c r="M110">
        <v>15</v>
      </c>
      <c r="N110">
        <v>6</v>
      </c>
      <c r="O110">
        <v>9</v>
      </c>
      <c r="P110">
        <v>40</v>
      </c>
      <c r="Q110" s="2">
        <f t="shared" si="5"/>
        <v>0.4</v>
      </c>
      <c r="R110">
        <v>14</v>
      </c>
      <c r="S110">
        <v>6</v>
      </c>
      <c r="T110">
        <v>8</v>
      </c>
      <c r="U110" s="3">
        <v>6.666666666666667</v>
      </c>
      <c r="V110" s="3">
        <v>6</v>
      </c>
      <c r="W110" s="3">
        <v>0</v>
      </c>
      <c r="X110" s="3">
        <v>0</v>
      </c>
      <c r="Y110" s="3">
        <v>0</v>
      </c>
      <c r="Z110" s="2">
        <v>8.1933333333333334</v>
      </c>
      <c r="AA110" s="2">
        <v>6.59</v>
      </c>
      <c r="AB110" s="2">
        <v>15.096666666666664</v>
      </c>
      <c r="AC110" s="3">
        <v>794.75333333333333</v>
      </c>
      <c r="AD110" s="3">
        <v>639.2299999999999</v>
      </c>
      <c r="AE110" s="3">
        <v>0</v>
      </c>
      <c r="AF110" s="3">
        <v>30.393333333333331</v>
      </c>
      <c r="AG110" s="3">
        <v>1464.3766666666666</v>
      </c>
      <c r="AH110" s="4">
        <v>1.1563240666666668</v>
      </c>
    </row>
    <row r="111" spans="1:34" x14ac:dyDescent="0.25">
      <c r="A111">
        <v>2016</v>
      </c>
      <c r="B111">
        <v>174</v>
      </c>
      <c r="C111" s="1">
        <v>42543</v>
      </c>
      <c r="D111" t="s">
        <v>327</v>
      </c>
      <c r="E111">
        <v>3</v>
      </c>
      <c r="F111">
        <v>47</v>
      </c>
      <c r="G111" s="2">
        <f t="shared" si="3"/>
        <v>0.47</v>
      </c>
      <c r="H111">
        <v>15</v>
      </c>
      <c r="I111">
        <v>7</v>
      </c>
      <c r="J111">
        <v>8</v>
      </c>
      <c r="K111">
        <v>40</v>
      </c>
      <c r="L111" s="2">
        <f t="shared" si="4"/>
        <v>0.4</v>
      </c>
      <c r="M111">
        <v>13</v>
      </c>
      <c r="N111">
        <v>7</v>
      </c>
      <c r="O111">
        <v>6</v>
      </c>
      <c r="P111">
        <v>44</v>
      </c>
      <c r="Q111" s="2">
        <f t="shared" si="5"/>
        <v>0.44</v>
      </c>
      <c r="R111">
        <v>15</v>
      </c>
      <c r="S111">
        <v>6</v>
      </c>
      <c r="T111">
        <v>9</v>
      </c>
      <c r="U111" s="3">
        <v>7</v>
      </c>
      <c r="V111" s="3">
        <v>7.666666666666667</v>
      </c>
      <c r="W111" s="3">
        <v>0</v>
      </c>
      <c r="X111" s="3">
        <v>0</v>
      </c>
      <c r="Y111" s="3">
        <v>0</v>
      </c>
      <c r="Z111" s="2">
        <v>7.7666666666666666</v>
      </c>
      <c r="AA111" s="2">
        <v>6.5266666666666664</v>
      </c>
      <c r="AB111" s="2">
        <v>14.593333333333332</v>
      </c>
      <c r="AC111" s="3">
        <v>753.36666666666667</v>
      </c>
      <c r="AD111" s="3">
        <v>633.0866666666667</v>
      </c>
      <c r="AE111" s="3">
        <v>0</v>
      </c>
      <c r="AF111" s="3">
        <v>29.099999999999994</v>
      </c>
      <c r="AG111" s="3">
        <v>1415.5533333333333</v>
      </c>
      <c r="AH111" s="4">
        <v>1.1389287333333333</v>
      </c>
    </row>
    <row r="112" spans="1:34" x14ac:dyDescent="0.25">
      <c r="A112">
        <v>2016</v>
      </c>
      <c r="B112">
        <v>174</v>
      </c>
      <c r="C112" s="1">
        <v>42543</v>
      </c>
      <c r="D112" t="s">
        <v>328</v>
      </c>
      <c r="E112">
        <v>3</v>
      </c>
      <c r="F112">
        <v>37</v>
      </c>
      <c r="G112" s="2">
        <f t="shared" si="3"/>
        <v>0.37</v>
      </c>
      <c r="H112">
        <v>13</v>
      </c>
      <c r="I112">
        <v>5</v>
      </c>
      <c r="J112">
        <v>8</v>
      </c>
      <c r="K112">
        <v>48</v>
      </c>
      <c r="L112" s="2">
        <f t="shared" si="4"/>
        <v>0.48</v>
      </c>
      <c r="M112">
        <v>13</v>
      </c>
      <c r="N112">
        <v>6</v>
      </c>
      <c r="O112">
        <v>7</v>
      </c>
      <c r="P112">
        <v>45</v>
      </c>
      <c r="Q112" s="2">
        <f t="shared" si="5"/>
        <v>0.45</v>
      </c>
      <c r="R112">
        <v>12</v>
      </c>
      <c r="S112">
        <v>6</v>
      </c>
      <c r="T112">
        <v>5</v>
      </c>
      <c r="U112" s="3">
        <v>6.666666666666667</v>
      </c>
      <c r="V112" s="3">
        <v>3.3333333333333335</v>
      </c>
      <c r="W112" s="3">
        <v>0</v>
      </c>
      <c r="X112" s="3">
        <v>0</v>
      </c>
      <c r="Y112" s="3">
        <v>0</v>
      </c>
      <c r="Z112" s="2">
        <v>4.9799999999999995</v>
      </c>
      <c r="AA112" s="2">
        <v>3.76</v>
      </c>
      <c r="AB112" s="2">
        <v>8.7966666666666669</v>
      </c>
      <c r="AC112" s="3">
        <v>483.05999999999989</v>
      </c>
      <c r="AD112" s="3">
        <v>364.71999999999997</v>
      </c>
      <c r="AE112" s="3">
        <v>0</v>
      </c>
      <c r="AF112" s="3">
        <v>5.4966666666666661</v>
      </c>
      <c r="AG112" s="3">
        <v>853.27666666666653</v>
      </c>
      <c r="AH112" s="4">
        <v>0.78257660000000007</v>
      </c>
    </row>
    <row r="113" spans="1:34" x14ac:dyDescent="0.25">
      <c r="A113">
        <v>2016</v>
      </c>
      <c r="B113">
        <v>174</v>
      </c>
      <c r="C113" s="1">
        <v>42543</v>
      </c>
      <c r="D113" t="s">
        <v>329</v>
      </c>
      <c r="E113">
        <v>3</v>
      </c>
      <c r="F113">
        <v>37</v>
      </c>
      <c r="G113" s="2">
        <f t="shared" si="3"/>
        <v>0.37</v>
      </c>
      <c r="H113">
        <v>14</v>
      </c>
      <c r="I113">
        <v>8</v>
      </c>
      <c r="J113">
        <v>6</v>
      </c>
      <c r="K113">
        <v>40</v>
      </c>
      <c r="L113" s="2">
        <f t="shared" si="4"/>
        <v>0.4</v>
      </c>
      <c r="M113">
        <v>13</v>
      </c>
      <c r="N113">
        <v>6</v>
      </c>
      <c r="O113">
        <v>7</v>
      </c>
      <c r="P113">
        <v>43</v>
      </c>
      <c r="Q113" s="2">
        <f t="shared" si="5"/>
        <v>0.43</v>
      </c>
      <c r="R113">
        <v>15</v>
      </c>
      <c r="S113">
        <v>7</v>
      </c>
      <c r="T113">
        <v>8</v>
      </c>
      <c r="U113" s="3">
        <v>6.666666666666667</v>
      </c>
      <c r="V113" s="3">
        <v>4</v>
      </c>
      <c r="W113" s="3">
        <v>0</v>
      </c>
      <c r="X113" s="3">
        <v>0</v>
      </c>
      <c r="Y113" s="3">
        <v>0</v>
      </c>
      <c r="Z113" s="2">
        <v>6.0166666666666666</v>
      </c>
      <c r="AA113" s="2">
        <v>4.4566666666666661</v>
      </c>
      <c r="AB113" s="2">
        <v>10.57</v>
      </c>
      <c r="AC113" s="3">
        <v>583.61666666666667</v>
      </c>
      <c r="AD113" s="3">
        <v>432.29666666666657</v>
      </c>
      <c r="AE113" s="3">
        <v>0</v>
      </c>
      <c r="AF113" s="3">
        <v>9.3766666666666669</v>
      </c>
      <c r="AG113" s="3">
        <v>1025.29</v>
      </c>
      <c r="AH113" s="4">
        <v>0.91474556666666662</v>
      </c>
    </row>
    <row r="114" spans="1:34" x14ac:dyDescent="0.25">
      <c r="A114">
        <v>2016</v>
      </c>
      <c r="B114">
        <v>174</v>
      </c>
      <c r="C114" s="1">
        <v>42543</v>
      </c>
      <c r="D114" t="s">
        <v>330</v>
      </c>
      <c r="E114">
        <v>3</v>
      </c>
      <c r="F114">
        <v>44</v>
      </c>
      <c r="G114" s="2">
        <f t="shared" si="3"/>
        <v>0.44</v>
      </c>
      <c r="H114">
        <v>12</v>
      </c>
      <c r="I114">
        <v>7</v>
      </c>
      <c r="J114">
        <v>5</v>
      </c>
      <c r="K114">
        <v>38</v>
      </c>
      <c r="L114" s="2">
        <f t="shared" si="4"/>
        <v>0.38</v>
      </c>
      <c r="M114">
        <v>13</v>
      </c>
      <c r="N114">
        <v>7</v>
      </c>
      <c r="O114">
        <v>6</v>
      </c>
      <c r="P114">
        <v>50</v>
      </c>
      <c r="Q114" s="2">
        <f t="shared" si="5"/>
        <v>0.5</v>
      </c>
      <c r="R114">
        <v>15</v>
      </c>
      <c r="S114">
        <v>7</v>
      </c>
      <c r="T114">
        <v>8</v>
      </c>
      <c r="U114" s="3">
        <v>6.666666666666667</v>
      </c>
      <c r="V114" s="3">
        <v>5.666666666666667</v>
      </c>
      <c r="W114" s="3">
        <v>0</v>
      </c>
      <c r="X114" s="3">
        <v>0</v>
      </c>
      <c r="Y114" s="3">
        <v>0</v>
      </c>
      <c r="Z114" s="2">
        <v>6.8500000000000005</v>
      </c>
      <c r="AA114" s="2">
        <v>5.3966666666666674</v>
      </c>
      <c r="AB114" s="2">
        <v>12.420000000000002</v>
      </c>
      <c r="AC114" s="3">
        <v>664.44999999999993</v>
      </c>
      <c r="AD114" s="3">
        <v>523.47666666666669</v>
      </c>
      <c r="AE114" s="3">
        <v>0</v>
      </c>
      <c r="AF114" s="3">
        <v>16.813333333333333</v>
      </c>
      <c r="AG114" s="3">
        <v>1204.74</v>
      </c>
      <c r="AH114" s="4">
        <v>1.0362833333333332</v>
      </c>
    </row>
    <row r="115" spans="1:34" x14ac:dyDescent="0.25">
      <c r="A115">
        <v>2016</v>
      </c>
      <c r="B115">
        <v>174</v>
      </c>
      <c r="C115" s="1">
        <v>42543</v>
      </c>
      <c r="D115" t="s">
        <v>331</v>
      </c>
      <c r="E115">
        <v>3</v>
      </c>
      <c r="F115">
        <v>37</v>
      </c>
      <c r="G115" s="2">
        <f t="shared" si="3"/>
        <v>0.37</v>
      </c>
      <c r="H115">
        <v>14</v>
      </c>
      <c r="I115">
        <v>6</v>
      </c>
      <c r="J115">
        <v>8</v>
      </c>
      <c r="K115">
        <v>44</v>
      </c>
      <c r="L115" s="2">
        <f t="shared" si="4"/>
        <v>0.44</v>
      </c>
      <c r="M115">
        <v>15</v>
      </c>
      <c r="N115">
        <v>6</v>
      </c>
      <c r="O115">
        <v>9</v>
      </c>
      <c r="P115">
        <v>43</v>
      </c>
      <c r="Q115" s="2">
        <f t="shared" si="5"/>
        <v>0.43</v>
      </c>
      <c r="R115">
        <v>14</v>
      </c>
      <c r="S115">
        <v>7</v>
      </c>
      <c r="T115">
        <v>7</v>
      </c>
      <c r="U115" s="3">
        <v>6</v>
      </c>
      <c r="V115" s="3">
        <v>7.666666666666667</v>
      </c>
      <c r="W115" s="3">
        <v>0</v>
      </c>
      <c r="X115" s="3">
        <v>0</v>
      </c>
      <c r="Y115" s="3">
        <v>0</v>
      </c>
      <c r="Z115" s="2">
        <v>7.8633333333333333</v>
      </c>
      <c r="AA115" s="2">
        <v>6.0133333333333328</v>
      </c>
      <c r="AB115" s="2">
        <v>14.199999999999998</v>
      </c>
      <c r="AC115" s="3">
        <v>762.74333333333334</v>
      </c>
      <c r="AD115" s="3">
        <v>583.29333333333318</v>
      </c>
      <c r="AE115" s="3">
        <v>0</v>
      </c>
      <c r="AF115" s="3">
        <v>31.363333333333326</v>
      </c>
      <c r="AG115" s="3">
        <v>1377.3999999999996</v>
      </c>
      <c r="AH115" s="4">
        <v>1.2030360333333332</v>
      </c>
    </row>
    <row r="116" spans="1:34" x14ac:dyDescent="0.25">
      <c r="A116">
        <v>2016</v>
      </c>
      <c r="B116">
        <v>174</v>
      </c>
      <c r="C116" s="1">
        <v>42543</v>
      </c>
      <c r="D116" t="s">
        <v>332</v>
      </c>
      <c r="E116">
        <v>3</v>
      </c>
      <c r="F116">
        <v>37</v>
      </c>
      <c r="G116" s="2">
        <f t="shared" si="3"/>
        <v>0.37</v>
      </c>
      <c r="H116">
        <v>13</v>
      </c>
      <c r="I116">
        <v>8</v>
      </c>
      <c r="J116">
        <v>5</v>
      </c>
      <c r="K116">
        <v>40</v>
      </c>
      <c r="L116" s="2">
        <f t="shared" si="4"/>
        <v>0.4</v>
      </c>
      <c r="M116">
        <v>12</v>
      </c>
      <c r="N116">
        <v>7</v>
      </c>
      <c r="O116">
        <v>5</v>
      </c>
      <c r="P116">
        <v>49</v>
      </c>
      <c r="Q116" s="2">
        <f t="shared" si="5"/>
        <v>0.49</v>
      </c>
      <c r="R116">
        <v>14</v>
      </c>
      <c r="S116">
        <v>8</v>
      </c>
      <c r="T116">
        <v>6</v>
      </c>
      <c r="U116" s="3">
        <v>2.6666666666666665</v>
      </c>
      <c r="V116" s="3">
        <v>4.333333333333333</v>
      </c>
      <c r="W116" s="3">
        <v>0</v>
      </c>
      <c r="X116" s="3">
        <v>0</v>
      </c>
      <c r="Y116" s="3">
        <v>0</v>
      </c>
      <c r="Z116" s="2">
        <v>2.9633333333333334</v>
      </c>
      <c r="AA116" s="2">
        <v>2.4833333333333334</v>
      </c>
      <c r="AB116" s="2">
        <v>5.4766666666666666</v>
      </c>
      <c r="AC116" s="3">
        <v>287.44333333333333</v>
      </c>
      <c r="AD116" s="3">
        <v>240.88333333333333</v>
      </c>
      <c r="AE116" s="3">
        <v>0</v>
      </c>
      <c r="AF116" s="3">
        <v>2.9099999999999997</v>
      </c>
      <c r="AG116" s="3">
        <v>531.23666666666657</v>
      </c>
      <c r="AH116" s="4">
        <v>0.5454665666666666</v>
      </c>
    </row>
    <row r="117" spans="1:34" x14ac:dyDescent="0.25">
      <c r="A117">
        <v>2016</v>
      </c>
      <c r="B117">
        <v>174</v>
      </c>
      <c r="C117" s="1">
        <v>42543</v>
      </c>
      <c r="D117" t="s">
        <v>333</v>
      </c>
      <c r="E117">
        <v>3</v>
      </c>
      <c r="F117">
        <v>49</v>
      </c>
      <c r="G117" s="2">
        <f t="shared" si="3"/>
        <v>0.49</v>
      </c>
      <c r="H117">
        <v>16</v>
      </c>
      <c r="I117">
        <v>6</v>
      </c>
      <c r="J117">
        <v>10</v>
      </c>
      <c r="K117">
        <v>39</v>
      </c>
      <c r="L117" s="2">
        <f t="shared" si="4"/>
        <v>0.39</v>
      </c>
      <c r="M117">
        <v>15</v>
      </c>
      <c r="N117">
        <v>7</v>
      </c>
      <c r="O117">
        <v>8</v>
      </c>
      <c r="P117">
        <v>51</v>
      </c>
      <c r="Q117" s="2">
        <f t="shared" si="5"/>
        <v>0.51</v>
      </c>
      <c r="R117">
        <v>16</v>
      </c>
      <c r="S117">
        <v>8</v>
      </c>
      <c r="T117">
        <v>8</v>
      </c>
      <c r="U117" s="3">
        <v>13.666666666666666</v>
      </c>
      <c r="V117" s="3">
        <v>5.666666666666667</v>
      </c>
      <c r="W117" s="3">
        <v>0</v>
      </c>
      <c r="X117" s="3">
        <v>0</v>
      </c>
      <c r="Y117" s="3">
        <v>0</v>
      </c>
      <c r="Z117" s="2">
        <v>10.42</v>
      </c>
      <c r="AA117" s="2">
        <v>8.57</v>
      </c>
      <c r="AB117" s="2">
        <v>19.12</v>
      </c>
      <c r="AC117" s="3">
        <v>1010.74</v>
      </c>
      <c r="AD117" s="3">
        <v>831.29</v>
      </c>
      <c r="AE117" s="3">
        <v>0</v>
      </c>
      <c r="AF117" s="3">
        <v>12.61</v>
      </c>
      <c r="AG117" s="3">
        <v>1854.6399999999999</v>
      </c>
      <c r="AH117" s="4">
        <v>1.5945215666666666</v>
      </c>
    </row>
    <row r="118" spans="1:34" x14ac:dyDescent="0.25">
      <c r="A118">
        <v>2016</v>
      </c>
      <c r="B118">
        <v>174</v>
      </c>
      <c r="C118" s="1">
        <v>42543</v>
      </c>
      <c r="D118" t="s">
        <v>334</v>
      </c>
      <c r="E118">
        <v>3</v>
      </c>
      <c r="F118">
        <v>44</v>
      </c>
      <c r="G118" s="2">
        <f t="shared" si="3"/>
        <v>0.44</v>
      </c>
      <c r="H118">
        <v>15</v>
      </c>
      <c r="I118">
        <v>6</v>
      </c>
      <c r="J118">
        <v>9</v>
      </c>
      <c r="K118">
        <v>51</v>
      </c>
      <c r="L118" s="2">
        <f t="shared" si="4"/>
        <v>0.51</v>
      </c>
      <c r="M118">
        <v>16</v>
      </c>
      <c r="N118">
        <v>8</v>
      </c>
      <c r="O118">
        <v>8</v>
      </c>
      <c r="P118">
        <v>40</v>
      </c>
      <c r="Q118" s="2">
        <f t="shared" si="5"/>
        <v>0.4</v>
      </c>
      <c r="R118">
        <v>13</v>
      </c>
      <c r="S118">
        <v>6</v>
      </c>
      <c r="T118">
        <v>7</v>
      </c>
      <c r="U118" s="3">
        <v>9.3333333333333339</v>
      </c>
      <c r="V118" s="3">
        <v>5.666666666666667</v>
      </c>
      <c r="W118" s="3">
        <v>0</v>
      </c>
      <c r="X118" s="3">
        <v>0</v>
      </c>
      <c r="Y118" s="3">
        <v>0</v>
      </c>
      <c r="Z118" s="2">
        <v>7.2966666666666669</v>
      </c>
      <c r="AA118" s="2">
        <v>6.29</v>
      </c>
      <c r="AB118" s="2">
        <v>13.806666666666667</v>
      </c>
      <c r="AC118" s="3">
        <v>707.77666666666653</v>
      </c>
      <c r="AD118" s="3">
        <v>610.13</v>
      </c>
      <c r="AE118" s="3">
        <v>0</v>
      </c>
      <c r="AF118" s="3">
        <v>21.34</v>
      </c>
      <c r="AG118" s="3">
        <v>1339.2466666666664</v>
      </c>
      <c r="AH118" s="4">
        <v>1.0871727666666666</v>
      </c>
    </row>
    <row r="119" spans="1:34" x14ac:dyDescent="0.25">
      <c r="A119">
        <v>2016</v>
      </c>
      <c r="B119">
        <v>174</v>
      </c>
      <c r="C119" s="1">
        <v>42543</v>
      </c>
      <c r="D119" t="s">
        <v>335</v>
      </c>
      <c r="E119">
        <v>3</v>
      </c>
      <c r="F119">
        <v>40</v>
      </c>
      <c r="G119" s="2">
        <f t="shared" si="3"/>
        <v>0.4</v>
      </c>
      <c r="H119">
        <v>15</v>
      </c>
      <c r="I119">
        <v>8</v>
      </c>
      <c r="J119">
        <v>7</v>
      </c>
      <c r="K119">
        <v>51</v>
      </c>
      <c r="L119" s="2">
        <f t="shared" si="4"/>
        <v>0.51</v>
      </c>
      <c r="M119">
        <v>16</v>
      </c>
      <c r="N119">
        <v>7</v>
      </c>
      <c r="O119">
        <v>9</v>
      </c>
      <c r="P119">
        <v>42</v>
      </c>
      <c r="Q119" s="2">
        <f t="shared" si="5"/>
        <v>0.42</v>
      </c>
      <c r="R119">
        <v>14</v>
      </c>
      <c r="S119">
        <v>6</v>
      </c>
      <c r="T119">
        <v>8</v>
      </c>
      <c r="U119" s="3">
        <v>9.3333333333333339</v>
      </c>
      <c r="V119" s="3">
        <v>5</v>
      </c>
      <c r="W119" s="3">
        <v>0</v>
      </c>
      <c r="X119" s="3">
        <v>0</v>
      </c>
      <c r="Y119" s="3">
        <v>0</v>
      </c>
      <c r="Z119" s="2">
        <v>7.3</v>
      </c>
      <c r="AA119" s="2">
        <v>6.3900000000000006</v>
      </c>
      <c r="AB119" s="2">
        <v>13.876666666666667</v>
      </c>
      <c r="AC119" s="3">
        <v>708.1</v>
      </c>
      <c r="AD119" s="3">
        <v>619.83000000000004</v>
      </c>
      <c r="AE119" s="3">
        <v>0</v>
      </c>
      <c r="AF119" s="3">
        <v>18.106666666666669</v>
      </c>
      <c r="AG119" s="3">
        <v>1346.0366666666666</v>
      </c>
      <c r="AH119" s="4">
        <v>1.1069736999999999</v>
      </c>
    </row>
    <row r="120" spans="1:34" x14ac:dyDescent="0.25">
      <c r="A120">
        <v>2016</v>
      </c>
      <c r="B120">
        <v>174</v>
      </c>
      <c r="C120" s="1">
        <v>42543</v>
      </c>
      <c r="D120" t="s">
        <v>336</v>
      </c>
      <c r="E120">
        <v>3</v>
      </c>
      <c r="F120">
        <v>49</v>
      </c>
      <c r="G120" s="2">
        <f t="shared" si="3"/>
        <v>0.49</v>
      </c>
      <c r="H120">
        <v>15</v>
      </c>
      <c r="I120">
        <v>7</v>
      </c>
      <c r="J120">
        <v>8</v>
      </c>
      <c r="K120">
        <v>45</v>
      </c>
      <c r="L120" s="2">
        <f t="shared" si="4"/>
        <v>0.45</v>
      </c>
      <c r="M120">
        <v>14</v>
      </c>
      <c r="N120">
        <v>7</v>
      </c>
      <c r="O120">
        <v>7</v>
      </c>
      <c r="P120">
        <v>48</v>
      </c>
      <c r="Q120" s="2">
        <f t="shared" si="5"/>
        <v>0.48</v>
      </c>
      <c r="R120">
        <v>14</v>
      </c>
      <c r="S120">
        <v>7</v>
      </c>
      <c r="T120">
        <v>7</v>
      </c>
      <c r="U120" s="3">
        <v>5.666666666666667</v>
      </c>
      <c r="V120" s="3">
        <v>7.333333333333333</v>
      </c>
      <c r="W120" s="3">
        <v>0</v>
      </c>
      <c r="X120" s="3">
        <v>0</v>
      </c>
      <c r="Y120" s="3">
        <v>0</v>
      </c>
      <c r="Z120" s="2">
        <v>7.25</v>
      </c>
      <c r="AA120" s="2">
        <v>6.333333333333333</v>
      </c>
      <c r="AB120" s="2">
        <v>13.816666666666668</v>
      </c>
      <c r="AC120" s="3">
        <v>703.25</v>
      </c>
      <c r="AD120" s="3">
        <v>614.33333333333326</v>
      </c>
      <c r="AE120" s="3">
        <v>0</v>
      </c>
      <c r="AF120" s="3">
        <v>22.633333333333329</v>
      </c>
      <c r="AG120" s="3">
        <v>1340.2166666666667</v>
      </c>
      <c r="AH120" s="4">
        <v>1.1872185666666666</v>
      </c>
    </row>
    <row r="121" spans="1:34" x14ac:dyDescent="0.25">
      <c r="A121">
        <v>2016</v>
      </c>
      <c r="B121">
        <v>174</v>
      </c>
      <c r="C121" s="1">
        <v>42543</v>
      </c>
      <c r="D121" t="s">
        <v>337</v>
      </c>
      <c r="E121">
        <v>3</v>
      </c>
      <c r="F121">
        <v>43</v>
      </c>
      <c r="G121" s="2">
        <f t="shared" si="3"/>
        <v>0.43</v>
      </c>
      <c r="H121">
        <v>14</v>
      </c>
      <c r="I121">
        <v>7</v>
      </c>
      <c r="J121">
        <v>7</v>
      </c>
      <c r="K121">
        <v>43</v>
      </c>
      <c r="L121" s="2">
        <f t="shared" si="4"/>
        <v>0.43</v>
      </c>
      <c r="M121">
        <v>15</v>
      </c>
      <c r="N121">
        <v>6</v>
      </c>
      <c r="O121">
        <v>9</v>
      </c>
      <c r="P121">
        <v>36</v>
      </c>
      <c r="Q121" s="2">
        <f t="shared" si="5"/>
        <v>0.36</v>
      </c>
      <c r="R121">
        <v>15</v>
      </c>
      <c r="S121">
        <v>7</v>
      </c>
      <c r="T121">
        <v>8</v>
      </c>
      <c r="U121" s="3">
        <v>8.3333333333333339</v>
      </c>
      <c r="V121" s="3">
        <v>5.666666666666667</v>
      </c>
      <c r="W121" s="3">
        <v>0</v>
      </c>
      <c r="X121" s="3">
        <v>0</v>
      </c>
      <c r="Y121" s="3">
        <v>0</v>
      </c>
      <c r="Z121" s="2">
        <v>6.2</v>
      </c>
      <c r="AA121" s="2">
        <v>4.7</v>
      </c>
      <c r="AB121" s="2">
        <v>11.020000000000001</v>
      </c>
      <c r="AC121" s="3">
        <v>601.4</v>
      </c>
      <c r="AD121" s="3">
        <v>455.9</v>
      </c>
      <c r="AE121" s="3">
        <v>0</v>
      </c>
      <c r="AF121" s="3">
        <v>11.639999999999999</v>
      </c>
      <c r="AG121" s="3">
        <v>1068.94</v>
      </c>
      <c r="AH121" s="4">
        <v>0.96083673333333319</v>
      </c>
    </row>
    <row r="122" spans="1:34" x14ac:dyDescent="0.25">
      <c r="A122">
        <v>2016</v>
      </c>
      <c r="B122">
        <v>174</v>
      </c>
      <c r="C122" s="1">
        <v>42543</v>
      </c>
      <c r="D122" t="s">
        <v>338</v>
      </c>
      <c r="E122">
        <v>3</v>
      </c>
      <c r="F122">
        <v>45</v>
      </c>
      <c r="G122" s="2">
        <f t="shared" si="3"/>
        <v>0.45</v>
      </c>
      <c r="H122">
        <v>15</v>
      </c>
      <c r="I122">
        <v>7</v>
      </c>
      <c r="J122">
        <v>8</v>
      </c>
      <c r="K122">
        <v>51</v>
      </c>
      <c r="L122" s="2">
        <f t="shared" si="4"/>
        <v>0.51</v>
      </c>
      <c r="M122">
        <v>14</v>
      </c>
      <c r="N122">
        <v>6</v>
      </c>
      <c r="O122">
        <v>8</v>
      </c>
      <c r="P122">
        <v>47</v>
      </c>
      <c r="Q122" s="2">
        <f t="shared" si="5"/>
        <v>0.47</v>
      </c>
      <c r="R122">
        <v>13</v>
      </c>
      <c r="S122">
        <v>5</v>
      </c>
      <c r="T122">
        <v>8</v>
      </c>
      <c r="U122" s="3">
        <v>11</v>
      </c>
      <c r="V122" s="3">
        <v>8.3333333333333339</v>
      </c>
      <c r="W122" s="3">
        <v>0</v>
      </c>
      <c r="X122" s="3">
        <v>0</v>
      </c>
      <c r="Y122" s="3">
        <v>0</v>
      </c>
      <c r="Z122" s="2">
        <v>10.726666666666667</v>
      </c>
      <c r="AA122" s="2">
        <v>9.25</v>
      </c>
      <c r="AB122" s="2">
        <v>20.27</v>
      </c>
      <c r="AC122" s="3">
        <v>1040.4866666666667</v>
      </c>
      <c r="AD122" s="3">
        <v>897.24999999999989</v>
      </c>
      <c r="AE122" s="3">
        <v>0</v>
      </c>
      <c r="AF122" s="3">
        <v>28.45333333333333</v>
      </c>
      <c r="AG122" s="3">
        <v>1966.19</v>
      </c>
      <c r="AH122" s="4">
        <v>1.589096033333333</v>
      </c>
    </row>
    <row r="123" spans="1:34" x14ac:dyDescent="0.25">
      <c r="A123">
        <v>2016</v>
      </c>
      <c r="B123">
        <v>174</v>
      </c>
      <c r="C123" s="1">
        <v>42543</v>
      </c>
      <c r="D123" t="s">
        <v>339</v>
      </c>
      <c r="E123">
        <v>3</v>
      </c>
      <c r="F123">
        <v>32</v>
      </c>
      <c r="G123" s="2">
        <f t="shared" si="3"/>
        <v>0.32</v>
      </c>
      <c r="H123">
        <v>14</v>
      </c>
      <c r="I123">
        <v>7</v>
      </c>
      <c r="J123">
        <v>7</v>
      </c>
      <c r="K123">
        <v>50</v>
      </c>
      <c r="L123" s="2">
        <f t="shared" si="4"/>
        <v>0.5</v>
      </c>
      <c r="M123">
        <v>16</v>
      </c>
      <c r="N123">
        <v>7</v>
      </c>
      <c r="O123">
        <v>9</v>
      </c>
      <c r="P123">
        <v>41</v>
      </c>
      <c r="Q123" s="2">
        <f t="shared" si="5"/>
        <v>0.41</v>
      </c>
      <c r="R123">
        <v>14</v>
      </c>
      <c r="S123">
        <v>7</v>
      </c>
      <c r="T123">
        <v>7</v>
      </c>
      <c r="U123" s="3">
        <v>7</v>
      </c>
      <c r="V123" s="3">
        <v>8.3333333333333339</v>
      </c>
      <c r="W123" s="3">
        <v>0</v>
      </c>
      <c r="X123" s="3">
        <v>0</v>
      </c>
      <c r="Y123" s="3">
        <v>0</v>
      </c>
      <c r="Z123" s="2">
        <v>7.53</v>
      </c>
      <c r="AA123" s="2">
        <v>6.57</v>
      </c>
      <c r="AB123" s="2">
        <v>14.449999999999998</v>
      </c>
      <c r="AC123" s="3">
        <v>730.41</v>
      </c>
      <c r="AD123" s="3">
        <v>637.29</v>
      </c>
      <c r="AE123" s="3">
        <v>0</v>
      </c>
      <c r="AF123" s="3">
        <v>33.950000000000003</v>
      </c>
      <c r="AG123" s="3">
        <v>1401.6499999999999</v>
      </c>
      <c r="AH123" s="4">
        <v>1.1357212666666665</v>
      </c>
    </row>
    <row r="124" spans="1:34" x14ac:dyDescent="0.25">
      <c r="A124">
        <v>2016</v>
      </c>
      <c r="B124">
        <v>174</v>
      </c>
      <c r="C124" s="1">
        <v>42543</v>
      </c>
      <c r="D124" t="s">
        <v>340</v>
      </c>
      <c r="E124">
        <v>3</v>
      </c>
      <c r="F124">
        <v>56</v>
      </c>
      <c r="G124" s="2">
        <f t="shared" si="3"/>
        <v>0.56000000000000005</v>
      </c>
      <c r="H124">
        <v>16</v>
      </c>
      <c r="I124">
        <v>7</v>
      </c>
      <c r="J124">
        <v>9</v>
      </c>
      <c r="K124">
        <v>56</v>
      </c>
      <c r="L124" s="2">
        <f t="shared" si="4"/>
        <v>0.56000000000000005</v>
      </c>
      <c r="M124">
        <v>15</v>
      </c>
      <c r="N124">
        <v>6</v>
      </c>
      <c r="O124">
        <v>8</v>
      </c>
      <c r="P124">
        <v>44</v>
      </c>
      <c r="Q124" s="2">
        <f t="shared" si="5"/>
        <v>0.44</v>
      </c>
      <c r="R124">
        <v>15</v>
      </c>
      <c r="S124">
        <v>7</v>
      </c>
      <c r="T124">
        <v>8</v>
      </c>
      <c r="U124" s="3">
        <v>7.333333333333333</v>
      </c>
      <c r="V124" s="3">
        <v>7</v>
      </c>
      <c r="W124" s="3">
        <v>0</v>
      </c>
      <c r="X124" s="3">
        <v>0</v>
      </c>
      <c r="Y124" s="3">
        <v>0</v>
      </c>
      <c r="Z124" s="2">
        <v>9.0266666666666655</v>
      </c>
      <c r="AA124" s="2">
        <v>8.2200000000000006</v>
      </c>
      <c r="AB124" s="2">
        <v>17.533333333333331</v>
      </c>
      <c r="AC124" s="3">
        <v>875.58666666666647</v>
      </c>
      <c r="AD124" s="3">
        <v>797.34</v>
      </c>
      <c r="AE124" s="3">
        <v>0</v>
      </c>
      <c r="AF124" s="3">
        <v>27.806666666666665</v>
      </c>
      <c r="AG124" s="3">
        <v>1700.7333333333331</v>
      </c>
      <c r="AH124" s="4">
        <v>1.4570143666666664</v>
      </c>
    </row>
    <row r="125" spans="1:34" x14ac:dyDescent="0.25">
      <c r="A125">
        <v>2016</v>
      </c>
      <c r="B125">
        <v>174</v>
      </c>
      <c r="C125" s="1">
        <v>42543</v>
      </c>
      <c r="D125" t="s">
        <v>341</v>
      </c>
      <c r="E125">
        <v>3</v>
      </c>
      <c r="F125">
        <v>60</v>
      </c>
      <c r="G125" s="2">
        <f t="shared" si="3"/>
        <v>0.6</v>
      </c>
      <c r="H125">
        <v>15</v>
      </c>
      <c r="I125">
        <v>5</v>
      </c>
      <c r="J125">
        <v>10</v>
      </c>
      <c r="K125">
        <v>42</v>
      </c>
      <c r="L125" s="2">
        <f t="shared" si="4"/>
        <v>0.42</v>
      </c>
      <c r="M125">
        <v>15</v>
      </c>
      <c r="N125">
        <v>8</v>
      </c>
      <c r="O125">
        <v>7</v>
      </c>
      <c r="P125">
        <v>39</v>
      </c>
      <c r="Q125" s="2">
        <f t="shared" si="5"/>
        <v>0.39</v>
      </c>
      <c r="R125">
        <v>12</v>
      </c>
      <c r="S125">
        <v>6</v>
      </c>
      <c r="T125">
        <v>5</v>
      </c>
      <c r="U125" s="3">
        <v>8.6666666666666661</v>
      </c>
      <c r="V125" s="3">
        <v>2.3333333333333335</v>
      </c>
      <c r="W125" s="3">
        <v>0</v>
      </c>
      <c r="X125" s="3">
        <v>0</v>
      </c>
      <c r="Y125" s="3">
        <v>0</v>
      </c>
      <c r="Z125" s="2">
        <v>6.0633333333333335</v>
      </c>
      <c r="AA125" s="2">
        <v>5.2366666666666672</v>
      </c>
      <c r="AB125" s="2">
        <v>11.366666666666669</v>
      </c>
      <c r="AC125" s="3">
        <v>588.14333333333332</v>
      </c>
      <c r="AD125" s="3">
        <v>507.95666666666671</v>
      </c>
      <c r="AE125" s="3">
        <v>0</v>
      </c>
      <c r="AF125" s="3">
        <v>6.4666666666666668</v>
      </c>
      <c r="AG125" s="3">
        <v>1102.5666666666666</v>
      </c>
      <c r="AH125" s="4">
        <v>1.0276179999999999</v>
      </c>
    </row>
    <row r="126" spans="1:34" x14ac:dyDescent="0.25">
      <c r="A126">
        <v>2016</v>
      </c>
      <c r="B126">
        <v>174</v>
      </c>
      <c r="C126" s="1">
        <v>42543</v>
      </c>
      <c r="D126" t="s">
        <v>342</v>
      </c>
      <c r="E126">
        <v>3</v>
      </c>
      <c r="F126">
        <v>48</v>
      </c>
      <c r="G126" s="2">
        <f t="shared" si="3"/>
        <v>0.48</v>
      </c>
      <c r="H126">
        <v>14</v>
      </c>
      <c r="I126">
        <v>6</v>
      </c>
      <c r="J126">
        <v>8</v>
      </c>
      <c r="K126">
        <v>36</v>
      </c>
      <c r="L126" s="2">
        <f t="shared" si="4"/>
        <v>0.36</v>
      </c>
      <c r="M126">
        <v>12</v>
      </c>
      <c r="N126">
        <v>11</v>
      </c>
      <c r="O126">
        <v>0</v>
      </c>
      <c r="P126">
        <v>46</v>
      </c>
      <c r="Q126" s="2">
        <f t="shared" si="5"/>
        <v>0.46</v>
      </c>
      <c r="R126">
        <v>15</v>
      </c>
      <c r="S126">
        <v>7</v>
      </c>
      <c r="T126">
        <v>8</v>
      </c>
      <c r="U126" s="3">
        <v>4.666666666666667</v>
      </c>
      <c r="V126" s="3">
        <v>4.666666666666667</v>
      </c>
      <c r="W126" s="3">
        <v>0</v>
      </c>
      <c r="X126" s="3">
        <v>0</v>
      </c>
      <c r="Y126" s="3">
        <v>0</v>
      </c>
      <c r="Z126" s="2">
        <v>4.5733333333333333</v>
      </c>
      <c r="AA126" s="2">
        <v>4.1000000000000005</v>
      </c>
      <c r="AB126" s="2">
        <v>8.7533333333333339</v>
      </c>
      <c r="AC126" s="3">
        <v>443.61333333333329</v>
      </c>
      <c r="AD126" s="3">
        <v>397.7</v>
      </c>
      <c r="AE126" s="3">
        <v>0</v>
      </c>
      <c r="AF126" s="3">
        <v>7.76</v>
      </c>
      <c r="AG126" s="3">
        <v>849.07333333333327</v>
      </c>
      <c r="AH126" s="4">
        <v>0.75088346666666661</v>
      </c>
    </row>
    <row r="127" spans="1:34" x14ac:dyDescent="0.25">
      <c r="A127">
        <v>2016</v>
      </c>
      <c r="B127">
        <v>174</v>
      </c>
      <c r="C127" s="1">
        <v>42543</v>
      </c>
      <c r="D127" t="s">
        <v>343</v>
      </c>
      <c r="E127">
        <v>3</v>
      </c>
      <c r="F127">
        <v>45</v>
      </c>
      <c r="G127" s="2">
        <f t="shared" si="3"/>
        <v>0.45</v>
      </c>
      <c r="H127">
        <v>15</v>
      </c>
      <c r="I127">
        <v>6</v>
      </c>
      <c r="J127">
        <v>9</v>
      </c>
      <c r="K127">
        <v>51</v>
      </c>
      <c r="L127" s="2">
        <f t="shared" si="4"/>
        <v>0.51</v>
      </c>
      <c r="M127">
        <v>15</v>
      </c>
      <c r="N127">
        <v>6</v>
      </c>
      <c r="O127">
        <v>9</v>
      </c>
      <c r="P127">
        <v>49</v>
      </c>
      <c r="Q127" s="2">
        <f t="shared" si="5"/>
        <v>0.49</v>
      </c>
      <c r="R127">
        <v>15</v>
      </c>
      <c r="S127">
        <v>7</v>
      </c>
      <c r="T127">
        <v>8</v>
      </c>
      <c r="U127" s="3">
        <v>6.333333333333333</v>
      </c>
      <c r="V127" s="3">
        <v>8.6666666666666661</v>
      </c>
      <c r="W127" s="3">
        <v>0</v>
      </c>
      <c r="X127" s="3">
        <v>0</v>
      </c>
      <c r="Y127" s="3">
        <v>0</v>
      </c>
      <c r="Z127" s="2">
        <v>7.19</v>
      </c>
      <c r="AA127" s="2">
        <v>6.6333333333333329</v>
      </c>
      <c r="AB127" s="2">
        <v>14.096666666666666</v>
      </c>
      <c r="AC127" s="3">
        <v>697.43</v>
      </c>
      <c r="AD127" s="3">
        <v>643.43333333333317</v>
      </c>
      <c r="AE127" s="3">
        <v>0</v>
      </c>
      <c r="AF127" s="3">
        <v>26.513333333333332</v>
      </c>
      <c r="AG127" s="3">
        <v>1367.3766666666666</v>
      </c>
      <c r="AH127" s="4">
        <v>1.1885539333333333</v>
      </c>
    </row>
    <row r="128" spans="1:34" x14ac:dyDescent="0.25">
      <c r="A128">
        <v>2016</v>
      </c>
      <c r="B128">
        <v>174</v>
      </c>
      <c r="C128" s="1">
        <v>42543</v>
      </c>
      <c r="D128" t="s">
        <v>344</v>
      </c>
      <c r="E128">
        <v>3</v>
      </c>
      <c r="F128">
        <v>37</v>
      </c>
      <c r="G128" s="2">
        <f t="shared" si="3"/>
        <v>0.37</v>
      </c>
      <c r="H128">
        <v>13</v>
      </c>
      <c r="I128">
        <v>6</v>
      </c>
      <c r="J128">
        <v>7</v>
      </c>
      <c r="K128">
        <v>34</v>
      </c>
      <c r="L128" s="2">
        <f t="shared" si="4"/>
        <v>0.34</v>
      </c>
      <c r="M128">
        <v>12</v>
      </c>
      <c r="N128">
        <v>6</v>
      </c>
      <c r="O128">
        <v>6</v>
      </c>
      <c r="P128">
        <v>35</v>
      </c>
      <c r="Q128" s="2">
        <f t="shared" si="5"/>
        <v>0.35</v>
      </c>
      <c r="R128">
        <v>14</v>
      </c>
      <c r="S128">
        <v>6</v>
      </c>
      <c r="T128">
        <v>8</v>
      </c>
      <c r="U128" s="3">
        <v>6</v>
      </c>
      <c r="V128" s="3">
        <v>5</v>
      </c>
      <c r="W128" s="3">
        <v>0</v>
      </c>
      <c r="X128" s="3">
        <v>0</v>
      </c>
      <c r="Y128" s="3">
        <v>0</v>
      </c>
      <c r="Z128" s="2">
        <v>4.6333333333333337</v>
      </c>
      <c r="AA128" s="2">
        <v>3.5866666666666664</v>
      </c>
      <c r="AB128" s="2">
        <v>8.4033333333333342</v>
      </c>
      <c r="AC128" s="3">
        <v>449.43333333333334</v>
      </c>
      <c r="AD128" s="3">
        <v>347.90666666666664</v>
      </c>
      <c r="AE128" s="3">
        <v>0</v>
      </c>
      <c r="AF128" s="3">
        <v>17.783333333333331</v>
      </c>
      <c r="AG128" s="3">
        <v>815.12333333333322</v>
      </c>
      <c r="AH128" s="4">
        <v>0.68007669999999998</v>
      </c>
    </row>
    <row r="129" spans="1:34" x14ac:dyDescent="0.25">
      <c r="A129">
        <v>2016</v>
      </c>
      <c r="B129">
        <v>174</v>
      </c>
      <c r="C129" s="1">
        <v>42543</v>
      </c>
      <c r="D129" t="s">
        <v>345</v>
      </c>
      <c r="E129">
        <v>3</v>
      </c>
      <c r="F129">
        <v>52</v>
      </c>
      <c r="G129" s="2">
        <f t="shared" si="3"/>
        <v>0.52</v>
      </c>
      <c r="H129">
        <v>15</v>
      </c>
      <c r="I129">
        <v>7</v>
      </c>
      <c r="J129">
        <v>8</v>
      </c>
      <c r="K129">
        <v>45</v>
      </c>
      <c r="L129" s="2">
        <f t="shared" si="4"/>
        <v>0.45</v>
      </c>
      <c r="M129">
        <v>14</v>
      </c>
      <c r="N129">
        <v>6</v>
      </c>
      <c r="O129">
        <v>8</v>
      </c>
      <c r="P129">
        <v>44</v>
      </c>
      <c r="Q129" s="2">
        <f t="shared" si="5"/>
        <v>0.44</v>
      </c>
      <c r="R129">
        <v>15</v>
      </c>
      <c r="S129">
        <v>6</v>
      </c>
      <c r="T129">
        <v>9</v>
      </c>
      <c r="U129" s="3">
        <v>7.666666666666667</v>
      </c>
      <c r="V129" s="3">
        <v>7</v>
      </c>
      <c r="W129" s="3">
        <v>0</v>
      </c>
      <c r="X129" s="3">
        <v>0</v>
      </c>
      <c r="Y129" s="3">
        <v>0</v>
      </c>
      <c r="Z129" s="2">
        <v>5.9466666666666663</v>
      </c>
      <c r="AA129" s="2">
        <v>5.0233333333333334</v>
      </c>
      <c r="AB129" s="2">
        <v>11.136666666666665</v>
      </c>
      <c r="AC129" s="3">
        <v>576.8266666666666</v>
      </c>
      <c r="AD129" s="3">
        <v>487.26333333333332</v>
      </c>
      <c r="AE129" s="3">
        <v>0</v>
      </c>
      <c r="AF129" s="3">
        <v>16.166666666666664</v>
      </c>
      <c r="AG129" s="3">
        <v>1080.2566666666667</v>
      </c>
      <c r="AH129" s="4">
        <v>1.0012081333333334</v>
      </c>
    </row>
    <row r="130" spans="1:34" x14ac:dyDescent="0.25">
      <c r="A130">
        <v>2016</v>
      </c>
      <c r="B130">
        <v>187</v>
      </c>
      <c r="C130" s="1">
        <v>42556</v>
      </c>
      <c r="D130" t="s">
        <v>388</v>
      </c>
      <c r="E130">
        <v>3</v>
      </c>
      <c r="F130">
        <v>56</v>
      </c>
      <c r="G130" s="2">
        <f t="shared" si="3"/>
        <v>0.56000000000000005</v>
      </c>
      <c r="H130">
        <v>19</v>
      </c>
      <c r="I130">
        <v>7</v>
      </c>
      <c r="J130">
        <v>12</v>
      </c>
      <c r="K130">
        <v>63</v>
      </c>
      <c r="L130" s="2">
        <f t="shared" si="4"/>
        <v>0.63</v>
      </c>
      <c r="M130">
        <v>20</v>
      </c>
      <c r="N130">
        <v>7</v>
      </c>
      <c r="O130">
        <v>13</v>
      </c>
      <c r="P130">
        <v>81</v>
      </c>
      <c r="Q130" s="2">
        <f t="shared" si="5"/>
        <v>0.81</v>
      </c>
      <c r="R130">
        <v>20</v>
      </c>
      <c r="S130">
        <v>7</v>
      </c>
      <c r="T130">
        <v>13</v>
      </c>
      <c r="U130" s="3">
        <v>18</v>
      </c>
      <c r="V130" s="3">
        <v>10</v>
      </c>
      <c r="W130" s="3">
        <v>0</v>
      </c>
      <c r="X130" s="3">
        <v>0.33333333333333331</v>
      </c>
      <c r="Y130" s="3">
        <v>0</v>
      </c>
      <c r="Z130" s="2">
        <v>12.783333333333333</v>
      </c>
      <c r="AA130" s="2">
        <v>12.516666666666666</v>
      </c>
      <c r="AB130" s="2">
        <v>25.88666666666667</v>
      </c>
      <c r="AC130" s="3">
        <v>1239.9833333333333</v>
      </c>
      <c r="AD130" s="3">
        <v>1214.1166666666663</v>
      </c>
      <c r="AE130" s="3">
        <v>0</v>
      </c>
      <c r="AF130" s="3">
        <v>56.906666666666659</v>
      </c>
      <c r="AG130" s="3">
        <v>2511.0066666666662</v>
      </c>
      <c r="AH130" s="4">
        <v>2.4017975999999996</v>
      </c>
    </row>
    <row r="131" spans="1:34" x14ac:dyDescent="0.25">
      <c r="A131">
        <v>2016</v>
      </c>
      <c r="B131">
        <v>187</v>
      </c>
      <c r="C131" s="1">
        <v>42556</v>
      </c>
      <c r="D131" t="s">
        <v>389</v>
      </c>
      <c r="E131">
        <v>3</v>
      </c>
      <c r="F131">
        <v>71</v>
      </c>
      <c r="G131" s="2">
        <f t="shared" ref="G131:G194" si="6">F131/100</f>
        <v>0.71</v>
      </c>
      <c r="H131">
        <v>21</v>
      </c>
      <c r="I131">
        <v>7</v>
      </c>
      <c r="J131">
        <v>14</v>
      </c>
      <c r="K131">
        <v>74</v>
      </c>
      <c r="L131" s="2">
        <f t="shared" ref="L131:L194" si="7">K131/100</f>
        <v>0.74</v>
      </c>
      <c r="M131">
        <v>18</v>
      </c>
      <c r="N131">
        <v>6</v>
      </c>
      <c r="O131">
        <v>12</v>
      </c>
      <c r="P131">
        <v>69</v>
      </c>
      <c r="Q131" s="2">
        <f t="shared" ref="Q131:Q194" si="8">P131/100</f>
        <v>0.69</v>
      </c>
      <c r="R131">
        <v>18</v>
      </c>
      <c r="S131">
        <v>9</v>
      </c>
      <c r="T131">
        <v>9</v>
      </c>
      <c r="U131" s="3">
        <v>15.666666666666666</v>
      </c>
      <c r="V131" s="3">
        <v>11.333333333333334</v>
      </c>
      <c r="W131" s="3">
        <v>0</v>
      </c>
      <c r="X131" s="3">
        <v>1</v>
      </c>
      <c r="Y131" s="3">
        <v>0</v>
      </c>
      <c r="Z131" s="2">
        <v>13.176666666666668</v>
      </c>
      <c r="AA131" s="2">
        <v>14.21</v>
      </c>
      <c r="AB131" s="2">
        <v>28.303333333333331</v>
      </c>
      <c r="AC131" s="3">
        <v>1278.1366666666665</v>
      </c>
      <c r="AD131" s="3">
        <v>1378.37</v>
      </c>
      <c r="AE131" s="3">
        <v>0</v>
      </c>
      <c r="AF131" s="3">
        <v>88.916666666666657</v>
      </c>
      <c r="AG131" s="3">
        <v>2745.4233333333327</v>
      </c>
      <c r="AH131" s="4">
        <v>2.7933801333333328</v>
      </c>
    </row>
    <row r="132" spans="1:34" x14ac:dyDescent="0.25">
      <c r="A132">
        <v>2016</v>
      </c>
      <c r="B132">
        <v>187</v>
      </c>
      <c r="C132" s="1">
        <v>42556</v>
      </c>
      <c r="D132" t="s">
        <v>390</v>
      </c>
      <c r="E132">
        <v>3</v>
      </c>
      <c r="F132">
        <v>59</v>
      </c>
      <c r="G132" s="2">
        <f t="shared" si="6"/>
        <v>0.59</v>
      </c>
      <c r="H132">
        <v>19</v>
      </c>
      <c r="I132">
        <v>7</v>
      </c>
      <c r="J132">
        <v>12</v>
      </c>
      <c r="K132">
        <v>65</v>
      </c>
      <c r="L132" s="2">
        <f t="shared" si="7"/>
        <v>0.65</v>
      </c>
      <c r="M132">
        <v>19</v>
      </c>
      <c r="N132">
        <v>6</v>
      </c>
      <c r="O132">
        <v>13</v>
      </c>
      <c r="P132">
        <v>72</v>
      </c>
      <c r="Q132" s="2">
        <f t="shared" si="8"/>
        <v>0.72</v>
      </c>
      <c r="R132">
        <v>20</v>
      </c>
      <c r="S132">
        <v>7</v>
      </c>
      <c r="T132">
        <v>13</v>
      </c>
      <c r="U132" s="3">
        <v>17.333333333333332</v>
      </c>
      <c r="V132" s="3">
        <v>12</v>
      </c>
      <c r="W132" s="3">
        <v>0</v>
      </c>
      <c r="X132" s="3">
        <v>1.3333333333333333</v>
      </c>
      <c r="Y132" s="3">
        <v>0</v>
      </c>
      <c r="Z132" s="2">
        <v>12.67</v>
      </c>
      <c r="AA132" s="2">
        <v>12.686666666666667</v>
      </c>
      <c r="AB132" s="2">
        <v>26.429999999999996</v>
      </c>
      <c r="AC132" s="3">
        <v>1228.99</v>
      </c>
      <c r="AD132" s="3">
        <v>1230.6066666666666</v>
      </c>
      <c r="AE132" s="3">
        <v>0</v>
      </c>
      <c r="AF132" s="3">
        <v>104.11333333333333</v>
      </c>
      <c r="AG132" s="3">
        <v>2563.7099999999996</v>
      </c>
      <c r="AH132" s="4">
        <v>2.3359669333333333</v>
      </c>
    </row>
    <row r="133" spans="1:34" x14ac:dyDescent="0.25">
      <c r="A133">
        <v>2016</v>
      </c>
      <c r="B133">
        <v>187</v>
      </c>
      <c r="C133" s="1">
        <v>42556</v>
      </c>
      <c r="D133" t="s">
        <v>391</v>
      </c>
      <c r="E133">
        <v>3</v>
      </c>
      <c r="F133">
        <v>77</v>
      </c>
      <c r="G133" s="2">
        <f t="shared" si="6"/>
        <v>0.77</v>
      </c>
      <c r="H133">
        <v>19</v>
      </c>
      <c r="I133">
        <v>7</v>
      </c>
      <c r="J133">
        <v>12</v>
      </c>
      <c r="K133">
        <v>55</v>
      </c>
      <c r="L133" s="2">
        <f t="shared" si="7"/>
        <v>0.55000000000000004</v>
      </c>
      <c r="M133">
        <v>19</v>
      </c>
      <c r="N133">
        <v>7</v>
      </c>
      <c r="O133">
        <v>12</v>
      </c>
      <c r="P133">
        <v>62</v>
      </c>
      <c r="Q133" s="2">
        <f t="shared" si="8"/>
        <v>0.62</v>
      </c>
      <c r="R133">
        <v>15</v>
      </c>
      <c r="S133">
        <v>9</v>
      </c>
      <c r="T133">
        <v>6</v>
      </c>
      <c r="U133" s="3">
        <v>12.333333333333334</v>
      </c>
      <c r="V133" s="3">
        <v>9.3333333333333339</v>
      </c>
      <c r="W133" s="3">
        <v>0</v>
      </c>
      <c r="X133" s="3">
        <v>2</v>
      </c>
      <c r="Y133" s="3">
        <v>0</v>
      </c>
      <c r="Z133" s="2">
        <v>10.299999999999999</v>
      </c>
      <c r="AA133" s="2">
        <v>10.003333333333334</v>
      </c>
      <c r="AB133" s="2">
        <v>21.826666666666664</v>
      </c>
      <c r="AC133" s="3">
        <v>999.09999999999968</v>
      </c>
      <c r="AD133" s="3">
        <v>970.32333333333327</v>
      </c>
      <c r="AE133" s="3">
        <v>0</v>
      </c>
      <c r="AF133" s="3">
        <v>147.76333333333332</v>
      </c>
      <c r="AG133" s="3">
        <v>2117.1866666666665</v>
      </c>
      <c r="AH133" s="4">
        <v>1.9707069666666668</v>
      </c>
    </row>
    <row r="134" spans="1:34" x14ac:dyDescent="0.25">
      <c r="A134">
        <v>2016</v>
      </c>
      <c r="B134">
        <v>187</v>
      </c>
      <c r="C134" s="1">
        <v>42556</v>
      </c>
      <c r="D134" t="s">
        <v>392</v>
      </c>
      <c r="E134">
        <v>3</v>
      </c>
      <c r="F134">
        <v>76</v>
      </c>
      <c r="G134" s="2">
        <f t="shared" si="6"/>
        <v>0.76</v>
      </c>
      <c r="H134">
        <v>20</v>
      </c>
      <c r="I134">
        <v>6</v>
      </c>
      <c r="J134">
        <v>14</v>
      </c>
      <c r="K134">
        <v>80</v>
      </c>
      <c r="L134" s="2">
        <f t="shared" si="7"/>
        <v>0.8</v>
      </c>
      <c r="M134">
        <v>21</v>
      </c>
      <c r="N134">
        <v>7</v>
      </c>
      <c r="O134">
        <v>14</v>
      </c>
      <c r="P134">
        <v>84</v>
      </c>
      <c r="Q134" s="2">
        <f t="shared" si="8"/>
        <v>0.84</v>
      </c>
      <c r="R134">
        <v>21</v>
      </c>
      <c r="S134">
        <v>6</v>
      </c>
      <c r="T134">
        <v>15</v>
      </c>
      <c r="U134" s="3">
        <v>21.666666666666668</v>
      </c>
      <c r="V134" s="3">
        <v>12.666666666666666</v>
      </c>
      <c r="W134" s="3">
        <v>0</v>
      </c>
      <c r="X134" s="3">
        <v>1.6666666666666667</v>
      </c>
      <c r="Y134" s="3">
        <v>0</v>
      </c>
      <c r="Z134" s="2">
        <v>14.773333333333333</v>
      </c>
      <c r="AA134" s="2">
        <v>16.153333333333332</v>
      </c>
      <c r="AB134" s="2">
        <v>32.050000000000004</v>
      </c>
      <c r="AC134" s="3">
        <v>1433.0133333333331</v>
      </c>
      <c r="AD134" s="3">
        <v>1566.8733333333332</v>
      </c>
      <c r="AE134" s="3">
        <v>0</v>
      </c>
      <c r="AF134" s="3">
        <v>108.96333333333332</v>
      </c>
      <c r="AG134" s="3">
        <v>3108.8499999999995</v>
      </c>
      <c r="AH134" s="4">
        <v>3.0528227999999999</v>
      </c>
    </row>
    <row r="135" spans="1:34" x14ac:dyDescent="0.25">
      <c r="A135">
        <v>2016</v>
      </c>
      <c r="B135">
        <v>187</v>
      </c>
      <c r="C135" s="1">
        <v>42556</v>
      </c>
      <c r="D135" t="s">
        <v>393</v>
      </c>
      <c r="E135">
        <v>3</v>
      </c>
      <c r="F135">
        <v>69</v>
      </c>
      <c r="G135" s="2">
        <f t="shared" si="6"/>
        <v>0.69</v>
      </c>
      <c r="H135">
        <v>20</v>
      </c>
      <c r="I135">
        <v>6</v>
      </c>
      <c r="J135">
        <v>14</v>
      </c>
      <c r="K135">
        <v>68</v>
      </c>
      <c r="L135" s="2">
        <f t="shared" si="7"/>
        <v>0.68</v>
      </c>
      <c r="M135">
        <v>20</v>
      </c>
      <c r="N135">
        <v>8</v>
      </c>
      <c r="O135">
        <v>12</v>
      </c>
      <c r="P135">
        <v>66</v>
      </c>
      <c r="Q135" s="2">
        <f t="shared" si="8"/>
        <v>0.66</v>
      </c>
      <c r="R135">
        <v>17</v>
      </c>
      <c r="S135">
        <v>6</v>
      </c>
      <c r="T135">
        <v>11</v>
      </c>
      <c r="U135" s="3">
        <v>13.666666666666666</v>
      </c>
      <c r="V135" s="3">
        <v>15</v>
      </c>
      <c r="W135" s="3">
        <v>0</v>
      </c>
      <c r="X135" s="3">
        <v>0.33333333333333331</v>
      </c>
      <c r="Y135" s="3">
        <v>0</v>
      </c>
      <c r="Z135" s="2">
        <v>12.126666666666667</v>
      </c>
      <c r="AA135" s="2">
        <v>12.256666666666668</v>
      </c>
      <c r="AB135" s="2">
        <v>25.396666666666672</v>
      </c>
      <c r="AC135" s="3">
        <v>1176.2866666666666</v>
      </c>
      <c r="AD135" s="3">
        <v>1188.8966666666668</v>
      </c>
      <c r="AE135" s="3">
        <v>0</v>
      </c>
      <c r="AF135" s="3">
        <v>98.293333333333322</v>
      </c>
      <c r="AG135" s="3">
        <v>2463.4766666666669</v>
      </c>
      <c r="AH135" s="4">
        <v>2.3437010666666667</v>
      </c>
    </row>
    <row r="136" spans="1:34" x14ac:dyDescent="0.25">
      <c r="A136">
        <v>2016</v>
      </c>
      <c r="B136">
        <v>187</v>
      </c>
      <c r="C136" s="1">
        <v>42556</v>
      </c>
      <c r="D136" t="s">
        <v>394</v>
      </c>
      <c r="E136">
        <v>3</v>
      </c>
      <c r="F136">
        <v>78</v>
      </c>
      <c r="G136" s="2">
        <f t="shared" si="6"/>
        <v>0.78</v>
      </c>
      <c r="H136">
        <v>20</v>
      </c>
      <c r="I136">
        <v>6</v>
      </c>
      <c r="J136">
        <v>14</v>
      </c>
      <c r="K136">
        <v>87</v>
      </c>
      <c r="L136" s="2">
        <f t="shared" si="7"/>
        <v>0.87</v>
      </c>
      <c r="M136">
        <v>21</v>
      </c>
      <c r="N136">
        <v>6</v>
      </c>
      <c r="O136">
        <v>15</v>
      </c>
      <c r="P136">
        <v>77</v>
      </c>
      <c r="Q136" s="2">
        <f t="shared" si="8"/>
        <v>0.77</v>
      </c>
      <c r="R136">
        <v>21</v>
      </c>
      <c r="S136">
        <v>7</v>
      </c>
      <c r="T136">
        <v>14</v>
      </c>
      <c r="U136" s="3">
        <v>25.333333333333332</v>
      </c>
      <c r="V136" s="3">
        <v>17</v>
      </c>
      <c r="W136" s="3">
        <v>0.33333333333333331</v>
      </c>
      <c r="X136" s="3">
        <v>2</v>
      </c>
      <c r="Y136" s="3">
        <v>0</v>
      </c>
      <c r="Z136" s="2">
        <v>17.356666666666666</v>
      </c>
      <c r="AA136" s="2">
        <v>18.736666666666668</v>
      </c>
      <c r="AB136" s="2">
        <v>37.323333333333331</v>
      </c>
      <c r="AC136" s="3">
        <v>1683.5966666666666</v>
      </c>
      <c r="AD136" s="3">
        <v>1817.4566666666667</v>
      </c>
      <c r="AE136" s="3">
        <v>0</v>
      </c>
      <c r="AF136" s="3">
        <v>119.30999999999999</v>
      </c>
      <c r="AG136" s="3">
        <v>3620.3633333333332</v>
      </c>
      <c r="AH136" s="4">
        <v>3.4713486999999992</v>
      </c>
    </row>
    <row r="137" spans="1:34" x14ac:dyDescent="0.25">
      <c r="A137">
        <v>2016</v>
      </c>
      <c r="B137">
        <v>187</v>
      </c>
      <c r="C137" s="1">
        <v>42556</v>
      </c>
      <c r="D137" t="s">
        <v>395</v>
      </c>
      <c r="E137">
        <v>3</v>
      </c>
      <c r="F137">
        <v>64</v>
      </c>
      <c r="G137" s="2">
        <f t="shared" si="6"/>
        <v>0.64</v>
      </c>
      <c r="H137">
        <v>20</v>
      </c>
      <c r="I137">
        <v>7</v>
      </c>
      <c r="J137">
        <v>13</v>
      </c>
      <c r="K137">
        <v>58</v>
      </c>
      <c r="L137" s="2">
        <f t="shared" si="7"/>
        <v>0.57999999999999996</v>
      </c>
      <c r="M137">
        <v>18</v>
      </c>
      <c r="N137">
        <v>6</v>
      </c>
      <c r="O137">
        <v>12</v>
      </c>
      <c r="P137">
        <v>59</v>
      </c>
      <c r="Q137" s="2">
        <f t="shared" si="8"/>
        <v>0.59</v>
      </c>
      <c r="R137">
        <v>16</v>
      </c>
      <c r="S137">
        <v>7</v>
      </c>
      <c r="T137">
        <v>9</v>
      </c>
      <c r="U137" s="3">
        <v>13.333333333333334</v>
      </c>
      <c r="V137" s="3">
        <v>11</v>
      </c>
      <c r="W137" s="3">
        <v>0</v>
      </c>
      <c r="X137" s="3">
        <v>0.33333333333333331</v>
      </c>
      <c r="Y137" s="3">
        <v>0</v>
      </c>
      <c r="Z137" s="2">
        <v>10.126666666666667</v>
      </c>
      <c r="AA137" s="2">
        <v>10.4</v>
      </c>
      <c r="AB137" s="2">
        <v>21.526666666666667</v>
      </c>
      <c r="AC137" s="3">
        <v>982.28666666666675</v>
      </c>
      <c r="AD137" s="3">
        <v>1008.7999999999998</v>
      </c>
      <c r="AE137" s="3">
        <v>0</v>
      </c>
      <c r="AF137" s="3">
        <v>97</v>
      </c>
      <c r="AG137" s="3">
        <v>2088.0866666666666</v>
      </c>
      <c r="AH137" s="4">
        <v>1.9111166333333331</v>
      </c>
    </row>
    <row r="138" spans="1:34" x14ac:dyDescent="0.25">
      <c r="A138">
        <v>2016</v>
      </c>
      <c r="B138">
        <v>187</v>
      </c>
      <c r="C138" s="1">
        <v>42556</v>
      </c>
      <c r="D138" t="s">
        <v>396</v>
      </c>
      <c r="E138">
        <v>3</v>
      </c>
      <c r="F138">
        <v>71</v>
      </c>
      <c r="G138" s="2">
        <f t="shared" si="6"/>
        <v>0.71</v>
      </c>
      <c r="H138">
        <v>20</v>
      </c>
      <c r="I138">
        <v>8</v>
      </c>
      <c r="J138">
        <v>12</v>
      </c>
      <c r="K138">
        <v>77</v>
      </c>
      <c r="L138" s="2">
        <f t="shared" si="7"/>
        <v>0.77</v>
      </c>
      <c r="M138">
        <v>20</v>
      </c>
      <c r="N138">
        <v>5</v>
      </c>
      <c r="O138">
        <v>15</v>
      </c>
      <c r="P138">
        <v>77</v>
      </c>
      <c r="Q138" s="2">
        <f t="shared" si="8"/>
        <v>0.77</v>
      </c>
      <c r="R138">
        <v>21</v>
      </c>
      <c r="S138">
        <v>7</v>
      </c>
      <c r="T138">
        <v>14</v>
      </c>
      <c r="U138" s="3">
        <v>25</v>
      </c>
      <c r="V138" s="3">
        <v>15.666666666666666</v>
      </c>
      <c r="W138" s="3">
        <v>0.33333333333333331</v>
      </c>
      <c r="X138" s="3">
        <v>0.66666666666666663</v>
      </c>
      <c r="Y138" s="3">
        <v>0</v>
      </c>
      <c r="Z138" s="2">
        <v>19.690000000000001</v>
      </c>
      <c r="AA138" s="2">
        <v>20.136666666666667</v>
      </c>
      <c r="AB138" s="2">
        <v>40.94</v>
      </c>
      <c r="AC138" s="3">
        <v>1909.9300000000003</v>
      </c>
      <c r="AD138" s="3">
        <v>1953.2566666666664</v>
      </c>
      <c r="AE138" s="3">
        <v>0</v>
      </c>
      <c r="AF138" s="3">
        <v>107.99333333333333</v>
      </c>
      <c r="AG138" s="3">
        <v>3971.18</v>
      </c>
      <c r="AH138" s="4">
        <v>3.782269266666666</v>
      </c>
    </row>
    <row r="139" spans="1:34" x14ac:dyDescent="0.25">
      <c r="A139">
        <v>2016</v>
      </c>
      <c r="B139">
        <v>187</v>
      </c>
      <c r="C139" s="1">
        <v>42556</v>
      </c>
      <c r="D139" t="s">
        <v>397</v>
      </c>
      <c r="E139">
        <v>3</v>
      </c>
      <c r="F139">
        <v>90</v>
      </c>
      <c r="G139" s="2">
        <f t="shared" si="6"/>
        <v>0.9</v>
      </c>
      <c r="H139">
        <v>21</v>
      </c>
      <c r="I139">
        <v>8</v>
      </c>
      <c r="J139">
        <v>13</v>
      </c>
      <c r="K139">
        <v>85</v>
      </c>
      <c r="L139" s="2">
        <f t="shared" si="7"/>
        <v>0.85</v>
      </c>
      <c r="M139">
        <v>20</v>
      </c>
      <c r="N139">
        <v>8</v>
      </c>
      <c r="O139">
        <v>12</v>
      </c>
      <c r="P139">
        <v>86</v>
      </c>
      <c r="Q139" s="2">
        <f t="shared" si="8"/>
        <v>0.86</v>
      </c>
      <c r="R139">
        <v>19</v>
      </c>
      <c r="S139">
        <v>8</v>
      </c>
      <c r="T139">
        <v>11</v>
      </c>
      <c r="U139" s="3">
        <v>15.666666666666666</v>
      </c>
      <c r="V139" s="3">
        <v>18</v>
      </c>
      <c r="W139" s="3">
        <v>0.33333333333333331</v>
      </c>
      <c r="X139" s="3">
        <v>2</v>
      </c>
      <c r="Y139" s="3">
        <v>0</v>
      </c>
      <c r="Z139" s="2">
        <v>18.323333333333334</v>
      </c>
      <c r="AA139" s="2">
        <v>21.176666666666666</v>
      </c>
      <c r="AB139" s="2">
        <v>40.763333333333335</v>
      </c>
      <c r="AC139" s="3">
        <v>1777.3633333333332</v>
      </c>
      <c r="AD139" s="3">
        <v>2054.1366666666668</v>
      </c>
      <c r="AE139" s="3">
        <v>0</v>
      </c>
      <c r="AF139" s="3">
        <v>122.54333333333332</v>
      </c>
      <c r="AG139" s="3">
        <v>3954.0433333333335</v>
      </c>
      <c r="AH139" s="4">
        <v>3.7041519333333333</v>
      </c>
    </row>
    <row r="140" spans="1:34" x14ac:dyDescent="0.25">
      <c r="A140">
        <v>2016</v>
      </c>
      <c r="B140">
        <v>187</v>
      </c>
      <c r="C140" s="1">
        <v>42556</v>
      </c>
      <c r="D140" t="s">
        <v>398</v>
      </c>
      <c r="E140">
        <v>3</v>
      </c>
      <c r="F140">
        <v>78</v>
      </c>
      <c r="G140" s="2">
        <f t="shared" si="6"/>
        <v>0.78</v>
      </c>
      <c r="H140">
        <v>20</v>
      </c>
      <c r="I140">
        <v>10</v>
      </c>
      <c r="J140">
        <v>10</v>
      </c>
      <c r="K140">
        <v>79</v>
      </c>
      <c r="L140" s="2">
        <f t="shared" si="7"/>
        <v>0.79</v>
      </c>
      <c r="M140">
        <v>21</v>
      </c>
      <c r="N140">
        <v>10</v>
      </c>
      <c r="O140">
        <v>11</v>
      </c>
      <c r="P140">
        <v>77</v>
      </c>
      <c r="Q140" s="2">
        <f t="shared" si="8"/>
        <v>0.77</v>
      </c>
      <c r="R140">
        <v>21</v>
      </c>
      <c r="S140">
        <v>8</v>
      </c>
      <c r="T140">
        <v>13</v>
      </c>
      <c r="U140" s="3">
        <v>16.333333333333332</v>
      </c>
      <c r="V140" s="3">
        <v>15.666666666666666</v>
      </c>
      <c r="W140" s="3">
        <v>0</v>
      </c>
      <c r="X140" s="3">
        <v>1.6666666666666667</v>
      </c>
      <c r="Y140" s="3">
        <v>0</v>
      </c>
      <c r="Z140" s="2">
        <v>17.553333333333331</v>
      </c>
      <c r="AA140" s="2">
        <v>18.886666666666667</v>
      </c>
      <c r="AB140" s="2">
        <v>37.676666666666662</v>
      </c>
      <c r="AC140" s="3">
        <v>1702.6733333333329</v>
      </c>
      <c r="AD140" s="3">
        <v>1832.0066666666664</v>
      </c>
      <c r="AE140" s="3">
        <v>0</v>
      </c>
      <c r="AF140" s="3">
        <v>119.95666666666665</v>
      </c>
      <c r="AG140" s="3">
        <v>3654.6366666666659</v>
      </c>
      <c r="AH140" s="4">
        <v>3.2706427666666662</v>
      </c>
    </row>
    <row r="141" spans="1:34" x14ac:dyDescent="0.25">
      <c r="A141">
        <v>2016</v>
      </c>
      <c r="B141">
        <v>187</v>
      </c>
      <c r="C141" s="1">
        <v>42556</v>
      </c>
      <c r="D141" t="s">
        <v>399</v>
      </c>
      <c r="E141">
        <v>3</v>
      </c>
      <c r="F141">
        <v>85</v>
      </c>
      <c r="G141" s="2">
        <f t="shared" si="6"/>
        <v>0.85</v>
      </c>
      <c r="H141">
        <v>21</v>
      </c>
      <c r="I141">
        <v>7</v>
      </c>
      <c r="J141">
        <v>14</v>
      </c>
      <c r="K141">
        <v>81</v>
      </c>
      <c r="L141" s="2">
        <f t="shared" si="7"/>
        <v>0.81</v>
      </c>
      <c r="M141">
        <v>22</v>
      </c>
      <c r="N141">
        <v>6</v>
      </c>
      <c r="O141">
        <v>16</v>
      </c>
      <c r="P141">
        <v>58</v>
      </c>
      <c r="Q141" s="2">
        <f t="shared" si="8"/>
        <v>0.57999999999999996</v>
      </c>
      <c r="R141">
        <v>19</v>
      </c>
      <c r="S141">
        <v>7</v>
      </c>
      <c r="T141">
        <v>12</v>
      </c>
      <c r="U141" s="3">
        <v>25.666666666666668</v>
      </c>
      <c r="V141" s="3">
        <v>16</v>
      </c>
      <c r="W141" s="3">
        <v>0.33333333333333331</v>
      </c>
      <c r="X141" s="3">
        <v>2.3333333333333335</v>
      </c>
      <c r="Y141" s="3">
        <v>0</v>
      </c>
      <c r="Z141" s="2">
        <v>20.46</v>
      </c>
      <c r="AA141" s="2">
        <v>24.13</v>
      </c>
      <c r="AB141" s="2">
        <v>46.70333333333334</v>
      </c>
      <c r="AC141" s="3">
        <v>1984.62</v>
      </c>
      <c r="AD141" s="3">
        <v>2340.6099999999997</v>
      </c>
      <c r="AE141" s="3">
        <v>0</v>
      </c>
      <c r="AF141" s="3">
        <v>204.99333333333331</v>
      </c>
      <c r="AG141" s="3">
        <v>4530.2233333333324</v>
      </c>
      <c r="AH141" s="4">
        <v>4.0382102333333334</v>
      </c>
    </row>
    <row r="142" spans="1:34" x14ac:dyDescent="0.25">
      <c r="A142">
        <v>2016</v>
      </c>
      <c r="B142">
        <v>187</v>
      </c>
      <c r="C142" s="1">
        <v>42556</v>
      </c>
      <c r="D142" t="s">
        <v>400</v>
      </c>
      <c r="E142">
        <v>3</v>
      </c>
      <c r="F142">
        <v>73</v>
      </c>
      <c r="G142" s="2">
        <f t="shared" si="6"/>
        <v>0.73</v>
      </c>
      <c r="H142">
        <v>20</v>
      </c>
      <c r="I142">
        <v>6</v>
      </c>
      <c r="J142">
        <v>14</v>
      </c>
      <c r="K142">
        <v>83</v>
      </c>
      <c r="L142" s="2">
        <f t="shared" si="7"/>
        <v>0.83</v>
      </c>
      <c r="M142">
        <v>21</v>
      </c>
      <c r="N142">
        <v>8</v>
      </c>
      <c r="O142">
        <v>13</v>
      </c>
      <c r="P142">
        <v>78</v>
      </c>
      <c r="Q142" s="2">
        <f t="shared" si="8"/>
        <v>0.78</v>
      </c>
      <c r="R142">
        <v>21</v>
      </c>
      <c r="S142">
        <v>6</v>
      </c>
      <c r="T142">
        <v>15</v>
      </c>
      <c r="U142" s="3">
        <v>17</v>
      </c>
      <c r="V142" s="3">
        <v>18.666666666666668</v>
      </c>
      <c r="W142" s="3">
        <v>0.33333333333333331</v>
      </c>
      <c r="X142" s="3">
        <v>1.3333333333333333</v>
      </c>
      <c r="Y142" s="3">
        <v>0</v>
      </c>
      <c r="Z142" s="2">
        <v>17.986666666666668</v>
      </c>
      <c r="AA142" s="2">
        <v>18.989999999999998</v>
      </c>
      <c r="AB142" s="2">
        <v>38.18</v>
      </c>
      <c r="AC142" s="3">
        <v>1744.7066666666667</v>
      </c>
      <c r="AD142" s="3">
        <v>1842.0299999999997</v>
      </c>
      <c r="AE142" s="3">
        <v>0</v>
      </c>
      <c r="AF142" s="3">
        <v>116.72333333333333</v>
      </c>
      <c r="AG142" s="3">
        <v>3703.46</v>
      </c>
      <c r="AH142" s="4">
        <v>3.5952985333333332</v>
      </c>
    </row>
    <row r="143" spans="1:34" x14ac:dyDescent="0.25">
      <c r="A143">
        <v>2016</v>
      </c>
      <c r="B143">
        <v>187</v>
      </c>
      <c r="C143" s="1">
        <v>42556</v>
      </c>
      <c r="D143" t="s">
        <v>401</v>
      </c>
      <c r="E143">
        <v>3</v>
      </c>
      <c r="F143">
        <v>68</v>
      </c>
      <c r="G143" s="2">
        <f t="shared" si="6"/>
        <v>0.68</v>
      </c>
      <c r="H143">
        <v>20</v>
      </c>
      <c r="I143">
        <v>7</v>
      </c>
      <c r="J143">
        <v>13</v>
      </c>
      <c r="K143">
        <v>54</v>
      </c>
      <c r="L143" s="2">
        <f t="shared" si="7"/>
        <v>0.54</v>
      </c>
      <c r="M143">
        <v>20</v>
      </c>
      <c r="N143">
        <v>8</v>
      </c>
      <c r="O143">
        <v>12</v>
      </c>
      <c r="P143">
        <v>71</v>
      </c>
      <c r="Q143" s="2">
        <f t="shared" si="8"/>
        <v>0.71</v>
      </c>
      <c r="R143">
        <v>20</v>
      </c>
      <c r="S143">
        <v>6</v>
      </c>
      <c r="T143">
        <v>13</v>
      </c>
      <c r="U143" s="3">
        <v>12.666666666666666</v>
      </c>
      <c r="V143" s="3">
        <v>18.666666666666668</v>
      </c>
      <c r="W143" s="3">
        <v>0</v>
      </c>
      <c r="X143" s="3">
        <v>1</v>
      </c>
      <c r="Y143" s="3">
        <v>0</v>
      </c>
      <c r="Z143" s="2">
        <v>13.286666666666667</v>
      </c>
      <c r="AA143" s="2">
        <v>13.04</v>
      </c>
      <c r="AB143" s="2">
        <v>26.946666666666662</v>
      </c>
      <c r="AC143" s="3">
        <v>1288.8066666666666</v>
      </c>
      <c r="AD143" s="3">
        <v>1264.8799999999999</v>
      </c>
      <c r="AE143" s="3">
        <v>0</v>
      </c>
      <c r="AF143" s="3">
        <v>60.139999999999993</v>
      </c>
      <c r="AG143" s="3">
        <v>2613.8266666666664</v>
      </c>
      <c r="AH143" s="4">
        <v>2.5811506</v>
      </c>
    </row>
    <row r="144" spans="1:34" x14ac:dyDescent="0.25">
      <c r="A144">
        <v>2016</v>
      </c>
      <c r="B144">
        <v>187</v>
      </c>
      <c r="C144" s="1">
        <v>42556</v>
      </c>
      <c r="D144" t="s">
        <v>402</v>
      </c>
      <c r="E144">
        <v>3</v>
      </c>
      <c r="F144">
        <v>67</v>
      </c>
      <c r="G144" s="2">
        <f t="shared" si="6"/>
        <v>0.67</v>
      </c>
      <c r="H144">
        <v>19</v>
      </c>
      <c r="I144">
        <v>7</v>
      </c>
      <c r="J144">
        <v>12</v>
      </c>
      <c r="K144">
        <v>61</v>
      </c>
      <c r="L144" s="2">
        <f t="shared" si="7"/>
        <v>0.61</v>
      </c>
      <c r="M144">
        <v>19</v>
      </c>
      <c r="N144">
        <v>9</v>
      </c>
      <c r="O144">
        <v>10</v>
      </c>
      <c r="P144">
        <v>69</v>
      </c>
      <c r="Q144" s="2">
        <f t="shared" si="8"/>
        <v>0.69</v>
      </c>
      <c r="R144">
        <v>17</v>
      </c>
      <c r="S144">
        <v>7</v>
      </c>
      <c r="T144">
        <v>9</v>
      </c>
      <c r="U144" s="3">
        <v>10.666666666666666</v>
      </c>
      <c r="V144" s="3">
        <v>10</v>
      </c>
      <c r="W144" s="3">
        <v>0.33333333333333331</v>
      </c>
      <c r="X144" s="3">
        <v>0.66666666666666663</v>
      </c>
      <c r="Y144" s="3">
        <v>0</v>
      </c>
      <c r="Z144" s="2">
        <v>10.290000000000001</v>
      </c>
      <c r="AA144" s="2">
        <v>10.446666666666667</v>
      </c>
      <c r="AB144" s="2">
        <v>21.256666666666668</v>
      </c>
      <c r="AC144" s="3">
        <v>998.13</v>
      </c>
      <c r="AD144" s="3">
        <v>1013.3266666666666</v>
      </c>
      <c r="AE144" s="3">
        <v>0</v>
      </c>
      <c r="AF144" s="3">
        <v>50.44</v>
      </c>
      <c r="AG144" s="3">
        <v>2061.8966666666665</v>
      </c>
      <c r="AH144" s="4">
        <v>2.0735560666666668</v>
      </c>
    </row>
    <row r="145" spans="1:34" x14ac:dyDescent="0.25">
      <c r="A145">
        <v>2016</v>
      </c>
      <c r="B145">
        <v>187</v>
      </c>
      <c r="C145" s="1">
        <v>42556</v>
      </c>
      <c r="D145" t="s">
        <v>403</v>
      </c>
      <c r="E145">
        <v>3</v>
      </c>
      <c r="F145">
        <v>72</v>
      </c>
      <c r="G145" s="2">
        <f t="shared" si="6"/>
        <v>0.72</v>
      </c>
      <c r="H145">
        <v>21</v>
      </c>
      <c r="I145">
        <v>6</v>
      </c>
      <c r="J145">
        <v>15</v>
      </c>
      <c r="K145">
        <v>33</v>
      </c>
      <c r="L145" s="2">
        <f t="shared" si="7"/>
        <v>0.33</v>
      </c>
      <c r="M145">
        <v>15</v>
      </c>
      <c r="N145">
        <v>8</v>
      </c>
      <c r="O145">
        <v>7</v>
      </c>
      <c r="P145">
        <v>43</v>
      </c>
      <c r="Q145" s="2">
        <f t="shared" si="8"/>
        <v>0.43</v>
      </c>
      <c r="R145">
        <v>15</v>
      </c>
      <c r="S145">
        <v>8</v>
      </c>
      <c r="T145">
        <v>6</v>
      </c>
      <c r="U145" s="3">
        <v>8.3333333333333339</v>
      </c>
      <c r="V145" s="3">
        <v>12.666666666666666</v>
      </c>
      <c r="W145" s="3">
        <v>0</v>
      </c>
      <c r="X145" s="3">
        <v>1.6666666666666667</v>
      </c>
      <c r="Y145" s="3">
        <v>0</v>
      </c>
      <c r="Z145" s="2">
        <v>9.4766666666666666</v>
      </c>
      <c r="AA145" s="2">
        <v>9.4166666666666661</v>
      </c>
      <c r="AB145" s="2">
        <v>20.03</v>
      </c>
      <c r="AC145" s="3">
        <v>919.23666666666657</v>
      </c>
      <c r="AD145" s="3">
        <v>913.41666666666663</v>
      </c>
      <c r="AE145" s="3">
        <v>0</v>
      </c>
      <c r="AF145" s="3">
        <v>110.25666666666666</v>
      </c>
      <c r="AG145" s="3">
        <v>1942.9099999999999</v>
      </c>
      <c r="AH145" s="4">
        <v>1.6889219666666666</v>
      </c>
    </row>
    <row r="146" spans="1:34" x14ac:dyDescent="0.25">
      <c r="A146">
        <v>2016</v>
      </c>
      <c r="B146">
        <v>187</v>
      </c>
      <c r="C146" s="1">
        <v>42556</v>
      </c>
      <c r="D146" t="s">
        <v>404</v>
      </c>
      <c r="E146">
        <v>3</v>
      </c>
      <c r="F146">
        <v>78</v>
      </c>
      <c r="G146" s="2">
        <f t="shared" si="6"/>
        <v>0.78</v>
      </c>
      <c r="H146">
        <v>21</v>
      </c>
      <c r="I146">
        <v>7</v>
      </c>
      <c r="J146">
        <v>14</v>
      </c>
      <c r="K146">
        <v>71</v>
      </c>
      <c r="L146" s="2">
        <f t="shared" si="7"/>
        <v>0.71</v>
      </c>
      <c r="M146">
        <v>20</v>
      </c>
      <c r="N146">
        <v>7</v>
      </c>
      <c r="O146">
        <v>14</v>
      </c>
      <c r="P146">
        <v>53</v>
      </c>
      <c r="Q146" s="2">
        <f t="shared" si="8"/>
        <v>0.53</v>
      </c>
      <c r="R146">
        <v>14</v>
      </c>
      <c r="S146">
        <v>7</v>
      </c>
      <c r="T146">
        <v>7</v>
      </c>
      <c r="U146" s="3">
        <v>11.666666666666666</v>
      </c>
      <c r="V146" s="3">
        <v>15.333333333333334</v>
      </c>
      <c r="W146" s="3">
        <v>0</v>
      </c>
      <c r="X146" s="3">
        <v>1</v>
      </c>
      <c r="Y146" s="3">
        <v>0</v>
      </c>
      <c r="Z146" s="2">
        <v>14.530000000000001</v>
      </c>
      <c r="AA146" s="2">
        <v>14.256666666666668</v>
      </c>
      <c r="AB146" s="2">
        <v>29.936666666666671</v>
      </c>
      <c r="AC146" s="3">
        <v>1409.41</v>
      </c>
      <c r="AD146" s="3">
        <v>1382.8966666666668</v>
      </c>
      <c r="AE146" s="3">
        <v>0</v>
      </c>
      <c r="AF146" s="3">
        <v>111.55000000000001</v>
      </c>
      <c r="AG146" s="3">
        <v>2903.856666666667</v>
      </c>
      <c r="AH146" s="4">
        <v>2.3171780333333332</v>
      </c>
    </row>
    <row r="147" spans="1:34" x14ac:dyDescent="0.25">
      <c r="A147">
        <v>2016</v>
      </c>
      <c r="B147">
        <v>187</v>
      </c>
      <c r="C147" s="1">
        <v>42556</v>
      </c>
      <c r="D147" t="s">
        <v>405</v>
      </c>
      <c r="E147">
        <v>3</v>
      </c>
      <c r="F147">
        <v>82</v>
      </c>
      <c r="G147" s="2">
        <f t="shared" si="6"/>
        <v>0.82</v>
      </c>
      <c r="H147">
        <v>20</v>
      </c>
      <c r="I147">
        <v>6</v>
      </c>
      <c r="J147">
        <v>14</v>
      </c>
      <c r="K147">
        <v>79</v>
      </c>
      <c r="L147" s="2">
        <f t="shared" si="7"/>
        <v>0.79</v>
      </c>
      <c r="M147">
        <v>19</v>
      </c>
      <c r="N147">
        <v>9</v>
      </c>
      <c r="O147">
        <v>10</v>
      </c>
      <c r="P147">
        <v>81</v>
      </c>
      <c r="Q147" s="2">
        <f t="shared" si="8"/>
        <v>0.81</v>
      </c>
      <c r="R147">
        <v>20</v>
      </c>
      <c r="S147">
        <v>8</v>
      </c>
      <c r="T147">
        <v>12</v>
      </c>
      <c r="U147" s="3">
        <v>20</v>
      </c>
      <c r="V147" s="3">
        <v>9.6666666666666661</v>
      </c>
      <c r="W147" s="3">
        <v>0</v>
      </c>
      <c r="X147" s="3">
        <v>1.6666666666666667</v>
      </c>
      <c r="Y147" s="3">
        <v>0</v>
      </c>
      <c r="Z147" s="2">
        <v>15.96</v>
      </c>
      <c r="AA147" s="2">
        <v>17.3</v>
      </c>
      <c r="AB147" s="2">
        <v>33.92</v>
      </c>
      <c r="AC147" s="3">
        <v>1548.1200000000001</v>
      </c>
      <c r="AD147" s="3">
        <v>1678.1</v>
      </c>
      <c r="AE147" s="3">
        <v>0</v>
      </c>
      <c r="AF147" s="3">
        <v>64.02</v>
      </c>
      <c r="AG147" s="3">
        <v>3290.2400000000002</v>
      </c>
      <c r="AH147" s="4">
        <v>3.1673409999999995</v>
      </c>
    </row>
    <row r="148" spans="1:34" x14ac:dyDescent="0.25">
      <c r="A148">
        <v>2016</v>
      </c>
      <c r="B148">
        <v>187</v>
      </c>
      <c r="C148" s="1">
        <v>42556</v>
      </c>
      <c r="D148" t="s">
        <v>406</v>
      </c>
      <c r="E148">
        <v>3</v>
      </c>
      <c r="F148">
        <v>70</v>
      </c>
      <c r="G148" s="2">
        <f t="shared" si="6"/>
        <v>0.7</v>
      </c>
      <c r="H148">
        <v>22</v>
      </c>
      <c r="I148">
        <v>8</v>
      </c>
      <c r="J148">
        <v>14</v>
      </c>
      <c r="K148">
        <v>75</v>
      </c>
      <c r="L148" s="2">
        <f t="shared" si="7"/>
        <v>0.75</v>
      </c>
      <c r="M148">
        <v>20</v>
      </c>
      <c r="N148">
        <v>7</v>
      </c>
      <c r="O148">
        <v>13</v>
      </c>
      <c r="P148">
        <v>78</v>
      </c>
      <c r="Q148" s="2">
        <f t="shared" si="8"/>
        <v>0.78</v>
      </c>
      <c r="R148">
        <v>20</v>
      </c>
      <c r="S148">
        <v>7</v>
      </c>
      <c r="T148">
        <v>13</v>
      </c>
      <c r="U148" s="3">
        <v>18.666666666666668</v>
      </c>
      <c r="V148" s="3">
        <v>10</v>
      </c>
      <c r="W148" s="3">
        <v>0</v>
      </c>
      <c r="X148" s="3">
        <v>2.3333333333333335</v>
      </c>
      <c r="Y148" s="3">
        <v>0</v>
      </c>
      <c r="Z148" s="2">
        <v>18.126666666666669</v>
      </c>
      <c r="AA148" s="2">
        <v>18.849999999999998</v>
      </c>
      <c r="AB148" s="2">
        <v>39.003333333333337</v>
      </c>
      <c r="AC148" s="3">
        <v>1758.2866666666669</v>
      </c>
      <c r="AD148" s="3">
        <v>1828.4499999999998</v>
      </c>
      <c r="AE148" s="3">
        <v>0</v>
      </c>
      <c r="AF148" s="3">
        <v>196.58666666666664</v>
      </c>
      <c r="AG148" s="3">
        <v>3783.3233333333333</v>
      </c>
      <c r="AH148" s="4">
        <v>3.1049085666666665</v>
      </c>
    </row>
    <row r="149" spans="1:34" x14ac:dyDescent="0.25">
      <c r="A149">
        <v>2016</v>
      </c>
      <c r="B149">
        <v>187</v>
      </c>
      <c r="C149" s="1">
        <v>42556</v>
      </c>
      <c r="D149" t="s">
        <v>407</v>
      </c>
      <c r="E149">
        <v>3</v>
      </c>
      <c r="F149">
        <v>64</v>
      </c>
      <c r="G149" s="2">
        <f t="shared" si="6"/>
        <v>0.64</v>
      </c>
      <c r="H149">
        <v>18</v>
      </c>
      <c r="I149">
        <v>7</v>
      </c>
      <c r="J149">
        <v>11</v>
      </c>
      <c r="K149">
        <v>82</v>
      </c>
      <c r="L149" s="2">
        <f t="shared" si="7"/>
        <v>0.82</v>
      </c>
      <c r="M149">
        <v>20</v>
      </c>
      <c r="N149">
        <v>6</v>
      </c>
      <c r="O149">
        <v>14</v>
      </c>
      <c r="P149">
        <v>78</v>
      </c>
      <c r="Q149" s="2">
        <f t="shared" si="8"/>
        <v>0.78</v>
      </c>
      <c r="R149">
        <v>20</v>
      </c>
      <c r="S149">
        <v>6</v>
      </c>
      <c r="T149">
        <v>14</v>
      </c>
      <c r="U149" s="3">
        <v>14</v>
      </c>
      <c r="V149" s="3">
        <v>17.666666666666668</v>
      </c>
      <c r="W149" s="3">
        <v>0</v>
      </c>
      <c r="X149" s="3">
        <v>3.6666666666666665</v>
      </c>
      <c r="Y149" s="3">
        <v>0</v>
      </c>
      <c r="Z149" s="2">
        <v>18.636666666666667</v>
      </c>
      <c r="AA149" s="2">
        <v>19.186666666666667</v>
      </c>
      <c r="AB149" s="2">
        <v>39.003333333333337</v>
      </c>
      <c r="AC149" s="3">
        <v>1807.7566666666664</v>
      </c>
      <c r="AD149" s="3">
        <v>1861.1066666666668</v>
      </c>
      <c r="AE149" s="3">
        <v>0</v>
      </c>
      <c r="AF149" s="3">
        <v>114.45999999999998</v>
      </c>
      <c r="AG149" s="3">
        <v>3783.3233333333333</v>
      </c>
      <c r="AH149" s="4">
        <v>3.0990109666666665</v>
      </c>
    </row>
    <row r="150" spans="1:34" x14ac:dyDescent="0.25">
      <c r="A150">
        <v>2016</v>
      </c>
      <c r="B150">
        <v>187</v>
      </c>
      <c r="C150" s="1">
        <v>42556</v>
      </c>
      <c r="D150" t="s">
        <v>408</v>
      </c>
      <c r="E150">
        <v>3</v>
      </c>
      <c r="F150">
        <v>85</v>
      </c>
      <c r="G150" s="2">
        <f t="shared" si="6"/>
        <v>0.85</v>
      </c>
      <c r="H150">
        <v>19</v>
      </c>
      <c r="I150">
        <v>7</v>
      </c>
      <c r="J150">
        <v>12</v>
      </c>
      <c r="K150">
        <v>81</v>
      </c>
      <c r="L150" s="2">
        <f t="shared" si="7"/>
        <v>0.81</v>
      </c>
      <c r="M150">
        <v>20</v>
      </c>
      <c r="N150">
        <v>6</v>
      </c>
      <c r="O150">
        <v>14</v>
      </c>
      <c r="P150">
        <v>89</v>
      </c>
      <c r="Q150" s="2">
        <f t="shared" si="8"/>
        <v>0.89</v>
      </c>
      <c r="R150">
        <v>20</v>
      </c>
      <c r="S150">
        <v>8</v>
      </c>
      <c r="T150">
        <v>12</v>
      </c>
      <c r="U150" s="3">
        <v>16</v>
      </c>
      <c r="V150" s="3">
        <v>16.333333333333332</v>
      </c>
      <c r="W150" s="3">
        <v>0</v>
      </c>
      <c r="X150" s="3">
        <v>2.3333333333333335</v>
      </c>
      <c r="Y150" s="3">
        <v>0</v>
      </c>
      <c r="Z150" s="2">
        <v>18.356666666666666</v>
      </c>
      <c r="AA150" s="2">
        <v>20.47</v>
      </c>
      <c r="AB150" s="2">
        <v>40.043333333333329</v>
      </c>
      <c r="AC150" s="3">
        <v>1780.5966666666664</v>
      </c>
      <c r="AD150" s="3">
        <v>1985.59</v>
      </c>
      <c r="AE150" s="3">
        <v>0</v>
      </c>
      <c r="AF150" s="3">
        <v>118.01666666666664</v>
      </c>
      <c r="AG150" s="3">
        <v>3884.2033333333329</v>
      </c>
      <c r="AH150" s="4">
        <v>3.3798582999999995</v>
      </c>
    </row>
    <row r="151" spans="1:34" x14ac:dyDescent="0.25">
      <c r="A151">
        <v>2016</v>
      </c>
      <c r="B151">
        <v>187</v>
      </c>
      <c r="C151" s="1">
        <v>42556</v>
      </c>
      <c r="D151" t="s">
        <v>409</v>
      </c>
      <c r="E151">
        <v>3</v>
      </c>
      <c r="F151">
        <v>73</v>
      </c>
      <c r="G151" s="2">
        <f t="shared" si="6"/>
        <v>0.73</v>
      </c>
      <c r="H151">
        <v>18</v>
      </c>
      <c r="I151">
        <v>6</v>
      </c>
      <c r="J151">
        <v>12</v>
      </c>
      <c r="K151">
        <v>69</v>
      </c>
      <c r="L151" s="2">
        <f t="shared" si="7"/>
        <v>0.69</v>
      </c>
      <c r="M151">
        <v>18</v>
      </c>
      <c r="N151">
        <v>6</v>
      </c>
      <c r="O151">
        <v>12</v>
      </c>
      <c r="P151">
        <v>73</v>
      </c>
      <c r="Q151" s="2">
        <f t="shared" si="8"/>
        <v>0.73</v>
      </c>
      <c r="R151">
        <v>19</v>
      </c>
      <c r="S151">
        <v>6</v>
      </c>
      <c r="T151">
        <v>13</v>
      </c>
      <c r="U151" s="3">
        <v>18.666666666666668</v>
      </c>
      <c r="V151" s="3">
        <v>11.333333333333334</v>
      </c>
      <c r="W151" s="3">
        <v>0</v>
      </c>
      <c r="X151" s="3">
        <v>0.66666666666666663</v>
      </c>
      <c r="Y151" s="3">
        <v>0</v>
      </c>
      <c r="Z151" s="2">
        <v>15.49</v>
      </c>
      <c r="AA151" s="2">
        <v>16.743333333333332</v>
      </c>
      <c r="AB151" s="2">
        <v>32.976666666666667</v>
      </c>
      <c r="AC151" s="3">
        <v>1502.53</v>
      </c>
      <c r="AD151" s="3">
        <v>1624.1033333333332</v>
      </c>
      <c r="AE151" s="3">
        <v>0</v>
      </c>
      <c r="AF151" s="3">
        <v>72.103333333333325</v>
      </c>
      <c r="AG151" s="3">
        <v>3198.7366666666667</v>
      </c>
      <c r="AH151" s="4">
        <v>2.6967422666666665</v>
      </c>
    </row>
    <row r="152" spans="1:34" x14ac:dyDescent="0.25">
      <c r="A152">
        <v>2016</v>
      </c>
      <c r="B152">
        <v>187</v>
      </c>
      <c r="C152" s="1">
        <v>42556</v>
      </c>
      <c r="D152" t="s">
        <v>410</v>
      </c>
      <c r="E152">
        <v>3</v>
      </c>
      <c r="F152">
        <v>77</v>
      </c>
      <c r="G152" s="2">
        <f t="shared" si="6"/>
        <v>0.77</v>
      </c>
      <c r="H152">
        <v>19</v>
      </c>
      <c r="I152">
        <v>6</v>
      </c>
      <c r="J152">
        <v>13</v>
      </c>
      <c r="K152">
        <v>81</v>
      </c>
      <c r="L152" s="2">
        <f t="shared" si="7"/>
        <v>0.81</v>
      </c>
      <c r="M152">
        <v>20</v>
      </c>
      <c r="N152">
        <v>7</v>
      </c>
      <c r="O152">
        <v>13</v>
      </c>
      <c r="P152">
        <v>83</v>
      </c>
      <c r="Q152" s="2">
        <f t="shared" si="8"/>
        <v>0.83</v>
      </c>
      <c r="R152">
        <v>19</v>
      </c>
      <c r="S152">
        <v>8</v>
      </c>
      <c r="T152">
        <v>11</v>
      </c>
      <c r="U152" s="3">
        <v>17.333333333333332</v>
      </c>
      <c r="V152" s="3">
        <v>16.333333333333332</v>
      </c>
      <c r="W152" s="3">
        <v>0.33333333333333331</v>
      </c>
      <c r="X152" s="3">
        <v>1</v>
      </c>
      <c r="Y152" s="3">
        <v>0</v>
      </c>
      <c r="Z152" s="2">
        <v>20.213333333333335</v>
      </c>
      <c r="AA152" s="2">
        <v>22.430000000000003</v>
      </c>
      <c r="AB152" s="2">
        <v>43.966666666666669</v>
      </c>
      <c r="AC152" s="3">
        <v>1960.6933333333332</v>
      </c>
      <c r="AD152" s="3">
        <v>2175.71</v>
      </c>
      <c r="AE152" s="3">
        <v>0</v>
      </c>
      <c r="AF152" s="3">
        <v>128.36333333333334</v>
      </c>
      <c r="AG152" s="3">
        <v>4264.7666666666673</v>
      </c>
      <c r="AH152" s="4">
        <v>3.5370694333333326</v>
      </c>
    </row>
    <row r="153" spans="1:34" x14ac:dyDescent="0.25">
      <c r="A153">
        <v>2016</v>
      </c>
      <c r="B153">
        <v>187</v>
      </c>
      <c r="C153" s="1">
        <v>42556</v>
      </c>
      <c r="D153" t="s">
        <v>411</v>
      </c>
      <c r="E153">
        <v>3</v>
      </c>
      <c r="F153">
        <v>68</v>
      </c>
      <c r="G153" s="2">
        <f t="shared" si="6"/>
        <v>0.68</v>
      </c>
      <c r="H153">
        <v>19</v>
      </c>
      <c r="I153">
        <v>7</v>
      </c>
      <c r="J153">
        <v>12</v>
      </c>
      <c r="K153">
        <v>65</v>
      </c>
      <c r="L153" s="2">
        <f t="shared" si="7"/>
        <v>0.65</v>
      </c>
      <c r="M153">
        <v>19</v>
      </c>
      <c r="N153">
        <v>8</v>
      </c>
      <c r="O153">
        <v>11</v>
      </c>
      <c r="P153">
        <v>65</v>
      </c>
      <c r="Q153" s="2">
        <f t="shared" si="8"/>
        <v>0.65</v>
      </c>
      <c r="R153">
        <v>19</v>
      </c>
      <c r="S153">
        <v>7</v>
      </c>
      <c r="T153">
        <v>11</v>
      </c>
      <c r="U153" s="3">
        <v>17</v>
      </c>
      <c r="V153" s="3">
        <v>10.333333333333334</v>
      </c>
      <c r="W153" s="3">
        <v>0</v>
      </c>
      <c r="X153" s="3">
        <v>1</v>
      </c>
      <c r="Y153" s="3">
        <v>0</v>
      </c>
      <c r="Z153" s="2">
        <v>13.87</v>
      </c>
      <c r="AA153" s="2">
        <v>13.176666666666668</v>
      </c>
      <c r="AB153" s="2">
        <v>27.966666666666669</v>
      </c>
      <c r="AC153" s="3">
        <v>1345.3899999999996</v>
      </c>
      <c r="AD153" s="3">
        <v>1278.1366666666665</v>
      </c>
      <c r="AE153" s="3">
        <v>0</v>
      </c>
      <c r="AF153" s="3">
        <v>89.239999999999981</v>
      </c>
      <c r="AG153" s="3">
        <v>2712.766666666666</v>
      </c>
      <c r="AH153" s="4">
        <v>2.1818985999999998</v>
      </c>
    </row>
    <row r="154" spans="1:34" x14ac:dyDescent="0.25">
      <c r="A154">
        <v>2016</v>
      </c>
      <c r="B154">
        <v>187</v>
      </c>
      <c r="C154" s="1">
        <v>42556</v>
      </c>
      <c r="D154" t="s">
        <v>412</v>
      </c>
      <c r="E154">
        <v>3</v>
      </c>
      <c r="F154">
        <v>87</v>
      </c>
      <c r="G154" s="2">
        <f t="shared" si="6"/>
        <v>0.87</v>
      </c>
      <c r="H154">
        <v>20</v>
      </c>
      <c r="I154">
        <v>8</v>
      </c>
      <c r="J154">
        <v>12</v>
      </c>
      <c r="K154">
        <v>87</v>
      </c>
      <c r="L154" s="2">
        <f t="shared" si="7"/>
        <v>0.87</v>
      </c>
      <c r="M154">
        <v>21</v>
      </c>
      <c r="N154">
        <v>6</v>
      </c>
      <c r="O154">
        <v>15</v>
      </c>
      <c r="P154">
        <v>77</v>
      </c>
      <c r="Q154" s="2">
        <f t="shared" si="8"/>
        <v>0.77</v>
      </c>
      <c r="R154">
        <v>19</v>
      </c>
      <c r="S154">
        <v>8</v>
      </c>
      <c r="T154">
        <v>11</v>
      </c>
      <c r="U154" s="3">
        <v>15</v>
      </c>
      <c r="V154" s="3">
        <v>18</v>
      </c>
      <c r="W154" s="3">
        <v>0.33333333333333331</v>
      </c>
      <c r="X154" s="3">
        <v>0.66666666666666663</v>
      </c>
      <c r="Y154" s="3">
        <v>0</v>
      </c>
      <c r="Z154" s="2">
        <v>16.383333333333333</v>
      </c>
      <c r="AA154" s="2">
        <v>18.343333333333334</v>
      </c>
      <c r="AB154" s="2">
        <v>35.63666666666667</v>
      </c>
      <c r="AC154" s="3">
        <v>1589.1833333333334</v>
      </c>
      <c r="AD154" s="3">
        <v>1779.3033333333333</v>
      </c>
      <c r="AE154" s="3">
        <v>0</v>
      </c>
      <c r="AF154" s="3">
        <v>88.27</v>
      </c>
      <c r="AG154" s="3">
        <v>3456.7566666666667</v>
      </c>
      <c r="AH154" s="4">
        <v>3.2272223333333332</v>
      </c>
    </row>
    <row r="155" spans="1:34" x14ac:dyDescent="0.25">
      <c r="A155">
        <v>2016</v>
      </c>
      <c r="B155">
        <v>187</v>
      </c>
      <c r="C155" s="1">
        <v>42556</v>
      </c>
      <c r="D155" t="s">
        <v>413</v>
      </c>
      <c r="E155">
        <v>3</v>
      </c>
      <c r="F155">
        <v>83</v>
      </c>
      <c r="G155" s="2">
        <f t="shared" si="6"/>
        <v>0.83</v>
      </c>
      <c r="H155">
        <v>21</v>
      </c>
      <c r="I155">
        <v>6</v>
      </c>
      <c r="J155">
        <v>15</v>
      </c>
      <c r="K155">
        <v>77</v>
      </c>
      <c r="L155" s="2">
        <f t="shared" si="7"/>
        <v>0.77</v>
      </c>
      <c r="M155">
        <v>20</v>
      </c>
      <c r="N155">
        <v>8</v>
      </c>
      <c r="O155">
        <v>12</v>
      </c>
      <c r="P155">
        <v>80</v>
      </c>
      <c r="Q155" s="2">
        <f t="shared" si="8"/>
        <v>0.8</v>
      </c>
      <c r="R155">
        <v>19</v>
      </c>
      <c r="S155">
        <v>8</v>
      </c>
      <c r="T155">
        <v>11</v>
      </c>
      <c r="U155" s="3">
        <v>15.333333333333334</v>
      </c>
      <c r="V155" s="3">
        <v>13</v>
      </c>
      <c r="W155" s="3">
        <v>0.33333333333333331</v>
      </c>
      <c r="X155" s="3">
        <v>1</v>
      </c>
      <c r="Y155" s="3">
        <v>0</v>
      </c>
      <c r="Z155" s="2">
        <v>13.51</v>
      </c>
      <c r="AA155" s="2">
        <v>15.263333333333334</v>
      </c>
      <c r="AB155" s="2">
        <v>29.769999999999996</v>
      </c>
      <c r="AC155" s="3">
        <v>1310.47</v>
      </c>
      <c r="AD155" s="3">
        <v>1480.5433333333331</v>
      </c>
      <c r="AE155" s="3">
        <v>0</v>
      </c>
      <c r="AF155" s="3">
        <v>96.676666666666662</v>
      </c>
      <c r="AG155" s="3">
        <v>2887.69</v>
      </c>
      <c r="AH155" s="4">
        <v>2.7748434333333334</v>
      </c>
    </row>
    <row r="156" spans="1:34" x14ac:dyDescent="0.25">
      <c r="A156">
        <v>2016</v>
      </c>
      <c r="B156">
        <v>187</v>
      </c>
      <c r="C156" s="1">
        <v>42556</v>
      </c>
      <c r="D156" t="s">
        <v>414</v>
      </c>
      <c r="E156">
        <v>3</v>
      </c>
      <c r="F156">
        <v>77</v>
      </c>
      <c r="G156" s="2">
        <f t="shared" si="6"/>
        <v>0.77</v>
      </c>
      <c r="H156">
        <v>18</v>
      </c>
      <c r="I156">
        <v>7</v>
      </c>
      <c r="J156">
        <v>11</v>
      </c>
      <c r="K156">
        <v>83</v>
      </c>
      <c r="L156" s="2">
        <f t="shared" si="7"/>
        <v>0.83</v>
      </c>
      <c r="M156">
        <v>19</v>
      </c>
      <c r="N156">
        <v>7</v>
      </c>
      <c r="O156">
        <v>12</v>
      </c>
      <c r="P156">
        <v>66</v>
      </c>
      <c r="Q156" s="2">
        <f t="shared" si="8"/>
        <v>0.66</v>
      </c>
      <c r="R156">
        <v>20</v>
      </c>
      <c r="S156">
        <v>6</v>
      </c>
      <c r="T156">
        <v>14</v>
      </c>
      <c r="U156" s="3">
        <v>20</v>
      </c>
      <c r="V156" s="3">
        <v>8.6666666666666661</v>
      </c>
      <c r="W156" s="3">
        <v>0</v>
      </c>
      <c r="X156" s="3">
        <v>1</v>
      </c>
      <c r="Y156" s="3">
        <v>0</v>
      </c>
      <c r="Z156" s="2">
        <v>13.736666666666666</v>
      </c>
      <c r="AA156" s="2">
        <v>14.053333333333333</v>
      </c>
      <c r="AB156" s="2">
        <v>28.256666666666671</v>
      </c>
      <c r="AC156" s="3">
        <v>1332.4566666666665</v>
      </c>
      <c r="AD156" s="3">
        <v>1363.1733333333332</v>
      </c>
      <c r="AE156" s="3">
        <v>0</v>
      </c>
      <c r="AF156" s="3">
        <v>45.266666666666659</v>
      </c>
      <c r="AG156" s="3">
        <v>2740.8966666666665</v>
      </c>
      <c r="AH156" s="4">
        <v>2.7931408666666666</v>
      </c>
    </row>
    <row r="157" spans="1:34" x14ac:dyDescent="0.25">
      <c r="A157">
        <v>2016</v>
      </c>
      <c r="B157">
        <v>187</v>
      </c>
      <c r="C157" s="1">
        <v>42556</v>
      </c>
      <c r="D157" t="s">
        <v>415</v>
      </c>
      <c r="E157">
        <v>3</v>
      </c>
      <c r="F157">
        <v>45</v>
      </c>
      <c r="G157" s="2">
        <f t="shared" si="6"/>
        <v>0.45</v>
      </c>
      <c r="H157">
        <v>16</v>
      </c>
      <c r="I157">
        <v>6</v>
      </c>
      <c r="J157">
        <v>10</v>
      </c>
      <c r="K157">
        <v>59</v>
      </c>
      <c r="L157" s="2">
        <f t="shared" si="7"/>
        <v>0.59</v>
      </c>
      <c r="M157">
        <v>17</v>
      </c>
      <c r="N157">
        <v>7</v>
      </c>
      <c r="O157">
        <v>9</v>
      </c>
      <c r="P157">
        <v>71</v>
      </c>
      <c r="Q157" s="2">
        <f t="shared" si="8"/>
        <v>0.71</v>
      </c>
      <c r="R157">
        <v>20</v>
      </c>
      <c r="S157">
        <v>7</v>
      </c>
      <c r="T157">
        <v>13</v>
      </c>
      <c r="U157" s="3">
        <v>14.333333333333334</v>
      </c>
      <c r="V157" s="3">
        <v>7.666666666666667</v>
      </c>
      <c r="W157" s="3">
        <v>0</v>
      </c>
      <c r="X157" s="3">
        <v>0.33333333333333331</v>
      </c>
      <c r="Y157" s="3">
        <v>0</v>
      </c>
      <c r="Z157" s="2">
        <v>8.24</v>
      </c>
      <c r="AA157" s="2">
        <v>7.8066666666666675</v>
      </c>
      <c r="AB157" s="2">
        <v>16.353333333333335</v>
      </c>
      <c r="AC157" s="3">
        <v>799.28</v>
      </c>
      <c r="AD157" s="3">
        <v>757.24666666666667</v>
      </c>
      <c r="AE157" s="3">
        <v>0</v>
      </c>
      <c r="AF157" s="3">
        <v>29.746666666666666</v>
      </c>
      <c r="AG157" s="3">
        <v>1586.2733333333333</v>
      </c>
      <c r="AH157" s="4">
        <v>1.5487116999999999</v>
      </c>
    </row>
    <row r="158" spans="1:34" x14ac:dyDescent="0.25">
      <c r="A158">
        <v>2016</v>
      </c>
      <c r="B158">
        <v>187</v>
      </c>
      <c r="C158" s="1">
        <v>42556</v>
      </c>
      <c r="D158" t="s">
        <v>416</v>
      </c>
      <c r="E158">
        <v>3</v>
      </c>
      <c r="F158">
        <v>74</v>
      </c>
      <c r="G158" s="2">
        <f t="shared" si="6"/>
        <v>0.74</v>
      </c>
      <c r="H158">
        <v>20</v>
      </c>
      <c r="I158">
        <v>6</v>
      </c>
      <c r="J158">
        <v>14</v>
      </c>
      <c r="K158">
        <v>82</v>
      </c>
      <c r="L158" s="2">
        <f t="shared" si="7"/>
        <v>0.82</v>
      </c>
      <c r="M158">
        <v>20</v>
      </c>
      <c r="N158">
        <v>7</v>
      </c>
      <c r="O158">
        <v>13</v>
      </c>
      <c r="P158">
        <v>75</v>
      </c>
      <c r="Q158" s="2">
        <f t="shared" si="8"/>
        <v>0.75</v>
      </c>
      <c r="R158">
        <v>20</v>
      </c>
      <c r="S158">
        <v>8</v>
      </c>
      <c r="T158">
        <v>12</v>
      </c>
      <c r="U158" s="3">
        <v>23</v>
      </c>
      <c r="V158" s="3">
        <v>20.666666666666668</v>
      </c>
      <c r="W158" s="3">
        <v>0.66666666666666663</v>
      </c>
      <c r="X158" s="3">
        <v>1</v>
      </c>
      <c r="Y158" s="3">
        <v>0</v>
      </c>
      <c r="Z158" s="2">
        <v>18.653333333333332</v>
      </c>
      <c r="AA158" s="2">
        <v>18.706666666666667</v>
      </c>
      <c r="AB158" s="2">
        <v>38.556666666666665</v>
      </c>
      <c r="AC158" s="3">
        <v>1809.3733333333328</v>
      </c>
      <c r="AD158" s="3">
        <v>1814.5466666666666</v>
      </c>
      <c r="AE158" s="3">
        <v>0</v>
      </c>
      <c r="AF158" s="3">
        <v>116.07666666666665</v>
      </c>
      <c r="AG158" s="3">
        <v>3739.996666666666</v>
      </c>
      <c r="AH158" s="4">
        <v>3.4870465333333329</v>
      </c>
    </row>
    <row r="159" spans="1:34" x14ac:dyDescent="0.25">
      <c r="A159">
        <v>2016</v>
      </c>
      <c r="B159">
        <v>187</v>
      </c>
      <c r="C159" s="1">
        <v>42556</v>
      </c>
      <c r="D159" t="s">
        <v>417</v>
      </c>
      <c r="E159">
        <v>3</v>
      </c>
      <c r="F159">
        <v>75</v>
      </c>
      <c r="G159" s="2">
        <f t="shared" si="6"/>
        <v>0.75</v>
      </c>
      <c r="H159">
        <v>21</v>
      </c>
      <c r="I159">
        <v>7</v>
      </c>
      <c r="J159">
        <v>14</v>
      </c>
      <c r="K159">
        <v>85</v>
      </c>
      <c r="L159" s="2">
        <f t="shared" si="7"/>
        <v>0.85</v>
      </c>
      <c r="M159">
        <v>20</v>
      </c>
      <c r="N159">
        <v>7</v>
      </c>
      <c r="O159">
        <v>13</v>
      </c>
      <c r="P159">
        <v>85</v>
      </c>
      <c r="Q159" s="2">
        <f t="shared" si="8"/>
        <v>0.85</v>
      </c>
      <c r="R159">
        <v>19</v>
      </c>
      <c r="S159">
        <v>6</v>
      </c>
      <c r="T159">
        <v>13</v>
      </c>
      <c r="U159" s="3">
        <v>16.666666666666668</v>
      </c>
      <c r="V159" s="3">
        <v>13.666666666666666</v>
      </c>
      <c r="W159" s="3">
        <v>0</v>
      </c>
      <c r="X159" s="3">
        <v>1.3333333333333333</v>
      </c>
      <c r="Y159" s="3">
        <v>0</v>
      </c>
      <c r="Z159" s="2">
        <v>14.716666666666667</v>
      </c>
      <c r="AA159" s="2">
        <v>15.923333333333334</v>
      </c>
      <c r="AB159" s="2">
        <v>31.753333333333334</v>
      </c>
      <c r="AC159" s="3">
        <v>1427.5166666666664</v>
      </c>
      <c r="AD159" s="3">
        <v>1544.5633333333333</v>
      </c>
      <c r="AE159" s="3">
        <v>0</v>
      </c>
      <c r="AF159" s="3">
        <v>107.99333333333333</v>
      </c>
      <c r="AG159" s="3">
        <v>3080.0733333333333</v>
      </c>
      <c r="AH159" s="4">
        <v>2.963553699999999</v>
      </c>
    </row>
    <row r="160" spans="1:34" x14ac:dyDescent="0.25">
      <c r="A160">
        <v>2016</v>
      </c>
      <c r="B160">
        <v>187</v>
      </c>
      <c r="C160" s="1">
        <v>42556</v>
      </c>
      <c r="D160" t="s">
        <v>418</v>
      </c>
      <c r="E160">
        <v>3</v>
      </c>
      <c r="F160">
        <v>75</v>
      </c>
      <c r="G160" s="2">
        <f t="shared" si="6"/>
        <v>0.75</v>
      </c>
      <c r="H160">
        <v>19</v>
      </c>
      <c r="I160">
        <v>7</v>
      </c>
      <c r="J160">
        <v>12</v>
      </c>
      <c r="K160">
        <v>66</v>
      </c>
      <c r="L160" s="2">
        <f t="shared" si="7"/>
        <v>0.66</v>
      </c>
      <c r="M160">
        <v>18</v>
      </c>
      <c r="N160">
        <v>8</v>
      </c>
      <c r="O160">
        <v>10</v>
      </c>
      <c r="P160">
        <v>75</v>
      </c>
      <c r="Q160" s="2">
        <f t="shared" si="8"/>
        <v>0.75</v>
      </c>
      <c r="R160">
        <v>19</v>
      </c>
      <c r="S160">
        <v>7</v>
      </c>
      <c r="T160">
        <v>12</v>
      </c>
      <c r="U160" s="3">
        <v>20.333333333333332</v>
      </c>
      <c r="V160" s="3">
        <v>8.3333333333333339</v>
      </c>
      <c r="W160" s="3">
        <v>0</v>
      </c>
      <c r="X160" s="3">
        <v>0.33333333333333331</v>
      </c>
      <c r="Y160" s="3">
        <v>0</v>
      </c>
      <c r="Z160" s="2">
        <v>16.103333333333335</v>
      </c>
      <c r="AA160" s="2">
        <v>17.27</v>
      </c>
      <c r="AB160" s="2">
        <v>34.363333333333337</v>
      </c>
      <c r="AC160" s="3">
        <v>1562.0233333333333</v>
      </c>
      <c r="AD160" s="3">
        <v>1675.19</v>
      </c>
      <c r="AE160" s="3">
        <v>0</v>
      </c>
      <c r="AF160" s="3">
        <v>96.029999999999987</v>
      </c>
      <c r="AG160" s="3">
        <v>3333.2433333333333</v>
      </c>
      <c r="AH160" s="4">
        <v>2.7137786999999993</v>
      </c>
    </row>
    <row r="161" spans="1:34" x14ac:dyDescent="0.25">
      <c r="A161">
        <v>2016</v>
      </c>
      <c r="B161">
        <v>187</v>
      </c>
      <c r="C161" s="1">
        <v>42556</v>
      </c>
      <c r="D161" t="s">
        <v>419</v>
      </c>
      <c r="E161">
        <v>3</v>
      </c>
      <c r="F161">
        <v>76</v>
      </c>
      <c r="G161" s="2">
        <f t="shared" si="6"/>
        <v>0.76</v>
      </c>
      <c r="H161">
        <v>21</v>
      </c>
      <c r="I161">
        <v>6</v>
      </c>
      <c r="J161">
        <v>15</v>
      </c>
      <c r="K161">
        <v>71</v>
      </c>
      <c r="L161" s="2">
        <f t="shared" si="7"/>
        <v>0.71</v>
      </c>
      <c r="M161">
        <v>20</v>
      </c>
      <c r="N161">
        <v>6</v>
      </c>
      <c r="O161">
        <v>14</v>
      </c>
      <c r="P161">
        <v>80</v>
      </c>
      <c r="Q161" s="2">
        <f t="shared" si="8"/>
        <v>0.8</v>
      </c>
      <c r="R161">
        <v>21</v>
      </c>
      <c r="S161">
        <v>7</v>
      </c>
      <c r="T161">
        <v>14</v>
      </c>
      <c r="U161" s="3">
        <v>24.333333333333332</v>
      </c>
      <c r="V161" s="3">
        <v>16</v>
      </c>
      <c r="W161" s="3">
        <v>1</v>
      </c>
      <c r="X161" s="3">
        <v>1.3333333333333333</v>
      </c>
      <c r="Y161" s="3">
        <v>0</v>
      </c>
      <c r="Z161" s="2">
        <v>18.946666666666669</v>
      </c>
      <c r="AA161" s="2">
        <v>20.203333333333333</v>
      </c>
      <c r="AB161" s="2">
        <v>40.516666666666666</v>
      </c>
      <c r="AC161" s="3">
        <v>1837.8266666666671</v>
      </c>
      <c r="AD161" s="3">
        <v>1959.7233333333334</v>
      </c>
      <c r="AE161" s="3">
        <v>0</v>
      </c>
      <c r="AF161" s="3">
        <v>132.56666666666663</v>
      </c>
      <c r="AG161" s="3">
        <v>3930.1166666666668</v>
      </c>
      <c r="AH161" s="4">
        <v>3.5518037333333332</v>
      </c>
    </row>
    <row r="162" spans="1:34" x14ac:dyDescent="0.25">
      <c r="A162">
        <v>2016</v>
      </c>
      <c r="B162">
        <v>187</v>
      </c>
      <c r="C162" s="1">
        <v>42556</v>
      </c>
      <c r="D162" t="s">
        <v>420</v>
      </c>
      <c r="E162">
        <v>3</v>
      </c>
      <c r="F162">
        <v>84</v>
      </c>
      <c r="G162" s="2">
        <f t="shared" si="6"/>
        <v>0.84</v>
      </c>
      <c r="H162">
        <v>19</v>
      </c>
      <c r="I162">
        <v>8</v>
      </c>
      <c r="J162">
        <v>11</v>
      </c>
      <c r="K162">
        <v>87</v>
      </c>
      <c r="L162" s="2">
        <f t="shared" si="7"/>
        <v>0.87</v>
      </c>
      <c r="M162">
        <v>21</v>
      </c>
      <c r="N162">
        <v>8</v>
      </c>
      <c r="O162">
        <v>13</v>
      </c>
      <c r="P162">
        <v>80</v>
      </c>
      <c r="Q162" s="2">
        <f t="shared" si="8"/>
        <v>0.8</v>
      </c>
      <c r="R162">
        <v>20</v>
      </c>
      <c r="S162">
        <v>7</v>
      </c>
      <c r="T162">
        <v>13</v>
      </c>
      <c r="U162" s="3">
        <v>25</v>
      </c>
      <c r="V162" s="3">
        <v>17</v>
      </c>
      <c r="W162" s="3">
        <v>0</v>
      </c>
      <c r="X162" s="3">
        <v>0.66666666666666663</v>
      </c>
      <c r="Y162" s="3">
        <v>0</v>
      </c>
      <c r="Z162" s="2">
        <v>19.739999999999998</v>
      </c>
      <c r="AA162" s="2">
        <v>22.689999999999998</v>
      </c>
      <c r="AB162" s="2">
        <v>43.206666666666671</v>
      </c>
      <c r="AC162" s="3">
        <v>1914.7799999999995</v>
      </c>
      <c r="AD162" s="3">
        <v>2200.9299999999994</v>
      </c>
      <c r="AE162" s="3">
        <v>0</v>
      </c>
      <c r="AF162" s="3">
        <v>75.336666666666673</v>
      </c>
      <c r="AG162" s="3">
        <v>4191.0466666666662</v>
      </c>
      <c r="AH162" s="4">
        <v>4.1068377333333332</v>
      </c>
    </row>
    <row r="163" spans="1:34" x14ac:dyDescent="0.25">
      <c r="A163">
        <v>2016</v>
      </c>
      <c r="B163">
        <v>187</v>
      </c>
      <c r="C163" s="1">
        <v>42556</v>
      </c>
      <c r="D163" t="s">
        <v>421</v>
      </c>
      <c r="E163">
        <v>3</v>
      </c>
      <c r="F163">
        <v>83</v>
      </c>
      <c r="G163" s="2">
        <f t="shared" si="6"/>
        <v>0.83</v>
      </c>
      <c r="H163">
        <v>21</v>
      </c>
      <c r="I163">
        <v>8</v>
      </c>
      <c r="J163">
        <v>13</v>
      </c>
      <c r="K163">
        <v>87</v>
      </c>
      <c r="L163" s="2">
        <f t="shared" si="7"/>
        <v>0.87</v>
      </c>
      <c r="M163">
        <v>21</v>
      </c>
      <c r="N163">
        <v>8</v>
      </c>
      <c r="O163">
        <v>13</v>
      </c>
      <c r="P163">
        <v>81</v>
      </c>
      <c r="Q163" s="2">
        <f t="shared" si="8"/>
        <v>0.81</v>
      </c>
      <c r="R163">
        <v>20</v>
      </c>
      <c r="S163">
        <v>8</v>
      </c>
      <c r="T163">
        <v>12</v>
      </c>
      <c r="U163" s="3">
        <v>24.666666666666668</v>
      </c>
      <c r="V163" s="3">
        <v>18.666666666666668</v>
      </c>
      <c r="W163" s="3">
        <v>0</v>
      </c>
      <c r="X163" s="3">
        <v>1.3333333333333333</v>
      </c>
      <c r="Y163" s="3">
        <v>0</v>
      </c>
      <c r="Z163" s="2">
        <v>20.536666666666665</v>
      </c>
      <c r="AA163" s="2">
        <v>23.33</v>
      </c>
      <c r="AB163" s="2">
        <v>44.71</v>
      </c>
      <c r="AC163" s="3">
        <v>1992.0566666666664</v>
      </c>
      <c r="AD163" s="3">
        <v>2263.0099999999993</v>
      </c>
      <c r="AE163" s="3">
        <v>0</v>
      </c>
      <c r="AF163" s="3">
        <v>81.803333333333327</v>
      </c>
      <c r="AG163" s="3">
        <v>4336.869999999999</v>
      </c>
      <c r="AH163" s="4">
        <v>3.9806536666666665</v>
      </c>
    </row>
    <row r="164" spans="1:34" x14ac:dyDescent="0.25">
      <c r="A164">
        <v>2016</v>
      </c>
      <c r="B164">
        <v>187</v>
      </c>
      <c r="C164" s="1">
        <v>42556</v>
      </c>
      <c r="D164" t="s">
        <v>422</v>
      </c>
      <c r="E164">
        <v>3</v>
      </c>
      <c r="F164">
        <v>84</v>
      </c>
      <c r="G164" s="2">
        <f t="shared" si="6"/>
        <v>0.84</v>
      </c>
      <c r="H164">
        <v>20</v>
      </c>
      <c r="I164">
        <v>6</v>
      </c>
      <c r="J164">
        <v>15</v>
      </c>
      <c r="K164">
        <v>43</v>
      </c>
      <c r="L164" s="2">
        <f t="shared" si="7"/>
        <v>0.43</v>
      </c>
      <c r="M164">
        <v>15</v>
      </c>
      <c r="N164">
        <v>5</v>
      </c>
      <c r="O164">
        <v>10</v>
      </c>
      <c r="P164">
        <v>72</v>
      </c>
      <c r="Q164" s="2">
        <f t="shared" si="8"/>
        <v>0.72</v>
      </c>
      <c r="R164">
        <v>20</v>
      </c>
      <c r="S164">
        <v>8</v>
      </c>
      <c r="T164">
        <v>12</v>
      </c>
      <c r="U164" s="3">
        <v>16.666666666666668</v>
      </c>
      <c r="V164" s="3">
        <v>16</v>
      </c>
      <c r="W164" s="3">
        <v>0</v>
      </c>
      <c r="X164" s="3">
        <v>0.33333333333333331</v>
      </c>
      <c r="Y164" s="3">
        <v>0</v>
      </c>
      <c r="Z164" s="2">
        <v>13.56</v>
      </c>
      <c r="AA164" s="2">
        <v>14.393333333333333</v>
      </c>
      <c r="AB164" s="2">
        <v>28.476666666666663</v>
      </c>
      <c r="AC164" s="3">
        <v>1315.3200000000002</v>
      </c>
      <c r="AD164" s="3">
        <v>1396.1533333333332</v>
      </c>
      <c r="AE164" s="3">
        <v>0</v>
      </c>
      <c r="AF164" s="3">
        <v>50.763333333333328</v>
      </c>
      <c r="AG164" s="3">
        <v>2762.2366666666667</v>
      </c>
      <c r="AH164" s="4">
        <v>2.4341664999999999</v>
      </c>
    </row>
    <row r="165" spans="1:34" x14ac:dyDescent="0.25">
      <c r="A165">
        <v>2016</v>
      </c>
      <c r="B165">
        <v>187</v>
      </c>
      <c r="C165" s="1">
        <v>42556</v>
      </c>
      <c r="D165" t="s">
        <v>423</v>
      </c>
      <c r="E165">
        <v>3</v>
      </c>
      <c r="F165">
        <v>81</v>
      </c>
      <c r="G165" s="2">
        <f t="shared" si="6"/>
        <v>0.81</v>
      </c>
      <c r="H165">
        <v>20</v>
      </c>
      <c r="I165">
        <v>9</v>
      </c>
      <c r="J165">
        <v>11</v>
      </c>
      <c r="K165">
        <v>77</v>
      </c>
      <c r="L165" s="2">
        <f t="shared" si="7"/>
        <v>0.77</v>
      </c>
      <c r="M165">
        <v>19</v>
      </c>
      <c r="N165">
        <v>8</v>
      </c>
      <c r="O165">
        <v>11</v>
      </c>
      <c r="P165">
        <v>82</v>
      </c>
      <c r="Q165" s="2">
        <f t="shared" si="8"/>
        <v>0.82</v>
      </c>
      <c r="R165">
        <v>21</v>
      </c>
      <c r="S165">
        <v>6</v>
      </c>
      <c r="T165">
        <v>15</v>
      </c>
      <c r="U165" s="3">
        <v>26</v>
      </c>
      <c r="V165" s="3">
        <v>18.333333333333332</v>
      </c>
      <c r="W165" s="3">
        <v>0</v>
      </c>
      <c r="X165" s="3">
        <v>2</v>
      </c>
      <c r="Y165" s="3">
        <v>0</v>
      </c>
      <c r="Z165" s="2">
        <v>21.330000000000002</v>
      </c>
      <c r="AA165" s="2">
        <v>22.546666666666667</v>
      </c>
      <c r="AB165" s="2">
        <v>45.49666666666667</v>
      </c>
      <c r="AC165" s="3">
        <v>2069.0100000000002</v>
      </c>
      <c r="AD165" s="3">
        <v>2187.0266666666666</v>
      </c>
      <c r="AE165" s="3">
        <v>0</v>
      </c>
      <c r="AF165" s="3">
        <v>157.13999999999999</v>
      </c>
      <c r="AG165" s="3">
        <v>4413.1766666666672</v>
      </c>
      <c r="AH165" s="4">
        <v>3.800204566666666</v>
      </c>
    </row>
    <row r="166" spans="1:34" x14ac:dyDescent="0.25">
      <c r="A166">
        <v>2016</v>
      </c>
      <c r="B166">
        <v>187</v>
      </c>
      <c r="C166" s="1">
        <v>42556</v>
      </c>
      <c r="D166" t="s">
        <v>424</v>
      </c>
      <c r="E166">
        <v>3</v>
      </c>
      <c r="F166">
        <v>91</v>
      </c>
      <c r="G166" s="2">
        <f t="shared" si="6"/>
        <v>0.91</v>
      </c>
      <c r="H166">
        <v>19</v>
      </c>
      <c r="I166">
        <v>5</v>
      </c>
      <c r="J166">
        <v>14</v>
      </c>
      <c r="K166">
        <v>84</v>
      </c>
      <c r="L166" s="2">
        <f t="shared" si="7"/>
        <v>0.84</v>
      </c>
      <c r="M166">
        <v>18</v>
      </c>
      <c r="N166">
        <v>6</v>
      </c>
      <c r="O166">
        <v>12</v>
      </c>
      <c r="P166">
        <v>91</v>
      </c>
      <c r="Q166" s="2">
        <f t="shared" si="8"/>
        <v>0.91</v>
      </c>
      <c r="R166">
        <v>20</v>
      </c>
      <c r="S166">
        <v>7</v>
      </c>
      <c r="T166">
        <v>12</v>
      </c>
      <c r="U166" s="3">
        <v>15.666666666666666</v>
      </c>
      <c r="V166" s="3">
        <v>12</v>
      </c>
      <c r="W166" s="3">
        <v>0.33333333333333331</v>
      </c>
      <c r="X166" s="3">
        <v>0.33333333333333331</v>
      </c>
      <c r="Y166" s="3">
        <v>0</v>
      </c>
      <c r="Z166" s="2">
        <v>13.686666666666667</v>
      </c>
      <c r="AA166" s="2">
        <v>15.596666666666666</v>
      </c>
      <c r="AB166" s="2">
        <v>29.796666666666667</v>
      </c>
      <c r="AC166" s="3">
        <v>1327.6066666666666</v>
      </c>
      <c r="AD166" s="3">
        <v>1512.8766666666663</v>
      </c>
      <c r="AE166" s="3">
        <v>0</v>
      </c>
      <c r="AF166" s="3">
        <v>49.793333333333329</v>
      </c>
      <c r="AG166" s="3">
        <v>2890.2766666666662</v>
      </c>
      <c r="AH166" s="4">
        <v>2.8720535999999992</v>
      </c>
    </row>
    <row r="167" spans="1:34" x14ac:dyDescent="0.25">
      <c r="A167">
        <v>2016</v>
      </c>
      <c r="B167">
        <v>187</v>
      </c>
      <c r="C167" s="1">
        <v>42556</v>
      </c>
      <c r="D167" t="s">
        <v>425</v>
      </c>
      <c r="E167">
        <v>3</v>
      </c>
      <c r="F167">
        <v>67</v>
      </c>
      <c r="G167" s="2">
        <f t="shared" si="6"/>
        <v>0.67</v>
      </c>
      <c r="H167">
        <v>18</v>
      </c>
      <c r="I167">
        <v>7</v>
      </c>
      <c r="J167">
        <v>11</v>
      </c>
      <c r="K167">
        <v>63</v>
      </c>
      <c r="L167" s="2">
        <f t="shared" si="7"/>
        <v>0.63</v>
      </c>
      <c r="M167">
        <v>20</v>
      </c>
      <c r="N167">
        <v>6</v>
      </c>
      <c r="O167">
        <v>14</v>
      </c>
      <c r="P167">
        <v>79</v>
      </c>
      <c r="Q167" s="2">
        <f t="shared" si="8"/>
        <v>0.79</v>
      </c>
      <c r="R167">
        <v>19</v>
      </c>
      <c r="S167">
        <v>6</v>
      </c>
      <c r="T167">
        <v>13</v>
      </c>
      <c r="U167" s="3">
        <v>13</v>
      </c>
      <c r="V167" s="3">
        <v>14</v>
      </c>
      <c r="W167" s="3">
        <v>0.33333333333333331</v>
      </c>
      <c r="X167" s="3">
        <v>1.3333333333333333</v>
      </c>
      <c r="Y167" s="3">
        <v>0</v>
      </c>
      <c r="Z167" s="2">
        <v>12.793333333333335</v>
      </c>
      <c r="AA167" s="2">
        <v>12.813333333333333</v>
      </c>
      <c r="AB167" s="2">
        <v>26.556666666666661</v>
      </c>
      <c r="AC167" s="3">
        <v>1240.9533333333336</v>
      </c>
      <c r="AD167" s="3">
        <v>1242.8933333333332</v>
      </c>
      <c r="AE167" s="3">
        <v>0</v>
      </c>
      <c r="AF167" s="3">
        <v>92.15</v>
      </c>
      <c r="AG167" s="3">
        <v>2575.9966666666669</v>
      </c>
      <c r="AH167" s="4">
        <v>2.6234490666666668</v>
      </c>
    </row>
    <row r="168" spans="1:34" x14ac:dyDescent="0.25">
      <c r="A168">
        <v>2016</v>
      </c>
      <c r="B168">
        <v>187</v>
      </c>
      <c r="C168" s="1">
        <v>42556</v>
      </c>
      <c r="D168" t="s">
        <v>426</v>
      </c>
      <c r="E168">
        <v>3</v>
      </c>
      <c r="F168">
        <v>61</v>
      </c>
      <c r="G168" s="2">
        <f t="shared" si="6"/>
        <v>0.61</v>
      </c>
      <c r="H168">
        <v>19</v>
      </c>
      <c r="I168">
        <v>8</v>
      </c>
      <c r="J168">
        <v>10</v>
      </c>
      <c r="K168">
        <v>85</v>
      </c>
      <c r="L168" s="2">
        <f t="shared" si="7"/>
        <v>0.85</v>
      </c>
      <c r="M168">
        <v>20</v>
      </c>
      <c r="N168">
        <v>6</v>
      </c>
      <c r="O168">
        <v>14</v>
      </c>
      <c r="P168">
        <v>73</v>
      </c>
      <c r="Q168" s="2">
        <f t="shared" si="8"/>
        <v>0.73</v>
      </c>
      <c r="R168">
        <v>18</v>
      </c>
      <c r="S168">
        <v>7</v>
      </c>
      <c r="T168">
        <v>11</v>
      </c>
      <c r="U168" s="3">
        <v>18</v>
      </c>
      <c r="V168" s="3">
        <v>11.666666666666666</v>
      </c>
      <c r="W168" s="3">
        <v>0.33333333333333331</v>
      </c>
      <c r="X168" s="3">
        <v>1</v>
      </c>
      <c r="Y168" s="3">
        <v>0</v>
      </c>
      <c r="Z168" s="2">
        <v>12.24</v>
      </c>
      <c r="AA168" s="2">
        <v>12.683333333333332</v>
      </c>
      <c r="AB168" s="2">
        <v>25.47</v>
      </c>
      <c r="AC168" s="3">
        <v>1187.28</v>
      </c>
      <c r="AD168" s="3">
        <v>1230.2833333333331</v>
      </c>
      <c r="AE168" s="3">
        <v>0</v>
      </c>
      <c r="AF168" s="3">
        <v>53.026666666666664</v>
      </c>
      <c r="AG168" s="3">
        <v>2470.5899999999997</v>
      </c>
      <c r="AH168" s="4">
        <v>2.222884333333333</v>
      </c>
    </row>
    <row r="169" spans="1:34" x14ac:dyDescent="0.25">
      <c r="A169">
        <v>2016</v>
      </c>
      <c r="B169">
        <v>187</v>
      </c>
      <c r="C169" s="1">
        <v>42556</v>
      </c>
      <c r="D169" t="s">
        <v>427</v>
      </c>
      <c r="E169">
        <v>3</v>
      </c>
      <c r="F169">
        <v>81</v>
      </c>
      <c r="G169" s="2">
        <f t="shared" si="6"/>
        <v>0.81</v>
      </c>
      <c r="H169">
        <v>20</v>
      </c>
      <c r="I169">
        <v>8</v>
      </c>
      <c r="J169">
        <v>12</v>
      </c>
      <c r="K169">
        <v>80</v>
      </c>
      <c r="L169" s="2">
        <f t="shared" si="7"/>
        <v>0.8</v>
      </c>
      <c r="M169">
        <v>20</v>
      </c>
      <c r="N169">
        <v>7</v>
      </c>
      <c r="O169">
        <v>13</v>
      </c>
      <c r="P169">
        <v>78</v>
      </c>
      <c r="Q169" s="2">
        <f t="shared" si="8"/>
        <v>0.78</v>
      </c>
      <c r="R169">
        <v>21</v>
      </c>
      <c r="S169">
        <v>8</v>
      </c>
      <c r="T169">
        <v>13</v>
      </c>
      <c r="U169" s="3">
        <v>29.666666666666668</v>
      </c>
      <c r="V169" s="3">
        <v>8</v>
      </c>
      <c r="W169" s="3">
        <v>0</v>
      </c>
      <c r="X169" s="3">
        <v>1</v>
      </c>
      <c r="Y169" s="3">
        <v>0</v>
      </c>
      <c r="Z169" s="2">
        <v>17.18</v>
      </c>
      <c r="AA169" s="2">
        <v>18.59</v>
      </c>
      <c r="AB169" s="2">
        <v>36.270000000000003</v>
      </c>
      <c r="AC169" s="3">
        <v>1666.4599999999998</v>
      </c>
      <c r="AD169" s="3">
        <v>1803.2299999999998</v>
      </c>
      <c r="AE169" s="3">
        <v>0</v>
      </c>
      <c r="AF169" s="3">
        <v>48.5</v>
      </c>
      <c r="AG169" s="3">
        <v>3518.1899999999996</v>
      </c>
      <c r="AH169" s="4">
        <v>3.2030951999999999</v>
      </c>
    </row>
    <row r="170" spans="1:34" x14ac:dyDescent="0.25">
      <c r="A170">
        <v>2016</v>
      </c>
      <c r="B170">
        <v>187</v>
      </c>
      <c r="C170" s="1">
        <v>42556</v>
      </c>
      <c r="D170" t="s">
        <v>428</v>
      </c>
      <c r="E170">
        <v>3</v>
      </c>
      <c r="F170">
        <v>90</v>
      </c>
      <c r="G170" s="2">
        <f t="shared" si="6"/>
        <v>0.9</v>
      </c>
      <c r="H170">
        <v>21</v>
      </c>
      <c r="I170">
        <v>6</v>
      </c>
      <c r="J170">
        <v>15</v>
      </c>
      <c r="K170">
        <v>88</v>
      </c>
      <c r="L170" s="2">
        <f t="shared" si="7"/>
        <v>0.88</v>
      </c>
      <c r="M170">
        <v>19</v>
      </c>
      <c r="N170">
        <v>8</v>
      </c>
      <c r="O170">
        <v>11</v>
      </c>
      <c r="P170">
        <v>95</v>
      </c>
      <c r="Q170" s="2">
        <f t="shared" si="8"/>
        <v>0.95</v>
      </c>
      <c r="R170">
        <v>21</v>
      </c>
      <c r="S170">
        <v>7</v>
      </c>
      <c r="T170">
        <v>14</v>
      </c>
      <c r="U170" s="3">
        <v>28.666666666666668</v>
      </c>
      <c r="V170" s="3">
        <v>12.666666666666666</v>
      </c>
      <c r="W170" s="3">
        <v>0</v>
      </c>
      <c r="X170" s="3">
        <v>1.6666666666666667</v>
      </c>
      <c r="Y170" s="3">
        <v>0</v>
      </c>
      <c r="Z170" s="2">
        <v>22.333333333333332</v>
      </c>
      <c r="AA170" s="2">
        <v>25.873333333333335</v>
      </c>
      <c r="AB170" s="2">
        <v>49.56</v>
      </c>
      <c r="AC170" s="3">
        <v>2166.333333333333</v>
      </c>
      <c r="AD170" s="3">
        <v>2509.7133333333331</v>
      </c>
      <c r="AE170" s="3">
        <v>0</v>
      </c>
      <c r="AF170" s="3">
        <v>131.27333333333334</v>
      </c>
      <c r="AG170" s="3">
        <v>4807.32</v>
      </c>
      <c r="AH170" s="4">
        <v>4.4895576999999998</v>
      </c>
    </row>
    <row r="171" spans="1:34" x14ac:dyDescent="0.25">
      <c r="A171">
        <v>2016</v>
      </c>
      <c r="B171">
        <v>187</v>
      </c>
      <c r="C171" s="1">
        <v>42556</v>
      </c>
      <c r="D171" t="s">
        <v>429</v>
      </c>
      <c r="E171">
        <v>3</v>
      </c>
      <c r="F171">
        <v>73</v>
      </c>
      <c r="G171" s="2">
        <f t="shared" si="6"/>
        <v>0.73</v>
      </c>
      <c r="H171">
        <v>21</v>
      </c>
      <c r="I171">
        <v>8</v>
      </c>
      <c r="J171">
        <v>13</v>
      </c>
      <c r="K171">
        <v>64</v>
      </c>
      <c r="L171" s="2">
        <f t="shared" si="7"/>
        <v>0.64</v>
      </c>
      <c r="M171">
        <v>19</v>
      </c>
      <c r="N171">
        <v>7</v>
      </c>
      <c r="O171">
        <v>12</v>
      </c>
      <c r="P171">
        <v>79</v>
      </c>
      <c r="Q171" s="2">
        <f t="shared" si="8"/>
        <v>0.79</v>
      </c>
      <c r="R171">
        <v>21</v>
      </c>
      <c r="S171">
        <v>7</v>
      </c>
      <c r="T171">
        <v>14</v>
      </c>
      <c r="U171" s="3">
        <v>16.666666666666668</v>
      </c>
      <c r="V171" s="3">
        <v>18.333333333333332</v>
      </c>
      <c r="W171" s="3">
        <v>0</v>
      </c>
      <c r="X171" s="3">
        <v>2</v>
      </c>
      <c r="Y171" s="3">
        <v>0</v>
      </c>
      <c r="Z171" s="2">
        <v>16.376666666666669</v>
      </c>
      <c r="AA171" s="2">
        <v>17.296666666666667</v>
      </c>
      <c r="AB171" s="2">
        <v>34.736666666666672</v>
      </c>
      <c r="AC171" s="3">
        <v>1588.5366666666666</v>
      </c>
      <c r="AD171" s="3">
        <v>1677.7766666666669</v>
      </c>
      <c r="AE171" s="3">
        <v>0</v>
      </c>
      <c r="AF171" s="3">
        <v>103.14333333333332</v>
      </c>
      <c r="AG171" s="3">
        <v>3369.4566666666669</v>
      </c>
      <c r="AH171" s="4">
        <v>3.1798960333333333</v>
      </c>
    </row>
    <row r="172" spans="1:34" x14ac:dyDescent="0.25">
      <c r="A172">
        <v>2016</v>
      </c>
      <c r="B172">
        <v>187</v>
      </c>
      <c r="C172" s="1">
        <v>42556</v>
      </c>
      <c r="D172" t="s">
        <v>430</v>
      </c>
      <c r="E172">
        <v>3</v>
      </c>
      <c r="F172">
        <v>95</v>
      </c>
      <c r="G172" s="2">
        <f t="shared" si="6"/>
        <v>0.95</v>
      </c>
      <c r="H172">
        <v>21</v>
      </c>
      <c r="I172">
        <v>7</v>
      </c>
      <c r="J172">
        <v>14</v>
      </c>
      <c r="K172">
        <v>78</v>
      </c>
      <c r="L172" s="2">
        <f t="shared" si="7"/>
        <v>0.78</v>
      </c>
      <c r="M172">
        <v>20</v>
      </c>
      <c r="N172">
        <v>6</v>
      </c>
      <c r="O172">
        <v>14</v>
      </c>
      <c r="P172">
        <v>91</v>
      </c>
      <c r="Q172" s="2">
        <f t="shared" si="8"/>
        <v>0.91</v>
      </c>
      <c r="R172">
        <v>19</v>
      </c>
      <c r="S172">
        <v>5</v>
      </c>
      <c r="T172">
        <v>14</v>
      </c>
      <c r="U172" s="3">
        <v>25.666666666666668</v>
      </c>
      <c r="V172" s="3">
        <v>12.333333333333334</v>
      </c>
      <c r="W172" s="3">
        <v>0</v>
      </c>
      <c r="X172" s="3">
        <v>1</v>
      </c>
      <c r="Y172" s="3">
        <v>0</v>
      </c>
      <c r="Z172" s="2">
        <v>18.543333333333333</v>
      </c>
      <c r="AA172" s="2">
        <v>22.28</v>
      </c>
      <c r="AB172" s="2">
        <v>41.773333333333333</v>
      </c>
      <c r="AC172" s="3">
        <v>1798.7033333333329</v>
      </c>
      <c r="AD172" s="3">
        <v>2161.16</v>
      </c>
      <c r="AE172" s="3">
        <v>0</v>
      </c>
      <c r="AF172" s="3">
        <v>92.15</v>
      </c>
      <c r="AG172" s="3">
        <v>4052.0133333333329</v>
      </c>
      <c r="AH172" s="4">
        <v>3.7666134666666662</v>
      </c>
    </row>
    <row r="173" spans="1:34" x14ac:dyDescent="0.25">
      <c r="A173">
        <v>2016</v>
      </c>
      <c r="B173">
        <v>187</v>
      </c>
      <c r="C173" s="1">
        <v>42556</v>
      </c>
      <c r="D173" t="s">
        <v>431</v>
      </c>
      <c r="E173">
        <v>3</v>
      </c>
      <c r="F173">
        <v>72</v>
      </c>
      <c r="G173" s="2">
        <f t="shared" si="6"/>
        <v>0.72</v>
      </c>
      <c r="H173">
        <v>19</v>
      </c>
      <c r="I173">
        <v>7</v>
      </c>
      <c r="J173">
        <v>12</v>
      </c>
      <c r="K173">
        <v>83</v>
      </c>
      <c r="L173" s="2">
        <f t="shared" si="7"/>
        <v>0.83</v>
      </c>
      <c r="M173">
        <v>20</v>
      </c>
      <c r="N173">
        <v>6</v>
      </c>
      <c r="O173">
        <v>14</v>
      </c>
      <c r="P173">
        <v>50</v>
      </c>
      <c r="Q173" s="2">
        <f t="shared" si="8"/>
        <v>0.5</v>
      </c>
      <c r="R173">
        <v>16</v>
      </c>
      <c r="S173">
        <v>7</v>
      </c>
      <c r="T173">
        <v>9</v>
      </c>
      <c r="U173" s="3">
        <v>18</v>
      </c>
      <c r="V173" s="3">
        <v>6.666666666666667</v>
      </c>
      <c r="W173" s="3">
        <v>0</v>
      </c>
      <c r="X173" s="3">
        <v>1</v>
      </c>
      <c r="Y173" s="3">
        <v>0</v>
      </c>
      <c r="Z173" s="2">
        <v>11.463333333333333</v>
      </c>
      <c r="AA173" s="2">
        <v>11.6</v>
      </c>
      <c r="AB173" s="2">
        <v>23.713333333333335</v>
      </c>
      <c r="AC173" s="3">
        <v>1111.9433333333332</v>
      </c>
      <c r="AD173" s="3">
        <v>1125.1999999999998</v>
      </c>
      <c r="AE173" s="3">
        <v>0</v>
      </c>
      <c r="AF173" s="3">
        <v>63.04999999999999</v>
      </c>
      <c r="AG173" s="3">
        <v>2300.1933333333332</v>
      </c>
      <c r="AH173" s="4">
        <v>2.1874890333333332</v>
      </c>
    </row>
    <row r="174" spans="1:34" x14ac:dyDescent="0.25">
      <c r="A174">
        <v>2016</v>
      </c>
      <c r="B174">
        <v>187</v>
      </c>
      <c r="C174" s="1">
        <v>42556</v>
      </c>
      <c r="D174" t="s">
        <v>432</v>
      </c>
      <c r="E174">
        <v>3</v>
      </c>
      <c r="F174">
        <v>70</v>
      </c>
      <c r="G174" s="2">
        <f t="shared" si="6"/>
        <v>0.7</v>
      </c>
      <c r="H174">
        <v>20</v>
      </c>
      <c r="I174">
        <v>5</v>
      </c>
      <c r="J174">
        <v>15</v>
      </c>
      <c r="K174">
        <v>84</v>
      </c>
      <c r="L174" s="2">
        <f t="shared" si="7"/>
        <v>0.84</v>
      </c>
      <c r="M174">
        <v>21</v>
      </c>
      <c r="N174">
        <v>7</v>
      </c>
      <c r="O174">
        <v>14</v>
      </c>
      <c r="P174">
        <v>73</v>
      </c>
      <c r="Q174" s="2">
        <f t="shared" si="8"/>
        <v>0.73</v>
      </c>
      <c r="R174">
        <v>20</v>
      </c>
      <c r="S174">
        <v>7</v>
      </c>
      <c r="T174">
        <v>13</v>
      </c>
      <c r="U174" s="3">
        <v>22</v>
      </c>
      <c r="V174" s="3">
        <v>17.666666666666668</v>
      </c>
      <c r="W174" s="3">
        <v>0.33333333333333331</v>
      </c>
      <c r="X174" s="3">
        <v>1.3333333333333333</v>
      </c>
      <c r="Y174" s="3">
        <v>0</v>
      </c>
      <c r="Z174" s="2">
        <v>18.176666666666666</v>
      </c>
      <c r="AA174" s="2">
        <v>18.976666666666667</v>
      </c>
      <c r="AB174" s="2">
        <v>38.736666666666672</v>
      </c>
      <c r="AC174" s="3">
        <v>1763.1366666666668</v>
      </c>
      <c r="AD174" s="3">
        <v>1840.7366666666665</v>
      </c>
      <c r="AE174" s="3">
        <v>0</v>
      </c>
      <c r="AF174" s="3">
        <v>153.58333333333331</v>
      </c>
      <c r="AG174" s="3">
        <v>3757.4566666666665</v>
      </c>
      <c r="AH174" s="4">
        <v>3.2203708999999998</v>
      </c>
    </row>
    <row r="175" spans="1:34" x14ac:dyDescent="0.25">
      <c r="A175">
        <v>2016</v>
      </c>
      <c r="B175">
        <v>187</v>
      </c>
      <c r="C175" s="1">
        <v>42556</v>
      </c>
      <c r="D175" t="s">
        <v>433</v>
      </c>
      <c r="E175">
        <v>3</v>
      </c>
      <c r="F175">
        <v>77</v>
      </c>
      <c r="G175" s="2">
        <f t="shared" si="6"/>
        <v>0.77</v>
      </c>
      <c r="H175">
        <v>20</v>
      </c>
      <c r="I175">
        <v>6</v>
      </c>
      <c r="J175">
        <v>14</v>
      </c>
      <c r="K175">
        <v>54</v>
      </c>
      <c r="L175" s="2">
        <f t="shared" si="7"/>
        <v>0.54</v>
      </c>
      <c r="M175">
        <v>18</v>
      </c>
      <c r="N175">
        <v>7</v>
      </c>
      <c r="O175">
        <v>11</v>
      </c>
      <c r="P175">
        <v>68</v>
      </c>
      <c r="Q175" s="2">
        <f t="shared" si="8"/>
        <v>0.68</v>
      </c>
      <c r="R175">
        <v>19</v>
      </c>
      <c r="S175">
        <v>8</v>
      </c>
      <c r="T175">
        <v>11</v>
      </c>
      <c r="U175" s="3">
        <v>13</v>
      </c>
      <c r="V175" s="3">
        <v>18.666666666666668</v>
      </c>
      <c r="W175" s="3">
        <v>0.33333333333333331</v>
      </c>
      <c r="X175" s="3">
        <v>3</v>
      </c>
      <c r="Y175" s="3">
        <v>0</v>
      </c>
      <c r="Z175" s="2">
        <v>14.14</v>
      </c>
      <c r="AA175" s="2">
        <v>13.96</v>
      </c>
      <c r="AB175" s="2">
        <v>30.890000000000004</v>
      </c>
      <c r="AC175" s="3">
        <v>1371.5799999999997</v>
      </c>
      <c r="AD175" s="3">
        <v>1354.1200000000001</v>
      </c>
      <c r="AE175" s="3">
        <v>0</v>
      </c>
      <c r="AF175" s="3">
        <v>270.62999999999994</v>
      </c>
      <c r="AG175" s="3">
        <v>2996.33</v>
      </c>
      <c r="AH175" s="4">
        <v>2.1413364333333327</v>
      </c>
    </row>
    <row r="176" spans="1:34" x14ac:dyDescent="0.25">
      <c r="A176">
        <v>2016</v>
      </c>
      <c r="B176">
        <v>187</v>
      </c>
      <c r="C176" s="1">
        <v>42556</v>
      </c>
      <c r="D176" t="s">
        <v>434</v>
      </c>
      <c r="E176">
        <v>3</v>
      </c>
      <c r="F176">
        <v>75</v>
      </c>
      <c r="G176" s="2">
        <f t="shared" si="6"/>
        <v>0.75</v>
      </c>
      <c r="H176">
        <v>19</v>
      </c>
      <c r="I176">
        <v>8</v>
      </c>
      <c r="J176">
        <v>11</v>
      </c>
      <c r="K176">
        <v>88</v>
      </c>
      <c r="L176" s="2">
        <f t="shared" si="7"/>
        <v>0.88</v>
      </c>
      <c r="M176">
        <v>19</v>
      </c>
      <c r="N176">
        <v>10</v>
      </c>
      <c r="O176">
        <v>9</v>
      </c>
      <c r="P176">
        <v>68</v>
      </c>
      <c r="Q176" s="2">
        <f t="shared" si="8"/>
        <v>0.68</v>
      </c>
      <c r="R176">
        <v>18</v>
      </c>
      <c r="S176">
        <v>6</v>
      </c>
      <c r="T176">
        <v>12</v>
      </c>
      <c r="U176" s="3">
        <v>16.333333333333332</v>
      </c>
      <c r="V176" s="3">
        <v>13.333333333333334</v>
      </c>
      <c r="W176" s="3">
        <v>0</v>
      </c>
      <c r="X176" s="3">
        <v>0.33333333333333331</v>
      </c>
      <c r="Y176" s="3">
        <v>0</v>
      </c>
      <c r="Z176" s="2">
        <v>13.83</v>
      </c>
      <c r="AA176" s="2">
        <v>15.166666666666666</v>
      </c>
      <c r="AB176" s="2">
        <v>29.876666666666669</v>
      </c>
      <c r="AC176" s="3">
        <v>1341.51</v>
      </c>
      <c r="AD176" s="3">
        <v>1471.1666666666665</v>
      </c>
      <c r="AE176" s="3">
        <v>0</v>
      </c>
      <c r="AF176" s="3">
        <v>85.36</v>
      </c>
      <c r="AG176" s="3">
        <v>2898.0366666666664</v>
      </c>
      <c r="AH176" s="4">
        <v>2.9029772</v>
      </c>
    </row>
    <row r="177" spans="1:34" x14ac:dyDescent="0.25">
      <c r="A177">
        <v>2016</v>
      </c>
      <c r="B177">
        <v>187</v>
      </c>
      <c r="C177" s="1">
        <v>42556</v>
      </c>
      <c r="D177" t="s">
        <v>435</v>
      </c>
      <c r="E177">
        <v>3</v>
      </c>
      <c r="F177">
        <v>70</v>
      </c>
      <c r="G177" s="2">
        <f t="shared" si="6"/>
        <v>0.7</v>
      </c>
      <c r="H177">
        <v>18</v>
      </c>
      <c r="I177">
        <v>8</v>
      </c>
      <c r="J177">
        <v>10</v>
      </c>
      <c r="K177">
        <v>74</v>
      </c>
      <c r="L177" s="2">
        <f t="shared" si="7"/>
        <v>0.74</v>
      </c>
      <c r="M177">
        <v>20</v>
      </c>
      <c r="N177">
        <v>6</v>
      </c>
      <c r="O177">
        <v>14</v>
      </c>
      <c r="P177">
        <v>64</v>
      </c>
      <c r="Q177" s="2">
        <f t="shared" si="8"/>
        <v>0.64</v>
      </c>
      <c r="R177">
        <v>20</v>
      </c>
      <c r="S177">
        <v>7</v>
      </c>
      <c r="T177">
        <v>13</v>
      </c>
      <c r="U177" s="3">
        <v>16.666666666666668</v>
      </c>
      <c r="V177" s="3">
        <v>11</v>
      </c>
      <c r="W177" s="3">
        <v>0</v>
      </c>
      <c r="X177" s="3">
        <v>1.3333333333333333</v>
      </c>
      <c r="Y177" s="3">
        <v>0</v>
      </c>
      <c r="Z177" s="2">
        <v>13.303333333333333</v>
      </c>
      <c r="AA177" s="2">
        <v>13.026666666666666</v>
      </c>
      <c r="AB177" s="2">
        <v>27.426666666666666</v>
      </c>
      <c r="AC177" s="3">
        <v>1290.4233333333332</v>
      </c>
      <c r="AD177" s="3">
        <v>1263.5866666666664</v>
      </c>
      <c r="AE177" s="3">
        <v>0</v>
      </c>
      <c r="AF177" s="3">
        <v>106.37666666666665</v>
      </c>
      <c r="AG177" s="3">
        <v>2660.3866666666659</v>
      </c>
      <c r="AH177" s="4">
        <v>2.3610349666666668</v>
      </c>
    </row>
    <row r="178" spans="1:34" x14ac:dyDescent="0.25">
      <c r="A178">
        <v>2016</v>
      </c>
      <c r="B178">
        <v>187</v>
      </c>
      <c r="C178" s="1">
        <v>42556</v>
      </c>
      <c r="D178" t="s">
        <v>436</v>
      </c>
      <c r="E178">
        <v>3</v>
      </c>
      <c r="F178">
        <v>69</v>
      </c>
      <c r="G178" s="2">
        <f t="shared" si="6"/>
        <v>0.69</v>
      </c>
      <c r="H178">
        <v>16</v>
      </c>
      <c r="I178">
        <v>7</v>
      </c>
      <c r="J178">
        <v>8</v>
      </c>
      <c r="K178">
        <v>59</v>
      </c>
      <c r="L178" s="2">
        <f t="shared" si="7"/>
        <v>0.59</v>
      </c>
      <c r="M178">
        <v>16</v>
      </c>
      <c r="N178">
        <v>6</v>
      </c>
      <c r="O178">
        <v>10</v>
      </c>
      <c r="P178">
        <v>81</v>
      </c>
      <c r="Q178" s="2">
        <f t="shared" si="8"/>
        <v>0.81</v>
      </c>
      <c r="R178">
        <v>20</v>
      </c>
      <c r="S178">
        <v>8</v>
      </c>
      <c r="T178">
        <v>12</v>
      </c>
      <c r="U178" s="3">
        <v>11</v>
      </c>
      <c r="V178" s="3">
        <v>14</v>
      </c>
      <c r="W178" s="3">
        <v>0</v>
      </c>
      <c r="X178" s="3">
        <v>1</v>
      </c>
      <c r="Y178" s="3">
        <v>0</v>
      </c>
      <c r="Z178" s="2">
        <v>12.593333333333334</v>
      </c>
      <c r="AA178" s="2">
        <v>13.366666666666667</v>
      </c>
      <c r="AB178" s="2">
        <v>26.816666666666663</v>
      </c>
      <c r="AC178" s="3">
        <v>1221.5533333333333</v>
      </c>
      <c r="AD178" s="3">
        <v>1296.5666666666666</v>
      </c>
      <c r="AE178" s="3">
        <v>0</v>
      </c>
      <c r="AF178" s="3">
        <v>83.09666666666665</v>
      </c>
      <c r="AG178" s="3">
        <v>2601.2166666666667</v>
      </c>
      <c r="AH178" s="4">
        <v>2.3612612999999998</v>
      </c>
    </row>
    <row r="179" spans="1:34" x14ac:dyDescent="0.25">
      <c r="A179">
        <v>2016</v>
      </c>
      <c r="B179">
        <v>187</v>
      </c>
      <c r="C179" s="1">
        <v>42556</v>
      </c>
      <c r="D179" t="s">
        <v>437</v>
      </c>
      <c r="E179">
        <v>3</v>
      </c>
      <c r="F179">
        <v>71</v>
      </c>
      <c r="G179" s="2">
        <f t="shared" si="6"/>
        <v>0.71</v>
      </c>
      <c r="H179">
        <v>19</v>
      </c>
      <c r="I179">
        <v>7</v>
      </c>
      <c r="J179">
        <v>12</v>
      </c>
      <c r="K179">
        <v>79</v>
      </c>
      <c r="L179" s="2">
        <f t="shared" si="7"/>
        <v>0.79</v>
      </c>
      <c r="M179">
        <v>20</v>
      </c>
      <c r="N179">
        <v>7</v>
      </c>
      <c r="O179">
        <v>13</v>
      </c>
      <c r="P179">
        <v>77</v>
      </c>
      <c r="Q179" s="2">
        <f t="shared" si="8"/>
        <v>0.77</v>
      </c>
      <c r="R179">
        <v>19</v>
      </c>
      <c r="S179">
        <v>8</v>
      </c>
      <c r="T179">
        <v>11</v>
      </c>
      <c r="U179" s="3">
        <v>14.666666666666666</v>
      </c>
      <c r="V179" s="3">
        <v>8.3333333333333339</v>
      </c>
      <c r="W179" s="3">
        <v>0.33333333333333331</v>
      </c>
      <c r="X179" s="3">
        <v>0.66666666666666663</v>
      </c>
      <c r="Y179" s="3">
        <v>0</v>
      </c>
      <c r="Z179" s="2">
        <v>11.030000000000001</v>
      </c>
      <c r="AA179" s="2">
        <v>12.466666666666667</v>
      </c>
      <c r="AB179" s="2">
        <v>24.016666666666669</v>
      </c>
      <c r="AC179" s="3">
        <v>1069.9100000000001</v>
      </c>
      <c r="AD179" s="3">
        <v>1209.2666666666667</v>
      </c>
      <c r="AE179" s="3">
        <v>0</v>
      </c>
      <c r="AF179" s="3">
        <v>50.44</v>
      </c>
      <c r="AG179" s="3">
        <v>2329.6166666666668</v>
      </c>
      <c r="AH179" s="4">
        <v>2.1826584333333332</v>
      </c>
    </row>
    <row r="180" spans="1:34" x14ac:dyDescent="0.25">
      <c r="A180">
        <v>2016</v>
      </c>
      <c r="B180">
        <v>187</v>
      </c>
      <c r="C180" s="1">
        <v>42556</v>
      </c>
      <c r="D180" t="s">
        <v>438</v>
      </c>
      <c r="E180">
        <v>3</v>
      </c>
      <c r="F180">
        <v>86</v>
      </c>
      <c r="G180" s="2">
        <f t="shared" si="6"/>
        <v>0.86</v>
      </c>
      <c r="H180">
        <v>22</v>
      </c>
      <c r="I180">
        <v>5</v>
      </c>
      <c r="J180">
        <v>17</v>
      </c>
      <c r="K180">
        <v>88</v>
      </c>
      <c r="L180" s="2">
        <f t="shared" si="7"/>
        <v>0.88</v>
      </c>
      <c r="M180">
        <v>20</v>
      </c>
      <c r="N180">
        <v>8</v>
      </c>
      <c r="O180">
        <v>12</v>
      </c>
      <c r="P180">
        <v>80</v>
      </c>
      <c r="Q180" s="2">
        <f t="shared" si="8"/>
        <v>0.8</v>
      </c>
      <c r="R180">
        <v>17</v>
      </c>
      <c r="S180">
        <v>7</v>
      </c>
      <c r="T180">
        <v>10</v>
      </c>
      <c r="U180" s="3">
        <v>24</v>
      </c>
      <c r="V180" s="3">
        <v>15.333333333333334</v>
      </c>
      <c r="W180" s="3">
        <v>0</v>
      </c>
      <c r="X180" s="3">
        <v>1.3333333333333333</v>
      </c>
      <c r="Y180" s="3">
        <v>0</v>
      </c>
      <c r="Z180" s="2">
        <v>18.906666666666666</v>
      </c>
      <c r="AA180" s="2">
        <v>21.459999999999997</v>
      </c>
      <c r="AB180" s="2">
        <v>41.589999999999996</v>
      </c>
      <c r="AC180" s="3">
        <v>1833.9466666666665</v>
      </c>
      <c r="AD180" s="3">
        <v>2081.6199999999994</v>
      </c>
      <c r="AE180" s="3">
        <v>0</v>
      </c>
      <c r="AF180" s="3">
        <v>118.66333333333333</v>
      </c>
      <c r="AG180" s="3">
        <v>4034.2299999999991</v>
      </c>
      <c r="AH180" s="4">
        <v>3.7607869999999997</v>
      </c>
    </row>
    <row r="181" spans="1:34" x14ac:dyDescent="0.25">
      <c r="A181">
        <v>2016</v>
      </c>
      <c r="B181">
        <v>187</v>
      </c>
      <c r="C181" s="1">
        <v>42556</v>
      </c>
      <c r="D181" t="s">
        <v>439</v>
      </c>
      <c r="E181">
        <v>3</v>
      </c>
      <c r="F181">
        <v>85</v>
      </c>
      <c r="G181" s="2">
        <f t="shared" si="6"/>
        <v>0.85</v>
      </c>
      <c r="H181">
        <v>22</v>
      </c>
      <c r="I181">
        <v>7</v>
      </c>
      <c r="J181">
        <v>15</v>
      </c>
      <c r="K181">
        <v>73</v>
      </c>
      <c r="L181" s="2">
        <f t="shared" si="7"/>
        <v>0.73</v>
      </c>
      <c r="M181">
        <v>19</v>
      </c>
      <c r="N181">
        <v>8</v>
      </c>
      <c r="O181">
        <v>11</v>
      </c>
      <c r="P181">
        <v>76</v>
      </c>
      <c r="Q181" s="2">
        <f t="shared" si="8"/>
        <v>0.76</v>
      </c>
      <c r="R181">
        <v>21</v>
      </c>
      <c r="S181">
        <v>7</v>
      </c>
      <c r="T181">
        <v>14</v>
      </c>
      <c r="U181" s="3">
        <v>18.333333333333332</v>
      </c>
      <c r="V181" s="3">
        <v>15</v>
      </c>
      <c r="W181" s="3">
        <v>0.33333333333333331</v>
      </c>
      <c r="X181" s="3">
        <v>2.6666666666666665</v>
      </c>
      <c r="Y181" s="3">
        <v>0</v>
      </c>
      <c r="Z181" s="2">
        <v>18.383333333333333</v>
      </c>
      <c r="AA181" s="2">
        <v>19.686666666666667</v>
      </c>
      <c r="AB181" s="2">
        <v>39.480000000000004</v>
      </c>
      <c r="AC181" s="3">
        <v>1783.1833333333329</v>
      </c>
      <c r="AD181" s="3">
        <v>1909.6066666666666</v>
      </c>
      <c r="AE181" s="3">
        <v>0</v>
      </c>
      <c r="AF181" s="3">
        <v>136.77000000000001</v>
      </c>
      <c r="AG181" s="3">
        <v>3829.5599999999995</v>
      </c>
      <c r="AH181" s="4">
        <v>3.5729561999999992</v>
      </c>
    </row>
    <row r="182" spans="1:34" x14ac:dyDescent="0.25">
      <c r="A182">
        <v>2016</v>
      </c>
      <c r="B182">
        <v>187</v>
      </c>
      <c r="C182" s="1">
        <v>42556</v>
      </c>
      <c r="D182" t="s">
        <v>440</v>
      </c>
      <c r="E182">
        <v>3</v>
      </c>
      <c r="F182">
        <v>82</v>
      </c>
      <c r="G182" s="2">
        <f t="shared" si="6"/>
        <v>0.82</v>
      </c>
      <c r="H182">
        <v>20</v>
      </c>
      <c r="I182">
        <v>8</v>
      </c>
      <c r="J182">
        <v>12</v>
      </c>
      <c r="K182">
        <v>80</v>
      </c>
      <c r="L182" s="2">
        <f t="shared" si="7"/>
        <v>0.8</v>
      </c>
      <c r="M182">
        <v>20</v>
      </c>
      <c r="N182">
        <v>7</v>
      </c>
      <c r="O182">
        <v>13</v>
      </c>
      <c r="P182">
        <v>76</v>
      </c>
      <c r="Q182" s="2">
        <f t="shared" si="8"/>
        <v>0.76</v>
      </c>
      <c r="R182">
        <v>20</v>
      </c>
      <c r="S182">
        <v>7</v>
      </c>
      <c r="T182">
        <v>13</v>
      </c>
      <c r="U182" s="3">
        <v>17.333333333333332</v>
      </c>
      <c r="V182" s="3">
        <v>12.666666666666666</v>
      </c>
      <c r="W182" s="3">
        <v>0.66666666666666663</v>
      </c>
      <c r="X182" s="3">
        <v>1.6666666666666667</v>
      </c>
      <c r="Y182" s="3">
        <v>0</v>
      </c>
      <c r="Z182" s="2">
        <v>14.18</v>
      </c>
      <c r="AA182" s="2">
        <v>15.200000000000001</v>
      </c>
      <c r="AB182" s="2">
        <v>30.513333333333335</v>
      </c>
      <c r="AC182" s="3">
        <v>1375.46</v>
      </c>
      <c r="AD182" s="3">
        <v>1474.4</v>
      </c>
      <c r="AE182" s="3">
        <v>0</v>
      </c>
      <c r="AF182" s="3">
        <v>109.93333333333331</v>
      </c>
      <c r="AG182" s="3">
        <v>2959.7933333333335</v>
      </c>
      <c r="AH182" s="4">
        <v>2.6094713666666665</v>
      </c>
    </row>
    <row r="183" spans="1:34" x14ac:dyDescent="0.25">
      <c r="A183">
        <v>2016</v>
      </c>
      <c r="B183">
        <v>187</v>
      </c>
      <c r="C183" s="1">
        <v>42556</v>
      </c>
      <c r="D183" t="s">
        <v>441</v>
      </c>
      <c r="E183">
        <v>3</v>
      </c>
      <c r="F183">
        <v>85</v>
      </c>
      <c r="G183" s="2">
        <f t="shared" si="6"/>
        <v>0.85</v>
      </c>
      <c r="H183">
        <v>21</v>
      </c>
      <c r="I183">
        <v>6</v>
      </c>
      <c r="J183">
        <v>15</v>
      </c>
      <c r="K183">
        <v>76</v>
      </c>
      <c r="L183" s="2">
        <f t="shared" si="7"/>
        <v>0.76</v>
      </c>
      <c r="M183">
        <v>20</v>
      </c>
      <c r="N183">
        <v>7</v>
      </c>
      <c r="O183">
        <v>13</v>
      </c>
      <c r="P183">
        <v>82</v>
      </c>
      <c r="Q183" s="2">
        <f t="shared" si="8"/>
        <v>0.82</v>
      </c>
      <c r="R183">
        <v>20</v>
      </c>
      <c r="S183">
        <v>6</v>
      </c>
      <c r="T183">
        <v>14</v>
      </c>
      <c r="U183" s="3">
        <v>23</v>
      </c>
      <c r="V183" s="3">
        <v>12.666666666666666</v>
      </c>
      <c r="W183" s="3">
        <v>0.66666666666666663</v>
      </c>
      <c r="X183" s="3">
        <v>1.6666666666666667</v>
      </c>
      <c r="Y183" s="3">
        <v>0</v>
      </c>
      <c r="Z183" s="2">
        <v>17.696666666666669</v>
      </c>
      <c r="AA183" s="2">
        <v>19.873333333333331</v>
      </c>
      <c r="AB183" s="2">
        <v>38.856666666666669</v>
      </c>
      <c r="AC183" s="3">
        <v>1716.5766666666668</v>
      </c>
      <c r="AD183" s="3">
        <v>1927.7133333333329</v>
      </c>
      <c r="AE183" s="3">
        <v>0</v>
      </c>
      <c r="AF183" s="3">
        <v>124.80666666666666</v>
      </c>
      <c r="AG183" s="3">
        <v>3769.0966666666668</v>
      </c>
      <c r="AH183" s="4">
        <v>3.3344881666666666</v>
      </c>
    </row>
    <row r="184" spans="1:34" x14ac:dyDescent="0.25">
      <c r="A184">
        <v>2016</v>
      </c>
      <c r="B184">
        <v>187</v>
      </c>
      <c r="C184" s="1">
        <v>42556</v>
      </c>
      <c r="D184" t="s">
        <v>442</v>
      </c>
      <c r="E184">
        <v>3</v>
      </c>
      <c r="F184">
        <v>79</v>
      </c>
      <c r="G184" s="2">
        <f t="shared" si="6"/>
        <v>0.79</v>
      </c>
      <c r="H184">
        <v>19</v>
      </c>
      <c r="I184">
        <v>6</v>
      </c>
      <c r="J184">
        <v>13</v>
      </c>
      <c r="K184">
        <v>85</v>
      </c>
      <c r="L184" s="2">
        <f t="shared" si="7"/>
        <v>0.85</v>
      </c>
      <c r="M184">
        <v>19</v>
      </c>
      <c r="N184">
        <v>7</v>
      </c>
      <c r="O184">
        <v>12</v>
      </c>
      <c r="P184">
        <v>93</v>
      </c>
      <c r="Q184" s="2">
        <f t="shared" si="8"/>
        <v>0.93</v>
      </c>
      <c r="R184">
        <v>21</v>
      </c>
      <c r="S184">
        <v>7</v>
      </c>
      <c r="T184">
        <v>14</v>
      </c>
      <c r="U184" s="3">
        <v>20.666666666666668</v>
      </c>
      <c r="V184" s="3">
        <v>9</v>
      </c>
      <c r="W184" s="3">
        <v>0.66666666666666663</v>
      </c>
      <c r="X184" s="3">
        <v>1.6666666666666667</v>
      </c>
      <c r="Y184" s="3">
        <v>0</v>
      </c>
      <c r="Z184" s="2">
        <v>16.849999999999998</v>
      </c>
      <c r="AA184" s="2">
        <v>18.38</v>
      </c>
      <c r="AB184" s="2">
        <v>36.463333333333331</v>
      </c>
      <c r="AC184" s="3">
        <v>1634.4499999999996</v>
      </c>
      <c r="AD184" s="3">
        <v>1782.86</v>
      </c>
      <c r="AE184" s="3">
        <v>0</v>
      </c>
      <c r="AF184" s="3">
        <v>119.63333333333334</v>
      </c>
      <c r="AG184" s="3">
        <v>3536.9433333333327</v>
      </c>
      <c r="AH184" s="4">
        <v>3.2684828999999991</v>
      </c>
    </row>
    <row r="185" spans="1:34" x14ac:dyDescent="0.25">
      <c r="A185">
        <v>2016</v>
      </c>
      <c r="B185">
        <v>187</v>
      </c>
      <c r="C185" s="1">
        <v>42556</v>
      </c>
      <c r="D185" t="s">
        <v>443</v>
      </c>
      <c r="E185">
        <v>3</v>
      </c>
      <c r="F185">
        <v>73</v>
      </c>
      <c r="G185" s="2">
        <f t="shared" si="6"/>
        <v>0.73</v>
      </c>
      <c r="H185">
        <v>21</v>
      </c>
      <c r="I185">
        <v>6</v>
      </c>
      <c r="J185">
        <v>15</v>
      </c>
      <c r="K185">
        <v>62</v>
      </c>
      <c r="L185" s="2">
        <f t="shared" si="7"/>
        <v>0.62</v>
      </c>
      <c r="M185">
        <v>20</v>
      </c>
      <c r="N185">
        <v>6</v>
      </c>
      <c r="O185">
        <v>14</v>
      </c>
      <c r="P185">
        <v>87</v>
      </c>
      <c r="Q185" s="2">
        <f t="shared" si="8"/>
        <v>0.87</v>
      </c>
      <c r="R185">
        <v>22</v>
      </c>
      <c r="S185">
        <v>6</v>
      </c>
      <c r="T185">
        <v>16</v>
      </c>
      <c r="U185" s="3">
        <v>26.666666666666668</v>
      </c>
      <c r="V185" s="3">
        <v>14.333333333333334</v>
      </c>
      <c r="W185" s="3">
        <v>0.66666666666666663</v>
      </c>
      <c r="X185" s="3">
        <v>2.6666666666666665</v>
      </c>
      <c r="Y185" s="3">
        <v>0</v>
      </c>
      <c r="Z185" s="2">
        <v>19.453333333333333</v>
      </c>
      <c r="AA185" s="2">
        <v>20.39</v>
      </c>
      <c r="AB185" s="2">
        <v>41.72</v>
      </c>
      <c r="AC185" s="3">
        <v>1886.9733333333334</v>
      </c>
      <c r="AD185" s="3">
        <v>1977.8300000000002</v>
      </c>
      <c r="AE185" s="3">
        <v>0</v>
      </c>
      <c r="AF185" s="3">
        <v>182.03666666666666</v>
      </c>
      <c r="AG185" s="3">
        <v>4046.84</v>
      </c>
      <c r="AH185" s="4">
        <v>3.628592166666667</v>
      </c>
    </row>
    <row r="186" spans="1:34" x14ac:dyDescent="0.25">
      <c r="A186">
        <v>2016</v>
      </c>
      <c r="B186">
        <v>187</v>
      </c>
      <c r="C186" s="1">
        <v>42556</v>
      </c>
      <c r="D186" t="s">
        <v>444</v>
      </c>
      <c r="E186">
        <v>3</v>
      </c>
      <c r="F186">
        <v>89</v>
      </c>
      <c r="G186" s="2">
        <f t="shared" si="6"/>
        <v>0.89</v>
      </c>
      <c r="H186">
        <v>19</v>
      </c>
      <c r="I186">
        <v>7</v>
      </c>
      <c r="J186">
        <v>12</v>
      </c>
      <c r="K186">
        <v>90</v>
      </c>
      <c r="L186" s="2">
        <f t="shared" si="7"/>
        <v>0.9</v>
      </c>
      <c r="M186">
        <v>21</v>
      </c>
      <c r="N186">
        <v>7</v>
      </c>
      <c r="O186">
        <v>14</v>
      </c>
      <c r="P186">
        <v>99</v>
      </c>
      <c r="Q186" s="2">
        <f t="shared" si="8"/>
        <v>0.99</v>
      </c>
      <c r="R186">
        <v>22</v>
      </c>
      <c r="S186">
        <v>9</v>
      </c>
      <c r="T186">
        <v>13</v>
      </c>
      <c r="U186" s="3">
        <v>23.666666666666668</v>
      </c>
      <c r="V186" s="3">
        <v>27</v>
      </c>
      <c r="W186" s="3">
        <v>0</v>
      </c>
      <c r="X186" s="3">
        <v>1.6666666666666667</v>
      </c>
      <c r="Y186" s="3">
        <v>0</v>
      </c>
      <c r="Z186" s="2">
        <v>25.540000000000003</v>
      </c>
      <c r="AA186" s="2">
        <v>29.716666666666669</v>
      </c>
      <c r="AB186" s="2">
        <v>57.050000000000004</v>
      </c>
      <c r="AC186" s="3">
        <v>2477.38</v>
      </c>
      <c r="AD186" s="3">
        <v>2882.5166666666669</v>
      </c>
      <c r="AE186" s="3">
        <v>0</v>
      </c>
      <c r="AF186" s="3">
        <v>173.95333333333332</v>
      </c>
      <c r="AG186" s="3">
        <v>5533.85</v>
      </c>
      <c r="AH186" s="4">
        <v>4.7480756333333325</v>
      </c>
    </row>
    <row r="187" spans="1:34" x14ac:dyDescent="0.25">
      <c r="A187">
        <v>2016</v>
      </c>
      <c r="B187">
        <v>187</v>
      </c>
      <c r="C187" s="1">
        <v>42556</v>
      </c>
      <c r="D187" t="s">
        <v>445</v>
      </c>
      <c r="E187">
        <v>3</v>
      </c>
      <c r="F187">
        <v>81</v>
      </c>
      <c r="G187" s="2">
        <f t="shared" si="6"/>
        <v>0.81</v>
      </c>
      <c r="H187">
        <v>21</v>
      </c>
      <c r="I187">
        <v>6</v>
      </c>
      <c r="J187">
        <v>15</v>
      </c>
      <c r="K187">
        <v>82</v>
      </c>
      <c r="L187" s="2">
        <f t="shared" si="7"/>
        <v>0.82</v>
      </c>
      <c r="M187">
        <v>21</v>
      </c>
      <c r="N187">
        <v>6</v>
      </c>
      <c r="O187">
        <v>15</v>
      </c>
      <c r="P187">
        <v>69</v>
      </c>
      <c r="Q187" s="2">
        <f t="shared" si="8"/>
        <v>0.69</v>
      </c>
      <c r="R187">
        <v>19</v>
      </c>
      <c r="S187">
        <v>7</v>
      </c>
      <c r="T187">
        <v>12</v>
      </c>
      <c r="U187" s="3">
        <v>16.333333333333332</v>
      </c>
      <c r="V187" s="3">
        <v>20</v>
      </c>
      <c r="W187" s="3">
        <v>0.33333333333333331</v>
      </c>
      <c r="X187" s="3">
        <v>4</v>
      </c>
      <c r="Y187" s="3">
        <v>0</v>
      </c>
      <c r="Z187" s="2">
        <v>18.196666666666669</v>
      </c>
      <c r="AA187" s="2">
        <v>19.510000000000002</v>
      </c>
      <c r="AB187" s="2">
        <v>40.636666666666663</v>
      </c>
      <c r="AC187" s="3">
        <v>1765.0766666666668</v>
      </c>
      <c r="AD187" s="3">
        <v>1892.4700000000003</v>
      </c>
      <c r="AE187" s="3">
        <v>0</v>
      </c>
      <c r="AF187" s="3">
        <v>284.20999999999998</v>
      </c>
      <c r="AG187" s="3">
        <v>3941.7566666666671</v>
      </c>
      <c r="AH187" s="4">
        <v>3.3836348333333333</v>
      </c>
    </row>
    <row r="188" spans="1:34" x14ac:dyDescent="0.25">
      <c r="A188">
        <v>2016</v>
      </c>
      <c r="B188">
        <v>187</v>
      </c>
      <c r="C188" s="1">
        <v>42556</v>
      </c>
      <c r="D188" t="s">
        <v>446</v>
      </c>
      <c r="E188">
        <v>3</v>
      </c>
      <c r="F188">
        <v>89</v>
      </c>
      <c r="G188" s="2">
        <f t="shared" si="6"/>
        <v>0.89</v>
      </c>
      <c r="H188">
        <v>21</v>
      </c>
      <c r="I188">
        <v>7</v>
      </c>
      <c r="J188">
        <v>13</v>
      </c>
      <c r="K188">
        <v>94</v>
      </c>
      <c r="L188" s="2">
        <f t="shared" si="7"/>
        <v>0.94</v>
      </c>
      <c r="M188">
        <v>21</v>
      </c>
      <c r="N188">
        <v>6</v>
      </c>
      <c r="O188">
        <v>15</v>
      </c>
      <c r="P188">
        <v>91</v>
      </c>
      <c r="Q188" s="2">
        <f t="shared" si="8"/>
        <v>0.91</v>
      </c>
      <c r="R188">
        <v>22</v>
      </c>
      <c r="S188">
        <v>6</v>
      </c>
      <c r="T188">
        <v>16</v>
      </c>
      <c r="U188" s="3">
        <v>25.666666666666668</v>
      </c>
      <c r="V188" s="3">
        <v>18</v>
      </c>
      <c r="W188" s="3">
        <v>0.33333333333333331</v>
      </c>
      <c r="X188" s="3">
        <v>2</v>
      </c>
      <c r="Y188" s="3">
        <v>0</v>
      </c>
      <c r="Z188" s="2">
        <v>21.043333333333333</v>
      </c>
      <c r="AA188" s="2">
        <v>24.59</v>
      </c>
      <c r="AB188" s="2">
        <v>47.06</v>
      </c>
      <c r="AC188" s="3">
        <v>2041.2033333333331</v>
      </c>
      <c r="AD188" s="3">
        <v>2385.23</v>
      </c>
      <c r="AE188" s="3">
        <v>0</v>
      </c>
      <c r="AF188" s="3">
        <v>138.38666666666668</v>
      </c>
      <c r="AG188" s="3">
        <v>4564.82</v>
      </c>
      <c r="AH188" s="4">
        <v>4.3667750999999999</v>
      </c>
    </row>
    <row r="189" spans="1:34" x14ac:dyDescent="0.25">
      <c r="A189">
        <v>2016</v>
      </c>
      <c r="B189">
        <v>187</v>
      </c>
      <c r="C189" s="1">
        <v>42556</v>
      </c>
      <c r="D189" t="s">
        <v>447</v>
      </c>
      <c r="E189">
        <v>3</v>
      </c>
      <c r="F189">
        <v>86</v>
      </c>
      <c r="G189" s="2">
        <f t="shared" si="6"/>
        <v>0.86</v>
      </c>
      <c r="H189">
        <v>20</v>
      </c>
      <c r="I189">
        <v>7</v>
      </c>
      <c r="J189">
        <v>13</v>
      </c>
      <c r="K189">
        <v>92</v>
      </c>
      <c r="L189" s="2">
        <f t="shared" si="7"/>
        <v>0.92</v>
      </c>
      <c r="M189">
        <v>21</v>
      </c>
      <c r="N189">
        <v>8</v>
      </c>
      <c r="O189">
        <v>13</v>
      </c>
      <c r="P189">
        <v>77</v>
      </c>
      <c r="Q189" s="2">
        <f t="shared" si="8"/>
        <v>0.77</v>
      </c>
      <c r="R189">
        <v>19</v>
      </c>
      <c r="S189">
        <v>8</v>
      </c>
      <c r="T189">
        <v>11</v>
      </c>
      <c r="U189" s="3">
        <v>21.666666666666668</v>
      </c>
      <c r="V189" s="3">
        <v>16.333333333333332</v>
      </c>
      <c r="W189" s="3">
        <v>0.33333333333333331</v>
      </c>
      <c r="X189" s="3">
        <v>1</v>
      </c>
      <c r="Y189" s="3">
        <v>0</v>
      </c>
      <c r="Z189" s="2">
        <v>17.226666666666667</v>
      </c>
      <c r="AA189" s="2">
        <v>19.643333333333334</v>
      </c>
      <c r="AB189" s="2">
        <v>38.116666666666667</v>
      </c>
      <c r="AC189" s="3">
        <v>1670.9866666666667</v>
      </c>
      <c r="AD189" s="3">
        <v>1905.4033333333334</v>
      </c>
      <c r="AE189" s="3">
        <v>0</v>
      </c>
      <c r="AF189" s="3">
        <v>120.92666666666666</v>
      </c>
      <c r="AG189" s="3">
        <v>3697.3166666666671</v>
      </c>
      <c r="AH189" s="4">
        <v>3.2042009999999994</v>
      </c>
    </row>
    <row r="190" spans="1:34" x14ac:dyDescent="0.25">
      <c r="A190">
        <v>2016</v>
      </c>
      <c r="B190">
        <v>187</v>
      </c>
      <c r="C190" s="1">
        <v>42556</v>
      </c>
      <c r="D190" t="s">
        <v>448</v>
      </c>
      <c r="E190">
        <v>3</v>
      </c>
      <c r="F190">
        <v>83</v>
      </c>
      <c r="G190" s="2">
        <f t="shared" si="6"/>
        <v>0.83</v>
      </c>
      <c r="H190">
        <v>21</v>
      </c>
      <c r="I190">
        <v>8</v>
      </c>
      <c r="J190">
        <v>13</v>
      </c>
      <c r="K190">
        <v>77</v>
      </c>
      <c r="L190" s="2">
        <f t="shared" si="7"/>
        <v>0.77</v>
      </c>
      <c r="M190">
        <v>20</v>
      </c>
      <c r="N190">
        <v>7</v>
      </c>
      <c r="O190">
        <v>13</v>
      </c>
      <c r="P190">
        <v>86</v>
      </c>
      <c r="Q190" s="2">
        <f t="shared" si="8"/>
        <v>0.86</v>
      </c>
      <c r="R190">
        <v>21</v>
      </c>
      <c r="S190">
        <v>6</v>
      </c>
      <c r="T190">
        <v>15</v>
      </c>
      <c r="U190" s="3">
        <v>32.666666666666664</v>
      </c>
      <c r="V190" s="3">
        <v>23</v>
      </c>
      <c r="W190" s="3">
        <v>0</v>
      </c>
      <c r="X190" s="3">
        <v>1</v>
      </c>
      <c r="Y190" s="3">
        <v>0</v>
      </c>
      <c r="Z190" s="2">
        <v>28.233333333333334</v>
      </c>
      <c r="AA190" s="2">
        <v>32.366666666666667</v>
      </c>
      <c r="AB190" s="2">
        <v>62.153333333333336</v>
      </c>
      <c r="AC190" s="3">
        <v>2738.6333333333337</v>
      </c>
      <c r="AD190" s="3">
        <v>3139.5666666666666</v>
      </c>
      <c r="AE190" s="3">
        <v>0</v>
      </c>
      <c r="AF190" s="3">
        <v>150.67333333333335</v>
      </c>
      <c r="AG190" s="3">
        <v>6028.8733333333339</v>
      </c>
      <c r="AH190" s="4">
        <v>4.9183849999999998</v>
      </c>
    </row>
    <row r="191" spans="1:34" x14ac:dyDescent="0.25">
      <c r="A191">
        <v>2016</v>
      </c>
      <c r="B191">
        <v>187</v>
      </c>
      <c r="C191" s="1">
        <v>42556</v>
      </c>
      <c r="D191" t="s">
        <v>449</v>
      </c>
      <c r="E191">
        <v>3</v>
      </c>
      <c r="F191">
        <v>89</v>
      </c>
      <c r="G191" s="2">
        <f t="shared" si="6"/>
        <v>0.89</v>
      </c>
      <c r="H191">
        <v>20</v>
      </c>
      <c r="I191">
        <v>7</v>
      </c>
      <c r="J191">
        <v>13</v>
      </c>
      <c r="K191">
        <v>76</v>
      </c>
      <c r="L191" s="2">
        <f t="shared" si="7"/>
        <v>0.76</v>
      </c>
      <c r="M191">
        <v>20</v>
      </c>
      <c r="N191">
        <v>6</v>
      </c>
      <c r="O191">
        <v>14</v>
      </c>
      <c r="P191">
        <v>80</v>
      </c>
      <c r="Q191" s="2">
        <f t="shared" si="8"/>
        <v>0.8</v>
      </c>
      <c r="R191">
        <v>19</v>
      </c>
      <c r="S191">
        <v>9</v>
      </c>
      <c r="T191">
        <v>10</v>
      </c>
      <c r="U191" s="3">
        <v>19.333333333333332</v>
      </c>
      <c r="V191" s="3">
        <v>11.333333333333334</v>
      </c>
      <c r="W191" s="3">
        <v>0</v>
      </c>
      <c r="X191" s="3">
        <v>1.6666666666666667</v>
      </c>
      <c r="Y191" s="3">
        <v>0</v>
      </c>
      <c r="Z191" s="2">
        <v>15.923333333333334</v>
      </c>
      <c r="AA191" s="2">
        <v>17.510000000000002</v>
      </c>
      <c r="AB191" s="2">
        <v>34.536666666666669</v>
      </c>
      <c r="AC191" s="3">
        <v>1544.5633333333333</v>
      </c>
      <c r="AD191" s="3">
        <v>1698.47</v>
      </c>
      <c r="AE191" s="3">
        <v>0</v>
      </c>
      <c r="AF191" s="3">
        <v>107.02333333333333</v>
      </c>
      <c r="AG191" s="3">
        <v>3350.0566666666668</v>
      </c>
      <c r="AH191" s="4">
        <v>2.9008011666666662</v>
      </c>
    </row>
    <row r="192" spans="1:34" x14ac:dyDescent="0.25">
      <c r="A192">
        <v>2016</v>
      </c>
      <c r="B192">
        <v>187</v>
      </c>
      <c r="C192" s="1">
        <v>42556</v>
      </c>
      <c r="D192" t="s">
        <v>450</v>
      </c>
      <c r="E192">
        <v>3</v>
      </c>
      <c r="F192">
        <v>58</v>
      </c>
      <c r="G192" s="2">
        <f t="shared" si="6"/>
        <v>0.57999999999999996</v>
      </c>
      <c r="H192">
        <v>21</v>
      </c>
      <c r="I192">
        <v>7</v>
      </c>
      <c r="J192">
        <v>13</v>
      </c>
      <c r="K192">
        <v>66</v>
      </c>
      <c r="L192" s="2">
        <f t="shared" si="7"/>
        <v>0.66</v>
      </c>
      <c r="M192">
        <v>21</v>
      </c>
      <c r="N192">
        <v>7</v>
      </c>
      <c r="O192">
        <v>14</v>
      </c>
      <c r="P192">
        <v>63</v>
      </c>
      <c r="Q192" s="2">
        <f t="shared" si="8"/>
        <v>0.63</v>
      </c>
      <c r="R192">
        <v>18</v>
      </c>
      <c r="S192">
        <v>7</v>
      </c>
      <c r="T192">
        <v>10</v>
      </c>
      <c r="U192" s="3">
        <v>19.666666666666668</v>
      </c>
      <c r="V192" s="3">
        <v>16.666666666666668</v>
      </c>
      <c r="W192" s="3">
        <v>0.33333333333333331</v>
      </c>
      <c r="X192" s="3">
        <v>0.66666666666666663</v>
      </c>
      <c r="Y192" s="3">
        <v>0</v>
      </c>
      <c r="Z192" s="2">
        <v>13.923333333333334</v>
      </c>
      <c r="AA192" s="2">
        <v>13.9</v>
      </c>
      <c r="AB192" s="2">
        <v>29.42</v>
      </c>
      <c r="AC192" s="3">
        <v>1350.5633333333333</v>
      </c>
      <c r="AD192" s="3">
        <v>1348.3</v>
      </c>
      <c r="AE192" s="3">
        <v>0</v>
      </c>
      <c r="AF192" s="3">
        <v>154.87666666666667</v>
      </c>
      <c r="AG192" s="3">
        <v>2853.74</v>
      </c>
      <c r="AH192" s="4">
        <v>2.1173095333333332</v>
      </c>
    </row>
    <row r="193" spans="1:34" x14ac:dyDescent="0.25">
      <c r="A193">
        <v>2016</v>
      </c>
      <c r="B193">
        <v>187</v>
      </c>
      <c r="C193" s="1">
        <v>42556</v>
      </c>
      <c r="D193" t="s">
        <v>451</v>
      </c>
      <c r="E193">
        <v>3</v>
      </c>
      <c r="F193">
        <v>86</v>
      </c>
      <c r="G193" s="2">
        <f t="shared" si="6"/>
        <v>0.86</v>
      </c>
      <c r="H193">
        <v>20</v>
      </c>
      <c r="I193">
        <v>7</v>
      </c>
      <c r="J193">
        <v>13</v>
      </c>
      <c r="K193">
        <v>86</v>
      </c>
      <c r="L193" s="2">
        <f t="shared" si="7"/>
        <v>0.86</v>
      </c>
      <c r="M193">
        <v>18</v>
      </c>
      <c r="N193">
        <v>6</v>
      </c>
      <c r="O193">
        <v>12</v>
      </c>
      <c r="P193">
        <v>62</v>
      </c>
      <c r="Q193" s="2">
        <f t="shared" si="8"/>
        <v>0.62</v>
      </c>
      <c r="R193">
        <v>10</v>
      </c>
      <c r="S193">
        <v>3</v>
      </c>
      <c r="T193">
        <v>7</v>
      </c>
      <c r="U193" s="3">
        <v>16</v>
      </c>
      <c r="V193" s="3">
        <v>10</v>
      </c>
      <c r="W193" s="3">
        <v>0</v>
      </c>
      <c r="X193" s="3">
        <v>1.6666666666666667</v>
      </c>
      <c r="Y193" s="3">
        <v>0</v>
      </c>
      <c r="Z193" s="2">
        <v>14.953333333333333</v>
      </c>
      <c r="AA193" s="2">
        <v>17.303333333333331</v>
      </c>
      <c r="AB193" s="2">
        <v>33.263333333333328</v>
      </c>
      <c r="AC193" s="3">
        <v>1450.4733333333331</v>
      </c>
      <c r="AD193" s="3">
        <v>1678.4233333333329</v>
      </c>
      <c r="AE193" s="3">
        <v>0</v>
      </c>
      <c r="AF193" s="3">
        <v>97.646666666666647</v>
      </c>
      <c r="AG193" s="3">
        <v>3226.5433333333326</v>
      </c>
      <c r="AH193" s="4">
        <v>2.5590248999999998</v>
      </c>
    </row>
    <row r="194" spans="1:34" x14ac:dyDescent="0.25">
      <c r="A194">
        <v>2016</v>
      </c>
      <c r="B194">
        <v>202</v>
      </c>
      <c r="C194" s="1">
        <v>42571</v>
      </c>
      <c r="D194" t="s">
        <v>604</v>
      </c>
      <c r="E194">
        <v>3</v>
      </c>
      <c r="F194">
        <v>93</v>
      </c>
      <c r="G194" s="2">
        <f t="shared" si="6"/>
        <v>0.93</v>
      </c>
      <c r="H194">
        <v>23</v>
      </c>
      <c r="I194">
        <v>8</v>
      </c>
      <c r="J194">
        <v>15</v>
      </c>
      <c r="K194">
        <v>91</v>
      </c>
      <c r="L194" s="2">
        <f t="shared" si="7"/>
        <v>0.91</v>
      </c>
      <c r="M194">
        <v>25</v>
      </c>
      <c r="N194">
        <v>8</v>
      </c>
      <c r="O194">
        <v>17</v>
      </c>
      <c r="P194">
        <v>102</v>
      </c>
      <c r="Q194" s="2">
        <f t="shared" si="8"/>
        <v>1.02</v>
      </c>
      <c r="R194">
        <v>24</v>
      </c>
      <c r="S194">
        <v>8</v>
      </c>
      <c r="T194">
        <v>16</v>
      </c>
      <c r="U194" s="3">
        <v>19.333333333333332</v>
      </c>
      <c r="V194" s="3">
        <v>21</v>
      </c>
      <c r="W194" s="3">
        <v>0.66666666666666663</v>
      </c>
      <c r="X194" s="3">
        <v>6</v>
      </c>
      <c r="Y194" s="3">
        <v>0</v>
      </c>
      <c r="Z194" s="2">
        <v>20.91</v>
      </c>
      <c r="AA194" s="2">
        <v>26.39</v>
      </c>
      <c r="AB194" s="2">
        <v>54.073333333333331</v>
      </c>
      <c r="AC194" s="3">
        <v>2028.27</v>
      </c>
      <c r="AD194" s="3">
        <v>2559.8299999999995</v>
      </c>
      <c r="AE194" s="3">
        <v>0</v>
      </c>
      <c r="AF194" s="3">
        <v>657.01333333333332</v>
      </c>
      <c r="AG194" s="3">
        <v>5245.1133333333328</v>
      </c>
      <c r="AH194" s="4">
        <v>3.825431033333333</v>
      </c>
    </row>
    <row r="195" spans="1:34" x14ac:dyDescent="0.25">
      <c r="A195">
        <v>2016</v>
      </c>
      <c r="B195">
        <v>202</v>
      </c>
      <c r="C195" s="1">
        <v>42571</v>
      </c>
      <c r="D195" t="s">
        <v>605</v>
      </c>
      <c r="E195">
        <v>3</v>
      </c>
      <c r="F195">
        <v>127</v>
      </c>
      <c r="G195" s="2">
        <f t="shared" ref="G195:G258" si="9">F195/100</f>
        <v>1.27</v>
      </c>
      <c r="H195">
        <v>27</v>
      </c>
      <c r="I195">
        <v>8</v>
      </c>
      <c r="J195">
        <v>19</v>
      </c>
      <c r="K195">
        <v>103</v>
      </c>
      <c r="L195" s="2">
        <f t="shared" ref="L195:L258" si="10">K195/100</f>
        <v>1.03</v>
      </c>
      <c r="M195">
        <v>20</v>
      </c>
      <c r="N195">
        <v>6</v>
      </c>
      <c r="O195">
        <v>14</v>
      </c>
      <c r="P195">
        <v>113</v>
      </c>
      <c r="Q195" s="2">
        <f t="shared" ref="Q195:Q258" si="11">P195/100</f>
        <v>1.1299999999999999</v>
      </c>
      <c r="R195">
        <v>25</v>
      </c>
      <c r="S195">
        <v>7</v>
      </c>
      <c r="T195">
        <v>18</v>
      </c>
      <c r="U195" s="3">
        <v>28</v>
      </c>
      <c r="V195" s="3">
        <v>23</v>
      </c>
      <c r="W195" s="3">
        <v>0.33333333333333331</v>
      </c>
      <c r="X195" s="3">
        <v>7.666666666666667</v>
      </c>
      <c r="Y195" s="3">
        <v>0</v>
      </c>
      <c r="Z195" s="2">
        <v>29.636666666666667</v>
      </c>
      <c r="AA195" s="2">
        <v>40.726666666666667</v>
      </c>
      <c r="AB195" s="2">
        <v>76.08</v>
      </c>
      <c r="AC195" s="3">
        <v>2874.7566666666662</v>
      </c>
      <c r="AD195" s="3">
        <v>3950.4866666666667</v>
      </c>
      <c r="AE195" s="3">
        <v>0</v>
      </c>
      <c r="AF195" s="3">
        <v>554.51666666666654</v>
      </c>
      <c r="AG195" s="3">
        <v>7379.7599999999993</v>
      </c>
      <c r="AH195" s="4">
        <v>6.0596094000000003</v>
      </c>
    </row>
    <row r="196" spans="1:34" x14ac:dyDescent="0.25">
      <c r="A196">
        <v>2016</v>
      </c>
      <c r="B196">
        <v>202</v>
      </c>
      <c r="C196" s="1">
        <v>42571</v>
      </c>
      <c r="D196" t="s">
        <v>606</v>
      </c>
      <c r="E196">
        <v>3</v>
      </c>
      <c r="F196">
        <v>86</v>
      </c>
      <c r="G196" s="2">
        <f t="shared" si="9"/>
        <v>0.86</v>
      </c>
      <c r="H196">
        <v>25</v>
      </c>
      <c r="I196">
        <v>7</v>
      </c>
      <c r="J196">
        <v>18</v>
      </c>
      <c r="K196">
        <v>106</v>
      </c>
      <c r="L196" s="2">
        <f t="shared" si="10"/>
        <v>1.06</v>
      </c>
      <c r="M196">
        <v>25</v>
      </c>
      <c r="N196">
        <v>6</v>
      </c>
      <c r="O196">
        <v>19</v>
      </c>
      <c r="P196">
        <v>88</v>
      </c>
      <c r="Q196" s="2">
        <f t="shared" si="11"/>
        <v>0.88</v>
      </c>
      <c r="R196">
        <v>24</v>
      </c>
      <c r="S196">
        <v>7</v>
      </c>
      <c r="T196">
        <v>17</v>
      </c>
      <c r="U196" s="3">
        <v>32.333333333333336</v>
      </c>
      <c r="V196" s="3">
        <v>20</v>
      </c>
      <c r="W196" s="3">
        <v>1</v>
      </c>
      <c r="X196" s="3">
        <v>6.666666666666667</v>
      </c>
      <c r="Y196" s="3">
        <v>0</v>
      </c>
      <c r="Z196" s="2">
        <v>29.58</v>
      </c>
      <c r="AA196" s="2">
        <v>34.67</v>
      </c>
      <c r="AB196" s="2">
        <v>73.796666666666667</v>
      </c>
      <c r="AC196" s="3">
        <v>2869.2599999999998</v>
      </c>
      <c r="AD196" s="3">
        <v>3362.99</v>
      </c>
      <c r="AE196" s="3">
        <v>0</v>
      </c>
      <c r="AF196" s="3">
        <v>926.02666666666664</v>
      </c>
      <c r="AG196" s="3">
        <v>7158.2766666666666</v>
      </c>
      <c r="AH196" s="4">
        <v>5.2437553333333335</v>
      </c>
    </row>
    <row r="197" spans="1:34" x14ac:dyDescent="0.25">
      <c r="A197">
        <v>2016</v>
      </c>
      <c r="B197">
        <v>202</v>
      </c>
      <c r="C197" s="1">
        <v>42571</v>
      </c>
      <c r="D197" t="s">
        <v>607</v>
      </c>
      <c r="E197">
        <v>3</v>
      </c>
      <c r="F197">
        <v>77</v>
      </c>
      <c r="G197" s="2">
        <f t="shared" si="9"/>
        <v>0.77</v>
      </c>
      <c r="H197">
        <v>25</v>
      </c>
      <c r="I197">
        <v>6</v>
      </c>
      <c r="J197">
        <v>19</v>
      </c>
      <c r="K197">
        <v>94</v>
      </c>
      <c r="L197" s="2">
        <f t="shared" si="10"/>
        <v>0.94</v>
      </c>
      <c r="M197">
        <v>20</v>
      </c>
      <c r="N197">
        <v>7</v>
      </c>
      <c r="O197">
        <v>13</v>
      </c>
      <c r="P197">
        <v>109</v>
      </c>
      <c r="Q197" s="2">
        <f t="shared" si="11"/>
        <v>1.0900000000000001</v>
      </c>
      <c r="R197">
        <v>24</v>
      </c>
      <c r="S197">
        <v>6</v>
      </c>
      <c r="T197">
        <v>18</v>
      </c>
      <c r="U197" s="3">
        <v>19</v>
      </c>
      <c r="V197" s="3">
        <v>16</v>
      </c>
      <c r="W197" s="3">
        <v>0</v>
      </c>
      <c r="X197" s="3">
        <v>5.333333333333333</v>
      </c>
      <c r="Y197" s="3">
        <v>0</v>
      </c>
      <c r="Z197" s="2">
        <v>17.753333333333334</v>
      </c>
      <c r="AA197" s="2">
        <v>20.856666666666666</v>
      </c>
      <c r="AB197" s="2">
        <v>44.913333333333334</v>
      </c>
      <c r="AC197" s="3">
        <v>1722.0733333333333</v>
      </c>
      <c r="AD197" s="3">
        <v>2023.0966666666664</v>
      </c>
      <c r="AE197" s="3">
        <v>0</v>
      </c>
      <c r="AF197" s="3">
        <v>611.42333333333329</v>
      </c>
      <c r="AG197" s="3">
        <v>4356.5933333333332</v>
      </c>
      <c r="AH197" s="4">
        <v>3.2955782333333334</v>
      </c>
    </row>
    <row r="198" spans="1:34" x14ac:dyDescent="0.25">
      <c r="A198">
        <v>2016</v>
      </c>
      <c r="B198">
        <v>202</v>
      </c>
      <c r="C198" s="1">
        <v>42571</v>
      </c>
      <c r="D198" t="s">
        <v>608</v>
      </c>
      <c r="E198">
        <v>3</v>
      </c>
      <c r="F198">
        <v>118</v>
      </c>
      <c r="G198" s="2">
        <f t="shared" si="9"/>
        <v>1.18</v>
      </c>
      <c r="H198">
        <v>25</v>
      </c>
      <c r="I198">
        <v>7</v>
      </c>
      <c r="J198">
        <v>18</v>
      </c>
      <c r="K198">
        <v>123</v>
      </c>
      <c r="L198" s="2">
        <f t="shared" si="10"/>
        <v>1.23</v>
      </c>
      <c r="M198">
        <v>24</v>
      </c>
      <c r="N198">
        <v>6</v>
      </c>
      <c r="O198">
        <v>18</v>
      </c>
      <c r="P198">
        <v>116</v>
      </c>
      <c r="Q198" s="2">
        <f t="shared" si="11"/>
        <v>1.1599999999999999</v>
      </c>
      <c r="R198">
        <v>22</v>
      </c>
      <c r="S198">
        <v>6</v>
      </c>
      <c r="T198">
        <v>16</v>
      </c>
      <c r="U198" s="3">
        <v>33.333333333333336</v>
      </c>
      <c r="V198" s="3">
        <v>23.333333333333332</v>
      </c>
      <c r="W198" s="3">
        <v>0</v>
      </c>
      <c r="X198" s="3">
        <v>2.6666666666666665</v>
      </c>
      <c r="Y198" s="3">
        <v>0</v>
      </c>
      <c r="Z198" s="2">
        <v>28.863333333333333</v>
      </c>
      <c r="AA198" s="2">
        <v>41.72</v>
      </c>
      <c r="AB198" s="2">
        <v>74.256666666666675</v>
      </c>
      <c r="AC198" s="3">
        <v>2799.7433333333333</v>
      </c>
      <c r="AD198" s="3">
        <v>4046.8399999999997</v>
      </c>
      <c r="AE198" s="3">
        <v>0</v>
      </c>
      <c r="AF198" s="3">
        <v>356.31333333333328</v>
      </c>
      <c r="AG198" s="3">
        <v>7202.8966666666665</v>
      </c>
      <c r="AH198" s="4">
        <v>6.2559955999999994</v>
      </c>
    </row>
    <row r="199" spans="1:34" x14ac:dyDescent="0.25">
      <c r="A199">
        <v>2016</v>
      </c>
      <c r="B199">
        <v>202</v>
      </c>
      <c r="C199" s="1">
        <v>42571</v>
      </c>
      <c r="D199" t="s">
        <v>609</v>
      </c>
      <c r="E199">
        <v>3</v>
      </c>
      <c r="F199">
        <v>96</v>
      </c>
      <c r="G199" s="2">
        <f t="shared" si="9"/>
        <v>0.96</v>
      </c>
      <c r="H199">
        <v>24</v>
      </c>
      <c r="I199">
        <v>7</v>
      </c>
      <c r="J199">
        <v>17</v>
      </c>
      <c r="K199">
        <v>85</v>
      </c>
      <c r="L199" s="2">
        <f t="shared" si="10"/>
        <v>0.85</v>
      </c>
      <c r="M199">
        <v>22</v>
      </c>
      <c r="N199">
        <v>9</v>
      </c>
      <c r="O199">
        <v>13</v>
      </c>
      <c r="P199">
        <v>82</v>
      </c>
      <c r="Q199" s="2">
        <f t="shared" si="11"/>
        <v>0.82</v>
      </c>
      <c r="R199">
        <v>22</v>
      </c>
      <c r="S199">
        <v>6</v>
      </c>
      <c r="T199">
        <v>16</v>
      </c>
      <c r="U199" s="3">
        <v>16.333333333333332</v>
      </c>
      <c r="V199" s="3">
        <v>16.666666666666668</v>
      </c>
      <c r="W199" s="3">
        <v>0.66666666666666663</v>
      </c>
      <c r="X199" s="3">
        <v>9</v>
      </c>
      <c r="Y199" s="3">
        <v>0</v>
      </c>
      <c r="Z199" s="2">
        <v>22.11</v>
      </c>
      <c r="AA199" s="2">
        <v>26.72666666666667</v>
      </c>
      <c r="AB199" s="2">
        <v>57.449999999999996</v>
      </c>
      <c r="AC199" s="3">
        <v>2144.6699999999996</v>
      </c>
      <c r="AD199" s="3">
        <v>2592.4866666666667</v>
      </c>
      <c r="AE199" s="3">
        <v>0</v>
      </c>
      <c r="AF199" s="3">
        <v>835.49333333333334</v>
      </c>
      <c r="AG199" s="3">
        <v>5572.65</v>
      </c>
      <c r="AH199" s="4">
        <v>3.9036324333333332</v>
      </c>
    </row>
    <row r="200" spans="1:34" x14ac:dyDescent="0.25">
      <c r="A200">
        <v>2016</v>
      </c>
      <c r="B200">
        <v>202</v>
      </c>
      <c r="C200" s="1">
        <v>42571</v>
      </c>
      <c r="D200" t="s">
        <v>610</v>
      </c>
      <c r="E200">
        <v>3</v>
      </c>
      <c r="F200">
        <v>107</v>
      </c>
      <c r="G200" s="2">
        <f t="shared" si="9"/>
        <v>1.07</v>
      </c>
      <c r="H200">
        <v>22</v>
      </c>
      <c r="I200">
        <v>5</v>
      </c>
      <c r="J200">
        <v>17</v>
      </c>
      <c r="K200">
        <v>118</v>
      </c>
      <c r="L200" s="2">
        <f t="shared" si="10"/>
        <v>1.18</v>
      </c>
      <c r="M200">
        <v>26</v>
      </c>
      <c r="N200">
        <v>7</v>
      </c>
      <c r="O200">
        <v>19</v>
      </c>
      <c r="P200">
        <v>137</v>
      </c>
      <c r="Q200" s="2">
        <f t="shared" si="11"/>
        <v>1.37</v>
      </c>
      <c r="R200">
        <v>27</v>
      </c>
      <c r="S200">
        <v>6</v>
      </c>
      <c r="T200">
        <v>21</v>
      </c>
      <c r="U200" s="3">
        <v>31.333333333333332</v>
      </c>
      <c r="V200" s="3">
        <v>15.333333333333334</v>
      </c>
      <c r="W200" s="3">
        <v>0</v>
      </c>
      <c r="X200" s="3">
        <v>3.3333333333333335</v>
      </c>
      <c r="Y200" s="3">
        <v>0</v>
      </c>
      <c r="Z200" s="2">
        <v>23.186666666666667</v>
      </c>
      <c r="AA200" s="2">
        <v>31.41</v>
      </c>
      <c r="AB200" s="2">
        <v>57.586666666666673</v>
      </c>
      <c r="AC200" s="3">
        <v>2249.1066666666666</v>
      </c>
      <c r="AD200" s="3">
        <v>3046.77</v>
      </c>
      <c r="AE200" s="3">
        <v>0</v>
      </c>
      <c r="AF200" s="3">
        <v>290.02999999999997</v>
      </c>
      <c r="AG200" s="3">
        <v>5585.9066666666668</v>
      </c>
      <c r="AH200" s="4">
        <v>4.9070521666666664</v>
      </c>
    </row>
    <row r="201" spans="1:34" x14ac:dyDescent="0.25">
      <c r="A201">
        <v>2016</v>
      </c>
      <c r="B201">
        <v>202</v>
      </c>
      <c r="C201" s="1">
        <v>42571</v>
      </c>
      <c r="D201" t="s">
        <v>611</v>
      </c>
      <c r="E201">
        <v>3</v>
      </c>
      <c r="F201">
        <v>71</v>
      </c>
      <c r="G201" s="2">
        <f t="shared" si="9"/>
        <v>0.71</v>
      </c>
      <c r="H201">
        <v>20</v>
      </c>
      <c r="I201">
        <v>7</v>
      </c>
      <c r="J201">
        <v>13</v>
      </c>
      <c r="K201">
        <v>87</v>
      </c>
      <c r="L201" s="2">
        <f t="shared" si="10"/>
        <v>0.87</v>
      </c>
      <c r="M201">
        <v>22</v>
      </c>
      <c r="N201">
        <v>7</v>
      </c>
      <c r="O201">
        <v>15</v>
      </c>
      <c r="P201">
        <v>79</v>
      </c>
      <c r="Q201" s="2">
        <f t="shared" si="11"/>
        <v>0.79</v>
      </c>
      <c r="R201">
        <v>22</v>
      </c>
      <c r="S201">
        <v>6</v>
      </c>
      <c r="T201">
        <v>16</v>
      </c>
      <c r="U201" s="3">
        <v>17.666666666666668</v>
      </c>
      <c r="V201" s="3">
        <v>9</v>
      </c>
      <c r="W201" s="3">
        <v>1.3333333333333333</v>
      </c>
      <c r="X201" s="3">
        <v>7.666666666666667</v>
      </c>
      <c r="Y201" s="3">
        <v>0</v>
      </c>
      <c r="Z201" s="2">
        <v>15.863333333333335</v>
      </c>
      <c r="AA201" s="2">
        <v>18.353333333333335</v>
      </c>
      <c r="AB201" s="2">
        <v>43.830000000000005</v>
      </c>
      <c r="AC201" s="3">
        <v>1538.7433333333333</v>
      </c>
      <c r="AD201" s="3">
        <v>1780.2733333333335</v>
      </c>
      <c r="AE201" s="3">
        <v>0</v>
      </c>
      <c r="AF201" s="3">
        <v>932.49333333333323</v>
      </c>
      <c r="AG201" s="3">
        <v>4251.51</v>
      </c>
      <c r="AH201" s="4">
        <v>2.7246685666666663</v>
      </c>
    </row>
    <row r="202" spans="1:34" x14ac:dyDescent="0.25">
      <c r="A202">
        <v>2016</v>
      </c>
      <c r="B202">
        <v>202</v>
      </c>
      <c r="C202" s="1">
        <v>42571</v>
      </c>
      <c r="D202" t="s">
        <v>612</v>
      </c>
      <c r="E202">
        <v>3</v>
      </c>
      <c r="F202">
        <v>100</v>
      </c>
      <c r="G202" s="2">
        <f t="shared" si="9"/>
        <v>1</v>
      </c>
      <c r="H202">
        <v>25</v>
      </c>
      <c r="I202">
        <v>10</v>
      </c>
      <c r="J202">
        <v>15</v>
      </c>
      <c r="K202">
        <v>89</v>
      </c>
      <c r="L202" s="2">
        <f t="shared" si="10"/>
        <v>0.89</v>
      </c>
      <c r="M202">
        <v>23</v>
      </c>
      <c r="N202">
        <v>10</v>
      </c>
      <c r="O202">
        <v>13</v>
      </c>
      <c r="P202">
        <v>100</v>
      </c>
      <c r="Q202" s="2">
        <f t="shared" si="11"/>
        <v>1</v>
      </c>
      <c r="R202">
        <v>23</v>
      </c>
      <c r="S202">
        <v>5</v>
      </c>
      <c r="T202">
        <v>18</v>
      </c>
      <c r="U202" s="3">
        <v>21.333333333333332</v>
      </c>
      <c r="V202" s="3">
        <v>17.666666666666668</v>
      </c>
      <c r="W202" s="3">
        <v>0.66666666666666663</v>
      </c>
      <c r="X202" s="3">
        <v>3</v>
      </c>
      <c r="Y202" s="3">
        <v>0</v>
      </c>
      <c r="Z202" s="2">
        <v>17.683333333333334</v>
      </c>
      <c r="AA202" s="2">
        <v>22.946666666666669</v>
      </c>
      <c r="AB202" s="2">
        <v>44.449999999999996</v>
      </c>
      <c r="AC202" s="3">
        <v>1715.2833333333331</v>
      </c>
      <c r="AD202" s="3">
        <v>2225.8266666666664</v>
      </c>
      <c r="AE202" s="3">
        <v>0</v>
      </c>
      <c r="AF202" s="3">
        <v>370.54</v>
      </c>
      <c r="AG202" s="3">
        <v>4311.6499999999996</v>
      </c>
      <c r="AH202" s="4">
        <v>3.1012484333333332</v>
      </c>
    </row>
    <row r="203" spans="1:34" x14ac:dyDescent="0.25">
      <c r="A203">
        <v>2016</v>
      </c>
      <c r="B203">
        <v>202</v>
      </c>
      <c r="C203" s="1">
        <v>42571</v>
      </c>
      <c r="D203" t="s">
        <v>613</v>
      </c>
      <c r="E203">
        <v>3</v>
      </c>
      <c r="F203">
        <v>127</v>
      </c>
      <c r="G203" s="2">
        <f t="shared" si="9"/>
        <v>1.27</v>
      </c>
      <c r="H203">
        <v>25</v>
      </c>
      <c r="I203">
        <v>6</v>
      </c>
      <c r="J203">
        <v>19</v>
      </c>
      <c r="K203">
        <v>123</v>
      </c>
      <c r="L203" s="2">
        <f t="shared" si="10"/>
        <v>1.23</v>
      </c>
      <c r="M203">
        <v>25</v>
      </c>
      <c r="N203">
        <v>7</v>
      </c>
      <c r="O203">
        <v>18</v>
      </c>
      <c r="P203">
        <v>131</v>
      </c>
      <c r="Q203" s="2">
        <f t="shared" si="11"/>
        <v>1.31</v>
      </c>
      <c r="R203">
        <v>24</v>
      </c>
      <c r="S203">
        <v>7</v>
      </c>
      <c r="T203">
        <v>17</v>
      </c>
      <c r="U203" s="3">
        <v>34.666666666666664</v>
      </c>
      <c r="V203" s="3">
        <v>16.333333333333332</v>
      </c>
      <c r="W203" s="3">
        <v>0.33333333333333331</v>
      </c>
      <c r="X203" s="3">
        <v>2.3333333333333335</v>
      </c>
      <c r="Y203" s="3">
        <v>0</v>
      </c>
      <c r="Z203" s="2">
        <v>26.48</v>
      </c>
      <c r="AA203" s="2">
        <v>38.68333333333333</v>
      </c>
      <c r="AB203" s="2">
        <v>68.98</v>
      </c>
      <c r="AC203" s="3">
        <v>2568.56</v>
      </c>
      <c r="AD203" s="3">
        <v>3752.2833333333333</v>
      </c>
      <c r="AE203" s="3">
        <v>0</v>
      </c>
      <c r="AF203" s="3">
        <v>370.21666666666658</v>
      </c>
      <c r="AG203" s="3">
        <v>6691.0599999999995</v>
      </c>
      <c r="AH203" s="4">
        <v>5.3270880333333324</v>
      </c>
    </row>
    <row r="204" spans="1:34" x14ac:dyDescent="0.25">
      <c r="A204">
        <v>2016</v>
      </c>
      <c r="B204">
        <v>202</v>
      </c>
      <c r="C204" s="1">
        <v>42571</v>
      </c>
      <c r="D204" t="s">
        <v>614</v>
      </c>
      <c r="E204">
        <v>3</v>
      </c>
      <c r="F204">
        <v>105</v>
      </c>
      <c r="G204" s="2">
        <f t="shared" si="9"/>
        <v>1.05</v>
      </c>
      <c r="H204">
        <v>23</v>
      </c>
      <c r="I204">
        <v>7</v>
      </c>
      <c r="J204">
        <v>16</v>
      </c>
      <c r="K204">
        <v>108</v>
      </c>
      <c r="L204" s="2">
        <f t="shared" si="10"/>
        <v>1.08</v>
      </c>
      <c r="M204">
        <v>25</v>
      </c>
      <c r="N204">
        <v>6</v>
      </c>
      <c r="O204">
        <v>19</v>
      </c>
      <c r="P204">
        <v>122</v>
      </c>
      <c r="Q204" s="2">
        <f t="shared" si="11"/>
        <v>1.22</v>
      </c>
      <c r="R204">
        <v>26</v>
      </c>
      <c r="S204">
        <v>7</v>
      </c>
      <c r="T204">
        <v>19</v>
      </c>
      <c r="U204" s="3">
        <v>41</v>
      </c>
      <c r="V204" s="3">
        <v>28.666666666666668</v>
      </c>
      <c r="W204" s="3">
        <v>1</v>
      </c>
      <c r="X204" s="3">
        <v>12.333333333333334</v>
      </c>
      <c r="Y204" s="3">
        <v>0</v>
      </c>
      <c r="Z204" s="2">
        <v>42.143333333333338</v>
      </c>
      <c r="AA204" s="2">
        <v>54.866666666666667</v>
      </c>
      <c r="AB204" s="2">
        <v>115.42333333333333</v>
      </c>
      <c r="AC204" s="3">
        <v>4087.9033333333336</v>
      </c>
      <c r="AD204" s="3">
        <v>5322.0666666666657</v>
      </c>
      <c r="AE204" s="3">
        <v>0</v>
      </c>
      <c r="AF204" s="3">
        <v>1786.0933333333332</v>
      </c>
      <c r="AG204" s="3">
        <v>11196.063333333332</v>
      </c>
      <c r="AH204" s="4">
        <v>8.1584533666666648</v>
      </c>
    </row>
    <row r="205" spans="1:34" x14ac:dyDescent="0.25">
      <c r="A205">
        <v>2016</v>
      </c>
      <c r="B205">
        <v>202</v>
      </c>
      <c r="C205" s="1">
        <v>42571</v>
      </c>
      <c r="D205" t="s">
        <v>615</v>
      </c>
      <c r="E205">
        <v>3</v>
      </c>
      <c r="F205">
        <v>113</v>
      </c>
      <c r="G205" s="2">
        <f t="shared" si="9"/>
        <v>1.1299999999999999</v>
      </c>
      <c r="H205">
        <v>25</v>
      </c>
      <c r="I205">
        <v>7</v>
      </c>
      <c r="J205">
        <v>18</v>
      </c>
      <c r="K205">
        <v>102</v>
      </c>
      <c r="L205" s="2">
        <f t="shared" si="10"/>
        <v>1.02</v>
      </c>
      <c r="M205">
        <v>24</v>
      </c>
      <c r="N205">
        <v>6</v>
      </c>
      <c r="O205">
        <v>18</v>
      </c>
      <c r="P205">
        <v>113</v>
      </c>
      <c r="Q205" s="2">
        <f t="shared" si="11"/>
        <v>1.1299999999999999</v>
      </c>
      <c r="R205">
        <v>23</v>
      </c>
      <c r="S205">
        <v>6</v>
      </c>
      <c r="T205">
        <v>17</v>
      </c>
      <c r="U205" s="3">
        <v>27</v>
      </c>
      <c r="V205" s="3">
        <v>17.333333333333332</v>
      </c>
      <c r="W205" s="3">
        <v>0.33333333333333331</v>
      </c>
      <c r="X205" s="3">
        <v>4.666666666666667</v>
      </c>
      <c r="Y205" s="3">
        <v>0</v>
      </c>
      <c r="Z205" s="2">
        <v>19.956666666666667</v>
      </c>
      <c r="AA205" s="2">
        <v>27.443333333333332</v>
      </c>
      <c r="AB205" s="2">
        <v>51.103333333333332</v>
      </c>
      <c r="AC205" s="3">
        <v>1935.7966666666664</v>
      </c>
      <c r="AD205" s="3">
        <v>2662.0033333333326</v>
      </c>
      <c r="AE205" s="3">
        <v>0</v>
      </c>
      <c r="AF205" s="3">
        <v>359.22333333333324</v>
      </c>
      <c r="AG205" s="3">
        <v>4957.0233333333326</v>
      </c>
      <c r="AH205" s="4">
        <v>4.0301301333333335</v>
      </c>
    </row>
    <row r="206" spans="1:34" x14ac:dyDescent="0.25">
      <c r="A206">
        <v>2016</v>
      </c>
      <c r="B206">
        <v>202</v>
      </c>
      <c r="C206" s="1">
        <v>42571</v>
      </c>
      <c r="D206" t="s">
        <v>616</v>
      </c>
      <c r="E206">
        <v>3</v>
      </c>
      <c r="F206">
        <v>115</v>
      </c>
      <c r="G206" s="2">
        <f t="shared" si="9"/>
        <v>1.1499999999999999</v>
      </c>
      <c r="H206">
        <v>25</v>
      </c>
      <c r="I206">
        <v>7</v>
      </c>
      <c r="J206">
        <v>18</v>
      </c>
      <c r="K206">
        <v>118</v>
      </c>
      <c r="L206" s="2">
        <f t="shared" si="10"/>
        <v>1.18</v>
      </c>
      <c r="M206">
        <v>25</v>
      </c>
      <c r="N206">
        <v>7</v>
      </c>
      <c r="O206">
        <v>18</v>
      </c>
      <c r="P206">
        <v>118</v>
      </c>
      <c r="Q206" s="2">
        <f t="shared" si="11"/>
        <v>1.18</v>
      </c>
      <c r="R206">
        <v>25</v>
      </c>
      <c r="S206">
        <v>7</v>
      </c>
      <c r="T206">
        <v>18</v>
      </c>
      <c r="U206" s="3">
        <v>26.333333333333332</v>
      </c>
      <c r="V206" s="3">
        <v>22.333333333333332</v>
      </c>
      <c r="W206" s="3">
        <v>0</v>
      </c>
      <c r="X206" s="3">
        <v>5.666666666666667</v>
      </c>
      <c r="Y206" s="3">
        <v>0</v>
      </c>
      <c r="Z206" s="2">
        <v>29.446666666666669</v>
      </c>
      <c r="AA206" s="2">
        <v>38.583333333333336</v>
      </c>
      <c r="AB206" s="2">
        <v>74.13333333333334</v>
      </c>
      <c r="AC206" s="3">
        <v>2856.3266666666668</v>
      </c>
      <c r="AD206" s="3">
        <v>3742.5833333333335</v>
      </c>
      <c r="AE206" s="3">
        <v>0</v>
      </c>
      <c r="AF206" s="3">
        <v>592.02333333333331</v>
      </c>
      <c r="AG206" s="3">
        <v>7190.9333333333334</v>
      </c>
      <c r="AH206" s="4">
        <v>6.0168711999999989</v>
      </c>
    </row>
    <row r="207" spans="1:34" x14ac:dyDescent="0.25">
      <c r="A207">
        <v>2016</v>
      </c>
      <c r="B207">
        <v>202</v>
      </c>
      <c r="C207" s="1">
        <v>42571</v>
      </c>
      <c r="D207" t="s">
        <v>617</v>
      </c>
      <c r="E207">
        <v>3</v>
      </c>
      <c r="F207">
        <v>122</v>
      </c>
      <c r="G207" s="2">
        <f t="shared" si="9"/>
        <v>1.22</v>
      </c>
      <c r="H207">
        <v>26</v>
      </c>
      <c r="I207">
        <v>7</v>
      </c>
      <c r="J207">
        <v>19</v>
      </c>
      <c r="K207">
        <v>112</v>
      </c>
      <c r="L207" s="2">
        <f t="shared" si="10"/>
        <v>1.1200000000000001</v>
      </c>
      <c r="M207">
        <v>21</v>
      </c>
      <c r="N207">
        <v>5</v>
      </c>
      <c r="O207">
        <v>16</v>
      </c>
      <c r="P207">
        <v>96</v>
      </c>
      <c r="Q207" s="2">
        <f t="shared" si="11"/>
        <v>0.96</v>
      </c>
      <c r="R207">
        <v>25</v>
      </c>
      <c r="S207">
        <v>8</v>
      </c>
      <c r="T207">
        <v>17</v>
      </c>
      <c r="U207" s="3">
        <v>17.666666666666668</v>
      </c>
      <c r="V207" s="3">
        <v>23.666666666666668</v>
      </c>
      <c r="W207" s="3">
        <v>0.66666666666666663</v>
      </c>
      <c r="X207" s="3">
        <v>3.6666666666666665</v>
      </c>
      <c r="Y207" s="3">
        <v>0</v>
      </c>
      <c r="Z207" s="2">
        <v>26.92</v>
      </c>
      <c r="AA207" s="2">
        <v>39.686666666666667</v>
      </c>
      <c r="AB207" s="2">
        <v>70.11333333333333</v>
      </c>
      <c r="AC207" s="3">
        <v>2611.2400000000002</v>
      </c>
      <c r="AD207" s="3">
        <v>3849.6066666666666</v>
      </c>
      <c r="AE207" s="3">
        <v>0</v>
      </c>
      <c r="AF207" s="3">
        <v>340.14666666666659</v>
      </c>
      <c r="AG207" s="3">
        <v>6800.9933333333329</v>
      </c>
      <c r="AH207" s="4">
        <v>5.6646738999999995</v>
      </c>
    </row>
    <row r="208" spans="1:34" x14ac:dyDescent="0.25">
      <c r="A208">
        <v>2016</v>
      </c>
      <c r="B208">
        <v>202</v>
      </c>
      <c r="C208" s="1">
        <v>42571</v>
      </c>
      <c r="D208" t="s">
        <v>618</v>
      </c>
      <c r="E208">
        <v>3</v>
      </c>
      <c r="F208">
        <v>100</v>
      </c>
      <c r="G208" s="2">
        <f t="shared" si="9"/>
        <v>1</v>
      </c>
      <c r="H208">
        <v>23</v>
      </c>
      <c r="I208">
        <v>11</v>
      </c>
      <c r="J208">
        <v>14</v>
      </c>
      <c r="K208">
        <v>87</v>
      </c>
      <c r="L208" s="2">
        <f t="shared" si="10"/>
        <v>0.87</v>
      </c>
      <c r="M208">
        <v>23</v>
      </c>
      <c r="N208">
        <v>10</v>
      </c>
      <c r="O208">
        <v>13</v>
      </c>
      <c r="P208">
        <v>104</v>
      </c>
      <c r="Q208" s="2">
        <f t="shared" si="11"/>
        <v>1.04</v>
      </c>
      <c r="R208">
        <v>22</v>
      </c>
      <c r="S208">
        <v>10</v>
      </c>
      <c r="T208">
        <v>12</v>
      </c>
      <c r="U208" s="3">
        <v>20.333333333333332</v>
      </c>
      <c r="V208" s="3">
        <v>17</v>
      </c>
      <c r="W208" s="3">
        <v>0</v>
      </c>
      <c r="X208" s="3">
        <v>2.3333333333333335</v>
      </c>
      <c r="Y208" s="3">
        <v>0</v>
      </c>
      <c r="Z208" s="2">
        <v>20.303333333333331</v>
      </c>
      <c r="AA208" s="2">
        <v>20.203333333333333</v>
      </c>
      <c r="AB208" s="2">
        <v>42.836666666666666</v>
      </c>
      <c r="AC208" s="3">
        <v>1969.4233333333327</v>
      </c>
      <c r="AD208" s="3">
        <v>1959.7233333333334</v>
      </c>
      <c r="AE208" s="3">
        <v>0</v>
      </c>
      <c r="AF208" s="3">
        <v>226.01</v>
      </c>
      <c r="AG208" s="3">
        <v>4155.1566666666658</v>
      </c>
      <c r="AH208" s="4">
        <v>3.7415518999999997</v>
      </c>
    </row>
    <row r="209" spans="1:34" x14ac:dyDescent="0.25">
      <c r="A209">
        <v>2016</v>
      </c>
      <c r="B209">
        <v>202</v>
      </c>
      <c r="C209" s="1">
        <v>42571</v>
      </c>
      <c r="D209" t="s">
        <v>619</v>
      </c>
      <c r="E209">
        <v>3</v>
      </c>
      <c r="F209">
        <v>49</v>
      </c>
      <c r="G209" s="2">
        <f t="shared" si="9"/>
        <v>0.49</v>
      </c>
      <c r="H209">
        <v>20</v>
      </c>
      <c r="I209">
        <v>8</v>
      </c>
      <c r="J209">
        <v>12</v>
      </c>
      <c r="K209">
        <v>82</v>
      </c>
      <c r="L209" s="2">
        <f t="shared" si="10"/>
        <v>0.82</v>
      </c>
      <c r="M209">
        <v>23</v>
      </c>
      <c r="N209">
        <v>8</v>
      </c>
      <c r="O209">
        <v>15</v>
      </c>
      <c r="P209">
        <v>70</v>
      </c>
      <c r="Q209" s="2">
        <f t="shared" si="11"/>
        <v>0.7</v>
      </c>
      <c r="R209">
        <v>25</v>
      </c>
      <c r="S209">
        <v>8</v>
      </c>
      <c r="T209">
        <v>17</v>
      </c>
      <c r="U209" s="3">
        <v>21.666666666666668</v>
      </c>
      <c r="V209" s="3">
        <v>23</v>
      </c>
      <c r="W209" s="3">
        <v>0.66666666666666663</v>
      </c>
      <c r="X209" s="3">
        <v>10</v>
      </c>
      <c r="Y209" s="3">
        <v>0</v>
      </c>
      <c r="Z209" s="2">
        <v>18.893333333333334</v>
      </c>
      <c r="AA209" s="2">
        <v>26.956666666666667</v>
      </c>
      <c r="AB209" s="2">
        <v>55.79</v>
      </c>
      <c r="AC209" s="3">
        <v>1832.6533333333334</v>
      </c>
      <c r="AD209" s="3">
        <v>2614.7966666666666</v>
      </c>
      <c r="AE209" s="3">
        <v>0</v>
      </c>
      <c r="AF209" s="3">
        <v>964.18</v>
      </c>
      <c r="AG209" s="3">
        <v>5411.63</v>
      </c>
      <c r="AH209" s="4">
        <v>3.0164768999999998</v>
      </c>
    </row>
    <row r="210" spans="1:34" x14ac:dyDescent="0.25">
      <c r="A210">
        <v>2016</v>
      </c>
      <c r="B210">
        <v>202</v>
      </c>
      <c r="C210" s="1">
        <v>42571</v>
      </c>
      <c r="D210" t="s">
        <v>620</v>
      </c>
      <c r="E210">
        <v>3</v>
      </c>
      <c r="F210">
        <v>77</v>
      </c>
      <c r="G210" s="2">
        <f t="shared" si="9"/>
        <v>0.77</v>
      </c>
      <c r="H210">
        <v>22</v>
      </c>
      <c r="I210">
        <v>7</v>
      </c>
      <c r="J210">
        <v>15</v>
      </c>
      <c r="K210">
        <v>93</v>
      </c>
      <c r="L210" s="2">
        <f t="shared" si="10"/>
        <v>0.93</v>
      </c>
      <c r="M210">
        <v>23</v>
      </c>
      <c r="N210">
        <v>7</v>
      </c>
      <c r="O210">
        <v>16</v>
      </c>
      <c r="P210">
        <v>99</v>
      </c>
      <c r="Q210" s="2">
        <f t="shared" si="11"/>
        <v>0.99</v>
      </c>
      <c r="R210">
        <v>23</v>
      </c>
      <c r="S210">
        <v>8</v>
      </c>
      <c r="T210">
        <v>15</v>
      </c>
      <c r="U210" s="3">
        <v>30.333333333333332</v>
      </c>
      <c r="V210" s="3">
        <v>20</v>
      </c>
      <c r="W210" s="3">
        <v>1</v>
      </c>
      <c r="X210" s="3">
        <v>5</v>
      </c>
      <c r="Y210" s="3">
        <v>0</v>
      </c>
      <c r="Z210" s="2">
        <v>24.51</v>
      </c>
      <c r="AA210" s="2">
        <v>30.496666666666666</v>
      </c>
      <c r="AB210" s="2">
        <v>63.913333333333327</v>
      </c>
      <c r="AC210" s="3">
        <v>2377.4699999999998</v>
      </c>
      <c r="AD210" s="3">
        <v>2958.1766666666663</v>
      </c>
      <c r="AE210" s="3">
        <v>0</v>
      </c>
      <c r="AF210" s="3">
        <v>863.9466666666666</v>
      </c>
      <c r="AG210" s="3">
        <v>6199.5933333333323</v>
      </c>
      <c r="AH210" s="4">
        <v>3.9290981666666664</v>
      </c>
    </row>
    <row r="211" spans="1:34" x14ac:dyDescent="0.25">
      <c r="A211">
        <v>2016</v>
      </c>
      <c r="B211">
        <v>202</v>
      </c>
      <c r="C211" s="1">
        <v>42571</v>
      </c>
      <c r="D211" t="s">
        <v>621</v>
      </c>
      <c r="E211">
        <v>3</v>
      </c>
      <c r="F211">
        <v>131</v>
      </c>
      <c r="G211" s="2">
        <f t="shared" si="9"/>
        <v>1.31</v>
      </c>
      <c r="H211">
        <v>28</v>
      </c>
      <c r="I211">
        <v>8</v>
      </c>
      <c r="J211">
        <v>20</v>
      </c>
      <c r="K211">
        <v>122</v>
      </c>
      <c r="L211" s="2">
        <f t="shared" si="10"/>
        <v>1.22</v>
      </c>
      <c r="M211">
        <v>25</v>
      </c>
      <c r="N211">
        <v>5</v>
      </c>
      <c r="O211">
        <v>20</v>
      </c>
      <c r="P211">
        <v>111</v>
      </c>
      <c r="Q211" s="2">
        <f t="shared" si="11"/>
        <v>1.1100000000000001</v>
      </c>
      <c r="R211">
        <v>26</v>
      </c>
      <c r="S211">
        <v>6</v>
      </c>
      <c r="T211">
        <v>20</v>
      </c>
      <c r="U211" s="3">
        <v>33.333333333333336</v>
      </c>
      <c r="V211" s="3">
        <v>30.333333333333332</v>
      </c>
      <c r="W211" s="3">
        <v>0.33333333333333331</v>
      </c>
      <c r="X211" s="3">
        <v>5.666666666666667</v>
      </c>
      <c r="Y211" s="3">
        <v>0</v>
      </c>
      <c r="Z211" s="2">
        <v>31.72666666666667</v>
      </c>
      <c r="AA211" s="2">
        <v>43.629999999999995</v>
      </c>
      <c r="AB211" s="2">
        <v>82.233333333333334</v>
      </c>
      <c r="AC211" s="3">
        <v>3077.4866666666667</v>
      </c>
      <c r="AD211" s="3">
        <v>4232.1099999999997</v>
      </c>
      <c r="AE211" s="3">
        <v>0</v>
      </c>
      <c r="AF211" s="3">
        <v>667.03666666666663</v>
      </c>
      <c r="AG211" s="3">
        <v>7976.6333333333332</v>
      </c>
      <c r="AH211" s="4">
        <v>6.4322122666666655</v>
      </c>
    </row>
    <row r="212" spans="1:34" x14ac:dyDescent="0.25">
      <c r="A212">
        <v>2016</v>
      </c>
      <c r="B212">
        <v>202</v>
      </c>
      <c r="C212" s="1">
        <v>42571</v>
      </c>
      <c r="D212" t="s">
        <v>622</v>
      </c>
      <c r="E212">
        <v>3</v>
      </c>
      <c r="F212">
        <v>103</v>
      </c>
      <c r="G212" s="2">
        <f t="shared" si="9"/>
        <v>1.03</v>
      </c>
      <c r="H212">
        <v>25</v>
      </c>
      <c r="I212">
        <v>8</v>
      </c>
      <c r="J212">
        <v>17</v>
      </c>
      <c r="K212">
        <v>104</v>
      </c>
      <c r="L212" s="2">
        <f t="shared" si="10"/>
        <v>1.04</v>
      </c>
      <c r="M212">
        <v>25</v>
      </c>
      <c r="N212">
        <v>6</v>
      </c>
      <c r="O212">
        <v>19</v>
      </c>
      <c r="P212">
        <v>101</v>
      </c>
      <c r="Q212" s="2">
        <f t="shared" si="11"/>
        <v>1.01</v>
      </c>
      <c r="R212">
        <v>21</v>
      </c>
      <c r="S212">
        <v>6</v>
      </c>
      <c r="T212">
        <v>15</v>
      </c>
      <c r="U212" s="3">
        <v>22.666666666666668</v>
      </c>
      <c r="V212" s="3">
        <v>24</v>
      </c>
      <c r="W212" s="3">
        <v>0.66666666666666663</v>
      </c>
      <c r="X212" s="3">
        <v>3.3333333333333335</v>
      </c>
      <c r="Y212" s="3">
        <v>0</v>
      </c>
      <c r="Z212" s="2">
        <v>23.253333333333334</v>
      </c>
      <c r="AA212" s="2">
        <v>28.873333333333335</v>
      </c>
      <c r="AB212" s="2">
        <v>56.43</v>
      </c>
      <c r="AC212" s="3">
        <v>2255.5733333333333</v>
      </c>
      <c r="AD212" s="3">
        <v>2800.7133333333336</v>
      </c>
      <c r="AE212" s="3">
        <v>0</v>
      </c>
      <c r="AF212" s="3">
        <v>417.42333333333335</v>
      </c>
      <c r="AG212" s="3">
        <v>5473.71</v>
      </c>
      <c r="AH212" s="4">
        <v>4.6657743666666667</v>
      </c>
    </row>
    <row r="213" spans="1:34" x14ac:dyDescent="0.25">
      <c r="A213">
        <v>2016</v>
      </c>
      <c r="B213">
        <v>202</v>
      </c>
      <c r="C213" s="1">
        <v>42571</v>
      </c>
      <c r="D213" t="s">
        <v>623</v>
      </c>
      <c r="E213">
        <v>3</v>
      </c>
      <c r="F213">
        <v>104</v>
      </c>
      <c r="G213" s="2">
        <f t="shared" si="9"/>
        <v>1.04</v>
      </c>
      <c r="H213">
        <v>26</v>
      </c>
      <c r="I213">
        <v>6</v>
      </c>
      <c r="J213">
        <v>20</v>
      </c>
      <c r="K213">
        <v>110</v>
      </c>
      <c r="L213" s="2">
        <f t="shared" si="10"/>
        <v>1.1000000000000001</v>
      </c>
      <c r="M213">
        <v>26</v>
      </c>
      <c r="N213">
        <v>5</v>
      </c>
      <c r="O213">
        <v>21</v>
      </c>
      <c r="P213">
        <v>108</v>
      </c>
      <c r="Q213" s="2">
        <f t="shared" si="11"/>
        <v>1.08</v>
      </c>
      <c r="R213">
        <v>26</v>
      </c>
      <c r="S213">
        <v>9</v>
      </c>
      <c r="T213">
        <v>17</v>
      </c>
      <c r="U213" s="3">
        <v>28.333333333333332</v>
      </c>
      <c r="V213" s="3">
        <v>29.666666666666668</v>
      </c>
      <c r="W213" s="3">
        <v>0.66666666666666663</v>
      </c>
      <c r="X213" s="3">
        <v>6</v>
      </c>
      <c r="Y213" s="3">
        <v>0</v>
      </c>
      <c r="Z213" s="2">
        <v>27.02</v>
      </c>
      <c r="AA213" s="2">
        <v>32.486666666666665</v>
      </c>
      <c r="AB213" s="2">
        <v>67.803333333333327</v>
      </c>
      <c r="AC213" s="3">
        <v>2620.94</v>
      </c>
      <c r="AD213" s="3">
        <v>3151.206666666666</v>
      </c>
      <c r="AE213" s="3">
        <v>0</v>
      </c>
      <c r="AF213" s="3">
        <v>804.77666666666664</v>
      </c>
      <c r="AG213" s="3">
        <v>6576.9233333333323</v>
      </c>
      <c r="AH213" s="4">
        <v>5.1695697333333337</v>
      </c>
    </row>
    <row r="214" spans="1:34" x14ac:dyDescent="0.25">
      <c r="A214">
        <v>2016</v>
      </c>
      <c r="B214">
        <v>202</v>
      </c>
      <c r="C214" s="1">
        <v>42571</v>
      </c>
      <c r="D214" t="s">
        <v>624</v>
      </c>
      <c r="E214">
        <v>3</v>
      </c>
      <c r="F214">
        <v>120</v>
      </c>
      <c r="G214" s="2">
        <f t="shared" si="9"/>
        <v>1.2</v>
      </c>
      <c r="H214">
        <v>26</v>
      </c>
      <c r="I214">
        <v>7</v>
      </c>
      <c r="J214">
        <v>19</v>
      </c>
      <c r="K214">
        <v>118</v>
      </c>
      <c r="L214" s="2">
        <f t="shared" si="10"/>
        <v>1.18</v>
      </c>
      <c r="M214">
        <v>24</v>
      </c>
      <c r="N214">
        <v>6</v>
      </c>
      <c r="O214">
        <v>18</v>
      </c>
      <c r="P214">
        <v>123</v>
      </c>
      <c r="Q214" s="2">
        <f t="shared" si="11"/>
        <v>1.23</v>
      </c>
      <c r="R214">
        <v>24</v>
      </c>
      <c r="S214">
        <v>7</v>
      </c>
      <c r="T214">
        <v>17</v>
      </c>
      <c r="U214" s="3">
        <v>32</v>
      </c>
      <c r="V214" s="3">
        <v>25.333333333333332</v>
      </c>
      <c r="W214" s="3">
        <v>0.33333333333333331</v>
      </c>
      <c r="X214" s="3">
        <v>4.666666666666667</v>
      </c>
      <c r="Y214" s="3">
        <v>0</v>
      </c>
      <c r="Z214" s="2">
        <v>30.08666666666667</v>
      </c>
      <c r="AA214" s="2">
        <v>42.38</v>
      </c>
      <c r="AB214" s="2">
        <v>78.12</v>
      </c>
      <c r="AC214" s="3">
        <v>2918.4066666666668</v>
      </c>
      <c r="AD214" s="3">
        <v>4110.8599999999997</v>
      </c>
      <c r="AE214" s="3">
        <v>0</v>
      </c>
      <c r="AF214" s="3">
        <v>548.37333333333333</v>
      </c>
      <c r="AG214" s="3">
        <v>7577.6399999999994</v>
      </c>
      <c r="AH214" s="4">
        <v>6.3362986666666661</v>
      </c>
    </row>
    <row r="215" spans="1:34" x14ac:dyDescent="0.25">
      <c r="A215">
        <v>2016</v>
      </c>
      <c r="B215">
        <v>202</v>
      </c>
      <c r="C215" s="1">
        <v>42571</v>
      </c>
      <c r="D215" t="s">
        <v>625</v>
      </c>
      <c r="E215">
        <v>3</v>
      </c>
      <c r="F215">
        <v>99</v>
      </c>
      <c r="G215" s="2">
        <f t="shared" si="9"/>
        <v>0.99</v>
      </c>
      <c r="H215">
        <v>27</v>
      </c>
      <c r="I215">
        <v>8</v>
      </c>
      <c r="J215">
        <v>19</v>
      </c>
      <c r="K215">
        <v>101</v>
      </c>
      <c r="L215" s="2">
        <f t="shared" si="10"/>
        <v>1.01</v>
      </c>
      <c r="M215">
        <v>26</v>
      </c>
      <c r="N215">
        <v>7</v>
      </c>
      <c r="O215">
        <v>19</v>
      </c>
      <c r="P215">
        <v>104</v>
      </c>
      <c r="Q215" s="2">
        <f t="shared" si="11"/>
        <v>1.04</v>
      </c>
      <c r="R215">
        <v>27</v>
      </c>
      <c r="S215">
        <v>8</v>
      </c>
      <c r="T215">
        <v>19</v>
      </c>
      <c r="U215" s="3">
        <v>35</v>
      </c>
      <c r="V215" s="3">
        <v>44.333333333333336</v>
      </c>
      <c r="W215" s="3">
        <v>0.33333333333333331</v>
      </c>
      <c r="X215" s="3">
        <v>7.333333333333333</v>
      </c>
      <c r="Y215" s="3">
        <v>0</v>
      </c>
      <c r="Z215" s="2">
        <v>31.97</v>
      </c>
      <c r="AA215" s="2">
        <v>43.41</v>
      </c>
      <c r="AB215" s="2">
        <v>82.25</v>
      </c>
      <c r="AC215" s="3">
        <v>3101.0899999999997</v>
      </c>
      <c r="AD215" s="3">
        <v>4210.7699999999995</v>
      </c>
      <c r="AE215" s="3">
        <v>0</v>
      </c>
      <c r="AF215" s="3">
        <v>666.39</v>
      </c>
      <c r="AG215" s="3">
        <v>7978.2499999999991</v>
      </c>
      <c r="AH215" s="4">
        <v>6.2046728999999985</v>
      </c>
    </row>
    <row r="216" spans="1:34" x14ac:dyDescent="0.25">
      <c r="A216">
        <v>2016</v>
      </c>
      <c r="B216">
        <v>202</v>
      </c>
      <c r="C216" s="1">
        <v>42571</v>
      </c>
      <c r="D216" t="s">
        <v>626</v>
      </c>
      <c r="E216">
        <v>3</v>
      </c>
      <c r="F216">
        <v>112</v>
      </c>
      <c r="G216" s="2">
        <f t="shared" si="9"/>
        <v>1.1200000000000001</v>
      </c>
      <c r="H216">
        <v>26</v>
      </c>
      <c r="I216">
        <v>6</v>
      </c>
      <c r="J216">
        <v>20</v>
      </c>
      <c r="K216">
        <v>107</v>
      </c>
      <c r="L216" s="2">
        <f t="shared" si="10"/>
        <v>1.07</v>
      </c>
      <c r="M216">
        <v>23</v>
      </c>
      <c r="N216">
        <v>7</v>
      </c>
      <c r="O216">
        <v>16</v>
      </c>
      <c r="P216">
        <v>115</v>
      </c>
      <c r="Q216" s="2">
        <f t="shared" si="11"/>
        <v>1.1499999999999999</v>
      </c>
      <c r="R216">
        <v>25</v>
      </c>
      <c r="S216">
        <v>7</v>
      </c>
      <c r="T216">
        <v>18</v>
      </c>
      <c r="U216" s="3">
        <v>25</v>
      </c>
      <c r="V216" s="3">
        <v>19.333333333333332</v>
      </c>
      <c r="W216" s="3">
        <v>0</v>
      </c>
      <c r="X216" s="3">
        <v>3</v>
      </c>
      <c r="Y216" s="3">
        <v>0</v>
      </c>
      <c r="Z216" s="2">
        <v>22.346666666666668</v>
      </c>
      <c r="AA216" s="2">
        <v>31.016666666666666</v>
      </c>
      <c r="AB216" s="2">
        <v>55.47</v>
      </c>
      <c r="AC216" s="3">
        <v>2167.6266666666666</v>
      </c>
      <c r="AD216" s="3">
        <v>3008.6166666666663</v>
      </c>
      <c r="AE216" s="3">
        <v>0</v>
      </c>
      <c r="AF216" s="3">
        <v>204.34666666666666</v>
      </c>
      <c r="AG216" s="3">
        <v>5380.5899999999992</v>
      </c>
      <c r="AH216" s="4">
        <v>4.6584346999999999</v>
      </c>
    </row>
    <row r="217" spans="1:34" x14ac:dyDescent="0.25">
      <c r="A217">
        <v>2016</v>
      </c>
      <c r="B217">
        <v>202</v>
      </c>
      <c r="C217" s="1">
        <v>42571</v>
      </c>
      <c r="D217" t="s">
        <v>627</v>
      </c>
      <c r="E217">
        <v>3</v>
      </c>
      <c r="F217">
        <v>59</v>
      </c>
      <c r="G217" s="2">
        <f t="shared" si="9"/>
        <v>0.59</v>
      </c>
      <c r="H217">
        <v>20</v>
      </c>
      <c r="I217">
        <v>7</v>
      </c>
      <c r="J217">
        <v>13</v>
      </c>
      <c r="K217">
        <v>81</v>
      </c>
      <c r="L217" s="2">
        <f t="shared" si="10"/>
        <v>0.81</v>
      </c>
      <c r="M217">
        <v>23</v>
      </c>
      <c r="N217">
        <v>8</v>
      </c>
      <c r="O217">
        <v>15</v>
      </c>
      <c r="P217">
        <v>91</v>
      </c>
      <c r="Q217" s="2">
        <f t="shared" si="11"/>
        <v>0.91</v>
      </c>
      <c r="R217">
        <v>24</v>
      </c>
      <c r="S217">
        <v>6</v>
      </c>
      <c r="T217">
        <v>18</v>
      </c>
      <c r="U217" s="3">
        <v>23</v>
      </c>
      <c r="V217" s="3">
        <v>12.666666666666666</v>
      </c>
      <c r="W217" s="3">
        <v>0.33333333333333331</v>
      </c>
      <c r="X217" s="3">
        <v>6.333333333333333</v>
      </c>
      <c r="Y217" s="3">
        <v>0</v>
      </c>
      <c r="Z217" s="2">
        <v>18.256666666666668</v>
      </c>
      <c r="AA217" s="2">
        <v>21.41333333333333</v>
      </c>
      <c r="AB217" s="2">
        <v>49.146666666666668</v>
      </c>
      <c r="AC217" s="3">
        <v>1770.8966666666668</v>
      </c>
      <c r="AD217" s="3">
        <v>2077.0933333333328</v>
      </c>
      <c r="AE217" s="3">
        <v>0</v>
      </c>
      <c r="AF217" s="3">
        <v>919.23666666666657</v>
      </c>
      <c r="AG217" s="3">
        <v>4767.2266666666665</v>
      </c>
      <c r="AH217" s="4">
        <v>3.2727896999999997</v>
      </c>
    </row>
    <row r="218" spans="1:34" x14ac:dyDescent="0.25">
      <c r="A218">
        <v>2016</v>
      </c>
      <c r="B218">
        <v>202</v>
      </c>
      <c r="C218" s="1">
        <v>42571</v>
      </c>
      <c r="D218" t="s">
        <v>628</v>
      </c>
      <c r="E218">
        <v>3</v>
      </c>
      <c r="F218">
        <v>120</v>
      </c>
      <c r="G218" s="2">
        <f t="shared" si="9"/>
        <v>1.2</v>
      </c>
      <c r="H218">
        <v>25</v>
      </c>
      <c r="I218">
        <v>7</v>
      </c>
      <c r="J218">
        <v>18</v>
      </c>
      <c r="K218">
        <v>128</v>
      </c>
      <c r="L218" s="2">
        <f t="shared" si="10"/>
        <v>1.28</v>
      </c>
      <c r="M218">
        <v>25</v>
      </c>
      <c r="N218">
        <v>7</v>
      </c>
      <c r="O218">
        <v>18</v>
      </c>
      <c r="P218">
        <v>130</v>
      </c>
      <c r="Q218" s="2">
        <f t="shared" si="11"/>
        <v>1.3</v>
      </c>
      <c r="R218">
        <v>26</v>
      </c>
      <c r="S218">
        <v>6</v>
      </c>
      <c r="T218">
        <v>20</v>
      </c>
      <c r="U218" s="3">
        <v>40.666666666666664</v>
      </c>
      <c r="V218" s="3">
        <v>24.666666666666668</v>
      </c>
      <c r="W218" s="3">
        <v>0.66666666666666663</v>
      </c>
      <c r="X218" s="3">
        <v>3</v>
      </c>
      <c r="Y218" s="3">
        <v>0</v>
      </c>
      <c r="Z218" s="2">
        <v>34.563333333333333</v>
      </c>
      <c r="AA218" s="2">
        <v>51.580000000000005</v>
      </c>
      <c r="AB218" s="2">
        <v>90.266666666666666</v>
      </c>
      <c r="AC218" s="3">
        <v>3352.6433333333334</v>
      </c>
      <c r="AD218" s="3">
        <v>5003.26</v>
      </c>
      <c r="AE218" s="3">
        <v>0</v>
      </c>
      <c r="AF218" s="3">
        <v>399.96333333333331</v>
      </c>
      <c r="AG218" s="3">
        <v>8755.8666666666668</v>
      </c>
      <c r="AH218" s="4">
        <v>7.1749315666666655</v>
      </c>
    </row>
    <row r="219" spans="1:34" x14ac:dyDescent="0.25">
      <c r="A219">
        <v>2016</v>
      </c>
      <c r="B219">
        <v>202</v>
      </c>
      <c r="C219" s="1">
        <v>42571</v>
      </c>
      <c r="D219" t="s">
        <v>629</v>
      </c>
      <c r="E219">
        <v>3</v>
      </c>
      <c r="F219">
        <v>125</v>
      </c>
      <c r="G219" s="2">
        <f t="shared" si="9"/>
        <v>1.25</v>
      </c>
      <c r="H219">
        <v>24</v>
      </c>
      <c r="I219">
        <v>7</v>
      </c>
      <c r="J219">
        <v>17</v>
      </c>
      <c r="K219">
        <v>128</v>
      </c>
      <c r="L219" s="2">
        <f t="shared" si="10"/>
        <v>1.28</v>
      </c>
      <c r="M219">
        <v>25</v>
      </c>
      <c r="N219">
        <v>7</v>
      </c>
      <c r="O219">
        <v>18</v>
      </c>
      <c r="P219">
        <v>132</v>
      </c>
      <c r="Q219" s="2">
        <f t="shared" si="11"/>
        <v>1.32</v>
      </c>
      <c r="R219">
        <v>26</v>
      </c>
      <c r="S219">
        <v>6</v>
      </c>
      <c r="T219">
        <v>20</v>
      </c>
      <c r="U219" s="3">
        <v>40.333333333333336</v>
      </c>
      <c r="V219" s="3">
        <v>25.666666666666668</v>
      </c>
      <c r="W219" s="3">
        <v>0.66666666666666663</v>
      </c>
      <c r="X219" s="3">
        <v>4</v>
      </c>
      <c r="Y219" s="3">
        <v>0</v>
      </c>
      <c r="Z219" s="2">
        <v>40.020000000000003</v>
      </c>
      <c r="AA219" s="2">
        <v>57.96</v>
      </c>
      <c r="AB219" s="2">
        <v>102.18</v>
      </c>
      <c r="AC219" s="3">
        <v>3881.94</v>
      </c>
      <c r="AD219" s="3">
        <v>5622.119999999999</v>
      </c>
      <c r="AE219" s="3">
        <v>0</v>
      </c>
      <c r="AF219" s="3">
        <v>407.40000000000003</v>
      </c>
      <c r="AG219" s="3">
        <v>9911.4599999999991</v>
      </c>
      <c r="AH219" s="4">
        <v>4.3642595666666661</v>
      </c>
    </row>
    <row r="220" spans="1:34" x14ac:dyDescent="0.25">
      <c r="A220">
        <v>2016</v>
      </c>
      <c r="B220">
        <v>202</v>
      </c>
      <c r="C220" s="1">
        <v>42571</v>
      </c>
      <c r="D220" t="s">
        <v>630</v>
      </c>
      <c r="E220">
        <v>3</v>
      </c>
      <c r="F220">
        <v>110</v>
      </c>
      <c r="G220" s="2">
        <f t="shared" si="9"/>
        <v>1.1000000000000001</v>
      </c>
      <c r="H220">
        <v>25</v>
      </c>
      <c r="I220">
        <v>6</v>
      </c>
      <c r="J220">
        <v>19</v>
      </c>
      <c r="K220">
        <v>112</v>
      </c>
      <c r="L220" s="2">
        <f t="shared" si="10"/>
        <v>1.1200000000000001</v>
      </c>
      <c r="M220">
        <v>25</v>
      </c>
      <c r="N220">
        <v>6</v>
      </c>
      <c r="O220">
        <v>19</v>
      </c>
      <c r="P220">
        <v>99</v>
      </c>
      <c r="Q220" s="2">
        <f t="shared" si="11"/>
        <v>0.99</v>
      </c>
      <c r="R220">
        <v>22</v>
      </c>
      <c r="S220">
        <v>5</v>
      </c>
      <c r="T220">
        <v>17</v>
      </c>
      <c r="U220" s="3">
        <v>34.333333333333336</v>
      </c>
      <c r="V220" s="3">
        <v>19.333333333333332</v>
      </c>
      <c r="W220" s="3">
        <v>1.3333333333333333</v>
      </c>
      <c r="X220" s="3">
        <v>8.6666666666666661</v>
      </c>
      <c r="Y220" s="3">
        <v>0</v>
      </c>
      <c r="Z220" s="2">
        <v>27.733333333333334</v>
      </c>
      <c r="AA220" s="2">
        <v>35.926666666666669</v>
      </c>
      <c r="AB220" s="2">
        <v>74.353333333333339</v>
      </c>
      <c r="AC220" s="3">
        <v>2690.1333333333332</v>
      </c>
      <c r="AD220" s="3">
        <v>3484.8866666666668</v>
      </c>
      <c r="AE220" s="3">
        <v>0</v>
      </c>
      <c r="AF220" s="3">
        <v>1037.2533333333333</v>
      </c>
      <c r="AG220" s="3">
        <v>7212.2733333333335</v>
      </c>
      <c r="AH220" s="4">
        <v>5.1824351666666653</v>
      </c>
    </row>
    <row r="221" spans="1:34" x14ac:dyDescent="0.25">
      <c r="A221">
        <v>2016</v>
      </c>
      <c r="B221">
        <v>202</v>
      </c>
      <c r="C221" s="1">
        <v>42571</v>
      </c>
      <c r="D221" t="s">
        <v>631</v>
      </c>
      <c r="E221">
        <v>3</v>
      </c>
      <c r="F221">
        <v>69</v>
      </c>
      <c r="G221" s="2">
        <f t="shared" si="9"/>
        <v>0.69</v>
      </c>
      <c r="H221">
        <v>20</v>
      </c>
      <c r="I221">
        <v>8</v>
      </c>
      <c r="J221">
        <v>12</v>
      </c>
      <c r="K221">
        <v>84</v>
      </c>
      <c r="L221" s="2">
        <f t="shared" si="10"/>
        <v>0.84</v>
      </c>
      <c r="M221">
        <v>22</v>
      </c>
      <c r="N221">
        <v>6</v>
      </c>
      <c r="O221">
        <v>16</v>
      </c>
      <c r="P221">
        <v>83</v>
      </c>
      <c r="Q221" s="2">
        <f t="shared" si="11"/>
        <v>0.83</v>
      </c>
      <c r="R221">
        <v>23</v>
      </c>
      <c r="S221">
        <v>6</v>
      </c>
      <c r="T221">
        <v>17</v>
      </c>
      <c r="U221" s="3">
        <v>16.333333333333332</v>
      </c>
      <c r="V221" s="3">
        <v>12.666666666666666</v>
      </c>
      <c r="W221" s="3">
        <v>1</v>
      </c>
      <c r="X221" s="3">
        <v>8.6666666666666661</v>
      </c>
      <c r="Y221" s="3">
        <v>0</v>
      </c>
      <c r="Z221" s="2">
        <v>16.726666666666667</v>
      </c>
      <c r="AA221" s="2">
        <v>19.353333333333335</v>
      </c>
      <c r="AB221" s="2">
        <v>43.26</v>
      </c>
      <c r="AC221" s="3">
        <v>1622.4866666666665</v>
      </c>
      <c r="AD221" s="3">
        <v>1877.2733333333335</v>
      </c>
      <c r="AE221" s="3">
        <v>0</v>
      </c>
      <c r="AF221" s="3">
        <v>696.45999999999981</v>
      </c>
      <c r="AG221" s="3">
        <v>4196.22</v>
      </c>
      <c r="AH221" s="4">
        <v>2.7240509999999993</v>
      </c>
    </row>
    <row r="222" spans="1:34" x14ac:dyDescent="0.25">
      <c r="A222">
        <v>2016</v>
      </c>
      <c r="B222">
        <v>202</v>
      </c>
      <c r="C222" s="1">
        <v>42571</v>
      </c>
      <c r="D222" t="s">
        <v>632</v>
      </c>
      <c r="E222">
        <v>3</v>
      </c>
      <c r="F222">
        <v>103</v>
      </c>
      <c r="G222" s="2">
        <f t="shared" si="9"/>
        <v>1.03</v>
      </c>
      <c r="H222">
        <v>23</v>
      </c>
      <c r="I222">
        <v>9</v>
      </c>
      <c r="J222">
        <v>14</v>
      </c>
      <c r="K222">
        <v>125</v>
      </c>
      <c r="L222" s="2">
        <f t="shared" si="10"/>
        <v>1.25</v>
      </c>
      <c r="M222">
        <v>25</v>
      </c>
      <c r="N222">
        <v>7</v>
      </c>
      <c r="O222">
        <v>18</v>
      </c>
      <c r="P222">
        <v>124</v>
      </c>
      <c r="Q222" s="2">
        <f t="shared" si="11"/>
        <v>1.24</v>
      </c>
      <c r="R222">
        <v>25</v>
      </c>
      <c r="S222">
        <v>6</v>
      </c>
      <c r="T222">
        <v>19</v>
      </c>
      <c r="U222" s="3">
        <v>36.666666666666664</v>
      </c>
      <c r="V222" s="3">
        <v>13.333333333333334</v>
      </c>
      <c r="W222" s="3">
        <v>1</v>
      </c>
      <c r="X222" s="3">
        <v>2</v>
      </c>
      <c r="Y222" s="3">
        <v>0</v>
      </c>
      <c r="Z222" s="2">
        <v>27.47</v>
      </c>
      <c r="AA222" s="2">
        <v>37.543333333333329</v>
      </c>
      <c r="AB222" s="2">
        <v>68.25333333333333</v>
      </c>
      <c r="AC222" s="3">
        <v>2664.5899999999992</v>
      </c>
      <c r="AD222" s="3">
        <v>3641.7033333333325</v>
      </c>
      <c r="AE222" s="3">
        <v>0</v>
      </c>
      <c r="AF222" s="3">
        <v>314.27999999999997</v>
      </c>
      <c r="AG222" s="3">
        <v>6620.573333333331</v>
      </c>
      <c r="AH222" s="4">
        <v>5.8338645333333332</v>
      </c>
    </row>
    <row r="223" spans="1:34" x14ac:dyDescent="0.25">
      <c r="A223">
        <v>2016</v>
      </c>
      <c r="B223">
        <v>202</v>
      </c>
      <c r="C223" s="1">
        <v>42571</v>
      </c>
      <c r="D223" t="s">
        <v>633</v>
      </c>
      <c r="E223">
        <v>3</v>
      </c>
      <c r="F223">
        <v>120</v>
      </c>
      <c r="G223" s="2">
        <f t="shared" si="9"/>
        <v>1.2</v>
      </c>
      <c r="H223">
        <v>26</v>
      </c>
      <c r="I223">
        <v>6</v>
      </c>
      <c r="J223">
        <v>20</v>
      </c>
      <c r="K223">
        <v>132</v>
      </c>
      <c r="L223" s="2">
        <f t="shared" si="10"/>
        <v>1.32</v>
      </c>
      <c r="M223">
        <v>25</v>
      </c>
      <c r="N223">
        <v>7</v>
      </c>
      <c r="O223">
        <v>18</v>
      </c>
      <c r="P223">
        <v>124</v>
      </c>
      <c r="Q223" s="2">
        <f t="shared" si="11"/>
        <v>1.24</v>
      </c>
      <c r="R223">
        <v>24</v>
      </c>
      <c r="S223">
        <v>6</v>
      </c>
      <c r="T223">
        <v>18</v>
      </c>
      <c r="U223" s="3">
        <v>34.666666666666664</v>
      </c>
      <c r="V223" s="3">
        <v>21</v>
      </c>
      <c r="W223" s="3">
        <v>0.33333333333333331</v>
      </c>
      <c r="X223" s="3">
        <v>4.666666666666667</v>
      </c>
      <c r="Y223" s="3">
        <v>0</v>
      </c>
      <c r="Z223" s="2">
        <v>33.953333333333333</v>
      </c>
      <c r="AA223" s="2">
        <v>47.68</v>
      </c>
      <c r="AB223" s="2">
        <v>88.279999999999987</v>
      </c>
      <c r="AC223" s="3">
        <v>3293.4733333333334</v>
      </c>
      <c r="AD223" s="3">
        <v>4624.96</v>
      </c>
      <c r="AE223" s="3">
        <v>0</v>
      </c>
      <c r="AF223" s="3">
        <v>644.72666666666669</v>
      </c>
      <c r="AG223" s="3">
        <v>8563.16</v>
      </c>
      <c r="AH223" s="4">
        <v>6.7866017666666671</v>
      </c>
    </row>
    <row r="224" spans="1:34" x14ac:dyDescent="0.25">
      <c r="A224">
        <v>2016</v>
      </c>
      <c r="B224">
        <v>202</v>
      </c>
      <c r="C224" s="1">
        <v>42571</v>
      </c>
      <c r="D224" t="s">
        <v>634</v>
      </c>
      <c r="E224">
        <v>3</v>
      </c>
      <c r="F224">
        <v>112</v>
      </c>
      <c r="G224" s="2">
        <f t="shared" si="9"/>
        <v>1.1200000000000001</v>
      </c>
      <c r="H224">
        <v>22</v>
      </c>
      <c r="I224">
        <v>7</v>
      </c>
      <c r="J224">
        <v>15</v>
      </c>
      <c r="K224">
        <v>113</v>
      </c>
      <c r="L224" s="2">
        <f t="shared" si="10"/>
        <v>1.1299999999999999</v>
      </c>
      <c r="M224">
        <v>24</v>
      </c>
      <c r="N224">
        <v>6</v>
      </c>
      <c r="O224">
        <v>18</v>
      </c>
      <c r="P224">
        <v>111</v>
      </c>
      <c r="Q224" s="2">
        <f t="shared" si="11"/>
        <v>1.1100000000000001</v>
      </c>
      <c r="R224">
        <v>23</v>
      </c>
      <c r="S224">
        <v>5</v>
      </c>
      <c r="T224">
        <v>18</v>
      </c>
      <c r="U224" s="3">
        <v>21.666666666666668</v>
      </c>
      <c r="V224" s="3">
        <v>11</v>
      </c>
      <c r="W224" s="3">
        <v>0</v>
      </c>
      <c r="X224" s="3">
        <v>1.3333333333333333</v>
      </c>
      <c r="Y224" s="3">
        <v>0</v>
      </c>
      <c r="Z224" s="2">
        <v>18.04</v>
      </c>
      <c r="AA224" s="2">
        <v>24.22666666666667</v>
      </c>
      <c r="AB224" s="2">
        <v>43.916666666666664</v>
      </c>
      <c r="AC224" s="3">
        <v>1749.88</v>
      </c>
      <c r="AD224" s="3">
        <v>2349.9866666666667</v>
      </c>
      <c r="AE224" s="3">
        <v>0</v>
      </c>
      <c r="AF224" s="3">
        <v>160.05000000000001</v>
      </c>
      <c r="AG224" s="3">
        <v>4259.916666666667</v>
      </c>
      <c r="AH224" s="4">
        <v>3.7093478999999996</v>
      </c>
    </row>
    <row r="225" spans="1:34" x14ac:dyDescent="0.25">
      <c r="A225">
        <v>2016</v>
      </c>
      <c r="B225">
        <v>202</v>
      </c>
      <c r="C225" s="1">
        <v>42571</v>
      </c>
      <c r="D225" t="s">
        <v>635</v>
      </c>
      <c r="E225">
        <v>3</v>
      </c>
      <c r="F225">
        <v>106</v>
      </c>
      <c r="G225" s="2">
        <f t="shared" si="9"/>
        <v>1.06</v>
      </c>
      <c r="H225">
        <v>24</v>
      </c>
      <c r="I225">
        <v>7</v>
      </c>
      <c r="J225">
        <v>17</v>
      </c>
      <c r="K225">
        <v>93</v>
      </c>
      <c r="L225" s="2">
        <f t="shared" si="10"/>
        <v>0.93</v>
      </c>
      <c r="M225">
        <v>23</v>
      </c>
      <c r="N225">
        <v>6</v>
      </c>
      <c r="O225">
        <v>17</v>
      </c>
      <c r="P225">
        <v>94</v>
      </c>
      <c r="Q225" s="2">
        <f t="shared" si="11"/>
        <v>0.94</v>
      </c>
      <c r="R225">
        <v>25</v>
      </c>
      <c r="S225">
        <v>8</v>
      </c>
      <c r="T225">
        <v>17</v>
      </c>
      <c r="U225" s="3">
        <v>30.333333333333332</v>
      </c>
      <c r="V225" s="3">
        <v>20</v>
      </c>
      <c r="W225" s="3">
        <v>0</v>
      </c>
      <c r="X225" s="3">
        <v>8.3333333333333339</v>
      </c>
      <c r="Y225" s="3">
        <v>0</v>
      </c>
      <c r="Z225" s="2">
        <v>26.49</v>
      </c>
      <c r="AA225" s="2">
        <v>32.729999999999997</v>
      </c>
      <c r="AB225" s="2">
        <v>67.533333333333331</v>
      </c>
      <c r="AC225" s="3">
        <v>2569.5299999999997</v>
      </c>
      <c r="AD225" s="3">
        <v>3174.8099999999995</v>
      </c>
      <c r="AE225" s="3">
        <v>0</v>
      </c>
      <c r="AF225" s="3">
        <v>806.39333333333343</v>
      </c>
      <c r="AG225" s="3">
        <v>6550.7333333333327</v>
      </c>
      <c r="AH225" s="4">
        <v>4.6810389333333333</v>
      </c>
    </row>
    <row r="226" spans="1:34" x14ac:dyDescent="0.25">
      <c r="A226">
        <v>2016</v>
      </c>
      <c r="B226">
        <v>202</v>
      </c>
      <c r="C226" s="1">
        <v>42571</v>
      </c>
      <c r="D226" t="s">
        <v>636</v>
      </c>
      <c r="E226">
        <v>3</v>
      </c>
      <c r="F226">
        <v>113</v>
      </c>
      <c r="G226" s="2">
        <f t="shared" si="9"/>
        <v>1.1299999999999999</v>
      </c>
      <c r="H226">
        <v>25</v>
      </c>
      <c r="I226">
        <v>7</v>
      </c>
      <c r="J226">
        <v>18</v>
      </c>
      <c r="K226">
        <v>124</v>
      </c>
      <c r="L226" s="2">
        <f t="shared" si="10"/>
        <v>1.24</v>
      </c>
      <c r="M226">
        <v>24</v>
      </c>
      <c r="N226">
        <v>6</v>
      </c>
      <c r="O226">
        <v>18</v>
      </c>
      <c r="P226">
        <v>130</v>
      </c>
      <c r="Q226" s="2">
        <f t="shared" si="11"/>
        <v>1.3</v>
      </c>
      <c r="R226">
        <v>25</v>
      </c>
      <c r="S226">
        <v>6</v>
      </c>
      <c r="T226">
        <v>19</v>
      </c>
      <c r="U226" s="3">
        <v>36</v>
      </c>
      <c r="V226" s="3">
        <v>30</v>
      </c>
      <c r="W226" s="3">
        <v>0.33333333333333331</v>
      </c>
      <c r="X226" s="3">
        <v>5.333333333333333</v>
      </c>
      <c r="Y226" s="3">
        <v>0</v>
      </c>
      <c r="Z226" s="2">
        <v>33.81666666666667</v>
      </c>
      <c r="AA226" s="2">
        <v>51.816666666666663</v>
      </c>
      <c r="AB226" s="2">
        <v>90.376666666666665</v>
      </c>
      <c r="AC226" s="3">
        <v>3280.2166666666667</v>
      </c>
      <c r="AD226" s="3">
        <v>5026.2166666666662</v>
      </c>
      <c r="AE226" s="3">
        <v>0</v>
      </c>
      <c r="AF226" s="3">
        <v>460.10333333333324</v>
      </c>
      <c r="AG226" s="3">
        <v>8766.536666666665</v>
      </c>
      <c r="AH226" s="4">
        <v>4.1943608333333326</v>
      </c>
    </row>
    <row r="227" spans="1:34" x14ac:dyDescent="0.25">
      <c r="A227">
        <v>2016</v>
      </c>
      <c r="B227">
        <v>202</v>
      </c>
      <c r="C227" s="1">
        <v>42571</v>
      </c>
      <c r="D227" t="s">
        <v>637</v>
      </c>
      <c r="E227">
        <v>3</v>
      </c>
      <c r="F227">
        <v>107</v>
      </c>
      <c r="G227" s="2">
        <f t="shared" si="9"/>
        <v>1.07</v>
      </c>
      <c r="H227">
        <v>21</v>
      </c>
      <c r="I227">
        <v>7</v>
      </c>
      <c r="J227">
        <v>14</v>
      </c>
      <c r="K227">
        <v>129</v>
      </c>
      <c r="L227" s="2">
        <f t="shared" si="10"/>
        <v>1.29</v>
      </c>
      <c r="M227">
        <v>23</v>
      </c>
      <c r="N227">
        <v>6</v>
      </c>
      <c r="O227">
        <v>17</v>
      </c>
      <c r="P227">
        <v>123</v>
      </c>
      <c r="Q227" s="2">
        <f t="shared" si="11"/>
        <v>1.23</v>
      </c>
      <c r="R227">
        <v>26</v>
      </c>
      <c r="S227">
        <v>7</v>
      </c>
      <c r="T227">
        <v>19</v>
      </c>
      <c r="U227" s="3">
        <v>23.333333333333332</v>
      </c>
      <c r="V227" s="3">
        <v>16.666666666666668</v>
      </c>
      <c r="W227" s="3">
        <v>0</v>
      </c>
      <c r="X227" s="3">
        <v>2.3333333333333335</v>
      </c>
      <c r="Y227" s="3">
        <v>0</v>
      </c>
      <c r="Z227" s="2">
        <v>20.116666666666667</v>
      </c>
      <c r="AA227" s="2">
        <v>28.416666666666668</v>
      </c>
      <c r="AB227" s="2">
        <v>50.313333333333333</v>
      </c>
      <c r="AC227" s="3">
        <v>1951.3166666666668</v>
      </c>
      <c r="AD227" s="3">
        <v>2756.4166666666661</v>
      </c>
      <c r="AE227" s="3">
        <v>0</v>
      </c>
      <c r="AF227" s="3">
        <v>172.66</v>
      </c>
      <c r="AG227" s="3">
        <v>4880.3933333333325</v>
      </c>
      <c r="AH227" s="4">
        <v>4.5773653333333328</v>
      </c>
    </row>
    <row r="228" spans="1:34" x14ac:dyDescent="0.25">
      <c r="A228">
        <v>2016</v>
      </c>
      <c r="B228">
        <v>202</v>
      </c>
      <c r="C228" s="1">
        <v>42571</v>
      </c>
      <c r="D228" t="s">
        <v>638</v>
      </c>
      <c r="E228">
        <v>3</v>
      </c>
      <c r="F228">
        <v>67</v>
      </c>
      <c r="G228" s="2">
        <f t="shared" si="9"/>
        <v>0.67</v>
      </c>
      <c r="H228">
        <v>20</v>
      </c>
      <c r="I228">
        <v>6</v>
      </c>
      <c r="J228">
        <v>14</v>
      </c>
      <c r="K228">
        <v>100</v>
      </c>
      <c r="L228" s="2">
        <f t="shared" si="10"/>
        <v>1</v>
      </c>
      <c r="M228">
        <v>25</v>
      </c>
      <c r="N228">
        <v>7</v>
      </c>
      <c r="O228">
        <v>18</v>
      </c>
      <c r="P228">
        <v>83</v>
      </c>
      <c r="Q228" s="2">
        <f t="shared" si="11"/>
        <v>0.83</v>
      </c>
      <c r="R228">
        <v>23</v>
      </c>
      <c r="S228">
        <v>8</v>
      </c>
      <c r="T228">
        <v>15</v>
      </c>
      <c r="U228" s="3">
        <v>35.333333333333336</v>
      </c>
      <c r="V228" s="3">
        <v>25</v>
      </c>
      <c r="W228" s="3">
        <v>0.33333333333333331</v>
      </c>
      <c r="X228" s="3">
        <v>6.333333333333333</v>
      </c>
      <c r="Y228" s="3">
        <v>0</v>
      </c>
      <c r="Z228" s="2">
        <v>26.456666666666667</v>
      </c>
      <c r="AA228" s="2">
        <v>33.14</v>
      </c>
      <c r="AB228" s="2">
        <v>67.946666666666673</v>
      </c>
      <c r="AC228" s="3">
        <v>2566.2966666666666</v>
      </c>
      <c r="AD228" s="3">
        <v>3214.5800000000004</v>
      </c>
      <c r="AE228" s="3">
        <v>0</v>
      </c>
      <c r="AF228" s="3">
        <v>809.94999999999993</v>
      </c>
      <c r="AG228" s="3">
        <v>6590.8266666666668</v>
      </c>
      <c r="AH228" s="4">
        <v>4.4648614999999996</v>
      </c>
    </row>
    <row r="229" spans="1:34" x14ac:dyDescent="0.25">
      <c r="A229">
        <v>2016</v>
      </c>
      <c r="B229">
        <v>202</v>
      </c>
      <c r="C229" s="1">
        <v>42571</v>
      </c>
      <c r="D229" t="s">
        <v>639</v>
      </c>
      <c r="E229">
        <v>3</v>
      </c>
      <c r="F229">
        <v>122</v>
      </c>
      <c r="G229" s="2">
        <f t="shared" si="9"/>
        <v>1.22</v>
      </c>
      <c r="H229">
        <v>26</v>
      </c>
      <c r="I229">
        <v>7</v>
      </c>
      <c r="J229">
        <v>19</v>
      </c>
      <c r="K229">
        <v>111</v>
      </c>
      <c r="L229" s="2">
        <f t="shared" si="10"/>
        <v>1.1100000000000001</v>
      </c>
      <c r="M229">
        <v>24</v>
      </c>
      <c r="N229">
        <v>8</v>
      </c>
      <c r="O229">
        <v>16</v>
      </c>
      <c r="P229">
        <v>105</v>
      </c>
      <c r="Q229" s="2">
        <f t="shared" si="11"/>
        <v>1.05</v>
      </c>
      <c r="R229">
        <v>25</v>
      </c>
      <c r="S229">
        <v>6</v>
      </c>
      <c r="T229">
        <v>19</v>
      </c>
      <c r="U229" s="3">
        <v>21.333333333333332</v>
      </c>
      <c r="V229" s="3">
        <v>14.666666666666666</v>
      </c>
      <c r="W229" s="3">
        <v>0.33333333333333331</v>
      </c>
      <c r="X229" s="3">
        <v>5.666666666666667</v>
      </c>
      <c r="Y229" s="3">
        <v>0</v>
      </c>
      <c r="Z229" s="2">
        <v>24.443333333333332</v>
      </c>
      <c r="AA229" s="2">
        <v>32.270000000000003</v>
      </c>
      <c r="AB229" s="2">
        <v>62.293333333333329</v>
      </c>
      <c r="AC229" s="3">
        <v>2371.0033333333331</v>
      </c>
      <c r="AD229" s="3">
        <v>3130.19</v>
      </c>
      <c r="AE229" s="3">
        <v>0</v>
      </c>
      <c r="AF229" s="3">
        <v>541.25999999999988</v>
      </c>
      <c r="AG229" s="3">
        <v>6042.4533333333329</v>
      </c>
      <c r="AH229" s="4">
        <v>4.7095504666666663</v>
      </c>
    </row>
    <row r="230" spans="1:34" x14ac:dyDescent="0.25">
      <c r="A230">
        <v>2016</v>
      </c>
      <c r="B230">
        <v>202</v>
      </c>
      <c r="C230" s="1">
        <v>42571</v>
      </c>
      <c r="D230" t="s">
        <v>640</v>
      </c>
      <c r="E230">
        <v>3</v>
      </c>
      <c r="F230">
        <v>131</v>
      </c>
      <c r="G230" s="2">
        <f t="shared" si="9"/>
        <v>1.31</v>
      </c>
      <c r="H230">
        <v>24</v>
      </c>
      <c r="I230">
        <v>8</v>
      </c>
      <c r="J230">
        <v>16</v>
      </c>
      <c r="K230">
        <v>114</v>
      </c>
      <c r="L230" s="2">
        <f t="shared" si="10"/>
        <v>1.1399999999999999</v>
      </c>
      <c r="M230">
        <v>25</v>
      </c>
      <c r="N230">
        <v>8</v>
      </c>
      <c r="O230">
        <v>17</v>
      </c>
      <c r="P230">
        <v>133</v>
      </c>
      <c r="Q230" s="2">
        <f t="shared" si="11"/>
        <v>1.33</v>
      </c>
      <c r="R230">
        <v>25</v>
      </c>
      <c r="S230">
        <v>7</v>
      </c>
      <c r="T230">
        <v>18</v>
      </c>
      <c r="U230" s="3">
        <v>35.666666666666664</v>
      </c>
      <c r="V230" s="3">
        <v>21</v>
      </c>
      <c r="W230" s="3">
        <v>0.66666666666666663</v>
      </c>
      <c r="X230" s="3">
        <v>4.666666666666667</v>
      </c>
      <c r="Y230" s="3">
        <v>0</v>
      </c>
      <c r="Z230" s="2">
        <v>26.993333333333336</v>
      </c>
      <c r="AA230" s="2">
        <v>38.136666666666663</v>
      </c>
      <c r="AB230" s="2">
        <v>71.536666666666662</v>
      </c>
      <c r="AC230" s="3">
        <v>2618.353333333333</v>
      </c>
      <c r="AD230" s="3">
        <v>3699.2566666666667</v>
      </c>
      <c r="AE230" s="3">
        <v>0</v>
      </c>
      <c r="AF230" s="3">
        <v>621.4466666666666</v>
      </c>
      <c r="AG230" s="3">
        <v>6939.0566666666664</v>
      </c>
      <c r="AH230" s="4">
        <v>5.9260694999999988</v>
      </c>
    </row>
    <row r="231" spans="1:34" x14ac:dyDescent="0.25">
      <c r="A231">
        <v>2016</v>
      </c>
      <c r="B231">
        <v>202</v>
      </c>
      <c r="C231" s="1">
        <v>42571</v>
      </c>
      <c r="D231" t="s">
        <v>641</v>
      </c>
      <c r="E231">
        <v>3</v>
      </c>
      <c r="F231">
        <v>105</v>
      </c>
      <c r="G231" s="2">
        <f t="shared" si="9"/>
        <v>1.05</v>
      </c>
      <c r="H231">
        <v>25</v>
      </c>
      <c r="I231">
        <v>7</v>
      </c>
      <c r="J231">
        <v>18</v>
      </c>
      <c r="K231">
        <v>117</v>
      </c>
      <c r="L231" s="2">
        <f t="shared" si="10"/>
        <v>1.17</v>
      </c>
      <c r="M231">
        <v>24</v>
      </c>
      <c r="N231">
        <v>6</v>
      </c>
      <c r="O231">
        <v>18</v>
      </c>
      <c r="P231">
        <v>110</v>
      </c>
      <c r="Q231" s="2">
        <f t="shared" si="11"/>
        <v>1.1000000000000001</v>
      </c>
      <c r="R231">
        <v>25</v>
      </c>
      <c r="S231">
        <v>6</v>
      </c>
      <c r="T231">
        <v>19</v>
      </c>
      <c r="U231" s="3">
        <v>31.666666666666668</v>
      </c>
      <c r="V231" s="3">
        <v>23</v>
      </c>
      <c r="W231" s="3">
        <v>0.66666666666666663</v>
      </c>
      <c r="X231" s="3">
        <v>8.3333333333333339</v>
      </c>
      <c r="Y231" s="3">
        <v>0</v>
      </c>
      <c r="Z231" s="2">
        <v>33.276666666666664</v>
      </c>
      <c r="AA231" s="2">
        <v>45.473333333333329</v>
      </c>
      <c r="AB231" s="2">
        <v>89.029999999999987</v>
      </c>
      <c r="AC231" s="3">
        <v>3227.8366666666657</v>
      </c>
      <c r="AD231" s="3">
        <v>4410.913333333333</v>
      </c>
      <c r="AE231" s="3">
        <v>0</v>
      </c>
      <c r="AF231" s="3">
        <v>997.15999999999985</v>
      </c>
      <c r="AG231" s="3">
        <v>8635.909999999998</v>
      </c>
      <c r="AH231" s="4">
        <v>5.8677725000000001</v>
      </c>
    </row>
    <row r="232" spans="1:34" x14ac:dyDescent="0.25">
      <c r="A232">
        <v>2016</v>
      </c>
      <c r="B232">
        <v>202</v>
      </c>
      <c r="C232" s="1">
        <v>42571</v>
      </c>
      <c r="D232" t="s">
        <v>642</v>
      </c>
      <c r="E232">
        <v>3</v>
      </c>
      <c r="F232">
        <v>119</v>
      </c>
      <c r="G232" s="2">
        <f t="shared" si="9"/>
        <v>1.19</v>
      </c>
      <c r="H232">
        <v>25</v>
      </c>
      <c r="I232">
        <v>6</v>
      </c>
      <c r="J232">
        <v>19</v>
      </c>
      <c r="K232">
        <v>84</v>
      </c>
      <c r="L232" s="2">
        <f t="shared" si="10"/>
        <v>0.84</v>
      </c>
      <c r="M232">
        <v>23</v>
      </c>
      <c r="N232">
        <v>6</v>
      </c>
      <c r="O232">
        <v>17</v>
      </c>
      <c r="P232">
        <v>117</v>
      </c>
      <c r="Q232" s="2">
        <f t="shared" si="11"/>
        <v>1.17</v>
      </c>
      <c r="R232">
        <v>25</v>
      </c>
      <c r="S232">
        <v>6</v>
      </c>
      <c r="T232">
        <v>19</v>
      </c>
      <c r="U232" s="3">
        <v>35.333333333333336</v>
      </c>
      <c r="V232" s="3">
        <v>20</v>
      </c>
      <c r="W232" s="3">
        <v>0.33333333333333331</v>
      </c>
      <c r="X232" s="3">
        <v>7</v>
      </c>
      <c r="Y232" s="3">
        <v>0</v>
      </c>
      <c r="Z232" s="2">
        <v>29.87</v>
      </c>
      <c r="AA232" s="2">
        <v>39.43</v>
      </c>
      <c r="AB232" s="2">
        <v>77.193333333333342</v>
      </c>
      <c r="AC232" s="3">
        <v>2897.39</v>
      </c>
      <c r="AD232" s="3">
        <v>3824.7099999999996</v>
      </c>
      <c r="AE232" s="3">
        <v>0</v>
      </c>
      <c r="AF232" s="3">
        <v>765.65333333333331</v>
      </c>
      <c r="AG232" s="3">
        <v>7487.7533333333331</v>
      </c>
      <c r="AH232" s="4">
        <v>5.5714827666666658</v>
      </c>
    </row>
    <row r="233" spans="1:34" x14ac:dyDescent="0.25">
      <c r="A233">
        <v>2016</v>
      </c>
      <c r="B233">
        <v>202</v>
      </c>
      <c r="C233" s="1">
        <v>42571</v>
      </c>
      <c r="D233" t="s">
        <v>643</v>
      </c>
      <c r="E233">
        <v>3</v>
      </c>
      <c r="F233">
        <v>117</v>
      </c>
      <c r="G233" s="2">
        <f t="shared" si="9"/>
        <v>1.17</v>
      </c>
      <c r="H233">
        <v>25</v>
      </c>
      <c r="I233">
        <v>8</v>
      </c>
      <c r="J233">
        <v>17</v>
      </c>
      <c r="K233">
        <v>106</v>
      </c>
      <c r="L233" s="2">
        <f t="shared" si="10"/>
        <v>1.06</v>
      </c>
      <c r="M233">
        <v>23</v>
      </c>
      <c r="N233">
        <v>8</v>
      </c>
      <c r="O233">
        <v>15</v>
      </c>
      <c r="P233">
        <v>119</v>
      </c>
      <c r="Q233" s="2">
        <f t="shared" si="11"/>
        <v>1.19</v>
      </c>
      <c r="R233">
        <v>26</v>
      </c>
      <c r="S233">
        <v>7</v>
      </c>
      <c r="T233">
        <v>19</v>
      </c>
      <c r="U233" s="3">
        <v>33.666666666666664</v>
      </c>
      <c r="V233" s="3">
        <v>24</v>
      </c>
      <c r="W233" s="3">
        <v>0</v>
      </c>
      <c r="X233" s="3">
        <v>3.3333333333333335</v>
      </c>
      <c r="Y233" s="3">
        <v>0</v>
      </c>
      <c r="Z233" s="2">
        <v>31.28</v>
      </c>
      <c r="AA233" s="2">
        <v>45.926666666666669</v>
      </c>
      <c r="AB233" s="2">
        <v>81.263333333333335</v>
      </c>
      <c r="AC233" s="3">
        <v>3034.1600000000003</v>
      </c>
      <c r="AD233" s="3">
        <v>4454.8866666666672</v>
      </c>
      <c r="AE233" s="3">
        <v>0</v>
      </c>
      <c r="AF233" s="3">
        <v>393.49666666666667</v>
      </c>
      <c r="AG233" s="3">
        <v>7882.543333333334</v>
      </c>
      <c r="AH233" s="148">
        <v>6.3746330666666662</v>
      </c>
    </row>
    <row r="234" spans="1:34" x14ac:dyDescent="0.25">
      <c r="A234">
        <v>2016</v>
      </c>
      <c r="B234">
        <v>202</v>
      </c>
      <c r="C234" s="1">
        <v>42571</v>
      </c>
      <c r="D234" t="s">
        <v>644</v>
      </c>
      <c r="E234">
        <v>3</v>
      </c>
      <c r="F234">
        <v>127</v>
      </c>
      <c r="G234" s="2">
        <f t="shared" si="9"/>
        <v>1.27</v>
      </c>
      <c r="H234">
        <v>24</v>
      </c>
      <c r="I234">
        <v>7</v>
      </c>
      <c r="J234">
        <v>17</v>
      </c>
      <c r="K234">
        <v>138</v>
      </c>
      <c r="L234" s="2">
        <f t="shared" si="10"/>
        <v>1.38</v>
      </c>
      <c r="M234">
        <v>24</v>
      </c>
      <c r="N234">
        <v>6</v>
      </c>
      <c r="O234">
        <v>18</v>
      </c>
      <c r="P234">
        <v>126</v>
      </c>
      <c r="Q234" s="2">
        <f t="shared" si="11"/>
        <v>1.26</v>
      </c>
      <c r="R234">
        <v>26</v>
      </c>
      <c r="S234">
        <v>7</v>
      </c>
      <c r="T234">
        <v>19</v>
      </c>
      <c r="U234" s="3">
        <v>37.333333333333336</v>
      </c>
      <c r="V234" s="3">
        <v>16.666666666666668</v>
      </c>
      <c r="W234" s="3">
        <v>0.66666666666666663</v>
      </c>
      <c r="X234" s="3">
        <v>5</v>
      </c>
      <c r="Y234" s="3">
        <v>0</v>
      </c>
      <c r="Z234" s="2">
        <v>28.67</v>
      </c>
      <c r="AA234" s="2">
        <v>43.74</v>
      </c>
      <c r="AB234" s="2">
        <v>76.063333333333347</v>
      </c>
      <c r="AC234" s="3">
        <v>2780.99</v>
      </c>
      <c r="AD234" s="3">
        <v>4242.78</v>
      </c>
      <c r="AE234" s="3">
        <v>0</v>
      </c>
      <c r="AF234" s="3">
        <v>354.37333333333333</v>
      </c>
      <c r="AG234" s="3">
        <v>7378.1433333333325</v>
      </c>
      <c r="AH234" s="4">
        <v>6.463048566666667</v>
      </c>
    </row>
    <row r="235" spans="1:34" x14ac:dyDescent="0.25">
      <c r="A235">
        <v>2016</v>
      </c>
      <c r="B235">
        <v>202</v>
      </c>
      <c r="C235" s="1">
        <v>42571</v>
      </c>
      <c r="D235" t="s">
        <v>645</v>
      </c>
      <c r="E235">
        <v>3</v>
      </c>
      <c r="F235">
        <v>95</v>
      </c>
      <c r="G235" s="2">
        <f t="shared" si="9"/>
        <v>0.95</v>
      </c>
      <c r="H235">
        <v>22</v>
      </c>
      <c r="I235">
        <v>6</v>
      </c>
      <c r="J235">
        <v>16</v>
      </c>
      <c r="K235">
        <v>123</v>
      </c>
      <c r="L235" s="2">
        <f t="shared" si="10"/>
        <v>1.23</v>
      </c>
      <c r="M235">
        <v>25</v>
      </c>
      <c r="N235">
        <v>6</v>
      </c>
      <c r="O235">
        <v>19</v>
      </c>
      <c r="P235">
        <v>94</v>
      </c>
      <c r="Q235" s="2">
        <f t="shared" si="11"/>
        <v>0.94</v>
      </c>
      <c r="R235">
        <v>21</v>
      </c>
      <c r="S235">
        <v>7</v>
      </c>
      <c r="T235">
        <v>14</v>
      </c>
      <c r="U235" s="3">
        <v>19.333333333333332</v>
      </c>
      <c r="V235" s="3">
        <v>13.333333333333334</v>
      </c>
      <c r="W235" s="3">
        <v>0.33333333333333331</v>
      </c>
      <c r="X235" s="3">
        <v>6.666666666666667</v>
      </c>
      <c r="Y235" s="3">
        <v>0</v>
      </c>
      <c r="Z235" s="2">
        <v>21.306666666666668</v>
      </c>
      <c r="AA235" s="2">
        <v>26.88</v>
      </c>
      <c r="AB235" s="2">
        <v>55.706666666666671</v>
      </c>
      <c r="AC235" s="3">
        <v>2066.7466666666669</v>
      </c>
      <c r="AD235" s="3">
        <v>2607.3599999999997</v>
      </c>
      <c r="AE235" s="3">
        <v>0</v>
      </c>
      <c r="AF235" s="3">
        <v>729.43999999999994</v>
      </c>
      <c r="AG235" s="3">
        <v>5403.5466666666662</v>
      </c>
      <c r="AH235" s="4">
        <v>3.9400914999999999</v>
      </c>
    </row>
    <row r="236" spans="1:34" x14ac:dyDescent="0.25">
      <c r="A236">
        <v>2016</v>
      </c>
      <c r="B236">
        <v>202</v>
      </c>
      <c r="C236" s="1">
        <v>42571</v>
      </c>
      <c r="D236" t="s">
        <v>646</v>
      </c>
      <c r="E236">
        <v>3</v>
      </c>
      <c r="F236">
        <v>126</v>
      </c>
      <c r="G236" s="2">
        <f t="shared" si="9"/>
        <v>1.26</v>
      </c>
      <c r="H236">
        <v>23</v>
      </c>
      <c r="I236">
        <v>6</v>
      </c>
      <c r="J236">
        <v>17</v>
      </c>
      <c r="K236">
        <v>122</v>
      </c>
      <c r="L236" s="2">
        <f t="shared" si="10"/>
        <v>1.22</v>
      </c>
      <c r="M236">
        <v>26</v>
      </c>
      <c r="N236">
        <v>8</v>
      </c>
      <c r="O236">
        <v>18</v>
      </c>
      <c r="P236">
        <v>126</v>
      </c>
      <c r="Q236" s="2">
        <f t="shared" si="11"/>
        <v>1.26</v>
      </c>
      <c r="R236">
        <v>24</v>
      </c>
      <c r="S236">
        <v>6</v>
      </c>
      <c r="T236">
        <v>18</v>
      </c>
      <c r="U236" s="3">
        <v>27.666666666666668</v>
      </c>
      <c r="V236" s="3">
        <v>14</v>
      </c>
      <c r="W236" s="3">
        <v>0</v>
      </c>
      <c r="X236" s="3">
        <v>1.6666666666666667</v>
      </c>
      <c r="Y236" s="3">
        <v>0</v>
      </c>
      <c r="Z236" s="2">
        <v>20.573333333333334</v>
      </c>
      <c r="AA236" s="2">
        <v>29.696666666666669</v>
      </c>
      <c r="AB236" s="2">
        <v>52.6</v>
      </c>
      <c r="AC236" s="3">
        <v>1995.6133333333335</v>
      </c>
      <c r="AD236" s="3">
        <v>2880.5766666666664</v>
      </c>
      <c r="AE236" s="3">
        <v>0</v>
      </c>
      <c r="AF236" s="3">
        <v>226.01</v>
      </c>
      <c r="AG236" s="3">
        <v>5102.2</v>
      </c>
      <c r="AH236" s="4">
        <v>4.4284476999999995</v>
      </c>
    </row>
    <row r="237" spans="1:34" x14ac:dyDescent="0.25">
      <c r="A237">
        <v>2016</v>
      </c>
      <c r="B237">
        <v>202</v>
      </c>
      <c r="C237" s="1">
        <v>42571</v>
      </c>
      <c r="D237" t="s">
        <v>647</v>
      </c>
      <c r="E237">
        <v>3</v>
      </c>
      <c r="F237">
        <v>65</v>
      </c>
      <c r="G237" s="2">
        <f t="shared" si="9"/>
        <v>0.65</v>
      </c>
      <c r="H237">
        <v>20</v>
      </c>
      <c r="I237">
        <v>7</v>
      </c>
      <c r="J237">
        <v>13</v>
      </c>
      <c r="K237">
        <v>106</v>
      </c>
      <c r="L237" s="2">
        <f t="shared" si="10"/>
        <v>1.06</v>
      </c>
      <c r="M237">
        <v>24</v>
      </c>
      <c r="N237">
        <v>7</v>
      </c>
      <c r="O237">
        <v>17</v>
      </c>
      <c r="P237">
        <v>104</v>
      </c>
      <c r="Q237" s="2">
        <f t="shared" si="11"/>
        <v>1.04</v>
      </c>
      <c r="R237">
        <v>23</v>
      </c>
      <c r="S237">
        <v>7</v>
      </c>
      <c r="T237">
        <v>16</v>
      </c>
      <c r="U237" s="3">
        <v>26.666666666666668</v>
      </c>
      <c r="V237" s="3">
        <v>11.333333333333334</v>
      </c>
      <c r="W237" s="3">
        <v>0.33333333333333331</v>
      </c>
      <c r="X237" s="3">
        <v>8.3333333333333339</v>
      </c>
      <c r="Y237" s="3">
        <v>0</v>
      </c>
      <c r="Z237" s="2">
        <v>24.153333333333332</v>
      </c>
      <c r="AA237" s="2">
        <v>30.52333333333333</v>
      </c>
      <c r="AB237" s="2">
        <v>65.123333333333321</v>
      </c>
      <c r="AC237" s="3">
        <v>2342.873333333333</v>
      </c>
      <c r="AD237" s="3">
        <v>2960.7633333333329</v>
      </c>
      <c r="AE237" s="3">
        <v>0</v>
      </c>
      <c r="AF237" s="3">
        <v>1013.3266666666666</v>
      </c>
      <c r="AG237" s="3">
        <v>6316.9633333333322</v>
      </c>
      <c r="AH237" s="4">
        <v>4.2175988000000002</v>
      </c>
    </row>
    <row r="238" spans="1:34" x14ac:dyDescent="0.25">
      <c r="A238">
        <v>2016</v>
      </c>
      <c r="B238">
        <v>202</v>
      </c>
      <c r="C238" s="1">
        <v>42571</v>
      </c>
      <c r="D238" t="s">
        <v>648</v>
      </c>
      <c r="E238">
        <v>3</v>
      </c>
      <c r="F238">
        <v>113</v>
      </c>
      <c r="G238" s="2">
        <f t="shared" si="9"/>
        <v>1.1299999999999999</v>
      </c>
      <c r="H238">
        <v>25</v>
      </c>
      <c r="I238">
        <v>7</v>
      </c>
      <c r="J238">
        <v>18</v>
      </c>
      <c r="K238">
        <v>92</v>
      </c>
      <c r="L238" s="2">
        <f t="shared" si="10"/>
        <v>0.92</v>
      </c>
      <c r="M238">
        <v>22</v>
      </c>
      <c r="N238">
        <v>8</v>
      </c>
      <c r="O238">
        <v>14</v>
      </c>
      <c r="P238">
        <v>106</v>
      </c>
      <c r="Q238" s="2">
        <f t="shared" si="11"/>
        <v>1.06</v>
      </c>
      <c r="R238">
        <v>24</v>
      </c>
      <c r="S238">
        <v>7</v>
      </c>
      <c r="T238">
        <v>17</v>
      </c>
      <c r="U238" s="3">
        <v>20</v>
      </c>
      <c r="V238" s="3">
        <v>18.666666666666668</v>
      </c>
      <c r="W238" s="3">
        <v>1</v>
      </c>
      <c r="X238" s="3">
        <v>7.333333333333333</v>
      </c>
      <c r="Y238" s="3">
        <v>0</v>
      </c>
      <c r="Z238" s="2">
        <v>25.693333333333332</v>
      </c>
      <c r="AA238" s="2">
        <v>32.656666666666666</v>
      </c>
      <c r="AB238" s="2">
        <v>64.816666666666677</v>
      </c>
      <c r="AC238" s="3">
        <v>2492.2533333333331</v>
      </c>
      <c r="AD238" s="3">
        <v>3167.6966666666667</v>
      </c>
      <c r="AE238" s="3">
        <v>0</v>
      </c>
      <c r="AF238" s="3">
        <v>627.26666666666654</v>
      </c>
      <c r="AG238" s="3">
        <v>6287.2166666666662</v>
      </c>
      <c r="AH238" s="4">
        <v>2.1035807999999996</v>
      </c>
    </row>
    <row r="239" spans="1:34" x14ac:dyDescent="0.25">
      <c r="A239">
        <v>2016</v>
      </c>
      <c r="B239">
        <v>202</v>
      </c>
      <c r="C239" s="1">
        <v>42571</v>
      </c>
      <c r="D239" t="s">
        <v>649</v>
      </c>
      <c r="E239">
        <v>3</v>
      </c>
      <c r="F239">
        <v>75</v>
      </c>
      <c r="G239" s="2">
        <f t="shared" si="9"/>
        <v>0.75</v>
      </c>
      <c r="H239">
        <v>22</v>
      </c>
      <c r="I239">
        <v>6</v>
      </c>
      <c r="J239">
        <v>16</v>
      </c>
      <c r="K239">
        <v>91</v>
      </c>
      <c r="L239" s="2">
        <f t="shared" si="10"/>
        <v>0.91</v>
      </c>
      <c r="M239">
        <v>22</v>
      </c>
      <c r="N239">
        <v>9</v>
      </c>
      <c r="O239">
        <v>13</v>
      </c>
      <c r="P239">
        <v>85</v>
      </c>
      <c r="Q239" s="2">
        <f t="shared" si="11"/>
        <v>0.85</v>
      </c>
      <c r="R239">
        <v>25</v>
      </c>
      <c r="S239">
        <v>8</v>
      </c>
      <c r="T239">
        <v>17</v>
      </c>
      <c r="U239" s="3">
        <v>27.666666666666668</v>
      </c>
      <c r="V239" s="3">
        <v>29</v>
      </c>
      <c r="W239" s="3">
        <v>0.33333333333333331</v>
      </c>
      <c r="X239" s="3">
        <v>12.333333333333334</v>
      </c>
      <c r="Y239" s="3">
        <v>0</v>
      </c>
      <c r="Z239" s="2">
        <v>27.686666666666667</v>
      </c>
      <c r="AA239" s="2">
        <v>34.343333333333334</v>
      </c>
      <c r="AB239" s="2">
        <v>74.06</v>
      </c>
      <c r="AC239" s="3">
        <v>2685.6066666666666</v>
      </c>
      <c r="AD239" s="3">
        <v>3331.3033333333337</v>
      </c>
      <c r="AE239" s="3">
        <v>0</v>
      </c>
      <c r="AF239" s="3">
        <v>1166.9100000000001</v>
      </c>
      <c r="AG239" s="3">
        <v>7183.82</v>
      </c>
      <c r="AH239" s="4">
        <v>4.4535351333333333</v>
      </c>
    </row>
    <row r="240" spans="1:34" x14ac:dyDescent="0.25">
      <c r="A240">
        <v>2016</v>
      </c>
      <c r="B240">
        <v>202</v>
      </c>
      <c r="C240" s="1">
        <v>42571</v>
      </c>
      <c r="D240" t="s">
        <v>650</v>
      </c>
      <c r="E240">
        <v>3</v>
      </c>
      <c r="F240">
        <v>110</v>
      </c>
      <c r="G240" s="2">
        <f t="shared" si="9"/>
        <v>1.1000000000000001</v>
      </c>
      <c r="H240">
        <v>24</v>
      </c>
      <c r="I240">
        <v>8</v>
      </c>
      <c r="J240">
        <v>16</v>
      </c>
      <c r="K240">
        <v>123</v>
      </c>
      <c r="L240" s="2">
        <f t="shared" si="10"/>
        <v>1.23</v>
      </c>
      <c r="M240">
        <v>24</v>
      </c>
      <c r="N240">
        <v>7</v>
      </c>
      <c r="O240">
        <v>17</v>
      </c>
      <c r="P240">
        <v>109</v>
      </c>
      <c r="Q240" s="2">
        <f t="shared" si="11"/>
        <v>1.0900000000000001</v>
      </c>
      <c r="R240">
        <v>24</v>
      </c>
      <c r="S240">
        <v>8</v>
      </c>
      <c r="T240">
        <v>16</v>
      </c>
      <c r="U240" s="3">
        <v>19.666666666666668</v>
      </c>
      <c r="V240" s="3">
        <v>14.333333333333334</v>
      </c>
      <c r="W240" s="3">
        <v>0.66666666666666663</v>
      </c>
      <c r="X240" s="3">
        <v>5</v>
      </c>
      <c r="Y240" s="3">
        <v>0</v>
      </c>
      <c r="Z240" s="2">
        <v>22.58</v>
      </c>
      <c r="AA240" s="2">
        <v>29.896666666666665</v>
      </c>
      <c r="AB240" s="2">
        <v>57.31</v>
      </c>
      <c r="AC240" s="3">
        <v>2190.2599999999998</v>
      </c>
      <c r="AD240" s="3">
        <v>2899.9766666666665</v>
      </c>
      <c r="AE240" s="3">
        <v>0</v>
      </c>
      <c r="AF240" s="3">
        <v>468.83333333333326</v>
      </c>
      <c r="AG240" s="3">
        <v>5559.0699999999988</v>
      </c>
      <c r="AH240" s="4">
        <v>4.415950866666666</v>
      </c>
    </row>
    <row r="241" spans="1:34" x14ac:dyDescent="0.25">
      <c r="A241">
        <v>2016</v>
      </c>
      <c r="B241">
        <v>202</v>
      </c>
      <c r="C241" s="1">
        <v>42571</v>
      </c>
      <c r="D241" t="s">
        <v>651</v>
      </c>
      <c r="E241">
        <v>3</v>
      </c>
      <c r="F241">
        <v>87</v>
      </c>
      <c r="G241" s="2">
        <f t="shared" si="9"/>
        <v>0.87</v>
      </c>
      <c r="H241">
        <v>22</v>
      </c>
      <c r="I241">
        <v>8</v>
      </c>
      <c r="J241">
        <v>14</v>
      </c>
      <c r="K241">
        <v>75</v>
      </c>
      <c r="L241" s="2">
        <f t="shared" si="10"/>
        <v>0.75</v>
      </c>
      <c r="M241">
        <v>22</v>
      </c>
      <c r="N241">
        <v>7</v>
      </c>
      <c r="O241">
        <v>15</v>
      </c>
      <c r="P241">
        <v>96</v>
      </c>
      <c r="Q241" s="2">
        <f t="shared" si="11"/>
        <v>0.96</v>
      </c>
      <c r="R241">
        <v>22</v>
      </c>
      <c r="S241">
        <v>6</v>
      </c>
      <c r="T241">
        <v>16</v>
      </c>
      <c r="U241" s="3">
        <v>18.666666666666668</v>
      </c>
      <c r="V241" s="3">
        <v>16.333333333333332</v>
      </c>
      <c r="W241" s="3">
        <v>0.66666666666666663</v>
      </c>
      <c r="X241" s="3">
        <v>4.666666666666667</v>
      </c>
      <c r="Y241" s="3">
        <v>0</v>
      </c>
      <c r="Z241" s="2">
        <v>15.270000000000001</v>
      </c>
      <c r="AA241" s="2">
        <v>19.683333333333334</v>
      </c>
      <c r="AB241" s="2">
        <v>38.9</v>
      </c>
      <c r="AC241" s="3">
        <v>1481.19</v>
      </c>
      <c r="AD241" s="3">
        <v>1909.2833333333333</v>
      </c>
      <c r="AE241" s="3">
        <v>0</v>
      </c>
      <c r="AF241" s="3">
        <v>382.82666666666665</v>
      </c>
      <c r="AG241" s="3">
        <v>3773.3</v>
      </c>
      <c r="AH241" s="4">
        <v>2.5378400999999999</v>
      </c>
    </row>
    <row r="242" spans="1:34" x14ac:dyDescent="0.25">
      <c r="A242">
        <v>2016</v>
      </c>
      <c r="B242">
        <v>202</v>
      </c>
      <c r="C242" s="1">
        <v>42571</v>
      </c>
      <c r="D242" t="s">
        <v>652</v>
      </c>
      <c r="E242">
        <v>3</v>
      </c>
      <c r="F242">
        <v>91</v>
      </c>
      <c r="G242" s="2">
        <f t="shared" si="9"/>
        <v>0.91</v>
      </c>
      <c r="H242">
        <v>23</v>
      </c>
      <c r="I242">
        <v>7</v>
      </c>
      <c r="J242">
        <v>16</v>
      </c>
      <c r="K242">
        <v>75</v>
      </c>
      <c r="L242" s="2">
        <f t="shared" si="10"/>
        <v>0.75</v>
      </c>
      <c r="M242">
        <v>22</v>
      </c>
      <c r="N242">
        <v>7</v>
      </c>
      <c r="O242">
        <v>15</v>
      </c>
      <c r="P242">
        <v>101</v>
      </c>
      <c r="Q242" s="2">
        <f t="shared" si="11"/>
        <v>1.01</v>
      </c>
      <c r="R242">
        <v>23</v>
      </c>
      <c r="S242">
        <v>6</v>
      </c>
      <c r="T242">
        <v>17</v>
      </c>
      <c r="U242" s="3">
        <v>22</v>
      </c>
      <c r="V242" s="3">
        <v>14</v>
      </c>
      <c r="W242" s="3">
        <v>0.33333333333333331</v>
      </c>
      <c r="X242" s="3">
        <v>8.3333333333333339</v>
      </c>
      <c r="Y242" s="3">
        <v>0</v>
      </c>
      <c r="Z242" s="2">
        <v>19.653333333333332</v>
      </c>
      <c r="AA242" s="2">
        <v>25.056666666666668</v>
      </c>
      <c r="AB242" s="2">
        <v>53.87</v>
      </c>
      <c r="AC242" s="3">
        <v>1906.373333333333</v>
      </c>
      <c r="AD242" s="3">
        <v>2430.4966666666664</v>
      </c>
      <c r="AE242" s="3">
        <v>0</v>
      </c>
      <c r="AF242" s="3">
        <v>888.51999999999987</v>
      </c>
      <c r="AG242" s="3">
        <v>5225.3899999999985</v>
      </c>
      <c r="AH242" s="4">
        <v>3.3130705666666667</v>
      </c>
    </row>
    <row r="243" spans="1:34" x14ac:dyDescent="0.25">
      <c r="A243">
        <v>2016</v>
      </c>
      <c r="B243">
        <v>202</v>
      </c>
      <c r="C243" s="1">
        <v>42571</v>
      </c>
      <c r="D243" t="s">
        <v>653</v>
      </c>
      <c r="E243">
        <v>3</v>
      </c>
      <c r="F243">
        <v>113</v>
      </c>
      <c r="G243" s="2">
        <f t="shared" si="9"/>
        <v>1.1299999999999999</v>
      </c>
      <c r="H243">
        <v>22</v>
      </c>
      <c r="I243">
        <v>7</v>
      </c>
      <c r="J243">
        <v>15</v>
      </c>
      <c r="K243">
        <v>113</v>
      </c>
      <c r="L243" s="2">
        <f t="shared" si="10"/>
        <v>1.1299999999999999</v>
      </c>
      <c r="M243">
        <v>26</v>
      </c>
      <c r="N243">
        <v>6</v>
      </c>
      <c r="O243">
        <v>20</v>
      </c>
      <c r="P243">
        <v>111</v>
      </c>
      <c r="Q243" s="2">
        <f t="shared" si="11"/>
        <v>1.1100000000000001</v>
      </c>
      <c r="R243">
        <v>25</v>
      </c>
      <c r="S243">
        <v>7</v>
      </c>
      <c r="T243">
        <v>18</v>
      </c>
      <c r="U243" s="3">
        <v>32.666666666666664</v>
      </c>
      <c r="V243" s="3">
        <v>21.666666666666668</v>
      </c>
      <c r="W243" s="3">
        <v>0.66666666666666663</v>
      </c>
      <c r="X243" s="3">
        <v>4</v>
      </c>
      <c r="Y243" s="3">
        <v>0</v>
      </c>
      <c r="Z243" s="2">
        <v>28.953333333333333</v>
      </c>
      <c r="AA243" s="2">
        <v>40.783333333333331</v>
      </c>
      <c r="AB243" s="2">
        <v>108.15999999999998</v>
      </c>
      <c r="AC243" s="3">
        <v>2808.4733333333334</v>
      </c>
      <c r="AD243" s="3">
        <v>3955.9833333333327</v>
      </c>
      <c r="AE243" s="3">
        <v>0</v>
      </c>
      <c r="AF243" s="3">
        <v>3727.0633333333326</v>
      </c>
      <c r="AG243" s="3">
        <v>10491.519999999999</v>
      </c>
      <c r="AH243" s="4">
        <v>5.5750038666666661</v>
      </c>
    </row>
    <row r="244" spans="1:34" x14ac:dyDescent="0.25">
      <c r="A244">
        <v>2016</v>
      </c>
      <c r="B244">
        <v>202</v>
      </c>
      <c r="C244" s="1">
        <v>42571</v>
      </c>
      <c r="D244" t="s">
        <v>654</v>
      </c>
      <c r="E244">
        <v>3</v>
      </c>
      <c r="F244">
        <v>115</v>
      </c>
      <c r="G244" s="2">
        <f t="shared" si="9"/>
        <v>1.1499999999999999</v>
      </c>
      <c r="H244">
        <v>26</v>
      </c>
      <c r="I244">
        <v>9</v>
      </c>
      <c r="J244">
        <v>17</v>
      </c>
      <c r="K244">
        <v>130</v>
      </c>
      <c r="L244" s="2">
        <f t="shared" si="10"/>
        <v>1.3</v>
      </c>
      <c r="M244">
        <v>26</v>
      </c>
      <c r="N244">
        <v>7</v>
      </c>
      <c r="O244">
        <v>17</v>
      </c>
      <c r="P244">
        <v>119</v>
      </c>
      <c r="Q244" s="2">
        <f t="shared" si="11"/>
        <v>1.19</v>
      </c>
      <c r="R244">
        <v>23</v>
      </c>
      <c r="S244">
        <v>8</v>
      </c>
      <c r="T244">
        <v>15</v>
      </c>
      <c r="U244" s="3">
        <v>33.333333333333336</v>
      </c>
      <c r="V244" s="3">
        <v>21.666666666666668</v>
      </c>
      <c r="W244" s="3">
        <v>0</v>
      </c>
      <c r="X244" s="3">
        <v>4.333333333333333</v>
      </c>
      <c r="Y244" s="3">
        <v>0</v>
      </c>
      <c r="Z244" s="2">
        <v>33.883333333333333</v>
      </c>
      <c r="AA244" s="2">
        <v>50.580000000000005</v>
      </c>
      <c r="AB244" s="2">
        <v>88.456666666666663</v>
      </c>
      <c r="AC244" s="3">
        <v>3286.6833333333334</v>
      </c>
      <c r="AD244" s="3">
        <v>4906.26</v>
      </c>
      <c r="AE244" s="3">
        <v>0</v>
      </c>
      <c r="AF244" s="3">
        <v>387.35333333333335</v>
      </c>
      <c r="AG244" s="3">
        <v>8580.2966666666653</v>
      </c>
      <c r="AH244" s="4">
        <v>7.0928663333333333</v>
      </c>
    </row>
    <row r="245" spans="1:34" x14ac:dyDescent="0.25">
      <c r="A245">
        <v>2016</v>
      </c>
      <c r="B245">
        <v>202</v>
      </c>
      <c r="C245" s="1">
        <v>42571</v>
      </c>
      <c r="D245" t="s">
        <v>655</v>
      </c>
      <c r="E245">
        <v>3</v>
      </c>
      <c r="F245">
        <v>118</v>
      </c>
      <c r="G245" s="2">
        <f t="shared" si="9"/>
        <v>1.18</v>
      </c>
      <c r="H245">
        <v>23</v>
      </c>
      <c r="I245">
        <v>6</v>
      </c>
      <c r="J245">
        <v>17</v>
      </c>
      <c r="K245">
        <v>117</v>
      </c>
      <c r="L245" s="2">
        <f t="shared" si="10"/>
        <v>1.17</v>
      </c>
      <c r="M245">
        <v>26</v>
      </c>
      <c r="N245">
        <v>7</v>
      </c>
      <c r="O245">
        <v>19</v>
      </c>
      <c r="P245">
        <v>124</v>
      </c>
      <c r="Q245" s="2">
        <f t="shared" si="11"/>
        <v>1.24</v>
      </c>
      <c r="R245">
        <v>27</v>
      </c>
      <c r="S245">
        <v>7</v>
      </c>
      <c r="T245">
        <v>20</v>
      </c>
      <c r="U245" s="3">
        <v>31.666666666666668</v>
      </c>
      <c r="V245" s="3">
        <v>23</v>
      </c>
      <c r="W245" s="3">
        <v>0.66666666666666663</v>
      </c>
      <c r="X245" s="3">
        <v>5</v>
      </c>
      <c r="Y245" s="3">
        <v>0</v>
      </c>
      <c r="Z245" s="2">
        <v>26.323333333333334</v>
      </c>
      <c r="AA245" s="2">
        <v>38.03</v>
      </c>
      <c r="AB245" s="2">
        <v>69.733333333333334</v>
      </c>
      <c r="AC245" s="3">
        <v>2553.3633333333332</v>
      </c>
      <c r="AD245" s="3">
        <v>3688.91</v>
      </c>
      <c r="AE245" s="3">
        <v>0</v>
      </c>
      <c r="AF245" s="3">
        <v>521.86</v>
      </c>
      <c r="AG245" s="3">
        <v>6764.1333333333323</v>
      </c>
      <c r="AH245" s="4">
        <v>5.5360971666666661</v>
      </c>
    </row>
    <row r="246" spans="1:34" x14ac:dyDescent="0.25">
      <c r="A246">
        <v>2016</v>
      </c>
      <c r="B246">
        <v>202</v>
      </c>
      <c r="C246" s="1">
        <v>42571</v>
      </c>
      <c r="D246" t="s">
        <v>656</v>
      </c>
      <c r="E246">
        <v>3</v>
      </c>
      <c r="F246">
        <v>84</v>
      </c>
      <c r="G246" s="2">
        <f t="shared" si="9"/>
        <v>0.84</v>
      </c>
      <c r="H246">
        <v>17</v>
      </c>
      <c r="I246">
        <v>7</v>
      </c>
      <c r="J246">
        <v>10</v>
      </c>
      <c r="K246">
        <v>100</v>
      </c>
      <c r="L246" s="2">
        <f t="shared" si="10"/>
        <v>1</v>
      </c>
      <c r="M246">
        <v>22</v>
      </c>
      <c r="N246">
        <v>7</v>
      </c>
      <c r="O246">
        <v>15</v>
      </c>
      <c r="P246">
        <v>112</v>
      </c>
      <c r="Q246" s="2">
        <f t="shared" si="11"/>
        <v>1.1200000000000001</v>
      </c>
      <c r="R246">
        <v>24</v>
      </c>
      <c r="S246">
        <v>8</v>
      </c>
      <c r="T246">
        <v>16</v>
      </c>
      <c r="U246" s="3">
        <v>20.666666666666668</v>
      </c>
      <c r="V246" s="3">
        <v>13.666666666666666</v>
      </c>
      <c r="W246" s="3">
        <v>0.66666666666666663</v>
      </c>
      <c r="X246" s="3">
        <v>4.666666666666667</v>
      </c>
      <c r="Y246" s="3">
        <v>0</v>
      </c>
      <c r="Z246" s="2">
        <v>22.88</v>
      </c>
      <c r="AA246" s="2">
        <v>31.77</v>
      </c>
      <c r="AB246" s="2">
        <v>58.766666666666659</v>
      </c>
      <c r="AC246" s="3">
        <v>2219.3599999999997</v>
      </c>
      <c r="AD246" s="3">
        <v>3081.6899999999996</v>
      </c>
      <c r="AE246" s="3">
        <v>0</v>
      </c>
      <c r="AF246" s="3">
        <v>399.31666666666655</v>
      </c>
      <c r="AG246" s="3">
        <v>5700.3666666666659</v>
      </c>
      <c r="AH246" s="4">
        <v>4.4706330000000003</v>
      </c>
    </row>
    <row r="247" spans="1:34" x14ac:dyDescent="0.25">
      <c r="A247">
        <v>2016</v>
      </c>
      <c r="B247">
        <v>202</v>
      </c>
      <c r="C247" s="1">
        <v>42571</v>
      </c>
      <c r="D247" t="s">
        <v>657</v>
      </c>
      <c r="E247">
        <v>3</v>
      </c>
      <c r="F247">
        <v>114</v>
      </c>
      <c r="G247" s="2">
        <f t="shared" si="9"/>
        <v>1.1399999999999999</v>
      </c>
      <c r="H247">
        <v>23</v>
      </c>
      <c r="I247">
        <v>7</v>
      </c>
      <c r="J247">
        <v>16</v>
      </c>
      <c r="K247">
        <v>115</v>
      </c>
      <c r="L247" s="2">
        <f t="shared" si="10"/>
        <v>1.1499999999999999</v>
      </c>
      <c r="M247">
        <v>25</v>
      </c>
      <c r="N247">
        <v>9</v>
      </c>
      <c r="O247">
        <v>16</v>
      </c>
      <c r="P247">
        <v>117</v>
      </c>
      <c r="Q247" s="2">
        <f t="shared" si="11"/>
        <v>1.17</v>
      </c>
      <c r="R247">
        <v>25</v>
      </c>
      <c r="S247">
        <v>6</v>
      </c>
      <c r="T247">
        <v>19</v>
      </c>
      <c r="U247" s="3">
        <v>28.333333333333332</v>
      </c>
      <c r="V247" s="3">
        <v>23</v>
      </c>
      <c r="W247" s="3">
        <v>0.33333333333333331</v>
      </c>
      <c r="X247" s="3">
        <v>7.333333333333333</v>
      </c>
      <c r="Y247" s="3">
        <v>0</v>
      </c>
      <c r="Z247" s="2">
        <v>30.046666666666667</v>
      </c>
      <c r="AA247" s="2">
        <v>42.56666666666667</v>
      </c>
      <c r="AB247" s="2">
        <v>78.256666666666675</v>
      </c>
      <c r="AC247" s="3">
        <v>2914.5266666666662</v>
      </c>
      <c r="AD247" s="3">
        <v>4128.9666666666672</v>
      </c>
      <c r="AE247" s="3">
        <v>0</v>
      </c>
      <c r="AF247" s="3">
        <v>547.40333333333331</v>
      </c>
      <c r="AG247" s="3">
        <v>7590.8966666666674</v>
      </c>
      <c r="AH247" s="4">
        <v>6.5603266333333323</v>
      </c>
    </row>
    <row r="248" spans="1:34" x14ac:dyDescent="0.25">
      <c r="A248">
        <v>2016</v>
      </c>
      <c r="B248">
        <v>202</v>
      </c>
      <c r="C248" s="1">
        <v>42571</v>
      </c>
      <c r="D248" t="s">
        <v>658</v>
      </c>
      <c r="E248">
        <v>3</v>
      </c>
      <c r="F248">
        <v>110</v>
      </c>
      <c r="G248" s="2">
        <f t="shared" si="9"/>
        <v>1.1000000000000001</v>
      </c>
      <c r="H248">
        <v>23</v>
      </c>
      <c r="I248">
        <v>8</v>
      </c>
      <c r="J248">
        <v>15</v>
      </c>
      <c r="K248">
        <v>114</v>
      </c>
      <c r="L248" s="2">
        <f t="shared" si="10"/>
        <v>1.1399999999999999</v>
      </c>
      <c r="M248">
        <v>24</v>
      </c>
      <c r="N248">
        <v>6</v>
      </c>
      <c r="O248">
        <v>18</v>
      </c>
      <c r="P248">
        <v>119</v>
      </c>
      <c r="Q248" s="2">
        <f t="shared" si="11"/>
        <v>1.19</v>
      </c>
      <c r="R248">
        <v>26</v>
      </c>
      <c r="S248">
        <v>7</v>
      </c>
      <c r="T248">
        <v>19</v>
      </c>
      <c r="U248" s="3">
        <v>21.333333333333332</v>
      </c>
      <c r="V248" s="3">
        <v>21.333333333333332</v>
      </c>
      <c r="W248" s="3">
        <v>0.33333333333333331</v>
      </c>
      <c r="X248" s="3">
        <v>6</v>
      </c>
      <c r="Y248" s="3">
        <v>0</v>
      </c>
      <c r="Z248" s="2">
        <v>24.363333333333333</v>
      </c>
      <c r="AA248" s="2">
        <v>33.533333333333331</v>
      </c>
      <c r="AB248" s="2">
        <v>64.806666666666658</v>
      </c>
      <c r="AC248" s="3">
        <v>2363.2433333333333</v>
      </c>
      <c r="AD248" s="3">
        <v>3252.7333333333331</v>
      </c>
      <c r="AE248" s="3">
        <v>0</v>
      </c>
      <c r="AF248" s="3">
        <v>670.27</v>
      </c>
      <c r="AG248" s="3">
        <v>6286.246666666666</v>
      </c>
      <c r="AH248" s="4">
        <v>4.668286666666666</v>
      </c>
    </row>
    <row r="249" spans="1:34" x14ac:dyDescent="0.25">
      <c r="A249">
        <v>2016</v>
      </c>
      <c r="B249">
        <v>202</v>
      </c>
      <c r="C249" s="1">
        <v>42571</v>
      </c>
      <c r="D249" t="s">
        <v>659</v>
      </c>
      <c r="E249">
        <v>3</v>
      </c>
      <c r="F249">
        <v>96</v>
      </c>
      <c r="G249" s="2">
        <f t="shared" si="9"/>
        <v>0.96</v>
      </c>
      <c r="H249">
        <v>24</v>
      </c>
      <c r="I249">
        <v>6</v>
      </c>
      <c r="J249">
        <v>17</v>
      </c>
      <c r="K249">
        <v>86</v>
      </c>
      <c r="L249" s="2">
        <f t="shared" si="10"/>
        <v>0.86</v>
      </c>
      <c r="M249">
        <v>21</v>
      </c>
      <c r="N249">
        <v>7</v>
      </c>
      <c r="O249">
        <v>14</v>
      </c>
      <c r="P249">
        <v>125</v>
      </c>
      <c r="Q249" s="2">
        <f t="shared" si="11"/>
        <v>1.25</v>
      </c>
      <c r="R249">
        <v>24</v>
      </c>
      <c r="S249">
        <v>6</v>
      </c>
      <c r="T249">
        <v>18</v>
      </c>
      <c r="U249" s="3">
        <v>27.333333333333332</v>
      </c>
      <c r="V249" s="3">
        <v>11.666666666666666</v>
      </c>
      <c r="W249" s="3">
        <v>0.66666666666666663</v>
      </c>
      <c r="X249" s="3">
        <v>5.333333333333333</v>
      </c>
      <c r="Y249" s="3">
        <v>0</v>
      </c>
      <c r="Z249" s="2">
        <v>19.363333333333333</v>
      </c>
      <c r="AA249" s="2">
        <v>24.286666666666665</v>
      </c>
      <c r="AB249" s="2">
        <v>49.553333333333335</v>
      </c>
      <c r="AC249" s="3">
        <v>1878.2433333333331</v>
      </c>
      <c r="AD249" s="3">
        <v>2355.8066666666664</v>
      </c>
      <c r="AE249" s="3">
        <v>0</v>
      </c>
      <c r="AF249" s="3">
        <v>572.62333333333333</v>
      </c>
      <c r="AG249" s="3">
        <v>4806.6733333333323</v>
      </c>
      <c r="AH249" s="4">
        <v>3.6750422333333335</v>
      </c>
    </row>
    <row r="250" spans="1:34" x14ac:dyDescent="0.25">
      <c r="A250">
        <v>2016</v>
      </c>
      <c r="B250">
        <v>202</v>
      </c>
      <c r="C250" s="1">
        <v>42571</v>
      </c>
      <c r="D250" t="s">
        <v>660</v>
      </c>
      <c r="E250">
        <v>3</v>
      </c>
      <c r="F250">
        <v>133</v>
      </c>
      <c r="G250" s="2">
        <f t="shared" si="9"/>
        <v>1.33</v>
      </c>
      <c r="H250">
        <v>26</v>
      </c>
      <c r="I250">
        <v>6</v>
      </c>
      <c r="J250">
        <v>20</v>
      </c>
      <c r="K250">
        <v>128</v>
      </c>
      <c r="L250" s="2">
        <f t="shared" si="10"/>
        <v>1.28</v>
      </c>
      <c r="M250">
        <v>23</v>
      </c>
      <c r="N250">
        <v>7</v>
      </c>
      <c r="O250">
        <v>16</v>
      </c>
      <c r="P250">
        <v>124</v>
      </c>
      <c r="Q250" s="2">
        <f t="shared" si="11"/>
        <v>1.24</v>
      </c>
      <c r="R250">
        <v>25</v>
      </c>
      <c r="S250">
        <v>7</v>
      </c>
      <c r="T250">
        <v>18</v>
      </c>
      <c r="U250" s="3">
        <v>34</v>
      </c>
      <c r="V250" s="3">
        <v>14.333333333333334</v>
      </c>
      <c r="W250" s="3">
        <v>0.33333333333333331</v>
      </c>
      <c r="X250" s="3">
        <v>1.6666666666666667</v>
      </c>
      <c r="Y250" s="3">
        <v>0</v>
      </c>
      <c r="Z250" s="2">
        <v>31.176666666666666</v>
      </c>
      <c r="AA250" s="2">
        <v>44.006666666666668</v>
      </c>
      <c r="AB250" s="2">
        <v>77.183333333333337</v>
      </c>
      <c r="AC250" s="3">
        <v>3024.1366666666663</v>
      </c>
      <c r="AD250" s="3">
        <v>4268.6466666666665</v>
      </c>
      <c r="AE250" s="3">
        <v>0</v>
      </c>
      <c r="AF250" s="3">
        <v>194</v>
      </c>
      <c r="AG250" s="3">
        <v>7486.7833333333328</v>
      </c>
      <c r="AH250" s="4">
        <v>3.3101476333333331</v>
      </c>
    </row>
    <row r="251" spans="1:34" x14ac:dyDescent="0.25">
      <c r="A251">
        <v>2016</v>
      </c>
      <c r="B251">
        <v>202</v>
      </c>
      <c r="C251" s="1">
        <v>42571</v>
      </c>
      <c r="D251" t="s">
        <v>661</v>
      </c>
      <c r="E251">
        <v>3</v>
      </c>
      <c r="F251">
        <v>85</v>
      </c>
      <c r="G251" s="2">
        <f t="shared" si="9"/>
        <v>0.85</v>
      </c>
      <c r="H251">
        <v>23</v>
      </c>
      <c r="I251">
        <v>8</v>
      </c>
      <c r="J251">
        <v>15</v>
      </c>
      <c r="K251">
        <v>98</v>
      </c>
      <c r="L251" s="2">
        <f t="shared" si="10"/>
        <v>0.98</v>
      </c>
      <c r="M251">
        <v>23</v>
      </c>
      <c r="N251">
        <v>8</v>
      </c>
      <c r="O251">
        <v>15</v>
      </c>
      <c r="P251">
        <v>88</v>
      </c>
      <c r="Q251" s="2">
        <f t="shared" si="11"/>
        <v>0.88</v>
      </c>
      <c r="R251">
        <v>24</v>
      </c>
      <c r="S251">
        <v>6</v>
      </c>
      <c r="T251">
        <v>18</v>
      </c>
      <c r="U251" s="3">
        <v>25.666666666666668</v>
      </c>
      <c r="V251" s="3">
        <v>17.666666666666668</v>
      </c>
      <c r="W251" s="3">
        <v>0.66666666666666663</v>
      </c>
      <c r="X251" s="3">
        <v>8</v>
      </c>
      <c r="Y251" s="3">
        <v>0</v>
      </c>
      <c r="Z251" s="2">
        <v>24.466666666666669</v>
      </c>
      <c r="AA251" s="2">
        <v>30.383333333333336</v>
      </c>
      <c r="AB251" s="2">
        <v>63.333333333333336</v>
      </c>
      <c r="AC251" s="3">
        <v>2373.2666666666664</v>
      </c>
      <c r="AD251" s="3">
        <v>2947.1833333333329</v>
      </c>
      <c r="AE251" s="3">
        <v>0</v>
      </c>
      <c r="AF251" s="3">
        <v>822.8833333333331</v>
      </c>
      <c r="AG251" s="3">
        <v>6143.3333333333321</v>
      </c>
      <c r="AH251" s="4">
        <v>4.3446073666666658</v>
      </c>
    </row>
    <row r="252" spans="1:34" x14ac:dyDescent="0.25">
      <c r="A252">
        <v>2016</v>
      </c>
      <c r="B252">
        <v>202</v>
      </c>
      <c r="C252" s="1">
        <v>42571</v>
      </c>
      <c r="D252" t="s">
        <v>662</v>
      </c>
      <c r="E252">
        <v>3</v>
      </c>
      <c r="F252">
        <v>132</v>
      </c>
      <c r="G252" s="2">
        <f t="shared" si="9"/>
        <v>1.32</v>
      </c>
      <c r="H252">
        <v>26</v>
      </c>
      <c r="I252">
        <v>6</v>
      </c>
      <c r="J252">
        <v>20</v>
      </c>
      <c r="K252">
        <v>121</v>
      </c>
      <c r="L252" s="2">
        <f t="shared" si="10"/>
        <v>1.21</v>
      </c>
      <c r="M252">
        <v>24</v>
      </c>
      <c r="N252">
        <v>6</v>
      </c>
      <c r="O252">
        <v>18</v>
      </c>
      <c r="P252">
        <v>129</v>
      </c>
      <c r="Q252" s="2">
        <f t="shared" si="11"/>
        <v>1.29</v>
      </c>
      <c r="R252">
        <v>27</v>
      </c>
      <c r="S252">
        <v>7</v>
      </c>
      <c r="T252">
        <v>20</v>
      </c>
      <c r="U252" s="3">
        <v>42.333333333333336</v>
      </c>
      <c r="V252" s="3">
        <v>19</v>
      </c>
      <c r="W252" s="3">
        <v>0.33333333333333331</v>
      </c>
      <c r="X252" s="3">
        <v>5.333333333333333</v>
      </c>
      <c r="Y252" s="3">
        <v>0</v>
      </c>
      <c r="Z252" s="2">
        <v>33.253333333333337</v>
      </c>
      <c r="AA252" s="2">
        <v>46.870000000000005</v>
      </c>
      <c r="AB252" s="2">
        <v>86.220000000000013</v>
      </c>
      <c r="AC252" s="3">
        <v>3225.5733333333337</v>
      </c>
      <c r="AD252" s="3">
        <v>4546.3899999999994</v>
      </c>
      <c r="AE252" s="3">
        <v>0</v>
      </c>
      <c r="AF252" s="3">
        <v>591.37666666666667</v>
      </c>
      <c r="AG252" s="3">
        <v>8363.34</v>
      </c>
      <c r="AH252" s="4">
        <v>6.6263383666666673</v>
      </c>
    </row>
    <row r="253" spans="1:34" x14ac:dyDescent="0.25">
      <c r="A253">
        <v>2016</v>
      </c>
      <c r="B253">
        <v>202</v>
      </c>
      <c r="C253" s="1">
        <v>42571</v>
      </c>
      <c r="D253" t="s">
        <v>663</v>
      </c>
      <c r="E253">
        <v>3</v>
      </c>
      <c r="F253">
        <v>123</v>
      </c>
      <c r="G253" s="2">
        <f t="shared" si="9"/>
        <v>1.23</v>
      </c>
      <c r="H253">
        <v>25</v>
      </c>
      <c r="I253">
        <v>6</v>
      </c>
      <c r="J253">
        <v>19</v>
      </c>
      <c r="K253">
        <v>126</v>
      </c>
      <c r="L253" s="2">
        <f t="shared" si="10"/>
        <v>1.26</v>
      </c>
      <c r="M253">
        <v>25</v>
      </c>
      <c r="N253">
        <v>7</v>
      </c>
      <c r="O253">
        <v>18</v>
      </c>
      <c r="P253">
        <v>127</v>
      </c>
      <c r="Q253" s="2">
        <f t="shared" si="11"/>
        <v>1.27</v>
      </c>
      <c r="R253">
        <v>23</v>
      </c>
      <c r="S253">
        <v>6</v>
      </c>
      <c r="T253">
        <v>17</v>
      </c>
      <c r="U253" s="3">
        <v>32</v>
      </c>
      <c r="V253" s="3">
        <v>16.666666666666668</v>
      </c>
      <c r="W253" s="3">
        <v>0.33333333333333331</v>
      </c>
      <c r="X253" s="3">
        <v>3</v>
      </c>
      <c r="Y253" s="3">
        <v>0</v>
      </c>
      <c r="Z253" s="2">
        <v>28.349999999999998</v>
      </c>
      <c r="AA253" s="2">
        <v>38.923333333333332</v>
      </c>
      <c r="AB253" s="2">
        <v>71.010000000000005</v>
      </c>
      <c r="AC253" s="3">
        <v>2749.9499999999994</v>
      </c>
      <c r="AD253" s="3">
        <v>3775.5633333333326</v>
      </c>
      <c r="AE253" s="3">
        <v>0</v>
      </c>
      <c r="AF253" s="3">
        <v>362.45666666666665</v>
      </c>
      <c r="AG253" s="3">
        <v>6887.9699999999993</v>
      </c>
      <c r="AH253" s="4">
        <v>5.6548574999999994</v>
      </c>
    </row>
    <row r="254" spans="1:34" x14ac:dyDescent="0.25">
      <c r="A254">
        <v>2016</v>
      </c>
      <c r="B254">
        <v>202</v>
      </c>
      <c r="C254" s="1">
        <v>42571</v>
      </c>
      <c r="D254" t="s">
        <v>664</v>
      </c>
      <c r="E254">
        <v>3</v>
      </c>
      <c r="F254">
        <v>124</v>
      </c>
      <c r="G254" s="2">
        <f t="shared" si="9"/>
        <v>1.24</v>
      </c>
      <c r="H254">
        <v>26</v>
      </c>
      <c r="I254">
        <v>6</v>
      </c>
      <c r="J254">
        <v>20</v>
      </c>
      <c r="K254">
        <v>108</v>
      </c>
      <c r="L254" s="2">
        <f t="shared" si="10"/>
        <v>1.08</v>
      </c>
      <c r="M254">
        <v>26</v>
      </c>
      <c r="N254">
        <v>7</v>
      </c>
      <c r="O254">
        <v>19</v>
      </c>
      <c r="P254">
        <v>116</v>
      </c>
      <c r="Q254" s="2">
        <f t="shared" si="11"/>
        <v>1.1599999999999999</v>
      </c>
      <c r="R254">
        <v>26</v>
      </c>
      <c r="S254">
        <v>5</v>
      </c>
      <c r="T254">
        <v>21</v>
      </c>
      <c r="U254" s="3">
        <v>36.666666666666664</v>
      </c>
      <c r="V254" s="3">
        <v>33</v>
      </c>
      <c r="W254" s="3">
        <v>1</v>
      </c>
      <c r="X254" s="3">
        <v>4</v>
      </c>
      <c r="Y254" s="3">
        <v>0</v>
      </c>
      <c r="Z254" s="2">
        <v>24.22</v>
      </c>
      <c r="AA254" s="2">
        <v>34.113333333333337</v>
      </c>
      <c r="AB254" s="2">
        <v>63.306666666666665</v>
      </c>
      <c r="AC254" s="3">
        <v>2349.3399999999997</v>
      </c>
      <c r="AD254" s="3">
        <v>3308.9933333333333</v>
      </c>
      <c r="AE254" s="3">
        <v>0</v>
      </c>
      <c r="AF254" s="3">
        <v>482.41333333333336</v>
      </c>
      <c r="AG254" s="3">
        <v>6140.746666666666</v>
      </c>
      <c r="AH254" s="4">
        <v>4.7511311333333319</v>
      </c>
    </row>
    <row r="255" spans="1:34" x14ac:dyDescent="0.25">
      <c r="A255">
        <v>2016</v>
      </c>
      <c r="B255">
        <v>202</v>
      </c>
      <c r="C255" s="1">
        <v>42571</v>
      </c>
      <c r="D255" t="s">
        <v>665</v>
      </c>
      <c r="E255">
        <v>3</v>
      </c>
      <c r="F255">
        <v>108</v>
      </c>
      <c r="G255" s="2">
        <f t="shared" si="9"/>
        <v>1.08</v>
      </c>
      <c r="H255">
        <v>25</v>
      </c>
      <c r="I255">
        <v>7</v>
      </c>
      <c r="J255">
        <v>18</v>
      </c>
      <c r="K255">
        <v>87</v>
      </c>
      <c r="L255" s="2">
        <f t="shared" si="10"/>
        <v>0.87</v>
      </c>
      <c r="M255">
        <v>20</v>
      </c>
      <c r="N255">
        <v>6</v>
      </c>
      <c r="O255">
        <v>16</v>
      </c>
      <c r="P255">
        <v>115</v>
      </c>
      <c r="Q255" s="2">
        <f t="shared" si="11"/>
        <v>1.1499999999999999</v>
      </c>
      <c r="R255">
        <v>27</v>
      </c>
      <c r="S255">
        <v>9</v>
      </c>
      <c r="T255">
        <v>18</v>
      </c>
      <c r="U255" s="3">
        <v>39</v>
      </c>
      <c r="V255" s="3">
        <v>26.666666666666668</v>
      </c>
      <c r="W255" s="3">
        <v>1.3333333333333333</v>
      </c>
      <c r="X255" s="3">
        <v>7</v>
      </c>
      <c r="Y255" s="3">
        <v>0</v>
      </c>
      <c r="Z255" s="2">
        <v>35.42</v>
      </c>
      <c r="AA255" s="2">
        <v>45.913333333333334</v>
      </c>
      <c r="AB255" s="2">
        <v>86.87</v>
      </c>
      <c r="AC255" s="3">
        <v>3435.74</v>
      </c>
      <c r="AD255" s="3">
        <v>4453.5933333333332</v>
      </c>
      <c r="AE255" s="3">
        <v>0</v>
      </c>
      <c r="AF255" s="3">
        <v>537.05666666666662</v>
      </c>
      <c r="AG255" s="3">
        <v>8426.39</v>
      </c>
      <c r="AH255" s="4">
        <v>6.3150233333333334</v>
      </c>
    </row>
    <row r="256" spans="1:34" x14ac:dyDescent="0.25">
      <c r="A256">
        <v>2016</v>
      </c>
      <c r="B256">
        <v>202</v>
      </c>
      <c r="C256" s="1">
        <v>42571</v>
      </c>
      <c r="D256" t="s">
        <v>666</v>
      </c>
      <c r="E256">
        <v>3</v>
      </c>
      <c r="F256">
        <v>90</v>
      </c>
      <c r="G256" s="2">
        <f t="shared" si="9"/>
        <v>0.9</v>
      </c>
      <c r="H256">
        <v>24</v>
      </c>
      <c r="I256">
        <v>8</v>
      </c>
      <c r="J256">
        <v>16</v>
      </c>
      <c r="K256">
        <v>82</v>
      </c>
      <c r="L256" s="2">
        <f t="shared" si="10"/>
        <v>0.82</v>
      </c>
      <c r="M256">
        <v>21</v>
      </c>
      <c r="N256">
        <v>8</v>
      </c>
      <c r="O256">
        <v>13</v>
      </c>
      <c r="P256">
        <v>91</v>
      </c>
      <c r="Q256" s="2">
        <f t="shared" si="11"/>
        <v>0.91</v>
      </c>
      <c r="R256">
        <v>24</v>
      </c>
      <c r="S256">
        <v>8</v>
      </c>
      <c r="T256">
        <v>16</v>
      </c>
      <c r="U256" s="3">
        <v>22.666666666666668</v>
      </c>
      <c r="V256" s="3">
        <v>10.333333333333334</v>
      </c>
      <c r="W256" s="3">
        <v>0.66666666666666663</v>
      </c>
      <c r="X256" s="3">
        <v>5.666666666666667</v>
      </c>
      <c r="Y256" s="3">
        <v>0</v>
      </c>
      <c r="Z256" s="2">
        <v>17.813333333333333</v>
      </c>
      <c r="AA256" s="2">
        <v>21.503333333333334</v>
      </c>
      <c r="AB256" s="2">
        <v>47.406666666666666</v>
      </c>
      <c r="AC256" s="3">
        <v>1727.8933333333332</v>
      </c>
      <c r="AD256" s="3">
        <v>2085.8233333333333</v>
      </c>
      <c r="AE256" s="3">
        <v>0</v>
      </c>
      <c r="AF256" s="3">
        <v>784.7299999999999</v>
      </c>
      <c r="AG256" s="3">
        <v>4598.4466666666658</v>
      </c>
      <c r="AH256" s="4">
        <v>3.0608834999999996</v>
      </c>
    </row>
    <row r="257" spans="1:34" x14ac:dyDescent="0.25">
      <c r="A257">
        <v>2016</v>
      </c>
      <c r="B257">
        <v>202</v>
      </c>
      <c r="C257" s="1">
        <v>42571</v>
      </c>
      <c r="D257" t="s">
        <v>667</v>
      </c>
      <c r="E257">
        <v>3</v>
      </c>
      <c r="F257">
        <v>127</v>
      </c>
      <c r="G257" s="2">
        <f t="shared" si="9"/>
        <v>1.27</v>
      </c>
      <c r="H257">
        <v>27</v>
      </c>
      <c r="I257">
        <v>6</v>
      </c>
      <c r="J257">
        <v>21</v>
      </c>
      <c r="K257">
        <v>104</v>
      </c>
      <c r="L257" s="2">
        <f t="shared" si="10"/>
        <v>1.04</v>
      </c>
      <c r="M257">
        <v>24</v>
      </c>
      <c r="N257">
        <v>7</v>
      </c>
      <c r="O257">
        <v>17</v>
      </c>
      <c r="P257">
        <v>105</v>
      </c>
      <c r="Q257" s="2">
        <f t="shared" si="11"/>
        <v>1.05</v>
      </c>
      <c r="R257">
        <v>21</v>
      </c>
      <c r="S257">
        <v>7</v>
      </c>
      <c r="T257">
        <v>14</v>
      </c>
      <c r="U257" s="3">
        <v>29.666666666666668</v>
      </c>
      <c r="V257" s="3">
        <v>15.666666666666666</v>
      </c>
      <c r="W257" s="3">
        <v>0.33333333333333331</v>
      </c>
      <c r="X257" s="3">
        <v>2.3333333333333335</v>
      </c>
      <c r="Y257" s="3">
        <v>0</v>
      </c>
      <c r="Z257" s="2">
        <v>22.636666666666667</v>
      </c>
      <c r="AA257" s="2">
        <v>29.7</v>
      </c>
      <c r="AB257" s="2">
        <v>55.99</v>
      </c>
      <c r="AC257" s="3">
        <v>2195.7566666666662</v>
      </c>
      <c r="AD257" s="3">
        <v>2880.9</v>
      </c>
      <c r="AE257" s="3">
        <v>0</v>
      </c>
      <c r="AF257" s="3">
        <v>354.37333333333333</v>
      </c>
      <c r="AG257" s="3">
        <v>5431.0299999999988</v>
      </c>
      <c r="AH257" s="4">
        <v>4.4496421999999995</v>
      </c>
    </row>
    <row r="258" spans="1:34" x14ac:dyDescent="0.25">
      <c r="A258">
        <v>2016</v>
      </c>
      <c r="B258">
        <v>214</v>
      </c>
      <c r="C258" s="1">
        <v>42583</v>
      </c>
      <c r="D258" t="s">
        <v>907</v>
      </c>
      <c r="E258">
        <v>3</v>
      </c>
      <c r="F258">
        <v>119</v>
      </c>
      <c r="G258" s="2">
        <f t="shared" si="9"/>
        <v>1.19</v>
      </c>
      <c r="H258">
        <v>29</v>
      </c>
      <c r="I258">
        <v>8</v>
      </c>
      <c r="J258">
        <v>21</v>
      </c>
      <c r="K258">
        <v>107</v>
      </c>
      <c r="L258" s="2">
        <f t="shared" si="10"/>
        <v>1.07</v>
      </c>
      <c r="M258">
        <v>28</v>
      </c>
      <c r="N258">
        <v>7</v>
      </c>
      <c r="O258">
        <v>19</v>
      </c>
      <c r="P258">
        <v>115</v>
      </c>
      <c r="Q258" s="2">
        <f t="shared" si="11"/>
        <v>1.1499999999999999</v>
      </c>
      <c r="R258">
        <v>26</v>
      </c>
      <c r="S258">
        <v>8</v>
      </c>
      <c r="T258">
        <v>19</v>
      </c>
      <c r="U258" s="3">
        <v>44</v>
      </c>
      <c r="V258" s="3">
        <v>22.333333333333332</v>
      </c>
      <c r="W258" s="3">
        <v>0.66666666666666663</v>
      </c>
      <c r="X258" s="3">
        <v>20.333333333333332</v>
      </c>
      <c r="Y258" s="3">
        <v>0</v>
      </c>
      <c r="Z258" s="2">
        <v>36.326666666666668</v>
      </c>
      <c r="AA258" s="2">
        <v>50.383333333333333</v>
      </c>
      <c r="AB258" s="2">
        <v>113.05333333333334</v>
      </c>
      <c r="AC258" s="3">
        <v>3523.6866666666665</v>
      </c>
      <c r="AD258" s="3">
        <v>4887.1833333333334</v>
      </c>
      <c r="AE258" s="3">
        <v>0</v>
      </c>
      <c r="AF258" s="3">
        <v>2555.3033333333328</v>
      </c>
      <c r="AG258" s="3">
        <v>10966.173333333332</v>
      </c>
      <c r="AH258" s="4">
        <v>6.8854900333333333</v>
      </c>
    </row>
    <row r="259" spans="1:34" x14ac:dyDescent="0.25">
      <c r="A259">
        <v>2016</v>
      </c>
      <c r="B259">
        <v>214</v>
      </c>
      <c r="C259" s="1">
        <v>42583</v>
      </c>
      <c r="D259" t="s">
        <v>908</v>
      </c>
      <c r="E259">
        <v>3</v>
      </c>
      <c r="F259">
        <v>137</v>
      </c>
      <c r="G259" s="2">
        <f t="shared" ref="G259:G322" si="12">F259/100</f>
        <v>1.37</v>
      </c>
      <c r="H259">
        <v>29</v>
      </c>
      <c r="I259">
        <v>8</v>
      </c>
      <c r="J259">
        <v>21</v>
      </c>
      <c r="K259">
        <v>133</v>
      </c>
      <c r="L259" s="2">
        <f t="shared" ref="L259:L322" si="13">K259/100</f>
        <v>1.33</v>
      </c>
      <c r="M259">
        <v>26</v>
      </c>
      <c r="N259">
        <v>8</v>
      </c>
      <c r="O259">
        <v>18</v>
      </c>
      <c r="P259">
        <v>137</v>
      </c>
      <c r="Q259" s="2">
        <f t="shared" ref="Q259:Q322" si="14">P259/100</f>
        <v>1.37</v>
      </c>
      <c r="R259">
        <v>28</v>
      </c>
      <c r="S259">
        <v>6</v>
      </c>
      <c r="T259">
        <v>22</v>
      </c>
      <c r="U259" s="3">
        <v>40.666666666666664</v>
      </c>
      <c r="V259" s="3">
        <v>25</v>
      </c>
      <c r="W259" s="3">
        <v>0.33333333333333331</v>
      </c>
      <c r="X259" s="3">
        <v>10</v>
      </c>
      <c r="Y259" s="3">
        <v>0</v>
      </c>
      <c r="Z259" s="2">
        <v>33.26</v>
      </c>
      <c r="AA259" s="2">
        <v>51.696666666666665</v>
      </c>
      <c r="AB259" s="2">
        <v>100.96</v>
      </c>
      <c r="AC259" s="3">
        <v>3226.22</v>
      </c>
      <c r="AD259" s="3">
        <v>5014.5766666666668</v>
      </c>
      <c r="AE259" s="3">
        <v>0</v>
      </c>
      <c r="AF259" s="3">
        <v>1552.3233333333333</v>
      </c>
      <c r="AG259" s="3">
        <v>9793.1200000000008</v>
      </c>
      <c r="AH259" s="4">
        <v>7.2033848999999988</v>
      </c>
    </row>
    <row r="260" spans="1:34" x14ac:dyDescent="0.25">
      <c r="A260">
        <v>2016</v>
      </c>
      <c r="B260">
        <v>214</v>
      </c>
      <c r="C260" s="1">
        <v>42583</v>
      </c>
      <c r="D260" t="s">
        <v>909</v>
      </c>
      <c r="E260">
        <v>3</v>
      </c>
      <c r="F260">
        <v>90</v>
      </c>
      <c r="G260" s="2">
        <f t="shared" si="12"/>
        <v>0.9</v>
      </c>
      <c r="H260">
        <v>24</v>
      </c>
      <c r="I260">
        <v>6</v>
      </c>
      <c r="J260">
        <v>18</v>
      </c>
      <c r="K260">
        <v>100</v>
      </c>
      <c r="L260" s="2">
        <f t="shared" si="13"/>
        <v>1</v>
      </c>
      <c r="M260">
        <v>26</v>
      </c>
      <c r="N260">
        <v>6</v>
      </c>
      <c r="O260">
        <v>20</v>
      </c>
      <c r="P260">
        <v>105</v>
      </c>
      <c r="Q260" s="2">
        <f t="shared" si="14"/>
        <v>1.05</v>
      </c>
      <c r="R260">
        <v>22</v>
      </c>
      <c r="S260">
        <v>8</v>
      </c>
      <c r="T260">
        <v>14</v>
      </c>
      <c r="U260" s="3">
        <v>21</v>
      </c>
      <c r="V260" s="3">
        <v>8.6666666666666661</v>
      </c>
      <c r="W260" s="3">
        <v>0</v>
      </c>
      <c r="X260" s="3">
        <v>9</v>
      </c>
      <c r="Y260" s="3">
        <v>0</v>
      </c>
      <c r="Z260" s="2">
        <v>19.13</v>
      </c>
      <c r="AA260" s="2">
        <v>25.040000000000003</v>
      </c>
      <c r="AB260" s="2">
        <v>62.27</v>
      </c>
      <c r="AC260" s="3">
        <v>1855.6099999999997</v>
      </c>
      <c r="AD260" s="3">
        <v>2428.88</v>
      </c>
      <c r="AE260" s="3">
        <v>0</v>
      </c>
      <c r="AF260" s="3">
        <v>1755.7</v>
      </c>
      <c r="AG260" s="3">
        <v>6040.19</v>
      </c>
      <c r="AH260" s="4">
        <v>3.6960427333333326</v>
      </c>
    </row>
    <row r="261" spans="1:34" x14ac:dyDescent="0.25">
      <c r="A261">
        <v>2016</v>
      </c>
      <c r="B261">
        <v>214</v>
      </c>
      <c r="C261" s="1">
        <v>42583</v>
      </c>
      <c r="D261" t="s">
        <v>910</v>
      </c>
      <c r="E261">
        <v>3</v>
      </c>
      <c r="F261">
        <v>130</v>
      </c>
      <c r="G261" s="2">
        <f t="shared" si="12"/>
        <v>1.3</v>
      </c>
      <c r="H261">
        <v>29</v>
      </c>
      <c r="I261">
        <v>7</v>
      </c>
      <c r="J261">
        <v>22</v>
      </c>
      <c r="K261">
        <v>113</v>
      </c>
      <c r="L261" s="2">
        <f t="shared" si="13"/>
        <v>1.1299999999999999</v>
      </c>
      <c r="M261">
        <v>28</v>
      </c>
      <c r="N261">
        <v>7</v>
      </c>
      <c r="O261">
        <v>21</v>
      </c>
      <c r="P261">
        <v>128</v>
      </c>
      <c r="Q261" s="2">
        <f t="shared" si="14"/>
        <v>1.28</v>
      </c>
      <c r="R261">
        <v>28</v>
      </c>
      <c r="S261">
        <v>7</v>
      </c>
      <c r="T261">
        <v>21</v>
      </c>
      <c r="U261" s="3">
        <v>37</v>
      </c>
      <c r="V261" s="3">
        <v>19.666666666666668</v>
      </c>
      <c r="W261" s="3">
        <v>0.66666666666666663</v>
      </c>
      <c r="X261" s="3">
        <v>16</v>
      </c>
      <c r="Y261" s="3">
        <v>0</v>
      </c>
      <c r="Z261" s="2">
        <v>34.023333333333333</v>
      </c>
      <c r="AA261" s="2">
        <v>51.383333333333333</v>
      </c>
      <c r="AB261" s="2">
        <v>104.56666666666666</v>
      </c>
      <c r="AC261" s="3">
        <v>3300.2633333333333</v>
      </c>
      <c r="AD261" s="3">
        <v>4984.1833333333325</v>
      </c>
      <c r="AE261" s="3">
        <v>0</v>
      </c>
      <c r="AF261" s="3">
        <v>1858.52</v>
      </c>
      <c r="AG261" s="3">
        <v>10142.966666666667</v>
      </c>
      <c r="AH261" s="4">
        <v>6.5893619666666661</v>
      </c>
    </row>
    <row r="262" spans="1:34" x14ac:dyDescent="0.25">
      <c r="A262">
        <v>2016</v>
      </c>
      <c r="B262">
        <v>214</v>
      </c>
      <c r="C262" s="1">
        <v>42583</v>
      </c>
      <c r="D262" t="s">
        <v>911</v>
      </c>
      <c r="E262">
        <v>3</v>
      </c>
      <c r="F262">
        <v>145</v>
      </c>
      <c r="G262" s="2">
        <f t="shared" si="12"/>
        <v>1.45</v>
      </c>
      <c r="H262">
        <v>31</v>
      </c>
      <c r="I262">
        <v>7</v>
      </c>
      <c r="J262">
        <v>24</v>
      </c>
      <c r="K262">
        <v>155</v>
      </c>
      <c r="L262" s="2">
        <f t="shared" si="13"/>
        <v>1.55</v>
      </c>
      <c r="M262">
        <v>30</v>
      </c>
      <c r="N262">
        <v>6</v>
      </c>
      <c r="O262">
        <v>23</v>
      </c>
      <c r="P262">
        <v>144</v>
      </c>
      <c r="Q262" s="2">
        <f t="shared" si="14"/>
        <v>1.44</v>
      </c>
      <c r="R262">
        <v>27</v>
      </c>
      <c r="S262">
        <v>7</v>
      </c>
      <c r="T262">
        <v>20</v>
      </c>
      <c r="U262" s="3">
        <v>46</v>
      </c>
      <c r="V262" s="3">
        <v>26.666666666666668</v>
      </c>
      <c r="W262" s="3">
        <v>0.66666666666666663</v>
      </c>
      <c r="X262" s="3">
        <v>8.3333333333333339</v>
      </c>
      <c r="Y262" s="3">
        <v>0</v>
      </c>
      <c r="Z262" s="2">
        <v>34.753333333333337</v>
      </c>
      <c r="AA262" s="2">
        <v>55.79</v>
      </c>
      <c r="AB262" s="2">
        <v>98.589999999999989</v>
      </c>
      <c r="AC262" s="3">
        <v>3371.0733333333337</v>
      </c>
      <c r="AD262" s="3">
        <v>5411.6299999999992</v>
      </c>
      <c r="AE262" s="3">
        <v>0</v>
      </c>
      <c r="AF262" s="3">
        <v>780.52666666666676</v>
      </c>
      <c r="AG262" s="3">
        <v>9563.23</v>
      </c>
      <c r="AH262" s="4">
        <v>7.3729150333333324</v>
      </c>
    </row>
    <row r="263" spans="1:34" x14ac:dyDescent="0.25">
      <c r="A263">
        <v>2016</v>
      </c>
      <c r="B263">
        <v>214</v>
      </c>
      <c r="C263" s="1">
        <v>42583</v>
      </c>
      <c r="D263" t="s">
        <v>912</v>
      </c>
      <c r="E263">
        <v>3</v>
      </c>
      <c r="F263">
        <v>122</v>
      </c>
      <c r="G263" s="2">
        <f t="shared" si="12"/>
        <v>1.22</v>
      </c>
      <c r="H263">
        <v>29</v>
      </c>
      <c r="I263">
        <v>7</v>
      </c>
      <c r="J263">
        <v>22</v>
      </c>
      <c r="K263">
        <v>108</v>
      </c>
      <c r="L263" s="2">
        <f t="shared" si="13"/>
        <v>1.08</v>
      </c>
      <c r="M263">
        <v>27</v>
      </c>
      <c r="N263">
        <v>6</v>
      </c>
      <c r="O263">
        <v>21</v>
      </c>
      <c r="P263">
        <v>107</v>
      </c>
      <c r="Q263" s="2">
        <f t="shared" si="14"/>
        <v>1.07</v>
      </c>
      <c r="R263">
        <v>28</v>
      </c>
      <c r="S263">
        <v>5</v>
      </c>
      <c r="T263">
        <v>23</v>
      </c>
      <c r="U263" s="3">
        <v>45.666666666666664</v>
      </c>
      <c r="V263" s="3">
        <v>20</v>
      </c>
      <c r="W263" s="3">
        <v>0.66666666666666663</v>
      </c>
      <c r="X263" s="3">
        <v>17</v>
      </c>
      <c r="Y263" s="3">
        <v>0</v>
      </c>
      <c r="Z263" s="2">
        <v>40.153333333333329</v>
      </c>
      <c r="AA263" s="2">
        <v>49.343333333333334</v>
      </c>
      <c r="AB263" s="2">
        <v>121.28666666666668</v>
      </c>
      <c r="AC263" s="3">
        <v>3894.8733333333325</v>
      </c>
      <c r="AD263" s="3">
        <v>4786.3033333333333</v>
      </c>
      <c r="AE263" s="3">
        <v>0</v>
      </c>
      <c r="AF263" s="3">
        <v>3083.6299999999992</v>
      </c>
      <c r="AG263" s="3">
        <v>11764.806666666665</v>
      </c>
      <c r="AH263" s="4">
        <v>7.4399808333333324</v>
      </c>
    </row>
    <row r="264" spans="1:34" x14ac:dyDescent="0.25">
      <c r="A264">
        <v>2016</v>
      </c>
      <c r="B264">
        <v>214</v>
      </c>
      <c r="C264" s="1">
        <v>42583</v>
      </c>
      <c r="D264" t="s">
        <v>913</v>
      </c>
      <c r="E264">
        <v>3</v>
      </c>
      <c r="F264">
        <v>128</v>
      </c>
      <c r="G264" s="2">
        <f t="shared" si="12"/>
        <v>1.28</v>
      </c>
      <c r="H264">
        <v>23</v>
      </c>
      <c r="I264">
        <v>7</v>
      </c>
      <c r="J264">
        <v>16</v>
      </c>
      <c r="K264">
        <v>153</v>
      </c>
      <c r="L264" s="2">
        <f t="shared" si="13"/>
        <v>1.53</v>
      </c>
      <c r="M264">
        <v>28</v>
      </c>
      <c r="N264">
        <v>6</v>
      </c>
      <c r="O264">
        <v>22</v>
      </c>
      <c r="P264">
        <v>143</v>
      </c>
      <c r="Q264" s="2">
        <f t="shared" si="14"/>
        <v>1.43</v>
      </c>
      <c r="R264">
        <v>27</v>
      </c>
      <c r="S264">
        <v>6</v>
      </c>
      <c r="T264">
        <v>21</v>
      </c>
      <c r="U264" s="3">
        <v>34</v>
      </c>
      <c r="V264" s="3">
        <v>16.333333333333332</v>
      </c>
      <c r="W264" s="3">
        <v>0.66666666666666663</v>
      </c>
      <c r="X264" s="3">
        <v>5</v>
      </c>
      <c r="Y264" s="3">
        <v>0</v>
      </c>
      <c r="Z264" s="2">
        <v>28.17</v>
      </c>
      <c r="AA264" s="2">
        <v>47.99666666666667</v>
      </c>
      <c r="AB264" s="2">
        <v>78.546666666666667</v>
      </c>
      <c r="AC264" s="3">
        <v>2732.49</v>
      </c>
      <c r="AD264" s="3">
        <v>4655.6766666666663</v>
      </c>
      <c r="AE264" s="3">
        <v>0</v>
      </c>
      <c r="AF264" s="3">
        <v>230.85999999999999</v>
      </c>
      <c r="AG264" s="3">
        <v>7619.0266666666657</v>
      </c>
      <c r="AH264" s="4">
        <v>5.859482233333333</v>
      </c>
    </row>
    <row r="265" spans="1:34" x14ac:dyDescent="0.25">
      <c r="A265">
        <v>2016</v>
      </c>
      <c r="B265">
        <v>214</v>
      </c>
      <c r="C265" s="1">
        <v>42583</v>
      </c>
      <c r="D265" t="s">
        <v>914</v>
      </c>
      <c r="E265">
        <v>3</v>
      </c>
      <c r="F265">
        <v>90</v>
      </c>
      <c r="G265" s="2">
        <f t="shared" si="12"/>
        <v>0.9</v>
      </c>
      <c r="H265">
        <v>25</v>
      </c>
      <c r="I265">
        <v>7</v>
      </c>
      <c r="J265">
        <v>18</v>
      </c>
      <c r="K265">
        <v>72</v>
      </c>
      <c r="L265" s="2">
        <f t="shared" si="13"/>
        <v>0.72</v>
      </c>
      <c r="M265">
        <v>17</v>
      </c>
      <c r="N265">
        <v>7</v>
      </c>
      <c r="O265">
        <v>10</v>
      </c>
      <c r="P265">
        <v>82</v>
      </c>
      <c r="Q265" s="2">
        <f t="shared" si="14"/>
        <v>0.82</v>
      </c>
      <c r="R265">
        <v>25</v>
      </c>
      <c r="S265">
        <v>7</v>
      </c>
      <c r="T265">
        <v>18</v>
      </c>
      <c r="U265" s="3">
        <v>29.333333333333332</v>
      </c>
      <c r="V265" s="3">
        <v>8.3333333333333339</v>
      </c>
      <c r="W265" s="3">
        <v>0</v>
      </c>
      <c r="X265" s="3">
        <v>9</v>
      </c>
      <c r="Y265" s="3">
        <v>0</v>
      </c>
      <c r="Z265" s="2">
        <v>19.803333333333331</v>
      </c>
      <c r="AA265" s="2">
        <v>21.196666666666669</v>
      </c>
      <c r="AB265" s="2">
        <v>62.143333333333338</v>
      </c>
      <c r="AC265" s="3">
        <v>1920.9233333333332</v>
      </c>
      <c r="AD265" s="3">
        <v>2056.0766666666668</v>
      </c>
      <c r="AE265" s="3">
        <v>0</v>
      </c>
      <c r="AF265" s="3">
        <v>2050.9033333333332</v>
      </c>
      <c r="AG265" s="3">
        <v>6027.9033333333336</v>
      </c>
      <c r="AH265" s="4">
        <v>3.593601033333333</v>
      </c>
    </row>
    <row r="266" spans="1:34" x14ac:dyDescent="0.25">
      <c r="A266">
        <v>2016</v>
      </c>
      <c r="B266">
        <v>214</v>
      </c>
      <c r="C266" s="1">
        <v>42583</v>
      </c>
      <c r="D266" t="s">
        <v>915</v>
      </c>
      <c r="E266">
        <v>3</v>
      </c>
      <c r="F266">
        <v>92</v>
      </c>
      <c r="G266" s="2">
        <f t="shared" si="12"/>
        <v>0.92</v>
      </c>
      <c r="H266">
        <v>23</v>
      </c>
      <c r="I266">
        <v>9</v>
      </c>
      <c r="J266">
        <v>14</v>
      </c>
      <c r="K266">
        <v>113</v>
      </c>
      <c r="L266" s="2">
        <f t="shared" si="13"/>
        <v>1.1299999999999999</v>
      </c>
      <c r="M266">
        <v>28</v>
      </c>
      <c r="N266">
        <v>6</v>
      </c>
      <c r="O266">
        <v>22</v>
      </c>
      <c r="P266">
        <v>127</v>
      </c>
      <c r="Q266" s="2">
        <f t="shared" si="14"/>
        <v>1.27</v>
      </c>
      <c r="R266">
        <v>28</v>
      </c>
      <c r="S266">
        <v>6</v>
      </c>
      <c r="T266">
        <v>22</v>
      </c>
      <c r="U266" s="3">
        <v>28.666666666666668</v>
      </c>
      <c r="V266" s="3">
        <v>24</v>
      </c>
      <c r="W266" s="3">
        <v>0.33333333333333331</v>
      </c>
      <c r="X266" s="3">
        <v>9.6666666666666661</v>
      </c>
      <c r="Y266" s="3">
        <v>0</v>
      </c>
      <c r="Z266" s="2">
        <v>25.656666666666666</v>
      </c>
      <c r="AA266" s="2">
        <v>35.366666666666667</v>
      </c>
      <c r="AB266" s="2">
        <v>74.383333333333326</v>
      </c>
      <c r="AC266" s="3">
        <v>2488.6966666666667</v>
      </c>
      <c r="AD266" s="3">
        <v>3430.5666666666662</v>
      </c>
      <c r="AE266" s="3">
        <v>0</v>
      </c>
      <c r="AF266" s="3">
        <v>1295.9199999999998</v>
      </c>
      <c r="AG266" s="3">
        <v>7215.1833333333325</v>
      </c>
      <c r="AH266" s="4">
        <v>4.8004071333333336</v>
      </c>
    </row>
    <row r="267" spans="1:34" x14ac:dyDescent="0.25">
      <c r="A267">
        <v>2016</v>
      </c>
      <c r="B267">
        <v>214</v>
      </c>
      <c r="C267" s="1">
        <v>42583</v>
      </c>
      <c r="D267" t="s">
        <v>916</v>
      </c>
      <c r="E267">
        <v>3</v>
      </c>
      <c r="F267">
        <v>132</v>
      </c>
      <c r="G267" s="2">
        <f t="shared" si="12"/>
        <v>1.32</v>
      </c>
      <c r="H267">
        <v>27</v>
      </c>
      <c r="I267">
        <v>8</v>
      </c>
      <c r="J267">
        <v>19</v>
      </c>
      <c r="K267">
        <v>146</v>
      </c>
      <c r="L267" s="2">
        <f t="shared" si="13"/>
        <v>1.46</v>
      </c>
      <c r="M267">
        <v>29</v>
      </c>
      <c r="N267">
        <v>7</v>
      </c>
      <c r="O267">
        <v>22</v>
      </c>
      <c r="P267">
        <v>142</v>
      </c>
      <c r="Q267" s="2">
        <f t="shared" si="14"/>
        <v>1.42</v>
      </c>
      <c r="R267">
        <v>28</v>
      </c>
      <c r="S267">
        <v>6</v>
      </c>
      <c r="T267">
        <v>22</v>
      </c>
      <c r="U267" s="3">
        <v>39.333333333333336</v>
      </c>
      <c r="V267" s="3">
        <v>17.333333333333332</v>
      </c>
      <c r="W267" s="3">
        <v>0.66666666666666663</v>
      </c>
      <c r="X267" s="3">
        <v>12.666666666666666</v>
      </c>
      <c r="Y267" s="3">
        <v>0</v>
      </c>
      <c r="Z267" s="2">
        <v>38.013333333333328</v>
      </c>
      <c r="AA267" s="2">
        <v>64.683333333333337</v>
      </c>
      <c r="AB267" s="2">
        <v>119.60000000000001</v>
      </c>
      <c r="AC267" s="3">
        <v>3687.2933333333326</v>
      </c>
      <c r="AD267" s="3">
        <v>6274.2833333333338</v>
      </c>
      <c r="AE267" s="3">
        <v>0</v>
      </c>
      <c r="AF267" s="3">
        <v>1639.6233333333332</v>
      </c>
      <c r="AG267" s="3">
        <v>11601.199999999999</v>
      </c>
      <c r="AH267" s="4">
        <v>7.6539886999999993</v>
      </c>
    </row>
    <row r="268" spans="1:34" x14ac:dyDescent="0.25">
      <c r="A268">
        <v>2016</v>
      </c>
      <c r="B268">
        <v>214</v>
      </c>
      <c r="C268" s="1">
        <v>42583</v>
      </c>
      <c r="D268" t="s">
        <v>917</v>
      </c>
      <c r="E268">
        <v>3</v>
      </c>
      <c r="F268">
        <v>107</v>
      </c>
      <c r="G268" s="2">
        <f t="shared" si="12"/>
        <v>1.07</v>
      </c>
      <c r="H268">
        <v>25</v>
      </c>
      <c r="I268">
        <v>8</v>
      </c>
      <c r="J268">
        <v>17</v>
      </c>
      <c r="K268">
        <v>134</v>
      </c>
      <c r="L268" s="2">
        <f t="shared" si="13"/>
        <v>1.34</v>
      </c>
      <c r="M268">
        <v>28</v>
      </c>
      <c r="N268">
        <v>7</v>
      </c>
      <c r="O268">
        <v>21</v>
      </c>
      <c r="P268">
        <v>148</v>
      </c>
      <c r="Q268" s="2">
        <f t="shared" si="14"/>
        <v>1.48</v>
      </c>
      <c r="R268">
        <v>28</v>
      </c>
      <c r="S268">
        <v>7</v>
      </c>
      <c r="T268">
        <v>21</v>
      </c>
      <c r="U268" s="3">
        <v>30.333333333333332</v>
      </c>
      <c r="V268" s="3">
        <v>14.333333333333334</v>
      </c>
      <c r="W268" s="3">
        <v>1.3333333333333333</v>
      </c>
      <c r="X268" s="3">
        <v>8</v>
      </c>
      <c r="Y268" s="3">
        <v>0</v>
      </c>
      <c r="Z268" s="2">
        <v>24.846666666666668</v>
      </c>
      <c r="AA268" s="2">
        <v>39.44</v>
      </c>
      <c r="AB268" s="2">
        <v>75.303333333333327</v>
      </c>
      <c r="AC268" s="3">
        <v>2410.1266666666666</v>
      </c>
      <c r="AD268" s="3">
        <v>3825.6799999999989</v>
      </c>
      <c r="AE268" s="3">
        <v>0</v>
      </c>
      <c r="AF268" s="3">
        <v>1068.6166666666666</v>
      </c>
      <c r="AG268" s="3">
        <v>7304.4233333333323</v>
      </c>
      <c r="AH268" s="4">
        <v>4.7231369333333326</v>
      </c>
    </row>
    <row r="269" spans="1:34" x14ac:dyDescent="0.25">
      <c r="A269">
        <v>2016</v>
      </c>
      <c r="B269">
        <v>214</v>
      </c>
      <c r="C269" s="1">
        <v>42583</v>
      </c>
      <c r="D269" t="s">
        <v>918</v>
      </c>
      <c r="E269">
        <v>3</v>
      </c>
      <c r="F269">
        <v>104</v>
      </c>
      <c r="G269" s="2">
        <f t="shared" si="12"/>
        <v>1.04</v>
      </c>
      <c r="H269">
        <v>25</v>
      </c>
      <c r="I269">
        <v>7</v>
      </c>
      <c r="J269">
        <v>18</v>
      </c>
      <c r="K269">
        <v>117</v>
      </c>
      <c r="L269" s="2">
        <f t="shared" si="13"/>
        <v>1.17</v>
      </c>
      <c r="M269">
        <v>28</v>
      </c>
      <c r="N269">
        <v>7</v>
      </c>
      <c r="O269">
        <v>21</v>
      </c>
      <c r="P269">
        <v>131</v>
      </c>
      <c r="Q269" s="2">
        <f t="shared" si="14"/>
        <v>1.31</v>
      </c>
      <c r="R269">
        <v>32</v>
      </c>
      <c r="S269">
        <v>7</v>
      </c>
      <c r="T269">
        <v>24</v>
      </c>
      <c r="U269" s="3">
        <v>39.333333333333336</v>
      </c>
      <c r="V269" s="3">
        <v>22.666666666666668</v>
      </c>
      <c r="W269" s="3">
        <v>0.33333333333333331</v>
      </c>
      <c r="X269" s="3">
        <v>7.333333333333333</v>
      </c>
      <c r="Y269" s="3">
        <v>0</v>
      </c>
      <c r="Z269" s="2">
        <v>27.09</v>
      </c>
      <c r="AA269" s="2">
        <v>43.110000000000007</v>
      </c>
      <c r="AB269" s="2">
        <v>79.823333333333338</v>
      </c>
      <c r="AC269" s="3">
        <v>2627.7299999999996</v>
      </c>
      <c r="AD269" s="3">
        <v>4181.670000000001</v>
      </c>
      <c r="AE269" s="3">
        <v>0</v>
      </c>
      <c r="AF269" s="3">
        <v>933.46333333333325</v>
      </c>
      <c r="AG269" s="3">
        <v>7742.8633333333337</v>
      </c>
      <c r="AH269" s="4">
        <v>5.0772580666666665</v>
      </c>
    </row>
    <row r="270" spans="1:34" x14ac:dyDescent="0.25">
      <c r="A270">
        <v>2016</v>
      </c>
      <c r="B270">
        <v>214</v>
      </c>
      <c r="C270" s="1">
        <v>42583</v>
      </c>
      <c r="D270" t="s">
        <v>919</v>
      </c>
      <c r="E270">
        <v>3</v>
      </c>
      <c r="F270">
        <v>136</v>
      </c>
      <c r="G270" s="2">
        <f t="shared" si="12"/>
        <v>1.36</v>
      </c>
      <c r="H270">
        <v>24</v>
      </c>
      <c r="I270">
        <v>6</v>
      </c>
      <c r="J270">
        <v>18</v>
      </c>
      <c r="K270">
        <v>129</v>
      </c>
      <c r="L270" s="2">
        <f t="shared" si="13"/>
        <v>1.29</v>
      </c>
      <c r="M270">
        <v>30</v>
      </c>
      <c r="N270">
        <v>7</v>
      </c>
      <c r="O270">
        <v>23</v>
      </c>
      <c r="P270">
        <v>148</v>
      </c>
      <c r="Q270" s="2">
        <f t="shared" si="14"/>
        <v>1.48</v>
      </c>
      <c r="R270">
        <v>26</v>
      </c>
      <c r="S270">
        <v>8</v>
      </c>
      <c r="T270">
        <v>18</v>
      </c>
      <c r="U270" s="3">
        <v>36.666666666666664</v>
      </c>
      <c r="V270" s="3">
        <v>18.333333333333332</v>
      </c>
      <c r="W270" s="3">
        <v>0.66666666666666663</v>
      </c>
      <c r="X270" s="3">
        <v>7.333333333333333</v>
      </c>
      <c r="Y270" s="3">
        <v>0</v>
      </c>
      <c r="Z270" s="2">
        <v>28.98</v>
      </c>
      <c r="AA270" s="2">
        <v>47.563333333333333</v>
      </c>
      <c r="AB270" s="2">
        <v>85.530000000000015</v>
      </c>
      <c r="AC270" s="3">
        <v>2811.0599999999995</v>
      </c>
      <c r="AD270" s="3">
        <v>4613.6433333333325</v>
      </c>
      <c r="AE270" s="3">
        <v>0</v>
      </c>
      <c r="AF270" s="3">
        <v>871.70666666666659</v>
      </c>
      <c r="AG270" s="3">
        <v>8296.409999999998</v>
      </c>
      <c r="AH270" s="4">
        <v>6.373850599999999</v>
      </c>
    </row>
    <row r="271" spans="1:34" x14ac:dyDescent="0.25">
      <c r="A271">
        <v>2016</v>
      </c>
      <c r="B271">
        <v>214</v>
      </c>
      <c r="C271" s="1">
        <v>42583</v>
      </c>
      <c r="D271" t="s">
        <v>920</v>
      </c>
      <c r="E271">
        <v>3</v>
      </c>
      <c r="F271">
        <v>133</v>
      </c>
      <c r="G271" s="2">
        <f t="shared" si="12"/>
        <v>1.33</v>
      </c>
      <c r="H271">
        <v>24</v>
      </c>
      <c r="I271">
        <v>8</v>
      </c>
      <c r="J271">
        <v>16</v>
      </c>
      <c r="K271">
        <v>134</v>
      </c>
      <c r="L271" s="2">
        <f t="shared" si="13"/>
        <v>1.34</v>
      </c>
      <c r="M271">
        <v>28</v>
      </c>
      <c r="N271">
        <v>5</v>
      </c>
      <c r="O271">
        <v>23</v>
      </c>
      <c r="P271">
        <v>125</v>
      </c>
      <c r="Q271" s="2">
        <f t="shared" si="14"/>
        <v>1.25</v>
      </c>
      <c r="R271">
        <v>26</v>
      </c>
      <c r="S271">
        <v>8</v>
      </c>
      <c r="T271">
        <v>18</v>
      </c>
      <c r="U271" s="3">
        <v>27</v>
      </c>
      <c r="V271" s="3">
        <v>19.666666666666668</v>
      </c>
      <c r="W271" s="3">
        <v>0</v>
      </c>
      <c r="X271" s="3">
        <v>6.666666666666667</v>
      </c>
      <c r="Y271" s="3">
        <v>0</v>
      </c>
      <c r="Z271" s="2">
        <v>21.256666666666668</v>
      </c>
      <c r="AA271" s="2">
        <v>33.18</v>
      </c>
      <c r="AB271" s="2">
        <v>61.56</v>
      </c>
      <c r="AC271" s="3">
        <v>2061.8966666666665</v>
      </c>
      <c r="AD271" s="3">
        <v>3218.4599999999996</v>
      </c>
      <c r="AE271" s="3">
        <v>0</v>
      </c>
      <c r="AF271" s="3">
        <v>690.96333333333314</v>
      </c>
      <c r="AG271" s="3">
        <v>5971.32</v>
      </c>
      <c r="AH271" s="4">
        <v>4.4086370666666665</v>
      </c>
    </row>
    <row r="272" spans="1:34" x14ac:dyDescent="0.25">
      <c r="A272">
        <v>2016</v>
      </c>
      <c r="B272">
        <v>214</v>
      </c>
      <c r="C272" s="1">
        <v>42583</v>
      </c>
      <c r="D272" t="s">
        <v>921</v>
      </c>
      <c r="E272">
        <v>3</v>
      </c>
      <c r="F272">
        <v>137</v>
      </c>
      <c r="G272" s="2">
        <f t="shared" si="12"/>
        <v>1.37</v>
      </c>
      <c r="H272">
        <v>27</v>
      </c>
      <c r="I272">
        <v>8</v>
      </c>
      <c r="J272">
        <v>19</v>
      </c>
      <c r="K272">
        <v>121</v>
      </c>
      <c r="L272" s="2">
        <f t="shared" si="13"/>
        <v>1.21</v>
      </c>
      <c r="M272">
        <v>27</v>
      </c>
      <c r="N272">
        <v>7</v>
      </c>
      <c r="O272">
        <v>20</v>
      </c>
      <c r="P272">
        <v>110</v>
      </c>
      <c r="Q272" s="2">
        <f t="shared" si="14"/>
        <v>1.1000000000000001</v>
      </c>
      <c r="R272">
        <v>26</v>
      </c>
      <c r="S272">
        <v>7</v>
      </c>
      <c r="T272">
        <v>19</v>
      </c>
      <c r="U272" s="3">
        <v>35</v>
      </c>
      <c r="V272" s="3">
        <v>18</v>
      </c>
      <c r="W272" s="3">
        <v>1.3333333333333333</v>
      </c>
      <c r="X272" s="3">
        <v>11.333333333333334</v>
      </c>
      <c r="Y272" s="3">
        <v>0</v>
      </c>
      <c r="Z272" s="2">
        <v>31.209999999999997</v>
      </c>
      <c r="AA272" s="2">
        <v>44.04</v>
      </c>
      <c r="AB272" s="2">
        <v>89.43</v>
      </c>
      <c r="AC272" s="3">
        <v>3027.37</v>
      </c>
      <c r="AD272" s="3">
        <v>4271.8799999999992</v>
      </c>
      <c r="AE272" s="3">
        <v>0</v>
      </c>
      <c r="AF272" s="3">
        <v>1375.46</v>
      </c>
      <c r="AG272" s="3">
        <v>8674.7099999999991</v>
      </c>
      <c r="AH272" s="4">
        <v>6.0397211666666655</v>
      </c>
    </row>
    <row r="273" spans="1:34" x14ac:dyDescent="0.25">
      <c r="A273">
        <v>2016</v>
      </c>
      <c r="B273">
        <v>214</v>
      </c>
      <c r="C273" s="1">
        <v>42583</v>
      </c>
      <c r="D273" t="s">
        <v>922</v>
      </c>
      <c r="E273">
        <v>3</v>
      </c>
      <c r="F273">
        <v>72</v>
      </c>
      <c r="G273" s="2">
        <f t="shared" si="12"/>
        <v>0.72</v>
      </c>
      <c r="H273">
        <v>26</v>
      </c>
      <c r="I273">
        <v>7</v>
      </c>
      <c r="J273">
        <v>19</v>
      </c>
      <c r="K273">
        <v>92</v>
      </c>
      <c r="L273" s="2">
        <f t="shared" si="13"/>
        <v>0.92</v>
      </c>
      <c r="M273">
        <v>27</v>
      </c>
      <c r="N273">
        <v>7</v>
      </c>
      <c r="O273">
        <v>20</v>
      </c>
      <c r="P273">
        <v>92</v>
      </c>
      <c r="Q273" s="2">
        <f t="shared" si="14"/>
        <v>0.92</v>
      </c>
      <c r="R273">
        <v>28</v>
      </c>
      <c r="S273">
        <v>6</v>
      </c>
      <c r="T273">
        <v>22</v>
      </c>
      <c r="U273" s="3">
        <v>44</v>
      </c>
      <c r="V273" s="3">
        <v>20.666666666666668</v>
      </c>
      <c r="W273" s="3">
        <v>0.33333333333333331</v>
      </c>
      <c r="X273" s="3">
        <v>13.666666666666666</v>
      </c>
      <c r="Y273" s="3">
        <v>0</v>
      </c>
      <c r="Z273" s="2">
        <v>31.083333333333332</v>
      </c>
      <c r="AA273" s="2">
        <v>33.073333333333331</v>
      </c>
      <c r="AB273" s="2">
        <v>95</v>
      </c>
      <c r="AC273" s="3">
        <v>3015.0833333333326</v>
      </c>
      <c r="AD273" s="3">
        <v>3208.1133333333328</v>
      </c>
      <c r="AE273" s="3">
        <v>0</v>
      </c>
      <c r="AF273" s="3">
        <v>2991.8033333333333</v>
      </c>
      <c r="AG273" s="3">
        <v>9214.9999999999982</v>
      </c>
      <c r="AH273" s="4">
        <v>5.0549383666666658</v>
      </c>
    </row>
    <row r="274" spans="1:34" x14ac:dyDescent="0.25">
      <c r="A274">
        <v>2016</v>
      </c>
      <c r="B274">
        <v>214</v>
      </c>
      <c r="C274" s="1">
        <v>42583</v>
      </c>
      <c r="D274" t="s">
        <v>923</v>
      </c>
      <c r="E274">
        <v>3</v>
      </c>
      <c r="F274">
        <v>103</v>
      </c>
      <c r="G274" s="2">
        <f t="shared" si="12"/>
        <v>1.03</v>
      </c>
      <c r="H274">
        <v>26</v>
      </c>
      <c r="I274">
        <v>6</v>
      </c>
      <c r="J274">
        <v>20</v>
      </c>
      <c r="K274">
        <v>110</v>
      </c>
      <c r="L274" s="2">
        <f t="shared" si="13"/>
        <v>1.1000000000000001</v>
      </c>
      <c r="M274">
        <v>28</v>
      </c>
      <c r="N274">
        <v>6</v>
      </c>
      <c r="O274">
        <v>22</v>
      </c>
      <c r="P274">
        <v>99</v>
      </c>
      <c r="Q274" s="2">
        <f t="shared" si="14"/>
        <v>0.99</v>
      </c>
      <c r="R274">
        <v>23</v>
      </c>
      <c r="S274">
        <v>8</v>
      </c>
      <c r="T274">
        <v>15</v>
      </c>
      <c r="U274" s="3">
        <v>29.666666666666668</v>
      </c>
      <c r="V274" s="3">
        <v>20</v>
      </c>
      <c r="W274" s="3">
        <v>0</v>
      </c>
      <c r="X274" s="3">
        <v>13.666666666666666</v>
      </c>
      <c r="Y274" s="3">
        <v>0</v>
      </c>
      <c r="Z274" s="2">
        <v>28.736666666666665</v>
      </c>
      <c r="AA274" s="2">
        <v>36.14</v>
      </c>
      <c r="AB274" s="2">
        <v>88.026666666666657</v>
      </c>
      <c r="AC274" s="3">
        <v>2787.456666666666</v>
      </c>
      <c r="AD274" s="3">
        <v>3505.58</v>
      </c>
      <c r="AE274" s="3">
        <v>0</v>
      </c>
      <c r="AF274" s="3">
        <v>2245.5499999999993</v>
      </c>
      <c r="AG274" s="3">
        <v>8538.5866666666661</v>
      </c>
      <c r="AH274" s="4">
        <v>5.0488726333333336</v>
      </c>
    </row>
    <row r="275" spans="1:34" x14ac:dyDescent="0.25">
      <c r="A275">
        <v>2016</v>
      </c>
      <c r="B275">
        <v>214</v>
      </c>
      <c r="C275" s="1">
        <v>42583</v>
      </c>
      <c r="D275" t="s">
        <v>924</v>
      </c>
      <c r="E275">
        <v>3</v>
      </c>
      <c r="F275">
        <v>133</v>
      </c>
      <c r="G275" s="2">
        <f t="shared" si="12"/>
        <v>1.33</v>
      </c>
      <c r="H275">
        <v>29</v>
      </c>
      <c r="I275">
        <v>8</v>
      </c>
      <c r="J275">
        <v>21</v>
      </c>
      <c r="K275">
        <v>136</v>
      </c>
      <c r="L275" s="2">
        <f t="shared" si="13"/>
        <v>1.36</v>
      </c>
      <c r="M275">
        <v>28</v>
      </c>
      <c r="N275">
        <v>9</v>
      </c>
      <c r="O275">
        <v>19</v>
      </c>
      <c r="P275">
        <v>147</v>
      </c>
      <c r="Q275" s="2">
        <f t="shared" si="14"/>
        <v>1.47</v>
      </c>
      <c r="R275">
        <v>32</v>
      </c>
      <c r="S275">
        <v>7</v>
      </c>
      <c r="T275">
        <v>25</v>
      </c>
      <c r="U275" s="3">
        <v>43.666666666666664</v>
      </c>
      <c r="V275" s="3">
        <v>30.333333333333332</v>
      </c>
      <c r="W275" s="3">
        <v>0.33333333333333331</v>
      </c>
      <c r="X275" s="3">
        <v>12.333333333333334</v>
      </c>
      <c r="Y275" s="3">
        <v>0</v>
      </c>
      <c r="Z275" s="2">
        <v>38.436666666666667</v>
      </c>
      <c r="AA275" s="2">
        <v>62.370000000000005</v>
      </c>
      <c r="AB275" s="2">
        <v>115.99000000000001</v>
      </c>
      <c r="AC275" s="3">
        <v>3728.3566666666661</v>
      </c>
      <c r="AD275" s="3">
        <v>6049.89</v>
      </c>
      <c r="AE275" s="3">
        <v>0</v>
      </c>
      <c r="AF275" s="3">
        <v>1472.7833333333335</v>
      </c>
      <c r="AG275" s="3">
        <v>11251.029999999999</v>
      </c>
      <c r="AH275" s="4">
        <v>4.6283517666666665</v>
      </c>
    </row>
    <row r="276" spans="1:34" x14ac:dyDescent="0.25">
      <c r="A276">
        <v>2016</v>
      </c>
      <c r="B276">
        <v>214</v>
      </c>
      <c r="C276" s="1">
        <v>42583</v>
      </c>
      <c r="D276" t="s">
        <v>925</v>
      </c>
      <c r="E276">
        <v>3</v>
      </c>
      <c r="F276">
        <v>132</v>
      </c>
      <c r="G276" s="2">
        <f t="shared" si="12"/>
        <v>1.32</v>
      </c>
      <c r="H276">
        <v>27</v>
      </c>
      <c r="I276">
        <v>7</v>
      </c>
      <c r="J276">
        <v>20</v>
      </c>
      <c r="K276">
        <v>126</v>
      </c>
      <c r="L276" s="2">
        <f t="shared" si="13"/>
        <v>1.26</v>
      </c>
      <c r="M276">
        <v>26</v>
      </c>
      <c r="N276">
        <v>6</v>
      </c>
      <c r="O276">
        <v>20</v>
      </c>
      <c r="P276">
        <v>139</v>
      </c>
      <c r="Q276" s="2">
        <f t="shared" si="14"/>
        <v>1.39</v>
      </c>
      <c r="R276">
        <v>28</v>
      </c>
      <c r="S276">
        <v>5</v>
      </c>
      <c r="T276">
        <v>23</v>
      </c>
      <c r="U276" s="3">
        <v>32</v>
      </c>
      <c r="V276" s="3">
        <v>21.333333333333332</v>
      </c>
      <c r="W276" s="3">
        <v>0.66666666666666663</v>
      </c>
      <c r="X276" s="3">
        <v>8</v>
      </c>
      <c r="Y276" s="3">
        <v>0</v>
      </c>
      <c r="Z276" s="2">
        <v>31.91</v>
      </c>
      <c r="AA276" s="2">
        <v>47.536666666666669</v>
      </c>
      <c r="AB276" s="2">
        <v>90.126666666666679</v>
      </c>
      <c r="AC276" s="3">
        <v>3095.27</v>
      </c>
      <c r="AD276" s="3">
        <v>4611.0566666666673</v>
      </c>
      <c r="AE276" s="3">
        <v>0</v>
      </c>
      <c r="AF276" s="3">
        <v>1035.96</v>
      </c>
      <c r="AG276" s="3">
        <v>8742.2866666666669</v>
      </c>
      <c r="AH276" s="4">
        <v>6.0733834</v>
      </c>
    </row>
    <row r="277" spans="1:34" x14ac:dyDescent="0.25">
      <c r="A277">
        <v>2016</v>
      </c>
      <c r="B277">
        <v>214</v>
      </c>
      <c r="C277" s="1">
        <v>42583</v>
      </c>
      <c r="D277" t="s">
        <v>926</v>
      </c>
      <c r="E277">
        <v>3</v>
      </c>
      <c r="F277">
        <v>119</v>
      </c>
      <c r="G277" s="2">
        <f t="shared" si="12"/>
        <v>1.19</v>
      </c>
      <c r="H277">
        <v>28</v>
      </c>
      <c r="I277">
        <v>7</v>
      </c>
      <c r="J277">
        <v>21</v>
      </c>
      <c r="K277">
        <v>116</v>
      </c>
      <c r="L277" s="2">
        <f t="shared" si="13"/>
        <v>1.1599999999999999</v>
      </c>
      <c r="M277">
        <v>27</v>
      </c>
      <c r="N277">
        <v>7</v>
      </c>
      <c r="O277">
        <v>20</v>
      </c>
      <c r="P277">
        <v>101</v>
      </c>
      <c r="Q277" s="2">
        <f t="shared" si="14"/>
        <v>1.01</v>
      </c>
      <c r="R277">
        <v>20</v>
      </c>
      <c r="S277">
        <v>13</v>
      </c>
      <c r="T277">
        <v>7</v>
      </c>
      <c r="U277" s="3">
        <v>36.333333333333336</v>
      </c>
      <c r="V277" s="3">
        <v>18</v>
      </c>
      <c r="W277" s="3">
        <v>0.66666666666666663</v>
      </c>
      <c r="X277" s="3">
        <v>10.333333333333334</v>
      </c>
      <c r="Y277" s="3">
        <v>0</v>
      </c>
      <c r="Z277" s="2">
        <v>26.556666666666668</v>
      </c>
      <c r="AA277" s="2">
        <v>38.296666666666667</v>
      </c>
      <c r="AB277" s="2">
        <v>75.793333333333337</v>
      </c>
      <c r="AC277" s="3">
        <v>2575.9966666666669</v>
      </c>
      <c r="AD277" s="3">
        <v>3714.7766666666666</v>
      </c>
      <c r="AE277" s="3">
        <v>0</v>
      </c>
      <c r="AF277" s="3">
        <v>1061.1799999999998</v>
      </c>
      <c r="AG277" s="3">
        <v>7351.9533333333329</v>
      </c>
      <c r="AH277" s="4">
        <v>5.0676098000000005</v>
      </c>
    </row>
    <row r="278" spans="1:34" x14ac:dyDescent="0.25">
      <c r="A278">
        <v>2016</v>
      </c>
      <c r="B278">
        <v>214</v>
      </c>
      <c r="C278" s="1">
        <v>42583</v>
      </c>
      <c r="D278" t="s">
        <v>927</v>
      </c>
      <c r="E278">
        <v>3</v>
      </c>
      <c r="F278">
        <v>146</v>
      </c>
      <c r="G278" s="2">
        <f t="shared" si="12"/>
        <v>1.46</v>
      </c>
      <c r="H278">
        <v>26</v>
      </c>
      <c r="I278">
        <v>8</v>
      </c>
      <c r="J278">
        <v>18</v>
      </c>
      <c r="K278">
        <v>141</v>
      </c>
      <c r="L278" s="2">
        <f t="shared" si="13"/>
        <v>1.41</v>
      </c>
      <c r="M278">
        <v>27</v>
      </c>
      <c r="N278">
        <v>5</v>
      </c>
      <c r="O278">
        <v>21</v>
      </c>
      <c r="P278">
        <v>131</v>
      </c>
      <c r="Q278" s="2">
        <f t="shared" si="14"/>
        <v>1.31</v>
      </c>
      <c r="R278">
        <v>29</v>
      </c>
      <c r="S278">
        <v>7</v>
      </c>
      <c r="T278">
        <v>22</v>
      </c>
      <c r="U278" s="3">
        <v>31.666666666666668</v>
      </c>
      <c r="V278" s="3">
        <v>20</v>
      </c>
      <c r="W278" s="3">
        <v>0.33333333333333331</v>
      </c>
      <c r="X278" s="3">
        <v>7.666666666666667</v>
      </c>
      <c r="Y278" s="3">
        <v>0</v>
      </c>
      <c r="Z278" s="2">
        <v>26.92</v>
      </c>
      <c r="AA278" s="2">
        <v>42.43333333333333</v>
      </c>
      <c r="AB278" s="2">
        <v>77.476666666666674</v>
      </c>
      <c r="AC278" s="3">
        <v>2611.2400000000002</v>
      </c>
      <c r="AD278" s="3">
        <v>4116.0333333333328</v>
      </c>
      <c r="AE278" s="3">
        <v>0</v>
      </c>
      <c r="AF278" s="3">
        <v>787.96333333333325</v>
      </c>
      <c r="AG278" s="3">
        <v>7515.2366666666658</v>
      </c>
      <c r="AH278" s="4">
        <v>5.4618695333333331</v>
      </c>
    </row>
    <row r="279" spans="1:34" x14ac:dyDescent="0.25">
      <c r="A279">
        <v>2016</v>
      </c>
      <c r="B279">
        <v>214</v>
      </c>
      <c r="C279" s="1">
        <v>42583</v>
      </c>
      <c r="D279" t="s">
        <v>928</v>
      </c>
      <c r="E279">
        <v>3</v>
      </c>
      <c r="F279">
        <v>127</v>
      </c>
      <c r="G279" s="2">
        <f t="shared" si="12"/>
        <v>1.27</v>
      </c>
      <c r="H279">
        <v>29</v>
      </c>
      <c r="I279">
        <v>7</v>
      </c>
      <c r="J279">
        <v>22</v>
      </c>
      <c r="K279">
        <v>116</v>
      </c>
      <c r="L279" s="2">
        <f t="shared" si="13"/>
        <v>1.1599999999999999</v>
      </c>
      <c r="M279">
        <v>25</v>
      </c>
      <c r="N279">
        <v>6</v>
      </c>
      <c r="O279">
        <v>19</v>
      </c>
      <c r="P279">
        <v>125</v>
      </c>
      <c r="Q279" s="2">
        <f t="shared" si="14"/>
        <v>1.25</v>
      </c>
      <c r="R279">
        <v>29</v>
      </c>
      <c r="S279">
        <v>7</v>
      </c>
      <c r="T279">
        <v>22</v>
      </c>
      <c r="U279" s="3">
        <v>38</v>
      </c>
      <c r="V279" s="3">
        <v>24</v>
      </c>
      <c r="W279" s="3">
        <v>1.3333333333333333</v>
      </c>
      <c r="X279" s="3">
        <v>12</v>
      </c>
      <c r="Y279" s="3">
        <v>0</v>
      </c>
      <c r="Z279" s="2">
        <v>34.42</v>
      </c>
      <c r="AA279" s="2">
        <v>49.129999999999995</v>
      </c>
      <c r="AB279" s="2">
        <v>102.04</v>
      </c>
      <c r="AC279" s="3">
        <v>3338.7399999999993</v>
      </c>
      <c r="AD279" s="3">
        <v>4765.6099999999988</v>
      </c>
      <c r="AE279" s="3">
        <v>0</v>
      </c>
      <c r="AF279" s="3">
        <v>1793.5299999999997</v>
      </c>
      <c r="AG279" s="3">
        <v>9897.8799999999974</v>
      </c>
      <c r="AH279" s="4">
        <v>6.0607442999999996</v>
      </c>
    </row>
    <row r="280" spans="1:34" x14ac:dyDescent="0.25">
      <c r="A280">
        <v>2016</v>
      </c>
      <c r="B280">
        <v>214</v>
      </c>
      <c r="C280" s="1">
        <v>42583</v>
      </c>
      <c r="D280" t="s">
        <v>929</v>
      </c>
      <c r="E280">
        <v>3</v>
      </c>
      <c r="F280">
        <v>133</v>
      </c>
      <c r="G280" s="2">
        <f t="shared" si="12"/>
        <v>1.33</v>
      </c>
      <c r="H280">
        <v>28</v>
      </c>
      <c r="I280">
        <v>6</v>
      </c>
      <c r="J280">
        <v>22</v>
      </c>
      <c r="K280">
        <v>142</v>
      </c>
      <c r="L280" s="2">
        <f t="shared" si="13"/>
        <v>1.42</v>
      </c>
      <c r="M280">
        <v>30</v>
      </c>
      <c r="N280">
        <v>6</v>
      </c>
      <c r="O280">
        <v>24</v>
      </c>
      <c r="P280">
        <v>113</v>
      </c>
      <c r="Q280" s="2">
        <f t="shared" si="14"/>
        <v>1.1299999999999999</v>
      </c>
      <c r="R280">
        <v>26</v>
      </c>
      <c r="S280">
        <v>7</v>
      </c>
      <c r="T280">
        <v>20</v>
      </c>
      <c r="U280" s="3">
        <v>38.666666666666664</v>
      </c>
      <c r="V280" s="3">
        <v>20</v>
      </c>
      <c r="W280" s="3">
        <v>0.66666666666666663</v>
      </c>
      <c r="X280" s="3">
        <v>15.666666666666666</v>
      </c>
      <c r="Y280" s="3">
        <v>0</v>
      </c>
      <c r="Z280" s="2">
        <v>35.713333333333331</v>
      </c>
      <c r="AA280" s="2">
        <v>54.1</v>
      </c>
      <c r="AB280" s="2">
        <v>113.82666666666667</v>
      </c>
      <c r="AC280" s="3">
        <v>3464.1933333333332</v>
      </c>
      <c r="AD280" s="3">
        <v>5247.7</v>
      </c>
      <c r="AE280" s="3">
        <v>0</v>
      </c>
      <c r="AF280" s="3">
        <v>2329.2933333333331</v>
      </c>
      <c r="AG280" s="3">
        <v>11041.186666666666</v>
      </c>
      <c r="AH280" s="4">
        <v>7.0446185333333329</v>
      </c>
    </row>
    <row r="281" spans="1:34" x14ac:dyDescent="0.25">
      <c r="A281">
        <v>2016</v>
      </c>
      <c r="B281">
        <v>214</v>
      </c>
      <c r="C281" s="1">
        <v>42583</v>
      </c>
      <c r="D281" t="s">
        <v>930</v>
      </c>
      <c r="E281">
        <v>3</v>
      </c>
      <c r="F281">
        <v>90</v>
      </c>
      <c r="G281" s="2">
        <f t="shared" si="12"/>
        <v>0.9</v>
      </c>
      <c r="H281">
        <v>24</v>
      </c>
      <c r="I281">
        <v>8</v>
      </c>
      <c r="J281">
        <v>15</v>
      </c>
      <c r="K281">
        <v>69</v>
      </c>
      <c r="L281" s="2">
        <f t="shared" si="13"/>
        <v>0.69</v>
      </c>
      <c r="M281">
        <v>23</v>
      </c>
      <c r="N281">
        <v>8</v>
      </c>
      <c r="O281">
        <v>15</v>
      </c>
      <c r="P281">
        <v>95</v>
      </c>
      <c r="Q281" s="2">
        <f t="shared" si="14"/>
        <v>0.95</v>
      </c>
      <c r="R281">
        <v>26</v>
      </c>
      <c r="S281">
        <v>7</v>
      </c>
      <c r="T281">
        <v>19</v>
      </c>
      <c r="U281" s="3">
        <v>26.666666666666668</v>
      </c>
      <c r="V281" s="3">
        <v>11.333333333333334</v>
      </c>
      <c r="W281" s="3">
        <v>0</v>
      </c>
      <c r="X281" s="3">
        <v>8</v>
      </c>
      <c r="Y281" s="3">
        <v>0</v>
      </c>
      <c r="Z281" s="2">
        <v>18.96</v>
      </c>
      <c r="AA281" s="2">
        <v>19.87</v>
      </c>
      <c r="AB281" s="2">
        <v>51.633333333333333</v>
      </c>
      <c r="AC281" s="3">
        <v>1839.12</v>
      </c>
      <c r="AD281" s="3">
        <v>1927.3900000000003</v>
      </c>
      <c r="AE281" s="3">
        <v>0</v>
      </c>
      <c r="AF281" s="3">
        <v>1241.9233333333334</v>
      </c>
      <c r="AG281" s="3">
        <v>5008.4333333333334</v>
      </c>
      <c r="AH281" s="4">
        <v>3.3063646333333332</v>
      </c>
    </row>
    <row r="282" spans="1:34" x14ac:dyDescent="0.25">
      <c r="A282">
        <v>2016</v>
      </c>
      <c r="B282">
        <v>214</v>
      </c>
      <c r="C282" s="1">
        <v>42583</v>
      </c>
      <c r="D282" t="s">
        <v>931</v>
      </c>
      <c r="E282">
        <v>3</v>
      </c>
      <c r="F282">
        <v>162</v>
      </c>
      <c r="G282" s="2">
        <f t="shared" si="12"/>
        <v>1.62</v>
      </c>
      <c r="H282">
        <v>30</v>
      </c>
      <c r="I282">
        <v>6</v>
      </c>
      <c r="J282">
        <v>24</v>
      </c>
      <c r="K282">
        <v>157</v>
      </c>
      <c r="L282" s="2">
        <f t="shared" si="13"/>
        <v>1.57</v>
      </c>
      <c r="M282">
        <v>29</v>
      </c>
      <c r="N282">
        <v>7</v>
      </c>
      <c r="O282">
        <v>22</v>
      </c>
      <c r="P282">
        <v>141</v>
      </c>
      <c r="Q282" s="2">
        <f t="shared" si="14"/>
        <v>1.41</v>
      </c>
      <c r="R282">
        <v>39</v>
      </c>
      <c r="S282">
        <v>5</v>
      </c>
      <c r="T282">
        <v>24</v>
      </c>
      <c r="U282" s="3">
        <v>48.333333333333336</v>
      </c>
      <c r="V282" s="3">
        <v>24.666666666666668</v>
      </c>
      <c r="W282" s="3">
        <v>2</v>
      </c>
      <c r="X282" s="3">
        <v>11</v>
      </c>
      <c r="Y282" s="3">
        <v>0</v>
      </c>
      <c r="Z282" s="2">
        <v>43.813333333333333</v>
      </c>
      <c r="AA282" s="2">
        <v>73.203333333333333</v>
      </c>
      <c r="AB282" s="2">
        <v>135.66333333333333</v>
      </c>
      <c r="AC282" s="3">
        <v>4249.8933333333325</v>
      </c>
      <c r="AD282" s="3">
        <v>7100.7233333333315</v>
      </c>
      <c r="AE282" s="3">
        <v>0</v>
      </c>
      <c r="AF282" s="3">
        <v>1808.7266666666665</v>
      </c>
      <c r="AG282" s="3">
        <v>13159.343333333331</v>
      </c>
      <c r="AH282" s="4">
        <v>9.0538862333333334</v>
      </c>
    </row>
    <row r="283" spans="1:34" x14ac:dyDescent="0.25">
      <c r="A283">
        <v>2016</v>
      </c>
      <c r="B283">
        <v>214</v>
      </c>
      <c r="C283" s="1">
        <v>42583</v>
      </c>
      <c r="D283" t="s">
        <v>932</v>
      </c>
      <c r="E283">
        <v>3</v>
      </c>
      <c r="F283">
        <v>146</v>
      </c>
      <c r="G283" s="2">
        <f t="shared" si="12"/>
        <v>1.46</v>
      </c>
      <c r="H283">
        <v>28</v>
      </c>
      <c r="I283">
        <v>7</v>
      </c>
      <c r="J283">
        <v>21</v>
      </c>
      <c r="K283">
        <v>138</v>
      </c>
      <c r="L283" s="2">
        <f t="shared" si="13"/>
        <v>1.38</v>
      </c>
      <c r="M283">
        <v>30</v>
      </c>
      <c r="N283">
        <v>8</v>
      </c>
      <c r="O283">
        <v>22</v>
      </c>
      <c r="P283">
        <v>152</v>
      </c>
      <c r="Q283" s="2">
        <f t="shared" si="14"/>
        <v>1.52</v>
      </c>
      <c r="R283">
        <v>31</v>
      </c>
      <c r="S283">
        <v>8</v>
      </c>
      <c r="T283">
        <v>23</v>
      </c>
      <c r="U283" s="3">
        <v>40</v>
      </c>
      <c r="V283" s="3">
        <v>21.333333333333332</v>
      </c>
      <c r="W283" s="3">
        <v>1.3333333333333333</v>
      </c>
      <c r="X283" s="3">
        <v>9</v>
      </c>
      <c r="Y283" s="3">
        <v>0</v>
      </c>
      <c r="Z283" s="2">
        <v>31.77333333333333</v>
      </c>
      <c r="AA283" s="2">
        <v>51.163333333333334</v>
      </c>
      <c r="AB283" s="2">
        <v>92.34333333333332</v>
      </c>
      <c r="AC283" s="3">
        <v>3082.0133333333329</v>
      </c>
      <c r="AD283" s="3">
        <v>4962.8433333333323</v>
      </c>
      <c r="AE283" s="3">
        <v>0</v>
      </c>
      <c r="AF283" s="3">
        <v>912.4466666666666</v>
      </c>
      <c r="AG283" s="3">
        <v>8957.3033333333315</v>
      </c>
      <c r="AH283" s="4">
        <v>6.4760756666666648</v>
      </c>
    </row>
    <row r="284" spans="1:34" x14ac:dyDescent="0.25">
      <c r="A284">
        <v>2016</v>
      </c>
      <c r="B284">
        <v>214</v>
      </c>
      <c r="C284" s="1">
        <v>42583</v>
      </c>
      <c r="D284" t="s">
        <v>933</v>
      </c>
      <c r="E284">
        <v>3</v>
      </c>
      <c r="F284">
        <v>116</v>
      </c>
      <c r="G284" s="2">
        <f t="shared" si="12"/>
        <v>1.1599999999999999</v>
      </c>
      <c r="H284">
        <v>27</v>
      </c>
      <c r="I284">
        <v>7</v>
      </c>
      <c r="J284">
        <v>20</v>
      </c>
      <c r="K284">
        <v>129</v>
      </c>
      <c r="L284" s="2">
        <f t="shared" si="13"/>
        <v>1.29</v>
      </c>
      <c r="M284">
        <v>27</v>
      </c>
      <c r="N284">
        <v>8</v>
      </c>
      <c r="O284">
        <v>19</v>
      </c>
      <c r="P284">
        <v>103</v>
      </c>
      <c r="Q284" s="2">
        <f t="shared" si="14"/>
        <v>1.03</v>
      </c>
      <c r="R284">
        <v>24</v>
      </c>
      <c r="S284">
        <v>6</v>
      </c>
      <c r="T284">
        <v>18</v>
      </c>
      <c r="U284" s="3">
        <v>30</v>
      </c>
      <c r="V284" s="3">
        <v>18.333333333333332</v>
      </c>
      <c r="W284" s="3">
        <v>0.33333333333333331</v>
      </c>
      <c r="X284" s="3">
        <v>6.666666666666667</v>
      </c>
      <c r="Y284" s="3">
        <v>0</v>
      </c>
      <c r="Z284" s="2">
        <v>25.63</v>
      </c>
      <c r="AA284" s="2">
        <v>36.153333333333329</v>
      </c>
      <c r="AB284" s="2">
        <v>73.77</v>
      </c>
      <c r="AC284" s="3">
        <v>2486.1099999999997</v>
      </c>
      <c r="AD284" s="3">
        <v>3506.8733333333325</v>
      </c>
      <c r="AE284" s="3">
        <v>0</v>
      </c>
      <c r="AF284" s="3">
        <v>1162.7066666666667</v>
      </c>
      <c r="AG284" s="3">
        <v>7155.6899999999987</v>
      </c>
      <c r="AH284" s="4">
        <v>4.8329894333333323</v>
      </c>
    </row>
    <row r="285" spans="1:34" x14ac:dyDescent="0.25">
      <c r="A285">
        <v>2016</v>
      </c>
      <c r="B285">
        <v>214</v>
      </c>
      <c r="C285" s="1">
        <v>42583</v>
      </c>
      <c r="D285" t="s">
        <v>934</v>
      </c>
      <c r="E285">
        <v>3</v>
      </c>
      <c r="F285">
        <v>86</v>
      </c>
      <c r="G285" s="2">
        <f t="shared" si="12"/>
        <v>0.86</v>
      </c>
      <c r="H285">
        <v>25</v>
      </c>
      <c r="I285">
        <v>7</v>
      </c>
      <c r="J285">
        <v>18</v>
      </c>
      <c r="K285">
        <v>95</v>
      </c>
      <c r="L285" s="2">
        <f t="shared" si="13"/>
        <v>0.95</v>
      </c>
      <c r="M285">
        <v>26</v>
      </c>
      <c r="N285">
        <v>7</v>
      </c>
      <c r="O285">
        <v>19</v>
      </c>
      <c r="P285">
        <v>101</v>
      </c>
      <c r="Q285" s="2">
        <f t="shared" si="14"/>
        <v>1.01</v>
      </c>
      <c r="R285">
        <v>27</v>
      </c>
      <c r="S285">
        <v>6</v>
      </c>
      <c r="T285">
        <v>21</v>
      </c>
      <c r="U285" s="3">
        <v>43.666666666666664</v>
      </c>
      <c r="V285" s="3">
        <v>13.666666666666666</v>
      </c>
      <c r="W285" s="3">
        <v>0.33333333333333331</v>
      </c>
      <c r="X285" s="3">
        <v>17</v>
      </c>
      <c r="Y285" s="3">
        <v>0</v>
      </c>
      <c r="Z285" s="2">
        <v>38.663333333333334</v>
      </c>
      <c r="AA285" s="2">
        <v>49.106666666666662</v>
      </c>
      <c r="AB285" s="2">
        <v>121.51333333333334</v>
      </c>
      <c r="AC285" s="3">
        <v>3750.3433333333332</v>
      </c>
      <c r="AD285" s="3">
        <v>4763.3466666666654</v>
      </c>
      <c r="AE285" s="3">
        <v>0</v>
      </c>
      <c r="AF285" s="3">
        <v>3273.103333333333</v>
      </c>
      <c r="AG285" s="3">
        <v>11786.793333333331</v>
      </c>
      <c r="AH285" s="4">
        <v>5.8956890999999993</v>
      </c>
    </row>
    <row r="286" spans="1:34" x14ac:dyDescent="0.25">
      <c r="A286">
        <v>2016</v>
      </c>
      <c r="B286">
        <v>214</v>
      </c>
      <c r="C286" s="1">
        <v>42583</v>
      </c>
      <c r="D286" t="s">
        <v>935</v>
      </c>
      <c r="E286">
        <v>3</v>
      </c>
      <c r="F286">
        <v>146</v>
      </c>
      <c r="G286" s="2">
        <f t="shared" si="12"/>
        <v>1.46</v>
      </c>
      <c r="H286">
        <v>28</v>
      </c>
      <c r="I286">
        <v>6</v>
      </c>
      <c r="J286">
        <v>19</v>
      </c>
      <c r="K286">
        <v>137</v>
      </c>
      <c r="L286" s="2">
        <f t="shared" si="13"/>
        <v>1.37</v>
      </c>
      <c r="M286">
        <v>27</v>
      </c>
      <c r="N286">
        <v>8</v>
      </c>
      <c r="O286">
        <v>19</v>
      </c>
      <c r="P286">
        <v>141</v>
      </c>
      <c r="Q286" s="2">
        <f t="shared" si="14"/>
        <v>1.41</v>
      </c>
      <c r="R286">
        <v>29</v>
      </c>
      <c r="S286">
        <v>7</v>
      </c>
      <c r="T286">
        <v>22</v>
      </c>
      <c r="U286" s="3">
        <v>44</v>
      </c>
      <c r="V286" s="3">
        <v>21.666666666666668</v>
      </c>
      <c r="W286" s="3">
        <v>0.66666666666666663</v>
      </c>
      <c r="X286" s="3">
        <v>5</v>
      </c>
      <c r="Y286" s="3">
        <v>0</v>
      </c>
      <c r="Z286" s="2">
        <v>31</v>
      </c>
      <c r="AA286" s="2">
        <v>53.103333333333332</v>
      </c>
      <c r="AB286" s="2">
        <v>92.743333333333339</v>
      </c>
      <c r="AC286" s="3">
        <v>3006.9999999999995</v>
      </c>
      <c r="AD286" s="3">
        <v>5151.0233333333326</v>
      </c>
      <c r="AE286" s="3">
        <v>0</v>
      </c>
      <c r="AF286" s="3">
        <v>838.07999999999993</v>
      </c>
      <c r="AG286" s="3">
        <v>8996.1033333333326</v>
      </c>
      <c r="AH286" s="4">
        <v>6.3222498333333323</v>
      </c>
    </row>
    <row r="287" spans="1:34" x14ac:dyDescent="0.25">
      <c r="A287">
        <v>2016</v>
      </c>
      <c r="B287">
        <v>214</v>
      </c>
      <c r="C287" s="1">
        <v>42583</v>
      </c>
      <c r="D287" t="s">
        <v>936</v>
      </c>
      <c r="E287">
        <v>3</v>
      </c>
      <c r="F287">
        <v>155</v>
      </c>
      <c r="G287" s="2">
        <f t="shared" si="12"/>
        <v>1.55</v>
      </c>
      <c r="H287">
        <v>29</v>
      </c>
      <c r="I287">
        <v>6</v>
      </c>
      <c r="J287">
        <v>23</v>
      </c>
      <c r="K287">
        <v>142</v>
      </c>
      <c r="L287" s="2">
        <f t="shared" si="13"/>
        <v>1.42</v>
      </c>
      <c r="M287">
        <v>28</v>
      </c>
      <c r="N287">
        <v>7</v>
      </c>
      <c r="O287">
        <v>21</v>
      </c>
      <c r="P287">
        <v>126</v>
      </c>
      <c r="Q287" s="2">
        <f t="shared" si="14"/>
        <v>1.26</v>
      </c>
      <c r="R287">
        <v>22</v>
      </c>
      <c r="S287">
        <v>6</v>
      </c>
      <c r="T287">
        <v>20</v>
      </c>
      <c r="U287" s="3">
        <v>32</v>
      </c>
      <c r="V287" s="3">
        <v>17.333333333333332</v>
      </c>
      <c r="W287" s="3">
        <v>0.66666666666666663</v>
      </c>
      <c r="X287" s="3">
        <v>6</v>
      </c>
      <c r="Y287" s="3">
        <v>0</v>
      </c>
      <c r="Z287" s="2">
        <v>28.793333333333333</v>
      </c>
      <c r="AA287" s="2">
        <v>46.00333333333333</v>
      </c>
      <c r="AB287" s="2">
        <v>84.11999999999999</v>
      </c>
      <c r="AC287" s="3">
        <v>2792.9533333333334</v>
      </c>
      <c r="AD287" s="3">
        <v>4462.3233333333328</v>
      </c>
      <c r="AE287" s="3">
        <v>0</v>
      </c>
      <c r="AF287" s="3">
        <v>904.36333333333323</v>
      </c>
      <c r="AG287" s="3">
        <v>8159.6399999999994</v>
      </c>
      <c r="AH287" s="4">
        <v>5.5710559666666661</v>
      </c>
    </row>
    <row r="288" spans="1:34" x14ac:dyDescent="0.25">
      <c r="A288">
        <v>2016</v>
      </c>
      <c r="B288">
        <v>214</v>
      </c>
      <c r="C288" s="1">
        <v>42583</v>
      </c>
      <c r="D288" t="s">
        <v>937</v>
      </c>
      <c r="E288">
        <v>3</v>
      </c>
      <c r="F288">
        <v>138</v>
      </c>
      <c r="G288" s="2">
        <f t="shared" si="12"/>
        <v>1.38</v>
      </c>
      <c r="H288">
        <v>28</v>
      </c>
      <c r="I288">
        <v>8</v>
      </c>
      <c r="J288">
        <v>20</v>
      </c>
      <c r="K288">
        <v>134</v>
      </c>
      <c r="L288" s="2">
        <f t="shared" si="13"/>
        <v>1.34</v>
      </c>
      <c r="M288">
        <v>27</v>
      </c>
      <c r="N288">
        <v>7</v>
      </c>
      <c r="O288">
        <v>20</v>
      </c>
      <c r="P288">
        <v>134</v>
      </c>
      <c r="Q288" s="2">
        <f t="shared" si="14"/>
        <v>1.34</v>
      </c>
      <c r="R288">
        <v>31</v>
      </c>
      <c r="S288">
        <v>6</v>
      </c>
      <c r="T288">
        <v>23</v>
      </c>
      <c r="U288" s="3">
        <v>41.666666666666664</v>
      </c>
      <c r="V288" s="3">
        <v>19</v>
      </c>
      <c r="W288" s="3">
        <v>0.33333333333333331</v>
      </c>
      <c r="X288" s="3">
        <v>7.666666666666667</v>
      </c>
      <c r="Y288" s="3">
        <v>0</v>
      </c>
      <c r="Z288" s="2">
        <v>31.543333333333333</v>
      </c>
      <c r="AA288" s="2">
        <v>50.16</v>
      </c>
      <c r="AB288" s="2">
        <v>90.61</v>
      </c>
      <c r="AC288" s="3">
        <v>3059.7033333333329</v>
      </c>
      <c r="AD288" s="3">
        <v>4865.5199999999995</v>
      </c>
      <c r="AE288" s="3">
        <v>0</v>
      </c>
      <c r="AF288" s="3">
        <v>863.9466666666666</v>
      </c>
      <c r="AG288" s="3">
        <v>8789.1699999999983</v>
      </c>
      <c r="AH288" s="4">
        <v>5.8468205000000006</v>
      </c>
    </row>
    <row r="289" spans="1:34" x14ac:dyDescent="0.25">
      <c r="A289">
        <v>2016</v>
      </c>
      <c r="B289">
        <v>214</v>
      </c>
      <c r="C289" s="1">
        <v>42583</v>
      </c>
      <c r="D289" t="s">
        <v>938</v>
      </c>
      <c r="E289">
        <v>3</v>
      </c>
      <c r="F289">
        <v>124</v>
      </c>
      <c r="G289" s="2">
        <f t="shared" si="12"/>
        <v>1.24</v>
      </c>
      <c r="H289">
        <v>28</v>
      </c>
      <c r="I289">
        <v>7</v>
      </c>
      <c r="J289">
        <v>21</v>
      </c>
      <c r="K289">
        <v>113</v>
      </c>
      <c r="L289" s="2">
        <f t="shared" si="13"/>
        <v>1.1299999999999999</v>
      </c>
      <c r="M289">
        <v>28</v>
      </c>
      <c r="N289">
        <v>7</v>
      </c>
      <c r="O289">
        <v>21</v>
      </c>
      <c r="P289">
        <v>98</v>
      </c>
      <c r="Q289" s="2">
        <f t="shared" si="14"/>
        <v>0.98</v>
      </c>
      <c r="R289">
        <v>24</v>
      </c>
      <c r="S289">
        <v>7</v>
      </c>
      <c r="T289">
        <v>17</v>
      </c>
      <c r="U289" s="3">
        <v>28.333333333333332</v>
      </c>
      <c r="V289" s="3">
        <v>22</v>
      </c>
      <c r="W289" s="3">
        <v>0.66666666666666663</v>
      </c>
      <c r="X289" s="3">
        <v>9.6666666666666661</v>
      </c>
      <c r="Y289" s="3">
        <v>0</v>
      </c>
      <c r="Z289" s="2">
        <v>26.426666666666666</v>
      </c>
      <c r="AA289" s="2">
        <v>34.713333333333331</v>
      </c>
      <c r="AB289" s="2">
        <v>73.52000000000001</v>
      </c>
      <c r="AC289" s="3">
        <v>2563.3866666666659</v>
      </c>
      <c r="AD289" s="3">
        <v>3367.1933333333332</v>
      </c>
      <c r="AE289" s="3">
        <v>0</v>
      </c>
      <c r="AF289" s="3">
        <v>1200.8599999999999</v>
      </c>
      <c r="AG289" s="3">
        <v>7131.4399999999987</v>
      </c>
      <c r="AH289" s="4">
        <v>4.3883381999999997</v>
      </c>
    </row>
    <row r="290" spans="1:34" x14ac:dyDescent="0.25">
      <c r="A290">
        <v>2016</v>
      </c>
      <c r="B290">
        <v>214</v>
      </c>
      <c r="C290" s="1">
        <v>42583</v>
      </c>
      <c r="D290" t="s">
        <v>939</v>
      </c>
      <c r="E290">
        <v>3</v>
      </c>
      <c r="F290">
        <v>141</v>
      </c>
      <c r="G290" s="2">
        <f t="shared" si="12"/>
        <v>1.41</v>
      </c>
      <c r="H290">
        <v>29</v>
      </c>
      <c r="I290">
        <v>6</v>
      </c>
      <c r="J290">
        <v>23</v>
      </c>
      <c r="K290">
        <v>154</v>
      </c>
      <c r="L290" s="2">
        <f t="shared" si="13"/>
        <v>1.54</v>
      </c>
      <c r="M290">
        <v>28</v>
      </c>
      <c r="N290">
        <v>7</v>
      </c>
      <c r="O290">
        <v>21</v>
      </c>
      <c r="P290">
        <v>154</v>
      </c>
      <c r="Q290" s="2">
        <f t="shared" si="14"/>
        <v>1.54</v>
      </c>
      <c r="R290">
        <v>30</v>
      </c>
      <c r="S290">
        <v>7</v>
      </c>
      <c r="T290">
        <v>23</v>
      </c>
      <c r="U290" s="3">
        <v>41.666666666666664</v>
      </c>
      <c r="V290" s="3">
        <v>27</v>
      </c>
      <c r="W290" s="3">
        <v>1.6666666666666667</v>
      </c>
      <c r="X290" s="3">
        <v>6.666666666666667</v>
      </c>
      <c r="Y290" s="3">
        <v>0</v>
      </c>
      <c r="Z290" s="2">
        <v>38.79</v>
      </c>
      <c r="AA290" s="2">
        <v>68.786666666666676</v>
      </c>
      <c r="AB290" s="2">
        <v>114.65666666666668</v>
      </c>
      <c r="AC290" s="3">
        <v>3762.6299999999997</v>
      </c>
      <c r="AD290" s="3">
        <v>6672.3066666666673</v>
      </c>
      <c r="AE290" s="3">
        <v>0</v>
      </c>
      <c r="AF290" s="3">
        <v>686.76</v>
      </c>
      <c r="AG290" s="3">
        <v>11121.696666666667</v>
      </c>
      <c r="AH290" s="4">
        <v>7.4826284999999997</v>
      </c>
    </row>
    <row r="291" spans="1:34" x14ac:dyDescent="0.25">
      <c r="A291">
        <v>2016</v>
      </c>
      <c r="B291">
        <v>214</v>
      </c>
      <c r="C291" s="1">
        <v>42583</v>
      </c>
      <c r="D291" t="s">
        <v>940</v>
      </c>
      <c r="E291">
        <v>3</v>
      </c>
      <c r="F291">
        <v>142</v>
      </c>
      <c r="G291" s="2">
        <f t="shared" si="12"/>
        <v>1.42</v>
      </c>
      <c r="H291">
        <v>28</v>
      </c>
      <c r="I291">
        <v>7</v>
      </c>
      <c r="J291">
        <v>21</v>
      </c>
      <c r="K291">
        <v>147</v>
      </c>
      <c r="L291" s="2">
        <f t="shared" si="13"/>
        <v>1.47</v>
      </c>
      <c r="M291">
        <v>27</v>
      </c>
      <c r="N291">
        <v>8</v>
      </c>
      <c r="O291">
        <v>19</v>
      </c>
      <c r="P291">
        <v>157</v>
      </c>
      <c r="Q291" s="2">
        <f t="shared" si="14"/>
        <v>1.57</v>
      </c>
      <c r="R291">
        <v>30</v>
      </c>
      <c r="S291">
        <v>7</v>
      </c>
      <c r="T291">
        <v>23</v>
      </c>
      <c r="U291" s="3">
        <v>41</v>
      </c>
      <c r="V291" s="3">
        <v>25.333333333333332</v>
      </c>
      <c r="W291" s="3">
        <v>1</v>
      </c>
      <c r="X291" s="3">
        <v>8</v>
      </c>
      <c r="Y291" s="3">
        <v>0</v>
      </c>
      <c r="Z291" s="2">
        <v>30.256666666666664</v>
      </c>
      <c r="AA291" s="2">
        <v>52.49666666666667</v>
      </c>
      <c r="AB291" s="2">
        <v>90.46</v>
      </c>
      <c r="AC291" s="3">
        <v>2934.8966666666665</v>
      </c>
      <c r="AD291" s="3">
        <v>5092.1766666666672</v>
      </c>
      <c r="AE291" s="3">
        <v>0</v>
      </c>
      <c r="AF291" s="3">
        <v>747.54666666666662</v>
      </c>
      <c r="AG291" s="3">
        <v>8774.6200000000008</v>
      </c>
      <c r="AH291" s="4">
        <v>6.0525930666666667</v>
      </c>
    </row>
    <row r="292" spans="1:34" x14ac:dyDescent="0.25">
      <c r="A292">
        <v>2016</v>
      </c>
      <c r="B292">
        <v>214</v>
      </c>
      <c r="C292" s="1">
        <v>42583</v>
      </c>
      <c r="D292" t="s">
        <v>941</v>
      </c>
      <c r="E292">
        <v>3</v>
      </c>
      <c r="F292">
        <v>98</v>
      </c>
      <c r="G292" s="2">
        <f t="shared" si="12"/>
        <v>0.98</v>
      </c>
      <c r="H292">
        <v>22</v>
      </c>
      <c r="I292">
        <v>7</v>
      </c>
      <c r="J292">
        <v>15</v>
      </c>
      <c r="K292">
        <v>96</v>
      </c>
      <c r="L292" s="2">
        <f t="shared" si="13"/>
        <v>0.96</v>
      </c>
      <c r="M292">
        <v>25</v>
      </c>
      <c r="N292">
        <v>6</v>
      </c>
      <c r="O292">
        <v>19</v>
      </c>
      <c r="P292">
        <v>80</v>
      </c>
      <c r="Q292" s="2">
        <f t="shared" si="14"/>
        <v>0.8</v>
      </c>
      <c r="R292">
        <v>25</v>
      </c>
      <c r="S292">
        <v>6</v>
      </c>
      <c r="T292">
        <v>19</v>
      </c>
      <c r="U292" s="3">
        <v>28.333333333333332</v>
      </c>
      <c r="V292" s="3">
        <v>12.666666666666666</v>
      </c>
      <c r="W292" s="3">
        <v>0.33333333333333331</v>
      </c>
      <c r="X292" s="3">
        <v>11.333333333333334</v>
      </c>
      <c r="Y292" s="3">
        <v>0</v>
      </c>
      <c r="Z292" s="2">
        <v>26.013333333333335</v>
      </c>
      <c r="AA292" s="2">
        <v>31.456666666666667</v>
      </c>
      <c r="AB292" s="2">
        <v>69.550000000000011</v>
      </c>
      <c r="AC292" s="3">
        <v>2523.2933333333335</v>
      </c>
      <c r="AD292" s="3">
        <v>3051.2966666666662</v>
      </c>
      <c r="AE292" s="3">
        <v>0</v>
      </c>
      <c r="AF292" s="3">
        <v>1171.76</v>
      </c>
      <c r="AG292" s="3">
        <v>6746.35</v>
      </c>
      <c r="AH292" s="4">
        <v>3.9135425999999995</v>
      </c>
    </row>
    <row r="293" spans="1:34" x14ac:dyDescent="0.25">
      <c r="A293">
        <v>2016</v>
      </c>
      <c r="B293">
        <v>214</v>
      </c>
      <c r="C293" s="1">
        <v>42583</v>
      </c>
      <c r="D293" t="s">
        <v>942</v>
      </c>
      <c r="E293">
        <v>3</v>
      </c>
      <c r="F293">
        <v>106</v>
      </c>
      <c r="G293" s="2">
        <f t="shared" si="12"/>
        <v>1.06</v>
      </c>
      <c r="H293">
        <v>22</v>
      </c>
      <c r="I293">
        <v>7</v>
      </c>
      <c r="J293">
        <v>15</v>
      </c>
      <c r="K293">
        <v>134</v>
      </c>
      <c r="L293" s="2">
        <f t="shared" si="13"/>
        <v>1.34</v>
      </c>
      <c r="M293">
        <v>28</v>
      </c>
      <c r="N293">
        <v>6</v>
      </c>
      <c r="O293">
        <v>22</v>
      </c>
      <c r="P293">
        <v>143</v>
      </c>
      <c r="Q293" s="2">
        <f t="shared" si="14"/>
        <v>1.43</v>
      </c>
      <c r="R293">
        <v>30</v>
      </c>
      <c r="S293">
        <v>7</v>
      </c>
      <c r="T293">
        <v>23</v>
      </c>
      <c r="U293" s="3">
        <v>34</v>
      </c>
      <c r="V293" s="3">
        <v>13.666666666666666</v>
      </c>
      <c r="W293" s="3">
        <v>0.33333333333333331</v>
      </c>
      <c r="X293" s="3">
        <v>7.666666666666667</v>
      </c>
      <c r="Y293" s="3">
        <v>0</v>
      </c>
      <c r="Z293" s="2">
        <v>25.333333333333332</v>
      </c>
      <c r="AA293" s="2">
        <v>39.11</v>
      </c>
      <c r="AB293" s="2">
        <v>72.653333333333322</v>
      </c>
      <c r="AC293" s="3">
        <v>2457.333333333333</v>
      </c>
      <c r="AD293" s="3">
        <v>3793.6699999999996</v>
      </c>
      <c r="AE293" s="3">
        <v>0</v>
      </c>
      <c r="AF293" s="3">
        <v>796.36999999999989</v>
      </c>
      <c r="AG293" s="3">
        <v>7047.3733333333321</v>
      </c>
      <c r="AH293" s="4">
        <v>5.0355480666666663</v>
      </c>
    </row>
    <row r="294" spans="1:34" x14ac:dyDescent="0.25">
      <c r="A294">
        <v>2016</v>
      </c>
      <c r="B294">
        <v>214</v>
      </c>
      <c r="C294" s="1">
        <v>42583</v>
      </c>
      <c r="D294" t="s">
        <v>943</v>
      </c>
      <c r="E294">
        <v>3</v>
      </c>
      <c r="F294">
        <v>156</v>
      </c>
      <c r="G294" s="2">
        <f t="shared" si="12"/>
        <v>1.56</v>
      </c>
      <c r="H294">
        <v>29</v>
      </c>
      <c r="I294">
        <v>6</v>
      </c>
      <c r="J294">
        <v>23</v>
      </c>
      <c r="K294">
        <v>143</v>
      </c>
      <c r="L294" s="2">
        <f t="shared" si="13"/>
        <v>1.43</v>
      </c>
      <c r="M294">
        <v>31</v>
      </c>
      <c r="N294">
        <v>9</v>
      </c>
      <c r="O294">
        <v>22</v>
      </c>
      <c r="P294">
        <v>156</v>
      </c>
      <c r="Q294" s="2">
        <f t="shared" si="14"/>
        <v>1.56</v>
      </c>
      <c r="R294">
        <v>30</v>
      </c>
      <c r="S294">
        <v>6</v>
      </c>
      <c r="T294">
        <v>24</v>
      </c>
      <c r="U294" s="3">
        <v>47</v>
      </c>
      <c r="V294" s="3">
        <v>25.333333333333332</v>
      </c>
      <c r="W294" s="3">
        <v>1</v>
      </c>
      <c r="X294" s="3">
        <v>8.3333333333333339</v>
      </c>
      <c r="Y294" s="3">
        <v>0</v>
      </c>
      <c r="Z294" s="2">
        <v>40.633333333333333</v>
      </c>
      <c r="AA294" s="2">
        <v>74.076666666666668</v>
      </c>
      <c r="AB294" s="2">
        <v>126.60333333333334</v>
      </c>
      <c r="AC294" s="3">
        <v>3941.4333333333329</v>
      </c>
      <c r="AD294" s="3">
        <v>7185.4366666666656</v>
      </c>
      <c r="AE294" s="3">
        <v>0</v>
      </c>
      <c r="AF294" s="3">
        <v>1153.6533333333332</v>
      </c>
      <c r="AG294" s="3">
        <v>12280.523333333333</v>
      </c>
      <c r="AH294" s="4">
        <v>8.0172827999999985</v>
      </c>
    </row>
    <row r="295" spans="1:34" x14ac:dyDescent="0.25">
      <c r="A295">
        <v>2016</v>
      </c>
      <c r="B295">
        <v>214</v>
      </c>
      <c r="C295" s="1">
        <v>42583</v>
      </c>
      <c r="D295" t="s">
        <v>944</v>
      </c>
      <c r="E295">
        <v>3</v>
      </c>
      <c r="F295">
        <v>116</v>
      </c>
      <c r="G295" s="2">
        <f t="shared" si="12"/>
        <v>1.1599999999999999</v>
      </c>
      <c r="H295">
        <v>26</v>
      </c>
      <c r="I295">
        <v>6</v>
      </c>
      <c r="J295">
        <v>20</v>
      </c>
      <c r="K295">
        <v>105</v>
      </c>
      <c r="L295" s="2">
        <f t="shared" si="13"/>
        <v>1.05</v>
      </c>
      <c r="M295">
        <v>26</v>
      </c>
      <c r="N295">
        <v>7</v>
      </c>
      <c r="O295">
        <v>19</v>
      </c>
      <c r="P295">
        <v>136</v>
      </c>
      <c r="Q295" s="2">
        <f t="shared" si="14"/>
        <v>1.36</v>
      </c>
      <c r="R295">
        <v>29</v>
      </c>
      <c r="S295">
        <v>7</v>
      </c>
      <c r="T295">
        <v>22</v>
      </c>
      <c r="U295" s="3">
        <v>32</v>
      </c>
      <c r="V295" s="3">
        <v>16</v>
      </c>
      <c r="W295" s="3">
        <v>0</v>
      </c>
      <c r="X295" s="3">
        <v>10</v>
      </c>
      <c r="Y295" s="3">
        <v>0</v>
      </c>
      <c r="Z295" s="2">
        <v>28.863333333333333</v>
      </c>
      <c r="AA295" s="2">
        <v>40.343333333333334</v>
      </c>
      <c r="AB295" s="2">
        <v>86.19</v>
      </c>
      <c r="AC295" s="3">
        <v>2799.7433333333333</v>
      </c>
      <c r="AD295" s="3">
        <v>3913.3033333333333</v>
      </c>
      <c r="AE295" s="3">
        <v>0</v>
      </c>
      <c r="AF295" s="3">
        <v>1647.3833333333332</v>
      </c>
      <c r="AG295" s="3">
        <v>8360.43</v>
      </c>
      <c r="AH295" s="4">
        <v>4.7706410666666663</v>
      </c>
    </row>
    <row r="296" spans="1:34" x14ac:dyDescent="0.25">
      <c r="A296">
        <v>2016</v>
      </c>
      <c r="B296">
        <v>214</v>
      </c>
      <c r="C296" s="1">
        <v>42583</v>
      </c>
      <c r="D296" t="s">
        <v>945</v>
      </c>
      <c r="E296">
        <v>3</v>
      </c>
      <c r="F296">
        <v>115</v>
      </c>
      <c r="G296" s="2">
        <f t="shared" si="12"/>
        <v>1.1499999999999999</v>
      </c>
      <c r="H296">
        <v>28</v>
      </c>
      <c r="I296">
        <v>6</v>
      </c>
      <c r="J296">
        <v>22</v>
      </c>
      <c r="K296">
        <v>135</v>
      </c>
      <c r="L296" s="2">
        <f t="shared" si="13"/>
        <v>1.35</v>
      </c>
      <c r="M296">
        <v>29</v>
      </c>
      <c r="N296">
        <v>6</v>
      </c>
      <c r="O296">
        <v>23</v>
      </c>
      <c r="P296">
        <v>134</v>
      </c>
      <c r="Q296" s="2">
        <f t="shared" si="14"/>
        <v>1.34</v>
      </c>
      <c r="R296">
        <v>28</v>
      </c>
      <c r="S296">
        <v>7</v>
      </c>
      <c r="T296">
        <v>21</v>
      </c>
      <c r="U296" s="3">
        <v>37</v>
      </c>
      <c r="V296" s="3">
        <v>25.666666666666668</v>
      </c>
      <c r="W296" s="3">
        <v>1</v>
      </c>
      <c r="X296" s="3">
        <v>14</v>
      </c>
      <c r="Y296" s="3">
        <v>0</v>
      </c>
      <c r="Z296" s="2">
        <v>37.116666666666667</v>
      </c>
      <c r="AA296" s="2">
        <v>53.99666666666667</v>
      </c>
      <c r="AB296" s="2">
        <v>108.52666666666669</v>
      </c>
      <c r="AC296" s="3">
        <v>3600.3166666666666</v>
      </c>
      <c r="AD296" s="3">
        <v>5237.6766666666663</v>
      </c>
      <c r="AE296" s="3">
        <v>0</v>
      </c>
      <c r="AF296" s="3">
        <v>1689.0933333333328</v>
      </c>
      <c r="AG296" s="3">
        <v>10527.086666666664</v>
      </c>
      <c r="AH296" s="4">
        <v>6.9425389666666666</v>
      </c>
    </row>
    <row r="297" spans="1:34" x14ac:dyDescent="0.25">
      <c r="A297">
        <v>2016</v>
      </c>
      <c r="B297">
        <v>214</v>
      </c>
      <c r="C297" s="1">
        <v>42583</v>
      </c>
      <c r="D297" t="s">
        <v>946</v>
      </c>
      <c r="E297">
        <v>3</v>
      </c>
      <c r="F297">
        <v>139</v>
      </c>
      <c r="G297" s="2">
        <f t="shared" si="12"/>
        <v>1.39</v>
      </c>
      <c r="H297">
        <v>28</v>
      </c>
      <c r="I297">
        <v>7</v>
      </c>
      <c r="J297">
        <v>21</v>
      </c>
      <c r="K297">
        <v>135</v>
      </c>
      <c r="L297" s="2">
        <f t="shared" si="13"/>
        <v>1.35</v>
      </c>
      <c r="M297">
        <v>26</v>
      </c>
      <c r="N297">
        <v>6</v>
      </c>
      <c r="O297">
        <v>20</v>
      </c>
      <c r="P297">
        <v>142</v>
      </c>
      <c r="Q297" s="2">
        <f t="shared" si="14"/>
        <v>1.42</v>
      </c>
      <c r="R297">
        <v>29</v>
      </c>
      <c r="S297">
        <v>6</v>
      </c>
      <c r="T297">
        <v>23</v>
      </c>
      <c r="U297" s="3">
        <v>45.333333333333336</v>
      </c>
      <c r="V297" s="3">
        <v>19</v>
      </c>
      <c r="W297" s="3">
        <v>2</v>
      </c>
      <c r="X297" s="3">
        <v>12.666666666666666</v>
      </c>
      <c r="Y297" s="3">
        <v>0</v>
      </c>
      <c r="Z297" s="2">
        <v>39.553333333333335</v>
      </c>
      <c r="AA297" s="2">
        <v>62.733333333333327</v>
      </c>
      <c r="AB297" s="2">
        <v>116.54333333333334</v>
      </c>
      <c r="AC297" s="3">
        <v>3836.6733333333336</v>
      </c>
      <c r="AD297" s="3">
        <v>6085.1333333333314</v>
      </c>
      <c r="AE297" s="3">
        <v>0</v>
      </c>
      <c r="AF297" s="3">
        <v>1382.8966666666668</v>
      </c>
      <c r="AG297" s="3">
        <v>11304.703333333333</v>
      </c>
      <c r="AH297" s="4">
        <v>7.8131689333333325</v>
      </c>
    </row>
    <row r="298" spans="1:34" x14ac:dyDescent="0.25">
      <c r="A298">
        <v>2016</v>
      </c>
      <c r="B298">
        <v>214</v>
      </c>
      <c r="C298" s="1">
        <v>42583</v>
      </c>
      <c r="D298" t="s">
        <v>947</v>
      </c>
      <c r="E298">
        <v>3</v>
      </c>
      <c r="F298">
        <v>151</v>
      </c>
      <c r="G298" s="2">
        <f t="shared" si="12"/>
        <v>1.51</v>
      </c>
      <c r="H298">
        <v>29</v>
      </c>
      <c r="I298">
        <v>8</v>
      </c>
      <c r="J298">
        <v>21</v>
      </c>
      <c r="K298">
        <v>152</v>
      </c>
      <c r="L298" s="2">
        <f t="shared" si="13"/>
        <v>1.52</v>
      </c>
      <c r="M298">
        <v>29</v>
      </c>
      <c r="N298">
        <v>8</v>
      </c>
      <c r="O298">
        <v>21</v>
      </c>
      <c r="P298">
        <v>158</v>
      </c>
      <c r="Q298" s="2">
        <f t="shared" si="14"/>
        <v>1.58</v>
      </c>
      <c r="R298">
        <v>28</v>
      </c>
      <c r="S298">
        <v>6</v>
      </c>
      <c r="T298">
        <v>22</v>
      </c>
      <c r="U298" s="3">
        <v>48</v>
      </c>
      <c r="V298" s="3">
        <v>19</v>
      </c>
      <c r="W298" s="3">
        <v>0</v>
      </c>
      <c r="X298" s="3">
        <v>6</v>
      </c>
      <c r="Y298" s="3">
        <v>0</v>
      </c>
      <c r="Z298" s="2">
        <v>34.713333333333331</v>
      </c>
      <c r="AA298" s="2">
        <v>58.23</v>
      </c>
      <c r="AB298" s="2">
        <v>102.63666666666666</v>
      </c>
      <c r="AC298" s="3">
        <v>3367.1933333333332</v>
      </c>
      <c r="AD298" s="3">
        <v>5648.3099999999995</v>
      </c>
      <c r="AE298" s="3">
        <v>0</v>
      </c>
      <c r="AF298" s="3">
        <v>940.25333333333322</v>
      </c>
      <c r="AG298" s="3">
        <v>9955.7566666666662</v>
      </c>
      <c r="AH298" s="4">
        <v>6.7692581666666651</v>
      </c>
    </row>
    <row r="299" spans="1:34" x14ac:dyDescent="0.25">
      <c r="A299">
        <v>2016</v>
      </c>
      <c r="B299">
        <v>214</v>
      </c>
      <c r="C299" s="1">
        <v>42583</v>
      </c>
      <c r="D299" t="s">
        <v>948</v>
      </c>
      <c r="E299">
        <v>3</v>
      </c>
      <c r="F299">
        <v>140</v>
      </c>
      <c r="G299" s="2">
        <f t="shared" si="12"/>
        <v>1.4</v>
      </c>
      <c r="H299">
        <v>30</v>
      </c>
      <c r="I299">
        <v>8</v>
      </c>
      <c r="J299">
        <v>22</v>
      </c>
      <c r="K299">
        <v>114</v>
      </c>
      <c r="L299" s="2">
        <f t="shared" si="13"/>
        <v>1.1399999999999999</v>
      </c>
      <c r="M299">
        <v>28</v>
      </c>
      <c r="N299">
        <v>6</v>
      </c>
      <c r="O299">
        <v>22</v>
      </c>
      <c r="P299">
        <v>102</v>
      </c>
      <c r="Q299" s="2">
        <f t="shared" si="14"/>
        <v>1.02</v>
      </c>
      <c r="R299">
        <v>25</v>
      </c>
      <c r="S299">
        <v>7</v>
      </c>
      <c r="T299">
        <v>18</v>
      </c>
      <c r="U299" s="3">
        <v>40</v>
      </c>
      <c r="V299" s="3">
        <v>18.333333333333332</v>
      </c>
      <c r="W299" s="3">
        <v>1</v>
      </c>
      <c r="X299" s="3">
        <v>13.666666666666666</v>
      </c>
      <c r="Y299" s="3">
        <v>0</v>
      </c>
      <c r="Z299" s="2">
        <v>35.563333333333333</v>
      </c>
      <c r="AA299" s="2">
        <v>53.313333333333333</v>
      </c>
      <c r="AB299" s="2">
        <v>112.05666666666667</v>
      </c>
      <c r="AC299" s="3">
        <v>3449.643333333333</v>
      </c>
      <c r="AD299" s="3">
        <v>5171.3933333333325</v>
      </c>
      <c r="AE299" s="3">
        <v>0</v>
      </c>
      <c r="AF299" s="3">
        <v>2248.46</v>
      </c>
      <c r="AG299" s="3">
        <v>10869.496666666666</v>
      </c>
      <c r="AH299" s="4">
        <v>6.2473593666666662</v>
      </c>
    </row>
    <row r="300" spans="1:34" x14ac:dyDescent="0.25">
      <c r="A300">
        <v>2016</v>
      </c>
      <c r="B300">
        <v>214</v>
      </c>
      <c r="C300" s="1">
        <v>42583</v>
      </c>
      <c r="D300" t="s">
        <v>949</v>
      </c>
      <c r="E300">
        <v>3</v>
      </c>
      <c r="F300">
        <v>139</v>
      </c>
      <c r="G300" s="2">
        <f t="shared" si="12"/>
        <v>1.39</v>
      </c>
      <c r="H300">
        <v>28</v>
      </c>
      <c r="I300">
        <v>7</v>
      </c>
      <c r="J300">
        <v>21</v>
      </c>
      <c r="K300">
        <v>146</v>
      </c>
      <c r="L300" s="2">
        <f t="shared" si="13"/>
        <v>1.46</v>
      </c>
      <c r="M300">
        <v>28</v>
      </c>
      <c r="N300">
        <v>6</v>
      </c>
      <c r="O300">
        <v>22</v>
      </c>
      <c r="P300">
        <v>145</v>
      </c>
      <c r="Q300" s="2">
        <f t="shared" si="14"/>
        <v>1.45</v>
      </c>
      <c r="R300">
        <v>29</v>
      </c>
      <c r="S300">
        <v>6</v>
      </c>
      <c r="T300">
        <v>23</v>
      </c>
      <c r="U300" s="3">
        <v>39</v>
      </c>
      <c r="V300" s="3">
        <v>13</v>
      </c>
      <c r="W300" s="3">
        <v>0.33333333333333331</v>
      </c>
      <c r="X300" s="3">
        <v>5.333333333333333</v>
      </c>
      <c r="Y300" s="3">
        <v>0</v>
      </c>
      <c r="Z300" s="2">
        <v>27.3</v>
      </c>
      <c r="AA300" s="2">
        <v>46.073333333333331</v>
      </c>
      <c r="AB300" s="2">
        <v>81.63666666666667</v>
      </c>
      <c r="AC300" s="3">
        <v>2648.1</v>
      </c>
      <c r="AD300" s="3">
        <v>4469.1133333333319</v>
      </c>
      <c r="AE300" s="3">
        <v>0</v>
      </c>
      <c r="AF300" s="3">
        <v>801.54333333333341</v>
      </c>
      <c r="AG300" s="3">
        <v>7918.7566666666644</v>
      </c>
      <c r="AH300" s="4">
        <v>5.7169633666666675</v>
      </c>
    </row>
    <row r="301" spans="1:34" x14ac:dyDescent="0.25">
      <c r="A301">
        <v>2016</v>
      </c>
      <c r="B301">
        <v>214</v>
      </c>
      <c r="C301" s="1">
        <v>42583</v>
      </c>
      <c r="D301" t="s">
        <v>950</v>
      </c>
      <c r="E301">
        <v>3</v>
      </c>
      <c r="F301">
        <v>107</v>
      </c>
      <c r="G301" s="2">
        <f t="shared" si="12"/>
        <v>1.07</v>
      </c>
      <c r="H301">
        <v>25</v>
      </c>
      <c r="I301">
        <v>7</v>
      </c>
      <c r="J301">
        <v>19</v>
      </c>
      <c r="K301">
        <v>114</v>
      </c>
      <c r="L301" s="2">
        <f t="shared" si="13"/>
        <v>1.1399999999999999</v>
      </c>
      <c r="M301">
        <v>29</v>
      </c>
      <c r="N301">
        <v>6</v>
      </c>
      <c r="O301">
        <v>23</v>
      </c>
      <c r="P301">
        <v>84</v>
      </c>
      <c r="Q301" s="2">
        <f t="shared" si="14"/>
        <v>0.84</v>
      </c>
      <c r="R301">
        <v>25</v>
      </c>
      <c r="S301">
        <v>7</v>
      </c>
      <c r="T301">
        <v>18</v>
      </c>
      <c r="U301" s="3">
        <v>47</v>
      </c>
      <c r="V301" s="3">
        <v>24</v>
      </c>
      <c r="W301" s="3">
        <v>1</v>
      </c>
      <c r="X301" s="3">
        <v>10.333333333333334</v>
      </c>
      <c r="Y301" s="3">
        <v>0</v>
      </c>
      <c r="Z301" s="2">
        <v>31.293333333333333</v>
      </c>
      <c r="AA301" s="2">
        <v>35.366666666666667</v>
      </c>
      <c r="AB301" s="2">
        <v>89.546666666666667</v>
      </c>
      <c r="AC301" s="3">
        <v>3035.4533333333329</v>
      </c>
      <c r="AD301" s="3">
        <v>3430.5666666666662</v>
      </c>
      <c r="AE301" s="3">
        <v>0</v>
      </c>
      <c r="AF301" s="3">
        <v>2220.0066666666667</v>
      </c>
      <c r="AG301" s="3">
        <v>8686.0266666666648</v>
      </c>
      <c r="AH301" s="4">
        <v>5.2855784999999997</v>
      </c>
    </row>
    <row r="302" spans="1:34" x14ac:dyDescent="0.25">
      <c r="A302">
        <v>2016</v>
      </c>
      <c r="B302">
        <v>214</v>
      </c>
      <c r="C302" s="1">
        <v>42583</v>
      </c>
      <c r="D302" t="s">
        <v>951</v>
      </c>
      <c r="E302">
        <v>3</v>
      </c>
      <c r="F302">
        <v>130</v>
      </c>
      <c r="G302" s="2">
        <f t="shared" si="12"/>
        <v>1.3</v>
      </c>
      <c r="H302">
        <v>28</v>
      </c>
      <c r="I302">
        <v>7</v>
      </c>
      <c r="J302">
        <v>21</v>
      </c>
      <c r="K302">
        <v>118</v>
      </c>
      <c r="L302" s="2">
        <f t="shared" si="13"/>
        <v>1.18</v>
      </c>
      <c r="M302">
        <v>24</v>
      </c>
      <c r="N302">
        <v>8</v>
      </c>
      <c r="O302">
        <v>16</v>
      </c>
      <c r="P302">
        <v>97</v>
      </c>
      <c r="Q302" s="2">
        <f t="shared" si="14"/>
        <v>0.97</v>
      </c>
      <c r="R302">
        <v>24</v>
      </c>
      <c r="S302">
        <v>8</v>
      </c>
      <c r="T302">
        <v>16</v>
      </c>
      <c r="U302" s="3">
        <v>28.333333333333332</v>
      </c>
      <c r="V302" s="3">
        <v>13.333333333333334</v>
      </c>
      <c r="W302" s="3">
        <v>0.66666666666666663</v>
      </c>
      <c r="X302" s="3">
        <v>6</v>
      </c>
      <c r="Y302" s="3">
        <v>0</v>
      </c>
      <c r="Z302" s="2">
        <v>23.209999999999997</v>
      </c>
      <c r="AA302" s="2">
        <v>32.686666666666667</v>
      </c>
      <c r="AB302" s="2">
        <v>64.813333333333333</v>
      </c>
      <c r="AC302" s="3">
        <v>2251.37</v>
      </c>
      <c r="AD302" s="3">
        <v>3170.6066666666666</v>
      </c>
      <c r="AE302" s="3">
        <v>0</v>
      </c>
      <c r="AF302" s="3">
        <v>864.91666666666663</v>
      </c>
      <c r="AG302" s="3">
        <v>6286.8933333333334</v>
      </c>
      <c r="AH302" s="4">
        <v>4.020013033333333</v>
      </c>
    </row>
    <row r="303" spans="1:34" x14ac:dyDescent="0.25">
      <c r="A303">
        <v>2016</v>
      </c>
      <c r="B303">
        <v>214</v>
      </c>
      <c r="C303" s="1">
        <v>42583</v>
      </c>
      <c r="D303" t="s">
        <v>952</v>
      </c>
      <c r="E303">
        <v>3</v>
      </c>
      <c r="F303">
        <v>107</v>
      </c>
      <c r="G303" s="2">
        <f t="shared" si="12"/>
        <v>1.07</v>
      </c>
      <c r="H303">
        <v>26</v>
      </c>
      <c r="I303">
        <v>6</v>
      </c>
      <c r="J303">
        <v>21</v>
      </c>
      <c r="K303">
        <v>81</v>
      </c>
      <c r="L303" s="2">
        <f t="shared" si="13"/>
        <v>0.81</v>
      </c>
      <c r="M303">
        <v>24</v>
      </c>
      <c r="N303">
        <v>6</v>
      </c>
      <c r="O303">
        <v>18</v>
      </c>
      <c r="P303">
        <v>109</v>
      </c>
      <c r="Q303" s="2">
        <f t="shared" si="14"/>
        <v>1.0900000000000001</v>
      </c>
      <c r="R303">
        <v>26</v>
      </c>
      <c r="S303">
        <v>6</v>
      </c>
      <c r="T303">
        <v>20</v>
      </c>
      <c r="U303" s="3">
        <v>30.666666666666668</v>
      </c>
      <c r="V303" s="3">
        <v>12.666666666666666</v>
      </c>
      <c r="W303" s="3">
        <v>0.33333333333333331</v>
      </c>
      <c r="X303" s="3">
        <v>9</v>
      </c>
      <c r="Y303" s="3">
        <v>0</v>
      </c>
      <c r="Z303" s="2">
        <v>25.709999999999997</v>
      </c>
      <c r="AA303" s="2">
        <v>29.67</v>
      </c>
      <c r="AB303" s="2">
        <v>74.64</v>
      </c>
      <c r="AC303" s="3">
        <v>2493.8699999999994</v>
      </c>
      <c r="AD303" s="3">
        <v>2877.99</v>
      </c>
      <c r="AE303" s="3">
        <v>0</v>
      </c>
      <c r="AF303" s="3">
        <v>1868.2200000000003</v>
      </c>
      <c r="AG303" s="3">
        <v>7240.079999999999</v>
      </c>
      <c r="AH303" s="4">
        <v>4.4362561999999999</v>
      </c>
    </row>
    <row r="304" spans="1:34" x14ac:dyDescent="0.25">
      <c r="A304">
        <v>2016</v>
      </c>
      <c r="B304">
        <v>214</v>
      </c>
      <c r="C304" s="1">
        <v>42583</v>
      </c>
      <c r="D304" t="s">
        <v>953</v>
      </c>
      <c r="E304">
        <v>3</v>
      </c>
      <c r="F304">
        <v>115</v>
      </c>
      <c r="G304" s="2">
        <f t="shared" si="12"/>
        <v>1.1499999999999999</v>
      </c>
      <c r="H304">
        <v>27</v>
      </c>
      <c r="I304">
        <v>8</v>
      </c>
      <c r="J304">
        <v>19</v>
      </c>
      <c r="K304">
        <v>125</v>
      </c>
      <c r="L304" s="2">
        <f t="shared" si="13"/>
        <v>1.25</v>
      </c>
      <c r="M304">
        <v>30</v>
      </c>
      <c r="N304">
        <v>8</v>
      </c>
      <c r="O304">
        <v>21</v>
      </c>
      <c r="P304">
        <v>152</v>
      </c>
      <c r="Q304" s="2">
        <f t="shared" si="14"/>
        <v>1.52</v>
      </c>
      <c r="R304">
        <v>29</v>
      </c>
      <c r="S304">
        <v>8</v>
      </c>
      <c r="T304">
        <v>22</v>
      </c>
      <c r="U304" s="3">
        <v>50.666666666666664</v>
      </c>
      <c r="V304" s="3">
        <v>26.333333333333332</v>
      </c>
      <c r="W304" s="3">
        <v>0</v>
      </c>
      <c r="X304" s="3">
        <v>10</v>
      </c>
      <c r="Y304" s="3">
        <v>0</v>
      </c>
      <c r="Z304" s="2">
        <v>36.003333333333337</v>
      </c>
      <c r="AA304" s="2">
        <v>51.65</v>
      </c>
      <c r="AB304" s="2">
        <v>102.86</v>
      </c>
      <c r="AC304" s="3">
        <v>3492.3233333333337</v>
      </c>
      <c r="AD304" s="3">
        <v>5010.0499999999993</v>
      </c>
      <c r="AE304" s="3">
        <v>0</v>
      </c>
      <c r="AF304" s="3">
        <v>1475.0466666666664</v>
      </c>
      <c r="AG304" s="3">
        <v>9977.42</v>
      </c>
      <c r="AH304" s="4">
        <v>6.4756876666666665</v>
      </c>
    </row>
    <row r="305" spans="1:34" x14ac:dyDescent="0.25">
      <c r="A305">
        <v>2016</v>
      </c>
      <c r="B305">
        <v>214</v>
      </c>
      <c r="C305" s="1">
        <v>42583</v>
      </c>
      <c r="D305" t="s">
        <v>954</v>
      </c>
      <c r="E305">
        <v>3</v>
      </c>
      <c r="F305">
        <v>94</v>
      </c>
      <c r="G305" s="2">
        <f t="shared" si="12"/>
        <v>0.94</v>
      </c>
      <c r="H305">
        <v>26</v>
      </c>
      <c r="I305">
        <v>6</v>
      </c>
      <c r="J305">
        <v>20</v>
      </c>
      <c r="K305">
        <v>89</v>
      </c>
      <c r="L305" s="2">
        <f t="shared" si="13"/>
        <v>0.89</v>
      </c>
      <c r="M305">
        <v>25</v>
      </c>
      <c r="N305">
        <v>7</v>
      </c>
      <c r="O305">
        <v>18</v>
      </c>
      <c r="P305">
        <v>110</v>
      </c>
      <c r="Q305" s="2">
        <f t="shared" si="14"/>
        <v>1.1000000000000001</v>
      </c>
      <c r="R305">
        <v>26</v>
      </c>
      <c r="S305">
        <v>7</v>
      </c>
      <c r="T305">
        <v>19</v>
      </c>
      <c r="U305" s="3">
        <v>28.666666666666668</v>
      </c>
      <c r="V305" s="3">
        <v>13</v>
      </c>
      <c r="W305" s="3">
        <v>1</v>
      </c>
      <c r="X305" s="3">
        <v>9.6666666666666661</v>
      </c>
      <c r="Y305" s="3">
        <v>0</v>
      </c>
      <c r="Z305" s="2">
        <v>25.316666666666666</v>
      </c>
      <c r="AA305" s="2">
        <v>30.896666666666665</v>
      </c>
      <c r="AB305" s="2">
        <v>70.416666666666657</v>
      </c>
      <c r="AC305" s="3">
        <v>2455.7166666666667</v>
      </c>
      <c r="AD305" s="3">
        <v>2996.9766666666665</v>
      </c>
      <c r="AE305" s="3">
        <v>0</v>
      </c>
      <c r="AF305" s="3">
        <v>1377.7233333333334</v>
      </c>
      <c r="AG305" s="3">
        <v>6830.4166666666661</v>
      </c>
      <c r="AH305" s="4">
        <v>4.1113967333333328</v>
      </c>
    </row>
    <row r="306" spans="1:34" x14ac:dyDescent="0.25">
      <c r="A306">
        <v>2016</v>
      </c>
      <c r="B306">
        <v>214</v>
      </c>
      <c r="C306" s="1">
        <v>42583</v>
      </c>
      <c r="D306" t="s">
        <v>955</v>
      </c>
      <c r="E306">
        <v>3</v>
      </c>
      <c r="F306">
        <v>112</v>
      </c>
      <c r="G306" s="2">
        <f t="shared" si="12"/>
        <v>1.1200000000000001</v>
      </c>
      <c r="H306">
        <v>27</v>
      </c>
      <c r="I306">
        <v>7</v>
      </c>
      <c r="J306">
        <v>20</v>
      </c>
      <c r="K306">
        <v>130</v>
      </c>
      <c r="L306" s="2">
        <f t="shared" si="13"/>
        <v>1.3</v>
      </c>
      <c r="M306">
        <v>28</v>
      </c>
      <c r="N306">
        <v>8</v>
      </c>
      <c r="O306">
        <v>20</v>
      </c>
      <c r="P306">
        <v>77</v>
      </c>
      <c r="Q306" s="2">
        <f t="shared" si="14"/>
        <v>0.77</v>
      </c>
      <c r="R306">
        <v>19</v>
      </c>
      <c r="S306">
        <v>7</v>
      </c>
      <c r="T306">
        <v>12</v>
      </c>
      <c r="U306" s="3">
        <v>26</v>
      </c>
      <c r="V306" s="3">
        <v>12.666666666666666</v>
      </c>
      <c r="W306" s="3">
        <v>0.33333333333333331</v>
      </c>
      <c r="X306" s="3">
        <v>8.6666666666666661</v>
      </c>
      <c r="Y306" s="3">
        <v>0</v>
      </c>
      <c r="Z306" s="2">
        <v>22.05</v>
      </c>
      <c r="AA306" s="2">
        <v>30.406666666666666</v>
      </c>
      <c r="AB306" s="2">
        <v>65.606666666666669</v>
      </c>
      <c r="AC306" s="3">
        <v>2138.85</v>
      </c>
      <c r="AD306" s="3">
        <v>2949.4466666666663</v>
      </c>
      <c r="AE306" s="3">
        <v>0</v>
      </c>
      <c r="AF306" s="3">
        <v>1275.55</v>
      </c>
      <c r="AG306" s="3">
        <v>6363.8466666666664</v>
      </c>
      <c r="AH306" s="4">
        <v>3.911470033333333</v>
      </c>
    </row>
    <row r="307" spans="1:34" x14ac:dyDescent="0.25">
      <c r="A307">
        <v>2016</v>
      </c>
      <c r="B307">
        <v>214</v>
      </c>
      <c r="C307" s="1">
        <v>42583</v>
      </c>
      <c r="D307" t="s">
        <v>956</v>
      </c>
      <c r="E307">
        <v>3</v>
      </c>
      <c r="F307">
        <v>136</v>
      </c>
      <c r="G307" s="2">
        <f t="shared" si="12"/>
        <v>1.36</v>
      </c>
      <c r="H307">
        <v>30</v>
      </c>
      <c r="I307">
        <v>8</v>
      </c>
      <c r="J307">
        <v>22</v>
      </c>
      <c r="K307">
        <v>133</v>
      </c>
      <c r="L307" s="2">
        <f t="shared" si="13"/>
        <v>1.33</v>
      </c>
      <c r="M307">
        <v>28</v>
      </c>
      <c r="N307">
        <v>7</v>
      </c>
      <c r="O307">
        <v>21</v>
      </c>
      <c r="P307">
        <v>152</v>
      </c>
      <c r="Q307" s="2">
        <f t="shared" si="14"/>
        <v>1.52</v>
      </c>
      <c r="R307">
        <v>30</v>
      </c>
      <c r="S307">
        <v>7</v>
      </c>
      <c r="T307">
        <v>23</v>
      </c>
      <c r="U307" s="3">
        <v>47</v>
      </c>
      <c r="V307" s="3">
        <v>25.666666666666668</v>
      </c>
      <c r="W307" s="3">
        <v>1.6666666666666667</v>
      </c>
      <c r="X307" s="3">
        <v>7.333333333333333</v>
      </c>
      <c r="Y307" s="3">
        <v>0</v>
      </c>
      <c r="Z307" s="2">
        <v>38.046666666666667</v>
      </c>
      <c r="AA307" s="2">
        <v>62.389999999999993</v>
      </c>
      <c r="AB307" s="2">
        <v>108.86333333333333</v>
      </c>
      <c r="AC307" s="3">
        <v>3690.5266666666662</v>
      </c>
      <c r="AD307" s="3">
        <v>6051.829999999999</v>
      </c>
      <c r="AE307" s="3">
        <v>0</v>
      </c>
      <c r="AF307" s="3">
        <v>817.38666666666666</v>
      </c>
      <c r="AG307" s="3">
        <v>10559.743333333332</v>
      </c>
      <c r="AH307" s="4">
        <v>7.0905059999999995</v>
      </c>
    </row>
    <row r="308" spans="1:34" x14ac:dyDescent="0.25">
      <c r="A308">
        <v>2016</v>
      </c>
      <c r="B308">
        <v>214</v>
      </c>
      <c r="C308" s="1">
        <v>42583</v>
      </c>
      <c r="D308" t="s">
        <v>957</v>
      </c>
      <c r="E308">
        <v>3</v>
      </c>
      <c r="F308">
        <v>150</v>
      </c>
      <c r="G308" s="2">
        <f t="shared" si="12"/>
        <v>1.5</v>
      </c>
      <c r="H308">
        <v>28</v>
      </c>
      <c r="I308">
        <v>7</v>
      </c>
      <c r="J308">
        <v>21</v>
      </c>
      <c r="K308">
        <v>137</v>
      </c>
      <c r="L308" s="2">
        <f t="shared" si="13"/>
        <v>1.37</v>
      </c>
      <c r="M308">
        <v>27</v>
      </c>
      <c r="N308">
        <v>7</v>
      </c>
      <c r="O308">
        <v>20</v>
      </c>
      <c r="P308">
        <v>151</v>
      </c>
      <c r="Q308" s="2">
        <f t="shared" si="14"/>
        <v>1.51</v>
      </c>
      <c r="R308">
        <v>28</v>
      </c>
      <c r="S308">
        <v>8</v>
      </c>
      <c r="T308">
        <v>20</v>
      </c>
      <c r="U308" s="3">
        <v>36.333333333333336</v>
      </c>
      <c r="V308" s="3">
        <v>14.333333333333334</v>
      </c>
      <c r="W308" s="3">
        <v>0</v>
      </c>
      <c r="X308" s="3">
        <v>5.333333333333333</v>
      </c>
      <c r="Y308" s="3">
        <v>0</v>
      </c>
      <c r="Z308" s="2">
        <v>27.03</v>
      </c>
      <c r="AA308" s="2">
        <v>45.326666666666661</v>
      </c>
      <c r="AB308" s="2">
        <v>78.353333333333339</v>
      </c>
      <c r="AC308" s="3">
        <v>2621.91</v>
      </c>
      <c r="AD308" s="3">
        <v>4396.6866666666656</v>
      </c>
      <c r="AE308" s="3">
        <v>0</v>
      </c>
      <c r="AF308" s="3">
        <v>581.67666666666662</v>
      </c>
      <c r="AG308" s="3">
        <v>7600.2733333333317</v>
      </c>
      <c r="AH308" s="4">
        <v>5.367883</v>
      </c>
    </row>
    <row r="309" spans="1:34" x14ac:dyDescent="0.25">
      <c r="A309">
        <v>2016</v>
      </c>
      <c r="B309">
        <v>214</v>
      </c>
      <c r="C309" s="1">
        <v>42583</v>
      </c>
      <c r="D309" t="s">
        <v>958</v>
      </c>
      <c r="E309">
        <v>3</v>
      </c>
      <c r="F309">
        <v>128</v>
      </c>
      <c r="G309" s="2">
        <f t="shared" si="12"/>
        <v>1.28</v>
      </c>
      <c r="H309">
        <v>23</v>
      </c>
      <c r="I309">
        <v>7</v>
      </c>
      <c r="J309">
        <v>16</v>
      </c>
      <c r="K309">
        <v>130</v>
      </c>
      <c r="L309" s="2">
        <f t="shared" si="13"/>
        <v>1.3</v>
      </c>
      <c r="M309">
        <v>31</v>
      </c>
      <c r="N309">
        <v>8</v>
      </c>
      <c r="O309">
        <v>23</v>
      </c>
      <c r="P309">
        <v>140</v>
      </c>
      <c r="Q309" s="2">
        <f t="shared" si="14"/>
        <v>1.4</v>
      </c>
      <c r="R309">
        <v>29</v>
      </c>
      <c r="S309">
        <v>7</v>
      </c>
      <c r="T309">
        <v>22</v>
      </c>
      <c r="U309" s="3">
        <v>39.333333333333336</v>
      </c>
      <c r="V309" s="3">
        <v>22</v>
      </c>
      <c r="W309" s="3">
        <v>0.33333333333333331</v>
      </c>
      <c r="X309" s="3">
        <v>12.666666666666666</v>
      </c>
      <c r="Y309" s="3">
        <v>0</v>
      </c>
      <c r="Z309" s="2">
        <v>35.996666666666663</v>
      </c>
      <c r="AA309" s="2">
        <v>59.136666666666663</v>
      </c>
      <c r="AB309" s="2">
        <v>109.97666666666667</v>
      </c>
      <c r="AC309" s="3">
        <v>3491.6766666666658</v>
      </c>
      <c r="AD309" s="3">
        <v>5736.2566666666662</v>
      </c>
      <c r="AE309" s="3">
        <v>0</v>
      </c>
      <c r="AF309" s="3">
        <v>1439.8033333333333</v>
      </c>
      <c r="AG309" s="3">
        <v>10667.736666666666</v>
      </c>
      <c r="AH309" s="4">
        <v>6.9344750333333334</v>
      </c>
    </row>
    <row r="310" spans="1:34" x14ac:dyDescent="0.25">
      <c r="A310">
        <v>2016</v>
      </c>
      <c r="B310">
        <v>214</v>
      </c>
      <c r="C310" s="1">
        <v>42583</v>
      </c>
      <c r="D310" t="s">
        <v>959</v>
      </c>
      <c r="E310">
        <v>3</v>
      </c>
      <c r="F310">
        <v>110</v>
      </c>
      <c r="G310" s="2">
        <f t="shared" si="12"/>
        <v>1.1000000000000001</v>
      </c>
      <c r="H310">
        <v>25</v>
      </c>
      <c r="I310">
        <v>6</v>
      </c>
      <c r="J310">
        <v>19</v>
      </c>
      <c r="K310">
        <v>110</v>
      </c>
      <c r="L310" s="2">
        <f t="shared" si="13"/>
        <v>1.1000000000000001</v>
      </c>
      <c r="M310">
        <v>27</v>
      </c>
      <c r="N310">
        <v>7</v>
      </c>
      <c r="O310">
        <v>20</v>
      </c>
      <c r="P310">
        <v>118</v>
      </c>
      <c r="Q310" s="2">
        <f t="shared" si="14"/>
        <v>1.18</v>
      </c>
      <c r="R310">
        <v>29</v>
      </c>
      <c r="S310">
        <v>8</v>
      </c>
      <c r="T310">
        <v>20</v>
      </c>
      <c r="U310" s="3">
        <v>28.333333333333332</v>
      </c>
      <c r="V310" s="3">
        <v>13.666666666666666</v>
      </c>
      <c r="W310" s="3">
        <v>0</v>
      </c>
      <c r="X310" s="3">
        <v>11.666666666666666</v>
      </c>
      <c r="Y310" s="3">
        <v>0</v>
      </c>
      <c r="Z310" s="2">
        <v>25.946666666666669</v>
      </c>
      <c r="AA310" s="2">
        <v>33.743333333333332</v>
      </c>
      <c r="AB310" s="2">
        <v>76.906666666666666</v>
      </c>
      <c r="AC310" s="3">
        <v>2516.8266666666668</v>
      </c>
      <c r="AD310" s="3">
        <v>3273.103333333333</v>
      </c>
      <c r="AE310" s="3">
        <v>0</v>
      </c>
      <c r="AF310" s="3">
        <v>1670.0166666666664</v>
      </c>
      <c r="AG310" s="3">
        <v>7459.9466666666667</v>
      </c>
      <c r="AH310" s="4">
        <v>4.9236973666666657</v>
      </c>
    </row>
    <row r="311" spans="1:34" x14ac:dyDescent="0.25">
      <c r="A311">
        <v>2016</v>
      </c>
      <c r="B311">
        <v>214</v>
      </c>
      <c r="C311" s="1">
        <v>42583</v>
      </c>
      <c r="D311" t="s">
        <v>960</v>
      </c>
      <c r="E311">
        <v>3</v>
      </c>
      <c r="F311">
        <v>132</v>
      </c>
      <c r="G311" s="2">
        <f t="shared" si="12"/>
        <v>1.32</v>
      </c>
      <c r="H311">
        <v>28</v>
      </c>
      <c r="I311">
        <v>8</v>
      </c>
      <c r="J311">
        <v>20</v>
      </c>
      <c r="K311">
        <v>116</v>
      </c>
      <c r="L311" s="2">
        <f t="shared" si="13"/>
        <v>1.1599999999999999</v>
      </c>
      <c r="M311">
        <v>26</v>
      </c>
      <c r="N311">
        <v>8</v>
      </c>
      <c r="O311">
        <v>18</v>
      </c>
      <c r="P311">
        <v>141</v>
      </c>
      <c r="Q311" s="2">
        <f t="shared" si="14"/>
        <v>1.41</v>
      </c>
      <c r="R311">
        <v>27</v>
      </c>
      <c r="S311">
        <v>8</v>
      </c>
      <c r="T311">
        <v>19</v>
      </c>
      <c r="U311" s="3">
        <v>30.333333333333332</v>
      </c>
      <c r="V311" s="3">
        <v>13.333333333333334</v>
      </c>
      <c r="W311" s="3">
        <v>0.66666666666666663</v>
      </c>
      <c r="X311" s="3">
        <v>8.6666666666666661</v>
      </c>
      <c r="Y311" s="3">
        <v>0</v>
      </c>
      <c r="Z311" s="2">
        <v>26.553333333333331</v>
      </c>
      <c r="AA311" s="2">
        <v>39.68333333333333</v>
      </c>
      <c r="AB311" s="2">
        <v>77.089999999999989</v>
      </c>
      <c r="AC311" s="3">
        <v>2575.6733333333332</v>
      </c>
      <c r="AD311" s="3">
        <v>3849.2833333333324</v>
      </c>
      <c r="AE311" s="3">
        <v>0</v>
      </c>
      <c r="AF311" s="3">
        <v>1052.7733333333333</v>
      </c>
      <c r="AG311" s="3">
        <v>7477.7299999999987</v>
      </c>
      <c r="AH311" s="4">
        <v>5.1379412666666662</v>
      </c>
    </row>
    <row r="312" spans="1:34" x14ac:dyDescent="0.25">
      <c r="A312">
        <v>2016</v>
      </c>
      <c r="B312">
        <v>214</v>
      </c>
      <c r="C312" s="1">
        <v>42583</v>
      </c>
      <c r="D312" t="s">
        <v>961</v>
      </c>
      <c r="E312">
        <v>3</v>
      </c>
      <c r="F312">
        <v>130</v>
      </c>
      <c r="G312" s="2">
        <f t="shared" si="12"/>
        <v>1.3</v>
      </c>
      <c r="H312">
        <v>28</v>
      </c>
      <c r="I312">
        <v>8</v>
      </c>
      <c r="J312">
        <v>20</v>
      </c>
      <c r="K312">
        <v>117</v>
      </c>
      <c r="L312" s="2">
        <f t="shared" si="13"/>
        <v>1.17</v>
      </c>
      <c r="M312">
        <v>22</v>
      </c>
      <c r="N312">
        <v>7</v>
      </c>
      <c r="O312">
        <v>15</v>
      </c>
      <c r="P312">
        <v>138</v>
      </c>
      <c r="Q312" s="2">
        <f t="shared" si="14"/>
        <v>1.38</v>
      </c>
      <c r="R312">
        <v>29</v>
      </c>
      <c r="S312">
        <v>6</v>
      </c>
      <c r="T312">
        <v>23</v>
      </c>
      <c r="U312" s="3">
        <v>35</v>
      </c>
      <c r="V312" s="3">
        <v>21.333333333333332</v>
      </c>
      <c r="W312" s="3">
        <v>0.33333333333333331</v>
      </c>
      <c r="X312" s="3">
        <v>7.333333333333333</v>
      </c>
      <c r="Y312" s="3">
        <v>0</v>
      </c>
      <c r="Z312" s="2">
        <v>28.743333333333336</v>
      </c>
      <c r="AA312" s="2">
        <v>46.676666666666669</v>
      </c>
      <c r="AB312" s="2">
        <v>84.2</v>
      </c>
      <c r="AC312" s="3">
        <v>2788.1033333333335</v>
      </c>
      <c r="AD312" s="3">
        <v>4527.6366666666663</v>
      </c>
      <c r="AE312" s="3">
        <v>0</v>
      </c>
      <c r="AF312" s="3">
        <v>851.66</v>
      </c>
      <c r="AG312" s="3">
        <v>8167.4</v>
      </c>
      <c r="AH312" s="4">
        <v>5.5845842333333326</v>
      </c>
    </row>
    <row r="313" spans="1:34" x14ac:dyDescent="0.25">
      <c r="A313">
        <v>2016</v>
      </c>
      <c r="B313">
        <v>214</v>
      </c>
      <c r="C313" s="1">
        <v>42583</v>
      </c>
      <c r="D313" t="s">
        <v>962</v>
      </c>
      <c r="E313">
        <v>3</v>
      </c>
      <c r="F313">
        <v>138</v>
      </c>
      <c r="G313" s="2">
        <f t="shared" si="12"/>
        <v>1.38</v>
      </c>
      <c r="H313">
        <v>23</v>
      </c>
      <c r="I313">
        <v>11</v>
      </c>
      <c r="J313">
        <v>12</v>
      </c>
      <c r="K313">
        <v>100</v>
      </c>
      <c r="L313" s="2">
        <f t="shared" si="13"/>
        <v>1</v>
      </c>
      <c r="M313">
        <v>26</v>
      </c>
      <c r="N313">
        <v>9</v>
      </c>
      <c r="O313">
        <v>17</v>
      </c>
      <c r="P313">
        <v>107</v>
      </c>
      <c r="Q313" s="2">
        <f t="shared" si="14"/>
        <v>1.07</v>
      </c>
      <c r="R313">
        <v>25</v>
      </c>
      <c r="S313">
        <v>6</v>
      </c>
      <c r="T313">
        <v>19</v>
      </c>
      <c r="U313" s="3">
        <v>22</v>
      </c>
      <c r="V313" s="3">
        <v>10.333333333333334</v>
      </c>
      <c r="W313" s="3">
        <v>1</v>
      </c>
      <c r="X313" s="3">
        <v>6.333333333333333</v>
      </c>
      <c r="Y313" s="3">
        <v>0</v>
      </c>
      <c r="Z313" s="2">
        <v>20.996666666666666</v>
      </c>
      <c r="AA313" s="2">
        <v>27.996666666666666</v>
      </c>
      <c r="AB313" s="2">
        <v>58.693333333333328</v>
      </c>
      <c r="AC313" s="3">
        <v>2036.6766666666667</v>
      </c>
      <c r="AD313" s="3">
        <v>2715.6766666666667</v>
      </c>
      <c r="AE313" s="3">
        <v>0</v>
      </c>
      <c r="AF313" s="3">
        <v>940.9</v>
      </c>
      <c r="AG313" s="3">
        <v>5693.2533333333331</v>
      </c>
      <c r="AH313" s="4">
        <v>4.060833866666667</v>
      </c>
    </row>
    <row r="314" spans="1:34" x14ac:dyDescent="0.25">
      <c r="A314">
        <v>2016</v>
      </c>
      <c r="B314">
        <v>214</v>
      </c>
      <c r="C314" s="1">
        <v>42583</v>
      </c>
      <c r="D314" t="s">
        <v>963</v>
      </c>
      <c r="E314">
        <v>3</v>
      </c>
      <c r="F314">
        <v>155</v>
      </c>
      <c r="G314" s="2">
        <f t="shared" si="12"/>
        <v>1.55</v>
      </c>
      <c r="H314">
        <v>29</v>
      </c>
      <c r="I314">
        <v>7</v>
      </c>
      <c r="J314">
        <v>22</v>
      </c>
      <c r="K314">
        <v>142</v>
      </c>
      <c r="L314" s="2">
        <f t="shared" si="13"/>
        <v>1.42</v>
      </c>
      <c r="M314">
        <v>27</v>
      </c>
      <c r="N314">
        <v>8</v>
      </c>
      <c r="O314">
        <v>19</v>
      </c>
      <c r="P314">
        <v>148</v>
      </c>
      <c r="Q314" s="2">
        <f t="shared" si="14"/>
        <v>1.48</v>
      </c>
      <c r="R314">
        <v>32</v>
      </c>
      <c r="S314">
        <v>7</v>
      </c>
      <c r="T314">
        <v>25</v>
      </c>
      <c r="U314" s="3">
        <v>39</v>
      </c>
      <c r="V314" s="3">
        <v>21</v>
      </c>
      <c r="W314" s="3">
        <v>1</v>
      </c>
      <c r="X314" s="3">
        <v>4.666666666666667</v>
      </c>
      <c r="Y314" s="3">
        <v>0</v>
      </c>
      <c r="Z314" s="2">
        <v>30.62</v>
      </c>
      <c r="AA314" s="2">
        <v>51.566666666666663</v>
      </c>
      <c r="AB314" s="2">
        <v>88.899999999999991</v>
      </c>
      <c r="AC314" s="3">
        <v>2970.14</v>
      </c>
      <c r="AD314" s="3">
        <v>5001.9666666666662</v>
      </c>
      <c r="AE314" s="3">
        <v>0</v>
      </c>
      <c r="AF314" s="3">
        <v>651.19333333333338</v>
      </c>
      <c r="AG314" s="3">
        <v>8623.2999999999993</v>
      </c>
      <c r="AH314" s="4">
        <v>5.8413496999999994</v>
      </c>
    </row>
    <row r="315" spans="1:34" x14ac:dyDescent="0.25">
      <c r="A315">
        <v>2016</v>
      </c>
      <c r="B315">
        <v>214</v>
      </c>
      <c r="C315" s="1">
        <v>42583</v>
      </c>
      <c r="D315" t="s">
        <v>964</v>
      </c>
      <c r="E315">
        <v>3</v>
      </c>
      <c r="F315">
        <v>118</v>
      </c>
      <c r="G315" s="2">
        <f t="shared" si="12"/>
        <v>1.18</v>
      </c>
      <c r="H315">
        <v>27</v>
      </c>
      <c r="I315">
        <v>6</v>
      </c>
      <c r="J315">
        <v>23</v>
      </c>
      <c r="K315">
        <v>110</v>
      </c>
      <c r="L315" s="2">
        <f t="shared" si="13"/>
        <v>1.1000000000000001</v>
      </c>
      <c r="M315">
        <v>29</v>
      </c>
      <c r="N315">
        <v>7</v>
      </c>
      <c r="O315">
        <v>22</v>
      </c>
      <c r="P315">
        <v>112</v>
      </c>
      <c r="Q315" s="2">
        <f t="shared" si="14"/>
        <v>1.1200000000000001</v>
      </c>
      <c r="R315">
        <v>30</v>
      </c>
      <c r="S315">
        <v>6</v>
      </c>
      <c r="T315">
        <v>24</v>
      </c>
      <c r="U315" s="3">
        <v>45.333333333333336</v>
      </c>
      <c r="V315" s="3">
        <v>21.666666666666668</v>
      </c>
      <c r="W315" s="3">
        <v>1</v>
      </c>
      <c r="X315" s="3">
        <v>15.666666666666666</v>
      </c>
      <c r="Y315" s="3">
        <v>0</v>
      </c>
      <c r="Z315" s="2">
        <v>34.233333333333334</v>
      </c>
      <c r="AA315" s="2">
        <v>47.06</v>
      </c>
      <c r="AB315" s="2">
        <v>101.87666666666667</v>
      </c>
      <c r="AC315" s="3">
        <v>3320.6333333333328</v>
      </c>
      <c r="AD315" s="3">
        <v>4564.82</v>
      </c>
      <c r="AE315" s="3">
        <v>0</v>
      </c>
      <c r="AF315" s="3">
        <v>1996.583333333333</v>
      </c>
      <c r="AG315" s="3">
        <v>9882.0366666666669</v>
      </c>
      <c r="AH315" s="4">
        <v>5.8030411666666657</v>
      </c>
    </row>
    <row r="316" spans="1:34" x14ac:dyDescent="0.25">
      <c r="A316">
        <v>2016</v>
      </c>
      <c r="B316">
        <v>214</v>
      </c>
      <c r="C316" s="1">
        <v>42583</v>
      </c>
      <c r="D316" t="s">
        <v>965</v>
      </c>
      <c r="E316">
        <v>3</v>
      </c>
      <c r="F316">
        <v>145</v>
      </c>
      <c r="G316" s="2">
        <f t="shared" si="12"/>
        <v>1.45</v>
      </c>
      <c r="H316">
        <v>27</v>
      </c>
      <c r="I316">
        <v>5</v>
      </c>
      <c r="J316">
        <v>22</v>
      </c>
      <c r="K316">
        <v>131</v>
      </c>
      <c r="L316" s="2">
        <f t="shared" si="13"/>
        <v>1.31</v>
      </c>
      <c r="M316">
        <v>22</v>
      </c>
      <c r="N316">
        <v>6</v>
      </c>
      <c r="O316">
        <v>16</v>
      </c>
      <c r="P316">
        <v>152</v>
      </c>
      <c r="Q316" s="2">
        <f t="shared" si="14"/>
        <v>1.52</v>
      </c>
      <c r="R316">
        <v>28</v>
      </c>
      <c r="S316">
        <v>7</v>
      </c>
      <c r="T316">
        <v>21</v>
      </c>
      <c r="U316" s="3">
        <v>27.666666666666668</v>
      </c>
      <c r="V316" s="3">
        <v>12.666666666666666</v>
      </c>
      <c r="W316" s="3">
        <v>0.33333333333333331</v>
      </c>
      <c r="X316" s="3">
        <v>3.3333333333333335</v>
      </c>
      <c r="Y316" s="3">
        <v>0</v>
      </c>
      <c r="Z316" s="2">
        <v>22.540000000000003</v>
      </c>
      <c r="AA316" s="2">
        <v>35.736666666666665</v>
      </c>
      <c r="AB316" s="2">
        <v>61.066666666666663</v>
      </c>
      <c r="AC316" s="3">
        <v>2186.38</v>
      </c>
      <c r="AD316" s="3">
        <v>3466.4566666666665</v>
      </c>
      <c r="AE316" s="3">
        <v>0</v>
      </c>
      <c r="AF316" s="3">
        <v>270.63</v>
      </c>
      <c r="AG316" s="3">
        <v>5923.4666666666662</v>
      </c>
      <c r="AH316" s="4">
        <v>4.5909194666666666</v>
      </c>
    </row>
    <row r="317" spans="1:34" x14ac:dyDescent="0.25">
      <c r="A317">
        <v>2016</v>
      </c>
      <c r="B317">
        <v>214</v>
      </c>
      <c r="C317" s="1">
        <v>42583</v>
      </c>
      <c r="D317" t="s">
        <v>966</v>
      </c>
      <c r="E317">
        <v>3</v>
      </c>
      <c r="F317">
        <v>157</v>
      </c>
      <c r="G317" s="2">
        <f t="shared" si="12"/>
        <v>1.57</v>
      </c>
      <c r="H317">
        <v>28</v>
      </c>
      <c r="I317">
        <v>8</v>
      </c>
      <c r="J317">
        <v>20</v>
      </c>
      <c r="K317">
        <v>139</v>
      </c>
      <c r="L317" s="2">
        <f t="shared" si="13"/>
        <v>1.39</v>
      </c>
      <c r="M317">
        <v>29</v>
      </c>
      <c r="N317">
        <v>8</v>
      </c>
      <c r="O317">
        <v>21</v>
      </c>
      <c r="P317">
        <v>143</v>
      </c>
      <c r="Q317" s="2">
        <f t="shared" si="14"/>
        <v>1.43</v>
      </c>
      <c r="R317">
        <v>30</v>
      </c>
      <c r="S317">
        <v>8</v>
      </c>
      <c r="T317">
        <v>22</v>
      </c>
      <c r="U317" s="3">
        <v>45.333333333333336</v>
      </c>
      <c r="V317" s="3">
        <v>21</v>
      </c>
      <c r="W317" s="3">
        <v>0.66666666666666663</v>
      </c>
      <c r="X317" s="3">
        <v>10.666666666666666</v>
      </c>
      <c r="Y317" s="3">
        <v>0</v>
      </c>
      <c r="Z317" s="2">
        <v>35.943333333333335</v>
      </c>
      <c r="AA317" s="2">
        <v>57.733333333333327</v>
      </c>
      <c r="AB317" s="2">
        <v>106.21666666666665</v>
      </c>
      <c r="AC317" s="3">
        <v>3486.5033333333336</v>
      </c>
      <c r="AD317" s="3">
        <v>5600.1333333333323</v>
      </c>
      <c r="AE317" s="3">
        <v>0</v>
      </c>
      <c r="AF317" s="3">
        <v>1216.3799999999999</v>
      </c>
      <c r="AG317" s="3">
        <v>10303.016666666665</v>
      </c>
      <c r="AH317" s="4">
        <v>6.7655527666666657</v>
      </c>
    </row>
    <row r="318" spans="1:34" x14ac:dyDescent="0.25">
      <c r="A318">
        <v>2016</v>
      </c>
      <c r="B318">
        <v>214</v>
      </c>
      <c r="C318" s="1">
        <v>42583</v>
      </c>
      <c r="D318" t="s">
        <v>967</v>
      </c>
      <c r="E318">
        <v>3</v>
      </c>
      <c r="F318">
        <v>149</v>
      </c>
      <c r="G318" s="2">
        <f t="shared" si="12"/>
        <v>1.49</v>
      </c>
      <c r="H318">
        <v>29</v>
      </c>
      <c r="I318">
        <v>7</v>
      </c>
      <c r="J318">
        <v>22</v>
      </c>
      <c r="K318">
        <v>144</v>
      </c>
      <c r="L318" s="2">
        <f t="shared" si="13"/>
        <v>1.44</v>
      </c>
      <c r="M318">
        <v>30</v>
      </c>
      <c r="N318">
        <v>6</v>
      </c>
      <c r="O318">
        <v>24</v>
      </c>
      <c r="P318">
        <v>144</v>
      </c>
      <c r="Q318" s="2">
        <f t="shared" si="14"/>
        <v>1.44</v>
      </c>
      <c r="R318">
        <v>31</v>
      </c>
      <c r="S318">
        <v>6</v>
      </c>
      <c r="T318">
        <v>25</v>
      </c>
      <c r="U318" s="3">
        <v>56.333333333333336</v>
      </c>
      <c r="V318" s="3">
        <v>33.666666666666664</v>
      </c>
      <c r="W318" s="3">
        <v>1</v>
      </c>
      <c r="X318" s="3">
        <v>13.666666666666666</v>
      </c>
      <c r="Y318" s="3">
        <v>0</v>
      </c>
      <c r="Z318" s="2">
        <v>51.316666666666663</v>
      </c>
      <c r="AA318" s="2">
        <v>81.663333333333341</v>
      </c>
      <c r="AB318" s="2">
        <v>147.86666666666665</v>
      </c>
      <c r="AC318" s="3">
        <v>4977.7166666666662</v>
      </c>
      <c r="AD318" s="3">
        <v>7921.3433333333323</v>
      </c>
      <c r="AE318" s="3">
        <v>0</v>
      </c>
      <c r="AF318" s="3">
        <v>1444.0066666666667</v>
      </c>
      <c r="AG318" s="3">
        <v>14343.066666666664</v>
      </c>
      <c r="AH318" s="4">
        <v>9.4789725666666662</v>
      </c>
    </row>
    <row r="319" spans="1:34" x14ac:dyDescent="0.25">
      <c r="A319">
        <v>2016</v>
      </c>
      <c r="B319">
        <v>214</v>
      </c>
      <c r="C319" s="1">
        <v>42583</v>
      </c>
      <c r="D319" t="s">
        <v>968</v>
      </c>
      <c r="E319">
        <v>3</v>
      </c>
      <c r="F319">
        <v>92</v>
      </c>
      <c r="G319" s="2">
        <f t="shared" si="12"/>
        <v>0.92</v>
      </c>
      <c r="H319">
        <v>24</v>
      </c>
      <c r="I319">
        <v>9</v>
      </c>
      <c r="J319">
        <v>15</v>
      </c>
      <c r="K319">
        <v>104</v>
      </c>
      <c r="L319" s="2">
        <f t="shared" si="13"/>
        <v>1.04</v>
      </c>
      <c r="M319">
        <v>26</v>
      </c>
      <c r="N319">
        <v>6</v>
      </c>
      <c r="O319">
        <v>20</v>
      </c>
      <c r="P319">
        <v>140</v>
      </c>
      <c r="Q319" s="2">
        <f t="shared" si="14"/>
        <v>1.4</v>
      </c>
      <c r="R319">
        <v>30</v>
      </c>
      <c r="S319">
        <v>7</v>
      </c>
      <c r="T319">
        <v>23</v>
      </c>
      <c r="U319" s="3">
        <v>41.333333333333336</v>
      </c>
      <c r="V319" s="3">
        <v>14.333333333333334</v>
      </c>
      <c r="W319" s="3">
        <v>0.33333333333333331</v>
      </c>
      <c r="X319" s="3">
        <v>12</v>
      </c>
      <c r="Y319" s="3">
        <v>0</v>
      </c>
      <c r="Z319" s="2">
        <v>33.72</v>
      </c>
      <c r="AA319" s="2">
        <v>50.306666666666665</v>
      </c>
      <c r="AB319" s="2">
        <v>99.586666666666659</v>
      </c>
      <c r="AC319" s="3">
        <v>3270.8399999999997</v>
      </c>
      <c r="AD319" s="3">
        <v>4879.746666666666</v>
      </c>
      <c r="AE319" s="3">
        <v>0</v>
      </c>
      <c r="AF319" s="3">
        <v>1509.3200000000002</v>
      </c>
      <c r="AG319" s="3">
        <v>9659.9066666666658</v>
      </c>
      <c r="AH319" s="4">
        <v>5.2776730000000001</v>
      </c>
    </row>
    <row r="320" spans="1:34" x14ac:dyDescent="0.25">
      <c r="A320">
        <v>2016</v>
      </c>
      <c r="B320">
        <v>214</v>
      </c>
      <c r="C320" s="1">
        <v>42583</v>
      </c>
      <c r="D320" t="s">
        <v>969</v>
      </c>
      <c r="E320">
        <v>3</v>
      </c>
      <c r="F320">
        <v>71</v>
      </c>
      <c r="G320" s="2">
        <f t="shared" si="12"/>
        <v>0.71</v>
      </c>
      <c r="H320">
        <v>24</v>
      </c>
      <c r="I320">
        <v>6</v>
      </c>
      <c r="J320">
        <v>18</v>
      </c>
      <c r="K320">
        <v>99</v>
      </c>
      <c r="L320" s="2">
        <f t="shared" si="13"/>
        <v>0.99</v>
      </c>
      <c r="M320">
        <v>27</v>
      </c>
      <c r="N320">
        <v>7</v>
      </c>
      <c r="O320">
        <v>20</v>
      </c>
      <c r="P320">
        <v>97</v>
      </c>
      <c r="Q320" s="2">
        <f t="shared" si="14"/>
        <v>0.97</v>
      </c>
      <c r="R320">
        <v>21</v>
      </c>
      <c r="S320">
        <v>8</v>
      </c>
      <c r="T320">
        <v>13</v>
      </c>
      <c r="U320" s="3">
        <v>25.666666666666668</v>
      </c>
      <c r="V320" s="3">
        <v>8.6666666666666661</v>
      </c>
      <c r="W320" s="3">
        <v>0</v>
      </c>
      <c r="X320" s="3">
        <v>5.666666666666667</v>
      </c>
      <c r="Y320" s="3">
        <v>0</v>
      </c>
      <c r="Z320" s="2">
        <v>16.87</v>
      </c>
      <c r="AA320" s="2">
        <v>20.03</v>
      </c>
      <c r="AB320" s="2">
        <v>46.139999999999993</v>
      </c>
      <c r="AC320" s="3">
        <v>1636.3899999999999</v>
      </c>
      <c r="AD320" s="3">
        <v>1942.91</v>
      </c>
      <c r="AE320" s="3">
        <v>0</v>
      </c>
      <c r="AF320" s="3">
        <v>896.28</v>
      </c>
      <c r="AG320" s="3">
        <v>4475.58</v>
      </c>
      <c r="AH320" s="4">
        <v>2.6061086999999996</v>
      </c>
    </row>
    <row r="321" spans="1:34" x14ac:dyDescent="0.25">
      <c r="A321">
        <v>2016</v>
      </c>
      <c r="B321">
        <v>214</v>
      </c>
      <c r="C321" s="1">
        <v>42583</v>
      </c>
      <c r="D321" t="s">
        <v>970</v>
      </c>
      <c r="E321">
        <v>3</v>
      </c>
      <c r="F321">
        <v>127</v>
      </c>
      <c r="G321" s="2">
        <f t="shared" si="12"/>
        <v>1.27</v>
      </c>
      <c r="H321">
        <v>29</v>
      </c>
      <c r="I321">
        <v>6</v>
      </c>
      <c r="J321">
        <v>23</v>
      </c>
      <c r="K321">
        <v>145</v>
      </c>
      <c r="L321" s="2">
        <f t="shared" si="13"/>
        <v>1.45</v>
      </c>
      <c r="M321">
        <v>29</v>
      </c>
      <c r="N321">
        <v>6</v>
      </c>
      <c r="O321">
        <v>23</v>
      </c>
      <c r="P321">
        <v>128</v>
      </c>
      <c r="Q321" s="2">
        <f t="shared" si="14"/>
        <v>1.28</v>
      </c>
      <c r="R321">
        <v>31</v>
      </c>
      <c r="S321">
        <v>8</v>
      </c>
      <c r="T321">
        <v>23</v>
      </c>
      <c r="U321" s="3">
        <v>42.333333333333336</v>
      </c>
      <c r="V321" s="3">
        <v>24.666666666666668</v>
      </c>
      <c r="W321" s="3">
        <v>1.6666666666666667</v>
      </c>
      <c r="X321" s="3">
        <v>13</v>
      </c>
      <c r="Y321" s="3">
        <v>0</v>
      </c>
      <c r="Z321" s="2">
        <v>39.703333333333333</v>
      </c>
      <c r="AA321" s="2">
        <v>57.993333333333332</v>
      </c>
      <c r="AB321" s="2">
        <v>116.65666666666665</v>
      </c>
      <c r="AC321" s="3">
        <v>3851.2233333333329</v>
      </c>
      <c r="AD321" s="3">
        <v>5625.3533333333326</v>
      </c>
      <c r="AE321" s="3">
        <v>0</v>
      </c>
      <c r="AF321" s="3">
        <v>1839.1199999999997</v>
      </c>
      <c r="AG321" s="3">
        <v>11315.696666666665</v>
      </c>
      <c r="AH321" s="4">
        <v>7.0429274999999993</v>
      </c>
    </row>
    <row r="322" spans="1:34" x14ac:dyDescent="0.25">
      <c r="A322">
        <v>2016</v>
      </c>
      <c r="B322">
        <v>228</v>
      </c>
      <c r="C322" s="1">
        <v>42597</v>
      </c>
      <c r="D322" t="s">
        <v>1199</v>
      </c>
      <c r="E322">
        <v>3</v>
      </c>
      <c r="F322">
        <v>108</v>
      </c>
      <c r="G322" s="2">
        <f t="shared" si="12"/>
        <v>1.08</v>
      </c>
      <c r="H322">
        <v>21</v>
      </c>
      <c r="I322">
        <v>6</v>
      </c>
      <c r="J322">
        <v>19</v>
      </c>
      <c r="K322">
        <v>111</v>
      </c>
      <c r="L322" s="2">
        <f t="shared" si="13"/>
        <v>1.1100000000000001</v>
      </c>
      <c r="M322">
        <v>17</v>
      </c>
      <c r="N322">
        <v>8</v>
      </c>
      <c r="O322">
        <v>9</v>
      </c>
      <c r="P322">
        <v>114</v>
      </c>
      <c r="Q322" s="2">
        <f t="shared" si="14"/>
        <v>1.1399999999999999</v>
      </c>
      <c r="R322">
        <v>15</v>
      </c>
      <c r="S322">
        <v>7</v>
      </c>
      <c r="T322">
        <v>22</v>
      </c>
      <c r="U322" s="3">
        <v>38.333333333333336</v>
      </c>
      <c r="V322" s="3">
        <v>6</v>
      </c>
      <c r="W322" s="3">
        <v>0</v>
      </c>
      <c r="X322" s="3">
        <v>9</v>
      </c>
      <c r="Y322" s="3">
        <v>0.33333333333333331</v>
      </c>
      <c r="Z322" s="2">
        <v>24.063333333333333</v>
      </c>
      <c r="AA322" s="2">
        <v>33.346666666666671</v>
      </c>
      <c r="AB322" s="2">
        <v>84.250000000000014</v>
      </c>
      <c r="AC322" s="3">
        <v>2334.143333333333</v>
      </c>
      <c r="AD322" s="3">
        <v>3234.6266666666666</v>
      </c>
      <c r="AE322" s="3">
        <v>155.52333333333334</v>
      </c>
      <c r="AF322" s="3">
        <v>2603.4799999999996</v>
      </c>
      <c r="AG322" s="3">
        <v>8172.2499999999991</v>
      </c>
      <c r="AH322" s="4">
        <v>4.7356305333333326</v>
      </c>
    </row>
    <row r="323" spans="1:34" x14ac:dyDescent="0.25">
      <c r="A323">
        <v>2016</v>
      </c>
      <c r="B323">
        <v>228</v>
      </c>
      <c r="C323" s="1">
        <v>42597</v>
      </c>
      <c r="D323" t="s">
        <v>1200</v>
      </c>
      <c r="E323">
        <v>2</v>
      </c>
      <c r="F323">
        <v>146</v>
      </c>
      <c r="G323" s="2">
        <f t="shared" ref="G323:G386" si="15">F323/100</f>
        <v>1.46</v>
      </c>
      <c r="H323">
        <v>31</v>
      </c>
      <c r="I323">
        <v>7</v>
      </c>
      <c r="J323">
        <v>24</v>
      </c>
      <c r="K323">
        <v>168</v>
      </c>
      <c r="L323" s="2">
        <f t="shared" ref="L323:L385" si="16">K323/100</f>
        <v>1.68</v>
      </c>
      <c r="M323">
        <v>20</v>
      </c>
      <c r="N323">
        <v>7</v>
      </c>
      <c r="O323">
        <v>27</v>
      </c>
      <c r="Q323" s="2"/>
      <c r="U323" s="3">
        <v>68.5</v>
      </c>
      <c r="V323" s="3">
        <v>25</v>
      </c>
      <c r="W323" s="3">
        <v>0</v>
      </c>
      <c r="X323" s="3">
        <v>17.5</v>
      </c>
      <c r="Y323" s="3">
        <v>0</v>
      </c>
      <c r="Z323" s="2">
        <v>54.77</v>
      </c>
      <c r="AA323" s="2">
        <v>105.685</v>
      </c>
      <c r="AB323" s="2">
        <v>198.04000000000002</v>
      </c>
      <c r="AC323" s="3">
        <v>5312.69</v>
      </c>
      <c r="AD323" s="3">
        <v>10251.445</v>
      </c>
      <c r="AE323" s="3">
        <v>0</v>
      </c>
      <c r="AF323" s="3">
        <v>3645.744999999999</v>
      </c>
      <c r="AG323" s="3">
        <v>19209.879999999997</v>
      </c>
      <c r="AH323" s="4">
        <v>11.260831849999999</v>
      </c>
    </row>
    <row r="324" spans="1:34" x14ac:dyDescent="0.25">
      <c r="A324">
        <v>2016</v>
      </c>
      <c r="B324">
        <v>228</v>
      </c>
      <c r="C324" s="1">
        <v>42597</v>
      </c>
      <c r="D324" t="s">
        <v>1201</v>
      </c>
      <c r="E324">
        <v>3</v>
      </c>
      <c r="F324">
        <v>103</v>
      </c>
      <c r="G324" s="2">
        <f t="shared" si="15"/>
        <v>1.03</v>
      </c>
      <c r="H324">
        <v>27</v>
      </c>
      <c r="I324">
        <v>9</v>
      </c>
      <c r="J324">
        <v>18</v>
      </c>
      <c r="K324">
        <v>124</v>
      </c>
      <c r="L324" s="2">
        <f t="shared" si="16"/>
        <v>1.24</v>
      </c>
      <c r="M324">
        <v>31</v>
      </c>
      <c r="N324">
        <v>6</v>
      </c>
      <c r="O324">
        <v>25</v>
      </c>
      <c r="P324">
        <v>122</v>
      </c>
      <c r="Q324" s="2">
        <f t="shared" ref="Q324:Q385" si="17">P324/100</f>
        <v>1.22</v>
      </c>
      <c r="R324">
        <v>25</v>
      </c>
      <c r="S324">
        <v>5</v>
      </c>
      <c r="T324">
        <v>23</v>
      </c>
      <c r="U324" s="3">
        <v>40.666666666666664</v>
      </c>
      <c r="V324" s="3">
        <v>9.6666666666666661</v>
      </c>
      <c r="W324" s="3">
        <v>0.66666666666666663</v>
      </c>
      <c r="X324" s="3">
        <v>17.333333333333332</v>
      </c>
      <c r="Y324" s="3">
        <v>0.66666666666666663</v>
      </c>
      <c r="Z324" s="2">
        <v>32.486666666666665</v>
      </c>
      <c r="AA324" s="2">
        <v>45.919999999999995</v>
      </c>
      <c r="AB324" s="2">
        <v>126.59333333333332</v>
      </c>
      <c r="AC324" s="3">
        <v>3151.206666666666</v>
      </c>
      <c r="AD324" s="3">
        <v>4454.2399999999989</v>
      </c>
      <c r="AE324" s="3">
        <v>349.2</v>
      </c>
      <c r="AF324" s="3">
        <v>4674.1066666666666</v>
      </c>
      <c r="AG324" s="3">
        <v>12279.553333333331</v>
      </c>
      <c r="AH324" s="4">
        <v>5.8776826666666668</v>
      </c>
    </row>
    <row r="325" spans="1:34" x14ac:dyDescent="0.25">
      <c r="A325">
        <v>2016</v>
      </c>
      <c r="B325">
        <v>228</v>
      </c>
      <c r="C325" s="1">
        <v>42597</v>
      </c>
      <c r="D325" t="s">
        <v>1202</v>
      </c>
      <c r="E325">
        <v>3</v>
      </c>
      <c r="F325">
        <v>138</v>
      </c>
      <c r="G325" s="2">
        <f t="shared" si="15"/>
        <v>1.38</v>
      </c>
      <c r="H325">
        <v>28</v>
      </c>
      <c r="I325">
        <v>6</v>
      </c>
      <c r="J325">
        <v>22</v>
      </c>
      <c r="K325">
        <v>118</v>
      </c>
      <c r="L325" s="2">
        <f t="shared" si="16"/>
        <v>1.18</v>
      </c>
      <c r="M325">
        <v>30</v>
      </c>
      <c r="N325">
        <v>7</v>
      </c>
      <c r="O325">
        <v>23</v>
      </c>
      <c r="P325">
        <v>128</v>
      </c>
      <c r="Q325" s="2">
        <f t="shared" si="17"/>
        <v>1.28</v>
      </c>
      <c r="R325">
        <v>28</v>
      </c>
      <c r="S325">
        <v>9</v>
      </c>
      <c r="T325">
        <v>19</v>
      </c>
      <c r="U325" s="3">
        <v>40.333333333333336</v>
      </c>
      <c r="V325" s="3">
        <v>13.666666666666666</v>
      </c>
      <c r="W325" s="3">
        <v>0.33333333333333331</v>
      </c>
      <c r="X325" s="3">
        <v>13.333333333333334</v>
      </c>
      <c r="Y325" s="3">
        <v>0</v>
      </c>
      <c r="Z325" s="2">
        <v>26.13</v>
      </c>
      <c r="AA325" s="2">
        <v>41.723333333333336</v>
      </c>
      <c r="AB325" s="2">
        <v>93.71</v>
      </c>
      <c r="AC325" s="3">
        <v>2534.61</v>
      </c>
      <c r="AD325" s="3">
        <v>4047.163333333333</v>
      </c>
      <c r="AE325" s="3">
        <v>0</v>
      </c>
      <c r="AF325" s="3">
        <v>2508.0966666666673</v>
      </c>
      <c r="AG325" s="3">
        <v>9089.869999999999</v>
      </c>
      <c r="AH325" s="4">
        <v>4.7598772999999994</v>
      </c>
    </row>
    <row r="326" spans="1:34" x14ac:dyDescent="0.25">
      <c r="A326">
        <v>2016</v>
      </c>
      <c r="B326">
        <v>228</v>
      </c>
      <c r="C326" s="1">
        <v>42597</v>
      </c>
      <c r="D326" t="s">
        <v>1203</v>
      </c>
      <c r="E326">
        <v>3</v>
      </c>
      <c r="F326">
        <v>173</v>
      </c>
      <c r="G326" s="2">
        <f t="shared" si="15"/>
        <v>1.73</v>
      </c>
      <c r="H326">
        <v>34</v>
      </c>
      <c r="I326">
        <v>7</v>
      </c>
      <c r="J326">
        <v>27</v>
      </c>
      <c r="K326">
        <v>170</v>
      </c>
      <c r="L326" s="2">
        <f t="shared" si="16"/>
        <v>1.7</v>
      </c>
      <c r="M326">
        <v>34</v>
      </c>
      <c r="N326">
        <v>7</v>
      </c>
      <c r="O326">
        <v>27</v>
      </c>
      <c r="P326">
        <v>157</v>
      </c>
      <c r="Q326" s="2">
        <f t="shared" si="17"/>
        <v>1.57</v>
      </c>
      <c r="R326">
        <v>29</v>
      </c>
      <c r="S326">
        <v>6</v>
      </c>
      <c r="T326">
        <v>23</v>
      </c>
      <c r="U326" s="3">
        <v>50</v>
      </c>
      <c r="V326" s="3">
        <v>17.333333333333332</v>
      </c>
      <c r="W326" s="3">
        <v>0.33333333333333331</v>
      </c>
      <c r="X326" s="3">
        <v>7.333333333333333</v>
      </c>
      <c r="Y326" s="3">
        <v>0</v>
      </c>
      <c r="Z326" s="2">
        <v>32.32</v>
      </c>
      <c r="AA326" s="2">
        <v>68.179999999999993</v>
      </c>
      <c r="AB326" s="2">
        <v>114.01666666666667</v>
      </c>
      <c r="AC326" s="3">
        <v>3135.04</v>
      </c>
      <c r="AD326" s="3">
        <v>6613.4599999999991</v>
      </c>
      <c r="AE326" s="3">
        <v>0</v>
      </c>
      <c r="AF326" s="3">
        <v>1311.1166666666666</v>
      </c>
      <c r="AG326" s="3">
        <v>11059.616666666667</v>
      </c>
      <c r="AH326" s="4">
        <v>6.6629138333333335</v>
      </c>
    </row>
    <row r="327" spans="1:34" x14ac:dyDescent="0.25">
      <c r="A327">
        <v>2016</v>
      </c>
      <c r="B327">
        <v>228</v>
      </c>
      <c r="C327" s="1">
        <v>42597</v>
      </c>
      <c r="D327" t="s">
        <v>1204</v>
      </c>
      <c r="E327">
        <v>3</v>
      </c>
      <c r="F327">
        <v>118</v>
      </c>
      <c r="G327" s="2">
        <f t="shared" si="15"/>
        <v>1.18</v>
      </c>
      <c r="H327">
        <v>29</v>
      </c>
      <c r="I327">
        <v>7</v>
      </c>
      <c r="J327">
        <v>22</v>
      </c>
      <c r="K327">
        <v>133</v>
      </c>
      <c r="L327" s="2">
        <f t="shared" si="16"/>
        <v>1.33</v>
      </c>
      <c r="M327">
        <v>30</v>
      </c>
      <c r="N327">
        <v>7</v>
      </c>
      <c r="O327">
        <v>24</v>
      </c>
      <c r="P327">
        <v>165</v>
      </c>
      <c r="Q327" s="2">
        <f t="shared" si="17"/>
        <v>1.65</v>
      </c>
      <c r="R327">
        <v>31</v>
      </c>
      <c r="S327">
        <v>7</v>
      </c>
      <c r="T327">
        <v>24</v>
      </c>
      <c r="U327" s="3">
        <v>45.666666666666664</v>
      </c>
      <c r="V327" s="3">
        <v>25.666666666666668</v>
      </c>
      <c r="W327" s="3">
        <v>0.33333333333333331</v>
      </c>
      <c r="X327" s="3">
        <v>10</v>
      </c>
      <c r="Y327" s="3">
        <v>0.33333333333333331</v>
      </c>
      <c r="Z327" s="2">
        <v>31.716666666666669</v>
      </c>
      <c r="AA327" s="2">
        <v>53.766666666666673</v>
      </c>
      <c r="AB327" s="2">
        <v>106.72000000000001</v>
      </c>
      <c r="AC327" s="3">
        <v>3076.5166666666664</v>
      </c>
      <c r="AD327" s="3">
        <v>5215.3666666666668</v>
      </c>
      <c r="AE327" s="3">
        <v>154.22999999999996</v>
      </c>
      <c r="AF327" s="3">
        <v>2059.9566666666665</v>
      </c>
      <c r="AG327" s="3">
        <v>10351.84</v>
      </c>
      <c r="AH327" s="4">
        <v>6.3007578666666673</v>
      </c>
    </row>
    <row r="328" spans="1:34" x14ac:dyDescent="0.25">
      <c r="A328">
        <v>2016</v>
      </c>
      <c r="B328">
        <v>228</v>
      </c>
      <c r="C328" s="1">
        <v>42597</v>
      </c>
      <c r="D328" t="s">
        <v>1205</v>
      </c>
      <c r="E328">
        <v>3</v>
      </c>
      <c r="F328">
        <v>158</v>
      </c>
      <c r="G328" s="2">
        <f t="shared" si="15"/>
        <v>1.58</v>
      </c>
      <c r="H328">
        <v>31</v>
      </c>
      <c r="I328">
        <v>8</v>
      </c>
      <c r="J328">
        <v>23</v>
      </c>
      <c r="K328">
        <v>148</v>
      </c>
      <c r="L328" s="2">
        <f t="shared" si="16"/>
        <v>1.48</v>
      </c>
      <c r="M328">
        <v>32</v>
      </c>
      <c r="N328">
        <v>5</v>
      </c>
      <c r="O328">
        <v>27</v>
      </c>
      <c r="P328">
        <v>171</v>
      </c>
      <c r="Q328" s="2">
        <f t="shared" si="17"/>
        <v>1.71</v>
      </c>
      <c r="R328">
        <v>33</v>
      </c>
      <c r="S328">
        <v>7</v>
      </c>
      <c r="T328">
        <v>26</v>
      </c>
      <c r="U328" s="3">
        <v>46.333333333333336</v>
      </c>
      <c r="V328" s="3">
        <v>13.333333333333334</v>
      </c>
      <c r="W328" s="3">
        <v>1</v>
      </c>
      <c r="X328" s="3">
        <v>12</v>
      </c>
      <c r="Y328" s="3">
        <v>0</v>
      </c>
      <c r="Z328" s="2">
        <v>29.453333333333333</v>
      </c>
      <c r="AA328" s="2">
        <v>58.74</v>
      </c>
      <c r="AB328" s="2">
        <v>114.48333333333333</v>
      </c>
      <c r="AC328" s="3">
        <v>2856.9733333333329</v>
      </c>
      <c r="AD328" s="3">
        <v>5697.78</v>
      </c>
      <c r="AE328" s="3">
        <v>0</v>
      </c>
      <c r="AF328" s="3">
        <v>2550.1299999999992</v>
      </c>
      <c r="AG328" s="3">
        <v>11104.883333333331</v>
      </c>
      <c r="AH328" s="4">
        <v>5.6527590666666665</v>
      </c>
    </row>
    <row r="329" spans="1:34" x14ac:dyDescent="0.25">
      <c r="A329">
        <v>2016</v>
      </c>
      <c r="B329">
        <v>228</v>
      </c>
      <c r="C329" s="1">
        <v>42597</v>
      </c>
      <c r="D329" t="s">
        <v>1206</v>
      </c>
      <c r="E329">
        <v>3</v>
      </c>
      <c r="F329">
        <v>90</v>
      </c>
      <c r="G329" s="2">
        <f t="shared" si="15"/>
        <v>0.9</v>
      </c>
      <c r="H329">
        <v>28</v>
      </c>
      <c r="I329">
        <v>6</v>
      </c>
      <c r="J329">
        <v>22</v>
      </c>
      <c r="K329">
        <v>96</v>
      </c>
      <c r="L329" s="2">
        <f t="shared" si="16"/>
        <v>0.96</v>
      </c>
      <c r="M329">
        <v>27</v>
      </c>
      <c r="N329">
        <v>7</v>
      </c>
      <c r="O329">
        <v>20</v>
      </c>
      <c r="P329">
        <v>103</v>
      </c>
      <c r="Q329" s="2">
        <f t="shared" si="17"/>
        <v>1.03</v>
      </c>
      <c r="R329">
        <v>25</v>
      </c>
      <c r="S329">
        <v>6</v>
      </c>
      <c r="T329">
        <v>19</v>
      </c>
      <c r="U329" s="3">
        <v>38.666666666666664</v>
      </c>
      <c r="V329" s="3">
        <v>9.6666666666666661</v>
      </c>
      <c r="W329" s="3">
        <v>0</v>
      </c>
      <c r="X329" s="3">
        <v>12.333333333333334</v>
      </c>
      <c r="Y329" s="3">
        <v>2</v>
      </c>
      <c r="Z329" s="2">
        <v>29.296666666666667</v>
      </c>
      <c r="AA329" s="2">
        <v>35.953333333333333</v>
      </c>
      <c r="AB329" s="2">
        <v>112.47333333333334</v>
      </c>
      <c r="AC329" s="3">
        <v>2841.7766666666662</v>
      </c>
      <c r="AD329" s="3">
        <v>3487.4733333333329</v>
      </c>
      <c r="AE329" s="3">
        <v>1036.6066666666666</v>
      </c>
      <c r="AF329" s="3">
        <v>4580.6633333333339</v>
      </c>
      <c r="AG329" s="3">
        <v>10909.913333333334</v>
      </c>
      <c r="AH329" s="4">
        <v>4.7356887333333324</v>
      </c>
    </row>
    <row r="330" spans="1:34" x14ac:dyDescent="0.25">
      <c r="A330">
        <v>2016</v>
      </c>
      <c r="B330">
        <v>228</v>
      </c>
      <c r="C330" s="1">
        <v>42597</v>
      </c>
      <c r="D330" t="s">
        <v>1207</v>
      </c>
      <c r="E330">
        <v>3</v>
      </c>
      <c r="F330">
        <v>126</v>
      </c>
      <c r="G330" s="2">
        <f t="shared" si="15"/>
        <v>1.26</v>
      </c>
      <c r="H330">
        <v>29</v>
      </c>
      <c r="I330">
        <v>8</v>
      </c>
      <c r="J330">
        <v>21</v>
      </c>
      <c r="K330">
        <v>152</v>
      </c>
      <c r="L330" s="2">
        <f t="shared" si="16"/>
        <v>1.52</v>
      </c>
      <c r="M330">
        <v>30</v>
      </c>
      <c r="N330">
        <v>7</v>
      </c>
      <c r="O330">
        <v>23</v>
      </c>
      <c r="P330">
        <v>106</v>
      </c>
      <c r="Q330" s="2">
        <f t="shared" si="17"/>
        <v>1.06</v>
      </c>
      <c r="R330">
        <v>29</v>
      </c>
      <c r="S330">
        <v>8</v>
      </c>
      <c r="T330">
        <v>21</v>
      </c>
      <c r="U330" s="3">
        <v>45.333333333333336</v>
      </c>
      <c r="V330" s="3">
        <v>18</v>
      </c>
      <c r="W330" s="3">
        <v>0</v>
      </c>
      <c r="X330" s="3">
        <v>15.666666666666666</v>
      </c>
      <c r="Y330" s="3">
        <v>0</v>
      </c>
      <c r="Z330" s="2">
        <v>38.520000000000003</v>
      </c>
      <c r="AA330" s="2">
        <v>56.129999999999995</v>
      </c>
      <c r="AB330" s="2">
        <v>136.16</v>
      </c>
      <c r="AC330" s="3">
        <v>3736.4400000000005</v>
      </c>
      <c r="AD330" s="3">
        <v>5444.6099999999988</v>
      </c>
      <c r="AE330" s="3">
        <v>105.40666666666667</v>
      </c>
      <c r="AF330" s="3">
        <v>4026.47</v>
      </c>
      <c r="AG330" s="3">
        <v>13207.519999999999</v>
      </c>
      <c r="AH330" s="4">
        <v>7.0290564999999994</v>
      </c>
    </row>
    <row r="331" spans="1:34" x14ac:dyDescent="0.25">
      <c r="A331">
        <v>2016</v>
      </c>
      <c r="B331">
        <v>228</v>
      </c>
      <c r="C331" s="1">
        <v>42597</v>
      </c>
      <c r="D331" t="s">
        <v>1208</v>
      </c>
      <c r="E331">
        <v>3</v>
      </c>
      <c r="F331">
        <v>157</v>
      </c>
      <c r="G331" s="2">
        <f t="shared" si="15"/>
        <v>1.57</v>
      </c>
      <c r="H331">
        <v>33</v>
      </c>
      <c r="I331">
        <v>6</v>
      </c>
      <c r="J331">
        <v>27</v>
      </c>
      <c r="K331">
        <v>131</v>
      </c>
      <c r="L331" s="2">
        <f t="shared" si="16"/>
        <v>1.31</v>
      </c>
      <c r="M331">
        <v>29</v>
      </c>
      <c r="N331">
        <v>7</v>
      </c>
      <c r="O331">
        <v>22</v>
      </c>
      <c r="P331">
        <v>150</v>
      </c>
      <c r="Q331" s="2">
        <f t="shared" si="17"/>
        <v>1.5</v>
      </c>
      <c r="R331">
        <v>30</v>
      </c>
      <c r="S331">
        <v>10</v>
      </c>
      <c r="T331">
        <v>20</v>
      </c>
      <c r="U331" s="3">
        <v>54</v>
      </c>
      <c r="V331" s="3">
        <v>9</v>
      </c>
      <c r="W331" s="3">
        <v>0.33333333333333331</v>
      </c>
      <c r="X331" s="3">
        <v>10.666666666666666</v>
      </c>
      <c r="Y331" s="3">
        <v>0</v>
      </c>
      <c r="Z331" s="2">
        <v>26.616666666666664</v>
      </c>
      <c r="AA331" s="2">
        <v>66.63</v>
      </c>
      <c r="AB331" s="2">
        <v>116.33999999999999</v>
      </c>
      <c r="AC331" s="3">
        <v>2581.8166666666666</v>
      </c>
      <c r="AD331" s="3">
        <v>6463.1099999999988</v>
      </c>
      <c r="AE331" s="3">
        <v>0</v>
      </c>
      <c r="AF331" s="3">
        <v>2240.0533333333333</v>
      </c>
      <c r="AG331" s="3">
        <v>11284.98</v>
      </c>
      <c r="AH331" s="4">
        <v>4.9259736333333333</v>
      </c>
    </row>
    <row r="332" spans="1:34" x14ac:dyDescent="0.25">
      <c r="A332">
        <v>2016</v>
      </c>
      <c r="B332">
        <v>228</v>
      </c>
      <c r="C332" s="1">
        <v>42597</v>
      </c>
      <c r="D332" t="s">
        <v>1209</v>
      </c>
      <c r="E332">
        <v>3</v>
      </c>
      <c r="F332">
        <v>157</v>
      </c>
      <c r="G332" s="2">
        <f t="shared" si="15"/>
        <v>1.57</v>
      </c>
      <c r="H332">
        <v>33</v>
      </c>
      <c r="I332">
        <v>7</v>
      </c>
      <c r="J332">
        <v>26</v>
      </c>
      <c r="K332">
        <v>143</v>
      </c>
      <c r="L332" s="2">
        <f t="shared" si="16"/>
        <v>1.43</v>
      </c>
      <c r="M332">
        <v>31</v>
      </c>
      <c r="N332">
        <v>8</v>
      </c>
      <c r="O332">
        <v>23</v>
      </c>
      <c r="P332">
        <v>146</v>
      </c>
      <c r="Q332" s="2">
        <f t="shared" si="17"/>
        <v>1.46</v>
      </c>
      <c r="R332">
        <v>29</v>
      </c>
      <c r="S332">
        <v>7</v>
      </c>
      <c r="T332">
        <v>22</v>
      </c>
      <c r="U332" s="3">
        <v>54.333333333333336</v>
      </c>
      <c r="V332" s="3">
        <v>15.333333333333334</v>
      </c>
      <c r="W332" s="3">
        <v>0.33333333333333331</v>
      </c>
      <c r="X332" s="3">
        <v>8.3333333333333339</v>
      </c>
      <c r="Y332" s="3">
        <v>0</v>
      </c>
      <c r="Z332" s="2">
        <v>30.303333333333331</v>
      </c>
      <c r="AA332" s="2">
        <v>55.853333333333332</v>
      </c>
      <c r="AB332" s="2">
        <v>107.99000000000001</v>
      </c>
      <c r="AC332" s="3">
        <v>2939.4233333333332</v>
      </c>
      <c r="AD332" s="3">
        <v>5417.7733333333326</v>
      </c>
      <c r="AE332" s="3">
        <v>0</v>
      </c>
      <c r="AF332" s="3">
        <v>2117.833333333333</v>
      </c>
      <c r="AG332" s="3">
        <v>10475.029999999999</v>
      </c>
      <c r="AH332" s="4">
        <v>5.747004266666667</v>
      </c>
    </row>
    <row r="333" spans="1:34" x14ac:dyDescent="0.25">
      <c r="A333">
        <v>2016</v>
      </c>
      <c r="B333">
        <v>228</v>
      </c>
      <c r="C333" s="1">
        <v>42597</v>
      </c>
      <c r="D333" t="s">
        <v>1210</v>
      </c>
      <c r="E333">
        <v>3</v>
      </c>
      <c r="F333">
        <v>143</v>
      </c>
      <c r="G333" s="2">
        <f t="shared" si="15"/>
        <v>1.43</v>
      </c>
      <c r="H333">
        <v>31</v>
      </c>
      <c r="I333">
        <v>8</v>
      </c>
      <c r="J333">
        <v>23</v>
      </c>
      <c r="K333">
        <v>141</v>
      </c>
      <c r="L333" s="2">
        <f t="shared" si="16"/>
        <v>1.41</v>
      </c>
      <c r="M333">
        <v>32</v>
      </c>
      <c r="N333">
        <v>7</v>
      </c>
      <c r="O333">
        <v>25</v>
      </c>
      <c r="P333">
        <v>142</v>
      </c>
      <c r="Q333" s="2">
        <f t="shared" si="17"/>
        <v>1.42</v>
      </c>
      <c r="R333">
        <v>29</v>
      </c>
      <c r="S333">
        <v>8</v>
      </c>
      <c r="T333">
        <v>21</v>
      </c>
      <c r="U333" s="3">
        <v>37</v>
      </c>
      <c r="V333" s="3">
        <v>10.333333333333334</v>
      </c>
      <c r="W333" s="3">
        <v>0.66666666666666663</v>
      </c>
      <c r="X333" s="3">
        <v>13</v>
      </c>
      <c r="Y333" s="3">
        <v>0.33333333333333331</v>
      </c>
      <c r="Z333" s="2">
        <v>28.003333333333334</v>
      </c>
      <c r="AA333" s="2">
        <v>47.956666666666671</v>
      </c>
      <c r="AB333" s="2">
        <v>100.04333333333335</v>
      </c>
      <c r="AC333" s="3">
        <v>2716.3233333333333</v>
      </c>
      <c r="AD333" s="3">
        <v>4651.7966666666662</v>
      </c>
      <c r="AE333" s="3">
        <v>171.04333333333332</v>
      </c>
      <c r="AF333" s="3">
        <v>2336.083333333333</v>
      </c>
      <c r="AG333" s="3">
        <v>9704.2033333333311</v>
      </c>
      <c r="AH333" s="4">
        <v>5.4177539333333327</v>
      </c>
    </row>
    <row r="334" spans="1:34" x14ac:dyDescent="0.25">
      <c r="A334">
        <v>2016</v>
      </c>
      <c r="B334">
        <v>228</v>
      </c>
      <c r="C334" s="1">
        <v>42597</v>
      </c>
      <c r="D334" t="s">
        <v>1211</v>
      </c>
      <c r="E334">
        <v>3</v>
      </c>
      <c r="F334">
        <v>163</v>
      </c>
      <c r="G334" s="2">
        <f t="shared" si="15"/>
        <v>1.63</v>
      </c>
      <c r="H334">
        <v>32</v>
      </c>
      <c r="I334">
        <v>7</v>
      </c>
      <c r="J334">
        <v>25</v>
      </c>
      <c r="K334">
        <v>160</v>
      </c>
      <c r="L334" s="2">
        <f t="shared" si="16"/>
        <v>1.6</v>
      </c>
      <c r="M334">
        <v>33</v>
      </c>
      <c r="N334">
        <v>6</v>
      </c>
      <c r="O334">
        <v>27</v>
      </c>
      <c r="P334">
        <v>159</v>
      </c>
      <c r="Q334" s="2">
        <f t="shared" si="17"/>
        <v>1.59</v>
      </c>
      <c r="R334">
        <v>34</v>
      </c>
      <c r="S334">
        <v>8</v>
      </c>
      <c r="T334">
        <v>26</v>
      </c>
      <c r="U334" s="3">
        <v>68.333333333333329</v>
      </c>
      <c r="V334" s="3">
        <v>25.666666666666668</v>
      </c>
      <c r="W334" s="3">
        <v>0.66666666666666663</v>
      </c>
      <c r="X334" s="3">
        <v>12</v>
      </c>
      <c r="Y334" s="3">
        <v>0</v>
      </c>
      <c r="Z334" s="2">
        <v>44.593333333333334</v>
      </c>
      <c r="AA334" s="2">
        <v>85.713333333333324</v>
      </c>
      <c r="AB334" s="2">
        <v>152.54333333333332</v>
      </c>
      <c r="AC334" s="3">
        <v>4325.5533333333333</v>
      </c>
      <c r="AD334" s="3">
        <v>8314.1933333333309</v>
      </c>
      <c r="AE334" s="3">
        <v>0</v>
      </c>
      <c r="AF334" s="3">
        <v>2156.9566666666665</v>
      </c>
      <c r="AG334" s="3">
        <v>14796.703333333331</v>
      </c>
      <c r="AH334" s="4">
        <v>8.9911627999999997</v>
      </c>
    </row>
    <row r="335" spans="1:34" x14ac:dyDescent="0.25">
      <c r="A335">
        <v>2016</v>
      </c>
      <c r="B335">
        <v>228</v>
      </c>
      <c r="C335" s="1">
        <v>42597</v>
      </c>
      <c r="D335" t="s">
        <v>1212</v>
      </c>
      <c r="E335">
        <v>3</v>
      </c>
      <c r="F335">
        <v>170</v>
      </c>
      <c r="G335" s="2">
        <f t="shared" si="15"/>
        <v>1.7</v>
      </c>
      <c r="H335">
        <v>33</v>
      </c>
      <c r="I335">
        <v>6</v>
      </c>
      <c r="J335">
        <v>27</v>
      </c>
      <c r="K335">
        <v>150</v>
      </c>
      <c r="L335" s="2">
        <f t="shared" si="16"/>
        <v>1.5</v>
      </c>
      <c r="M335">
        <v>32</v>
      </c>
      <c r="N335">
        <v>7</v>
      </c>
      <c r="O335">
        <v>25</v>
      </c>
      <c r="P335">
        <v>149</v>
      </c>
      <c r="Q335" s="2">
        <f t="shared" si="17"/>
        <v>1.49</v>
      </c>
      <c r="R335">
        <v>32</v>
      </c>
      <c r="S335">
        <v>6</v>
      </c>
      <c r="T335">
        <v>26</v>
      </c>
      <c r="U335" s="3">
        <v>55</v>
      </c>
      <c r="V335" s="3">
        <v>18</v>
      </c>
      <c r="W335" s="3">
        <v>0.66666666666666663</v>
      </c>
      <c r="X335" s="3">
        <v>12.333333333333334</v>
      </c>
      <c r="Y335" s="3">
        <v>0</v>
      </c>
      <c r="Z335" s="2">
        <v>40.116666666666667</v>
      </c>
      <c r="AA335" s="2">
        <v>72.086666666666659</v>
      </c>
      <c r="AB335" s="2">
        <v>142.25333333333333</v>
      </c>
      <c r="AC335" s="3">
        <v>3891.3166666666666</v>
      </c>
      <c r="AD335" s="3">
        <v>6992.4066666666649</v>
      </c>
      <c r="AE335" s="3">
        <v>0</v>
      </c>
      <c r="AF335" s="3">
        <v>2914.85</v>
      </c>
      <c r="AG335" s="3">
        <v>13798.573333333332</v>
      </c>
      <c r="AH335" s="4">
        <v>7.6500440333333328</v>
      </c>
    </row>
    <row r="336" spans="1:34" x14ac:dyDescent="0.25">
      <c r="A336">
        <v>2016</v>
      </c>
      <c r="B336">
        <v>228</v>
      </c>
      <c r="C336" s="1">
        <v>42597</v>
      </c>
      <c r="D336" t="s">
        <v>1213</v>
      </c>
      <c r="E336">
        <v>3</v>
      </c>
      <c r="F336">
        <v>110</v>
      </c>
      <c r="G336" s="2">
        <f t="shared" si="15"/>
        <v>1.1000000000000001</v>
      </c>
      <c r="H336">
        <v>23</v>
      </c>
      <c r="I336">
        <v>5</v>
      </c>
      <c r="J336">
        <v>18</v>
      </c>
      <c r="K336">
        <v>141</v>
      </c>
      <c r="L336" s="2">
        <f t="shared" si="16"/>
        <v>1.41</v>
      </c>
      <c r="M336">
        <v>34</v>
      </c>
      <c r="N336">
        <v>7</v>
      </c>
      <c r="O336">
        <v>27</v>
      </c>
      <c r="P336">
        <v>161</v>
      </c>
      <c r="Q336" s="2">
        <f t="shared" si="17"/>
        <v>1.61</v>
      </c>
      <c r="R336">
        <v>34</v>
      </c>
      <c r="S336">
        <v>7</v>
      </c>
      <c r="T336">
        <v>27</v>
      </c>
      <c r="U336" s="3">
        <v>55.666666666666664</v>
      </c>
      <c r="V336" s="3">
        <v>20.666666666666668</v>
      </c>
      <c r="W336" s="3">
        <v>1.6666666666666667</v>
      </c>
      <c r="X336" s="3">
        <v>13.333333333333334</v>
      </c>
      <c r="Y336" s="3">
        <v>0.33333333333333331</v>
      </c>
      <c r="Z336" s="2">
        <v>39.053333333333335</v>
      </c>
      <c r="AA336" s="2">
        <v>67.473333333333329</v>
      </c>
      <c r="AB336" s="2">
        <v>137.81</v>
      </c>
      <c r="AC336" s="3">
        <v>3788.1733333333332</v>
      </c>
      <c r="AD336" s="3">
        <v>6544.913333333332</v>
      </c>
      <c r="AE336" s="3">
        <v>194</v>
      </c>
      <c r="AF336" s="3">
        <v>3034.4833333333331</v>
      </c>
      <c r="AG336" s="3">
        <v>13367.57</v>
      </c>
      <c r="AH336" s="4">
        <v>7.3599428999999992</v>
      </c>
    </row>
    <row r="337" spans="1:34" x14ac:dyDescent="0.25">
      <c r="A337">
        <v>2016</v>
      </c>
      <c r="B337">
        <v>228</v>
      </c>
      <c r="C337" s="1">
        <v>42597</v>
      </c>
      <c r="D337" t="s">
        <v>1214</v>
      </c>
      <c r="E337">
        <v>3</v>
      </c>
      <c r="F337">
        <v>110</v>
      </c>
      <c r="G337" s="2">
        <f t="shared" si="15"/>
        <v>1.1000000000000001</v>
      </c>
      <c r="H337">
        <v>31</v>
      </c>
      <c r="I337">
        <v>6</v>
      </c>
      <c r="J337">
        <v>25</v>
      </c>
      <c r="K337">
        <v>115</v>
      </c>
      <c r="L337" s="2">
        <f t="shared" si="16"/>
        <v>1.1499999999999999</v>
      </c>
      <c r="M337">
        <v>27</v>
      </c>
      <c r="N337">
        <v>7</v>
      </c>
      <c r="O337">
        <v>20</v>
      </c>
      <c r="P337">
        <v>113</v>
      </c>
      <c r="Q337" s="2">
        <f t="shared" si="17"/>
        <v>1.1299999999999999</v>
      </c>
      <c r="R337">
        <v>28</v>
      </c>
      <c r="S337">
        <v>6</v>
      </c>
      <c r="T337">
        <v>22</v>
      </c>
      <c r="U337" s="3">
        <v>46</v>
      </c>
      <c r="V337" s="3">
        <v>16</v>
      </c>
      <c r="W337" s="3">
        <v>0.66666666666666663</v>
      </c>
      <c r="X337" s="3">
        <v>22.333333333333332</v>
      </c>
      <c r="Y337" s="3">
        <v>0.66666666666666663</v>
      </c>
      <c r="Z337" s="2">
        <v>35.743333333333332</v>
      </c>
      <c r="AA337" s="2">
        <v>47.24</v>
      </c>
      <c r="AB337" s="2">
        <v>133.04333333333332</v>
      </c>
      <c r="AC337" s="3">
        <v>3467.1033333333335</v>
      </c>
      <c r="AD337" s="3">
        <v>4582.2800000000007</v>
      </c>
      <c r="AE337" s="3">
        <v>237.64999999999998</v>
      </c>
      <c r="AF337" s="3">
        <v>4855.82</v>
      </c>
      <c r="AG337" s="3">
        <v>12905.203333333335</v>
      </c>
      <c r="AH337" s="4">
        <v>5.8432864666666662</v>
      </c>
    </row>
    <row r="338" spans="1:34" x14ac:dyDescent="0.25">
      <c r="A338">
        <v>2016</v>
      </c>
      <c r="B338">
        <v>228</v>
      </c>
      <c r="C338" s="1">
        <v>42597</v>
      </c>
      <c r="D338" t="s">
        <v>1215</v>
      </c>
      <c r="E338">
        <v>3</v>
      </c>
      <c r="F338">
        <v>133</v>
      </c>
      <c r="G338" s="2">
        <f t="shared" si="15"/>
        <v>1.33</v>
      </c>
      <c r="H338">
        <v>33</v>
      </c>
      <c r="I338">
        <v>6</v>
      </c>
      <c r="J338">
        <v>27</v>
      </c>
      <c r="K338">
        <v>139</v>
      </c>
      <c r="L338" s="2">
        <f t="shared" si="16"/>
        <v>1.39</v>
      </c>
      <c r="M338">
        <v>32</v>
      </c>
      <c r="N338">
        <v>7</v>
      </c>
      <c r="O338">
        <v>25</v>
      </c>
      <c r="P338">
        <v>149</v>
      </c>
      <c r="Q338" s="2">
        <f t="shared" si="17"/>
        <v>1.49</v>
      </c>
      <c r="R338">
        <v>32</v>
      </c>
      <c r="S338">
        <v>7</v>
      </c>
      <c r="T338">
        <v>25</v>
      </c>
      <c r="U338" s="3">
        <v>58.666666666666664</v>
      </c>
      <c r="V338" s="3">
        <v>27.666666666666668</v>
      </c>
      <c r="W338" s="3">
        <v>0.33333333333333331</v>
      </c>
      <c r="X338" s="3">
        <v>8.3333333333333339</v>
      </c>
      <c r="Y338" s="3">
        <v>0.33333333333333331</v>
      </c>
      <c r="Z338" s="2">
        <v>39.763333333333335</v>
      </c>
      <c r="AA338" s="2">
        <v>58.536666666666669</v>
      </c>
      <c r="AB338" s="2">
        <v>118.99333333333334</v>
      </c>
      <c r="AC338" s="3">
        <v>3857.0433333333335</v>
      </c>
      <c r="AD338" s="3">
        <v>5678.0566666666664</v>
      </c>
      <c r="AE338" s="3">
        <v>130.94999999999996</v>
      </c>
      <c r="AF338" s="3">
        <v>2007.2533333333329</v>
      </c>
      <c r="AG338" s="3">
        <v>11542.353333333333</v>
      </c>
      <c r="AH338" s="4">
        <v>7.7059127999999992</v>
      </c>
    </row>
    <row r="339" spans="1:34" x14ac:dyDescent="0.25">
      <c r="A339">
        <v>2016</v>
      </c>
      <c r="B339">
        <v>228</v>
      </c>
      <c r="C339" s="1">
        <v>42597</v>
      </c>
      <c r="D339" t="s">
        <v>1216</v>
      </c>
      <c r="E339">
        <v>3</v>
      </c>
      <c r="F339">
        <v>163</v>
      </c>
      <c r="G339" s="2">
        <f t="shared" si="15"/>
        <v>1.63</v>
      </c>
      <c r="H339">
        <v>32</v>
      </c>
      <c r="I339">
        <v>6</v>
      </c>
      <c r="J339">
        <v>26</v>
      </c>
      <c r="K339">
        <v>153</v>
      </c>
      <c r="L339" s="2">
        <f t="shared" si="16"/>
        <v>1.53</v>
      </c>
      <c r="M339">
        <v>31</v>
      </c>
      <c r="N339">
        <v>6</v>
      </c>
      <c r="O339">
        <v>25</v>
      </c>
      <c r="P339">
        <v>144</v>
      </c>
      <c r="Q339" s="2">
        <f t="shared" si="17"/>
        <v>1.44</v>
      </c>
      <c r="R339">
        <v>29</v>
      </c>
      <c r="S339">
        <v>9</v>
      </c>
      <c r="T339">
        <v>20</v>
      </c>
      <c r="U339" s="3">
        <v>54.333333333333336</v>
      </c>
      <c r="V339" s="3">
        <v>14.333333333333334</v>
      </c>
      <c r="W339" s="3">
        <v>1</v>
      </c>
      <c r="X339" s="3">
        <v>15.333333333333334</v>
      </c>
      <c r="Y339" s="3">
        <v>0</v>
      </c>
      <c r="Z339" s="2">
        <v>39.853333333333332</v>
      </c>
      <c r="AA339" s="2">
        <v>78.570000000000007</v>
      </c>
      <c r="AB339" s="2">
        <v>153.50333333333333</v>
      </c>
      <c r="AC339" s="3">
        <v>3865.7733333333326</v>
      </c>
      <c r="AD339" s="3">
        <v>7621.2899999999991</v>
      </c>
      <c r="AE339" s="3">
        <v>0</v>
      </c>
      <c r="AF339" s="3">
        <v>3402.7599999999998</v>
      </c>
      <c r="AG339" s="3">
        <v>14889.823333333332</v>
      </c>
      <c r="AH339" s="4">
        <v>7.7560714999999991</v>
      </c>
    </row>
    <row r="340" spans="1:34" x14ac:dyDescent="0.25">
      <c r="A340">
        <v>2016</v>
      </c>
      <c r="B340">
        <v>228</v>
      </c>
      <c r="C340" s="1">
        <v>42597</v>
      </c>
      <c r="D340" t="s">
        <v>1217</v>
      </c>
      <c r="E340">
        <v>3</v>
      </c>
      <c r="F340">
        <v>144</v>
      </c>
      <c r="G340" s="2">
        <f t="shared" si="15"/>
        <v>1.44</v>
      </c>
      <c r="H340">
        <v>31</v>
      </c>
      <c r="I340">
        <v>7</v>
      </c>
      <c r="J340">
        <v>24</v>
      </c>
      <c r="K340">
        <v>159</v>
      </c>
      <c r="L340" s="2">
        <f t="shared" si="16"/>
        <v>1.59</v>
      </c>
      <c r="M340">
        <v>31</v>
      </c>
      <c r="N340">
        <v>7</v>
      </c>
      <c r="O340">
        <v>24</v>
      </c>
      <c r="P340">
        <v>145</v>
      </c>
      <c r="Q340" s="2">
        <f t="shared" si="17"/>
        <v>1.45</v>
      </c>
      <c r="R340">
        <v>28</v>
      </c>
      <c r="S340">
        <v>6</v>
      </c>
      <c r="T340">
        <v>22</v>
      </c>
      <c r="U340" s="3">
        <v>46.666666666666664</v>
      </c>
      <c r="V340" s="3">
        <v>17.333333333333332</v>
      </c>
      <c r="W340" s="3">
        <v>0.66666666666666663</v>
      </c>
      <c r="X340" s="3">
        <v>12.333333333333334</v>
      </c>
      <c r="Y340" s="3">
        <v>0</v>
      </c>
      <c r="Z340" s="2">
        <v>35.023333333333333</v>
      </c>
      <c r="AA340" s="2">
        <v>61.433333333333337</v>
      </c>
      <c r="AB340" s="2">
        <v>120.52</v>
      </c>
      <c r="AC340" s="3">
        <v>3397.2633333333333</v>
      </c>
      <c r="AD340" s="3">
        <v>5959.0333333333338</v>
      </c>
      <c r="AE340" s="3">
        <v>0</v>
      </c>
      <c r="AF340" s="3">
        <v>2334.143333333333</v>
      </c>
      <c r="AG340" s="3">
        <v>11690.44</v>
      </c>
      <c r="AH340" s="4">
        <v>6.7506535666666672</v>
      </c>
    </row>
    <row r="341" spans="1:34" x14ac:dyDescent="0.25">
      <c r="A341">
        <v>2016</v>
      </c>
      <c r="B341">
        <v>228</v>
      </c>
      <c r="C341" s="1">
        <v>42597</v>
      </c>
      <c r="D341" t="s">
        <v>1218</v>
      </c>
      <c r="E341">
        <v>3</v>
      </c>
      <c r="F341">
        <v>128</v>
      </c>
      <c r="G341" s="2">
        <f t="shared" si="15"/>
        <v>1.28</v>
      </c>
      <c r="H341">
        <v>29</v>
      </c>
      <c r="I341">
        <v>8</v>
      </c>
      <c r="J341">
        <v>21</v>
      </c>
      <c r="K341">
        <v>123</v>
      </c>
      <c r="L341" s="2">
        <f t="shared" si="16"/>
        <v>1.23</v>
      </c>
      <c r="M341">
        <v>29</v>
      </c>
      <c r="N341">
        <v>8</v>
      </c>
      <c r="O341">
        <v>21</v>
      </c>
      <c r="P341">
        <v>121</v>
      </c>
      <c r="Q341" s="2">
        <f t="shared" si="17"/>
        <v>1.21</v>
      </c>
      <c r="R341">
        <v>30</v>
      </c>
      <c r="S341">
        <v>7</v>
      </c>
      <c r="T341">
        <v>23</v>
      </c>
      <c r="U341" s="3">
        <v>33.333333333333336</v>
      </c>
      <c r="V341" s="3">
        <v>8.3333333333333339</v>
      </c>
      <c r="W341" s="3">
        <v>1.3333333333333333</v>
      </c>
      <c r="X341" s="3">
        <v>14.666666666666666</v>
      </c>
      <c r="Y341" s="3">
        <v>0.33333333333333331</v>
      </c>
      <c r="Z341" s="2">
        <v>26.23</v>
      </c>
      <c r="AA341" s="2">
        <v>43.24</v>
      </c>
      <c r="AB341" s="2">
        <v>101.66666666666667</v>
      </c>
      <c r="AC341" s="3">
        <v>2544.3099999999995</v>
      </c>
      <c r="AD341" s="3">
        <v>4194.28</v>
      </c>
      <c r="AE341" s="3">
        <v>182.03666666666666</v>
      </c>
      <c r="AF341" s="3">
        <v>3123.0766666666664</v>
      </c>
      <c r="AG341" s="3">
        <v>9861.6666666666661</v>
      </c>
      <c r="AH341" s="4">
        <v>4.6464455000000005</v>
      </c>
    </row>
    <row r="342" spans="1:34" x14ac:dyDescent="0.25">
      <c r="A342">
        <v>2016</v>
      </c>
      <c r="B342">
        <v>228</v>
      </c>
      <c r="C342" s="1">
        <v>42597</v>
      </c>
      <c r="D342" t="s">
        <v>1219</v>
      </c>
      <c r="E342">
        <v>3</v>
      </c>
      <c r="F342">
        <v>166</v>
      </c>
      <c r="G342" s="2">
        <f t="shared" si="15"/>
        <v>1.66</v>
      </c>
      <c r="H342">
        <v>33</v>
      </c>
      <c r="I342">
        <v>6</v>
      </c>
      <c r="J342">
        <v>27</v>
      </c>
      <c r="K342">
        <v>157</v>
      </c>
      <c r="L342" s="2">
        <f t="shared" si="16"/>
        <v>1.57</v>
      </c>
      <c r="M342">
        <v>30</v>
      </c>
      <c r="N342">
        <v>6</v>
      </c>
      <c r="O342">
        <v>24</v>
      </c>
      <c r="P342">
        <v>164</v>
      </c>
      <c r="Q342" s="2">
        <f t="shared" si="17"/>
        <v>1.64</v>
      </c>
      <c r="R342">
        <v>33</v>
      </c>
      <c r="S342">
        <v>7</v>
      </c>
      <c r="T342">
        <v>26</v>
      </c>
      <c r="U342" s="3">
        <v>57.666666666666664</v>
      </c>
      <c r="V342" s="3">
        <v>25.666666666666668</v>
      </c>
      <c r="W342" s="3">
        <v>1</v>
      </c>
      <c r="X342" s="3">
        <v>8.6666666666666661</v>
      </c>
      <c r="Y342" s="3">
        <v>0</v>
      </c>
      <c r="Z342" s="2">
        <v>38.053333333333335</v>
      </c>
      <c r="AA342" s="2">
        <v>79.03</v>
      </c>
      <c r="AB342" s="2">
        <v>132.47999999999999</v>
      </c>
      <c r="AC342" s="3">
        <v>3691.1733333333332</v>
      </c>
      <c r="AD342" s="3">
        <v>7665.91</v>
      </c>
      <c r="AE342" s="3">
        <v>0</v>
      </c>
      <c r="AF342" s="3">
        <v>1493.4766666666665</v>
      </c>
      <c r="AG342" s="3">
        <v>12850.559999999998</v>
      </c>
      <c r="AH342" s="4">
        <v>7.4236395666666661</v>
      </c>
    </row>
    <row r="343" spans="1:34" x14ac:dyDescent="0.25">
      <c r="A343">
        <v>2016</v>
      </c>
      <c r="B343">
        <v>228</v>
      </c>
      <c r="C343" s="1">
        <v>42597</v>
      </c>
      <c r="D343" t="s">
        <v>1220</v>
      </c>
      <c r="E343">
        <v>3</v>
      </c>
      <c r="F343">
        <v>131</v>
      </c>
      <c r="G343" s="2">
        <f t="shared" si="15"/>
        <v>1.31</v>
      </c>
      <c r="H343">
        <v>31</v>
      </c>
      <c r="I343">
        <v>6</v>
      </c>
      <c r="J343">
        <v>25</v>
      </c>
      <c r="K343">
        <v>145</v>
      </c>
      <c r="L343" s="2">
        <f t="shared" si="16"/>
        <v>1.45</v>
      </c>
      <c r="M343">
        <v>35</v>
      </c>
      <c r="N343">
        <v>7</v>
      </c>
      <c r="O343">
        <v>28</v>
      </c>
      <c r="P343">
        <v>126</v>
      </c>
      <c r="Q343" s="2">
        <f t="shared" si="17"/>
        <v>1.26</v>
      </c>
      <c r="R343">
        <v>25</v>
      </c>
      <c r="S343">
        <v>6</v>
      </c>
      <c r="T343">
        <v>21</v>
      </c>
      <c r="U343" s="3">
        <v>50.333333333333336</v>
      </c>
      <c r="V343" s="3">
        <v>20</v>
      </c>
      <c r="W343" s="3">
        <v>0.66666666666666663</v>
      </c>
      <c r="X343" s="3">
        <v>17.333333333333332</v>
      </c>
      <c r="Y343" s="3">
        <v>0</v>
      </c>
      <c r="Z343" s="2">
        <v>38.963333333333331</v>
      </c>
      <c r="AA343" s="2">
        <v>64.343333333333334</v>
      </c>
      <c r="AB343" s="2">
        <v>143.55000000000001</v>
      </c>
      <c r="AC343" s="3">
        <v>3779.4433333333327</v>
      </c>
      <c r="AD343" s="3">
        <v>6241.3033333333333</v>
      </c>
      <c r="AE343" s="3">
        <v>0</v>
      </c>
      <c r="AF343" s="3">
        <v>3903.603333333333</v>
      </c>
      <c r="AG343" s="3">
        <v>13924.349999999999</v>
      </c>
      <c r="AH343" s="4">
        <v>7.559691766666667</v>
      </c>
    </row>
    <row r="344" spans="1:34" x14ac:dyDescent="0.25">
      <c r="A344">
        <v>2016</v>
      </c>
      <c r="B344">
        <v>228</v>
      </c>
      <c r="C344" s="1">
        <v>42597</v>
      </c>
      <c r="D344" t="s">
        <v>1221</v>
      </c>
      <c r="E344">
        <v>3</v>
      </c>
      <c r="F344">
        <v>127</v>
      </c>
      <c r="G344" s="2">
        <f t="shared" si="15"/>
        <v>1.27</v>
      </c>
      <c r="H344">
        <v>26</v>
      </c>
      <c r="I344">
        <v>6</v>
      </c>
      <c r="J344">
        <v>20</v>
      </c>
      <c r="K344">
        <v>155</v>
      </c>
      <c r="L344" s="2">
        <f t="shared" si="16"/>
        <v>1.55</v>
      </c>
      <c r="M344">
        <v>35</v>
      </c>
      <c r="N344">
        <v>7</v>
      </c>
      <c r="O344">
        <v>28</v>
      </c>
      <c r="P344">
        <v>155</v>
      </c>
      <c r="Q344" s="2">
        <f t="shared" si="17"/>
        <v>1.55</v>
      </c>
      <c r="R344">
        <v>31</v>
      </c>
      <c r="S344">
        <v>6</v>
      </c>
      <c r="T344">
        <v>24</v>
      </c>
      <c r="U344" s="3">
        <v>52</v>
      </c>
      <c r="V344" s="3">
        <v>19.333333333333332</v>
      </c>
      <c r="W344" s="3">
        <v>0</v>
      </c>
      <c r="X344" s="3">
        <v>15.666666666666666</v>
      </c>
      <c r="Y344" s="3">
        <v>0.33333333333333331</v>
      </c>
      <c r="Z344" s="2">
        <v>38.53</v>
      </c>
      <c r="AA344" s="2">
        <v>71.663333333333341</v>
      </c>
      <c r="AB344" s="2">
        <v>142.61333333333334</v>
      </c>
      <c r="AC344" s="3">
        <v>3737.41</v>
      </c>
      <c r="AD344" s="3">
        <v>6951.3433333333342</v>
      </c>
      <c r="AE344" s="3">
        <v>190.11999999999998</v>
      </c>
      <c r="AF344" s="3">
        <v>3144.7400000000002</v>
      </c>
      <c r="AG344" s="3">
        <v>13833.493333333334</v>
      </c>
      <c r="AH344" s="4">
        <v>7.4951835333333321</v>
      </c>
    </row>
    <row r="345" spans="1:34" x14ac:dyDescent="0.25">
      <c r="A345">
        <v>2016</v>
      </c>
      <c r="B345">
        <v>228</v>
      </c>
      <c r="C345" s="1">
        <v>42597</v>
      </c>
      <c r="D345" t="s">
        <v>1222</v>
      </c>
      <c r="E345">
        <v>3</v>
      </c>
      <c r="F345">
        <v>94</v>
      </c>
      <c r="G345" s="2">
        <f t="shared" si="15"/>
        <v>0.94</v>
      </c>
      <c r="H345">
        <v>28</v>
      </c>
      <c r="I345">
        <v>5</v>
      </c>
      <c r="J345">
        <v>23</v>
      </c>
      <c r="K345">
        <v>115</v>
      </c>
      <c r="L345" s="2">
        <f t="shared" si="16"/>
        <v>1.1499999999999999</v>
      </c>
      <c r="M345">
        <v>31</v>
      </c>
      <c r="N345">
        <v>5</v>
      </c>
      <c r="O345">
        <v>26</v>
      </c>
      <c r="P345">
        <v>127</v>
      </c>
      <c r="Q345" s="2">
        <f t="shared" si="17"/>
        <v>1.27</v>
      </c>
      <c r="R345">
        <v>36</v>
      </c>
      <c r="S345">
        <v>5</v>
      </c>
      <c r="T345">
        <v>29</v>
      </c>
      <c r="U345" s="3">
        <v>56</v>
      </c>
      <c r="V345" s="3">
        <v>34</v>
      </c>
      <c r="W345" s="3">
        <v>1</v>
      </c>
      <c r="X345" s="3">
        <v>15.666666666666666</v>
      </c>
      <c r="Y345" s="3">
        <v>0.66666666666666663</v>
      </c>
      <c r="Z345" s="2">
        <v>38.733333333333334</v>
      </c>
      <c r="AA345" s="2">
        <v>49.22</v>
      </c>
      <c r="AB345" s="2">
        <v>122.35666666666668</v>
      </c>
      <c r="AC345" s="3">
        <v>3757.1333333333332</v>
      </c>
      <c r="AD345" s="3">
        <v>4774.34</v>
      </c>
      <c r="AE345" s="3">
        <v>354.69666666666666</v>
      </c>
      <c r="AF345" s="3">
        <v>3337.123333333333</v>
      </c>
      <c r="AG345" s="3">
        <v>11868.596666666666</v>
      </c>
      <c r="AH345" s="4">
        <v>6.8351826000000004</v>
      </c>
    </row>
    <row r="346" spans="1:34" x14ac:dyDescent="0.25">
      <c r="A346">
        <v>2016</v>
      </c>
      <c r="B346">
        <v>228</v>
      </c>
      <c r="C346" s="1">
        <v>42597</v>
      </c>
      <c r="D346" t="s">
        <v>1223</v>
      </c>
      <c r="E346">
        <v>3</v>
      </c>
      <c r="F346">
        <v>126</v>
      </c>
      <c r="G346" s="2">
        <f t="shared" si="15"/>
        <v>1.26</v>
      </c>
      <c r="H346">
        <v>39</v>
      </c>
      <c r="I346">
        <v>7</v>
      </c>
      <c r="J346">
        <v>32</v>
      </c>
      <c r="K346">
        <v>181</v>
      </c>
      <c r="L346" s="2">
        <f t="shared" si="16"/>
        <v>1.81</v>
      </c>
      <c r="M346">
        <v>36</v>
      </c>
      <c r="N346">
        <v>7</v>
      </c>
      <c r="O346">
        <v>29</v>
      </c>
      <c r="P346">
        <v>156</v>
      </c>
      <c r="Q346" s="2">
        <f t="shared" si="17"/>
        <v>1.56</v>
      </c>
      <c r="R346">
        <v>27</v>
      </c>
      <c r="S346">
        <v>6</v>
      </c>
      <c r="T346">
        <v>23</v>
      </c>
      <c r="U346" s="3">
        <v>58</v>
      </c>
      <c r="V346" s="3">
        <v>25</v>
      </c>
      <c r="W346" s="3">
        <v>0.66666666666666663</v>
      </c>
      <c r="X346" s="3">
        <v>4</v>
      </c>
      <c r="Y346" s="3">
        <v>0.33333333333333331</v>
      </c>
      <c r="Z346" s="2">
        <v>31.256666666666664</v>
      </c>
      <c r="AA346" s="2">
        <v>68.846666666666664</v>
      </c>
      <c r="AB346" s="2">
        <v>107.37</v>
      </c>
      <c r="AC346" s="3">
        <v>3031.8966666666656</v>
      </c>
      <c r="AD346" s="3">
        <v>6678.1266666666661</v>
      </c>
      <c r="AE346" s="3">
        <v>0</v>
      </c>
      <c r="AF346" s="3">
        <v>704.86666666666656</v>
      </c>
      <c r="AG346" s="3">
        <v>10414.889999999998</v>
      </c>
      <c r="AH346" s="4">
        <v>6.135136833333334</v>
      </c>
    </row>
    <row r="347" spans="1:34" x14ac:dyDescent="0.25">
      <c r="A347">
        <v>2016</v>
      </c>
      <c r="B347">
        <v>228</v>
      </c>
      <c r="C347" s="1">
        <v>42597</v>
      </c>
      <c r="D347" t="s">
        <v>1224</v>
      </c>
      <c r="E347">
        <v>3</v>
      </c>
      <c r="F347">
        <v>149</v>
      </c>
      <c r="G347" s="2">
        <f t="shared" si="15"/>
        <v>1.49</v>
      </c>
      <c r="H347">
        <v>32</v>
      </c>
      <c r="I347">
        <v>8</v>
      </c>
      <c r="J347">
        <v>24</v>
      </c>
      <c r="K347">
        <v>171</v>
      </c>
      <c r="L347" s="2">
        <f t="shared" si="16"/>
        <v>1.71</v>
      </c>
      <c r="M347">
        <v>34</v>
      </c>
      <c r="N347">
        <v>8</v>
      </c>
      <c r="O347">
        <v>26</v>
      </c>
      <c r="P347">
        <v>173</v>
      </c>
      <c r="Q347" s="2">
        <f t="shared" si="17"/>
        <v>1.73</v>
      </c>
      <c r="R347">
        <v>31</v>
      </c>
      <c r="S347">
        <v>6</v>
      </c>
      <c r="T347">
        <v>25</v>
      </c>
      <c r="U347" s="3">
        <v>61.333333333333336</v>
      </c>
      <c r="V347" s="3">
        <v>18</v>
      </c>
      <c r="W347" s="3">
        <v>2.6666666666666665</v>
      </c>
      <c r="X347" s="3">
        <v>11</v>
      </c>
      <c r="Y347" s="3">
        <v>0</v>
      </c>
      <c r="Z347" s="2">
        <v>41.743333333333332</v>
      </c>
      <c r="AA347" s="2">
        <v>83.88</v>
      </c>
      <c r="AB347" s="2">
        <v>143.37666666666667</v>
      </c>
      <c r="AC347" s="3">
        <v>4049.103333333333</v>
      </c>
      <c r="AD347" s="3">
        <v>8136.3599999999988</v>
      </c>
      <c r="AE347" s="3">
        <v>0</v>
      </c>
      <c r="AF347" s="3">
        <v>1722.0733333333333</v>
      </c>
      <c r="AG347" s="3">
        <v>13907.536666666665</v>
      </c>
      <c r="AH347" s="4">
        <v>8.5464760000000002</v>
      </c>
    </row>
    <row r="348" spans="1:34" x14ac:dyDescent="0.25">
      <c r="A348">
        <v>2016</v>
      </c>
      <c r="B348">
        <v>228</v>
      </c>
      <c r="C348" s="1">
        <v>42597</v>
      </c>
      <c r="D348" t="s">
        <v>1225</v>
      </c>
      <c r="E348">
        <v>3</v>
      </c>
      <c r="F348">
        <v>119</v>
      </c>
      <c r="G348" s="2">
        <f t="shared" si="15"/>
        <v>1.19</v>
      </c>
      <c r="H348">
        <v>29</v>
      </c>
      <c r="I348">
        <v>7</v>
      </c>
      <c r="J348">
        <v>22</v>
      </c>
      <c r="K348">
        <v>120</v>
      </c>
      <c r="L348" s="2">
        <f t="shared" si="16"/>
        <v>1.2</v>
      </c>
      <c r="M348">
        <v>30</v>
      </c>
      <c r="N348">
        <v>8</v>
      </c>
      <c r="O348">
        <v>22</v>
      </c>
      <c r="P348">
        <v>153</v>
      </c>
      <c r="Q348" s="2">
        <f t="shared" si="17"/>
        <v>1.53</v>
      </c>
      <c r="R348">
        <v>33</v>
      </c>
      <c r="S348">
        <v>7</v>
      </c>
      <c r="T348">
        <v>26</v>
      </c>
      <c r="U348" s="3">
        <v>45.666666666666664</v>
      </c>
      <c r="V348" s="3">
        <v>18</v>
      </c>
      <c r="W348" s="3">
        <v>1.3333333333333333</v>
      </c>
      <c r="X348" s="3">
        <v>16</v>
      </c>
      <c r="Y348" s="3">
        <v>0.33333333333333331</v>
      </c>
      <c r="Z348" s="2">
        <v>36.94</v>
      </c>
      <c r="AA348" s="2">
        <v>62.70333333333334</v>
      </c>
      <c r="AB348" s="2">
        <v>126.37666666666667</v>
      </c>
      <c r="AC348" s="3">
        <v>3583.18</v>
      </c>
      <c r="AD348" s="3">
        <v>6082.2233333333343</v>
      </c>
      <c r="AE348" s="3">
        <v>152.61333333333332</v>
      </c>
      <c r="AF348" s="3">
        <v>2593.1333333333328</v>
      </c>
      <c r="AG348" s="3">
        <v>12258.536666666667</v>
      </c>
      <c r="AH348" s="4">
        <v>6.5237705666666663</v>
      </c>
    </row>
    <row r="349" spans="1:34" x14ac:dyDescent="0.25">
      <c r="A349">
        <v>2016</v>
      </c>
      <c r="B349">
        <v>228</v>
      </c>
      <c r="C349" s="1">
        <v>42597</v>
      </c>
      <c r="D349" t="s">
        <v>1226</v>
      </c>
      <c r="E349">
        <v>3</v>
      </c>
      <c r="F349">
        <v>103</v>
      </c>
      <c r="G349" s="2">
        <f t="shared" si="15"/>
        <v>1.03</v>
      </c>
      <c r="H349">
        <v>29</v>
      </c>
      <c r="I349">
        <v>7</v>
      </c>
      <c r="J349">
        <v>21</v>
      </c>
      <c r="K349">
        <v>98</v>
      </c>
      <c r="L349" s="2">
        <f t="shared" si="16"/>
        <v>0.98</v>
      </c>
      <c r="M349">
        <v>29</v>
      </c>
      <c r="N349">
        <v>6</v>
      </c>
      <c r="O349">
        <v>23</v>
      </c>
      <c r="P349">
        <v>79</v>
      </c>
      <c r="Q349" s="2">
        <f t="shared" si="17"/>
        <v>0.79</v>
      </c>
      <c r="R349">
        <v>25</v>
      </c>
      <c r="S349">
        <v>7</v>
      </c>
      <c r="T349">
        <v>18</v>
      </c>
      <c r="U349" s="3">
        <v>35.666666666666664</v>
      </c>
      <c r="V349" s="3">
        <v>11</v>
      </c>
      <c r="W349" s="3">
        <v>0.33333333333333331</v>
      </c>
      <c r="X349" s="3">
        <v>12</v>
      </c>
      <c r="Y349" s="3">
        <v>1</v>
      </c>
      <c r="Z349" s="2">
        <v>22.633333333333336</v>
      </c>
      <c r="AA349" s="2">
        <v>28.63</v>
      </c>
      <c r="AB349" s="2">
        <v>79.923333333333346</v>
      </c>
      <c r="AC349" s="3">
        <v>2195.4333333333334</v>
      </c>
      <c r="AD349" s="3">
        <v>2777.1099999999997</v>
      </c>
      <c r="AE349" s="3">
        <v>525.41666666666663</v>
      </c>
      <c r="AF349" s="3">
        <v>2780.0199999999995</v>
      </c>
      <c r="AG349" s="3">
        <v>7752.5633333333326</v>
      </c>
      <c r="AH349" s="4">
        <v>3.6782302999999992</v>
      </c>
    </row>
    <row r="350" spans="1:34" x14ac:dyDescent="0.25">
      <c r="A350">
        <v>2016</v>
      </c>
      <c r="B350">
        <v>228</v>
      </c>
      <c r="C350" s="1">
        <v>42597</v>
      </c>
      <c r="D350" t="s">
        <v>1227</v>
      </c>
      <c r="E350">
        <v>3</v>
      </c>
      <c r="F350">
        <v>167</v>
      </c>
      <c r="G350" s="2">
        <f t="shared" si="15"/>
        <v>1.67</v>
      </c>
      <c r="H350">
        <v>32</v>
      </c>
      <c r="I350">
        <v>7</v>
      </c>
      <c r="J350">
        <v>25</v>
      </c>
      <c r="K350">
        <v>171</v>
      </c>
      <c r="L350" s="2">
        <f t="shared" si="16"/>
        <v>1.71</v>
      </c>
      <c r="M350">
        <v>34</v>
      </c>
      <c r="N350">
        <v>6</v>
      </c>
      <c r="O350">
        <v>28</v>
      </c>
      <c r="P350">
        <v>169</v>
      </c>
      <c r="Q350" s="2">
        <f t="shared" si="17"/>
        <v>1.69</v>
      </c>
      <c r="R350">
        <v>34</v>
      </c>
      <c r="S350">
        <v>8</v>
      </c>
      <c r="T350">
        <v>26</v>
      </c>
      <c r="U350" s="3">
        <v>68.666666666666671</v>
      </c>
      <c r="V350" s="3">
        <v>26</v>
      </c>
      <c r="W350" s="3">
        <v>0.33333333333333331</v>
      </c>
      <c r="X350" s="3">
        <v>9.3333333333333339</v>
      </c>
      <c r="Y350" s="3">
        <v>0</v>
      </c>
      <c r="Z350" s="2">
        <v>45.02</v>
      </c>
      <c r="AA350" s="2">
        <v>95.15666666666668</v>
      </c>
      <c r="AB350" s="2">
        <v>158.56333333333333</v>
      </c>
      <c r="AC350" s="3">
        <v>4366.9400000000005</v>
      </c>
      <c r="AD350" s="3">
        <v>9230.1966666666685</v>
      </c>
      <c r="AE350" s="3">
        <v>0</v>
      </c>
      <c r="AF350" s="3">
        <v>1783.5066666666667</v>
      </c>
      <c r="AG350" s="3">
        <v>15380.643333333335</v>
      </c>
      <c r="AH350" s="4">
        <v>9.1496995999999999</v>
      </c>
    </row>
    <row r="351" spans="1:34" x14ac:dyDescent="0.25">
      <c r="A351">
        <v>2016</v>
      </c>
      <c r="B351">
        <v>228</v>
      </c>
      <c r="C351" s="1">
        <v>42597</v>
      </c>
      <c r="D351" t="s">
        <v>1228</v>
      </c>
      <c r="E351">
        <v>3</v>
      </c>
      <c r="F351">
        <v>156</v>
      </c>
      <c r="G351" s="2">
        <f t="shared" si="15"/>
        <v>1.56</v>
      </c>
      <c r="H351">
        <v>33</v>
      </c>
      <c r="I351">
        <v>7</v>
      </c>
      <c r="J351">
        <v>26</v>
      </c>
      <c r="K351">
        <v>151</v>
      </c>
      <c r="L351" s="2">
        <f t="shared" si="16"/>
        <v>1.51</v>
      </c>
      <c r="M351">
        <v>31</v>
      </c>
      <c r="N351">
        <v>6</v>
      </c>
      <c r="O351">
        <v>25</v>
      </c>
      <c r="P351">
        <v>173</v>
      </c>
      <c r="Q351" s="2">
        <f t="shared" si="17"/>
        <v>1.73</v>
      </c>
      <c r="R351">
        <v>33</v>
      </c>
      <c r="S351">
        <v>7</v>
      </c>
      <c r="T351">
        <v>26</v>
      </c>
      <c r="U351" s="3">
        <v>62.666666666666664</v>
      </c>
      <c r="V351" s="3">
        <v>20</v>
      </c>
      <c r="W351" s="3">
        <v>1.3333333333333333</v>
      </c>
      <c r="X351" s="3">
        <v>16.666666666666668</v>
      </c>
      <c r="Y351" s="3">
        <v>0</v>
      </c>
      <c r="Z351" s="2">
        <v>43.75</v>
      </c>
      <c r="AA351" s="2">
        <v>85.350000000000009</v>
      </c>
      <c r="AB351" s="2">
        <v>162.81</v>
      </c>
      <c r="AC351" s="3">
        <v>4243.7499999999991</v>
      </c>
      <c r="AD351" s="3">
        <v>8278.9500000000007</v>
      </c>
      <c r="AE351" s="3">
        <v>0</v>
      </c>
      <c r="AF351" s="3">
        <v>3269.8700000000003</v>
      </c>
      <c r="AG351" s="3">
        <v>15792.570000000002</v>
      </c>
      <c r="AH351" s="4">
        <v>8.1347950666666673</v>
      </c>
    </row>
    <row r="352" spans="1:34" x14ac:dyDescent="0.25">
      <c r="A352">
        <v>2016</v>
      </c>
      <c r="B352">
        <v>228</v>
      </c>
      <c r="C352" s="1">
        <v>42597</v>
      </c>
      <c r="D352" t="s">
        <v>1229</v>
      </c>
      <c r="E352">
        <v>3</v>
      </c>
      <c r="F352">
        <v>142</v>
      </c>
      <c r="G352" s="2">
        <f t="shared" si="15"/>
        <v>1.42</v>
      </c>
      <c r="H352">
        <v>29</v>
      </c>
      <c r="I352">
        <v>7</v>
      </c>
      <c r="J352">
        <v>22</v>
      </c>
      <c r="K352">
        <v>146</v>
      </c>
      <c r="L352" s="2">
        <f t="shared" si="16"/>
        <v>1.46</v>
      </c>
      <c r="M352">
        <v>29</v>
      </c>
      <c r="N352">
        <v>5</v>
      </c>
      <c r="O352">
        <v>24</v>
      </c>
      <c r="P352">
        <v>162</v>
      </c>
      <c r="Q352" s="2">
        <f t="shared" si="17"/>
        <v>1.62</v>
      </c>
      <c r="R352">
        <v>32</v>
      </c>
      <c r="S352">
        <v>7</v>
      </c>
      <c r="T352">
        <v>25</v>
      </c>
      <c r="U352" s="3">
        <v>45.666666666666664</v>
      </c>
      <c r="V352" s="3">
        <v>18.333333333333332</v>
      </c>
      <c r="W352" s="3">
        <v>0.33333333333333331</v>
      </c>
      <c r="X352" s="3">
        <v>11</v>
      </c>
      <c r="Y352" s="3">
        <v>0</v>
      </c>
      <c r="Z352" s="2">
        <v>32.903333333333329</v>
      </c>
      <c r="AA352" s="2">
        <v>56.916666666666664</v>
      </c>
      <c r="AB352" s="2">
        <v>109.52666666666666</v>
      </c>
      <c r="AC352" s="3">
        <v>3191.6233333333321</v>
      </c>
      <c r="AD352" s="3">
        <v>5520.9166666666661</v>
      </c>
      <c r="AE352" s="3">
        <v>0</v>
      </c>
      <c r="AF352" s="3">
        <v>1911.5466666666666</v>
      </c>
      <c r="AG352" s="3">
        <v>10624.086666666664</v>
      </c>
      <c r="AH352" s="4">
        <v>6.0201142333333326</v>
      </c>
    </row>
    <row r="353" spans="1:34" x14ac:dyDescent="0.25">
      <c r="A353">
        <v>2016</v>
      </c>
      <c r="B353">
        <v>228</v>
      </c>
      <c r="C353" s="1">
        <v>42597</v>
      </c>
      <c r="D353" t="s">
        <v>1230</v>
      </c>
      <c r="E353">
        <v>3</v>
      </c>
      <c r="F353">
        <v>128</v>
      </c>
      <c r="G353" s="2">
        <f t="shared" si="15"/>
        <v>1.28</v>
      </c>
      <c r="H353">
        <v>31</v>
      </c>
      <c r="I353">
        <v>6</v>
      </c>
      <c r="J353">
        <v>25</v>
      </c>
      <c r="K353">
        <v>128</v>
      </c>
      <c r="L353" s="2">
        <f t="shared" si="16"/>
        <v>1.28</v>
      </c>
      <c r="M353">
        <v>34</v>
      </c>
      <c r="N353">
        <v>6</v>
      </c>
      <c r="O353">
        <v>28</v>
      </c>
      <c r="P353">
        <v>133</v>
      </c>
      <c r="Q353" s="2">
        <f t="shared" si="17"/>
        <v>1.33</v>
      </c>
      <c r="R353">
        <v>31</v>
      </c>
      <c r="S353">
        <v>6</v>
      </c>
      <c r="T353">
        <v>25</v>
      </c>
      <c r="U353" s="3">
        <v>61.333333333333336</v>
      </c>
      <c r="V353" s="3">
        <v>23.666666666666668</v>
      </c>
      <c r="W353" s="3">
        <v>0.33333333333333331</v>
      </c>
      <c r="X353" s="3">
        <v>21.666666666666668</v>
      </c>
      <c r="Y353" s="3">
        <v>1.3333333333333333</v>
      </c>
      <c r="Z353" s="2">
        <v>42.96</v>
      </c>
      <c r="AA353" s="2">
        <v>66.393333333333331</v>
      </c>
      <c r="AB353" s="2">
        <v>155.70666666666668</v>
      </c>
      <c r="AC353" s="3">
        <v>4167.12</v>
      </c>
      <c r="AD353" s="3">
        <v>6440.1533333333327</v>
      </c>
      <c r="AE353" s="3">
        <v>619.18333333333328</v>
      </c>
      <c r="AF353" s="3">
        <v>4496.2733333333326</v>
      </c>
      <c r="AG353" s="3">
        <v>15103.546666666665</v>
      </c>
      <c r="AH353" s="4">
        <v>7.9509412666666659</v>
      </c>
    </row>
    <row r="354" spans="1:34" x14ac:dyDescent="0.25">
      <c r="A354">
        <v>2016</v>
      </c>
      <c r="B354">
        <v>228</v>
      </c>
      <c r="C354" s="1">
        <v>42597</v>
      </c>
      <c r="D354" t="s">
        <v>1231</v>
      </c>
      <c r="E354">
        <v>3</v>
      </c>
      <c r="F354">
        <v>179</v>
      </c>
      <c r="G354" s="2">
        <f t="shared" si="15"/>
        <v>1.79</v>
      </c>
      <c r="H354">
        <v>37</v>
      </c>
      <c r="I354">
        <v>7</v>
      </c>
      <c r="J354">
        <v>30</v>
      </c>
      <c r="K354">
        <v>165</v>
      </c>
      <c r="L354" s="2">
        <f t="shared" si="16"/>
        <v>1.65</v>
      </c>
      <c r="M354">
        <v>28</v>
      </c>
      <c r="N354">
        <v>7</v>
      </c>
      <c r="O354">
        <v>21</v>
      </c>
      <c r="P354">
        <v>158</v>
      </c>
      <c r="Q354" s="2">
        <f t="shared" si="17"/>
        <v>1.58</v>
      </c>
      <c r="R354">
        <v>34</v>
      </c>
      <c r="S354">
        <v>6</v>
      </c>
      <c r="T354">
        <v>28</v>
      </c>
      <c r="U354" s="3">
        <v>64.666666666666671</v>
      </c>
      <c r="V354" s="3">
        <v>28</v>
      </c>
      <c r="W354" s="3">
        <v>1</v>
      </c>
      <c r="X354" s="3">
        <v>13.333333333333334</v>
      </c>
      <c r="Y354" s="3">
        <v>0</v>
      </c>
      <c r="Z354" s="2">
        <v>49.74</v>
      </c>
      <c r="AA354" s="2">
        <v>98.05</v>
      </c>
      <c r="AB354" s="2">
        <v>172.38333333333335</v>
      </c>
      <c r="AC354" s="3">
        <v>4824.78</v>
      </c>
      <c r="AD354" s="3">
        <v>9510.85</v>
      </c>
      <c r="AE354" s="3">
        <v>0</v>
      </c>
      <c r="AF354" s="3">
        <v>2385.5533333333333</v>
      </c>
      <c r="AG354" s="3">
        <v>16721.183333333334</v>
      </c>
      <c r="AH354" s="4">
        <v>9.4075837999999976</v>
      </c>
    </row>
    <row r="355" spans="1:34" x14ac:dyDescent="0.25">
      <c r="A355">
        <v>2016</v>
      </c>
      <c r="B355">
        <v>228</v>
      </c>
      <c r="C355" s="1">
        <v>42597</v>
      </c>
      <c r="D355" t="s">
        <v>1232</v>
      </c>
      <c r="E355">
        <v>3</v>
      </c>
      <c r="F355">
        <v>159</v>
      </c>
      <c r="G355" s="2">
        <f t="shared" si="15"/>
        <v>1.59</v>
      </c>
      <c r="H355">
        <v>32</v>
      </c>
      <c r="I355">
        <v>6</v>
      </c>
      <c r="J355">
        <v>26</v>
      </c>
      <c r="K355">
        <v>166</v>
      </c>
      <c r="L355" s="2">
        <f t="shared" si="16"/>
        <v>1.66</v>
      </c>
      <c r="M355">
        <v>35</v>
      </c>
      <c r="N355">
        <v>7</v>
      </c>
      <c r="O355">
        <v>27</v>
      </c>
      <c r="P355">
        <v>165</v>
      </c>
      <c r="Q355" s="2">
        <f t="shared" si="17"/>
        <v>1.65</v>
      </c>
      <c r="R355">
        <v>33</v>
      </c>
      <c r="S355">
        <v>6</v>
      </c>
      <c r="T355">
        <v>27</v>
      </c>
      <c r="U355" s="3">
        <v>52.666666666666664</v>
      </c>
      <c r="V355" s="3">
        <v>20.666666666666668</v>
      </c>
      <c r="W355" s="3">
        <v>1.3333333333333333</v>
      </c>
      <c r="X355" s="3">
        <v>12</v>
      </c>
      <c r="Y355" s="3">
        <v>0</v>
      </c>
      <c r="Z355" s="2">
        <v>39.550000000000004</v>
      </c>
      <c r="AA355" s="2">
        <v>79.226666666666674</v>
      </c>
      <c r="AB355" s="2">
        <v>146.21333333333334</v>
      </c>
      <c r="AC355" s="3">
        <v>3836.35</v>
      </c>
      <c r="AD355" s="3">
        <v>7684.9866666666667</v>
      </c>
      <c r="AE355" s="3">
        <v>0</v>
      </c>
      <c r="AF355" s="3">
        <v>2661.3566666666666</v>
      </c>
      <c r="AG355" s="3">
        <v>14182.693333333333</v>
      </c>
      <c r="AH355" s="4">
        <v>7.1850551333333339</v>
      </c>
    </row>
    <row r="356" spans="1:34" x14ac:dyDescent="0.25">
      <c r="A356">
        <v>2016</v>
      </c>
      <c r="B356">
        <v>228</v>
      </c>
      <c r="C356" s="1">
        <v>42597</v>
      </c>
      <c r="D356" t="s">
        <v>1233</v>
      </c>
      <c r="E356">
        <v>3</v>
      </c>
      <c r="F356">
        <v>113</v>
      </c>
      <c r="G356" s="2">
        <f t="shared" si="15"/>
        <v>1.1299999999999999</v>
      </c>
      <c r="H356">
        <v>30</v>
      </c>
      <c r="I356">
        <v>7</v>
      </c>
      <c r="J356">
        <v>23</v>
      </c>
      <c r="K356">
        <v>115</v>
      </c>
      <c r="L356" s="2">
        <f t="shared" si="16"/>
        <v>1.1499999999999999</v>
      </c>
      <c r="M356">
        <v>29</v>
      </c>
      <c r="N356">
        <v>7</v>
      </c>
      <c r="O356">
        <v>22</v>
      </c>
      <c r="P356">
        <v>89</v>
      </c>
      <c r="Q356" s="2">
        <f t="shared" si="17"/>
        <v>0.89</v>
      </c>
      <c r="R356">
        <v>28</v>
      </c>
      <c r="S356">
        <v>9</v>
      </c>
      <c r="T356">
        <v>20</v>
      </c>
      <c r="U356" s="3">
        <v>49.666666666666664</v>
      </c>
      <c r="V356" s="3">
        <v>16</v>
      </c>
      <c r="W356" s="3">
        <v>1</v>
      </c>
      <c r="X356" s="3">
        <v>19.666666666666668</v>
      </c>
      <c r="Y356" s="3">
        <v>0</v>
      </c>
      <c r="Z356" s="2">
        <v>36.476666666666667</v>
      </c>
      <c r="AA356" s="2">
        <v>55.18</v>
      </c>
      <c r="AB356" s="2">
        <v>127.57000000000001</v>
      </c>
      <c r="AC356" s="3">
        <v>3538.2366666666658</v>
      </c>
      <c r="AD356" s="3">
        <v>5352.46</v>
      </c>
      <c r="AE356" s="3">
        <v>0</v>
      </c>
      <c r="AF356" s="3">
        <v>3483.5933333333328</v>
      </c>
      <c r="AG356" s="3">
        <v>12374.289999999999</v>
      </c>
      <c r="AH356" s="4">
        <v>5.4209064333333323</v>
      </c>
    </row>
    <row r="357" spans="1:34" x14ac:dyDescent="0.25">
      <c r="A357">
        <v>2016</v>
      </c>
      <c r="B357">
        <v>228</v>
      </c>
      <c r="C357" s="1">
        <v>42597</v>
      </c>
      <c r="D357" t="s">
        <v>1234</v>
      </c>
      <c r="E357">
        <v>3</v>
      </c>
      <c r="F357">
        <v>133</v>
      </c>
      <c r="G357" s="2">
        <f t="shared" si="15"/>
        <v>1.33</v>
      </c>
      <c r="H357">
        <v>30</v>
      </c>
      <c r="I357">
        <v>7</v>
      </c>
      <c r="J357">
        <v>23</v>
      </c>
      <c r="K357">
        <v>145</v>
      </c>
      <c r="L357" s="2">
        <f t="shared" si="16"/>
        <v>1.45</v>
      </c>
      <c r="M357">
        <v>32</v>
      </c>
      <c r="N357">
        <v>7</v>
      </c>
      <c r="O357">
        <v>25</v>
      </c>
      <c r="P357">
        <v>145</v>
      </c>
      <c r="Q357" s="2">
        <f t="shared" si="17"/>
        <v>1.45</v>
      </c>
      <c r="R357">
        <v>30</v>
      </c>
      <c r="S357">
        <v>7</v>
      </c>
      <c r="T357">
        <v>23</v>
      </c>
      <c r="U357" s="3">
        <v>48.666666666666664</v>
      </c>
      <c r="V357" s="3">
        <v>10.333333333333334</v>
      </c>
      <c r="W357" s="3">
        <v>1.3333333333333333</v>
      </c>
      <c r="X357" s="3">
        <v>13.333333333333334</v>
      </c>
      <c r="Y357" s="3">
        <v>0</v>
      </c>
      <c r="Z357" s="2">
        <v>30.223333333333333</v>
      </c>
      <c r="AA357" s="2">
        <v>54.516666666666673</v>
      </c>
      <c r="AB357" s="2">
        <v>111.53000000000002</v>
      </c>
      <c r="AC357" s="3">
        <v>2931.663333333333</v>
      </c>
      <c r="AD357" s="3">
        <v>5288.1166666666668</v>
      </c>
      <c r="AE357" s="3">
        <v>0</v>
      </c>
      <c r="AF357" s="3">
        <v>2598.63</v>
      </c>
      <c r="AG357" s="3">
        <v>10818.41</v>
      </c>
      <c r="AH357" s="4">
        <v>5.9683647333333338</v>
      </c>
    </row>
    <row r="358" spans="1:34" x14ac:dyDescent="0.25">
      <c r="A358">
        <v>2016</v>
      </c>
      <c r="B358">
        <v>228</v>
      </c>
      <c r="C358" s="1">
        <v>42597</v>
      </c>
      <c r="D358" t="s">
        <v>1235</v>
      </c>
      <c r="E358">
        <v>3</v>
      </c>
      <c r="F358">
        <v>164</v>
      </c>
      <c r="G358" s="2">
        <f t="shared" si="15"/>
        <v>1.64</v>
      </c>
      <c r="H358">
        <v>33</v>
      </c>
      <c r="I358">
        <v>9</v>
      </c>
      <c r="J358">
        <v>24</v>
      </c>
      <c r="K358">
        <v>172</v>
      </c>
      <c r="L358" s="2">
        <f t="shared" si="16"/>
        <v>1.72</v>
      </c>
      <c r="M358">
        <v>29</v>
      </c>
      <c r="N358">
        <v>8</v>
      </c>
      <c r="O358">
        <v>21</v>
      </c>
      <c r="P358">
        <v>183</v>
      </c>
      <c r="Q358" s="2">
        <f t="shared" si="17"/>
        <v>1.83</v>
      </c>
      <c r="R358">
        <v>33</v>
      </c>
      <c r="S358">
        <v>6</v>
      </c>
      <c r="T358">
        <v>27</v>
      </c>
      <c r="U358" s="3">
        <v>57.333333333333336</v>
      </c>
      <c r="V358" s="3">
        <v>16</v>
      </c>
      <c r="W358" s="3">
        <v>0</v>
      </c>
      <c r="X358" s="3">
        <v>5.666666666666667</v>
      </c>
      <c r="Y358" s="3">
        <v>0</v>
      </c>
      <c r="Z358" s="2">
        <v>37.016666666666666</v>
      </c>
      <c r="AA358" s="2">
        <v>77.260000000000005</v>
      </c>
      <c r="AB358" s="2">
        <v>123.31</v>
      </c>
      <c r="AC358" s="3">
        <v>3590.6166666666663</v>
      </c>
      <c r="AD358" s="3">
        <v>7494.22</v>
      </c>
      <c r="AE358" s="3">
        <v>0</v>
      </c>
      <c r="AF358" s="3">
        <v>876.23333333333312</v>
      </c>
      <c r="AG358" s="3">
        <v>11961.07</v>
      </c>
      <c r="AH358" s="4">
        <v>7.3683851333333328</v>
      </c>
    </row>
    <row r="359" spans="1:34" x14ac:dyDescent="0.25">
      <c r="A359">
        <v>2016</v>
      </c>
      <c r="B359">
        <v>228</v>
      </c>
      <c r="C359" s="1">
        <v>42597</v>
      </c>
      <c r="D359" t="s">
        <v>1236</v>
      </c>
      <c r="E359">
        <v>3</v>
      </c>
      <c r="F359">
        <v>155</v>
      </c>
      <c r="G359" s="2">
        <f t="shared" si="15"/>
        <v>1.55</v>
      </c>
      <c r="H359">
        <v>31</v>
      </c>
      <c r="I359">
        <v>7</v>
      </c>
      <c r="J359">
        <v>24</v>
      </c>
      <c r="K359">
        <v>145</v>
      </c>
      <c r="L359" s="2">
        <f t="shared" si="16"/>
        <v>1.45</v>
      </c>
      <c r="M359">
        <v>31</v>
      </c>
      <c r="N359">
        <v>7</v>
      </c>
      <c r="O359">
        <v>24</v>
      </c>
      <c r="P359">
        <v>103</v>
      </c>
      <c r="Q359" s="2">
        <f t="shared" si="17"/>
        <v>1.03</v>
      </c>
      <c r="R359">
        <v>25</v>
      </c>
      <c r="S359">
        <v>9</v>
      </c>
      <c r="T359">
        <v>16</v>
      </c>
      <c r="U359" s="3">
        <v>31</v>
      </c>
      <c r="V359" s="3">
        <v>13</v>
      </c>
      <c r="W359" s="3">
        <v>1</v>
      </c>
      <c r="X359" s="3">
        <v>10.666666666666666</v>
      </c>
      <c r="Y359" s="3">
        <v>0</v>
      </c>
      <c r="Z359" s="2">
        <v>25.8</v>
      </c>
      <c r="AA359" s="2">
        <v>41.303333333333335</v>
      </c>
      <c r="AB359" s="2">
        <v>89.716666666666654</v>
      </c>
      <c r="AC359" s="3">
        <v>2502.6</v>
      </c>
      <c r="AD359" s="3">
        <v>4006.4233333333332</v>
      </c>
      <c r="AE359" s="3">
        <v>0</v>
      </c>
      <c r="AF359" s="3">
        <v>2193.4933333333329</v>
      </c>
      <c r="AG359" s="3">
        <v>8702.5166666666664</v>
      </c>
      <c r="AH359" s="4">
        <v>4.781957733333333</v>
      </c>
    </row>
    <row r="360" spans="1:34" x14ac:dyDescent="0.25">
      <c r="A360">
        <v>2016</v>
      </c>
      <c r="B360">
        <v>228</v>
      </c>
      <c r="C360" s="1">
        <v>42597</v>
      </c>
      <c r="D360" t="s">
        <v>1237</v>
      </c>
      <c r="E360">
        <v>3</v>
      </c>
      <c r="F360">
        <v>151</v>
      </c>
      <c r="G360" s="2">
        <f t="shared" si="15"/>
        <v>1.51</v>
      </c>
      <c r="H360">
        <v>31</v>
      </c>
      <c r="I360">
        <v>7</v>
      </c>
      <c r="J360">
        <v>24</v>
      </c>
      <c r="K360">
        <v>136</v>
      </c>
      <c r="L360" s="2">
        <f t="shared" si="16"/>
        <v>1.36</v>
      </c>
      <c r="M360">
        <v>30</v>
      </c>
      <c r="N360">
        <v>7</v>
      </c>
      <c r="O360">
        <v>23</v>
      </c>
      <c r="P360">
        <v>143</v>
      </c>
      <c r="Q360" s="2">
        <f t="shared" si="17"/>
        <v>1.43</v>
      </c>
      <c r="R360">
        <v>30</v>
      </c>
      <c r="S360">
        <v>8</v>
      </c>
      <c r="T360">
        <v>22</v>
      </c>
      <c r="U360" s="3">
        <v>47</v>
      </c>
      <c r="V360" s="3">
        <v>18.666666666666668</v>
      </c>
      <c r="W360" s="3">
        <v>0</v>
      </c>
      <c r="X360" s="3">
        <v>15</v>
      </c>
      <c r="Y360" s="3">
        <v>0</v>
      </c>
      <c r="Z360" s="2">
        <v>34.376666666666665</v>
      </c>
      <c r="AA360" s="2">
        <v>55.233333333333327</v>
      </c>
      <c r="AB360" s="2">
        <v>115.84666666666668</v>
      </c>
      <c r="AC360" s="3">
        <v>3334.5366666666664</v>
      </c>
      <c r="AD360" s="3">
        <v>5357.6333333333323</v>
      </c>
      <c r="AE360" s="3">
        <v>0</v>
      </c>
      <c r="AF360" s="3">
        <v>2544.9566666666669</v>
      </c>
      <c r="AG360" s="3">
        <v>11237.126666666665</v>
      </c>
      <c r="AH360" s="4">
        <v>6.5829146999999981</v>
      </c>
    </row>
    <row r="361" spans="1:34" x14ac:dyDescent="0.25">
      <c r="A361">
        <v>2016</v>
      </c>
      <c r="B361">
        <v>228</v>
      </c>
      <c r="C361" s="1">
        <v>42597</v>
      </c>
      <c r="D361" t="s">
        <v>1238</v>
      </c>
      <c r="E361">
        <v>3</v>
      </c>
      <c r="F361">
        <v>164</v>
      </c>
      <c r="G361" s="2">
        <f t="shared" si="15"/>
        <v>1.64</v>
      </c>
      <c r="H361">
        <v>34</v>
      </c>
      <c r="I361">
        <v>7</v>
      </c>
      <c r="J361">
        <v>27</v>
      </c>
      <c r="K361">
        <v>146</v>
      </c>
      <c r="L361" s="2">
        <f t="shared" si="16"/>
        <v>1.46</v>
      </c>
      <c r="M361">
        <v>24</v>
      </c>
      <c r="N361">
        <v>5</v>
      </c>
      <c r="O361">
        <v>19</v>
      </c>
      <c r="P361">
        <v>16</v>
      </c>
      <c r="Q361" s="2">
        <f t="shared" si="17"/>
        <v>0.16</v>
      </c>
      <c r="R361">
        <v>29</v>
      </c>
      <c r="S361">
        <v>8</v>
      </c>
      <c r="T361">
        <v>21</v>
      </c>
      <c r="U361" s="3">
        <v>34</v>
      </c>
      <c r="V361" s="3">
        <v>13.333333333333334</v>
      </c>
      <c r="W361" s="3">
        <v>0.66666666666666663</v>
      </c>
      <c r="X361" s="3">
        <v>9</v>
      </c>
      <c r="Y361" s="3">
        <v>0</v>
      </c>
      <c r="Z361" s="2">
        <v>26.516666666666666</v>
      </c>
      <c r="AA361" s="2">
        <v>46.66</v>
      </c>
      <c r="AB361" s="2">
        <v>91.826666666666654</v>
      </c>
      <c r="AC361" s="3">
        <v>2572.1166666666663</v>
      </c>
      <c r="AD361" s="3">
        <v>4526.0199999999986</v>
      </c>
      <c r="AE361" s="3">
        <v>0</v>
      </c>
      <c r="AF361" s="3">
        <v>1809.0499999999997</v>
      </c>
      <c r="AG361" s="3">
        <v>8907.1866666666647</v>
      </c>
      <c r="AH361" s="4">
        <v>5.1076999000000001</v>
      </c>
    </row>
    <row r="362" spans="1:34" x14ac:dyDescent="0.25">
      <c r="A362">
        <v>2016</v>
      </c>
      <c r="B362">
        <v>228</v>
      </c>
      <c r="C362" s="1">
        <v>42597</v>
      </c>
      <c r="D362" t="s">
        <v>1239</v>
      </c>
      <c r="E362">
        <v>3</v>
      </c>
      <c r="F362">
        <v>155</v>
      </c>
      <c r="G362" s="2">
        <f t="shared" si="15"/>
        <v>1.55</v>
      </c>
      <c r="H362">
        <v>33</v>
      </c>
      <c r="I362">
        <v>7</v>
      </c>
      <c r="J362">
        <v>26</v>
      </c>
      <c r="K362">
        <v>153</v>
      </c>
      <c r="L362" s="2">
        <f t="shared" si="16"/>
        <v>1.53</v>
      </c>
      <c r="M362">
        <v>32</v>
      </c>
      <c r="N362">
        <v>6</v>
      </c>
      <c r="O362">
        <v>26</v>
      </c>
      <c r="P362">
        <v>183</v>
      </c>
      <c r="Q362" s="2">
        <f t="shared" si="17"/>
        <v>1.83</v>
      </c>
      <c r="R362">
        <v>32</v>
      </c>
      <c r="S362">
        <v>6</v>
      </c>
      <c r="T362">
        <v>26</v>
      </c>
      <c r="U362" s="3">
        <v>62</v>
      </c>
      <c r="V362" s="3">
        <v>22</v>
      </c>
      <c r="W362" s="3">
        <v>0.33333333333333331</v>
      </c>
      <c r="X362" s="3">
        <v>8</v>
      </c>
      <c r="Y362" s="3">
        <v>0</v>
      </c>
      <c r="Z362" s="2">
        <v>33.346666666666671</v>
      </c>
      <c r="AA362" s="2">
        <v>65.22</v>
      </c>
      <c r="AB362" s="2">
        <v>107.43666666666667</v>
      </c>
      <c r="AC362" s="3">
        <v>3234.6266666666666</v>
      </c>
      <c r="AD362" s="3">
        <v>6326.3399999999992</v>
      </c>
      <c r="AE362" s="3">
        <v>0</v>
      </c>
      <c r="AF362" s="3">
        <v>860.38999999999987</v>
      </c>
      <c r="AG362" s="3">
        <v>10421.356666666665</v>
      </c>
      <c r="AH362" s="4">
        <v>6.3119290333333335</v>
      </c>
    </row>
    <row r="363" spans="1:34" x14ac:dyDescent="0.25">
      <c r="A363">
        <v>2016</v>
      </c>
      <c r="B363">
        <v>228</v>
      </c>
      <c r="C363" s="1">
        <v>42597</v>
      </c>
      <c r="D363" t="s">
        <v>1240</v>
      </c>
      <c r="E363">
        <v>3</v>
      </c>
      <c r="F363">
        <v>118</v>
      </c>
      <c r="G363" s="2">
        <f t="shared" si="15"/>
        <v>1.18</v>
      </c>
      <c r="H363">
        <v>30</v>
      </c>
      <c r="I363">
        <v>6</v>
      </c>
      <c r="J363">
        <v>24</v>
      </c>
      <c r="K363">
        <v>130</v>
      </c>
      <c r="L363" s="2">
        <f t="shared" si="16"/>
        <v>1.3</v>
      </c>
      <c r="M363">
        <v>33</v>
      </c>
      <c r="N363">
        <v>7</v>
      </c>
      <c r="O363">
        <v>27</v>
      </c>
      <c r="P363">
        <v>162</v>
      </c>
      <c r="Q363" s="2">
        <f t="shared" si="17"/>
        <v>1.62</v>
      </c>
      <c r="R363">
        <v>37</v>
      </c>
      <c r="S363">
        <v>6</v>
      </c>
      <c r="T363">
        <v>30</v>
      </c>
      <c r="U363" s="3">
        <v>70.333333333333329</v>
      </c>
      <c r="V363" s="3">
        <v>25</v>
      </c>
      <c r="W363" s="3">
        <v>0.33333333333333331</v>
      </c>
      <c r="X363" s="3">
        <v>17.333333333333332</v>
      </c>
      <c r="Y363" s="3">
        <v>0</v>
      </c>
      <c r="Z363" s="2">
        <v>44.656666666666666</v>
      </c>
      <c r="AA363" s="2">
        <v>77.656666666666666</v>
      </c>
      <c r="AB363" s="2">
        <v>157.79</v>
      </c>
      <c r="AC363" s="3">
        <v>4331.6966666666658</v>
      </c>
      <c r="AD363" s="3">
        <v>7532.6966666666658</v>
      </c>
      <c r="AE363" s="3">
        <v>0</v>
      </c>
      <c r="AF363" s="3">
        <v>3441.2366666666662</v>
      </c>
      <c r="AG363" s="3">
        <v>15305.629999999997</v>
      </c>
      <c r="AH363" s="4">
        <v>7.0519064666666669</v>
      </c>
    </row>
    <row r="364" spans="1:34" x14ac:dyDescent="0.25">
      <c r="A364">
        <v>2016</v>
      </c>
      <c r="B364">
        <v>228</v>
      </c>
      <c r="C364" s="1">
        <v>42597</v>
      </c>
      <c r="D364" t="s">
        <v>1241</v>
      </c>
      <c r="E364">
        <v>3</v>
      </c>
      <c r="F364">
        <v>167</v>
      </c>
      <c r="G364" s="2">
        <f t="shared" si="15"/>
        <v>1.67</v>
      </c>
      <c r="H364">
        <v>32</v>
      </c>
      <c r="I364">
        <v>6</v>
      </c>
      <c r="J364">
        <v>26</v>
      </c>
      <c r="K364">
        <v>164</v>
      </c>
      <c r="L364" s="2">
        <f t="shared" si="16"/>
        <v>1.64</v>
      </c>
      <c r="M364">
        <v>31</v>
      </c>
      <c r="N364">
        <v>8</v>
      </c>
      <c r="O364">
        <v>23</v>
      </c>
      <c r="P364">
        <v>169</v>
      </c>
      <c r="Q364" s="2">
        <f t="shared" si="17"/>
        <v>1.69</v>
      </c>
      <c r="R364">
        <v>33</v>
      </c>
      <c r="S364">
        <v>6</v>
      </c>
      <c r="T364">
        <v>27</v>
      </c>
      <c r="U364" s="3">
        <v>60.666666666666664</v>
      </c>
      <c r="V364" s="3">
        <v>21</v>
      </c>
      <c r="W364" s="3">
        <v>0</v>
      </c>
      <c r="X364" s="3">
        <v>11</v>
      </c>
      <c r="Y364" s="3">
        <v>0.33333333333333331</v>
      </c>
      <c r="Z364" s="2">
        <v>42.06</v>
      </c>
      <c r="AA364" s="2">
        <v>83.223333333333329</v>
      </c>
      <c r="AB364" s="2">
        <v>143.88</v>
      </c>
      <c r="AC364" s="3">
        <v>4079.8199999999997</v>
      </c>
      <c r="AD364" s="3">
        <v>8072.663333333332</v>
      </c>
      <c r="AE364" s="3">
        <v>32.01</v>
      </c>
      <c r="AF364" s="3">
        <v>1803.8766666666668</v>
      </c>
      <c r="AG364" s="3">
        <v>13956.359999999999</v>
      </c>
      <c r="AH364" s="4">
        <v>8.0661061333333333</v>
      </c>
    </row>
    <row r="365" spans="1:34" x14ac:dyDescent="0.25">
      <c r="A365">
        <v>2016</v>
      </c>
      <c r="B365">
        <v>228</v>
      </c>
      <c r="C365" s="1">
        <v>42597</v>
      </c>
      <c r="D365" t="s">
        <v>1242</v>
      </c>
      <c r="E365">
        <v>3</v>
      </c>
      <c r="F365">
        <v>130</v>
      </c>
      <c r="G365" s="2">
        <f t="shared" si="15"/>
        <v>1.3</v>
      </c>
      <c r="H365">
        <v>28</v>
      </c>
      <c r="I365">
        <v>7</v>
      </c>
      <c r="J365">
        <v>21</v>
      </c>
      <c r="K365">
        <v>123</v>
      </c>
      <c r="L365" s="2">
        <f t="shared" si="16"/>
        <v>1.23</v>
      </c>
      <c r="M365">
        <v>30</v>
      </c>
      <c r="N365">
        <v>6</v>
      </c>
      <c r="O365">
        <v>24</v>
      </c>
      <c r="P365">
        <v>94</v>
      </c>
      <c r="Q365" s="2">
        <f t="shared" si="17"/>
        <v>0.94</v>
      </c>
      <c r="R365">
        <v>26</v>
      </c>
      <c r="S365">
        <v>6</v>
      </c>
      <c r="T365">
        <v>20</v>
      </c>
      <c r="U365" s="3">
        <v>37</v>
      </c>
      <c r="V365" s="3">
        <v>17.666666666666668</v>
      </c>
      <c r="W365" s="3">
        <v>0.66666666666666663</v>
      </c>
      <c r="X365" s="3">
        <v>12.666666666666666</v>
      </c>
      <c r="Y365" s="3">
        <v>0.66666666666666663</v>
      </c>
      <c r="Z365" s="2">
        <v>28.900000000000002</v>
      </c>
      <c r="AA365" s="2">
        <v>38.746666666666663</v>
      </c>
      <c r="AB365" s="2">
        <v>99.076666666666668</v>
      </c>
      <c r="AC365" s="3">
        <v>2803.3</v>
      </c>
      <c r="AD365" s="3">
        <v>3758.4266666666658</v>
      </c>
      <c r="AE365" s="3">
        <v>296.49666666666667</v>
      </c>
      <c r="AF365" s="3">
        <v>3048.7100000000005</v>
      </c>
      <c r="AG365" s="3">
        <v>9610.4366666666665</v>
      </c>
      <c r="AH365" s="4">
        <v>5.043220766666666</v>
      </c>
    </row>
    <row r="366" spans="1:34" x14ac:dyDescent="0.25">
      <c r="A366">
        <v>2016</v>
      </c>
      <c r="B366">
        <v>228</v>
      </c>
      <c r="C366" s="1">
        <v>42597</v>
      </c>
      <c r="D366" t="s">
        <v>1243</v>
      </c>
      <c r="E366">
        <v>3</v>
      </c>
      <c r="F366">
        <v>113</v>
      </c>
      <c r="G366" s="2">
        <f t="shared" si="15"/>
        <v>1.1299999999999999</v>
      </c>
      <c r="H366">
        <v>28</v>
      </c>
      <c r="I366">
        <v>7</v>
      </c>
      <c r="J366">
        <v>21</v>
      </c>
      <c r="K366">
        <v>136</v>
      </c>
      <c r="L366" s="2">
        <f t="shared" si="16"/>
        <v>1.36</v>
      </c>
      <c r="M366">
        <v>32</v>
      </c>
      <c r="N366">
        <v>7</v>
      </c>
      <c r="O366">
        <v>25</v>
      </c>
      <c r="P366">
        <v>138</v>
      </c>
      <c r="Q366" s="2">
        <f t="shared" si="17"/>
        <v>1.38</v>
      </c>
      <c r="R366">
        <v>31</v>
      </c>
      <c r="S366">
        <v>6</v>
      </c>
      <c r="T366">
        <v>25</v>
      </c>
      <c r="U366" s="3">
        <v>49</v>
      </c>
      <c r="V366" s="3">
        <v>14.666666666666666</v>
      </c>
      <c r="W366" s="3">
        <v>0</v>
      </c>
      <c r="X366" s="3">
        <v>14</v>
      </c>
      <c r="Y366" s="3">
        <v>0</v>
      </c>
      <c r="Z366" s="2">
        <v>33.69</v>
      </c>
      <c r="AA366" s="2">
        <v>54.116666666666667</v>
      </c>
      <c r="AB366" s="2">
        <v>121.33</v>
      </c>
      <c r="AC366" s="3">
        <v>3267.9299999999994</v>
      </c>
      <c r="AD366" s="3">
        <v>5249.3166666666666</v>
      </c>
      <c r="AE366" s="3">
        <v>0</v>
      </c>
      <c r="AF366" s="3">
        <v>3251.7633333333333</v>
      </c>
      <c r="AG366" s="3">
        <v>11769.009999999998</v>
      </c>
      <c r="AH366" s="4">
        <v>5.6964640333333332</v>
      </c>
    </row>
    <row r="367" spans="1:34" x14ac:dyDescent="0.25">
      <c r="A367">
        <v>2016</v>
      </c>
      <c r="B367">
        <v>228</v>
      </c>
      <c r="C367" s="1">
        <v>42597</v>
      </c>
      <c r="D367" t="s">
        <v>1244</v>
      </c>
      <c r="E367">
        <v>3</v>
      </c>
      <c r="F367">
        <v>118</v>
      </c>
      <c r="G367" s="2">
        <f t="shared" si="15"/>
        <v>1.18</v>
      </c>
      <c r="H367">
        <v>30</v>
      </c>
      <c r="I367">
        <v>7</v>
      </c>
      <c r="J367">
        <v>23</v>
      </c>
      <c r="K367">
        <v>94</v>
      </c>
      <c r="L367" s="2">
        <f t="shared" si="16"/>
        <v>0.94</v>
      </c>
      <c r="M367">
        <v>27</v>
      </c>
      <c r="N367">
        <v>8</v>
      </c>
      <c r="O367">
        <v>19</v>
      </c>
      <c r="P367">
        <v>129</v>
      </c>
      <c r="Q367" s="2">
        <f t="shared" si="17"/>
        <v>1.29</v>
      </c>
      <c r="R367">
        <v>32</v>
      </c>
      <c r="S367">
        <v>9</v>
      </c>
      <c r="T367">
        <v>23</v>
      </c>
      <c r="U367" s="3">
        <v>40.333333333333336</v>
      </c>
      <c r="V367" s="3">
        <v>15</v>
      </c>
      <c r="W367" s="3">
        <v>0.33333333333333331</v>
      </c>
      <c r="X367" s="3">
        <v>12.666666666666666</v>
      </c>
      <c r="Y367" s="3">
        <v>0.33333333333333331</v>
      </c>
      <c r="Z367" s="2">
        <v>31.143333333333334</v>
      </c>
      <c r="AA367" s="2">
        <v>39.146666666666668</v>
      </c>
      <c r="AB367" s="2">
        <v>105.69333333333334</v>
      </c>
      <c r="AC367" s="3">
        <v>3020.9033333333336</v>
      </c>
      <c r="AD367" s="3">
        <v>3797.2266666666665</v>
      </c>
      <c r="AE367" s="3">
        <v>198.20333333333335</v>
      </c>
      <c r="AF367" s="3">
        <v>3434.1233333333325</v>
      </c>
      <c r="AG367" s="3">
        <v>10252.253333333332</v>
      </c>
      <c r="AH367" s="4">
        <v>5.5630469999999992</v>
      </c>
    </row>
    <row r="368" spans="1:34" x14ac:dyDescent="0.25">
      <c r="A368">
        <v>2016</v>
      </c>
      <c r="B368">
        <v>228</v>
      </c>
      <c r="C368" s="1">
        <v>42597</v>
      </c>
      <c r="D368" t="s">
        <v>1245</v>
      </c>
      <c r="E368">
        <v>3</v>
      </c>
      <c r="F368">
        <v>164</v>
      </c>
      <c r="G368" s="2">
        <f t="shared" si="15"/>
        <v>1.64</v>
      </c>
      <c r="H368">
        <v>31</v>
      </c>
      <c r="I368">
        <v>7</v>
      </c>
      <c r="J368">
        <v>24</v>
      </c>
      <c r="K368">
        <v>156</v>
      </c>
      <c r="L368" s="2">
        <f t="shared" si="16"/>
        <v>1.56</v>
      </c>
      <c r="M368">
        <v>34</v>
      </c>
      <c r="N368">
        <v>8</v>
      </c>
      <c r="O368">
        <v>26</v>
      </c>
      <c r="P368">
        <v>132</v>
      </c>
      <c r="Q368" s="2">
        <f t="shared" si="17"/>
        <v>1.32</v>
      </c>
      <c r="R368">
        <v>31</v>
      </c>
      <c r="S368">
        <v>7</v>
      </c>
      <c r="T368">
        <v>24</v>
      </c>
      <c r="U368" s="3">
        <v>47</v>
      </c>
      <c r="V368" s="3">
        <v>21.666666666666668</v>
      </c>
      <c r="W368" s="3">
        <v>0.33333333333333331</v>
      </c>
      <c r="X368" s="3">
        <v>9.3333333333333339</v>
      </c>
      <c r="Y368" s="3">
        <v>0</v>
      </c>
      <c r="Z368" s="2">
        <v>37.466666666666669</v>
      </c>
      <c r="AA368" s="2">
        <v>62.263333333333328</v>
      </c>
      <c r="AB368" s="2">
        <v>119.74000000000001</v>
      </c>
      <c r="AC368" s="3">
        <v>3634.2666666666669</v>
      </c>
      <c r="AD368" s="3">
        <v>6039.5433333333322</v>
      </c>
      <c r="AE368" s="3">
        <v>0</v>
      </c>
      <c r="AF368" s="3">
        <v>1940.97</v>
      </c>
      <c r="AG368" s="3">
        <v>11614.779999999999</v>
      </c>
      <c r="AH368" s="4">
        <v>7.1990134333333335</v>
      </c>
    </row>
    <row r="369" spans="1:34" x14ac:dyDescent="0.25">
      <c r="A369">
        <v>2016</v>
      </c>
      <c r="B369">
        <v>228</v>
      </c>
      <c r="C369" s="1">
        <v>42597</v>
      </c>
      <c r="D369" t="s">
        <v>1246</v>
      </c>
      <c r="E369">
        <v>3</v>
      </c>
      <c r="F369">
        <v>80</v>
      </c>
      <c r="G369" s="2">
        <f t="shared" si="15"/>
        <v>0.8</v>
      </c>
      <c r="H369">
        <v>25</v>
      </c>
      <c r="I369">
        <v>7</v>
      </c>
      <c r="J369">
        <v>18</v>
      </c>
      <c r="K369">
        <v>106</v>
      </c>
      <c r="L369" s="2">
        <f t="shared" si="16"/>
        <v>1.06</v>
      </c>
      <c r="M369">
        <v>27</v>
      </c>
      <c r="N369">
        <v>6</v>
      </c>
      <c r="O369">
        <v>21</v>
      </c>
      <c r="P369">
        <v>134</v>
      </c>
      <c r="Q369" s="2">
        <f t="shared" si="17"/>
        <v>1.34</v>
      </c>
      <c r="R369">
        <v>32</v>
      </c>
      <c r="S369">
        <v>7</v>
      </c>
      <c r="T369">
        <v>25</v>
      </c>
      <c r="U369" s="3">
        <v>34.333333333333336</v>
      </c>
      <c r="V369" s="3">
        <v>14</v>
      </c>
      <c r="W369" s="3">
        <v>0</v>
      </c>
      <c r="X369" s="3">
        <v>9.3333333333333339</v>
      </c>
      <c r="Y369" s="3">
        <v>1.3333333333333333</v>
      </c>
      <c r="Z369" s="2">
        <v>26.74</v>
      </c>
      <c r="AA369" s="2">
        <v>34.843333333333334</v>
      </c>
      <c r="AB369" s="2">
        <v>93.95</v>
      </c>
      <c r="AC369" s="3">
        <v>2593.7800000000002</v>
      </c>
      <c r="AD369" s="3">
        <v>3379.8033333333328</v>
      </c>
      <c r="AE369" s="3">
        <v>579.41333333333341</v>
      </c>
      <c r="AF369" s="3">
        <v>3139.5666666666666</v>
      </c>
      <c r="AG369" s="3">
        <v>9113.15</v>
      </c>
      <c r="AH369" s="4">
        <v>4.4501692333333329</v>
      </c>
    </row>
    <row r="370" spans="1:34" x14ac:dyDescent="0.25">
      <c r="A370">
        <v>2016</v>
      </c>
      <c r="B370">
        <v>228</v>
      </c>
      <c r="C370" s="1">
        <v>42597</v>
      </c>
      <c r="D370" t="s">
        <v>1247</v>
      </c>
      <c r="E370">
        <v>3</v>
      </c>
      <c r="F370">
        <v>147</v>
      </c>
      <c r="G370" s="2">
        <f t="shared" si="15"/>
        <v>1.47</v>
      </c>
      <c r="H370">
        <v>35</v>
      </c>
      <c r="I370">
        <v>6</v>
      </c>
      <c r="J370">
        <v>29</v>
      </c>
      <c r="K370">
        <v>96</v>
      </c>
      <c r="L370" s="2">
        <f t="shared" si="16"/>
        <v>0.96</v>
      </c>
      <c r="M370">
        <v>24</v>
      </c>
      <c r="N370">
        <v>6</v>
      </c>
      <c r="O370">
        <v>19</v>
      </c>
      <c r="P370">
        <v>140</v>
      </c>
      <c r="Q370" s="2">
        <f t="shared" si="17"/>
        <v>1.4</v>
      </c>
      <c r="R370">
        <v>31</v>
      </c>
      <c r="S370">
        <v>7</v>
      </c>
      <c r="T370">
        <v>24</v>
      </c>
      <c r="U370" s="3">
        <v>45</v>
      </c>
      <c r="V370" s="3">
        <v>22.666666666666668</v>
      </c>
      <c r="W370" s="3">
        <v>0.66666666666666663</v>
      </c>
      <c r="X370" s="3">
        <v>12.666666666666666</v>
      </c>
      <c r="Y370" s="3">
        <v>0</v>
      </c>
      <c r="Z370" s="2">
        <v>35.116666666666667</v>
      </c>
      <c r="AA370" s="2">
        <v>55.620000000000005</v>
      </c>
      <c r="AB370" s="2">
        <v>116.45666666666666</v>
      </c>
      <c r="AC370" s="3">
        <v>3406.3166666666662</v>
      </c>
      <c r="AD370" s="3">
        <v>5395.1399999999994</v>
      </c>
      <c r="AE370" s="3">
        <v>0</v>
      </c>
      <c r="AF370" s="3">
        <v>2494.8399999999997</v>
      </c>
      <c r="AG370" s="3">
        <v>11296.296666666665</v>
      </c>
      <c r="AH370" s="4">
        <v>6.6046944333333331</v>
      </c>
    </row>
    <row r="371" spans="1:34" x14ac:dyDescent="0.25">
      <c r="A371">
        <v>2016</v>
      </c>
      <c r="B371">
        <v>228</v>
      </c>
      <c r="C371" s="1">
        <v>42597</v>
      </c>
      <c r="D371" t="s">
        <v>1248</v>
      </c>
      <c r="E371">
        <v>3</v>
      </c>
      <c r="F371">
        <v>143</v>
      </c>
      <c r="G371" s="2">
        <f t="shared" si="15"/>
        <v>1.43</v>
      </c>
      <c r="H371">
        <v>27</v>
      </c>
      <c r="I371">
        <v>7</v>
      </c>
      <c r="J371">
        <v>20</v>
      </c>
      <c r="K371">
        <v>150</v>
      </c>
      <c r="L371" s="2">
        <f t="shared" si="16"/>
        <v>1.5</v>
      </c>
      <c r="M371">
        <v>33</v>
      </c>
      <c r="N371">
        <v>6</v>
      </c>
      <c r="O371">
        <v>27</v>
      </c>
      <c r="P371">
        <v>168</v>
      </c>
      <c r="Q371" s="2">
        <f t="shared" si="17"/>
        <v>1.68</v>
      </c>
      <c r="R371">
        <v>34</v>
      </c>
      <c r="S371">
        <v>6</v>
      </c>
      <c r="T371">
        <v>28</v>
      </c>
      <c r="U371" s="3">
        <v>58.333333333333336</v>
      </c>
      <c r="V371" s="3">
        <v>22</v>
      </c>
      <c r="W371" s="3">
        <v>0.66666666666666663</v>
      </c>
      <c r="X371" s="3">
        <v>9.6666666666666661</v>
      </c>
      <c r="Y371" s="3">
        <v>0</v>
      </c>
      <c r="Z371" s="2">
        <v>35.626666666666665</v>
      </c>
      <c r="AA371" s="2">
        <v>70.156666666666666</v>
      </c>
      <c r="AB371" s="2">
        <v>127.59333333333335</v>
      </c>
      <c r="AC371" s="3">
        <v>3455.7866666666664</v>
      </c>
      <c r="AD371" s="3">
        <v>6805.1966666666667</v>
      </c>
      <c r="AE371" s="3">
        <v>0</v>
      </c>
      <c r="AF371" s="3">
        <v>2115.5700000000002</v>
      </c>
      <c r="AG371" s="3">
        <v>12376.553333333333</v>
      </c>
      <c r="AH371" s="4">
        <v>6.9862471666666668</v>
      </c>
    </row>
    <row r="372" spans="1:34" x14ac:dyDescent="0.25">
      <c r="A372">
        <v>2016</v>
      </c>
      <c r="B372">
        <v>228</v>
      </c>
      <c r="C372" s="1">
        <v>42597</v>
      </c>
      <c r="D372" t="s">
        <v>1249</v>
      </c>
      <c r="E372">
        <v>3</v>
      </c>
      <c r="F372">
        <v>167</v>
      </c>
      <c r="G372" s="2">
        <f t="shared" si="15"/>
        <v>1.67</v>
      </c>
      <c r="H372">
        <v>35</v>
      </c>
      <c r="I372">
        <v>7</v>
      </c>
      <c r="J372">
        <v>28</v>
      </c>
      <c r="K372">
        <v>161</v>
      </c>
      <c r="L372" s="2">
        <f t="shared" si="16"/>
        <v>1.61</v>
      </c>
      <c r="M372">
        <v>32</v>
      </c>
      <c r="N372">
        <v>6</v>
      </c>
      <c r="O372">
        <v>26</v>
      </c>
      <c r="P372">
        <v>167</v>
      </c>
      <c r="Q372" s="2">
        <f t="shared" si="17"/>
        <v>1.67</v>
      </c>
      <c r="R372">
        <v>33</v>
      </c>
      <c r="S372">
        <v>6</v>
      </c>
      <c r="T372">
        <v>27</v>
      </c>
      <c r="U372" s="3">
        <v>68.333333333333329</v>
      </c>
      <c r="V372" s="3">
        <v>21.666666666666668</v>
      </c>
      <c r="W372" s="3">
        <v>0</v>
      </c>
      <c r="X372" s="3">
        <v>12.666666666666666</v>
      </c>
      <c r="Y372" s="3">
        <v>0</v>
      </c>
      <c r="Z372" s="2">
        <v>45.186666666666667</v>
      </c>
      <c r="AA372" s="2">
        <v>92.176666666666662</v>
      </c>
      <c r="AB372" s="2">
        <v>159.63999999999999</v>
      </c>
      <c r="AC372" s="3">
        <v>4383.1066666666666</v>
      </c>
      <c r="AD372" s="3">
        <v>8941.1366666666654</v>
      </c>
      <c r="AE372" s="3">
        <v>0</v>
      </c>
      <c r="AF372" s="3">
        <v>2160.8366666666666</v>
      </c>
      <c r="AG372" s="3">
        <v>15485.079999999998</v>
      </c>
      <c r="AH372" s="4">
        <v>8.8490383999999995</v>
      </c>
    </row>
    <row r="373" spans="1:34" x14ac:dyDescent="0.25">
      <c r="A373">
        <v>2016</v>
      </c>
      <c r="B373">
        <v>228</v>
      </c>
      <c r="C373" s="1">
        <v>42597</v>
      </c>
      <c r="D373" t="s">
        <v>1250</v>
      </c>
      <c r="E373">
        <v>3</v>
      </c>
      <c r="F373">
        <v>141</v>
      </c>
      <c r="G373" s="2">
        <f t="shared" si="15"/>
        <v>1.41</v>
      </c>
      <c r="H373">
        <v>29</v>
      </c>
      <c r="I373">
        <v>6</v>
      </c>
      <c r="J373">
        <v>23</v>
      </c>
      <c r="K373">
        <v>159</v>
      </c>
      <c r="L373" s="2">
        <f t="shared" si="16"/>
        <v>1.59</v>
      </c>
      <c r="M373">
        <v>31</v>
      </c>
      <c r="N373">
        <v>7</v>
      </c>
      <c r="O373">
        <v>24</v>
      </c>
      <c r="P373">
        <v>148</v>
      </c>
      <c r="Q373" s="2">
        <f t="shared" si="17"/>
        <v>1.48</v>
      </c>
      <c r="R373">
        <v>29</v>
      </c>
      <c r="S373">
        <v>7</v>
      </c>
      <c r="T373">
        <v>22</v>
      </c>
      <c r="U373" s="3">
        <v>45</v>
      </c>
      <c r="V373" s="3">
        <v>10.666666666666666</v>
      </c>
      <c r="W373" s="3">
        <v>1</v>
      </c>
      <c r="X373" s="3">
        <v>14</v>
      </c>
      <c r="Y373" s="3">
        <v>0.33333333333333331</v>
      </c>
      <c r="Z373" s="2">
        <v>33.623333333333335</v>
      </c>
      <c r="AA373" s="2">
        <v>65.693333333333342</v>
      </c>
      <c r="AB373" s="2">
        <v>127.23333333333335</v>
      </c>
      <c r="AC373" s="3">
        <v>3261.4633333333331</v>
      </c>
      <c r="AD373" s="3">
        <v>6372.2533333333331</v>
      </c>
      <c r="AE373" s="3">
        <v>163.60666666666665</v>
      </c>
      <c r="AF373" s="3">
        <v>2707.9166666666665</v>
      </c>
      <c r="AG373" s="3">
        <v>12341.633333333333</v>
      </c>
      <c r="AH373" s="4">
        <v>6.8165973999999983</v>
      </c>
    </row>
    <row r="374" spans="1:34" x14ac:dyDescent="0.25">
      <c r="A374">
        <v>2016</v>
      </c>
      <c r="B374">
        <v>228</v>
      </c>
      <c r="C374" s="1">
        <v>42597</v>
      </c>
      <c r="D374" t="s">
        <v>1251</v>
      </c>
      <c r="E374">
        <v>3</v>
      </c>
      <c r="F374">
        <v>135</v>
      </c>
      <c r="G374" s="2">
        <f t="shared" si="15"/>
        <v>1.35</v>
      </c>
      <c r="H374">
        <v>33</v>
      </c>
      <c r="I374">
        <v>7</v>
      </c>
      <c r="J374">
        <v>26</v>
      </c>
      <c r="K374">
        <v>141</v>
      </c>
      <c r="L374" s="2">
        <f t="shared" si="16"/>
        <v>1.41</v>
      </c>
      <c r="M374">
        <v>30</v>
      </c>
      <c r="N374">
        <v>6</v>
      </c>
      <c r="O374">
        <v>24</v>
      </c>
      <c r="P374">
        <v>116</v>
      </c>
      <c r="Q374" s="2">
        <f t="shared" si="17"/>
        <v>1.1599999999999999</v>
      </c>
      <c r="R374">
        <v>29</v>
      </c>
      <c r="S374">
        <v>7</v>
      </c>
      <c r="T374">
        <v>22</v>
      </c>
      <c r="U374" s="3">
        <v>51.666666666666664</v>
      </c>
      <c r="V374" s="3">
        <v>13</v>
      </c>
      <c r="W374" s="3">
        <v>0.33333333333333331</v>
      </c>
      <c r="X374" s="3">
        <v>17.333333333333332</v>
      </c>
      <c r="Y374" s="3">
        <v>0.33333333333333331</v>
      </c>
      <c r="Z374" s="2">
        <v>38.979999999999997</v>
      </c>
      <c r="AA374" s="2">
        <v>56.556666666666665</v>
      </c>
      <c r="AB374" s="2">
        <v>151.14666666666668</v>
      </c>
      <c r="AC374" s="3">
        <v>3781.059999999999</v>
      </c>
      <c r="AD374" s="3">
        <v>5485.996666666666</v>
      </c>
      <c r="AE374" s="3">
        <v>168.45666666666665</v>
      </c>
      <c r="AF374" s="3">
        <v>5394.17</v>
      </c>
      <c r="AG374" s="3">
        <v>14661.226666666666</v>
      </c>
      <c r="AH374" s="4">
        <v>7.2435137999999997</v>
      </c>
    </row>
    <row r="375" spans="1:34" x14ac:dyDescent="0.25">
      <c r="A375">
        <v>2016</v>
      </c>
      <c r="B375">
        <v>228</v>
      </c>
      <c r="C375" s="1">
        <v>42597</v>
      </c>
      <c r="D375" t="s">
        <v>1252</v>
      </c>
      <c r="E375">
        <v>3</v>
      </c>
      <c r="F375">
        <v>165</v>
      </c>
      <c r="G375" s="2">
        <f t="shared" si="15"/>
        <v>1.65</v>
      </c>
      <c r="H375">
        <v>34</v>
      </c>
      <c r="I375">
        <v>7</v>
      </c>
      <c r="J375">
        <v>27</v>
      </c>
      <c r="K375">
        <v>162</v>
      </c>
      <c r="L375" s="2">
        <f t="shared" si="16"/>
        <v>1.62</v>
      </c>
      <c r="M375">
        <v>34</v>
      </c>
      <c r="N375">
        <v>8</v>
      </c>
      <c r="O375">
        <v>26</v>
      </c>
      <c r="P375">
        <v>142</v>
      </c>
      <c r="Q375" s="2">
        <f t="shared" si="17"/>
        <v>1.42</v>
      </c>
      <c r="R375">
        <v>35</v>
      </c>
      <c r="S375">
        <v>7</v>
      </c>
      <c r="T375">
        <v>28</v>
      </c>
      <c r="U375" s="3">
        <v>62.666666666666664</v>
      </c>
      <c r="V375" s="3">
        <v>23.333333333333332</v>
      </c>
      <c r="W375" s="3">
        <v>0.66666666666666663</v>
      </c>
      <c r="X375" s="3">
        <v>19.666666666666668</v>
      </c>
      <c r="Y375" s="3">
        <v>0</v>
      </c>
      <c r="Z375" s="2">
        <v>49.376666666666665</v>
      </c>
      <c r="AA375" s="2">
        <v>97.660000000000011</v>
      </c>
      <c r="AB375" s="2">
        <v>184.94666666666669</v>
      </c>
      <c r="AC375" s="3">
        <v>4789.536666666666</v>
      </c>
      <c r="AD375" s="3">
        <v>9473.02</v>
      </c>
      <c r="AE375" s="3">
        <v>0</v>
      </c>
      <c r="AF375" s="3">
        <v>3677.2699999999995</v>
      </c>
      <c r="AG375" s="3">
        <v>17939.826666666668</v>
      </c>
      <c r="AH375" s="4">
        <v>9.150595233333334</v>
      </c>
    </row>
    <row r="376" spans="1:34" x14ac:dyDescent="0.25">
      <c r="A376">
        <v>2016</v>
      </c>
      <c r="B376">
        <v>228</v>
      </c>
      <c r="C376" s="1">
        <v>42597</v>
      </c>
      <c r="D376" t="s">
        <v>1253</v>
      </c>
      <c r="E376">
        <v>3</v>
      </c>
      <c r="F376">
        <v>147</v>
      </c>
      <c r="G376" s="2">
        <f t="shared" si="15"/>
        <v>1.47</v>
      </c>
      <c r="H376">
        <v>30</v>
      </c>
      <c r="I376">
        <v>6</v>
      </c>
      <c r="J376">
        <v>24</v>
      </c>
      <c r="K376">
        <v>146</v>
      </c>
      <c r="L376" s="2">
        <f t="shared" si="16"/>
        <v>1.46</v>
      </c>
      <c r="M376">
        <v>36</v>
      </c>
      <c r="N376">
        <v>6</v>
      </c>
      <c r="O376">
        <v>30</v>
      </c>
      <c r="P376">
        <v>153</v>
      </c>
      <c r="Q376" s="2">
        <f t="shared" si="17"/>
        <v>1.53</v>
      </c>
      <c r="R376">
        <v>32</v>
      </c>
      <c r="S376">
        <v>6</v>
      </c>
      <c r="T376">
        <v>26</v>
      </c>
      <c r="U376" s="3">
        <v>52</v>
      </c>
      <c r="V376" s="3">
        <v>26</v>
      </c>
      <c r="W376" s="3">
        <v>1.3333333333333333</v>
      </c>
      <c r="X376" s="3">
        <v>18.333333333333332</v>
      </c>
      <c r="Y376" s="3">
        <v>0</v>
      </c>
      <c r="Z376" s="2">
        <v>42.699999999999996</v>
      </c>
      <c r="AA376" s="2">
        <v>74.653333333333336</v>
      </c>
      <c r="AB376" s="2">
        <v>155.58666666666667</v>
      </c>
      <c r="AC376" s="3">
        <v>4141.8999999999996</v>
      </c>
      <c r="AD376" s="3">
        <v>7241.373333333333</v>
      </c>
      <c r="AE376" s="3">
        <v>0</v>
      </c>
      <c r="AF376" s="3">
        <v>3708.6333333333332</v>
      </c>
      <c r="AG376" s="3">
        <v>15091.906666666666</v>
      </c>
      <c r="AH376" s="4">
        <v>7.7974419999999984</v>
      </c>
    </row>
    <row r="377" spans="1:34" x14ac:dyDescent="0.25">
      <c r="A377">
        <v>2016</v>
      </c>
      <c r="B377">
        <v>228</v>
      </c>
      <c r="C377" s="1">
        <v>42597</v>
      </c>
      <c r="D377" t="s">
        <v>1254</v>
      </c>
      <c r="E377">
        <v>3</v>
      </c>
      <c r="F377">
        <v>134</v>
      </c>
      <c r="G377" s="2">
        <f t="shared" si="15"/>
        <v>1.34</v>
      </c>
      <c r="H377">
        <v>32</v>
      </c>
      <c r="I377">
        <v>6</v>
      </c>
      <c r="J377">
        <v>26</v>
      </c>
      <c r="K377">
        <v>118</v>
      </c>
      <c r="L377" s="2">
        <f t="shared" si="16"/>
        <v>1.18</v>
      </c>
      <c r="M377">
        <v>27</v>
      </c>
      <c r="N377">
        <v>8</v>
      </c>
      <c r="O377">
        <v>19</v>
      </c>
      <c r="P377">
        <v>136</v>
      </c>
      <c r="Q377" s="2">
        <f t="shared" si="17"/>
        <v>1.36</v>
      </c>
      <c r="R377">
        <v>33</v>
      </c>
      <c r="S377">
        <v>7</v>
      </c>
      <c r="T377">
        <v>26</v>
      </c>
      <c r="U377" s="3">
        <v>38.333333333333336</v>
      </c>
      <c r="V377" s="3">
        <v>17.333333333333332</v>
      </c>
      <c r="W377" s="3">
        <v>1</v>
      </c>
      <c r="X377" s="3">
        <v>13.333333333333334</v>
      </c>
      <c r="Y377" s="3">
        <v>0.33333333333333331</v>
      </c>
      <c r="Z377" s="2">
        <v>28.95</v>
      </c>
      <c r="AA377" s="2">
        <v>59.696666666666665</v>
      </c>
      <c r="AB377" s="2">
        <v>111.90666666666668</v>
      </c>
      <c r="AC377" s="3">
        <v>2808.1499999999996</v>
      </c>
      <c r="AD377" s="3">
        <v>5790.5766666666668</v>
      </c>
      <c r="AE377" s="3">
        <v>133.85999999999999</v>
      </c>
      <c r="AF377" s="3">
        <v>2256.2200000000003</v>
      </c>
      <c r="AG377" s="3">
        <v>10854.946666666667</v>
      </c>
      <c r="AH377" s="4">
        <v>4.7266547999999995</v>
      </c>
    </row>
    <row r="378" spans="1:34" x14ac:dyDescent="0.25">
      <c r="A378">
        <v>2016</v>
      </c>
      <c r="B378">
        <v>228</v>
      </c>
      <c r="C378" s="1">
        <v>42597</v>
      </c>
      <c r="D378" t="s">
        <v>1255</v>
      </c>
      <c r="E378">
        <v>3</v>
      </c>
      <c r="F378">
        <v>168</v>
      </c>
      <c r="G378" s="2">
        <f t="shared" si="15"/>
        <v>1.68</v>
      </c>
      <c r="H378">
        <v>33</v>
      </c>
      <c r="I378">
        <v>7</v>
      </c>
      <c r="J378">
        <v>26</v>
      </c>
      <c r="K378">
        <v>166</v>
      </c>
      <c r="L378" s="2">
        <f t="shared" si="16"/>
        <v>1.66</v>
      </c>
      <c r="M378">
        <v>31</v>
      </c>
      <c r="N378">
        <v>7</v>
      </c>
      <c r="O378">
        <v>24</v>
      </c>
      <c r="P378">
        <v>167</v>
      </c>
      <c r="Q378" s="2">
        <f t="shared" si="17"/>
        <v>1.67</v>
      </c>
      <c r="R378">
        <v>34</v>
      </c>
      <c r="S378">
        <v>8</v>
      </c>
      <c r="T378">
        <v>26</v>
      </c>
      <c r="U378" s="3">
        <v>51</v>
      </c>
      <c r="V378" s="3">
        <v>20</v>
      </c>
      <c r="W378" s="3">
        <v>1.6666666666666667</v>
      </c>
      <c r="X378" s="3">
        <v>7</v>
      </c>
      <c r="Y378" s="3">
        <v>0</v>
      </c>
      <c r="Z378" s="2">
        <v>35.253333333333337</v>
      </c>
      <c r="AA378" s="2">
        <v>70.563333333333333</v>
      </c>
      <c r="AB378" s="2">
        <v>118.68</v>
      </c>
      <c r="AC378" s="3">
        <v>3419.5733333333333</v>
      </c>
      <c r="AD378" s="3">
        <v>6844.6433333333334</v>
      </c>
      <c r="AE378" s="3">
        <v>0</v>
      </c>
      <c r="AF378" s="3">
        <v>1247.7433333333333</v>
      </c>
      <c r="AG378" s="3">
        <v>11511.960000000001</v>
      </c>
      <c r="AH378" s="4">
        <v>6.8790783333333323</v>
      </c>
    </row>
    <row r="379" spans="1:34" x14ac:dyDescent="0.25">
      <c r="A379">
        <v>2016</v>
      </c>
      <c r="B379">
        <v>228</v>
      </c>
      <c r="C379" s="1">
        <v>42597</v>
      </c>
      <c r="D379" t="s">
        <v>1256</v>
      </c>
      <c r="E379">
        <v>3</v>
      </c>
      <c r="F379">
        <v>119</v>
      </c>
      <c r="G379" s="2">
        <f t="shared" si="15"/>
        <v>1.19</v>
      </c>
      <c r="H379">
        <v>29</v>
      </c>
      <c r="I379">
        <v>5</v>
      </c>
      <c r="J379">
        <v>24</v>
      </c>
      <c r="K379">
        <v>136</v>
      </c>
      <c r="L379" s="2">
        <f t="shared" si="16"/>
        <v>1.36</v>
      </c>
      <c r="M379">
        <v>32</v>
      </c>
      <c r="N379">
        <v>7</v>
      </c>
      <c r="O379">
        <v>25</v>
      </c>
      <c r="P379">
        <v>113</v>
      </c>
      <c r="Q379" s="2">
        <f t="shared" si="17"/>
        <v>1.1299999999999999</v>
      </c>
      <c r="R379">
        <v>29</v>
      </c>
      <c r="S379">
        <v>8</v>
      </c>
      <c r="T379">
        <v>21</v>
      </c>
      <c r="U379" s="3">
        <v>41.666666666666664</v>
      </c>
      <c r="V379" s="3">
        <v>18</v>
      </c>
      <c r="W379" s="3">
        <v>0.66666666666666663</v>
      </c>
      <c r="X379" s="3">
        <v>10.333333333333334</v>
      </c>
      <c r="Y379" s="3">
        <v>0</v>
      </c>
      <c r="Z379" s="2">
        <v>30.133333333333336</v>
      </c>
      <c r="AA379" s="2">
        <v>45.736666666666672</v>
      </c>
      <c r="AB379" s="2">
        <v>97.51</v>
      </c>
      <c r="AC379" s="3">
        <v>2922.9333333333334</v>
      </c>
      <c r="AD379" s="3">
        <v>4436.4566666666669</v>
      </c>
      <c r="AE379" s="3">
        <v>0</v>
      </c>
      <c r="AF379" s="3">
        <v>2099.08</v>
      </c>
      <c r="AG379" s="3">
        <v>9458.4700000000012</v>
      </c>
      <c r="AH379" s="4">
        <v>4.9572011666666667</v>
      </c>
    </row>
    <row r="380" spans="1:34" x14ac:dyDescent="0.25">
      <c r="A380">
        <v>2016</v>
      </c>
      <c r="B380">
        <v>228</v>
      </c>
      <c r="C380" s="1">
        <v>42597</v>
      </c>
      <c r="D380" t="s">
        <v>1257</v>
      </c>
      <c r="E380">
        <v>3</v>
      </c>
      <c r="F380">
        <v>164</v>
      </c>
      <c r="G380" s="2">
        <f t="shared" si="15"/>
        <v>1.64</v>
      </c>
      <c r="H380">
        <v>34</v>
      </c>
      <c r="I380">
        <v>7</v>
      </c>
      <c r="J380">
        <v>27</v>
      </c>
      <c r="K380">
        <v>159</v>
      </c>
      <c r="L380" s="2">
        <f t="shared" si="16"/>
        <v>1.59</v>
      </c>
      <c r="M380">
        <v>32</v>
      </c>
      <c r="N380">
        <v>7</v>
      </c>
      <c r="O380">
        <v>25</v>
      </c>
      <c r="P380">
        <v>124</v>
      </c>
      <c r="Q380" s="2">
        <f t="shared" si="17"/>
        <v>1.24</v>
      </c>
      <c r="R380">
        <v>29</v>
      </c>
      <c r="S380">
        <v>7</v>
      </c>
      <c r="T380">
        <v>22</v>
      </c>
      <c r="U380" s="3">
        <v>54</v>
      </c>
      <c r="V380" s="3">
        <v>19</v>
      </c>
      <c r="W380" s="3">
        <v>1</v>
      </c>
      <c r="X380" s="3">
        <v>8.3333333333333339</v>
      </c>
      <c r="Y380" s="3">
        <v>0</v>
      </c>
      <c r="Z380" s="2">
        <v>34.236666666666665</v>
      </c>
      <c r="AA380" s="2">
        <v>75.006666666666675</v>
      </c>
      <c r="AB380" s="2">
        <v>123.19333333333334</v>
      </c>
      <c r="AC380" s="3">
        <v>3320.956666666666</v>
      </c>
      <c r="AD380" s="3">
        <v>7275.6466666666674</v>
      </c>
      <c r="AE380" s="3">
        <v>0</v>
      </c>
      <c r="AF380" s="3">
        <v>1353.1499999999999</v>
      </c>
      <c r="AG380" s="3">
        <v>11949.753333333332</v>
      </c>
      <c r="AH380" s="4">
        <v>6.6279032999999989</v>
      </c>
    </row>
    <row r="381" spans="1:34" x14ac:dyDescent="0.25">
      <c r="A381">
        <v>2016</v>
      </c>
      <c r="B381">
        <v>228</v>
      </c>
      <c r="C381" s="1">
        <v>42597</v>
      </c>
      <c r="D381" t="s">
        <v>1258</v>
      </c>
      <c r="E381">
        <v>3</v>
      </c>
      <c r="F381">
        <v>172</v>
      </c>
      <c r="G381" s="2">
        <f t="shared" si="15"/>
        <v>1.72</v>
      </c>
      <c r="H381">
        <v>34</v>
      </c>
      <c r="I381">
        <v>7</v>
      </c>
      <c r="J381">
        <v>27</v>
      </c>
      <c r="K381">
        <v>160</v>
      </c>
      <c r="L381" s="2">
        <f t="shared" si="16"/>
        <v>1.6</v>
      </c>
      <c r="M381">
        <v>34</v>
      </c>
      <c r="N381">
        <v>8</v>
      </c>
      <c r="O381">
        <v>26</v>
      </c>
      <c r="P381">
        <v>166</v>
      </c>
      <c r="Q381" s="2">
        <f t="shared" si="17"/>
        <v>1.66</v>
      </c>
      <c r="R381">
        <v>33</v>
      </c>
      <c r="S381">
        <v>7</v>
      </c>
      <c r="T381">
        <v>26</v>
      </c>
      <c r="U381" s="3">
        <v>54</v>
      </c>
      <c r="V381" s="3">
        <v>28</v>
      </c>
      <c r="W381" s="3">
        <v>0.33333333333333331</v>
      </c>
      <c r="X381" s="3">
        <v>14</v>
      </c>
      <c r="Y381" s="3">
        <v>0</v>
      </c>
      <c r="Z381" s="2">
        <v>43.293333333333329</v>
      </c>
      <c r="AA381" s="2">
        <v>76.23</v>
      </c>
      <c r="AB381" s="2">
        <v>147.47333333333333</v>
      </c>
      <c r="AC381" s="3">
        <v>4199.4533333333329</v>
      </c>
      <c r="AD381" s="3">
        <v>7394.3099999999995</v>
      </c>
      <c r="AE381" s="3">
        <v>0</v>
      </c>
      <c r="AF381" s="3">
        <v>2711.15</v>
      </c>
      <c r="AG381" s="3">
        <v>14304.913333333332</v>
      </c>
      <c r="AH381" s="4">
        <v>8.0197918666666652</v>
      </c>
    </row>
    <row r="382" spans="1:34" x14ac:dyDescent="0.25">
      <c r="A382">
        <v>2016</v>
      </c>
      <c r="B382">
        <v>228</v>
      </c>
      <c r="C382" s="1">
        <v>42597</v>
      </c>
      <c r="D382" t="s">
        <v>1259</v>
      </c>
      <c r="E382">
        <v>3</v>
      </c>
      <c r="F382">
        <v>145</v>
      </c>
      <c r="G382" s="2">
        <f t="shared" si="15"/>
        <v>1.45</v>
      </c>
      <c r="H382">
        <v>31</v>
      </c>
      <c r="I382">
        <v>7</v>
      </c>
      <c r="J382">
        <v>24</v>
      </c>
      <c r="K382">
        <v>163</v>
      </c>
      <c r="L382" s="2">
        <f t="shared" si="16"/>
        <v>1.63</v>
      </c>
      <c r="M382">
        <v>34</v>
      </c>
      <c r="N382">
        <v>7</v>
      </c>
      <c r="O382">
        <v>27</v>
      </c>
      <c r="P382">
        <v>150</v>
      </c>
      <c r="Q382" s="2">
        <f t="shared" si="17"/>
        <v>1.5</v>
      </c>
      <c r="R382">
        <v>24</v>
      </c>
      <c r="S382">
        <v>5</v>
      </c>
      <c r="T382">
        <v>19</v>
      </c>
      <c r="U382" s="3">
        <v>52.666666666666664</v>
      </c>
      <c r="V382" s="3">
        <v>17</v>
      </c>
      <c r="W382" s="3">
        <v>0.66666666666666663</v>
      </c>
      <c r="X382" s="3">
        <v>10</v>
      </c>
      <c r="Y382" s="3">
        <v>0</v>
      </c>
      <c r="Z382" s="2">
        <v>35.113333333333337</v>
      </c>
      <c r="AA382" s="2">
        <v>66.306666666666658</v>
      </c>
      <c r="AB382" s="2">
        <v>117.33999999999999</v>
      </c>
      <c r="AC382" s="3">
        <v>3405.9933333333338</v>
      </c>
      <c r="AD382" s="3">
        <v>6431.7466666666642</v>
      </c>
      <c r="AE382" s="3">
        <v>0</v>
      </c>
      <c r="AF382" s="3">
        <v>1544.2399999999998</v>
      </c>
      <c r="AG382" s="3">
        <v>11381.979999999998</v>
      </c>
      <c r="AH382" s="4">
        <v>7.1521106999999997</v>
      </c>
    </row>
    <row r="383" spans="1:34" x14ac:dyDescent="0.25">
      <c r="A383">
        <v>2016</v>
      </c>
      <c r="B383">
        <v>228</v>
      </c>
      <c r="C383" s="1">
        <v>42597</v>
      </c>
      <c r="D383" t="s">
        <v>1260</v>
      </c>
      <c r="E383">
        <v>3</v>
      </c>
      <c r="F383">
        <v>109</v>
      </c>
      <c r="G383" s="2">
        <f t="shared" si="15"/>
        <v>1.0900000000000001</v>
      </c>
      <c r="H383">
        <v>29</v>
      </c>
      <c r="I383">
        <v>7</v>
      </c>
      <c r="J383">
        <v>22</v>
      </c>
      <c r="K383">
        <v>149</v>
      </c>
      <c r="L383" s="2">
        <f t="shared" si="16"/>
        <v>1.49</v>
      </c>
      <c r="M383">
        <v>33</v>
      </c>
      <c r="N383">
        <v>7</v>
      </c>
      <c r="O383">
        <v>26</v>
      </c>
      <c r="P383">
        <v>90</v>
      </c>
      <c r="Q383" s="2">
        <f t="shared" si="17"/>
        <v>0.9</v>
      </c>
      <c r="R383">
        <v>25</v>
      </c>
      <c r="S383">
        <v>6</v>
      </c>
      <c r="T383">
        <v>19</v>
      </c>
      <c r="U383" s="3">
        <v>43.666666666666664</v>
      </c>
      <c r="V383" s="3">
        <v>14.666666666666666</v>
      </c>
      <c r="W383" s="3">
        <v>0.33333333333333331</v>
      </c>
      <c r="X383" s="3">
        <v>12.666666666666666</v>
      </c>
      <c r="Y383" s="3">
        <v>0.33333333333333331</v>
      </c>
      <c r="Z383" s="2">
        <v>34.376666666666665</v>
      </c>
      <c r="AA383" s="2">
        <v>58.113333333333337</v>
      </c>
      <c r="AB383" s="2">
        <v>126.73333333333335</v>
      </c>
      <c r="AC383" s="3">
        <v>3334.5366666666664</v>
      </c>
      <c r="AD383" s="3">
        <v>5636.9933333333329</v>
      </c>
      <c r="AE383" s="3">
        <v>183.32999999999998</v>
      </c>
      <c r="AF383" s="3">
        <v>3321.6033333333335</v>
      </c>
      <c r="AG383" s="3">
        <v>12293.133333333331</v>
      </c>
      <c r="AH383" s="4">
        <v>4.9589600999999988</v>
      </c>
    </row>
    <row r="384" spans="1:34" x14ac:dyDescent="0.25">
      <c r="A384">
        <v>2016</v>
      </c>
      <c r="B384">
        <v>228</v>
      </c>
      <c r="C384" s="1">
        <v>42597</v>
      </c>
      <c r="D384" t="s">
        <v>1261</v>
      </c>
      <c r="E384">
        <v>3</v>
      </c>
      <c r="F384">
        <v>106</v>
      </c>
      <c r="G384" s="2">
        <f t="shared" si="15"/>
        <v>1.06</v>
      </c>
      <c r="H384">
        <v>30</v>
      </c>
      <c r="I384">
        <v>7</v>
      </c>
      <c r="J384">
        <v>23</v>
      </c>
      <c r="K384">
        <v>110</v>
      </c>
      <c r="L384" s="2">
        <f t="shared" si="16"/>
        <v>1.1000000000000001</v>
      </c>
      <c r="M384">
        <v>29</v>
      </c>
      <c r="N384">
        <v>6</v>
      </c>
      <c r="O384">
        <v>23</v>
      </c>
      <c r="P384">
        <v>88</v>
      </c>
      <c r="Q384" s="2">
        <f t="shared" si="17"/>
        <v>0.88</v>
      </c>
      <c r="R384">
        <v>27</v>
      </c>
      <c r="S384">
        <v>6</v>
      </c>
      <c r="T384">
        <v>21</v>
      </c>
      <c r="U384" s="3">
        <v>40.666666666666664</v>
      </c>
      <c r="V384" s="3">
        <v>14.666666666666666</v>
      </c>
      <c r="W384" s="3">
        <v>0</v>
      </c>
      <c r="X384" s="3">
        <v>13</v>
      </c>
      <c r="Y384" s="3">
        <v>2.6666666666666665</v>
      </c>
      <c r="Z384" s="2">
        <v>29.39</v>
      </c>
      <c r="AA384" s="2">
        <v>37.856666666666662</v>
      </c>
      <c r="AB384" s="2">
        <v>108.33999999999999</v>
      </c>
      <c r="AC384" s="3">
        <v>2850.83</v>
      </c>
      <c r="AD384" s="3">
        <v>3672.0966666666659</v>
      </c>
      <c r="AE384" s="3">
        <v>1245.8033333333333</v>
      </c>
      <c r="AF384" s="3">
        <v>3986.0533333333333</v>
      </c>
      <c r="AG384" s="3">
        <v>10508.98</v>
      </c>
      <c r="AH384" s="4">
        <v>4.4140561333333324</v>
      </c>
    </row>
    <row r="385" spans="1:34" x14ac:dyDescent="0.25">
      <c r="A385">
        <v>2016</v>
      </c>
      <c r="B385">
        <v>228</v>
      </c>
      <c r="C385" s="1">
        <v>42597</v>
      </c>
      <c r="D385" t="s">
        <v>1262</v>
      </c>
      <c r="E385">
        <v>3</v>
      </c>
      <c r="F385">
        <v>147</v>
      </c>
      <c r="G385" s="2">
        <f t="shared" si="15"/>
        <v>1.47</v>
      </c>
      <c r="H385">
        <v>30</v>
      </c>
      <c r="I385">
        <v>6</v>
      </c>
      <c r="J385">
        <v>24</v>
      </c>
      <c r="K385">
        <v>138</v>
      </c>
      <c r="L385" s="2">
        <f t="shared" si="16"/>
        <v>1.38</v>
      </c>
      <c r="M385">
        <v>31</v>
      </c>
      <c r="N385">
        <v>7</v>
      </c>
      <c r="O385">
        <v>24</v>
      </c>
      <c r="P385">
        <v>161</v>
      </c>
      <c r="Q385" s="2">
        <f t="shared" si="17"/>
        <v>1.61</v>
      </c>
      <c r="R385">
        <v>32</v>
      </c>
      <c r="S385">
        <v>6</v>
      </c>
      <c r="T385">
        <v>26</v>
      </c>
      <c r="U385" s="3">
        <v>49.666666666666664</v>
      </c>
      <c r="V385" s="3">
        <v>17</v>
      </c>
      <c r="W385" s="3">
        <v>0.33333333333333331</v>
      </c>
      <c r="X385" s="3">
        <v>16</v>
      </c>
      <c r="Y385" s="3">
        <v>0</v>
      </c>
      <c r="Z385" s="2">
        <v>38.29</v>
      </c>
      <c r="AA385" s="2">
        <v>69.77</v>
      </c>
      <c r="AB385" s="2">
        <v>141.81333333333336</v>
      </c>
      <c r="AC385" s="3">
        <v>3714.1299999999992</v>
      </c>
      <c r="AD385" s="3">
        <v>6767.69</v>
      </c>
      <c r="AE385" s="3">
        <v>0</v>
      </c>
      <c r="AF385" s="3">
        <v>3274.0733333333333</v>
      </c>
      <c r="AG385" s="3">
        <v>13755.893333333333</v>
      </c>
      <c r="AH385" s="4">
        <v>7.1270846999999984</v>
      </c>
    </row>
    <row r="386" spans="1:34" x14ac:dyDescent="0.25">
      <c r="A386">
        <v>2016</v>
      </c>
      <c r="B386">
        <v>242</v>
      </c>
      <c r="C386" s="1">
        <v>42611</v>
      </c>
      <c r="D386" t="s">
        <v>1495</v>
      </c>
      <c r="E386">
        <v>1</v>
      </c>
      <c r="F386">
        <v>101</v>
      </c>
      <c r="G386" s="2">
        <f t="shared" si="15"/>
        <v>1.01</v>
      </c>
      <c r="H386">
        <v>27</v>
      </c>
      <c r="I386">
        <v>8</v>
      </c>
      <c r="J386">
        <v>19</v>
      </c>
      <c r="U386" s="3">
        <v>25</v>
      </c>
      <c r="V386" s="3">
        <v>2</v>
      </c>
      <c r="W386" s="3">
        <v>0</v>
      </c>
      <c r="X386" s="3">
        <v>13</v>
      </c>
      <c r="Y386" s="3">
        <v>4</v>
      </c>
      <c r="Z386" s="2">
        <v>27.72</v>
      </c>
      <c r="AA386" s="2">
        <v>33.14</v>
      </c>
      <c r="AB386" s="2">
        <v>111.1</v>
      </c>
      <c r="AC386" s="3">
        <v>2688.8399999999997</v>
      </c>
      <c r="AD386" s="3">
        <v>3214.5800000000004</v>
      </c>
      <c r="AE386" s="3">
        <v>1640.27</v>
      </c>
      <c r="AF386" s="3">
        <v>4873.2799999999988</v>
      </c>
      <c r="AG386" s="3">
        <v>10776.699999999999</v>
      </c>
      <c r="AH386" s="4">
        <v>4.2590857</v>
      </c>
    </row>
    <row r="387" spans="1:34" x14ac:dyDescent="0.25">
      <c r="A387">
        <v>2016</v>
      </c>
      <c r="B387">
        <v>242</v>
      </c>
      <c r="C387" s="1">
        <v>42611</v>
      </c>
      <c r="D387" t="s">
        <v>1496</v>
      </c>
      <c r="E387">
        <v>1</v>
      </c>
      <c r="F387">
        <v>185</v>
      </c>
      <c r="G387" s="2">
        <f t="shared" ref="G387:G450" si="18">F387/100</f>
        <v>1.85</v>
      </c>
      <c r="H387">
        <v>36</v>
      </c>
      <c r="I387">
        <v>8</v>
      </c>
      <c r="J387">
        <v>28</v>
      </c>
      <c r="U387" s="3">
        <v>41</v>
      </c>
      <c r="V387" s="3">
        <v>16</v>
      </c>
      <c r="W387" s="3">
        <v>1</v>
      </c>
      <c r="X387" s="3">
        <v>14</v>
      </c>
      <c r="Y387" s="3">
        <v>0</v>
      </c>
      <c r="Z387" s="2">
        <v>40.04</v>
      </c>
      <c r="AA387" s="2">
        <v>76.63</v>
      </c>
      <c r="AB387" s="2">
        <v>148.72999999999999</v>
      </c>
      <c r="AC387" s="3">
        <v>3883.8799999999997</v>
      </c>
      <c r="AD387" s="3">
        <v>7433.1099999999988</v>
      </c>
      <c r="AE387" s="3">
        <v>899.18999999999983</v>
      </c>
      <c r="AF387" s="3">
        <v>3109.82</v>
      </c>
      <c r="AG387" s="3">
        <v>14426.809999999998</v>
      </c>
      <c r="AH387" s="4">
        <v>7.0995851999999999</v>
      </c>
    </row>
    <row r="388" spans="1:34" x14ac:dyDescent="0.25">
      <c r="A388">
        <v>2016</v>
      </c>
      <c r="B388">
        <v>242</v>
      </c>
      <c r="C388" s="1">
        <v>42611</v>
      </c>
      <c r="D388" t="s">
        <v>1497</v>
      </c>
      <c r="E388">
        <v>1</v>
      </c>
      <c r="F388">
        <v>123</v>
      </c>
      <c r="G388" s="2">
        <f t="shared" si="18"/>
        <v>1.23</v>
      </c>
      <c r="H388">
        <v>31</v>
      </c>
      <c r="I388">
        <v>7</v>
      </c>
      <c r="J388">
        <v>24</v>
      </c>
      <c r="U388" s="3">
        <v>65</v>
      </c>
      <c r="V388" s="3">
        <v>0</v>
      </c>
      <c r="W388" s="3">
        <v>0</v>
      </c>
      <c r="X388" s="3">
        <v>36</v>
      </c>
      <c r="Y388" s="3">
        <v>0</v>
      </c>
      <c r="Z388" s="2">
        <v>49.14</v>
      </c>
      <c r="AA388" s="2">
        <v>73.010000000000005</v>
      </c>
      <c r="AB388" s="2">
        <v>215.2</v>
      </c>
      <c r="AC388" s="3">
        <v>4766.58</v>
      </c>
      <c r="AD388" s="3">
        <v>7081.9699999999993</v>
      </c>
      <c r="AE388" s="3">
        <v>0</v>
      </c>
      <c r="AF388" s="3">
        <v>9025.8499999999985</v>
      </c>
      <c r="AG388" s="3">
        <v>20874.399999999998</v>
      </c>
      <c r="AH388" s="4">
        <v>7.9831775999999994</v>
      </c>
    </row>
    <row r="389" spans="1:34" x14ac:dyDescent="0.25">
      <c r="A389">
        <v>2016</v>
      </c>
      <c r="B389">
        <v>242</v>
      </c>
      <c r="C389" s="1">
        <v>42611</v>
      </c>
      <c r="D389" t="s">
        <v>1498</v>
      </c>
      <c r="E389">
        <v>1</v>
      </c>
      <c r="F389">
        <v>122</v>
      </c>
      <c r="G389" s="2">
        <f t="shared" si="18"/>
        <v>1.22</v>
      </c>
      <c r="H389">
        <v>28</v>
      </c>
      <c r="I389">
        <v>7</v>
      </c>
      <c r="J389">
        <v>21</v>
      </c>
      <c r="U389" s="3">
        <v>28</v>
      </c>
      <c r="V389" s="3">
        <v>1</v>
      </c>
      <c r="W389" s="3">
        <v>0</v>
      </c>
      <c r="X389" s="3">
        <v>7</v>
      </c>
      <c r="Y389" s="3">
        <v>2</v>
      </c>
      <c r="Z389" s="2">
        <v>24.58</v>
      </c>
      <c r="AA389" s="2">
        <v>36.35</v>
      </c>
      <c r="AB389" s="2">
        <v>96.27</v>
      </c>
      <c r="AC389" s="3">
        <v>2384.2599999999998</v>
      </c>
      <c r="AD389" s="3">
        <v>3525.95</v>
      </c>
      <c r="AE389" s="3">
        <v>1044.6899999999998</v>
      </c>
      <c r="AF389" s="3">
        <v>3427.98</v>
      </c>
      <c r="AG389" s="3">
        <v>9338.1899999999987</v>
      </c>
      <c r="AH389" s="4">
        <v>4.2722582999999998</v>
      </c>
    </row>
    <row r="390" spans="1:34" x14ac:dyDescent="0.25">
      <c r="A390">
        <v>2016</v>
      </c>
      <c r="B390">
        <v>242</v>
      </c>
      <c r="C390" s="1">
        <v>42611</v>
      </c>
      <c r="D390" t="s">
        <v>1499</v>
      </c>
      <c r="E390">
        <v>1</v>
      </c>
      <c r="F390">
        <v>174</v>
      </c>
      <c r="G390" s="2">
        <f t="shared" si="18"/>
        <v>1.74</v>
      </c>
      <c r="H390">
        <v>37</v>
      </c>
      <c r="I390">
        <v>7</v>
      </c>
      <c r="J390">
        <v>30</v>
      </c>
      <c r="U390" s="3">
        <v>67</v>
      </c>
      <c r="V390" s="3">
        <v>20</v>
      </c>
      <c r="W390" s="3">
        <v>1</v>
      </c>
      <c r="X390" s="3">
        <v>25</v>
      </c>
      <c r="Y390" s="3">
        <v>0</v>
      </c>
      <c r="Z390" s="2">
        <v>54.56</v>
      </c>
      <c r="AA390" s="2">
        <v>113.08</v>
      </c>
      <c r="AB390" s="2">
        <v>216.83999999999997</v>
      </c>
      <c r="AC390" s="3">
        <v>5292.3200000000006</v>
      </c>
      <c r="AD390" s="3">
        <v>10968.76</v>
      </c>
      <c r="AE390" s="3">
        <v>0</v>
      </c>
      <c r="AF390" s="3">
        <v>4772.3999999999996</v>
      </c>
      <c r="AG390" s="3">
        <v>21033.480000000003</v>
      </c>
      <c r="AH390" s="4">
        <v>9.6510149999999992</v>
      </c>
    </row>
    <row r="391" spans="1:34" x14ac:dyDescent="0.25">
      <c r="A391">
        <v>2016</v>
      </c>
      <c r="B391">
        <v>242</v>
      </c>
      <c r="C391" s="1">
        <v>42611</v>
      </c>
      <c r="D391" t="s">
        <v>1500</v>
      </c>
      <c r="E391">
        <v>1</v>
      </c>
      <c r="F391">
        <v>145</v>
      </c>
      <c r="G391" s="2">
        <f t="shared" si="18"/>
        <v>1.45</v>
      </c>
      <c r="H391">
        <v>36</v>
      </c>
      <c r="I391">
        <v>7</v>
      </c>
      <c r="J391">
        <v>29</v>
      </c>
      <c r="U391" s="3">
        <v>51</v>
      </c>
      <c r="V391" s="3">
        <v>18</v>
      </c>
      <c r="W391" s="3">
        <v>0</v>
      </c>
      <c r="X391" s="3">
        <v>15</v>
      </c>
      <c r="Y391" s="3">
        <v>6</v>
      </c>
      <c r="Z391" s="2">
        <v>40.799999999999997</v>
      </c>
      <c r="AA391" s="2">
        <v>61.32</v>
      </c>
      <c r="AB391" s="2">
        <v>150.88</v>
      </c>
      <c r="AC391" s="3">
        <v>3957.5999999999995</v>
      </c>
      <c r="AD391" s="3">
        <v>5948.04</v>
      </c>
      <c r="AE391" s="3">
        <v>2397.8399999999997</v>
      </c>
      <c r="AF391" s="3">
        <v>4729.72</v>
      </c>
      <c r="AG391" s="3">
        <v>14635.36</v>
      </c>
      <c r="AH391" s="4">
        <v>7.0422969999999996</v>
      </c>
    </row>
    <row r="392" spans="1:34" x14ac:dyDescent="0.25">
      <c r="A392">
        <v>2016</v>
      </c>
      <c r="B392">
        <v>242</v>
      </c>
      <c r="C392" s="1">
        <v>42611</v>
      </c>
      <c r="D392" t="s">
        <v>1501</v>
      </c>
      <c r="E392">
        <v>1</v>
      </c>
      <c r="F392">
        <v>163</v>
      </c>
      <c r="G392" s="2">
        <f t="shared" si="18"/>
        <v>1.63</v>
      </c>
      <c r="H392">
        <v>34</v>
      </c>
      <c r="I392">
        <v>5</v>
      </c>
      <c r="J392">
        <v>29</v>
      </c>
      <c r="U392" s="3">
        <v>53</v>
      </c>
      <c r="V392" s="3">
        <v>8</v>
      </c>
      <c r="W392" s="3">
        <v>0</v>
      </c>
      <c r="X392" s="3">
        <v>25</v>
      </c>
      <c r="Y392" s="3">
        <v>0</v>
      </c>
      <c r="Z392" s="2">
        <v>48.01</v>
      </c>
      <c r="AA392" s="2">
        <v>95.1</v>
      </c>
      <c r="AB392" s="2">
        <v>191.34</v>
      </c>
      <c r="AC392" s="3">
        <v>4656.9699999999993</v>
      </c>
      <c r="AD392" s="3">
        <v>9224.6999999999971</v>
      </c>
      <c r="AE392" s="3">
        <v>0</v>
      </c>
      <c r="AF392" s="3">
        <v>4678.3099999999995</v>
      </c>
      <c r="AG392" s="3">
        <v>18559.979999999996</v>
      </c>
      <c r="AH392" s="4">
        <v>6.9342874999999999</v>
      </c>
    </row>
    <row r="393" spans="1:34" x14ac:dyDescent="0.25">
      <c r="A393">
        <v>2016</v>
      </c>
      <c r="B393">
        <v>242</v>
      </c>
      <c r="C393" s="1">
        <v>42611</v>
      </c>
      <c r="D393" t="s">
        <v>1502</v>
      </c>
      <c r="E393">
        <v>1</v>
      </c>
      <c r="F393">
        <v>106</v>
      </c>
      <c r="G393" s="2">
        <f t="shared" si="18"/>
        <v>1.06</v>
      </c>
      <c r="H393">
        <v>26</v>
      </c>
      <c r="I393">
        <v>9</v>
      </c>
      <c r="J393">
        <v>17</v>
      </c>
      <c r="U393" s="3">
        <v>18</v>
      </c>
      <c r="V393" s="3">
        <v>1</v>
      </c>
      <c r="W393" s="3">
        <v>0</v>
      </c>
      <c r="X393" s="3">
        <v>6</v>
      </c>
      <c r="Y393" s="3">
        <v>0</v>
      </c>
      <c r="Z393" s="2">
        <v>13.99</v>
      </c>
      <c r="AA393" s="2">
        <v>24.16</v>
      </c>
      <c r="AB393" s="2">
        <v>49.089999999999996</v>
      </c>
      <c r="AC393" s="3">
        <v>1357.03</v>
      </c>
      <c r="AD393" s="3">
        <v>2343.52</v>
      </c>
      <c r="AE393" s="3">
        <v>0</v>
      </c>
      <c r="AF393" s="3">
        <v>1061.18</v>
      </c>
      <c r="AG393" s="3">
        <v>4761.7300000000005</v>
      </c>
      <c r="AH393" s="4">
        <v>2.3163697000000001</v>
      </c>
    </row>
    <row r="394" spans="1:34" x14ac:dyDescent="0.25">
      <c r="A394">
        <v>2016</v>
      </c>
      <c r="B394">
        <v>242</v>
      </c>
      <c r="C394" s="1">
        <v>42611</v>
      </c>
      <c r="D394" t="s">
        <v>1503</v>
      </c>
      <c r="E394">
        <v>1</v>
      </c>
      <c r="F394">
        <v>126</v>
      </c>
      <c r="G394" s="2">
        <f t="shared" si="18"/>
        <v>1.26</v>
      </c>
      <c r="H394">
        <v>31</v>
      </c>
      <c r="I394">
        <v>8</v>
      </c>
      <c r="J394">
        <v>23</v>
      </c>
      <c r="U394" s="3">
        <v>50</v>
      </c>
      <c r="V394" s="3">
        <v>3</v>
      </c>
      <c r="W394" s="3">
        <v>0</v>
      </c>
      <c r="X394" s="3">
        <v>9</v>
      </c>
      <c r="Y394" s="3">
        <v>6</v>
      </c>
      <c r="Z394" s="2">
        <v>31.43</v>
      </c>
      <c r="AA394" s="2">
        <v>46.53</v>
      </c>
      <c r="AB394" s="2">
        <v>128.83000000000001</v>
      </c>
      <c r="AC394" s="3">
        <v>3048.7099999999996</v>
      </c>
      <c r="AD394" s="3">
        <v>4513.41</v>
      </c>
      <c r="AE394" s="3">
        <v>1516.11</v>
      </c>
      <c r="AF394" s="3">
        <v>4934.3899999999994</v>
      </c>
      <c r="AG394" s="3">
        <v>12496.509999999998</v>
      </c>
      <c r="AH394" s="4">
        <v>5.2478551999999992</v>
      </c>
    </row>
    <row r="395" spans="1:34" x14ac:dyDescent="0.25">
      <c r="A395">
        <v>2016</v>
      </c>
      <c r="B395">
        <v>242</v>
      </c>
      <c r="C395" s="1">
        <v>42611</v>
      </c>
      <c r="D395" t="s">
        <v>1504</v>
      </c>
      <c r="E395">
        <v>1</v>
      </c>
      <c r="F395">
        <v>167</v>
      </c>
      <c r="G395" s="2">
        <f t="shared" si="18"/>
        <v>1.67</v>
      </c>
      <c r="H395">
        <v>29</v>
      </c>
      <c r="I395">
        <v>6</v>
      </c>
      <c r="J395">
        <v>23</v>
      </c>
      <c r="U395" s="3">
        <v>45</v>
      </c>
      <c r="V395" s="3">
        <v>8</v>
      </c>
      <c r="W395" s="3">
        <v>0</v>
      </c>
      <c r="X395" s="3">
        <v>17</v>
      </c>
      <c r="Y395" s="3">
        <v>1</v>
      </c>
      <c r="Z395" s="2">
        <v>36.130000000000003</v>
      </c>
      <c r="AA395" s="2">
        <v>44.79</v>
      </c>
      <c r="AB395" s="2">
        <v>116.18</v>
      </c>
      <c r="AC395" s="3">
        <v>3504.61</v>
      </c>
      <c r="AD395" s="3">
        <v>4344.6299999999992</v>
      </c>
      <c r="AE395" s="3">
        <v>324.95</v>
      </c>
      <c r="AF395" s="3">
        <v>3420.22</v>
      </c>
      <c r="AG395" s="3">
        <v>11269.46</v>
      </c>
      <c r="AH395" s="4">
        <v>5.8970761999999999</v>
      </c>
    </row>
    <row r="396" spans="1:34" x14ac:dyDescent="0.25">
      <c r="A396">
        <v>2016</v>
      </c>
      <c r="B396">
        <v>242</v>
      </c>
      <c r="C396" s="1">
        <v>42611</v>
      </c>
      <c r="D396" t="s">
        <v>1505</v>
      </c>
      <c r="E396">
        <v>1</v>
      </c>
      <c r="F396">
        <v>158</v>
      </c>
      <c r="G396" s="2">
        <f t="shared" si="18"/>
        <v>1.58</v>
      </c>
      <c r="H396">
        <v>33</v>
      </c>
      <c r="I396">
        <v>7</v>
      </c>
      <c r="J396">
        <v>26</v>
      </c>
      <c r="U396" s="3">
        <v>78</v>
      </c>
      <c r="V396" s="3">
        <v>5</v>
      </c>
      <c r="W396" s="3">
        <v>0</v>
      </c>
      <c r="X396" s="3">
        <v>34</v>
      </c>
      <c r="Y396" s="3">
        <v>4</v>
      </c>
      <c r="Z396" s="2">
        <v>62.09</v>
      </c>
      <c r="AA396" s="2">
        <v>124.15</v>
      </c>
      <c r="AB396" s="2">
        <v>292.01</v>
      </c>
      <c r="AC396" s="3">
        <v>6022.7300000000005</v>
      </c>
      <c r="AD396" s="3">
        <v>12042.550000000001</v>
      </c>
      <c r="AE396" s="3">
        <v>2393.96</v>
      </c>
      <c r="AF396" s="3">
        <v>10259.69</v>
      </c>
      <c r="AG396" s="3">
        <v>28324.97</v>
      </c>
      <c r="AH396" s="4">
        <v>9.8649193999999998</v>
      </c>
    </row>
    <row r="397" spans="1:34" x14ac:dyDescent="0.25">
      <c r="A397">
        <v>2016</v>
      </c>
      <c r="B397">
        <v>242</v>
      </c>
      <c r="C397" s="1">
        <v>42611</v>
      </c>
      <c r="D397" t="s">
        <v>1506</v>
      </c>
      <c r="E397">
        <v>1</v>
      </c>
      <c r="F397">
        <v>131</v>
      </c>
      <c r="G397" s="2">
        <f t="shared" si="18"/>
        <v>1.31</v>
      </c>
      <c r="H397">
        <v>30</v>
      </c>
      <c r="I397">
        <v>6</v>
      </c>
      <c r="J397">
        <v>24</v>
      </c>
      <c r="U397" s="3">
        <v>46</v>
      </c>
      <c r="V397" s="3">
        <v>0</v>
      </c>
      <c r="W397" s="3">
        <v>0</v>
      </c>
      <c r="X397" s="3">
        <v>13</v>
      </c>
      <c r="Y397" s="3">
        <v>4</v>
      </c>
      <c r="Z397" s="2">
        <v>34.74</v>
      </c>
      <c r="AA397" s="2">
        <v>54.32</v>
      </c>
      <c r="AB397" s="2">
        <v>156.16999999999999</v>
      </c>
      <c r="AC397" s="3">
        <v>3369.78</v>
      </c>
      <c r="AD397" s="3">
        <v>5269.0399999999991</v>
      </c>
      <c r="AE397" s="3">
        <v>1498.6499999999996</v>
      </c>
      <c r="AF397" s="3">
        <v>6509.67</v>
      </c>
      <c r="AG397" s="3">
        <v>15148.49</v>
      </c>
      <c r="AH397" s="4">
        <v>5.1462573999999996</v>
      </c>
    </row>
    <row r="398" spans="1:34" x14ac:dyDescent="0.25">
      <c r="A398">
        <v>2016</v>
      </c>
      <c r="B398">
        <v>242</v>
      </c>
      <c r="C398" s="1">
        <v>42611</v>
      </c>
      <c r="D398" t="s">
        <v>1507</v>
      </c>
      <c r="E398">
        <v>1</v>
      </c>
      <c r="F398">
        <v>170</v>
      </c>
      <c r="G398" s="2">
        <f t="shared" si="18"/>
        <v>1.7</v>
      </c>
      <c r="H398">
        <v>36</v>
      </c>
      <c r="I398">
        <v>6</v>
      </c>
      <c r="J398">
        <v>30</v>
      </c>
      <c r="U398" s="3">
        <v>89</v>
      </c>
      <c r="V398" s="3">
        <v>32</v>
      </c>
      <c r="W398" s="3">
        <v>0</v>
      </c>
      <c r="X398" s="3">
        <v>27</v>
      </c>
      <c r="Y398" s="3">
        <v>1</v>
      </c>
      <c r="Z398" s="2">
        <v>56.69</v>
      </c>
      <c r="AA398" s="2">
        <v>117.28</v>
      </c>
      <c r="AB398" s="2">
        <v>228.38</v>
      </c>
      <c r="AC398" s="3">
        <v>5498.9299999999994</v>
      </c>
      <c r="AD398" s="3">
        <v>11376.16</v>
      </c>
      <c r="AE398" s="3">
        <v>184.29999999999998</v>
      </c>
      <c r="AF398" s="3">
        <v>5277.7699999999995</v>
      </c>
      <c r="AG398" s="3">
        <v>22152.86</v>
      </c>
      <c r="AH398" s="4">
        <v>10.547896399999999</v>
      </c>
    </row>
    <row r="399" spans="1:34" x14ac:dyDescent="0.25">
      <c r="A399">
        <v>2016</v>
      </c>
      <c r="B399">
        <v>242</v>
      </c>
      <c r="C399" s="1">
        <v>42611</v>
      </c>
      <c r="D399" t="s">
        <v>1508</v>
      </c>
      <c r="E399">
        <v>1</v>
      </c>
      <c r="F399">
        <v>117</v>
      </c>
      <c r="G399" s="2">
        <f t="shared" si="18"/>
        <v>1.17</v>
      </c>
      <c r="H399">
        <v>37</v>
      </c>
      <c r="I399">
        <v>9</v>
      </c>
      <c r="J399">
        <v>28</v>
      </c>
      <c r="U399" s="3">
        <v>43</v>
      </c>
      <c r="V399" s="3">
        <v>21</v>
      </c>
      <c r="W399" s="3">
        <v>0</v>
      </c>
      <c r="X399" s="3">
        <v>10</v>
      </c>
      <c r="Y399" s="3">
        <v>0</v>
      </c>
      <c r="Z399" s="2">
        <v>39.9</v>
      </c>
      <c r="AA399" s="2">
        <v>83.1</v>
      </c>
      <c r="AB399" s="2">
        <v>142.47</v>
      </c>
      <c r="AC399" s="3">
        <v>3870.2999999999993</v>
      </c>
      <c r="AD399" s="3">
        <v>8060.699999999998</v>
      </c>
      <c r="AE399" s="3">
        <v>0</v>
      </c>
      <c r="AF399" s="3">
        <v>1888.59</v>
      </c>
      <c r="AG399" s="3">
        <v>13819.589999999997</v>
      </c>
      <c r="AH399" s="4">
        <v>7.404000299999999</v>
      </c>
    </row>
    <row r="400" spans="1:34" x14ac:dyDescent="0.25">
      <c r="A400">
        <v>2016</v>
      </c>
      <c r="B400">
        <v>242</v>
      </c>
      <c r="C400" s="1">
        <v>42611</v>
      </c>
      <c r="D400" t="s">
        <v>1509</v>
      </c>
      <c r="E400">
        <v>1</v>
      </c>
      <c r="F400">
        <v>141</v>
      </c>
      <c r="G400" s="2">
        <f t="shared" si="18"/>
        <v>1.41</v>
      </c>
      <c r="H400">
        <v>27</v>
      </c>
      <c r="I400">
        <v>8</v>
      </c>
      <c r="J400">
        <v>19</v>
      </c>
      <c r="U400" s="3">
        <v>16</v>
      </c>
      <c r="V400" s="3">
        <v>4</v>
      </c>
      <c r="W400" s="3">
        <v>0</v>
      </c>
      <c r="X400" s="3">
        <v>7</v>
      </c>
      <c r="Y400" s="3">
        <v>0</v>
      </c>
      <c r="Z400" s="2">
        <v>14.38</v>
      </c>
      <c r="AA400" s="2">
        <v>20.239999999999998</v>
      </c>
      <c r="AB400" s="2">
        <v>51.209999999999994</v>
      </c>
      <c r="AC400" s="3">
        <v>1394.86</v>
      </c>
      <c r="AD400" s="3">
        <v>1963.2799999999997</v>
      </c>
      <c r="AE400" s="3">
        <v>0</v>
      </c>
      <c r="AF400" s="3">
        <v>1609.2299999999998</v>
      </c>
      <c r="AG400" s="3">
        <v>4967.369999999999</v>
      </c>
      <c r="AH400" s="4">
        <v>2.8771266999999998</v>
      </c>
    </row>
    <row r="401" spans="1:34" x14ac:dyDescent="0.25">
      <c r="A401">
        <v>2016</v>
      </c>
      <c r="B401">
        <v>242</v>
      </c>
      <c r="C401" s="1">
        <v>42611</v>
      </c>
      <c r="D401" t="s">
        <v>1510</v>
      </c>
      <c r="E401">
        <v>1</v>
      </c>
      <c r="F401">
        <v>127</v>
      </c>
      <c r="G401" s="2">
        <f t="shared" si="18"/>
        <v>1.27</v>
      </c>
      <c r="H401">
        <v>35</v>
      </c>
      <c r="I401">
        <v>6</v>
      </c>
      <c r="J401">
        <v>29</v>
      </c>
      <c r="U401" s="3">
        <v>64</v>
      </c>
      <c r="V401" s="3">
        <v>13</v>
      </c>
      <c r="W401" s="3">
        <v>2</v>
      </c>
      <c r="X401" s="3">
        <v>28</v>
      </c>
      <c r="Y401" s="3">
        <v>3</v>
      </c>
      <c r="Z401" s="2">
        <v>41.55</v>
      </c>
      <c r="AA401" s="2">
        <v>61.93</v>
      </c>
      <c r="AB401" s="2">
        <v>168.04999999999998</v>
      </c>
      <c r="AC401" s="3">
        <v>4030.349999999999</v>
      </c>
      <c r="AD401" s="3">
        <v>6007.2099999999991</v>
      </c>
      <c r="AE401" s="3">
        <v>894.34</v>
      </c>
      <c r="AF401" s="3">
        <v>6263.2899999999981</v>
      </c>
      <c r="AG401" s="3">
        <v>16300.849999999995</v>
      </c>
      <c r="AH401" s="4">
        <v>6.4698417999999993</v>
      </c>
    </row>
    <row r="402" spans="1:34" x14ac:dyDescent="0.25">
      <c r="A402">
        <v>2016</v>
      </c>
      <c r="B402">
        <v>242</v>
      </c>
      <c r="C402" s="1">
        <v>42611</v>
      </c>
      <c r="D402" t="s">
        <v>1511</v>
      </c>
      <c r="E402">
        <v>1</v>
      </c>
      <c r="F402">
        <v>139</v>
      </c>
      <c r="G402" s="2">
        <f t="shared" si="18"/>
        <v>1.39</v>
      </c>
      <c r="H402">
        <v>33</v>
      </c>
      <c r="I402">
        <v>8</v>
      </c>
      <c r="J402">
        <v>25</v>
      </c>
      <c r="U402" s="3">
        <v>42</v>
      </c>
      <c r="V402" s="3">
        <v>9</v>
      </c>
      <c r="W402" s="3">
        <v>0</v>
      </c>
      <c r="X402" s="3">
        <v>19</v>
      </c>
      <c r="Y402" s="3">
        <v>3</v>
      </c>
      <c r="Z402" s="2">
        <v>32.92</v>
      </c>
      <c r="AA402" s="2">
        <v>51</v>
      </c>
      <c r="AB402" s="2">
        <v>136.03</v>
      </c>
      <c r="AC402" s="3">
        <v>3193.24</v>
      </c>
      <c r="AD402" s="3">
        <v>4946.9999999999991</v>
      </c>
      <c r="AE402" s="3">
        <v>1255.1799999999998</v>
      </c>
      <c r="AF402" s="3">
        <v>5054.6699999999992</v>
      </c>
      <c r="AG402" s="3">
        <v>13194.909999999998</v>
      </c>
      <c r="AH402" s="4">
        <v>6.0997383000000003</v>
      </c>
    </row>
    <row r="403" spans="1:34" x14ac:dyDescent="0.25">
      <c r="A403">
        <v>2016</v>
      </c>
      <c r="B403">
        <v>242</v>
      </c>
      <c r="C403" s="1">
        <v>42611</v>
      </c>
      <c r="D403" t="s">
        <v>1512</v>
      </c>
      <c r="E403">
        <v>1</v>
      </c>
      <c r="F403">
        <v>165</v>
      </c>
      <c r="G403" s="2">
        <f t="shared" si="18"/>
        <v>1.65</v>
      </c>
      <c r="H403">
        <v>32</v>
      </c>
      <c r="I403">
        <v>7</v>
      </c>
      <c r="J403">
        <v>25</v>
      </c>
      <c r="U403" s="3">
        <v>41</v>
      </c>
      <c r="V403" s="3">
        <v>12</v>
      </c>
      <c r="W403" s="3">
        <v>0</v>
      </c>
      <c r="X403" s="3">
        <v>18</v>
      </c>
      <c r="Y403" s="3">
        <v>1</v>
      </c>
      <c r="Z403" s="2">
        <v>38.200000000000003</v>
      </c>
      <c r="AA403" s="2">
        <v>75.849999999999994</v>
      </c>
      <c r="AB403" s="2">
        <v>149.81</v>
      </c>
      <c r="AC403" s="3">
        <v>3705.4000000000005</v>
      </c>
      <c r="AD403" s="3">
        <v>7357.45</v>
      </c>
      <c r="AE403" s="3">
        <v>436.49999999999994</v>
      </c>
      <c r="AF403" s="3">
        <v>3468.7200000000007</v>
      </c>
      <c r="AG403" s="3">
        <v>14531.570000000002</v>
      </c>
      <c r="AH403" s="4">
        <v>6.5497794999999996</v>
      </c>
    </row>
    <row r="404" spans="1:34" x14ac:dyDescent="0.25">
      <c r="A404">
        <v>2016</v>
      </c>
      <c r="B404">
        <v>242</v>
      </c>
      <c r="C404" s="1">
        <v>42611</v>
      </c>
      <c r="D404" t="s">
        <v>1513</v>
      </c>
      <c r="E404">
        <v>1</v>
      </c>
      <c r="F404">
        <v>163</v>
      </c>
      <c r="G404" s="2">
        <f t="shared" si="18"/>
        <v>1.63</v>
      </c>
      <c r="H404">
        <v>34</v>
      </c>
      <c r="I404">
        <v>6</v>
      </c>
      <c r="J404">
        <v>27</v>
      </c>
      <c r="U404" s="3">
        <v>45</v>
      </c>
      <c r="V404" s="3">
        <v>18</v>
      </c>
      <c r="W404" s="3">
        <v>1</v>
      </c>
      <c r="X404" s="3">
        <v>16</v>
      </c>
      <c r="Y404" s="3">
        <v>0</v>
      </c>
      <c r="Z404" s="2">
        <v>36.28</v>
      </c>
      <c r="AA404" s="2">
        <v>74.12</v>
      </c>
      <c r="AB404" s="2">
        <v>133.1</v>
      </c>
      <c r="AC404" s="3">
        <v>3519.1599999999994</v>
      </c>
      <c r="AD404" s="3">
        <v>7189.64</v>
      </c>
      <c r="AE404" s="3">
        <v>0</v>
      </c>
      <c r="AF404" s="3">
        <v>2201.9</v>
      </c>
      <c r="AG404" s="3">
        <v>12910.699999999999</v>
      </c>
      <c r="AH404" s="4">
        <v>5.4253554999999993</v>
      </c>
    </row>
    <row r="405" spans="1:34" x14ac:dyDescent="0.25">
      <c r="A405">
        <v>2016</v>
      </c>
      <c r="B405">
        <v>242</v>
      </c>
      <c r="C405" s="1">
        <v>42611</v>
      </c>
      <c r="D405" t="s">
        <v>1514</v>
      </c>
      <c r="E405">
        <v>1</v>
      </c>
      <c r="F405">
        <v>121</v>
      </c>
      <c r="G405" s="2">
        <f t="shared" si="18"/>
        <v>1.21</v>
      </c>
      <c r="H405">
        <v>28</v>
      </c>
      <c r="I405">
        <v>9</v>
      </c>
      <c r="J405">
        <v>20</v>
      </c>
      <c r="U405" s="3">
        <v>29</v>
      </c>
      <c r="V405" s="3">
        <v>0</v>
      </c>
      <c r="W405" s="3">
        <v>0</v>
      </c>
      <c r="X405" s="3">
        <v>13</v>
      </c>
      <c r="Y405" s="3">
        <v>1</v>
      </c>
      <c r="Z405" s="2">
        <v>23.07</v>
      </c>
      <c r="AA405" s="2">
        <v>39.71</v>
      </c>
      <c r="AB405" s="2">
        <v>104.91</v>
      </c>
      <c r="AC405" s="3">
        <v>2237.79</v>
      </c>
      <c r="AD405" s="3">
        <v>3851.87</v>
      </c>
      <c r="AE405" s="3">
        <v>514.1</v>
      </c>
      <c r="AF405" s="3">
        <v>4086.6099999999988</v>
      </c>
      <c r="AG405" s="3">
        <v>10176.269999999999</v>
      </c>
      <c r="AH405" s="4">
        <v>3.4284358999999993</v>
      </c>
    </row>
    <row r="406" spans="1:34" x14ac:dyDescent="0.25">
      <c r="A406">
        <v>2016</v>
      </c>
      <c r="B406">
        <v>242</v>
      </c>
      <c r="C406" s="1">
        <v>42611</v>
      </c>
      <c r="D406" t="s">
        <v>1515</v>
      </c>
      <c r="E406">
        <v>1</v>
      </c>
      <c r="F406">
        <v>167</v>
      </c>
      <c r="G406" s="2">
        <f t="shared" si="18"/>
        <v>1.67</v>
      </c>
      <c r="H406">
        <v>36</v>
      </c>
      <c r="I406">
        <v>7</v>
      </c>
      <c r="J406">
        <v>29</v>
      </c>
      <c r="U406" s="3">
        <v>68</v>
      </c>
      <c r="V406" s="3">
        <v>17</v>
      </c>
      <c r="W406" s="3">
        <v>1</v>
      </c>
      <c r="X406" s="3">
        <v>10</v>
      </c>
      <c r="Y406" s="3">
        <v>0</v>
      </c>
      <c r="Z406" s="2">
        <v>38.950000000000003</v>
      </c>
      <c r="AA406" s="2">
        <v>70.959999999999994</v>
      </c>
      <c r="AB406" s="2">
        <v>137.38</v>
      </c>
      <c r="AC406" s="3">
        <v>3778.15</v>
      </c>
      <c r="AD406" s="3">
        <v>6883.119999999999</v>
      </c>
      <c r="AE406" s="3">
        <v>0</v>
      </c>
      <c r="AF406" s="3">
        <v>2664.59</v>
      </c>
      <c r="AG406" s="3">
        <v>13325.859999999999</v>
      </c>
      <c r="AH406" s="4">
        <v>6.9528823999999991</v>
      </c>
    </row>
    <row r="407" spans="1:34" x14ac:dyDescent="0.25">
      <c r="A407">
        <v>2016</v>
      </c>
      <c r="B407">
        <v>242</v>
      </c>
      <c r="C407" s="1">
        <v>42611</v>
      </c>
      <c r="D407" t="s">
        <v>1516</v>
      </c>
      <c r="E407">
        <v>1</v>
      </c>
      <c r="F407">
        <v>147</v>
      </c>
      <c r="G407" s="2">
        <f t="shared" si="18"/>
        <v>1.47</v>
      </c>
      <c r="H407">
        <v>29</v>
      </c>
      <c r="I407">
        <v>7</v>
      </c>
      <c r="J407">
        <v>22</v>
      </c>
      <c r="U407" s="3">
        <v>23</v>
      </c>
      <c r="V407" s="3">
        <v>6</v>
      </c>
      <c r="W407" s="3">
        <v>0</v>
      </c>
      <c r="X407" s="3">
        <v>8</v>
      </c>
      <c r="Y407" s="3">
        <v>0</v>
      </c>
      <c r="Z407" s="2">
        <v>19.82</v>
      </c>
      <c r="AA407" s="2">
        <v>35.19</v>
      </c>
      <c r="AB407" s="2">
        <v>72</v>
      </c>
      <c r="AC407" s="3">
        <v>1922.5399999999997</v>
      </c>
      <c r="AD407" s="3">
        <v>3413.4299999999994</v>
      </c>
      <c r="AE407" s="3">
        <v>0</v>
      </c>
      <c r="AF407" s="3">
        <v>1648.0299999999997</v>
      </c>
      <c r="AG407" s="3">
        <v>6983.9999999999991</v>
      </c>
      <c r="AH407" s="4">
        <v>3.8821242999999996</v>
      </c>
    </row>
    <row r="408" spans="1:34" x14ac:dyDescent="0.25">
      <c r="A408">
        <v>2016</v>
      </c>
      <c r="B408">
        <v>242</v>
      </c>
      <c r="C408" s="1">
        <v>42611</v>
      </c>
      <c r="D408" t="s">
        <v>1517</v>
      </c>
      <c r="E408">
        <v>1</v>
      </c>
      <c r="F408">
        <v>164</v>
      </c>
      <c r="G408" s="2">
        <f t="shared" si="18"/>
        <v>1.64</v>
      </c>
      <c r="H408">
        <v>35</v>
      </c>
      <c r="I408">
        <v>8</v>
      </c>
      <c r="J408">
        <v>27</v>
      </c>
      <c r="U408" s="3">
        <v>65</v>
      </c>
      <c r="V408" s="3">
        <v>8</v>
      </c>
      <c r="W408" s="3">
        <v>1</v>
      </c>
      <c r="X408" s="3">
        <v>18</v>
      </c>
      <c r="Y408" s="3">
        <v>0</v>
      </c>
      <c r="Z408" s="2">
        <v>45.75</v>
      </c>
      <c r="AA408" s="2">
        <v>88.07</v>
      </c>
      <c r="AB408" s="2">
        <v>180.51999999999998</v>
      </c>
      <c r="AC408" s="3">
        <v>4437.75</v>
      </c>
      <c r="AD408" s="3">
        <v>8542.7899999999991</v>
      </c>
      <c r="AE408" s="3">
        <v>0</v>
      </c>
      <c r="AF408" s="3">
        <v>4529.8999999999996</v>
      </c>
      <c r="AG408" s="3">
        <v>17510.439999999999</v>
      </c>
      <c r="AH408" s="4">
        <v>7.9130368999999998</v>
      </c>
    </row>
    <row r="409" spans="1:34" x14ac:dyDescent="0.25">
      <c r="A409">
        <v>2016</v>
      </c>
      <c r="B409">
        <v>242</v>
      </c>
      <c r="C409" s="1">
        <v>42611</v>
      </c>
      <c r="D409" t="s">
        <v>1518</v>
      </c>
      <c r="E409">
        <v>1</v>
      </c>
      <c r="F409">
        <v>109</v>
      </c>
      <c r="G409" s="2">
        <f t="shared" si="18"/>
        <v>1.0900000000000001</v>
      </c>
      <c r="H409">
        <v>28</v>
      </c>
      <c r="I409">
        <v>7</v>
      </c>
      <c r="J409">
        <v>21</v>
      </c>
      <c r="U409" s="3">
        <v>48</v>
      </c>
      <c r="V409" s="3">
        <v>3</v>
      </c>
      <c r="W409" s="3">
        <v>1</v>
      </c>
      <c r="X409" s="3">
        <v>26</v>
      </c>
      <c r="Y409" s="3">
        <v>4</v>
      </c>
      <c r="Z409" s="2">
        <v>42.78</v>
      </c>
      <c r="AA409" s="2">
        <v>52.84</v>
      </c>
      <c r="AB409" s="2">
        <v>187.15</v>
      </c>
      <c r="AC409" s="3">
        <v>4149.66</v>
      </c>
      <c r="AD409" s="3">
        <v>5125.4800000000005</v>
      </c>
      <c r="AE409" s="3">
        <v>1365.76</v>
      </c>
      <c r="AF409" s="3">
        <v>8878.409999999998</v>
      </c>
      <c r="AG409" s="3">
        <v>18153.549999999996</v>
      </c>
      <c r="AH409" s="4">
        <v>6.2934472999999995</v>
      </c>
    </row>
    <row r="410" spans="1:34" x14ac:dyDescent="0.25">
      <c r="A410">
        <v>2016</v>
      </c>
      <c r="B410">
        <v>242</v>
      </c>
      <c r="C410" s="1">
        <v>42611</v>
      </c>
      <c r="D410" t="s">
        <v>1519</v>
      </c>
      <c r="E410">
        <v>1</v>
      </c>
      <c r="F410">
        <v>190</v>
      </c>
      <c r="G410" s="2">
        <f t="shared" si="18"/>
        <v>1.9</v>
      </c>
      <c r="H410">
        <v>36</v>
      </c>
      <c r="I410">
        <v>9</v>
      </c>
      <c r="J410">
        <v>27</v>
      </c>
      <c r="U410" s="3">
        <v>51</v>
      </c>
      <c r="V410" s="3">
        <v>17</v>
      </c>
      <c r="W410" s="3">
        <v>1</v>
      </c>
      <c r="X410" s="3">
        <v>11</v>
      </c>
      <c r="Y410" s="3">
        <v>0</v>
      </c>
      <c r="Z410" s="2">
        <v>35.229999999999997</v>
      </c>
      <c r="AA410" s="2">
        <v>82.68</v>
      </c>
      <c r="AB410" s="2">
        <v>127.75</v>
      </c>
      <c r="AC410" s="3">
        <v>3417.3099999999995</v>
      </c>
      <c r="AD410" s="3">
        <v>8019.9599999999991</v>
      </c>
      <c r="AE410" s="3">
        <v>0</v>
      </c>
      <c r="AF410" s="3">
        <v>954.4799999999999</v>
      </c>
      <c r="AG410" s="3">
        <v>12391.749999999998</v>
      </c>
      <c r="AH410" s="4">
        <v>6.4010299999999996</v>
      </c>
    </row>
    <row r="411" spans="1:34" x14ac:dyDescent="0.25">
      <c r="A411">
        <v>2016</v>
      </c>
      <c r="B411">
        <v>242</v>
      </c>
      <c r="C411" s="1">
        <v>42611</v>
      </c>
      <c r="D411" t="s">
        <v>1520</v>
      </c>
      <c r="E411">
        <v>1</v>
      </c>
      <c r="F411">
        <v>170</v>
      </c>
      <c r="G411" s="2">
        <f t="shared" si="18"/>
        <v>1.7</v>
      </c>
      <c r="H411">
        <v>32</v>
      </c>
      <c r="I411">
        <v>8</v>
      </c>
      <c r="J411">
        <v>24</v>
      </c>
      <c r="U411" s="3">
        <v>55</v>
      </c>
      <c r="V411" s="3">
        <v>4</v>
      </c>
      <c r="W411" s="3">
        <v>0</v>
      </c>
      <c r="X411" s="3">
        <v>23</v>
      </c>
      <c r="Y411" s="3">
        <v>0</v>
      </c>
      <c r="Z411" s="2">
        <v>37.35</v>
      </c>
      <c r="AA411" s="2">
        <v>93.17</v>
      </c>
      <c r="AB411" s="2">
        <v>159.85</v>
      </c>
      <c r="AC411" s="3">
        <v>3622.95</v>
      </c>
      <c r="AD411" s="3">
        <v>9037.49</v>
      </c>
      <c r="AE411" s="3">
        <v>0</v>
      </c>
      <c r="AF411" s="3">
        <v>2845.01</v>
      </c>
      <c r="AG411" s="3">
        <v>15505.449999999999</v>
      </c>
      <c r="AH411" s="4">
        <v>5.7544279999999999</v>
      </c>
    </row>
    <row r="412" spans="1:34" x14ac:dyDescent="0.25">
      <c r="A412">
        <v>2016</v>
      </c>
      <c r="B412">
        <v>242</v>
      </c>
      <c r="C412" s="1">
        <v>42611</v>
      </c>
      <c r="D412" t="s">
        <v>1521</v>
      </c>
      <c r="E412">
        <v>1</v>
      </c>
      <c r="F412">
        <v>130</v>
      </c>
      <c r="G412" s="2">
        <f t="shared" si="18"/>
        <v>1.3</v>
      </c>
      <c r="H412">
        <v>31</v>
      </c>
      <c r="I412">
        <v>5</v>
      </c>
      <c r="J412">
        <v>26</v>
      </c>
      <c r="U412" s="3">
        <v>61</v>
      </c>
      <c r="V412" s="3">
        <v>3</v>
      </c>
      <c r="W412" s="3">
        <v>0</v>
      </c>
      <c r="X412" s="3">
        <v>29</v>
      </c>
      <c r="Y412" s="3">
        <v>6</v>
      </c>
      <c r="Z412" s="2">
        <v>74.099999999999994</v>
      </c>
      <c r="AA412" s="2">
        <v>47.76</v>
      </c>
      <c r="AB412" s="2">
        <v>200.62999999999997</v>
      </c>
      <c r="AC412" s="3">
        <v>7187.6999999999989</v>
      </c>
      <c r="AD412" s="3">
        <v>4632.7199999999993</v>
      </c>
      <c r="AE412" s="3">
        <v>2295.02</v>
      </c>
      <c r="AF412" s="3">
        <v>7640.6899999999987</v>
      </c>
      <c r="AG412" s="3">
        <v>19461.109999999997</v>
      </c>
      <c r="AH412" s="4">
        <v>6.7940448999999994</v>
      </c>
    </row>
    <row r="413" spans="1:34" x14ac:dyDescent="0.25">
      <c r="A413">
        <v>2016</v>
      </c>
      <c r="B413">
        <v>242</v>
      </c>
      <c r="C413" s="1">
        <v>42611</v>
      </c>
      <c r="D413" t="s">
        <v>1522</v>
      </c>
      <c r="E413">
        <v>1</v>
      </c>
      <c r="F413">
        <v>91</v>
      </c>
      <c r="G413" s="2">
        <f t="shared" si="18"/>
        <v>0.91</v>
      </c>
      <c r="H413">
        <v>28</v>
      </c>
      <c r="I413">
        <v>7</v>
      </c>
      <c r="J413">
        <v>21</v>
      </c>
      <c r="U413" s="3">
        <v>36</v>
      </c>
      <c r="V413" s="3">
        <v>3</v>
      </c>
      <c r="W413" s="3">
        <v>2</v>
      </c>
      <c r="X413" s="3">
        <v>11</v>
      </c>
      <c r="Y413" s="3">
        <v>2</v>
      </c>
      <c r="Z413" s="2">
        <v>23.55</v>
      </c>
      <c r="AA413" s="2">
        <v>31.34</v>
      </c>
      <c r="AB413" s="2">
        <v>84.48</v>
      </c>
      <c r="AC413" s="3">
        <v>2284.35</v>
      </c>
      <c r="AD413" s="3">
        <v>3039.98</v>
      </c>
      <c r="AE413" s="3">
        <v>787.63999999999987</v>
      </c>
      <c r="AF413" s="3">
        <v>2870.2299999999991</v>
      </c>
      <c r="AG413" s="3">
        <v>8194.56</v>
      </c>
      <c r="AH413" s="4">
        <v>3.4660718999999998</v>
      </c>
    </row>
    <row r="414" spans="1:34" x14ac:dyDescent="0.25">
      <c r="A414">
        <v>2016</v>
      </c>
      <c r="B414">
        <v>242</v>
      </c>
      <c r="C414" s="1">
        <v>42611</v>
      </c>
      <c r="D414" t="s">
        <v>1523</v>
      </c>
      <c r="E414">
        <v>1</v>
      </c>
      <c r="F414">
        <v>184</v>
      </c>
      <c r="G414" s="2">
        <f t="shared" si="18"/>
        <v>1.84</v>
      </c>
      <c r="H414">
        <v>34</v>
      </c>
      <c r="I414">
        <v>8</v>
      </c>
      <c r="J414">
        <v>26</v>
      </c>
      <c r="U414" s="3">
        <v>43</v>
      </c>
      <c r="V414" s="3">
        <v>22</v>
      </c>
      <c r="W414" s="3">
        <v>0</v>
      </c>
      <c r="X414" s="3">
        <v>9</v>
      </c>
      <c r="Y414" s="3">
        <v>0</v>
      </c>
      <c r="Z414" s="2">
        <v>34.340000000000003</v>
      </c>
      <c r="AA414" s="2">
        <v>81.55</v>
      </c>
      <c r="AB414" s="2">
        <v>129.97</v>
      </c>
      <c r="AC414" s="3">
        <v>3330.98</v>
      </c>
      <c r="AD414" s="3">
        <v>7910.3499999999995</v>
      </c>
      <c r="AE414" s="3">
        <v>0</v>
      </c>
      <c r="AF414" s="3">
        <v>1365.7599999999998</v>
      </c>
      <c r="AG414" s="3">
        <v>12607.09</v>
      </c>
      <c r="AH414" s="4">
        <v>5.7880190999999996</v>
      </c>
    </row>
    <row r="415" spans="1:34" x14ac:dyDescent="0.25">
      <c r="A415">
        <v>2016</v>
      </c>
      <c r="B415">
        <v>242</v>
      </c>
      <c r="C415" s="1">
        <v>42611</v>
      </c>
      <c r="D415" t="s">
        <v>1524</v>
      </c>
      <c r="E415">
        <v>1</v>
      </c>
      <c r="F415">
        <v>168</v>
      </c>
      <c r="G415" s="2">
        <f t="shared" si="18"/>
        <v>1.68</v>
      </c>
      <c r="H415">
        <v>34</v>
      </c>
      <c r="I415">
        <v>7</v>
      </c>
      <c r="J415">
        <v>27</v>
      </c>
      <c r="U415" s="3">
        <v>58</v>
      </c>
      <c r="V415" s="3">
        <v>9</v>
      </c>
      <c r="W415" s="3">
        <v>0</v>
      </c>
      <c r="X415" s="3">
        <v>15</v>
      </c>
      <c r="Y415" s="3">
        <v>0</v>
      </c>
      <c r="Z415" s="2">
        <v>34.659999999999997</v>
      </c>
      <c r="AA415" s="2">
        <v>78.39</v>
      </c>
      <c r="AB415" s="2">
        <v>143.66999999999999</v>
      </c>
      <c r="AC415" s="3">
        <v>3362.0199999999995</v>
      </c>
      <c r="AD415" s="3">
        <v>7603.829999999999</v>
      </c>
      <c r="AE415" s="3">
        <v>0</v>
      </c>
      <c r="AF415" s="3">
        <v>2970.14</v>
      </c>
      <c r="AG415" s="3">
        <v>13935.989999999998</v>
      </c>
      <c r="AH415" s="4">
        <v>4.5344977999999996</v>
      </c>
    </row>
    <row r="416" spans="1:34" x14ac:dyDescent="0.25">
      <c r="A416">
        <v>2016</v>
      </c>
      <c r="B416">
        <v>242</v>
      </c>
      <c r="C416" s="1">
        <v>42611</v>
      </c>
      <c r="D416" t="s">
        <v>1525</v>
      </c>
      <c r="E416">
        <v>1</v>
      </c>
      <c r="F416">
        <v>152</v>
      </c>
      <c r="G416" s="2">
        <f t="shared" si="18"/>
        <v>1.52</v>
      </c>
      <c r="H416">
        <v>30</v>
      </c>
      <c r="I416">
        <v>7</v>
      </c>
      <c r="J416">
        <v>23</v>
      </c>
      <c r="U416" s="3">
        <v>47</v>
      </c>
      <c r="V416" s="3">
        <v>1</v>
      </c>
      <c r="W416" s="3">
        <v>0</v>
      </c>
      <c r="X416" s="3">
        <v>17</v>
      </c>
      <c r="Y416" s="3">
        <v>1</v>
      </c>
      <c r="Z416" s="2">
        <v>33.83</v>
      </c>
      <c r="AA416" s="2">
        <v>69.099999999999994</v>
      </c>
      <c r="AB416" s="2">
        <v>143</v>
      </c>
      <c r="AC416" s="3">
        <v>3281.5099999999998</v>
      </c>
      <c r="AD416" s="3">
        <v>6702.6999999999989</v>
      </c>
      <c r="AE416" s="3">
        <v>431.65</v>
      </c>
      <c r="AF416" s="3">
        <v>3886.79</v>
      </c>
      <c r="AG416" s="3">
        <v>13871</v>
      </c>
      <c r="AH416" s="4">
        <v>5.8913046999999992</v>
      </c>
    </row>
    <row r="417" spans="1:34" x14ac:dyDescent="0.25">
      <c r="A417">
        <v>2016</v>
      </c>
      <c r="B417">
        <v>242</v>
      </c>
      <c r="C417" s="1">
        <v>42611</v>
      </c>
      <c r="D417" t="s">
        <v>1526</v>
      </c>
      <c r="E417">
        <v>1</v>
      </c>
      <c r="F417">
        <v>128</v>
      </c>
      <c r="G417" s="2">
        <f t="shared" si="18"/>
        <v>1.28</v>
      </c>
      <c r="H417">
        <v>29</v>
      </c>
      <c r="I417">
        <v>8</v>
      </c>
      <c r="J417">
        <v>21</v>
      </c>
      <c r="U417" s="3">
        <v>26</v>
      </c>
      <c r="V417" s="3">
        <v>5</v>
      </c>
      <c r="W417" s="3">
        <v>0</v>
      </c>
      <c r="X417" s="3">
        <v>9</v>
      </c>
      <c r="Y417" s="3">
        <v>4</v>
      </c>
      <c r="Z417" s="2">
        <v>23.53</v>
      </c>
      <c r="AA417" s="2">
        <v>38.15</v>
      </c>
      <c r="AB417" s="2">
        <v>92.649999999999991</v>
      </c>
      <c r="AC417" s="3">
        <v>2282.41</v>
      </c>
      <c r="AD417" s="3">
        <v>3700.5499999999993</v>
      </c>
      <c r="AE417" s="3">
        <v>1446.2699999999998</v>
      </c>
      <c r="AF417" s="3">
        <v>3004.0899999999997</v>
      </c>
      <c r="AG417" s="3">
        <v>8987.0499999999993</v>
      </c>
      <c r="AH417" s="4">
        <v>3.9507711999999997</v>
      </c>
    </row>
    <row r="418" spans="1:34" x14ac:dyDescent="0.25">
      <c r="A418">
        <v>2016</v>
      </c>
      <c r="B418">
        <v>242</v>
      </c>
      <c r="C418" s="1">
        <v>42611</v>
      </c>
      <c r="D418" t="s">
        <v>1527</v>
      </c>
      <c r="E418">
        <v>1</v>
      </c>
      <c r="F418">
        <v>174</v>
      </c>
      <c r="G418" s="2">
        <f t="shared" si="18"/>
        <v>1.74</v>
      </c>
      <c r="H418">
        <v>35</v>
      </c>
      <c r="I418">
        <v>7</v>
      </c>
      <c r="J418">
        <v>28</v>
      </c>
      <c r="U418" s="3">
        <v>77</v>
      </c>
      <c r="V418" s="3">
        <v>10</v>
      </c>
      <c r="W418" s="3">
        <v>1</v>
      </c>
      <c r="X418" s="3">
        <v>13</v>
      </c>
      <c r="Y418" s="3">
        <v>1</v>
      </c>
      <c r="Z418" s="2">
        <v>46.16</v>
      </c>
      <c r="AA418" s="2">
        <v>103.42</v>
      </c>
      <c r="AB418" s="2">
        <v>180.30999999999997</v>
      </c>
      <c r="AC418" s="3">
        <v>4477.5199999999995</v>
      </c>
      <c r="AD418" s="3">
        <v>10031.74</v>
      </c>
      <c r="AE418" s="3">
        <v>357.93</v>
      </c>
      <c r="AF418" s="3">
        <v>2980.8100000000004</v>
      </c>
      <c r="AG418" s="3">
        <v>17490.07</v>
      </c>
      <c r="AH418" s="4">
        <v>8.3244720999999995</v>
      </c>
    </row>
    <row r="419" spans="1:34" x14ac:dyDescent="0.25">
      <c r="A419">
        <v>2016</v>
      </c>
      <c r="B419">
        <v>242</v>
      </c>
      <c r="C419" s="1">
        <v>42611</v>
      </c>
      <c r="D419" t="s">
        <v>1528</v>
      </c>
      <c r="E419">
        <v>1</v>
      </c>
      <c r="F419">
        <v>170</v>
      </c>
      <c r="G419" s="2">
        <f t="shared" si="18"/>
        <v>1.7</v>
      </c>
      <c r="H419">
        <v>32</v>
      </c>
      <c r="I419">
        <v>8</v>
      </c>
      <c r="J419">
        <v>24</v>
      </c>
      <c r="U419" s="3">
        <v>39</v>
      </c>
      <c r="V419" s="3">
        <v>23</v>
      </c>
      <c r="W419" s="3">
        <v>1</v>
      </c>
      <c r="X419" s="3">
        <v>5</v>
      </c>
      <c r="Y419" s="3">
        <v>1</v>
      </c>
      <c r="Z419" s="2">
        <v>46.27</v>
      </c>
      <c r="AA419" s="2">
        <v>94.92</v>
      </c>
      <c r="AB419" s="2">
        <v>153.53</v>
      </c>
      <c r="AC419" s="3">
        <v>4488.1900000000005</v>
      </c>
      <c r="AD419" s="3">
        <v>9207.24</v>
      </c>
      <c r="AE419" s="3">
        <v>523.79999999999995</v>
      </c>
      <c r="AF419" s="3">
        <v>1196.98</v>
      </c>
      <c r="AG419" s="3">
        <v>14892.41</v>
      </c>
      <c r="AH419" s="4">
        <v>5.9839785000000001</v>
      </c>
    </row>
    <row r="420" spans="1:34" x14ac:dyDescent="0.25">
      <c r="A420">
        <v>2016</v>
      </c>
      <c r="B420">
        <v>242</v>
      </c>
      <c r="C420" s="1">
        <v>42611</v>
      </c>
      <c r="D420" t="s">
        <v>1529</v>
      </c>
      <c r="E420">
        <v>1</v>
      </c>
      <c r="F420">
        <v>81</v>
      </c>
      <c r="G420" s="2">
        <f t="shared" si="18"/>
        <v>0.81</v>
      </c>
      <c r="H420">
        <v>22</v>
      </c>
      <c r="I420">
        <v>7</v>
      </c>
      <c r="J420">
        <v>15</v>
      </c>
      <c r="U420" s="3">
        <v>14</v>
      </c>
      <c r="V420" s="3">
        <v>3</v>
      </c>
      <c r="W420" s="3">
        <v>0</v>
      </c>
      <c r="X420" s="3">
        <v>4</v>
      </c>
      <c r="Y420" s="3">
        <v>3</v>
      </c>
      <c r="Z420" s="2">
        <v>14.86</v>
      </c>
      <c r="AA420" s="2">
        <v>17.760000000000002</v>
      </c>
      <c r="AB420" s="2">
        <v>54.7</v>
      </c>
      <c r="AC420" s="3">
        <v>1441.4199999999998</v>
      </c>
      <c r="AD420" s="3">
        <v>1722.72</v>
      </c>
      <c r="AE420" s="3">
        <v>1021.4099999999999</v>
      </c>
      <c r="AF420" s="3">
        <v>2141.7599999999998</v>
      </c>
      <c r="AG420" s="3">
        <v>5305.9</v>
      </c>
      <c r="AH420" s="4">
        <v>2.1374046999999998</v>
      </c>
    </row>
    <row r="421" spans="1:34" x14ac:dyDescent="0.25">
      <c r="A421">
        <v>2016</v>
      </c>
      <c r="B421">
        <v>242</v>
      </c>
      <c r="C421" s="1">
        <v>42611</v>
      </c>
      <c r="D421" t="s">
        <v>1530</v>
      </c>
      <c r="E421">
        <v>1</v>
      </c>
      <c r="F421">
        <v>143</v>
      </c>
      <c r="G421" s="2">
        <f t="shared" si="18"/>
        <v>1.43</v>
      </c>
      <c r="H421">
        <v>32</v>
      </c>
      <c r="I421">
        <v>6</v>
      </c>
      <c r="J421">
        <v>26</v>
      </c>
      <c r="U421" s="3">
        <v>52</v>
      </c>
      <c r="V421" s="3">
        <v>0</v>
      </c>
      <c r="W421" s="3">
        <v>0</v>
      </c>
      <c r="X421" s="3">
        <v>18</v>
      </c>
      <c r="Y421" s="3">
        <v>2</v>
      </c>
      <c r="Z421" s="2">
        <v>39.28</v>
      </c>
      <c r="AA421" s="2">
        <v>67.28</v>
      </c>
      <c r="AB421" s="2">
        <v>172.12</v>
      </c>
      <c r="AC421" s="3">
        <v>3810.1600000000003</v>
      </c>
      <c r="AD421" s="3">
        <v>6526.16</v>
      </c>
      <c r="AE421" s="3">
        <v>642.14</v>
      </c>
      <c r="AF421" s="3">
        <v>6359.3200000000006</v>
      </c>
      <c r="AG421" s="3">
        <v>16695.64</v>
      </c>
      <c r="AH421" s="4">
        <v>6.1013485000000003</v>
      </c>
    </row>
    <row r="422" spans="1:34" x14ac:dyDescent="0.25">
      <c r="A422">
        <v>2016</v>
      </c>
      <c r="B422">
        <v>242</v>
      </c>
      <c r="C422" s="1">
        <v>42611</v>
      </c>
      <c r="D422" t="s">
        <v>1531</v>
      </c>
      <c r="E422">
        <v>1</v>
      </c>
      <c r="F422">
        <v>201</v>
      </c>
      <c r="G422" s="2">
        <f t="shared" si="18"/>
        <v>2.0099999999999998</v>
      </c>
      <c r="H422">
        <v>39</v>
      </c>
      <c r="I422">
        <v>7</v>
      </c>
      <c r="J422">
        <v>32</v>
      </c>
      <c r="U422" s="3">
        <v>90</v>
      </c>
      <c r="V422" s="3">
        <v>37</v>
      </c>
      <c r="W422" s="3">
        <v>2</v>
      </c>
      <c r="X422" s="3">
        <v>21</v>
      </c>
      <c r="Y422" s="3">
        <v>2</v>
      </c>
      <c r="Z422" s="2">
        <v>57.24</v>
      </c>
      <c r="AA422" s="2">
        <v>135.06</v>
      </c>
      <c r="AB422" s="2">
        <v>232.68</v>
      </c>
      <c r="AC422" s="3">
        <v>5552.28</v>
      </c>
      <c r="AD422" s="3">
        <v>13100.82</v>
      </c>
      <c r="AE422" s="3">
        <v>912.77</v>
      </c>
      <c r="AF422" s="3">
        <v>3916.8599999999992</v>
      </c>
      <c r="AG422" s="3">
        <v>22569.96</v>
      </c>
      <c r="AH422" s="4">
        <v>10.503024199999999</v>
      </c>
    </row>
    <row r="423" spans="1:34" x14ac:dyDescent="0.25">
      <c r="A423">
        <v>2016</v>
      </c>
      <c r="B423">
        <v>242</v>
      </c>
      <c r="C423" s="1">
        <v>42611</v>
      </c>
      <c r="D423" t="s">
        <v>1532</v>
      </c>
      <c r="E423">
        <v>1</v>
      </c>
      <c r="F423">
        <v>177</v>
      </c>
      <c r="G423" s="2">
        <f t="shared" si="18"/>
        <v>1.77</v>
      </c>
      <c r="H423">
        <v>36</v>
      </c>
      <c r="I423">
        <v>8</v>
      </c>
      <c r="J423">
        <v>28</v>
      </c>
      <c r="U423" s="3">
        <v>49</v>
      </c>
      <c r="V423" s="3">
        <v>28</v>
      </c>
      <c r="W423" s="3">
        <v>0</v>
      </c>
      <c r="X423" s="3">
        <v>21</v>
      </c>
      <c r="Y423" s="3">
        <v>1</v>
      </c>
      <c r="Z423" s="2">
        <v>50.25</v>
      </c>
      <c r="AA423" s="2">
        <v>108.48</v>
      </c>
      <c r="AB423" s="2">
        <v>191.66000000000003</v>
      </c>
      <c r="AC423" s="3">
        <v>4874.25</v>
      </c>
      <c r="AD423" s="3">
        <v>10522.560000000001</v>
      </c>
      <c r="AE423" s="3">
        <v>423.89</v>
      </c>
      <c r="AF423" s="3">
        <v>3194.21</v>
      </c>
      <c r="AG423" s="3">
        <v>18591.02</v>
      </c>
      <c r="AH423" s="4">
        <v>8.9149790000000007</v>
      </c>
    </row>
    <row r="424" spans="1:34" x14ac:dyDescent="0.25">
      <c r="A424">
        <v>2016</v>
      </c>
      <c r="B424">
        <v>242</v>
      </c>
      <c r="C424" s="1">
        <v>42611</v>
      </c>
      <c r="D424" t="s">
        <v>1533</v>
      </c>
      <c r="E424">
        <v>1</v>
      </c>
      <c r="F424">
        <v>157</v>
      </c>
      <c r="G424" s="2">
        <f t="shared" si="18"/>
        <v>1.57</v>
      </c>
      <c r="H424">
        <v>33</v>
      </c>
      <c r="I424">
        <v>7</v>
      </c>
      <c r="J424">
        <v>26</v>
      </c>
      <c r="U424" s="3">
        <v>70</v>
      </c>
      <c r="V424" s="3">
        <v>9</v>
      </c>
      <c r="W424" s="3">
        <v>1</v>
      </c>
      <c r="X424" s="3">
        <v>15</v>
      </c>
      <c r="Y424" s="3">
        <v>3</v>
      </c>
      <c r="Z424" s="2">
        <v>47.77</v>
      </c>
      <c r="AA424" s="2">
        <v>90.29</v>
      </c>
      <c r="AB424" s="2">
        <v>191.92000000000002</v>
      </c>
      <c r="AC424" s="3">
        <v>4633.6899999999996</v>
      </c>
      <c r="AD424" s="3">
        <v>8758.130000000001</v>
      </c>
      <c r="AE424" s="3">
        <v>1278.4599999999998</v>
      </c>
      <c r="AF424" s="3">
        <v>5224.42</v>
      </c>
      <c r="AG424" s="3">
        <v>18616.239999999998</v>
      </c>
      <c r="AH424" s="4">
        <v>8.8306859999999983</v>
      </c>
    </row>
    <row r="425" spans="1:34" x14ac:dyDescent="0.25">
      <c r="A425">
        <v>2016</v>
      </c>
      <c r="B425">
        <v>242</v>
      </c>
      <c r="C425" s="1">
        <v>42611</v>
      </c>
      <c r="D425" t="s">
        <v>1534</v>
      </c>
      <c r="E425">
        <v>1</v>
      </c>
      <c r="F425">
        <v>164</v>
      </c>
      <c r="G425" s="2">
        <f t="shared" si="18"/>
        <v>1.64</v>
      </c>
      <c r="H425">
        <v>32</v>
      </c>
      <c r="I425">
        <v>7</v>
      </c>
      <c r="J425">
        <v>25</v>
      </c>
      <c r="U425" s="3">
        <v>51</v>
      </c>
      <c r="V425" s="3">
        <v>18</v>
      </c>
      <c r="W425" s="3">
        <v>0</v>
      </c>
      <c r="X425" s="3">
        <v>15</v>
      </c>
      <c r="Y425" s="3">
        <v>0</v>
      </c>
      <c r="Z425" s="2">
        <v>40.33</v>
      </c>
      <c r="AA425" s="2">
        <v>83.58</v>
      </c>
      <c r="AB425" s="2">
        <v>147.57</v>
      </c>
      <c r="AC425" s="3">
        <v>3912.0099999999998</v>
      </c>
      <c r="AD425" s="3">
        <v>8107.2599999999993</v>
      </c>
      <c r="AE425" s="3">
        <v>0</v>
      </c>
      <c r="AF425" s="3">
        <v>2295.02</v>
      </c>
      <c r="AG425" s="3">
        <v>14314.289999999999</v>
      </c>
      <c r="AH425" s="4">
        <v>6.9593328999999997</v>
      </c>
    </row>
    <row r="426" spans="1:34" x14ac:dyDescent="0.25">
      <c r="A426">
        <v>2016</v>
      </c>
      <c r="B426">
        <v>242</v>
      </c>
      <c r="C426" s="1">
        <v>42611</v>
      </c>
      <c r="D426" t="s">
        <v>1535</v>
      </c>
      <c r="E426">
        <v>1</v>
      </c>
      <c r="F426">
        <v>176</v>
      </c>
      <c r="G426" s="2">
        <f t="shared" si="18"/>
        <v>1.76</v>
      </c>
      <c r="H426">
        <v>36</v>
      </c>
      <c r="I426">
        <v>7</v>
      </c>
      <c r="J426">
        <v>29</v>
      </c>
      <c r="U426" s="3">
        <v>83</v>
      </c>
      <c r="V426" s="3">
        <v>14</v>
      </c>
      <c r="W426" s="3">
        <v>2</v>
      </c>
      <c r="X426" s="3">
        <v>22</v>
      </c>
      <c r="Y426" s="3">
        <v>0</v>
      </c>
      <c r="Z426" s="2">
        <v>55.47</v>
      </c>
      <c r="AA426" s="2">
        <v>132.27000000000001</v>
      </c>
      <c r="AB426" s="2">
        <v>219.98000000000002</v>
      </c>
      <c r="AC426" s="3">
        <v>5380.5899999999992</v>
      </c>
      <c r="AD426" s="3">
        <v>12830.189999999999</v>
      </c>
      <c r="AE426" s="3">
        <v>0</v>
      </c>
      <c r="AF426" s="3">
        <v>3127.28</v>
      </c>
      <c r="AG426" s="3">
        <v>21338.059999999998</v>
      </c>
      <c r="AH426" s="4">
        <v>8.6741085999999985</v>
      </c>
    </row>
    <row r="427" spans="1:34" x14ac:dyDescent="0.25">
      <c r="A427">
        <v>2016</v>
      </c>
      <c r="B427">
        <v>242</v>
      </c>
      <c r="C427" s="1">
        <v>42611</v>
      </c>
      <c r="D427" t="s">
        <v>1536</v>
      </c>
      <c r="E427">
        <v>1</v>
      </c>
      <c r="F427">
        <v>153</v>
      </c>
      <c r="G427" s="2">
        <f t="shared" si="18"/>
        <v>1.53</v>
      </c>
      <c r="H427">
        <v>33</v>
      </c>
      <c r="I427">
        <v>6</v>
      </c>
      <c r="J427">
        <v>27</v>
      </c>
      <c r="U427" s="3">
        <v>54</v>
      </c>
      <c r="V427" s="3">
        <v>8</v>
      </c>
      <c r="W427" s="3">
        <v>0</v>
      </c>
      <c r="X427" s="3">
        <v>30</v>
      </c>
      <c r="Y427" s="3">
        <v>3</v>
      </c>
      <c r="Z427" s="2">
        <v>51.8</v>
      </c>
      <c r="AA427" s="2">
        <v>106.5</v>
      </c>
      <c r="AB427" s="2">
        <v>226.37</v>
      </c>
      <c r="AC427" s="3">
        <v>5024.5999999999995</v>
      </c>
      <c r="AD427" s="3">
        <v>10330.499999999998</v>
      </c>
      <c r="AE427" s="3">
        <v>1133.9299999999998</v>
      </c>
      <c r="AF427" s="3">
        <v>6602.7900000000009</v>
      </c>
      <c r="AG427" s="3">
        <v>21957.89</v>
      </c>
      <c r="AH427" s="4">
        <v>7.1223898999999999</v>
      </c>
    </row>
    <row r="428" spans="1:34" x14ac:dyDescent="0.25">
      <c r="A428">
        <v>2016</v>
      </c>
      <c r="B428">
        <v>242</v>
      </c>
      <c r="C428" s="1">
        <v>42611</v>
      </c>
      <c r="D428" t="s">
        <v>1537</v>
      </c>
      <c r="E428">
        <v>1</v>
      </c>
      <c r="F428">
        <v>167</v>
      </c>
      <c r="G428" s="2">
        <f t="shared" si="18"/>
        <v>1.67</v>
      </c>
      <c r="H428">
        <v>37</v>
      </c>
      <c r="I428">
        <v>7</v>
      </c>
      <c r="J428">
        <v>30</v>
      </c>
      <c r="U428" s="3">
        <v>62</v>
      </c>
      <c r="V428" s="3">
        <v>15</v>
      </c>
      <c r="W428" s="3">
        <v>0</v>
      </c>
      <c r="X428" s="3">
        <v>22</v>
      </c>
      <c r="Y428" s="3">
        <v>2</v>
      </c>
      <c r="Z428" s="2">
        <v>46.37</v>
      </c>
      <c r="AA428" s="2">
        <v>89.08</v>
      </c>
      <c r="AB428" s="2">
        <v>189.4</v>
      </c>
      <c r="AC428" s="3">
        <v>4497.8899999999994</v>
      </c>
      <c r="AD428" s="3">
        <v>8640.7599999999984</v>
      </c>
      <c r="AE428" s="3">
        <v>890.45999999999981</v>
      </c>
      <c r="AF428" s="3">
        <v>5233.1499999999996</v>
      </c>
      <c r="AG428" s="3">
        <v>18371.799999999996</v>
      </c>
      <c r="AH428" s="4">
        <v>7.6122883999999997</v>
      </c>
    </row>
    <row r="429" spans="1:34" x14ac:dyDescent="0.25">
      <c r="A429">
        <v>2016</v>
      </c>
      <c r="B429">
        <v>242</v>
      </c>
      <c r="C429" s="1">
        <v>42611</v>
      </c>
      <c r="D429" t="s">
        <v>1538</v>
      </c>
      <c r="E429">
        <v>1</v>
      </c>
      <c r="F429">
        <v>131</v>
      </c>
      <c r="G429" s="2">
        <f t="shared" si="18"/>
        <v>1.31</v>
      </c>
      <c r="H429">
        <v>33</v>
      </c>
      <c r="I429">
        <v>7</v>
      </c>
      <c r="J429">
        <v>26</v>
      </c>
      <c r="U429" s="3">
        <v>43</v>
      </c>
      <c r="V429" s="3">
        <v>14</v>
      </c>
      <c r="W429" s="3">
        <v>2</v>
      </c>
      <c r="X429" s="3">
        <v>19</v>
      </c>
      <c r="Y429" s="3">
        <v>0</v>
      </c>
      <c r="Z429" s="2">
        <v>33.31</v>
      </c>
      <c r="AA429" s="2">
        <v>55.71</v>
      </c>
      <c r="AB429" s="2">
        <v>121.94000000000001</v>
      </c>
      <c r="AC429" s="3">
        <v>3231.0699999999997</v>
      </c>
      <c r="AD429" s="3">
        <v>5403.87</v>
      </c>
      <c r="AE429" s="3">
        <v>0</v>
      </c>
      <c r="AF429" s="3">
        <v>3193.24</v>
      </c>
      <c r="AG429" s="3">
        <v>11828.179999999998</v>
      </c>
      <c r="AH429" s="4">
        <v>5.3017775</v>
      </c>
    </row>
    <row r="430" spans="1:34" x14ac:dyDescent="0.25">
      <c r="A430">
        <v>2016</v>
      </c>
      <c r="B430">
        <v>242</v>
      </c>
      <c r="C430" s="1">
        <v>42611</v>
      </c>
      <c r="D430" t="s">
        <v>1539</v>
      </c>
      <c r="E430">
        <v>1</v>
      </c>
      <c r="F430">
        <v>116</v>
      </c>
      <c r="G430" s="2">
        <f t="shared" si="18"/>
        <v>1.1599999999999999</v>
      </c>
      <c r="H430">
        <v>30</v>
      </c>
      <c r="I430">
        <v>8</v>
      </c>
      <c r="J430">
        <v>22</v>
      </c>
      <c r="U430" s="3">
        <v>39</v>
      </c>
      <c r="V430" s="3">
        <v>2</v>
      </c>
      <c r="W430" s="3">
        <v>1</v>
      </c>
      <c r="X430" s="3">
        <v>17</v>
      </c>
      <c r="Y430" s="3">
        <v>1</v>
      </c>
      <c r="Z430" s="2">
        <v>28.38</v>
      </c>
      <c r="AA430" s="2">
        <v>41.88</v>
      </c>
      <c r="AB430" s="2">
        <v>110.93</v>
      </c>
      <c r="AC430" s="3">
        <v>2752.8599999999997</v>
      </c>
      <c r="AD430" s="3">
        <v>4062.3599999999997</v>
      </c>
      <c r="AE430" s="3">
        <v>342.40999999999991</v>
      </c>
      <c r="AF430" s="3">
        <v>3944.9899999999993</v>
      </c>
      <c r="AG430" s="3">
        <v>10760.21</v>
      </c>
      <c r="AH430" s="4">
        <v>4.2459518999999997</v>
      </c>
    </row>
    <row r="431" spans="1:34" x14ac:dyDescent="0.25">
      <c r="A431">
        <v>2016</v>
      </c>
      <c r="B431">
        <v>242</v>
      </c>
      <c r="C431" s="1">
        <v>42611</v>
      </c>
      <c r="D431" t="s">
        <v>1540</v>
      </c>
      <c r="E431">
        <v>1</v>
      </c>
      <c r="F431">
        <v>139</v>
      </c>
      <c r="G431" s="2">
        <f t="shared" si="18"/>
        <v>1.39</v>
      </c>
      <c r="H431">
        <v>36</v>
      </c>
      <c r="I431">
        <v>7</v>
      </c>
      <c r="J431">
        <v>29</v>
      </c>
      <c r="U431" s="3">
        <v>61</v>
      </c>
      <c r="V431" s="3">
        <v>29</v>
      </c>
      <c r="W431" s="3">
        <v>2</v>
      </c>
      <c r="X431" s="3">
        <v>26</v>
      </c>
      <c r="Y431" s="3">
        <v>0</v>
      </c>
      <c r="Z431" s="2">
        <v>54.45</v>
      </c>
      <c r="AA431" s="2">
        <v>77.83</v>
      </c>
      <c r="AB431" s="2">
        <v>196.75</v>
      </c>
      <c r="AC431" s="3">
        <v>5281.65</v>
      </c>
      <c r="AD431" s="3">
        <v>7549.5099999999993</v>
      </c>
      <c r="AE431" s="3">
        <v>0</v>
      </c>
      <c r="AF431" s="3">
        <v>6253.59</v>
      </c>
      <c r="AG431" s="3">
        <v>19084.75</v>
      </c>
      <c r="AH431" s="4">
        <v>8.4087166</v>
      </c>
    </row>
    <row r="432" spans="1:34" x14ac:dyDescent="0.25">
      <c r="A432">
        <v>2016</v>
      </c>
      <c r="B432">
        <v>242</v>
      </c>
      <c r="C432" s="1">
        <v>42611</v>
      </c>
      <c r="D432" t="s">
        <v>1541</v>
      </c>
      <c r="E432">
        <v>1</v>
      </c>
      <c r="F432">
        <v>169</v>
      </c>
      <c r="G432" s="2">
        <f t="shared" si="18"/>
        <v>1.69</v>
      </c>
      <c r="H432">
        <v>37</v>
      </c>
      <c r="I432">
        <v>7</v>
      </c>
      <c r="J432">
        <v>30</v>
      </c>
      <c r="U432" s="3">
        <v>75</v>
      </c>
      <c r="V432" s="3">
        <v>22</v>
      </c>
      <c r="W432" s="3">
        <v>0</v>
      </c>
      <c r="X432" s="3">
        <v>23</v>
      </c>
      <c r="Y432" s="3">
        <v>0</v>
      </c>
      <c r="Z432" s="2">
        <v>47.48</v>
      </c>
      <c r="AA432" s="2">
        <v>88.26</v>
      </c>
      <c r="AB432" s="2">
        <v>174.28</v>
      </c>
      <c r="AC432" s="3">
        <v>4605.5599999999995</v>
      </c>
      <c r="AD432" s="3">
        <v>8561.2199999999993</v>
      </c>
      <c r="AE432" s="3">
        <v>0</v>
      </c>
      <c r="AF432" s="3">
        <v>3738.3799999999997</v>
      </c>
      <c r="AG432" s="3">
        <v>16905.16</v>
      </c>
      <c r="AH432" s="4">
        <v>8.2855266000000007</v>
      </c>
    </row>
    <row r="433" spans="1:34" x14ac:dyDescent="0.25">
      <c r="A433">
        <v>2016</v>
      </c>
      <c r="B433">
        <v>242</v>
      </c>
      <c r="C433" s="1">
        <v>42611</v>
      </c>
      <c r="D433" t="s">
        <v>1542</v>
      </c>
      <c r="E433">
        <v>1</v>
      </c>
      <c r="F433">
        <v>89</v>
      </c>
      <c r="G433" s="2">
        <f t="shared" si="18"/>
        <v>0.89</v>
      </c>
      <c r="H433">
        <v>27</v>
      </c>
      <c r="I433">
        <v>6</v>
      </c>
      <c r="J433">
        <v>21</v>
      </c>
      <c r="U433" s="3">
        <v>27</v>
      </c>
      <c r="V433" s="3">
        <v>6</v>
      </c>
      <c r="W433" s="3">
        <v>0</v>
      </c>
      <c r="X433" s="3">
        <v>5</v>
      </c>
      <c r="Y433" s="3">
        <v>5</v>
      </c>
      <c r="Z433" s="2">
        <v>20.36</v>
      </c>
      <c r="AA433" s="2">
        <v>23.36</v>
      </c>
      <c r="AB433" s="2">
        <v>78.199999999999989</v>
      </c>
      <c r="AC433" s="3">
        <v>1974.9199999999996</v>
      </c>
      <c r="AD433" s="3">
        <v>2265.9199999999996</v>
      </c>
      <c r="AE433" s="3">
        <v>2357.1</v>
      </c>
      <c r="AF433" s="3">
        <v>3344.5600000000004</v>
      </c>
      <c r="AG433" s="3">
        <v>7585.4</v>
      </c>
      <c r="AH433" s="4">
        <v>3.3084663000000001</v>
      </c>
    </row>
    <row r="434" spans="1:34" x14ac:dyDescent="0.25">
      <c r="A434">
        <v>2016</v>
      </c>
      <c r="B434">
        <v>242</v>
      </c>
      <c r="C434" s="1">
        <v>42611</v>
      </c>
      <c r="D434" t="s">
        <v>1543</v>
      </c>
      <c r="E434">
        <v>1</v>
      </c>
      <c r="F434">
        <v>125</v>
      </c>
      <c r="G434" s="2">
        <f t="shared" si="18"/>
        <v>1.25</v>
      </c>
      <c r="H434">
        <v>33</v>
      </c>
      <c r="I434">
        <v>6</v>
      </c>
      <c r="J434">
        <v>27</v>
      </c>
      <c r="U434" s="3">
        <v>47</v>
      </c>
      <c r="V434" s="3">
        <v>9</v>
      </c>
      <c r="W434" s="3">
        <v>0</v>
      </c>
      <c r="X434" s="3">
        <v>9</v>
      </c>
      <c r="Y434" s="3">
        <v>4</v>
      </c>
      <c r="Z434" s="2">
        <v>27.46</v>
      </c>
      <c r="AA434" s="2">
        <v>38.01</v>
      </c>
      <c r="AB434" s="2">
        <v>109.07000000000001</v>
      </c>
      <c r="AC434" s="3">
        <v>2663.62</v>
      </c>
      <c r="AD434" s="3">
        <v>3686.9699999999993</v>
      </c>
      <c r="AE434" s="3">
        <v>1581.1</v>
      </c>
      <c r="AF434" s="3">
        <v>4229.2</v>
      </c>
      <c r="AG434" s="3">
        <v>10579.789999999999</v>
      </c>
      <c r="AH434" s="4">
        <v>4.5400849999999995</v>
      </c>
    </row>
    <row r="435" spans="1:34" x14ac:dyDescent="0.25">
      <c r="A435">
        <v>2016</v>
      </c>
      <c r="B435">
        <v>242</v>
      </c>
      <c r="C435" s="1">
        <v>42611</v>
      </c>
      <c r="D435" t="s">
        <v>1544</v>
      </c>
      <c r="E435">
        <v>1</v>
      </c>
      <c r="F435">
        <v>180</v>
      </c>
      <c r="G435" s="2">
        <f t="shared" si="18"/>
        <v>1.8</v>
      </c>
      <c r="H435">
        <v>36</v>
      </c>
      <c r="I435">
        <v>8</v>
      </c>
      <c r="J435">
        <v>27</v>
      </c>
      <c r="U435" s="3">
        <v>58</v>
      </c>
      <c r="V435" s="3">
        <v>11</v>
      </c>
      <c r="W435" s="3">
        <v>0</v>
      </c>
      <c r="X435" s="3">
        <v>12</v>
      </c>
      <c r="Y435" s="3">
        <v>0</v>
      </c>
      <c r="Z435" s="2">
        <v>44.56</v>
      </c>
      <c r="AA435" s="2">
        <v>104.93</v>
      </c>
      <c r="AB435" s="2">
        <v>188.07</v>
      </c>
      <c r="AC435" s="3">
        <v>4322.32</v>
      </c>
      <c r="AD435" s="3">
        <v>10178.210000000001</v>
      </c>
      <c r="AE435" s="3">
        <v>0</v>
      </c>
      <c r="AF435" s="3">
        <v>3742.2599999999993</v>
      </c>
      <c r="AG435" s="3">
        <v>18242.79</v>
      </c>
      <c r="AH435" s="4">
        <v>7.2452597999999995</v>
      </c>
    </row>
    <row r="436" spans="1:34" x14ac:dyDescent="0.25">
      <c r="A436">
        <v>2016</v>
      </c>
      <c r="B436">
        <v>242</v>
      </c>
      <c r="C436" s="1">
        <v>42611</v>
      </c>
      <c r="D436" t="s">
        <v>1545</v>
      </c>
      <c r="E436">
        <v>1</v>
      </c>
      <c r="F436">
        <v>178</v>
      </c>
      <c r="G436" s="2">
        <f t="shared" si="18"/>
        <v>1.78</v>
      </c>
      <c r="H436">
        <v>35</v>
      </c>
      <c r="I436">
        <v>7</v>
      </c>
      <c r="J436">
        <v>28</v>
      </c>
      <c r="U436" s="3">
        <v>58</v>
      </c>
      <c r="V436" s="3">
        <v>13</v>
      </c>
      <c r="W436" s="3">
        <v>3</v>
      </c>
      <c r="X436" s="3">
        <v>24</v>
      </c>
      <c r="Y436" s="3">
        <v>1</v>
      </c>
      <c r="Z436" s="2">
        <v>50.8</v>
      </c>
      <c r="AA436" s="2">
        <v>107.69</v>
      </c>
      <c r="AB436" s="2">
        <v>199.49</v>
      </c>
      <c r="AC436" s="3">
        <v>4927.5999999999995</v>
      </c>
      <c r="AD436" s="3">
        <v>10445.929999999998</v>
      </c>
      <c r="AE436" s="3">
        <v>420.01</v>
      </c>
      <c r="AF436" s="3">
        <v>3976.9999999999995</v>
      </c>
      <c r="AG436" s="3">
        <v>19350.53</v>
      </c>
      <c r="AH436" s="4">
        <v>8.7292240000000003</v>
      </c>
    </row>
    <row r="437" spans="1:34" x14ac:dyDescent="0.25">
      <c r="A437">
        <v>2016</v>
      </c>
      <c r="B437">
        <v>242</v>
      </c>
      <c r="C437" s="1">
        <v>42611</v>
      </c>
      <c r="D437" t="s">
        <v>1546</v>
      </c>
      <c r="E437">
        <v>1</v>
      </c>
      <c r="F437">
        <v>139</v>
      </c>
      <c r="G437" s="2">
        <f t="shared" si="18"/>
        <v>1.39</v>
      </c>
      <c r="H437">
        <v>32</v>
      </c>
      <c r="I437">
        <v>6</v>
      </c>
      <c r="J437">
        <v>26</v>
      </c>
      <c r="U437" s="3">
        <v>59</v>
      </c>
      <c r="V437" s="3">
        <v>3</v>
      </c>
      <c r="W437" s="3">
        <v>1</v>
      </c>
      <c r="X437" s="3">
        <v>28</v>
      </c>
      <c r="Y437" s="3">
        <v>0</v>
      </c>
      <c r="Z437" s="2">
        <v>43.45</v>
      </c>
      <c r="AA437" s="2">
        <v>75.150000000000006</v>
      </c>
      <c r="AB437" s="2">
        <v>183.24</v>
      </c>
      <c r="AC437" s="3">
        <v>4214.6499999999996</v>
      </c>
      <c r="AD437" s="3">
        <v>7289.55</v>
      </c>
      <c r="AE437" s="3">
        <v>0</v>
      </c>
      <c r="AF437" s="3">
        <v>6270.08</v>
      </c>
      <c r="AG437" s="3">
        <v>17774.28</v>
      </c>
      <c r="AH437" s="4">
        <v>6.9992289999999988</v>
      </c>
    </row>
    <row r="438" spans="1:34" x14ac:dyDescent="0.25">
      <c r="A438">
        <v>2016</v>
      </c>
      <c r="B438">
        <v>242</v>
      </c>
      <c r="C438" s="1">
        <v>42611</v>
      </c>
      <c r="D438" t="s">
        <v>1547</v>
      </c>
      <c r="E438">
        <v>1</v>
      </c>
      <c r="F438">
        <v>159</v>
      </c>
      <c r="G438" s="2">
        <f t="shared" si="18"/>
        <v>1.59</v>
      </c>
      <c r="H438">
        <v>38</v>
      </c>
      <c r="I438">
        <v>7</v>
      </c>
      <c r="J438">
        <v>31</v>
      </c>
      <c r="U438" s="3">
        <v>60</v>
      </c>
      <c r="V438" s="3">
        <v>23</v>
      </c>
      <c r="W438" s="3">
        <v>0</v>
      </c>
      <c r="X438" s="3">
        <v>25</v>
      </c>
      <c r="Y438" s="3">
        <v>3</v>
      </c>
      <c r="Z438" s="2">
        <v>45.45</v>
      </c>
      <c r="AA438" s="2">
        <v>83.06</v>
      </c>
      <c r="AB438" s="2">
        <v>182.34999999999997</v>
      </c>
      <c r="AC438" s="3">
        <v>4408.6499999999996</v>
      </c>
      <c r="AD438" s="3">
        <v>8056.82</v>
      </c>
      <c r="AE438" s="3">
        <v>1048.57</v>
      </c>
      <c r="AF438" s="3">
        <v>5222.4800000000005</v>
      </c>
      <c r="AG438" s="3">
        <v>17687.95</v>
      </c>
      <c r="AH438" s="4">
        <v>7.2303993999999996</v>
      </c>
    </row>
    <row r="439" spans="1:34" x14ac:dyDescent="0.25">
      <c r="A439">
        <v>2016</v>
      </c>
      <c r="B439">
        <v>242</v>
      </c>
      <c r="C439" s="1">
        <v>42611</v>
      </c>
      <c r="D439" t="s">
        <v>1548</v>
      </c>
      <c r="E439">
        <v>1</v>
      </c>
      <c r="F439">
        <v>166</v>
      </c>
      <c r="G439" s="2">
        <f t="shared" si="18"/>
        <v>1.66</v>
      </c>
      <c r="H439">
        <v>33</v>
      </c>
      <c r="I439">
        <v>6</v>
      </c>
      <c r="J439">
        <v>27</v>
      </c>
      <c r="U439" s="3">
        <v>66</v>
      </c>
      <c r="V439" s="3">
        <v>20</v>
      </c>
      <c r="W439" s="3">
        <v>0</v>
      </c>
      <c r="X439" s="3">
        <v>21</v>
      </c>
      <c r="Y439" s="3">
        <v>3</v>
      </c>
      <c r="Z439" s="2">
        <v>50.09</v>
      </c>
      <c r="AA439" s="2">
        <v>105.13</v>
      </c>
      <c r="AB439" s="2">
        <v>197.17</v>
      </c>
      <c r="AC439" s="3">
        <v>4858.7299999999996</v>
      </c>
      <c r="AD439" s="3">
        <v>10197.609999999999</v>
      </c>
      <c r="AE439" s="3">
        <v>1205.71</v>
      </c>
      <c r="AF439" s="3">
        <v>4069.1499999999996</v>
      </c>
      <c r="AG439" s="3">
        <v>19125.489999999998</v>
      </c>
      <c r="AH439" s="4">
        <v>8.5385413999999997</v>
      </c>
    </row>
    <row r="440" spans="1:34" x14ac:dyDescent="0.25">
      <c r="A440">
        <v>2016</v>
      </c>
      <c r="B440">
        <v>242</v>
      </c>
      <c r="C440" s="1">
        <v>42611</v>
      </c>
      <c r="D440" t="s">
        <v>1549</v>
      </c>
      <c r="E440">
        <v>1</v>
      </c>
      <c r="F440">
        <v>161</v>
      </c>
      <c r="G440" s="2">
        <f t="shared" si="18"/>
        <v>1.61</v>
      </c>
      <c r="H440">
        <v>37</v>
      </c>
      <c r="I440">
        <v>6</v>
      </c>
      <c r="J440">
        <v>31</v>
      </c>
      <c r="U440" s="3">
        <v>73</v>
      </c>
      <c r="V440" s="3">
        <v>25</v>
      </c>
      <c r="W440" s="3">
        <v>0</v>
      </c>
      <c r="X440" s="3">
        <v>37</v>
      </c>
      <c r="Y440" s="3">
        <v>1</v>
      </c>
      <c r="Z440" s="2">
        <v>61.81</v>
      </c>
      <c r="AA440" s="2">
        <v>121.53</v>
      </c>
      <c r="AB440" s="2">
        <v>239.76</v>
      </c>
      <c r="AC440" s="3">
        <v>5995.57</v>
      </c>
      <c r="AD440" s="3">
        <v>11788.409999999998</v>
      </c>
      <c r="AE440" s="3">
        <v>319.13</v>
      </c>
      <c r="AF440" s="3">
        <v>5472.7400000000007</v>
      </c>
      <c r="AG440" s="3">
        <v>23256.719999999998</v>
      </c>
      <c r="AH440" s="4">
        <v>9.9512299999999989</v>
      </c>
    </row>
    <row r="441" spans="1:34" x14ac:dyDescent="0.25">
      <c r="A441">
        <v>2016</v>
      </c>
      <c r="B441">
        <v>242</v>
      </c>
      <c r="C441" s="1">
        <v>42611</v>
      </c>
      <c r="D441" t="s">
        <v>1550</v>
      </c>
      <c r="E441">
        <v>1</v>
      </c>
      <c r="F441">
        <v>120</v>
      </c>
      <c r="G441" s="2">
        <f t="shared" si="18"/>
        <v>1.2</v>
      </c>
      <c r="H441">
        <v>28</v>
      </c>
      <c r="I441">
        <v>8</v>
      </c>
      <c r="J441">
        <v>20</v>
      </c>
      <c r="U441" s="3">
        <v>33</v>
      </c>
      <c r="V441" s="3">
        <v>0</v>
      </c>
      <c r="W441" s="3">
        <v>0</v>
      </c>
      <c r="X441" s="3">
        <v>14</v>
      </c>
      <c r="Y441" s="3">
        <v>3</v>
      </c>
      <c r="Z441" s="2">
        <v>30.77</v>
      </c>
      <c r="AA441" s="2">
        <v>46.46</v>
      </c>
      <c r="AB441" s="2">
        <v>131.17000000000002</v>
      </c>
      <c r="AC441" s="3">
        <v>2984.69</v>
      </c>
      <c r="AD441" s="3">
        <v>4506.62</v>
      </c>
      <c r="AE441" s="3">
        <v>1329.87</v>
      </c>
      <c r="AF441" s="3">
        <v>5232.1799999999994</v>
      </c>
      <c r="AG441" s="3">
        <v>12723.489999999998</v>
      </c>
      <c r="AH441" s="4">
        <v>4.5848698999999993</v>
      </c>
    </row>
    <row r="442" spans="1:34" x14ac:dyDescent="0.25">
      <c r="A442">
        <v>2016</v>
      </c>
      <c r="B442">
        <v>242</v>
      </c>
      <c r="C442" s="1">
        <v>42611</v>
      </c>
      <c r="D442" t="s">
        <v>1551</v>
      </c>
      <c r="E442">
        <v>1</v>
      </c>
      <c r="F442">
        <v>182</v>
      </c>
      <c r="G442" s="2">
        <f t="shared" si="18"/>
        <v>1.82</v>
      </c>
      <c r="H442">
        <v>35</v>
      </c>
      <c r="I442">
        <v>6</v>
      </c>
      <c r="J442">
        <v>29</v>
      </c>
      <c r="U442" s="3">
        <v>59</v>
      </c>
      <c r="V442" s="3">
        <v>9</v>
      </c>
      <c r="W442" s="3">
        <v>1</v>
      </c>
      <c r="X442" s="3">
        <v>25</v>
      </c>
      <c r="Y442" s="3">
        <v>0</v>
      </c>
      <c r="Z442" s="2">
        <v>51.98</v>
      </c>
      <c r="AA442" s="2">
        <v>126.41</v>
      </c>
      <c r="AB442" s="2">
        <v>218.7</v>
      </c>
      <c r="AC442" s="3">
        <v>5042.0599999999995</v>
      </c>
      <c r="AD442" s="3">
        <v>12261.769999999999</v>
      </c>
      <c r="AE442" s="3">
        <v>0</v>
      </c>
      <c r="AF442" s="3">
        <v>3910.0700000000006</v>
      </c>
      <c r="AG442" s="3">
        <v>21213.899999999998</v>
      </c>
      <c r="AH442" s="4">
        <v>8.7069819000000006</v>
      </c>
    </row>
    <row r="443" spans="1:34" x14ac:dyDescent="0.25">
      <c r="A443">
        <v>2016</v>
      </c>
      <c r="B443">
        <v>242</v>
      </c>
      <c r="C443" s="1">
        <v>42611</v>
      </c>
      <c r="D443" t="s">
        <v>1552</v>
      </c>
      <c r="E443">
        <v>1</v>
      </c>
      <c r="F443">
        <v>119</v>
      </c>
      <c r="G443" s="2">
        <f t="shared" si="18"/>
        <v>1.19</v>
      </c>
      <c r="H443">
        <v>31</v>
      </c>
      <c r="I443">
        <v>7</v>
      </c>
      <c r="J443">
        <v>24</v>
      </c>
      <c r="U443" s="3">
        <v>38</v>
      </c>
      <c r="V443" s="3">
        <v>9</v>
      </c>
      <c r="W443" s="3">
        <v>0</v>
      </c>
      <c r="X443" s="3">
        <v>13</v>
      </c>
      <c r="Y443" s="3">
        <v>4</v>
      </c>
      <c r="Z443" s="2">
        <v>32.4</v>
      </c>
      <c r="AA443" s="2">
        <v>47.46</v>
      </c>
      <c r="AB443" s="2">
        <v>127.53999999999999</v>
      </c>
      <c r="AC443" s="3">
        <v>3142.7999999999993</v>
      </c>
      <c r="AD443" s="3">
        <v>4603.62</v>
      </c>
      <c r="AE443" s="3">
        <v>2166.9799999999996</v>
      </c>
      <c r="AF443" s="3">
        <v>4624.96</v>
      </c>
      <c r="AG443" s="3">
        <v>12371.38</v>
      </c>
      <c r="AH443" s="4">
        <v>4.8730763000000001</v>
      </c>
    </row>
    <row r="444" spans="1:34" x14ac:dyDescent="0.25">
      <c r="A444">
        <v>2016</v>
      </c>
      <c r="B444">
        <v>242</v>
      </c>
      <c r="C444" s="1">
        <v>42611</v>
      </c>
      <c r="D444" t="s">
        <v>1553</v>
      </c>
      <c r="E444">
        <v>1</v>
      </c>
      <c r="F444">
        <v>154</v>
      </c>
      <c r="G444" s="2">
        <f t="shared" si="18"/>
        <v>1.54</v>
      </c>
      <c r="H444">
        <v>33</v>
      </c>
      <c r="I444">
        <v>6</v>
      </c>
      <c r="J444">
        <v>27</v>
      </c>
      <c r="U444" s="3">
        <v>58</v>
      </c>
      <c r="V444" s="3">
        <v>9</v>
      </c>
      <c r="W444" s="3">
        <v>0</v>
      </c>
      <c r="X444" s="3">
        <v>13</v>
      </c>
      <c r="Y444" s="3">
        <v>3</v>
      </c>
      <c r="Z444" s="2">
        <v>35.03</v>
      </c>
      <c r="AA444" s="2">
        <v>66.099999999999994</v>
      </c>
      <c r="AB444" s="2">
        <v>141.18</v>
      </c>
      <c r="AC444" s="3">
        <v>3397.9099999999994</v>
      </c>
      <c r="AD444" s="3">
        <v>6411.6999999999989</v>
      </c>
      <c r="AE444" s="3">
        <v>1526.7799999999997</v>
      </c>
      <c r="AF444" s="3">
        <v>3884.849999999999</v>
      </c>
      <c r="AG444" s="3">
        <v>13694.459999999997</v>
      </c>
      <c r="AH444" s="4">
        <v>6.4062388999999991</v>
      </c>
    </row>
    <row r="445" spans="1:34" x14ac:dyDescent="0.25">
      <c r="A445">
        <v>2016</v>
      </c>
      <c r="B445">
        <v>242</v>
      </c>
      <c r="C445" s="1">
        <v>42611</v>
      </c>
      <c r="D445" t="s">
        <v>1554</v>
      </c>
      <c r="E445">
        <v>1</v>
      </c>
      <c r="F445">
        <v>170</v>
      </c>
      <c r="G445" s="2">
        <f t="shared" si="18"/>
        <v>1.7</v>
      </c>
      <c r="H445">
        <v>35</v>
      </c>
      <c r="I445">
        <v>8</v>
      </c>
      <c r="J445">
        <v>27</v>
      </c>
      <c r="U445" s="3">
        <v>55</v>
      </c>
      <c r="V445" s="3">
        <v>16</v>
      </c>
      <c r="W445" s="3">
        <v>0</v>
      </c>
      <c r="X445" s="3">
        <v>16</v>
      </c>
      <c r="Y445" s="3">
        <v>0</v>
      </c>
      <c r="Z445" s="2">
        <v>36.04</v>
      </c>
      <c r="AA445" s="2">
        <v>74.5</v>
      </c>
      <c r="AB445" s="2">
        <v>136.12</v>
      </c>
      <c r="AC445" s="3">
        <v>3495.88</v>
      </c>
      <c r="AD445" s="3">
        <v>7226.4999999999991</v>
      </c>
      <c r="AE445" s="3">
        <v>0</v>
      </c>
      <c r="AF445" s="3">
        <v>2481.2600000000002</v>
      </c>
      <c r="AG445" s="3">
        <v>13203.64</v>
      </c>
      <c r="AH445" s="4">
        <v>6.0913477999999994</v>
      </c>
    </row>
    <row r="446" spans="1:34" x14ac:dyDescent="0.25">
      <c r="A446">
        <v>2016</v>
      </c>
      <c r="B446">
        <v>242</v>
      </c>
      <c r="C446" s="1">
        <v>42611</v>
      </c>
      <c r="D446" t="s">
        <v>1555</v>
      </c>
      <c r="E446">
        <v>1</v>
      </c>
      <c r="F446">
        <v>181</v>
      </c>
      <c r="G446" s="2">
        <f t="shared" si="18"/>
        <v>1.81</v>
      </c>
      <c r="H446">
        <v>35</v>
      </c>
      <c r="I446">
        <v>6</v>
      </c>
      <c r="J446">
        <v>29</v>
      </c>
      <c r="U446" s="3">
        <v>67</v>
      </c>
      <c r="V446" s="3">
        <v>14</v>
      </c>
      <c r="W446" s="3">
        <v>1</v>
      </c>
      <c r="X446" s="3">
        <v>28</v>
      </c>
      <c r="Y446" s="3">
        <v>0</v>
      </c>
      <c r="Z446" s="2">
        <v>59.76</v>
      </c>
      <c r="AA446" s="2">
        <v>142.93</v>
      </c>
      <c r="AB446" s="2">
        <v>233.28</v>
      </c>
      <c r="AC446" s="3">
        <v>5796.7199999999993</v>
      </c>
      <c r="AD446" s="3">
        <v>13864.21</v>
      </c>
      <c r="AE446" s="3">
        <v>1258.0900000000001</v>
      </c>
      <c r="AF446" s="3">
        <v>2967.23</v>
      </c>
      <c r="AG446" s="3">
        <v>22628.16</v>
      </c>
      <c r="AH446" s="4">
        <v>11.0356027</v>
      </c>
    </row>
    <row r="447" spans="1:34" x14ac:dyDescent="0.25">
      <c r="A447">
        <v>2016</v>
      </c>
      <c r="B447">
        <v>242</v>
      </c>
      <c r="C447" s="1">
        <v>42611</v>
      </c>
      <c r="D447" t="s">
        <v>1556</v>
      </c>
      <c r="E447">
        <v>1</v>
      </c>
      <c r="F447">
        <v>82</v>
      </c>
      <c r="G447" s="2">
        <f t="shared" si="18"/>
        <v>0.82</v>
      </c>
      <c r="H447">
        <v>23</v>
      </c>
      <c r="I447">
        <v>6</v>
      </c>
      <c r="J447">
        <v>17</v>
      </c>
      <c r="U447" s="3">
        <v>33</v>
      </c>
      <c r="V447" s="3">
        <v>0</v>
      </c>
      <c r="W447" s="3">
        <v>0</v>
      </c>
      <c r="X447" s="3">
        <v>6</v>
      </c>
      <c r="Y447" s="3">
        <v>3</v>
      </c>
      <c r="Z447" s="2">
        <v>15.86</v>
      </c>
      <c r="AA447" s="2">
        <v>21.61</v>
      </c>
      <c r="AB447" s="2">
        <v>98.309999999999988</v>
      </c>
      <c r="AC447" s="3">
        <v>1538.4199999999998</v>
      </c>
      <c r="AD447" s="3">
        <v>2096.17</v>
      </c>
      <c r="AE447" s="3">
        <v>1478.28</v>
      </c>
      <c r="AF447" s="3">
        <v>5901.4800000000005</v>
      </c>
      <c r="AG447" s="3">
        <v>9536.07</v>
      </c>
      <c r="AH447" s="4">
        <v>2.0603188000000001</v>
      </c>
    </row>
    <row r="448" spans="1:34" x14ac:dyDescent="0.25">
      <c r="A448">
        <v>2016</v>
      </c>
      <c r="B448">
        <v>242</v>
      </c>
      <c r="C448" s="1">
        <v>42611</v>
      </c>
      <c r="D448" t="s">
        <v>1557</v>
      </c>
      <c r="E448">
        <v>1</v>
      </c>
      <c r="F448">
        <v>97</v>
      </c>
      <c r="G448" s="2">
        <f t="shared" si="18"/>
        <v>0.97</v>
      </c>
      <c r="H448">
        <v>29</v>
      </c>
      <c r="I448">
        <v>6</v>
      </c>
      <c r="J448">
        <v>23</v>
      </c>
      <c r="U448" s="3">
        <v>41</v>
      </c>
      <c r="V448" s="3">
        <v>8</v>
      </c>
      <c r="W448" s="3">
        <v>1</v>
      </c>
      <c r="X448" s="3">
        <v>17</v>
      </c>
      <c r="Y448" s="3">
        <v>4</v>
      </c>
      <c r="Z448" s="2">
        <v>33.299999999999997</v>
      </c>
      <c r="AA448" s="2">
        <v>36.64</v>
      </c>
      <c r="AB448" s="2">
        <v>129.97999999999999</v>
      </c>
      <c r="AC448" s="3">
        <v>3230.0999999999995</v>
      </c>
      <c r="AD448" s="3">
        <v>3554.0799999999995</v>
      </c>
      <c r="AE448" s="3">
        <v>1394.86</v>
      </c>
      <c r="AF448" s="3">
        <v>5823.88</v>
      </c>
      <c r="AG448" s="3">
        <v>12608.059999999998</v>
      </c>
      <c r="AH448" s="4">
        <v>4.6943247000000001</v>
      </c>
    </row>
    <row r="449" spans="1:34" x14ac:dyDescent="0.25">
      <c r="A449">
        <v>2016</v>
      </c>
      <c r="B449">
        <v>242</v>
      </c>
      <c r="C449" s="1">
        <v>42611</v>
      </c>
      <c r="D449" t="s">
        <v>1558</v>
      </c>
      <c r="E449">
        <v>1</v>
      </c>
      <c r="F449">
        <v>126</v>
      </c>
      <c r="G449" s="2">
        <f t="shared" si="18"/>
        <v>1.26</v>
      </c>
      <c r="H449">
        <v>34</v>
      </c>
      <c r="I449">
        <v>6</v>
      </c>
      <c r="J449">
        <v>28</v>
      </c>
      <c r="U449" s="3">
        <v>57</v>
      </c>
      <c r="V449" s="3">
        <v>9</v>
      </c>
      <c r="W449" s="3">
        <v>0</v>
      </c>
      <c r="X449" s="3">
        <v>19</v>
      </c>
      <c r="Y449" s="3">
        <v>4</v>
      </c>
      <c r="Z449" s="2">
        <v>46.05</v>
      </c>
      <c r="AA449" s="2">
        <v>64.3</v>
      </c>
      <c r="AB449" s="2">
        <v>188.82</v>
      </c>
      <c r="AC449" s="3">
        <v>4466.8499999999985</v>
      </c>
      <c r="AD449" s="3">
        <v>6237.0999999999985</v>
      </c>
      <c r="AE449" s="3">
        <v>1889.56</v>
      </c>
      <c r="AF449" s="3">
        <v>7611.5899999999992</v>
      </c>
      <c r="AG449" s="3">
        <v>18315.539999999997</v>
      </c>
      <c r="AH449" s="4">
        <v>7.0444019000000004</v>
      </c>
    </row>
    <row r="450" spans="1:34" x14ac:dyDescent="0.25">
      <c r="A450">
        <v>2016</v>
      </c>
      <c r="B450">
        <v>255</v>
      </c>
      <c r="C450" s="1">
        <v>42624</v>
      </c>
      <c r="D450" t="s">
        <v>1634</v>
      </c>
      <c r="E450">
        <v>1</v>
      </c>
      <c r="F450">
        <v>125</v>
      </c>
      <c r="G450" s="2">
        <f t="shared" si="18"/>
        <v>1.25</v>
      </c>
      <c r="H450">
        <v>29</v>
      </c>
      <c r="I450">
        <v>8</v>
      </c>
      <c r="J450">
        <v>21</v>
      </c>
      <c r="U450" s="3">
        <v>46</v>
      </c>
      <c r="V450" s="3">
        <v>0</v>
      </c>
      <c r="W450" s="3">
        <v>0</v>
      </c>
      <c r="X450" s="3">
        <v>14</v>
      </c>
      <c r="Y450" s="3">
        <v>12</v>
      </c>
      <c r="Z450" s="2">
        <v>39.86</v>
      </c>
      <c r="AA450" s="2">
        <v>70.92</v>
      </c>
      <c r="AB450" s="2">
        <v>217</v>
      </c>
      <c r="AC450" s="3">
        <v>3866.42</v>
      </c>
      <c r="AD450" s="3">
        <v>6879.2399999999989</v>
      </c>
      <c r="AE450" s="3">
        <v>5442.6699999999992</v>
      </c>
      <c r="AF450" s="3">
        <v>10303.339999999998</v>
      </c>
      <c r="AG450" s="3">
        <v>21049</v>
      </c>
      <c r="AH450" s="4">
        <v>6.2609620000000001</v>
      </c>
    </row>
    <row r="451" spans="1:34" x14ac:dyDescent="0.25">
      <c r="A451">
        <v>2016</v>
      </c>
      <c r="B451">
        <v>255</v>
      </c>
      <c r="C451" s="1">
        <v>42624</v>
      </c>
      <c r="D451" t="s">
        <v>1635</v>
      </c>
      <c r="E451">
        <v>1</v>
      </c>
      <c r="F451">
        <v>166</v>
      </c>
      <c r="G451" s="2">
        <f t="shared" ref="G451:G513" si="19">F451/100</f>
        <v>1.66</v>
      </c>
      <c r="H451">
        <v>33</v>
      </c>
      <c r="I451">
        <v>7</v>
      </c>
      <c r="J451">
        <v>26</v>
      </c>
      <c r="U451" s="3">
        <v>82</v>
      </c>
      <c r="V451" s="3">
        <v>1</v>
      </c>
      <c r="W451" s="3">
        <v>0</v>
      </c>
      <c r="X451" s="3">
        <v>20</v>
      </c>
      <c r="Y451" s="3">
        <v>2</v>
      </c>
      <c r="Z451" s="2">
        <v>42.3</v>
      </c>
      <c r="AA451" s="2">
        <v>103.88</v>
      </c>
      <c r="AB451" s="2">
        <v>214.37</v>
      </c>
      <c r="AC451" s="3">
        <v>4103.0999999999995</v>
      </c>
      <c r="AD451" s="3">
        <v>10076.36</v>
      </c>
      <c r="AE451" s="3">
        <v>979.69999999999993</v>
      </c>
      <c r="AF451" s="3">
        <v>6614.43</v>
      </c>
      <c r="AG451" s="3">
        <v>20793.89</v>
      </c>
      <c r="AH451" s="4">
        <v>8.8800395999999999</v>
      </c>
    </row>
    <row r="452" spans="1:34" x14ac:dyDescent="0.25">
      <c r="A452">
        <v>2016</v>
      </c>
      <c r="B452">
        <v>255</v>
      </c>
      <c r="C452" s="1">
        <v>42624</v>
      </c>
      <c r="D452" t="s">
        <v>1636</v>
      </c>
      <c r="E452">
        <v>1</v>
      </c>
      <c r="F452">
        <v>115</v>
      </c>
      <c r="G452" s="2">
        <f t="shared" si="19"/>
        <v>1.1499999999999999</v>
      </c>
      <c r="H452">
        <v>25</v>
      </c>
      <c r="I452">
        <v>7</v>
      </c>
      <c r="J452">
        <v>18</v>
      </c>
      <c r="U452" s="3">
        <v>26</v>
      </c>
      <c r="V452" s="3">
        <v>0</v>
      </c>
      <c r="W452" s="3">
        <v>0</v>
      </c>
      <c r="X452" s="3">
        <v>7</v>
      </c>
      <c r="Y452" s="3">
        <v>2</v>
      </c>
      <c r="Z452" s="2">
        <v>23.02</v>
      </c>
      <c r="AA452" s="2">
        <v>39.92</v>
      </c>
      <c r="AB452" s="2">
        <v>98.83</v>
      </c>
      <c r="AC452" s="3">
        <v>2232.9399999999996</v>
      </c>
      <c r="AD452" s="3">
        <v>3872.2400000000002</v>
      </c>
      <c r="AE452" s="3">
        <v>825.46999999999991</v>
      </c>
      <c r="AF452" s="3">
        <v>3481.33</v>
      </c>
      <c r="AG452" s="3">
        <v>9586.51</v>
      </c>
      <c r="AH452" s="4">
        <v>4.3067320999999996</v>
      </c>
    </row>
    <row r="453" spans="1:34" x14ac:dyDescent="0.25">
      <c r="A453">
        <v>2016</v>
      </c>
      <c r="B453">
        <v>255</v>
      </c>
      <c r="C453" s="1">
        <v>42624</v>
      </c>
      <c r="D453" t="s">
        <v>1637</v>
      </c>
      <c r="E453">
        <v>1</v>
      </c>
      <c r="F453">
        <v>120</v>
      </c>
      <c r="G453" s="2">
        <f t="shared" si="19"/>
        <v>1.2</v>
      </c>
      <c r="H453">
        <v>27</v>
      </c>
      <c r="I453">
        <v>8</v>
      </c>
      <c r="J453">
        <v>19</v>
      </c>
      <c r="U453" s="3">
        <v>18</v>
      </c>
      <c r="V453" s="3">
        <v>0</v>
      </c>
      <c r="W453" s="3">
        <v>0</v>
      </c>
      <c r="X453" s="3">
        <v>6</v>
      </c>
      <c r="Y453" s="3">
        <v>3</v>
      </c>
      <c r="Z453" s="2">
        <v>15.41</v>
      </c>
      <c r="AA453" s="2">
        <v>28.32</v>
      </c>
      <c r="AB453" s="2">
        <v>81.760000000000005</v>
      </c>
      <c r="AC453" s="3">
        <v>1494.77</v>
      </c>
      <c r="AD453" s="3">
        <v>2747.04</v>
      </c>
      <c r="AE453" s="3">
        <v>1439.48</v>
      </c>
      <c r="AF453" s="3">
        <v>3688.91</v>
      </c>
      <c r="AG453" s="3">
        <v>7930.7199999999993</v>
      </c>
      <c r="AH453" s="4">
        <v>2.3615813999999995</v>
      </c>
    </row>
    <row r="454" spans="1:34" x14ac:dyDescent="0.25">
      <c r="A454">
        <v>2016</v>
      </c>
      <c r="B454">
        <v>255</v>
      </c>
      <c r="C454" s="1">
        <v>42624</v>
      </c>
      <c r="D454" t="s">
        <v>1638</v>
      </c>
      <c r="E454">
        <v>1</v>
      </c>
      <c r="F454">
        <v>166</v>
      </c>
      <c r="G454" s="2">
        <f t="shared" si="19"/>
        <v>1.66</v>
      </c>
      <c r="H454">
        <v>32</v>
      </c>
      <c r="I454">
        <v>6</v>
      </c>
      <c r="J454">
        <v>26</v>
      </c>
      <c r="U454" s="3">
        <v>38</v>
      </c>
      <c r="V454" s="3">
        <v>5</v>
      </c>
      <c r="W454" s="3">
        <v>0</v>
      </c>
      <c r="X454" s="3">
        <v>9</v>
      </c>
      <c r="Y454" s="3">
        <v>2</v>
      </c>
      <c r="Z454" s="2">
        <v>26.99</v>
      </c>
      <c r="AA454" s="2">
        <v>59.99</v>
      </c>
      <c r="AB454" s="2">
        <v>114.56</v>
      </c>
      <c r="AC454" s="3">
        <v>2618.0300000000002</v>
      </c>
      <c r="AD454" s="3">
        <v>5819.03</v>
      </c>
      <c r="AE454" s="3">
        <v>916.65</v>
      </c>
      <c r="AF454" s="3">
        <v>2675.2599999999998</v>
      </c>
      <c r="AG454" s="3">
        <v>11112.32</v>
      </c>
      <c r="AH454" s="4">
        <v>4.7638639999999999</v>
      </c>
    </row>
    <row r="455" spans="1:34" x14ac:dyDescent="0.25">
      <c r="A455">
        <v>2016</v>
      </c>
      <c r="B455">
        <v>255</v>
      </c>
      <c r="C455" s="1">
        <v>42624</v>
      </c>
      <c r="D455" t="s">
        <v>1639</v>
      </c>
      <c r="E455">
        <v>1</v>
      </c>
      <c r="F455">
        <v>128</v>
      </c>
      <c r="G455" s="2">
        <f t="shared" si="19"/>
        <v>1.28</v>
      </c>
      <c r="H455">
        <v>33</v>
      </c>
      <c r="I455">
        <v>6</v>
      </c>
      <c r="J455">
        <v>27</v>
      </c>
      <c r="U455" s="3">
        <v>56</v>
      </c>
      <c r="V455" s="3">
        <v>10</v>
      </c>
      <c r="W455" s="3">
        <v>0</v>
      </c>
      <c r="X455" s="3">
        <v>6</v>
      </c>
      <c r="Y455" s="3">
        <v>14</v>
      </c>
      <c r="Z455" s="2">
        <v>41.59</v>
      </c>
      <c r="AA455" s="2">
        <v>57.19</v>
      </c>
      <c r="AB455" s="2">
        <v>176.55</v>
      </c>
      <c r="AC455" s="3">
        <v>4034.2299999999996</v>
      </c>
      <c r="AD455" s="3">
        <v>5547.43</v>
      </c>
      <c r="AE455" s="3">
        <v>5854.9199999999992</v>
      </c>
      <c r="AF455" s="3">
        <v>7543.6899999999987</v>
      </c>
      <c r="AG455" s="3">
        <v>17125.349999999999</v>
      </c>
      <c r="AH455" s="4">
        <v>7.7869174999999995</v>
      </c>
    </row>
    <row r="456" spans="1:34" x14ac:dyDescent="0.25">
      <c r="A456">
        <v>2016</v>
      </c>
      <c r="B456">
        <v>255</v>
      </c>
      <c r="C456" s="1">
        <v>42624</v>
      </c>
      <c r="D456" t="s">
        <v>1640</v>
      </c>
      <c r="E456">
        <v>1</v>
      </c>
      <c r="F456">
        <v>165</v>
      </c>
      <c r="G456" s="2">
        <f t="shared" si="19"/>
        <v>1.65</v>
      </c>
      <c r="H456">
        <v>33</v>
      </c>
      <c r="I456">
        <v>6</v>
      </c>
      <c r="J456">
        <v>27</v>
      </c>
      <c r="U456" s="3">
        <v>83</v>
      </c>
      <c r="V456" s="3">
        <v>0</v>
      </c>
      <c r="W456" s="3">
        <v>0</v>
      </c>
      <c r="X456" s="3">
        <v>20</v>
      </c>
      <c r="Y456" s="3">
        <v>3</v>
      </c>
      <c r="Z456" s="2">
        <v>45.13</v>
      </c>
      <c r="AA456" s="2">
        <v>91.65</v>
      </c>
      <c r="AB456" s="2">
        <v>221.18</v>
      </c>
      <c r="AC456" s="3">
        <v>4377.6099999999997</v>
      </c>
      <c r="AD456" s="3">
        <v>8890.0500000000011</v>
      </c>
      <c r="AE456" s="3">
        <v>1554.91</v>
      </c>
      <c r="AF456" s="3">
        <v>8186.7999999999993</v>
      </c>
      <c r="AG456" s="3">
        <v>21454.46</v>
      </c>
      <c r="AH456" s="4">
        <v>7.6053625999999994</v>
      </c>
    </row>
    <row r="457" spans="1:34" x14ac:dyDescent="0.25">
      <c r="A457">
        <v>2016</v>
      </c>
      <c r="B457">
        <v>255</v>
      </c>
      <c r="C457" s="1">
        <v>42624</v>
      </c>
      <c r="D457" t="s">
        <v>1641</v>
      </c>
      <c r="E457">
        <v>1</v>
      </c>
      <c r="F457">
        <v>108</v>
      </c>
      <c r="G457" s="2">
        <f t="shared" si="19"/>
        <v>1.08</v>
      </c>
      <c r="H457">
        <v>27</v>
      </c>
      <c r="I457">
        <v>6</v>
      </c>
      <c r="J457">
        <v>21</v>
      </c>
      <c r="U457" s="3">
        <v>30</v>
      </c>
      <c r="V457" s="3">
        <v>0</v>
      </c>
      <c r="W457" s="3">
        <v>0</v>
      </c>
      <c r="X457" s="3">
        <v>7</v>
      </c>
      <c r="Y457" s="3">
        <v>10</v>
      </c>
      <c r="Z457" s="2">
        <v>28.36</v>
      </c>
      <c r="AA457" s="2">
        <v>39.94</v>
      </c>
      <c r="AB457" s="2">
        <v>144.53</v>
      </c>
      <c r="AC457" s="3">
        <v>2750.92</v>
      </c>
      <c r="AD457" s="3">
        <v>3874.1799999999994</v>
      </c>
      <c r="AE457" s="3">
        <v>4472.67</v>
      </c>
      <c r="AF457" s="3">
        <v>7394.3099999999995</v>
      </c>
      <c r="AG457" s="3">
        <v>14019.41</v>
      </c>
      <c r="AH457" s="4">
        <v>3.9265599999999998</v>
      </c>
    </row>
    <row r="458" spans="1:34" x14ac:dyDescent="0.25">
      <c r="A458">
        <v>2016</v>
      </c>
      <c r="B458">
        <v>255</v>
      </c>
      <c r="C458" s="1">
        <v>42624</v>
      </c>
      <c r="D458" t="s">
        <v>1642</v>
      </c>
      <c r="E458">
        <v>1</v>
      </c>
      <c r="F458">
        <v>133</v>
      </c>
      <c r="G458" s="2">
        <f t="shared" si="19"/>
        <v>1.33</v>
      </c>
      <c r="H458">
        <v>33</v>
      </c>
      <c r="I458">
        <v>7</v>
      </c>
      <c r="J458">
        <v>26</v>
      </c>
      <c r="U458" s="3">
        <v>74</v>
      </c>
      <c r="V458" s="3">
        <v>1</v>
      </c>
      <c r="W458" s="3">
        <v>0</v>
      </c>
      <c r="X458" s="3">
        <v>17</v>
      </c>
      <c r="Y458" s="3">
        <v>7</v>
      </c>
      <c r="Z458" s="2">
        <v>46.88</v>
      </c>
      <c r="AA458" s="2">
        <v>77.59</v>
      </c>
      <c r="AB458" s="2">
        <v>209.85999999999999</v>
      </c>
      <c r="AC458" s="3">
        <v>4547.3600000000006</v>
      </c>
      <c r="AD458" s="3">
        <v>7526.2300000000005</v>
      </c>
      <c r="AE458" s="3">
        <v>2962.3799999999997</v>
      </c>
      <c r="AF458" s="3">
        <v>8282.8299999999981</v>
      </c>
      <c r="AG458" s="3">
        <v>20356.419999999998</v>
      </c>
      <c r="AH458" s="4">
        <v>7.361611299999999</v>
      </c>
    </row>
    <row r="459" spans="1:34" x14ac:dyDescent="0.25">
      <c r="A459">
        <v>2016</v>
      </c>
      <c r="B459">
        <v>255</v>
      </c>
      <c r="C459" s="1">
        <v>42624</v>
      </c>
      <c r="D459" t="s">
        <v>1643</v>
      </c>
      <c r="E459">
        <v>1</v>
      </c>
      <c r="F459">
        <v>138</v>
      </c>
      <c r="G459" s="2">
        <f t="shared" si="19"/>
        <v>1.38</v>
      </c>
      <c r="H459">
        <v>25</v>
      </c>
      <c r="I459">
        <v>7</v>
      </c>
      <c r="J459">
        <v>18</v>
      </c>
      <c r="U459" s="3">
        <v>67</v>
      </c>
      <c r="V459" s="3">
        <v>5</v>
      </c>
      <c r="W459" s="3">
        <v>0</v>
      </c>
      <c r="X459" s="3">
        <v>5</v>
      </c>
      <c r="Y459" s="3">
        <v>3</v>
      </c>
      <c r="Z459" s="2">
        <v>32.43</v>
      </c>
      <c r="AA459" s="2">
        <v>77.25</v>
      </c>
      <c r="AB459" s="2">
        <v>147.16</v>
      </c>
      <c r="AC459" s="3">
        <v>3145.71</v>
      </c>
      <c r="AD459" s="3">
        <v>7493.2499999999991</v>
      </c>
      <c r="AE459" s="3">
        <v>1801.2899999999997</v>
      </c>
      <c r="AF459" s="3">
        <v>3635.5600000000004</v>
      </c>
      <c r="AG459" s="3">
        <v>14274.52</v>
      </c>
      <c r="AH459" s="4">
        <v>6.2240243999999993</v>
      </c>
    </row>
    <row r="460" spans="1:34" x14ac:dyDescent="0.25">
      <c r="A460">
        <v>2016</v>
      </c>
      <c r="B460">
        <v>255</v>
      </c>
      <c r="C460" s="1">
        <v>42624</v>
      </c>
      <c r="D460" t="s">
        <v>1644</v>
      </c>
      <c r="E460">
        <v>1</v>
      </c>
      <c r="F460">
        <v>155</v>
      </c>
      <c r="G460" s="2">
        <f t="shared" si="19"/>
        <v>1.55</v>
      </c>
      <c r="H460">
        <v>34</v>
      </c>
      <c r="I460">
        <v>6</v>
      </c>
      <c r="J460">
        <v>28</v>
      </c>
      <c r="U460" s="3">
        <v>179</v>
      </c>
      <c r="V460" s="3">
        <v>0</v>
      </c>
      <c r="W460" s="3">
        <v>0</v>
      </c>
      <c r="X460" s="3">
        <v>38</v>
      </c>
      <c r="Y460" s="3">
        <v>6</v>
      </c>
      <c r="Z460" s="2">
        <v>87.22</v>
      </c>
      <c r="AA460" s="2">
        <v>223.39</v>
      </c>
      <c r="AB460" s="2">
        <v>486.24</v>
      </c>
      <c r="AC460" s="3">
        <v>8460.3399999999983</v>
      </c>
      <c r="AD460" s="3">
        <v>21668.829999999994</v>
      </c>
      <c r="AE460" s="3">
        <v>3537.5899999999992</v>
      </c>
      <c r="AF460" s="3">
        <v>17036.11</v>
      </c>
      <c r="AG460" s="3">
        <v>47165.279999999992</v>
      </c>
      <c r="AH460" s="4">
        <v>13.9671755</v>
      </c>
    </row>
    <row r="461" spans="1:34" x14ac:dyDescent="0.25">
      <c r="A461">
        <v>2016</v>
      </c>
      <c r="B461">
        <v>255</v>
      </c>
      <c r="C461" s="1">
        <v>42624</v>
      </c>
      <c r="D461" t="s">
        <v>1645</v>
      </c>
      <c r="E461">
        <v>1</v>
      </c>
      <c r="F461">
        <v>116</v>
      </c>
      <c r="G461" s="2">
        <f t="shared" si="19"/>
        <v>1.1599999999999999</v>
      </c>
      <c r="H461">
        <v>26</v>
      </c>
      <c r="I461">
        <v>7</v>
      </c>
      <c r="J461">
        <v>19</v>
      </c>
      <c r="U461" s="3">
        <v>23</v>
      </c>
      <c r="V461" s="3">
        <v>0</v>
      </c>
      <c r="W461" s="3">
        <v>0</v>
      </c>
      <c r="X461" s="3">
        <v>4</v>
      </c>
      <c r="Y461" s="3">
        <v>2</v>
      </c>
      <c r="Z461" s="2">
        <v>16.920000000000002</v>
      </c>
      <c r="AA461" s="2">
        <v>27.53</v>
      </c>
      <c r="AB461" s="2">
        <v>71.8</v>
      </c>
      <c r="AC461" s="3">
        <v>1641.24</v>
      </c>
      <c r="AD461" s="3">
        <v>2670.4100000000003</v>
      </c>
      <c r="AE461" s="3">
        <v>1024.32</v>
      </c>
      <c r="AF461" s="3">
        <v>2652.95</v>
      </c>
      <c r="AG461" s="3">
        <v>6964.6</v>
      </c>
      <c r="AH461" s="4">
        <v>2.8728780999999999</v>
      </c>
    </row>
    <row r="462" spans="1:34" x14ac:dyDescent="0.25">
      <c r="A462">
        <v>2016</v>
      </c>
      <c r="B462">
        <v>255</v>
      </c>
      <c r="C462" s="1">
        <v>42624</v>
      </c>
      <c r="D462" t="s">
        <v>1646</v>
      </c>
      <c r="E462">
        <v>1</v>
      </c>
      <c r="F462">
        <v>169</v>
      </c>
      <c r="G462" s="2">
        <f t="shared" si="19"/>
        <v>1.69</v>
      </c>
      <c r="H462">
        <v>33</v>
      </c>
      <c r="I462">
        <v>6</v>
      </c>
      <c r="J462">
        <v>27</v>
      </c>
      <c r="U462" s="3">
        <v>60</v>
      </c>
      <c r="V462" s="3">
        <v>2</v>
      </c>
      <c r="W462" s="3">
        <v>0</v>
      </c>
      <c r="X462" s="3">
        <v>16</v>
      </c>
      <c r="Y462" s="3">
        <v>2</v>
      </c>
      <c r="Z462" s="2">
        <v>36.78</v>
      </c>
      <c r="AA462" s="2">
        <v>84.62</v>
      </c>
      <c r="AB462" s="2">
        <v>166.32000000000002</v>
      </c>
      <c r="AC462" s="3">
        <v>3567.66</v>
      </c>
      <c r="AD462" s="3">
        <v>8208.14</v>
      </c>
      <c r="AE462" s="3">
        <v>573.27</v>
      </c>
      <c r="AF462" s="3">
        <v>4357.24</v>
      </c>
      <c r="AG462" s="3">
        <v>16133.039999999999</v>
      </c>
      <c r="AH462" s="4">
        <v>5.7796382999999993</v>
      </c>
    </row>
    <row r="463" spans="1:34" x14ac:dyDescent="0.25">
      <c r="A463">
        <v>2016</v>
      </c>
      <c r="B463">
        <v>255</v>
      </c>
      <c r="C463" s="1">
        <v>42624</v>
      </c>
      <c r="D463" t="s">
        <v>1647</v>
      </c>
      <c r="E463">
        <v>1</v>
      </c>
      <c r="F463">
        <v>170</v>
      </c>
      <c r="G463" s="2">
        <f t="shared" si="19"/>
        <v>1.7</v>
      </c>
      <c r="H463">
        <v>35</v>
      </c>
      <c r="I463">
        <v>7</v>
      </c>
      <c r="J463">
        <v>28</v>
      </c>
      <c r="U463" s="3">
        <v>61</v>
      </c>
      <c r="V463" s="3">
        <v>3</v>
      </c>
      <c r="W463" s="3">
        <v>0</v>
      </c>
      <c r="X463" s="3">
        <v>22</v>
      </c>
      <c r="Y463" s="3">
        <v>8</v>
      </c>
      <c r="Z463" s="2">
        <v>57.26</v>
      </c>
      <c r="AA463" s="2">
        <v>113.76</v>
      </c>
      <c r="AB463" s="2">
        <v>276.3</v>
      </c>
      <c r="AC463" s="3">
        <v>5554.2199999999993</v>
      </c>
      <c r="AD463" s="3">
        <v>11034.72</v>
      </c>
      <c r="AE463" s="3">
        <v>3368.8099999999995</v>
      </c>
      <c r="AF463" s="3">
        <v>10212.16</v>
      </c>
      <c r="AG463" s="3">
        <v>26801.1</v>
      </c>
      <c r="AH463" s="4">
        <v>10.038607599999999</v>
      </c>
    </row>
    <row r="464" spans="1:34" x14ac:dyDescent="0.25">
      <c r="A464">
        <v>2016</v>
      </c>
      <c r="B464">
        <v>255</v>
      </c>
      <c r="C464" s="1">
        <v>42624</v>
      </c>
      <c r="D464" t="s">
        <v>1648</v>
      </c>
      <c r="E464">
        <v>1</v>
      </c>
      <c r="F464">
        <v>157</v>
      </c>
      <c r="G464" s="2">
        <f t="shared" si="19"/>
        <v>1.57</v>
      </c>
      <c r="H464">
        <v>34</v>
      </c>
      <c r="I464">
        <v>6</v>
      </c>
      <c r="J464">
        <v>28</v>
      </c>
      <c r="U464" s="3">
        <v>63</v>
      </c>
      <c r="V464" s="3">
        <v>2</v>
      </c>
      <c r="W464" s="3">
        <v>0</v>
      </c>
      <c r="X464" s="3">
        <v>23</v>
      </c>
      <c r="Y464" s="3">
        <v>6</v>
      </c>
      <c r="Z464" s="2">
        <v>49.93</v>
      </c>
      <c r="AA464" s="2">
        <v>93.05</v>
      </c>
      <c r="AB464" s="2">
        <v>230.1</v>
      </c>
      <c r="AC464" s="3">
        <v>4843.21</v>
      </c>
      <c r="AD464" s="3">
        <v>9025.8499999999985</v>
      </c>
      <c r="AE464" s="3">
        <v>1775.1</v>
      </c>
      <c r="AF464" s="3">
        <v>8450.64</v>
      </c>
      <c r="AG464" s="3">
        <v>22319.699999999997</v>
      </c>
      <c r="AH464" s="4">
        <v>8.2713549000000004</v>
      </c>
    </row>
    <row r="465" spans="1:34" x14ac:dyDescent="0.25">
      <c r="A465">
        <v>2016</v>
      </c>
      <c r="B465">
        <v>255</v>
      </c>
      <c r="C465" s="1">
        <v>42624</v>
      </c>
      <c r="D465" t="s">
        <v>1649</v>
      </c>
      <c r="E465">
        <v>1</v>
      </c>
      <c r="F465">
        <v>120</v>
      </c>
      <c r="G465" s="2">
        <f t="shared" si="19"/>
        <v>1.2</v>
      </c>
      <c r="H465">
        <v>31</v>
      </c>
      <c r="I465">
        <v>7</v>
      </c>
      <c r="J465">
        <v>26</v>
      </c>
      <c r="U465" s="3">
        <v>51</v>
      </c>
      <c r="V465" s="3">
        <v>0</v>
      </c>
      <c r="W465" s="3">
        <v>0</v>
      </c>
      <c r="X465" s="3">
        <v>25</v>
      </c>
      <c r="Y465" s="3">
        <v>5</v>
      </c>
      <c r="Z465" s="2">
        <v>41.31</v>
      </c>
      <c r="AA465" s="2">
        <v>62.96</v>
      </c>
      <c r="AB465" s="2">
        <v>203.41000000000003</v>
      </c>
      <c r="AC465" s="3">
        <v>4007.0699999999997</v>
      </c>
      <c r="AD465" s="3">
        <v>6107.119999999999</v>
      </c>
      <c r="AE465" s="3">
        <v>2305.6899999999996</v>
      </c>
      <c r="AF465" s="3">
        <v>9616.58</v>
      </c>
      <c r="AG465" s="3">
        <v>19730.769999999997</v>
      </c>
      <c r="AH465" s="4">
        <v>6.2688965999999997</v>
      </c>
    </row>
    <row r="466" spans="1:34" x14ac:dyDescent="0.25">
      <c r="A466">
        <v>2016</v>
      </c>
      <c r="B466">
        <v>255</v>
      </c>
      <c r="C466" s="1">
        <v>42624</v>
      </c>
      <c r="D466" t="s">
        <v>1650</v>
      </c>
      <c r="E466">
        <v>1</v>
      </c>
      <c r="F466">
        <v>148</v>
      </c>
      <c r="G466" s="2">
        <f t="shared" si="19"/>
        <v>1.48</v>
      </c>
      <c r="H466">
        <v>35</v>
      </c>
      <c r="I466">
        <v>7</v>
      </c>
      <c r="J466">
        <v>28</v>
      </c>
      <c r="U466" s="3">
        <v>49</v>
      </c>
      <c r="V466" s="3">
        <v>3</v>
      </c>
      <c r="W466" s="3">
        <v>0</v>
      </c>
      <c r="X466" s="3">
        <v>15</v>
      </c>
      <c r="Y466" s="3">
        <v>9</v>
      </c>
      <c r="Z466" s="2">
        <v>32.78</v>
      </c>
      <c r="AA466" s="2">
        <v>55.45</v>
      </c>
      <c r="AB466" s="2">
        <v>164.33</v>
      </c>
      <c r="AC466" s="3">
        <v>3179.6600000000003</v>
      </c>
      <c r="AD466" s="3">
        <v>5378.6500000000005</v>
      </c>
      <c r="AE466" s="3">
        <v>3897.46</v>
      </c>
      <c r="AF466" s="3">
        <v>7381.7</v>
      </c>
      <c r="AG466" s="3">
        <v>15940.010000000002</v>
      </c>
      <c r="AH466" s="4">
        <v>5.8500311999999992</v>
      </c>
    </row>
    <row r="467" spans="1:34" x14ac:dyDescent="0.25">
      <c r="A467">
        <v>2016</v>
      </c>
      <c r="B467">
        <v>255</v>
      </c>
      <c r="C467" s="1">
        <v>42624</v>
      </c>
      <c r="D467" t="s">
        <v>1651</v>
      </c>
      <c r="E467">
        <v>1</v>
      </c>
      <c r="F467">
        <v>169</v>
      </c>
      <c r="G467" s="2">
        <f t="shared" si="19"/>
        <v>1.69</v>
      </c>
      <c r="H467">
        <v>33</v>
      </c>
      <c r="I467">
        <v>7</v>
      </c>
      <c r="J467">
        <v>25</v>
      </c>
      <c r="U467" s="3">
        <v>43</v>
      </c>
      <c r="V467" s="3">
        <v>3</v>
      </c>
      <c r="W467" s="3">
        <v>0</v>
      </c>
      <c r="X467" s="3">
        <v>12</v>
      </c>
      <c r="Y467" s="3">
        <v>4</v>
      </c>
      <c r="Z467" s="2">
        <v>26.55</v>
      </c>
      <c r="AA467" s="2">
        <v>71.83</v>
      </c>
      <c r="AB467" s="2">
        <v>133.26</v>
      </c>
      <c r="AC467" s="3">
        <v>2575.3500000000004</v>
      </c>
      <c r="AD467" s="3">
        <v>6967.51</v>
      </c>
      <c r="AE467" s="3">
        <v>1446.2699999999998</v>
      </c>
      <c r="AF467" s="3">
        <v>3383.3599999999997</v>
      </c>
      <c r="AG467" s="3">
        <v>12926.220000000001</v>
      </c>
      <c r="AH467" s="4">
        <v>4.4227246999999998</v>
      </c>
    </row>
    <row r="468" spans="1:34" x14ac:dyDescent="0.25">
      <c r="A468">
        <v>2016</v>
      </c>
      <c r="B468">
        <v>255</v>
      </c>
      <c r="C468" s="1">
        <v>42624</v>
      </c>
      <c r="D468" t="s">
        <v>1652</v>
      </c>
      <c r="E468">
        <v>1</v>
      </c>
      <c r="F468">
        <v>157</v>
      </c>
      <c r="G468" s="2">
        <f t="shared" si="19"/>
        <v>1.57</v>
      </c>
      <c r="H468">
        <v>33</v>
      </c>
      <c r="I468">
        <v>7</v>
      </c>
      <c r="J468">
        <v>26</v>
      </c>
      <c r="U468" s="3">
        <v>68</v>
      </c>
      <c r="V468" s="3">
        <v>0</v>
      </c>
      <c r="W468" s="3">
        <v>0</v>
      </c>
      <c r="X468" s="3">
        <v>21</v>
      </c>
      <c r="Y468" s="3">
        <v>6</v>
      </c>
      <c r="Z468" s="2">
        <v>57.37</v>
      </c>
      <c r="AA468" s="2">
        <v>109.4</v>
      </c>
      <c r="AB468" s="2">
        <v>258.8</v>
      </c>
      <c r="AC468" s="3">
        <v>5564.8899999999994</v>
      </c>
      <c r="AD468" s="3">
        <v>10611.8</v>
      </c>
      <c r="AE468" s="3">
        <v>3275.69</v>
      </c>
      <c r="AF468" s="3">
        <v>8926.91</v>
      </c>
      <c r="AG468" s="3">
        <v>25103.599999999999</v>
      </c>
      <c r="AH468" s="4">
        <v>9.6550598999999995</v>
      </c>
    </row>
    <row r="469" spans="1:34" x14ac:dyDescent="0.25">
      <c r="A469">
        <v>2016</v>
      </c>
      <c r="B469">
        <v>255</v>
      </c>
      <c r="C469" s="1">
        <v>42624</v>
      </c>
      <c r="D469" t="s">
        <v>1653</v>
      </c>
      <c r="E469">
        <v>1</v>
      </c>
      <c r="F469">
        <v>141</v>
      </c>
      <c r="G469" s="2">
        <f t="shared" si="19"/>
        <v>1.41</v>
      </c>
      <c r="H469">
        <v>30</v>
      </c>
      <c r="I469">
        <v>6</v>
      </c>
      <c r="J469">
        <v>24</v>
      </c>
      <c r="U469" s="3">
        <v>48</v>
      </c>
      <c r="V469" s="3">
        <v>0</v>
      </c>
      <c r="W469" s="3">
        <v>0</v>
      </c>
      <c r="X469" s="3">
        <v>17</v>
      </c>
      <c r="Y469" s="3">
        <v>6</v>
      </c>
      <c r="Z469" s="2">
        <v>38.299999999999997</v>
      </c>
      <c r="AA469" s="2">
        <v>72.27</v>
      </c>
      <c r="AB469" s="2">
        <v>205.6</v>
      </c>
      <c r="AC469" s="3">
        <v>3715.099999999999</v>
      </c>
      <c r="AD469" s="3">
        <v>7010.19</v>
      </c>
      <c r="AE469" s="3">
        <v>2622.8799999999997</v>
      </c>
      <c r="AF469" s="3">
        <v>9217.91</v>
      </c>
      <c r="AG469" s="3">
        <v>19943.199999999997</v>
      </c>
      <c r="AH469" s="4">
        <v>5.408118599999999</v>
      </c>
    </row>
    <row r="470" spans="1:34" x14ac:dyDescent="0.25">
      <c r="A470">
        <v>2016</v>
      </c>
      <c r="B470">
        <v>255</v>
      </c>
      <c r="C470" s="1">
        <v>42624</v>
      </c>
      <c r="D470" t="s">
        <v>1654</v>
      </c>
      <c r="E470">
        <v>1</v>
      </c>
      <c r="F470">
        <v>169</v>
      </c>
      <c r="G470" s="2">
        <f t="shared" si="19"/>
        <v>1.69</v>
      </c>
      <c r="H470">
        <v>36</v>
      </c>
      <c r="I470">
        <v>7</v>
      </c>
      <c r="J470">
        <v>29</v>
      </c>
      <c r="U470" s="3">
        <v>48</v>
      </c>
      <c r="V470" s="3">
        <v>6</v>
      </c>
      <c r="W470" s="3">
        <v>1</v>
      </c>
      <c r="X470" s="3">
        <v>20</v>
      </c>
      <c r="Y470" s="3">
        <v>1</v>
      </c>
      <c r="Z470" s="2">
        <v>31.77</v>
      </c>
      <c r="AA470" s="2">
        <v>82.07</v>
      </c>
      <c r="AB470" s="2">
        <v>163.13999999999999</v>
      </c>
      <c r="AC470" s="3">
        <v>3081.6899999999996</v>
      </c>
      <c r="AD470" s="3">
        <v>7960.7899999999991</v>
      </c>
      <c r="AE470" s="3">
        <v>488.88</v>
      </c>
      <c r="AF470" s="3">
        <v>4782.0999999999995</v>
      </c>
      <c r="AG470" s="3">
        <v>15824.579999999998</v>
      </c>
      <c r="AH470" s="4">
        <v>5.2254578999999994</v>
      </c>
    </row>
    <row r="471" spans="1:34" x14ac:dyDescent="0.25">
      <c r="A471">
        <v>2016</v>
      </c>
      <c r="B471">
        <v>255</v>
      </c>
      <c r="C471" s="1">
        <v>42624</v>
      </c>
      <c r="D471" t="s">
        <v>1655</v>
      </c>
      <c r="E471">
        <v>1</v>
      </c>
      <c r="F471">
        <v>162</v>
      </c>
      <c r="G471" s="2">
        <f t="shared" si="19"/>
        <v>1.62</v>
      </c>
      <c r="H471">
        <v>36</v>
      </c>
      <c r="I471">
        <v>8</v>
      </c>
      <c r="J471">
        <v>28</v>
      </c>
      <c r="U471" s="3">
        <v>58</v>
      </c>
      <c r="V471" s="3">
        <v>8</v>
      </c>
      <c r="W471" s="3">
        <v>1</v>
      </c>
      <c r="X471" s="3">
        <v>24</v>
      </c>
      <c r="Y471" s="3">
        <v>4</v>
      </c>
      <c r="Z471" s="2">
        <v>41.48</v>
      </c>
      <c r="AA471" s="2">
        <v>79.760000000000005</v>
      </c>
      <c r="AB471" s="2">
        <v>186.63000000000002</v>
      </c>
      <c r="AC471" s="3">
        <v>4023.5599999999995</v>
      </c>
      <c r="AD471" s="3">
        <v>7736.72</v>
      </c>
      <c r="AE471" s="3">
        <v>1778.9799999999998</v>
      </c>
      <c r="AF471" s="3">
        <v>6342.8300000000008</v>
      </c>
      <c r="AG471" s="3">
        <v>18103.11</v>
      </c>
      <c r="AH471" s="4">
        <v>6.7289481999999996</v>
      </c>
    </row>
    <row r="472" spans="1:34" x14ac:dyDescent="0.25">
      <c r="A472">
        <v>2016</v>
      </c>
      <c r="B472">
        <v>255</v>
      </c>
      <c r="C472" s="1">
        <v>42624</v>
      </c>
      <c r="D472" t="s">
        <v>1656</v>
      </c>
      <c r="E472">
        <v>1</v>
      </c>
      <c r="F472">
        <v>163</v>
      </c>
      <c r="G472" s="2">
        <f t="shared" si="19"/>
        <v>1.63</v>
      </c>
      <c r="H472">
        <v>35</v>
      </c>
      <c r="I472">
        <v>7</v>
      </c>
      <c r="J472">
        <v>28</v>
      </c>
      <c r="U472" s="3">
        <v>57</v>
      </c>
      <c r="V472" s="3">
        <v>0</v>
      </c>
      <c r="W472" s="3">
        <v>0</v>
      </c>
      <c r="X472" s="3">
        <v>15</v>
      </c>
      <c r="Y472" s="3">
        <v>2</v>
      </c>
      <c r="Z472" s="2">
        <v>35.869999999999997</v>
      </c>
      <c r="AA472" s="2">
        <v>83.01</v>
      </c>
      <c r="AB472" s="2">
        <v>160.03</v>
      </c>
      <c r="AC472" s="3">
        <v>3479.3899999999994</v>
      </c>
      <c r="AD472" s="3">
        <v>8051.9699999999993</v>
      </c>
      <c r="AE472" s="3">
        <v>779.87999999999977</v>
      </c>
      <c r="AF472" s="3">
        <v>3991.5499999999997</v>
      </c>
      <c r="AG472" s="3">
        <v>15522.909999999998</v>
      </c>
      <c r="AH472" s="4">
        <v>5.9303762999999998</v>
      </c>
    </row>
    <row r="473" spans="1:34" x14ac:dyDescent="0.25">
      <c r="A473">
        <v>2016</v>
      </c>
      <c r="B473">
        <v>255</v>
      </c>
      <c r="C473" s="1">
        <v>42624</v>
      </c>
      <c r="D473" t="s">
        <v>1657</v>
      </c>
      <c r="E473">
        <v>1</v>
      </c>
      <c r="F473">
        <v>112</v>
      </c>
      <c r="G473" s="2">
        <f t="shared" si="19"/>
        <v>1.1200000000000001</v>
      </c>
      <c r="H473">
        <v>31</v>
      </c>
      <c r="I473">
        <v>7</v>
      </c>
      <c r="J473">
        <v>24</v>
      </c>
      <c r="U473" s="3">
        <v>43</v>
      </c>
      <c r="V473" s="3">
        <v>0</v>
      </c>
      <c r="W473" s="3">
        <v>0</v>
      </c>
      <c r="X473" s="3">
        <v>19</v>
      </c>
      <c r="Y473" s="3">
        <v>3</v>
      </c>
      <c r="Z473" s="2">
        <v>32.130000000000003</v>
      </c>
      <c r="AA473" s="2">
        <v>42.46</v>
      </c>
      <c r="AB473" s="2">
        <v>146.56000000000003</v>
      </c>
      <c r="AC473" s="3">
        <v>3116.61</v>
      </c>
      <c r="AD473" s="3">
        <v>4118.62</v>
      </c>
      <c r="AE473" s="3">
        <v>1481.1899999999998</v>
      </c>
      <c r="AF473" s="3">
        <v>6981.0899999999983</v>
      </c>
      <c r="AG473" s="3">
        <v>14216.319999999998</v>
      </c>
      <c r="AH473" s="4">
        <v>5.0216900000000004</v>
      </c>
    </row>
    <row r="474" spans="1:34" x14ac:dyDescent="0.25">
      <c r="A474">
        <v>2016</v>
      </c>
      <c r="B474">
        <v>255</v>
      </c>
      <c r="C474" s="1">
        <v>42624</v>
      </c>
      <c r="D474" t="s">
        <v>1658</v>
      </c>
      <c r="E474">
        <v>1</v>
      </c>
      <c r="F474">
        <v>183</v>
      </c>
      <c r="G474" s="2">
        <f t="shared" si="19"/>
        <v>1.83</v>
      </c>
      <c r="H474">
        <v>34</v>
      </c>
      <c r="I474">
        <v>6</v>
      </c>
      <c r="J474">
        <v>28</v>
      </c>
      <c r="U474" s="3">
        <v>68</v>
      </c>
      <c r="V474" s="3">
        <v>1</v>
      </c>
      <c r="W474" s="3">
        <v>0</v>
      </c>
      <c r="X474" s="3">
        <v>15</v>
      </c>
      <c r="Y474" s="3">
        <v>2</v>
      </c>
      <c r="Z474" s="2">
        <v>43.56</v>
      </c>
      <c r="AA474" s="2">
        <v>108.15</v>
      </c>
      <c r="AB474" s="2">
        <v>206.50000000000003</v>
      </c>
      <c r="AC474" s="3">
        <v>4225.32</v>
      </c>
      <c r="AD474" s="3">
        <v>10490.550000000001</v>
      </c>
      <c r="AE474" s="3">
        <v>772.11999999999989</v>
      </c>
      <c r="AF474" s="3">
        <v>5314.6299999999992</v>
      </c>
      <c r="AG474" s="3">
        <v>20030.5</v>
      </c>
      <c r="AH474" s="4">
        <v>7.9769404999999995</v>
      </c>
    </row>
    <row r="475" spans="1:34" x14ac:dyDescent="0.25">
      <c r="A475">
        <v>2016</v>
      </c>
      <c r="B475">
        <v>255</v>
      </c>
      <c r="C475" s="1">
        <v>42624</v>
      </c>
      <c r="D475" t="s">
        <v>1659</v>
      </c>
      <c r="E475">
        <v>1</v>
      </c>
      <c r="F475">
        <v>168</v>
      </c>
      <c r="G475" s="2">
        <f t="shared" si="19"/>
        <v>1.68</v>
      </c>
      <c r="H475">
        <v>33</v>
      </c>
      <c r="I475">
        <v>8</v>
      </c>
      <c r="J475">
        <v>25</v>
      </c>
      <c r="U475" s="3">
        <v>90</v>
      </c>
      <c r="V475" s="3">
        <v>0</v>
      </c>
      <c r="W475" s="3">
        <v>0</v>
      </c>
      <c r="X475" s="3">
        <v>26</v>
      </c>
      <c r="Y475" s="3">
        <v>1</v>
      </c>
      <c r="Z475" s="2">
        <v>52.25</v>
      </c>
      <c r="AA475" s="2">
        <v>135.18</v>
      </c>
      <c r="AB475" s="2">
        <v>281.06000000000006</v>
      </c>
      <c r="AC475" s="3">
        <v>5068.25</v>
      </c>
      <c r="AD475" s="3">
        <v>13112.46</v>
      </c>
      <c r="AE475" s="3">
        <v>555.81000000000006</v>
      </c>
      <c r="AF475" s="3">
        <v>9082.11</v>
      </c>
      <c r="AG475" s="3">
        <v>27262.82</v>
      </c>
      <c r="AH475" s="4">
        <v>8.5514326999999994</v>
      </c>
    </row>
    <row r="476" spans="1:34" x14ac:dyDescent="0.25">
      <c r="A476">
        <v>2016</v>
      </c>
      <c r="B476">
        <v>255</v>
      </c>
      <c r="C476" s="1">
        <v>42624</v>
      </c>
      <c r="D476" t="s">
        <v>1660</v>
      </c>
      <c r="E476">
        <v>1</v>
      </c>
      <c r="F476">
        <v>147</v>
      </c>
      <c r="G476" s="2">
        <f t="shared" si="19"/>
        <v>1.47</v>
      </c>
      <c r="H476">
        <v>30</v>
      </c>
      <c r="I476">
        <v>6</v>
      </c>
      <c r="J476">
        <v>24</v>
      </c>
      <c r="U476" s="3">
        <v>43</v>
      </c>
      <c r="V476" s="3">
        <v>0</v>
      </c>
      <c r="W476" s="3">
        <v>0</v>
      </c>
      <c r="X476" s="3">
        <v>14</v>
      </c>
      <c r="Y476" s="3">
        <v>8</v>
      </c>
      <c r="Z476" s="2">
        <v>41.15</v>
      </c>
      <c r="AA476" s="2">
        <v>77.2</v>
      </c>
      <c r="AB476" s="2">
        <v>198.41000000000003</v>
      </c>
      <c r="AC476" s="3">
        <v>3991.5499999999997</v>
      </c>
      <c r="AD476" s="3">
        <v>7488.4</v>
      </c>
      <c r="AE476" s="3">
        <v>3678.24</v>
      </c>
      <c r="AF476" s="3">
        <v>7765.82</v>
      </c>
      <c r="AG476" s="3">
        <v>19245.769999999997</v>
      </c>
      <c r="AH476" s="4">
        <v>6.2093967999999986</v>
      </c>
    </row>
    <row r="477" spans="1:34" x14ac:dyDescent="0.25">
      <c r="A477">
        <v>2016</v>
      </c>
      <c r="B477">
        <v>255</v>
      </c>
      <c r="C477" s="1">
        <v>42624</v>
      </c>
      <c r="D477" t="s">
        <v>1661</v>
      </c>
      <c r="E477">
        <v>1</v>
      </c>
      <c r="F477">
        <v>106</v>
      </c>
      <c r="G477" s="2">
        <f t="shared" si="19"/>
        <v>1.06</v>
      </c>
      <c r="H477">
        <v>27</v>
      </c>
      <c r="I477">
        <v>7</v>
      </c>
      <c r="J477">
        <v>20</v>
      </c>
      <c r="U477" s="3">
        <v>39</v>
      </c>
      <c r="V477" s="3">
        <v>0</v>
      </c>
      <c r="W477" s="3">
        <v>0</v>
      </c>
      <c r="X477" s="3">
        <v>8</v>
      </c>
      <c r="Y477" s="3">
        <v>7</v>
      </c>
      <c r="Z477" s="2">
        <v>27.26</v>
      </c>
      <c r="AA477" s="2">
        <v>48.93</v>
      </c>
      <c r="AB477" s="2">
        <v>138.6</v>
      </c>
      <c r="AC477" s="3">
        <v>2644.22</v>
      </c>
      <c r="AD477" s="3">
        <v>4746.21</v>
      </c>
      <c r="AE477" s="3">
        <v>2981.78</v>
      </c>
      <c r="AF477" s="3">
        <v>6053.7699999999995</v>
      </c>
      <c r="AG477" s="3">
        <v>13444.2</v>
      </c>
      <c r="AH477" s="4">
        <v>3.7240336999999997</v>
      </c>
    </row>
    <row r="478" spans="1:34" x14ac:dyDescent="0.25">
      <c r="A478">
        <v>2016</v>
      </c>
      <c r="B478">
        <v>255</v>
      </c>
      <c r="C478" s="1">
        <v>42624</v>
      </c>
      <c r="D478" t="s">
        <v>1662</v>
      </c>
      <c r="E478">
        <v>1</v>
      </c>
      <c r="F478">
        <v>174</v>
      </c>
      <c r="G478" s="2">
        <f t="shared" si="19"/>
        <v>1.74</v>
      </c>
      <c r="H478">
        <v>36</v>
      </c>
      <c r="I478">
        <v>7</v>
      </c>
      <c r="J478">
        <v>28</v>
      </c>
      <c r="U478" s="3">
        <v>56</v>
      </c>
      <c r="V478" s="3">
        <v>4</v>
      </c>
      <c r="W478" s="3">
        <v>0</v>
      </c>
      <c r="X478" s="3">
        <v>21</v>
      </c>
      <c r="Y478" s="3">
        <v>3</v>
      </c>
      <c r="Z478" s="2">
        <v>30.98</v>
      </c>
      <c r="AA478" s="2">
        <v>78.45</v>
      </c>
      <c r="AB478" s="2">
        <v>159.30000000000001</v>
      </c>
      <c r="AC478" s="3">
        <v>3005.06</v>
      </c>
      <c r="AD478" s="3">
        <v>7609.65</v>
      </c>
      <c r="AE478" s="3">
        <v>1433.6599999999999</v>
      </c>
      <c r="AF478" s="3">
        <v>4837.3900000000003</v>
      </c>
      <c r="AG478" s="3">
        <v>15452.099999999999</v>
      </c>
      <c r="AH478" s="4">
        <v>5.0824798999999992</v>
      </c>
    </row>
    <row r="479" spans="1:34" x14ac:dyDescent="0.25">
      <c r="A479">
        <v>2016</v>
      </c>
      <c r="B479">
        <v>255</v>
      </c>
      <c r="C479" s="1">
        <v>42624</v>
      </c>
      <c r="D479" t="s">
        <v>1663</v>
      </c>
      <c r="E479">
        <v>1</v>
      </c>
      <c r="F479">
        <v>144</v>
      </c>
      <c r="G479" s="2">
        <f t="shared" si="19"/>
        <v>1.44</v>
      </c>
      <c r="H479">
        <v>28</v>
      </c>
      <c r="I479">
        <v>6</v>
      </c>
      <c r="J479">
        <v>22</v>
      </c>
      <c r="U479" s="3">
        <v>65</v>
      </c>
      <c r="V479" s="3">
        <v>1</v>
      </c>
      <c r="W479" s="3">
        <v>0</v>
      </c>
      <c r="X479" s="3">
        <v>7</v>
      </c>
      <c r="Y479" s="3">
        <v>5</v>
      </c>
      <c r="Z479" s="2">
        <v>33.04</v>
      </c>
      <c r="AA479" s="2">
        <v>63.63</v>
      </c>
      <c r="AB479" s="2">
        <v>138.82999999999998</v>
      </c>
      <c r="AC479" s="3">
        <v>3204.88</v>
      </c>
      <c r="AD479" s="3">
        <v>6172.1100000000006</v>
      </c>
      <c r="AE479" s="3">
        <v>2207.7199999999998</v>
      </c>
      <c r="AF479" s="3">
        <v>4089.5199999999991</v>
      </c>
      <c r="AG479" s="3">
        <v>13466.51</v>
      </c>
      <c r="AH479" s="4">
        <v>5.506040099999999</v>
      </c>
    </row>
    <row r="480" spans="1:34" x14ac:dyDescent="0.25">
      <c r="A480">
        <v>2016</v>
      </c>
      <c r="B480">
        <v>255</v>
      </c>
      <c r="C480" s="1">
        <v>42624</v>
      </c>
      <c r="D480" t="s">
        <v>1664</v>
      </c>
      <c r="E480">
        <v>1</v>
      </c>
      <c r="F480">
        <v>154</v>
      </c>
      <c r="G480" s="2">
        <f t="shared" si="19"/>
        <v>1.54</v>
      </c>
      <c r="H480">
        <v>30</v>
      </c>
      <c r="I480">
        <v>7</v>
      </c>
      <c r="J480">
        <v>23</v>
      </c>
      <c r="U480" s="3">
        <v>38</v>
      </c>
      <c r="V480" s="3">
        <v>0</v>
      </c>
      <c r="W480" s="3">
        <v>0</v>
      </c>
      <c r="X480" s="3">
        <v>15</v>
      </c>
      <c r="Y480" s="3">
        <v>0</v>
      </c>
      <c r="Z480" s="2">
        <v>33.08</v>
      </c>
      <c r="AA480" s="2">
        <v>66.33</v>
      </c>
      <c r="AB480" s="2">
        <v>151.22</v>
      </c>
      <c r="AC480" s="3">
        <v>3208.7599999999993</v>
      </c>
      <c r="AD480" s="3">
        <v>6434.01</v>
      </c>
      <c r="AE480" s="3">
        <v>0</v>
      </c>
      <c r="AF480" s="3">
        <v>5025.5700000000006</v>
      </c>
      <c r="AG480" s="3">
        <v>14668.34</v>
      </c>
      <c r="AH480" s="4">
        <v>5.6509386999999993</v>
      </c>
    </row>
    <row r="481" spans="1:34" x14ac:dyDescent="0.25">
      <c r="A481">
        <v>2016</v>
      </c>
      <c r="B481">
        <v>255</v>
      </c>
      <c r="C481" s="1">
        <v>42624</v>
      </c>
      <c r="D481" t="s">
        <v>1665</v>
      </c>
      <c r="E481">
        <v>1</v>
      </c>
      <c r="F481">
        <v>140</v>
      </c>
      <c r="G481" s="2">
        <f t="shared" si="19"/>
        <v>1.4</v>
      </c>
      <c r="H481">
        <v>32</v>
      </c>
      <c r="I481">
        <v>6</v>
      </c>
      <c r="J481">
        <v>26</v>
      </c>
      <c r="U481" s="3">
        <v>80</v>
      </c>
      <c r="V481" s="3">
        <v>0</v>
      </c>
      <c r="W481" s="3">
        <v>0</v>
      </c>
      <c r="X481" s="3">
        <v>29</v>
      </c>
      <c r="Y481" s="3">
        <v>6</v>
      </c>
      <c r="Z481" s="2">
        <v>51.09</v>
      </c>
      <c r="AA481" s="2">
        <v>90.29</v>
      </c>
      <c r="AB481" s="2">
        <v>236.79999999999998</v>
      </c>
      <c r="AC481" s="3">
        <v>4955.7299999999996</v>
      </c>
      <c r="AD481" s="3">
        <v>8758.130000000001</v>
      </c>
      <c r="AE481" s="3">
        <v>2841.13</v>
      </c>
      <c r="AF481" s="3">
        <v>9255.74</v>
      </c>
      <c r="AG481" s="3">
        <v>22969.599999999999</v>
      </c>
      <c r="AH481" s="4">
        <v>8.1881579999999996</v>
      </c>
    </row>
    <row r="482" spans="1:34" x14ac:dyDescent="0.25">
      <c r="A482">
        <v>2016</v>
      </c>
      <c r="B482">
        <v>255</v>
      </c>
      <c r="C482" s="1">
        <v>42624</v>
      </c>
      <c r="D482" t="s">
        <v>1666</v>
      </c>
      <c r="E482">
        <v>1</v>
      </c>
      <c r="F482">
        <v>186</v>
      </c>
      <c r="G482" s="2">
        <f t="shared" si="19"/>
        <v>1.86</v>
      </c>
      <c r="H482">
        <v>36</v>
      </c>
      <c r="I482">
        <v>8</v>
      </c>
      <c r="J482">
        <v>28</v>
      </c>
      <c r="U482" s="3">
        <v>85</v>
      </c>
      <c r="V482" s="3">
        <v>3</v>
      </c>
      <c r="W482" s="3">
        <v>2</v>
      </c>
      <c r="X482" s="3">
        <v>20</v>
      </c>
      <c r="Y482" s="3">
        <v>2</v>
      </c>
      <c r="Z482" s="2">
        <v>54.21</v>
      </c>
      <c r="AA482" s="2">
        <v>141.07</v>
      </c>
      <c r="AB482" s="2">
        <v>245.71</v>
      </c>
      <c r="AC482" s="3">
        <v>5258.37</v>
      </c>
      <c r="AD482" s="3">
        <v>13683.79</v>
      </c>
      <c r="AE482" s="3">
        <v>869.12</v>
      </c>
      <c r="AF482" s="3">
        <v>4891.71</v>
      </c>
      <c r="AG482" s="3">
        <v>23833.87</v>
      </c>
      <c r="AH482" s="4">
        <v>9.7838661999999985</v>
      </c>
    </row>
    <row r="483" spans="1:34" x14ac:dyDescent="0.25">
      <c r="A483">
        <v>2016</v>
      </c>
      <c r="B483">
        <v>255</v>
      </c>
      <c r="C483" s="1">
        <v>42624</v>
      </c>
      <c r="D483" t="s">
        <v>1667</v>
      </c>
      <c r="E483">
        <v>1</v>
      </c>
      <c r="F483">
        <v>166</v>
      </c>
      <c r="G483" s="2">
        <f t="shared" si="19"/>
        <v>1.66</v>
      </c>
      <c r="H483">
        <v>34</v>
      </c>
      <c r="I483">
        <v>8</v>
      </c>
      <c r="J483">
        <v>26</v>
      </c>
      <c r="U483" s="3">
        <v>56</v>
      </c>
      <c r="V483" s="3">
        <v>1</v>
      </c>
      <c r="W483" s="3">
        <v>0</v>
      </c>
      <c r="X483" s="3">
        <v>10</v>
      </c>
      <c r="Y483" s="3">
        <v>4</v>
      </c>
      <c r="Z483" s="2">
        <v>37.29</v>
      </c>
      <c r="AA483" s="2">
        <v>93.54</v>
      </c>
      <c r="AB483" s="2">
        <v>187.41</v>
      </c>
      <c r="AC483" s="3">
        <v>3617.1299999999997</v>
      </c>
      <c r="AD483" s="3">
        <v>9073.380000000001</v>
      </c>
      <c r="AE483" s="3">
        <v>1904.1099999999997</v>
      </c>
      <c r="AF483" s="3">
        <v>5488.2599999999993</v>
      </c>
      <c r="AG483" s="3">
        <v>18178.77</v>
      </c>
      <c r="AH483" s="4">
        <v>5.4644949999999994</v>
      </c>
    </row>
    <row r="484" spans="1:34" x14ac:dyDescent="0.25">
      <c r="A484">
        <v>2016</v>
      </c>
      <c r="B484">
        <v>255</v>
      </c>
      <c r="C484" s="1">
        <v>42624</v>
      </c>
      <c r="D484" t="s">
        <v>1668</v>
      </c>
      <c r="E484">
        <v>1</v>
      </c>
      <c r="F484">
        <v>103</v>
      </c>
      <c r="G484" s="2">
        <f t="shared" si="19"/>
        <v>1.03</v>
      </c>
      <c r="H484">
        <v>23</v>
      </c>
      <c r="I484">
        <v>7</v>
      </c>
      <c r="J484">
        <v>16</v>
      </c>
      <c r="U484" s="3">
        <v>17</v>
      </c>
      <c r="V484" s="3">
        <v>0</v>
      </c>
      <c r="W484" s="3">
        <v>0</v>
      </c>
      <c r="X484" s="3">
        <v>6</v>
      </c>
      <c r="Y484" s="3">
        <v>1</v>
      </c>
      <c r="Z484" s="2">
        <v>13.5</v>
      </c>
      <c r="AA484" s="2">
        <v>20.61</v>
      </c>
      <c r="AB484" s="2">
        <v>56.31</v>
      </c>
      <c r="AC484" s="3">
        <v>1309.4999999999998</v>
      </c>
      <c r="AD484" s="3">
        <v>1999.1699999999998</v>
      </c>
      <c r="AE484" s="3">
        <v>236.67999999999998</v>
      </c>
      <c r="AF484" s="3">
        <v>2153.4</v>
      </c>
      <c r="AG484" s="3">
        <v>5462.07</v>
      </c>
      <c r="AH484" s="4">
        <v>2.2872308999999995</v>
      </c>
    </row>
    <row r="485" spans="1:34" x14ac:dyDescent="0.25">
      <c r="A485">
        <v>2016</v>
      </c>
      <c r="B485">
        <v>255</v>
      </c>
      <c r="C485" s="1">
        <v>42624</v>
      </c>
      <c r="D485" t="s">
        <v>1669</v>
      </c>
      <c r="E485">
        <v>1</v>
      </c>
      <c r="F485">
        <v>149</v>
      </c>
      <c r="G485" s="2">
        <f t="shared" si="19"/>
        <v>1.49</v>
      </c>
      <c r="H485">
        <v>31</v>
      </c>
      <c r="I485">
        <v>6</v>
      </c>
      <c r="J485">
        <v>25</v>
      </c>
      <c r="U485" s="3">
        <v>58</v>
      </c>
      <c r="V485" s="3">
        <v>0</v>
      </c>
      <c r="W485" s="3">
        <v>0</v>
      </c>
      <c r="X485" s="3">
        <v>23</v>
      </c>
      <c r="Y485" s="3">
        <v>2</v>
      </c>
      <c r="Z485" s="2">
        <v>44.84</v>
      </c>
      <c r="AA485" s="2">
        <v>86.21</v>
      </c>
      <c r="AB485" s="2">
        <v>218.27</v>
      </c>
      <c r="AC485" s="3">
        <v>4349.4799999999996</v>
      </c>
      <c r="AD485" s="3">
        <v>8362.369999999999</v>
      </c>
      <c r="AE485" s="3">
        <v>958.36</v>
      </c>
      <c r="AF485" s="3">
        <v>8460.3399999999983</v>
      </c>
      <c r="AG485" s="3">
        <v>21172.189999999995</v>
      </c>
      <c r="AH485" s="4">
        <v>6.4011851999999987</v>
      </c>
    </row>
    <row r="486" spans="1:34" x14ac:dyDescent="0.25">
      <c r="A486">
        <v>2016</v>
      </c>
      <c r="B486">
        <v>255</v>
      </c>
      <c r="C486" s="1">
        <v>42624</v>
      </c>
      <c r="D486" t="s">
        <v>1670</v>
      </c>
      <c r="E486">
        <v>1</v>
      </c>
      <c r="F486">
        <v>220</v>
      </c>
      <c r="G486" s="2">
        <f t="shared" si="19"/>
        <v>2.2000000000000002</v>
      </c>
      <c r="H486">
        <v>42</v>
      </c>
      <c r="I486">
        <v>8</v>
      </c>
      <c r="J486">
        <v>32</v>
      </c>
      <c r="U486" s="3">
        <v>82</v>
      </c>
      <c r="V486" s="3">
        <v>19</v>
      </c>
      <c r="W486" s="3">
        <v>2</v>
      </c>
      <c r="X486" s="3">
        <v>13</v>
      </c>
      <c r="Y486" s="3">
        <v>0</v>
      </c>
      <c r="Z486" s="2">
        <v>44.71</v>
      </c>
      <c r="AA486" s="2">
        <v>137.41999999999999</v>
      </c>
      <c r="AB486" s="2">
        <v>193.62</v>
      </c>
      <c r="AC486" s="3">
        <v>4336.87</v>
      </c>
      <c r="AD486" s="3">
        <v>13329.739999999998</v>
      </c>
      <c r="AE486" s="3">
        <v>0</v>
      </c>
      <c r="AF486" s="3">
        <v>1114.53</v>
      </c>
      <c r="AG486" s="3">
        <v>18781.139999999996</v>
      </c>
      <c r="AH486" s="4">
        <v>7.4625882999999993</v>
      </c>
    </row>
    <row r="487" spans="1:34" x14ac:dyDescent="0.25">
      <c r="A487">
        <v>2016</v>
      </c>
      <c r="B487">
        <v>255</v>
      </c>
      <c r="C487" s="1">
        <v>42624</v>
      </c>
      <c r="D487" t="s">
        <v>1671</v>
      </c>
      <c r="E487">
        <v>1</v>
      </c>
      <c r="F487">
        <v>159</v>
      </c>
      <c r="G487" s="2">
        <f t="shared" si="19"/>
        <v>1.59</v>
      </c>
      <c r="H487">
        <v>30</v>
      </c>
      <c r="I487">
        <v>8</v>
      </c>
      <c r="J487">
        <v>22</v>
      </c>
      <c r="U487" s="3">
        <v>46</v>
      </c>
      <c r="V487" s="3">
        <v>0</v>
      </c>
      <c r="W487" s="3">
        <v>0</v>
      </c>
      <c r="X487" s="3">
        <v>12</v>
      </c>
      <c r="Y487" s="3">
        <v>2</v>
      </c>
      <c r="Z487" s="2">
        <v>29.24</v>
      </c>
      <c r="AA487" s="2">
        <v>69.760000000000005</v>
      </c>
      <c r="AB487" s="2">
        <v>148.29</v>
      </c>
      <c r="AC487" s="3">
        <v>2836.2799999999997</v>
      </c>
      <c r="AD487" s="3">
        <v>6766.7199999999993</v>
      </c>
      <c r="AE487" s="3">
        <v>474.32999999999987</v>
      </c>
      <c r="AF487" s="3">
        <v>4781.1299999999992</v>
      </c>
      <c r="AG487" s="3">
        <v>14384.13</v>
      </c>
      <c r="AH487" s="4">
        <v>5.5004625999999988</v>
      </c>
    </row>
    <row r="488" spans="1:34" x14ac:dyDescent="0.25">
      <c r="A488">
        <v>2016</v>
      </c>
      <c r="B488">
        <v>255</v>
      </c>
      <c r="C488" s="1">
        <v>42624</v>
      </c>
      <c r="D488" t="s">
        <v>1672</v>
      </c>
      <c r="E488">
        <v>1</v>
      </c>
      <c r="F488">
        <v>171</v>
      </c>
      <c r="G488" s="2">
        <f t="shared" si="19"/>
        <v>1.71</v>
      </c>
      <c r="H488">
        <v>33</v>
      </c>
      <c r="I488">
        <v>5</v>
      </c>
      <c r="J488">
        <v>28</v>
      </c>
      <c r="U488" s="3">
        <v>53</v>
      </c>
      <c r="V488" s="3">
        <v>0</v>
      </c>
      <c r="W488" s="3">
        <v>0</v>
      </c>
      <c r="X488" s="3">
        <v>17</v>
      </c>
      <c r="Y488" s="3">
        <v>0</v>
      </c>
      <c r="Z488" s="2">
        <v>34.75</v>
      </c>
      <c r="AA488" s="2">
        <v>80.84</v>
      </c>
      <c r="AB488" s="2">
        <v>156.71</v>
      </c>
      <c r="AC488" s="3">
        <v>3370.75</v>
      </c>
      <c r="AD488" s="3">
        <v>7841.4800000000005</v>
      </c>
      <c r="AE488" s="3">
        <v>0</v>
      </c>
      <c r="AF488" s="3">
        <v>3988.6399999999994</v>
      </c>
      <c r="AG488" s="3">
        <v>15200.869999999999</v>
      </c>
      <c r="AH488" s="4">
        <v>5.5095612000000003</v>
      </c>
    </row>
    <row r="489" spans="1:34" x14ac:dyDescent="0.25">
      <c r="A489">
        <v>2016</v>
      </c>
      <c r="B489">
        <v>255</v>
      </c>
      <c r="C489" s="1">
        <v>42624</v>
      </c>
      <c r="D489" t="s">
        <v>1673</v>
      </c>
      <c r="E489">
        <v>1</v>
      </c>
      <c r="F489">
        <v>159</v>
      </c>
      <c r="G489" s="2">
        <f t="shared" si="19"/>
        <v>1.59</v>
      </c>
      <c r="H489">
        <v>33</v>
      </c>
      <c r="I489">
        <v>7</v>
      </c>
      <c r="J489">
        <v>26</v>
      </c>
      <c r="U489" s="3">
        <v>57</v>
      </c>
      <c r="V489" s="3">
        <v>0</v>
      </c>
      <c r="W489" s="3">
        <v>0</v>
      </c>
      <c r="X489" s="3">
        <v>20</v>
      </c>
      <c r="Y489" s="3">
        <v>4</v>
      </c>
      <c r="Z489" s="2">
        <v>43.21</v>
      </c>
      <c r="AA489" s="2">
        <v>89.92</v>
      </c>
      <c r="AB489" s="2">
        <v>222.43</v>
      </c>
      <c r="AC489" s="3">
        <v>4191.369999999999</v>
      </c>
      <c r="AD489" s="3">
        <v>8722.24</v>
      </c>
      <c r="AE489" s="3">
        <v>1637.36</v>
      </c>
      <c r="AF489" s="3">
        <v>8662.0999999999985</v>
      </c>
      <c r="AG489" s="3">
        <v>21575.71</v>
      </c>
      <c r="AH489" s="4">
        <v>7.0889249000000003</v>
      </c>
    </row>
    <row r="490" spans="1:34" x14ac:dyDescent="0.25">
      <c r="A490">
        <v>2016</v>
      </c>
      <c r="B490">
        <v>255</v>
      </c>
      <c r="C490" s="1">
        <v>42624</v>
      </c>
      <c r="D490" t="s">
        <v>1674</v>
      </c>
      <c r="E490">
        <v>1</v>
      </c>
      <c r="F490">
        <v>160</v>
      </c>
      <c r="G490" s="2">
        <f t="shared" si="19"/>
        <v>1.6</v>
      </c>
      <c r="H490">
        <v>35</v>
      </c>
      <c r="I490">
        <v>7</v>
      </c>
      <c r="J490">
        <v>28</v>
      </c>
      <c r="U490" s="3">
        <v>66</v>
      </c>
      <c r="V490" s="3">
        <v>3</v>
      </c>
      <c r="W490" s="3">
        <v>0</v>
      </c>
      <c r="X490" s="3">
        <v>19</v>
      </c>
      <c r="Y490" s="3">
        <v>5</v>
      </c>
      <c r="Z490" s="2">
        <v>48.41</v>
      </c>
      <c r="AA490" s="2">
        <v>111.79</v>
      </c>
      <c r="AB490" s="2">
        <v>240.9</v>
      </c>
      <c r="AC490" s="3">
        <v>4695.7699999999995</v>
      </c>
      <c r="AD490" s="3">
        <v>10843.63</v>
      </c>
      <c r="AE490" s="3">
        <v>2098.11</v>
      </c>
      <c r="AF490" s="3">
        <v>7827.9</v>
      </c>
      <c r="AG490" s="3">
        <v>23367.299999999996</v>
      </c>
      <c r="AH490" s="4">
        <v>6.557772299999999</v>
      </c>
    </row>
    <row r="491" spans="1:34" x14ac:dyDescent="0.25">
      <c r="A491">
        <v>2016</v>
      </c>
      <c r="B491">
        <v>255</v>
      </c>
      <c r="C491" s="1">
        <v>42624</v>
      </c>
      <c r="D491" t="s">
        <v>1675</v>
      </c>
      <c r="E491">
        <v>1</v>
      </c>
      <c r="F491">
        <v>140</v>
      </c>
      <c r="G491" s="2">
        <f t="shared" si="19"/>
        <v>1.4</v>
      </c>
      <c r="H491">
        <v>29</v>
      </c>
      <c r="I491">
        <v>6</v>
      </c>
      <c r="J491">
        <v>23</v>
      </c>
      <c r="U491" s="3">
        <v>44</v>
      </c>
      <c r="V491" s="3">
        <v>0</v>
      </c>
      <c r="W491" s="3">
        <v>0</v>
      </c>
      <c r="X491" s="3">
        <v>12</v>
      </c>
      <c r="Y491" s="3">
        <v>4</v>
      </c>
      <c r="Z491" s="2">
        <v>24.76</v>
      </c>
      <c r="AA491" s="2">
        <v>50.3</v>
      </c>
      <c r="AB491" s="2">
        <v>128.78</v>
      </c>
      <c r="AC491" s="3">
        <v>2401.7199999999998</v>
      </c>
      <c r="AD491" s="3">
        <v>4879.0999999999995</v>
      </c>
      <c r="AE491" s="3">
        <v>1854.6399999999999</v>
      </c>
      <c r="AF491" s="3">
        <v>5210.8399999999992</v>
      </c>
      <c r="AG491" s="3">
        <v>12491.66</v>
      </c>
      <c r="AH491" s="4">
        <v>3.485986</v>
      </c>
    </row>
    <row r="492" spans="1:34" x14ac:dyDescent="0.25">
      <c r="A492">
        <v>2016</v>
      </c>
      <c r="B492">
        <v>255</v>
      </c>
      <c r="C492" s="1">
        <v>42624</v>
      </c>
      <c r="D492" t="s">
        <v>1676</v>
      </c>
      <c r="E492">
        <v>1</v>
      </c>
      <c r="F492">
        <v>182</v>
      </c>
      <c r="G492" s="2">
        <f t="shared" si="19"/>
        <v>1.82</v>
      </c>
      <c r="H492">
        <v>37</v>
      </c>
      <c r="I492">
        <v>7</v>
      </c>
      <c r="J492">
        <v>30</v>
      </c>
      <c r="U492" s="3">
        <v>95</v>
      </c>
      <c r="V492" s="3">
        <v>0</v>
      </c>
      <c r="W492" s="3">
        <v>0</v>
      </c>
      <c r="X492" s="3">
        <v>37</v>
      </c>
      <c r="Y492" s="3">
        <v>1</v>
      </c>
      <c r="Z492" s="2">
        <v>69.58</v>
      </c>
      <c r="AA492" s="2">
        <v>160.87</v>
      </c>
      <c r="AB492" s="2">
        <v>346.98</v>
      </c>
      <c r="AC492" s="3">
        <v>6749.26</v>
      </c>
      <c r="AD492" s="3">
        <v>15604.39</v>
      </c>
      <c r="AE492" s="3">
        <v>182.35999999999999</v>
      </c>
      <c r="AF492" s="3">
        <v>11303.409999999998</v>
      </c>
      <c r="AG492" s="3">
        <v>33657.06</v>
      </c>
      <c r="AH492" s="4">
        <v>11.514831199999998</v>
      </c>
    </row>
    <row r="493" spans="1:34" x14ac:dyDescent="0.25">
      <c r="A493">
        <v>2016</v>
      </c>
      <c r="B493">
        <v>255</v>
      </c>
      <c r="C493" s="1">
        <v>42624</v>
      </c>
      <c r="D493" t="s">
        <v>1677</v>
      </c>
      <c r="E493">
        <v>1</v>
      </c>
      <c r="F493">
        <v>129</v>
      </c>
      <c r="G493" s="2">
        <f t="shared" si="19"/>
        <v>1.29</v>
      </c>
      <c r="H493">
        <v>31</v>
      </c>
      <c r="I493">
        <v>7</v>
      </c>
      <c r="J493">
        <v>24</v>
      </c>
      <c r="U493" s="3">
        <v>47</v>
      </c>
      <c r="V493" s="3">
        <v>0</v>
      </c>
      <c r="W493" s="3">
        <v>0</v>
      </c>
      <c r="X493" s="3">
        <v>21</v>
      </c>
      <c r="Y493" s="3">
        <v>2</v>
      </c>
      <c r="Z493" s="2">
        <v>34.71</v>
      </c>
      <c r="AA493" s="2">
        <v>57.49</v>
      </c>
      <c r="AB493" s="2">
        <v>145.84</v>
      </c>
      <c r="AC493" s="3">
        <v>3366.8699999999994</v>
      </c>
      <c r="AD493" s="3">
        <v>5576.53</v>
      </c>
      <c r="AE493" s="3">
        <v>866.21</v>
      </c>
      <c r="AF493" s="3">
        <v>5203.08</v>
      </c>
      <c r="AG493" s="3">
        <v>14146.48</v>
      </c>
      <c r="AH493" s="4">
        <v>4.5012850000000002</v>
      </c>
    </row>
    <row r="494" spans="1:34" x14ac:dyDescent="0.25">
      <c r="A494">
        <v>2016</v>
      </c>
      <c r="B494">
        <v>255</v>
      </c>
      <c r="C494" s="1">
        <v>42624</v>
      </c>
      <c r="D494" t="s">
        <v>1678</v>
      </c>
      <c r="E494">
        <v>1</v>
      </c>
      <c r="F494">
        <v>113</v>
      </c>
      <c r="G494" s="2">
        <f t="shared" si="19"/>
        <v>1.1299999999999999</v>
      </c>
      <c r="H494">
        <v>31</v>
      </c>
      <c r="I494">
        <v>7</v>
      </c>
      <c r="J494">
        <v>24</v>
      </c>
      <c r="U494" s="3">
        <v>33</v>
      </c>
      <c r="V494" s="3">
        <v>0</v>
      </c>
      <c r="W494" s="3">
        <v>0</v>
      </c>
      <c r="X494" s="3">
        <v>17</v>
      </c>
      <c r="Y494" s="3">
        <v>8</v>
      </c>
      <c r="Z494" s="2">
        <v>28.4</v>
      </c>
      <c r="AA494" s="2">
        <v>38.840000000000003</v>
      </c>
      <c r="AB494" s="2">
        <v>126.25</v>
      </c>
      <c r="AC494" s="3">
        <v>2754.7999999999993</v>
      </c>
      <c r="AD494" s="3">
        <v>3767.4800000000005</v>
      </c>
      <c r="AE494" s="3">
        <v>2456.0399999999995</v>
      </c>
      <c r="AF494" s="3">
        <v>5723.9699999999993</v>
      </c>
      <c r="AG494" s="3">
        <v>12246.25</v>
      </c>
      <c r="AH494" s="4">
        <v>4.3189346999999998</v>
      </c>
    </row>
    <row r="495" spans="1:34" x14ac:dyDescent="0.25">
      <c r="A495">
        <v>2016</v>
      </c>
      <c r="B495">
        <v>255</v>
      </c>
      <c r="C495" s="1">
        <v>42624</v>
      </c>
      <c r="D495" t="s">
        <v>1679</v>
      </c>
      <c r="E495">
        <v>1</v>
      </c>
      <c r="F495">
        <v>147</v>
      </c>
      <c r="G495" s="2">
        <f t="shared" si="19"/>
        <v>1.47</v>
      </c>
      <c r="H495">
        <v>36</v>
      </c>
      <c r="I495">
        <v>7</v>
      </c>
      <c r="J495">
        <v>29</v>
      </c>
      <c r="U495" s="3">
        <v>42</v>
      </c>
      <c r="V495" s="3">
        <v>12</v>
      </c>
      <c r="W495" s="3">
        <v>0</v>
      </c>
      <c r="X495" s="3">
        <v>11</v>
      </c>
      <c r="Y495" s="3">
        <v>5</v>
      </c>
      <c r="Z495" s="2">
        <v>28.28</v>
      </c>
      <c r="AA495" s="2">
        <v>50.06</v>
      </c>
      <c r="AB495" s="2">
        <v>115.69</v>
      </c>
      <c r="AC495" s="3">
        <v>2743.1599999999994</v>
      </c>
      <c r="AD495" s="3">
        <v>4855.82</v>
      </c>
      <c r="AE495" s="3">
        <v>1779.95</v>
      </c>
      <c r="AF495" s="3">
        <v>3622.95</v>
      </c>
      <c r="AG495" s="3">
        <v>11221.93</v>
      </c>
      <c r="AH495" s="4">
        <v>4.9920274000000004</v>
      </c>
    </row>
    <row r="496" spans="1:34" x14ac:dyDescent="0.25">
      <c r="A496">
        <v>2016</v>
      </c>
      <c r="B496">
        <v>255</v>
      </c>
      <c r="C496" s="1">
        <v>42624</v>
      </c>
      <c r="D496" t="s">
        <v>1680</v>
      </c>
      <c r="E496">
        <v>1</v>
      </c>
      <c r="F496">
        <v>181</v>
      </c>
      <c r="G496" s="2">
        <f t="shared" si="19"/>
        <v>1.81</v>
      </c>
      <c r="H496">
        <v>35</v>
      </c>
      <c r="I496">
        <v>7</v>
      </c>
      <c r="J496">
        <v>28</v>
      </c>
      <c r="U496" s="3">
        <v>42</v>
      </c>
      <c r="V496" s="3">
        <v>5</v>
      </c>
      <c r="W496" s="3">
        <v>2</v>
      </c>
      <c r="X496" s="3">
        <v>12</v>
      </c>
      <c r="Y496" s="3">
        <v>1</v>
      </c>
      <c r="Z496" s="2">
        <v>28</v>
      </c>
      <c r="AA496" s="2">
        <v>66.790000000000006</v>
      </c>
      <c r="AB496" s="2">
        <v>119.55000000000001</v>
      </c>
      <c r="AC496" s="3">
        <v>2716</v>
      </c>
      <c r="AD496" s="3">
        <v>6478.63</v>
      </c>
      <c r="AE496" s="3">
        <v>129.01</v>
      </c>
      <c r="AF496" s="3">
        <v>2401.7200000000003</v>
      </c>
      <c r="AG496" s="3">
        <v>11596.350000000002</v>
      </c>
      <c r="AH496" s="4">
        <v>4.6830920999999996</v>
      </c>
    </row>
    <row r="497" spans="1:34" x14ac:dyDescent="0.25">
      <c r="A497">
        <v>2016</v>
      </c>
      <c r="B497">
        <v>255</v>
      </c>
      <c r="C497" s="1">
        <v>42624</v>
      </c>
      <c r="D497" t="s">
        <v>1681</v>
      </c>
      <c r="E497">
        <v>1</v>
      </c>
      <c r="F497">
        <v>113</v>
      </c>
      <c r="G497" s="2">
        <f t="shared" si="19"/>
        <v>1.1299999999999999</v>
      </c>
      <c r="H497">
        <v>29</v>
      </c>
      <c r="I497">
        <v>7</v>
      </c>
      <c r="J497">
        <v>22</v>
      </c>
      <c r="U497" s="3">
        <v>30</v>
      </c>
      <c r="V497" s="3">
        <v>0</v>
      </c>
      <c r="W497" s="3">
        <v>0</v>
      </c>
      <c r="X497" s="3">
        <v>15</v>
      </c>
      <c r="Y497" s="3">
        <v>4</v>
      </c>
      <c r="Z497" s="2">
        <v>21.57</v>
      </c>
      <c r="AA497" s="2">
        <v>29.87</v>
      </c>
      <c r="AB497" s="2">
        <v>101.58</v>
      </c>
      <c r="AC497" s="3">
        <v>2092.2899999999995</v>
      </c>
      <c r="AD497" s="3">
        <v>2897.39</v>
      </c>
      <c r="AE497" s="3">
        <v>819.64999999999986</v>
      </c>
      <c r="AF497" s="3">
        <v>4863.58</v>
      </c>
      <c r="AG497" s="3">
        <v>9853.2599999999984</v>
      </c>
      <c r="AH497" s="4">
        <v>3.1444974999999995</v>
      </c>
    </row>
    <row r="498" spans="1:34" x14ac:dyDescent="0.25">
      <c r="A498">
        <v>2016</v>
      </c>
      <c r="B498">
        <v>255</v>
      </c>
      <c r="C498" s="1">
        <v>42624</v>
      </c>
      <c r="D498" t="s">
        <v>1682</v>
      </c>
      <c r="E498">
        <v>1</v>
      </c>
      <c r="F498">
        <v>119</v>
      </c>
      <c r="G498" s="2">
        <f t="shared" si="19"/>
        <v>1.19</v>
      </c>
      <c r="H498">
        <v>32</v>
      </c>
      <c r="I498">
        <v>6</v>
      </c>
      <c r="J498">
        <v>26</v>
      </c>
      <c r="U498" s="3">
        <v>56</v>
      </c>
      <c r="V498" s="3">
        <v>0</v>
      </c>
      <c r="W498" s="3">
        <v>0</v>
      </c>
      <c r="X498" s="3">
        <v>14</v>
      </c>
      <c r="Y498" s="3">
        <v>9</v>
      </c>
      <c r="Z498" s="2">
        <v>36.619999999999997</v>
      </c>
      <c r="AA498" s="2">
        <v>53.21</v>
      </c>
      <c r="AB498" s="2">
        <v>173.55</v>
      </c>
      <c r="AC498" s="3">
        <v>3552.14</v>
      </c>
      <c r="AD498" s="3">
        <v>5161.37</v>
      </c>
      <c r="AE498" s="3">
        <v>4486.2499999999991</v>
      </c>
      <c r="AF498" s="3">
        <v>8120.8399999999992</v>
      </c>
      <c r="AG498" s="3">
        <v>16834.349999999999</v>
      </c>
      <c r="AH498" s="4">
        <v>5.5637938999999994</v>
      </c>
    </row>
    <row r="499" spans="1:34" x14ac:dyDescent="0.25">
      <c r="A499">
        <v>2016</v>
      </c>
      <c r="B499">
        <v>255</v>
      </c>
      <c r="C499" s="1">
        <v>42624</v>
      </c>
      <c r="D499" t="s">
        <v>1683</v>
      </c>
      <c r="E499">
        <v>1</v>
      </c>
      <c r="F499">
        <v>176</v>
      </c>
      <c r="G499" s="2">
        <f t="shared" si="19"/>
        <v>1.76</v>
      </c>
      <c r="H499">
        <v>35</v>
      </c>
      <c r="I499">
        <v>6</v>
      </c>
      <c r="J499">
        <v>29</v>
      </c>
      <c r="U499" s="3">
        <v>89</v>
      </c>
      <c r="V499" s="3">
        <v>1</v>
      </c>
      <c r="W499" s="3">
        <v>0</v>
      </c>
      <c r="X499" s="3">
        <v>29</v>
      </c>
      <c r="Y499" s="3">
        <v>3</v>
      </c>
      <c r="Z499" s="2">
        <v>54.88</v>
      </c>
      <c r="AA499" s="2">
        <v>136.32</v>
      </c>
      <c r="AB499" s="2">
        <v>287.15999999999997</v>
      </c>
      <c r="AC499" s="3">
        <v>5323.3600000000006</v>
      </c>
      <c r="AD499" s="3">
        <v>13223.039999999999</v>
      </c>
      <c r="AE499" s="3">
        <v>1247.4199999999998</v>
      </c>
      <c r="AF499" s="3">
        <v>9308.119999999999</v>
      </c>
      <c r="AG499" s="3">
        <v>27854.52</v>
      </c>
      <c r="AH499" s="4">
        <v>8.0395443000000011</v>
      </c>
    </row>
    <row r="500" spans="1:34" x14ac:dyDescent="0.25">
      <c r="A500">
        <v>2016</v>
      </c>
      <c r="B500">
        <v>255</v>
      </c>
      <c r="C500" s="1">
        <v>42624</v>
      </c>
      <c r="D500" t="s">
        <v>1684</v>
      </c>
      <c r="E500">
        <v>1</v>
      </c>
      <c r="F500">
        <v>154</v>
      </c>
      <c r="G500" s="2">
        <f t="shared" si="19"/>
        <v>1.54</v>
      </c>
      <c r="H500">
        <v>30</v>
      </c>
      <c r="I500">
        <v>8</v>
      </c>
      <c r="J500">
        <v>22</v>
      </c>
      <c r="U500" s="3">
        <v>33</v>
      </c>
      <c r="V500" s="3">
        <v>0</v>
      </c>
      <c r="W500" s="3">
        <v>0</v>
      </c>
      <c r="X500" s="3">
        <v>10</v>
      </c>
      <c r="Y500" s="3">
        <v>6</v>
      </c>
      <c r="Z500" s="2">
        <v>24.46</v>
      </c>
      <c r="AA500" s="2">
        <v>53.06</v>
      </c>
      <c r="AB500" s="2">
        <v>128.70000000000002</v>
      </c>
      <c r="AC500" s="3">
        <v>2372.62</v>
      </c>
      <c r="AD500" s="3">
        <v>5146.82</v>
      </c>
      <c r="AE500" s="3">
        <v>1661.6099999999997</v>
      </c>
      <c r="AF500" s="3">
        <v>4964.4599999999991</v>
      </c>
      <c r="AG500" s="3">
        <v>12483.899999999998</v>
      </c>
      <c r="AH500" s="4">
        <v>4.4739891999999992</v>
      </c>
    </row>
    <row r="501" spans="1:34" x14ac:dyDescent="0.25">
      <c r="A501">
        <v>2016</v>
      </c>
      <c r="B501">
        <v>255</v>
      </c>
      <c r="C501" s="1">
        <v>42624</v>
      </c>
      <c r="D501" t="s">
        <v>1685</v>
      </c>
      <c r="E501">
        <v>1</v>
      </c>
      <c r="F501">
        <v>168</v>
      </c>
      <c r="G501" s="2">
        <f t="shared" si="19"/>
        <v>1.68</v>
      </c>
      <c r="H501">
        <v>33</v>
      </c>
      <c r="I501">
        <v>6</v>
      </c>
      <c r="J501">
        <v>27</v>
      </c>
      <c r="U501" s="3">
        <v>49</v>
      </c>
      <c r="V501" s="3">
        <v>0</v>
      </c>
      <c r="W501" s="3">
        <v>0</v>
      </c>
      <c r="X501" s="3">
        <v>18</v>
      </c>
      <c r="Y501" s="3">
        <v>0</v>
      </c>
      <c r="Z501" s="2">
        <v>34.200000000000003</v>
      </c>
      <c r="AA501" s="2">
        <v>79.709999999999994</v>
      </c>
      <c r="AB501" s="2">
        <v>167.59</v>
      </c>
      <c r="AC501" s="3">
        <v>3317.3999999999996</v>
      </c>
      <c r="AD501" s="3">
        <v>7731.8699999999981</v>
      </c>
      <c r="AE501" s="3">
        <v>0</v>
      </c>
      <c r="AF501" s="3">
        <v>5206.9599999999991</v>
      </c>
      <c r="AG501" s="3">
        <v>16256.229999999996</v>
      </c>
      <c r="AH501" s="4">
        <v>4.9169008999999999</v>
      </c>
    </row>
    <row r="502" spans="1:34" x14ac:dyDescent="0.25">
      <c r="A502">
        <v>2016</v>
      </c>
      <c r="B502">
        <v>255</v>
      </c>
      <c r="C502" s="1">
        <v>42624</v>
      </c>
      <c r="D502" t="s">
        <v>1686</v>
      </c>
      <c r="E502">
        <v>1</v>
      </c>
      <c r="F502">
        <v>169</v>
      </c>
      <c r="G502" s="2">
        <f t="shared" si="19"/>
        <v>1.69</v>
      </c>
      <c r="H502">
        <v>39</v>
      </c>
      <c r="I502">
        <v>7</v>
      </c>
      <c r="J502">
        <v>28</v>
      </c>
      <c r="U502" s="3">
        <v>68</v>
      </c>
      <c r="V502" s="3">
        <v>15</v>
      </c>
      <c r="W502" s="3">
        <v>2</v>
      </c>
      <c r="X502" s="3">
        <v>29</v>
      </c>
      <c r="Y502" s="3">
        <v>3</v>
      </c>
      <c r="Z502" s="2">
        <v>48.91</v>
      </c>
      <c r="AA502" s="2">
        <v>100.86</v>
      </c>
      <c r="AB502" s="2">
        <v>218.89999999999998</v>
      </c>
      <c r="AC502" s="3">
        <v>4744.2699999999995</v>
      </c>
      <c r="AD502" s="3">
        <v>9783.42</v>
      </c>
      <c r="AE502" s="3">
        <v>1120.3500000000001</v>
      </c>
      <c r="AF502" s="3">
        <v>6705.61</v>
      </c>
      <c r="AG502" s="3">
        <v>21233.3</v>
      </c>
      <c r="AH502" s="4">
        <v>7.7340621999999994</v>
      </c>
    </row>
    <row r="503" spans="1:34" x14ac:dyDescent="0.25">
      <c r="A503">
        <v>2016</v>
      </c>
      <c r="B503">
        <v>255</v>
      </c>
      <c r="C503" s="1">
        <v>42624</v>
      </c>
      <c r="D503" t="s">
        <v>1687</v>
      </c>
      <c r="E503">
        <v>1</v>
      </c>
      <c r="F503">
        <v>171</v>
      </c>
      <c r="G503" s="2">
        <f t="shared" si="19"/>
        <v>1.71</v>
      </c>
      <c r="H503">
        <v>32</v>
      </c>
      <c r="I503">
        <v>6</v>
      </c>
      <c r="J503">
        <v>26</v>
      </c>
      <c r="U503" s="3">
        <v>60</v>
      </c>
      <c r="V503" s="3">
        <v>0</v>
      </c>
      <c r="W503" s="3">
        <v>0</v>
      </c>
      <c r="X503" s="3">
        <v>20</v>
      </c>
      <c r="Y503" s="3">
        <v>3</v>
      </c>
      <c r="Z503" s="2">
        <v>44.28</v>
      </c>
      <c r="AA503" s="2">
        <v>103.78</v>
      </c>
      <c r="AB503" s="2">
        <v>219.53</v>
      </c>
      <c r="AC503" s="3">
        <v>4295.16</v>
      </c>
      <c r="AD503" s="3">
        <v>10066.659999999998</v>
      </c>
      <c r="AE503" s="3">
        <v>1733.3899999999999</v>
      </c>
      <c r="AF503" s="3">
        <v>6932.5899999999992</v>
      </c>
      <c r="AG503" s="3">
        <v>21294.409999999996</v>
      </c>
      <c r="AH503" s="4">
        <v>7.2941089999999997</v>
      </c>
    </row>
    <row r="504" spans="1:34" x14ac:dyDescent="0.25">
      <c r="A504">
        <v>2016</v>
      </c>
      <c r="B504">
        <v>255</v>
      </c>
      <c r="C504" s="1">
        <v>42624</v>
      </c>
      <c r="D504" t="s">
        <v>1688</v>
      </c>
      <c r="E504">
        <v>1</v>
      </c>
      <c r="F504">
        <v>150</v>
      </c>
      <c r="G504" s="2">
        <f t="shared" si="19"/>
        <v>1.5</v>
      </c>
      <c r="H504">
        <v>34</v>
      </c>
      <c r="I504">
        <v>6</v>
      </c>
      <c r="J504">
        <v>28</v>
      </c>
      <c r="U504" s="3">
        <v>65</v>
      </c>
      <c r="V504" s="3">
        <v>0</v>
      </c>
      <c r="W504" s="3">
        <v>0</v>
      </c>
      <c r="X504" s="3">
        <v>24</v>
      </c>
      <c r="Y504" s="3">
        <v>6</v>
      </c>
      <c r="Z504" s="2">
        <v>42.93</v>
      </c>
      <c r="AA504" s="2">
        <v>90.65</v>
      </c>
      <c r="AB504" s="2">
        <v>220.59000000000003</v>
      </c>
      <c r="AC504" s="3">
        <v>4164.21</v>
      </c>
      <c r="AD504" s="3">
        <v>8793.0499999999993</v>
      </c>
      <c r="AE504" s="3">
        <v>2654.89</v>
      </c>
      <c r="AF504" s="3">
        <v>8439.9699999999993</v>
      </c>
      <c r="AG504" s="3">
        <v>21397.229999999996</v>
      </c>
      <c r="AH504" s="4">
        <v>7.0867617999999988</v>
      </c>
    </row>
    <row r="505" spans="1:34" x14ac:dyDescent="0.25">
      <c r="A505">
        <v>2016</v>
      </c>
      <c r="B505">
        <v>255</v>
      </c>
      <c r="C505" s="1">
        <v>42624</v>
      </c>
      <c r="D505" t="s">
        <v>1689</v>
      </c>
      <c r="E505">
        <v>1</v>
      </c>
      <c r="F505">
        <v>132</v>
      </c>
      <c r="G505" s="2">
        <f t="shared" si="19"/>
        <v>1.32</v>
      </c>
      <c r="H505">
        <v>29</v>
      </c>
      <c r="I505">
        <v>6</v>
      </c>
      <c r="J505">
        <v>23</v>
      </c>
      <c r="U505" s="3">
        <v>48</v>
      </c>
      <c r="V505" s="3">
        <v>0</v>
      </c>
      <c r="W505" s="3">
        <v>0</v>
      </c>
      <c r="X505" s="3">
        <v>21</v>
      </c>
      <c r="Y505" s="3">
        <v>7</v>
      </c>
      <c r="Z505" s="2">
        <v>42.23</v>
      </c>
      <c r="AA505" s="2">
        <v>70.98</v>
      </c>
      <c r="AB505" s="2">
        <v>215.14</v>
      </c>
      <c r="AC505" s="3">
        <v>4096.3099999999995</v>
      </c>
      <c r="AD505" s="3">
        <v>6885.0599999999995</v>
      </c>
      <c r="AE505" s="3">
        <v>2880.9</v>
      </c>
      <c r="AF505" s="3">
        <v>9887.2099999999991</v>
      </c>
      <c r="AG505" s="3">
        <v>20868.579999999998</v>
      </c>
      <c r="AH505" s="4">
        <v>5.3821807999999995</v>
      </c>
    </row>
    <row r="506" spans="1:34" x14ac:dyDescent="0.25">
      <c r="A506">
        <v>2016</v>
      </c>
      <c r="B506">
        <v>255</v>
      </c>
      <c r="C506" s="1">
        <v>42624</v>
      </c>
      <c r="D506" t="s">
        <v>1690</v>
      </c>
      <c r="E506">
        <v>1</v>
      </c>
      <c r="F506">
        <v>191</v>
      </c>
      <c r="G506" s="2">
        <f t="shared" si="19"/>
        <v>1.91</v>
      </c>
      <c r="H506">
        <v>37</v>
      </c>
      <c r="I506">
        <v>6</v>
      </c>
      <c r="J506">
        <v>31</v>
      </c>
      <c r="U506" s="3">
        <v>80</v>
      </c>
      <c r="V506" s="3">
        <v>0</v>
      </c>
      <c r="W506" s="3">
        <v>0</v>
      </c>
      <c r="X506" s="3">
        <v>28</v>
      </c>
      <c r="Y506" s="3">
        <v>3</v>
      </c>
      <c r="Z506" s="2">
        <v>48.12</v>
      </c>
      <c r="AA506" s="2">
        <v>136</v>
      </c>
      <c r="AB506" s="2">
        <v>239.89000000000001</v>
      </c>
      <c r="AC506" s="3">
        <v>4667.6399999999994</v>
      </c>
      <c r="AD506" s="3">
        <v>13192</v>
      </c>
      <c r="AE506" s="3">
        <v>1268.76</v>
      </c>
      <c r="AF506" s="3">
        <v>5409.69</v>
      </c>
      <c r="AG506" s="3">
        <v>23269.329999999998</v>
      </c>
      <c r="AH506" s="4">
        <v>6.4739934000000003</v>
      </c>
    </row>
    <row r="507" spans="1:34" x14ac:dyDescent="0.25">
      <c r="A507">
        <v>2016</v>
      </c>
      <c r="B507">
        <v>255</v>
      </c>
      <c r="C507" s="1">
        <v>42624</v>
      </c>
      <c r="D507" t="s">
        <v>1691</v>
      </c>
      <c r="E507">
        <v>1</v>
      </c>
      <c r="F507">
        <v>116</v>
      </c>
      <c r="G507" s="2">
        <f t="shared" si="19"/>
        <v>1.1599999999999999</v>
      </c>
      <c r="H507">
        <v>31</v>
      </c>
      <c r="I507">
        <v>6</v>
      </c>
      <c r="J507">
        <v>25</v>
      </c>
      <c r="U507" s="3">
        <v>82</v>
      </c>
      <c r="V507" s="3">
        <v>2</v>
      </c>
      <c r="W507" s="3">
        <v>0</v>
      </c>
      <c r="X507" s="3">
        <v>18</v>
      </c>
      <c r="Y507" s="3">
        <v>9</v>
      </c>
      <c r="Z507" s="2">
        <v>49.72</v>
      </c>
      <c r="AA507" s="2">
        <v>82.62</v>
      </c>
      <c r="AB507" s="2">
        <v>238.61</v>
      </c>
      <c r="AC507" s="3">
        <v>4822.84</v>
      </c>
      <c r="AD507" s="3">
        <v>8014.1399999999994</v>
      </c>
      <c r="AE507" s="3">
        <v>4818.96</v>
      </c>
      <c r="AF507" s="3">
        <v>10308.189999999999</v>
      </c>
      <c r="AG507" s="3">
        <v>23145.17</v>
      </c>
      <c r="AH507" s="4">
        <v>7.0982077999999991</v>
      </c>
    </row>
    <row r="508" spans="1:34" x14ac:dyDescent="0.25">
      <c r="A508">
        <v>2016</v>
      </c>
      <c r="B508">
        <v>255</v>
      </c>
      <c r="C508" s="1">
        <v>42624</v>
      </c>
      <c r="D508" t="s">
        <v>1692</v>
      </c>
      <c r="E508">
        <v>1</v>
      </c>
      <c r="F508">
        <v>171</v>
      </c>
      <c r="G508" s="2">
        <f t="shared" si="19"/>
        <v>1.71</v>
      </c>
      <c r="H508">
        <v>36</v>
      </c>
      <c r="I508">
        <v>6</v>
      </c>
      <c r="J508">
        <v>30</v>
      </c>
      <c r="U508" s="3">
        <v>86</v>
      </c>
      <c r="V508" s="3">
        <v>0</v>
      </c>
      <c r="W508" s="3">
        <v>0</v>
      </c>
      <c r="X508" s="3">
        <v>21</v>
      </c>
      <c r="Y508" s="3">
        <v>6</v>
      </c>
      <c r="Z508" s="2">
        <v>51.36</v>
      </c>
      <c r="AA508" s="2">
        <v>114.63</v>
      </c>
      <c r="AB508" s="2">
        <v>245.14</v>
      </c>
      <c r="AC508" s="3">
        <v>4981.92</v>
      </c>
      <c r="AD508" s="3">
        <v>11119.109999999999</v>
      </c>
      <c r="AE508" s="3">
        <v>1838.1499999999999</v>
      </c>
      <c r="AF508" s="3">
        <v>7677.5500000000011</v>
      </c>
      <c r="AG508" s="3">
        <v>23778.58</v>
      </c>
      <c r="AH508" s="4">
        <v>8.3759402999999999</v>
      </c>
    </row>
    <row r="509" spans="1:34" x14ac:dyDescent="0.25">
      <c r="A509">
        <v>2016</v>
      </c>
      <c r="B509">
        <v>255</v>
      </c>
      <c r="C509" s="1">
        <v>42624</v>
      </c>
      <c r="D509" t="s">
        <v>1693</v>
      </c>
      <c r="E509">
        <v>1</v>
      </c>
      <c r="F509">
        <v>159</v>
      </c>
      <c r="G509" s="2">
        <f t="shared" si="19"/>
        <v>1.59</v>
      </c>
      <c r="H509">
        <v>32</v>
      </c>
      <c r="I509">
        <v>7</v>
      </c>
      <c r="J509">
        <v>25</v>
      </c>
      <c r="U509" s="3">
        <v>58</v>
      </c>
      <c r="V509" s="3">
        <v>0</v>
      </c>
      <c r="W509" s="3">
        <v>0</v>
      </c>
      <c r="X509" s="3">
        <v>16</v>
      </c>
      <c r="Y509" s="3">
        <v>1</v>
      </c>
      <c r="Z509" s="2">
        <v>31.31</v>
      </c>
      <c r="AA509" s="2">
        <v>73.290000000000006</v>
      </c>
      <c r="AB509" s="2">
        <v>155.64000000000001</v>
      </c>
      <c r="AC509" s="3">
        <v>3037.0699999999997</v>
      </c>
      <c r="AD509" s="3">
        <v>7109.13</v>
      </c>
      <c r="AE509" s="3">
        <v>168.77999999999997</v>
      </c>
      <c r="AF509" s="3">
        <v>4950.88</v>
      </c>
      <c r="AG509" s="3">
        <v>15097.080000000002</v>
      </c>
      <c r="AH509" s="4">
        <v>5.3142613999999995</v>
      </c>
    </row>
    <row r="510" spans="1:34" x14ac:dyDescent="0.25">
      <c r="A510">
        <v>2016</v>
      </c>
      <c r="B510">
        <v>255</v>
      </c>
      <c r="C510" s="1">
        <v>42624</v>
      </c>
      <c r="D510" t="s">
        <v>1694</v>
      </c>
      <c r="E510">
        <v>1</v>
      </c>
      <c r="F510">
        <v>166</v>
      </c>
      <c r="G510" s="2">
        <f t="shared" si="19"/>
        <v>1.66</v>
      </c>
      <c r="H510">
        <v>32</v>
      </c>
      <c r="I510">
        <v>6</v>
      </c>
      <c r="J510">
        <v>26</v>
      </c>
      <c r="U510" s="3">
        <v>50</v>
      </c>
      <c r="V510" s="3">
        <v>1</v>
      </c>
      <c r="W510" s="3">
        <v>0</v>
      </c>
      <c r="X510" s="3">
        <v>15</v>
      </c>
      <c r="Y510" s="3">
        <v>4</v>
      </c>
      <c r="Z510" s="2">
        <v>35.74</v>
      </c>
      <c r="AA510" s="2">
        <v>73.680000000000007</v>
      </c>
      <c r="AB510" s="2">
        <v>165.60000000000002</v>
      </c>
      <c r="AC510" s="3">
        <v>3466.7799999999997</v>
      </c>
      <c r="AD510" s="3">
        <v>7146.96</v>
      </c>
      <c r="AE510" s="3">
        <v>1632.5099999999998</v>
      </c>
      <c r="AF510" s="3">
        <v>5449.4599999999991</v>
      </c>
      <c r="AG510" s="3">
        <v>16063.199999999999</v>
      </c>
      <c r="AH510" s="4">
        <v>6.2898679999999993</v>
      </c>
    </row>
    <row r="511" spans="1:34" x14ac:dyDescent="0.25">
      <c r="A511">
        <v>2016</v>
      </c>
      <c r="B511">
        <v>255</v>
      </c>
      <c r="C511" s="1">
        <v>42624</v>
      </c>
      <c r="D511" t="s">
        <v>1695</v>
      </c>
      <c r="E511">
        <v>1</v>
      </c>
      <c r="F511">
        <v>143</v>
      </c>
      <c r="G511" s="2">
        <f t="shared" si="19"/>
        <v>1.43</v>
      </c>
      <c r="H511">
        <v>31</v>
      </c>
      <c r="I511">
        <v>7</v>
      </c>
      <c r="J511">
        <v>25</v>
      </c>
      <c r="U511" s="3">
        <v>46</v>
      </c>
      <c r="V511" s="3">
        <v>3</v>
      </c>
      <c r="W511" s="3">
        <v>0</v>
      </c>
      <c r="X511" s="3">
        <v>7</v>
      </c>
      <c r="Y511" s="3">
        <v>5</v>
      </c>
      <c r="Z511" s="2">
        <v>23.84</v>
      </c>
      <c r="AA511" s="2">
        <v>57.58</v>
      </c>
      <c r="AB511" s="2">
        <v>126.50999999999999</v>
      </c>
      <c r="AC511" s="3">
        <v>2312.48</v>
      </c>
      <c r="AD511" s="3">
        <v>5585.2599999999993</v>
      </c>
      <c r="AE511" s="3">
        <v>1685.86</v>
      </c>
      <c r="AF511" s="3">
        <v>4373.7300000000005</v>
      </c>
      <c r="AG511" s="3">
        <v>12271.470000000001</v>
      </c>
      <c r="AH511" s="4">
        <v>3.3155473</v>
      </c>
    </row>
    <row r="512" spans="1:34" x14ac:dyDescent="0.25">
      <c r="A512">
        <v>2016</v>
      </c>
      <c r="B512">
        <v>255</v>
      </c>
      <c r="C512" s="1">
        <v>42624</v>
      </c>
      <c r="D512" t="s">
        <v>1696</v>
      </c>
      <c r="E512">
        <v>1</v>
      </c>
      <c r="F512">
        <v>92</v>
      </c>
      <c r="G512" s="2">
        <f t="shared" si="19"/>
        <v>0.92</v>
      </c>
      <c r="H512">
        <v>26</v>
      </c>
      <c r="I512">
        <v>7</v>
      </c>
      <c r="J512">
        <v>19</v>
      </c>
      <c r="U512" s="3">
        <v>13</v>
      </c>
      <c r="V512" s="3">
        <v>5</v>
      </c>
      <c r="W512" s="3">
        <v>0</v>
      </c>
      <c r="X512" s="3">
        <v>4</v>
      </c>
      <c r="Y512" s="3">
        <v>4</v>
      </c>
      <c r="Z512" s="2">
        <v>19.48</v>
      </c>
      <c r="AA512" s="2">
        <v>26.34</v>
      </c>
      <c r="AB512" s="2">
        <v>73.3</v>
      </c>
      <c r="AC512" s="3">
        <v>1889.56</v>
      </c>
      <c r="AD512" s="3">
        <v>2554.9799999999996</v>
      </c>
      <c r="AE512" s="3">
        <v>1545.2099999999998</v>
      </c>
      <c r="AF512" s="3">
        <v>2665.5599999999995</v>
      </c>
      <c r="AG512" s="3">
        <v>7110.0999999999985</v>
      </c>
      <c r="AH512" s="4">
        <v>3.1140395000000001</v>
      </c>
    </row>
    <row r="513" spans="1:37" x14ac:dyDescent="0.25">
      <c r="A513">
        <v>2016</v>
      </c>
      <c r="B513">
        <v>255</v>
      </c>
      <c r="C513" s="1">
        <v>42624</v>
      </c>
      <c r="D513" t="s">
        <v>1697</v>
      </c>
      <c r="E513">
        <v>1</v>
      </c>
      <c r="F513">
        <v>132</v>
      </c>
      <c r="G513" s="2">
        <f t="shared" si="19"/>
        <v>1.32</v>
      </c>
      <c r="H513">
        <v>34</v>
      </c>
      <c r="I513">
        <v>7</v>
      </c>
      <c r="J513">
        <v>27</v>
      </c>
      <c r="U513" s="3">
        <v>65</v>
      </c>
      <c r="V513" s="3">
        <v>0</v>
      </c>
      <c r="W513" s="3">
        <v>0</v>
      </c>
      <c r="X513" s="3">
        <v>31</v>
      </c>
      <c r="Y513" s="3">
        <v>7</v>
      </c>
      <c r="Z513" s="2">
        <v>47.86</v>
      </c>
      <c r="AA513" s="2">
        <v>76.61</v>
      </c>
      <c r="AB513" s="2">
        <v>211.21</v>
      </c>
      <c r="AC513" s="3">
        <v>4642.42</v>
      </c>
      <c r="AD513" s="3">
        <v>7431.1699999999992</v>
      </c>
      <c r="AE513" s="3">
        <v>2042.8199999999997</v>
      </c>
      <c r="AF513" s="3">
        <v>8413.7800000000007</v>
      </c>
      <c r="AG513" s="3">
        <v>20487.370000000003</v>
      </c>
      <c r="AH513" s="4">
        <v>7.2567154999999994</v>
      </c>
    </row>
    <row r="514" spans="1:37" x14ac:dyDescent="0.25">
      <c r="A514">
        <v>2016</v>
      </c>
      <c r="B514">
        <v>301</v>
      </c>
      <c r="C514" s="334">
        <v>42670</v>
      </c>
      <c r="D514" t="s">
        <v>1807</v>
      </c>
      <c r="E514">
        <v>3</v>
      </c>
      <c r="AI514" s="4">
        <v>0.23945203858216463</v>
      </c>
      <c r="AJ514" s="4">
        <v>0.42863483046334105</v>
      </c>
      <c r="AK514" s="4">
        <v>0.33191313095449437</v>
      </c>
    </row>
    <row r="515" spans="1:37" x14ac:dyDescent="0.25">
      <c r="A515">
        <v>2016</v>
      </c>
      <c r="B515">
        <v>301</v>
      </c>
      <c r="C515" s="334">
        <v>42670</v>
      </c>
      <c r="D515" t="s">
        <v>1808</v>
      </c>
      <c r="E515">
        <v>3</v>
      </c>
      <c r="AI515" s="4">
        <v>0.24584344121649607</v>
      </c>
      <c r="AJ515" s="4">
        <v>0.42328856280693455</v>
      </c>
      <c r="AK515" s="4">
        <v>0.33086799597656946</v>
      </c>
    </row>
    <row r="516" spans="1:37" x14ac:dyDescent="0.25">
      <c r="A516">
        <v>2016</v>
      </c>
      <c r="B516">
        <v>301</v>
      </c>
      <c r="C516" s="334">
        <v>42670</v>
      </c>
      <c r="D516" t="s">
        <v>1809</v>
      </c>
      <c r="E516">
        <v>3</v>
      </c>
      <c r="AI516" s="4">
        <v>0.255597240711606</v>
      </c>
      <c r="AJ516" s="4">
        <v>0.41734236959941912</v>
      </c>
      <c r="AK516" s="4">
        <v>0.32706038968897494</v>
      </c>
    </row>
    <row r="517" spans="1:37" x14ac:dyDescent="0.25">
      <c r="A517">
        <v>2016</v>
      </c>
      <c r="B517">
        <v>301</v>
      </c>
      <c r="C517" s="334">
        <v>42670</v>
      </c>
      <c r="D517" t="s">
        <v>1810</v>
      </c>
      <c r="E517">
        <v>3</v>
      </c>
      <c r="AI517" s="4">
        <v>0.27015400187983518</v>
      </c>
      <c r="AJ517" s="4">
        <v>0.40101944906369752</v>
      </c>
      <c r="AK517" s="4">
        <v>0.32882654905646741</v>
      </c>
    </row>
    <row r="518" spans="1:37" x14ac:dyDescent="0.25">
      <c r="A518">
        <v>2016</v>
      </c>
      <c r="B518">
        <v>301</v>
      </c>
      <c r="C518" s="334">
        <v>42670</v>
      </c>
      <c r="D518" t="s">
        <v>1811</v>
      </c>
      <c r="E518">
        <v>3</v>
      </c>
      <c r="AI518" s="4">
        <v>0.2670101530534929</v>
      </c>
      <c r="AJ518" s="4">
        <v>0.4151007728443703</v>
      </c>
      <c r="AK518" s="4">
        <v>0.31788907410213663</v>
      </c>
    </row>
    <row r="519" spans="1:37" x14ac:dyDescent="0.25">
      <c r="A519">
        <v>2016</v>
      </c>
      <c r="B519">
        <v>301</v>
      </c>
      <c r="C519" s="334">
        <v>42670</v>
      </c>
      <c r="D519" t="s">
        <v>1812</v>
      </c>
      <c r="E519">
        <v>3</v>
      </c>
      <c r="AI519" s="4">
        <v>0.23821292775665398</v>
      </c>
      <c r="AJ519" s="4">
        <v>0.43174904942965781</v>
      </c>
      <c r="AK519" s="4">
        <v>0.33003802281368821</v>
      </c>
    </row>
    <row r="520" spans="1:37" x14ac:dyDescent="0.25">
      <c r="A520">
        <v>2016</v>
      </c>
      <c r="B520">
        <v>301</v>
      </c>
      <c r="C520" s="334">
        <v>42670</v>
      </c>
      <c r="D520" t="s">
        <v>1813</v>
      </c>
      <c r="E520">
        <v>3</v>
      </c>
      <c r="AI520" s="4">
        <v>0.25894096056577592</v>
      </c>
      <c r="AJ520" s="4">
        <v>0.41305223579965089</v>
      </c>
      <c r="AK520" s="4">
        <v>0.32800680363457324</v>
      </c>
    </row>
    <row r="521" spans="1:37" x14ac:dyDescent="0.25">
      <c r="A521">
        <v>2016</v>
      </c>
      <c r="B521">
        <v>301</v>
      </c>
      <c r="C521" s="334">
        <v>42670</v>
      </c>
      <c r="D521" t="s">
        <v>1814</v>
      </c>
      <c r="E521">
        <v>3</v>
      </c>
      <c r="AI521" s="4">
        <v>0.25938168384211546</v>
      </c>
      <c r="AJ521" s="4">
        <v>0.41741201633287955</v>
      </c>
      <c r="AK521" s="4">
        <v>0.32320629982500487</v>
      </c>
    </row>
    <row r="522" spans="1:37" x14ac:dyDescent="0.25">
      <c r="A522">
        <v>2016</v>
      </c>
      <c r="B522">
        <v>301</v>
      </c>
      <c r="C522" s="334">
        <v>42670</v>
      </c>
      <c r="D522" t="s">
        <v>1815</v>
      </c>
      <c r="E522">
        <v>3</v>
      </c>
      <c r="AI522" s="4">
        <v>0.25792588417641255</v>
      </c>
      <c r="AJ522" s="4">
        <v>0.4277863886149077</v>
      </c>
      <c r="AK522" s="4">
        <v>0.3142877272086797</v>
      </c>
    </row>
    <row r="523" spans="1:37" x14ac:dyDescent="0.25">
      <c r="A523">
        <v>2016</v>
      </c>
      <c r="B523">
        <v>301</v>
      </c>
      <c r="C523" s="334">
        <v>42670</v>
      </c>
      <c r="D523" t="s">
        <v>1816</v>
      </c>
      <c r="E523">
        <v>3</v>
      </c>
      <c r="AI523" s="4">
        <v>0.24833463361939628</v>
      </c>
      <c r="AJ523" s="4">
        <v>0.43251515333373342</v>
      </c>
      <c r="AK523" s="4">
        <v>0.3191502130468703</v>
      </c>
    </row>
    <row r="524" spans="1:37" x14ac:dyDescent="0.25">
      <c r="A524">
        <v>2016</v>
      </c>
      <c r="B524">
        <v>301</v>
      </c>
      <c r="C524" s="334">
        <v>42670</v>
      </c>
      <c r="D524" t="s">
        <v>1817</v>
      </c>
      <c r="E524">
        <v>3</v>
      </c>
      <c r="AI524" s="4">
        <v>0.23516760605161674</v>
      </c>
      <c r="AJ524" s="4">
        <v>0.43288341738356562</v>
      </c>
      <c r="AK524" s="4">
        <v>0.33194897656481748</v>
      </c>
    </row>
    <row r="525" spans="1:37" x14ac:dyDescent="0.25">
      <c r="A525">
        <v>2016</v>
      </c>
      <c r="B525">
        <v>301</v>
      </c>
      <c r="C525" s="334">
        <v>42670</v>
      </c>
      <c r="D525" t="s">
        <v>1818</v>
      </c>
      <c r="E525">
        <v>3</v>
      </c>
      <c r="AI525" s="4">
        <v>0.23650998708138724</v>
      </c>
      <c r="AJ525" s="4">
        <v>0.41508496472224982</v>
      </c>
      <c r="AK525" s="4">
        <v>0.34840504819636292</v>
      </c>
    </row>
    <row r="526" spans="1:37" x14ac:dyDescent="0.25">
      <c r="A526">
        <v>2016</v>
      </c>
      <c r="B526">
        <v>301</v>
      </c>
      <c r="C526" s="334">
        <v>42670</v>
      </c>
      <c r="D526" t="s">
        <v>1819</v>
      </c>
      <c r="E526">
        <v>3</v>
      </c>
      <c r="AI526" s="4">
        <v>0.2729462365591398</v>
      </c>
      <c r="AJ526" s="4">
        <v>0.42572043010752691</v>
      </c>
      <c r="AK526" s="4">
        <v>0.30133333333333334</v>
      </c>
    </row>
    <row r="527" spans="1:37" x14ac:dyDescent="0.25">
      <c r="A527">
        <v>2016</v>
      </c>
      <c r="B527">
        <v>301</v>
      </c>
      <c r="C527" s="334">
        <v>42670</v>
      </c>
      <c r="D527" t="s">
        <v>1820</v>
      </c>
      <c r="E527">
        <v>3</v>
      </c>
      <c r="AI527" s="4">
        <v>0.26659093626688984</v>
      </c>
      <c r="AJ527" s="4">
        <v>0.43519072103312206</v>
      </c>
      <c r="AK527" s="4">
        <v>0.29821834269998804</v>
      </c>
    </row>
    <row r="528" spans="1:37" x14ac:dyDescent="0.25">
      <c r="A528">
        <v>2016</v>
      </c>
      <c r="B528">
        <v>301</v>
      </c>
      <c r="C528" s="334">
        <v>42670</v>
      </c>
      <c r="D528" t="s">
        <v>1821</v>
      </c>
      <c r="E528">
        <v>3</v>
      </c>
      <c r="AI528" s="4">
        <v>0.25579433442855876</v>
      </c>
      <c r="AJ528" s="4">
        <v>0.4095551016783589</v>
      </c>
      <c r="AK528" s="4">
        <v>0.33465056389308229</v>
      </c>
    </row>
    <row r="529" spans="1:37" x14ac:dyDescent="0.25">
      <c r="A529">
        <v>2016</v>
      </c>
      <c r="B529">
        <v>301</v>
      </c>
      <c r="C529" s="334">
        <v>42670</v>
      </c>
      <c r="D529" t="s">
        <v>1822</v>
      </c>
      <c r="E529">
        <v>3</v>
      </c>
      <c r="AI529" s="4">
        <v>0.25959922832783622</v>
      </c>
      <c r="AJ529" s="4">
        <v>0.42236604642479314</v>
      </c>
      <c r="AK529" s="4">
        <v>0.3180347252473707</v>
      </c>
    </row>
    <row r="530" spans="1:37" x14ac:dyDescent="0.25">
      <c r="A530">
        <v>2016</v>
      </c>
      <c r="B530">
        <v>301</v>
      </c>
      <c r="C530" s="334">
        <v>42670</v>
      </c>
      <c r="D530" t="s">
        <v>1823</v>
      </c>
      <c r="E530">
        <v>3</v>
      </c>
      <c r="AI530" s="4">
        <v>0.23573603063930076</v>
      </c>
      <c r="AJ530" s="4">
        <v>0.42158499459884113</v>
      </c>
      <c r="AK530" s="4">
        <v>0.34267897476185799</v>
      </c>
    </row>
    <row r="531" spans="1:37" x14ac:dyDescent="0.25">
      <c r="A531">
        <v>2016</v>
      </c>
      <c r="B531">
        <v>301</v>
      </c>
      <c r="C531" s="334">
        <v>42670</v>
      </c>
      <c r="D531" t="s">
        <v>1824</v>
      </c>
      <c r="E531">
        <v>3</v>
      </c>
      <c r="AI531" s="4">
        <v>0.28287868105645642</v>
      </c>
      <c r="AJ531" s="4">
        <v>0.40175714518140898</v>
      </c>
      <c r="AK531" s="4">
        <v>0.3153641737621346</v>
      </c>
    </row>
    <row r="532" spans="1:37" x14ac:dyDescent="0.25">
      <c r="A532">
        <v>2016</v>
      </c>
      <c r="B532">
        <v>301</v>
      </c>
      <c r="C532" s="334">
        <v>42670</v>
      </c>
      <c r="D532" t="s">
        <v>1825</v>
      </c>
      <c r="E532">
        <v>3</v>
      </c>
      <c r="AI532" s="4">
        <v>0.23703801131132449</v>
      </c>
      <c r="AJ532" s="4">
        <v>0.42346442193870842</v>
      </c>
      <c r="AK532" s="4">
        <v>0.33949756674996712</v>
      </c>
    </row>
    <row r="533" spans="1:37" x14ac:dyDescent="0.25">
      <c r="A533">
        <v>2016</v>
      </c>
      <c r="B533">
        <v>301</v>
      </c>
      <c r="C533" s="334">
        <v>42670</v>
      </c>
      <c r="D533" t="s">
        <v>1826</v>
      </c>
      <c r="E533">
        <v>3</v>
      </c>
      <c r="AI533" s="4">
        <v>0.25458619241002656</v>
      </c>
      <c r="AJ533" s="4">
        <v>0.40778602436633521</v>
      </c>
      <c r="AK533" s="4">
        <v>0.33762778322363812</v>
      </c>
    </row>
    <row r="534" spans="1:37" x14ac:dyDescent="0.25">
      <c r="A534">
        <v>2016</v>
      </c>
      <c r="B534">
        <v>301</v>
      </c>
      <c r="C534" s="334">
        <v>42670</v>
      </c>
      <c r="D534" t="s">
        <v>1827</v>
      </c>
      <c r="E534">
        <v>3</v>
      </c>
      <c r="AI534" s="4">
        <v>0.26819871881019575</v>
      </c>
      <c r="AJ534" s="4">
        <v>0.42875061595663666</v>
      </c>
      <c r="AK534" s="4">
        <v>0.30305066523316765</v>
      </c>
    </row>
    <row r="535" spans="1:37" x14ac:dyDescent="0.25">
      <c r="A535">
        <v>2016</v>
      </c>
      <c r="B535">
        <v>301</v>
      </c>
      <c r="C535" s="334">
        <v>42670</v>
      </c>
      <c r="D535" t="s">
        <v>1828</v>
      </c>
      <c r="E535">
        <v>3</v>
      </c>
      <c r="AI535" s="4">
        <v>0.24798768418737635</v>
      </c>
      <c r="AJ535" s="4">
        <v>0.42036507587420274</v>
      </c>
      <c r="AK535" s="4">
        <v>0.33164723993842105</v>
      </c>
    </row>
    <row r="536" spans="1:37" x14ac:dyDescent="0.25">
      <c r="A536">
        <v>2016</v>
      </c>
      <c r="B536">
        <v>301</v>
      </c>
      <c r="C536" s="334">
        <v>42670</v>
      </c>
      <c r="D536" t="s">
        <v>1829</v>
      </c>
      <c r="E536">
        <v>3</v>
      </c>
      <c r="AI536" s="4">
        <v>0.25188775985830147</v>
      </c>
      <c r="AJ536" s="4">
        <v>0.40929430409247691</v>
      </c>
      <c r="AK536" s="4">
        <v>0.33881793604922161</v>
      </c>
    </row>
    <row r="537" spans="1:37" x14ac:dyDescent="0.25">
      <c r="A537">
        <v>2016</v>
      </c>
      <c r="B537">
        <v>301</v>
      </c>
      <c r="C537" s="334">
        <v>42670</v>
      </c>
      <c r="D537" t="s">
        <v>1830</v>
      </c>
      <c r="E537">
        <v>3</v>
      </c>
      <c r="AI537" s="4">
        <v>0.26322574908864588</v>
      </c>
      <c r="AJ537" s="4">
        <v>0.40966479950208945</v>
      </c>
      <c r="AK537" s="4">
        <v>0.32710945140926467</v>
      </c>
    </row>
    <row r="538" spans="1:37" x14ac:dyDescent="0.25">
      <c r="A538">
        <v>2016</v>
      </c>
      <c r="B538">
        <v>301</v>
      </c>
      <c r="C538" s="334">
        <v>42670</v>
      </c>
      <c r="D538" t="s">
        <v>1831</v>
      </c>
      <c r="E538">
        <v>3</v>
      </c>
      <c r="AI538" s="4">
        <v>0.27737605092896933</v>
      </c>
      <c r="AJ538" s="4">
        <v>0.4152510120056741</v>
      </c>
      <c r="AK538" s="4">
        <v>0.30737293706535657</v>
      </c>
    </row>
    <row r="539" spans="1:37" x14ac:dyDescent="0.25">
      <c r="A539">
        <v>2016</v>
      </c>
      <c r="B539">
        <v>301</v>
      </c>
      <c r="C539" s="334">
        <v>42670</v>
      </c>
      <c r="D539" t="s">
        <v>1832</v>
      </c>
      <c r="E539">
        <v>3</v>
      </c>
      <c r="AI539" s="4">
        <v>0.28408354922279794</v>
      </c>
      <c r="AJ539" s="4">
        <v>0.41410297927461137</v>
      </c>
      <c r="AK539" s="4">
        <v>0.30181347150259064</v>
      </c>
    </row>
    <row r="540" spans="1:37" x14ac:dyDescent="0.25">
      <c r="A540">
        <v>2016</v>
      </c>
      <c r="B540">
        <v>301</v>
      </c>
      <c r="C540" s="334">
        <v>42670</v>
      </c>
      <c r="D540" t="s">
        <v>1833</v>
      </c>
      <c r="E540">
        <v>3</v>
      </c>
      <c r="AI540" s="4">
        <v>0.25925564606604556</v>
      </c>
      <c r="AJ540" s="4">
        <v>0.41324813423735429</v>
      </c>
      <c r="AK540" s="4">
        <v>0.3274962196966002</v>
      </c>
    </row>
    <row r="541" spans="1:37" x14ac:dyDescent="0.25">
      <c r="A541">
        <v>2016</v>
      </c>
      <c r="B541">
        <v>301</v>
      </c>
      <c r="C541" s="334">
        <v>42670</v>
      </c>
      <c r="D541" t="s">
        <v>1834</v>
      </c>
      <c r="E541">
        <v>3</v>
      </c>
      <c r="AI541" s="4">
        <v>0.25950137794013972</v>
      </c>
      <c r="AJ541" s="4">
        <v>0.41857335127860024</v>
      </c>
      <c r="AK541" s="4">
        <v>0.32192527078125999</v>
      </c>
    </row>
    <row r="542" spans="1:37" x14ac:dyDescent="0.25">
      <c r="A542">
        <v>2016</v>
      </c>
      <c r="B542">
        <v>301</v>
      </c>
      <c r="C542" s="334">
        <v>42670</v>
      </c>
      <c r="D542" t="s">
        <v>1835</v>
      </c>
      <c r="E542">
        <v>3</v>
      </c>
      <c r="AI542" s="4">
        <v>0.27427228349303928</v>
      </c>
      <c r="AJ542" s="4">
        <v>0.42257277165069612</v>
      </c>
      <c r="AK542" s="4">
        <v>0.30315494485626471</v>
      </c>
    </row>
    <row r="543" spans="1:37" x14ac:dyDescent="0.25">
      <c r="A543">
        <v>2016</v>
      </c>
      <c r="B543">
        <v>301</v>
      </c>
      <c r="C543" s="334">
        <v>42670</v>
      </c>
      <c r="D543" t="s">
        <v>1836</v>
      </c>
      <c r="E543">
        <v>3</v>
      </c>
      <c r="AI543" s="4">
        <v>0.27892657992565056</v>
      </c>
      <c r="AJ543" s="4">
        <v>0.41535006195786861</v>
      </c>
      <c r="AK543" s="4">
        <v>0.30572335811648077</v>
      </c>
    </row>
    <row r="544" spans="1:37" x14ac:dyDescent="0.25">
      <c r="A544">
        <v>2016</v>
      </c>
      <c r="B544">
        <v>301</v>
      </c>
      <c r="C544" s="334">
        <v>42670</v>
      </c>
      <c r="D544" t="s">
        <v>1837</v>
      </c>
      <c r="E544">
        <v>3</v>
      </c>
      <c r="AI544" s="4">
        <v>0.29237270049938108</v>
      </c>
      <c r="AJ544" s="4">
        <v>0.41849844210166881</v>
      </c>
      <c r="AK544" s="4">
        <v>0.28912885739894995</v>
      </c>
    </row>
    <row r="545" spans="1:37" x14ac:dyDescent="0.25">
      <c r="A545">
        <v>2016</v>
      </c>
      <c r="B545">
        <v>301</v>
      </c>
      <c r="C545" s="334">
        <v>42670</v>
      </c>
      <c r="D545" t="s">
        <v>1838</v>
      </c>
      <c r="E545">
        <v>3</v>
      </c>
      <c r="AI545" s="4">
        <v>0.27259855758594753</v>
      </c>
      <c r="AJ545" s="4">
        <v>0.40046900579620376</v>
      </c>
      <c r="AK545" s="4">
        <v>0.32693243661784877</v>
      </c>
    </row>
    <row r="546" spans="1:37" x14ac:dyDescent="0.25">
      <c r="A546">
        <v>2016</v>
      </c>
      <c r="B546">
        <v>301</v>
      </c>
      <c r="C546" s="334">
        <v>42670</v>
      </c>
      <c r="D546" t="s">
        <v>1839</v>
      </c>
      <c r="E546">
        <v>3</v>
      </c>
      <c r="AI546" s="4">
        <v>0.2581729737463338</v>
      </c>
      <c r="AJ546" s="4">
        <v>0.4343658344659847</v>
      </c>
      <c r="AK546" s="4">
        <v>0.3074611917876815</v>
      </c>
    </row>
    <row r="547" spans="1:37" x14ac:dyDescent="0.25">
      <c r="A547">
        <v>2016</v>
      </c>
      <c r="B547">
        <v>301</v>
      </c>
      <c r="C547" s="334">
        <v>42670</v>
      </c>
      <c r="D547" t="s">
        <v>1840</v>
      </c>
      <c r="E547">
        <v>3</v>
      </c>
      <c r="AI547" s="4">
        <v>0.28421204958757418</v>
      </c>
      <c r="AJ547" s="4">
        <v>0.41112343832907244</v>
      </c>
      <c r="AK547" s="4">
        <v>0.30466451208335343</v>
      </c>
    </row>
    <row r="548" spans="1:37" x14ac:dyDescent="0.25">
      <c r="A548">
        <v>2016</v>
      </c>
      <c r="B548">
        <v>301</v>
      </c>
      <c r="C548" s="334">
        <v>42670</v>
      </c>
      <c r="D548" t="s">
        <v>1841</v>
      </c>
      <c r="E548">
        <v>3</v>
      </c>
      <c r="AI548" s="4">
        <v>0.28110891647855535</v>
      </c>
      <c r="AJ548" s="4">
        <v>0.38575761851015805</v>
      </c>
      <c r="AK548" s="4">
        <v>0.33313346501128671</v>
      </c>
    </row>
    <row r="549" spans="1:37" x14ac:dyDescent="0.25">
      <c r="A549">
        <v>2016</v>
      </c>
      <c r="B549">
        <v>301</v>
      </c>
      <c r="C549" s="334">
        <v>42670</v>
      </c>
      <c r="D549" t="s">
        <v>1842</v>
      </c>
      <c r="E549">
        <v>3</v>
      </c>
      <c r="AI549" s="4">
        <v>0.27245137849967943</v>
      </c>
      <c r="AJ549" s="4">
        <v>0.40953195127163922</v>
      </c>
      <c r="AK549" s="4">
        <v>0.31801667022868135</v>
      </c>
    </row>
    <row r="550" spans="1:37" x14ac:dyDescent="0.25">
      <c r="A550">
        <v>2016</v>
      </c>
      <c r="B550">
        <v>301</v>
      </c>
      <c r="C550" s="334">
        <v>42670</v>
      </c>
      <c r="D550" t="s">
        <v>1843</v>
      </c>
      <c r="E550">
        <v>3</v>
      </c>
      <c r="AI550" s="4">
        <v>0.26591503675096551</v>
      </c>
      <c r="AJ550" s="4">
        <v>0.40712594991902329</v>
      </c>
      <c r="AK550" s="4">
        <v>0.32695901333001126</v>
      </c>
    </row>
    <row r="551" spans="1:37" x14ac:dyDescent="0.25">
      <c r="A551">
        <v>2016</v>
      </c>
      <c r="B551">
        <v>301</v>
      </c>
      <c r="C551" s="334">
        <v>42670</v>
      </c>
      <c r="D551" t="s">
        <v>1844</v>
      </c>
      <c r="E551">
        <v>3</v>
      </c>
      <c r="AI551" s="4">
        <v>0.27487055194447507</v>
      </c>
      <c r="AJ551" s="4">
        <v>0.41456428335353096</v>
      </c>
      <c r="AK551" s="4">
        <v>0.31056516470199408</v>
      </c>
    </row>
    <row r="552" spans="1:37" x14ac:dyDescent="0.25">
      <c r="A552">
        <v>2016</v>
      </c>
      <c r="B552">
        <v>301</v>
      </c>
      <c r="C552" s="334">
        <v>42670</v>
      </c>
      <c r="D552" t="s">
        <v>1845</v>
      </c>
      <c r="E552">
        <v>3</v>
      </c>
      <c r="AI552" s="4">
        <v>0.26474780130010078</v>
      </c>
      <c r="AJ552" s="4">
        <v>0.40549935690200578</v>
      </c>
      <c r="AK552" s="4">
        <v>0.32975284179789344</v>
      </c>
    </row>
    <row r="553" spans="1:37" x14ac:dyDescent="0.25">
      <c r="A553">
        <v>2016</v>
      </c>
      <c r="B553">
        <v>301</v>
      </c>
      <c r="C553" s="334">
        <v>42670</v>
      </c>
      <c r="D553" t="s">
        <v>1846</v>
      </c>
      <c r="E553">
        <v>3</v>
      </c>
      <c r="AI553" s="4">
        <v>0.25403840292593721</v>
      </c>
      <c r="AJ553" s="4">
        <v>0.41923194148125575</v>
      </c>
      <c r="AK553" s="4">
        <v>0.32672965559280703</v>
      </c>
    </row>
    <row r="554" spans="1:37" x14ac:dyDescent="0.25">
      <c r="A554">
        <v>2016</v>
      </c>
      <c r="B554">
        <v>301</v>
      </c>
      <c r="C554" s="334">
        <v>42670</v>
      </c>
      <c r="D554" t="s">
        <v>1847</v>
      </c>
      <c r="E554">
        <v>3</v>
      </c>
      <c r="AI554" s="4">
        <v>0.27238831265676905</v>
      </c>
      <c r="AJ554" s="4">
        <v>0.37949969493593655</v>
      </c>
      <c r="AK554" s="4">
        <v>0.34811199240729446</v>
      </c>
    </row>
    <row r="555" spans="1:37" x14ac:dyDescent="0.25">
      <c r="A555">
        <v>2016</v>
      </c>
      <c r="B555">
        <v>301</v>
      </c>
      <c r="C555" s="334">
        <v>42670</v>
      </c>
      <c r="D555" t="s">
        <v>1848</v>
      </c>
      <c r="E555">
        <v>3</v>
      </c>
      <c r="AI555" s="4">
        <v>0.28254882853874508</v>
      </c>
      <c r="AJ555" s="4">
        <v>0.40075414142270049</v>
      </c>
      <c r="AK555" s="4">
        <v>0.31669703003855443</v>
      </c>
    </row>
    <row r="556" spans="1:37" x14ac:dyDescent="0.25">
      <c r="A556">
        <v>2016</v>
      </c>
      <c r="B556">
        <v>301</v>
      </c>
      <c r="C556" s="334">
        <v>42670</v>
      </c>
      <c r="D556" t="s">
        <v>1849</v>
      </c>
      <c r="E556">
        <v>3</v>
      </c>
      <c r="AI556" s="4">
        <v>0.25666926856145827</v>
      </c>
      <c r="AJ556" s="4">
        <v>0.42384866155470857</v>
      </c>
      <c r="AK556" s="4">
        <v>0.31948206988383299</v>
      </c>
    </row>
    <row r="557" spans="1:37" x14ac:dyDescent="0.25">
      <c r="A557">
        <v>2016</v>
      </c>
      <c r="B557">
        <v>301</v>
      </c>
      <c r="C557" s="334">
        <v>42670</v>
      </c>
      <c r="D557" t="s">
        <v>1850</v>
      </c>
      <c r="E557">
        <v>3</v>
      </c>
      <c r="AI557" s="4">
        <v>0.26608663285720929</v>
      </c>
      <c r="AJ557" s="4">
        <v>0.38128693062857677</v>
      </c>
      <c r="AK557" s="4">
        <v>0.35262643651421394</v>
      </c>
    </row>
    <row r="558" spans="1:37" x14ac:dyDescent="0.25">
      <c r="A558">
        <v>2016</v>
      </c>
      <c r="B558">
        <v>301</v>
      </c>
      <c r="C558" s="334">
        <v>42670</v>
      </c>
      <c r="D558" t="s">
        <v>1851</v>
      </c>
      <c r="E558">
        <v>3</v>
      </c>
      <c r="AI558" s="4">
        <v>0.26629230087187822</v>
      </c>
      <c r="AJ558" s="4">
        <v>0.41273828875424856</v>
      </c>
      <c r="AK558" s="4">
        <v>0.32096941037387317</v>
      </c>
    </row>
    <row r="559" spans="1:37" x14ac:dyDescent="0.25">
      <c r="A559">
        <v>2016</v>
      </c>
      <c r="B559">
        <v>301</v>
      </c>
      <c r="C559" s="334">
        <v>42670</v>
      </c>
      <c r="D559" t="s">
        <v>1852</v>
      </c>
      <c r="E559">
        <v>3</v>
      </c>
      <c r="AI559" s="4">
        <v>0.271505376344086</v>
      </c>
      <c r="AJ559" s="4">
        <v>0.41895161290322575</v>
      </c>
      <c r="AK559" s="4">
        <v>0.30954301075268814</v>
      </c>
    </row>
    <row r="560" spans="1:37" x14ac:dyDescent="0.25">
      <c r="A560">
        <v>2016</v>
      </c>
      <c r="B560">
        <v>301</v>
      </c>
      <c r="C560" s="334">
        <v>42670</v>
      </c>
      <c r="D560" t="s">
        <v>1853</v>
      </c>
      <c r="E560">
        <v>3</v>
      </c>
      <c r="AI560" s="4">
        <v>0.24502487562189057</v>
      </c>
      <c r="AJ560" s="4">
        <v>0.41679104477611945</v>
      </c>
      <c r="AK560" s="4">
        <v>0.33818407960199004</v>
      </c>
    </row>
    <row r="561" spans="1:37" x14ac:dyDescent="0.25">
      <c r="A561">
        <v>2016</v>
      </c>
      <c r="B561">
        <v>301</v>
      </c>
      <c r="C561" s="334">
        <v>42670</v>
      </c>
      <c r="D561" t="s">
        <v>1854</v>
      </c>
      <c r="E561">
        <v>3</v>
      </c>
      <c r="AI561" s="4">
        <v>0.29303052919643174</v>
      </c>
      <c r="AJ561" s="4">
        <v>0.39201051995592989</v>
      </c>
      <c r="AK561" s="4">
        <v>0.31495895084763836</v>
      </c>
    </row>
    <row r="562" spans="1:37" x14ac:dyDescent="0.25">
      <c r="A562">
        <v>2016</v>
      </c>
      <c r="B562">
        <v>301</v>
      </c>
      <c r="C562" s="334">
        <v>42670</v>
      </c>
      <c r="D562" t="s">
        <v>1855</v>
      </c>
      <c r="E562">
        <v>3</v>
      </c>
      <c r="AI562" s="4">
        <v>0.28501603190740593</v>
      </c>
      <c r="AJ562" s="4">
        <v>0.3998592320325331</v>
      </c>
      <c r="AK562" s="4">
        <v>0.31512473606006103</v>
      </c>
    </row>
    <row r="563" spans="1:37" x14ac:dyDescent="0.25">
      <c r="A563">
        <v>2016</v>
      </c>
      <c r="B563">
        <v>301</v>
      </c>
      <c r="C563" s="334">
        <v>42670</v>
      </c>
      <c r="D563" t="s">
        <v>1856</v>
      </c>
      <c r="E563">
        <v>3</v>
      </c>
      <c r="AI563" s="4">
        <v>0.26037922914859341</v>
      </c>
      <c r="AJ563" s="4">
        <v>0.42787210311067048</v>
      </c>
      <c r="AK563" s="4">
        <v>0.31174866774073617</v>
      </c>
    </row>
    <row r="564" spans="1:37" x14ac:dyDescent="0.25">
      <c r="A564">
        <v>2016</v>
      </c>
      <c r="B564">
        <v>301</v>
      </c>
      <c r="C564" s="334">
        <v>42670</v>
      </c>
      <c r="D564" t="s">
        <v>1857</v>
      </c>
      <c r="E564">
        <v>3</v>
      </c>
      <c r="AI564" s="4">
        <v>0.2667623634006297</v>
      </c>
      <c r="AJ564" s="4">
        <v>0.40109279496202999</v>
      </c>
      <c r="AK564" s="4">
        <v>0.3321448416373402</v>
      </c>
    </row>
    <row r="565" spans="1:37" x14ac:dyDescent="0.25">
      <c r="A565">
        <v>2016</v>
      </c>
      <c r="B565">
        <v>301</v>
      </c>
      <c r="C565" s="334">
        <v>42670</v>
      </c>
      <c r="D565" t="s">
        <v>1858</v>
      </c>
      <c r="E565">
        <v>3</v>
      </c>
      <c r="AI565" s="4">
        <v>0.25374231488906707</v>
      </c>
      <c r="AJ565" s="4">
        <v>0.4019647153167602</v>
      </c>
      <c r="AK565" s="4">
        <v>0.34429296979417268</v>
      </c>
    </row>
    <row r="566" spans="1:37" x14ac:dyDescent="0.25">
      <c r="A566">
        <v>2016</v>
      </c>
      <c r="B566">
        <v>301</v>
      </c>
      <c r="C566" s="334">
        <v>42670</v>
      </c>
      <c r="D566" t="s">
        <v>1859</v>
      </c>
      <c r="E566">
        <v>3</v>
      </c>
      <c r="AI566" s="4">
        <v>0.26792925776354265</v>
      </c>
      <c r="AJ566" s="4">
        <v>0.42190038527595969</v>
      </c>
      <c r="AK566" s="4">
        <v>0.31017035696049755</v>
      </c>
    </row>
    <row r="567" spans="1:37" x14ac:dyDescent="0.25">
      <c r="A567">
        <v>2016</v>
      </c>
      <c r="B567">
        <v>301</v>
      </c>
      <c r="C567" s="334">
        <v>42670</v>
      </c>
      <c r="D567" t="s">
        <v>1860</v>
      </c>
      <c r="E567">
        <v>3</v>
      </c>
      <c r="AI567" s="4">
        <v>0.26470009058327754</v>
      </c>
      <c r="AJ567" s="4">
        <v>0.4195187271080304</v>
      </c>
      <c r="AK567" s="4">
        <v>0.31578118230869207</v>
      </c>
    </row>
    <row r="568" spans="1:37" x14ac:dyDescent="0.25">
      <c r="A568">
        <v>2016</v>
      </c>
      <c r="B568">
        <v>301</v>
      </c>
      <c r="C568" s="334">
        <v>42670</v>
      </c>
      <c r="D568" t="s">
        <v>1861</v>
      </c>
      <c r="E568">
        <v>3</v>
      </c>
      <c r="AI568" s="4">
        <v>0.24324754999601622</v>
      </c>
      <c r="AJ568" s="4">
        <v>0.41442912915305558</v>
      </c>
      <c r="AK568" s="4">
        <v>0.3423233208509282</v>
      </c>
    </row>
    <row r="569" spans="1:37" x14ac:dyDescent="0.25">
      <c r="A569">
        <v>2016</v>
      </c>
      <c r="B569">
        <v>301</v>
      </c>
      <c r="C569" s="334">
        <v>42670</v>
      </c>
      <c r="D569" t="s">
        <v>1862</v>
      </c>
      <c r="E569">
        <v>3</v>
      </c>
      <c r="AI569" s="4">
        <v>0.25212835625409302</v>
      </c>
      <c r="AJ569" s="4">
        <v>0.4039783889980354</v>
      </c>
      <c r="AK569" s="4">
        <v>0.34389325474787164</v>
      </c>
    </row>
    <row r="570" spans="1:37" x14ac:dyDescent="0.25">
      <c r="A570">
        <v>2016</v>
      </c>
      <c r="B570">
        <v>301</v>
      </c>
      <c r="C570" s="334">
        <v>42670</v>
      </c>
      <c r="D570" t="s">
        <v>1863</v>
      </c>
      <c r="E570">
        <v>3</v>
      </c>
      <c r="AI570" s="4">
        <v>0.24890563528564302</v>
      </c>
      <c r="AJ570" s="4">
        <v>0.41652352191499969</v>
      </c>
      <c r="AK570" s="4">
        <v>0.33457084279935723</v>
      </c>
    </row>
    <row r="571" spans="1:37" x14ac:dyDescent="0.25">
      <c r="A571">
        <v>2016</v>
      </c>
      <c r="B571">
        <v>301</v>
      </c>
      <c r="C571" s="334">
        <v>42670</v>
      </c>
      <c r="D571" t="s">
        <v>1864</v>
      </c>
      <c r="E571">
        <v>3</v>
      </c>
      <c r="AI571" s="4">
        <v>0.28579517877366123</v>
      </c>
      <c r="AJ571" s="4">
        <v>0.3899854392493125</v>
      </c>
      <c r="AK571" s="4">
        <v>0.32421938197702638</v>
      </c>
    </row>
    <row r="572" spans="1:37" x14ac:dyDescent="0.25">
      <c r="A572">
        <v>2016</v>
      </c>
      <c r="B572">
        <v>301</v>
      </c>
      <c r="C572" s="334">
        <v>42670</v>
      </c>
      <c r="D572" t="s">
        <v>1865</v>
      </c>
      <c r="E572">
        <v>3</v>
      </c>
      <c r="AI572" s="4">
        <v>0.25980392156862747</v>
      </c>
      <c r="AJ572" s="4">
        <v>0.40196078431372551</v>
      </c>
      <c r="AK572" s="4">
        <v>0.33823529411764708</v>
      </c>
    </row>
    <row r="573" spans="1:37" x14ac:dyDescent="0.25">
      <c r="A573">
        <v>2016</v>
      </c>
      <c r="B573">
        <v>301</v>
      </c>
      <c r="C573" s="334">
        <v>42670</v>
      </c>
      <c r="D573" t="s">
        <v>1866</v>
      </c>
      <c r="E573">
        <v>3</v>
      </c>
      <c r="AI573" s="4">
        <v>0.24135674555567677</v>
      </c>
      <c r="AJ573" s="4">
        <v>0.41262224161122624</v>
      </c>
      <c r="AK573" s="4">
        <v>0.34602101283309705</v>
      </c>
    </row>
    <row r="574" spans="1:37" x14ac:dyDescent="0.25">
      <c r="A574">
        <v>2016</v>
      </c>
      <c r="B574">
        <v>301</v>
      </c>
      <c r="C574" s="334">
        <v>42670</v>
      </c>
      <c r="D574" t="s">
        <v>1867</v>
      </c>
      <c r="E574">
        <v>3</v>
      </c>
      <c r="AI574" s="4">
        <v>0.26225523914339433</v>
      </c>
      <c r="AJ574" s="4">
        <v>0.40950153620397123</v>
      </c>
      <c r="AK574" s="4">
        <v>0.3282432246526345</v>
      </c>
    </row>
    <row r="575" spans="1:37" x14ac:dyDescent="0.25">
      <c r="A575">
        <v>2016</v>
      </c>
      <c r="B575">
        <v>301</v>
      </c>
      <c r="C575" s="334">
        <v>42670</v>
      </c>
      <c r="D575" t="s">
        <v>1868</v>
      </c>
      <c r="E575">
        <v>3</v>
      </c>
      <c r="AI575" s="4">
        <v>0.28317442512619179</v>
      </c>
      <c r="AJ575" s="4">
        <v>0.41071228266965787</v>
      </c>
      <c r="AK575" s="4">
        <v>0.30611329220415029</v>
      </c>
    </row>
    <row r="576" spans="1:37" x14ac:dyDescent="0.25">
      <c r="A576">
        <v>2016</v>
      </c>
      <c r="B576">
        <v>301</v>
      </c>
      <c r="C576" s="334">
        <v>42670</v>
      </c>
      <c r="D576" t="s">
        <v>1869</v>
      </c>
      <c r="E576">
        <v>3</v>
      </c>
      <c r="AI576" s="4">
        <v>0.28112077570226718</v>
      </c>
      <c r="AJ576" s="4">
        <v>0.40235990303721658</v>
      </c>
      <c r="AK576" s="4">
        <v>0.31651932126051618</v>
      </c>
    </row>
    <row r="577" spans="1:37" x14ac:dyDescent="0.25">
      <c r="A577">
        <v>2016</v>
      </c>
      <c r="B577">
        <v>301</v>
      </c>
      <c r="C577" s="334">
        <v>42670</v>
      </c>
      <c r="D577" t="s">
        <v>1870</v>
      </c>
      <c r="E577">
        <v>3</v>
      </c>
      <c r="AI577" s="4">
        <v>0.27852979584036691</v>
      </c>
      <c r="AJ577" s="4">
        <v>0.3912157212472529</v>
      </c>
      <c r="AK577" s="4">
        <v>0.33025448291238013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1EB9-7E9E-4008-A842-3CCC37530D20}">
  <dimension ref="A1:BJ970"/>
  <sheetViews>
    <sheetView topLeftCell="AN1" zoomScale="55" zoomScaleNormal="55" zoomScaleSheetLayoutView="40" workbookViewId="0">
      <selection activeCell="BF1" sqref="BF1:BJ1048576"/>
    </sheetView>
  </sheetViews>
  <sheetFormatPr defaultRowHeight="12.75" x14ac:dyDescent="0.2"/>
  <cols>
    <col min="1" max="1" width="11.85546875" style="5" customWidth="1"/>
    <col min="2" max="2" width="17" style="8" customWidth="1"/>
    <col min="3" max="3" width="10.140625" style="5" customWidth="1"/>
    <col min="4" max="4" width="16.7109375" style="5" customWidth="1"/>
    <col min="5" max="5" width="14.5703125" style="5" customWidth="1"/>
    <col min="6" max="6" width="20.28515625" style="5" customWidth="1"/>
    <col min="7" max="7" width="11.7109375" style="5" customWidth="1"/>
    <col min="8" max="8" width="12.7109375" style="5" customWidth="1"/>
    <col min="9" max="11" width="11.7109375" style="5" customWidth="1"/>
    <col min="12" max="12" width="4.28515625" style="5" customWidth="1"/>
    <col min="13" max="13" width="18.7109375" style="7" customWidth="1"/>
    <col min="14" max="14" width="4.28515625" style="5" customWidth="1"/>
    <col min="15" max="15" width="18.7109375" style="5" customWidth="1"/>
    <col min="16" max="16" width="4.28515625" style="5" hidden="1" customWidth="1"/>
    <col min="17" max="17" width="18.7109375" style="5" hidden="1" customWidth="1"/>
    <col min="18" max="18" width="4.28515625" style="5" hidden="1" customWidth="1"/>
    <col min="19" max="19" width="18.7109375" style="5" hidden="1" customWidth="1"/>
    <col min="20" max="20" width="4.28515625" style="5" hidden="1" customWidth="1"/>
    <col min="21" max="21" width="18.7109375" style="5" hidden="1" customWidth="1"/>
    <col min="22" max="22" width="4.28515625" style="5" hidden="1" customWidth="1"/>
    <col min="23" max="23" width="18.7109375" style="5" hidden="1" customWidth="1"/>
    <col min="24" max="24" width="4.28515625" style="5" hidden="1" customWidth="1"/>
    <col min="25" max="25" width="18.7109375" style="5" hidden="1" customWidth="1"/>
    <col min="26" max="26" width="4.28515625" style="5" hidden="1" customWidth="1"/>
    <col min="27" max="27" width="18.7109375" style="5" hidden="1" customWidth="1"/>
    <col min="28" max="28" width="8.140625" style="5" customWidth="1"/>
    <col min="29" max="29" width="9.28515625" style="5" customWidth="1"/>
    <col min="30" max="30" width="50.28515625" style="5" customWidth="1"/>
    <col min="31" max="31" width="24" style="5" customWidth="1"/>
    <col min="32" max="32" width="15.140625" style="5" hidden="1" customWidth="1"/>
    <col min="33" max="33" width="12.140625" style="5" hidden="1" customWidth="1"/>
    <col min="34" max="34" width="13.7109375" style="5" hidden="1" customWidth="1"/>
    <col min="35" max="35" width="24.28515625" style="6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146"/>
      <c r="E1" s="145" t="s">
        <v>264</v>
      </c>
    </row>
    <row r="3" spans="1:62" ht="22.15" customHeight="1" x14ac:dyDescent="0.25">
      <c r="B3" s="144" t="s">
        <v>263</v>
      </c>
      <c r="G3" s="134" t="s">
        <v>262</v>
      </c>
      <c r="H3" s="143" t="s">
        <v>261</v>
      </c>
      <c r="I3" s="131"/>
      <c r="J3" s="131"/>
      <c r="K3" s="131"/>
      <c r="L3" s="131"/>
      <c r="M3" s="142"/>
      <c r="N3" s="131"/>
      <c r="O3" s="131"/>
      <c r="P3" s="131"/>
    </row>
    <row r="4" spans="1:62" ht="6.6" customHeight="1" x14ac:dyDescent="0.3">
      <c r="B4" s="141"/>
      <c r="AD4" s="129"/>
      <c r="AE4" s="129"/>
      <c r="AF4" s="140"/>
      <c r="AG4" s="129"/>
      <c r="AH4" s="129"/>
      <c r="AI4" s="139"/>
      <c r="AJ4" s="129"/>
    </row>
    <row r="5" spans="1:62" ht="22.15" customHeight="1" thickBot="1" x14ac:dyDescent="0.35">
      <c r="B5" s="134" t="s">
        <v>260</v>
      </c>
      <c r="C5" s="382">
        <v>42528</v>
      </c>
      <c r="D5" s="383"/>
      <c r="G5" s="138" t="s">
        <v>259</v>
      </c>
      <c r="H5" s="136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BF5" s="5" t="s">
        <v>4</v>
      </c>
      <c r="BG5" s="5">
        <v>3</v>
      </c>
    </row>
    <row r="6" spans="1:62" ht="22.15" customHeight="1" thickTop="1" x14ac:dyDescent="0.3">
      <c r="B6" s="134" t="s">
        <v>258</v>
      </c>
      <c r="C6" s="137">
        <v>159</v>
      </c>
      <c r="D6" s="137"/>
      <c r="E6" s="136"/>
      <c r="F6" s="136"/>
      <c r="G6" s="387" t="s">
        <v>257</v>
      </c>
      <c r="H6" s="388"/>
      <c r="I6" s="388"/>
      <c r="J6" s="388"/>
      <c r="K6" s="388"/>
      <c r="L6" s="388"/>
      <c r="M6" s="389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x14ac:dyDescent="0.3">
      <c r="B7" s="134" t="s">
        <v>256</v>
      </c>
      <c r="C7" s="135" t="s">
        <v>255</v>
      </c>
      <c r="G7" s="404" t="s">
        <v>254</v>
      </c>
      <c r="H7" s="405"/>
      <c r="I7" s="405"/>
      <c r="J7" s="405"/>
      <c r="K7" s="405"/>
      <c r="L7" s="405"/>
      <c r="M7" s="406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Bot="1" x14ac:dyDescent="0.35">
      <c r="B8" s="134" t="s">
        <v>253</v>
      </c>
      <c r="C8" s="133" t="s">
        <v>252</v>
      </c>
      <c r="D8" s="132"/>
      <c r="E8" s="131"/>
      <c r="F8" s="131"/>
      <c r="G8" s="407" t="s">
        <v>251</v>
      </c>
      <c r="H8" s="408"/>
      <c r="I8" s="408"/>
      <c r="J8" s="408"/>
      <c r="K8" s="408"/>
      <c r="L8" s="408"/>
      <c r="M8" s="409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Top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112" t="s">
        <v>170</v>
      </c>
      <c r="F10" s="111"/>
      <c r="G10" s="110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107" t="s">
        <v>160</v>
      </c>
      <c r="AI10" s="106"/>
      <c r="AJ10" s="104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127">
        <v>159</v>
      </c>
      <c r="E11" s="369">
        <v>191.03</v>
      </c>
      <c r="F11" s="370"/>
      <c r="G11" s="371"/>
      <c r="H11" s="95" t="s">
        <v>139</v>
      </c>
      <c r="I11" s="94"/>
      <c r="J11" s="94"/>
      <c r="K11" s="93"/>
      <c r="L11" s="92"/>
      <c r="M11" s="88"/>
      <c r="N11" s="92"/>
      <c r="O11" s="89"/>
      <c r="P11" s="92"/>
      <c r="Q11" s="89"/>
      <c r="R11" s="92"/>
      <c r="S11" s="89"/>
      <c r="T11" s="92"/>
      <c r="U11" s="89"/>
      <c r="V11" s="92"/>
      <c r="W11" s="89"/>
      <c r="X11" s="92"/>
      <c r="Y11" s="89"/>
      <c r="Z11" s="92"/>
      <c r="AA11" s="91"/>
      <c r="AB11" s="90" t="s">
        <v>138</v>
      </c>
      <c r="AC11" s="89"/>
      <c r="AD11" s="89"/>
      <c r="AE11" s="88"/>
      <c r="AF11" s="87"/>
      <c r="AG11" s="87"/>
      <c r="AH11" s="125" t="s">
        <v>249</v>
      </c>
      <c r="AI11" s="66" t="s">
        <v>137</v>
      </c>
      <c r="AJ11" s="85">
        <f t="shared" ref="AJ11:BB11" si="0">SUM(AJ13:AJ24)</f>
        <v>1</v>
      </c>
      <c r="AK11" s="84">
        <f t="shared" si="0"/>
        <v>0</v>
      </c>
      <c r="AL11" s="83">
        <f t="shared" si="0"/>
        <v>0</v>
      </c>
      <c r="AM11" s="85">
        <f t="shared" si="0"/>
        <v>0</v>
      </c>
      <c r="AN11" s="84">
        <f t="shared" si="0"/>
        <v>0</v>
      </c>
      <c r="AO11" s="83">
        <f t="shared" si="0"/>
        <v>0</v>
      </c>
      <c r="AP11" s="85">
        <f t="shared" si="0"/>
        <v>0</v>
      </c>
      <c r="AQ11" s="84">
        <f t="shared" si="0"/>
        <v>0</v>
      </c>
      <c r="AR11" s="83">
        <f t="shared" si="0"/>
        <v>0</v>
      </c>
      <c r="AS11" s="85">
        <f t="shared" si="0"/>
        <v>0</v>
      </c>
      <c r="AT11" s="84">
        <f t="shared" si="0"/>
        <v>0</v>
      </c>
      <c r="AU11" s="83">
        <f t="shared" si="0"/>
        <v>0</v>
      </c>
      <c r="AV11" s="85">
        <f t="shared" si="0"/>
        <v>0</v>
      </c>
      <c r="AW11" s="84">
        <f t="shared" si="0"/>
        <v>0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0.33333333333333331</v>
      </c>
      <c r="BG11" s="5">
        <f>SUM(AM11:AO11,AY11)/$BG$5</f>
        <v>0</v>
      </c>
      <c r="BH11" s="5">
        <f>SUM(AP11:AR11,AZ11)/$BG$5</f>
        <v>0</v>
      </c>
      <c r="BI11" s="5">
        <f>SUM(AS11:AU11,BA11)/$BG$5</f>
        <v>0</v>
      </c>
      <c r="BJ11" s="5">
        <f>SUM(AV11:AX11,BB11)/$BG$5</f>
        <v>0</v>
      </c>
    </row>
    <row r="12" spans="1:62" ht="54.6" customHeight="1" thickBot="1" x14ac:dyDescent="0.3">
      <c r="B12" s="78"/>
      <c r="C12" s="77"/>
      <c r="D12" s="126"/>
      <c r="E12" s="75"/>
      <c r="F12" s="75"/>
      <c r="G12" s="74"/>
      <c r="H12" s="73"/>
      <c r="I12" s="70"/>
      <c r="J12" s="70"/>
      <c r="K12" s="72"/>
      <c r="L12" s="70"/>
      <c r="M12" s="69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1"/>
      <c r="AC12" s="70"/>
      <c r="AD12" s="70"/>
      <c r="AE12" s="69"/>
      <c r="AF12" s="68"/>
      <c r="AG12" s="68"/>
      <c r="AH12" s="125"/>
      <c r="AI12" s="66" t="s">
        <v>135</v>
      </c>
      <c r="AJ12" s="65">
        <f t="shared" ref="AJ12:BB12" si="1">AJ11/3</f>
        <v>0.33333333333333331</v>
      </c>
      <c r="AK12" s="64">
        <f t="shared" si="1"/>
        <v>0</v>
      </c>
      <c r="AL12" s="63">
        <f t="shared" si="1"/>
        <v>0</v>
      </c>
      <c r="AM12" s="65">
        <f t="shared" si="1"/>
        <v>0</v>
      </c>
      <c r="AN12" s="64">
        <f t="shared" si="1"/>
        <v>0</v>
      </c>
      <c r="AO12" s="63">
        <f t="shared" si="1"/>
        <v>0</v>
      </c>
      <c r="AP12" s="65">
        <f t="shared" si="1"/>
        <v>0</v>
      </c>
      <c r="AQ12" s="64">
        <f t="shared" si="1"/>
        <v>0</v>
      </c>
      <c r="AR12" s="63">
        <f t="shared" si="1"/>
        <v>0</v>
      </c>
      <c r="AS12" s="65">
        <f t="shared" si="1"/>
        <v>0</v>
      </c>
      <c r="AT12" s="64">
        <f t="shared" si="1"/>
        <v>0</v>
      </c>
      <c r="AU12" s="63">
        <f t="shared" si="1"/>
        <v>0</v>
      </c>
      <c r="AV12" s="65">
        <f t="shared" si="1"/>
        <v>0</v>
      </c>
      <c r="AW12" s="64">
        <f t="shared" si="1"/>
        <v>0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19.899999999999999" customHeight="1" x14ac:dyDescent="0.2">
      <c r="B13" s="30"/>
      <c r="C13" s="338">
        <v>1</v>
      </c>
      <c r="D13" s="46"/>
      <c r="E13" s="45"/>
      <c r="F13" s="45"/>
      <c r="G13" s="44"/>
      <c r="H13" s="358" t="s">
        <v>133</v>
      </c>
      <c r="I13" s="390">
        <v>11</v>
      </c>
      <c r="J13" s="390">
        <v>7</v>
      </c>
      <c r="K13" s="390">
        <v>5</v>
      </c>
      <c r="L13" s="42" t="s">
        <v>131</v>
      </c>
      <c r="M13" s="43" t="s">
        <v>132</v>
      </c>
      <c r="N13" s="42" t="s">
        <v>129</v>
      </c>
      <c r="O13" s="41"/>
      <c r="P13" s="42" t="s">
        <v>128</v>
      </c>
      <c r="Q13" s="41"/>
      <c r="R13" s="42" t="s">
        <v>127</v>
      </c>
      <c r="S13" s="41"/>
      <c r="T13" s="42" t="s">
        <v>126</v>
      </c>
      <c r="U13" s="41"/>
      <c r="V13" s="42" t="s">
        <v>125</v>
      </c>
      <c r="W13" s="41"/>
      <c r="X13" s="42" t="s">
        <v>124</v>
      </c>
      <c r="Y13" s="41"/>
      <c r="Z13" s="42" t="s">
        <v>123</v>
      </c>
      <c r="AA13" s="41"/>
      <c r="AB13" s="40"/>
      <c r="AC13" s="41"/>
      <c r="AD13" s="40"/>
      <c r="AE13" s="58"/>
      <c r="AF13" s="346"/>
      <c r="AG13" s="346"/>
      <c r="AH13" s="38"/>
      <c r="AI13" s="9"/>
      <c r="AJ13" s="349">
        <f>SUMPRODUCT(LEN($M13:$AA16)-LEN(SUBSTITUTE($M13:$AA16,"A", "")))</f>
        <v>1</v>
      </c>
      <c r="AK13" s="352">
        <f>SUMPRODUCT(LEN($AD13:$AD16)-LEN(SUBSTITUTE($AD13:$AD16,"A", "")))</f>
        <v>0</v>
      </c>
      <c r="AL13" s="335">
        <f>SUMPRODUCT(LEN($AC13:$AC16)-LEN(SUBSTITUTE($AC13:$AC16,"A", "")))</f>
        <v>0</v>
      </c>
      <c r="AM13" s="349">
        <f>SUMPRODUCT(LEN($M13:$AA16)-LEN(SUBSTITUTE($M13:$AA16,"S", "")))</f>
        <v>0</v>
      </c>
      <c r="AN13" s="352">
        <f>SUMPRODUCT(LEN($AD13:$AD16)-LEN(SUBSTITUTE($AD13:$AD16,"S", "")))</f>
        <v>0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0</v>
      </c>
      <c r="AT13" s="352">
        <f>SUMPRODUCT(LEN($AD13:$AD16)-LEN(SUBSTITUTE($AD13:$AD16,"G", "")))</f>
        <v>0</v>
      </c>
      <c r="AU13" s="335">
        <f>SUMPRODUCT(LEN($AC13:$AC16)-LEN(SUBSTITUTE($AC13:$AC16,"G", "")))</f>
        <v>0</v>
      </c>
      <c r="AV13" s="349">
        <f>SUMPRODUCT(LEN($L13:$AA16)-LEN(SUBSTITUTE($L13:$AA16,"M", "")))</f>
        <v>0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19.899999999999999" customHeight="1" thickBot="1" x14ac:dyDescent="0.25">
      <c r="B14" s="30"/>
      <c r="C14" s="339"/>
      <c r="D14" s="37"/>
      <c r="E14" s="36"/>
      <c r="F14" s="36"/>
      <c r="G14" s="35"/>
      <c r="H14" s="359">
        <v>159</v>
      </c>
      <c r="I14" s="391"/>
      <c r="J14" s="391"/>
      <c r="K14" s="391"/>
      <c r="L14" s="33" t="s">
        <v>122</v>
      </c>
      <c r="M14" s="34" t="s">
        <v>113</v>
      </c>
      <c r="N14" s="33" t="s">
        <v>121</v>
      </c>
      <c r="O14" s="32"/>
      <c r="P14" s="33" t="s">
        <v>120</v>
      </c>
      <c r="Q14" s="32"/>
      <c r="R14" s="33" t="s">
        <v>119</v>
      </c>
      <c r="S14" s="32"/>
      <c r="T14" s="33" t="s">
        <v>118</v>
      </c>
      <c r="U14" s="32"/>
      <c r="V14" s="33" t="s">
        <v>117</v>
      </c>
      <c r="W14" s="32"/>
      <c r="X14" s="33" t="s">
        <v>116</v>
      </c>
      <c r="Y14" s="32"/>
      <c r="Z14" s="33" t="s">
        <v>115</v>
      </c>
      <c r="AA14" s="32"/>
      <c r="AB14" s="31"/>
      <c r="AC14" s="32"/>
      <c r="AD14" s="31"/>
      <c r="AE14" s="57"/>
      <c r="AF14" s="347"/>
      <c r="AG14" s="347"/>
      <c r="AH14" s="21"/>
      <c r="AI14" s="9"/>
      <c r="AJ14" s="350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19.899999999999999" customHeight="1" x14ac:dyDescent="0.2">
      <c r="B15" s="30"/>
      <c r="C15" s="340"/>
      <c r="D15" s="29"/>
      <c r="E15" s="28"/>
      <c r="F15" s="28"/>
      <c r="G15" s="27"/>
      <c r="H15" s="360">
        <v>159</v>
      </c>
      <c r="I15" s="392"/>
      <c r="J15" s="392"/>
      <c r="K15" s="392"/>
      <c r="L15" s="25" t="s">
        <v>114</v>
      </c>
      <c r="M15" s="114"/>
      <c r="N15" s="25" t="s">
        <v>112</v>
      </c>
      <c r="O15" s="24"/>
      <c r="P15" s="25" t="s">
        <v>111</v>
      </c>
      <c r="Q15" s="24"/>
      <c r="R15" s="25" t="s">
        <v>110</v>
      </c>
      <c r="S15" s="24"/>
      <c r="T15" s="25" t="s">
        <v>109</v>
      </c>
      <c r="U15" s="24"/>
      <c r="V15" s="25" t="s">
        <v>108</v>
      </c>
      <c r="W15" s="24"/>
      <c r="X15" s="25" t="s">
        <v>107</v>
      </c>
      <c r="Y15" s="24"/>
      <c r="Z15" s="25" t="s">
        <v>106</v>
      </c>
      <c r="AA15" s="24"/>
      <c r="AB15" s="23"/>
      <c r="AC15" s="24"/>
      <c r="AD15" s="23"/>
      <c r="AE15" s="57"/>
      <c r="AF15" s="347"/>
      <c r="AG15" s="347"/>
      <c r="AH15" s="21"/>
      <c r="AI15" s="9"/>
      <c r="AJ15" s="350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19.899999999999999" customHeight="1" thickBot="1" x14ac:dyDescent="0.25">
      <c r="B16" s="30"/>
      <c r="C16" s="355"/>
      <c r="D16" s="54"/>
      <c r="E16" s="53"/>
      <c r="F16" s="53"/>
      <c r="G16" s="52"/>
      <c r="H16" s="361"/>
      <c r="I16" s="393"/>
      <c r="J16" s="393"/>
      <c r="K16" s="393"/>
      <c r="L16" s="50" t="s">
        <v>105</v>
      </c>
      <c r="M16" s="51"/>
      <c r="N16" s="50" t="s">
        <v>104</v>
      </c>
      <c r="O16" s="49"/>
      <c r="P16" s="50" t="s">
        <v>103</v>
      </c>
      <c r="Q16" s="49"/>
      <c r="R16" s="50" t="s">
        <v>102</v>
      </c>
      <c r="S16" s="49"/>
      <c r="T16" s="50">
        <v>20</v>
      </c>
      <c r="U16" s="49"/>
      <c r="V16" s="50" t="s">
        <v>101</v>
      </c>
      <c r="W16" s="49"/>
      <c r="X16" s="50" t="s">
        <v>100</v>
      </c>
      <c r="Y16" s="49"/>
      <c r="Z16" s="50" t="s">
        <v>99</v>
      </c>
      <c r="AA16" s="49"/>
      <c r="AB16" s="14"/>
      <c r="AC16" s="49"/>
      <c r="AD16" s="14"/>
      <c r="AE16" s="56"/>
      <c r="AF16" s="357"/>
      <c r="AG16" s="357"/>
      <c r="AH16" s="47"/>
      <c r="AI16" s="9"/>
      <c r="AJ16" s="351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2:62" ht="20.45" customHeight="1" x14ac:dyDescent="0.2">
      <c r="B17" s="30"/>
      <c r="C17" s="338">
        <v>2</v>
      </c>
      <c r="D17" s="46"/>
      <c r="E17" s="45"/>
      <c r="F17" s="45"/>
      <c r="G17" s="44"/>
      <c r="H17" s="384" t="s">
        <v>248</v>
      </c>
      <c r="I17" s="390">
        <v>11</v>
      </c>
      <c r="J17" s="390">
        <v>8</v>
      </c>
      <c r="K17" s="390" t="s">
        <v>95</v>
      </c>
      <c r="L17" s="42" t="s">
        <v>131</v>
      </c>
      <c r="M17" s="43"/>
      <c r="N17" s="42" t="s">
        <v>129</v>
      </c>
      <c r="O17" s="41"/>
      <c r="P17" s="42" t="s">
        <v>128</v>
      </c>
      <c r="Q17" s="41"/>
      <c r="R17" s="42" t="s">
        <v>127</v>
      </c>
      <c r="S17" s="41"/>
      <c r="T17" s="42" t="s">
        <v>126</v>
      </c>
      <c r="U17" s="41"/>
      <c r="V17" s="42" t="s">
        <v>125</v>
      </c>
      <c r="W17" s="41"/>
      <c r="X17" s="42" t="s">
        <v>124</v>
      </c>
      <c r="Y17" s="41"/>
      <c r="Z17" s="42" t="s">
        <v>123</v>
      </c>
      <c r="AA17" s="41"/>
      <c r="AB17" s="40"/>
      <c r="AC17" s="41"/>
      <c r="AD17" s="40"/>
      <c r="AE17" s="39"/>
      <c r="AF17" s="346"/>
      <c r="AG17" s="346"/>
      <c r="AH17" s="38"/>
      <c r="AI17" s="9"/>
      <c r="AJ17" s="349">
        <f>SUMPRODUCT(LEN($M17:$AA20)-LEN(SUBSTITUTE($M17:$AA20,"A", "")))</f>
        <v>0</v>
      </c>
      <c r="AK17" s="352">
        <f>SUMPRODUCT(LEN($AD17:$AD20)-LEN(SUBSTITUTE($AD17:$AD20,"A", "")))</f>
        <v>0</v>
      </c>
      <c r="AL17" s="335">
        <f>SUMPRODUCT(LEN($AC17:$AC20)-LEN(SUBSTITUTE($AC17:$AC20,"A", "")))</f>
        <v>0</v>
      </c>
      <c r="AM17" s="349">
        <f>SUMPRODUCT(LEN($M17:$AA20)-LEN(SUBSTITUTE($M17:$AA20,"S", "")))</f>
        <v>0</v>
      </c>
      <c r="AN17" s="352">
        <f>SUMPRODUCT(LEN($AD17:$AD20)-LEN(SUBSTITUTE($AD17:$AD20,"S", "")))</f>
        <v>0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0</v>
      </c>
      <c r="AT17" s="352">
        <f>SUMPRODUCT(LEN($AD17:$AD20)-LEN(SUBSTITUTE($AD17:$AD20,"G", "")))</f>
        <v>0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0.25" x14ac:dyDescent="0.2">
      <c r="B18" s="30"/>
      <c r="C18" s="339"/>
      <c r="D18" s="37"/>
      <c r="E18" s="36"/>
      <c r="F18" s="36"/>
      <c r="G18" s="35"/>
      <c r="H18" s="385"/>
      <c r="I18" s="391"/>
      <c r="J18" s="391"/>
      <c r="K18" s="391"/>
      <c r="L18" s="33" t="s">
        <v>122</v>
      </c>
      <c r="M18" s="55"/>
      <c r="N18" s="33" t="s">
        <v>121</v>
      </c>
      <c r="O18" s="32"/>
      <c r="P18" s="33" t="s">
        <v>120</v>
      </c>
      <c r="Q18" s="32"/>
      <c r="R18" s="33" t="s">
        <v>119</v>
      </c>
      <c r="S18" s="32"/>
      <c r="T18" s="33" t="s">
        <v>118</v>
      </c>
      <c r="U18" s="32"/>
      <c r="V18" s="33" t="s">
        <v>117</v>
      </c>
      <c r="W18" s="32"/>
      <c r="X18" s="33" t="s">
        <v>116</v>
      </c>
      <c r="Y18" s="32"/>
      <c r="Z18" s="33" t="s">
        <v>115</v>
      </c>
      <c r="AA18" s="32"/>
      <c r="AB18" s="31"/>
      <c r="AC18" s="32"/>
      <c r="AD18" s="31"/>
      <c r="AE18" s="22"/>
      <c r="AF18" s="347"/>
      <c r="AG18" s="347"/>
      <c r="AH18" s="21"/>
      <c r="AI18" s="9"/>
      <c r="AJ18" s="350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2:62" ht="20.25" x14ac:dyDescent="0.2">
      <c r="B19" s="30"/>
      <c r="C19" s="340"/>
      <c r="D19" s="29"/>
      <c r="E19" s="28"/>
      <c r="F19" s="28"/>
      <c r="G19" s="27"/>
      <c r="H19" s="385"/>
      <c r="I19" s="392"/>
      <c r="J19" s="392"/>
      <c r="K19" s="392"/>
      <c r="L19" s="25" t="s">
        <v>114</v>
      </c>
      <c r="M19" s="114"/>
      <c r="N19" s="25" t="s">
        <v>112</v>
      </c>
      <c r="O19" s="24"/>
      <c r="P19" s="25" t="s">
        <v>111</v>
      </c>
      <c r="Q19" s="24"/>
      <c r="R19" s="25" t="s">
        <v>110</v>
      </c>
      <c r="S19" s="24"/>
      <c r="T19" s="25" t="s">
        <v>109</v>
      </c>
      <c r="U19" s="24"/>
      <c r="V19" s="25" t="s">
        <v>108</v>
      </c>
      <c r="W19" s="24"/>
      <c r="X19" s="25" t="s">
        <v>107</v>
      </c>
      <c r="Y19" s="24"/>
      <c r="Z19" s="25" t="s">
        <v>106</v>
      </c>
      <c r="AA19" s="24"/>
      <c r="AB19" s="23"/>
      <c r="AC19" s="24"/>
      <c r="AD19" s="23"/>
      <c r="AE19" s="22"/>
      <c r="AF19" s="347"/>
      <c r="AG19" s="347"/>
      <c r="AH19" s="21"/>
      <c r="AI19" s="9"/>
      <c r="AJ19" s="350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2:62" ht="21" thickBot="1" x14ac:dyDescent="0.25">
      <c r="B20" s="30"/>
      <c r="C20" s="355"/>
      <c r="D20" s="54"/>
      <c r="E20" s="53"/>
      <c r="F20" s="53"/>
      <c r="G20" s="52"/>
      <c r="H20" s="385"/>
      <c r="I20" s="393"/>
      <c r="J20" s="393"/>
      <c r="K20" s="393"/>
      <c r="L20" s="50" t="s">
        <v>105</v>
      </c>
      <c r="M20" s="51"/>
      <c r="N20" s="50" t="s">
        <v>104</v>
      </c>
      <c r="O20" s="49"/>
      <c r="P20" s="50" t="s">
        <v>103</v>
      </c>
      <c r="Q20" s="49"/>
      <c r="R20" s="50" t="s">
        <v>102</v>
      </c>
      <c r="S20" s="49"/>
      <c r="T20" s="50">
        <v>20</v>
      </c>
      <c r="U20" s="49"/>
      <c r="V20" s="50" t="s">
        <v>101</v>
      </c>
      <c r="W20" s="49"/>
      <c r="X20" s="50" t="s">
        <v>100</v>
      </c>
      <c r="Y20" s="49"/>
      <c r="Z20" s="50" t="s">
        <v>99</v>
      </c>
      <c r="AA20" s="49"/>
      <c r="AB20" s="14"/>
      <c r="AC20" s="49"/>
      <c r="AD20" s="14"/>
      <c r="AE20" s="48"/>
      <c r="AF20" s="357"/>
      <c r="AG20" s="357"/>
      <c r="AH20" s="47"/>
      <c r="AI20" s="9"/>
      <c r="AJ20" s="351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2:62" ht="20.25" x14ac:dyDescent="0.2">
      <c r="B21" s="30"/>
      <c r="C21" s="338">
        <v>3</v>
      </c>
      <c r="D21" s="46"/>
      <c r="E21" s="45"/>
      <c r="F21" s="45"/>
      <c r="G21" s="44"/>
      <c r="H21" s="385"/>
      <c r="I21" s="390">
        <v>8</v>
      </c>
      <c r="J21" s="390">
        <v>7</v>
      </c>
      <c r="K21" s="390" t="s">
        <v>95</v>
      </c>
      <c r="L21" s="42" t="s">
        <v>131</v>
      </c>
      <c r="M21" s="43"/>
      <c r="N21" s="42" t="s">
        <v>129</v>
      </c>
      <c r="O21" s="41"/>
      <c r="P21" s="42" t="s">
        <v>128</v>
      </c>
      <c r="Q21" s="41"/>
      <c r="R21" s="42" t="s">
        <v>127</v>
      </c>
      <c r="S21" s="41"/>
      <c r="T21" s="42" t="s">
        <v>126</v>
      </c>
      <c r="U21" s="41"/>
      <c r="V21" s="42" t="s">
        <v>125</v>
      </c>
      <c r="W21" s="41"/>
      <c r="X21" s="42" t="s">
        <v>124</v>
      </c>
      <c r="Y21" s="41"/>
      <c r="Z21" s="42" t="s">
        <v>123</v>
      </c>
      <c r="AA21" s="41"/>
      <c r="AB21" s="40"/>
      <c r="AC21" s="41"/>
      <c r="AD21" s="40"/>
      <c r="AE21" s="39"/>
      <c r="AF21" s="346"/>
      <c r="AG21" s="346"/>
      <c r="AH21" s="38"/>
      <c r="AI21" s="9"/>
      <c r="AJ21" s="349" t="s">
        <v>247</v>
      </c>
      <c r="AK21" s="352">
        <f>SUMPRODUCT(LEN($AD21:$AD24)-LEN(SUBSTITUTE($AD21:$AD24,"A", "")))</f>
        <v>0</v>
      </c>
      <c r="AL21" s="335">
        <f>SUMPRODUCT(LEN($AC21:$AC24)-LEN(SUBSTITUTE($AC21:$AC24,"A", "")))</f>
        <v>0</v>
      </c>
      <c r="AM21" s="349">
        <f>SUMPRODUCT(LEN($M21:$AA24)-LEN(SUBSTITUTE($M21:$AA24,"S", "")))</f>
        <v>0</v>
      </c>
      <c r="AN21" s="352">
        <f>SUMPRODUCT(LEN($AD21:$AD24)-LEN(SUBSTITUTE($AD21:$AD24,"S", "")))</f>
        <v>0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0</v>
      </c>
      <c r="AT21" s="352">
        <f>SUMPRODUCT(LEN($AD21:$AD24)-LEN(SUBSTITUTE($AD21:$AD24,"G", "")))</f>
        <v>0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0.25" x14ac:dyDescent="0.2">
      <c r="B22" s="30"/>
      <c r="C22" s="339"/>
      <c r="D22" s="37"/>
      <c r="E22" s="36"/>
      <c r="F22" s="36"/>
      <c r="G22" s="35"/>
      <c r="H22" s="385"/>
      <c r="I22" s="391"/>
      <c r="J22" s="391"/>
      <c r="K22" s="391"/>
      <c r="L22" s="33" t="s">
        <v>122</v>
      </c>
      <c r="M22" s="55"/>
      <c r="N22" s="33" t="s">
        <v>121</v>
      </c>
      <c r="O22" s="32"/>
      <c r="P22" s="33" t="s">
        <v>120</v>
      </c>
      <c r="Q22" s="32"/>
      <c r="R22" s="33" t="s">
        <v>119</v>
      </c>
      <c r="S22" s="32"/>
      <c r="T22" s="33" t="s">
        <v>118</v>
      </c>
      <c r="U22" s="32"/>
      <c r="V22" s="33" t="s">
        <v>117</v>
      </c>
      <c r="W22" s="32"/>
      <c r="X22" s="33" t="s">
        <v>116</v>
      </c>
      <c r="Y22" s="32"/>
      <c r="Z22" s="33" t="s">
        <v>115</v>
      </c>
      <c r="AA22" s="32"/>
      <c r="AB22" s="31"/>
      <c r="AC22" s="32"/>
      <c r="AD22" s="31"/>
      <c r="AE22" s="22"/>
      <c r="AF22" s="347"/>
      <c r="AG22" s="347"/>
      <c r="AH22" s="21"/>
      <c r="AI22" s="9"/>
      <c r="AJ22" s="350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2:62" ht="20.25" x14ac:dyDescent="0.2">
      <c r="B23" s="30"/>
      <c r="C23" s="340"/>
      <c r="D23" s="29"/>
      <c r="E23" s="28"/>
      <c r="F23" s="28"/>
      <c r="G23" s="27"/>
      <c r="H23" s="385"/>
      <c r="I23" s="392"/>
      <c r="J23" s="392"/>
      <c r="K23" s="392"/>
      <c r="L23" s="25" t="s">
        <v>114</v>
      </c>
      <c r="M23" s="114"/>
      <c r="N23" s="25" t="s">
        <v>112</v>
      </c>
      <c r="O23" s="24"/>
      <c r="P23" s="25" t="s">
        <v>111</v>
      </c>
      <c r="Q23" s="24"/>
      <c r="R23" s="25" t="s">
        <v>110</v>
      </c>
      <c r="S23" s="24"/>
      <c r="T23" s="25" t="s">
        <v>109</v>
      </c>
      <c r="U23" s="24"/>
      <c r="V23" s="25" t="s">
        <v>108</v>
      </c>
      <c r="W23" s="24"/>
      <c r="X23" s="25" t="s">
        <v>107</v>
      </c>
      <c r="Y23" s="24"/>
      <c r="Z23" s="25" t="s">
        <v>106</v>
      </c>
      <c r="AA23" s="24"/>
      <c r="AB23" s="23"/>
      <c r="AC23" s="24"/>
      <c r="AD23" s="23"/>
      <c r="AE23" s="22"/>
      <c r="AF23" s="347"/>
      <c r="AG23" s="347"/>
      <c r="AH23" s="21"/>
      <c r="AI23" s="9"/>
      <c r="AJ23" s="350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2:62" ht="21" thickBot="1" x14ac:dyDescent="0.25">
      <c r="B24" s="20"/>
      <c r="C24" s="341"/>
      <c r="D24" s="19"/>
      <c r="E24" s="18"/>
      <c r="F24" s="18"/>
      <c r="G24" s="17"/>
      <c r="H24" s="386"/>
      <c r="I24" s="394"/>
      <c r="J24" s="394"/>
      <c r="K24" s="394"/>
      <c r="L24" s="15" t="s">
        <v>105</v>
      </c>
      <c r="M24" s="16"/>
      <c r="N24" s="15" t="s">
        <v>104</v>
      </c>
      <c r="O24" s="13"/>
      <c r="P24" s="15" t="s">
        <v>103</v>
      </c>
      <c r="Q24" s="13"/>
      <c r="R24" s="15" t="s">
        <v>102</v>
      </c>
      <c r="S24" s="13"/>
      <c r="T24" s="15">
        <v>20</v>
      </c>
      <c r="U24" s="13"/>
      <c r="V24" s="15" t="s">
        <v>101</v>
      </c>
      <c r="W24" s="13"/>
      <c r="X24" s="15" t="s">
        <v>100</v>
      </c>
      <c r="Y24" s="13"/>
      <c r="Z24" s="15" t="s">
        <v>99</v>
      </c>
      <c r="AA24" s="13"/>
      <c r="AB24" s="14"/>
      <c r="AC24" s="13"/>
      <c r="AD24" s="12"/>
      <c r="AE24" s="11"/>
      <c r="AF24" s="348"/>
      <c r="AG24" s="348"/>
      <c r="AH24" s="10"/>
      <c r="AI24" s="9"/>
      <c r="AJ24" s="351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112" t="s">
        <v>170</v>
      </c>
      <c r="F25" s="111"/>
      <c r="G25" s="110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107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2:62" ht="48" thickBot="1" x14ac:dyDescent="0.3">
      <c r="B26" s="98" t="s">
        <v>246</v>
      </c>
      <c r="C26" s="97"/>
      <c r="D26" s="96">
        <v>159</v>
      </c>
      <c r="E26" s="369">
        <v>319.69</v>
      </c>
      <c r="F26" s="370"/>
      <c r="G26" s="371"/>
      <c r="H26" s="95" t="s">
        <v>139</v>
      </c>
      <c r="I26" s="94"/>
      <c r="J26" s="94"/>
      <c r="K26" s="93"/>
      <c r="L26" s="92"/>
      <c r="M26" s="88"/>
      <c r="N26" s="92"/>
      <c r="O26" s="89"/>
      <c r="P26" s="92"/>
      <c r="Q26" s="89"/>
      <c r="R26" s="92"/>
      <c r="S26" s="89"/>
      <c r="T26" s="92"/>
      <c r="U26" s="89"/>
      <c r="V26" s="92"/>
      <c r="W26" s="89"/>
      <c r="X26" s="92"/>
      <c r="Y26" s="89"/>
      <c r="Z26" s="92"/>
      <c r="AA26" s="91"/>
      <c r="AB26" s="90" t="s">
        <v>138</v>
      </c>
      <c r="AC26" s="89"/>
      <c r="AD26" s="89"/>
      <c r="AE26" s="88"/>
      <c r="AF26" s="87"/>
      <c r="AG26" s="87"/>
      <c r="AH26" s="67"/>
      <c r="AI26" s="86" t="s">
        <v>137</v>
      </c>
      <c r="AJ26" s="85">
        <f t="shared" ref="AJ26:BB26" si="2">SUM(AJ28:AJ39)</f>
        <v>1</v>
      </c>
      <c r="AK26" s="84">
        <f t="shared" si="2"/>
        <v>0</v>
      </c>
      <c r="AL26" s="83">
        <f t="shared" si="2"/>
        <v>0</v>
      </c>
      <c r="AM26" s="85">
        <f t="shared" si="2"/>
        <v>0</v>
      </c>
      <c r="AN26" s="84">
        <f t="shared" si="2"/>
        <v>0</v>
      </c>
      <c r="AO26" s="83">
        <f t="shared" si="2"/>
        <v>0</v>
      </c>
      <c r="AP26" s="85">
        <f t="shared" si="2"/>
        <v>0</v>
      </c>
      <c r="AQ26" s="84">
        <f t="shared" si="2"/>
        <v>0</v>
      </c>
      <c r="AR26" s="83">
        <f t="shared" si="2"/>
        <v>0</v>
      </c>
      <c r="AS26" s="85">
        <f t="shared" si="2"/>
        <v>0</v>
      </c>
      <c r="AT26" s="84">
        <f t="shared" si="2"/>
        <v>0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0</v>
      </c>
      <c r="AZ26" s="81">
        <f t="shared" si="2"/>
        <v>0</v>
      </c>
      <c r="BA26" s="81">
        <f t="shared" si="2"/>
        <v>0</v>
      </c>
      <c r="BB26" s="80">
        <f t="shared" si="2"/>
        <v>0</v>
      </c>
      <c r="BC26" s="79" t="s">
        <v>136</v>
      </c>
      <c r="BF26" s="5">
        <f>SUM(AJ26:AL26)/$BG$5</f>
        <v>0.33333333333333331</v>
      </c>
      <c r="BG26" s="5">
        <f>SUM(AM26:AO26,AY26)/$BG$5</f>
        <v>0</v>
      </c>
      <c r="BH26" s="5">
        <f>SUM(AP26:AR26,AZ26)/$BG$5</f>
        <v>0</v>
      </c>
      <c r="BI26" s="5">
        <f>SUM(AS26:AU26,BA26)/$BG$5</f>
        <v>0</v>
      </c>
      <c r="BJ26" s="5">
        <f>SUM(AV26:AX26,BB26)/$BG$5</f>
        <v>0</v>
      </c>
    </row>
    <row r="27" spans="2:62" ht="37.5" thickBot="1" x14ac:dyDescent="0.3">
      <c r="B27" s="78"/>
      <c r="C27" s="77"/>
      <c r="D27" s="76"/>
      <c r="E27" s="75"/>
      <c r="F27" s="75"/>
      <c r="G27" s="74"/>
      <c r="H27" s="73"/>
      <c r="I27" s="70"/>
      <c r="J27" s="70"/>
      <c r="K27" s="72"/>
      <c r="L27" s="70"/>
      <c r="M27" s="69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1"/>
      <c r="AC27" s="70"/>
      <c r="AD27" s="70"/>
      <c r="AE27" s="69"/>
      <c r="AF27" s="68"/>
      <c r="AG27" s="68"/>
      <c r="AH27" s="67"/>
      <c r="AI27" s="66" t="s">
        <v>135</v>
      </c>
      <c r="AJ27" s="65">
        <f t="shared" ref="AJ27:BB27" si="3">AJ26/3</f>
        <v>0.33333333333333331</v>
      </c>
      <c r="AK27" s="64">
        <f t="shared" si="3"/>
        <v>0</v>
      </c>
      <c r="AL27" s="63">
        <f t="shared" si="3"/>
        <v>0</v>
      </c>
      <c r="AM27" s="65">
        <f t="shared" si="3"/>
        <v>0</v>
      </c>
      <c r="AN27" s="64">
        <f t="shared" si="3"/>
        <v>0</v>
      </c>
      <c r="AO27" s="63">
        <f t="shared" si="3"/>
        <v>0</v>
      </c>
      <c r="AP27" s="65">
        <f t="shared" si="3"/>
        <v>0</v>
      </c>
      <c r="AQ27" s="64">
        <f t="shared" si="3"/>
        <v>0</v>
      </c>
      <c r="AR27" s="63">
        <f t="shared" si="3"/>
        <v>0</v>
      </c>
      <c r="AS27" s="65">
        <f t="shared" si="3"/>
        <v>0</v>
      </c>
      <c r="AT27" s="64">
        <f t="shared" si="3"/>
        <v>0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</v>
      </c>
      <c r="AZ27" s="61">
        <f t="shared" si="3"/>
        <v>0</v>
      </c>
      <c r="BA27" s="61">
        <f t="shared" si="3"/>
        <v>0</v>
      </c>
      <c r="BB27" s="60">
        <f t="shared" si="3"/>
        <v>0</v>
      </c>
      <c r="BC27" s="59" t="s">
        <v>134</v>
      </c>
    </row>
    <row r="28" spans="2:62" ht="20.45" customHeight="1" x14ac:dyDescent="0.2">
      <c r="B28" s="30"/>
      <c r="C28" s="338">
        <v>1</v>
      </c>
      <c r="D28" s="46"/>
      <c r="E28" s="45"/>
      <c r="F28" s="45"/>
      <c r="G28" s="44"/>
      <c r="H28" s="358" t="s">
        <v>133</v>
      </c>
      <c r="I28" s="342">
        <v>11</v>
      </c>
      <c r="J28" s="342">
        <v>7</v>
      </c>
      <c r="K28" s="342" t="s">
        <v>95</v>
      </c>
      <c r="L28" s="42" t="s">
        <v>131</v>
      </c>
      <c r="M28" s="43"/>
      <c r="N28" s="42" t="s">
        <v>129</v>
      </c>
      <c r="O28" s="41"/>
      <c r="P28" s="42" t="s">
        <v>128</v>
      </c>
      <c r="Q28" s="41"/>
      <c r="R28" s="42" t="s">
        <v>127</v>
      </c>
      <c r="S28" s="41"/>
      <c r="T28" s="42" t="s">
        <v>126</v>
      </c>
      <c r="U28" s="41"/>
      <c r="V28" s="42" t="s">
        <v>125</v>
      </c>
      <c r="W28" s="41"/>
      <c r="X28" s="42" t="s">
        <v>124</v>
      </c>
      <c r="Y28" s="41"/>
      <c r="Z28" s="42" t="s">
        <v>123</v>
      </c>
      <c r="AA28" s="41"/>
      <c r="AB28" s="40"/>
      <c r="AC28" s="41"/>
      <c r="AD28" s="40"/>
      <c r="AE28" s="58"/>
      <c r="AF28" s="346"/>
      <c r="AG28" s="346"/>
      <c r="AH28" s="38"/>
      <c r="AI28" s="9"/>
      <c r="AJ28" s="349">
        <f>SUMPRODUCT(LEN($M28:$AA31)-LEN(SUBSTITUTE($M28:$AA31,"A", "")))</f>
        <v>0</v>
      </c>
      <c r="AK28" s="352">
        <f>SUMPRODUCT(LEN($AD28:$AD31)-LEN(SUBSTITUTE($AD28:$AD31,"A", "")))</f>
        <v>0</v>
      </c>
      <c r="AL28" s="335">
        <f>SUMPRODUCT(LEN($AC28:$AC31)-LEN(SUBSTITUTE($AC28:$AC31,"A", "")))</f>
        <v>0</v>
      </c>
      <c r="AM28" s="349">
        <f>SUMPRODUCT(LEN($M28:$AA31)-LEN(SUBSTITUTE($M28:$AA31,"S", "")))</f>
        <v>0</v>
      </c>
      <c r="AN28" s="352">
        <f>SUMPRODUCT(LEN($AD28:$AD31)-LEN(SUBSTITUTE($AD28:$AD31,"S", "")))</f>
        <v>0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0</v>
      </c>
      <c r="AT28" s="352">
        <f>SUMPRODUCT(LEN($AD28:$AD31)-LEN(SUBSTITUTE($AD28:$AD31,"G", "")))</f>
        <v>0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0</v>
      </c>
      <c r="AZ28" s="410">
        <f>SUMPRODUCT(LEN($AE28:$AE31)-LEN(SUBSTITUTE($AE28:$AE31,"F", "")))</f>
        <v>0</v>
      </c>
      <c r="BA28" s="410">
        <f>SUMPRODUCT(LEN($AE28:$AE31)-LEN(SUBSTITUTE($AE28:$AE31,"G", "")))</f>
        <v>0</v>
      </c>
      <c r="BB28" s="413">
        <f>SUMPRODUCT(LEN($AE28:$AE31)-LEN(SUBSTITUTE($AE28:$AE31,"M", "")))</f>
        <v>0</v>
      </c>
    </row>
    <row r="29" spans="2:62" ht="20.45" customHeight="1" thickBot="1" x14ac:dyDescent="0.25">
      <c r="B29" s="30"/>
      <c r="C29" s="339"/>
      <c r="D29" s="37"/>
      <c r="E29" s="36"/>
      <c r="F29" s="36"/>
      <c r="G29" s="35"/>
      <c r="H29" s="359">
        <v>159</v>
      </c>
      <c r="I29" s="343"/>
      <c r="J29" s="343"/>
      <c r="K29" s="343"/>
      <c r="L29" s="33" t="s">
        <v>122</v>
      </c>
      <c r="M29" s="55"/>
      <c r="N29" s="33" t="s">
        <v>121</v>
      </c>
      <c r="O29" s="32"/>
      <c r="P29" s="33" t="s">
        <v>120</v>
      </c>
      <c r="Q29" s="32"/>
      <c r="R29" s="33" t="s">
        <v>119</v>
      </c>
      <c r="S29" s="32"/>
      <c r="T29" s="33" t="s">
        <v>118</v>
      </c>
      <c r="U29" s="32"/>
      <c r="V29" s="33" t="s">
        <v>117</v>
      </c>
      <c r="W29" s="32"/>
      <c r="X29" s="33" t="s">
        <v>116</v>
      </c>
      <c r="Y29" s="32"/>
      <c r="Z29" s="33" t="s">
        <v>115</v>
      </c>
      <c r="AA29" s="32"/>
      <c r="AB29" s="31"/>
      <c r="AC29" s="32"/>
      <c r="AD29" s="31"/>
      <c r="AE29" s="57"/>
      <c r="AF29" s="347"/>
      <c r="AG29" s="347"/>
      <c r="AH29" s="21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2:62" ht="20.45" customHeight="1" x14ac:dyDescent="0.2">
      <c r="B30" s="30"/>
      <c r="C30" s="340"/>
      <c r="D30" s="29"/>
      <c r="E30" s="28"/>
      <c r="F30" s="28"/>
      <c r="G30" s="27"/>
      <c r="H30" s="360">
        <v>159</v>
      </c>
      <c r="I30" s="344"/>
      <c r="J30" s="344"/>
      <c r="K30" s="344"/>
      <c r="L30" s="25" t="s">
        <v>114</v>
      </c>
      <c r="M30" s="114"/>
      <c r="N30" s="25" t="s">
        <v>112</v>
      </c>
      <c r="O30" s="24"/>
      <c r="P30" s="25" t="s">
        <v>111</v>
      </c>
      <c r="Q30" s="24"/>
      <c r="R30" s="25" t="s">
        <v>110</v>
      </c>
      <c r="S30" s="24"/>
      <c r="T30" s="25" t="s">
        <v>109</v>
      </c>
      <c r="U30" s="24"/>
      <c r="V30" s="25" t="s">
        <v>108</v>
      </c>
      <c r="W30" s="24"/>
      <c r="X30" s="25" t="s">
        <v>107</v>
      </c>
      <c r="Y30" s="24"/>
      <c r="Z30" s="25" t="s">
        <v>106</v>
      </c>
      <c r="AA30" s="24"/>
      <c r="AB30" s="23"/>
      <c r="AC30" s="24"/>
      <c r="AD30" s="23"/>
      <c r="AE30" s="57"/>
      <c r="AF30" s="347"/>
      <c r="AG30" s="347"/>
      <c r="AH30" s="21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2:62" ht="21" customHeight="1" thickBot="1" x14ac:dyDescent="0.25">
      <c r="B31" s="30"/>
      <c r="C31" s="355"/>
      <c r="D31" s="54"/>
      <c r="E31" s="53"/>
      <c r="F31" s="53"/>
      <c r="G31" s="52"/>
      <c r="H31" s="361"/>
      <c r="I31" s="356"/>
      <c r="J31" s="356"/>
      <c r="K31" s="356"/>
      <c r="L31" s="50" t="s">
        <v>105</v>
      </c>
      <c r="M31" s="51"/>
      <c r="N31" s="50" t="s">
        <v>104</v>
      </c>
      <c r="O31" s="49"/>
      <c r="P31" s="50" t="s">
        <v>103</v>
      </c>
      <c r="Q31" s="49"/>
      <c r="R31" s="50" t="s">
        <v>102</v>
      </c>
      <c r="S31" s="49"/>
      <c r="T31" s="50">
        <v>20</v>
      </c>
      <c r="U31" s="49"/>
      <c r="V31" s="50" t="s">
        <v>101</v>
      </c>
      <c r="W31" s="49"/>
      <c r="X31" s="50" t="s">
        <v>100</v>
      </c>
      <c r="Y31" s="49"/>
      <c r="Z31" s="50" t="s">
        <v>99</v>
      </c>
      <c r="AA31" s="49"/>
      <c r="AB31" s="14"/>
      <c r="AC31" s="49"/>
      <c r="AD31" s="14"/>
      <c r="AE31" s="56"/>
      <c r="AF31" s="357"/>
      <c r="AG31" s="357"/>
      <c r="AH31" s="47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2:62" ht="20.45" customHeight="1" x14ac:dyDescent="0.2">
      <c r="B32" s="30"/>
      <c r="C32" s="338">
        <v>2</v>
      </c>
      <c r="D32" s="46"/>
      <c r="E32" s="45"/>
      <c r="F32" s="45"/>
      <c r="G32" s="44"/>
      <c r="H32" s="358"/>
      <c r="I32" s="342">
        <v>14</v>
      </c>
      <c r="J32" s="342">
        <v>9</v>
      </c>
      <c r="K32" s="342">
        <v>5</v>
      </c>
      <c r="L32" s="42" t="s">
        <v>131</v>
      </c>
      <c r="M32" s="43" t="s">
        <v>132</v>
      </c>
      <c r="N32" s="42" t="s">
        <v>129</v>
      </c>
      <c r="O32" s="41"/>
      <c r="P32" s="42" t="s">
        <v>128</v>
      </c>
      <c r="Q32" s="41"/>
      <c r="R32" s="42" t="s">
        <v>127</v>
      </c>
      <c r="S32" s="41"/>
      <c r="T32" s="42" t="s">
        <v>126</v>
      </c>
      <c r="U32" s="41"/>
      <c r="V32" s="42" t="s">
        <v>125</v>
      </c>
      <c r="W32" s="41"/>
      <c r="X32" s="42" t="s">
        <v>124</v>
      </c>
      <c r="Y32" s="41"/>
      <c r="Z32" s="42" t="s">
        <v>123</v>
      </c>
      <c r="AA32" s="41"/>
      <c r="AB32" s="40"/>
      <c r="AC32" s="41"/>
      <c r="AD32" s="40"/>
      <c r="AE32" s="39"/>
      <c r="AF32" s="346"/>
      <c r="AG32" s="346"/>
      <c r="AH32" s="38"/>
      <c r="AI32" s="9"/>
      <c r="AJ32" s="349">
        <f>SUMPRODUCT(LEN($M32:$AA35)-LEN(SUBSTITUTE($M32:$AA35,"A", "")))</f>
        <v>1</v>
      </c>
      <c r="AK32" s="352">
        <f>SUMPRODUCT(LEN($AD32:$AD35)-LEN(SUBSTITUTE($AD32:$AD35,"A", "")))</f>
        <v>0</v>
      </c>
      <c r="AL32" s="335">
        <f>SUMPRODUCT(LEN($AC32:$AC35)-LEN(SUBSTITUTE($AC32:$AC35,"A", "")))</f>
        <v>0</v>
      </c>
      <c r="AM32" s="349">
        <f>SUMPRODUCT(LEN($M32:$AA35)-LEN(SUBSTITUTE($M32:$AA35,"S", "")))</f>
        <v>0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0</v>
      </c>
      <c r="AT32" s="352">
        <f>SUMPRODUCT(LEN($AD32:$AD35)-LEN(SUBSTITUTE($AD32:$AD35,"G", "")))</f>
        <v>0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0.45" customHeight="1" thickBot="1" x14ac:dyDescent="0.25">
      <c r="B33" s="30"/>
      <c r="C33" s="339"/>
      <c r="D33" s="37"/>
      <c r="E33" s="36"/>
      <c r="F33" s="36"/>
      <c r="G33" s="35"/>
      <c r="H33" s="359"/>
      <c r="I33" s="343"/>
      <c r="J33" s="343"/>
      <c r="K33" s="343"/>
      <c r="L33" s="33" t="s">
        <v>122</v>
      </c>
      <c r="M33" s="55"/>
      <c r="N33" s="33" t="s">
        <v>121</v>
      </c>
      <c r="O33" s="32"/>
      <c r="P33" s="33" t="s">
        <v>120</v>
      </c>
      <c r="Q33" s="32"/>
      <c r="R33" s="33" t="s">
        <v>119</v>
      </c>
      <c r="S33" s="32"/>
      <c r="T33" s="33" t="s">
        <v>118</v>
      </c>
      <c r="U33" s="32"/>
      <c r="V33" s="33" t="s">
        <v>117</v>
      </c>
      <c r="W33" s="32"/>
      <c r="X33" s="33" t="s">
        <v>116</v>
      </c>
      <c r="Y33" s="32"/>
      <c r="Z33" s="33" t="s">
        <v>115</v>
      </c>
      <c r="AA33" s="32"/>
      <c r="AB33" s="31"/>
      <c r="AC33" s="32"/>
      <c r="AD33" s="31"/>
      <c r="AE33" s="22"/>
      <c r="AF33" s="347"/>
      <c r="AG33" s="347"/>
      <c r="AH33" s="21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0.45" customHeight="1" x14ac:dyDescent="0.2">
      <c r="B34" s="30"/>
      <c r="C34" s="340"/>
      <c r="D34" s="29"/>
      <c r="E34" s="28"/>
      <c r="F34" s="28"/>
      <c r="G34" s="27"/>
      <c r="H34" s="360"/>
      <c r="I34" s="344"/>
      <c r="J34" s="344"/>
      <c r="K34" s="344"/>
      <c r="L34" s="25" t="s">
        <v>114</v>
      </c>
      <c r="M34" s="114"/>
      <c r="N34" s="25" t="s">
        <v>112</v>
      </c>
      <c r="O34" s="24"/>
      <c r="P34" s="25" t="s">
        <v>111</v>
      </c>
      <c r="Q34" s="24"/>
      <c r="R34" s="25" t="s">
        <v>110</v>
      </c>
      <c r="S34" s="24"/>
      <c r="T34" s="25" t="s">
        <v>109</v>
      </c>
      <c r="U34" s="24"/>
      <c r="V34" s="25" t="s">
        <v>108</v>
      </c>
      <c r="W34" s="24"/>
      <c r="X34" s="25" t="s">
        <v>107</v>
      </c>
      <c r="Y34" s="24"/>
      <c r="Z34" s="25" t="s">
        <v>106</v>
      </c>
      <c r="AA34" s="24"/>
      <c r="AB34" s="23"/>
      <c r="AC34" s="24"/>
      <c r="AD34" s="23"/>
      <c r="AE34" s="22"/>
      <c r="AF34" s="347"/>
      <c r="AG34" s="347"/>
      <c r="AH34" s="21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1" customHeight="1" thickBot="1" x14ac:dyDescent="0.25">
      <c r="B35" s="30"/>
      <c r="C35" s="355"/>
      <c r="D35" s="54"/>
      <c r="E35" s="53"/>
      <c r="F35" s="53"/>
      <c r="G35" s="52"/>
      <c r="H35" s="361"/>
      <c r="I35" s="356"/>
      <c r="J35" s="356"/>
      <c r="K35" s="356"/>
      <c r="L35" s="50" t="s">
        <v>105</v>
      </c>
      <c r="M35" s="51"/>
      <c r="N35" s="50" t="s">
        <v>104</v>
      </c>
      <c r="O35" s="49"/>
      <c r="P35" s="50" t="s">
        <v>103</v>
      </c>
      <c r="Q35" s="49"/>
      <c r="R35" s="50" t="s">
        <v>102</v>
      </c>
      <c r="S35" s="49"/>
      <c r="T35" s="50">
        <v>20</v>
      </c>
      <c r="U35" s="49"/>
      <c r="V35" s="50" t="s">
        <v>101</v>
      </c>
      <c r="W35" s="49"/>
      <c r="X35" s="50" t="s">
        <v>100</v>
      </c>
      <c r="Y35" s="49"/>
      <c r="Z35" s="50" t="s">
        <v>99</v>
      </c>
      <c r="AA35" s="49"/>
      <c r="AB35" s="14"/>
      <c r="AC35" s="49"/>
      <c r="AD35" s="14"/>
      <c r="AE35" s="48"/>
      <c r="AF35" s="357"/>
      <c r="AG35" s="357"/>
      <c r="AH35" s="47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0.45" customHeight="1" x14ac:dyDescent="0.2">
      <c r="B36" s="30"/>
      <c r="C36" s="338">
        <v>3</v>
      </c>
      <c r="D36" s="46"/>
      <c r="E36" s="45"/>
      <c r="F36" s="45"/>
      <c r="G36" s="44"/>
      <c r="H36" s="358"/>
      <c r="I36" s="342">
        <v>15</v>
      </c>
      <c r="J36" s="342">
        <v>8</v>
      </c>
      <c r="K36" s="342">
        <v>5</v>
      </c>
      <c r="L36" s="42" t="s">
        <v>131</v>
      </c>
      <c r="M36" s="115" t="s">
        <v>113</v>
      </c>
      <c r="N36" s="42" t="s">
        <v>129</v>
      </c>
      <c r="O36" s="41"/>
      <c r="P36" s="42" t="s">
        <v>128</v>
      </c>
      <c r="Q36" s="41"/>
      <c r="R36" s="42" t="s">
        <v>127</v>
      </c>
      <c r="S36" s="41"/>
      <c r="T36" s="42" t="s">
        <v>126</v>
      </c>
      <c r="U36" s="41"/>
      <c r="V36" s="42" t="s">
        <v>125</v>
      </c>
      <c r="W36" s="41"/>
      <c r="X36" s="42" t="s">
        <v>124</v>
      </c>
      <c r="Y36" s="41"/>
      <c r="Z36" s="42" t="s">
        <v>123</v>
      </c>
      <c r="AA36" s="41"/>
      <c r="AB36" s="40"/>
      <c r="AC36" s="41"/>
      <c r="AD36" s="40"/>
      <c r="AE36" s="39"/>
      <c r="AF36" s="346"/>
      <c r="AG36" s="346"/>
      <c r="AH36" s="38"/>
      <c r="AI36" s="9"/>
      <c r="AJ36" s="349">
        <f>SUMPRODUCT(LEN($M36:$AA39)-LEN(SUBSTITUTE($M36:$AA39,"A", "")))</f>
        <v>0</v>
      </c>
      <c r="AK36" s="352">
        <f>SUMPRODUCT(LEN($AD36:$AD39)-LEN(SUBSTITUTE($AD36:$AD39,"A", "")))</f>
        <v>0</v>
      </c>
      <c r="AL36" s="335">
        <f>SUMPRODUCT(LEN($AC36:$AC39)-LEN(SUBSTITUTE($AC36:$AC39,"A", "")))</f>
        <v>0</v>
      </c>
      <c r="AM36" s="349">
        <f>SUMPRODUCT(LEN($M36:$AA39)-LEN(SUBSTITUTE($M36:$AA39,"S", "")))</f>
        <v>0</v>
      </c>
      <c r="AN36" s="352">
        <f>SUMPRODUCT(LEN($AD36:$AD39)-LEN(SUBSTITUTE($AD36:$AD39,"S", "")))</f>
        <v>0</v>
      </c>
      <c r="AO36" s="335">
        <f>SUMPRODUCT(LEN($AC36:$AC39)-LEN(SUBSTITUTE($AC36:$AC39,"S", "")))</f>
        <v>0</v>
      </c>
      <c r="AP36" s="349">
        <f>SUMPRODUCT(LEN($M36:$AA39)-LEN(SUBSTITUTE($M36:$AA39,"F", "")))</f>
        <v>0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0</v>
      </c>
      <c r="AT36" s="352">
        <f>SUMPRODUCT(LEN($AD36:$AD39)-LEN(SUBSTITUTE($AD36:$AD39,"G", "")))</f>
        <v>0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0.45" customHeight="1" thickBot="1" x14ac:dyDescent="0.25">
      <c r="B37" s="30"/>
      <c r="C37" s="339"/>
      <c r="D37" s="37"/>
      <c r="E37" s="36"/>
      <c r="F37" s="36"/>
      <c r="G37" s="35"/>
      <c r="H37" s="359"/>
      <c r="I37" s="343"/>
      <c r="J37" s="343"/>
      <c r="K37" s="343"/>
      <c r="L37" s="33" t="s">
        <v>122</v>
      </c>
      <c r="M37" s="34" t="s">
        <v>113</v>
      </c>
      <c r="N37" s="33" t="s">
        <v>121</v>
      </c>
      <c r="O37" s="32"/>
      <c r="P37" s="33" t="s">
        <v>120</v>
      </c>
      <c r="Q37" s="32"/>
      <c r="R37" s="33" t="s">
        <v>119</v>
      </c>
      <c r="S37" s="32"/>
      <c r="T37" s="33" t="s">
        <v>118</v>
      </c>
      <c r="U37" s="32"/>
      <c r="V37" s="33" t="s">
        <v>117</v>
      </c>
      <c r="W37" s="32"/>
      <c r="X37" s="33" t="s">
        <v>116</v>
      </c>
      <c r="Y37" s="32"/>
      <c r="Z37" s="33" t="s">
        <v>115</v>
      </c>
      <c r="AA37" s="32"/>
      <c r="AB37" s="31"/>
      <c r="AC37" s="32"/>
      <c r="AD37" s="31"/>
      <c r="AE37" s="22"/>
      <c r="AF37" s="347"/>
      <c r="AG37" s="347"/>
      <c r="AH37" s="21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0.45" customHeight="1" x14ac:dyDescent="0.2">
      <c r="B38" s="30"/>
      <c r="C38" s="340"/>
      <c r="D38" s="29"/>
      <c r="E38" s="28"/>
      <c r="F38" s="28"/>
      <c r="G38" s="27"/>
      <c r="H38" s="360"/>
      <c r="I38" s="344"/>
      <c r="J38" s="344"/>
      <c r="K38" s="344"/>
      <c r="L38" s="25" t="s">
        <v>114</v>
      </c>
      <c r="M38" s="26" t="s">
        <v>113</v>
      </c>
      <c r="N38" s="25" t="s">
        <v>112</v>
      </c>
      <c r="O38" s="24"/>
      <c r="P38" s="25" t="s">
        <v>111</v>
      </c>
      <c r="Q38" s="24"/>
      <c r="R38" s="25" t="s">
        <v>110</v>
      </c>
      <c r="S38" s="24"/>
      <c r="T38" s="25" t="s">
        <v>109</v>
      </c>
      <c r="U38" s="24"/>
      <c r="V38" s="25" t="s">
        <v>108</v>
      </c>
      <c r="W38" s="24"/>
      <c r="X38" s="25" t="s">
        <v>107</v>
      </c>
      <c r="Y38" s="24"/>
      <c r="Z38" s="25" t="s">
        <v>106</v>
      </c>
      <c r="AA38" s="24"/>
      <c r="AB38" s="23"/>
      <c r="AC38" s="24"/>
      <c r="AD38" s="23"/>
      <c r="AE38" s="22"/>
      <c r="AF38" s="347"/>
      <c r="AG38" s="347"/>
      <c r="AH38" s="21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1" customHeight="1" thickBot="1" x14ac:dyDescent="0.25">
      <c r="B39" s="20"/>
      <c r="C39" s="341"/>
      <c r="D39" s="19"/>
      <c r="E39" s="18"/>
      <c r="F39" s="18"/>
      <c r="G39" s="17"/>
      <c r="H39" s="361"/>
      <c r="I39" s="345"/>
      <c r="J39" s="345"/>
      <c r="K39" s="345"/>
      <c r="L39" s="15" t="s">
        <v>105</v>
      </c>
      <c r="M39" s="16"/>
      <c r="N39" s="15" t="s">
        <v>104</v>
      </c>
      <c r="O39" s="13"/>
      <c r="P39" s="15" t="s">
        <v>103</v>
      </c>
      <c r="Q39" s="13"/>
      <c r="R39" s="15" t="s">
        <v>102</v>
      </c>
      <c r="S39" s="13"/>
      <c r="T39" s="15">
        <v>20</v>
      </c>
      <c r="U39" s="13"/>
      <c r="V39" s="15" t="s">
        <v>101</v>
      </c>
      <c r="W39" s="13"/>
      <c r="X39" s="15" t="s">
        <v>100</v>
      </c>
      <c r="Y39" s="13"/>
      <c r="Z39" s="15" t="s">
        <v>99</v>
      </c>
      <c r="AA39" s="13"/>
      <c r="AB39" s="14"/>
      <c r="AC39" s="13"/>
      <c r="AD39" s="12"/>
      <c r="AE39" s="11"/>
      <c r="AF39" s="348"/>
      <c r="AG39" s="348"/>
      <c r="AH39" s="10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112" t="s">
        <v>170</v>
      </c>
      <c r="F40" s="111"/>
      <c r="G40" s="110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107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96">
        <v>159</v>
      </c>
      <c r="E41" s="369">
        <v>289.32</v>
      </c>
      <c r="F41" s="370"/>
      <c r="G41" s="371"/>
      <c r="H41" s="95" t="s">
        <v>139</v>
      </c>
      <c r="I41" s="94"/>
      <c r="J41" s="94"/>
      <c r="K41" s="93"/>
      <c r="L41" s="92"/>
      <c r="M41" s="88"/>
      <c r="N41" s="92"/>
      <c r="O41" s="89"/>
      <c r="P41" s="92"/>
      <c r="Q41" s="89"/>
      <c r="R41" s="92"/>
      <c r="S41" s="89"/>
      <c r="T41" s="92"/>
      <c r="U41" s="89"/>
      <c r="V41" s="92"/>
      <c r="W41" s="89"/>
      <c r="X41" s="92"/>
      <c r="Y41" s="89"/>
      <c r="Z41" s="92"/>
      <c r="AA41" s="91"/>
      <c r="AB41" s="90" t="s">
        <v>138</v>
      </c>
      <c r="AC41" s="89"/>
      <c r="AD41" s="89"/>
      <c r="AE41" s="88"/>
      <c r="AF41" s="87"/>
      <c r="AG41" s="87"/>
      <c r="AH41" s="67"/>
      <c r="AI41" s="86" t="s">
        <v>137</v>
      </c>
      <c r="AJ41" s="85">
        <f t="shared" ref="AJ41:BB41" si="4">SUM(AJ43:AJ54)</f>
        <v>2</v>
      </c>
      <c r="AK41" s="84">
        <f t="shared" si="4"/>
        <v>0</v>
      </c>
      <c r="AL41" s="83">
        <f t="shared" si="4"/>
        <v>0</v>
      </c>
      <c r="AM41" s="85">
        <f t="shared" si="4"/>
        <v>0</v>
      </c>
      <c r="AN41" s="84">
        <f t="shared" si="4"/>
        <v>0</v>
      </c>
      <c r="AO41" s="83">
        <f t="shared" si="4"/>
        <v>0</v>
      </c>
      <c r="AP41" s="85">
        <f t="shared" si="4"/>
        <v>0</v>
      </c>
      <c r="AQ41" s="84">
        <f t="shared" si="4"/>
        <v>0</v>
      </c>
      <c r="AR41" s="83">
        <f t="shared" si="4"/>
        <v>0</v>
      </c>
      <c r="AS41" s="85">
        <f t="shared" si="4"/>
        <v>0</v>
      </c>
      <c r="AT41" s="84">
        <f t="shared" si="4"/>
        <v>0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0.66666666666666663</v>
      </c>
      <c r="BG41" s="5">
        <f>SUM(AM41:AO41,AY41)/$BG$5</f>
        <v>0</v>
      </c>
      <c r="BH41" s="5">
        <f>SUM(AP41:AR41,AZ41)/$BG$5</f>
        <v>0</v>
      </c>
      <c r="BI41" s="5">
        <f>SUM(AS41:AU41,BA41)/$BG$5</f>
        <v>0</v>
      </c>
      <c r="BJ41" s="5">
        <f>SUM(AV41:AX41,BB41)/$BG$5</f>
        <v>0</v>
      </c>
    </row>
    <row r="42" spans="2:62" ht="37.5" thickBot="1" x14ac:dyDescent="0.3">
      <c r="B42" s="78"/>
      <c r="C42" s="77"/>
      <c r="D42" s="76"/>
      <c r="E42" s="75"/>
      <c r="F42" s="75"/>
      <c r="G42" s="74"/>
      <c r="H42" s="73"/>
      <c r="I42" s="70"/>
      <c r="J42" s="70"/>
      <c r="K42" s="72"/>
      <c r="L42" s="70"/>
      <c r="M42" s="69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1"/>
      <c r="AC42" s="70"/>
      <c r="AD42" s="70"/>
      <c r="AE42" s="69"/>
      <c r="AF42" s="68"/>
      <c r="AG42" s="68"/>
      <c r="AH42" s="67"/>
      <c r="AI42" s="66" t="s">
        <v>135</v>
      </c>
      <c r="AJ42" s="65">
        <f t="shared" ref="AJ42:BB42" si="5">AJ41/3</f>
        <v>0.66666666666666663</v>
      </c>
      <c r="AK42" s="64">
        <f t="shared" si="5"/>
        <v>0</v>
      </c>
      <c r="AL42" s="63">
        <f t="shared" si="5"/>
        <v>0</v>
      </c>
      <c r="AM42" s="65">
        <f t="shared" si="5"/>
        <v>0</v>
      </c>
      <c r="AN42" s="64">
        <f t="shared" si="5"/>
        <v>0</v>
      </c>
      <c r="AO42" s="63">
        <f t="shared" si="5"/>
        <v>0</v>
      </c>
      <c r="AP42" s="65">
        <f t="shared" si="5"/>
        <v>0</v>
      </c>
      <c r="AQ42" s="64">
        <f t="shared" si="5"/>
        <v>0</v>
      </c>
      <c r="AR42" s="63">
        <f t="shared" si="5"/>
        <v>0</v>
      </c>
      <c r="AS42" s="65">
        <f t="shared" si="5"/>
        <v>0</v>
      </c>
      <c r="AT42" s="64">
        <f t="shared" si="5"/>
        <v>0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0.45" customHeight="1" x14ac:dyDescent="0.2">
      <c r="B43" s="30"/>
      <c r="C43" s="338">
        <v>1</v>
      </c>
      <c r="D43" s="46"/>
      <c r="E43" s="45"/>
      <c r="F43" s="45"/>
      <c r="G43" s="44"/>
      <c r="H43" s="358" t="s">
        <v>133</v>
      </c>
      <c r="I43" s="342">
        <v>15</v>
      </c>
      <c r="J43" s="342">
        <v>9</v>
      </c>
      <c r="K43" s="342">
        <v>6</v>
      </c>
      <c r="L43" s="42" t="s">
        <v>131</v>
      </c>
      <c r="M43" s="43" t="s">
        <v>132</v>
      </c>
      <c r="N43" s="42" t="s">
        <v>129</v>
      </c>
      <c r="O43" s="41"/>
      <c r="P43" s="42" t="s">
        <v>128</v>
      </c>
      <c r="Q43" s="41"/>
      <c r="R43" s="42" t="s">
        <v>127</v>
      </c>
      <c r="S43" s="41"/>
      <c r="T43" s="42" t="s">
        <v>126</v>
      </c>
      <c r="U43" s="41"/>
      <c r="V43" s="42" t="s">
        <v>125</v>
      </c>
      <c r="W43" s="41"/>
      <c r="X43" s="42" t="s">
        <v>124</v>
      </c>
      <c r="Y43" s="41"/>
      <c r="Z43" s="42" t="s">
        <v>123</v>
      </c>
      <c r="AA43" s="41"/>
      <c r="AB43" s="40"/>
      <c r="AC43" s="41"/>
      <c r="AD43" s="40"/>
      <c r="AE43" s="58"/>
      <c r="AF43" s="346"/>
      <c r="AG43" s="346"/>
      <c r="AH43" s="38"/>
      <c r="AI43" s="9"/>
      <c r="AJ43" s="349">
        <f>SUMPRODUCT(LEN($M43:$AA46)-LEN(SUBSTITUTE($M43:$AA46,"A", "")))</f>
        <v>1</v>
      </c>
      <c r="AK43" s="352">
        <f>SUMPRODUCT(LEN($AD43:$AD46)-LEN(SUBSTITUTE($AD43:$AD46,"A", "")))</f>
        <v>0</v>
      </c>
      <c r="AL43" s="335">
        <f>SUMPRODUCT(LEN($AC43:$AC46)-LEN(SUBSTITUTE($AC43:$AC46,"A", "")))</f>
        <v>0</v>
      </c>
      <c r="AM43" s="349">
        <f>SUMPRODUCT(LEN($M43:$AA46)-LEN(SUBSTITUTE($M43:$AA46,"S", "")))</f>
        <v>0</v>
      </c>
      <c r="AN43" s="352">
        <f>SUMPRODUCT(LEN($AD43:$AD46)-LEN(SUBSTITUTE($AD43:$AD46,"S", "")))</f>
        <v>0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0</v>
      </c>
      <c r="AT43" s="352">
        <f>SUMPRODUCT(LEN($AD43:$AD46)-LEN(SUBSTITUTE($AD43:$AD46,"G", "")))</f>
        <v>0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0.45" customHeight="1" thickBot="1" x14ac:dyDescent="0.25">
      <c r="B44" s="30"/>
      <c r="C44" s="339"/>
      <c r="D44" s="37"/>
      <c r="E44" s="36"/>
      <c r="F44" s="36"/>
      <c r="G44" s="35"/>
      <c r="H44" s="359"/>
      <c r="I44" s="343"/>
      <c r="J44" s="343"/>
      <c r="K44" s="343"/>
      <c r="L44" s="33" t="s">
        <v>122</v>
      </c>
      <c r="M44" s="34" t="s">
        <v>113</v>
      </c>
      <c r="N44" s="33" t="s">
        <v>121</v>
      </c>
      <c r="O44" s="32"/>
      <c r="P44" s="33" t="s">
        <v>120</v>
      </c>
      <c r="Q44" s="32"/>
      <c r="R44" s="33" t="s">
        <v>119</v>
      </c>
      <c r="S44" s="32"/>
      <c r="T44" s="33" t="s">
        <v>118</v>
      </c>
      <c r="U44" s="32"/>
      <c r="V44" s="33" t="s">
        <v>117</v>
      </c>
      <c r="W44" s="32"/>
      <c r="X44" s="33" t="s">
        <v>116</v>
      </c>
      <c r="Y44" s="32"/>
      <c r="Z44" s="33" t="s">
        <v>115</v>
      </c>
      <c r="AA44" s="32"/>
      <c r="AB44" s="31"/>
      <c r="AC44" s="32"/>
      <c r="AD44" s="31"/>
      <c r="AE44" s="57"/>
      <c r="AF44" s="347"/>
      <c r="AG44" s="347"/>
      <c r="AH44" s="21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0.45" customHeight="1" x14ac:dyDescent="0.2">
      <c r="B45" s="30"/>
      <c r="C45" s="340"/>
      <c r="D45" s="29"/>
      <c r="E45" s="28"/>
      <c r="F45" s="28"/>
      <c r="G45" s="27"/>
      <c r="H45" s="360">
        <v>159</v>
      </c>
      <c r="I45" s="344"/>
      <c r="J45" s="344"/>
      <c r="K45" s="344"/>
      <c r="L45" s="25" t="s">
        <v>114</v>
      </c>
      <c r="M45" s="26" t="s">
        <v>113</v>
      </c>
      <c r="N45" s="25" t="s">
        <v>112</v>
      </c>
      <c r="O45" s="24"/>
      <c r="P45" s="25" t="s">
        <v>111</v>
      </c>
      <c r="Q45" s="24"/>
      <c r="R45" s="25" t="s">
        <v>110</v>
      </c>
      <c r="S45" s="24"/>
      <c r="T45" s="25" t="s">
        <v>109</v>
      </c>
      <c r="U45" s="24"/>
      <c r="V45" s="25" t="s">
        <v>108</v>
      </c>
      <c r="W45" s="24"/>
      <c r="X45" s="25" t="s">
        <v>107</v>
      </c>
      <c r="Y45" s="24"/>
      <c r="Z45" s="25" t="s">
        <v>106</v>
      </c>
      <c r="AA45" s="24"/>
      <c r="AB45" s="23"/>
      <c r="AC45" s="24"/>
      <c r="AD45" s="23"/>
      <c r="AE45" s="57"/>
      <c r="AF45" s="347"/>
      <c r="AG45" s="347"/>
      <c r="AH45" s="21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1" customHeight="1" thickBot="1" x14ac:dyDescent="0.25">
      <c r="B46" s="30"/>
      <c r="C46" s="355"/>
      <c r="D46" s="54"/>
      <c r="E46" s="53"/>
      <c r="F46" s="53"/>
      <c r="G46" s="52"/>
      <c r="H46" s="361"/>
      <c r="I46" s="356"/>
      <c r="J46" s="356"/>
      <c r="K46" s="356"/>
      <c r="L46" s="50" t="s">
        <v>105</v>
      </c>
      <c r="M46" s="51"/>
      <c r="N46" s="50" t="s">
        <v>104</v>
      </c>
      <c r="O46" s="49"/>
      <c r="P46" s="50" t="s">
        <v>103</v>
      </c>
      <c r="Q46" s="49"/>
      <c r="R46" s="50" t="s">
        <v>102</v>
      </c>
      <c r="S46" s="49"/>
      <c r="T46" s="50">
        <v>20</v>
      </c>
      <c r="U46" s="49"/>
      <c r="V46" s="50" t="s">
        <v>101</v>
      </c>
      <c r="W46" s="49"/>
      <c r="X46" s="50" t="s">
        <v>100</v>
      </c>
      <c r="Y46" s="49"/>
      <c r="Z46" s="50" t="s">
        <v>99</v>
      </c>
      <c r="AA46" s="49"/>
      <c r="AB46" s="14"/>
      <c r="AC46" s="49"/>
      <c r="AD46" s="14"/>
      <c r="AE46" s="56"/>
      <c r="AF46" s="357"/>
      <c r="AG46" s="357"/>
      <c r="AH46" s="47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0.45" customHeight="1" x14ac:dyDescent="0.2">
      <c r="B47" s="30"/>
      <c r="C47" s="338">
        <v>2</v>
      </c>
      <c r="D47" s="46"/>
      <c r="E47" s="45"/>
      <c r="F47" s="45"/>
      <c r="G47" s="44"/>
      <c r="H47" s="358"/>
      <c r="I47" s="342">
        <v>14</v>
      </c>
      <c r="J47" s="342">
        <v>8</v>
      </c>
      <c r="K47" s="342">
        <v>5</v>
      </c>
      <c r="L47" s="42" t="s">
        <v>131</v>
      </c>
      <c r="M47" s="43" t="s">
        <v>132</v>
      </c>
      <c r="N47" s="42" t="s">
        <v>129</v>
      </c>
      <c r="O47" s="41"/>
      <c r="P47" s="42" t="s">
        <v>128</v>
      </c>
      <c r="Q47" s="41"/>
      <c r="R47" s="42" t="s">
        <v>127</v>
      </c>
      <c r="S47" s="41"/>
      <c r="T47" s="42" t="s">
        <v>126</v>
      </c>
      <c r="U47" s="41"/>
      <c r="V47" s="42" t="s">
        <v>125</v>
      </c>
      <c r="W47" s="41"/>
      <c r="X47" s="42" t="s">
        <v>124</v>
      </c>
      <c r="Y47" s="41"/>
      <c r="Z47" s="42" t="s">
        <v>123</v>
      </c>
      <c r="AA47" s="41"/>
      <c r="AB47" s="40"/>
      <c r="AC47" s="41"/>
      <c r="AD47" s="40"/>
      <c r="AE47" s="39"/>
      <c r="AF47" s="346"/>
      <c r="AG47" s="346"/>
      <c r="AH47" s="38"/>
      <c r="AI47" s="9"/>
      <c r="AJ47" s="349">
        <f>SUMPRODUCT(LEN($M47:$AA50)-LEN(SUBSTITUTE($M47:$AA50,"A", "")))</f>
        <v>1</v>
      </c>
      <c r="AK47" s="352">
        <f>SUMPRODUCT(LEN($AD47:$AD50)-LEN(SUBSTITUTE($AD47:$AD50,"A", "")))</f>
        <v>0</v>
      </c>
      <c r="AL47" s="335">
        <f>SUMPRODUCT(LEN($AC47:$AC50)-LEN(SUBSTITUTE($AC47:$AC50,"A", "")))</f>
        <v>0</v>
      </c>
      <c r="AM47" s="349">
        <f>SUMPRODUCT(LEN($M47:$AA50)-LEN(SUBSTITUTE($M47:$AA50,"S", "")))</f>
        <v>0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0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0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0.45" customHeight="1" thickBot="1" x14ac:dyDescent="0.25">
      <c r="B48" s="30"/>
      <c r="C48" s="339"/>
      <c r="D48" s="37"/>
      <c r="E48" s="36"/>
      <c r="F48" s="36"/>
      <c r="G48" s="35"/>
      <c r="H48" s="359"/>
      <c r="I48" s="343"/>
      <c r="J48" s="343"/>
      <c r="K48" s="343"/>
      <c r="L48" s="33" t="s">
        <v>122</v>
      </c>
      <c r="M48" s="34" t="s">
        <v>113</v>
      </c>
      <c r="N48" s="33" t="s">
        <v>121</v>
      </c>
      <c r="O48" s="32"/>
      <c r="P48" s="33" t="s">
        <v>120</v>
      </c>
      <c r="Q48" s="32"/>
      <c r="R48" s="33" t="s">
        <v>119</v>
      </c>
      <c r="S48" s="32"/>
      <c r="T48" s="33" t="s">
        <v>118</v>
      </c>
      <c r="U48" s="32"/>
      <c r="V48" s="33" t="s">
        <v>117</v>
      </c>
      <c r="W48" s="32"/>
      <c r="X48" s="33" t="s">
        <v>116</v>
      </c>
      <c r="Y48" s="32"/>
      <c r="Z48" s="33" t="s">
        <v>115</v>
      </c>
      <c r="AA48" s="32"/>
      <c r="AB48" s="31"/>
      <c r="AC48" s="32"/>
      <c r="AD48" s="31"/>
      <c r="AE48" s="22"/>
      <c r="AF48" s="347"/>
      <c r="AG48" s="347"/>
      <c r="AH48" s="21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0.45" customHeight="1" x14ac:dyDescent="0.2">
      <c r="B49" s="30"/>
      <c r="C49" s="340"/>
      <c r="D49" s="29"/>
      <c r="E49" s="28"/>
      <c r="F49" s="28"/>
      <c r="G49" s="27"/>
      <c r="H49" s="360"/>
      <c r="I49" s="344"/>
      <c r="J49" s="344"/>
      <c r="K49" s="344"/>
      <c r="L49" s="25" t="s">
        <v>114</v>
      </c>
      <c r="M49" s="26" t="s">
        <v>113</v>
      </c>
      <c r="N49" s="25" t="s">
        <v>112</v>
      </c>
      <c r="O49" s="24"/>
      <c r="P49" s="25" t="s">
        <v>111</v>
      </c>
      <c r="Q49" s="24"/>
      <c r="R49" s="25" t="s">
        <v>110</v>
      </c>
      <c r="S49" s="24"/>
      <c r="T49" s="25" t="s">
        <v>109</v>
      </c>
      <c r="U49" s="24"/>
      <c r="V49" s="25" t="s">
        <v>108</v>
      </c>
      <c r="W49" s="24"/>
      <c r="X49" s="25" t="s">
        <v>107</v>
      </c>
      <c r="Y49" s="24"/>
      <c r="Z49" s="25" t="s">
        <v>106</v>
      </c>
      <c r="AA49" s="24"/>
      <c r="AB49" s="23"/>
      <c r="AC49" s="24"/>
      <c r="AD49" s="23"/>
      <c r="AE49" s="22"/>
      <c r="AF49" s="347"/>
      <c r="AG49" s="347"/>
      <c r="AH49" s="21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1" customHeight="1" thickBot="1" x14ac:dyDescent="0.25">
      <c r="B50" s="30"/>
      <c r="C50" s="355"/>
      <c r="D50" s="54"/>
      <c r="E50" s="53"/>
      <c r="F50" s="53"/>
      <c r="G50" s="52"/>
      <c r="H50" s="361"/>
      <c r="I50" s="356"/>
      <c r="J50" s="356"/>
      <c r="K50" s="356"/>
      <c r="L50" s="50" t="s">
        <v>105</v>
      </c>
      <c r="M50" s="51"/>
      <c r="N50" s="50" t="s">
        <v>104</v>
      </c>
      <c r="O50" s="49"/>
      <c r="P50" s="50" t="s">
        <v>103</v>
      </c>
      <c r="Q50" s="49"/>
      <c r="R50" s="50" t="s">
        <v>102</v>
      </c>
      <c r="S50" s="49"/>
      <c r="T50" s="50">
        <v>20</v>
      </c>
      <c r="U50" s="49"/>
      <c r="V50" s="50" t="s">
        <v>101</v>
      </c>
      <c r="W50" s="49"/>
      <c r="X50" s="50" t="s">
        <v>100</v>
      </c>
      <c r="Y50" s="49"/>
      <c r="Z50" s="50" t="s">
        <v>99</v>
      </c>
      <c r="AA50" s="49"/>
      <c r="AB50" s="14"/>
      <c r="AC50" s="49"/>
      <c r="AD50" s="14"/>
      <c r="AE50" s="48"/>
      <c r="AF50" s="357"/>
      <c r="AG50" s="357"/>
      <c r="AH50" s="47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0.45" customHeight="1" x14ac:dyDescent="0.2">
      <c r="B51" s="30"/>
      <c r="C51" s="338">
        <v>3</v>
      </c>
      <c r="D51" s="46"/>
      <c r="E51" s="45"/>
      <c r="F51" s="45"/>
      <c r="G51" s="44"/>
      <c r="H51" s="358"/>
      <c r="I51" s="342">
        <v>7</v>
      </c>
      <c r="J51" s="342">
        <v>5</v>
      </c>
      <c r="K51" s="342" t="s">
        <v>95</v>
      </c>
      <c r="L51" s="42" t="s">
        <v>131</v>
      </c>
      <c r="M51" s="43"/>
      <c r="N51" s="42" t="s">
        <v>129</v>
      </c>
      <c r="O51" s="41"/>
      <c r="P51" s="42" t="s">
        <v>128</v>
      </c>
      <c r="Q51" s="41"/>
      <c r="R51" s="42" t="s">
        <v>127</v>
      </c>
      <c r="S51" s="41"/>
      <c r="T51" s="42" t="s">
        <v>126</v>
      </c>
      <c r="U51" s="41"/>
      <c r="V51" s="42" t="s">
        <v>125</v>
      </c>
      <c r="W51" s="41"/>
      <c r="X51" s="42" t="s">
        <v>124</v>
      </c>
      <c r="Y51" s="41"/>
      <c r="Z51" s="42" t="s">
        <v>123</v>
      </c>
      <c r="AA51" s="41"/>
      <c r="AB51" s="40"/>
      <c r="AC51" s="41"/>
      <c r="AD51" s="40"/>
      <c r="AE51" s="39"/>
      <c r="AF51" s="346"/>
      <c r="AG51" s="346"/>
      <c r="AH51" s="38"/>
      <c r="AI51" s="9"/>
      <c r="AJ51" s="349">
        <f>SUMPRODUCT(LEN($M51:$AA54)-LEN(SUBSTITUTE($M51:$AA54,"A", "")))</f>
        <v>0</v>
      </c>
      <c r="AK51" s="352">
        <f>SUMPRODUCT(LEN($AD51:$AD54)-LEN(SUBSTITUTE($AD51:$AD54,"A", "")))</f>
        <v>0</v>
      </c>
      <c r="AL51" s="335">
        <f>SUMPRODUCT(LEN($AC51:$AC54)-LEN(SUBSTITUTE($AC51:$AC54,"A", "")))</f>
        <v>0</v>
      </c>
      <c r="AM51" s="349" t="s">
        <v>244</v>
      </c>
      <c r="AN51" s="352">
        <f>SUMPRODUCT(LEN($AD51:$AD54)-LEN(SUBSTITUTE($AD51:$AD54,"S", "")))</f>
        <v>0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0</v>
      </c>
      <c r="AT51" s="352">
        <f>SUMPRODUCT(LEN($AD51:$AD54)-LEN(SUBSTITUTE($AD51:$AD54,"G", "")))</f>
        <v>0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0.45" customHeight="1" thickBot="1" x14ac:dyDescent="0.25">
      <c r="B52" s="30"/>
      <c r="C52" s="339"/>
      <c r="D52" s="37"/>
      <c r="E52" s="36"/>
      <c r="F52" s="36"/>
      <c r="G52" s="35"/>
      <c r="H52" s="359"/>
      <c r="I52" s="343"/>
      <c r="J52" s="343"/>
      <c r="K52" s="343"/>
      <c r="L52" s="33" t="s">
        <v>122</v>
      </c>
      <c r="M52" s="55"/>
      <c r="N52" s="33" t="s">
        <v>121</v>
      </c>
      <c r="O52" s="32"/>
      <c r="P52" s="33" t="s">
        <v>120</v>
      </c>
      <c r="Q52" s="32"/>
      <c r="R52" s="33" t="s">
        <v>119</v>
      </c>
      <c r="S52" s="32"/>
      <c r="T52" s="33" t="s">
        <v>118</v>
      </c>
      <c r="U52" s="32"/>
      <c r="V52" s="33" t="s">
        <v>117</v>
      </c>
      <c r="W52" s="32"/>
      <c r="X52" s="33" t="s">
        <v>116</v>
      </c>
      <c r="Y52" s="32"/>
      <c r="Z52" s="33" t="s">
        <v>115</v>
      </c>
      <c r="AA52" s="32"/>
      <c r="AB52" s="31"/>
      <c r="AC52" s="32"/>
      <c r="AD52" s="31"/>
      <c r="AE52" s="22"/>
      <c r="AF52" s="347"/>
      <c r="AG52" s="347"/>
      <c r="AH52" s="21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0.45" customHeight="1" x14ac:dyDescent="0.2">
      <c r="B53" s="30"/>
      <c r="C53" s="340"/>
      <c r="D53" s="29"/>
      <c r="E53" s="28"/>
      <c r="F53" s="28"/>
      <c r="G53" s="27"/>
      <c r="H53" s="360"/>
      <c r="I53" s="344"/>
      <c r="J53" s="344"/>
      <c r="K53" s="344"/>
      <c r="L53" s="25" t="s">
        <v>114</v>
      </c>
      <c r="M53" s="114"/>
      <c r="N53" s="25" t="s">
        <v>112</v>
      </c>
      <c r="O53" s="24"/>
      <c r="P53" s="25" t="s">
        <v>111</v>
      </c>
      <c r="Q53" s="24"/>
      <c r="R53" s="25" t="s">
        <v>110</v>
      </c>
      <c r="S53" s="24"/>
      <c r="T53" s="25" t="s">
        <v>109</v>
      </c>
      <c r="U53" s="24"/>
      <c r="V53" s="25" t="s">
        <v>108</v>
      </c>
      <c r="W53" s="24"/>
      <c r="X53" s="25" t="s">
        <v>107</v>
      </c>
      <c r="Y53" s="24"/>
      <c r="Z53" s="25" t="s">
        <v>106</v>
      </c>
      <c r="AA53" s="24"/>
      <c r="AB53" s="23"/>
      <c r="AC53" s="24"/>
      <c r="AD53" s="23"/>
      <c r="AE53" s="22"/>
      <c r="AF53" s="347"/>
      <c r="AG53" s="347"/>
      <c r="AH53" s="21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1" customHeight="1" thickBot="1" x14ac:dyDescent="0.25">
      <c r="B54" s="20"/>
      <c r="C54" s="341"/>
      <c r="D54" s="19"/>
      <c r="E54" s="18"/>
      <c r="F54" s="18"/>
      <c r="G54" s="17"/>
      <c r="H54" s="361"/>
      <c r="I54" s="345"/>
      <c r="J54" s="345"/>
      <c r="K54" s="345"/>
      <c r="L54" s="15" t="s">
        <v>105</v>
      </c>
      <c r="M54" s="16"/>
      <c r="N54" s="15" t="s">
        <v>104</v>
      </c>
      <c r="O54" s="13"/>
      <c r="P54" s="15" t="s">
        <v>103</v>
      </c>
      <c r="Q54" s="13"/>
      <c r="R54" s="15" t="s">
        <v>102</v>
      </c>
      <c r="S54" s="13"/>
      <c r="T54" s="15">
        <v>20</v>
      </c>
      <c r="U54" s="13"/>
      <c r="V54" s="15" t="s">
        <v>101</v>
      </c>
      <c r="W54" s="13"/>
      <c r="X54" s="15" t="s">
        <v>100</v>
      </c>
      <c r="Y54" s="13"/>
      <c r="Z54" s="15" t="s">
        <v>99</v>
      </c>
      <c r="AA54" s="13"/>
      <c r="AB54" s="14"/>
      <c r="AC54" s="13"/>
      <c r="AD54" s="12"/>
      <c r="AE54" s="11"/>
      <c r="AF54" s="348"/>
      <c r="AG54" s="348"/>
      <c r="AH54" s="10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112" t="s">
        <v>170</v>
      </c>
      <c r="F55" s="111"/>
      <c r="G55" s="110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107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96">
        <v>159</v>
      </c>
      <c r="E56" s="369">
        <v>605.11</v>
      </c>
      <c r="F56" s="370"/>
      <c r="G56" s="371"/>
      <c r="H56" s="95" t="s">
        <v>139</v>
      </c>
      <c r="I56" s="94"/>
      <c r="J56" s="94"/>
      <c r="K56" s="93"/>
      <c r="L56" s="92"/>
      <c r="M56" s="88"/>
      <c r="N56" s="92"/>
      <c r="O56" s="89"/>
      <c r="P56" s="92"/>
      <c r="Q56" s="89"/>
      <c r="R56" s="92"/>
      <c r="S56" s="89"/>
      <c r="T56" s="92"/>
      <c r="U56" s="89"/>
      <c r="V56" s="92"/>
      <c r="W56" s="89"/>
      <c r="X56" s="92"/>
      <c r="Y56" s="89"/>
      <c r="Z56" s="92"/>
      <c r="AA56" s="91"/>
      <c r="AB56" s="90" t="s">
        <v>138</v>
      </c>
      <c r="AC56" s="89"/>
      <c r="AD56" s="89"/>
      <c r="AE56" s="88"/>
      <c r="AF56" s="87"/>
      <c r="AG56" s="87"/>
      <c r="AH56" s="67"/>
      <c r="AI56" s="86" t="s">
        <v>137</v>
      </c>
      <c r="AJ56" s="85">
        <f t="shared" ref="AJ56:BB56" si="6">SUM(AJ58:AJ69)</f>
        <v>6</v>
      </c>
      <c r="AK56" s="84">
        <f t="shared" si="6"/>
        <v>0</v>
      </c>
      <c r="AL56" s="83">
        <f t="shared" si="6"/>
        <v>0</v>
      </c>
      <c r="AM56" s="85">
        <f t="shared" si="6"/>
        <v>0</v>
      </c>
      <c r="AN56" s="84">
        <f t="shared" si="6"/>
        <v>0</v>
      </c>
      <c r="AO56" s="83">
        <f t="shared" si="6"/>
        <v>0</v>
      </c>
      <c r="AP56" s="85">
        <f t="shared" si="6"/>
        <v>0</v>
      </c>
      <c r="AQ56" s="84">
        <f t="shared" si="6"/>
        <v>0</v>
      </c>
      <c r="AR56" s="83">
        <f t="shared" si="6"/>
        <v>0</v>
      </c>
      <c r="AS56" s="85">
        <f t="shared" si="6"/>
        <v>0</v>
      </c>
      <c r="AT56" s="84">
        <f t="shared" si="6"/>
        <v>0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0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2</v>
      </c>
      <c r="BG56" s="5">
        <f>SUM(AM56:AO56,AY56)/$BG$5</f>
        <v>0</v>
      </c>
      <c r="BH56" s="5">
        <f>SUM(AP56:AR56,AZ56)/$BG$5</f>
        <v>0</v>
      </c>
      <c r="BI56" s="5">
        <f>SUM(AS56:AU56,BA56)/$BG$5</f>
        <v>0</v>
      </c>
      <c r="BJ56" s="5">
        <f>SUM(AV56:AX56,BB56)/$BG$5</f>
        <v>0</v>
      </c>
    </row>
    <row r="57" spans="2:62" ht="37.5" thickBot="1" x14ac:dyDescent="0.3">
      <c r="B57" s="78"/>
      <c r="C57" s="77"/>
      <c r="D57" s="76"/>
      <c r="E57" s="75"/>
      <c r="F57" s="75"/>
      <c r="G57" s="74"/>
      <c r="H57" s="73"/>
      <c r="I57" s="70"/>
      <c r="J57" s="70"/>
      <c r="K57" s="72"/>
      <c r="L57" s="70"/>
      <c r="M57" s="69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1"/>
      <c r="AC57" s="70"/>
      <c r="AD57" s="70"/>
      <c r="AE57" s="69"/>
      <c r="AF57" s="68"/>
      <c r="AG57" s="68"/>
      <c r="AH57" s="67"/>
      <c r="AI57" s="66" t="s">
        <v>135</v>
      </c>
      <c r="AJ57" s="65">
        <f t="shared" ref="AJ57:BB57" si="7">AJ56/3</f>
        <v>2</v>
      </c>
      <c r="AK57" s="64">
        <f t="shared" si="7"/>
        <v>0</v>
      </c>
      <c r="AL57" s="63">
        <f t="shared" si="7"/>
        <v>0</v>
      </c>
      <c r="AM57" s="65">
        <f t="shared" si="7"/>
        <v>0</v>
      </c>
      <c r="AN57" s="64">
        <f t="shared" si="7"/>
        <v>0</v>
      </c>
      <c r="AO57" s="63">
        <f t="shared" si="7"/>
        <v>0</v>
      </c>
      <c r="AP57" s="65">
        <f t="shared" si="7"/>
        <v>0</v>
      </c>
      <c r="AQ57" s="64">
        <f t="shared" si="7"/>
        <v>0</v>
      </c>
      <c r="AR57" s="63">
        <f t="shared" si="7"/>
        <v>0</v>
      </c>
      <c r="AS57" s="65">
        <f t="shared" si="7"/>
        <v>0</v>
      </c>
      <c r="AT57" s="64">
        <f t="shared" si="7"/>
        <v>0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0.45" customHeight="1" x14ac:dyDescent="0.2">
      <c r="B58" s="30"/>
      <c r="C58" s="338">
        <v>1</v>
      </c>
      <c r="D58" s="46"/>
      <c r="E58" s="45"/>
      <c r="F58" s="45"/>
      <c r="G58" s="44"/>
      <c r="H58" s="358" t="s">
        <v>133</v>
      </c>
      <c r="I58" s="342">
        <v>20</v>
      </c>
      <c r="J58" s="342">
        <v>9</v>
      </c>
      <c r="K58" s="342">
        <v>5</v>
      </c>
      <c r="L58" s="42" t="s">
        <v>131</v>
      </c>
      <c r="M58" s="43" t="s">
        <v>179</v>
      </c>
      <c r="N58" s="42" t="s">
        <v>129</v>
      </c>
      <c r="O58" s="41"/>
      <c r="P58" s="42" t="s">
        <v>128</v>
      </c>
      <c r="Q58" s="41"/>
      <c r="R58" s="42" t="s">
        <v>127</v>
      </c>
      <c r="S58" s="41"/>
      <c r="T58" s="42" t="s">
        <v>126</v>
      </c>
      <c r="U58" s="41"/>
      <c r="V58" s="42" t="s">
        <v>125</v>
      </c>
      <c r="W58" s="41"/>
      <c r="X58" s="42" t="s">
        <v>124</v>
      </c>
      <c r="Y58" s="41"/>
      <c r="Z58" s="42" t="s">
        <v>123</v>
      </c>
      <c r="AA58" s="41"/>
      <c r="AB58" s="40"/>
      <c r="AC58" s="41"/>
      <c r="AD58" s="40"/>
      <c r="AE58" s="58"/>
      <c r="AF58" s="346"/>
      <c r="AG58" s="346"/>
      <c r="AH58" s="38"/>
      <c r="AI58" s="9"/>
      <c r="AJ58" s="349">
        <f>SUMPRODUCT(LEN($M58:$AA61)-LEN(SUBSTITUTE($M58:$AA61,"A", "")))</f>
        <v>4</v>
      </c>
      <c r="AK58" s="352">
        <f>SUMPRODUCT(LEN($AD58:$AD61)-LEN(SUBSTITUTE($AD58:$AD61,"A", "")))</f>
        <v>0</v>
      </c>
      <c r="AL58" s="335">
        <f>SUMPRODUCT(LEN($AC58:$AC61)-LEN(SUBSTITUTE($AC58:$AC61,"A", "")))</f>
        <v>0</v>
      </c>
      <c r="AM58" s="349">
        <f>SUMPRODUCT(LEN($M58:$AA61)-LEN(SUBSTITUTE($M58:$AA61,"S", "")))</f>
        <v>0</v>
      </c>
      <c r="AN58" s="352">
        <f>SUMPRODUCT(LEN($AD58:$AD61)-LEN(SUBSTITUTE($AD58:$AD61,"S", "")))</f>
        <v>0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0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0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0.45" customHeight="1" thickBot="1" x14ac:dyDescent="0.25">
      <c r="B59" s="30"/>
      <c r="C59" s="339"/>
      <c r="D59" s="37"/>
      <c r="E59" s="36"/>
      <c r="F59" s="36"/>
      <c r="G59" s="35"/>
      <c r="H59" s="359"/>
      <c r="I59" s="343"/>
      <c r="J59" s="343"/>
      <c r="K59" s="343"/>
      <c r="L59" s="33" t="s">
        <v>122</v>
      </c>
      <c r="M59" s="55" t="s">
        <v>132</v>
      </c>
      <c r="N59" s="33" t="s">
        <v>121</v>
      </c>
      <c r="O59" s="32"/>
      <c r="P59" s="33" t="s">
        <v>120</v>
      </c>
      <c r="Q59" s="32"/>
      <c r="R59" s="33" t="s">
        <v>119</v>
      </c>
      <c r="S59" s="32"/>
      <c r="T59" s="33" t="s">
        <v>118</v>
      </c>
      <c r="U59" s="32"/>
      <c r="V59" s="33" t="s">
        <v>117</v>
      </c>
      <c r="W59" s="32"/>
      <c r="X59" s="33" t="s">
        <v>116</v>
      </c>
      <c r="Y59" s="32"/>
      <c r="Z59" s="33" t="s">
        <v>115</v>
      </c>
      <c r="AA59" s="32"/>
      <c r="AB59" s="31"/>
      <c r="AC59" s="32"/>
      <c r="AD59" s="31"/>
      <c r="AE59" s="57"/>
      <c r="AF59" s="347"/>
      <c r="AG59" s="347"/>
      <c r="AH59" s="21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0.45" customHeight="1" x14ac:dyDescent="0.2">
      <c r="B60" s="30"/>
      <c r="C60" s="340"/>
      <c r="D60" s="29"/>
      <c r="E60" s="28"/>
      <c r="F60" s="28"/>
      <c r="G60" s="27"/>
      <c r="H60" s="360">
        <v>159</v>
      </c>
      <c r="I60" s="344"/>
      <c r="J60" s="344"/>
      <c r="K60" s="344"/>
      <c r="L60" s="25" t="s">
        <v>114</v>
      </c>
      <c r="M60" s="114" t="s">
        <v>132</v>
      </c>
      <c r="N60" s="25" t="s">
        <v>112</v>
      </c>
      <c r="O60" s="24"/>
      <c r="P60" s="25" t="s">
        <v>111</v>
      </c>
      <c r="Q60" s="24"/>
      <c r="R60" s="25" t="s">
        <v>110</v>
      </c>
      <c r="S60" s="24"/>
      <c r="T60" s="25" t="s">
        <v>109</v>
      </c>
      <c r="U60" s="24"/>
      <c r="V60" s="25" t="s">
        <v>108</v>
      </c>
      <c r="W60" s="24"/>
      <c r="X60" s="25" t="s">
        <v>107</v>
      </c>
      <c r="Y60" s="24"/>
      <c r="Z60" s="25" t="s">
        <v>106</v>
      </c>
      <c r="AA60" s="24"/>
      <c r="AB60" s="23"/>
      <c r="AC60" s="24"/>
      <c r="AD60" s="23"/>
      <c r="AE60" s="57"/>
      <c r="AF60" s="347"/>
      <c r="AG60" s="347"/>
      <c r="AH60" s="21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1" customHeight="1" thickBot="1" x14ac:dyDescent="0.25">
      <c r="B61" s="30"/>
      <c r="C61" s="355"/>
      <c r="D61" s="54"/>
      <c r="E61" s="53"/>
      <c r="F61" s="53"/>
      <c r="G61" s="52"/>
      <c r="H61" s="361"/>
      <c r="I61" s="356"/>
      <c r="J61" s="356"/>
      <c r="K61" s="356"/>
      <c r="L61" s="50" t="s">
        <v>105</v>
      </c>
      <c r="M61" s="116" t="s">
        <v>113</v>
      </c>
      <c r="N61" s="50" t="s">
        <v>104</v>
      </c>
      <c r="O61" s="49"/>
      <c r="P61" s="50" t="s">
        <v>103</v>
      </c>
      <c r="Q61" s="49"/>
      <c r="R61" s="50" t="s">
        <v>102</v>
      </c>
      <c r="S61" s="49"/>
      <c r="T61" s="50">
        <v>20</v>
      </c>
      <c r="U61" s="49"/>
      <c r="V61" s="50" t="s">
        <v>101</v>
      </c>
      <c r="W61" s="49"/>
      <c r="X61" s="50" t="s">
        <v>100</v>
      </c>
      <c r="Y61" s="49"/>
      <c r="Z61" s="50" t="s">
        <v>99</v>
      </c>
      <c r="AA61" s="49"/>
      <c r="AB61" s="14"/>
      <c r="AC61" s="49"/>
      <c r="AD61" s="14"/>
      <c r="AE61" s="56"/>
      <c r="AF61" s="357"/>
      <c r="AG61" s="357"/>
      <c r="AH61" s="47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0.45" customHeight="1" x14ac:dyDescent="0.2">
      <c r="B62" s="30"/>
      <c r="C62" s="338">
        <v>2</v>
      </c>
      <c r="D62" s="46"/>
      <c r="E62" s="45"/>
      <c r="F62" s="45"/>
      <c r="G62" s="44"/>
      <c r="H62" s="358"/>
      <c r="I62" s="342">
        <v>18</v>
      </c>
      <c r="J62" s="342">
        <v>9</v>
      </c>
      <c r="K62" s="342">
        <v>5</v>
      </c>
      <c r="L62" s="42" t="s">
        <v>131</v>
      </c>
      <c r="M62" s="43" t="s">
        <v>132</v>
      </c>
      <c r="N62" s="42" t="s">
        <v>129</v>
      </c>
      <c r="O62" s="41"/>
      <c r="P62" s="42" t="s">
        <v>128</v>
      </c>
      <c r="Q62" s="41"/>
      <c r="R62" s="42" t="s">
        <v>127</v>
      </c>
      <c r="S62" s="41"/>
      <c r="T62" s="42" t="s">
        <v>126</v>
      </c>
      <c r="U62" s="41"/>
      <c r="V62" s="42" t="s">
        <v>125</v>
      </c>
      <c r="W62" s="41"/>
      <c r="X62" s="42" t="s">
        <v>124</v>
      </c>
      <c r="Y62" s="41"/>
      <c r="Z62" s="42" t="s">
        <v>123</v>
      </c>
      <c r="AA62" s="41"/>
      <c r="AB62" s="40"/>
      <c r="AC62" s="41"/>
      <c r="AD62" s="40"/>
      <c r="AE62" s="39"/>
      <c r="AF62" s="346"/>
      <c r="AG62" s="346"/>
      <c r="AH62" s="38"/>
      <c r="AI62" s="9"/>
      <c r="AJ62" s="349">
        <f>SUMPRODUCT(LEN($M62:$AA65)-LEN(SUBSTITUTE($M62:$AA65,"A", "")))</f>
        <v>2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0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0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0.45" customHeight="1" thickBot="1" x14ac:dyDescent="0.25">
      <c r="B63" s="30"/>
      <c r="C63" s="339"/>
      <c r="D63" s="37"/>
      <c r="E63" s="36"/>
      <c r="F63" s="36"/>
      <c r="G63" s="35"/>
      <c r="H63" s="359"/>
      <c r="I63" s="343"/>
      <c r="J63" s="343"/>
      <c r="K63" s="343"/>
      <c r="L63" s="33" t="s">
        <v>122</v>
      </c>
      <c r="M63" s="55" t="s">
        <v>132</v>
      </c>
      <c r="N63" s="33" t="s">
        <v>121</v>
      </c>
      <c r="O63" s="32"/>
      <c r="P63" s="33" t="s">
        <v>120</v>
      </c>
      <c r="Q63" s="32"/>
      <c r="R63" s="33" t="s">
        <v>119</v>
      </c>
      <c r="S63" s="32"/>
      <c r="T63" s="33" t="s">
        <v>118</v>
      </c>
      <c r="U63" s="32"/>
      <c r="V63" s="33" t="s">
        <v>117</v>
      </c>
      <c r="W63" s="32"/>
      <c r="X63" s="33" t="s">
        <v>116</v>
      </c>
      <c r="Y63" s="32"/>
      <c r="Z63" s="33" t="s">
        <v>115</v>
      </c>
      <c r="AA63" s="32"/>
      <c r="AB63" s="31"/>
      <c r="AC63" s="32"/>
      <c r="AD63" s="31"/>
      <c r="AE63" s="22"/>
      <c r="AF63" s="347"/>
      <c r="AG63" s="347"/>
      <c r="AH63" s="21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0.45" customHeight="1" x14ac:dyDescent="0.2">
      <c r="B64" s="30"/>
      <c r="C64" s="340"/>
      <c r="D64" s="29"/>
      <c r="E64" s="28"/>
      <c r="F64" s="28"/>
      <c r="G64" s="27"/>
      <c r="H64" s="360"/>
      <c r="I64" s="344"/>
      <c r="J64" s="344"/>
      <c r="K64" s="344"/>
      <c r="L64" s="25" t="s">
        <v>114</v>
      </c>
      <c r="M64" s="26" t="s">
        <v>113</v>
      </c>
      <c r="N64" s="25" t="s">
        <v>112</v>
      </c>
      <c r="O64" s="24"/>
      <c r="P64" s="25" t="s">
        <v>111</v>
      </c>
      <c r="Q64" s="24"/>
      <c r="R64" s="25" t="s">
        <v>110</v>
      </c>
      <c r="S64" s="24"/>
      <c r="T64" s="25" t="s">
        <v>109</v>
      </c>
      <c r="U64" s="24"/>
      <c r="V64" s="25" t="s">
        <v>108</v>
      </c>
      <c r="W64" s="24"/>
      <c r="X64" s="25" t="s">
        <v>107</v>
      </c>
      <c r="Y64" s="24"/>
      <c r="Z64" s="25" t="s">
        <v>106</v>
      </c>
      <c r="AA64" s="24"/>
      <c r="AB64" s="23"/>
      <c r="AC64" s="24"/>
      <c r="AD64" s="23"/>
      <c r="AE64" s="22"/>
      <c r="AF64" s="347"/>
      <c r="AG64" s="347"/>
      <c r="AH64" s="21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1" customHeight="1" thickBot="1" x14ac:dyDescent="0.25">
      <c r="B65" s="30"/>
      <c r="C65" s="355"/>
      <c r="D65" s="54"/>
      <c r="E65" s="53"/>
      <c r="F65" s="53"/>
      <c r="G65" s="52"/>
      <c r="H65" s="361"/>
      <c r="I65" s="356"/>
      <c r="J65" s="356"/>
      <c r="K65" s="356"/>
      <c r="L65" s="50" t="s">
        <v>105</v>
      </c>
      <c r="M65" s="51"/>
      <c r="N65" s="50" t="s">
        <v>104</v>
      </c>
      <c r="O65" s="49"/>
      <c r="P65" s="50" t="s">
        <v>103</v>
      </c>
      <c r="Q65" s="49"/>
      <c r="R65" s="50" t="s">
        <v>102</v>
      </c>
      <c r="S65" s="49"/>
      <c r="T65" s="50">
        <v>20</v>
      </c>
      <c r="U65" s="49"/>
      <c r="V65" s="50" t="s">
        <v>101</v>
      </c>
      <c r="W65" s="49"/>
      <c r="X65" s="50" t="s">
        <v>100</v>
      </c>
      <c r="Y65" s="49"/>
      <c r="Z65" s="50" t="s">
        <v>99</v>
      </c>
      <c r="AA65" s="49"/>
      <c r="AB65" s="14"/>
      <c r="AC65" s="49"/>
      <c r="AD65" s="14"/>
      <c r="AE65" s="48"/>
      <c r="AF65" s="357"/>
      <c r="AG65" s="357"/>
      <c r="AH65" s="47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0.45" customHeight="1" x14ac:dyDescent="0.2">
      <c r="B66" s="30"/>
      <c r="C66" s="338">
        <v>3</v>
      </c>
      <c r="D66" s="46"/>
      <c r="E66" s="45"/>
      <c r="F66" s="45"/>
      <c r="G66" s="44"/>
      <c r="H66" s="358"/>
      <c r="I66" s="342">
        <v>11</v>
      </c>
      <c r="J66" s="342">
        <v>7</v>
      </c>
      <c r="K66" s="342" t="s">
        <v>95</v>
      </c>
      <c r="L66" s="42" t="s">
        <v>131</v>
      </c>
      <c r="M66" s="43"/>
      <c r="N66" s="42" t="s">
        <v>129</v>
      </c>
      <c r="O66" s="41"/>
      <c r="P66" s="42" t="s">
        <v>128</v>
      </c>
      <c r="Q66" s="41"/>
      <c r="R66" s="42" t="s">
        <v>127</v>
      </c>
      <c r="S66" s="41"/>
      <c r="T66" s="42" t="s">
        <v>126</v>
      </c>
      <c r="U66" s="41"/>
      <c r="V66" s="42" t="s">
        <v>125</v>
      </c>
      <c r="W66" s="41"/>
      <c r="X66" s="42" t="s">
        <v>124</v>
      </c>
      <c r="Y66" s="41"/>
      <c r="Z66" s="42" t="s">
        <v>123</v>
      </c>
      <c r="AA66" s="41"/>
      <c r="AB66" s="40"/>
      <c r="AC66" s="41"/>
      <c r="AD66" s="40"/>
      <c r="AE66" s="39"/>
      <c r="AF66" s="346"/>
      <c r="AG66" s="346"/>
      <c r="AH66" s="38"/>
      <c r="AI66" s="9"/>
      <c r="AJ66" s="349">
        <f>SUMPRODUCT(LEN($M66:$AA69)-LEN(SUBSTITUTE($M66:$AA69,"A", "")))</f>
        <v>0</v>
      </c>
      <c r="AK66" s="352">
        <f>SUMPRODUCT(LEN($AD66:$AD69)-LEN(SUBSTITUTE($AD66:$AD69,"A", "")))</f>
        <v>0</v>
      </c>
      <c r="AL66" s="335">
        <f>SUMPRODUCT(LEN($AC66:$AC69)-LEN(SUBSTITUTE($AC66:$AC69,"A", "")))</f>
        <v>0</v>
      </c>
      <c r="AM66" s="349">
        <f>SUMPRODUCT(LEN($M66:$AA69)-LEN(SUBSTITUTE($M66:$AA69,"S", "")))</f>
        <v>0</v>
      </c>
      <c r="AN66" s="352">
        <f>SUMPRODUCT(LEN($AD66:$AD69)-LEN(SUBSTITUTE($AD66:$AD69,"S", "")))</f>
        <v>0</v>
      </c>
      <c r="AO66" s="335">
        <f>SUMPRODUCT(LEN($AC66:$AC69)-LEN(SUBSTITUTE($AC66:$AC69,"S", "")))</f>
        <v>0</v>
      </c>
      <c r="AP66" s="349">
        <f>SUMPRODUCT(LEN($M66:$AA69)-LEN(SUBSTITUTE($M66:$AA69,"F", "")))</f>
        <v>0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0</v>
      </c>
      <c r="AT66" s="352">
        <f>SUMPRODUCT(LEN($AD66:$AD69)-LEN(SUBSTITUTE($AD66:$AD69,"G", "")))</f>
        <v>0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0.45" customHeight="1" thickBot="1" x14ac:dyDescent="0.25">
      <c r="B67" s="30"/>
      <c r="C67" s="339"/>
      <c r="D67" s="37"/>
      <c r="E67" s="36"/>
      <c r="F67" s="36"/>
      <c r="G67" s="35"/>
      <c r="H67" s="359"/>
      <c r="I67" s="343"/>
      <c r="J67" s="343"/>
      <c r="K67" s="343"/>
      <c r="L67" s="33" t="s">
        <v>122</v>
      </c>
      <c r="M67" s="55"/>
      <c r="N67" s="33" t="s">
        <v>121</v>
      </c>
      <c r="O67" s="32"/>
      <c r="P67" s="33" t="s">
        <v>120</v>
      </c>
      <c r="Q67" s="32"/>
      <c r="R67" s="33" t="s">
        <v>119</v>
      </c>
      <c r="S67" s="32"/>
      <c r="T67" s="33" t="s">
        <v>118</v>
      </c>
      <c r="U67" s="32"/>
      <c r="V67" s="33" t="s">
        <v>117</v>
      </c>
      <c r="W67" s="32"/>
      <c r="X67" s="33" t="s">
        <v>116</v>
      </c>
      <c r="Y67" s="32"/>
      <c r="Z67" s="33" t="s">
        <v>115</v>
      </c>
      <c r="AA67" s="32"/>
      <c r="AB67" s="31"/>
      <c r="AC67" s="32"/>
      <c r="AD67" s="31"/>
      <c r="AE67" s="22"/>
      <c r="AF67" s="347"/>
      <c r="AG67" s="347"/>
      <c r="AH67" s="21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0.45" customHeight="1" x14ac:dyDescent="0.2">
      <c r="B68" s="30"/>
      <c r="C68" s="340"/>
      <c r="D68" s="29"/>
      <c r="E68" s="28"/>
      <c r="F68" s="28"/>
      <c r="G68" s="27"/>
      <c r="H68" s="360"/>
      <c r="I68" s="344"/>
      <c r="J68" s="344"/>
      <c r="K68" s="344"/>
      <c r="L68" s="25" t="s">
        <v>114</v>
      </c>
      <c r="M68" s="114"/>
      <c r="N68" s="25" t="s">
        <v>112</v>
      </c>
      <c r="O68" s="24"/>
      <c r="P68" s="25" t="s">
        <v>111</v>
      </c>
      <c r="Q68" s="24"/>
      <c r="R68" s="25" t="s">
        <v>110</v>
      </c>
      <c r="S68" s="24"/>
      <c r="T68" s="25" t="s">
        <v>109</v>
      </c>
      <c r="U68" s="24"/>
      <c r="V68" s="25" t="s">
        <v>108</v>
      </c>
      <c r="W68" s="24"/>
      <c r="X68" s="25" t="s">
        <v>107</v>
      </c>
      <c r="Y68" s="24"/>
      <c r="Z68" s="25" t="s">
        <v>106</v>
      </c>
      <c r="AA68" s="24"/>
      <c r="AB68" s="23"/>
      <c r="AC68" s="24"/>
      <c r="AD68" s="23"/>
      <c r="AE68" s="22"/>
      <c r="AF68" s="347"/>
      <c r="AG68" s="347"/>
      <c r="AH68" s="21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1" customHeight="1" thickBot="1" x14ac:dyDescent="0.25">
      <c r="B69" s="20"/>
      <c r="C69" s="341"/>
      <c r="D69" s="19"/>
      <c r="E69" s="18"/>
      <c r="F69" s="18"/>
      <c r="G69" s="17"/>
      <c r="H69" s="361"/>
      <c r="I69" s="345"/>
      <c r="J69" s="345"/>
      <c r="K69" s="345"/>
      <c r="L69" s="15" t="s">
        <v>105</v>
      </c>
      <c r="M69" s="16"/>
      <c r="N69" s="15" t="s">
        <v>104</v>
      </c>
      <c r="O69" s="13"/>
      <c r="P69" s="15" t="s">
        <v>103</v>
      </c>
      <c r="Q69" s="13"/>
      <c r="R69" s="15" t="s">
        <v>102</v>
      </c>
      <c r="S69" s="13"/>
      <c r="T69" s="15">
        <v>20</v>
      </c>
      <c r="U69" s="13"/>
      <c r="V69" s="15" t="s">
        <v>101</v>
      </c>
      <c r="W69" s="13"/>
      <c r="X69" s="15" t="s">
        <v>100</v>
      </c>
      <c r="Y69" s="13"/>
      <c r="Z69" s="15" t="s">
        <v>99</v>
      </c>
      <c r="AA69" s="13"/>
      <c r="AB69" s="14"/>
      <c r="AC69" s="13"/>
      <c r="AD69" s="12"/>
      <c r="AE69" s="11"/>
      <c r="AF69" s="348"/>
      <c r="AG69" s="348"/>
      <c r="AH69" s="10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112" t="s">
        <v>170</v>
      </c>
      <c r="F70" s="111"/>
      <c r="G70" s="110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107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96">
        <v>159</v>
      </c>
      <c r="E71" s="369">
        <v>378.08</v>
      </c>
      <c r="F71" s="370"/>
      <c r="G71" s="371"/>
      <c r="H71" s="95" t="s">
        <v>139</v>
      </c>
      <c r="I71" s="94"/>
      <c r="J71" s="94"/>
      <c r="K71" s="93"/>
      <c r="L71" s="92"/>
      <c r="M71" s="88"/>
      <c r="N71" s="92"/>
      <c r="O71" s="89"/>
      <c r="P71" s="92"/>
      <c r="Q71" s="89"/>
      <c r="R71" s="92"/>
      <c r="S71" s="89"/>
      <c r="T71" s="92"/>
      <c r="U71" s="89"/>
      <c r="V71" s="92"/>
      <c r="W71" s="89"/>
      <c r="X71" s="92"/>
      <c r="Y71" s="89"/>
      <c r="Z71" s="92"/>
      <c r="AA71" s="91"/>
      <c r="AB71" s="90" t="s">
        <v>138</v>
      </c>
      <c r="AC71" s="89"/>
      <c r="AD71" s="89"/>
      <c r="AE71" s="88"/>
      <c r="AF71" s="87"/>
      <c r="AG71" s="87"/>
      <c r="AH71" s="67"/>
      <c r="AI71" s="86" t="s">
        <v>137</v>
      </c>
      <c r="AJ71" s="85">
        <f t="shared" ref="AJ71:BB71" si="8">SUM(AJ73:AJ84)</f>
        <v>1</v>
      </c>
      <c r="AK71" s="84">
        <f t="shared" si="8"/>
        <v>0</v>
      </c>
      <c r="AL71" s="83">
        <f t="shared" si="8"/>
        <v>0</v>
      </c>
      <c r="AM71" s="85">
        <f t="shared" si="8"/>
        <v>1</v>
      </c>
      <c r="AN71" s="84">
        <f t="shared" si="8"/>
        <v>0</v>
      </c>
      <c r="AO71" s="83">
        <f t="shared" si="8"/>
        <v>0</v>
      </c>
      <c r="AP71" s="85">
        <f t="shared" si="8"/>
        <v>0</v>
      </c>
      <c r="AQ71" s="84">
        <f t="shared" si="8"/>
        <v>0</v>
      </c>
      <c r="AR71" s="83">
        <f t="shared" si="8"/>
        <v>0</v>
      </c>
      <c r="AS71" s="85">
        <f t="shared" si="8"/>
        <v>0</v>
      </c>
      <c r="AT71" s="84">
        <f t="shared" si="8"/>
        <v>0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0</v>
      </c>
      <c r="BB71" s="80">
        <f t="shared" si="8"/>
        <v>0</v>
      </c>
      <c r="BC71" s="79" t="s">
        <v>136</v>
      </c>
      <c r="BF71" s="5">
        <f>SUM(AJ71:AL71)/$BG$5</f>
        <v>0.33333333333333331</v>
      </c>
      <c r="BG71" s="5">
        <f>SUM(AM71:AO71,AY71)/$BG$5</f>
        <v>0.33333333333333331</v>
      </c>
      <c r="BH71" s="5">
        <f>SUM(AP71:AR71,AZ71)/$BG$5</f>
        <v>0</v>
      </c>
      <c r="BI71" s="5">
        <f>SUM(AS71:AU71,BA71)/$BG$5</f>
        <v>0</v>
      </c>
      <c r="BJ71" s="5">
        <f>SUM(AV71:AX71,BB71)/$BG$5</f>
        <v>0</v>
      </c>
    </row>
    <row r="72" spans="2:62" ht="37.5" thickBot="1" x14ac:dyDescent="0.3">
      <c r="B72" s="78"/>
      <c r="C72" s="77"/>
      <c r="D72" s="76"/>
      <c r="E72" s="75"/>
      <c r="F72" s="75"/>
      <c r="G72" s="74"/>
      <c r="H72" s="73"/>
      <c r="I72" s="70"/>
      <c r="J72" s="70"/>
      <c r="K72" s="72"/>
      <c r="L72" s="70"/>
      <c r="M72" s="69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1"/>
      <c r="AC72" s="70"/>
      <c r="AD72" s="70"/>
      <c r="AE72" s="69"/>
      <c r="AF72" s="68"/>
      <c r="AG72" s="68"/>
      <c r="AH72" s="67"/>
      <c r="AI72" s="66" t="s">
        <v>135</v>
      </c>
      <c r="AJ72" s="65">
        <f t="shared" ref="AJ72:BB72" si="9">AJ71/3</f>
        <v>0.33333333333333331</v>
      </c>
      <c r="AK72" s="64">
        <f t="shared" si="9"/>
        <v>0</v>
      </c>
      <c r="AL72" s="63">
        <f t="shared" si="9"/>
        <v>0</v>
      </c>
      <c r="AM72" s="65">
        <f t="shared" si="9"/>
        <v>0.33333333333333331</v>
      </c>
      <c r="AN72" s="64">
        <f t="shared" si="9"/>
        <v>0</v>
      </c>
      <c r="AO72" s="63">
        <f t="shared" si="9"/>
        <v>0</v>
      </c>
      <c r="AP72" s="65">
        <f t="shared" si="9"/>
        <v>0</v>
      </c>
      <c r="AQ72" s="64">
        <f t="shared" si="9"/>
        <v>0</v>
      </c>
      <c r="AR72" s="63">
        <f t="shared" si="9"/>
        <v>0</v>
      </c>
      <c r="AS72" s="65">
        <f t="shared" si="9"/>
        <v>0</v>
      </c>
      <c r="AT72" s="64">
        <f t="shared" si="9"/>
        <v>0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</v>
      </c>
      <c r="BB72" s="60">
        <f t="shared" si="9"/>
        <v>0</v>
      </c>
      <c r="BC72" s="59" t="s">
        <v>134</v>
      </c>
    </row>
    <row r="73" spans="2:62" ht="20.45" customHeight="1" x14ac:dyDescent="0.2">
      <c r="B73" s="30"/>
      <c r="C73" s="338">
        <v>1</v>
      </c>
      <c r="D73" s="46"/>
      <c r="E73" s="45"/>
      <c r="F73" s="45"/>
      <c r="G73" s="44"/>
      <c r="H73" s="358" t="s">
        <v>133</v>
      </c>
      <c r="I73" s="342">
        <v>18</v>
      </c>
      <c r="J73" s="342">
        <v>9</v>
      </c>
      <c r="K73" s="342">
        <v>6</v>
      </c>
      <c r="L73" s="42" t="s">
        <v>131</v>
      </c>
      <c r="M73" s="43" t="s">
        <v>132</v>
      </c>
      <c r="N73" s="42" t="s">
        <v>129</v>
      </c>
      <c r="O73" s="41"/>
      <c r="P73" s="42" t="s">
        <v>128</v>
      </c>
      <c r="Q73" s="41"/>
      <c r="R73" s="42" t="s">
        <v>127</v>
      </c>
      <c r="S73" s="41"/>
      <c r="T73" s="42" t="s">
        <v>126</v>
      </c>
      <c r="U73" s="41"/>
      <c r="V73" s="42" t="s">
        <v>125</v>
      </c>
      <c r="W73" s="41"/>
      <c r="X73" s="42" t="s">
        <v>124</v>
      </c>
      <c r="Y73" s="41"/>
      <c r="Z73" s="42" t="s">
        <v>123</v>
      </c>
      <c r="AA73" s="41"/>
      <c r="AB73" s="40"/>
      <c r="AC73" s="41"/>
      <c r="AD73" s="40"/>
      <c r="AE73" s="58"/>
      <c r="AF73" s="346"/>
      <c r="AG73" s="346"/>
      <c r="AH73" s="38"/>
      <c r="AI73" s="9"/>
      <c r="AJ73" s="349">
        <f>SUMPRODUCT(LEN($M73:$AA76)-LEN(SUBSTITUTE($M73:$AA76,"A", "")))</f>
        <v>1</v>
      </c>
      <c r="AK73" s="352">
        <f>SUMPRODUCT(LEN($AD73:$AD76)-LEN(SUBSTITUTE($AD73:$AD76,"A", "")))</f>
        <v>0</v>
      </c>
      <c r="AL73" s="335">
        <f>SUMPRODUCT(LEN($AC73:$AC76)-LEN(SUBSTITUTE($AC73:$AC76,"A", "")))</f>
        <v>0</v>
      </c>
      <c r="AM73" s="349">
        <f>SUMPRODUCT(LEN($M73:$AA76)-LEN(SUBSTITUTE($M73:$AA76,"S", "")))</f>
        <v>1</v>
      </c>
      <c r="AN73" s="352">
        <f>SUMPRODUCT(LEN($AD73:$AD76)-LEN(SUBSTITUTE($AD73:$AD76,"S", "")))</f>
        <v>0</v>
      </c>
      <c r="AO73" s="335">
        <f>SUMPRODUCT(LEN($AC73:$AC76)-LEN(SUBSTITUTE($AC73:$AC76,"S", "")))</f>
        <v>0</v>
      </c>
      <c r="AP73" s="349">
        <f>SUMPRODUCT(LEN($M73:$AA76)-LEN(SUBSTITUTE($M73:$AA76,"F", "")))</f>
        <v>0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0</v>
      </c>
      <c r="AT73" s="352">
        <f>SUMPRODUCT(LEN($AD73:$AD76)-LEN(SUBSTITUTE($AD73:$AD76,"G", "")))</f>
        <v>0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0</v>
      </c>
      <c r="BB73" s="413">
        <f>SUMPRODUCT(LEN($AE73:$AE76)-LEN(SUBSTITUTE($AE73:$AE76,"M", "")))</f>
        <v>0</v>
      </c>
    </row>
    <row r="74" spans="2:62" ht="20.45" customHeight="1" thickBot="1" x14ac:dyDescent="0.25">
      <c r="B74" s="30"/>
      <c r="C74" s="339"/>
      <c r="D74" s="37"/>
      <c r="E74" s="36"/>
      <c r="F74" s="36"/>
      <c r="G74" s="35"/>
      <c r="H74" s="359"/>
      <c r="I74" s="343"/>
      <c r="J74" s="343"/>
      <c r="K74" s="343"/>
      <c r="L74" s="33" t="s">
        <v>122</v>
      </c>
      <c r="M74" s="55" t="s">
        <v>130</v>
      </c>
      <c r="N74" s="33" t="s">
        <v>121</v>
      </c>
      <c r="O74" s="32"/>
      <c r="P74" s="33" t="s">
        <v>120</v>
      </c>
      <c r="Q74" s="32"/>
      <c r="R74" s="33" t="s">
        <v>119</v>
      </c>
      <c r="S74" s="32"/>
      <c r="T74" s="33" t="s">
        <v>118</v>
      </c>
      <c r="U74" s="32"/>
      <c r="V74" s="33" t="s">
        <v>117</v>
      </c>
      <c r="W74" s="32"/>
      <c r="X74" s="33" t="s">
        <v>116</v>
      </c>
      <c r="Y74" s="32"/>
      <c r="Z74" s="33" t="s">
        <v>115</v>
      </c>
      <c r="AA74" s="32"/>
      <c r="AB74" s="31"/>
      <c r="AC74" s="32"/>
      <c r="AD74" s="31"/>
      <c r="AE74" s="57"/>
      <c r="AF74" s="347"/>
      <c r="AG74" s="347"/>
      <c r="AH74" s="21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0.45" customHeight="1" x14ac:dyDescent="0.2">
      <c r="B75" s="30"/>
      <c r="C75" s="340"/>
      <c r="D75" s="29"/>
      <c r="E75" s="28"/>
      <c r="F75" s="28"/>
      <c r="G75" s="27"/>
      <c r="H75" s="360">
        <v>159</v>
      </c>
      <c r="I75" s="344"/>
      <c r="J75" s="344"/>
      <c r="K75" s="344"/>
      <c r="L75" s="25" t="s">
        <v>114</v>
      </c>
      <c r="M75" s="26" t="s">
        <v>113</v>
      </c>
      <c r="N75" s="25" t="s">
        <v>112</v>
      </c>
      <c r="O75" s="24"/>
      <c r="P75" s="25" t="s">
        <v>111</v>
      </c>
      <c r="Q75" s="24"/>
      <c r="R75" s="25" t="s">
        <v>110</v>
      </c>
      <c r="S75" s="24"/>
      <c r="T75" s="25" t="s">
        <v>109</v>
      </c>
      <c r="U75" s="24"/>
      <c r="V75" s="25" t="s">
        <v>108</v>
      </c>
      <c r="W75" s="24"/>
      <c r="X75" s="25" t="s">
        <v>107</v>
      </c>
      <c r="Y75" s="24"/>
      <c r="Z75" s="25" t="s">
        <v>106</v>
      </c>
      <c r="AA75" s="24"/>
      <c r="AB75" s="23"/>
      <c r="AC75" s="24"/>
      <c r="AD75" s="23"/>
      <c r="AE75" s="57"/>
      <c r="AF75" s="347"/>
      <c r="AG75" s="347"/>
      <c r="AH75" s="21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1" customHeight="1" thickBot="1" x14ac:dyDescent="0.25">
      <c r="B76" s="30"/>
      <c r="C76" s="355"/>
      <c r="D76" s="54"/>
      <c r="E76" s="53"/>
      <c r="F76" s="53"/>
      <c r="G76" s="52"/>
      <c r="H76" s="361"/>
      <c r="I76" s="356"/>
      <c r="J76" s="356"/>
      <c r="K76" s="356"/>
      <c r="L76" s="50" t="s">
        <v>105</v>
      </c>
      <c r="M76" s="51"/>
      <c r="N76" s="50" t="s">
        <v>104</v>
      </c>
      <c r="O76" s="49"/>
      <c r="P76" s="50" t="s">
        <v>103</v>
      </c>
      <c r="Q76" s="49"/>
      <c r="R76" s="50" t="s">
        <v>102</v>
      </c>
      <c r="S76" s="49"/>
      <c r="T76" s="50">
        <v>20</v>
      </c>
      <c r="U76" s="49"/>
      <c r="V76" s="50" t="s">
        <v>101</v>
      </c>
      <c r="W76" s="49"/>
      <c r="X76" s="50" t="s">
        <v>100</v>
      </c>
      <c r="Y76" s="49"/>
      <c r="Z76" s="50" t="s">
        <v>99</v>
      </c>
      <c r="AA76" s="49"/>
      <c r="AB76" s="14"/>
      <c r="AC76" s="49"/>
      <c r="AD76" s="14"/>
      <c r="AE76" s="56"/>
      <c r="AF76" s="357"/>
      <c r="AG76" s="357"/>
      <c r="AH76" s="47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0.45" customHeight="1" x14ac:dyDescent="0.2">
      <c r="B77" s="30"/>
      <c r="C77" s="338">
        <v>2</v>
      </c>
      <c r="D77" s="46"/>
      <c r="E77" s="45"/>
      <c r="F77" s="45"/>
      <c r="G77" s="44"/>
      <c r="H77" s="358"/>
      <c r="I77" s="342">
        <v>14</v>
      </c>
      <c r="J77" s="342">
        <v>9</v>
      </c>
      <c r="K77" s="342" t="s">
        <v>95</v>
      </c>
      <c r="L77" s="42" t="s">
        <v>131</v>
      </c>
      <c r="M77" s="43"/>
      <c r="N77" s="42" t="s">
        <v>129</v>
      </c>
      <c r="O77" s="41"/>
      <c r="P77" s="42" t="s">
        <v>128</v>
      </c>
      <c r="Q77" s="41"/>
      <c r="R77" s="42" t="s">
        <v>127</v>
      </c>
      <c r="S77" s="41"/>
      <c r="T77" s="42" t="s">
        <v>126</v>
      </c>
      <c r="U77" s="41"/>
      <c r="V77" s="42" t="s">
        <v>125</v>
      </c>
      <c r="W77" s="41"/>
      <c r="X77" s="42" t="s">
        <v>124</v>
      </c>
      <c r="Y77" s="41"/>
      <c r="Z77" s="42" t="s">
        <v>123</v>
      </c>
      <c r="AA77" s="41"/>
      <c r="AB77" s="40"/>
      <c r="AC77" s="41"/>
      <c r="AD77" s="40"/>
      <c r="AE77" s="39"/>
      <c r="AF77" s="346"/>
      <c r="AG77" s="346"/>
      <c r="AH77" s="38"/>
      <c r="AI77" s="9"/>
      <c r="AJ77" s="349">
        <f>SUMPRODUCT(LEN($M77:$AA80)-LEN(SUBSTITUTE($M77:$AA80,"A", "")))</f>
        <v>0</v>
      </c>
      <c r="AK77" s="352">
        <f>SUMPRODUCT(LEN($AD77:$AD80)-LEN(SUBSTITUTE($AD77:$AD80,"A", "")))</f>
        <v>0</v>
      </c>
      <c r="AL77" s="335">
        <f>SUMPRODUCT(LEN($AC77:$AC80)-LEN(SUBSTITUTE($AC77:$AC80,"A", "")))</f>
        <v>0</v>
      </c>
      <c r="AM77" s="349">
        <f>SUMPRODUCT(LEN($M77:$AA80)-LEN(SUBSTITUTE($M77:$AA80,"S", "")))</f>
        <v>0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0</v>
      </c>
      <c r="AT77" s="352">
        <f>SUMPRODUCT(LEN($AD77:$AD80)-LEN(SUBSTITUTE($AD77:$AD80,"G", "")))</f>
        <v>0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0.45" customHeight="1" thickBot="1" x14ac:dyDescent="0.25">
      <c r="B78" s="30"/>
      <c r="C78" s="339"/>
      <c r="D78" s="37"/>
      <c r="E78" s="36"/>
      <c r="F78" s="36"/>
      <c r="G78" s="35"/>
      <c r="H78" s="359"/>
      <c r="I78" s="343"/>
      <c r="J78" s="343"/>
      <c r="K78" s="343"/>
      <c r="L78" s="33" t="s">
        <v>122</v>
      </c>
      <c r="M78" s="55"/>
      <c r="N78" s="33" t="s">
        <v>121</v>
      </c>
      <c r="O78" s="32"/>
      <c r="P78" s="33" t="s">
        <v>120</v>
      </c>
      <c r="Q78" s="32"/>
      <c r="R78" s="33" t="s">
        <v>119</v>
      </c>
      <c r="S78" s="32"/>
      <c r="T78" s="33" t="s">
        <v>118</v>
      </c>
      <c r="U78" s="32"/>
      <c r="V78" s="33" t="s">
        <v>117</v>
      </c>
      <c r="W78" s="32"/>
      <c r="X78" s="33" t="s">
        <v>116</v>
      </c>
      <c r="Y78" s="32"/>
      <c r="Z78" s="33" t="s">
        <v>115</v>
      </c>
      <c r="AA78" s="32"/>
      <c r="AB78" s="31"/>
      <c r="AC78" s="32"/>
      <c r="AD78" s="31"/>
      <c r="AE78" s="22"/>
      <c r="AF78" s="347"/>
      <c r="AG78" s="347"/>
      <c r="AH78" s="21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0.45" customHeight="1" x14ac:dyDescent="0.2">
      <c r="B79" s="30"/>
      <c r="C79" s="340"/>
      <c r="D79" s="29"/>
      <c r="E79" s="28"/>
      <c r="F79" s="28"/>
      <c r="G79" s="27"/>
      <c r="H79" s="360"/>
      <c r="I79" s="344"/>
      <c r="J79" s="344"/>
      <c r="K79" s="344"/>
      <c r="L79" s="25" t="s">
        <v>114</v>
      </c>
      <c r="M79" s="114"/>
      <c r="N79" s="25" t="s">
        <v>112</v>
      </c>
      <c r="O79" s="24"/>
      <c r="P79" s="25" t="s">
        <v>111</v>
      </c>
      <c r="Q79" s="24"/>
      <c r="R79" s="25" t="s">
        <v>110</v>
      </c>
      <c r="S79" s="24"/>
      <c r="T79" s="25" t="s">
        <v>109</v>
      </c>
      <c r="U79" s="24"/>
      <c r="V79" s="25" t="s">
        <v>108</v>
      </c>
      <c r="W79" s="24"/>
      <c r="X79" s="25" t="s">
        <v>107</v>
      </c>
      <c r="Y79" s="24"/>
      <c r="Z79" s="25" t="s">
        <v>106</v>
      </c>
      <c r="AA79" s="24"/>
      <c r="AB79" s="23"/>
      <c r="AC79" s="24"/>
      <c r="AD79" s="23"/>
      <c r="AE79" s="22"/>
      <c r="AF79" s="347"/>
      <c r="AG79" s="347"/>
      <c r="AH79" s="21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1" customHeight="1" thickBot="1" x14ac:dyDescent="0.25">
      <c r="B80" s="30"/>
      <c r="C80" s="355"/>
      <c r="D80" s="54"/>
      <c r="E80" s="53"/>
      <c r="F80" s="53"/>
      <c r="G80" s="52"/>
      <c r="H80" s="361"/>
      <c r="I80" s="356"/>
      <c r="J80" s="356"/>
      <c r="K80" s="356"/>
      <c r="L80" s="50" t="s">
        <v>105</v>
      </c>
      <c r="M80" s="51"/>
      <c r="N80" s="50" t="s">
        <v>104</v>
      </c>
      <c r="O80" s="49"/>
      <c r="P80" s="50" t="s">
        <v>103</v>
      </c>
      <c r="Q80" s="49"/>
      <c r="R80" s="50" t="s">
        <v>102</v>
      </c>
      <c r="S80" s="49"/>
      <c r="T80" s="50">
        <v>20</v>
      </c>
      <c r="U80" s="49"/>
      <c r="V80" s="50" t="s">
        <v>101</v>
      </c>
      <c r="W80" s="49"/>
      <c r="X80" s="50" t="s">
        <v>100</v>
      </c>
      <c r="Y80" s="49"/>
      <c r="Z80" s="50" t="s">
        <v>99</v>
      </c>
      <c r="AA80" s="49"/>
      <c r="AB80" s="14"/>
      <c r="AC80" s="49"/>
      <c r="AD80" s="14"/>
      <c r="AE80" s="48"/>
      <c r="AF80" s="357"/>
      <c r="AG80" s="357"/>
      <c r="AH80" s="47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0.45" customHeight="1" x14ac:dyDescent="0.2">
      <c r="B81" s="30"/>
      <c r="C81" s="338">
        <v>3</v>
      </c>
      <c r="D81" s="46"/>
      <c r="E81" s="45"/>
      <c r="F81" s="45"/>
      <c r="G81" s="44"/>
      <c r="H81" s="358"/>
      <c r="I81" s="342">
        <v>10</v>
      </c>
      <c r="J81" s="342">
        <v>9</v>
      </c>
      <c r="K81" s="342" t="s">
        <v>95</v>
      </c>
      <c r="L81" s="42" t="s">
        <v>131</v>
      </c>
      <c r="M81" s="43"/>
      <c r="N81" s="42" t="s">
        <v>129</v>
      </c>
      <c r="O81" s="41"/>
      <c r="P81" s="42" t="s">
        <v>128</v>
      </c>
      <c r="Q81" s="41"/>
      <c r="R81" s="42" t="s">
        <v>127</v>
      </c>
      <c r="S81" s="41"/>
      <c r="T81" s="42" t="s">
        <v>126</v>
      </c>
      <c r="U81" s="41"/>
      <c r="V81" s="42" t="s">
        <v>125</v>
      </c>
      <c r="W81" s="41"/>
      <c r="X81" s="42" t="s">
        <v>124</v>
      </c>
      <c r="Y81" s="41"/>
      <c r="Z81" s="42" t="s">
        <v>123</v>
      </c>
      <c r="AA81" s="41"/>
      <c r="AB81" s="40"/>
      <c r="AC81" s="41"/>
      <c r="AD81" s="40"/>
      <c r="AE81" s="39"/>
      <c r="AF81" s="346"/>
      <c r="AG81" s="346"/>
      <c r="AH81" s="38"/>
      <c r="AI81" s="9"/>
      <c r="AJ81" s="349">
        <f>SUMPRODUCT(LEN($M81:$AA84)-LEN(SUBSTITUTE($M81:$AA84,"A", "")))</f>
        <v>0</v>
      </c>
      <c r="AK81" s="352">
        <f>SUMPRODUCT(LEN($AD81:$AD84)-LEN(SUBSTITUTE($AD81:$AD84,"A", "")))</f>
        <v>0</v>
      </c>
      <c r="AL81" s="335">
        <f>SUMPRODUCT(LEN($AC81:$AC84)-LEN(SUBSTITUTE($AC81:$AC84,"A", "")))</f>
        <v>0</v>
      </c>
      <c r="AM81" s="349">
        <f>SUMPRODUCT(LEN($M81:$AA84)-LEN(SUBSTITUTE($M81:$AA84,"S", "")))</f>
        <v>0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0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0.45" customHeight="1" thickBot="1" x14ac:dyDescent="0.25">
      <c r="B82" s="30"/>
      <c r="C82" s="339"/>
      <c r="D82" s="37"/>
      <c r="E82" s="36"/>
      <c r="F82" s="36"/>
      <c r="G82" s="35"/>
      <c r="H82" s="359"/>
      <c r="I82" s="343"/>
      <c r="J82" s="343"/>
      <c r="K82" s="343"/>
      <c r="L82" s="33" t="s">
        <v>122</v>
      </c>
      <c r="M82" s="55"/>
      <c r="N82" s="33" t="s">
        <v>121</v>
      </c>
      <c r="O82" s="32"/>
      <c r="P82" s="33" t="s">
        <v>120</v>
      </c>
      <c r="Q82" s="32"/>
      <c r="R82" s="33" t="s">
        <v>119</v>
      </c>
      <c r="S82" s="32"/>
      <c r="T82" s="33" t="s">
        <v>118</v>
      </c>
      <c r="U82" s="32"/>
      <c r="V82" s="33" t="s">
        <v>117</v>
      </c>
      <c r="W82" s="32"/>
      <c r="X82" s="33" t="s">
        <v>116</v>
      </c>
      <c r="Y82" s="32"/>
      <c r="Z82" s="33" t="s">
        <v>115</v>
      </c>
      <c r="AA82" s="32"/>
      <c r="AB82" s="31"/>
      <c r="AC82" s="32"/>
      <c r="AD82" s="31"/>
      <c r="AE82" s="22"/>
      <c r="AF82" s="347"/>
      <c r="AG82" s="347"/>
      <c r="AH82" s="21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0.45" customHeight="1" x14ac:dyDescent="0.2">
      <c r="B83" s="30"/>
      <c r="C83" s="340"/>
      <c r="D83" s="29"/>
      <c r="E83" s="28"/>
      <c r="F83" s="28"/>
      <c r="G83" s="27"/>
      <c r="H83" s="360"/>
      <c r="I83" s="344"/>
      <c r="J83" s="344"/>
      <c r="K83" s="344"/>
      <c r="L83" s="25" t="s">
        <v>114</v>
      </c>
      <c r="M83" s="114"/>
      <c r="N83" s="25" t="s">
        <v>112</v>
      </c>
      <c r="O83" s="24"/>
      <c r="P83" s="25" t="s">
        <v>111</v>
      </c>
      <c r="Q83" s="24"/>
      <c r="R83" s="25" t="s">
        <v>110</v>
      </c>
      <c r="S83" s="24"/>
      <c r="T83" s="25" t="s">
        <v>109</v>
      </c>
      <c r="U83" s="24"/>
      <c r="V83" s="25" t="s">
        <v>108</v>
      </c>
      <c r="W83" s="24"/>
      <c r="X83" s="25" t="s">
        <v>107</v>
      </c>
      <c r="Y83" s="24"/>
      <c r="Z83" s="25" t="s">
        <v>106</v>
      </c>
      <c r="AA83" s="24"/>
      <c r="AB83" s="23"/>
      <c r="AC83" s="24"/>
      <c r="AD83" s="23"/>
      <c r="AE83" s="22"/>
      <c r="AF83" s="347"/>
      <c r="AG83" s="347"/>
      <c r="AH83" s="21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1" customHeight="1" thickBot="1" x14ac:dyDescent="0.25">
      <c r="B84" s="20"/>
      <c r="C84" s="341"/>
      <c r="D84" s="19"/>
      <c r="E84" s="18"/>
      <c r="F84" s="18"/>
      <c r="G84" s="17"/>
      <c r="H84" s="361"/>
      <c r="I84" s="345"/>
      <c r="J84" s="345"/>
      <c r="K84" s="345"/>
      <c r="L84" s="15" t="s">
        <v>105</v>
      </c>
      <c r="M84" s="16"/>
      <c r="N84" s="15" t="s">
        <v>104</v>
      </c>
      <c r="O84" s="13"/>
      <c r="P84" s="15" t="s">
        <v>103</v>
      </c>
      <c r="Q84" s="13"/>
      <c r="R84" s="15" t="s">
        <v>102</v>
      </c>
      <c r="S84" s="13"/>
      <c r="T84" s="15">
        <v>20</v>
      </c>
      <c r="U84" s="13"/>
      <c r="V84" s="15" t="s">
        <v>101</v>
      </c>
      <c r="W84" s="13"/>
      <c r="X84" s="15" t="s">
        <v>100</v>
      </c>
      <c r="Y84" s="13"/>
      <c r="Z84" s="15" t="s">
        <v>99</v>
      </c>
      <c r="AA84" s="13"/>
      <c r="AB84" s="14"/>
      <c r="AC84" s="13"/>
      <c r="AD84" s="12"/>
      <c r="AE84" s="11"/>
      <c r="AF84" s="348"/>
      <c r="AG84" s="348"/>
      <c r="AH84" s="10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112" t="s">
        <v>170</v>
      </c>
      <c r="F85" s="111"/>
      <c r="G85" s="110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107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thickBot="1" x14ac:dyDescent="0.3">
      <c r="B86" s="98" t="s">
        <v>241</v>
      </c>
      <c r="C86" s="97"/>
      <c r="D86" s="96">
        <v>159</v>
      </c>
      <c r="E86" s="369">
        <v>475.38</v>
      </c>
      <c r="F86" s="370"/>
      <c r="G86" s="371"/>
      <c r="H86" s="95" t="s">
        <v>139</v>
      </c>
      <c r="I86" s="94"/>
      <c r="J86" s="94"/>
      <c r="K86" s="93"/>
      <c r="L86" s="92"/>
      <c r="M86" s="88"/>
      <c r="N86" s="92"/>
      <c r="O86" s="89"/>
      <c r="P86" s="92"/>
      <c r="Q86" s="89"/>
      <c r="R86" s="92"/>
      <c r="S86" s="89"/>
      <c r="T86" s="92"/>
      <c r="U86" s="89"/>
      <c r="V86" s="92"/>
      <c r="W86" s="89"/>
      <c r="X86" s="92"/>
      <c r="Y86" s="89"/>
      <c r="Z86" s="92"/>
      <c r="AA86" s="91"/>
      <c r="AB86" s="90" t="s">
        <v>138</v>
      </c>
      <c r="AC86" s="89"/>
      <c r="AD86" s="89"/>
      <c r="AE86" s="88"/>
      <c r="AF86" s="87"/>
      <c r="AG86" s="87"/>
      <c r="AH86" s="67"/>
      <c r="AI86" s="86" t="s">
        <v>137</v>
      </c>
      <c r="AJ86" s="85">
        <f t="shared" ref="AJ86:BB86" si="10">SUM(AJ88:AJ99)</f>
        <v>0</v>
      </c>
      <c r="AK86" s="84">
        <f t="shared" si="10"/>
        <v>0</v>
      </c>
      <c r="AL86" s="83">
        <f t="shared" si="10"/>
        <v>0</v>
      </c>
      <c r="AM86" s="85">
        <f t="shared" si="10"/>
        <v>0</v>
      </c>
      <c r="AN86" s="84">
        <f t="shared" si="10"/>
        <v>0</v>
      </c>
      <c r="AO86" s="83">
        <f t="shared" si="10"/>
        <v>0</v>
      </c>
      <c r="AP86" s="85">
        <f t="shared" si="10"/>
        <v>0</v>
      </c>
      <c r="AQ86" s="84">
        <f t="shared" si="10"/>
        <v>0</v>
      </c>
      <c r="AR86" s="83">
        <f t="shared" si="10"/>
        <v>0</v>
      </c>
      <c r="AS86" s="85">
        <f t="shared" si="10"/>
        <v>0</v>
      </c>
      <c r="AT86" s="84">
        <f t="shared" si="10"/>
        <v>0</v>
      </c>
      <c r="AU86" s="83">
        <f t="shared" si="10"/>
        <v>0</v>
      </c>
      <c r="AV86" s="85">
        <f t="shared" si="10"/>
        <v>0</v>
      </c>
      <c r="AW86" s="84">
        <f t="shared" si="10"/>
        <v>0</v>
      </c>
      <c r="AX86" s="83">
        <f t="shared" si="10"/>
        <v>0</v>
      </c>
      <c r="AY86" s="82">
        <f t="shared" si="10"/>
        <v>0</v>
      </c>
      <c r="AZ86" s="81">
        <f t="shared" si="10"/>
        <v>0</v>
      </c>
      <c r="BA86" s="81">
        <f t="shared" si="10"/>
        <v>0</v>
      </c>
      <c r="BB86" s="80">
        <f t="shared" si="10"/>
        <v>0</v>
      </c>
      <c r="BC86" s="79" t="s">
        <v>136</v>
      </c>
      <c r="BF86" s="5">
        <f>SUM(AJ86:AL86)/$BG$5</f>
        <v>0</v>
      </c>
      <c r="BG86" s="5">
        <f>SUM(AM86:AO86,AY86)/$BG$5</f>
        <v>0</v>
      </c>
      <c r="BH86" s="5">
        <f>SUM(AP86:AR86,AZ86)/$BG$5</f>
        <v>0</v>
      </c>
      <c r="BI86" s="5">
        <f>SUM(AS86:AU86,BA86)/$BG$5</f>
        <v>0</v>
      </c>
      <c r="BJ86" s="5">
        <f>SUM(AV86:AX86,BB86)/$BG$5</f>
        <v>0</v>
      </c>
    </row>
    <row r="87" spans="2:62" ht="37.5" thickBot="1" x14ac:dyDescent="0.3">
      <c r="B87" s="78"/>
      <c r="C87" s="77"/>
      <c r="D87" s="76"/>
      <c r="E87" s="75"/>
      <c r="F87" s="75"/>
      <c r="G87" s="74"/>
      <c r="H87" s="73"/>
      <c r="I87" s="70"/>
      <c r="J87" s="70"/>
      <c r="K87" s="72"/>
      <c r="L87" s="70"/>
      <c r="M87" s="69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1"/>
      <c r="AC87" s="70"/>
      <c r="AD87" s="70"/>
      <c r="AE87" s="69"/>
      <c r="AF87" s="68"/>
      <c r="AG87" s="68"/>
      <c r="AH87" s="67"/>
      <c r="AI87" s="66" t="s">
        <v>135</v>
      </c>
      <c r="AJ87" s="65">
        <f t="shared" ref="AJ87:BB87" si="11">AJ86/3</f>
        <v>0</v>
      </c>
      <c r="AK87" s="64">
        <f t="shared" si="11"/>
        <v>0</v>
      </c>
      <c r="AL87" s="63">
        <f t="shared" si="11"/>
        <v>0</v>
      </c>
      <c r="AM87" s="65">
        <f t="shared" si="11"/>
        <v>0</v>
      </c>
      <c r="AN87" s="64">
        <f t="shared" si="11"/>
        <v>0</v>
      </c>
      <c r="AO87" s="63">
        <f t="shared" si="11"/>
        <v>0</v>
      </c>
      <c r="AP87" s="65">
        <f t="shared" si="11"/>
        <v>0</v>
      </c>
      <c r="AQ87" s="64">
        <f t="shared" si="11"/>
        <v>0</v>
      </c>
      <c r="AR87" s="63">
        <f t="shared" si="11"/>
        <v>0</v>
      </c>
      <c r="AS87" s="65">
        <f t="shared" si="11"/>
        <v>0</v>
      </c>
      <c r="AT87" s="64">
        <f t="shared" si="11"/>
        <v>0</v>
      </c>
      <c r="AU87" s="63">
        <f t="shared" si="11"/>
        <v>0</v>
      </c>
      <c r="AV87" s="65">
        <f t="shared" si="11"/>
        <v>0</v>
      </c>
      <c r="AW87" s="64">
        <f t="shared" si="11"/>
        <v>0</v>
      </c>
      <c r="AX87" s="63">
        <f t="shared" si="11"/>
        <v>0</v>
      </c>
      <c r="AY87" s="62">
        <f t="shared" si="11"/>
        <v>0</v>
      </c>
      <c r="AZ87" s="61">
        <f t="shared" si="11"/>
        <v>0</v>
      </c>
      <c r="BA87" s="61">
        <f t="shared" si="11"/>
        <v>0</v>
      </c>
      <c r="BB87" s="60">
        <f t="shared" si="11"/>
        <v>0</v>
      </c>
      <c r="BC87" s="59" t="s">
        <v>134</v>
      </c>
    </row>
    <row r="88" spans="2:62" ht="20.45" customHeight="1" x14ac:dyDescent="0.2">
      <c r="B88" s="30"/>
      <c r="C88" s="338">
        <v>1</v>
      </c>
      <c r="D88" s="46"/>
      <c r="E88" s="45"/>
      <c r="F88" s="45"/>
      <c r="G88" s="44"/>
      <c r="H88" s="395" t="s">
        <v>238</v>
      </c>
      <c r="I88" s="342">
        <v>16</v>
      </c>
      <c r="J88" s="342">
        <v>9</v>
      </c>
      <c r="K88" s="342">
        <v>5</v>
      </c>
      <c r="L88" s="42" t="s">
        <v>131</v>
      </c>
      <c r="M88" s="115" t="s">
        <v>113</v>
      </c>
      <c r="N88" s="42" t="s">
        <v>129</v>
      </c>
      <c r="O88" s="41"/>
      <c r="P88" s="42" t="s">
        <v>128</v>
      </c>
      <c r="Q88" s="41"/>
      <c r="R88" s="42" t="s">
        <v>127</v>
      </c>
      <c r="S88" s="41"/>
      <c r="T88" s="42" t="s">
        <v>126</v>
      </c>
      <c r="U88" s="41"/>
      <c r="V88" s="42" t="s">
        <v>125</v>
      </c>
      <c r="W88" s="41"/>
      <c r="X88" s="42" t="s">
        <v>124</v>
      </c>
      <c r="Y88" s="41"/>
      <c r="Z88" s="42" t="s">
        <v>123</v>
      </c>
      <c r="AA88" s="41"/>
      <c r="AB88" s="40"/>
      <c r="AC88" s="41"/>
      <c r="AD88" s="40"/>
      <c r="AE88" s="58"/>
      <c r="AF88" s="346"/>
      <c r="AG88" s="346"/>
      <c r="AH88" s="38"/>
      <c r="AI88" s="9"/>
      <c r="AJ88" s="349">
        <f>SUMPRODUCT(LEN($M88:$AA91)-LEN(SUBSTITUTE($M88:$AA91,"A", "")))</f>
        <v>0</v>
      </c>
      <c r="AK88" s="352">
        <f>SUMPRODUCT(LEN($AD88:$AD91)-LEN(SUBSTITUTE($AD88:$AD91,"A", "")))</f>
        <v>0</v>
      </c>
      <c r="AL88" s="335">
        <f>SUMPRODUCT(LEN($AC88:$AC91)-LEN(SUBSTITUTE($AC88:$AC91,"A", "")))</f>
        <v>0</v>
      </c>
      <c r="AM88" s="349">
        <f>SUMPRODUCT(LEN($M88:$AA91)-LEN(SUBSTITUTE($M88:$AA91,"S", "")))</f>
        <v>0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0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0</v>
      </c>
      <c r="AT88" s="352">
        <f>SUMPRODUCT(LEN($AD88:$AD91)-LEN(SUBSTITUTE($AD88:$AD91,"G", "")))</f>
        <v>0</v>
      </c>
      <c r="AU88" s="335">
        <f>SUMPRODUCT(LEN($AC88:$AC91)-LEN(SUBSTITUTE($AC88:$AC91,"G", "")))</f>
        <v>0</v>
      </c>
      <c r="AV88" s="349">
        <f>SUMPRODUCT(LEN($L88:$AA91)-LEN(SUBSTITUTE($L88:$AA91,"M", "")))</f>
        <v>0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0</v>
      </c>
      <c r="AZ88" s="410">
        <f>SUMPRODUCT(LEN($AE88:$AE91)-LEN(SUBSTITUTE($AE88:$AE91,"F", "")))</f>
        <v>0</v>
      </c>
      <c r="BA88" s="410">
        <f>SUMPRODUCT(LEN($AE88:$AE91)-LEN(SUBSTITUTE($AE88:$AE91,"G", "")))</f>
        <v>0</v>
      </c>
      <c r="BB88" s="413">
        <f>SUMPRODUCT(LEN($AE88:$AE91)-LEN(SUBSTITUTE($AE88:$AE91,"M", "")))</f>
        <v>0</v>
      </c>
    </row>
    <row r="89" spans="2:62" ht="20.45" customHeight="1" thickBot="1" x14ac:dyDescent="0.25">
      <c r="B89" s="30"/>
      <c r="C89" s="339"/>
      <c r="D89" s="37"/>
      <c r="E89" s="36"/>
      <c r="F89" s="36"/>
      <c r="G89" s="35"/>
      <c r="H89" s="396"/>
      <c r="I89" s="343"/>
      <c r="J89" s="343"/>
      <c r="K89" s="343"/>
      <c r="L89" s="33" t="s">
        <v>122</v>
      </c>
      <c r="M89" s="55" t="s">
        <v>113</v>
      </c>
      <c r="N89" s="33" t="s">
        <v>121</v>
      </c>
      <c r="O89" s="32"/>
      <c r="P89" s="33" t="s">
        <v>120</v>
      </c>
      <c r="Q89" s="32"/>
      <c r="R89" s="33" t="s">
        <v>119</v>
      </c>
      <c r="S89" s="32"/>
      <c r="T89" s="33" t="s">
        <v>118</v>
      </c>
      <c r="U89" s="32"/>
      <c r="V89" s="33" t="s">
        <v>117</v>
      </c>
      <c r="W89" s="32"/>
      <c r="X89" s="33" t="s">
        <v>116</v>
      </c>
      <c r="Y89" s="32"/>
      <c r="Z89" s="33" t="s">
        <v>115</v>
      </c>
      <c r="AA89" s="32"/>
      <c r="AB89" s="31"/>
      <c r="AC89" s="32"/>
      <c r="AD89" s="31"/>
      <c r="AE89" s="57"/>
      <c r="AF89" s="347"/>
      <c r="AG89" s="347"/>
      <c r="AH89" s="21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0.45" customHeight="1" x14ac:dyDescent="0.2">
      <c r="B90" s="30"/>
      <c r="C90" s="340"/>
      <c r="D90" s="29"/>
      <c r="E90" s="28"/>
      <c r="F90" s="28"/>
      <c r="G90" s="27"/>
      <c r="H90" s="360">
        <v>159</v>
      </c>
      <c r="I90" s="344"/>
      <c r="J90" s="344"/>
      <c r="K90" s="344"/>
      <c r="L90" s="25" t="s">
        <v>114</v>
      </c>
      <c r="M90" s="114" t="s">
        <v>113</v>
      </c>
      <c r="N90" s="25" t="s">
        <v>112</v>
      </c>
      <c r="O90" s="24"/>
      <c r="P90" s="25" t="s">
        <v>111</v>
      </c>
      <c r="Q90" s="24"/>
      <c r="R90" s="25" t="s">
        <v>110</v>
      </c>
      <c r="S90" s="24"/>
      <c r="T90" s="25" t="s">
        <v>109</v>
      </c>
      <c r="U90" s="24"/>
      <c r="V90" s="25" t="s">
        <v>108</v>
      </c>
      <c r="W90" s="24"/>
      <c r="X90" s="25" t="s">
        <v>107</v>
      </c>
      <c r="Y90" s="24"/>
      <c r="Z90" s="25" t="s">
        <v>106</v>
      </c>
      <c r="AA90" s="24"/>
      <c r="AB90" s="23"/>
      <c r="AC90" s="24"/>
      <c r="AD90" s="23"/>
      <c r="AE90" s="57"/>
      <c r="AF90" s="347"/>
      <c r="AG90" s="347"/>
      <c r="AH90" s="21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1" customHeight="1" thickBot="1" x14ac:dyDescent="0.25">
      <c r="B91" s="30"/>
      <c r="C91" s="355"/>
      <c r="D91" s="54"/>
      <c r="E91" s="53"/>
      <c r="F91" s="53"/>
      <c r="G91" s="52"/>
      <c r="H91" s="361"/>
      <c r="I91" s="356"/>
      <c r="J91" s="356"/>
      <c r="K91" s="356"/>
      <c r="L91" s="50" t="s">
        <v>105</v>
      </c>
      <c r="M91" s="51"/>
      <c r="N91" s="50" t="s">
        <v>104</v>
      </c>
      <c r="O91" s="49"/>
      <c r="P91" s="50" t="s">
        <v>103</v>
      </c>
      <c r="Q91" s="49"/>
      <c r="R91" s="50" t="s">
        <v>102</v>
      </c>
      <c r="S91" s="49"/>
      <c r="T91" s="50">
        <v>20</v>
      </c>
      <c r="U91" s="49"/>
      <c r="V91" s="50" t="s">
        <v>101</v>
      </c>
      <c r="W91" s="49"/>
      <c r="X91" s="50" t="s">
        <v>100</v>
      </c>
      <c r="Y91" s="49"/>
      <c r="Z91" s="50" t="s">
        <v>99</v>
      </c>
      <c r="AA91" s="49"/>
      <c r="AB91" s="14"/>
      <c r="AC91" s="49"/>
      <c r="AD91" s="14"/>
      <c r="AE91" s="56"/>
      <c r="AF91" s="357"/>
      <c r="AG91" s="357"/>
      <c r="AH91" s="47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0.45" customHeight="1" x14ac:dyDescent="0.2">
      <c r="B92" s="30"/>
      <c r="C92" s="338">
        <v>2</v>
      </c>
      <c r="D92" s="46"/>
      <c r="E92" s="45"/>
      <c r="F92" s="45"/>
      <c r="G92" s="44"/>
      <c r="H92" s="358"/>
      <c r="I92" s="342">
        <v>15</v>
      </c>
      <c r="J92" s="342">
        <v>8</v>
      </c>
      <c r="K92" s="342">
        <v>4</v>
      </c>
      <c r="L92" s="42" t="s">
        <v>131</v>
      </c>
      <c r="M92" s="43" t="s">
        <v>113</v>
      </c>
      <c r="N92" s="42" t="s">
        <v>129</v>
      </c>
      <c r="O92" s="41"/>
      <c r="P92" s="42" t="s">
        <v>128</v>
      </c>
      <c r="Q92" s="41"/>
      <c r="R92" s="42" t="s">
        <v>127</v>
      </c>
      <c r="S92" s="41"/>
      <c r="T92" s="42" t="s">
        <v>126</v>
      </c>
      <c r="U92" s="41"/>
      <c r="V92" s="42" t="s">
        <v>125</v>
      </c>
      <c r="W92" s="41"/>
      <c r="X92" s="42" t="s">
        <v>124</v>
      </c>
      <c r="Y92" s="41"/>
      <c r="Z92" s="42" t="s">
        <v>123</v>
      </c>
      <c r="AA92" s="41"/>
      <c r="AB92" s="40"/>
      <c r="AC92" s="41"/>
      <c r="AD92" s="40"/>
      <c r="AE92" s="39"/>
      <c r="AF92" s="346"/>
      <c r="AG92" s="346"/>
      <c r="AH92" s="38"/>
      <c r="AI92" s="9"/>
      <c r="AJ92" s="349">
        <f>SUMPRODUCT(LEN($M92:$AA95)-LEN(SUBSTITUTE($M92:$AA95,"A", "")))</f>
        <v>0</v>
      </c>
      <c r="AK92" s="352">
        <f>SUMPRODUCT(LEN($AD92:$AD95)-LEN(SUBSTITUTE($AD92:$AD95,"A", "")))</f>
        <v>0</v>
      </c>
      <c r="AL92" s="335">
        <f>SUMPRODUCT(LEN($AC92:$AC95)-LEN(SUBSTITUTE($AC92:$AC95,"A", "")))</f>
        <v>0</v>
      </c>
      <c r="AM92" s="349">
        <f>SUMPRODUCT(LEN($M92:$AA95)-LEN(SUBSTITUTE($M92:$AA95,"S", "")))</f>
        <v>0</v>
      </c>
      <c r="AN92" s="352">
        <f>SUMPRODUCT(LEN($AD92:$AD95)-LEN(SUBSTITUTE($AD92:$AD95,"S", "")))</f>
        <v>0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0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0.45" customHeight="1" thickBot="1" x14ac:dyDescent="0.25">
      <c r="B93" s="30"/>
      <c r="C93" s="339"/>
      <c r="D93" s="37"/>
      <c r="E93" s="36"/>
      <c r="F93" s="36"/>
      <c r="G93" s="35"/>
      <c r="H93" s="359"/>
      <c r="I93" s="343"/>
      <c r="J93" s="343"/>
      <c r="K93" s="343"/>
      <c r="L93" s="33" t="s">
        <v>122</v>
      </c>
      <c r="M93" s="55" t="s">
        <v>113</v>
      </c>
      <c r="N93" s="33" t="s">
        <v>121</v>
      </c>
      <c r="O93" s="32"/>
      <c r="P93" s="33" t="s">
        <v>120</v>
      </c>
      <c r="Q93" s="32"/>
      <c r="R93" s="33" t="s">
        <v>119</v>
      </c>
      <c r="S93" s="32"/>
      <c r="T93" s="33" t="s">
        <v>118</v>
      </c>
      <c r="U93" s="32"/>
      <c r="V93" s="33" t="s">
        <v>117</v>
      </c>
      <c r="W93" s="32"/>
      <c r="X93" s="33" t="s">
        <v>116</v>
      </c>
      <c r="Y93" s="32"/>
      <c r="Z93" s="33" t="s">
        <v>115</v>
      </c>
      <c r="AA93" s="32"/>
      <c r="AB93" s="31"/>
      <c r="AC93" s="32"/>
      <c r="AD93" s="31"/>
      <c r="AE93" s="22"/>
      <c r="AF93" s="347"/>
      <c r="AG93" s="347"/>
      <c r="AH93" s="21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0.45" customHeight="1" x14ac:dyDescent="0.2">
      <c r="B94" s="30"/>
      <c r="C94" s="340"/>
      <c r="D94" s="29"/>
      <c r="E94" s="28"/>
      <c r="F94" s="28"/>
      <c r="G94" s="27"/>
      <c r="H94" s="360"/>
      <c r="I94" s="344"/>
      <c r="J94" s="344"/>
      <c r="K94" s="344"/>
      <c r="L94" s="25" t="s">
        <v>114</v>
      </c>
      <c r="M94" s="114" t="s">
        <v>113</v>
      </c>
      <c r="N94" s="25" t="s">
        <v>112</v>
      </c>
      <c r="O94" s="24"/>
      <c r="P94" s="25" t="s">
        <v>111</v>
      </c>
      <c r="Q94" s="24"/>
      <c r="R94" s="25" t="s">
        <v>110</v>
      </c>
      <c r="S94" s="24"/>
      <c r="T94" s="25" t="s">
        <v>109</v>
      </c>
      <c r="U94" s="24"/>
      <c r="V94" s="25" t="s">
        <v>108</v>
      </c>
      <c r="W94" s="24"/>
      <c r="X94" s="25" t="s">
        <v>107</v>
      </c>
      <c r="Y94" s="24"/>
      <c r="Z94" s="25" t="s">
        <v>106</v>
      </c>
      <c r="AA94" s="24"/>
      <c r="AB94" s="23"/>
      <c r="AC94" s="24"/>
      <c r="AD94" s="23"/>
      <c r="AE94" s="22"/>
      <c r="AF94" s="347"/>
      <c r="AG94" s="347"/>
      <c r="AH94" s="21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1" customHeight="1" thickBot="1" x14ac:dyDescent="0.25">
      <c r="B95" s="30"/>
      <c r="C95" s="355"/>
      <c r="D95" s="54"/>
      <c r="E95" s="53"/>
      <c r="F95" s="53"/>
      <c r="G95" s="52"/>
      <c r="H95" s="361"/>
      <c r="I95" s="356"/>
      <c r="J95" s="356"/>
      <c r="K95" s="356"/>
      <c r="L95" s="50" t="s">
        <v>105</v>
      </c>
      <c r="M95" s="51"/>
      <c r="N95" s="50" t="s">
        <v>104</v>
      </c>
      <c r="O95" s="49"/>
      <c r="P95" s="50" t="s">
        <v>103</v>
      </c>
      <c r="Q95" s="49"/>
      <c r="R95" s="50" t="s">
        <v>102</v>
      </c>
      <c r="S95" s="49"/>
      <c r="T95" s="50">
        <v>20</v>
      </c>
      <c r="U95" s="49"/>
      <c r="V95" s="50" t="s">
        <v>101</v>
      </c>
      <c r="W95" s="49"/>
      <c r="X95" s="50" t="s">
        <v>100</v>
      </c>
      <c r="Y95" s="49"/>
      <c r="Z95" s="50" t="s">
        <v>99</v>
      </c>
      <c r="AA95" s="49"/>
      <c r="AB95" s="14"/>
      <c r="AC95" s="49"/>
      <c r="AD95" s="14"/>
      <c r="AE95" s="48"/>
      <c r="AF95" s="357"/>
      <c r="AG95" s="357"/>
      <c r="AH95" s="47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0.45" customHeight="1" x14ac:dyDescent="0.2">
      <c r="B96" s="30"/>
      <c r="C96" s="338">
        <v>3</v>
      </c>
      <c r="D96" s="46"/>
      <c r="E96" s="45"/>
      <c r="F96" s="45"/>
      <c r="G96" s="44"/>
      <c r="H96" s="358"/>
      <c r="I96" s="342">
        <v>14</v>
      </c>
      <c r="J96" s="342">
        <v>8</v>
      </c>
      <c r="K96" s="342">
        <v>5</v>
      </c>
      <c r="L96" s="42" t="s">
        <v>131</v>
      </c>
      <c r="M96" s="43" t="s">
        <v>113</v>
      </c>
      <c r="N96" s="42" t="s">
        <v>129</v>
      </c>
      <c r="O96" s="41"/>
      <c r="P96" s="42" t="s">
        <v>128</v>
      </c>
      <c r="Q96" s="41"/>
      <c r="R96" s="42" t="s">
        <v>127</v>
      </c>
      <c r="S96" s="41"/>
      <c r="T96" s="42" t="s">
        <v>126</v>
      </c>
      <c r="U96" s="41"/>
      <c r="V96" s="42" t="s">
        <v>125</v>
      </c>
      <c r="W96" s="41"/>
      <c r="X96" s="42" t="s">
        <v>124</v>
      </c>
      <c r="Y96" s="41"/>
      <c r="Z96" s="42" t="s">
        <v>123</v>
      </c>
      <c r="AA96" s="41"/>
      <c r="AB96" s="40"/>
      <c r="AC96" s="41"/>
      <c r="AD96" s="40"/>
      <c r="AE96" s="39"/>
      <c r="AF96" s="346"/>
      <c r="AG96" s="346"/>
      <c r="AH96" s="38"/>
      <c r="AI96" s="9"/>
      <c r="AJ96" s="349">
        <f>SUMPRODUCT(LEN($M96:$AA99)-LEN(SUBSTITUTE($M96:$AA99,"A", "")))</f>
        <v>0</v>
      </c>
      <c r="AK96" s="352">
        <f>SUMPRODUCT(LEN($AD96:$AD99)-LEN(SUBSTITUTE($AD96:$AD99,"A", "")))</f>
        <v>0</v>
      </c>
      <c r="AL96" s="335">
        <f>SUMPRODUCT(LEN($AC96:$AC99)-LEN(SUBSTITUTE($AC96:$AC99,"A", "")))</f>
        <v>0</v>
      </c>
      <c r="AM96" s="349">
        <f>SUMPRODUCT(LEN($M96:$AA99)-LEN(SUBSTITUTE($M96:$AA99,"S", "")))</f>
        <v>0</v>
      </c>
      <c r="AN96" s="352">
        <f>SUMPRODUCT(LEN($AD96:$AD99)-LEN(SUBSTITUTE($AD96:$AD99,"S", "")))</f>
        <v>0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0</v>
      </c>
      <c r="AT96" s="352">
        <f>SUMPRODUCT(LEN($AD96:$AD99)-LEN(SUBSTITUTE($AD96:$AD99,"G", "")))</f>
        <v>0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0.45" customHeight="1" thickBot="1" x14ac:dyDescent="0.25">
      <c r="B97" s="30"/>
      <c r="C97" s="339"/>
      <c r="D97" s="37"/>
      <c r="E97" s="36"/>
      <c r="F97" s="36"/>
      <c r="G97" s="35"/>
      <c r="H97" s="359"/>
      <c r="I97" s="343"/>
      <c r="J97" s="343"/>
      <c r="K97" s="343"/>
      <c r="L97" s="33" t="s">
        <v>122</v>
      </c>
      <c r="M97" s="55" t="s">
        <v>113</v>
      </c>
      <c r="N97" s="33" t="s">
        <v>121</v>
      </c>
      <c r="O97" s="32"/>
      <c r="P97" s="33" t="s">
        <v>120</v>
      </c>
      <c r="Q97" s="32"/>
      <c r="R97" s="33" t="s">
        <v>119</v>
      </c>
      <c r="S97" s="32"/>
      <c r="T97" s="33" t="s">
        <v>118</v>
      </c>
      <c r="U97" s="32"/>
      <c r="V97" s="33" t="s">
        <v>117</v>
      </c>
      <c r="W97" s="32"/>
      <c r="X97" s="33" t="s">
        <v>116</v>
      </c>
      <c r="Y97" s="32"/>
      <c r="Z97" s="33" t="s">
        <v>115</v>
      </c>
      <c r="AA97" s="32"/>
      <c r="AB97" s="31"/>
      <c r="AC97" s="32"/>
      <c r="AD97" s="31"/>
      <c r="AE97" s="22"/>
      <c r="AF97" s="347"/>
      <c r="AG97" s="347"/>
      <c r="AH97" s="21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0.45" customHeight="1" x14ac:dyDescent="0.2">
      <c r="B98" s="30"/>
      <c r="C98" s="340"/>
      <c r="D98" s="29"/>
      <c r="E98" s="28"/>
      <c r="F98" s="28"/>
      <c r="G98" s="27"/>
      <c r="H98" s="360"/>
      <c r="I98" s="344"/>
      <c r="J98" s="344"/>
      <c r="K98" s="344"/>
      <c r="L98" s="25" t="s">
        <v>114</v>
      </c>
      <c r="M98" s="114" t="s">
        <v>113</v>
      </c>
      <c r="N98" s="25" t="s">
        <v>112</v>
      </c>
      <c r="O98" s="24"/>
      <c r="P98" s="25" t="s">
        <v>111</v>
      </c>
      <c r="Q98" s="24"/>
      <c r="R98" s="25" t="s">
        <v>110</v>
      </c>
      <c r="S98" s="24"/>
      <c r="T98" s="25" t="s">
        <v>109</v>
      </c>
      <c r="U98" s="24"/>
      <c r="V98" s="25" t="s">
        <v>108</v>
      </c>
      <c r="W98" s="24"/>
      <c r="X98" s="25" t="s">
        <v>107</v>
      </c>
      <c r="Y98" s="24"/>
      <c r="Z98" s="25" t="s">
        <v>106</v>
      </c>
      <c r="AA98" s="24"/>
      <c r="AB98" s="23"/>
      <c r="AC98" s="24"/>
      <c r="AD98" s="23"/>
      <c r="AE98" s="22"/>
      <c r="AF98" s="347"/>
      <c r="AG98" s="347"/>
      <c r="AH98" s="21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1" customHeight="1" thickBot="1" x14ac:dyDescent="0.25">
      <c r="B99" s="20"/>
      <c r="C99" s="341"/>
      <c r="D99" s="19"/>
      <c r="E99" s="18"/>
      <c r="F99" s="18"/>
      <c r="G99" s="17"/>
      <c r="H99" s="361"/>
      <c r="I99" s="345"/>
      <c r="J99" s="345"/>
      <c r="K99" s="345"/>
      <c r="L99" s="15" t="s">
        <v>105</v>
      </c>
      <c r="M99" s="16"/>
      <c r="N99" s="15" t="s">
        <v>104</v>
      </c>
      <c r="O99" s="13"/>
      <c r="P99" s="15" t="s">
        <v>103</v>
      </c>
      <c r="Q99" s="13"/>
      <c r="R99" s="15" t="s">
        <v>102</v>
      </c>
      <c r="S99" s="13"/>
      <c r="T99" s="15">
        <v>20</v>
      </c>
      <c r="U99" s="13"/>
      <c r="V99" s="15" t="s">
        <v>101</v>
      </c>
      <c r="W99" s="13"/>
      <c r="X99" s="15" t="s">
        <v>100</v>
      </c>
      <c r="Y99" s="13"/>
      <c r="Z99" s="15" t="s">
        <v>99</v>
      </c>
      <c r="AA99" s="13"/>
      <c r="AB99" s="14"/>
      <c r="AC99" s="13"/>
      <c r="AD99" s="12"/>
      <c r="AE99" s="11"/>
      <c r="AF99" s="348"/>
      <c r="AG99" s="348"/>
      <c r="AH99" s="10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112" t="s">
        <v>170</v>
      </c>
      <c r="F100" s="111"/>
      <c r="G100" s="110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107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96">
        <v>159</v>
      </c>
      <c r="E101" s="369">
        <v>431.03</v>
      </c>
      <c r="F101" s="370"/>
      <c r="G101" s="371"/>
      <c r="H101" s="95" t="s">
        <v>139</v>
      </c>
      <c r="I101" s="94"/>
      <c r="J101" s="94"/>
      <c r="K101" s="93"/>
      <c r="L101" s="92"/>
      <c r="M101" s="88"/>
      <c r="N101" s="92"/>
      <c r="O101" s="89"/>
      <c r="P101" s="92"/>
      <c r="Q101" s="89"/>
      <c r="R101" s="92"/>
      <c r="S101" s="89"/>
      <c r="T101" s="92"/>
      <c r="U101" s="89"/>
      <c r="V101" s="92"/>
      <c r="W101" s="89"/>
      <c r="X101" s="92"/>
      <c r="Y101" s="89"/>
      <c r="Z101" s="92"/>
      <c r="AA101" s="91"/>
      <c r="AB101" s="90" t="s">
        <v>138</v>
      </c>
      <c r="AC101" s="89"/>
      <c r="AD101" s="89"/>
      <c r="AE101" s="88"/>
      <c r="AF101" s="87"/>
      <c r="AG101" s="87"/>
      <c r="AH101" s="67"/>
      <c r="AI101" s="86" t="s">
        <v>137</v>
      </c>
      <c r="AJ101" s="85">
        <f t="shared" ref="AJ101:BB101" si="12">SUM(AJ103:AJ114)</f>
        <v>2</v>
      </c>
      <c r="AK101" s="84">
        <f t="shared" si="12"/>
        <v>0</v>
      </c>
      <c r="AL101" s="83">
        <f t="shared" si="12"/>
        <v>0</v>
      </c>
      <c r="AM101" s="85">
        <f t="shared" si="12"/>
        <v>0</v>
      </c>
      <c r="AN101" s="84">
        <f t="shared" si="12"/>
        <v>0</v>
      </c>
      <c r="AO101" s="83">
        <f t="shared" si="12"/>
        <v>0</v>
      </c>
      <c r="AP101" s="85">
        <f t="shared" si="12"/>
        <v>0</v>
      </c>
      <c r="AQ101" s="84">
        <f t="shared" si="12"/>
        <v>0</v>
      </c>
      <c r="AR101" s="83">
        <f t="shared" si="12"/>
        <v>0</v>
      </c>
      <c r="AS101" s="85">
        <f t="shared" si="12"/>
        <v>0</v>
      </c>
      <c r="AT101" s="84">
        <f t="shared" si="12"/>
        <v>0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0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0.66666666666666663</v>
      </c>
      <c r="BG101" s="5">
        <f>SUM(AM101:AO101,AY101)/$BG$5</f>
        <v>0</v>
      </c>
      <c r="BH101" s="5">
        <f>SUM(AP101:AR101,AZ101)/$BG$5</f>
        <v>0</v>
      </c>
      <c r="BI101" s="5">
        <f>SUM(AS101:AU101,BA101)/$BG$5</f>
        <v>0</v>
      </c>
      <c r="BJ101" s="5">
        <f>SUM(AV101:AX101,BB101)/$BG$5</f>
        <v>0</v>
      </c>
    </row>
    <row r="102" spans="2:62" ht="37.5" thickBot="1" x14ac:dyDescent="0.3">
      <c r="B102" s="78"/>
      <c r="C102" s="77"/>
      <c r="D102" s="76"/>
      <c r="E102" s="75"/>
      <c r="F102" s="75"/>
      <c r="G102" s="74"/>
      <c r="H102" s="73"/>
      <c r="I102" s="70"/>
      <c r="J102" s="70"/>
      <c r="K102" s="72"/>
      <c r="L102" s="70"/>
      <c r="M102" s="69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1"/>
      <c r="AC102" s="70"/>
      <c r="AD102" s="70"/>
      <c r="AE102" s="69"/>
      <c r="AF102" s="68"/>
      <c r="AG102" s="68"/>
      <c r="AH102" s="67"/>
      <c r="AI102" s="66" t="s">
        <v>135</v>
      </c>
      <c r="AJ102" s="65">
        <f t="shared" ref="AJ102:BB102" si="13">AJ101/3</f>
        <v>0.66666666666666663</v>
      </c>
      <c r="AK102" s="64">
        <f t="shared" si="13"/>
        <v>0</v>
      </c>
      <c r="AL102" s="63">
        <f t="shared" si="13"/>
        <v>0</v>
      </c>
      <c r="AM102" s="65">
        <f t="shared" si="13"/>
        <v>0</v>
      </c>
      <c r="AN102" s="64">
        <f t="shared" si="13"/>
        <v>0</v>
      </c>
      <c r="AO102" s="63">
        <f t="shared" si="13"/>
        <v>0</v>
      </c>
      <c r="AP102" s="65">
        <f t="shared" si="13"/>
        <v>0</v>
      </c>
      <c r="AQ102" s="64">
        <f t="shared" si="13"/>
        <v>0</v>
      </c>
      <c r="AR102" s="63">
        <f t="shared" si="13"/>
        <v>0</v>
      </c>
      <c r="AS102" s="65">
        <f t="shared" si="13"/>
        <v>0</v>
      </c>
      <c r="AT102" s="64">
        <f t="shared" si="13"/>
        <v>0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0.45" customHeight="1" x14ac:dyDescent="0.2">
      <c r="B103" s="30"/>
      <c r="C103" s="338">
        <v>1</v>
      </c>
      <c r="D103" s="46"/>
      <c r="E103" s="45"/>
      <c r="F103" s="45"/>
      <c r="G103" s="44"/>
      <c r="H103" s="395" t="s">
        <v>238</v>
      </c>
      <c r="I103" s="342">
        <v>17</v>
      </c>
      <c r="J103" s="342">
        <v>7</v>
      </c>
      <c r="K103" s="342">
        <v>4</v>
      </c>
      <c r="L103" s="42" t="s">
        <v>131</v>
      </c>
      <c r="M103" s="115" t="s">
        <v>113</v>
      </c>
      <c r="N103" s="42" t="s">
        <v>129</v>
      </c>
      <c r="O103" s="41"/>
      <c r="P103" s="42" t="s">
        <v>128</v>
      </c>
      <c r="Q103" s="41"/>
      <c r="R103" s="42" t="s">
        <v>127</v>
      </c>
      <c r="S103" s="41"/>
      <c r="T103" s="42" t="s">
        <v>126</v>
      </c>
      <c r="U103" s="41"/>
      <c r="V103" s="42" t="s">
        <v>125</v>
      </c>
      <c r="W103" s="41"/>
      <c r="X103" s="42" t="s">
        <v>124</v>
      </c>
      <c r="Y103" s="41"/>
      <c r="Z103" s="42" t="s">
        <v>123</v>
      </c>
      <c r="AA103" s="41"/>
      <c r="AB103" s="40"/>
      <c r="AC103" s="41"/>
      <c r="AD103" s="40"/>
      <c r="AE103" s="58"/>
      <c r="AF103" s="346"/>
      <c r="AG103" s="346"/>
      <c r="AH103" s="38"/>
      <c r="AI103" s="9"/>
      <c r="AJ103" s="349">
        <f>SUMPRODUCT(LEN($M103:$AA106)-LEN(SUBSTITUTE($M103:$AA106,"A", "")))</f>
        <v>0</v>
      </c>
      <c r="AK103" s="352">
        <f>SUMPRODUCT(LEN($AD103:$AD106)-LEN(SUBSTITUTE($AD103:$AD106,"A", "")))</f>
        <v>0</v>
      </c>
      <c r="AL103" s="335">
        <f>SUMPRODUCT(LEN($AC103:$AC106)-LEN(SUBSTITUTE($AC103:$AC106,"A", "")))</f>
        <v>0</v>
      </c>
      <c r="AM103" s="349">
        <f>SUMPRODUCT(LEN($M103:$AA106)-LEN(SUBSTITUTE($M103:$AA106,"S", "")))</f>
        <v>0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0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0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0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0.45" customHeight="1" thickBot="1" x14ac:dyDescent="0.25">
      <c r="B104" s="30"/>
      <c r="C104" s="339"/>
      <c r="D104" s="37"/>
      <c r="E104" s="36"/>
      <c r="F104" s="36"/>
      <c r="G104" s="35"/>
      <c r="H104" s="396"/>
      <c r="I104" s="343"/>
      <c r="J104" s="343"/>
      <c r="K104" s="343"/>
      <c r="L104" s="33" t="s">
        <v>122</v>
      </c>
      <c r="M104" s="34" t="s">
        <v>113</v>
      </c>
      <c r="N104" s="33" t="s">
        <v>121</v>
      </c>
      <c r="O104" s="32"/>
      <c r="P104" s="33" t="s">
        <v>120</v>
      </c>
      <c r="Q104" s="32"/>
      <c r="R104" s="33" t="s">
        <v>119</v>
      </c>
      <c r="S104" s="32"/>
      <c r="T104" s="33" t="s">
        <v>118</v>
      </c>
      <c r="U104" s="32"/>
      <c r="V104" s="33" t="s">
        <v>117</v>
      </c>
      <c r="W104" s="32"/>
      <c r="X104" s="33" t="s">
        <v>116</v>
      </c>
      <c r="Y104" s="32"/>
      <c r="Z104" s="33" t="s">
        <v>115</v>
      </c>
      <c r="AA104" s="32"/>
      <c r="AB104" s="31"/>
      <c r="AC104" s="32"/>
      <c r="AD104" s="31"/>
      <c r="AE104" s="57"/>
      <c r="AF104" s="347"/>
      <c r="AG104" s="347"/>
      <c r="AH104" s="21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0.45" customHeight="1" x14ac:dyDescent="0.2">
      <c r="B105" s="30"/>
      <c r="C105" s="340"/>
      <c r="D105" s="29"/>
      <c r="E105" s="28"/>
      <c r="F105" s="28"/>
      <c r="G105" s="27"/>
      <c r="H105" s="360">
        <v>159</v>
      </c>
      <c r="I105" s="344"/>
      <c r="J105" s="344"/>
      <c r="K105" s="344"/>
      <c r="L105" s="25" t="s">
        <v>114</v>
      </c>
      <c r="M105" s="26" t="s">
        <v>113</v>
      </c>
      <c r="N105" s="25" t="s">
        <v>112</v>
      </c>
      <c r="O105" s="24"/>
      <c r="P105" s="25" t="s">
        <v>111</v>
      </c>
      <c r="Q105" s="24"/>
      <c r="R105" s="25" t="s">
        <v>110</v>
      </c>
      <c r="S105" s="24"/>
      <c r="T105" s="25" t="s">
        <v>109</v>
      </c>
      <c r="U105" s="24"/>
      <c r="V105" s="25" t="s">
        <v>108</v>
      </c>
      <c r="W105" s="24"/>
      <c r="X105" s="25" t="s">
        <v>107</v>
      </c>
      <c r="Y105" s="24"/>
      <c r="Z105" s="25" t="s">
        <v>106</v>
      </c>
      <c r="AA105" s="24"/>
      <c r="AB105" s="23"/>
      <c r="AC105" s="24"/>
      <c r="AD105" s="23"/>
      <c r="AE105" s="57"/>
      <c r="AF105" s="347"/>
      <c r="AG105" s="347"/>
      <c r="AH105" s="21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1" customHeight="1" thickBot="1" x14ac:dyDescent="0.25">
      <c r="B106" s="30"/>
      <c r="C106" s="355"/>
      <c r="D106" s="54"/>
      <c r="E106" s="53"/>
      <c r="F106" s="53"/>
      <c r="G106" s="52"/>
      <c r="H106" s="361"/>
      <c r="I106" s="356"/>
      <c r="J106" s="356"/>
      <c r="K106" s="356"/>
      <c r="L106" s="50" t="s">
        <v>105</v>
      </c>
      <c r="M106" s="51"/>
      <c r="N106" s="50" t="s">
        <v>104</v>
      </c>
      <c r="O106" s="49"/>
      <c r="P106" s="50" t="s">
        <v>103</v>
      </c>
      <c r="Q106" s="49"/>
      <c r="R106" s="50" t="s">
        <v>102</v>
      </c>
      <c r="S106" s="49"/>
      <c r="T106" s="50">
        <v>20</v>
      </c>
      <c r="U106" s="49"/>
      <c r="V106" s="50" t="s">
        <v>101</v>
      </c>
      <c r="W106" s="49"/>
      <c r="X106" s="50" t="s">
        <v>100</v>
      </c>
      <c r="Y106" s="49"/>
      <c r="Z106" s="50" t="s">
        <v>99</v>
      </c>
      <c r="AA106" s="49"/>
      <c r="AB106" s="14"/>
      <c r="AC106" s="49"/>
      <c r="AD106" s="14"/>
      <c r="AE106" s="56"/>
      <c r="AF106" s="357"/>
      <c r="AG106" s="357"/>
      <c r="AH106" s="47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0.45" customHeight="1" x14ac:dyDescent="0.2">
      <c r="B107" s="30"/>
      <c r="C107" s="338">
        <v>2</v>
      </c>
      <c r="D107" s="46"/>
      <c r="E107" s="45"/>
      <c r="F107" s="45"/>
      <c r="G107" s="44"/>
      <c r="H107" s="358"/>
      <c r="I107" s="342">
        <v>18</v>
      </c>
      <c r="J107" s="342">
        <v>9</v>
      </c>
      <c r="K107" s="342">
        <v>5</v>
      </c>
      <c r="L107" s="42" t="s">
        <v>131</v>
      </c>
      <c r="M107" s="115" t="s">
        <v>113</v>
      </c>
      <c r="N107" s="42" t="s">
        <v>129</v>
      </c>
      <c r="O107" s="41"/>
      <c r="P107" s="42" t="s">
        <v>128</v>
      </c>
      <c r="Q107" s="41"/>
      <c r="R107" s="42" t="s">
        <v>127</v>
      </c>
      <c r="S107" s="41"/>
      <c r="T107" s="42" t="s">
        <v>126</v>
      </c>
      <c r="U107" s="41"/>
      <c r="V107" s="42" t="s">
        <v>125</v>
      </c>
      <c r="W107" s="41"/>
      <c r="X107" s="42" t="s">
        <v>124</v>
      </c>
      <c r="Y107" s="41"/>
      <c r="Z107" s="42" t="s">
        <v>123</v>
      </c>
      <c r="AA107" s="41"/>
      <c r="AB107" s="40"/>
      <c r="AC107" s="41"/>
      <c r="AD107" s="40"/>
      <c r="AE107" s="39"/>
      <c r="AF107" s="346"/>
      <c r="AG107" s="346"/>
      <c r="AH107" s="38"/>
      <c r="AI107" s="9"/>
      <c r="AJ107" s="349">
        <f>SUMPRODUCT(LEN($M107:$AA110)-LEN(SUBSTITUTE($M107:$AA110,"A", "")))</f>
        <v>2</v>
      </c>
      <c r="AK107" s="352">
        <f>SUMPRODUCT(LEN($AD107:$AD110)-LEN(SUBSTITUTE($AD107:$AD110,"A", "")))</f>
        <v>0</v>
      </c>
      <c r="AL107" s="335">
        <f>SUMPRODUCT(LEN($AC107:$AC110)-LEN(SUBSTITUTE($AC107:$AC110,"A", "")))</f>
        <v>0</v>
      </c>
      <c r="AM107" s="349">
        <f>SUMPRODUCT(LEN($M107:$AA110)-LEN(SUBSTITUTE($M107:$AA110,"S", "")))</f>
        <v>0</v>
      </c>
      <c r="AN107" s="352">
        <f>SUMPRODUCT(LEN($AD107:$AD110)-LEN(SUBSTITUTE($AD107:$AD110,"S", "")))</f>
        <v>0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0</v>
      </c>
      <c r="AT107" s="352">
        <f>SUMPRODUCT(LEN($AD107:$AD110)-LEN(SUBSTITUTE($AD107:$AD110,"G", "")))</f>
        <v>0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0.45" customHeight="1" thickBot="1" x14ac:dyDescent="0.25">
      <c r="B108" s="30"/>
      <c r="C108" s="339"/>
      <c r="D108" s="37"/>
      <c r="E108" s="36"/>
      <c r="F108" s="36"/>
      <c r="G108" s="35"/>
      <c r="H108" s="359"/>
      <c r="I108" s="343"/>
      <c r="J108" s="343"/>
      <c r="K108" s="343"/>
      <c r="L108" s="33" t="s">
        <v>122</v>
      </c>
      <c r="M108" s="34" t="s">
        <v>113</v>
      </c>
      <c r="N108" s="33" t="s">
        <v>121</v>
      </c>
      <c r="O108" s="32"/>
      <c r="P108" s="33" t="s">
        <v>120</v>
      </c>
      <c r="Q108" s="32"/>
      <c r="R108" s="33" t="s">
        <v>119</v>
      </c>
      <c r="S108" s="32"/>
      <c r="T108" s="33" t="s">
        <v>118</v>
      </c>
      <c r="U108" s="32"/>
      <c r="V108" s="33" t="s">
        <v>117</v>
      </c>
      <c r="W108" s="32"/>
      <c r="X108" s="33" t="s">
        <v>116</v>
      </c>
      <c r="Y108" s="32"/>
      <c r="Z108" s="33" t="s">
        <v>115</v>
      </c>
      <c r="AA108" s="32"/>
      <c r="AB108" s="31"/>
      <c r="AC108" s="32"/>
      <c r="AD108" s="31"/>
      <c r="AE108" s="22"/>
      <c r="AF108" s="347"/>
      <c r="AG108" s="347"/>
      <c r="AH108" s="21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0.45" customHeight="1" x14ac:dyDescent="0.2">
      <c r="B109" s="30"/>
      <c r="C109" s="340"/>
      <c r="D109" s="29"/>
      <c r="E109" s="28"/>
      <c r="F109" s="28"/>
      <c r="G109" s="27"/>
      <c r="H109" s="360"/>
      <c r="I109" s="344"/>
      <c r="J109" s="344"/>
      <c r="K109" s="344"/>
      <c r="L109" s="25" t="s">
        <v>114</v>
      </c>
      <c r="M109" s="114" t="s">
        <v>132</v>
      </c>
      <c r="N109" s="25" t="s">
        <v>112</v>
      </c>
      <c r="O109" s="24"/>
      <c r="P109" s="25" t="s">
        <v>111</v>
      </c>
      <c r="Q109" s="24"/>
      <c r="R109" s="25" t="s">
        <v>110</v>
      </c>
      <c r="S109" s="24"/>
      <c r="T109" s="25" t="s">
        <v>109</v>
      </c>
      <c r="U109" s="24"/>
      <c r="V109" s="25" t="s">
        <v>108</v>
      </c>
      <c r="W109" s="24"/>
      <c r="X109" s="25" t="s">
        <v>107</v>
      </c>
      <c r="Y109" s="24"/>
      <c r="Z109" s="25" t="s">
        <v>106</v>
      </c>
      <c r="AA109" s="24"/>
      <c r="AB109" s="23"/>
      <c r="AC109" s="24"/>
      <c r="AD109" s="23"/>
      <c r="AE109" s="22"/>
      <c r="AF109" s="347"/>
      <c r="AG109" s="347"/>
      <c r="AH109" s="21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1" customHeight="1" thickBot="1" x14ac:dyDescent="0.25">
      <c r="B110" s="30"/>
      <c r="C110" s="355"/>
      <c r="D110" s="54"/>
      <c r="E110" s="53"/>
      <c r="F110" s="53"/>
      <c r="G110" s="52"/>
      <c r="H110" s="361"/>
      <c r="I110" s="356"/>
      <c r="J110" s="356"/>
      <c r="K110" s="356"/>
      <c r="L110" s="50" t="s">
        <v>105</v>
      </c>
      <c r="M110" s="51" t="s">
        <v>132</v>
      </c>
      <c r="N110" s="50" t="s">
        <v>104</v>
      </c>
      <c r="O110" s="49"/>
      <c r="P110" s="50" t="s">
        <v>103</v>
      </c>
      <c r="Q110" s="49"/>
      <c r="R110" s="50" t="s">
        <v>102</v>
      </c>
      <c r="S110" s="49"/>
      <c r="T110" s="50">
        <v>20</v>
      </c>
      <c r="U110" s="49"/>
      <c r="V110" s="50" t="s">
        <v>101</v>
      </c>
      <c r="W110" s="49"/>
      <c r="X110" s="50" t="s">
        <v>100</v>
      </c>
      <c r="Y110" s="49"/>
      <c r="Z110" s="50" t="s">
        <v>99</v>
      </c>
      <c r="AA110" s="49"/>
      <c r="AB110" s="14"/>
      <c r="AC110" s="49"/>
      <c r="AD110" s="14"/>
      <c r="AE110" s="48"/>
      <c r="AF110" s="357"/>
      <c r="AG110" s="357"/>
      <c r="AH110" s="47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0.45" customHeight="1" x14ac:dyDescent="0.2">
      <c r="B111" s="30"/>
      <c r="C111" s="338">
        <v>3</v>
      </c>
      <c r="D111" s="46"/>
      <c r="E111" s="45"/>
      <c r="F111" s="45"/>
      <c r="G111" s="44"/>
      <c r="H111" s="358"/>
      <c r="I111" s="342">
        <v>15</v>
      </c>
      <c r="J111" s="342">
        <v>7</v>
      </c>
      <c r="K111" s="342">
        <v>4</v>
      </c>
      <c r="L111" s="42" t="s">
        <v>131</v>
      </c>
      <c r="M111" s="115" t="s">
        <v>113</v>
      </c>
      <c r="N111" s="42" t="s">
        <v>129</v>
      </c>
      <c r="O111" s="41"/>
      <c r="P111" s="42" t="s">
        <v>128</v>
      </c>
      <c r="Q111" s="41"/>
      <c r="R111" s="42" t="s">
        <v>127</v>
      </c>
      <c r="S111" s="41"/>
      <c r="T111" s="42" t="s">
        <v>126</v>
      </c>
      <c r="U111" s="41"/>
      <c r="V111" s="42" t="s">
        <v>125</v>
      </c>
      <c r="W111" s="41"/>
      <c r="X111" s="42" t="s">
        <v>124</v>
      </c>
      <c r="Y111" s="41"/>
      <c r="Z111" s="42" t="s">
        <v>123</v>
      </c>
      <c r="AA111" s="41"/>
      <c r="AB111" s="40"/>
      <c r="AC111" s="41"/>
      <c r="AD111" s="40"/>
      <c r="AE111" s="39"/>
      <c r="AF111" s="346"/>
      <c r="AG111" s="346"/>
      <c r="AH111" s="38"/>
      <c r="AI111" s="9"/>
      <c r="AJ111" s="349">
        <f>SUMPRODUCT(LEN($M111:$AA114)-LEN(SUBSTITUTE($M111:$AA114,"A", "")))</f>
        <v>0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0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0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0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0.45" customHeight="1" thickBot="1" x14ac:dyDescent="0.25">
      <c r="B112" s="30"/>
      <c r="C112" s="339"/>
      <c r="D112" s="37"/>
      <c r="E112" s="36"/>
      <c r="F112" s="36"/>
      <c r="G112" s="35"/>
      <c r="H112" s="359"/>
      <c r="I112" s="343"/>
      <c r="J112" s="343"/>
      <c r="K112" s="343"/>
      <c r="L112" s="33" t="s">
        <v>122</v>
      </c>
      <c r="M112" s="34" t="s">
        <v>113</v>
      </c>
      <c r="N112" s="33" t="s">
        <v>121</v>
      </c>
      <c r="O112" s="32"/>
      <c r="P112" s="33" t="s">
        <v>120</v>
      </c>
      <c r="Q112" s="32"/>
      <c r="R112" s="33" t="s">
        <v>119</v>
      </c>
      <c r="S112" s="32"/>
      <c r="T112" s="33" t="s">
        <v>118</v>
      </c>
      <c r="U112" s="32"/>
      <c r="V112" s="33" t="s">
        <v>117</v>
      </c>
      <c r="W112" s="32"/>
      <c r="X112" s="33" t="s">
        <v>116</v>
      </c>
      <c r="Y112" s="32"/>
      <c r="Z112" s="33" t="s">
        <v>115</v>
      </c>
      <c r="AA112" s="32"/>
      <c r="AB112" s="31"/>
      <c r="AC112" s="32"/>
      <c r="AD112" s="31"/>
      <c r="AE112" s="22"/>
      <c r="AF112" s="347"/>
      <c r="AG112" s="347"/>
      <c r="AH112" s="21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0.45" customHeight="1" x14ac:dyDescent="0.2">
      <c r="B113" s="30"/>
      <c r="C113" s="340"/>
      <c r="D113" s="29"/>
      <c r="E113" s="28"/>
      <c r="F113" s="28"/>
      <c r="G113" s="27"/>
      <c r="H113" s="360"/>
      <c r="I113" s="344"/>
      <c r="J113" s="344"/>
      <c r="K113" s="344"/>
      <c r="L113" s="25" t="s">
        <v>114</v>
      </c>
      <c r="M113" s="26" t="s">
        <v>113</v>
      </c>
      <c r="N113" s="25" t="s">
        <v>112</v>
      </c>
      <c r="O113" s="24"/>
      <c r="P113" s="25" t="s">
        <v>111</v>
      </c>
      <c r="Q113" s="24"/>
      <c r="R113" s="25" t="s">
        <v>110</v>
      </c>
      <c r="S113" s="24"/>
      <c r="T113" s="25" t="s">
        <v>109</v>
      </c>
      <c r="U113" s="24"/>
      <c r="V113" s="25" t="s">
        <v>108</v>
      </c>
      <c r="W113" s="24"/>
      <c r="X113" s="25" t="s">
        <v>107</v>
      </c>
      <c r="Y113" s="24"/>
      <c r="Z113" s="25" t="s">
        <v>106</v>
      </c>
      <c r="AA113" s="24"/>
      <c r="AB113" s="23"/>
      <c r="AC113" s="24"/>
      <c r="AD113" s="23"/>
      <c r="AE113" s="22"/>
      <c r="AF113" s="347"/>
      <c r="AG113" s="347"/>
      <c r="AH113" s="21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1" customHeight="1" thickBot="1" x14ac:dyDescent="0.25">
      <c r="B114" s="20"/>
      <c r="C114" s="341"/>
      <c r="D114" s="19"/>
      <c r="E114" s="18"/>
      <c r="F114" s="18"/>
      <c r="G114" s="17"/>
      <c r="H114" s="361"/>
      <c r="I114" s="345"/>
      <c r="J114" s="345"/>
      <c r="K114" s="345"/>
      <c r="L114" s="15" t="s">
        <v>105</v>
      </c>
      <c r="M114" s="16"/>
      <c r="N114" s="15" t="s">
        <v>104</v>
      </c>
      <c r="O114" s="13"/>
      <c r="P114" s="15" t="s">
        <v>103</v>
      </c>
      <c r="Q114" s="13"/>
      <c r="R114" s="15" t="s">
        <v>102</v>
      </c>
      <c r="S114" s="13"/>
      <c r="T114" s="15">
        <v>20</v>
      </c>
      <c r="U114" s="13"/>
      <c r="V114" s="15" t="s">
        <v>101</v>
      </c>
      <c r="W114" s="13"/>
      <c r="X114" s="15" t="s">
        <v>100</v>
      </c>
      <c r="Y114" s="13"/>
      <c r="Z114" s="15" t="s">
        <v>99</v>
      </c>
      <c r="AA114" s="13"/>
      <c r="AB114" s="14"/>
      <c r="AC114" s="13"/>
      <c r="AD114" s="12"/>
      <c r="AE114" s="11"/>
      <c r="AF114" s="348"/>
      <c r="AG114" s="348"/>
      <c r="AH114" s="10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112" t="s">
        <v>170</v>
      </c>
      <c r="F115" s="111"/>
      <c r="G115" s="110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107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96">
        <v>159</v>
      </c>
      <c r="E116" s="369">
        <v>466.02</v>
      </c>
      <c r="F116" s="370"/>
      <c r="G116" s="371"/>
      <c r="H116" s="95" t="s">
        <v>139</v>
      </c>
      <c r="I116" s="94"/>
      <c r="J116" s="94"/>
      <c r="K116" s="93"/>
      <c r="L116" s="92"/>
      <c r="M116" s="88"/>
      <c r="N116" s="92"/>
      <c r="O116" s="89"/>
      <c r="P116" s="92"/>
      <c r="Q116" s="89"/>
      <c r="R116" s="92"/>
      <c r="S116" s="89"/>
      <c r="T116" s="92"/>
      <c r="U116" s="89"/>
      <c r="V116" s="92"/>
      <c r="W116" s="89"/>
      <c r="X116" s="92"/>
      <c r="Y116" s="89"/>
      <c r="Z116" s="92"/>
      <c r="AA116" s="91"/>
      <c r="AB116" s="90" t="s">
        <v>138</v>
      </c>
      <c r="AC116" s="89"/>
      <c r="AD116" s="89"/>
      <c r="AE116" s="88"/>
      <c r="AF116" s="87"/>
      <c r="AG116" s="87"/>
      <c r="AH116" s="67"/>
      <c r="AI116" s="86" t="s">
        <v>137</v>
      </c>
      <c r="AJ116" s="85">
        <f t="shared" ref="AJ116:BB116" si="14">SUM(AJ118:AJ129)</f>
        <v>1</v>
      </c>
      <c r="AK116" s="84">
        <f t="shared" si="14"/>
        <v>0</v>
      </c>
      <c r="AL116" s="83">
        <f t="shared" si="14"/>
        <v>0</v>
      </c>
      <c r="AM116" s="85">
        <f t="shared" si="14"/>
        <v>1</v>
      </c>
      <c r="AN116" s="84">
        <f t="shared" si="14"/>
        <v>0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0</v>
      </c>
      <c r="AT116" s="84">
        <f t="shared" si="14"/>
        <v>0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0.33333333333333331</v>
      </c>
      <c r="BG116" s="5">
        <f>SUM(AM116:AO116,AY116)/$BG$5</f>
        <v>0.33333333333333331</v>
      </c>
      <c r="BH116" s="5">
        <f>SUM(AP116:AR116,AZ116)/$BG$5</f>
        <v>0</v>
      </c>
      <c r="BI116" s="5">
        <f>SUM(AS116:AU116,BA116)/$BG$5</f>
        <v>0</v>
      </c>
      <c r="BJ116" s="5">
        <f>SUM(AV116:AX116,BB116)/$BG$5</f>
        <v>0</v>
      </c>
    </row>
    <row r="117" spans="2:62" ht="37.5" thickBot="1" x14ac:dyDescent="0.3">
      <c r="B117" s="78"/>
      <c r="C117" s="77"/>
      <c r="D117" s="76"/>
      <c r="E117" s="75"/>
      <c r="F117" s="75"/>
      <c r="G117" s="74"/>
      <c r="H117" s="73"/>
      <c r="I117" s="70"/>
      <c r="J117" s="70"/>
      <c r="K117" s="72"/>
      <c r="L117" s="70"/>
      <c r="M117" s="69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1"/>
      <c r="AC117" s="70"/>
      <c r="AD117" s="70"/>
      <c r="AE117" s="69"/>
      <c r="AF117" s="68"/>
      <c r="AG117" s="68"/>
      <c r="AH117" s="67"/>
      <c r="AI117" s="66" t="s">
        <v>135</v>
      </c>
      <c r="AJ117" s="65">
        <f t="shared" ref="AJ117:BB117" si="15">AJ116/3</f>
        <v>0.33333333333333331</v>
      </c>
      <c r="AK117" s="64">
        <f t="shared" si="15"/>
        <v>0</v>
      </c>
      <c r="AL117" s="63">
        <f t="shared" si="15"/>
        <v>0</v>
      </c>
      <c r="AM117" s="65">
        <f t="shared" si="15"/>
        <v>0.33333333333333331</v>
      </c>
      <c r="AN117" s="64">
        <f t="shared" si="15"/>
        <v>0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0</v>
      </c>
      <c r="AT117" s="64">
        <f t="shared" si="15"/>
        <v>0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0.45" customHeight="1" x14ac:dyDescent="0.2">
      <c r="B118" s="30"/>
      <c r="C118" s="338">
        <v>1</v>
      </c>
      <c r="D118" s="46"/>
      <c r="E118" s="45"/>
      <c r="F118" s="45"/>
      <c r="G118" s="44"/>
      <c r="H118" s="395" t="s">
        <v>238</v>
      </c>
      <c r="I118" s="342">
        <v>17</v>
      </c>
      <c r="J118" s="342">
        <v>9</v>
      </c>
      <c r="K118" s="342">
        <v>5</v>
      </c>
      <c r="L118" s="42" t="s">
        <v>131</v>
      </c>
      <c r="M118" s="43" t="s">
        <v>132</v>
      </c>
      <c r="N118" s="42" t="s">
        <v>129</v>
      </c>
      <c r="O118" s="41"/>
      <c r="P118" s="42" t="s">
        <v>128</v>
      </c>
      <c r="Q118" s="41"/>
      <c r="R118" s="42" t="s">
        <v>127</v>
      </c>
      <c r="S118" s="41"/>
      <c r="T118" s="42" t="s">
        <v>126</v>
      </c>
      <c r="U118" s="41"/>
      <c r="V118" s="42" t="s">
        <v>125</v>
      </c>
      <c r="W118" s="41"/>
      <c r="X118" s="42" t="s">
        <v>124</v>
      </c>
      <c r="Y118" s="41"/>
      <c r="Z118" s="42" t="s">
        <v>123</v>
      </c>
      <c r="AA118" s="41"/>
      <c r="AB118" s="40"/>
      <c r="AC118" s="41"/>
      <c r="AD118" s="40"/>
      <c r="AE118" s="58"/>
      <c r="AF118" s="346"/>
      <c r="AG118" s="346"/>
      <c r="AH118" s="38"/>
      <c r="AI118" s="9"/>
      <c r="AJ118" s="349">
        <f>SUMPRODUCT(LEN($M118:$AA121)-LEN(SUBSTITUTE($M118:$AA121,"A", "")))</f>
        <v>1</v>
      </c>
      <c r="AK118" s="352">
        <f>SUMPRODUCT(LEN($AD118:$AD121)-LEN(SUBSTITUTE($AD118:$AD121,"A", "")))</f>
        <v>0</v>
      </c>
      <c r="AL118" s="335">
        <f>SUMPRODUCT(LEN($AC118:$AC121)-LEN(SUBSTITUTE($AC118:$AC121,"A", "")))</f>
        <v>0</v>
      </c>
      <c r="AM118" s="349">
        <f>SUMPRODUCT(LEN($M118:$AA121)-LEN(SUBSTITUTE($M118:$AA121,"S", "")))</f>
        <v>1</v>
      </c>
      <c r="AN118" s="352">
        <f>SUMPRODUCT(LEN($AD118:$AD121)-LEN(SUBSTITUTE($AD118:$AD121,"S", "")))</f>
        <v>0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0</v>
      </c>
      <c r="AT118" s="352">
        <f>SUMPRODUCT(LEN($AD118:$AD121)-LEN(SUBSTITUTE($AD118:$AD121,"G", "")))</f>
        <v>0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0.45" customHeight="1" thickBot="1" x14ac:dyDescent="0.25">
      <c r="B119" s="30"/>
      <c r="C119" s="339"/>
      <c r="D119" s="37"/>
      <c r="E119" s="36"/>
      <c r="F119" s="36"/>
      <c r="G119" s="35"/>
      <c r="H119" s="396"/>
      <c r="I119" s="343"/>
      <c r="J119" s="343"/>
      <c r="K119" s="343"/>
      <c r="L119" s="33" t="s">
        <v>122</v>
      </c>
      <c r="M119" s="34" t="s">
        <v>113</v>
      </c>
      <c r="N119" s="33" t="s">
        <v>121</v>
      </c>
      <c r="O119" s="32"/>
      <c r="P119" s="33" t="s">
        <v>120</v>
      </c>
      <c r="Q119" s="32"/>
      <c r="R119" s="33" t="s">
        <v>119</v>
      </c>
      <c r="S119" s="32"/>
      <c r="T119" s="33" t="s">
        <v>118</v>
      </c>
      <c r="U119" s="32"/>
      <c r="V119" s="33" t="s">
        <v>117</v>
      </c>
      <c r="W119" s="32"/>
      <c r="X119" s="33" t="s">
        <v>116</v>
      </c>
      <c r="Y119" s="32"/>
      <c r="Z119" s="33" t="s">
        <v>115</v>
      </c>
      <c r="AA119" s="32"/>
      <c r="AB119" s="31"/>
      <c r="AC119" s="32"/>
      <c r="AD119" s="31"/>
      <c r="AE119" s="57"/>
      <c r="AF119" s="347"/>
      <c r="AG119" s="347"/>
      <c r="AH119" s="21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0.45" customHeight="1" x14ac:dyDescent="0.2">
      <c r="B120" s="30"/>
      <c r="C120" s="340"/>
      <c r="D120" s="29"/>
      <c r="E120" s="28"/>
      <c r="F120" s="28"/>
      <c r="G120" s="27"/>
      <c r="H120" s="360"/>
      <c r="I120" s="344"/>
      <c r="J120" s="344"/>
      <c r="K120" s="344"/>
      <c r="L120" s="25" t="s">
        <v>114</v>
      </c>
      <c r="M120" s="26" t="s">
        <v>113</v>
      </c>
      <c r="N120" s="25" t="s">
        <v>112</v>
      </c>
      <c r="O120" s="24"/>
      <c r="P120" s="25" t="s">
        <v>111</v>
      </c>
      <c r="Q120" s="24"/>
      <c r="R120" s="25" t="s">
        <v>110</v>
      </c>
      <c r="S120" s="24"/>
      <c r="T120" s="25" t="s">
        <v>109</v>
      </c>
      <c r="U120" s="24"/>
      <c r="V120" s="25" t="s">
        <v>108</v>
      </c>
      <c r="W120" s="24"/>
      <c r="X120" s="25" t="s">
        <v>107</v>
      </c>
      <c r="Y120" s="24"/>
      <c r="Z120" s="25" t="s">
        <v>106</v>
      </c>
      <c r="AA120" s="24"/>
      <c r="AB120" s="23"/>
      <c r="AC120" s="24"/>
      <c r="AD120" s="23"/>
      <c r="AE120" s="57"/>
      <c r="AF120" s="347"/>
      <c r="AG120" s="347"/>
      <c r="AH120" s="21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1" customHeight="1" thickBot="1" x14ac:dyDescent="0.25">
      <c r="B121" s="30"/>
      <c r="C121" s="355"/>
      <c r="D121" s="54"/>
      <c r="E121" s="53"/>
      <c r="F121" s="53"/>
      <c r="G121" s="52"/>
      <c r="H121" s="361"/>
      <c r="I121" s="356"/>
      <c r="J121" s="356"/>
      <c r="K121" s="356"/>
      <c r="L121" s="50" t="s">
        <v>105</v>
      </c>
      <c r="M121" s="51" t="s">
        <v>130</v>
      </c>
      <c r="N121" s="50" t="s">
        <v>104</v>
      </c>
      <c r="O121" s="49"/>
      <c r="P121" s="50" t="s">
        <v>103</v>
      </c>
      <c r="Q121" s="49"/>
      <c r="R121" s="50" t="s">
        <v>102</v>
      </c>
      <c r="S121" s="49"/>
      <c r="T121" s="50">
        <v>20</v>
      </c>
      <c r="U121" s="49"/>
      <c r="V121" s="50" t="s">
        <v>101</v>
      </c>
      <c r="W121" s="49"/>
      <c r="X121" s="50" t="s">
        <v>100</v>
      </c>
      <c r="Y121" s="49"/>
      <c r="Z121" s="50" t="s">
        <v>99</v>
      </c>
      <c r="AA121" s="49"/>
      <c r="AB121" s="14"/>
      <c r="AC121" s="49"/>
      <c r="AD121" s="14"/>
      <c r="AE121" s="56"/>
      <c r="AF121" s="357"/>
      <c r="AG121" s="357"/>
      <c r="AH121" s="47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0.45" customHeight="1" x14ac:dyDescent="0.2">
      <c r="B122" s="30"/>
      <c r="C122" s="338">
        <v>2</v>
      </c>
      <c r="D122" s="46"/>
      <c r="E122" s="45"/>
      <c r="F122" s="45"/>
      <c r="G122" s="44"/>
      <c r="H122" s="358"/>
      <c r="I122" s="342">
        <v>16</v>
      </c>
      <c r="J122" s="342">
        <v>8</v>
      </c>
      <c r="K122" s="342">
        <v>5</v>
      </c>
      <c r="L122" s="42" t="s">
        <v>131</v>
      </c>
      <c r="M122" s="115" t="s">
        <v>113</v>
      </c>
      <c r="N122" s="42" t="s">
        <v>129</v>
      </c>
      <c r="O122" s="41"/>
      <c r="P122" s="42" t="s">
        <v>128</v>
      </c>
      <c r="Q122" s="41"/>
      <c r="R122" s="42" t="s">
        <v>127</v>
      </c>
      <c r="S122" s="41"/>
      <c r="T122" s="42" t="s">
        <v>126</v>
      </c>
      <c r="U122" s="41"/>
      <c r="V122" s="42" t="s">
        <v>125</v>
      </c>
      <c r="W122" s="41"/>
      <c r="X122" s="42" t="s">
        <v>124</v>
      </c>
      <c r="Y122" s="41"/>
      <c r="Z122" s="42" t="s">
        <v>123</v>
      </c>
      <c r="AA122" s="41"/>
      <c r="AB122" s="40"/>
      <c r="AC122" s="41"/>
      <c r="AD122" s="40"/>
      <c r="AE122" s="39"/>
      <c r="AF122" s="346"/>
      <c r="AG122" s="346"/>
      <c r="AH122" s="38"/>
      <c r="AI122" s="9"/>
      <c r="AJ122" s="349">
        <f>SUMPRODUCT(LEN($M122:$AA125)-LEN(SUBSTITUTE($M122:$AA125,"A", "")))</f>
        <v>0</v>
      </c>
      <c r="AK122" s="352">
        <f>SUMPRODUCT(LEN($AD122:$AD125)-LEN(SUBSTITUTE($AD122:$AD125,"A", "")))</f>
        <v>0</v>
      </c>
      <c r="AL122" s="335">
        <f>SUMPRODUCT(LEN($AC122:$AC125)-LEN(SUBSTITUTE($AC122:$AC125,"A", "")))</f>
        <v>0</v>
      </c>
      <c r="AM122" s="349">
        <f>SUMPRODUCT(LEN($M122:$AA125)-LEN(SUBSTITUTE($M122:$AA125,"S", "")))</f>
        <v>0</v>
      </c>
      <c r="AN122" s="352">
        <f>SUMPRODUCT(LEN($AD122:$AD125)-LEN(SUBSTITUTE($AD122:$AD125,"S", "")))</f>
        <v>0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0</v>
      </c>
      <c r="AT122" s="352">
        <f>SUMPRODUCT(LEN($AD122:$AD125)-LEN(SUBSTITUTE($AD122:$AD125,"G", "")))</f>
        <v>0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0.45" customHeight="1" thickBot="1" x14ac:dyDescent="0.25">
      <c r="B123" s="30"/>
      <c r="C123" s="339"/>
      <c r="D123" s="37"/>
      <c r="E123" s="36"/>
      <c r="F123" s="36"/>
      <c r="G123" s="35"/>
      <c r="H123" s="359"/>
      <c r="I123" s="343"/>
      <c r="J123" s="343"/>
      <c r="K123" s="343"/>
      <c r="L123" s="33" t="s">
        <v>122</v>
      </c>
      <c r="M123" s="34" t="s">
        <v>113</v>
      </c>
      <c r="N123" s="33" t="s">
        <v>121</v>
      </c>
      <c r="O123" s="32"/>
      <c r="P123" s="33" t="s">
        <v>120</v>
      </c>
      <c r="Q123" s="32"/>
      <c r="R123" s="33" t="s">
        <v>119</v>
      </c>
      <c r="S123" s="32"/>
      <c r="T123" s="33" t="s">
        <v>118</v>
      </c>
      <c r="U123" s="32"/>
      <c r="V123" s="33" t="s">
        <v>117</v>
      </c>
      <c r="W123" s="32"/>
      <c r="X123" s="33" t="s">
        <v>116</v>
      </c>
      <c r="Y123" s="32"/>
      <c r="Z123" s="33" t="s">
        <v>115</v>
      </c>
      <c r="AA123" s="32"/>
      <c r="AB123" s="31"/>
      <c r="AC123" s="32"/>
      <c r="AD123" s="31"/>
      <c r="AE123" s="22"/>
      <c r="AF123" s="347"/>
      <c r="AG123" s="347"/>
      <c r="AH123" s="21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0.45" customHeight="1" x14ac:dyDescent="0.2">
      <c r="B124" s="30"/>
      <c r="C124" s="340"/>
      <c r="D124" s="29"/>
      <c r="E124" s="28"/>
      <c r="F124" s="28"/>
      <c r="G124" s="27"/>
      <c r="H124" s="360"/>
      <c r="I124" s="344"/>
      <c r="J124" s="344"/>
      <c r="K124" s="344"/>
      <c r="L124" s="25" t="s">
        <v>114</v>
      </c>
      <c r="M124" s="26" t="s">
        <v>113</v>
      </c>
      <c r="N124" s="25" t="s">
        <v>112</v>
      </c>
      <c r="O124" s="24"/>
      <c r="P124" s="25" t="s">
        <v>111</v>
      </c>
      <c r="Q124" s="24"/>
      <c r="R124" s="25" t="s">
        <v>110</v>
      </c>
      <c r="S124" s="24"/>
      <c r="T124" s="25" t="s">
        <v>109</v>
      </c>
      <c r="U124" s="24"/>
      <c r="V124" s="25" t="s">
        <v>108</v>
      </c>
      <c r="W124" s="24"/>
      <c r="X124" s="25" t="s">
        <v>107</v>
      </c>
      <c r="Y124" s="24"/>
      <c r="Z124" s="25" t="s">
        <v>106</v>
      </c>
      <c r="AA124" s="24"/>
      <c r="AB124" s="23"/>
      <c r="AC124" s="24"/>
      <c r="AD124" s="23"/>
      <c r="AE124" s="22"/>
      <c r="AF124" s="347"/>
      <c r="AG124" s="347"/>
      <c r="AH124" s="21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1" customHeight="1" thickBot="1" x14ac:dyDescent="0.25">
      <c r="B125" s="30"/>
      <c r="C125" s="355"/>
      <c r="D125" s="54"/>
      <c r="E125" s="53"/>
      <c r="F125" s="53"/>
      <c r="G125" s="52"/>
      <c r="H125" s="361"/>
      <c r="I125" s="356"/>
      <c r="J125" s="356"/>
      <c r="K125" s="356"/>
      <c r="L125" s="50" t="s">
        <v>105</v>
      </c>
      <c r="M125" s="51"/>
      <c r="N125" s="50" t="s">
        <v>104</v>
      </c>
      <c r="O125" s="49"/>
      <c r="P125" s="50" t="s">
        <v>103</v>
      </c>
      <c r="Q125" s="49"/>
      <c r="R125" s="50" t="s">
        <v>102</v>
      </c>
      <c r="S125" s="49"/>
      <c r="T125" s="50">
        <v>20</v>
      </c>
      <c r="U125" s="49"/>
      <c r="V125" s="50" t="s">
        <v>101</v>
      </c>
      <c r="W125" s="49"/>
      <c r="X125" s="50" t="s">
        <v>100</v>
      </c>
      <c r="Y125" s="49"/>
      <c r="Z125" s="50" t="s">
        <v>99</v>
      </c>
      <c r="AA125" s="49"/>
      <c r="AB125" s="14"/>
      <c r="AC125" s="49"/>
      <c r="AD125" s="14"/>
      <c r="AE125" s="48"/>
      <c r="AF125" s="357"/>
      <c r="AG125" s="357"/>
      <c r="AH125" s="47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0.45" customHeight="1" x14ac:dyDescent="0.2">
      <c r="B126" s="30"/>
      <c r="C126" s="338">
        <v>3</v>
      </c>
      <c r="D126" s="46"/>
      <c r="E126" s="45"/>
      <c r="F126" s="45"/>
      <c r="G126" s="44"/>
      <c r="H126" s="358"/>
      <c r="I126" s="342">
        <v>12</v>
      </c>
      <c r="J126" s="342">
        <v>7</v>
      </c>
      <c r="K126" s="342" t="s">
        <v>95</v>
      </c>
      <c r="L126" s="42" t="s">
        <v>131</v>
      </c>
      <c r="M126" s="43"/>
      <c r="N126" s="42" t="s">
        <v>129</v>
      </c>
      <c r="O126" s="41"/>
      <c r="P126" s="42" t="s">
        <v>128</v>
      </c>
      <c r="Q126" s="41"/>
      <c r="R126" s="42" t="s">
        <v>127</v>
      </c>
      <c r="S126" s="41"/>
      <c r="T126" s="42" t="s">
        <v>126</v>
      </c>
      <c r="U126" s="41"/>
      <c r="V126" s="42" t="s">
        <v>125</v>
      </c>
      <c r="W126" s="41"/>
      <c r="X126" s="42" t="s">
        <v>124</v>
      </c>
      <c r="Y126" s="41"/>
      <c r="Z126" s="42" t="s">
        <v>123</v>
      </c>
      <c r="AA126" s="41"/>
      <c r="AB126" s="40"/>
      <c r="AC126" s="41"/>
      <c r="AD126" s="40"/>
      <c r="AE126" s="39"/>
      <c r="AF126" s="346"/>
      <c r="AG126" s="346"/>
      <c r="AH126" s="38"/>
      <c r="AI126" s="9"/>
      <c r="AJ126" s="349">
        <f>SUMPRODUCT(LEN($M126:$AA129)-LEN(SUBSTITUTE($M126:$AA129,"A", "")))</f>
        <v>0</v>
      </c>
      <c r="AK126" s="352">
        <f>SUMPRODUCT(LEN($AD126:$AD129)-LEN(SUBSTITUTE($AD126:$AD129,"A", "")))</f>
        <v>0</v>
      </c>
      <c r="AL126" s="335">
        <f>SUMPRODUCT(LEN($AC126:$AC129)-LEN(SUBSTITUTE($AC126:$AC129,"A", "")))</f>
        <v>0</v>
      </c>
      <c r="AM126" s="349">
        <f>SUMPRODUCT(LEN($M126:$AA129)-LEN(SUBSTITUTE($M126:$AA129,"S", "")))</f>
        <v>0</v>
      </c>
      <c r="AN126" s="352">
        <f>SUMPRODUCT(LEN($AD126:$AD129)-LEN(SUBSTITUTE($AD126:$AD129,"S", "")))</f>
        <v>0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0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0.45" customHeight="1" thickBot="1" x14ac:dyDescent="0.25">
      <c r="B127" s="30"/>
      <c r="C127" s="339"/>
      <c r="D127" s="37"/>
      <c r="E127" s="36"/>
      <c r="F127" s="36"/>
      <c r="G127" s="35"/>
      <c r="H127" s="359"/>
      <c r="I127" s="343"/>
      <c r="J127" s="343"/>
      <c r="K127" s="343"/>
      <c r="L127" s="33" t="s">
        <v>122</v>
      </c>
      <c r="M127" s="55"/>
      <c r="N127" s="33" t="s">
        <v>121</v>
      </c>
      <c r="O127" s="32"/>
      <c r="P127" s="33" t="s">
        <v>120</v>
      </c>
      <c r="Q127" s="32"/>
      <c r="R127" s="33" t="s">
        <v>119</v>
      </c>
      <c r="S127" s="32"/>
      <c r="T127" s="33" t="s">
        <v>118</v>
      </c>
      <c r="U127" s="32"/>
      <c r="V127" s="33" t="s">
        <v>117</v>
      </c>
      <c r="W127" s="32"/>
      <c r="X127" s="33" t="s">
        <v>116</v>
      </c>
      <c r="Y127" s="32"/>
      <c r="Z127" s="33" t="s">
        <v>115</v>
      </c>
      <c r="AA127" s="32"/>
      <c r="AB127" s="31"/>
      <c r="AC127" s="32"/>
      <c r="AD127" s="31"/>
      <c r="AE127" s="22"/>
      <c r="AF127" s="347"/>
      <c r="AG127" s="347"/>
      <c r="AH127" s="21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0.45" customHeight="1" x14ac:dyDescent="0.2">
      <c r="B128" s="30"/>
      <c r="C128" s="340"/>
      <c r="D128" s="29"/>
      <c r="E128" s="28"/>
      <c r="F128" s="28"/>
      <c r="G128" s="27"/>
      <c r="H128" s="360"/>
      <c r="I128" s="344"/>
      <c r="J128" s="344"/>
      <c r="K128" s="344"/>
      <c r="L128" s="25" t="s">
        <v>114</v>
      </c>
      <c r="M128" s="114"/>
      <c r="N128" s="25" t="s">
        <v>112</v>
      </c>
      <c r="O128" s="24"/>
      <c r="P128" s="25" t="s">
        <v>111</v>
      </c>
      <c r="Q128" s="24"/>
      <c r="R128" s="25" t="s">
        <v>110</v>
      </c>
      <c r="S128" s="24"/>
      <c r="T128" s="25" t="s">
        <v>109</v>
      </c>
      <c r="U128" s="24"/>
      <c r="V128" s="25" t="s">
        <v>108</v>
      </c>
      <c r="W128" s="24"/>
      <c r="X128" s="25" t="s">
        <v>107</v>
      </c>
      <c r="Y128" s="24"/>
      <c r="Z128" s="25" t="s">
        <v>106</v>
      </c>
      <c r="AA128" s="24"/>
      <c r="AB128" s="23"/>
      <c r="AC128" s="24"/>
      <c r="AD128" s="23"/>
      <c r="AE128" s="22"/>
      <c r="AF128" s="347"/>
      <c r="AG128" s="347"/>
      <c r="AH128" s="21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1" customHeight="1" thickBot="1" x14ac:dyDescent="0.25">
      <c r="B129" s="20"/>
      <c r="C129" s="341"/>
      <c r="D129" s="19"/>
      <c r="E129" s="18"/>
      <c r="F129" s="18"/>
      <c r="G129" s="17"/>
      <c r="H129" s="361"/>
      <c r="I129" s="345"/>
      <c r="J129" s="345"/>
      <c r="K129" s="345"/>
      <c r="L129" s="15" t="s">
        <v>105</v>
      </c>
      <c r="M129" s="16"/>
      <c r="N129" s="15" t="s">
        <v>104</v>
      </c>
      <c r="O129" s="13"/>
      <c r="P129" s="15" t="s">
        <v>103</v>
      </c>
      <c r="Q129" s="13"/>
      <c r="R129" s="15" t="s">
        <v>102</v>
      </c>
      <c r="S129" s="13"/>
      <c r="T129" s="15">
        <v>20</v>
      </c>
      <c r="U129" s="13"/>
      <c r="V129" s="15" t="s">
        <v>101</v>
      </c>
      <c r="W129" s="13"/>
      <c r="X129" s="15" t="s">
        <v>100</v>
      </c>
      <c r="Y129" s="13"/>
      <c r="Z129" s="15" t="s">
        <v>99</v>
      </c>
      <c r="AA129" s="13"/>
      <c r="AB129" s="14"/>
      <c r="AC129" s="13"/>
      <c r="AD129" s="12"/>
      <c r="AE129" s="11"/>
      <c r="AF129" s="348"/>
      <c r="AG129" s="348"/>
      <c r="AH129" s="10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112" t="s">
        <v>170</v>
      </c>
      <c r="F130" s="111"/>
      <c r="G130" s="110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107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96">
        <v>159</v>
      </c>
      <c r="E131" s="369">
        <v>292.5</v>
      </c>
      <c r="F131" s="370"/>
      <c r="G131" s="371"/>
      <c r="H131" s="95" t="s">
        <v>139</v>
      </c>
      <c r="I131" s="94"/>
      <c r="J131" s="94"/>
      <c r="K131" s="93"/>
      <c r="L131" s="92"/>
      <c r="M131" s="88"/>
      <c r="N131" s="92"/>
      <c r="O131" s="89"/>
      <c r="P131" s="92"/>
      <c r="Q131" s="89"/>
      <c r="R131" s="92"/>
      <c r="S131" s="89"/>
      <c r="T131" s="92"/>
      <c r="U131" s="89"/>
      <c r="V131" s="92"/>
      <c r="W131" s="89"/>
      <c r="X131" s="92"/>
      <c r="Y131" s="89"/>
      <c r="Z131" s="92"/>
      <c r="AA131" s="91"/>
      <c r="AB131" s="90" t="s">
        <v>138</v>
      </c>
      <c r="AC131" s="89"/>
      <c r="AD131" s="89"/>
      <c r="AE131" s="88"/>
      <c r="AF131" s="87"/>
      <c r="AG131" s="87"/>
      <c r="AH131" s="67"/>
      <c r="AI131" s="86" t="s">
        <v>137</v>
      </c>
      <c r="AJ131" s="85">
        <f t="shared" ref="AJ131:BB131" si="16">SUM(AJ133:AJ144)</f>
        <v>0</v>
      </c>
      <c r="AK131" s="84">
        <f t="shared" si="16"/>
        <v>0</v>
      </c>
      <c r="AL131" s="83">
        <f t="shared" si="16"/>
        <v>0</v>
      </c>
      <c r="AM131" s="85">
        <f t="shared" si="16"/>
        <v>0</v>
      </c>
      <c r="AN131" s="84">
        <f t="shared" si="16"/>
        <v>0</v>
      </c>
      <c r="AO131" s="83">
        <f t="shared" si="16"/>
        <v>0</v>
      </c>
      <c r="AP131" s="85">
        <f t="shared" si="16"/>
        <v>0</v>
      </c>
      <c r="AQ131" s="84">
        <f t="shared" si="16"/>
        <v>0</v>
      </c>
      <c r="AR131" s="83">
        <f t="shared" si="16"/>
        <v>0</v>
      </c>
      <c r="AS131" s="85">
        <f t="shared" si="16"/>
        <v>0</v>
      </c>
      <c r="AT131" s="84">
        <f t="shared" si="16"/>
        <v>0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0</v>
      </c>
      <c r="AZ131" s="81">
        <f t="shared" si="16"/>
        <v>0</v>
      </c>
      <c r="BA131" s="81">
        <f t="shared" si="16"/>
        <v>0</v>
      </c>
      <c r="BB131" s="80">
        <f t="shared" si="16"/>
        <v>0</v>
      </c>
      <c r="BC131" s="79" t="s">
        <v>136</v>
      </c>
      <c r="BF131" s="5">
        <f>SUM(AJ131:AL131)/$BG$5</f>
        <v>0</v>
      </c>
      <c r="BG131" s="5">
        <f>SUM(AM131:AO131,AY131)/$BG$5</f>
        <v>0</v>
      </c>
      <c r="BH131" s="5">
        <f>SUM(AP131:AR131,AZ131)/$BG$5</f>
        <v>0</v>
      </c>
      <c r="BI131" s="5">
        <f>SUM(AS131:AU131,BA131)/$BG$5</f>
        <v>0</v>
      </c>
      <c r="BJ131" s="5">
        <f>SUM(AV131:AX131,BB131)/$BG$5</f>
        <v>0</v>
      </c>
    </row>
    <row r="132" spans="2:62" ht="37.5" thickBot="1" x14ac:dyDescent="0.3">
      <c r="B132" s="78"/>
      <c r="C132" s="77"/>
      <c r="D132" s="76"/>
      <c r="E132" s="75"/>
      <c r="F132" s="75"/>
      <c r="G132" s="74"/>
      <c r="H132" s="73"/>
      <c r="I132" s="70"/>
      <c r="J132" s="70"/>
      <c r="K132" s="72"/>
      <c r="L132" s="70"/>
      <c r="M132" s="69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1"/>
      <c r="AC132" s="70"/>
      <c r="AD132" s="70"/>
      <c r="AE132" s="69"/>
      <c r="AF132" s="68"/>
      <c r="AG132" s="68"/>
      <c r="AH132" s="67"/>
      <c r="AI132" s="66" t="s">
        <v>135</v>
      </c>
      <c r="AJ132" s="65">
        <f t="shared" ref="AJ132:BB132" si="17">AJ131/3</f>
        <v>0</v>
      </c>
      <c r="AK132" s="64">
        <f t="shared" si="17"/>
        <v>0</v>
      </c>
      <c r="AL132" s="63">
        <f t="shared" si="17"/>
        <v>0</v>
      </c>
      <c r="AM132" s="65">
        <f t="shared" si="17"/>
        <v>0</v>
      </c>
      <c r="AN132" s="64">
        <f t="shared" si="17"/>
        <v>0</v>
      </c>
      <c r="AO132" s="63">
        <f t="shared" si="17"/>
        <v>0</v>
      </c>
      <c r="AP132" s="65">
        <f t="shared" si="17"/>
        <v>0</v>
      </c>
      <c r="AQ132" s="64">
        <f t="shared" si="17"/>
        <v>0</v>
      </c>
      <c r="AR132" s="63">
        <f t="shared" si="17"/>
        <v>0</v>
      </c>
      <c r="AS132" s="65">
        <f t="shared" si="17"/>
        <v>0</v>
      </c>
      <c r="AT132" s="64">
        <f t="shared" si="17"/>
        <v>0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0</v>
      </c>
      <c r="AZ132" s="61">
        <f t="shared" si="17"/>
        <v>0</v>
      </c>
      <c r="BA132" s="61">
        <f t="shared" si="17"/>
        <v>0</v>
      </c>
      <c r="BB132" s="60">
        <f t="shared" si="17"/>
        <v>0</v>
      </c>
      <c r="BC132" s="59" t="s">
        <v>134</v>
      </c>
    </row>
    <row r="133" spans="2:62" ht="20.45" customHeight="1" x14ac:dyDescent="0.2">
      <c r="B133" s="30"/>
      <c r="C133" s="338">
        <v>1</v>
      </c>
      <c r="D133" s="46"/>
      <c r="E133" s="45"/>
      <c r="F133" s="45"/>
      <c r="G133" s="44"/>
      <c r="H133" s="395" t="s">
        <v>183</v>
      </c>
      <c r="I133" s="342">
        <v>16</v>
      </c>
      <c r="J133" s="342">
        <v>7</v>
      </c>
      <c r="K133" s="342">
        <v>5</v>
      </c>
      <c r="L133" s="42" t="s">
        <v>131</v>
      </c>
      <c r="M133" s="115" t="s">
        <v>113</v>
      </c>
      <c r="N133" s="42" t="s">
        <v>129</v>
      </c>
      <c r="O133" s="41"/>
      <c r="P133" s="42" t="s">
        <v>128</v>
      </c>
      <c r="Q133" s="41"/>
      <c r="R133" s="42" t="s">
        <v>127</v>
      </c>
      <c r="S133" s="41"/>
      <c r="T133" s="42" t="s">
        <v>126</v>
      </c>
      <c r="U133" s="41"/>
      <c r="V133" s="42" t="s">
        <v>125</v>
      </c>
      <c r="W133" s="41"/>
      <c r="X133" s="42" t="s">
        <v>124</v>
      </c>
      <c r="Y133" s="41"/>
      <c r="Z133" s="42" t="s">
        <v>123</v>
      </c>
      <c r="AA133" s="41"/>
      <c r="AB133" s="40"/>
      <c r="AC133" s="41"/>
      <c r="AD133" s="40"/>
      <c r="AE133" s="58"/>
      <c r="AF133" s="346"/>
      <c r="AG133" s="346"/>
      <c r="AH133" s="38"/>
      <c r="AI133" s="9"/>
      <c r="AJ133" s="349">
        <f>SUMPRODUCT(LEN($M133:$AA136)-LEN(SUBSTITUTE($M133:$AA136,"A", "")))</f>
        <v>0</v>
      </c>
      <c r="AK133" s="352">
        <f>SUMPRODUCT(LEN($AD133:$AD136)-LEN(SUBSTITUTE($AD133:$AD136,"A", "")))</f>
        <v>0</v>
      </c>
      <c r="AL133" s="335">
        <f>SUMPRODUCT(LEN($AC133:$AC136)-LEN(SUBSTITUTE($AC133:$AC136,"A", "")))</f>
        <v>0</v>
      </c>
      <c r="AM133" s="349">
        <f>SUMPRODUCT(LEN($M133:$AA136)-LEN(SUBSTITUTE($M133:$AA136,"S", "")))</f>
        <v>0</v>
      </c>
      <c r="AN133" s="352">
        <f>SUMPRODUCT(LEN($AD133:$AD136)-LEN(SUBSTITUTE($AD133:$AD136,"S", "")))</f>
        <v>0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0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0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0</v>
      </c>
      <c r="BB133" s="413">
        <f>SUMPRODUCT(LEN($AE133:$AE136)-LEN(SUBSTITUTE($AE133:$AE136,"M", "")))</f>
        <v>0</v>
      </c>
    </row>
    <row r="134" spans="2:62" ht="20.45" customHeight="1" thickBot="1" x14ac:dyDescent="0.25">
      <c r="B134" s="30"/>
      <c r="C134" s="339"/>
      <c r="D134" s="37"/>
      <c r="E134" s="36"/>
      <c r="F134" s="36"/>
      <c r="G134" s="35"/>
      <c r="H134" s="396"/>
      <c r="I134" s="343"/>
      <c r="J134" s="343"/>
      <c r="K134" s="343"/>
      <c r="L134" s="33" t="s">
        <v>122</v>
      </c>
      <c r="M134" s="34" t="s">
        <v>113</v>
      </c>
      <c r="N134" s="33" t="s">
        <v>121</v>
      </c>
      <c r="O134" s="32"/>
      <c r="P134" s="33" t="s">
        <v>120</v>
      </c>
      <c r="Q134" s="32"/>
      <c r="R134" s="33" t="s">
        <v>119</v>
      </c>
      <c r="S134" s="32"/>
      <c r="T134" s="33" t="s">
        <v>118</v>
      </c>
      <c r="U134" s="32"/>
      <c r="V134" s="33" t="s">
        <v>117</v>
      </c>
      <c r="W134" s="32"/>
      <c r="X134" s="33" t="s">
        <v>116</v>
      </c>
      <c r="Y134" s="32"/>
      <c r="Z134" s="33" t="s">
        <v>115</v>
      </c>
      <c r="AA134" s="32"/>
      <c r="AB134" s="31"/>
      <c r="AC134" s="32"/>
      <c r="AD134" s="31"/>
      <c r="AE134" s="57"/>
      <c r="AF134" s="347"/>
      <c r="AG134" s="347"/>
      <c r="AH134" s="21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0.45" customHeight="1" x14ac:dyDescent="0.2">
      <c r="B135" s="30"/>
      <c r="C135" s="340"/>
      <c r="D135" s="29"/>
      <c r="E135" s="28"/>
      <c r="F135" s="28"/>
      <c r="G135" s="27"/>
      <c r="H135" s="360">
        <v>159</v>
      </c>
      <c r="I135" s="344"/>
      <c r="J135" s="344"/>
      <c r="K135" s="344"/>
      <c r="L135" s="25" t="s">
        <v>114</v>
      </c>
      <c r="M135" s="114"/>
      <c r="N135" s="25" t="s">
        <v>112</v>
      </c>
      <c r="O135" s="24"/>
      <c r="P135" s="25" t="s">
        <v>111</v>
      </c>
      <c r="Q135" s="24"/>
      <c r="R135" s="25" t="s">
        <v>110</v>
      </c>
      <c r="S135" s="24"/>
      <c r="T135" s="25" t="s">
        <v>109</v>
      </c>
      <c r="U135" s="24"/>
      <c r="V135" s="25" t="s">
        <v>108</v>
      </c>
      <c r="W135" s="24"/>
      <c r="X135" s="25" t="s">
        <v>107</v>
      </c>
      <c r="Y135" s="24"/>
      <c r="Z135" s="25" t="s">
        <v>106</v>
      </c>
      <c r="AA135" s="24"/>
      <c r="AB135" s="23"/>
      <c r="AC135" s="24"/>
      <c r="AD135" s="23"/>
      <c r="AE135" s="57"/>
      <c r="AF135" s="347"/>
      <c r="AG135" s="347"/>
      <c r="AH135" s="21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1" customHeight="1" thickBot="1" x14ac:dyDescent="0.25">
      <c r="B136" s="30"/>
      <c r="C136" s="355"/>
      <c r="D136" s="54"/>
      <c r="E136" s="53"/>
      <c r="F136" s="53"/>
      <c r="G136" s="52"/>
      <c r="H136" s="361"/>
      <c r="I136" s="356"/>
      <c r="J136" s="356"/>
      <c r="K136" s="356"/>
      <c r="L136" s="50" t="s">
        <v>105</v>
      </c>
      <c r="M136" s="51"/>
      <c r="N136" s="50" t="s">
        <v>104</v>
      </c>
      <c r="O136" s="49"/>
      <c r="P136" s="50" t="s">
        <v>103</v>
      </c>
      <c r="Q136" s="49"/>
      <c r="R136" s="50" t="s">
        <v>102</v>
      </c>
      <c r="S136" s="49"/>
      <c r="T136" s="50">
        <v>20</v>
      </c>
      <c r="U136" s="49"/>
      <c r="V136" s="50" t="s">
        <v>101</v>
      </c>
      <c r="W136" s="49"/>
      <c r="X136" s="50" t="s">
        <v>100</v>
      </c>
      <c r="Y136" s="49"/>
      <c r="Z136" s="50" t="s">
        <v>99</v>
      </c>
      <c r="AA136" s="49"/>
      <c r="AB136" s="14"/>
      <c r="AC136" s="49"/>
      <c r="AD136" s="14"/>
      <c r="AE136" s="56"/>
      <c r="AF136" s="357"/>
      <c r="AG136" s="357"/>
      <c r="AH136" s="47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0.45" customHeight="1" x14ac:dyDescent="0.2">
      <c r="B137" s="30"/>
      <c r="C137" s="338">
        <v>2</v>
      </c>
      <c r="D137" s="46"/>
      <c r="E137" s="45"/>
      <c r="F137" s="45"/>
      <c r="G137" s="44"/>
      <c r="H137" s="358"/>
      <c r="I137" s="342">
        <v>17</v>
      </c>
      <c r="J137" s="342">
        <v>8</v>
      </c>
      <c r="K137" s="342">
        <v>5</v>
      </c>
      <c r="L137" s="42" t="s">
        <v>131</v>
      </c>
      <c r="M137" s="115" t="s">
        <v>113</v>
      </c>
      <c r="N137" s="42" t="s">
        <v>129</v>
      </c>
      <c r="O137" s="41"/>
      <c r="P137" s="42" t="s">
        <v>128</v>
      </c>
      <c r="Q137" s="41"/>
      <c r="R137" s="42" t="s">
        <v>127</v>
      </c>
      <c r="S137" s="41"/>
      <c r="T137" s="42" t="s">
        <v>126</v>
      </c>
      <c r="U137" s="41"/>
      <c r="V137" s="42" t="s">
        <v>125</v>
      </c>
      <c r="W137" s="41"/>
      <c r="X137" s="42" t="s">
        <v>124</v>
      </c>
      <c r="Y137" s="41"/>
      <c r="Z137" s="42" t="s">
        <v>123</v>
      </c>
      <c r="AA137" s="41"/>
      <c r="AB137" s="40"/>
      <c r="AC137" s="41"/>
      <c r="AD137" s="40"/>
      <c r="AE137" s="39"/>
      <c r="AF137" s="346"/>
      <c r="AG137" s="346"/>
      <c r="AH137" s="38"/>
      <c r="AI137" s="9"/>
      <c r="AJ137" s="349">
        <f>SUMPRODUCT(LEN($M137:$AA140)-LEN(SUBSTITUTE($M137:$AA140,"A", "")))</f>
        <v>0</v>
      </c>
      <c r="AK137" s="352">
        <f>SUMPRODUCT(LEN($AD137:$AD140)-LEN(SUBSTITUTE($AD137:$AD140,"A", "")))</f>
        <v>0</v>
      </c>
      <c r="AL137" s="335">
        <f>SUMPRODUCT(LEN($AC137:$AC140)-LEN(SUBSTITUTE($AC137:$AC140,"A", "")))</f>
        <v>0</v>
      </c>
      <c r="AM137" s="349">
        <f>SUMPRODUCT(LEN($M137:$AA140)-LEN(SUBSTITUTE($M137:$AA140,"S", "")))</f>
        <v>0</v>
      </c>
      <c r="AN137" s="352">
        <f>SUMPRODUCT(LEN($AD137:$AD140)-LEN(SUBSTITUTE($AD137:$AD140,"S", "")))</f>
        <v>0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0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0.45" customHeight="1" thickBot="1" x14ac:dyDescent="0.25">
      <c r="B138" s="30"/>
      <c r="C138" s="339"/>
      <c r="D138" s="37"/>
      <c r="E138" s="36"/>
      <c r="F138" s="36"/>
      <c r="G138" s="35"/>
      <c r="H138" s="359"/>
      <c r="I138" s="343"/>
      <c r="J138" s="343"/>
      <c r="K138" s="343"/>
      <c r="L138" s="33" t="s">
        <v>122</v>
      </c>
      <c r="M138" s="34" t="s">
        <v>113</v>
      </c>
      <c r="N138" s="33" t="s">
        <v>121</v>
      </c>
      <c r="O138" s="32"/>
      <c r="P138" s="33" t="s">
        <v>120</v>
      </c>
      <c r="Q138" s="32"/>
      <c r="R138" s="33" t="s">
        <v>119</v>
      </c>
      <c r="S138" s="32"/>
      <c r="T138" s="33" t="s">
        <v>118</v>
      </c>
      <c r="U138" s="32"/>
      <c r="V138" s="33" t="s">
        <v>117</v>
      </c>
      <c r="W138" s="32"/>
      <c r="X138" s="33" t="s">
        <v>116</v>
      </c>
      <c r="Y138" s="32"/>
      <c r="Z138" s="33" t="s">
        <v>115</v>
      </c>
      <c r="AA138" s="32"/>
      <c r="AB138" s="31"/>
      <c r="AC138" s="32"/>
      <c r="AD138" s="31"/>
      <c r="AE138" s="22"/>
      <c r="AF138" s="347"/>
      <c r="AG138" s="347"/>
      <c r="AH138" s="21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0.45" customHeight="1" x14ac:dyDescent="0.2">
      <c r="B139" s="30"/>
      <c r="C139" s="340"/>
      <c r="D139" s="29"/>
      <c r="E139" s="28"/>
      <c r="F139" s="28"/>
      <c r="G139" s="27"/>
      <c r="H139" s="360"/>
      <c r="I139" s="344"/>
      <c r="J139" s="344"/>
      <c r="K139" s="344"/>
      <c r="L139" s="25" t="s">
        <v>114</v>
      </c>
      <c r="M139" s="26" t="s">
        <v>113</v>
      </c>
      <c r="N139" s="25" t="s">
        <v>112</v>
      </c>
      <c r="O139" s="24"/>
      <c r="P139" s="25" t="s">
        <v>111</v>
      </c>
      <c r="Q139" s="24"/>
      <c r="R139" s="25" t="s">
        <v>110</v>
      </c>
      <c r="S139" s="24"/>
      <c r="T139" s="25" t="s">
        <v>109</v>
      </c>
      <c r="U139" s="24"/>
      <c r="V139" s="25" t="s">
        <v>108</v>
      </c>
      <c r="W139" s="24"/>
      <c r="X139" s="25" t="s">
        <v>107</v>
      </c>
      <c r="Y139" s="24"/>
      <c r="Z139" s="25" t="s">
        <v>106</v>
      </c>
      <c r="AA139" s="24"/>
      <c r="AB139" s="23"/>
      <c r="AC139" s="24"/>
      <c r="AD139" s="23"/>
      <c r="AE139" s="22"/>
      <c r="AF139" s="347"/>
      <c r="AG139" s="347"/>
      <c r="AH139" s="21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1" customHeight="1" thickBot="1" x14ac:dyDescent="0.25">
      <c r="B140" s="30"/>
      <c r="C140" s="355"/>
      <c r="D140" s="54"/>
      <c r="E140" s="53"/>
      <c r="F140" s="53"/>
      <c r="G140" s="52"/>
      <c r="H140" s="361"/>
      <c r="I140" s="356"/>
      <c r="J140" s="356"/>
      <c r="K140" s="356"/>
      <c r="L140" s="50" t="s">
        <v>105</v>
      </c>
      <c r="M140" s="51"/>
      <c r="N140" s="50" t="s">
        <v>104</v>
      </c>
      <c r="O140" s="49"/>
      <c r="P140" s="50" t="s">
        <v>103</v>
      </c>
      <c r="Q140" s="49"/>
      <c r="R140" s="50" t="s">
        <v>102</v>
      </c>
      <c r="S140" s="49"/>
      <c r="T140" s="50">
        <v>20</v>
      </c>
      <c r="U140" s="49"/>
      <c r="V140" s="50" t="s">
        <v>101</v>
      </c>
      <c r="W140" s="49"/>
      <c r="X140" s="50" t="s">
        <v>100</v>
      </c>
      <c r="Y140" s="49"/>
      <c r="Z140" s="50" t="s">
        <v>99</v>
      </c>
      <c r="AA140" s="49"/>
      <c r="AB140" s="14"/>
      <c r="AC140" s="49"/>
      <c r="AD140" s="14"/>
      <c r="AE140" s="48"/>
      <c r="AF140" s="357"/>
      <c r="AG140" s="357"/>
      <c r="AH140" s="47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0.45" customHeight="1" x14ac:dyDescent="0.2">
      <c r="B141" s="30"/>
      <c r="C141" s="338">
        <v>3</v>
      </c>
      <c r="D141" s="46"/>
      <c r="E141" s="45"/>
      <c r="F141" s="45"/>
      <c r="G141" s="44"/>
      <c r="H141" s="358"/>
      <c r="I141" s="342">
        <v>12</v>
      </c>
      <c r="J141" s="342">
        <v>7</v>
      </c>
      <c r="K141" s="342" t="s">
        <v>95</v>
      </c>
      <c r="L141" s="42" t="s">
        <v>131</v>
      </c>
      <c r="M141" s="43"/>
      <c r="N141" s="42" t="s">
        <v>129</v>
      </c>
      <c r="O141" s="41"/>
      <c r="P141" s="42" t="s">
        <v>128</v>
      </c>
      <c r="Q141" s="41"/>
      <c r="R141" s="42" t="s">
        <v>127</v>
      </c>
      <c r="S141" s="41"/>
      <c r="T141" s="42" t="s">
        <v>126</v>
      </c>
      <c r="U141" s="41"/>
      <c r="V141" s="42" t="s">
        <v>125</v>
      </c>
      <c r="W141" s="41"/>
      <c r="X141" s="42" t="s">
        <v>124</v>
      </c>
      <c r="Y141" s="41"/>
      <c r="Z141" s="42" t="s">
        <v>123</v>
      </c>
      <c r="AA141" s="41"/>
      <c r="AB141" s="40"/>
      <c r="AC141" s="41"/>
      <c r="AD141" s="40"/>
      <c r="AE141" s="39"/>
      <c r="AF141" s="346"/>
      <c r="AG141" s="346"/>
      <c r="AH141" s="38"/>
      <c r="AI141" s="9"/>
      <c r="AJ141" s="349">
        <f>SUMPRODUCT(LEN($M141:$AA144)-LEN(SUBSTITUTE($M141:$AA144,"A", "")))</f>
        <v>0</v>
      </c>
      <c r="AK141" s="352">
        <f>SUMPRODUCT(LEN($AD141:$AD144)-LEN(SUBSTITUTE($AD141:$AD144,"A", "")))</f>
        <v>0</v>
      </c>
      <c r="AL141" s="335">
        <f>SUMPRODUCT(LEN($AC141:$AC144)-LEN(SUBSTITUTE($AC141:$AC144,"A", "")))</f>
        <v>0</v>
      </c>
      <c r="AM141" s="349">
        <f>SUMPRODUCT(LEN($M141:$AA144)-LEN(SUBSTITUTE($M141:$AA144,"S", "")))</f>
        <v>0</v>
      </c>
      <c r="AN141" s="352">
        <f>SUMPRODUCT(LEN($AD141:$AD144)-LEN(SUBSTITUTE($AD141:$AD144,"S", "")))</f>
        <v>0</v>
      </c>
      <c r="AO141" s="335">
        <f>SUMPRODUCT(LEN($AC141:$AC144)-LEN(SUBSTITUTE($AC141:$AC144,"S", "")))</f>
        <v>0</v>
      </c>
      <c r="AP141" s="349">
        <f>SUMPRODUCT(LEN($M141:$AA144)-LEN(SUBSTITUTE($M141:$AA144,"F", "")))</f>
        <v>0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0</v>
      </c>
      <c r="AT141" s="352">
        <f>SUMPRODUCT(LEN($AD141:$AD144)-LEN(SUBSTITUTE($AD141:$AD144,"G", "")))</f>
        <v>0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0.45" customHeight="1" thickBot="1" x14ac:dyDescent="0.25">
      <c r="B142" s="30"/>
      <c r="C142" s="339"/>
      <c r="D142" s="37"/>
      <c r="E142" s="36"/>
      <c r="F142" s="36"/>
      <c r="G142" s="35"/>
      <c r="H142" s="359"/>
      <c r="I142" s="343"/>
      <c r="J142" s="343"/>
      <c r="K142" s="343"/>
      <c r="L142" s="33" t="s">
        <v>122</v>
      </c>
      <c r="M142" s="55"/>
      <c r="N142" s="33" t="s">
        <v>121</v>
      </c>
      <c r="O142" s="32"/>
      <c r="P142" s="33" t="s">
        <v>120</v>
      </c>
      <c r="Q142" s="32"/>
      <c r="R142" s="33" t="s">
        <v>119</v>
      </c>
      <c r="S142" s="32"/>
      <c r="T142" s="33" t="s">
        <v>118</v>
      </c>
      <c r="U142" s="32"/>
      <c r="V142" s="33" t="s">
        <v>117</v>
      </c>
      <c r="W142" s="32"/>
      <c r="X142" s="33" t="s">
        <v>116</v>
      </c>
      <c r="Y142" s="32"/>
      <c r="Z142" s="33" t="s">
        <v>115</v>
      </c>
      <c r="AA142" s="32"/>
      <c r="AB142" s="31"/>
      <c r="AC142" s="32"/>
      <c r="AD142" s="31"/>
      <c r="AE142" s="22"/>
      <c r="AF142" s="347"/>
      <c r="AG142" s="347"/>
      <c r="AH142" s="21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0.45" customHeight="1" x14ac:dyDescent="0.2">
      <c r="B143" s="30"/>
      <c r="C143" s="340"/>
      <c r="D143" s="29"/>
      <c r="E143" s="28"/>
      <c r="F143" s="28"/>
      <c r="G143" s="27"/>
      <c r="H143" s="360"/>
      <c r="I143" s="344"/>
      <c r="J143" s="344"/>
      <c r="K143" s="344"/>
      <c r="L143" s="25" t="s">
        <v>114</v>
      </c>
      <c r="M143" s="114"/>
      <c r="N143" s="25" t="s">
        <v>112</v>
      </c>
      <c r="O143" s="24"/>
      <c r="P143" s="25" t="s">
        <v>111</v>
      </c>
      <c r="Q143" s="24"/>
      <c r="R143" s="25" t="s">
        <v>110</v>
      </c>
      <c r="S143" s="24"/>
      <c r="T143" s="25" t="s">
        <v>109</v>
      </c>
      <c r="U143" s="24"/>
      <c r="V143" s="25" t="s">
        <v>108</v>
      </c>
      <c r="W143" s="24"/>
      <c r="X143" s="25" t="s">
        <v>107</v>
      </c>
      <c r="Y143" s="24"/>
      <c r="Z143" s="25" t="s">
        <v>106</v>
      </c>
      <c r="AA143" s="24"/>
      <c r="AB143" s="23"/>
      <c r="AC143" s="24"/>
      <c r="AD143" s="23"/>
      <c r="AE143" s="22"/>
      <c r="AF143" s="347"/>
      <c r="AG143" s="347"/>
      <c r="AH143" s="21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1" customHeight="1" thickBot="1" x14ac:dyDescent="0.25">
      <c r="B144" s="20"/>
      <c r="C144" s="341"/>
      <c r="D144" s="19"/>
      <c r="E144" s="18"/>
      <c r="F144" s="18"/>
      <c r="G144" s="17"/>
      <c r="H144" s="361"/>
      <c r="I144" s="345"/>
      <c r="J144" s="345"/>
      <c r="K144" s="345"/>
      <c r="L144" s="15" t="s">
        <v>105</v>
      </c>
      <c r="M144" s="16"/>
      <c r="N144" s="15" t="s">
        <v>104</v>
      </c>
      <c r="O144" s="13"/>
      <c r="P144" s="15" t="s">
        <v>103</v>
      </c>
      <c r="Q144" s="13"/>
      <c r="R144" s="15" t="s">
        <v>102</v>
      </c>
      <c r="S144" s="13"/>
      <c r="T144" s="15">
        <v>20</v>
      </c>
      <c r="U144" s="13"/>
      <c r="V144" s="15" t="s">
        <v>101</v>
      </c>
      <c r="W144" s="13"/>
      <c r="X144" s="15" t="s">
        <v>100</v>
      </c>
      <c r="Y144" s="13"/>
      <c r="Z144" s="15" t="s">
        <v>99</v>
      </c>
      <c r="AA144" s="13"/>
      <c r="AB144" s="14"/>
      <c r="AC144" s="13"/>
      <c r="AD144" s="12"/>
      <c r="AE144" s="11"/>
      <c r="AF144" s="348"/>
      <c r="AG144" s="348"/>
      <c r="AH144" s="10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112" t="s">
        <v>170</v>
      </c>
      <c r="F145" s="111"/>
      <c r="G145" s="110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107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96">
        <v>159</v>
      </c>
      <c r="E146" s="369">
        <v>515.78</v>
      </c>
      <c r="F146" s="370"/>
      <c r="G146" s="371"/>
      <c r="H146" s="95" t="s">
        <v>139</v>
      </c>
      <c r="I146" s="94"/>
      <c r="J146" s="94"/>
      <c r="K146" s="93"/>
      <c r="L146" s="92"/>
      <c r="M146" s="88"/>
      <c r="N146" s="92"/>
      <c r="O146" s="89"/>
      <c r="P146" s="92"/>
      <c r="Q146" s="89"/>
      <c r="R146" s="92"/>
      <c r="S146" s="89"/>
      <c r="T146" s="92"/>
      <c r="U146" s="89"/>
      <c r="V146" s="92"/>
      <c r="W146" s="89"/>
      <c r="X146" s="92"/>
      <c r="Y146" s="89"/>
      <c r="Z146" s="92"/>
      <c r="AA146" s="91"/>
      <c r="AB146" s="90" t="s">
        <v>138</v>
      </c>
      <c r="AC146" s="89"/>
      <c r="AD146" s="89"/>
      <c r="AE146" s="88"/>
      <c r="AF146" s="87"/>
      <c r="AG146" s="87"/>
      <c r="AH146" s="67"/>
      <c r="AI146" s="86" t="s">
        <v>137</v>
      </c>
      <c r="AJ146" s="85">
        <f t="shared" ref="AJ146:BB146" si="18">SUM(AJ148:AJ159)</f>
        <v>2</v>
      </c>
      <c r="AK146" s="84">
        <f t="shared" si="18"/>
        <v>0</v>
      </c>
      <c r="AL146" s="83">
        <f t="shared" si="18"/>
        <v>0</v>
      </c>
      <c r="AM146" s="85">
        <f t="shared" si="18"/>
        <v>0</v>
      </c>
      <c r="AN146" s="84">
        <f t="shared" si="18"/>
        <v>0</v>
      </c>
      <c r="AO146" s="83">
        <f t="shared" si="18"/>
        <v>0</v>
      </c>
      <c r="AP146" s="85">
        <f t="shared" si="18"/>
        <v>0</v>
      </c>
      <c r="AQ146" s="84">
        <f t="shared" si="18"/>
        <v>0</v>
      </c>
      <c r="AR146" s="83">
        <f t="shared" si="18"/>
        <v>0</v>
      </c>
      <c r="AS146" s="85">
        <f t="shared" si="18"/>
        <v>0</v>
      </c>
      <c r="AT146" s="84">
        <f t="shared" si="18"/>
        <v>0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0.66666666666666663</v>
      </c>
      <c r="BG146" s="5">
        <f>SUM(AM146:AO146,AY146)/$BG$5</f>
        <v>0</v>
      </c>
      <c r="BH146" s="5">
        <f>SUM(AP146:AR146,AZ146)/$BG$5</f>
        <v>0</v>
      </c>
      <c r="BI146" s="5">
        <f>SUM(AS146:AU146,BA146)/$BG$5</f>
        <v>0</v>
      </c>
      <c r="BJ146" s="5">
        <f>SUM(AV146:AX146,BB146)/$BG$5</f>
        <v>0</v>
      </c>
    </row>
    <row r="147" spans="2:62" ht="37.5" thickBot="1" x14ac:dyDescent="0.3">
      <c r="B147" s="78"/>
      <c r="C147" s="77"/>
      <c r="D147" s="76"/>
      <c r="E147" s="75"/>
      <c r="F147" s="75"/>
      <c r="G147" s="74"/>
      <c r="H147" s="73"/>
      <c r="I147" s="70"/>
      <c r="J147" s="70"/>
      <c r="K147" s="72"/>
      <c r="L147" s="70"/>
      <c r="M147" s="69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1"/>
      <c r="AC147" s="70"/>
      <c r="AD147" s="70"/>
      <c r="AE147" s="69"/>
      <c r="AF147" s="68"/>
      <c r="AG147" s="68"/>
      <c r="AH147" s="67"/>
      <c r="AI147" s="66" t="s">
        <v>135</v>
      </c>
      <c r="AJ147" s="65">
        <f t="shared" ref="AJ147:BB147" si="19">AJ146/3</f>
        <v>0.66666666666666663</v>
      </c>
      <c r="AK147" s="64">
        <f t="shared" si="19"/>
        <v>0</v>
      </c>
      <c r="AL147" s="63">
        <f t="shared" si="19"/>
        <v>0</v>
      </c>
      <c r="AM147" s="65">
        <f t="shared" si="19"/>
        <v>0</v>
      </c>
      <c r="AN147" s="64">
        <f t="shared" si="19"/>
        <v>0</v>
      </c>
      <c r="AO147" s="63">
        <f t="shared" si="19"/>
        <v>0</v>
      </c>
      <c r="AP147" s="65">
        <f t="shared" si="19"/>
        <v>0</v>
      </c>
      <c r="AQ147" s="64">
        <f t="shared" si="19"/>
        <v>0</v>
      </c>
      <c r="AR147" s="63">
        <f t="shared" si="19"/>
        <v>0</v>
      </c>
      <c r="AS147" s="65">
        <f t="shared" si="19"/>
        <v>0</v>
      </c>
      <c r="AT147" s="64">
        <f t="shared" si="19"/>
        <v>0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0.45" customHeight="1" x14ac:dyDescent="0.2">
      <c r="B148" s="30"/>
      <c r="C148" s="338">
        <v>1</v>
      </c>
      <c r="D148" s="46"/>
      <c r="E148" s="45"/>
      <c r="F148" s="45"/>
      <c r="G148" s="44"/>
      <c r="H148" s="395" t="s">
        <v>183</v>
      </c>
      <c r="I148" s="342">
        <v>17</v>
      </c>
      <c r="J148" s="342">
        <v>9</v>
      </c>
      <c r="K148" s="342">
        <v>4</v>
      </c>
      <c r="L148" s="42" t="s">
        <v>131</v>
      </c>
      <c r="M148" s="43" t="s">
        <v>132</v>
      </c>
      <c r="N148" s="42" t="s">
        <v>129</v>
      </c>
      <c r="O148" s="41"/>
      <c r="P148" s="42" t="s">
        <v>128</v>
      </c>
      <c r="Q148" s="41"/>
      <c r="R148" s="42" t="s">
        <v>127</v>
      </c>
      <c r="S148" s="41"/>
      <c r="T148" s="42" t="s">
        <v>126</v>
      </c>
      <c r="U148" s="41"/>
      <c r="V148" s="42" t="s">
        <v>125</v>
      </c>
      <c r="W148" s="41"/>
      <c r="X148" s="42" t="s">
        <v>124</v>
      </c>
      <c r="Y148" s="41"/>
      <c r="Z148" s="42" t="s">
        <v>123</v>
      </c>
      <c r="AA148" s="41"/>
      <c r="AB148" s="40"/>
      <c r="AC148" s="41"/>
      <c r="AD148" s="40"/>
      <c r="AE148" s="58"/>
      <c r="AF148" s="346"/>
      <c r="AG148" s="346"/>
      <c r="AH148" s="38"/>
      <c r="AI148" s="9"/>
      <c r="AJ148" s="349">
        <f>SUMPRODUCT(LEN($M148:$AA151)-LEN(SUBSTITUTE($M148:$AA151,"A", "")))</f>
        <v>2</v>
      </c>
      <c r="AK148" s="352">
        <f>SUMPRODUCT(LEN($AD148:$AD151)-LEN(SUBSTITUTE($AD148:$AD151,"A", "")))</f>
        <v>0</v>
      </c>
      <c r="AL148" s="335">
        <f>SUMPRODUCT(LEN($AC148:$AC151)-LEN(SUBSTITUTE($AC148:$AC151,"A", "")))</f>
        <v>0</v>
      </c>
      <c r="AM148" s="349">
        <f>SUMPRODUCT(LEN($M148:$AA151)-LEN(SUBSTITUTE($M148:$AA151,"S", "")))</f>
        <v>0</v>
      </c>
      <c r="AN148" s="352">
        <f>SUMPRODUCT(LEN($AD148:$AD151)-LEN(SUBSTITUTE($AD148:$AD151,"S", "")))</f>
        <v>0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0</v>
      </c>
      <c r="AT148" s="352">
        <f>SUMPRODUCT(LEN($AD148:$AD151)-LEN(SUBSTITUTE($AD148:$AD151,"G", "")))</f>
        <v>0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0.45" customHeight="1" thickBot="1" x14ac:dyDescent="0.25">
      <c r="B149" s="30"/>
      <c r="C149" s="339"/>
      <c r="D149" s="37"/>
      <c r="E149" s="36"/>
      <c r="F149" s="36"/>
      <c r="G149" s="35"/>
      <c r="H149" s="396"/>
      <c r="I149" s="343"/>
      <c r="J149" s="343"/>
      <c r="K149" s="343"/>
      <c r="L149" s="33" t="s">
        <v>122</v>
      </c>
      <c r="M149" s="55" t="s">
        <v>132</v>
      </c>
      <c r="N149" s="33" t="s">
        <v>121</v>
      </c>
      <c r="O149" s="32"/>
      <c r="P149" s="33" t="s">
        <v>120</v>
      </c>
      <c r="Q149" s="32"/>
      <c r="R149" s="33" t="s">
        <v>119</v>
      </c>
      <c r="S149" s="32"/>
      <c r="T149" s="33" t="s">
        <v>118</v>
      </c>
      <c r="U149" s="32"/>
      <c r="V149" s="33" t="s">
        <v>117</v>
      </c>
      <c r="W149" s="32"/>
      <c r="X149" s="33" t="s">
        <v>116</v>
      </c>
      <c r="Y149" s="32"/>
      <c r="Z149" s="33" t="s">
        <v>115</v>
      </c>
      <c r="AA149" s="32"/>
      <c r="AB149" s="31"/>
      <c r="AC149" s="32"/>
      <c r="AD149" s="31"/>
      <c r="AE149" s="57"/>
      <c r="AF149" s="347"/>
      <c r="AG149" s="347"/>
      <c r="AH149" s="21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0.45" customHeight="1" x14ac:dyDescent="0.2">
      <c r="B150" s="30"/>
      <c r="C150" s="340"/>
      <c r="D150" s="29"/>
      <c r="E150" s="28"/>
      <c r="F150" s="28"/>
      <c r="G150" s="27"/>
      <c r="H150" s="360">
        <v>159</v>
      </c>
      <c r="I150" s="344"/>
      <c r="J150" s="344"/>
      <c r="K150" s="344"/>
      <c r="L150" s="25" t="s">
        <v>114</v>
      </c>
      <c r="M150" s="26" t="s">
        <v>113</v>
      </c>
      <c r="N150" s="25" t="s">
        <v>112</v>
      </c>
      <c r="O150" s="24"/>
      <c r="P150" s="25" t="s">
        <v>111</v>
      </c>
      <c r="Q150" s="24"/>
      <c r="R150" s="25" t="s">
        <v>110</v>
      </c>
      <c r="S150" s="24"/>
      <c r="T150" s="25" t="s">
        <v>109</v>
      </c>
      <c r="U150" s="24"/>
      <c r="V150" s="25" t="s">
        <v>108</v>
      </c>
      <c r="W150" s="24"/>
      <c r="X150" s="25" t="s">
        <v>107</v>
      </c>
      <c r="Y150" s="24"/>
      <c r="Z150" s="25" t="s">
        <v>106</v>
      </c>
      <c r="AA150" s="24"/>
      <c r="AB150" s="23"/>
      <c r="AC150" s="24"/>
      <c r="AD150" s="23"/>
      <c r="AE150" s="57"/>
      <c r="AF150" s="347"/>
      <c r="AG150" s="347"/>
      <c r="AH150" s="21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1" customHeight="1" thickBot="1" x14ac:dyDescent="0.25">
      <c r="B151" s="30"/>
      <c r="C151" s="355"/>
      <c r="D151" s="54"/>
      <c r="E151" s="53"/>
      <c r="F151" s="53"/>
      <c r="G151" s="52"/>
      <c r="H151" s="361"/>
      <c r="I151" s="356"/>
      <c r="J151" s="356"/>
      <c r="K151" s="356"/>
      <c r="L151" s="50" t="s">
        <v>105</v>
      </c>
      <c r="M151" s="116" t="s">
        <v>113</v>
      </c>
      <c r="N151" s="50" t="s">
        <v>104</v>
      </c>
      <c r="O151" s="49"/>
      <c r="P151" s="50" t="s">
        <v>103</v>
      </c>
      <c r="Q151" s="49"/>
      <c r="R151" s="50" t="s">
        <v>102</v>
      </c>
      <c r="S151" s="49"/>
      <c r="T151" s="50">
        <v>20</v>
      </c>
      <c r="U151" s="49"/>
      <c r="V151" s="50" t="s">
        <v>101</v>
      </c>
      <c r="W151" s="49"/>
      <c r="X151" s="50" t="s">
        <v>100</v>
      </c>
      <c r="Y151" s="49"/>
      <c r="Z151" s="50" t="s">
        <v>99</v>
      </c>
      <c r="AA151" s="49"/>
      <c r="AB151" s="14"/>
      <c r="AC151" s="49"/>
      <c r="AD151" s="14"/>
      <c r="AE151" s="56"/>
      <c r="AF151" s="357"/>
      <c r="AG151" s="357"/>
      <c r="AH151" s="47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0.45" customHeight="1" x14ac:dyDescent="0.2">
      <c r="B152" s="30"/>
      <c r="C152" s="338">
        <v>2</v>
      </c>
      <c r="D152" s="46"/>
      <c r="E152" s="45"/>
      <c r="F152" s="45"/>
      <c r="G152" s="44"/>
      <c r="H152" s="358"/>
      <c r="I152" s="342">
        <v>15</v>
      </c>
      <c r="J152" s="342">
        <v>10</v>
      </c>
      <c r="K152" s="342">
        <v>5</v>
      </c>
      <c r="L152" s="42" t="s">
        <v>131</v>
      </c>
      <c r="M152" s="115" t="s">
        <v>113</v>
      </c>
      <c r="N152" s="42" t="s">
        <v>129</v>
      </c>
      <c r="O152" s="41"/>
      <c r="P152" s="42" t="s">
        <v>128</v>
      </c>
      <c r="Q152" s="41"/>
      <c r="R152" s="42" t="s">
        <v>127</v>
      </c>
      <c r="S152" s="41"/>
      <c r="T152" s="42" t="s">
        <v>126</v>
      </c>
      <c r="U152" s="41"/>
      <c r="V152" s="42" t="s">
        <v>125</v>
      </c>
      <c r="W152" s="41"/>
      <c r="X152" s="42" t="s">
        <v>124</v>
      </c>
      <c r="Y152" s="41"/>
      <c r="Z152" s="42" t="s">
        <v>123</v>
      </c>
      <c r="AA152" s="41"/>
      <c r="AB152" s="40"/>
      <c r="AC152" s="41"/>
      <c r="AD152" s="40"/>
      <c r="AE152" s="39"/>
      <c r="AF152" s="346"/>
      <c r="AG152" s="346"/>
      <c r="AH152" s="38"/>
      <c r="AI152" s="9"/>
      <c r="AJ152" s="349">
        <f>SUMPRODUCT(LEN($M152:$AA155)-LEN(SUBSTITUTE($M152:$AA155,"A", "")))</f>
        <v>0</v>
      </c>
      <c r="AK152" s="352">
        <f>SUMPRODUCT(LEN($AD152:$AD155)-LEN(SUBSTITUTE($AD152:$AD155,"A", "")))</f>
        <v>0</v>
      </c>
      <c r="AL152" s="335">
        <f>SUMPRODUCT(LEN($AC152:$AC155)-LEN(SUBSTITUTE($AC152:$AC155,"A", "")))</f>
        <v>0</v>
      </c>
      <c r="AM152" s="349">
        <f>SUMPRODUCT(LEN($M152:$AA155)-LEN(SUBSTITUTE($M152:$AA155,"S", "")))</f>
        <v>0</v>
      </c>
      <c r="AN152" s="352">
        <f>SUMPRODUCT(LEN($AD152:$AD155)-LEN(SUBSTITUTE($AD152:$AD155,"S", "")))</f>
        <v>0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0</v>
      </c>
      <c r="AR152" s="335">
        <f>SUMPRODUCT(LEN($AC152:$AC155)-LEN(SUBSTITUTE($AC152:$AC155,"F", "")))</f>
        <v>0</v>
      </c>
      <c r="AS152" s="349">
        <f>SUMPRODUCT(LEN($M152:$AA155)-LEN(SUBSTITUTE($M152:$AA155,"G", "")))</f>
        <v>0</v>
      </c>
      <c r="AT152" s="352">
        <f>SUMPRODUCT(LEN($AD152:$AD155)-LEN(SUBSTITUTE($AD152:$AD155,"G", "")))</f>
        <v>0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0.45" customHeight="1" thickBot="1" x14ac:dyDescent="0.25">
      <c r="B153" s="30"/>
      <c r="C153" s="339"/>
      <c r="D153" s="37"/>
      <c r="E153" s="36"/>
      <c r="F153" s="36"/>
      <c r="G153" s="35"/>
      <c r="H153" s="359"/>
      <c r="I153" s="343"/>
      <c r="J153" s="343"/>
      <c r="K153" s="343"/>
      <c r="L153" s="33" t="s">
        <v>122</v>
      </c>
      <c r="M153" s="34" t="s">
        <v>113</v>
      </c>
      <c r="N153" s="33" t="s">
        <v>121</v>
      </c>
      <c r="O153" s="32"/>
      <c r="P153" s="33" t="s">
        <v>120</v>
      </c>
      <c r="Q153" s="32"/>
      <c r="R153" s="33" t="s">
        <v>119</v>
      </c>
      <c r="S153" s="32"/>
      <c r="T153" s="33" t="s">
        <v>118</v>
      </c>
      <c r="U153" s="32"/>
      <c r="V153" s="33" t="s">
        <v>117</v>
      </c>
      <c r="W153" s="32"/>
      <c r="X153" s="33" t="s">
        <v>116</v>
      </c>
      <c r="Y153" s="32"/>
      <c r="Z153" s="33" t="s">
        <v>115</v>
      </c>
      <c r="AA153" s="32"/>
      <c r="AB153" s="31"/>
      <c r="AC153" s="32"/>
      <c r="AD153" s="31"/>
      <c r="AE153" s="22"/>
      <c r="AF153" s="347"/>
      <c r="AG153" s="347"/>
      <c r="AH153" s="21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0.45" customHeight="1" x14ac:dyDescent="0.2">
      <c r="B154" s="30"/>
      <c r="C154" s="340"/>
      <c r="D154" s="29"/>
      <c r="E154" s="28"/>
      <c r="F154" s="28"/>
      <c r="G154" s="27"/>
      <c r="H154" s="360"/>
      <c r="I154" s="344"/>
      <c r="J154" s="344"/>
      <c r="K154" s="344"/>
      <c r="L154" s="25" t="s">
        <v>114</v>
      </c>
      <c r="M154" s="26" t="s">
        <v>113</v>
      </c>
      <c r="N154" s="25" t="s">
        <v>112</v>
      </c>
      <c r="O154" s="24"/>
      <c r="P154" s="25" t="s">
        <v>111</v>
      </c>
      <c r="Q154" s="24"/>
      <c r="R154" s="25" t="s">
        <v>110</v>
      </c>
      <c r="S154" s="24"/>
      <c r="T154" s="25" t="s">
        <v>109</v>
      </c>
      <c r="U154" s="24"/>
      <c r="V154" s="25" t="s">
        <v>108</v>
      </c>
      <c r="W154" s="24"/>
      <c r="X154" s="25" t="s">
        <v>107</v>
      </c>
      <c r="Y154" s="24"/>
      <c r="Z154" s="25" t="s">
        <v>106</v>
      </c>
      <c r="AA154" s="24"/>
      <c r="AB154" s="23"/>
      <c r="AC154" s="24"/>
      <c r="AD154" s="23"/>
      <c r="AE154" s="22"/>
      <c r="AF154" s="347"/>
      <c r="AG154" s="347"/>
      <c r="AH154" s="21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1" customHeight="1" thickBot="1" x14ac:dyDescent="0.25">
      <c r="B155" s="30"/>
      <c r="C155" s="355"/>
      <c r="D155" s="54"/>
      <c r="E155" s="53"/>
      <c r="F155" s="53"/>
      <c r="G155" s="52"/>
      <c r="H155" s="361"/>
      <c r="I155" s="356"/>
      <c r="J155" s="356"/>
      <c r="K155" s="356"/>
      <c r="L155" s="50" t="s">
        <v>105</v>
      </c>
      <c r="M155" s="51"/>
      <c r="N155" s="50" t="s">
        <v>104</v>
      </c>
      <c r="O155" s="49"/>
      <c r="P155" s="50" t="s">
        <v>103</v>
      </c>
      <c r="Q155" s="49"/>
      <c r="R155" s="50" t="s">
        <v>102</v>
      </c>
      <c r="S155" s="49"/>
      <c r="T155" s="50">
        <v>20</v>
      </c>
      <c r="U155" s="49"/>
      <c r="V155" s="50" t="s">
        <v>101</v>
      </c>
      <c r="W155" s="49"/>
      <c r="X155" s="50" t="s">
        <v>100</v>
      </c>
      <c r="Y155" s="49"/>
      <c r="Z155" s="50" t="s">
        <v>99</v>
      </c>
      <c r="AA155" s="49"/>
      <c r="AB155" s="14"/>
      <c r="AC155" s="49"/>
      <c r="AD155" s="14"/>
      <c r="AE155" s="48"/>
      <c r="AF155" s="357"/>
      <c r="AG155" s="357"/>
      <c r="AH155" s="47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0.45" customHeight="1" x14ac:dyDescent="0.2">
      <c r="B156" s="30"/>
      <c r="C156" s="338">
        <v>3</v>
      </c>
      <c r="D156" s="46"/>
      <c r="E156" s="45"/>
      <c r="F156" s="45"/>
      <c r="G156" s="44"/>
      <c r="H156" s="358"/>
      <c r="I156" s="342">
        <v>17</v>
      </c>
      <c r="J156" s="342">
        <v>9</v>
      </c>
      <c r="K156" s="342">
        <v>4</v>
      </c>
      <c r="L156" s="42" t="s">
        <v>131</v>
      </c>
      <c r="M156" s="115" t="s">
        <v>113</v>
      </c>
      <c r="N156" s="42" t="s">
        <v>129</v>
      </c>
      <c r="O156" s="41"/>
      <c r="P156" s="42" t="s">
        <v>128</v>
      </c>
      <c r="Q156" s="41"/>
      <c r="R156" s="42" t="s">
        <v>127</v>
      </c>
      <c r="S156" s="41"/>
      <c r="T156" s="42" t="s">
        <v>126</v>
      </c>
      <c r="U156" s="41"/>
      <c r="V156" s="42" t="s">
        <v>125</v>
      </c>
      <c r="W156" s="41"/>
      <c r="X156" s="42" t="s">
        <v>124</v>
      </c>
      <c r="Y156" s="41"/>
      <c r="Z156" s="42" t="s">
        <v>123</v>
      </c>
      <c r="AA156" s="41"/>
      <c r="AB156" s="40"/>
      <c r="AC156" s="41"/>
      <c r="AD156" s="40"/>
      <c r="AE156" s="39"/>
      <c r="AF156" s="346"/>
      <c r="AG156" s="346"/>
      <c r="AH156" s="38"/>
      <c r="AI156" s="9"/>
      <c r="AJ156" s="349">
        <f>SUMPRODUCT(LEN($M156:$AA159)-LEN(SUBSTITUTE($M156:$AA159,"A", "")))</f>
        <v>0</v>
      </c>
      <c r="AK156" s="352">
        <f>SUMPRODUCT(LEN($AD156:$AD159)-LEN(SUBSTITUTE($AD156:$AD159,"A", "")))</f>
        <v>0</v>
      </c>
      <c r="AL156" s="335">
        <f>SUMPRODUCT(LEN($AC156:$AC159)-LEN(SUBSTITUTE($AC156:$AC159,"A", "")))</f>
        <v>0</v>
      </c>
      <c r="AM156" s="349">
        <f>SUMPRODUCT(LEN($M156:$AA159)-LEN(SUBSTITUTE($M156:$AA159,"S", "")))</f>
        <v>0</v>
      </c>
      <c r="AN156" s="352">
        <f>SUMPRODUCT(LEN($AD156:$AD159)-LEN(SUBSTITUTE($AD156:$AD159,"S", "")))</f>
        <v>0</v>
      </c>
      <c r="AO156" s="335">
        <f>SUMPRODUCT(LEN($AC156:$AC159)-LEN(SUBSTITUTE($AC156:$AC159,"S", "")))</f>
        <v>0</v>
      </c>
      <c r="AP156" s="349">
        <f>SUMPRODUCT(LEN($M156:$AA159)-LEN(SUBSTITUTE($M156:$AA159,"F", "")))</f>
        <v>0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0</v>
      </c>
      <c r="AT156" s="352">
        <f>SUMPRODUCT(LEN($AD156:$AD159)-LEN(SUBSTITUTE($AD156:$AD159,"G", "")))</f>
        <v>0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0.45" customHeight="1" thickBot="1" x14ac:dyDescent="0.25">
      <c r="B157" s="30"/>
      <c r="C157" s="339"/>
      <c r="D157" s="37"/>
      <c r="E157" s="36"/>
      <c r="F157" s="36"/>
      <c r="G157" s="35"/>
      <c r="H157" s="359"/>
      <c r="I157" s="343"/>
      <c r="J157" s="343"/>
      <c r="K157" s="343"/>
      <c r="L157" s="33" t="s">
        <v>122</v>
      </c>
      <c r="M157" s="34" t="s">
        <v>113</v>
      </c>
      <c r="N157" s="33" t="s">
        <v>121</v>
      </c>
      <c r="O157" s="32"/>
      <c r="P157" s="33" t="s">
        <v>120</v>
      </c>
      <c r="Q157" s="32"/>
      <c r="R157" s="33" t="s">
        <v>119</v>
      </c>
      <c r="S157" s="32"/>
      <c r="T157" s="33" t="s">
        <v>118</v>
      </c>
      <c r="U157" s="32"/>
      <c r="V157" s="33" t="s">
        <v>117</v>
      </c>
      <c r="W157" s="32"/>
      <c r="X157" s="33" t="s">
        <v>116</v>
      </c>
      <c r="Y157" s="32"/>
      <c r="Z157" s="33" t="s">
        <v>115</v>
      </c>
      <c r="AA157" s="32"/>
      <c r="AB157" s="31"/>
      <c r="AC157" s="32"/>
      <c r="AD157" s="31"/>
      <c r="AE157" s="22"/>
      <c r="AF157" s="347"/>
      <c r="AG157" s="347"/>
      <c r="AH157" s="21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0.45" customHeight="1" x14ac:dyDescent="0.2">
      <c r="B158" s="30"/>
      <c r="C158" s="340"/>
      <c r="D158" s="29"/>
      <c r="E158" s="28"/>
      <c r="F158" s="28"/>
      <c r="G158" s="27"/>
      <c r="H158" s="360"/>
      <c r="I158" s="344"/>
      <c r="J158" s="344"/>
      <c r="K158" s="344"/>
      <c r="L158" s="25" t="s">
        <v>114</v>
      </c>
      <c r="M158" s="26" t="s">
        <v>113</v>
      </c>
      <c r="N158" s="25" t="s">
        <v>112</v>
      </c>
      <c r="O158" s="24"/>
      <c r="P158" s="25" t="s">
        <v>111</v>
      </c>
      <c r="Q158" s="24"/>
      <c r="R158" s="25" t="s">
        <v>110</v>
      </c>
      <c r="S158" s="24"/>
      <c r="T158" s="25" t="s">
        <v>109</v>
      </c>
      <c r="U158" s="24"/>
      <c r="V158" s="25" t="s">
        <v>108</v>
      </c>
      <c r="W158" s="24"/>
      <c r="X158" s="25" t="s">
        <v>107</v>
      </c>
      <c r="Y158" s="24"/>
      <c r="Z158" s="25" t="s">
        <v>106</v>
      </c>
      <c r="AA158" s="24"/>
      <c r="AB158" s="23"/>
      <c r="AC158" s="24"/>
      <c r="AD158" s="23"/>
      <c r="AE158" s="22"/>
      <c r="AF158" s="347"/>
      <c r="AG158" s="347"/>
      <c r="AH158" s="21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1" customHeight="1" thickBot="1" x14ac:dyDescent="0.25">
      <c r="B159" s="20"/>
      <c r="C159" s="341"/>
      <c r="D159" s="19"/>
      <c r="E159" s="18"/>
      <c r="F159" s="18"/>
      <c r="G159" s="17"/>
      <c r="H159" s="361"/>
      <c r="I159" s="345"/>
      <c r="J159" s="345"/>
      <c r="K159" s="345"/>
      <c r="L159" s="15" t="s">
        <v>105</v>
      </c>
      <c r="M159" s="16"/>
      <c r="N159" s="15" t="s">
        <v>104</v>
      </c>
      <c r="O159" s="13"/>
      <c r="P159" s="15" t="s">
        <v>103</v>
      </c>
      <c r="Q159" s="13"/>
      <c r="R159" s="15" t="s">
        <v>102</v>
      </c>
      <c r="S159" s="13"/>
      <c r="T159" s="15">
        <v>20</v>
      </c>
      <c r="U159" s="13"/>
      <c r="V159" s="15" t="s">
        <v>101</v>
      </c>
      <c r="W159" s="13"/>
      <c r="X159" s="15" t="s">
        <v>100</v>
      </c>
      <c r="Y159" s="13"/>
      <c r="Z159" s="15" t="s">
        <v>99</v>
      </c>
      <c r="AA159" s="13"/>
      <c r="AB159" s="14"/>
      <c r="AC159" s="13"/>
      <c r="AD159" s="12"/>
      <c r="AE159" s="11"/>
      <c r="AF159" s="348"/>
      <c r="AG159" s="348"/>
      <c r="AH159" s="10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112" t="s">
        <v>170</v>
      </c>
      <c r="F160" s="111"/>
      <c r="G160" s="110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107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96">
        <v>159</v>
      </c>
      <c r="E161" s="369">
        <v>360.15</v>
      </c>
      <c r="F161" s="370"/>
      <c r="G161" s="371"/>
      <c r="H161" s="95" t="s">
        <v>139</v>
      </c>
      <c r="I161" s="94"/>
      <c r="J161" s="94"/>
      <c r="K161" s="93"/>
      <c r="L161" s="92"/>
      <c r="M161" s="88"/>
      <c r="N161" s="92"/>
      <c r="O161" s="89"/>
      <c r="P161" s="92"/>
      <c r="Q161" s="89"/>
      <c r="R161" s="92"/>
      <c r="S161" s="89"/>
      <c r="T161" s="92"/>
      <c r="U161" s="89"/>
      <c r="V161" s="92"/>
      <c r="W161" s="89"/>
      <c r="X161" s="92"/>
      <c r="Y161" s="89"/>
      <c r="Z161" s="92"/>
      <c r="AA161" s="91"/>
      <c r="AB161" s="90" t="s">
        <v>138</v>
      </c>
      <c r="AC161" s="89"/>
      <c r="AD161" s="89"/>
      <c r="AE161" s="88"/>
      <c r="AF161" s="87"/>
      <c r="AG161" s="87"/>
      <c r="AH161" s="67"/>
      <c r="AI161" s="86" t="s">
        <v>137</v>
      </c>
      <c r="AJ161" s="85">
        <f t="shared" ref="AJ161:BB161" si="20">SUM(AJ163:AJ174)</f>
        <v>0</v>
      </c>
      <c r="AK161" s="84">
        <f t="shared" si="20"/>
        <v>0</v>
      </c>
      <c r="AL161" s="83">
        <f t="shared" si="20"/>
        <v>0</v>
      </c>
      <c r="AM161" s="85">
        <f t="shared" si="20"/>
        <v>0</v>
      </c>
      <c r="AN161" s="84">
        <f t="shared" si="20"/>
        <v>0</v>
      </c>
      <c r="AO161" s="83">
        <f t="shared" si="20"/>
        <v>0</v>
      </c>
      <c r="AP161" s="85">
        <f t="shared" si="20"/>
        <v>0</v>
      </c>
      <c r="AQ161" s="84">
        <f t="shared" si="20"/>
        <v>0</v>
      </c>
      <c r="AR161" s="83">
        <f t="shared" si="20"/>
        <v>0</v>
      </c>
      <c r="AS161" s="85">
        <f t="shared" si="20"/>
        <v>0</v>
      </c>
      <c r="AT161" s="84">
        <f t="shared" si="20"/>
        <v>0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0</v>
      </c>
      <c r="AZ161" s="81">
        <f t="shared" si="20"/>
        <v>0</v>
      </c>
      <c r="BA161" s="81">
        <f t="shared" si="20"/>
        <v>0</v>
      </c>
      <c r="BB161" s="80">
        <f t="shared" si="20"/>
        <v>0</v>
      </c>
      <c r="BC161" s="79" t="s">
        <v>136</v>
      </c>
      <c r="BF161" s="5">
        <f>SUM(AJ161:AL161)/$BG$5</f>
        <v>0</v>
      </c>
      <c r="BG161" s="5">
        <f>SUM(AM161:AO161,AY161)/$BG$5</f>
        <v>0</v>
      </c>
      <c r="BH161" s="5">
        <f>SUM(AP161:AR161,AZ161)/$BG$5</f>
        <v>0</v>
      </c>
      <c r="BI161" s="5">
        <f>SUM(AS161:AU161,BA161)/$BG$5</f>
        <v>0</v>
      </c>
      <c r="BJ161" s="5">
        <f>SUM(AV161:AX161,BB161)/$BG$5</f>
        <v>0</v>
      </c>
    </row>
    <row r="162" spans="2:62" ht="37.5" thickBot="1" x14ac:dyDescent="0.3">
      <c r="B162" s="78"/>
      <c r="C162" s="77"/>
      <c r="D162" s="76"/>
      <c r="E162" s="75"/>
      <c r="F162" s="75"/>
      <c r="G162" s="74"/>
      <c r="H162" s="73"/>
      <c r="I162" s="70"/>
      <c r="J162" s="70"/>
      <c r="K162" s="72"/>
      <c r="L162" s="70"/>
      <c r="M162" s="69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1"/>
      <c r="AC162" s="70"/>
      <c r="AD162" s="70"/>
      <c r="AE162" s="69"/>
      <c r="AF162" s="68"/>
      <c r="AG162" s="68"/>
      <c r="AH162" s="67"/>
      <c r="AI162" s="66" t="s">
        <v>135</v>
      </c>
      <c r="AJ162" s="65">
        <f t="shared" ref="AJ162:BB162" si="21">AJ161/3</f>
        <v>0</v>
      </c>
      <c r="AK162" s="64">
        <f t="shared" si="21"/>
        <v>0</v>
      </c>
      <c r="AL162" s="63">
        <f t="shared" si="21"/>
        <v>0</v>
      </c>
      <c r="AM162" s="65">
        <f t="shared" si="21"/>
        <v>0</v>
      </c>
      <c r="AN162" s="64">
        <f t="shared" si="21"/>
        <v>0</v>
      </c>
      <c r="AO162" s="63">
        <f t="shared" si="21"/>
        <v>0</v>
      </c>
      <c r="AP162" s="65">
        <f t="shared" si="21"/>
        <v>0</v>
      </c>
      <c r="AQ162" s="64">
        <f t="shared" si="21"/>
        <v>0</v>
      </c>
      <c r="AR162" s="63">
        <f t="shared" si="21"/>
        <v>0</v>
      </c>
      <c r="AS162" s="65">
        <f t="shared" si="21"/>
        <v>0</v>
      </c>
      <c r="AT162" s="64">
        <f t="shared" si="21"/>
        <v>0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</v>
      </c>
      <c r="AZ162" s="61">
        <f t="shared" si="21"/>
        <v>0</v>
      </c>
      <c r="BA162" s="61">
        <f t="shared" si="21"/>
        <v>0</v>
      </c>
      <c r="BB162" s="60">
        <f t="shared" si="21"/>
        <v>0</v>
      </c>
      <c r="BC162" s="59" t="s">
        <v>134</v>
      </c>
    </row>
    <row r="163" spans="2:62" ht="20.45" customHeight="1" x14ac:dyDescent="0.2">
      <c r="B163" s="30"/>
      <c r="C163" s="338">
        <v>1</v>
      </c>
      <c r="D163" s="46"/>
      <c r="E163" s="45"/>
      <c r="F163" s="45"/>
      <c r="G163" s="44"/>
      <c r="H163" s="395" t="s">
        <v>183</v>
      </c>
      <c r="I163" s="342">
        <v>16</v>
      </c>
      <c r="J163" s="342">
        <v>9</v>
      </c>
      <c r="K163" s="342">
        <v>3</v>
      </c>
      <c r="L163" s="42" t="s">
        <v>131</v>
      </c>
      <c r="M163" s="43" t="s">
        <v>113</v>
      </c>
      <c r="N163" s="42" t="s">
        <v>129</v>
      </c>
      <c r="O163" s="41"/>
      <c r="P163" s="42" t="s">
        <v>128</v>
      </c>
      <c r="Q163" s="41"/>
      <c r="R163" s="42" t="s">
        <v>127</v>
      </c>
      <c r="S163" s="41"/>
      <c r="T163" s="42" t="s">
        <v>126</v>
      </c>
      <c r="U163" s="41"/>
      <c r="V163" s="42" t="s">
        <v>125</v>
      </c>
      <c r="W163" s="41"/>
      <c r="X163" s="42" t="s">
        <v>124</v>
      </c>
      <c r="Y163" s="41"/>
      <c r="Z163" s="42" t="s">
        <v>123</v>
      </c>
      <c r="AA163" s="41"/>
      <c r="AB163" s="40"/>
      <c r="AC163" s="41"/>
      <c r="AD163" s="40"/>
      <c r="AE163" s="58"/>
      <c r="AF163" s="346"/>
      <c r="AG163" s="346"/>
      <c r="AH163" s="38"/>
      <c r="AI163" s="9"/>
      <c r="AJ163" s="349">
        <f>SUMPRODUCT(LEN($M163:$AA166)-LEN(SUBSTITUTE($M163:$AA166,"A", "")))</f>
        <v>0</v>
      </c>
      <c r="AK163" s="352">
        <f>SUMPRODUCT(LEN($AD163:$AD166)-LEN(SUBSTITUTE($AD163:$AD166,"A", "")))</f>
        <v>0</v>
      </c>
      <c r="AL163" s="335">
        <f>SUMPRODUCT(LEN($AC163:$AC166)-LEN(SUBSTITUTE($AC163:$AC166,"A", "")))</f>
        <v>0</v>
      </c>
      <c r="AM163" s="349">
        <f>SUMPRODUCT(LEN($M163:$AA166)-LEN(SUBSTITUTE($M163:$AA166,"S", "")))</f>
        <v>0</v>
      </c>
      <c r="AN163" s="352">
        <f>SUMPRODUCT(LEN($AD163:$AD166)-LEN(SUBSTITUTE($AD163:$AD166,"S", "")))</f>
        <v>0</v>
      </c>
      <c r="AO163" s="335">
        <f>SUMPRODUCT(LEN($AC163:$AC166)-LEN(SUBSTITUTE($AC163:$AC166,"S", "")))</f>
        <v>0</v>
      </c>
      <c r="AP163" s="349">
        <f>SUMPRODUCT(LEN($M163:$AA166)-LEN(SUBSTITUTE($M163:$AA166,"F", "")))</f>
        <v>0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0</v>
      </c>
      <c r="AT163" s="352">
        <f>SUMPRODUCT(LEN($AD163:$AD166)-LEN(SUBSTITUTE($AD163:$AD166,"G", "")))</f>
        <v>0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0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0</v>
      </c>
      <c r="BB163" s="413">
        <f>SUMPRODUCT(LEN($AE163:$AE166)-LEN(SUBSTITUTE($AE163:$AE166,"M", "")))</f>
        <v>0</v>
      </c>
    </row>
    <row r="164" spans="2:62" ht="20.45" customHeight="1" thickBot="1" x14ac:dyDescent="0.25">
      <c r="B164" s="30"/>
      <c r="C164" s="339"/>
      <c r="D164" s="37"/>
      <c r="E164" s="36"/>
      <c r="F164" s="36"/>
      <c r="G164" s="35"/>
      <c r="H164" s="396"/>
      <c r="I164" s="343"/>
      <c r="J164" s="343"/>
      <c r="K164" s="343"/>
      <c r="L164" s="33" t="s">
        <v>122</v>
      </c>
      <c r="M164" s="55" t="s">
        <v>113</v>
      </c>
      <c r="N164" s="33" t="s">
        <v>121</v>
      </c>
      <c r="O164" s="32"/>
      <c r="P164" s="33" t="s">
        <v>120</v>
      </c>
      <c r="Q164" s="32"/>
      <c r="R164" s="33" t="s">
        <v>119</v>
      </c>
      <c r="S164" s="32"/>
      <c r="T164" s="33" t="s">
        <v>118</v>
      </c>
      <c r="U164" s="32"/>
      <c r="V164" s="33" t="s">
        <v>117</v>
      </c>
      <c r="W164" s="32"/>
      <c r="X164" s="33" t="s">
        <v>116</v>
      </c>
      <c r="Y164" s="32"/>
      <c r="Z164" s="33" t="s">
        <v>115</v>
      </c>
      <c r="AA164" s="32"/>
      <c r="AB164" s="31"/>
      <c r="AC164" s="32"/>
      <c r="AD164" s="31"/>
      <c r="AE164" s="57"/>
      <c r="AF164" s="347"/>
      <c r="AG164" s="347"/>
      <c r="AH164" s="21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0.45" customHeight="1" x14ac:dyDescent="0.2">
      <c r="B165" s="30"/>
      <c r="C165" s="340"/>
      <c r="D165" s="29"/>
      <c r="E165" s="28"/>
      <c r="F165" s="28"/>
      <c r="G165" s="27"/>
      <c r="H165" s="360">
        <v>159</v>
      </c>
      <c r="I165" s="344"/>
      <c r="J165" s="344"/>
      <c r="K165" s="344"/>
      <c r="L165" s="25" t="s">
        <v>114</v>
      </c>
      <c r="M165" s="114" t="s">
        <v>113</v>
      </c>
      <c r="N165" s="25" t="s">
        <v>112</v>
      </c>
      <c r="O165" s="24"/>
      <c r="P165" s="25" t="s">
        <v>111</v>
      </c>
      <c r="Q165" s="24"/>
      <c r="R165" s="25" t="s">
        <v>110</v>
      </c>
      <c r="S165" s="24"/>
      <c r="T165" s="25" t="s">
        <v>109</v>
      </c>
      <c r="U165" s="24"/>
      <c r="V165" s="25" t="s">
        <v>108</v>
      </c>
      <c r="W165" s="24"/>
      <c r="X165" s="25" t="s">
        <v>107</v>
      </c>
      <c r="Y165" s="24"/>
      <c r="Z165" s="25" t="s">
        <v>106</v>
      </c>
      <c r="AA165" s="24"/>
      <c r="AB165" s="23"/>
      <c r="AC165" s="24"/>
      <c r="AD165" s="23"/>
      <c r="AE165" s="57"/>
      <c r="AF165" s="347"/>
      <c r="AG165" s="347"/>
      <c r="AH165" s="21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1" customHeight="1" thickBot="1" x14ac:dyDescent="0.25">
      <c r="B166" s="30"/>
      <c r="C166" s="355"/>
      <c r="D166" s="54"/>
      <c r="E166" s="53"/>
      <c r="F166" s="53"/>
      <c r="G166" s="52"/>
      <c r="H166" s="361"/>
      <c r="I166" s="356"/>
      <c r="J166" s="356"/>
      <c r="K166" s="356"/>
      <c r="L166" s="50" t="s">
        <v>105</v>
      </c>
      <c r="M166" s="51" t="s">
        <v>113</v>
      </c>
      <c r="N166" s="50" t="s">
        <v>104</v>
      </c>
      <c r="O166" s="49"/>
      <c r="P166" s="50" t="s">
        <v>103</v>
      </c>
      <c r="Q166" s="49"/>
      <c r="R166" s="50" t="s">
        <v>102</v>
      </c>
      <c r="S166" s="49"/>
      <c r="T166" s="50">
        <v>20</v>
      </c>
      <c r="U166" s="49"/>
      <c r="V166" s="50" t="s">
        <v>101</v>
      </c>
      <c r="W166" s="49"/>
      <c r="X166" s="50" t="s">
        <v>100</v>
      </c>
      <c r="Y166" s="49"/>
      <c r="Z166" s="50" t="s">
        <v>99</v>
      </c>
      <c r="AA166" s="49"/>
      <c r="AB166" s="14"/>
      <c r="AC166" s="49"/>
      <c r="AD166" s="14"/>
      <c r="AE166" s="56"/>
      <c r="AF166" s="357"/>
      <c r="AG166" s="357"/>
      <c r="AH166" s="47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0.45" customHeight="1" x14ac:dyDescent="0.2">
      <c r="B167" s="30"/>
      <c r="C167" s="338">
        <v>2</v>
      </c>
      <c r="D167" s="46"/>
      <c r="E167" s="45"/>
      <c r="F167" s="45"/>
      <c r="G167" s="44"/>
      <c r="H167" s="358"/>
      <c r="I167" s="342">
        <v>14</v>
      </c>
      <c r="J167" s="342">
        <v>9</v>
      </c>
      <c r="K167" s="342">
        <v>6</v>
      </c>
      <c r="L167" s="42" t="s">
        <v>131</v>
      </c>
      <c r="M167" s="43" t="s">
        <v>113</v>
      </c>
      <c r="N167" s="42" t="s">
        <v>129</v>
      </c>
      <c r="O167" s="41"/>
      <c r="P167" s="42" t="s">
        <v>128</v>
      </c>
      <c r="Q167" s="41"/>
      <c r="R167" s="42" t="s">
        <v>127</v>
      </c>
      <c r="S167" s="41"/>
      <c r="T167" s="42" t="s">
        <v>126</v>
      </c>
      <c r="U167" s="41"/>
      <c r="V167" s="42" t="s">
        <v>125</v>
      </c>
      <c r="W167" s="41"/>
      <c r="X167" s="42" t="s">
        <v>124</v>
      </c>
      <c r="Y167" s="41"/>
      <c r="Z167" s="42" t="s">
        <v>123</v>
      </c>
      <c r="AA167" s="41"/>
      <c r="AB167" s="40"/>
      <c r="AC167" s="41"/>
      <c r="AD167" s="40"/>
      <c r="AE167" s="39"/>
      <c r="AF167" s="346"/>
      <c r="AG167" s="346"/>
      <c r="AH167" s="38"/>
      <c r="AI167" s="9"/>
      <c r="AJ167" s="349">
        <f>SUMPRODUCT(LEN($M167:$AA170)-LEN(SUBSTITUTE($M167:$AA170,"A", "")))</f>
        <v>0</v>
      </c>
      <c r="AK167" s="352">
        <f>SUMPRODUCT(LEN($AD167:$AD170)-LEN(SUBSTITUTE($AD167:$AD170,"A", "")))</f>
        <v>0</v>
      </c>
      <c r="AL167" s="335">
        <f>SUMPRODUCT(LEN($AC167:$AC170)-LEN(SUBSTITUTE($AC167:$AC170,"A", "")))</f>
        <v>0</v>
      </c>
      <c r="AM167" s="349">
        <f>SUMPRODUCT(LEN($M167:$AA170)-LEN(SUBSTITUTE($M167:$AA170,"S", "")))</f>
        <v>0</v>
      </c>
      <c r="AN167" s="352">
        <f>SUMPRODUCT(LEN($AD167:$AD170)-LEN(SUBSTITUTE($AD167:$AD170,"S", "")))</f>
        <v>0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0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0.45" customHeight="1" thickBot="1" x14ac:dyDescent="0.25">
      <c r="B168" s="30"/>
      <c r="C168" s="339"/>
      <c r="D168" s="37"/>
      <c r="E168" s="36"/>
      <c r="F168" s="36"/>
      <c r="G168" s="35"/>
      <c r="H168" s="359"/>
      <c r="I168" s="343"/>
      <c r="J168" s="343"/>
      <c r="K168" s="343"/>
      <c r="L168" s="33" t="s">
        <v>122</v>
      </c>
      <c r="M168" s="55" t="s">
        <v>113</v>
      </c>
      <c r="N168" s="33" t="s">
        <v>121</v>
      </c>
      <c r="O168" s="32"/>
      <c r="P168" s="33" t="s">
        <v>120</v>
      </c>
      <c r="Q168" s="32"/>
      <c r="R168" s="33" t="s">
        <v>119</v>
      </c>
      <c r="S168" s="32"/>
      <c r="T168" s="33" t="s">
        <v>118</v>
      </c>
      <c r="U168" s="32"/>
      <c r="V168" s="33" t="s">
        <v>117</v>
      </c>
      <c r="W168" s="32"/>
      <c r="X168" s="33" t="s">
        <v>116</v>
      </c>
      <c r="Y168" s="32"/>
      <c r="Z168" s="33" t="s">
        <v>115</v>
      </c>
      <c r="AA168" s="32"/>
      <c r="AB168" s="31"/>
      <c r="AC168" s="32"/>
      <c r="AD168" s="31"/>
      <c r="AE168" s="22"/>
      <c r="AF168" s="347"/>
      <c r="AG168" s="347"/>
      <c r="AH168" s="21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0.45" customHeight="1" x14ac:dyDescent="0.2">
      <c r="B169" s="30"/>
      <c r="C169" s="340"/>
      <c r="D169" s="29"/>
      <c r="E169" s="28"/>
      <c r="F169" s="28"/>
      <c r="G169" s="27"/>
      <c r="H169" s="360"/>
      <c r="I169" s="344"/>
      <c r="J169" s="344"/>
      <c r="K169" s="344"/>
      <c r="L169" s="25" t="s">
        <v>114</v>
      </c>
      <c r="M169" s="114" t="s">
        <v>113</v>
      </c>
      <c r="N169" s="25" t="s">
        <v>112</v>
      </c>
      <c r="O169" s="24"/>
      <c r="P169" s="25" t="s">
        <v>111</v>
      </c>
      <c r="Q169" s="24"/>
      <c r="R169" s="25" t="s">
        <v>110</v>
      </c>
      <c r="S169" s="24"/>
      <c r="T169" s="25" t="s">
        <v>109</v>
      </c>
      <c r="U169" s="24"/>
      <c r="V169" s="25" t="s">
        <v>108</v>
      </c>
      <c r="W169" s="24"/>
      <c r="X169" s="25" t="s">
        <v>107</v>
      </c>
      <c r="Y169" s="24"/>
      <c r="Z169" s="25" t="s">
        <v>106</v>
      </c>
      <c r="AA169" s="24"/>
      <c r="AB169" s="23"/>
      <c r="AC169" s="24"/>
      <c r="AD169" s="23"/>
      <c r="AE169" s="22"/>
      <c r="AF169" s="347"/>
      <c r="AG169" s="347"/>
      <c r="AH169" s="21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1" customHeight="1" thickBot="1" x14ac:dyDescent="0.25">
      <c r="B170" s="30"/>
      <c r="C170" s="355"/>
      <c r="D170" s="54"/>
      <c r="E170" s="53"/>
      <c r="F170" s="53"/>
      <c r="G170" s="52"/>
      <c r="H170" s="361"/>
      <c r="I170" s="356"/>
      <c r="J170" s="356"/>
      <c r="K170" s="356"/>
      <c r="L170" s="50" t="s">
        <v>105</v>
      </c>
      <c r="M170" s="51"/>
      <c r="N170" s="50" t="s">
        <v>104</v>
      </c>
      <c r="O170" s="49"/>
      <c r="P170" s="50" t="s">
        <v>103</v>
      </c>
      <c r="Q170" s="49"/>
      <c r="R170" s="50" t="s">
        <v>102</v>
      </c>
      <c r="S170" s="49"/>
      <c r="T170" s="50">
        <v>20</v>
      </c>
      <c r="U170" s="49"/>
      <c r="V170" s="50" t="s">
        <v>101</v>
      </c>
      <c r="W170" s="49"/>
      <c r="X170" s="50" t="s">
        <v>100</v>
      </c>
      <c r="Y170" s="49"/>
      <c r="Z170" s="50" t="s">
        <v>99</v>
      </c>
      <c r="AA170" s="49"/>
      <c r="AB170" s="14"/>
      <c r="AC170" s="49"/>
      <c r="AD170" s="14"/>
      <c r="AE170" s="48"/>
      <c r="AF170" s="357"/>
      <c r="AG170" s="357"/>
      <c r="AH170" s="47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0.45" customHeight="1" x14ac:dyDescent="0.2">
      <c r="B171" s="30"/>
      <c r="C171" s="338">
        <v>3</v>
      </c>
      <c r="D171" s="46"/>
      <c r="E171" s="45"/>
      <c r="F171" s="45"/>
      <c r="G171" s="44"/>
      <c r="H171" s="358"/>
      <c r="I171" s="342">
        <v>16</v>
      </c>
      <c r="J171" s="342">
        <v>9</v>
      </c>
      <c r="K171" s="342">
        <v>4</v>
      </c>
      <c r="L171" s="42" t="s">
        <v>131</v>
      </c>
      <c r="M171" s="43" t="s">
        <v>113</v>
      </c>
      <c r="N171" s="42" t="s">
        <v>129</v>
      </c>
      <c r="O171" s="41"/>
      <c r="P171" s="42" t="s">
        <v>128</v>
      </c>
      <c r="Q171" s="41"/>
      <c r="R171" s="42" t="s">
        <v>127</v>
      </c>
      <c r="S171" s="41"/>
      <c r="T171" s="42" t="s">
        <v>126</v>
      </c>
      <c r="U171" s="41"/>
      <c r="V171" s="42" t="s">
        <v>125</v>
      </c>
      <c r="W171" s="41"/>
      <c r="X171" s="42" t="s">
        <v>124</v>
      </c>
      <c r="Y171" s="41"/>
      <c r="Z171" s="42" t="s">
        <v>123</v>
      </c>
      <c r="AA171" s="41"/>
      <c r="AB171" s="40"/>
      <c r="AC171" s="41"/>
      <c r="AD171" s="40"/>
      <c r="AE171" s="39"/>
      <c r="AF171" s="346"/>
      <c r="AG171" s="346"/>
      <c r="AH171" s="38"/>
      <c r="AI171" s="9"/>
      <c r="AJ171" s="349">
        <f>SUMPRODUCT(LEN($M171:$AA174)-LEN(SUBSTITUTE($M171:$AA174,"A", "")))</f>
        <v>0</v>
      </c>
      <c r="AK171" s="352">
        <f>SUMPRODUCT(LEN($AD171:$AD174)-LEN(SUBSTITUTE($AD171:$AD174,"A", "")))</f>
        <v>0</v>
      </c>
      <c r="AL171" s="335">
        <f>SUMPRODUCT(LEN($AC171:$AC174)-LEN(SUBSTITUTE($AC171:$AC174,"A", "")))</f>
        <v>0</v>
      </c>
      <c r="AM171" s="349">
        <f>SUMPRODUCT(LEN($M171:$AA174)-LEN(SUBSTITUTE($M171:$AA174,"S", "")))</f>
        <v>0</v>
      </c>
      <c r="AN171" s="352">
        <f>SUMPRODUCT(LEN($AD171:$AD174)-LEN(SUBSTITUTE($AD171:$AD174,"S", "")))</f>
        <v>0</v>
      </c>
      <c r="AO171" s="335">
        <f>SUMPRODUCT(LEN($AC171:$AC174)-LEN(SUBSTITUTE($AC171:$AC174,"S", "")))</f>
        <v>0</v>
      </c>
      <c r="AP171" s="349">
        <f>SUMPRODUCT(LEN($M171:$AA174)-LEN(SUBSTITUTE($M171:$AA174,"F", "")))</f>
        <v>0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0</v>
      </c>
      <c r="AT171" s="352">
        <f>SUMPRODUCT(LEN($AD171:$AD174)-LEN(SUBSTITUTE($AD171:$AD174,"G", "")))</f>
        <v>0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0.45" customHeight="1" thickBot="1" x14ac:dyDescent="0.25">
      <c r="B172" s="30"/>
      <c r="C172" s="339"/>
      <c r="D172" s="37"/>
      <c r="E172" s="36"/>
      <c r="F172" s="36"/>
      <c r="G172" s="35"/>
      <c r="H172" s="359"/>
      <c r="I172" s="343"/>
      <c r="J172" s="343"/>
      <c r="K172" s="343"/>
      <c r="L172" s="33" t="s">
        <v>122</v>
      </c>
      <c r="M172" s="55" t="s">
        <v>113</v>
      </c>
      <c r="N172" s="33" t="s">
        <v>121</v>
      </c>
      <c r="O172" s="32"/>
      <c r="P172" s="33" t="s">
        <v>120</v>
      </c>
      <c r="Q172" s="32"/>
      <c r="R172" s="33" t="s">
        <v>119</v>
      </c>
      <c r="S172" s="32"/>
      <c r="T172" s="33" t="s">
        <v>118</v>
      </c>
      <c r="U172" s="32"/>
      <c r="V172" s="33" t="s">
        <v>117</v>
      </c>
      <c r="W172" s="32"/>
      <c r="X172" s="33" t="s">
        <v>116</v>
      </c>
      <c r="Y172" s="32"/>
      <c r="Z172" s="33" t="s">
        <v>115</v>
      </c>
      <c r="AA172" s="32"/>
      <c r="AB172" s="31"/>
      <c r="AC172" s="32"/>
      <c r="AD172" s="31"/>
      <c r="AE172" s="22"/>
      <c r="AF172" s="347"/>
      <c r="AG172" s="347"/>
      <c r="AH172" s="21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0.45" customHeight="1" x14ac:dyDescent="0.2">
      <c r="B173" s="30"/>
      <c r="C173" s="340"/>
      <c r="D173" s="29"/>
      <c r="E173" s="28"/>
      <c r="F173" s="28"/>
      <c r="G173" s="27"/>
      <c r="H173" s="360"/>
      <c r="I173" s="344"/>
      <c r="J173" s="344"/>
      <c r="K173" s="344"/>
      <c r="L173" s="25" t="s">
        <v>114</v>
      </c>
      <c r="M173" s="114" t="s">
        <v>113</v>
      </c>
      <c r="N173" s="25" t="s">
        <v>112</v>
      </c>
      <c r="O173" s="24"/>
      <c r="P173" s="25" t="s">
        <v>111</v>
      </c>
      <c r="Q173" s="24"/>
      <c r="R173" s="25" t="s">
        <v>110</v>
      </c>
      <c r="S173" s="24"/>
      <c r="T173" s="25" t="s">
        <v>109</v>
      </c>
      <c r="U173" s="24"/>
      <c r="V173" s="25" t="s">
        <v>108</v>
      </c>
      <c r="W173" s="24"/>
      <c r="X173" s="25" t="s">
        <v>107</v>
      </c>
      <c r="Y173" s="24"/>
      <c r="Z173" s="25" t="s">
        <v>106</v>
      </c>
      <c r="AA173" s="24"/>
      <c r="AB173" s="23"/>
      <c r="AC173" s="24"/>
      <c r="AD173" s="23"/>
      <c r="AE173" s="22"/>
      <c r="AF173" s="347"/>
      <c r="AG173" s="347"/>
      <c r="AH173" s="21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1" customHeight="1" thickBot="1" x14ac:dyDescent="0.25">
      <c r="B174" s="20"/>
      <c r="C174" s="341"/>
      <c r="D174" s="19"/>
      <c r="E174" s="18"/>
      <c r="F174" s="18"/>
      <c r="G174" s="17"/>
      <c r="H174" s="361"/>
      <c r="I174" s="345"/>
      <c r="J174" s="345"/>
      <c r="K174" s="345"/>
      <c r="L174" s="15" t="s">
        <v>105</v>
      </c>
      <c r="M174" s="16"/>
      <c r="N174" s="15" t="s">
        <v>104</v>
      </c>
      <c r="O174" s="13"/>
      <c r="P174" s="15" t="s">
        <v>103</v>
      </c>
      <c r="Q174" s="13"/>
      <c r="R174" s="15" t="s">
        <v>102</v>
      </c>
      <c r="S174" s="13"/>
      <c r="T174" s="15">
        <v>20</v>
      </c>
      <c r="U174" s="13"/>
      <c r="V174" s="15" t="s">
        <v>101</v>
      </c>
      <c r="W174" s="13"/>
      <c r="X174" s="15" t="s">
        <v>100</v>
      </c>
      <c r="Y174" s="13"/>
      <c r="Z174" s="15" t="s">
        <v>99</v>
      </c>
      <c r="AA174" s="13"/>
      <c r="AB174" s="14"/>
      <c r="AC174" s="13"/>
      <c r="AD174" s="12"/>
      <c r="AE174" s="11"/>
      <c r="AF174" s="348"/>
      <c r="AG174" s="348"/>
      <c r="AH174" s="10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112" t="s">
        <v>170</v>
      </c>
      <c r="F175" s="111"/>
      <c r="G175" s="110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107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96">
        <v>159</v>
      </c>
      <c r="E176" s="369">
        <v>639.53</v>
      </c>
      <c r="F176" s="370"/>
      <c r="G176" s="371"/>
      <c r="H176" s="95" t="s">
        <v>139</v>
      </c>
      <c r="I176" s="94"/>
      <c r="J176" s="94"/>
      <c r="K176" s="93"/>
      <c r="L176" s="92"/>
      <c r="M176" s="88"/>
      <c r="N176" s="92"/>
      <c r="O176" s="89"/>
      <c r="P176" s="92"/>
      <c r="Q176" s="89"/>
      <c r="R176" s="92"/>
      <c r="S176" s="89"/>
      <c r="T176" s="92"/>
      <c r="U176" s="89"/>
      <c r="V176" s="92"/>
      <c r="W176" s="89"/>
      <c r="X176" s="92"/>
      <c r="Y176" s="89"/>
      <c r="Z176" s="92"/>
      <c r="AA176" s="91"/>
      <c r="AB176" s="90" t="s">
        <v>138</v>
      </c>
      <c r="AC176" s="89"/>
      <c r="AD176" s="89"/>
      <c r="AE176" s="88"/>
      <c r="AF176" s="87"/>
      <c r="AG176" s="87"/>
      <c r="AH176" s="67"/>
      <c r="AI176" s="86" t="s">
        <v>137</v>
      </c>
      <c r="AJ176" s="85">
        <f t="shared" ref="AJ176:BB176" si="22">SUM(AJ178:AJ189)</f>
        <v>0</v>
      </c>
      <c r="AK176" s="84">
        <f t="shared" si="22"/>
        <v>0</v>
      </c>
      <c r="AL176" s="83">
        <f t="shared" si="22"/>
        <v>0</v>
      </c>
      <c r="AM176" s="85">
        <f t="shared" si="22"/>
        <v>0</v>
      </c>
      <c r="AN176" s="84">
        <f t="shared" si="22"/>
        <v>0</v>
      </c>
      <c r="AO176" s="83">
        <f t="shared" si="22"/>
        <v>0</v>
      </c>
      <c r="AP176" s="85">
        <f t="shared" si="22"/>
        <v>0</v>
      </c>
      <c r="AQ176" s="84">
        <f t="shared" si="22"/>
        <v>0</v>
      </c>
      <c r="AR176" s="83">
        <f t="shared" si="22"/>
        <v>0</v>
      </c>
      <c r="AS176" s="85">
        <f t="shared" si="22"/>
        <v>0</v>
      </c>
      <c r="AT176" s="84">
        <f t="shared" si="22"/>
        <v>0</v>
      </c>
      <c r="AU176" s="83">
        <f t="shared" si="22"/>
        <v>0</v>
      </c>
      <c r="AV176" s="85">
        <f t="shared" si="22"/>
        <v>0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0</v>
      </c>
      <c r="BB176" s="80">
        <f t="shared" si="22"/>
        <v>0</v>
      </c>
      <c r="BC176" s="79" t="s">
        <v>136</v>
      </c>
      <c r="BF176" s="5">
        <f>SUM(AJ176:AL176)/$BG$5</f>
        <v>0</v>
      </c>
      <c r="BG176" s="5">
        <f>SUM(AM176:AO176,AY176)/$BG$5</f>
        <v>0</v>
      </c>
      <c r="BH176" s="5">
        <f>SUM(AP176:AR176,AZ176)/$BG$5</f>
        <v>0</v>
      </c>
      <c r="BI176" s="5">
        <f>SUM(AS176:AU176,BA176)/$BG$5</f>
        <v>0</v>
      </c>
      <c r="BJ176" s="5">
        <f>SUM(AV176:AX176,BB176)/$BG$5</f>
        <v>0</v>
      </c>
    </row>
    <row r="177" spans="2:62" ht="37.5" thickBot="1" x14ac:dyDescent="0.3">
      <c r="B177" s="78"/>
      <c r="C177" s="77"/>
      <c r="D177" s="76"/>
      <c r="E177" s="75"/>
      <c r="F177" s="75"/>
      <c r="G177" s="74"/>
      <c r="H177" s="73"/>
      <c r="I177" s="70"/>
      <c r="J177" s="70"/>
      <c r="K177" s="72"/>
      <c r="L177" s="70"/>
      <c r="M177" s="69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1"/>
      <c r="AC177" s="70"/>
      <c r="AD177" s="70"/>
      <c r="AE177" s="69"/>
      <c r="AF177" s="68"/>
      <c r="AG177" s="68"/>
      <c r="AH177" s="67"/>
      <c r="AI177" s="66" t="s">
        <v>135</v>
      </c>
      <c r="AJ177" s="65">
        <f t="shared" ref="AJ177:BB177" si="23">AJ176/3</f>
        <v>0</v>
      </c>
      <c r="AK177" s="64">
        <f t="shared" si="23"/>
        <v>0</v>
      </c>
      <c r="AL177" s="63">
        <f t="shared" si="23"/>
        <v>0</v>
      </c>
      <c r="AM177" s="65">
        <f t="shared" si="23"/>
        <v>0</v>
      </c>
      <c r="AN177" s="64">
        <f t="shared" si="23"/>
        <v>0</v>
      </c>
      <c r="AO177" s="63">
        <f t="shared" si="23"/>
        <v>0</v>
      </c>
      <c r="AP177" s="65">
        <f t="shared" si="23"/>
        <v>0</v>
      </c>
      <c r="AQ177" s="64">
        <f t="shared" si="23"/>
        <v>0</v>
      </c>
      <c r="AR177" s="63">
        <f t="shared" si="23"/>
        <v>0</v>
      </c>
      <c r="AS177" s="65">
        <f t="shared" si="23"/>
        <v>0</v>
      </c>
      <c r="AT177" s="64">
        <f t="shared" si="23"/>
        <v>0</v>
      </c>
      <c r="AU177" s="63">
        <f t="shared" si="23"/>
        <v>0</v>
      </c>
      <c r="AV177" s="65">
        <f t="shared" si="23"/>
        <v>0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</v>
      </c>
      <c r="BB177" s="60">
        <f t="shared" si="23"/>
        <v>0</v>
      </c>
      <c r="BC177" s="59" t="s">
        <v>134</v>
      </c>
    </row>
    <row r="178" spans="2:62" ht="20.45" customHeight="1" x14ac:dyDescent="0.2">
      <c r="B178" s="30"/>
      <c r="C178" s="338">
        <v>1</v>
      </c>
      <c r="D178" s="46"/>
      <c r="E178" s="45"/>
      <c r="F178" s="45"/>
      <c r="G178" s="44"/>
      <c r="H178" s="395">
        <v>159</v>
      </c>
      <c r="I178" s="342">
        <v>20</v>
      </c>
      <c r="J178" s="342">
        <v>9</v>
      </c>
      <c r="K178" s="342">
        <v>4</v>
      </c>
      <c r="L178" s="42" t="s">
        <v>131</v>
      </c>
      <c r="M178" s="43" t="s">
        <v>113</v>
      </c>
      <c r="N178" s="42" t="s">
        <v>129</v>
      </c>
      <c r="O178" s="41"/>
      <c r="P178" s="42" t="s">
        <v>128</v>
      </c>
      <c r="Q178" s="41"/>
      <c r="R178" s="42" t="s">
        <v>127</v>
      </c>
      <c r="S178" s="41"/>
      <c r="T178" s="42" t="s">
        <v>126</v>
      </c>
      <c r="U178" s="41"/>
      <c r="V178" s="42" t="s">
        <v>125</v>
      </c>
      <c r="W178" s="41"/>
      <c r="X178" s="42" t="s">
        <v>124</v>
      </c>
      <c r="Y178" s="41"/>
      <c r="Z178" s="42" t="s">
        <v>123</v>
      </c>
      <c r="AA178" s="41"/>
      <c r="AB178" s="40"/>
      <c r="AC178" s="41"/>
      <c r="AD178" s="40"/>
      <c r="AE178" s="58"/>
      <c r="AF178" s="346"/>
      <c r="AG178" s="346"/>
      <c r="AH178" s="38"/>
      <c r="AI178" s="9"/>
      <c r="AJ178" s="349">
        <f>SUMPRODUCT(LEN($M178:$AA181)-LEN(SUBSTITUTE($M178:$AA181,"A", "")))</f>
        <v>0</v>
      </c>
      <c r="AK178" s="352">
        <f>SUMPRODUCT(LEN($AD178:$AD181)-LEN(SUBSTITUTE($AD178:$AD181,"A", "")))</f>
        <v>0</v>
      </c>
      <c r="AL178" s="335">
        <f>SUMPRODUCT(LEN($AC178:$AC181)-LEN(SUBSTITUTE($AC178:$AC181,"A", "")))</f>
        <v>0</v>
      </c>
      <c r="AM178" s="349">
        <f>SUMPRODUCT(LEN($M178:$AA181)-LEN(SUBSTITUTE($M178:$AA181,"S", "")))</f>
        <v>0</v>
      </c>
      <c r="AN178" s="352">
        <f>SUMPRODUCT(LEN($AD178:$AD181)-LEN(SUBSTITUTE($AD178:$AD181,"S", "")))</f>
        <v>0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0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0</v>
      </c>
      <c r="BB178" s="413">
        <f>SUMPRODUCT(LEN($AE178:$AE181)-LEN(SUBSTITUTE($AE178:$AE181,"M", "")))</f>
        <v>0</v>
      </c>
    </row>
    <row r="179" spans="2:62" ht="20.45" customHeight="1" thickBot="1" x14ac:dyDescent="0.25">
      <c r="B179" s="30"/>
      <c r="C179" s="339"/>
      <c r="D179" s="37"/>
      <c r="E179" s="36"/>
      <c r="F179" s="36"/>
      <c r="G179" s="35"/>
      <c r="H179" s="396"/>
      <c r="I179" s="343"/>
      <c r="J179" s="343"/>
      <c r="K179" s="343"/>
      <c r="L179" s="33" t="s">
        <v>122</v>
      </c>
      <c r="M179" s="55" t="s">
        <v>113</v>
      </c>
      <c r="N179" s="33" t="s">
        <v>121</v>
      </c>
      <c r="O179" s="32"/>
      <c r="P179" s="33" t="s">
        <v>120</v>
      </c>
      <c r="Q179" s="32"/>
      <c r="R179" s="33" t="s">
        <v>119</v>
      </c>
      <c r="S179" s="32"/>
      <c r="T179" s="33" t="s">
        <v>118</v>
      </c>
      <c r="U179" s="32"/>
      <c r="V179" s="33" t="s">
        <v>117</v>
      </c>
      <c r="W179" s="32"/>
      <c r="X179" s="33" t="s">
        <v>116</v>
      </c>
      <c r="Y179" s="32"/>
      <c r="Z179" s="33" t="s">
        <v>115</v>
      </c>
      <c r="AA179" s="32"/>
      <c r="AB179" s="31"/>
      <c r="AC179" s="32"/>
      <c r="AD179" s="31"/>
      <c r="AE179" s="57"/>
      <c r="AF179" s="347"/>
      <c r="AG179" s="347"/>
      <c r="AH179" s="21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0.45" customHeight="1" x14ac:dyDescent="0.2">
      <c r="B180" s="30"/>
      <c r="C180" s="340"/>
      <c r="D180" s="29"/>
      <c r="E180" s="28"/>
      <c r="F180" s="28"/>
      <c r="G180" s="27"/>
      <c r="H180" s="360">
        <v>159</v>
      </c>
      <c r="I180" s="344"/>
      <c r="J180" s="344"/>
      <c r="K180" s="344"/>
      <c r="L180" s="25" t="s">
        <v>114</v>
      </c>
      <c r="M180" s="114" t="s">
        <v>113</v>
      </c>
      <c r="N180" s="25" t="s">
        <v>112</v>
      </c>
      <c r="O180" s="24"/>
      <c r="P180" s="25" t="s">
        <v>111</v>
      </c>
      <c r="Q180" s="24"/>
      <c r="R180" s="25" t="s">
        <v>110</v>
      </c>
      <c r="S180" s="24"/>
      <c r="T180" s="25" t="s">
        <v>109</v>
      </c>
      <c r="U180" s="24"/>
      <c r="V180" s="25" t="s">
        <v>108</v>
      </c>
      <c r="W180" s="24"/>
      <c r="X180" s="25" t="s">
        <v>107</v>
      </c>
      <c r="Y180" s="24"/>
      <c r="Z180" s="25" t="s">
        <v>106</v>
      </c>
      <c r="AA180" s="24"/>
      <c r="AB180" s="23"/>
      <c r="AC180" s="24"/>
      <c r="AD180" s="23"/>
      <c r="AE180" s="57"/>
      <c r="AF180" s="347"/>
      <c r="AG180" s="347"/>
      <c r="AH180" s="21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1" customHeight="1" thickBot="1" x14ac:dyDescent="0.25">
      <c r="B181" s="30"/>
      <c r="C181" s="355"/>
      <c r="D181" s="54"/>
      <c r="E181" s="53"/>
      <c r="F181" s="53"/>
      <c r="G181" s="52"/>
      <c r="H181" s="361"/>
      <c r="I181" s="356"/>
      <c r="J181" s="356"/>
      <c r="K181" s="356"/>
      <c r="L181" s="50" t="s">
        <v>105</v>
      </c>
      <c r="M181" s="51"/>
      <c r="N181" s="50" t="s">
        <v>104</v>
      </c>
      <c r="O181" s="49"/>
      <c r="P181" s="50" t="s">
        <v>103</v>
      </c>
      <c r="Q181" s="49"/>
      <c r="R181" s="50" t="s">
        <v>102</v>
      </c>
      <c r="S181" s="49"/>
      <c r="T181" s="50">
        <v>20</v>
      </c>
      <c r="U181" s="49"/>
      <c r="V181" s="50" t="s">
        <v>101</v>
      </c>
      <c r="W181" s="49"/>
      <c r="X181" s="50" t="s">
        <v>100</v>
      </c>
      <c r="Y181" s="49"/>
      <c r="Z181" s="50" t="s">
        <v>99</v>
      </c>
      <c r="AA181" s="49"/>
      <c r="AB181" s="14"/>
      <c r="AC181" s="49"/>
      <c r="AD181" s="14"/>
      <c r="AE181" s="56"/>
      <c r="AF181" s="357"/>
      <c r="AG181" s="357"/>
      <c r="AH181" s="47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0.45" customHeight="1" x14ac:dyDescent="0.2">
      <c r="B182" s="30"/>
      <c r="C182" s="338">
        <v>2</v>
      </c>
      <c r="D182" s="46"/>
      <c r="E182" s="45"/>
      <c r="F182" s="45"/>
      <c r="G182" s="44"/>
      <c r="H182" s="358"/>
      <c r="I182" s="342">
        <v>19</v>
      </c>
      <c r="J182" s="342">
        <v>9</v>
      </c>
      <c r="K182" s="342">
        <v>3</v>
      </c>
      <c r="L182" s="42" t="s">
        <v>131</v>
      </c>
      <c r="M182" s="43" t="s">
        <v>113</v>
      </c>
      <c r="N182" s="42" t="s">
        <v>129</v>
      </c>
      <c r="O182" s="41"/>
      <c r="P182" s="42" t="s">
        <v>128</v>
      </c>
      <c r="Q182" s="41"/>
      <c r="R182" s="42" t="s">
        <v>127</v>
      </c>
      <c r="S182" s="41"/>
      <c r="T182" s="42" t="s">
        <v>126</v>
      </c>
      <c r="U182" s="41"/>
      <c r="V182" s="42" t="s">
        <v>125</v>
      </c>
      <c r="W182" s="41"/>
      <c r="X182" s="42" t="s">
        <v>124</v>
      </c>
      <c r="Y182" s="41"/>
      <c r="Z182" s="42" t="s">
        <v>123</v>
      </c>
      <c r="AA182" s="41"/>
      <c r="AB182" s="40"/>
      <c r="AC182" s="41"/>
      <c r="AD182" s="40"/>
      <c r="AE182" s="39"/>
      <c r="AF182" s="346"/>
      <c r="AG182" s="346"/>
      <c r="AH182" s="38"/>
      <c r="AI182" s="9"/>
      <c r="AJ182" s="349">
        <f>SUMPRODUCT(LEN($M182:$AA185)-LEN(SUBSTITUTE($M182:$AA185,"A", "")))</f>
        <v>0</v>
      </c>
      <c r="AK182" s="352">
        <f>SUMPRODUCT(LEN($AD182:$AD185)-LEN(SUBSTITUTE($AD182:$AD185,"A", "")))</f>
        <v>0</v>
      </c>
      <c r="AL182" s="335">
        <f>SUMPRODUCT(LEN($AC182:$AC185)-LEN(SUBSTITUTE($AC182:$AC185,"A", "")))</f>
        <v>0</v>
      </c>
      <c r="AM182" s="349">
        <f>SUMPRODUCT(LEN($M182:$AA185)-LEN(SUBSTITUTE($M182:$AA185,"S", "")))</f>
        <v>0</v>
      </c>
      <c r="AN182" s="352">
        <f>SUMPRODUCT(LEN($AD182:$AD185)-LEN(SUBSTITUTE($AD182:$AD185,"S", "")))</f>
        <v>0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0</v>
      </c>
      <c r="AT182" s="352">
        <f>SUMPRODUCT(LEN($AD182:$AD185)-LEN(SUBSTITUTE($AD182:$AD185,"G", "")))</f>
        <v>0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0.45" customHeight="1" thickBot="1" x14ac:dyDescent="0.25">
      <c r="B183" s="30"/>
      <c r="C183" s="339"/>
      <c r="D183" s="37"/>
      <c r="E183" s="36"/>
      <c r="F183" s="36"/>
      <c r="G183" s="35"/>
      <c r="H183" s="359"/>
      <c r="I183" s="343"/>
      <c r="J183" s="343"/>
      <c r="K183" s="343"/>
      <c r="L183" s="33" t="s">
        <v>122</v>
      </c>
      <c r="M183" s="55" t="s">
        <v>113</v>
      </c>
      <c r="N183" s="33" t="s">
        <v>121</v>
      </c>
      <c r="O183" s="32"/>
      <c r="P183" s="33" t="s">
        <v>120</v>
      </c>
      <c r="Q183" s="32"/>
      <c r="R183" s="33" t="s">
        <v>119</v>
      </c>
      <c r="S183" s="32"/>
      <c r="T183" s="33" t="s">
        <v>118</v>
      </c>
      <c r="U183" s="32"/>
      <c r="V183" s="33" t="s">
        <v>117</v>
      </c>
      <c r="W183" s="32"/>
      <c r="X183" s="33" t="s">
        <v>116</v>
      </c>
      <c r="Y183" s="32"/>
      <c r="Z183" s="33" t="s">
        <v>115</v>
      </c>
      <c r="AA183" s="32"/>
      <c r="AB183" s="31"/>
      <c r="AC183" s="32"/>
      <c r="AD183" s="31"/>
      <c r="AE183" s="22"/>
      <c r="AF183" s="347"/>
      <c r="AG183" s="347"/>
      <c r="AH183" s="21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0.45" customHeight="1" x14ac:dyDescent="0.2">
      <c r="B184" s="30"/>
      <c r="C184" s="340"/>
      <c r="D184" s="29"/>
      <c r="E184" s="28"/>
      <c r="F184" s="28"/>
      <c r="G184" s="27"/>
      <c r="H184" s="360"/>
      <c r="I184" s="344"/>
      <c r="J184" s="344"/>
      <c r="K184" s="344"/>
      <c r="L184" s="25" t="s">
        <v>114</v>
      </c>
      <c r="M184" s="114" t="s">
        <v>113</v>
      </c>
      <c r="N184" s="25" t="s">
        <v>112</v>
      </c>
      <c r="O184" s="24"/>
      <c r="P184" s="25" t="s">
        <v>111</v>
      </c>
      <c r="Q184" s="24"/>
      <c r="R184" s="25" t="s">
        <v>110</v>
      </c>
      <c r="S184" s="24"/>
      <c r="T184" s="25" t="s">
        <v>109</v>
      </c>
      <c r="U184" s="24"/>
      <c r="V184" s="25" t="s">
        <v>108</v>
      </c>
      <c r="W184" s="24"/>
      <c r="X184" s="25" t="s">
        <v>107</v>
      </c>
      <c r="Y184" s="24"/>
      <c r="Z184" s="25" t="s">
        <v>106</v>
      </c>
      <c r="AA184" s="24"/>
      <c r="AB184" s="23"/>
      <c r="AC184" s="24"/>
      <c r="AD184" s="23"/>
      <c r="AE184" s="22"/>
      <c r="AF184" s="347"/>
      <c r="AG184" s="347"/>
      <c r="AH184" s="21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1" customHeight="1" thickBot="1" x14ac:dyDescent="0.25">
      <c r="B185" s="30"/>
      <c r="C185" s="355"/>
      <c r="D185" s="54"/>
      <c r="E185" s="53"/>
      <c r="F185" s="53"/>
      <c r="G185" s="52"/>
      <c r="H185" s="361"/>
      <c r="I185" s="356"/>
      <c r="J185" s="356"/>
      <c r="K185" s="356"/>
      <c r="L185" s="50" t="s">
        <v>105</v>
      </c>
      <c r="M185" s="51" t="s">
        <v>113</v>
      </c>
      <c r="N185" s="50" t="s">
        <v>104</v>
      </c>
      <c r="O185" s="49"/>
      <c r="P185" s="50" t="s">
        <v>103</v>
      </c>
      <c r="Q185" s="49"/>
      <c r="R185" s="50" t="s">
        <v>102</v>
      </c>
      <c r="S185" s="49"/>
      <c r="T185" s="50">
        <v>20</v>
      </c>
      <c r="U185" s="49"/>
      <c r="V185" s="50" t="s">
        <v>101</v>
      </c>
      <c r="W185" s="49"/>
      <c r="X185" s="50" t="s">
        <v>100</v>
      </c>
      <c r="Y185" s="49"/>
      <c r="Z185" s="50" t="s">
        <v>99</v>
      </c>
      <c r="AA185" s="49"/>
      <c r="AB185" s="14"/>
      <c r="AC185" s="49"/>
      <c r="AD185" s="14"/>
      <c r="AE185" s="48"/>
      <c r="AF185" s="357"/>
      <c r="AG185" s="357"/>
      <c r="AH185" s="47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0.45" customHeight="1" x14ac:dyDescent="0.2">
      <c r="B186" s="30"/>
      <c r="C186" s="338">
        <v>3</v>
      </c>
      <c r="D186" s="46"/>
      <c r="E186" s="45"/>
      <c r="F186" s="45"/>
      <c r="G186" s="44"/>
      <c r="H186" s="358"/>
      <c r="I186" s="342">
        <v>15</v>
      </c>
      <c r="J186" s="342">
        <v>9</v>
      </c>
      <c r="K186" s="342">
        <v>4</v>
      </c>
      <c r="L186" s="42" t="s">
        <v>131</v>
      </c>
      <c r="M186" s="43" t="s">
        <v>113</v>
      </c>
      <c r="N186" s="42" t="s">
        <v>129</v>
      </c>
      <c r="O186" s="41"/>
      <c r="P186" s="42" t="s">
        <v>128</v>
      </c>
      <c r="Q186" s="41"/>
      <c r="R186" s="42" t="s">
        <v>127</v>
      </c>
      <c r="S186" s="41"/>
      <c r="T186" s="42" t="s">
        <v>126</v>
      </c>
      <c r="U186" s="41"/>
      <c r="V186" s="42" t="s">
        <v>125</v>
      </c>
      <c r="W186" s="41"/>
      <c r="X186" s="42" t="s">
        <v>124</v>
      </c>
      <c r="Y186" s="41"/>
      <c r="Z186" s="42" t="s">
        <v>123</v>
      </c>
      <c r="AA186" s="41"/>
      <c r="AB186" s="40"/>
      <c r="AC186" s="41"/>
      <c r="AD186" s="40"/>
      <c r="AE186" s="39"/>
      <c r="AF186" s="346"/>
      <c r="AG186" s="346"/>
      <c r="AH186" s="38"/>
      <c r="AI186" s="9"/>
      <c r="AJ186" s="349">
        <f>SUMPRODUCT(LEN($M186:$AA189)-LEN(SUBSTITUTE($M186:$AA189,"A", "")))</f>
        <v>0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0</v>
      </c>
      <c r="AN186" s="352">
        <f>SUMPRODUCT(LEN($AD186:$AD189)-LEN(SUBSTITUTE($AD186:$AD189,"S", "")))</f>
        <v>0</v>
      </c>
      <c r="AO186" s="335">
        <f>SUMPRODUCT(LEN($AC186:$AC189)-LEN(SUBSTITUTE($AC186:$AC189,"S", "")))</f>
        <v>0</v>
      </c>
      <c r="AP186" s="349">
        <f>SUMPRODUCT(LEN($M186:$AA189)-LEN(SUBSTITUTE($M186:$AA189,"F", "")))</f>
        <v>0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0</v>
      </c>
      <c r="AT186" s="352">
        <f>SUMPRODUCT(LEN($AD186:$AD189)-LEN(SUBSTITUTE($AD186:$AD189,"G", "")))</f>
        <v>0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0.45" customHeight="1" thickBot="1" x14ac:dyDescent="0.25">
      <c r="B187" s="30"/>
      <c r="C187" s="339"/>
      <c r="D187" s="37"/>
      <c r="E187" s="36"/>
      <c r="F187" s="36"/>
      <c r="G187" s="35"/>
      <c r="H187" s="359"/>
      <c r="I187" s="343"/>
      <c r="J187" s="343"/>
      <c r="K187" s="343"/>
      <c r="L187" s="33" t="s">
        <v>122</v>
      </c>
      <c r="M187" s="55" t="s">
        <v>113</v>
      </c>
      <c r="N187" s="33" t="s">
        <v>121</v>
      </c>
      <c r="O187" s="32"/>
      <c r="P187" s="33" t="s">
        <v>120</v>
      </c>
      <c r="Q187" s="32"/>
      <c r="R187" s="33" t="s">
        <v>119</v>
      </c>
      <c r="S187" s="32"/>
      <c r="T187" s="33" t="s">
        <v>118</v>
      </c>
      <c r="U187" s="32"/>
      <c r="V187" s="33" t="s">
        <v>117</v>
      </c>
      <c r="W187" s="32"/>
      <c r="X187" s="33" t="s">
        <v>116</v>
      </c>
      <c r="Y187" s="32"/>
      <c r="Z187" s="33" t="s">
        <v>115</v>
      </c>
      <c r="AA187" s="32"/>
      <c r="AB187" s="31"/>
      <c r="AC187" s="32"/>
      <c r="AD187" s="31"/>
      <c r="AE187" s="22"/>
      <c r="AF187" s="347"/>
      <c r="AG187" s="347"/>
      <c r="AH187" s="21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0.45" customHeight="1" x14ac:dyDescent="0.2">
      <c r="B188" s="30"/>
      <c r="C188" s="340"/>
      <c r="D188" s="29"/>
      <c r="E188" s="28"/>
      <c r="F188" s="28"/>
      <c r="G188" s="27"/>
      <c r="H188" s="360"/>
      <c r="I188" s="344"/>
      <c r="J188" s="344"/>
      <c r="K188" s="344"/>
      <c r="L188" s="25" t="s">
        <v>114</v>
      </c>
      <c r="M188" s="114" t="s">
        <v>113</v>
      </c>
      <c r="N188" s="25" t="s">
        <v>112</v>
      </c>
      <c r="O188" s="24"/>
      <c r="P188" s="25" t="s">
        <v>111</v>
      </c>
      <c r="Q188" s="24"/>
      <c r="R188" s="25" t="s">
        <v>110</v>
      </c>
      <c r="S188" s="24"/>
      <c r="T188" s="25" t="s">
        <v>109</v>
      </c>
      <c r="U188" s="24"/>
      <c r="V188" s="25" t="s">
        <v>108</v>
      </c>
      <c r="W188" s="24"/>
      <c r="X188" s="25" t="s">
        <v>107</v>
      </c>
      <c r="Y188" s="24"/>
      <c r="Z188" s="25" t="s">
        <v>106</v>
      </c>
      <c r="AA188" s="24"/>
      <c r="AB188" s="23"/>
      <c r="AC188" s="24"/>
      <c r="AD188" s="23"/>
      <c r="AE188" s="22"/>
      <c r="AF188" s="347"/>
      <c r="AG188" s="347"/>
      <c r="AH188" s="21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1" customHeight="1" thickBot="1" x14ac:dyDescent="0.25">
      <c r="B189" s="20"/>
      <c r="C189" s="341"/>
      <c r="D189" s="19"/>
      <c r="E189" s="18"/>
      <c r="F189" s="18"/>
      <c r="G189" s="17"/>
      <c r="H189" s="361"/>
      <c r="I189" s="345"/>
      <c r="J189" s="345"/>
      <c r="K189" s="345"/>
      <c r="L189" s="15" t="s">
        <v>105</v>
      </c>
      <c r="M189" s="16" t="s">
        <v>113</v>
      </c>
      <c r="N189" s="15" t="s">
        <v>104</v>
      </c>
      <c r="O189" s="13"/>
      <c r="P189" s="15" t="s">
        <v>103</v>
      </c>
      <c r="Q189" s="13"/>
      <c r="R189" s="15" t="s">
        <v>102</v>
      </c>
      <c r="S189" s="13"/>
      <c r="T189" s="15">
        <v>20</v>
      </c>
      <c r="U189" s="13"/>
      <c r="V189" s="15" t="s">
        <v>101</v>
      </c>
      <c r="W189" s="13"/>
      <c r="X189" s="15" t="s">
        <v>100</v>
      </c>
      <c r="Y189" s="13"/>
      <c r="Z189" s="15" t="s">
        <v>99</v>
      </c>
      <c r="AA189" s="13"/>
      <c r="AB189" s="14"/>
      <c r="AC189" s="13"/>
      <c r="AD189" s="12"/>
      <c r="AE189" s="11"/>
      <c r="AF189" s="348"/>
      <c r="AG189" s="348"/>
      <c r="AH189" s="10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112" t="s">
        <v>170</v>
      </c>
      <c r="F190" s="111"/>
      <c r="G190" s="110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107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96">
        <v>159</v>
      </c>
      <c r="E191" s="369">
        <v>297.13</v>
      </c>
      <c r="F191" s="370"/>
      <c r="G191" s="371"/>
      <c r="H191" s="95" t="s">
        <v>139</v>
      </c>
      <c r="I191" s="94"/>
      <c r="J191" s="94"/>
      <c r="K191" s="93"/>
      <c r="L191" s="92"/>
      <c r="M191" s="88"/>
      <c r="N191" s="92"/>
      <c r="O191" s="89"/>
      <c r="P191" s="92"/>
      <c r="Q191" s="89"/>
      <c r="R191" s="92"/>
      <c r="S191" s="89"/>
      <c r="T191" s="92"/>
      <c r="U191" s="89"/>
      <c r="V191" s="92"/>
      <c r="W191" s="89"/>
      <c r="X191" s="92"/>
      <c r="Y191" s="89"/>
      <c r="Z191" s="92"/>
      <c r="AA191" s="91"/>
      <c r="AB191" s="90" t="s">
        <v>138</v>
      </c>
      <c r="AC191" s="89"/>
      <c r="AD191" s="89"/>
      <c r="AE191" s="88"/>
      <c r="AF191" s="87"/>
      <c r="AG191" s="87"/>
      <c r="AH191" s="67"/>
      <c r="AI191" s="86" t="s">
        <v>137</v>
      </c>
      <c r="AJ191" s="85">
        <f t="shared" ref="AJ191:BB191" si="24">SUM(AJ193:AJ204)</f>
        <v>0</v>
      </c>
      <c r="AK191" s="84">
        <f t="shared" si="24"/>
        <v>0</v>
      </c>
      <c r="AL191" s="83">
        <f t="shared" si="24"/>
        <v>0</v>
      </c>
      <c r="AM191" s="85">
        <f t="shared" si="24"/>
        <v>0</v>
      </c>
      <c r="AN191" s="84">
        <f t="shared" si="24"/>
        <v>0</v>
      </c>
      <c r="AO191" s="83">
        <f t="shared" si="24"/>
        <v>0</v>
      </c>
      <c r="AP191" s="85">
        <f t="shared" si="24"/>
        <v>0</v>
      </c>
      <c r="AQ191" s="84">
        <f t="shared" si="24"/>
        <v>0</v>
      </c>
      <c r="AR191" s="83">
        <f t="shared" si="24"/>
        <v>0</v>
      </c>
      <c r="AS191" s="85">
        <f t="shared" si="24"/>
        <v>0</v>
      </c>
      <c r="AT191" s="84">
        <f t="shared" si="24"/>
        <v>0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0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0</v>
      </c>
      <c r="BG191" s="5">
        <f>SUM(AM191:AO191,AY191)/$BG$5</f>
        <v>0</v>
      </c>
      <c r="BH191" s="5">
        <f>SUM(AP191:AR191,AZ191)/$BG$5</f>
        <v>0</v>
      </c>
      <c r="BI191" s="5">
        <f>SUM(AS191:AU191,BA191)/$BG$5</f>
        <v>0</v>
      </c>
      <c r="BJ191" s="5">
        <f>SUM(AV191:AX191,BB191)/$BG$5</f>
        <v>0</v>
      </c>
    </row>
    <row r="192" spans="2:62" ht="37.5" thickBot="1" x14ac:dyDescent="0.3">
      <c r="B192" s="78"/>
      <c r="C192" s="77"/>
      <c r="D192" s="76"/>
      <c r="E192" s="75"/>
      <c r="F192" s="75"/>
      <c r="G192" s="74"/>
      <c r="H192" s="73"/>
      <c r="I192" s="70"/>
      <c r="J192" s="70"/>
      <c r="K192" s="72"/>
      <c r="L192" s="70"/>
      <c r="M192" s="69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1"/>
      <c r="AC192" s="70"/>
      <c r="AD192" s="70"/>
      <c r="AE192" s="69"/>
      <c r="AF192" s="68"/>
      <c r="AG192" s="68"/>
      <c r="AH192" s="67"/>
      <c r="AI192" s="66" t="s">
        <v>135</v>
      </c>
      <c r="AJ192" s="65">
        <f t="shared" ref="AJ192:BB192" si="25">AJ191/3</f>
        <v>0</v>
      </c>
      <c r="AK192" s="64">
        <f t="shared" si="25"/>
        <v>0</v>
      </c>
      <c r="AL192" s="63">
        <f t="shared" si="25"/>
        <v>0</v>
      </c>
      <c r="AM192" s="65">
        <f t="shared" si="25"/>
        <v>0</v>
      </c>
      <c r="AN192" s="64">
        <f t="shared" si="25"/>
        <v>0</v>
      </c>
      <c r="AO192" s="63">
        <f t="shared" si="25"/>
        <v>0</v>
      </c>
      <c r="AP192" s="65">
        <f t="shared" si="25"/>
        <v>0</v>
      </c>
      <c r="AQ192" s="64">
        <f t="shared" si="25"/>
        <v>0</v>
      </c>
      <c r="AR192" s="63">
        <f t="shared" si="25"/>
        <v>0</v>
      </c>
      <c r="AS192" s="65">
        <f t="shared" si="25"/>
        <v>0</v>
      </c>
      <c r="AT192" s="64">
        <f t="shared" si="25"/>
        <v>0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0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0.45" customHeight="1" x14ac:dyDescent="0.2">
      <c r="B193" s="30"/>
      <c r="C193" s="338">
        <v>1</v>
      </c>
      <c r="D193" s="46"/>
      <c r="E193" s="45"/>
      <c r="F193" s="45"/>
      <c r="G193" s="44"/>
      <c r="H193" s="395">
        <v>159</v>
      </c>
      <c r="I193" s="342">
        <v>13</v>
      </c>
      <c r="J193" s="342">
        <v>8</v>
      </c>
      <c r="K193" s="342" t="s">
        <v>95</v>
      </c>
      <c r="L193" s="42" t="s">
        <v>131</v>
      </c>
      <c r="M193" s="43"/>
      <c r="N193" s="42" t="s">
        <v>129</v>
      </c>
      <c r="O193" s="41"/>
      <c r="P193" s="42" t="s">
        <v>128</v>
      </c>
      <c r="Q193" s="41"/>
      <c r="R193" s="42" t="s">
        <v>127</v>
      </c>
      <c r="S193" s="41"/>
      <c r="T193" s="42" t="s">
        <v>126</v>
      </c>
      <c r="U193" s="41"/>
      <c r="V193" s="42" t="s">
        <v>125</v>
      </c>
      <c r="W193" s="41"/>
      <c r="X193" s="42" t="s">
        <v>124</v>
      </c>
      <c r="Y193" s="41"/>
      <c r="Z193" s="42" t="s">
        <v>123</v>
      </c>
      <c r="AA193" s="41"/>
      <c r="AB193" s="40"/>
      <c r="AC193" s="41"/>
      <c r="AD193" s="40"/>
      <c r="AE193" s="58"/>
      <c r="AF193" s="346"/>
      <c r="AG193" s="346"/>
      <c r="AH193" s="38"/>
      <c r="AI193" s="9"/>
      <c r="AJ193" s="349">
        <f>SUMPRODUCT(LEN($M193:$AA196)-LEN(SUBSTITUTE($M193:$AA196,"A", "")))</f>
        <v>0</v>
      </c>
      <c r="AK193" s="352">
        <f>SUMPRODUCT(LEN($AD193:$AD196)-LEN(SUBSTITUTE($AD193:$AD196,"A", "")))</f>
        <v>0</v>
      </c>
      <c r="AL193" s="335">
        <f>SUMPRODUCT(LEN($AC193:$AC196)-LEN(SUBSTITUTE($AC193:$AC196,"A", "")))</f>
        <v>0</v>
      </c>
      <c r="AM193" s="349">
        <f>SUMPRODUCT(LEN($M193:$AA196)-LEN(SUBSTITUTE($M193:$AA196,"S", "")))</f>
        <v>0</v>
      </c>
      <c r="AN193" s="352">
        <f>SUMPRODUCT(LEN($AD193:$AD196)-LEN(SUBSTITUTE($AD193:$AD196,"S", "")))</f>
        <v>0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0</v>
      </c>
      <c r="AT193" s="352">
        <f>SUMPRODUCT(LEN($AD193:$AD196)-LEN(SUBSTITUTE($AD193:$AD196,"G", "")))</f>
        <v>0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0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0.45" customHeight="1" thickBot="1" x14ac:dyDescent="0.25">
      <c r="B194" s="30"/>
      <c r="C194" s="339"/>
      <c r="D194" s="37"/>
      <c r="E194" s="36"/>
      <c r="F194" s="36"/>
      <c r="G194" s="35"/>
      <c r="H194" s="396"/>
      <c r="I194" s="343"/>
      <c r="J194" s="343"/>
      <c r="K194" s="343"/>
      <c r="L194" s="33" t="s">
        <v>122</v>
      </c>
      <c r="M194" s="55"/>
      <c r="N194" s="33" t="s">
        <v>121</v>
      </c>
      <c r="O194" s="32"/>
      <c r="P194" s="33" t="s">
        <v>120</v>
      </c>
      <c r="Q194" s="32"/>
      <c r="R194" s="33" t="s">
        <v>119</v>
      </c>
      <c r="S194" s="32"/>
      <c r="T194" s="33" t="s">
        <v>118</v>
      </c>
      <c r="U194" s="32"/>
      <c r="V194" s="33" t="s">
        <v>117</v>
      </c>
      <c r="W194" s="32"/>
      <c r="X194" s="33" t="s">
        <v>116</v>
      </c>
      <c r="Y194" s="32"/>
      <c r="Z194" s="33" t="s">
        <v>115</v>
      </c>
      <c r="AA194" s="32"/>
      <c r="AB194" s="31"/>
      <c r="AC194" s="32"/>
      <c r="AD194" s="31"/>
      <c r="AE194" s="57"/>
      <c r="AF194" s="347"/>
      <c r="AG194" s="347"/>
      <c r="AH194" s="21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0.45" customHeight="1" x14ac:dyDescent="0.2">
      <c r="B195" s="30"/>
      <c r="C195" s="340"/>
      <c r="D195" s="29"/>
      <c r="E195" s="28"/>
      <c r="F195" s="28"/>
      <c r="G195" s="27"/>
      <c r="H195" s="360">
        <v>159</v>
      </c>
      <c r="I195" s="344"/>
      <c r="J195" s="344"/>
      <c r="K195" s="344"/>
      <c r="L195" s="25" t="s">
        <v>114</v>
      </c>
      <c r="M195" s="114"/>
      <c r="N195" s="25" t="s">
        <v>112</v>
      </c>
      <c r="O195" s="24"/>
      <c r="P195" s="25" t="s">
        <v>111</v>
      </c>
      <c r="Q195" s="24"/>
      <c r="R195" s="25" t="s">
        <v>110</v>
      </c>
      <c r="S195" s="24"/>
      <c r="T195" s="25" t="s">
        <v>109</v>
      </c>
      <c r="U195" s="24"/>
      <c r="V195" s="25" t="s">
        <v>108</v>
      </c>
      <c r="W195" s="24"/>
      <c r="X195" s="25" t="s">
        <v>107</v>
      </c>
      <c r="Y195" s="24"/>
      <c r="Z195" s="25" t="s">
        <v>106</v>
      </c>
      <c r="AA195" s="24"/>
      <c r="AB195" s="23"/>
      <c r="AC195" s="24"/>
      <c r="AD195" s="23"/>
      <c r="AE195" s="57"/>
      <c r="AF195" s="347"/>
      <c r="AG195" s="347"/>
      <c r="AH195" s="21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1" customHeight="1" thickBot="1" x14ac:dyDescent="0.25">
      <c r="B196" s="30"/>
      <c r="C196" s="355"/>
      <c r="D196" s="54"/>
      <c r="E196" s="53"/>
      <c r="F196" s="53"/>
      <c r="G196" s="52"/>
      <c r="H196" s="361"/>
      <c r="I196" s="356"/>
      <c r="J196" s="356"/>
      <c r="K196" s="356"/>
      <c r="L196" s="50" t="s">
        <v>105</v>
      </c>
      <c r="M196" s="51"/>
      <c r="N196" s="50" t="s">
        <v>104</v>
      </c>
      <c r="O196" s="49"/>
      <c r="P196" s="50" t="s">
        <v>103</v>
      </c>
      <c r="Q196" s="49"/>
      <c r="R196" s="50" t="s">
        <v>102</v>
      </c>
      <c r="S196" s="49"/>
      <c r="T196" s="50">
        <v>20</v>
      </c>
      <c r="U196" s="49"/>
      <c r="V196" s="50" t="s">
        <v>101</v>
      </c>
      <c r="W196" s="49"/>
      <c r="X196" s="50" t="s">
        <v>100</v>
      </c>
      <c r="Y196" s="49"/>
      <c r="Z196" s="50" t="s">
        <v>99</v>
      </c>
      <c r="AA196" s="49"/>
      <c r="AB196" s="14"/>
      <c r="AC196" s="49"/>
      <c r="AD196" s="14"/>
      <c r="AE196" s="56"/>
      <c r="AF196" s="357"/>
      <c r="AG196" s="357"/>
      <c r="AH196" s="47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0.45" customHeight="1" x14ac:dyDescent="0.2">
      <c r="B197" s="30"/>
      <c r="C197" s="338">
        <v>2</v>
      </c>
      <c r="D197" s="46"/>
      <c r="E197" s="45"/>
      <c r="F197" s="45"/>
      <c r="G197" s="44"/>
      <c r="H197" s="358"/>
      <c r="I197" s="342">
        <v>13</v>
      </c>
      <c r="J197" s="342">
        <v>8</v>
      </c>
      <c r="K197" s="342">
        <v>4</v>
      </c>
      <c r="L197" s="42" t="s">
        <v>131</v>
      </c>
      <c r="M197" s="43" t="s">
        <v>113</v>
      </c>
      <c r="N197" s="42" t="s">
        <v>129</v>
      </c>
      <c r="O197" s="41"/>
      <c r="P197" s="42" t="s">
        <v>128</v>
      </c>
      <c r="Q197" s="41"/>
      <c r="R197" s="42" t="s">
        <v>127</v>
      </c>
      <c r="S197" s="41"/>
      <c r="T197" s="42" t="s">
        <v>126</v>
      </c>
      <c r="U197" s="41"/>
      <c r="V197" s="42" t="s">
        <v>125</v>
      </c>
      <c r="W197" s="41"/>
      <c r="X197" s="42" t="s">
        <v>124</v>
      </c>
      <c r="Y197" s="41"/>
      <c r="Z197" s="42" t="s">
        <v>123</v>
      </c>
      <c r="AA197" s="41"/>
      <c r="AB197" s="40"/>
      <c r="AC197" s="41"/>
      <c r="AD197" s="40"/>
      <c r="AE197" s="39"/>
      <c r="AF197" s="346"/>
      <c r="AG197" s="346"/>
      <c r="AH197" s="38"/>
      <c r="AI197" s="9"/>
      <c r="AJ197" s="349">
        <f>SUMPRODUCT(LEN($M197:$AA200)-LEN(SUBSTITUTE($M197:$AA200,"A", "")))</f>
        <v>0</v>
      </c>
      <c r="AK197" s="352">
        <f>SUMPRODUCT(LEN($AD197:$AD200)-LEN(SUBSTITUTE($AD197:$AD200,"A", "")))</f>
        <v>0</v>
      </c>
      <c r="AL197" s="335">
        <f>SUMPRODUCT(LEN($AC197:$AC200)-LEN(SUBSTITUTE($AC197:$AC200,"A", "")))</f>
        <v>0</v>
      </c>
      <c r="AM197" s="349">
        <f>SUMPRODUCT(LEN($M197:$AA200)-LEN(SUBSTITUTE($M197:$AA200,"S", "")))</f>
        <v>0</v>
      </c>
      <c r="AN197" s="352">
        <f>SUMPRODUCT(LEN($AD197:$AD200)-LEN(SUBSTITUTE($AD197:$AD200,"S", "")))</f>
        <v>0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0</v>
      </c>
      <c r="AT197" s="352">
        <f>SUMPRODUCT(LEN($AD197:$AD200)-LEN(SUBSTITUTE($AD197:$AD200,"G", "")))</f>
        <v>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0.45" customHeight="1" thickBot="1" x14ac:dyDescent="0.25">
      <c r="B198" s="30"/>
      <c r="C198" s="339"/>
      <c r="D198" s="37"/>
      <c r="E198" s="36"/>
      <c r="F198" s="36"/>
      <c r="G198" s="35"/>
      <c r="H198" s="359"/>
      <c r="I198" s="343"/>
      <c r="J198" s="343"/>
      <c r="K198" s="343"/>
      <c r="L198" s="33" t="s">
        <v>122</v>
      </c>
      <c r="M198" s="55" t="s">
        <v>113</v>
      </c>
      <c r="N198" s="33" t="s">
        <v>121</v>
      </c>
      <c r="O198" s="32"/>
      <c r="P198" s="33" t="s">
        <v>120</v>
      </c>
      <c r="Q198" s="32"/>
      <c r="R198" s="33" t="s">
        <v>119</v>
      </c>
      <c r="S198" s="32"/>
      <c r="T198" s="33" t="s">
        <v>118</v>
      </c>
      <c r="U198" s="32"/>
      <c r="V198" s="33" t="s">
        <v>117</v>
      </c>
      <c r="W198" s="32"/>
      <c r="X198" s="33" t="s">
        <v>116</v>
      </c>
      <c r="Y198" s="32"/>
      <c r="Z198" s="33" t="s">
        <v>115</v>
      </c>
      <c r="AA198" s="32"/>
      <c r="AB198" s="31"/>
      <c r="AC198" s="32"/>
      <c r="AD198" s="31"/>
      <c r="AE198" s="22"/>
      <c r="AF198" s="347"/>
      <c r="AG198" s="347"/>
      <c r="AH198" s="21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0.45" customHeight="1" x14ac:dyDescent="0.2">
      <c r="B199" s="30"/>
      <c r="C199" s="340"/>
      <c r="D199" s="29"/>
      <c r="E199" s="28"/>
      <c r="F199" s="28"/>
      <c r="G199" s="27"/>
      <c r="H199" s="360"/>
      <c r="I199" s="344"/>
      <c r="J199" s="344"/>
      <c r="K199" s="344"/>
      <c r="L199" s="25" t="s">
        <v>114</v>
      </c>
      <c r="M199" s="114" t="s">
        <v>113</v>
      </c>
      <c r="N199" s="25" t="s">
        <v>112</v>
      </c>
      <c r="O199" s="24"/>
      <c r="P199" s="25" t="s">
        <v>111</v>
      </c>
      <c r="Q199" s="24"/>
      <c r="R199" s="25" t="s">
        <v>110</v>
      </c>
      <c r="S199" s="24"/>
      <c r="T199" s="25" t="s">
        <v>109</v>
      </c>
      <c r="U199" s="24"/>
      <c r="V199" s="25" t="s">
        <v>108</v>
      </c>
      <c r="W199" s="24"/>
      <c r="X199" s="25" t="s">
        <v>107</v>
      </c>
      <c r="Y199" s="24"/>
      <c r="Z199" s="25" t="s">
        <v>106</v>
      </c>
      <c r="AA199" s="24"/>
      <c r="AB199" s="23"/>
      <c r="AC199" s="24"/>
      <c r="AD199" s="23"/>
      <c r="AE199" s="22"/>
      <c r="AF199" s="347"/>
      <c r="AG199" s="347"/>
      <c r="AH199" s="21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1" customHeight="1" thickBot="1" x14ac:dyDescent="0.25">
      <c r="B200" s="30"/>
      <c r="C200" s="355"/>
      <c r="D200" s="54"/>
      <c r="E200" s="53"/>
      <c r="F200" s="53"/>
      <c r="G200" s="52"/>
      <c r="H200" s="361"/>
      <c r="I200" s="356"/>
      <c r="J200" s="356"/>
      <c r="K200" s="356"/>
      <c r="L200" s="50" t="s">
        <v>105</v>
      </c>
      <c r="M200" s="51"/>
      <c r="N200" s="50" t="s">
        <v>104</v>
      </c>
      <c r="O200" s="49"/>
      <c r="P200" s="50" t="s">
        <v>103</v>
      </c>
      <c r="Q200" s="49"/>
      <c r="R200" s="50" t="s">
        <v>102</v>
      </c>
      <c r="S200" s="49"/>
      <c r="T200" s="50">
        <v>20</v>
      </c>
      <c r="U200" s="49"/>
      <c r="V200" s="50" t="s">
        <v>101</v>
      </c>
      <c r="W200" s="49"/>
      <c r="X200" s="50" t="s">
        <v>100</v>
      </c>
      <c r="Y200" s="49"/>
      <c r="Z200" s="50" t="s">
        <v>99</v>
      </c>
      <c r="AA200" s="49"/>
      <c r="AB200" s="14"/>
      <c r="AC200" s="49"/>
      <c r="AD200" s="14"/>
      <c r="AE200" s="48"/>
      <c r="AF200" s="357"/>
      <c r="AG200" s="357"/>
      <c r="AH200" s="47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0.45" customHeight="1" x14ac:dyDescent="0.2">
      <c r="B201" s="30"/>
      <c r="C201" s="338">
        <v>3</v>
      </c>
      <c r="D201" s="46"/>
      <c r="E201" s="45"/>
      <c r="F201" s="45"/>
      <c r="G201" s="44"/>
      <c r="H201" s="358"/>
      <c r="I201" s="342">
        <v>11</v>
      </c>
      <c r="J201" s="342">
        <v>8</v>
      </c>
      <c r="K201" s="397" t="s">
        <v>95</v>
      </c>
      <c r="L201" s="42" t="s">
        <v>131</v>
      </c>
      <c r="M201" s="124" t="s">
        <v>113</v>
      </c>
      <c r="N201" s="42" t="s">
        <v>129</v>
      </c>
      <c r="O201" s="41"/>
      <c r="P201" s="42" t="s">
        <v>128</v>
      </c>
      <c r="Q201" s="41"/>
      <c r="R201" s="42" t="s">
        <v>127</v>
      </c>
      <c r="S201" s="41"/>
      <c r="T201" s="42" t="s">
        <v>126</v>
      </c>
      <c r="U201" s="41"/>
      <c r="V201" s="42" t="s">
        <v>125</v>
      </c>
      <c r="W201" s="41"/>
      <c r="X201" s="42" t="s">
        <v>124</v>
      </c>
      <c r="Y201" s="41"/>
      <c r="Z201" s="42" t="s">
        <v>123</v>
      </c>
      <c r="AA201" s="41"/>
      <c r="AB201" s="40"/>
      <c r="AC201" s="41"/>
      <c r="AD201" s="40"/>
      <c r="AE201" s="39"/>
      <c r="AF201" s="346"/>
      <c r="AG201" s="346"/>
      <c r="AH201" s="38"/>
      <c r="AI201" s="9"/>
      <c r="AJ201" s="349">
        <f>SUMPRODUCT(LEN($M201:$AA204)-LEN(SUBSTITUTE($M201:$AA204,"A", "")))</f>
        <v>0</v>
      </c>
      <c r="AK201" s="352">
        <f>SUMPRODUCT(LEN($AD201:$AD204)-LEN(SUBSTITUTE($AD201:$AD204,"A", "")))</f>
        <v>0</v>
      </c>
      <c r="AL201" s="335">
        <f>SUMPRODUCT(LEN($AC201:$AC204)-LEN(SUBSTITUTE($AC201:$AC204,"A", "")))</f>
        <v>0</v>
      </c>
      <c r="AM201" s="349">
        <f>SUMPRODUCT(LEN($M201:$AA204)-LEN(SUBSTITUTE($M201:$AA204,"S", "")))</f>
        <v>0</v>
      </c>
      <c r="AN201" s="352">
        <f>SUMPRODUCT(LEN($AD201:$AD204)-LEN(SUBSTITUTE($AD201:$AD204,"S", "")))</f>
        <v>0</v>
      </c>
      <c r="AO201" s="335">
        <f>SUMPRODUCT(LEN($AC201:$AC204)-LEN(SUBSTITUTE($AC201:$AC204,"S", "")))</f>
        <v>0</v>
      </c>
      <c r="AP201" s="349">
        <f>SUMPRODUCT(LEN($M201:$AA204)-LEN(SUBSTITUTE($M201:$AA204,"F", "")))</f>
        <v>0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0</v>
      </c>
      <c r="AT201" s="352">
        <f>SUMPRODUCT(LEN($AD201:$AD204)-LEN(SUBSTITUTE($AD201:$AD204,"G", "")))</f>
        <v>0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0.45" customHeight="1" thickBot="1" x14ac:dyDescent="0.25">
      <c r="B202" s="30"/>
      <c r="C202" s="339"/>
      <c r="D202" s="37"/>
      <c r="E202" s="36"/>
      <c r="F202" s="36"/>
      <c r="G202" s="35"/>
      <c r="H202" s="359"/>
      <c r="I202" s="343"/>
      <c r="J202" s="343"/>
      <c r="K202" s="398"/>
      <c r="L202" s="33" t="s">
        <v>122</v>
      </c>
      <c r="M202" s="123" t="s">
        <v>113</v>
      </c>
      <c r="N202" s="33" t="s">
        <v>121</v>
      </c>
      <c r="O202" s="32"/>
      <c r="P202" s="33" t="s">
        <v>120</v>
      </c>
      <c r="Q202" s="32"/>
      <c r="R202" s="33" t="s">
        <v>119</v>
      </c>
      <c r="S202" s="32"/>
      <c r="T202" s="33" t="s">
        <v>118</v>
      </c>
      <c r="U202" s="32"/>
      <c r="V202" s="33" t="s">
        <v>117</v>
      </c>
      <c r="W202" s="32"/>
      <c r="X202" s="33" t="s">
        <v>116</v>
      </c>
      <c r="Y202" s="32"/>
      <c r="Z202" s="33" t="s">
        <v>115</v>
      </c>
      <c r="AA202" s="32"/>
      <c r="AB202" s="31"/>
      <c r="AC202" s="32"/>
      <c r="AD202" s="31"/>
      <c r="AE202" s="22"/>
      <c r="AF202" s="347"/>
      <c r="AG202" s="347"/>
      <c r="AH202" s="21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0.45" customHeight="1" x14ac:dyDescent="0.2">
      <c r="B203" s="30"/>
      <c r="C203" s="340"/>
      <c r="D203" s="29"/>
      <c r="E203" s="28"/>
      <c r="F203" s="28"/>
      <c r="G203" s="27"/>
      <c r="H203" s="360"/>
      <c r="I203" s="344"/>
      <c r="J203" s="344"/>
      <c r="K203" s="399"/>
      <c r="L203" s="25" t="s">
        <v>114</v>
      </c>
      <c r="M203" s="122" t="s">
        <v>113</v>
      </c>
      <c r="N203" s="25" t="s">
        <v>112</v>
      </c>
      <c r="O203" s="24"/>
      <c r="P203" s="25" t="s">
        <v>111</v>
      </c>
      <c r="Q203" s="24"/>
      <c r="R203" s="25" t="s">
        <v>110</v>
      </c>
      <c r="S203" s="24"/>
      <c r="T203" s="25" t="s">
        <v>109</v>
      </c>
      <c r="U203" s="24"/>
      <c r="V203" s="25" t="s">
        <v>108</v>
      </c>
      <c r="W203" s="24"/>
      <c r="X203" s="25" t="s">
        <v>107</v>
      </c>
      <c r="Y203" s="24"/>
      <c r="Z203" s="25" t="s">
        <v>106</v>
      </c>
      <c r="AA203" s="24"/>
      <c r="AB203" s="23"/>
      <c r="AC203" s="24"/>
      <c r="AD203" s="23"/>
      <c r="AE203" s="22"/>
      <c r="AF203" s="347"/>
      <c r="AG203" s="347"/>
      <c r="AH203" s="21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1" customHeight="1" thickBot="1" x14ac:dyDescent="0.25">
      <c r="B204" s="20"/>
      <c r="C204" s="341"/>
      <c r="D204" s="19"/>
      <c r="E204" s="18"/>
      <c r="F204" s="18"/>
      <c r="G204" s="17"/>
      <c r="H204" s="361"/>
      <c r="I204" s="345"/>
      <c r="J204" s="345"/>
      <c r="K204" s="400"/>
      <c r="L204" s="15" t="s">
        <v>105</v>
      </c>
      <c r="M204" s="121" t="s">
        <v>113</v>
      </c>
      <c r="N204" s="15" t="s">
        <v>104</v>
      </c>
      <c r="O204" s="13"/>
      <c r="P204" s="15" t="s">
        <v>103</v>
      </c>
      <c r="Q204" s="13"/>
      <c r="R204" s="15" t="s">
        <v>102</v>
      </c>
      <c r="S204" s="13"/>
      <c r="T204" s="15">
        <v>20</v>
      </c>
      <c r="U204" s="13"/>
      <c r="V204" s="15" t="s">
        <v>101</v>
      </c>
      <c r="W204" s="13"/>
      <c r="X204" s="15" t="s">
        <v>100</v>
      </c>
      <c r="Y204" s="13"/>
      <c r="Z204" s="15" t="s">
        <v>99</v>
      </c>
      <c r="AA204" s="13"/>
      <c r="AB204" s="14"/>
      <c r="AC204" s="13"/>
      <c r="AD204" s="12"/>
      <c r="AE204" s="11"/>
      <c r="AF204" s="348"/>
      <c r="AG204" s="348"/>
      <c r="AH204" s="10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112" t="s">
        <v>170</v>
      </c>
      <c r="F205" s="111"/>
      <c r="G205" s="110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107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96">
        <v>159</v>
      </c>
      <c r="E206" s="369">
        <v>330.6</v>
      </c>
      <c r="F206" s="370"/>
      <c r="G206" s="371"/>
      <c r="H206" s="95" t="s">
        <v>139</v>
      </c>
      <c r="I206" s="94"/>
      <c r="J206" s="94"/>
      <c r="K206" s="93"/>
      <c r="L206" s="92"/>
      <c r="M206" s="88"/>
      <c r="N206" s="92"/>
      <c r="O206" s="89"/>
      <c r="P206" s="92"/>
      <c r="Q206" s="89"/>
      <c r="R206" s="92"/>
      <c r="S206" s="89"/>
      <c r="T206" s="92"/>
      <c r="U206" s="89"/>
      <c r="V206" s="92"/>
      <c r="W206" s="89"/>
      <c r="X206" s="92"/>
      <c r="Y206" s="89"/>
      <c r="Z206" s="92"/>
      <c r="AA206" s="91"/>
      <c r="AB206" s="90" t="s">
        <v>138</v>
      </c>
      <c r="AC206" s="89"/>
      <c r="AD206" s="89"/>
      <c r="AE206" s="88"/>
      <c r="AF206" s="87"/>
      <c r="AG206" s="87"/>
      <c r="AH206" s="67"/>
      <c r="AI206" s="86" t="s">
        <v>137</v>
      </c>
      <c r="AJ206" s="85">
        <f t="shared" ref="AJ206:BB206" si="26">SUM(AJ208:AJ219)</f>
        <v>0</v>
      </c>
      <c r="AK206" s="84">
        <f t="shared" si="26"/>
        <v>0</v>
      </c>
      <c r="AL206" s="83">
        <f t="shared" si="26"/>
        <v>0</v>
      </c>
      <c r="AM206" s="85">
        <f t="shared" si="26"/>
        <v>0</v>
      </c>
      <c r="AN206" s="84">
        <f t="shared" si="26"/>
        <v>0</v>
      </c>
      <c r="AO206" s="83">
        <f t="shared" si="26"/>
        <v>0</v>
      </c>
      <c r="AP206" s="85">
        <f t="shared" si="26"/>
        <v>0</v>
      </c>
      <c r="AQ206" s="84">
        <f t="shared" si="26"/>
        <v>0</v>
      </c>
      <c r="AR206" s="83">
        <f t="shared" si="26"/>
        <v>0</v>
      </c>
      <c r="AS206" s="85">
        <f t="shared" si="26"/>
        <v>0</v>
      </c>
      <c r="AT206" s="84">
        <f t="shared" si="26"/>
        <v>0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0</v>
      </c>
      <c r="AZ206" s="81">
        <f t="shared" si="26"/>
        <v>0</v>
      </c>
      <c r="BA206" s="81">
        <f t="shared" si="26"/>
        <v>0</v>
      </c>
      <c r="BB206" s="80">
        <f t="shared" si="26"/>
        <v>0</v>
      </c>
      <c r="BC206" s="79" t="s">
        <v>136</v>
      </c>
      <c r="BF206" s="5">
        <f>SUM(AJ206:AL206)/$BG$5</f>
        <v>0</v>
      </c>
      <c r="BG206" s="5">
        <f>SUM(AM206:AO206,AY206)/$BG$5</f>
        <v>0</v>
      </c>
      <c r="BH206" s="5">
        <f>SUM(AP206:AR206,AZ206)/$BG$5</f>
        <v>0</v>
      </c>
      <c r="BI206" s="5">
        <f>SUM(AS206:AU206,BA206)/$BG$5</f>
        <v>0</v>
      </c>
      <c r="BJ206" s="5">
        <f>SUM(AV206:AX206,BB206)/$BG$5</f>
        <v>0</v>
      </c>
    </row>
    <row r="207" spans="2:62" ht="37.5" thickBot="1" x14ac:dyDescent="0.3">
      <c r="B207" s="78"/>
      <c r="C207" s="77"/>
      <c r="D207" s="76"/>
      <c r="E207" s="75"/>
      <c r="F207" s="75"/>
      <c r="G207" s="74"/>
      <c r="H207" s="73"/>
      <c r="I207" s="70"/>
      <c r="J207" s="70"/>
      <c r="K207" s="72"/>
      <c r="L207" s="70"/>
      <c r="M207" s="69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1"/>
      <c r="AC207" s="70"/>
      <c r="AD207" s="70"/>
      <c r="AE207" s="69"/>
      <c r="AF207" s="68"/>
      <c r="AG207" s="68"/>
      <c r="AH207" s="67"/>
      <c r="AI207" s="66" t="s">
        <v>135</v>
      </c>
      <c r="AJ207" s="65">
        <f t="shared" ref="AJ207:BB207" si="27">AJ206/3</f>
        <v>0</v>
      </c>
      <c r="AK207" s="64">
        <f t="shared" si="27"/>
        <v>0</v>
      </c>
      <c r="AL207" s="63">
        <f t="shared" si="27"/>
        <v>0</v>
      </c>
      <c r="AM207" s="65">
        <f t="shared" si="27"/>
        <v>0</v>
      </c>
      <c r="AN207" s="64">
        <f t="shared" si="27"/>
        <v>0</v>
      </c>
      <c r="AO207" s="63">
        <f t="shared" si="27"/>
        <v>0</v>
      </c>
      <c r="AP207" s="65">
        <f t="shared" si="27"/>
        <v>0</v>
      </c>
      <c r="AQ207" s="64">
        <f t="shared" si="27"/>
        <v>0</v>
      </c>
      <c r="AR207" s="63">
        <f t="shared" si="27"/>
        <v>0</v>
      </c>
      <c r="AS207" s="65">
        <f t="shared" si="27"/>
        <v>0</v>
      </c>
      <c r="AT207" s="64">
        <f t="shared" si="27"/>
        <v>0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</v>
      </c>
      <c r="AZ207" s="61">
        <f t="shared" si="27"/>
        <v>0</v>
      </c>
      <c r="BA207" s="61">
        <f t="shared" si="27"/>
        <v>0</v>
      </c>
      <c r="BB207" s="60">
        <f t="shared" si="27"/>
        <v>0</v>
      </c>
      <c r="BC207" s="59" t="s">
        <v>134</v>
      </c>
    </row>
    <row r="208" spans="2:62" ht="20.45" customHeight="1" x14ac:dyDescent="0.2">
      <c r="B208" s="30"/>
      <c r="C208" s="338">
        <v>1</v>
      </c>
      <c r="D208" s="46"/>
      <c r="E208" s="45"/>
      <c r="F208" s="45"/>
      <c r="G208" s="44"/>
      <c r="H208" s="395">
        <v>159</v>
      </c>
      <c r="I208" s="342">
        <v>8</v>
      </c>
      <c r="J208" s="342">
        <v>8</v>
      </c>
      <c r="K208" s="342">
        <v>4</v>
      </c>
      <c r="L208" s="42" t="s">
        <v>131</v>
      </c>
      <c r="M208" s="114" t="s">
        <v>113</v>
      </c>
      <c r="N208" s="42" t="s">
        <v>129</v>
      </c>
      <c r="O208" s="41"/>
      <c r="P208" s="42" t="s">
        <v>128</v>
      </c>
      <c r="Q208" s="41"/>
      <c r="R208" s="42" t="s">
        <v>127</v>
      </c>
      <c r="S208" s="41"/>
      <c r="T208" s="42" t="s">
        <v>126</v>
      </c>
      <c r="U208" s="41"/>
      <c r="V208" s="42" t="s">
        <v>125</v>
      </c>
      <c r="W208" s="41"/>
      <c r="X208" s="42" t="s">
        <v>124</v>
      </c>
      <c r="Y208" s="41"/>
      <c r="Z208" s="42" t="s">
        <v>123</v>
      </c>
      <c r="AA208" s="41"/>
      <c r="AB208" s="40"/>
      <c r="AC208" s="41"/>
      <c r="AD208" s="40"/>
      <c r="AE208" s="58"/>
      <c r="AF208" s="346"/>
      <c r="AG208" s="346"/>
      <c r="AH208" s="38"/>
      <c r="AI208" s="9"/>
      <c r="AJ208" s="349">
        <f>SUMPRODUCT(LEN($M208:$AA211)-LEN(SUBSTITUTE($M208:$AA211,"A", "")))</f>
        <v>0</v>
      </c>
      <c r="AK208" s="352">
        <f>SUMPRODUCT(LEN($AD208:$AD211)-LEN(SUBSTITUTE($AD208:$AD211,"A", "")))</f>
        <v>0</v>
      </c>
      <c r="AL208" s="335">
        <f>SUMPRODUCT(LEN($AC208:$AC211)-LEN(SUBSTITUTE($AC208:$AC211,"A", "")))</f>
        <v>0</v>
      </c>
      <c r="AM208" s="349">
        <f>SUMPRODUCT(LEN($M208:$AA211)-LEN(SUBSTITUTE($M208:$AA211,"S", "")))</f>
        <v>0</v>
      </c>
      <c r="AN208" s="352">
        <f>SUMPRODUCT(LEN($AD208:$AD211)-LEN(SUBSTITUTE($AD208:$AD211,"S", "")))</f>
        <v>0</v>
      </c>
      <c r="AO208" s="335">
        <f>SUMPRODUCT(LEN($AC208:$AC211)-LEN(SUBSTITUTE($AC208:$AC211,"S", "")))</f>
        <v>0</v>
      </c>
      <c r="AP208" s="349">
        <f>SUMPRODUCT(LEN($M208:$AA211)-LEN(SUBSTITUTE($M208:$AA211,"F", "")))</f>
        <v>0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0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0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0</v>
      </c>
      <c r="BB208" s="413">
        <f>SUMPRODUCT(LEN($AE208:$AE211)-LEN(SUBSTITUTE($AE208:$AE211,"M", "")))</f>
        <v>0</v>
      </c>
    </row>
    <row r="209" spans="2:62" ht="20.45" customHeight="1" thickBot="1" x14ac:dyDescent="0.25">
      <c r="B209" s="30"/>
      <c r="C209" s="339"/>
      <c r="D209" s="37"/>
      <c r="E209" s="36"/>
      <c r="F209" s="36"/>
      <c r="G209" s="35"/>
      <c r="H209" s="396"/>
      <c r="I209" s="343"/>
      <c r="J209" s="343"/>
      <c r="K209" s="343"/>
      <c r="L209" s="33" t="s">
        <v>122</v>
      </c>
      <c r="M209" s="55"/>
      <c r="N209" s="33" t="s">
        <v>121</v>
      </c>
      <c r="O209" s="32"/>
      <c r="P209" s="33" t="s">
        <v>120</v>
      </c>
      <c r="Q209" s="32"/>
      <c r="R209" s="33" t="s">
        <v>119</v>
      </c>
      <c r="S209" s="32"/>
      <c r="T209" s="33" t="s">
        <v>118</v>
      </c>
      <c r="U209" s="32"/>
      <c r="V209" s="33" t="s">
        <v>117</v>
      </c>
      <c r="W209" s="32"/>
      <c r="X209" s="33" t="s">
        <v>116</v>
      </c>
      <c r="Y209" s="32"/>
      <c r="Z209" s="33" t="s">
        <v>115</v>
      </c>
      <c r="AA209" s="32"/>
      <c r="AB209" s="31"/>
      <c r="AC209" s="32"/>
      <c r="AD209" s="31"/>
      <c r="AE209" s="57"/>
      <c r="AF209" s="347"/>
      <c r="AG209" s="347"/>
      <c r="AH209" s="21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0.45" customHeight="1" x14ac:dyDescent="0.2">
      <c r="B210" s="30"/>
      <c r="C210" s="340"/>
      <c r="D210" s="29"/>
      <c r="E210" s="28"/>
      <c r="F210" s="28"/>
      <c r="G210" s="27"/>
      <c r="H210" s="360">
        <v>159</v>
      </c>
      <c r="I210" s="344"/>
      <c r="J210" s="344"/>
      <c r="K210" s="344"/>
      <c r="L210" s="25" t="s">
        <v>114</v>
      </c>
      <c r="M210" s="114"/>
      <c r="N210" s="25" t="s">
        <v>112</v>
      </c>
      <c r="O210" s="24"/>
      <c r="P210" s="25" t="s">
        <v>111</v>
      </c>
      <c r="Q210" s="24"/>
      <c r="R210" s="25" t="s">
        <v>110</v>
      </c>
      <c r="S210" s="24"/>
      <c r="T210" s="25" t="s">
        <v>109</v>
      </c>
      <c r="U210" s="24"/>
      <c r="V210" s="25" t="s">
        <v>108</v>
      </c>
      <c r="W210" s="24"/>
      <c r="X210" s="25" t="s">
        <v>107</v>
      </c>
      <c r="Y210" s="24"/>
      <c r="Z210" s="25" t="s">
        <v>106</v>
      </c>
      <c r="AA210" s="24"/>
      <c r="AB210" s="23"/>
      <c r="AC210" s="24"/>
      <c r="AD210" s="23"/>
      <c r="AE210" s="57"/>
      <c r="AF210" s="347"/>
      <c r="AG210" s="347"/>
      <c r="AH210" s="21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1" customHeight="1" thickBot="1" x14ac:dyDescent="0.25">
      <c r="B211" s="30"/>
      <c r="C211" s="355"/>
      <c r="D211" s="54"/>
      <c r="E211" s="53"/>
      <c r="F211" s="53"/>
      <c r="G211" s="52"/>
      <c r="H211" s="361"/>
      <c r="I211" s="356"/>
      <c r="J211" s="356"/>
      <c r="K211" s="356"/>
      <c r="L211" s="50" t="s">
        <v>105</v>
      </c>
      <c r="M211" s="51"/>
      <c r="N211" s="50" t="s">
        <v>104</v>
      </c>
      <c r="O211" s="49"/>
      <c r="P211" s="50" t="s">
        <v>103</v>
      </c>
      <c r="Q211" s="49"/>
      <c r="R211" s="50" t="s">
        <v>102</v>
      </c>
      <c r="S211" s="49"/>
      <c r="T211" s="50">
        <v>20</v>
      </c>
      <c r="U211" s="49"/>
      <c r="V211" s="50" t="s">
        <v>101</v>
      </c>
      <c r="W211" s="49"/>
      <c r="X211" s="50" t="s">
        <v>100</v>
      </c>
      <c r="Y211" s="49"/>
      <c r="Z211" s="50" t="s">
        <v>99</v>
      </c>
      <c r="AA211" s="49"/>
      <c r="AB211" s="14"/>
      <c r="AC211" s="49"/>
      <c r="AD211" s="14"/>
      <c r="AE211" s="56"/>
      <c r="AF211" s="357"/>
      <c r="AG211" s="357"/>
      <c r="AH211" s="47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0.45" customHeight="1" x14ac:dyDescent="0.2">
      <c r="B212" s="30"/>
      <c r="C212" s="338">
        <v>2</v>
      </c>
      <c r="D212" s="46"/>
      <c r="E212" s="45"/>
      <c r="F212" s="45"/>
      <c r="G212" s="44"/>
      <c r="H212" s="358"/>
      <c r="I212" s="342">
        <v>13</v>
      </c>
      <c r="J212" s="342">
        <v>9</v>
      </c>
      <c r="K212" s="342">
        <v>3</v>
      </c>
      <c r="L212" s="42" t="s">
        <v>131</v>
      </c>
      <c r="M212" s="114" t="s">
        <v>113</v>
      </c>
      <c r="N212" s="42" t="s">
        <v>129</v>
      </c>
      <c r="O212" s="41"/>
      <c r="P212" s="42" t="s">
        <v>128</v>
      </c>
      <c r="Q212" s="41"/>
      <c r="R212" s="42" t="s">
        <v>127</v>
      </c>
      <c r="S212" s="41"/>
      <c r="T212" s="42" t="s">
        <v>126</v>
      </c>
      <c r="U212" s="41"/>
      <c r="V212" s="42" t="s">
        <v>125</v>
      </c>
      <c r="W212" s="41"/>
      <c r="X212" s="42" t="s">
        <v>124</v>
      </c>
      <c r="Y212" s="41"/>
      <c r="Z212" s="42" t="s">
        <v>123</v>
      </c>
      <c r="AA212" s="41"/>
      <c r="AB212" s="40"/>
      <c r="AC212" s="41"/>
      <c r="AD212" s="40"/>
      <c r="AE212" s="39"/>
      <c r="AF212" s="346"/>
      <c r="AG212" s="346"/>
      <c r="AH212" s="38"/>
      <c r="AI212" s="9"/>
      <c r="AJ212" s="349">
        <f>SUMPRODUCT(LEN($M212:$AA215)-LEN(SUBSTITUTE($M212:$AA215,"A", "")))</f>
        <v>0</v>
      </c>
      <c r="AK212" s="352">
        <f>SUMPRODUCT(LEN($AD212:$AD215)-LEN(SUBSTITUTE($AD212:$AD215,"A", "")))</f>
        <v>0</v>
      </c>
      <c r="AL212" s="335">
        <f>SUMPRODUCT(LEN($AC212:$AC215)-LEN(SUBSTITUTE($AC212:$AC215,"A", "")))</f>
        <v>0</v>
      </c>
      <c r="AM212" s="349">
        <f>SUMPRODUCT(LEN($M212:$AA215)-LEN(SUBSTITUTE($M212:$AA215,"S", "")))</f>
        <v>0</v>
      </c>
      <c r="AN212" s="352">
        <f>SUMPRODUCT(LEN($AD212:$AD215)-LEN(SUBSTITUTE($AD212:$AD215,"S", "")))</f>
        <v>0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0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0.45" customHeight="1" thickBot="1" x14ac:dyDescent="0.25">
      <c r="B213" s="30"/>
      <c r="C213" s="339"/>
      <c r="D213" s="37"/>
      <c r="E213" s="36"/>
      <c r="F213" s="36"/>
      <c r="G213" s="35"/>
      <c r="H213" s="359"/>
      <c r="I213" s="343"/>
      <c r="J213" s="343"/>
      <c r="K213" s="343"/>
      <c r="L213" s="33" t="s">
        <v>122</v>
      </c>
      <c r="M213" s="55"/>
      <c r="N213" s="33" t="s">
        <v>121</v>
      </c>
      <c r="O213" s="32"/>
      <c r="P213" s="33" t="s">
        <v>120</v>
      </c>
      <c r="Q213" s="32"/>
      <c r="R213" s="33" t="s">
        <v>119</v>
      </c>
      <c r="S213" s="32"/>
      <c r="T213" s="33" t="s">
        <v>118</v>
      </c>
      <c r="U213" s="32"/>
      <c r="V213" s="33" t="s">
        <v>117</v>
      </c>
      <c r="W213" s="32"/>
      <c r="X213" s="33" t="s">
        <v>116</v>
      </c>
      <c r="Y213" s="32"/>
      <c r="Z213" s="33" t="s">
        <v>115</v>
      </c>
      <c r="AA213" s="32"/>
      <c r="AB213" s="31"/>
      <c r="AC213" s="32"/>
      <c r="AD213" s="31"/>
      <c r="AE213" s="22"/>
      <c r="AF213" s="347"/>
      <c r="AG213" s="347"/>
      <c r="AH213" s="21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0.45" customHeight="1" x14ac:dyDescent="0.2">
      <c r="B214" s="30"/>
      <c r="C214" s="340"/>
      <c r="D214" s="29"/>
      <c r="E214" s="28"/>
      <c r="F214" s="28"/>
      <c r="G214" s="27"/>
      <c r="H214" s="360"/>
      <c r="I214" s="344"/>
      <c r="J214" s="344"/>
      <c r="K214" s="344"/>
      <c r="L214" s="25" t="s">
        <v>114</v>
      </c>
      <c r="M214" s="114"/>
      <c r="N214" s="25" t="s">
        <v>112</v>
      </c>
      <c r="O214" s="24"/>
      <c r="P214" s="25" t="s">
        <v>111</v>
      </c>
      <c r="Q214" s="24"/>
      <c r="R214" s="25" t="s">
        <v>110</v>
      </c>
      <c r="S214" s="24"/>
      <c r="T214" s="25" t="s">
        <v>109</v>
      </c>
      <c r="U214" s="24"/>
      <c r="V214" s="25" t="s">
        <v>108</v>
      </c>
      <c r="W214" s="24"/>
      <c r="X214" s="25" t="s">
        <v>107</v>
      </c>
      <c r="Y214" s="24"/>
      <c r="Z214" s="25" t="s">
        <v>106</v>
      </c>
      <c r="AA214" s="24"/>
      <c r="AB214" s="23"/>
      <c r="AC214" s="24"/>
      <c r="AD214" s="23"/>
      <c r="AE214" s="22"/>
      <c r="AF214" s="347"/>
      <c r="AG214" s="347"/>
      <c r="AH214" s="21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1" customHeight="1" thickBot="1" x14ac:dyDescent="0.25">
      <c r="B215" s="30"/>
      <c r="C215" s="355"/>
      <c r="D215" s="54"/>
      <c r="E215" s="53"/>
      <c r="F215" s="53"/>
      <c r="G215" s="52"/>
      <c r="H215" s="361"/>
      <c r="I215" s="356"/>
      <c r="J215" s="356"/>
      <c r="K215" s="356"/>
      <c r="L215" s="50" t="s">
        <v>105</v>
      </c>
      <c r="M215" s="51"/>
      <c r="N215" s="50" t="s">
        <v>104</v>
      </c>
      <c r="O215" s="49"/>
      <c r="P215" s="50" t="s">
        <v>103</v>
      </c>
      <c r="Q215" s="49"/>
      <c r="R215" s="50" t="s">
        <v>102</v>
      </c>
      <c r="S215" s="49"/>
      <c r="T215" s="50">
        <v>20</v>
      </c>
      <c r="U215" s="49"/>
      <c r="V215" s="50" t="s">
        <v>101</v>
      </c>
      <c r="W215" s="49"/>
      <c r="X215" s="50" t="s">
        <v>100</v>
      </c>
      <c r="Y215" s="49"/>
      <c r="Z215" s="50" t="s">
        <v>99</v>
      </c>
      <c r="AA215" s="49"/>
      <c r="AB215" s="14"/>
      <c r="AC215" s="49"/>
      <c r="AD215" s="14"/>
      <c r="AE215" s="48"/>
      <c r="AF215" s="357"/>
      <c r="AG215" s="357"/>
      <c r="AH215" s="47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0.45" customHeight="1" x14ac:dyDescent="0.2">
      <c r="B216" s="30"/>
      <c r="C216" s="338">
        <v>3</v>
      </c>
      <c r="D216" s="46"/>
      <c r="E216" s="45"/>
      <c r="F216" s="45"/>
      <c r="G216" s="44"/>
      <c r="H216" s="358"/>
      <c r="I216" s="342">
        <v>16</v>
      </c>
      <c r="J216" s="342">
        <v>9</v>
      </c>
      <c r="K216" s="342">
        <v>5</v>
      </c>
      <c r="L216" s="42" t="s">
        <v>131</v>
      </c>
      <c r="M216" s="43"/>
      <c r="N216" s="42" t="s">
        <v>129</v>
      </c>
      <c r="O216" s="41"/>
      <c r="P216" s="42" t="s">
        <v>128</v>
      </c>
      <c r="Q216" s="41"/>
      <c r="R216" s="42" t="s">
        <v>127</v>
      </c>
      <c r="S216" s="41"/>
      <c r="T216" s="42" t="s">
        <v>126</v>
      </c>
      <c r="U216" s="41"/>
      <c r="V216" s="42" t="s">
        <v>125</v>
      </c>
      <c r="W216" s="41"/>
      <c r="X216" s="42" t="s">
        <v>124</v>
      </c>
      <c r="Y216" s="41"/>
      <c r="Z216" s="42" t="s">
        <v>123</v>
      </c>
      <c r="AA216" s="41"/>
      <c r="AB216" s="40"/>
      <c r="AC216" s="41"/>
      <c r="AD216" s="40"/>
      <c r="AE216" s="39"/>
      <c r="AF216" s="346"/>
      <c r="AG216" s="346"/>
      <c r="AH216" s="38"/>
      <c r="AI216" s="9"/>
      <c r="AJ216" s="349">
        <f>SUMPRODUCT(LEN($M216:$AA219)-LEN(SUBSTITUTE($M216:$AA219,"A", "")))</f>
        <v>0</v>
      </c>
      <c r="AK216" s="352">
        <f>SUMPRODUCT(LEN($AD216:$AD219)-LEN(SUBSTITUTE($AD216:$AD219,"A", "")))</f>
        <v>0</v>
      </c>
      <c r="AL216" s="335">
        <f>SUMPRODUCT(LEN($AC216:$AC219)-LEN(SUBSTITUTE($AC216:$AC219,"A", "")))</f>
        <v>0</v>
      </c>
      <c r="AM216" s="349">
        <f>SUMPRODUCT(LEN($M216:$AA219)-LEN(SUBSTITUTE($M216:$AA219,"S", "")))</f>
        <v>0</v>
      </c>
      <c r="AN216" s="352">
        <f>SUMPRODUCT(LEN($AD216:$AD219)-LEN(SUBSTITUTE($AD216:$AD219,"S", "")))</f>
        <v>0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0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0.45" customHeight="1" thickBot="1" x14ac:dyDescent="0.25">
      <c r="B217" s="30"/>
      <c r="C217" s="339"/>
      <c r="D217" s="37"/>
      <c r="E217" s="36"/>
      <c r="F217" s="36"/>
      <c r="G217" s="35"/>
      <c r="H217" s="359"/>
      <c r="I217" s="343"/>
      <c r="J217" s="343"/>
      <c r="K217" s="343"/>
      <c r="L217" s="33" t="s">
        <v>122</v>
      </c>
      <c r="M217" s="55"/>
      <c r="N217" s="33" t="s">
        <v>121</v>
      </c>
      <c r="O217" s="32"/>
      <c r="P217" s="33" t="s">
        <v>120</v>
      </c>
      <c r="Q217" s="32"/>
      <c r="R217" s="33" t="s">
        <v>119</v>
      </c>
      <c r="S217" s="32"/>
      <c r="T217" s="33" t="s">
        <v>118</v>
      </c>
      <c r="U217" s="32"/>
      <c r="V217" s="33" t="s">
        <v>117</v>
      </c>
      <c r="W217" s="32"/>
      <c r="X217" s="33" t="s">
        <v>116</v>
      </c>
      <c r="Y217" s="32"/>
      <c r="Z217" s="33" t="s">
        <v>115</v>
      </c>
      <c r="AA217" s="32"/>
      <c r="AB217" s="31"/>
      <c r="AC217" s="32"/>
      <c r="AD217" s="31"/>
      <c r="AE217" s="22"/>
      <c r="AF217" s="347"/>
      <c r="AG217" s="347"/>
      <c r="AH217" s="21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0.45" customHeight="1" x14ac:dyDescent="0.2">
      <c r="B218" s="30"/>
      <c r="C218" s="340"/>
      <c r="D218" s="29"/>
      <c r="E218" s="28"/>
      <c r="F218" s="28"/>
      <c r="G218" s="27"/>
      <c r="H218" s="360"/>
      <c r="I218" s="344"/>
      <c r="J218" s="344"/>
      <c r="K218" s="344"/>
      <c r="L218" s="25" t="s">
        <v>114</v>
      </c>
      <c r="M218" s="114"/>
      <c r="N218" s="25" t="s">
        <v>112</v>
      </c>
      <c r="O218" s="24"/>
      <c r="P218" s="25" t="s">
        <v>111</v>
      </c>
      <c r="Q218" s="24"/>
      <c r="R218" s="25" t="s">
        <v>110</v>
      </c>
      <c r="S218" s="24"/>
      <c r="T218" s="25" t="s">
        <v>109</v>
      </c>
      <c r="U218" s="24"/>
      <c r="V218" s="25" t="s">
        <v>108</v>
      </c>
      <c r="W218" s="24"/>
      <c r="X218" s="25" t="s">
        <v>107</v>
      </c>
      <c r="Y218" s="24"/>
      <c r="Z218" s="25" t="s">
        <v>106</v>
      </c>
      <c r="AA218" s="24"/>
      <c r="AB218" s="23"/>
      <c r="AC218" s="24"/>
      <c r="AD218" s="23"/>
      <c r="AE218" s="22"/>
      <c r="AF218" s="347"/>
      <c r="AG218" s="347"/>
      <c r="AH218" s="21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1" customHeight="1" thickBot="1" x14ac:dyDescent="0.25">
      <c r="B219" s="20"/>
      <c r="C219" s="341"/>
      <c r="D219" s="19"/>
      <c r="E219" s="18"/>
      <c r="F219" s="18"/>
      <c r="G219" s="17"/>
      <c r="H219" s="361"/>
      <c r="I219" s="345"/>
      <c r="J219" s="345"/>
      <c r="K219" s="345"/>
      <c r="L219" s="15" t="s">
        <v>105</v>
      </c>
      <c r="M219" s="16"/>
      <c r="N219" s="15" t="s">
        <v>104</v>
      </c>
      <c r="O219" s="13"/>
      <c r="P219" s="15" t="s">
        <v>103</v>
      </c>
      <c r="Q219" s="13"/>
      <c r="R219" s="15" t="s">
        <v>102</v>
      </c>
      <c r="S219" s="13"/>
      <c r="T219" s="15">
        <v>20</v>
      </c>
      <c r="U219" s="13"/>
      <c r="V219" s="15" t="s">
        <v>101</v>
      </c>
      <c r="W219" s="13"/>
      <c r="X219" s="15" t="s">
        <v>100</v>
      </c>
      <c r="Y219" s="13"/>
      <c r="Z219" s="15" t="s">
        <v>99</v>
      </c>
      <c r="AA219" s="13"/>
      <c r="AB219" s="14"/>
      <c r="AC219" s="13"/>
      <c r="AD219" s="12"/>
      <c r="AE219" s="11"/>
      <c r="AF219" s="348"/>
      <c r="AG219" s="348"/>
      <c r="AH219" s="10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112" t="s">
        <v>170</v>
      </c>
      <c r="F220" s="111"/>
      <c r="G220" s="110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107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96">
        <v>159</v>
      </c>
      <c r="E221" s="369">
        <v>217.78</v>
      </c>
      <c r="F221" s="370"/>
      <c r="G221" s="371"/>
      <c r="H221" s="95" t="s">
        <v>139</v>
      </c>
      <c r="I221" s="94"/>
      <c r="J221" s="94"/>
      <c r="K221" s="93"/>
      <c r="L221" s="92"/>
      <c r="M221" s="88"/>
      <c r="N221" s="92"/>
      <c r="O221" s="89"/>
      <c r="P221" s="92"/>
      <c r="Q221" s="89"/>
      <c r="R221" s="92"/>
      <c r="S221" s="89"/>
      <c r="T221" s="92"/>
      <c r="U221" s="89"/>
      <c r="V221" s="92"/>
      <c r="W221" s="89"/>
      <c r="X221" s="92"/>
      <c r="Y221" s="89"/>
      <c r="Z221" s="92"/>
      <c r="AA221" s="91"/>
      <c r="AB221" s="90" t="s">
        <v>138</v>
      </c>
      <c r="AC221" s="89"/>
      <c r="AD221" s="89"/>
      <c r="AE221" s="88"/>
      <c r="AF221" s="87"/>
      <c r="AG221" s="87"/>
      <c r="AH221" s="67"/>
      <c r="AI221" s="86" t="s">
        <v>137</v>
      </c>
      <c r="AJ221" s="85">
        <f t="shared" ref="AJ221:BB221" si="28">SUM(AJ223:AJ234)</f>
        <v>0</v>
      </c>
      <c r="AK221" s="84">
        <f t="shared" si="28"/>
        <v>0</v>
      </c>
      <c r="AL221" s="83">
        <f t="shared" si="28"/>
        <v>0</v>
      </c>
      <c r="AM221" s="85">
        <f t="shared" si="28"/>
        <v>0</v>
      </c>
      <c r="AN221" s="84">
        <f t="shared" si="28"/>
        <v>0</v>
      </c>
      <c r="AO221" s="83">
        <f t="shared" si="28"/>
        <v>0</v>
      </c>
      <c r="AP221" s="85">
        <f t="shared" si="28"/>
        <v>0</v>
      </c>
      <c r="AQ221" s="84">
        <f t="shared" si="28"/>
        <v>0</v>
      </c>
      <c r="AR221" s="83">
        <f t="shared" si="28"/>
        <v>0</v>
      </c>
      <c r="AS221" s="85">
        <f t="shared" si="28"/>
        <v>0</v>
      </c>
      <c r="AT221" s="84">
        <f t="shared" si="28"/>
        <v>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0</v>
      </c>
      <c r="AZ221" s="81">
        <f t="shared" si="28"/>
        <v>0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0</v>
      </c>
      <c r="BG221" s="5">
        <f>SUM(AM221:AO221,AY221)/$BG$5</f>
        <v>0</v>
      </c>
      <c r="BH221" s="5">
        <f>SUM(AP221:AR221,AZ221)/$BG$5</f>
        <v>0</v>
      </c>
      <c r="BI221" s="5">
        <f>SUM(AS221:AU221,BA221)/$BG$5</f>
        <v>0</v>
      </c>
      <c r="BJ221" s="5">
        <f>SUM(AV221:AX221,BB221)/$BG$5</f>
        <v>0</v>
      </c>
    </row>
    <row r="222" spans="2:62" ht="37.5" thickBot="1" x14ac:dyDescent="0.3">
      <c r="B222" s="78"/>
      <c r="C222" s="77"/>
      <c r="D222" s="76"/>
      <c r="E222" s="75"/>
      <c r="F222" s="75"/>
      <c r="G222" s="74"/>
      <c r="H222" s="73"/>
      <c r="I222" s="70"/>
      <c r="J222" s="70"/>
      <c r="K222" s="72"/>
      <c r="L222" s="70"/>
      <c r="M222" s="69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1"/>
      <c r="AC222" s="70"/>
      <c r="AD222" s="70"/>
      <c r="AE222" s="69"/>
      <c r="AF222" s="68"/>
      <c r="AG222" s="68"/>
      <c r="AH222" s="67"/>
      <c r="AI222" s="66" t="s">
        <v>135</v>
      </c>
      <c r="AJ222" s="65">
        <f t="shared" ref="AJ222:BB222" si="29">AJ221/3</f>
        <v>0</v>
      </c>
      <c r="AK222" s="64">
        <f t="shared" si="29"/>
        <v>0</v>
      </c>
      <c r="AL222" s="63">
        <f t="shared" si="29"/>
        <v>0</v>
      </c>
      <c r="AM222" s="65">
        <f t="shared" si="29"/>
        <v>0</v>
      </c>
      <c r="AN222" s="64">
        <f t="shared" si="29"/>
        <v>0</v>
      </c>
      <c r="AO222" s="63">
        <f t="shared" si="29"/>
        <v>0</v>
      </c>
      <c r="AP222" s="65">
        <f t="shared" si="29"/>
        <v>0</v>
      </c>
      <c r="AQ222" s="64">
        <f t="shared" si="29"/>
        <v>0</v>
      </c>
      <c r="AR222" s="63">
        <f t="shared" si="29"/>
        <v>0</v>
      </c>
      <c r="AS222" s="65">
        <f t="shared" si="29"/>
        <v>0</v>
      </c>
      <c r="AT222" s="64">
        <f t="shared" si="29"/>
        <v>0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</v>
      </c>
      <c r="AZ222" s="61">
        <f t="shared" si="29"/>
        <v>0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0.45" customHeight="1" x14ac:dyDescent="0.2">
      <c r="B223" s="30"/>
      <c r="C223" s="338">
        <v>1</v>
      </c>
      <c r="D223" s="46"/>
      <c r="E223" s="45"/>
      <c r="F223" s="45"/>
      <c r="G223" s="44"/>
      <c r="H223" s="358"/>
      <c r="I223" s="342">
        <v>15</v>
      </c>
      <c r="J223" s="342">
        <v>8</v>
      </c>
      <c r="K223" s="342">
        <v>4</v>
      </c>
      <c r="L223" s="42" t="s">
        <v>131</v>
      </c>
      <c r="M223" s="43" t="s">
        <v>113</v>
      </c>
      <c r="N223" s="42" t="s">
        <v>129</v>
      </c>
      <c r="O223" s="41"/>
      <c r="P223" s="42" t="s">
        <v>128</v>
      </c>
      <c r="Q223" s="41"/>
      <c r="R223" s="42" t="s">
        <v>127</v>
      </c>
      <c r="S223" s="41"/>
      <c r="T223" s="42" t="s">
        <v>126</v>
      </c>
      <c r="U223" s="41"/>
      <c r="V223" s="42" t="s">
        <v>125</v>
      </c>
      <c r="W223" s="41"/>
      <c r="X223" s="42" t="s">
        <v>124</v>
      </c>
      <c r="Y223" s="41"/>
      <c r="Z223" s="42" t="s">
        <v>123</v>
      </c>
      <c r="AA223" s="41"/>
      <c r="AB223" s="40"/>
      <c r="AC223" s="41"/>
      <c r="AD223" s="40"/>
      <c r="AE223" s="58"/>
      <c r="AF223" s="346"/>
      <c r="AG223" s="346"/>
      <c r="AH223" s="38"/>
      <c r="AI223" s="9"/>
      <c r="AJ223" s="349">
        <f>SUMPRODUCT(LEN($M223:$AA226)-LEN(SUBSTITUTE($M223:$AA226,"A", "")))</f>
        <v>0</v>
      </c>
      <c r="AK223" s="352">
        <f>SUMPRODUCT(LEN($AD223:$AD226)-LEN(SUBSTITUTE($AD223:$AD226,"A", "")))</f>
        <v>0</v>
      </c>
      <c r="AL223" s="335">
        <f>SUMPRODUCT(LEN($AC223:$AC226)-LEN(SUBSTITUTE($AC223:$AC226,"A", "")))</f>
        <v>0</v>
      </c>
      <c r="AM223" s="349">
        <f>SUMPRODUCT(LEN($M223:$AA226)-LEN(SUBSTITUTE($M223:$AA226,"S", "")))</f>
        <v>0</v>
      </c>
      <c r="AN223" s="352">
        <f>SUMPRODUCT(LEN($AD223:$AD226)-LEN(SUBSTITUTE($AD223:$AD226,"S", "")))</f>
        <v>0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0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0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0.45" customHeight="1" thickBot="1" x14ac:dyDescent="0.25">
      <c r="B224" s="30"/>
      <c r="C224" s="339"/>
      <c r="D224" s="37"/>
      <c r="E224" s="36"/>
      <c r="F224" s="36"/>
      <c r="G224" s="35"/>
      <c r="H224" s="359"/>
      <c r="I224" s="343"/>
      <c r="J224" s="343"/>
      <c r="K224" s="343"/>
      <c r="L224" s="33" t="s">
        <v>122</v>
      </c>
      <c r="M224" s="55" t="s">
        <v>113</v>
      </c>
      <c r="N224" s="33" t="s">
        <v>121</v>
      </c>
      <c r="O224" s="32"/>
      <c r="P224" s="33" t="s">
        <v>120</v>
      </c>
      <c r="Q224" s="32"/>
      <c r="R224" s="33" t="s">
        <v>119</v>
      </c>
      <c r="S224" s="32"/>
      <c r="T224" s="33" t="s">
        <v>118</v>
      </c>
      <c r="U224" s="32"/>
      <c r="V224" s="33" t="s">
        <v>117</v>
      </c>
      <c r="W224" s="32"/>
      <c r="X224" s="33" t="s">
        <v>116</v>
      </c>
      <c r="Y224" s="32"/>
      <c r="Z224" s="33" t="s">
        <v>115</v>
      </c>
      <c r="AA224" s="32"/>
      <c r="AB224" s="31"/>
      <c r="AC224" s="32"/>
      <c r="AD224" s="31"/>
      <c r="AE224" s="57"/>
      <c r="AF224" s="347"/>
      <c r="AG224" s="347"/>
      <c r="AH224" s="21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0.45" customHeight="1" x14ac:dyDescent="0.2">
      <c r="B225" s="30"/>
      <c r="C225" s="340"/>
      <c r="D225" s="29"/>
      <c r="E225" s="28"/>
      <c r="F225" s="28"/>
      <c r="G225" s="27"/>
      <c r="H225" s="360"/>
      <c r="I225" s="344"/>
      <c r="J225" s="344"/>
      <c r="K225" s="344"/>
      <c r="L225" s="25" t="s">
        <v>114</v>
      </c>
      <c r="M225" s="114"/>
      <c r="N225" s="25" t="s">
        <v>112</v>
      </c>
      <c r="O225" s="24"/>
      <c r="P225" s="25" t="s">
        <v>111</v>
      </c>
      <c r="Q225" s="24"/>
      <c r="R225" s="25" t="s">
        <v>110</v>
      </c>
      <c r="S225" s="24"/>
      <c r="T225" s="25" t="s">
        <v>109</v>
      </c>
      <c r="U225" s="24"/>
      <c r="V225" s="25" t="s">
        <v>108</v>
      </c>
      <c r="W225" s="24"/>
      <c r="X225" s="25" t="s">
        <v>107</v>
      </c>
      <c r="Y225" s="24"/>
      <c r="Z225" s="25" t="s">
        <v>106</v>
      </c>
      <c r="AA225" s="24"/>
      <c r="AB225" s="23"/>
      <c r="AC225" s="24"/>
      <c r="AD225" s="23"/>
      <c r="AE225" s="57"/>
      <c r="AF225" s="347"/>
      <c r="AG225" s="347"/>
      <c r="AH225" s="21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1" customHeight="1" thickBot="1" x14ac:dyDescent="0.25">
      <c r="B226" s="30"/>
      <c r="C226" s="355"/>
      <c r="D226" s="54"/>
      <c r="E226" s="53"/>
      <c r="F226" s="53"/>
      <c r="G226" s="52"/>
      <c r="H226" s="361"/>
      <c r="I226" s="356"/>
      <c r="J226" s="356"/>
      <c r="K226" s="356"/>
      <c r="L226" s="50" t="s">
        <v>105</v>
      </c>
      <c r="M226" s="51"/>
      <c r="N226" s="50" t="s">
        <v>104</v>
      </c>
      <c r="O226" s="49"/>
      <c r="P226" s="50" t="s">
        <v>103</v>
      </c>
      <c r="Q226" s="49"/>
      <c r="R226" s="50" t="s">
        <v>102</v>
      </c>
      <c r="S226" s="49"/>
      <c r="T226" s="50">
        <v>20</v>
      </c>
      <c r="U226" s="49"/>
      <c r="V226" s="50" t="s">
        <v>101</v>
      </c>
      <c r="W226" s="49"/>
      <c r="X226" s="50" t="s">
        <v>100</v>
      </c>
      <c r="Y226" s="49"/>
      <c r="Z226" s="50" t="s">
        <v>99</v>
      </c>
      <c r="AA226" s="49"/>
      <c r="AB226" s="14"/>
      <c r="AC226" s="49"/>
      <c r="AD226" s="14"/>
      <c r="AE226" s="56"/>
      <c r="AF226" s="357"/>
      <c r="AG226" s="357"/>
      <c r="AH226" s="47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0.45" customHeight="1" x14ac:dyDescent="0.2">
      <c r="B227" s="30"/>
      <c r="C227" s="338">
        <v>2</v>
      </c>
      <c r="D227" s="46"/>
      <c r="E227" s="45"/>
      <c r="F227" s="45"/>
      <c r="G227" s="44"/>
      <c r="H227" s="358"/>
      <c r="I227" s="342">
        <v>12</v>
      </c>
      <c r="J227" s="342">
        <v>9</v>
      </c>
      <c r="K227" s="342">
        <v>5</v>
      </c>
      <c r="L227" s="42" t="s">
        <v>131</v>
      </c>
      <c r="M227" s="43" t="s">
        <v>113</v>
      </c>
      <c r="N227" s="42" t="s">
        <v>129</v>
      </c>
      <c r="O227" s="41"/>
      <c r="P227" s="42" t="s">
        <v>128</v>
      </c>
      <c r="Q227" s="41"/>
      <c r="R227" s="42" t="s">
        <v>127</v>
      </c>
      <c r="S227" s="41"/>
      <c r="T227" s="42" t="s">
        <v>126</v>
      </c>
      <c r="U227" s="41"/>
      <c r="V227" s="42" t="s">
        <v>125</v>
      </c>
      <c r="W227" s="41"/>
      <c r="X227" s="42" t="s">
        <v>124</v>
      </c>
      <c r="Y227" s="41"/>
      <c r="Z227" s="42" t="s">
        <v>123</v>
      </c>
      <c r="AA227" s="41"/>
      <c r="AB227" s="40"/>
      <c r="AC227" s="41"/>
      <c r="AD227" s="40"/>
      <c r="AE227" s="39"/>
      <c r="AF227" s="346"/>
      <c r="AG227" s="346"/>
      <c r="AH227" s="38"/>
      <c r="AI227" s="9"/>
      <c r="AJ227" s="349">
        <f>SUMPRODUCT(LEN($M227:$AA230)-LEN(SUBSTITUTE($M227:$AA230,"A", "")))</f>
        <v>0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0</v>
      </c>
      <c r="AN227" s="352">
        <f>SUMPRODUCT(LEN($AD227:$AD230)-LEN(SUBSTITUTE($AD227:$AD230,"S", "")))</f>
        <v>0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0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0.45" customHeight="1" thickBot="1" x14ac:dyDescent="0.25">
      <c r="B228" s="30"/>
      <c r="C228" s="339"/>
      <c r="D228" s="37"/>
      <c r="E228" s="36"/>
      <c r="F228" s="36"/>
      <c r="G228" s="35"/>
      <c r="H228" s="359"/>
      <c r="I228" s="343"/>
      <c r="J228" s="343"/>
      <c r="K228" s="343"/>
      <c r="L228" s="33" t="s">
        <v>122</v>
      </c>
      <c r="M228" s="55"/>
      <c r="N228" s="33" t="s">
        <v>121</v>
      </c>
      <c r="O228" s="32"/>
      <c r="P228" s="33" t="s">
        <v>120</v>
      </c>
      <c r="Q228" s="32"/>
      <c r="R228" s="33" t="s">
        <v>119</v>
      </c>
      <c r="S228" s="32"/>
      <c r="T228" s="33" t="s">
        <v>118</v>
      </c>
      <c r="U228" s="32"/>
      <c r="V228" s="33" t="s">
        <v>117</v>
      </c>
      <c r="W228" s="32"/>
      <c r="X228" s="33" t="s">
        <v>116</v>
      </c>
      <c r="Y228" s="32"/>
      <c r="Z228" s="33" t="s">
        <v>115</v>
      </c>
      <c r="AA228" s="32"/>
      <c r="AB228" s="31"/>
      <c r="AC228" s="32"/>
      <c r="AD228" s="31"/>
      <c r="AE228" s="22"/>
      <c r="AF228" s="347"/>
      <c r="AG228" s="347"/>
      <c r="AH228" s="21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0.45" customHeight="1" x14ac:dyDescent="0.2">
      <c r="B229" s="30"/>
      <c r="C229" s="340"/>
      <c r="D229" s="29"/>
      <c r="E229" s="28"/>
      <c r="F229" s="28"/>
      <c r="G229" s="27"/>
      <c r="H229" s="360"/>
      <c r="I229" s="344"/>
      <c r="J229" s="344"/>
      <c r="K229" s="344"/>
      <c r="L229" s="25" t="s">
        <v>114</v>
      </c>
      <c r="M229" s="114"/>
      <c r="N229" s="25" t="s">
        <v>112</v>
      </c>
      <c r="O229" s="24"/>
      <c r="P229" s="25" t="s">
        <v>111</v>
      </c>
      <c r="Q229" s="24"/>
      <c r="R229" s="25" t="s">
        <v>110</v>
      </c>
      <c r="S229" s="24"/>
      <c r="T229" s="25" t="s">
        <v>109</v>
      </c>
      <c r="U229" s="24"/>
      <c r="V229" s="25" t="s">
        <v>108</v>
      </c>
      <c r="W229" s="24"/>
      <c r="X229" s="25" t="s">
        <v>107</v>
      </c>
      <c r="Y229" s="24"/>
      <c r="Z229" s="25" t="s">
        <v>106</v>
      </c>
      <c r="AA229" s="24"/>
      <c r="AB229" s="23"/>
      <c r="AC229" s="24"/>
      <c r="AD229" s="23"/>
      <c r="AE229" s="22"/>
      <c r="AF229" s="347"/>
      <c r="AG229" s="347"/>
      <c r="AH229" s="21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1" customHeight="1" thickBot="1" x14ac:dyDescent="0.25">
      <c r="B230" s="30"/>
      <c r="C230" s="355"/>
      <c r="D230" s="54"/>
      <c r="E230" s="53"/>
      <c r="F230" s="53"/>
      <c r="G230" s="52"/>
      <c r="H230" s="361"/>
      <c r="I230" s="356"/>
      <c r="J230" s="356"/>
      <c r="K230" s="356"/>
      <c r="L230" s="50" t="s">
        <v>105</v>
      </c>
      <c r="M230" s="51"/>
      <c r="N230" s="50" t="s">
        <v>104</v>
      </c>
      <c r="O230" s="49"/>
      <c r="P230" s="50" t="s">
        <v>103</v>
      </c>
      <c r="Q230" s="49"/>
      <c r="R230" s="50" t="s">
        <v>102</v>
      </c>
      <c r="S230" s="49"/>
      <c r="T230" s="50">
        <v>20</v>
      </c>
      <c r="U230" s="49"/>
      <c r="V230" s="50" t="s">
        <v>101</v>
      </c>
      <c r="W230" s="49"/>
      <c r="X230" s="50" t="s">
        <v>100</v>
      </c>
      <c r="Y230" s="49"/>
      <c r="Z230" s="50" t="s">
        <v>99</v>
      </c>
      <c r="AA230" s="49"/>
      <c r="AB230" s="14"/>
      <c r="AC230" s="49"/>
      <c r="AD230" s="14"/>
      <c r="AE230" s="48"/>
      <c r="AF230" s="357"/>
      <c r="AG230" s="357"/>
      <c r="AH230" s="47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0.45" customHeight="1" x14ac:dyDescent="0.2">
      <c r="B231" s="30"/>
      <c r="C231" s="338">
        <v>3</v>
      </c>
      <c r="D231" s="46"/>
      <c r="E231" s="45"/>
      <c r="F231" s="45"/>
      <c r="G231" s="44"/>
      <c r="H231" s="358"/>
      <c r="I231" s="342">
        <v>7</v>
      </c>
      <c r="J231" s="342">
        <v>8</v>
      </c>
      <c r="K231" s="342">
        <v>4</v>
      </c>
      <c r="L231" s="42" t="s">
        <v>131</v>
      </c>
      <c r="M231" s="43" t="s">
        <v>113</v>
      </c>
      <c r="N231" s="42" t="s">
        <v>129</v>
      </c>
      <c r="O231" s="41"/>
      <c r="P231" s="42" t="s">
        <v>128</v>
      </c>
      <c r="Q231" s="41"/>
      <c r="R231" s="42" t="s">
        <v>127</v>
      </c>
      <c r="S231" s="41"/>
      <c r="T231" s="42" t="s">
        <v>126</v>
      </c>
      <c r="U231" s="41"/>
      <c r="V231" s="42" t="s">
        <v>125</v>
      </c>
      <c r="W231" s="41"/>
      <c r="X231" s="42" t="s">
        <v>124</v>
      </c>
      <c r="Y231" s="41"/>
      <c r="Z231" s="42" t="s">
        <v>123</v>
      </c>
      <c r="AA231" s="41"/>
      <c r="AB231" s="40"/>
      <c r="AC231" s="41"/>
      <c r="AD231" s="40"/>
      <c r="AE231" s="39"/>
      <c r="AF231" s="346"/>
      <c r="AG231" s="346"/>
      <c r="AH231" s="38"/>
      <c r="AI231" s="9"/>
      <c r="AJ231" s="349">
        <f>SUMPRODUCT(LEN($M231:$AA234)-LEN(SUBSTITUTE($M231:$AA234,"A", "")))</f>
        <v>0</v>
      </c>
      <c r="AK231" s="352">
        <f>SUMPRODUCT(LEN($AD231:$AD234)-LEN(SUBSTITUTE($AD231:$AD234,"A", "")))</f>
        <v>0</v>
      </c>
      <c r="AL231" s="335">
        <f>SUMPRODUCT(LEN($AC231:$AC234)-LEN(SUBSTITUTE($AC231:$AC234,"A", "")))</f>
        <v>0</v>
      </c>
      <c r="AM231" s="349">
        <f>SUMPRODUCT(LEN($M231:$AA234)-LEN(SUBSTITUTE($M231:$AA234,"S", "")))</f>
        <v>0</v>
      </c>
      <c r="AN231" s="352">
        <f>SUMPRODUCT(LEN($AD231:$AD234)-LEN(SUBSTITUTE($AD231:$AD234,"S", "")))</f>
        <v>0</v>
      </c>
      <c r="AO231" s="335">
        <f>SUMPRODUCT(LEN($AC231:$AC234)-LEN(SUBSTITUTE($AC231:$AC234,"S", "")))</f>
        <v>0</v>
      </c>
      <c r="AP231" s="349">
        <f>SUMPRODUCT(LEN($M231:$AA234)-LEN(SUBSTITUTE($M231:$AA234,"F", "")))</f>
        <v>0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0</v>
      </c>
      <c r="AT231" s="352">
        <f>SUMPRODUCT(LEN($AD231:$AD234)-LEN(SUBSTITUTE($AD231:$AD234,"G", "")))</f>
        <v>0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0.45" customHeight="1" thickBot="1" x14ac:dyDescent="0.25">
      <c r="B232" s="30"/>
      <c r="C232" s="339"/>
      <c r="D232" s="37"/>
      <c r="E232" s="36"/>
      <c r="F232" s="36"/>
      <c r="G232" s="35"/>
      <c r="H232" s="359"/>
      <c r="I232" s="343"/>
      <c r="J232" s="343"/>
      <c r="K232" s="343"/>
      <c r="L232" s="33" t="s">
        <v>122</v>
      </c>
      <c r="M232" s="55" t="s">
        <v>113</v>
      </c>
      <c r="N232" s="33" t="s">
        <v>121</v>
      </c>
      <c r="O232" s="32"/>
      <c r="P232" s="33" t="s">
        <v>120</v>
      </c>
      <c r="Q232" s="32"/>
      <c r="R232" s="33" t="s">
        <v>119</v>
      </c>
      <c r="S232" s="32"/>
      <c r="T232" s="33" t="s">
        <v>118</v>
      </c>
      <c r="U232" s="32"/>
      <c r="V232" s="33" t="s">
        <v>117</v>
      </c>
      <c r="W232" s="32"/>
      <c r="X232" s="33" t="s">
        <v>116</v>
      </c>
      <c r="Y232" s="32"/>
      <c r="Z232" s="33" t="s">
        <v>115</v>
      </c>
      <c r="AA232" s="32"/>
      <c r="AB232" s="31"/>
      <c r="AC232" s="32"/>
      <c r="AD232" s="31"/>
      <c r="AE232" s="22"/>
      <c r="AF232" s="347"/>
      <c r="AG232" s="347"/>
      <c r="AH232" s="21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0.45" customHeight="1" x14ac:dyDescent="0.2">
      <c r="B233" s="30"/>
      <c r="C233" s="340"/>
      <c r="D233" s="29"/>
      <c r="E233" s="28"/>
      <c r="F233" s="28"/>
      <c r="G233" s="27"/>
      <c r="H233" s="360"/>
      <c r="I233" s="344"/>
      <c r="J233" s="344"/>
      <c r="K233" s="344"/>
      <c r="L233" s="25" t="s">
        <v>114</v>
      </c>
      <c r="M233" s="114"/>
      <c r="N233" s="25" t="s">
        <v>112</v>
      </c>
      <c r="O233" s="24"/>
      <c r="P233" s="25" t="s">
        <v>111</v>
      </c>
      <c r="Q233" s="24"/>
      <c r="R233" s="25" t="s">
        <v>110</v>
      </c>
      <c r="S233" s="24"/>
      <c r="T233" s="25" t="s">
        <v>109</v>
      </c>
      <c r="U233" s="24"/>
      <c r="V233" s="25" t="s">
        <v>108</v>
      </c>
      <c r="W233" s="24"/>
      <c r="X233" s="25" t="s">
        <v>107</v>
      </c>
      <c r="Y233" s="24"/>
      <c r="Z233" s="25" t="s">
        <v>106</v>
      </c>
      <c r="AA233" s="24"/>
      <c r="AB233" s="23"/>
      <c r="AC233" s="24"/>
      <c r="AD233" s="23"/>
      <c r="AE233" s="22"/>
      <c r="AF233" s="347"/>
      <c r="AG233" s="347"/>
      <c r="AH233" s="21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1" customHeight="1" thickBot="1" x14ac:dyDescent="0.25">
      <c r="B234" s="20"/>
      <c r="C234" s="341"/>
      <c r="D234" s="19"/>
      <c r="E234" s="18"/>
      <c r="F234" s="18"/>
      <c r="G234" s="17"/>
      <c r="H234" s="361"/>
      <c r="I234" s="345"/>
      <c r="J234" s="345"/>
      <c r="K234" s="345"/>
      <c r="L234" s="15" t="s">
        <v>105</v>
      </c>
      <c r="M234" s="16"/>
      <c r="N234" s="15" t="s">
        <v>104</v>
      </c>
      <c r="O234" s="13"/>
      <c r="P234" s="15" t="s">
        <v>103</v>
      </c>
      <c r="Q234" s="13"/>
      <c r="R234" s="15" t="s">
        <v>102</v>
      </c>
      <c r="S234" s="13"/>
      <c r="T234" s="15">
        <v>20</v>
      </c>
      <c r="U234" s="13"/>
      <c r="V234" s="15" t="s">
        <v>101</v>
      </c>
      <c r="W234" s="13"/>
      <c r="X234" s="15" t="s">
        <v>100</v>
      </c>
      <c r="Y234" s="13"/>
      <c r="Z234" s="15" t="s">
        <v>99</v>
      </c>
      <c r="AA234" s="13"/>
      <c r="AB234" s="14"/>
      <c r="AC234" s="13"/>
      <c r="AD234" s="12"/>
      <c r="AE234" s="11"/>
      <c r="AF234" s="348"/>
      <c r="AG234" s="348"/>
      <c r="AH234" s="10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112" t="s">
        <v>170</v>
      </c>
      <c r="F235" s="111"/>
      <c r="G235" s="110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107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96">
        <v>159</v>
      </c>
      <c r="E236" s="369">
        <v>431.99</v>
      </c>
      <c r="F236" s="370"/>
      <c r="G236" s="371"/>
      <c r="H236" s="95" t="s">
        <v>139</v>
      </c>
      <c r="I236" s="94"/>
      <c r="J236" s="94"/>
      <c r="K236" s="93"/>
      <c r="L236" s="92"/>
      <c r="M236" s="88"/>
      <c r="N236" s="92"/>
      <c r="O236" s="89"/>
      <c r="P236" s="92"/>
      <c r="Q236" s="89"/>
      <c r="R236" s="92"/>
      <c r="S236" s="89"/>
      <c r="T236" s="92"/>
      <c r="U236" s="89"/>
      <c r="V236" s="92"/>
      <c r="W236" s="89"/>
      <c r="X236" s="92"/>
      <c r="Y236" s="89"/>
      <c r="Z236" s="92"/>
      <c r="AA236" s="91"/>
      <c r="AB236" s="90" t="s">
        <v>138</v>
      </c>
      <c r="AC236" s="89"/>
      <c r="AD236" s="89"/>
      <c r="AE236" s="88"/>
      <c r="AF236" s="87"/>
      <c r="AG236" s="87"/>
      <c r="AH236" s="67"/>
      <c r="AI236" s="86" t="s">
        <v>137</v>
      </c>
      <c r="AJ236" s="85">
        <f t="shared" ref="AJ236:BB236" si="30">SUM(AJ238:AJ249)</f>
        <v>1</v>
      </c>
      <c r="AK236" s="84">
        <f t="shared" si="30"/>
        <v>0</v>
      </c>
      <c r="AL236" s="83">
        <f t="shared" si="30"/>
        <v>0</v>
      </c>
      <c r="AM236" s="85">
        <f t="shared" si="30"/>
        <v>4</v>
      </c>
      <c r="AN236" s="84">
        <f t="shared" si="30"/>
        <v>0</v>
      </c>
      <c r="AO236" s="83">
        <f t="shared" si="30"/>
        <v>0</v>
      </c>
      <c r="AP236" s="85">
        <f t="shared" si="30"/>
        <v>0</v>
      </c>
      <c r="AQ236" s="84">
        <f t="shared" si="30"/>
        <v>0</v>
      </c>
      <c r="AR236" s="83">
        <f t="shared" si="30"/>
        <v>0</v>
      </c>
      <c r="AS236" s="85">
        <f t="shared" si="30"/>
        <v>0</v>
      </c>
      <c r="AT236" s="84">
        <f t="shared" si="30"/>
        <v>0</v>
      </c>
      <c r="AU236" s="83">
        <f t="shared" si="30"/>
        <v>0</v>
      </c>
      <c r="AV236" s="85">
        <f t="shared" si="30"/>
        <v>0</v>
      </c>
      <c r="AW236" s="84">
        <f t="shared" si="30"/>
        <v>0</v>
      </c>
      <c r="AX236" s="83">
        <f t="shared" si="30"/>
        <v>0</v>
      </c>
      <c r="AY236" s="82">
        <f t="shared" si="30"/>
        <v>0</v>
      </c>
      <c r="AZ236" s="81">
        <f t="shared" si="30"/>
        <v>0</v>
      </c>
      <c r="BA236" s="81">
        <f t="shared" si="30"/>
        <v>0</v>
      </c>
      <c r="BB236" s="80">
        <f t="shared" si="30"/>
        <v>0</v>
      </c>
      <c r="BC236" s="79" t="s">
        <v>136</v>
      </c>
      <c r="BF236" s="5">
        <f>SUM(AJ236:AL236)/$BG$5</f>
        <v>0.33333333333333331</v>
      </c>
      <c r="BG236" s="5">
        <f>SUM(AM236:AO236,AY236)/$BG$5</f>
        <v>1.3333333333333333</v>
      </c>
      <c r="BH236" s="5">
        <f>SUM(AP236:AR236,AZ236)/$BG$5</f>
        <v>0</v>
      </c>
      <c r="BI236" s="5">
        <f>SUM(AS236:AU236,BA236)/$BG$5</f>
        <v>0</v>
      </c>
      <c r="BJ236" s="5">
        <f>SUM(AV236:AX236,BB236)/$BG$5</f>
        <v>0</v>
      </c>
    </row>
    <row r="237" spans="2:62" ht="37.5" thickBot="1" x14ac:dyDescent="0.3">
      <c r="B237" s="78"/>
      <c r="C237" s="77"/>
      <c r="D237" s="76"/>
      <c r="E237" s="75"/>
      <c r="F237" s="75"/>
      <c r="G237" s="74"/>
      <c r="H237" s="73"/>
      <c r="I237" s="70"/>
      <c r="J237" s="70"/>
      <c r="K237" s="72"/>
      <c r="L237" s="70"/>
      <c r="M237" s="69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1"/>
      <c r="AC237" s="70"/>
      <c r="AD237" s="70"/>
      <c r="AE237" s="69"/>
      <c r="AF237" s="68"/>
      <c r="AG237" s="68"/>
      <c r="AH237" s="67"/>
      <c r="AI237" s="66" t="s">
        <v>135</v>
      </c>
      <c r="AJ237" s="65">
        <f t="shared" ref="AJ237:BB237" si="31">AJ236/3</f>
        <v>0.33333333333333331</v>
      </c>
      <c r="AK237" s="64">
        <f t="shared" si="31"/>
        <v>0</v>
      </c>
      <c r="AL237" s="63">
        <f t="shared" si="31"/>
        <v>0</v>
      </c>
      <c r="AM237" s="65">
        <f t="shared" si="31"/>
        <v>1.3333333333333333</v>
      </c>
      <c r="AN237" s="64">
        <f t="shared" si="31"/>
        <v>0</v>
      </c>
      <c r="AO237" s="63">
        <f t="shared" si="31"/>
        <v>0</v>
      </c>
      <c r="AP237" s="65">
        <f t="shared" si="31"/>
        <v>0</v>
      </c>
      <c r="AQ237" s="64">
        <f t="shared" si="31"/>
        <v>0</v>
      </c>
      <c r="AR237" s="63">
        <f t="shared" si="31"/>
        <v>0</v>
      </c>
      <c r="AS237" s="65">
        <f t="shared" si="31"/>
        <v>0</v>
      </c>
      <c r="AT237" s="64">
        <f t="shared" si="31"/>
        <v>0</v>
      </c>
      <c r="AU237" s="63">
        <f t="shared" si="31"/>
        <v>0</v>
      </c>
      <c r="AV237" s="65">
        <f t="shared" si="31"/>
        <v>0</v>
      </c>
      <c r="AW237" s="64">
        <f t="shared" si="31"/>
        <v>0</v>
      </c>
      <c r="AX237" s="63">
        <f t="shared" si="31"/>
        <v>0</v>
      </c>
      <c r="AY237" s="62">
        <f t="shared" si="31"/>
        <v>0</v>
      </c>
      <c r="AZ237" s="61">
        <f t="shared" si="31"/>
        <v>0</v>
      </c>
      <c r="BA237" s="61">
        <f t="shared" si="31"/>
        <v>0</v>
      </c>
      <c r="BB237" s="60">
        <f t="shared" si="31"/>
        <v>0</v>
      </c>
      <c r="BC237" s="59" t="s">
        <v>134</v>
      </c>
    </row>
    <row r="238" spans="2:62" ht="20.45" customHeight="1" x14ac:dyDescent="0.2">
      <c r="B238" s="30"/>
      <c r="C238" s="338">
        <v>1</v>
      </c>
      <c r="D238" s="46"/>
      <c r="E238" s="45"/>
      <c r="F238" s="45"/>
      <c r="G238" s="44"/>
      <c r="H238" s="358"/>
      <c r="I238" s="342">
        <v>15</v>
      </c>
      <c r="J238" s="342">
        <v>8</v>
      </c>
      <c r="K238" s="342">
        <v>6</v>
      </c>
      <c r="L238" s="42" t="s">
        <v>131</v>
      </c>
      <c r="M238" s="43" t="s">
        <v>130</v>
      </c>
      <c r="N238" s="42" t="s">
        <v>129</v>
      </c>
      <c r="O238" s="41"/>
      <c r="P238" s="42" t="s">
        <v>128</v>
      </c>
      <c r="Q238" s="41"/>
      <c r="R238" s="42" t="s">
        <v>127</v>
      </c>
      <c r="S238" s="41"/>
      <c r="T238" s="42" t="s">
        <v>126</v>
      </c>
      <c r="U238" s="41"/>
      <c r="V238" s="42" t="s">
        <v>125</v>
      </c>
      <c r="W238" s="41"/>
      <c r="X238" s="42" t="s">
        <v>124</v>
      </c>
      <c r="Y238" s="41"/>
      <c r="Z238" s="42" t="s">
        <v>123</v>
      </c>
      <c r="AA238" s="41"/>
      <c r="AB238" s="40"/>
      <c r="AC238" s="41"/>
      <c r="AD238" s="40"/>
      <c r="AE238" s="58"/>
      <c r="AF238" s="346"/>
      <c r="AG238" s="346"/>
      <c r="AH238" s="38"/>
      <c r="AI238" s="9"/>
      <c r="AJ238" s="349">
        <f>SUMPRODUCT(LEN($M238:$AA241)-LEN(SUBSTITUTE($M238:$AA241,"A", "")))</f>
        <v>0</v>
      </c>
      <c r="AK238" s="352">
        <f>SUMPRODUCT(LEN($AD238:$AD241)-LEN(SUBSTITUTE($AD238:$AD241,"A", "")))</f>
        <v>0</v>
      </c>
      <c r="AL238" s="335">
        <f>SUMPRODUCT(LEN($AC238:$AC241)-LEN(SUBSTITUTE($AC238:$AC241,"A", "")))</f>
        <v>0</v>
      </c>
      <c r="AM238" s="349">
        <f>SUMPRODUCT(LEN($M238:$AA241)-LEN(SUBSTITUTE($M238:$AA241,"S", "")))</f>
        <v>2</v>
      </c>
      <c r="AN238" s="352">
        <f>SUMPRODUCT(LEN($AD238:$AD241)-LEN(SUBSTITUTE($AD238:$AD241,"S", "")))</f>
        <v>0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0</v>
      </c>
      <c r="AT238" s="352">
        <f>SUMPRODUCT(LEN($AD238:$AD241)-LEN(SUBSTITUTE($AD238:$AD241,"G", "")))</f>
        <v>0</v>
      </c>
      <c r="AU238" s="335">
        <f>SUMPRODUCT(LEN($AC238:$AC241)-LEN(SUBSTITUTE($AC238:$AC241,"G", "")))</f>
        <v>0</v>
      </c>
      <c r="AV238" s="349">
        <f>SUMPRODUCT(LEN($L238:$AA241)-LEN(SUBSTITUTE($L238:$AA241,"M", "")))</f>
        <v>0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0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0</v>
      </c>
      <c r="BB238" s="413">
        <f>SUMPRODUCT(LEN($AE238:$AE241)-LEN(SUBSTITUTE($AE238:$AE241,"M", "")))</f>
        <v>0</v>
      </c>
    </row>
    <row r="239" spans="2:62" ht="20.45" customHeight="1" thickBot="1" x14ac:dyDescent="0.25">
      <c r="B239" s="30"/>
      <c r="C239" s="339"/>
      <c r="D239" s="37"/>
      <c r="E239" s="36"/>
      <c r="F239" s="36"/>
      <c r="G239" s="35"/>
      <c r="H239" s="359"/>
      <c r="I239" s="343"/>
      <c r="J239" s="343"/>
      <c r="K239" s="343"/>
      <c r="L239" s="33" t="s">
        <v>122</v>
      </c>
      <c r="M239" s="55" t="s">
        <v>130</v>
      </c>
      <c r="N239" s="33" t="s">
        <v>121</v>
      </c>
      <c r="O239" s="32"/>
      <c r="P239" s="33" t="s">
        <v>120</v>
      </c>
      <c r="Q239" s="32"/>
      <c r="R239" s="33" t="s">
        <v>119</v>
      </c>
      <c r="S239" s="32"/>
      <c r="T239" s="33" t="s">
        <v>118</v>
      </c>
      <c r="U239" s="32"/>
      <c r="V239" s="33" t="s">
        <v>117</v>
      </c>
      <c r="W239" s="32"/>
      <c r="X239" s="33" t="s">
        <v>116</v>
      </c>
      <c r="Y239" s="32"/>
      <c r="Z239" s="33" t="s">
        <v>115</v>
      </c>
      <c r="AA239" s="32"/>
      <c r="AB239" s="31"/>
      <c r="AC239" s="32"/>
      <c r="AD239" s="31"/>
      <c r="AE239" s="57"/>
      <c r="AF239" s="347"/>
      <c r="AG239" s="347"/>
      <c r="AH239" s="21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0.45" customHeight="1" x14ac:dyDescent="0.2">
      <c r="B240" s="30"/>
      <c r="C240" s="340"/>
      <c r="D240" s="29"/>
      <c r="E240" s="28"/>
      <c r="F240" s="28"/>
      <c r="G240" s="27"/>
      <c r="H240" s="360"/>
      <c r="I240" s="344"/>
      <c r="J240" s="344"/>
      <c r="K240" s="344"/>
      <c r="L240" s="25" t="s">
        <v>114</v>
      </c>
      <c r="M240" s="114"/>
      <c r="N240" s="25" t="s">
        <v>112</v>
      </c>
      <c r="O240" s="24"/>
      <c r="P240" s="25" t="s">
        <v>111</v>
      </c>
      <c r="Q240" s="24"/>
      <c r="R240" s="25" t="s">
        <v>110</v>
      </c>
      <c r="S240" s="24"/>
      <c r="T240" s="25" t="s">
        <v>109</v>
      </c>
      <c r="U240" s="24"/>
      <c r="V240" s="25" t="s">
        <v>108</v>
      </c>
      <c r="W240" s="24"/>
      <c r="X240" s="25" t="s">
        <v>107</v>
      </c>
      <c r="Y240" s="24"/>
      <c r="Z240" s="25" t="s">
        <v>106</v>
      </c>
      <c r="AA240" s="24"/>
      <c r="AB240" s="23"/>
      <c r="AC240" s="24"/>
      <c r="AD240" s="23"/>
      <c r="AE240" s="57"/>
      <c r="AF240" s="347"/>
      <c r="AG240" s="347"/>
      <c r="AH240" s="21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1" customHeight="1" thickBot="1" x14ac:dyDescent="0.25">
      <c r="B241" s="30"/>
      <c r="C241" s="355"/>
      <c r="D241" s="54"/>
      <c r="E241" s="53"/>
      <c r="F241" s="53"/>
      <c r="G241" s="52"/>
      <c r="H241" s="361"/>
      <c r="I241" s="356"/>
      <c r="J241" s="356"/>
      <c r="K241" s="356"/>
      <c r="L241" s="50" t="s">
        <v>105</v>
      </c>
      <c r="M241" s="51"/>
      <c r="N241" s="50" t="s">
        <v>104</v>
      </c>
      <c r="O241" s="49"/>
      <c r="P241" s="50" t="s">
        <v>103</v>
      </c>
      <c r="Q241" s="49"/>
      <c r="R241" s="50" t="s">
        <v>102</v>
      </c>
      <c r="S241" s="49"/>
      <c r="T241" s="50">
        <v>20</v>
      </c>
      <c r="U241" s="49"/>
      <c r="V241" s="50" t="s">
        <v>101</v>
      </c>
      <c r="W241" s="49"/>
      <c r="X241" s="50" t="s">
        <v>100</v>
      </c>
      <c r="Y241" s="49"/>
      <c r="Z241" s="50" t="s">
        <v>99</v>
      </c>
      <c r="AA241" s="49"/>
      <c r="AB241" s="14"/>
      <c r="AC241" s="49"/>
      <c r="AD241" s="14"/>
      <c r="AE241" s="56"/>
      <c r="AF241" s="357"/>
      <c r="AG241" s="357"/>
      <c r="AH241" s="47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0.45" customHeight="1" x14ac:dyDescent="0.2">
      <c r="B242" s="30"/>
      <c r="C242" s="338">
        <v>2</v>
      </c>
      <c r="D242" s="46"/>
      <c r="E242" s="45"/>
      <c r="F242" s="45"/>
      <c r="G242" s="44"/>
      <c r="H242" s="358"/>
      <c r="I242" s="342">
        <v>16</v>
      </c>
      <c r="J242" s="342">
        <v>9</v>
      </c>
      <c r="K242" s="342">
        <v>7</v>
      </c>
      <c r="L242" s="42" t="s">
        <v>131</v>
      </c>
      <c r="M242" s="43" t="s">
        <v>132</v>
      </c>
      <c r="N242" s="42" t="s">
        <v>129</v>
      </c>
      <c r="O242" s="41"/>
      <c r="P242" s="42" t="s">
        <v>128</v>
      </c>
      <c r="Q242" s="41"/>
      <c r="R242" s="42" t="s">
        <v>127</v>
      </c>
      <c r="S242" s="41"/>
      <c r="T242" s="42" t="s">
        <v>126</v>
      </c>
      <c r="U242" s="41"/>
      <c r="V242" s="42" t="s">
        <v>125</v>
      </c>
      <c r="W242" s="41"/>
      <c r="X242" s="42" t="s">
        <v>124</v>
      </c>
      <c r="Y242" s="41"/>
      <c r="Z242" s="42" t="s">
        <v>123</v>
      </c>
      <c r="AA242" s="41"/>
      <c r="AB242" s="40"/>
      <c r="AC242" s="41"/>
      <c r="AD242" s="40"/>
      <c r="AE242" s="39"/>
      <c r="AF242" s="346"/>
      <c r="AG242" s="346"/>
      <c r="AH242" s="38"/>
      <c r="AI242" s="9"/>
      <c r="AJ242" s="349">
        <f>SUMPRODUCT(LEN($M242:$AA245)-LEN(SUBSTITUTE($M242:$AA245,"A", "")))</f>
        <v>1</v>
      </c>
      <c r="AK242" s="352">
        <f>SUMPRODUCT(LEN($AD242:$AD245)-LEN(SUBSTITUTE($AD242:$AD245,"A", "")))</f>
        <v>0</v>
      </c>
      <c r="AL242" s="335">
        <f>SUMPRODUCT(LEN($AC242:$AC245)-LEN(SUBSTITUTE($AC242:$AC245,"A", "")))</f>
        <v>0</v>
      </c>
      <c r="AM242" s="349">
        <f>SUMPRODUCT(LEN($M242:$AA245)-LEN(SUBSTITUTE($M242:$AA245,"S", "")))</f>
        <v>1</v>
      </c>
      <c r="AN242" s="352">
        <f>SUMPRODUCT(LEN($AD242:$AD245)-LEN(SUBSTITUTE($AD242:$AD245,"S", "")))</f>
        <v>0</v>
      </c>
      <c r="AO242" s="335">
        <f>SUMPRODUCT(LEN($AC242:$AC245)-LEN(SUBSTITUTE($AC242:$AC245,"S", "")))</f>
        <v>0</v>
      </c>
      <c r="AP242" s="349">
        <f>SUMPRODUCT(LEN($M242:$AA245)-LEN(SUBSTITUTE($M242:$AA245,"F", "")))</f>
        <v>0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0</v>
      </c>
      <c r="AT242" s="352">
        <f>SUMPRODUCT(LEN($AD242:$AD245)-LEN(SUBSTITUTE($AD242:$AD245,"G", "")))</f>
        <v>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0.45" customHeight="1" thickBot="1" x14ac:dyDescent="0.25">
      <c r="B243" s="30"/>
      <c r="C243" s="339"/>
      <c r="D243" s="37"/>
      <c r="E243" s="36"/>
      <c r="F243" s="36"/>
      <c r="G243" s="35"/>
      <c r="H243" s="359"/>
      <c r="I243" s="343"/>
      <c r="J243" s="343"/>
      <c r="K243" s="343"/>
      <c r="L243" s="33" t="s">
        <v>122</v>
      </c>
      <c r="M243" s="55" t="s">
        <v>130</v>
      </c>
      <c r="N243" s="33" t="s">
        <v>121</v>
      </c>
      <c r="O243" s="32"/>
      <c r="P243" s="33" t="s">
        <v>120</v>
      </c>
      <c r="Q243" s="32"/>
      <c r="R243" s="33" t="s">
        <v>119</v>
      </c>
      <c r="S243" s="32"/>
      <c r="T243" s="33" t="s">
        <v>118</v>
      </c>
      <c r="U243" s="32"/>
      <c r="V243" s="33" t="s">
        <v>117</v>
      </c>
      <c r="W243" s="32"/>
      <c r="X243" s="33" t="s">
        <v>116</v>
      </c>
      <c r="Y243" s="32"/>
      <c r="Z243" s="33" t="s">
        <v>115</v>
      </c>
      <c r="AA243" s="32"/>
      <c r="AB243" s="31"/>
      <c r="AC243" s="32"/>
      <c r="AD243" s="31"/>
      <c r="AE243" s="22"/>
      <c r="AF243" s="347"/>
      <c r="AG243" s="347"/>
      <c r="AH243" s="21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0.45" customHeight="1" x14ac:dyDescent="0.2">
      <c r="B244" s="30"/>
      <c r="C244" s="340"/>
      <c r="D244" s="29"/>
      <c r="E244" s="28"/>
      <c r="F244" s="28"/>
      <c r="G244" s="27"/>
      <c r="H244" s="360"/>
      <c r="I244" s="344"/>
      <c r="J244" s="344"/>
      <c r="K244" s="344"/>
      <c r="L244" s="25" t="s">
        <v>114</v>
      </c>
      <c r="M244" s="114"/>
      <c r="N244" s="25" t="s">
        <v>112</v>
      </c>
      <c r="O244" s="24"/>
      <c r="P244" s="25" t="s">
        <v>111</v>
      </c>
      <c r="Q244" s="24"/>
      <c r="R244" s="25" t="s">
        <v>110</v>
      </c>
      <c r="S244" s="24"/>
      <c r="T244" s="25" t="s">
        <v>109</v>
      </c>
      <c r="U244" s="24"/>
      <c r="V244" s="25" t="s">
        <v>108</v>
      </c>
      <c r="W244" s="24"/>
      <c r="X244" s="25" t="s">
        <v>107</v>
      </c>
      <c r="Y244" s="24"/>
      <c r="Z244" s="25" t="s">
        <v>106</v>
      </c>
      <c r="AA244" s="24"/>
      <c r="AB244" s="23"/>
      <c r="AC244" s="24"/>
      <c r="AD244" s="23"/>
      <c r="AE244" s="22"/>
      <c r="AF244" s="347"/>
      <c r="AG244" s="347"/>
      <c r="AH244" s="21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1" customHeight="1" thickBot="1" x14ac:dyDescent="0.25">
      <c r="B245" s="30"/>
      <c r="C245" s="355"/>
      <c r="D245" s="54"/>
      <c r="E245" s="53"/>
      <c r="F245" s="53"/>
      <c r="G245" s="52"/>
      <c r="H245" s="361"/>
      <c r="I245" s="356"/>
      <c r="J245" s="356"/>
      <c r="K245" s="356"/>
      <c r="L245" s="50" t="s">
        <v>105</v>
      </c>
      <c r="M245" s="51"/>
      <c r="N245" s="50" t="s">
        <v>104</v>
      </c>
      <c r="O245" s="49"/>
      <c r="P245" s="50" t="s">
        <v>103</v>
      </c>
      <c r="Q245" s="49"/>
      <c r="R245" s="50" t="s">
        <v>102</v>
      </c>
      <c r="S245" s="49"/>
      <c r="T245" s="50">
        <v>20</v>
      </c>
      <c r="U245" s="49"/>
      <c r="V245" s="50" t="s">
        <v>101</v>
      </c>
      <c r="W245" s="49"/>
      <c r="X245" s="50" t="s">
        <v>100</v>
      </c>
      <c r="Y245" s="49"/>
      <c r="Z245" s="50" t="s">
        <v>99</v>
      </c>
      <c r="AA245" s="49"/>
      <c r="AB245" s="14"/>
      <c r="AC245" s="49"/>
      <c r="AD245" s="14"/>
      <c r="AE245" s="48"/>
      <c r="AF245" s="357"/>
      <c r="AG245" s="357"/>
      <c r="AH245" s="47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0.45" customHeight="1" x14ac:dyDescent="0.2">
      <c r="B246" s="30"/>
      <c r="C246" s="338">
        <v>3</v>
      </c>
      <c r="D246" s="46"/>
      <c r="E246" s="45"/>
      <c r="F246" s="45"/>
      <c r="G246" s="44"/>
      <c r="H246" s="358"/>
      <c r="I246" s="342">
        <v>14</v>
      </c>
      <c r="J246" s="342">
        <v>8</v>
      </c>
      <c r="K246" s="342">
        <v>7</v>
      </c>
      <c r="L246" s="42" t="s">
        <v>131</v>
      </c>
      <c r="M246" s="43" t="s">
        <v>130</v>
      </c>
      <c r="N246" s="42" t="s">
        <v>129</v>
      </c>
      <c r="O246" s="41"/>
      <c r="P246" s="42" t="s">
        <v>128</v>
      </c>
      <c r="Q246" s="41"/>
      <c r="R246" s="42" t="s">
        <v>127</v>
      </c>
      <c r="S246" s="41"/>
      <c r="T246" s="42" t="s">
        <v>126</v>
      </c>
      <c r="U246" s="41"/>
      <c r="V246" s="42" t="s">
        <v>125</v>
      </c>
      <c r="W246" s="41"/>
      <c r="X246" s="42" t="s">
        <v>124</v>
      </c>
      <c r="Y246" s="41"/>
      <c r="Z246" s="42" t="s">
        <v>123</v>
      </c>
      <c r="AA246" s="41"/>
      <c r="AB246" s="40"/>
      <c r="AC246" s="41"/>
      <c r="AD246" s="40"/>
      <c r="AE246" s="39"/>
      <c r="AF246" s="346"/>
      <c r="AG246" s="346"/>
      <c r="AH246" s="38"/>
      <c r="AI246" s="9"/>
      <c r="AJ246" s="349">
        <f>SUMPRODUCT(LEN($M246:$AA249)-LEN(SUBSTITUTE($M246:$AA249,"A", "")))</f>
        <v>0</v>
      </c>
      <c r="AK246" s="352">
        <f>SUMPRODUCT(LEN($AD246:$AD249)-LEN(SUBSTITUTE($AD246:$AD249,"A", "")))</f>
        <v>0</v>
      </c>
      <c r="AL246" s="335">
        <f>SUMPRODUCT(LEN($AC246:$AC249)-LEN(SUBSTITUTE($AC246:$AC249,"A", "")))</f>
        <v>0</v>
      </c>
      <c r="AM246" s="349">
        <f>SUMPRODUCT(LEN($M246:$AA249)-LEN(SUBSTITUTE($M246:$AA249,"S", "")))</f>
        <v>1</v>
      </c>
      <c r="AN246" s="352">
        <f>SUMPRODUCT(LEN($AD246:$AD249)-LEN(SUBSTITUTE($AD246:$AD249,"S", "")))</f>
        <v>0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0</v>
      </c>
      <c r="AT246" s="352">
        <f>SUMPRODUCT(LEN($AD246:$AD249)-LEN(SUBSTITUTE($AD246:$AD249,"G", "")))</f>
        <v>0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0.45" customHeight="1" thickBot="1" x14ac:dyDescent="0.25">
      <c r="B247" s="30"/>
      <c r="C247" s="339"/>
      <c r="D247" s="37"/>
      <c r="E247" s="36"/>
      <c r="F247" s="36"/>
      <c r="G247" s="35"/>
      <c r="H247" s="359"/>
      <c r="I247" s="343"/>
      <c r="J247" s="343"/>
      <c r="K247" s="343"/>
      <c r="L247" s="33" t="s">
        <v>122</v>
      </c>
      <c r="M247" s="55"/>
      <c r="N247" s="33" t="s">
        <v>121</v>
      </c>
      <c r="O247" s="32"/>
      <c r="P247" s="33" t="s">
        <v>120</v>
      </c>
      <c r="Q247" s="32"/>
      <c r="R247" s="33" t="s">
        <v>119</v>
      </c>
      <c r="S247" s="32"/>
      <c r="T247" s="33" t="s">
        <v>118</v>
      </c>
      <c r="U247" s="32"/>
      <c r="V247" s="33" t="s">
        <v>117</v>
      </c>
      <c r="W247" s="32"/>
      <c r="X247" s="33" t="s">
        <v>116</v>
      </c>
      <c r="Y247" s="32"/>
      <c r="Z247" s="33" t="s">
        <v>115</v>
      </c>
      <c r="AA247" s="32"/>
      <c r="AB247" s="31"/>
      <c r="AC247" s="32"/>
      <c r="AD247" s="31"/>
      <c r="AE247" s="22"/>
      <c r="AF247" s="347"/>
      <c r="AG247" s="347"/>
      <c r="AH247" s="21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0.45" customHeight="1" x14ac:dyDescent="0.2">
      <c r="B248" s="30"/>
      <c r="C248" s="340"/>
      <c r="D248" s="29"/>
      <c r="E248" s="28"/>
      <c r="F248" s="28"/>
      <c r="G248" s="27"/>
      <c r="H248" s="360"/>
      <c r="I248" s="344"/>
      <c r="J248" s="344"/>
      <c r="K248" s="344"/>
      <c r="L248" s="25" t="s">
        <v>114</v>
      </c>
      <c r="M248" s="114"/>
      <c r="N248" s="25" t="s">
        <v>112</v>
      </c>
      <c r="O248" s="24"/>
      <c r="P248" s="25" t="s">
        <v>111</v>
      </c>
      <c r="Q248" s="24"/>
      <c r="R248" s="25" t="s">
        <v>110</v>
      </c>
      <c r="S248" s="24"/>
      <c r="T248" s="25" t="s">
        <v>109</v>
      </c>
      <c r="U248" s="24"/>
      <c r="V248" s="25" t="s">
        <v>108</v>
      </c>
      <c r="W248" s="24"/>
      <c r="X248" s="25" t="s">
        <v>107</v>
      </c>
      <c r="Y248" s="24"/>
      <c r="Z248" s="25" t="s">
        <v>106</v>
      </c>
      <c r="AA248" s="24"/>
      <c r="AB248" s="23"/>
      <c r="AC248" s="24"/>
      <c r="AD248" s="23"/>
      <c r="AE248" s="22"/>
      <c r="AF248" s="347"/>
      <c r="AG248" s="347"/>
      <c r="AH248" s="21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1" customHeight="1" thickBot="1" x14ac:dyDescent="0.25">
      <c r="B249" s="20"/>
      <c r="C249" s="341"/>
      <c r="D249" s="19"/>
      <c r="E249" s="18"/>
      <c r="F249" s="18"/>
      <c r="G249" s="17"/>
      <c r="H249" s="361"/>
      <c r="I249" s="345"/>
      <c r="J249" s="345"/>
      <c r="K249" s="345"/>
      <c r="L249" s="15" t="s">
        <v>105</v>
      </c>
      <c r="M249" s="16"/>
      <c r="N249" s="15" t="s">
        <v>104</v>
      </c>
      <c r="O249" s="13"/>
      <c r="P249" s="15" t="s">
        <v>103</v>
      </c>
      <c r="Q249" s="13"/>
      <c r="R249" s="15" t="s">
        <v>102</v>
      </c>
      <c r="S249" s="13"/>
      <c r="T249" s="15">
        <v>20</v>
      </c>
      <c r="U249" s="13"/>
      <c r="V249" s="15" t="s">
        <v>101</v>
      </c>
      <c r="W249" s="13"/>
      <c r="X249" s="15" t="s">
        <v>100</v>
      </c>
      <c r="Y249" s="13"/>
      <c r="Z249" s="15" t="s">
        <v>99</v>
      </c>
      <c r="AA249" s="13"/>
      <c r="AB249" s="14"/>
      <c r="AC249" s="13"/>
      <c r="AD249" s="12"/>
      <c r="AE249" s="11"/>
      <c r="AF249" s="348"/>
      <c r="AG249" s="348"/>
      <c r="AH249" s="10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112" t="s">
        <v>170</v>
      </c>
      <c r="F250" s="111"/>
      <c r="G250" s="110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107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96">
        <v>159</v>
      </c>
      <c r="E251" s="369">
        <v>356.83</v>
      </c>
      <c r="F251" s="370"/>
      <c r="G251" s="371"/>
      <c r="H251" s="95" t="s">
        <v>139</v>
      </c>
      <c r="I251" s="94"/>
      <c r="J251" s="94"/>
      <c r="K251" s="93"/>
      <c r="L251" s="92"/>
      <c r="M251" s="88"/>
      <c r="N251" s="92"/>
      <c r="O251" s="89"/>
      <c r="P251" s="92"/>
      <c r="Q251" s="89"/>
      <c r="R251" s="92"/>
      <c r="S251" s="89"/>
      <c r="T251" s="92"/>
      <c r="U251" s="89"/>
      <c r="V251" s="92"/>
      <c r="W251" s="89"/>
      <c r="X251" s="92"/>
      <c r="Y251" s="89"/>
      <c r="Z251" s="92"/>
      <c r="AA251" s="91"/>
      <c r="AB251" s="90" t="s">
        <v>138</v>
      </c>
      <c r="AC251" s="89"/>
      <c r="AD251" s="89"/>
      <c r="AE251" s="88"/>
      <c r="AF251" s="87"/>
      <c r="AG251" s="87"/>
      <c r="AH251" s="67"/>
      <c r="AI251" s="86" t="s">
        <v>137</v>
      </c>
      <c r="AJ251" s="85">
        <f t="shared" ref="AJ251:BB251" si="32">SUM(AJ253:AJ264)</f>
        <v>2</v>
      </c>
      <c r="AK251" s="84">
        <f t="shared" si="32"/>
        <v>0</v>
      </c>
      <c r="AL251" s="83">
        <f t="shared" si="32"/>
        <v>0</v>
      </c>
      <c r="AM251" s="85">
        <f t="shared" si="32"/>
        <v>0</v>
      </c>
      <c r="AN251" s="84">
        <f t="shared" si="32"/>
        <v>0</v>
      </c>
      <c r="AO251" s="83">
        <f t="shared" si="32"/>
        <v>0</v>
      </c>
      <c r="AP251" s="85">
        <f t="shared" si="32"/>
        <v>0</v>
      </c>
      <c r="AQ251" s="84">
        <f t="shared" si="32"/>
        <v>0</v>
      </c>
      <c r="AR251" s="83">
        <f t="shared" si="32"/>
        <v>0</v>
      </c>
      <c r="AS251" s="85">
        <f t="shared" si="32"/>
        <v>0</v>
      </c>
      <c r="AT251" s="84">
        <f t="shared" si="32"/>
        <v>0</v>
      </c>
      <c r="AU251" s="83">
        <f t="shared" si="32"/>
        <v>0</v>
      </c>
      <c r="AV251" s="85">
        <f t="shared" si="32"/>
        <v>0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0</v>
      </c>
      <c r="BB251" s="80">
        <f t="shared" si="32"/>
        <v>0</v>
      </c>
      <c r="BC251" s="79" t="s">
        <v>136</v>
      </c>
      <c r="BF251" s="5">
        <f>SUM(AJ251:AL251)/$BG$5</f>
        <v>0.66666666666666663</v>
      </c>
      <c r="BG251" s="5">
        <f>SUM(AM251:AO251,AY251)/$BG$5</f>
        <v>0</v>
      </c>
      <c r="BH251" s="5">
        <f>SUM(AP251:AR251,AZ251)/$BG$5</f>
        <v>0</v>
      </c>
      <c r="BI251" s="5">
        <f>SUM(AS251:AU251,BA251)/$BG$5</f>
        <v>0</v>
      </c>
      <c r="BJ251" s="5">
        <f>SUM(AV251:AX251,BB251)/$BG$5</f>
        <v>0</v>
      </c>
    </row>
    <row r="252" spans="2:62" ht="37.5" thickBot="1" x14ac:dyDescent="0.3">
      <c r="B252" s="78"/>
      <c r="C252" s="77"/>
      <c r="D252" s="76"/>
      <c r="E252" s="75"/>
      <c r="F252" s="75"/>
      <c r="G252" s="74"/>
      <c r="H252" s="73"/>
      <c r="I252" s="70"/>
      <c r="J252" s="70"/>
      <c r="K252" s="72"/>
      <c r="L252" s="70"/>
      <c r="M252" s="69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1"/>
      <c r="AC252" s="70"/>
      <c r="AD252" s="70"/>
      <c r="AE252" s="69"/>
      <c r="AF252" s="68"/>
      <c r="AG252" s="68"/>
      <c r="AH252" s="67"/>
      <c r="AI252" s="66" t="s">
        <v>135</v>
      </c>
      <c r="AJ252" s="65">
        <f t="shared" ref="AJ252:BB252" si="33">AJ251/3</f>
        <v>0.66666666666666663</v>
      </c>
      <c r="AK252" s="64">
        <f t="shared" si="33"/>
        <v>0</v>
      </c>
      <c r="AL252" s="63">
        <f t="shared" si="33"/>
        <v>0</v>
      </c>
      <c r="AM252" s="65">
        <f t="shared" si="33"/>
        <v>0</v>
      </c>
      <c r="AN252" s="64">
        <f t="shared" si="33"/>
        <v>0</v>
      </c>
      <c r="AO252" s="63">
        <f t="shared" si="33"/>
        <v>0</v>
      </c>
      <c r="AP252" s="65">
        <f t="shared" si="33"/>
        <v>0</v>
      </c>
      <c r="AQ252" s="64">
        <f t="shared" si="33"/>
        <v>0</v>
      </c>
      <c r="AR252" s="63">
        <f t="shared" si="33"/>
        <v>0</v>
      </c>
      <c r="AS252" s="65">
        <f t="shared" si="33"/>
        <v>0</v>
      </c>
      <c r="AT252" s="64">
        <f t="shared" si="33"/>
        <v>0</v>
      </c>
      <c r="AU252" s="63">
        <f t="shared" si="33"/>
        <v>0</v>
      </c>
      <c r="AV252" s="65">
        <f t="shared" si="33"/>
        <v>0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</v>
      </c>
      <c r="BB252" s="60">
        <f t="shared" si="33"/>
        <v>0</v>
      </c>
      <c r="BC252" s="59" t="s">
        <v>134</v>
      </c>
    </row>
    <row r="253" spans="2:62" ht="20.45" customHeight="1" x14ac:dyDescent="0.2">
      <c r="B253" s="30"/>
      <c r="C253" s="338">
        <v>1</v>
      </c>
      <c r="D253" s="46"/>
      <c r="E253" s="45"/>
      <c r="F253" s="45"/>
      <c r="G253" s="44"/>
      <c r="H253" s="358" t="s">
        <v>133</v>
      </c>
      <c r="I253" s="342">
        <v>14</v>
      </c>
      <c r="J253" s="342">
        <v>9</v>
      </c>
      <c r="K253" s="342">
        <v>6</v>
      </c>
      <c r="L253" s="42" t="s">
        <v>131</v>
      </c>
      <c r="M253" s="43" t="s">
        <v>132</v>
      </c>
      <c r="N253" s="42" t="s">
        <v>129</v>
      </c>
      <c r="O253" s="41"/>
      <c r="P253" s="42" t="s">
        <v>128</v>
      </c>
      <c r="Q253" s="41"/>
      <c r="R253" s="42" t="s">
        <v>127</v>
      </c>
      <c r="S253" s="41"/>
      <c r="T253" s="42" t="s">
        <v>126</v>
      </c>
      <c r="U253" s="41"/>
      <c r="V253" s="42" t="s">
        <v>125</v>
      </c>
      <c r="W253" s="41"/>
      <c r="X253" s="42" t="s">
        <v>124</v>
      </c>
      <c r="Y253" s="41"/>
      <c r="Z253" s="42" t="s">
        <v>123</v>
      </c>
      <c r="AA253" s="41"/>
      <c r="AB253" s="40"/>
      <c r="AC253" s="41"/>
      <c r="AD253" s="40"/>
      <c r="AE253" s="58"/>
      <c r="AF253" s="346"/>
      <c r="AG253" s="346"/>
      <c r="AH253" s="38"/>
      <c r="AI253" s="9"/>
      <c r="AJ253" s="349">
        <f>SUMPRODUCT(LEN($M253:$AA256)-LEN(SUBSTITUTE($M253:$AA256,"A", "")))</f>
        <v>1</v>
      </c>
      <c r="AK253" s="352">
        <f>SUMPRODUCT(LEN($AD253:$AD256)-LEN(SUBSTITUTE($AD253:$AD256,"A", "")))</f>
        <v>0</v>
      </c>
      <c r="AL253" s="335">
        <f>SUMPRODUCT(LEN($AC253:$AC256)-LEN(SUBSTITUTE($AC253:$AC256,"A", "")))</f>
        <v>0</v>
      </c>
      <c r="AM253" s="349">
        <f>SUMPRODUCT(LEN($M253:$AA256)-LEN(SUBSTITUTE($M253:$AA256,"S", "")))</f>
        <v>0</v>
      </c>
      <c r="AN253" s="352">
        <f>SUMPRODUCT(LEN($AD253:$AD256)-LEN(SUBSTITUTE($AD253:$AD256,"S", "")))</f>
        <v>0</v>
      </c>
      <c r="AO253" s="335">
        <f>SUMPRODUCT(LEN($AC253:$AC256)-LEN(SUBSTITUTE($AC253:$AC256,"S", "")))</f>
        <v>0</v>
      </c>
      <c r="AP253" s="349">
        <f>SUMPRODUCT(LEN($M253:$AA256)-LEN(SUBSTITUTE($M253:$AA256,"F", "")))</f>
        <v>0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0</v>
      </c>
      <c r="AT253" s="352">
        <f>SUMPRODUCT(LEN($AD253:$AD256)-LEN(SUBSTITUTE($AD253:$AD256,"G", "")))</f>
        <v>0</v>
      </c>
      <c r="AU253" s="335">
        <f>SUMPRODUCT(LEN($AC253:$AC256)-LEN(SUBSTITUTE($AC253:$AC256,"G", "")))</f>
        <v>0</v>
      </c>
      <c r="AV253" s="349">
        <f>SUMPRODUCT(LEN($L253:$AA256)-LEN(SUBSTITUTE($L253:$AA256,"M", "")))</f>
        <v>0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0</v>
      </c>
      <c r="BB253" s="413">
        <f>SUMPRODUCT(LEN($AE253:$AE256)-LEN(SUBSTITUTE($AE253:$AE256,"M", "")))</f>
        <v>0</v>
      </c>
    </row>
    <row r="254" spans="2:62" ht="20.45" customHeight="1" thickBot="1" x14ac:dyDescent="0.25">
      <c r="B254" s="30"/>
      <c r="C254" s="339"/>
      <c r="D254" s="37"/>
      <c r="E254" s="36"/>
      <c r="F254" s="36"/>
      <c r="G254" s="35"/>
      <c r="H254" s="359"/>
      <c r="I254" s="343"/>
      <c r="J254" s="343"/>
      <c r="K254" s="343"/>
      <c r="L254" s="33" t="s">
        <v>122</v>
      </c>
      <c r="M254" s="34" t="s">
        <v>113</v>
      </c>
      <c r="N254" s="33" t="s">
        <v>121</v>
      </c>
      <c r="O254" s="32"/>
      <c r="P254" s="33" t="s">
        <v>120</v>
      </c>
      <c r="Q254" s="32"/>
      <c r="R254" s="33" t="s">
        <v>119</v>
      </c>
      <c r="S254" s="32"/>
      <c r="T254" s="33" t="s">
        <v>118</v>
      </c>
      <c r="U254" s="32"/>
      <c r="V254" s="33" t="s">
        <v>117</v>
      </c>
      <c r="W254" s="32"/>
      <c r="X254" s="33" t="s">
        <v>116</v>
      </c>
      <c r="Y254" s="32"/>
      <c r="Z254" s="33" t="s">
        <v>115</v>
      </c>
      <c r="AA254" s="32"/>
      <c r="AB254" s="31"/>
      <c r="AC254" s="32"/>
      <c r="AD254" s="31"/>
      <c r="AE254" s="57"/>
      <c r="AF254" s="347"/>
      <c r="AG254" s="347"/>
      <c r="AH254" s="21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0.45" customHeight="1" x14ac:dyDescent="0.2">
      <c r="B255" s="30"/>
      <c r="C255" s="340"/>
      <c r="D255" s="29"/>
      <c r="E255" s="28"/>
      <c r="F255" s="28"/>
      <c r="G255" s="27"/>
      <c r="H255" s="360">
        <v>159</v>
      </c>
      <c r="I255" s="344"/>
      <c r="J255" s="344"/>
      <c r="K255" s="344"/>
      <c r="L255" s="25" t="s">
        <v>114</v>
      </c>
      <c r="M255" s="26" t="s">
        <v>113</v>
      </c>
      <c r="N255" s="25" t="s">
        <v>112</v>
      </c>
      <c r="O255" s="24"/>
      <c r="P255" s="25" t="s">
        <v>111</v>
      </c>
      <c r="Q255" s="24"/>
      <c r="R255" s="25" t="s">
        <v>110</v>
      </c>
      <c r="S255" s="24"/>
      <c r="T255" s="25" t="s">
        <v>109</v>
      </c>
      <c r="U255" s="24"/>
      <c r="V255" s="25" t="s">
        <v>108</v>
      </c>
      <c r="W255" s="24"/>
      <c r="X255" s="25" t="s">
        <v>107</v>
      </c>
      <c r="Y255" s="24"/>
      <c r="Z255" s="25" t="s">
        <v>106</v>
      </c>
      <c r="AA255" s="24"/>
      <c r="AB255" s="23"/>
      <c r="AC255" s="24"/>
      <c r="AD255" s="23"/>
      <c r="AE255" s="57"/>
      <c r="AF255" s="347"/>
      <c r="AG255" s="347"/>
      <c r="AH255" s="21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1" customHeight="1" thickBot="1" x14ac:dyDescent="0.25">
      <c r="B256" s="30"/>
      <c r="C256" s="355"/>
      <c r="D256" s="54"/>
      <c r="E256" s="53"/>
      <c r="F256" s="53"/>
      <c r="G256" s="52"/>
      <c r="H256" s="361"/>
      <c r="I256" s="356"/>
      <c r="J256" s="356"/>
      <c r="K256" s="356"/>
      <c r="L256" s="50" t="s">
        <v>105</v>
      </c>
      <c r="M256" s="51"/>
      <c r="N256" s="50" t="s">
        <v>104</v>
      </c>
      <c r="O256" s="49"/>
      <c r="P256" s="50" t="s">
        <v>103</v>
      </c>
      <c r="Q256" s="49"/>
      <c r="R256" s="50" t="s">
        <v>102</v>
      </c>
      <c r="S256" s="49"/>
      <c r="T256" s="50">
        <v>20</v>
      </c>
      <c r="U256" s="49"/>
      <c r="V256" s="50" t="s">
        <v>101</v>
      </c>
      <c r="W256" s="49"/>
      <c r="X256" s="50" t="s">
        <v>100</v>
      </c>
      <c r="Y256" s="49"/>
      <c r="Z256" s="50" t="s">
        <v>99</v>
      </c>
      <c r="AA256" s="49"/>
      <c r="AB256" s="14"/>
      <c r="AC256" s="49"/>
      <c r="AD256" s="14"/>
      <c r="AE256" s="56"/>
      <c r="AF256" s="357"/>
      <c r="AG256" s="357"/>
      <c r="AH256" s="47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0.45" customHeight="1" x14ac:dyDescent="0.2">
      <c r="B257" s="30"/>
      <c r="C257" s="338">
        <v>2</v>
      </c>
      <c r="D257" s="46"/>
      <c r="E257" s="45"/>
      <c r="F257" s="45"/>
      <c r="G257" s="44"/>
      <c r="H257" s="358"/>
      <c r="I257" s="342">
        <v>14</v>
      </c>
      <c r="J257" s="342">
        <v>9</v>
      </c>
      <c r="K257" s="342">
        <v>5</v>
      </c>
      <c r="L257" s="42" t="s">
        <v>131</v>
      </c>
      <c r="M257" s="43" t="s">
        <v>132</v>
      </c>
      <c r="N257" s="42" t="s">
        <v>129</v>
      </c>
      <c r="O257" s="41"/>
      <c r="P257" s="42" t="s">
        <v>128</v>
      </c>
      <c r="Q257" s="41"/>
      <c r="R257" s="42" t="s">
        <v>127</v>
      </c>
      <c r="S257" s="41"/>
      <c r="T257" s="42" t="s">
        <v>126</v>
      </c>
      <c r="U257" s="41"/>
      <c r="V257" s="42" t="s">
        <v>125</v>
      </c>
      <c r="W257" s="41"/>
      <c r="X257" s="42" t="s">
        <v>124</v>
      </c>
      <c r="Y257" s="41"/>
      <c r="Z257" s="42" t="s">
        <v>123</v>
      </c>
      <c r="AA257" s="41"/>
      <c r="AB257" s="40"/>
      <c r="AC257" s="41"/>
      <c r="AD257" s="40"/>
      <c r="AE257" s="39"/>
      <c r="AF257" s="346"/>
      <c r="AG257" s="346"/>
      <c r="AH257" s="38"/>
      <c r="AI257" s="9"/>
      <c r="AJ257" s="349">
        <f>SUMPRODUCT(LEN($M257:$AA260)-LEN(SUBSTITUTE($M257:$AA260,"A", "")))</f>
        <v>1</v>
      </c>
      <c r="AK257" s="352">
        <f>SUMPRODUCT(LEN($AD257:$AD260)-LEN(SUBSTITUTE($AD257:$AD260,"A", "")))</f>
        <v>0</v>
      </c>
      <c r="AL257" s="335">
        <f>SUMPRODUCT(LEN($AC257:$AC260)-LEN(SUBSTITUTE($AC257:$AC260,"A", "")))</f>
        <v>0</v>
      </c>
      <c r="AM257" s="349">
        <f>SUMPRODUCT(LEN($M257:$AA260)-LEN(SUBSTITUTE($M257:$AA260,"S", "")))</f>
        <v>0</v>
      </c>
      <c r="AN257" s="352">
        <f>SUMPRODUCT(LEN($AD257:$AD260)-LEN(SUBSTITUTE($AD257:$AD260,"S", "")))</f>
        <v>0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0</v>
      </c>
      <c r="AT257" s="352">
        <f>SUMPRODUCT(LEN($AD257:$AD260)-LEN(SUBSTITUTE($AD257:$AD260,"G", "")))</f>
        <v>0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0.45" customHeight="1" thickBot="1" x14ac:dyDescent="0.25">
      <c r="B258" s="30"/>
      <c r="C258" s="339"/>
      <c r="D258" s="37"/>
      <c r="E258" s="36"/>
      <c r="F258" s="36"/>
      <c r="G258" s="35"/>
      <c r="H258" s="359"/>
      <c r="I258" s="343"/>
      <c r="J258" s="343"/>
      <c r="K258" s="343"/>
      <c r="L258" s="33" t="s">
        <v>122</v>
      </c>
      <c r="M258" s="34" t="s">
        <v>113</v>
      </c>
      <c r="N258" s="33" t="s">
        <v>121</v>
      </c>
      <c r="O258" s="32"/>
      <c r="P258" s="33" t="s">
        <v>120</v>
      </c>
      <c r="Q258" s="32"/>
      <c r="R258" s="33" t="s">
        <v>119</v>
      </c>
      <c r="S258" s="32"/>
      <c r="T258" s="33" t="s">
        <v>118</v>
      </c>
      <c r="U258" s="32"/>
      <c r="V258" s="33" t="s">
        <v>117</v>
      </c>
      <c r="W258" s="32"/>
      <c r="X258" s="33" t="s">
        <v>116</v>
      </c>
      <c r="Y258" s="32"/>
      <c r="Z258" s="33" t="s">
        <v>115</v>
      </c>
      <c r="AA258" s="32"/>
      <c r="AB258" s="31"/>
      <c r="AC258" s="32"/>
      <c r="AD258" s="31"/>
      <c r="AE258" s="22"/>
      <c r="AF258" s="347"/>
      <c r="AG258" s="347"/>
      <c r="AH258" s="21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0.45" customHeight="1" x14ac:dyDescent="0.2">
      <c r="B259" s="30"/>
      <c r="C259" s="340"/>
      <c r="D259" s="29"/>
      <c r="E259" s="28"/>
      <c r="F259" s="28"/>
      <c r="G259" s="27"/>
      <c r="H259" s="360"/>
      <c r="I259" s="344"/>
      <c r="J259" s="344"/>
      <c r="K259" s="344"/>
      <c r="L259" s="25" t="s">
        <v>114</v>
      </c>
      <c r="M259" s="26" t="s">
        <v>113</v>
      </c>
      <c r="N259" s="25" t="s">
        <v>112</v>
      </c>
      <c r="O259" s="24"/>
      <c r="P259" s="25" t="s">
        <v>111</v>
      </c>
      <c r="Q259" s="24"/>
      <c r="R259" s="25" t="s">
        <v>110</v>
      </c>
      <c r="S259" s="24"/>
      <c r="T259" s="25" t="s">
        <v>109</v>
      </c>
      <c r="U259" s="24"/>
      <c r="V259" s="25" t="s">
        <v>108</v>
      </c>
      <c r="W259" s="24"/>
      <c r="X259" s="25" t="s">
        <v>107</v>
      </c>
      <c r="Y259" s="24"/>
      <c r="Z259" s="25" t="s">
        <v>106</v>
      </c>
      <c r="AA259" s="24"/>
      <c r="AB259" s="23"/>
      <c r="AC259" s="24"/>
      <c r="AD259" s="23"/>
      <c r="AE259" s="22"/>
      <c r="AF259" s="347"/>
      <c r="AG259" s="347"/>
      <c r="AH259" s="21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1" customHeight="1" thickBot="1" x14ac:dyDescent="0.25">
      <c r="B260" s="30"/>
      <c r="C260" s="355"/>
      <c r="D260" s="54"/>
      <c r="E260" s="53"/>
      <c r="F260" s="53"/>
      <c r="G260" s="52"/>
      <c r="H260" s="361"/>
      <c r="I260" s="356"/>
      <c r="J260" s="356"/>
      <c r="K260" s="356"/>
      <c r="L260" s="50" t="s">
        <v>105</v>
      </c>
      <c r="M260" s="116" t="s">
        <v>113</v>
      </c>
      <c r="N260" s="50" t="s">
        <v>104</v>
      </c>
      <c r="O260" s="49"/>
      <c r="P260" s="50" t="s">
        <v>103</v>
      </c>
      <c r="Q260" s="49"/>
      <c r="R260" s="50" t="s">
        <v>102</v>
      </c>
      <c r="S260" s="49"/>
      <c r="T260" s="50">
        <v>20</v>
      </c>
      <c r="U260" s="49"/>
      <c r="V260" s="50" t="s">
        <v>101</v>
      </c>
      <c r="W260" s="49"/>
      <c r="X260" s="50" t="s">
        <v>100</v>
      </c>
      <c r="Y260" s="49"/>
      <c r="Z260" s="50" t="s">
        <v>99</v>
      </c>
      <c r="AA260" s="49"/>
      <c r="AB260" s="14"/>
      <c r="AC260" s="49"/>
      <c r="AD260" s="14"/>
      <c r="AE260" s="48"/>
      <c r="AF260" s="357"/>
      <c r="AG260" s="357"/>
      <c r="AH260" s="47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0.45" customHeight="1" x14ac:dyDescent="0.2">
      <c r="B261" s="30"/>
      <c r="C261" s="338">
        <v>3</v>
      </c>
      <c r="D261" s="46"/>
      <c r="E261" s="45"/>
      <c r="F261" s="45"/>
      <c r="G261" s="44"/>
      <c r="H261" s="358"/>
      <c r="I261" s="342">
        <v>11</v>
      </c>
      <c r="J261" s="342">
        <v>8</v>
      </c>
      <c r="K261" s="342" t="s">
        <v>95</v>
      </c>
      <c r="L261" s="42" t="s">
        <v>131</v>
      </c>
      <c r="M261" s="43"/>
      <c r="N261" s="42" t="s">
        <v>129</v>
      </c>
      <c r="O261" s="41"/>
      <c r="P261" s="42" t="s">
        <v>128</v>
      </c>
      <c r="Q261" s="41"/>
      <c r="R261" s="42" t="s">
        <v>127</v>
      </c>
      <c r="S261" s="41"/>
      <c r="T261" s="42" t="s">
        <v>126</v>
      </c>
      <c r="U261" s="41"/>
      <c r="V261" s="42" t="s">
        <v>125</v>
      </c>
      <c r="W261" s="41"/>
      <c r="X261" s="42" t="s">
        <v>124</v>
      </c>
      <c r="Y261" s="41"/>
      <c r="Z261" s="42" t="s">
        <v>123</v>
      </c>
      <c r="AA261" s="41"/>
      <c r="AB261" s="40"/>
      <c r="AC261" s="41"/>
      <c r="AD261" s="40"/>
      <c r="AE261" s="39"/>
      <c r="AF261" s="346"/>
      <c r="AG261" s="346"/>
      <c r="AH261" s="38"/>
      <c r="AI261" s="9"/>
      <c r="AJ261" s="349">
        <f>SUMPRODUCT(LEN($M261:$AA264)-LEN(SUBSTITUTE($M261:$AA264,"A", "")))</f>
        <v>0</v>
      </c>
      <c r="AK261" s="352">
        <f>SUMPRODUCT(LEN($AD261:$AD264)-LEN(SUBSTITUTE($AD261:$AD264,"A", "")))</f>
        <v>0</v>
      </c>
      <c r="AL261" s="335">
        <f>SUMPRODUCT(LEN($AC261:$AC264)-LEN(SUBSTITUTE($AC261:$AC264,"A", "")))</f>
        <v>0</v>
      </c>
      <c r="AM261" s="349">
        <f>SUMPRODUCT(LEN($M261:$AA264)-LEN(SUBSTITUTE($M261:$AA264,"S", "")))</f>
        <v>0</v>
      </c>
      <c r="AN261" s="352">
        <f>SUMPRODUCT(LEN($AD261:$AD264)-LEN(SUBSTITUTE($AD261:$AD264,"S", "")))</f>
        <v>0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0</v>
      </c>
      <c r="AT261" s="352">
        <f>SUMPRODUCT(LEN($AD261:$AD264)-LEN(SUBSTITUTE($AD261:$AD264,"G", "")))</f>
        <v>0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0.45" customHeight="1" thickBot="1" x14ac:dyDescent="0.25">
      <c r="B262" s="30"/>
      <c r="C262" s="339"/>
      <c r="D262" s="37"/>
      <c r="E262" s="36"/>
      <c r="F262" s="36"/>
      <c r="G262" s="35"/>
      <c r="H262" s="359"/>
      <c r="I262" s="343"/>
      <c r="J262" s="343"/>
      <c r="K262" s="343"/>
      <c r="L262" s="33" t="s">
        <v>122</v>
      </c>
      <c r="M262" s="55"/>
      <c r="N262" s="33" t="s">
        <v>121</v>
      </c>
      <c r="O262" s="32"/>
      <c r="P262" s="33" t="s">
        <v>120</v>
      </c>
      <c r="Q262" s="32"/>
      <c r="R262" s="33" t="s">
        <v>119</v>
      </c>
      <c r="S262" s="32"/>
      <c r="T262" s="33" t="s">
        <v>118</v>
      </c>
      <c r="U262" s="32"/>
      <c r="V262" s="33" t="s">
        <v>117</v>
      </c>
      <c r="W262" s="32"/>
      <c r="X262" s="33" t="s">
        <v>116</v>
      </c>
      <c r="Y262" s="32"/>
      <c r="Z262" s="33" t="s">
        <v>115</v>
      </c>
      <c r="AA262" s="32"/>
      <c r="AB262" s="31"/>
      <c r="AC262" s="32"/>
      <c r="AD262" s="31"/>
      <c r="AE262" s="22"/>
      <c r="AF262" s="347"/>
      <c r="AG262" s="347"/>
      <c r="AH262" s="21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0.45" customHeight="1" x14ac:dyDescent="0.2">
      <c r="B263" s="30"/>
      <c r="C263" s="340"/>
      <c r="D263" s="29"/>
      <c r="E263" s="28"/>
      <c r="F263" s="28"/>
      <c r="G263" s="27"/>
      <c r="H263" s="360"/>
      <c r="I263" s="344"/>
      <c r="J263" s="344"/>
      <c r="K263" s="344"/>
      <c r="L263" s="25" t="s">
        <v>114</v>
      </c>
      <c r="M263" s="114"/>
      <c r="N263" s="25" t="s">
        <v>112</v>
      </c>
      <c r="O263" s="24"/>
      <c r="P263" s="25" t="s">
        <v>111</v>
      </c>
      <c r="Q263" s="24"/>
      <c r="R263" s="25" t="s">
        <v>110</v>
      </c>
      <c r="S263" s="24"/>
      <c r="T263" s="25" t="s">
        <v>109</v>
      </c>
      <c r="U263" s="24"/>
      <c r="V263" s="25" t="s">
        <v>108</v>
      </c>
      <c r="W263" s="24"/>
      <c r="X263" s="25" t="s">
        <v>107</v>
      </c>
      <c r="Y263" s="24"/>
      <c r="Z263" s="25" t="s">
        <v>106</v>
      </c>
      <c r="AA263" s="24"/>
      <c r="AB263" s="23"/>
      <c r="AC263" s="24"/>
      <c r="AD263" s="23"/>
      <c r="AE263" s="22"/>
      <c r="AF263" s="347"/>
      <c r="AG263" s="347"/>
      <c r="AH263" s="21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1" customHeight="1" thickBot="1" x14ac:dyDescent="0.25">
      <c r="B264" s="20"/>
      <c r="C264" s="341"/>
      <c r="D264" s="19"/>
      <c r="E264" s="18"/>
      <c r="F264" s="18"/>
      <c r="G264" s="17"/>
      <c r="H264" s="361"/>
      <c r="I264" s="345"/>
      <c r="J264" s="345"/>
      <c r="K264" s="345"/>
      <c r="L264" s="15" t="s">
        <v>105</v>
      </c>
      <c r="M264" s="16"/>
      <c r="N264" s="15" t="s">
        <v>104</v>
      </c>
      <c r="O264" s="13"/>
      <c r="P264" s="15" t="s">
        <v>103</v>
      </c>
      <c r="Q264" s="13"/>
      <c r="R264" s="15" t="s">
        <v>102</v>
      </c>
      <c r="S264" s="13"/>
      <c r="T264" s="15">
        <v>20</v>
      </c>
      <c r="U264" s="13"/>
      <c r="V264" s="15" t="s">
        <v>101</v>
      </c>
      <c r="W264" s="13"/>
      <c r="X264" s="15" t="s">
        <v>100</v>
      </c>
      <c r="Y264" s="13"/>
      <c r="Z264" s="15" t="s">
        <v>99</v>
      </c>
      <c r="AA264" s="13"/>
      <c r="AB264" s="14"/>
      <c r="AC264" s="13"/>
      <c r="AD264" s="12"/>
      <c r="AE264" s="11"/>
      <c r="AF264" s="348"/>
      <c r="AG264" s="348"/>
      <c r="AH264" s="10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112" t="s">
        <v>170</v>
      </c>
      <c r="F265" s="111"/>
      <c r="G265" s="110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107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96">
        <v>159</v>
      </c>
      <c r="E266" s="369">
        <v>322.07</v>
      </c>
      <c r="F266" s="370"/>
      <c r="G266" s="371"/>
      <c r="H266" s="95" t="s">
        <v>139</v>
      </c>
      <c r="I266" s="94"/>
      <c r="J266" s="94"/>
      <c r="K266" s="93"/>
      <c r="L266" s="92"/>
      <c r="M266" s="88"/>
      <c r="N266" s="92"/>
      <c r="O266" s="89"/>
      <c r="P266" s="92"/>
      <c r="Q266" s="89"/>
      <c r="R266" s="92"/>
      <c r="S266" s="89"/>
      <c r="T266" s="92"/>
      <c r="U266" s="89"/>
      <c r="V266" s="92"/>
      <c r="W266" s="89"/>
      <c r="X266" s="92"/>
      <c r="Y266" s="89"/>
      <c r="Z266" s="92"/>
      <c r="AA266" s="91"/>
      <c r="AB266" s="90" t="s">
        <v>138</v>
      </c>
      <c r="AC266" s="89"/>
      <c r="AD266" s="89"/>
      <c r="AE266" s="88"/>
      <c r="AF266" s="87"/>
      <c r="AG266" s="87"/>
      <c r="AH266" s="67"/>
      <c r="AI266" s="86" t="s">
        <v>137</v>
      </c>
      <c r="AJ266" s="85">
        <f t="shared" ref="AJ266:BB266" si="34">SUM(AJ268:AJ279)</f>
        <v>1</v>
      </c>
      <c r="AK266" s="84">
        <f t="shared" si="34"/>
        <v>0</v>
      </c>
      <c r="AL266" s="83">
        <f t="shared" si="34"/>
        <v>0</v>
      </c>
      <c r="AM266" s="85">
        <f t="shared" si="34"/>
        <v>0</v>
      </c>
      <c r="AN266" s="84">
        <f t="shared" si="34"/>
        <v>0</v>
      </c>
      <c r="AO266" s="83">
        <f t="shared" si="34"/>
        <v>0</v>
      </c>
      <c r="AP266" s="85">
        <f t="shared" si="34"/>
        <v>0</v>
      </c>
      <c r="AQ266" s="84">
        <f t="shared" si="34"/>
        <v>0</v>
      </c>
      <c r="AR266" s="83">
        <f t="shared" si="34"/>
        <v>0</v>
      </c>
      <c r="AS266" s="85">
        <f t="shared" si="34"/>
        <v>0</v>
      </c>
      <c r="AT266" s="84">
        <f t="shared" si="34"/>
        <v>0</v>
      </c>
      <c r="AU266" s="83">
        <f t="shared" si="34"/>
        <v>0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0</v>
      </c>
      <c r="AZ266" s="81">
        <f t="shared" si="34"/>
        <v>0</v>
      </c>
      <c r="BA266" s="81">
        <f t="shared" si="34"/>
        <v>0</v>
      </c>
      <c r="BB266" s="80">
        <f t="shared" si="34"/>
        <v>0</v>
      </c>
      <c r="BC266" s="79" t="s">
        <v>136</v>
      </c>
      <c r="BF266" s="5">
        <f>SUM(AJ266:AL266)/$BG$5</f>
        <v>0.33333333333333331</v>
      </c>
      <c r="BG266" s="5">
        <f>SUM(AM266:AO266,AY266)/$BG$5</f>
        <v>0</v>
      </c>
      <c r="BH266" s="5">
        <f>SUM(AP266:AR266,AZ266)/$BG$5</f>
        <v>0</v>
      </c>
      <c r="BI266" s="5">
        <f>SUM(AS266:AU266,BA266)/$BG$5</f>
        <v>0</v>
      </c>
      <c r="BJ266" s="5">
        <f>SUM(AV266:AX266,BB266)/$BG$5</f>
        <v>0</v>
      </c>
    </row>
    <row r="267" spans="2:62" ht="37.5" thickBot="1" x14ac:dyDescent="0.3">
      <c r="B267" s="78"/>
      <c r="C267" s="77"/>
      <c r="D267" s="76"/>
      <c r="E267" s="75"/>
      <c r="F267" s="75"/>
      <c r="G267" s="74"/>
      <c r="H267" s="73"/>
      <c r="I267" s="70"/>
      <c r="J267" s="70"/>
      <c r="K267" s="72"/>
      <c r="L267" s="70"/>
      <c r="M267" s="69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1"/>
      <c r="AC267" s="70"/>
      <c r="AD267" s="70"/>
      <c r="AE267" s="69"/>
      <c r="AF267" s="68"/>
      <c r="AG267" s="68"/>
      <c r="AH267" s="67"/>
      <c r="AI267" s="66" t="s">
        <v>135</v>
      </c>
      <c r="AJ267" s="65">
        <f t="shared" ref="AJ267:BB267" si="35">AJ266/3</f>
        <v>0.33333333333333331</v>
      </c>
      <c r="AK267" s="64">
        <f t="shared" si="35"/>
        <v>0</v>
      </c>
      <c r="AL267" s="63">
        <f t="shared" si="35"/>
        <v>0</v>
      </c>
      <c r="AM267" s="65">
        <f t="shared" si="35"/>
        <v>0</v>
      </c>
      <c r="AN267" s="64">
        <f t="shared" si="35"/>
        <v>0</v>
      </c>
      <c r="AO267" s="63">
        <f t="shared" si="35"/>
        <v>0</v>
      </c>
      <c r="AP267" s="65">
        <f t="shared" si="35"/>
        <v>0</v>
      </c>
      <c r="AQ267" s="64">
        <f t="shared" si="35"/>
        <v>0</v>
      </c>
      <c r="AR267" s="63">
        <f t="shared" si="35"/>
        <v>0</v>
      </c>
      <c r="AS267" s="65">
        <f t="shared" si="35"/>
        <v>0</v>
      </c>
      <c r="AT267" s="64">
        <f t="shared" si="35"/>
        <v>0</v>
      </c>
      <c r="AU267" s="63">
        <f t="shared" si="35"/>
        <v>0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0</v>
      </c>
      <c r="AZ267" s="61">
        <f t="shared" si="35"/>
        <v>0</v>
      </c>
      <c r="BA267" s="61">
        <f t="shared" si="35"/>
        <v>0</v>
      </c>
      <c r="BB267" s="60">
        <f t="shared" si="35"/>
        <v>0</v>
      </c>
      <c r="BC267" s="59" t="s">
        <v>134</v>
      </c>
    </row>
    <row r="268" spans="2:62" ht="20.45" customHeight="1" x14ac:dyDescent="0.2">
      <c r="B268" s="30"/>
      <c r="C268" s="338">
        <v>1</v>
      </c>
      <c r="D268" s="46"/>
      <c r="E268" s="45"/>
      <c r="F268" s="45"/>
      <c r="G268" s="44"/>
      <c r="H268" s="358" t="s">
        <v>133</v>
      </c>
      <c r="I268" s="342">
        <v>13</v>
      </c>
      <c r="J268" s="342">
        <v>8</v>
      </c>
      <c r="K268" s="342">
        <v>6</v>
      </c>
      <c r="L268" s="42" t="s">
        <v>131</v>
      </c>
      <c r="M268" s="43" t="s">
        <v>132</v>
      </c>
      <c r="N268" s="42" t="s">
        <v>129</v>
      </c>
      <c r="O268" s="41"/>
      <c r="P268" s="42" t="s">
        <v>128</v>
      </c>
      <c r="Q268" s="41"/>
      <c r="R268" s="42" t="s">
        <v>127</v>
      </c>
      <c r="S268" s="41"/>
      <c r="T268" s="42" t="s">
        <v>126</v>
      </c>
      <c r="U268" s="41"/>
      <c r="V268" s="42" t="s">
        <v>125</v>
      </c>
      <c r="W268" s="41"/>
      <c r="X268" s="42" t="s">
        <v>124</v>
      </c>
      <c r="Y268" s="41"/>
      <c r="Z268" s="42" t="s">
        <v>123</v>
      </c>
      <c r="AA268" s="41"/>
      <c r="AB268" s="40"/>
      <c r="AC268" s="41"/>
      <c r="AD268" s="40"/>
      <c r="AE268" s="58"/>
      <c r="AF268" s="346"/>
      <c r="AG268" s="346"/>
      <c r="AH268" s="38"/>
      <c r="AI268" s="9"/>
      <c r="AJ268" s="349">
        <f>SUMPRODUCT(LEN($M268:$AA271)-LEN(SUBSTITUTE($M268:$AA271,"A", "")))</f>
        <v>1</v>
      </c>
      <c r="AK268" s="352">
        <f>SUMPRODUCT(LEN($AD268:$AD271)-LEN(SUBSTITUTE($AD268:$AD271,"A", "")))</f>
        <v>0</v>
      </c>
      <c r="AL268" s="335">
        <f>SUMPRODUCT(LEN($AC268:$AC271)-LEN(SUBSTITUTE($AC268:$AC271,"A", "")))</f>
        <v>0</v>
      </c>
      <c r="AM268" s="349">
        <f>SUMPRODUCT(LEN($M268:$AA271)-LEN(SUBSTITUTE($M268:$AA271,"S", "")))</f>
        <v>0</v>
      </c>
      <c r="AN268" s="352">
        <f>SUMPRODUCT(LEN($AD268:$AD271)-LEN(SUBSTITUTE($AD268:$AD271,"S", "")))</f>
        <v>0</v>
      </c>
      <c r="AO268" s="335">
        <f>SUMPRODUCT(LEN($AC268:$AC271)-LEN(SUBSTITUTE($AC268:$AC271,"S", "")))</f>
        <v>0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0</v>
      </c>
      <c r="AT268" s="352">
        <f>SUMPRODUCT(LEN($AD268:$AD271)-LEN(SUBSTITUTE($AD268:$AD271,"G", "")))</f>
        <v>0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0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0</v>
      </c>
      <c r="BB268" s="413">
        <f>SUMPRODUCT(LEN($AE268:$AE271)-LEN(SUBSTITUTE($AE268:$AE271,"M", "")))</f>
        <v>0</v>
      </c>
    </row>
    <row r="269" spans="2:62" ht="20.45" customHeight="1" thickBot="1" x14ac:dyDescent="0.25">
      <c r="B269" s="30"/>
      <c r="C269" s="339"/>
      <c r="D269" s="37"/>
      <c r="E269" s="36"/>
      <c r="F269" s="36"/>
      <c r="G269" s="35"/>
      <c r="H269" s="359"/>
      <c r="I269" s="343"/>
      <c r="J269" s="343"/>
      <c r="K269" s="343"/>
      <c r="L269" s="33" t="s">
        <v>122</v>
      </c>
      <c r="M269" s="34" t="s">
        <v>113</v>
      </c>
      <c r="N269" s="33" t="s">
        <v>121</v>
      </c>
      <c r="O269" s="32"/>
      <c r="P269" s="33" t="s">
        <v>120</v>
      </c>
      <c r="Q269" s="32"/>
      <c r="R269" s="33" t="s">
        <v>119</v>
      </c>
      <c r="S269" s="32"/>
      <c r="T269" s="33" t="s">
        <v>118</v>
      </c>
      <c r="U269" s="32"/>
      <c r="V269" s="33" t="s">
        <v>117</v>
      </c>
      <c r="W269" s="32"/>
      <c r="X269" s="33" t="s">
        <v>116</v>
      </c>
      <c r="Y269" s="32"/>
      <c r="Z269" s="33" t="s">
        <v>115</v>
      </c>
      <c r="AA269" s="32"/>
      <c r="AB269" s="31"/>
      <c r="AC269" s="32"/>
      <c r="AD269" s="31"/>
      <c r="AE269" s="57"/>
      <c r="AF269" s="347"/>
      <c r="AG269" s="347"/>
      <c r="AH269" s="21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0.45" customHeight="1" x14ac:dyDescent="0.2">
      <c r="B270" s="30"/>
      <c r="C270" s="340"/>
      <c r="D270" s="29"/>
      <c r="E270" s="28"/>
      <c r="F270" s="28"/>
      <c r="G270" s="27"/>
      <c r="H270" s="360">
        <v>159</v>
      </c>
      <c r="I270" s="344"/>
      <c r="J270" s="344"/>
      <c r="K270" s="344"/>
      <c r="L270" s="25" t="s">
        <v>114</v>
      </c>
      <c r="M270" s="114"/>
      <c r="N270" s="25" t="s">
        <v>112</v>
      </c>
      <c r="O270" s="24"/>
      <c r="P270" s="25" t="s">
        <v>111</v>
      </c>
      <c r="Q270" s="24"/>
      <c r="R270" s="25" t="s">
        <v>110</v>
      </c>
      <c r="S270" s="24"/>
      <c r="T270" s="25" t="s">
        <v>109</v>
      </c>
      <c r="U270" s="24"/>
      <c r="V270" s="25" t="s">
        <v>108</v>
      </c>
      <c r="W270" s="24"/>
      <c r="X270" s="25" t="s">
        <v>107</v>
      </c>
      <c r="Y270" s="24"/>
      <c r="Z270" s="25" t="s">
        <v>106</v>
      </c>
      <c r="AA270" s="24"/>
      <c r="AB270" s="23"/>
      <c r="AC270" s="24"/>
      <c r="AD270" s="23"/>
      <c r="AE270" s="57"/>
      <c r="AF270" s="347"/>
      <c r="AG270" s="347"/>
      <c r="AH270" s="21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1" customHeight="1" thickBot="1" x14ac:dyDescent="0.25">
      <c r="B271" s="30"/>
      <c r="C271" s="355"/>
      <c r="D271" s="54"/>
      <c r="E271" s="53"/>
      <c r="F271" s="53"/>
      <c r="G271" s="52"/>
      <c r="H271" s="361"/>
      <c r="I271" s="356"/>
      <c r="J271" s="356"/>
      <c r="K271" s="356"/>
      <c r="L271" s="50" t="s">
        <v>105</v>
      </c>
      <c r="M271" s="51"/>
      <c r="N271" s="50" t="s">
        <v>104</v>
      </c>
      <c r="O271" s="49"/>
      <c r="P271" s="50" t="s">
        <v>103</v>
      </c>
      <c r="Q271" s="49"/>
      <c r="R271" s="50" t="s">
        <v>102</v>
      </c>
      <c r="S271" s="49"/>
      <c r="T271" s="50">
        <v>20</v>
      </c>
      <c r="U271" s="49"/>
      <c r="V271" s="50" t="s">
        <v>101</v>
      </c>
      <c r="W271" s="49"/>
      <c r="X271" s="50" t="s">
        <v>100</v>
      </c>
      <c r="Y271" s="49"/>
      <c r="Z271" s="50" t="s">
        <v>99</v>
      </c>
      <c r="AA271" s="49"/>
      <c r="AB271" s="14"/>
      <c r="AC271" s="49"/>
      <c r="AD271" s="14"/>
      <c r="AE271" s="56"/>
      <c r="AF271" s="357"/>
      <c r="AG271" s="357"/>
      <c r="AH271" s="47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0.45" customHeight="1" x14ac:dyDescent="0.2">
      <c r="B272" s="30"/>
      <c r="C272" s="338">
        <v>2</v>
      </c>
      <c r="D272" s="46"/>
      <c r="E272" s="45"/>
      <c r="F272" s="45"/>
      <c r="G272" s="44"/>
      <c r="H272" s="358"/>
      <c r="I272" s="342">
        <v>15</v>
      </c>
      <c r="J272" s="342">
        <v>9</v>
      </c>
      <c r="K272" s="342">
        <v>7</v>
      </c>
      <c r="L272" s="42" t="s">
        <v>131</v>
      </c>
      <c r="M272" s="115" t="s">
        <v>113</v>
      </c>
      <c r="N272" s="42" t="s">
        <v>129</v>
      </c>
      <c r="O272" s="41"/>
      <c r="P272" s="42" t="s">
        <v>128</v>
      </c>
      <c r="Q272" s="41"/>
      <c r="R272" s="42" t="s">
        <v>127</v>
      </c>
      <c r="S272" s="41"/>
      <c r="T272" s="42" t="s">
        <v>126</v>
      </c>
      <c r="U272" s="41"/>
      <c r="V272" s="42" t="s">
        <v>125</v>
      </c>
      <c r="W272" s="41"/>
      <c r="X272" s="42" t="s">
        <v>124</v>
      </c>
      <c r="Y272" s="41"/>
      <c r="Z272" s="42" t="s">
        <v>123</v>
      </c>
      <c r="AA272" s="41"/>
      <c r="AB272" s="40"/>
      <c r="AC272" s="41"/>
      <c r="AD272" s="40"/>
      <c r="AE272" s="39"/>
      <c r="AF272" s="346"/>
      <c r="AG272" s="346"/>
      <c r="AH272" s="38"/>
      <c r="AI272" s="9"/>
      <c r="AJ272" s="349">
        <f>SUMPRODUCT(LEN($M272:$AA275)-LEN(SUBSTITUTE($M272:$AA275,"A", "")))</f>
        <v>0</v>
      </c>
      <c r="AK272" s="352">
        <f>SUMPRODUCT(LEN($AD272:$AD275)-LEN(SUBSTITUTE($AD272:$AD275,"A", "")))</f>
        <v>0</v>
      </c>
      <c r="AL272" s="335">
        <f>SUMPRODUCT(LEN($AC272:$AC275)-LEN(SUBSTITUTE($AC272:$AC275,"A", "")))</f>
        <v>0</v>
      </c>
      <c r="AM272" s="349">
        <f>SUMPRODUCT(LEN($M272:$AA275)-LEN(SUBSTITUTE($M272:$AA275,"S", "")))</f>
        <v>0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0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0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0.45" customHeight="1" thickBot="1" x14ac:dyDescent="0.25">
      <c r="B273" s="30"/>
      <c r="C273" s="339"/>
      <c r="D273" s="37"/>
      <c r="E273" s="36"/>
      <c r="F273" s="36"/>
      <c r="G273" s="35"/>
      <c r="H273" s="359"/>
      <c r="I273" s="343"/>
      <c r="J273" s="343"/>
      <c r="K273" s="343"/>
      <c r="L273" s="33" t="s">
        <v>122</v>
      </c>
      <c r="M273" s="34" t="s">
        <v>113</v>
      </c>
      <c r="N273" s="33" t="s">
        <v>121</v>
      </c>
      <c r="O273" s="32"/>
      <c r="P273" s="33" t="s">
        <v>120</v>
      </c>
      <c r="Q273" s="32"/>
      <c r="R273" s="33" t="s">
        <v>119</v>
      </c>
      <c r="S273" s="32"/>
      <c r="T273" s="33" t="s">
        <v>118</v>
      </c>
      <c r="U273" s="32"/>
      <c r="V273" s="33" t="s">
        <v>117</v>
      </c>
      <c r="W273" s="32"/>
      <c r="X273" s="33" t="s">
        <v>116</v>
      </c>
      <c r="Y273" s="32"/>
      <c r="Z273" s="33" t="s">
        <v>115</v>
      </c>
      <c r="AA273" s="32"/>
      <c r="AB273" s="31"/>
      <c r="AC273" s="32"/>
      <c r="AD273" s="31"/>
      <c r="AE273" s="22"/>
      <c r="AF273" s="347"/>
      <c r="AG273" s="347"/>
      <c r="AH273" s="21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0.45" customHeight="1" x14ac:dyDescent="0.2">
      <c r="B274" s="30"/>
      <c r="C274" s="340"/>
      <c r="D274" s="29"/>
      <c r="E274" s="28"/>
      <c r="F274" s="28"/>
      <c r="G274" s="27"/>
      <c r="H274" s="360"/>
      <c r="I274" s="344"/>
      <c r="J274" s="344"/>
      <c r="K274" s="344"/>
      <c r="L274" s="25" t="s">
        <v>114</v>
      </c>
      <c r="M274" s="114"/>
      <c r="N274" s="25" t="s">
        <v>112</v>
      </c>
      <c r="O274" s="24"/>
      <c r="P274" s="25" t="s">
        <v>111</v>
      </c>
      <c r="Q274" s="24"/>
      <c r="R274" s="25" t="s">
        <v>110</v>
      </c>
      <c r="S274" s="24"/>
      <c r="T274" s="25" t="s">
        <v>109</v>
      </c>
      <c r="U274" s="24"/>
      <c r="V274" s="25" t="s">
        <v>108</v>
      </c>
      <c r="W274" s="24"/>
      <c r="X274" s="25" t="s">
        <v>107</v>
      </c>
      <c r="Y274" s="24"/>
      <c r="Z274" s="25" t="s">
        <v>106</v>
      </c>
      <c r="AA274" s="24"/>
      <c r="AB274" s="23"/>
      <c r="AC274" s="24"/>
      <c r="AD274" s="23"/>
      <c r="AE274" s="22"/>
      <c r="AF274" s="347"/>
      <c r="AG274" s="347"/>
      <c r="AH274" s="21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1" customHeight="1" thickBot="1" x14ac:dyDescent="0.25">
      <c r="B275" s="30"/>
      <c r="C275" s="355"/>
      <c r="D275" s="54"/>
      <c r="E275" s="53"/>
      <c r="F275" s="53"/>
      <c r="G275" s="52"/>
      <c r="H275" s="361"/>
      <c r="I275" s="356"/>
      <c r="J275" s="356"/>
      <c r="K275" s="356"/>
      <c r="L275" s="50" t="s">
        <v>105</v>
      </c>
      <c r="M275" s="51"/>
      <c r="N275" s="50" t="s">
        <v>104</v>
      </c>
      <c r="O275" s="49"/>
      <c r="P275" s="50" t="s">
        <v>103</v>
      </c>
      <c r="Q275" s="49"/>
      <c r="R275" s="50" t="s">
        <v>102</v>
      </c>
      <c r="S275" s="49"/>
      <c r="T275" s="50">
        <v>20</v>
      </c>
      <c r="U275" s="49"/>
      <c r="V275" s="50" t="s">
        <v>101</v>
      </c>
      <c r="W275" s="49"/>
      <c r="X275" s="50" t="s">
        <v>100</v>
      </c>
      <c r="Y275" s="49"/>
      <c r="Z275" s="50" t="s">
        <v>99</v>
      </c>
      <c r="AA275" s="49"/>
      <c r="AB275" s="14"/>
      <c r="AC275" s="49"/>
      <c r="AD275" s="14"/>
      <c r="AE275" s="48"/>
      <c r="AF275" s="357"/>
      <c r="AG275" s="357"/>
      <c r="AH275" s="47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0.45" customHeight="1" x14ac:dyDescent="0.2">
      <c r="B276" s="30"/>
      <c r="C276" s="338">
        <v>3</v>
      </c>
      <c r="D276" s="46"/>
      <c r="E276" s="45"/>
      <c r="F276" s="45"/>
      <c r="G276" s="44"/>
      <c r="H276" s="358"/>
      <c r="I276" s="342">
        <v>10</v>
      </c>
      <c r="J276" s="342">
        <v>6</v>
      </c>
      <c r="K276" s="342" t="s">
        <v>95</v>
      </c>
      <c r="L276" s="42" t="s">
        <v>131</v>
      </c>
      <c r="M276" s="43"/>
      <c r="N276" s="42" t="s">
        <v>129</v>
      </c>
      <c r="O276" s="41"/>
      <c r="P276" s="42" t="s">
        <v>128</v>
      </c>
      <c r="Q276" s="41"/>
      <c r="R276" s="42" t="s">
        <v>127</v>
      </c>
      <c r="S276" s="41"/>
      <c r="T276" s="42" t="s">
        <v>126</v>
      </c>
      <c r="U276" s="41"/>
      <c r="V276" s="42" t="s">
        <v>125</v>
      </c>
      <c r="W276" s="41"/>
      <c r="X276" s="42" t="s">
        <v>124</v>
      </c>
      <c r="Y276" s="41"/>
      <c r="Z276" s="42" t="s">
        <v>123</v>
      </c>
      <c r="AA276" s="41"/>
      <c r="AB276" s="40"/>
      <c r="AC276" s="41"/>
      <c r="AD276" s="40"/>
      <c r="AE276" s="39"/>
      <c r="AF276" s="346"/>
      <c r="AG276" s="346"/>
      <c r="AH276" s="38"/>
      <c r="AI276" s="9"/>
      <c r="AJ276" s="349">
        <f>SUMPRODUCT(LEN($M276:$AA279)-LEN(SUBSTITUTE($M276:$AA279,"A", "")))</f>
        <v>0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0</v>
      </c>
      <c r="AN276" s="352">
        <f>SUMPRODUCT(LEN($AD276:$AD279)-LEN(SUBSTITUTE($AD276:$AD279,"S", "")))</f>
        <v>0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0</v>
      </c>
      <c r="AT276" s="352">
        <f>SUMPRODUCT(LEN($AD276:$AD279)-LEN(SUBSTITUTE($AD276:$AD279,"G", "")))</f>
        <v>0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0.45" customHeight="1" thickBot="1" x14ac:dyDescent="0.25">
      <c r="B277" s="30"/>
      <c r="C277" s="339"/>
      <c r="D277" s="37"/>
      <c r="E277" s="36"/>
      <c r="F277" s="36"/>
      <c r="G277" s="35"/>
      <c r="H277" s="359"/>
      <c r="I277" s="343"/>
      <c r="J277" s="343"/>
      <c r="K277" s="343"/>
      <c r="L277" s="33" t="s">
        <v>122</v>
      </c>
      <c r="M277" s="55"/>
      <c r="N277" s="33" t="s">
        <v>121</v>
      </c>
      <c r="O277" s="32"/>
      <c r="P277" s="33" t="s">
        <v>120</v>
      </c>
      <c r="Q277" s="32"/>
      <c r="R277" s="33" t="s">
        <v>119</v>
      </c>
      <c r="S277" s="32"/>
      <c r="T277" s="33" t="s">
        <v>118</v>
      </c>
      <c r="U277" s="32"/>
      <c r="V277" s="33" t="s">
        <v>117</v>
      </c>
      <c r="W277" s="32"/>
      <c r="X277" s="33" t="s">
        <v>116</v>
      </c>
      <c r="Y277" s="32"/>
      <c r="Z277" s="33" t="s">
        <v>115</v>
      </c>
      <c r="AA277" s="32"/>
      <c r="AB277" s="31"/>
      <c r="AC277" s="32"/>
      <c r="AD277" s="31"/>
      <c r="AE277" s="22"/>
      <c r="AF277" s="347"/>
      <c r="AG277" s="347"/>
      <c r="AH277" s="21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0.45" customHeight="1" x14ac:dyDescent="0.2">
      <c r="B278" s="30"/>
      <c r="C278" s="340"/>
      <c r="D278" s="29"/>
      <c r="E278" s="28"/>
      <c r="F278" s="28"/>
      <c r="G278" s="27"/>
      <c r="H278" s="360"/>
      <c r="I278" s="344"/>
      <c r="J278" s="344"/>
      <c r="K278" s="344"/>
      <c r="L278" s="25" t="s">
        <v>114</v>
      </c>
      <c r="M278" s="114"/>
      <c r="N278" s="25" t="s">
        <v>112</v>
      </c>
      <c r="O278" s="24"/>
      <c r="P278" s="25" t="s">
        <v>111</v>
      </c>
      <c r="Q278" s="24"/>
      <c r="R278" s="25" t="s">
        <v>110</v>
      </c>
      <c r="S278" s="24"/>
      <c r="T278" s="25" t="s">
        <v>109</v>
      </c>
      <c r="U278" s="24"/>
      <c r="V278" s="25" t="s">
        <v>108</v>
      </c>
      <c r="W278" s="24"/>
      <c r="X278" s="25" t="s">
        <v>107</v>
      </c>
      <c r="Y278" s="24"/>
      <c r="Z278" s="25" t="s">
        <v>106</v>
      </c>
      <c r="AA278" s="24"/>
      <c r="AB278" s="23"/>
      <c r="AC278" s="24"/>
      <c r="AD278" s="23"/>
      <c r="AE278" s="22"/>
      <c r="AF278" s="347"/>
      <c r="AG278" s="347"/>
      <c r="AH278" s="21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1" customHeight="1" thickBot="1" x14ac:dyDescent="0.25">
      <c r="B279" s="20"/>
      <c r="C279" s="341"/>
      <c r="D279" s="19"/>
      <c r="E279" s="18"/>
      <c r="F279" s="18"/>
      <c r="G279" s="17"/>
      <c r="H279" s="361"/>
      <c r="I279" s="345"/>
      <c r="J279" s="345"/>
      <c r="K279" s="345"/>
      <c r="L279" s="15" t="s">
        <v>105</v>
      </c>
      <c r="M279" s="16"/>
      <c r="N279" s="15" t="s">
        <v>104</v>
      </c>
      <c r="O279" s="13"/>
      <c r="P279" s="15" t="s">
        <v>103</v>
      </c>
      <c r="Q279" s="13"/>
      <c r="R279" s="15" t="s">
        <v>102</v>
      </c>
      <c r="S279" s="13"/>
      <c r="T279" s="15">
        <v>20</v>
      </c>
      <c r="U279" s="13"/>
      <c r="V279" s="15" t="s">
        <v>101</v>
      </c>
      <c r="W279" s="13"/>
      <c r="X279" s="15" t="s">
        <v>100</v>
      </c>
      <c r="Y279" s="13"/>
      <c r="Z279" s="15" t="s">
        <v>99</v>
      </c>
      <c r="AA279" s="13"/>
      <c r="AB279" s="14"/>
      <c r="AC279" s="13"/>
      <c r="AD279" s="12"/>
      <c r="AE279" s="11"/>
      <c r="AF279" s="348"/>
      <c r="AG279" s="348"/>
      <c r="AH279" s="10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112" t="s">
        <v>170</v>
      </c>
      <c r="F280" s="111"/>
      <c r="G280" s="110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107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96">
        <v>159</v>
      </c>
      <c r="E281" s="369">
        <v>294.32</v>
      </c>
      <c r="F281" s="370"/>
      <c r="G281" s="371"/>
      <c r="H281" s="95" t="s">
        <v>139</v>
      </c>
      <c r="I281" s="94"/>
      <c r="J281" s="94"/>
      <c r="K281" s="93"/>
      <c r="L281" s="92"/>
      <c r="M281" s="88"/>
      <c r="N281" s="92"/>
      <c r="O281" s="89"/>
      <c r="P281" s="92"/>
      <c r="Q281" s="89"/>
      <c r="R281" s="92"/>
      <c r="S281" s="89"/>
      <c r="T281" s="92"/>
      <c r="U281" s="89"/>
      <c r="V281" s="92"/>
      <c r="W281" s="89"/>
      <c r="X281" s="92"/>
      <c r="Y281" s="89"/>
      <c r="Z281" s="92"/>
      <c r="AA281" s="91"/>
      <c r="AB281" s="90" t="s">
        <v>138</v>
      </c>
      <c r="AC281" s="89"/>
      <c r="AD281" s="89"/>
      <c r="AE281" s="88"/>
      <c r="AF281" s="87"/>
      <c r="AG281" s="87"/>
      <c r="AH281" s="67"/>
      <c r="AI281" s="86" t="s">
        <v>137</v>
      </c>
      <c r="AJ281" s="85">
        <f t="shared" ref="AJ281:BB281" si="36">SUM(AJ283:AJ294)</f>
        <v>1</v>
      </c>
      <c r="AK281" s="84">
        <f t="shared" si="36"/>
        <v>0</v>
      </c>
      <c r="AL281" s="83">
        <f t="shared" si="36"/>
        <v>0</v>
      </c>
      <c r="AM281" s="85">
        <f t="shared" si="36"/>
        <v>0</v>
      </c>
      <c r="AN281" s="84">
        <f t="shared" si="36"/>
        <v>0</v>
      </c>
      <c r="AO281" s="83">
        <f t="shared" si="36"/>
        <v>0</v>
      </c>
      <c r="AP281" s="85">
        <f t="shared" si="36"/>
        <v>0</v>
      </c>
      <c r="AQ281" s="84">
        <f t="shared" si="36"/>
        <v>0</v>
      </c>
      <c r="AR281" s="83">
        <f t="shared" si="36"/>
        <v>0</v>
      </c>
      <c r="AS281" s="85">
        <f t="shared" si="36"/>
        <v>0</v>
      </c>
      <c r="AT281" s="84">
        <f t="shared" si="36"/>
        <v>0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0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0.33333333333333331</v>
      </c>
      <c r="BG281" s="5">
        <f>SUM(AM281:AO281,AY281)/$BG$5</f>
        <v>0</v>
      </c>
      <c r="BH281" s="5">
        <f>SUM(AP281:AR281,AZ281)/$BG$5</f>
        <v>0</v>
      </c>
      <c r="BI281" s="5">
        <f>SUM(AS281:AU281,BA281)/$BG$5</f>
        <v>0</v>
      </c>
      <c r="BJ281" s="5">
        <f>SUM(AV281:AX281,BB281)/$BG$5</f>
        <v>0</v>
      </c>
    </row>
    <row r="282" spans="2:62" ht="37.5" thickBot="1" x14ac:dyDescent="0.3">
      <c r="B282" s="78"/>
      <c r="C282" s="77"/>
      <c r="D282" s="76"/>
      <c r="E282" s="75"/>
      <c r="F282" s="75"/>
      <c r="G282" s="74"/>
      <c r="H282" s="73"/>
      <c r="I282" s="70"/>
      <c r="J282" s="70"/>
      <c r="K282" s="72"/>
      <c r="L282" s="70"/>
      <c r="M282" s="69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1"/>
      <c r="AC282" s="70"/>
      <c r="AD282" s="70"/>
      <c r="AE282" s="69"/>
      <c r="AF282" s="68"/>
      <c r="AG282" s="68"/>
      <c r="AH282" s="67"/>
      <c r="AI282" s="66" t="s">
        <v>135</v>
      </c>
      <c r="AJ282" s="65">
        <f t="shared" ref="AJ282:BB282" si="37">AJ281/3</f>
        <v>0.33333333333333331</v>
      </c>
      <c r="AK282" s="64">
        <f t="shared" si="37"/>
        <v>0</v>
      </c>
      <c r="AL282" s="63">
        <f t="shared" si="37"/>
        <v>0</v>
      </c>
      <c r="AM282" s="65">
        <f t="shared" si="37"/>
        <v>0</v>
      </c>
      <c r="AN282" s="64">
        <f t="shared" si="37"/>
        <v>0</v>
      </c>
      <c r="AO282" s="63">
        <f t="shared" si="37"/>
        <v>0</v>
      </c>
      <c r="AP282" s="65">
        <f t="shared" si="37"/>
        <v>0</v>
      </c>
      <c r="AQ282" s="64">
        <f t="shared" si="37"/>
        <v>0</v>
      </c>
      <c r="AR282" s="63">
        <f t="shared" si="37"/>
        <v>0</v>
      </c>
      <c r="AS282" s="65">
        <f t="shared" si="37"/>
        <v>0</v>
      </c>
      <c r="AT282" s="64">
        <f t="shared" si="37"/>
        <v>0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0.45" customHeight="1" x14ac:dyDescent="0.2">
      <c r="B283" s="30"/>
      <c r="C283" s="338">
        <v>1</v>
      </c>
      <c r="D283" s="46"/>
      <c r="E283" s="45"/>
      <c r="F283" s="45"/>
      <c r="G283" s="44"/>
      <c r="H283" s="358" t="s">
        <v>226</v>
      </c>
      <c r="I283" s="342">
        <v>13</v>
      </c>
      <c r="J283" s="342">
        <v>8</v>
      </c>
      <c r="K283" s="342">
        <v>5</v>
      </c>
      <c r="L283" s="42" t="s">
        <v>131</v>
      </c>
      <c r="M283" s="43" t="s">
        <v>132</v>
      </c>
      <c r="N283" s="42" t="s">
        <v>129</v>
      </c>
      <c r="O283" s="41"/>
      <c r="P283" s="42" t="s">
        <v>128</v>
      </c>
      <c r="Q283" s="41"/>
      <c r="R283" s="42" t="s">
        <v>127</v>
      </c>
      <c r="S283" s="41"/>
      <c r="T283" s="42" t="s">
        <v>126</v>
      </c>
      <c r="U283" s="41"/>
      <c r="V283" s="42" t="s">
        <v>125</v>
      </c>
      <c r="W283" s="41"/>
      <c r="X283" s="42" t="s">
        <v>124</v>
      </c>
      <c r="Y283" s="41"/>
      <c r="Z283" s="42" t="s">
        <v>123</v>
      </c>
      <c r="AA283" s="41"/>
      <c r="AB283" s="40"/>
      <c r="AC283" s="41"/>
      <c r="AD283" s="40"/>
      <c r="AE283" s="58"/>
      <c r="AF283" s="346"/>
      <c r="AG283" s="346"/>
      <c r="AH283" s="38"/>
      <c r="AI283" s="9"/>
      <c r="AJ283" s="349">
        <f>SUMPRODUCT(LEN($M283:$AA286)-LEN(SUBSTITUTE($M283:$AA286,"A", "")))</f>
        <v>1</v>
      </c>
      <c r="AK283" s="352">
        <f>SUMPRODUCT(LEN($AD283:$AD286)-LEN(SUBSTITUTE($AD283:$AD286,"A", "")))</f>
        <v>0</v>
      </c>
      <c r="AL283" s="335">
        <f>SUMPRODUCT(LEN($AC283:$AC286)-LEN(SUBSTITUTE($AC283:$AC286,"A", "")))</f>
        <v>0</v>
      </c>
      <c r="AM283" s="349">
        <f>SUMPRODUCT(LEN($M283:$AA286)-LEN(SUBSTITUTE($M283:$AA286,"S", "")))</f>
        <v>0</v>
      </c>
      <c r="AN283" s="352">
        <f>SUMPRODUCT(LEN($AD283:$AD286)-LEN(SUBSTITUTE($AD283:$AD286,"S", "")))</f>
        <v>0</v>
      </c>
      <c r="AO283" s="335">
        <f>SUMPRODUCT(LEN($AC283:$AC286)-LEN(SUBSTITUTE($AC283:$AC286,"S", "")))</f>
        <v>0</v>
      </c>
      <c r="AP283" s="349">
        <f>SUMPRODUCT(LEN($M283:$AA286)-LEN(SUBSTITUTE($M283:$AA286,"F", "")))</f>
        <v>0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0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0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0.45" customHeight="1" thickBot="1" x14ac:dyDescent="0.25">
      <c r="B284" s="30"/>
      <c r="C284" s="339"/>
      <c r="D284" s="37"/>
      <c r="E284" s="36"/>
      <c r="F284" s="36"/>
      <c r="G284" s="35"/>
      <c r="H284" s="359"/>
      <c r="I284" s="343"/>
      <c r="J284" s="343"/>
      <c r="K284" s="343"/>
      <c r="L284" s="33" t="s">
        <v>122</v>
      </c>
      <c r="M284" s="34" t="s">
        <v>113</v>
      </c>
      <c r="N284" s="33" t="s">
        <v>121</v>
      </c>
      <c r="O284" s="32"/>
      <c r="P284" s="33" t="s">
        <v>120</v>
      </c>
      <c r="Q284" s="32"/>
      <c r="R284" s="33" t="s">
        <v>119</v>
      </c>
      <c r="S284" s="32"/>
      <c r="T284" s="33" t="s">
        <v>118</v>
      </c>
      <c r="U284" s="32"/>
      <c r="V284" s="33" t="s">
        <v>117</v>
      </c>
      <c r="W284" s="32"/>
      <c r="X284" s="33" t="s">
        <v>116</v>
      </c>
      <c r="Y284" s="32"/>
      <c r="Z284" s="33" t="s">
        <v>115</v>
      </c>
      <c r="AA284" s="32"/>
      <c r="AB284" s="31"/>
      <c r="AC284" s="32"/>
      <c r="AD284" s="31"/>
      <c r="AE284" s="57"/>
      <c r="AF284" s="347"/>
      <c r="AG284" s="347"/>
      <c r="AH284" s="21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0.45" customHeight="1" x14ac:dyDescent="0.2">
      <c r="B285" s="30"/>
      <c r="C285" s="340"/>
      <c r="D285" s="29"/>
      <c r="E285" s="28"/>
      <c r="F285" s="28"/>
      <c r="G285" s="27"/>
      <c r="H285" s="360">
        <v>159</v>
      </c>
      <c r="I285" s="344"/>
      <c r="J285" s="344"/>
      <c r="K285" s="344"/>
      <c r="L285" s="25" t="s">
        <v>114</v>
      </c>
      <c r="M285" s="26" t="s">
        <v>113</v>
      </c>
      <c r="N285" s="25" t="s">
        <v>112</v>
      </c>
      <c r="O285" s="24"/>
      <c r="P285" s="25" t="s">
        <v>111</v>
      </c>
      <c r="Q285" s="24"/>
      <c r="R285" s="25" t="s">
        <v>110</v>
      </c>
      <c r="S285" s="24"/>
      <c r="T285" s="25" t="s">
        <v>109</v>
      </c>
      <c r="U285" s="24"/>
      <c r="V285" s="25" t="s">
        <v>108</v>
      </c>
      <c r="W285" s="24"/>
      <c r="X285" s="25" t="s">
        <v>107</v>
      </c>
      <c r="Y285" s="24"/>
      <c r="Z285" s="25" t="s">
        <v>106</v>
      </c>
      <c r="AA285" s="24"/>
      <c r="AB285" s="23"/>
      <c r="AC285" s="24"/>
      <c r="AD285" s="23"/>
      <c r="AE285" s="57"/>
      <c r="AF285" s="347"/>
      <c r="AG285" s="347"/>
      <c r="AH285" s="21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1" customHeight="1" thickBot="1" x14ac:dyDescent="0.25">
      <c r="B286" s="30"/>
      <c r="C286" s="355"/>
      <c r="D286" s="54"/>
      <c r="E286" s="53"/>
      <c r="F286" s="53"/>
      <c r="G286" s="52"/>
      <c r="H286" s="361"/>
      <c r="I286" s="356"/>
      <c r="J286" s="356"/>
      <c r="K286" s="356"/>
      <c r="L286" s="50" t="s">
        <v>105</v>
      </c>
      <c r="M286" s="51"/>
      <c r="N286" s="50" t="s">
        <v>104</v>
      </c>
      <c r="O286" s="49"/>
      <c r="P286" s="50" t="s">
        <v>103</v>
      </c>
      <c r="Q286" s="49"/>
      <c r="R286" s="50" t="s">
        <v>102</v>
      </c>
      <c r="S286" s="49"/>
      <c r="T286" s="50">
        <v>20</v>
      </c>
      <c r="U286" s="49"/>
      <c r="V286" s="50" t="s">
        <v>101</v>
      </c>
      <c r="W286" s="49"/>
      <c r="X286" s="50" t="s">
        <v>100</v>
      </c>
      <c r="Y286" s="49"/>
      <c r="Z286" s="50" t="s">
        <v>99</v>
      </c>
      <c r="AA286" s="49"/>
      <c r="AB286" s="14"/>
      <c r="AC286" s="49"/>
      <c r="AD286" s="14"/>
      <c r="AE286" s="56"/>
      <c r="AF286" s="357"/>
      <c r="AG286" s="357"/>
      <c r="AH286" s="47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0.45" customHeight="1" x14ac:dyDescent="0.2">
      <c r="B287" s="30"/>
      <c r="C287" s="338">
        <v>2</v>
      </c>
      <c r="D287" s="46"/>
      <c r="E287" s="45"/>
      <c r="F287" s="45"/>
      <c r="G287" s="44"/>
      <c r="H287" s="358"/>
      <c r="I287" s="342">
        <v>10</v>
      </c>
      <c r="J287" s="342">
        <v>4</v>
      </c>
      <c r="K287" s="342" t="s">
        <v>95</v>
      </c>
      <c r="L287" s="42" t="s">
        <v>131</v>
      </c>
      <c r="M287" s="43"/>
      <c r="N287" s="42" t="s">
        <v>129</v>
      </c>
      <c r="O287" s="41"/>
      <c r="P287" s="42" t="s">
        <v>128</v>
      </c>
      <c r="Q287" s="41"/>
      <c r="R287" s="42" t="s">
        <v>127</v>
      </c>
      <c r="S287" s="41"/>
      <c r="T287" s="42" t="s">
        <v>126</v>
      </c>
      <c r="U287" s="41"/>
      <c r="V287" s="42" t="s">
        <v>125</v>
      </c>
      <c r="W287" s="41"/>
      <c r="X287" s="42" t="s">
        <v>124</v>
      </c>
      <c r="Y287" s="41"/>
      <c r="Z287" s="42" t="s">
        <v>123</v>
      </c>
      <c r="AA287" s="41"/>
      <c r="AB287" s="40"/>
      <c r="AC287" s="41"/>
      <c r="AD287" s="40"/>
      <c r="AE287" s="39"/>
      <c r="AF287" s="346"/>
      <c r="AG287" s="346"/>
      <c r="AH287" s="38"/>
      <c r="AI287" s="9"/>
      <c r="AJ287" s="349">
        <f>SUMPRODUCT(LEN($M287:$AA290)-LEN(SUBSTITUTE($M287:$AA290,"A", "")))</f>
        <v>0</v>
      </c>
      <c r="AK287" s="352">
        <f>SUMPRODUCT(LEN($AD287:$AD290)-LEN(SUBSTITUTE($AD287:$AD290,"A", "")))</f>
        <v>0</v>
      </c>
      <c r="AL287" s="335">
        <f>SUMPRODUCT(LEN($AC287:$AC290)-LEN(SUBSTITUTE($AC287:$AC290,"A", "")))</f>
        <v>0</v>
      </c>
      <c r="AM287" s="349">
        <f>SUMPRODUCT(LEN($M287:$AA290)-LEN(SUBSTITUTE($M287:$AA290,"S", "")))</f>
        <v>0</v>
      </c>
      <c r="AN287" s="352">
        <f>SUMPRODUCT(LEN($AD287:$AD290)-LEN(SUBSTITUTE($AD287:$AD290,"S", "")))</f>
        <v>0</v>
      </c>
      <c r="AO287" s="335">
        <f>SUMPRODUCT(LEN($AC287:$AC290)-LEN(SUBSTITUTE($AC287:$AC290,"S", "")))</f>
        <v>0</v>
      </c>
      <c r="AP287" s="349">
        <f>SUMPRODUCT(LEN($M287:$AA290)-LEN(SUBSTITUTE($M287:$AA290,"F", "")))</f>
        <v>0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0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0.45" customHeight="1" thickBot="1" x14ac:dyDescent="0.25">
      <c r="B288" s="30"/>
      <c r="C288" s="339"/>
      <c r="D288" s="37"/>
      <c r="E288" s="36"/>
      <c r="F288" s="36"/>
      <c r="G288" s="35"/>
      <c r="H288" s="359"/>
      <c r="I288" s="343"/>
      <c r="J288" s="343"/>
      <c r="K288" s="343"/>
      <c r="L288" s="33" t="s">
        <v>122</v>
      </c>
      <c r="M288" s="55"/>
      <c r="N288" s="33" t="s">
        <v>121</v>
      </c>
      <c r="O288" s="32"/>
      <c r="P288" s="33" t="s">
        <v>120</v>
      </c>
      <c r="Q288" s="32"/>
      <c r="R288" s="33" t="s">
        <v>119</v>
      </c>
      <c r="S288" s="32"/>
      <c r="T288" s="33" t="s">
        <v>118</v>
      </c>
      <c r="U288" s="32"/>
      <c r="V288" s="33" t="s">
        <v>117</v>
      </c>
      <c r="W288" s="32"/>
      <c r="X288" s="33" t="s">
        <v>116</v>
      </c>
      <c r="Y288" s="32"/>
      <c r="Z288" s="33" t="s">
        <v>115</v>
      </c>
      <c r="AA288" s="32"/>
      <c r="AB288" s="31"/>
      <c r="AC288" s="32"/>
      <c r="AD288" s="31"/>
      <c r="AE288" s="22"/>
      <c r="AF288" s="347"/>
      <c r="AG288" s="347"/>
      <c r="AH288" s="21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0.45" customHeight="1" x14ac:dyDescent="0.2">
      <c r="B289" s="30"/>
      <c r="C289" s="340"/>
      <c r="D289" s="29"/>
      <c r="E289" s="28"/>
      <c r="F289" s="28"/>
      <c r="G289" s="27"/>
      <c r="H289" s="360"/>
      <c r="I289" s="344"/>
      <c r="J289" s="344"/>
      <c r="K289" s="344"/>
      <c r="L289" s="25" t="s">
        <v>114</v>
      </c>
      <c r="M289" s="114"/>
      <c r="N289" s="25" t="s">
        <v>112</v>
      </c>
      <c r="O289" s="24"/>
      <c r="P289" s="25" t="s">
        <v>111</v>
      </c>
      <c r="Q289" s="24"/>
      <c r="R289" s="25" t="s">
        <v>110</v>
      </c>
      <c r="S289" s="24"/>
      <c r="T289" s="25" t="s">
        <v>109</v>
      </c>
      <c r="U289" s="24"/>
      <c r="V289" s="25" t="s">
        <v>108</v>
      </c>
      <c r="W289" s="24"/>
      <c r="X289" s="25" t="s">
        <v>107</v>
      </c>
      <c r="Y289" s="24"/>
      <c r="Z289" s="25" t="s">
        <v>106</v>
      </c>
      <c r="AA289" s="24"/>
      <c r="AB289" s="23"/>
      <c r="AC289" s="24"/>
      <c r="AD289" s="23"/>
      <c r="AE289" s="22"/>
      <c r="AF289" s="347"/>
      <c r="AG289" s="347"/>
      <c r="AH289" s="21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1" customHeight="1" thickBot="1" x14ac:dyDescent="0.25">
      <c r="B290" s="30"/>
      <c r="C290" s="355"/>
      <c r="D290" s="54"/>
      <c r="E290" s="53"/>
      <c r="F290" s="53"/>
      <c r="G290" s="52"/>
      <c r="H290" s="361"/>
      <c r="I290" s="356"/>
      <c r="J290" s="356"/>
      <c r="K290" s="356"/>
      <c r="L290" s="50" t="s">
        <v>105</v>
      </c>
      <c r="M290" s="51"/>
      <c r="N290" s="50" t="s">
        <v>104</v>
      </c>
      <c r="O290" s="49"/>
      <c r="P290" s="50" t="s">
        <v>103</v>
      </c>
      <c r="Q290" s="49"/>
      <c r="R290" s="50" t="s">
        <v>102</v>
      </c>
      <c r="S290" s="49"/>
      <c r="T290" s="50">
        <v>20</v>
      </c>
      <c r="U290" s="49"/>
      <c r="V290" s="50" t="s">
        <v>101</v>
      </c>
      <c r="W290" s="49"/>
      <c r="X290" s="50" t="s">
        <v>100</v>
      </c>
      <c r="Y290" s="49"/>
      <c r="Z290" s="50" t="s">
        <v>99</v>
      </c>
      <c r="AA290" s="49"/>
      <c r="AB290" s="14"/>
      <c r="AC290" s="49"/>
      <c r="AD290" s="14"/>
      <c r="AE290" s="48"/>
      <c r="AF290" s="357"/>
      <c r="AG290" s="357"/>
      <c r="AH290" s="47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0.45" customHeight="1" x14ac:dyDescent="0.2">
      <c r="B291" s="30"/>
      <c r="C291" s="338">
        <v>3</v>
      </c>
      <c r="D291" s="46"/>
      <c r="E291" s="45"/>
      <c r="F291" s="45"/>
      <c r="G291" s="44"/>
      <c r="H291" s="358"/>
      <c r="I291" s="342">
        <v>14</v>
      </c>
      <c r="J291" s="342">
        <v>8</v>
      </c>
      <c r="K291" s="342">
        <v>6</v>
      </c>
      <c r="L291" s="42" t="s">
        <v>131</v>
      </c>
      <c r="M291" s="115" t="s">
        <v>113</v>
      </c>
      <c r="N291" s="42" t="s">
        <v>129</v>
      </c>
      <c r="O291" s="41"/>
      <c r="P291" s="42" t="s">
        <v>128</v>
      </c>
      <c r="Q291" s="41"/>
      <c r="R291" s="42" t="s">
        <v>127</v>
      </c>
      <c r="S291" s="41"/>
      <c r="T291" s="42" t="s">
        <v>126</v>
      </c>
      <c r="U291" s="41"/>
      <c r="V291" s="42" t="s">
        <v>125</v>
      </c>
      <c r="W291" s="41"/>
      <c r="X291" s="42" t="s">
        <v>124</v>
      </c>
      <c r="Y291" s="41"/>
      <c r="Z291" s="42" t="s">
        <v>123</v>
      </c>
      <c r="AA291" s="41"/>
      <c r="AB291" s="40"/>
      <c r="AC291" s="41"/>
      <c r="AD291" s="40"/>
      <c r="AE291" s="39"/>
      <c r="AF291" s="346"/>
      <c r="AG291" s="346"/>
      <c r="AH291" s="38"/>
      <c r="AI291" s="9"/>
      <c r="AJ291" s="349">
        <f>SUMPRODUCT(LEN($M291:$AA294)-LEN(SUBSTITUTE($M291:$AA294,"A", "")))</f>
        <v>0</v>
      </c>
      <c r="AK291" s="352">
        <f>SUMPRODUCT(LEN($AD291:$AD294)-LEN(SUBSTITUTE($AD291:$AD294,"A", "")))</f>
        <v>0</v>
      </c>
      <c r="AL291" s="335">
        <f>SUMPRODUCT(LEN($AC291:$AC294)-LEN(SUBSTITUTE($AC291:$AC294,"A", "")))</f>
        <v>0</v>
      </c>
      <c r="AM291" s="349">
        <f>SUMPRODUCT(LEN($M291:$AA294)-LEN(SUBSTITUTE($M291:$AA294,"S", "")))</f>
        <v>0</v>
      </c>
      <c r="AN291" s="352">
        <f>SUMPRODUCT(LEN($AD291:$AD294)-LEN(SUBSTITUTE($AD291:$AD294,"S", "")))</f>
        <v>0</v>
      </c>
      <c r="AO291" s="335">
        <f>SUMPRODUCT(LEN($AC291:$AC294)-LEN(SUBSTITUTE($AC291:$AC294,"S", "")))</f>
        <v>0</v>
      </c>
      <c r="AP291" s="349">
        <f>SUMPRODUCT(LEN($M291:$AA294)-LEN(SUBSTITUTE($M291:$AA294,"F", "")))</f>
        <v>0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0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0.45" customHeight="1" thickBot="1" x14ac:dyDescent="0.25">
      <c r="B292" s="30"/>
      <c r="C292" s="339"/>
      <c r="D292" s="37"/>
      <c r="E292" s="36"/>
      <c r="F292" s="36"/>
      <c r="G292" s="35"/>
      <c r="H292" s="359"/>
      <c r="I292" s="343"/>
      <c r="J292" s="343"/>
      <c r="K292" s="343"/>
      <c r="L292" s="33" t="s">
        <v>122</v>
      </c>
      <c r="M292" s="34" t="s">
        <v>113</v>
      </c>
      <c r="N292" s="33" t="s">
        <v>121</v>
      </c>
      <c r="O292" s="32"/>
      <c r="P292" s="33" t="s">
        <v>120</v>
      </c>
      <c r="Q292" s="32"/>
      <c r="R292" s="33" t="s">
        <v>119</v>
      </c>
      <c r="S292" s="32"/>
      <c r="T292" s="33" t="s">
        <v>118</v>
      </c>
      <c r="U292" s="32"/>
      <c r="V292" s="33" t="s">
        <v>117</v>
      </c>
      <c r="W292" s="32"/>
      <c r="X292" s="33" t="s">
        <v>116</v>
      </c>
      <c r="Y292" s="32"/>
      <c r="Z292" s="33" t="s">
        <v>115</v>
      </c>
      <c r="AA292" s="32"/>
      <c r="AB292" s="31"/>
      <c r="AC292" s="32"/>
      <c r="AD292" s="31"/>
      <c r="AE292" s="22"/>
      <c r="AF292" s="347"/>
      <c r="AG292" s="347"/>
      <c r="AH292" s="21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0.45" customHeight="1" x14ac:dyDescent="0.2">
      <c r="B293" s="30"/>
      <c r="C293" s="340"/>
      <c r="D293" s="29"/>
      <c r="E293" s="28"/>
      <c r="F293" s="28"/>
      <c r="G293" s="27"/>
      <c r="H293" s="360"/>
      <c r="I293" s="344"/>
      <c r="J293" s="344"/>
      <c r="K293" s="344"/>
      <c r="L293" s="25" t="s">
        <v>114</v>
      </c>
      <c r="M293" s="114"/>
      <c r="N293" s="25" t="s">
        <v>112</v>
      </c>
      <c r="O293" s="24"/>
      <c r="P293" s="25" t="s">
        <v>111</v>
      </c>
      <c r="Q293" s="24"/>
      <c r="R293" s="25" t="s">
        <v>110</v>
      </c>
      <c r="S293" s="24"/>
      <c r="T293" s="25" t="s">
        <v>109</v>
      </c>
      <c r="U293" s="24"/>
      <c r="V293" s="25" t="s">
        <v>108</v>
      </c>
      <c r="W293" s="24"/>
      <c r="X293" s="25" t="s">
        <v>107</v>
      </c>
      <c r="Y293" s="24"/>
      <c r="Z293" s="25" t="s">
        <v>106</v>
      </c>
      <c r="AA293" s="24"/>
      <c r="AB293" s="23"/>
      <c r="AC293" s="24"/>
      <c r="AD293" s="23"/>
      <c r="AE293" s="22"/>
      <c r="AF293" s="347"/>
      <c r="AG293" s="347"/>
      <c r="AH293" s="21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1" customHeight="1" thickBot="1" x14ac:dyDescent="0.25">
      <c r="B294" s="20"/>
      <c r="C294" s="341"/>
      <c r="D294" s="19"/>
      <c r="E294" s="18"/>
      <c r="F294" s="18"/>
      <c r="G294" s="17"/>
      <c r="H294" s="361"/>
      <c r="I294" s="345"/>
      <c r="J294" s="345"/>
      <c r="K294" s="345"/>
      <c r="L294" s="15" t="s">
        <v>105</v>
      </c>
      <c r="M294" s="16"/>
      <c r="N294" s="15" t="s">
        <v>104</v>
      </c>
      <c r="O294" s="13"/>
      <c r="P294" s="15" t="s">
        <v>103</v>
      </c>
      <c r="Q294" s="13"/>
      <c r="R294" s="15" t="s">
        <v>102</v>
      </c>
      <c r="S294" s="13"/>
      <c r="T294" s="15">
        <v>20</v>
      </c>
      <c r="U294" s="13"/>
      <c r="V294" s="15" t="s">
        <v>101</v>
      </c>
      <c r="W294" s="13"/>
      <c r="X294" s="15" t="s">
        <v>100</v>
      </c>
      <c r="Y294" s="13"/>
      <c r="Z294" s="15" t="s">
        <v>99</v>
      </c>
      <c r="AA294" s="13"/>
      <c r="AB294" s="14"/>
      <c r="AC294" s="13"/>
      <c r="AD294" s="12"/>
      <c r="AE294" s="11"/>
      <c r="AF294" s="348"/>
      <c r="AG294" s="348"/>
      <c r="AH294" s="10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112" t="s">
        <v>170</v>
      </c>
      <c r="F295" s="111"/>
      <c r="G295" s="110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107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96">
        <v>159</v>
      </c>
      <c r="E296" s="369">
        <v>455.82</v>
      </c>
      <c r="F296" s="370"/>
      <c r="G296" s="371"/>
      <c r="H296" s="95" t="s">
        <v>139</v>
      </c>
      <c r="I296" s="94"/>
      <c r="J296" s="94"/>
      <c r="K296" s="93"/>
      <c r="L296" s="92"/>
      <c r="M296" s="88"/>
      <c r="N296" s="92"/>
      <c r="O296" s="89"/>
      <c r="P296" s="92"/>
      <c r="Q296" s="89"/>
      <c r="R296" s="92"/>
      <c r="S296" s="89"/>
      <c r="T296" s="92"/>
      <c r="U296" s="89"/>
      <c r="V296" s="92"/>
      <c r="W296" s="89"/>
      <c r="X296" s="92"/>
      <c r="Y296" s="89"/>
      <c r="Z296" s="92"/>
      <c r="AA296" s="91"/>
      <c r="AB296" s="90" t="s">
        <v>138</v>
      </c>
      <c r="AC296" s="89"/>
      <c r="AD296" s="89"/>
      <c r="AE296" s="88"/>
      <c r="AF296" s="87"/>
      <c r="AG296" s="87"/>
      <c r="AH296" s="67"/>
      <c r="AI296" s="86" t="s">
        <v>137</v>
      </c>
      <c r="AJ296" s="85">
        <f t="shared" ref="AJ296:BB296" si="38">SUM(AJ298:AJ309)</f>
        <v>2</v>
      </c>
      <c r="AK296" s="84">
        <f t="shared" si="38"/>
        <v>0</v>
      </c>
      <c r="AL296" s="83">
        <f t="shared" si="38"/>
        <v>0</v>
      </c>
      <c r="AM296" s="85">
        <f t="shared" si="38"/>
        <v>1</v>
      </c>
      <c r="AN296" s="84">
        <f t="shared" si="38"/>
        <v>0</v>
      </c>
      <c r="AO296" s="83">
        <f t="shared" si="38"/>
        <v>0</v>
      </c>
      <c r="AP296" s="85">
        <f t="shared" si="38"/>
        <v>0</v>
      </c>
      <c r="AQ296" s="84">
        <f t="shared" si="38"/>
        <v>0</v>
      </c>
      <c r="AR296" s="83">
        <f t="shared" si="38"/>
        <v>0</v>
      </c>
      <c r="AS296" s="85">
        <f t="shared" si="38"/>
        <v>0</v>
      </c>
      <c r="AT296" s="84">
        <f t="shared" si="38"/>
        <v>0</v>
      </c>
      <c r="AU296" s="83">
        <f t="shared" si="38"/>
        <v>0</v>
      </c>
      <c r="AV296" s="85">
        <f t="shared" si="38"/>
        <v>0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0</v>
      </c>
      <c r="BB296" s="80">
        <f t="shared" si="38"/>
        <v>0</v>
      </c>
      <c r="BC296" s="79" t="s">
        <v>136</v>
      </c>
      <c r="BF296" s="5">
        <f>SUM(AJ296:AL296)/$BG$5</f>
        <v>0.66666666666666663</v>
      </c>
      <c r="BG296" s="5">
        <f>SUM(AM296:AO296,AY296)/$BG$5</f>
        <v>0.33333333333333331</v>
      </c>
      <c r="BH296" s="5">
        <f>SUM(AP296:AR296,AZ296)/$BG$5</f>
        <v>0</v>
      </c>
      <c r="BI296" s="5">
        <f>SUM(AS296:AU296,BA296)/$BG$5</f>
        <v>0</v>
      </c>
      <c r="BJ296" s="5">
        <f>SUM(AV296:AX296,BB296)/$BG$5</f>
        <v>0</v>
      </c>
    </row>
    <row r="297" spans="2:62" ht="37.5" thickBot="1" x14ac:dyDescent="0.3">
      <c r="B297" s="78"/>
      <c r="C297" s="77"/>
      <c r="D297" s="76"/>
      <c r="E297" s="75"/>
      <c r="F297" s="75"/>
      <c r="G297" s="74"/>
      <c r="H297" s="73"/>
      <c r="I297" s="70"/>
      <c r="J297" s="70"/>
      <c r="K297" s="72"/>
      <c r="L297" s="70"/>
      <c r="M297" s="69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1"/>
      <c r="AC297" s="70"/>
      <c r="AD297" s="70"/>
      <c r="AE297" s="69"/>
      <c r="AF297" s="68"/>
      <c r="AG297" s="68"/>
      <c r="AH297" s="67"/>
      <c r="AI297" s="66" t="s">
        <v>135</v>
      </c>
      <c r="AJ297" s="65">
        <f t="shared" ref="AJ297:BB297" si="39">AJ296/3</f>
        <v>0.66666666666666663</v>
      </c>
      <c r="AK297" s="64">
        <f t="shared" si="39"/>
        <v>0</v>
      </c>
      <c r="AL297" s="63">
        <f t="shared" si="39"/>
        <v>0</v>
      </c>
      <c r="AM297" s="65">
        <f t="shared" si="39"/>
        <v>0.33333333333333331</v>
      </c>
      <c r="AN297" s="64">
        <f t="shared" si="39"/>
        <v>0</v>
      </c>
      <c r="AO297" s="63">
        <f t="shared" si="39"/>
        <v>0</v>
      </c>
      <c r="AP297" s="65">
        <f t="shared" si="39"/>
        <v>0</v>
      </c>
      <c r="AQ297" s="64">
        <f t="shared" si="39"/>
        <v>0</v>
      </c>
      <c r="AR297" s="63">
        <f t="shared" si="39"/>
        <v>0</v>
      </c>
      <c r="AS297" s="65">
        <f t="shared" si="39"/>
        <v>0</v>
      </c>
      <c r="AT297" s="64">
        <f t="shared" si="39"/>
        <v>0</v>
      </c>
      <c r="AU297" s="63">
        <f t="shared" si="39"/>
        <v>0</v>
      </c>
      <c r="AV297" s="65">
        <f t="shared" si="39"/>
        <v>0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</v>
      </c>
      <c r="BB297" s="60">
        <f t="shared" si="39"/>
        <v>0</v>
      </c>
      <c r="BC297" s="59" t="s">
        <v>134</v>
      </c>
    </row>
    <row r="298" spans="2:62" ht="20.45" customHeight="1" x14ac:dyDescent="0.2">
      <c r="B298" s="30"/>
      <c r="C298" s="338">
        <v>1</v>
      </c>
      <c r="D298" s="46"/>
      <c r="E298" s="45"/>
      <c r="F298" s="45"/>
      <c r="G298" s="44"/>
      <c r="H298" s="358" t="s">
        <v>133</v>
      </c>
      <c r="I298" s="342">
        <v>14</v>
      </c>
      <c r="J298" s="342">
        <v>7</v>
      </c>
      <c r="K298" s="342">
        <v>6</v>
      </c>
      <c r="L298" s="42" t="s">
        <v>131</v>
      </c>
      <c r="M298" s="43" t="s">
        <v>130</v>
      </c>
      <c r="N298" s="42" t="s">
        <v>129</v>
      </c>
      <c r="O298" s="41"/>
      <c r="P298" s="42" t="s">
        <v>128</v>
      </c>
      <c r="Q298" s="41"/>
      <c r="R298" s="42" t="s">
        <v>127</v>
      </c>
      <c r="S298" s="41"/>
      <c r="T298" s="42" t="s">
        <v>126</v>
      </c>
      <c r="U298" s="41"/>
      <c r="V298" s="42" t="s">
        <v>125</v>
      </c>
      <c r="W298" s="41"/>
      <c r="X298" s="42" t="s">
        <v>124</v>
      </c>
      <c r="Y298" s="41"/>
      <c r="Z298" s="42" t="s">
        <v>123</v>
      </c>
      <c r="AA298" s="41"/>
      <c r="AB298" s="40"/>
      <c r="AC298" s="41"/>
      <c r="AD298" s="40"/>
      <c r="AE298" s="58"/>
      <c r="AF298" s="346"/>
      <c r="AG298" s="346"/>
      <c r="AH298" s="38"/>
      <c r="AI298" s="9"/>
      <c r="AJ298" s="349">
        <f>SUMPRODUCT(LEN($M298:$AA301)-LEN(SUBSTITUTE($M298:$AA301,"A", "")))</f>
        <v>0</v>
      </c>
      <c r="AK298" s="352">
        <f>SUMPRODUCT(LEN($AD298:$AD301)-LEN(SUBSTITUTE($AD298:$AD301,"A", "")))</f>
        <v>0</v>
      </c>
      <c r="AL298" s="335">
        <f>SUMPRODUCT(LEN($AC298:$AC301)-LEN(SUBSTITUTE($AC298:$AC301,"A", "")))</f>
        <v>0</v>
      </c>
      <c r="AM298" s="349">
        <f>SUMPRODUCT(LEN($M298:$AA301)-LEN(SUBSTITUTE($M298:$AA301,"S", "")))</f>
        <v>1</v>
      </c>
      <c r="AN298" s="352">
        <f>SUMPRODUCT(LEN($AD298:$AD301)-LEN(SUBSTITUTE($AD298:$AD301,"S", "")))</f>
        <v>0</v>
      </c>
      <c r="AO298" s="335">
        <f>SUMPRODUCT(LEN($AC298:$AC301)-LEN(SUBSTITUTE($AC298:$AC301,"S", "")))</f>
        <v>0</v>
      </c>
      <c r="AP298" s="349">
        <f>SUMPRODUCT(LEN($M298:$AA301)-LEN(SUBSTITUTE($M298:$AA301,"F", "")))</f>
        <v>0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0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0</v>
      </c>
      <c r="BB298" s="413">
        <f>SUMPRODUCT(LEN($AE298:$AE301)-LEN(SUBSTITUTE($AE298:$AE301,"M", "")))</f>
        <v>0</v>
      </c>
    </row>
    <row r="299" spans="2:62" ht="20.45" customHeight="1" thickBot="1" x14ac:dyDescent="0.25">
      <c r="B299" s="30"/>
      <c r="C299" s="339"/>
      <c r="D299" s="37"/>
      <c r="E299" s="36"/>
      <c r="F299" s="36"/>
      <c r="G299" s="35"/>
      <c r="H299" s="359"/>
      <c r="I299" s="343"/>
      <c r="J299" s="343"/>
      <c r="K299" s="343"/>
      <c r="L299" s="33" t="s">
        <v>122</v>
      </c>
      <c r="M299" s="55"/>
      <c r="N299" s="33" t="s">
        <v>121</v>
      </c>
      <c r="O299" s="32"/>
      <c r="P299" s="33" t="s">
        <v>120</v>
      </c>
      <c r="Q299" s="32"/>
      <c r="R299" s="33" t="s">
        <v>119</v>
      </c>
      <c r="S299" s="32"/>
      <c r="T299" s="33" t="s">
        <v>118</v>
      </c>
      <c r="U299" s="32"/>
      <c r="V299" s="33" t="s">
        <v>117</v>
      </c>
      <c r="W299" s="32"/>
      <c r="X299" s="33" t="s">
        <v>116</v>
      </c>
      <c r="Y299" s="32"/>
      <c r="Z299" s="33" t="s">
        <v>115</v>
      </c>
      <c r="AA299" s="32"/>
      <c r="AB299" s="31"/>
      <c r="AC299" s="32"/>
      <c r="AD299" s="31"/>
      <c r="AE299" s="57"/>
      <c r="AF299" s="347"/>
      <c r="AG299" s="347"/>
      <c r="AH299" s="21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0.45" customHeight="1" x14ac:dyDescent="0.2">
      <c r="B300" s="30"/>
      <c r="C300" s="340"/>
      <c r="D300" s="29"/>
      <c r="E300" s="28"/>
      <c r="F300" s="28"/>
      <c r="G300" s="27"/>
      <c r="H300" s="360">
        <v>159</v>
      </c>
      <c r="I300" s="344"/>
      <c r="J300" s="344"/>
      <c r="K300" s="344"/>
      <c r="L300" s="25" t="s">
        <v>114</v>
      </c>
      <c r="M300" s="114"/>
      <c r="N300" s="25" t="s">
        <v>112</v>
      </c>
      <c r="O300" s="24"/>
      <c r="P300" s="25" t="s">
        <v>111</v>
      </c>
      <c r="Q300" s="24"/>
      <c r="R300" s="25" t="s">
        <v>110</v>
      </c>
      <c r="S300" s="24"/>
      <c r="T300" s="25" t="s">
        <v>109</v>
      </c>
      <c r="U300" s="24"/>
      <c r="V300" s="25" t="s">
        <v>108</v>
      </c>
      <c r="W300" s="24"/>
      <c r="X300" s="25" t="s">
        <v>107</v>
      </c>
      <c r="Y300" s="24"/>
      <c r="Z300" s="25" t="s">
        <v>106</v>
      </c>
      <c r="AA300" s="24"/>
      <c r="AB300" s="23"/>
      <c r="AC300" s="24"/>
      <c r="AD300" s="23"/>
      <c r="AE300" s="57"/>
      <c r="AF300" s="347"/>
      <c r="AG300" s="347"/>
      <c r="AH300" s="21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1" customHeight="1" thickBot="1" x14ac:dyDescent="0.25">
      <c r="B301" s="30"/>
      <c r="C301" s="355"/>
      <c r="D301" s="54"/>
      <c r="E301" s="53"/>
      <c r="F301" s="53"/>
      <c r="G301" s="52"/>
      <c r="H301" s="361"/>
      <c r="I301" s="356"/>
      <c r="J301" s="356"/>
      <c r="K301" s="356"/>
      <c r="L301" s="50" t="s">
        <v>105</v>
      </c>
      <c r="M301" s="51"/>
      <c r="N301" s="50" t="s">
        <v>104</v>
      </c>
      <c r="O301" s="49"/>
      <c r="P301" s="50" t="s">
        <v>103</v>
      </c>
      <c r="Q301" s="49"/>
      <c r="R301" s="50" t="s">
        <v>102</v>
      </c>
      <c r="S301" s="49"/>
      <c r="T301" s="50">
        <v>20</v>
      </c>
      <c r="U301" s="49"/>
      <c r="V301" s="50" t="s">
        <v>101</v>
      </c>
      <c r="W301" s="49"/>
      <c r="X301" s="50" t="s">
        <v>100</v>
      </c>
      <c r="Y301" s="49"/>
      <c r="Z301" s="50" t="s">
        <v>99</v>
      </c>
      <c r="AA301" s="49"/>
      <c r="AB301" s="14"/>
      <c r="AC301" s="49"/>
      <c r="AD301" s="14"/>
      <c r="AE301" s="56"/>
      <c r="AF301" s="357"/>
      <c r="AG301" s="357"/>
      <c r="AH301" s="47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0.45" customHeight="1" x14ac:dyDescent="0.2">
      <c r="B302" s="30"/>
      <c r="C302" s="338">
        <v>2</v>
      </c>
      <c r="D302" s="46"/>
      <c r="E302" s="45"/>
      <c r="F302" s="45"/>
      <c r="G302" s="44"/>
      <c r="H302" s="358"/>
      <c r="I302" s="342">
        <v>12</v>
      </c>
      <c r="J302" s="342">
        <v>7</v>
      </c>
      <c r="K302" s="342" t="s">
        <v>95</v>
      </c>
      <c r="L302" s="42" t="s">
        <v>131</v>
      </c>
      <c r="M302" s="43"/>
      <c r="N302" s="42" t="s">
        <v>129</v>
      </c>
      <c r="O302" s="41"/>
      <c r="P302" s="42" t="s">
        <v>128</v>
      </c>
      <c r="Q302" s="41"/>
      <c r="R302" s="42" t="s">
        <v>127</v>
      </c>
      <c r="S302" s="41"/>
      <c r="T302" s="42" t="s">
        <v>126</v>
      </c>
      <c r="U302" s="41"/>
      <c r="V302" s="42" t="s">
        <v>125</v>
      </c>
      <c r="W302" s="41"/>
      <c r="X302" s="42" t="s">
        <v>124</v>
      </c>
      <c r="Y302" s="41"/>
      <c r="Z302" s="42" t="s">
        <v>123</v>
      </c>
      <c r="AA302" s="41"/>
      <c r="AB302" s="40"/>
      <c r="AC302" s="41"/>
      <c r="AD302" s="40"/>
      <c r="AE302" s="39"/>
      <c r="AF302" s="346"/>
      <c r="AG302" s="346"/>
      <c r="AH302" s="38"/>
      <c r="AI302" s="9"/>
      <c r="AJ302" s="349">
        <f>SUMPRODUCT(LEN($M302:$AA305)-LEN(SUBSTITUTE($M302:$AA305,"A", "")))</f>
        <v>0</v>
      </c>
      <c r="AK302" s="352">
        <f>SUMPRODUCT(LEN($AD302:$AD305)-LEN(SUBSTITUTE($AD302:$AD305,"A", "")))</f>
        <v>0</v>
      </c>
      <c r="AL302" s="335">
        <f>SUMPRODUCT(LEN($AC302:$AC305)-LEN(SUBSTITUTE($AC302:$AC305,"A", "")))</f>
        <v>0</v>
      </c>
      <c r="AM302" s="349">
        <f>SUMPRODUCT(LEN($M302:$AA305)-LEN(SUBSTITUTE($M302:$AA305,"S", "")))</f>
        <v>0</v>
      </c>
      <c r="AN302" s="352">
        <f>SUMPRODUCT(LEN($AD302:$AD305)-LEN(SUBSTITUTE($AD302:$AD305,"S", "")))</f>
        <v>0</v>
      </c>
      <c r="AO302" s="335">
        <f>SUMPRODUCT(LEN($AC302:$AC305)-LEN(SUBSTITUTE($AC302:$AC305,"S", "")))</f>
        <v>0</v>
      </c>
      <c r="AP302" s="349">
        <f>SUMPRODUCT(LEN($M302:$AA305)-LEN(SUBSTITUTE($M302:$AA305,"F", "")))</f>
        <v>0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0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0.45" customHeight="1" thickBot="1" x14ac:dyDescent="0.25">
      <c r="B303" s="30"/>
      <c r="C303" s="339"/>
      <c r="D303" s="37"/>
      <c r="E303" s="36"/>
      <c r="F303" s="36"/>
      <c r="G303" s="35"/>
      <c r="H303" s="359"/>
      <c r="I303" s="343"/>
      <c r="J303" s="343"/>
      <c r="K303" s="343"/>
      <c r="L303" s="33" t="s">
        <v>122</v>
      </c>
      <c r="M303" s="55"/>
      <c r="N303" s="33" t="s">
        <v>121</v>
      </c>
      <c r="O303" s="32"/>
      <c r="P303" s="33" t="s">
        <v>120</v>
      </c>
      <c r="Q303" s="32"/>
      <c r="R303" s="33" t="s">
        <v>119</v>
      </c>
      <c r="S303" s="32"/>
      <c r="T303" s="33" t="s">
        <v>118</v>
      </c>
      <c r="U303" s="32"/>
      <c r="V303" s="33" t="s">
        <v>117</v>
      </c>
      <c r="W303" s="32"/>
      <c r="X303" s="33" t="s">
        <v>116</v>
      </c>
      <c r="Y303" s="32"/>
      <c r="Z303" s="33" t="s">
        <v>115</v>
      </c>
      <c r="AA303" s="32"/>
      <c r="AB303" s="31"/>
      <c r="AC303" s="32"/>
      <c r="AD303" s="31"/>
      <c r="AE303" s="22"/>
      <c r="AF303" s="347"/>
      <c r="AG303" s="347"/>
      <c r="AH303" s="21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0.45" customHeight="1" x14ac:dyDescent="0.2">
      <c r="B304" s="30"/>
      <c r="C304" s="340"/>
      <c r="D304" s="29"/>
      <c r="E304" s="28"/>
      <c r="F304" s="28"/>
      <c r="G304" s="27"/>
      <c r="H304" s="360"/>
      <c r="I304" s="344"/>
      <c r="J304" s="344"/>
      <c r="K304" s="344"/>
      <c r="L304" s="25" t="s">
        <v>114</v>
      </c>
      <c r="M304" s="114"/>
      <c r="N304" s="25" t="s">
        <v>112</v>
      </c>
      <c r="O304" s="24"/>
      <c r="P304" s="25" t="s">
        <v>111</v>
      </c>
      <c r="Q304" s="24"/>
      <c r="R304" s="25" t="s">
        <v>110</v>
      </c>
      <c r="S304" s="24"/>
      <c r="T304" s="25" t="s">
        <v>109</v>
      </c>
      <c r="U304" s="24"/>
      <c r="V304" s="25" t="s">
        <v>108</v>
      </c>
      <c r="W304" s="24"/>
      <c r="X304" s="25" t="s">
        <v>107</v>
      </c>
      <c r="Y304" s="24"/>
      <c r="Z304" s="25" t="s">
        <v>106</v>
      </c>
      <c r="AA304" s="24"/>
      <c r="AB304" s="23"/>
      <c r="AC304" s="24"/>
      <c r="AD304" s="23"/>
      <c r="AE304" s="22"/>
      <c r="AF304" s="347"/>
      <c r="AG304" s="347"/>
      <c r="AH304" s="21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1" customHeight="1" thickBot="1" x14ac:dyDescent="0.25">
      <c r="B305" s="30"/>
      <c r="C305" s="355"/>
      <c r="D305" s="54"/>
      <c r="E305" s="53"/>
      <c r="F305" s="53"/>
      <c r="G305" s="52"/>
      <c r="H305" s="361"/>
      <c r="I305" s="356"/>
      <c r="J305" s="356"/>
      <c r="K305" s="356"/>
      <c r="L305" s="50" t="s">
        <v>105</v>
      </c>
      <c r="M305" s="51"/>
      <c r="N305" s="50" t="s">
        <v>104</v>
      </c>
      <c r="O305" s="49"/>
      <c r="P305" s="50" t="s">
        <v>103</v>
      </c>
      <c r="Q305" s="49"/>
      <c r="R305" s="50" t="s">
        <v>102</v>
      </c>
      <c r="S305" s="49"/>
      <c r="T305" s="50">
        <v>20</v>
      </c>
      <c r="U305" s="49"/>
      <c r="V305" s="50" t="s">
        <v>101</v>
      </c>
      <c r="W305" s="49"/>
      <c r="X305" s="50" t="s">
        <v>100</v>
      </c>
      <c r="Y305" s="49"/>
      <c r="Z305" s="50" t="s">
        <v>99</v>
      </c>
      <c r="AA305" s="49"/>
      <c r="AB305" s="14"/>
      <c r="AC305" s="49"/>
      <c r="AD305" s="14"/>
      <c r="AE305" s="48"/>
      <c r="AF305" s="357"/>
      <c r="AG305" s="357"/>
      <c r="AH305" s="47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0.45" customHeight="1" x14ac:dyDescent="0.2">
      <c r="B306" s="30"/>
      <c r="C306" s="338">
        <v>3</v>
      </c>
      <c r="D306" s="46"/>
      <c r="E306" s="45"/>
      <c r="F306" s="45"/>
      <c r="G306" s="44"/>
      <c r="H306" s="358"/>
      <c r="I306" s="342">
        <v>16</v>
      </c>
      <c r="J306" s="342">
        <v>9</v>
      </c>
      <c r="K306" s="342">
        <v>5</v>
      </c>
      <c r="L306" s="42" t="s">
        <v>131</v>
      </c>
      <c r="M306" s="43" t="s">
        <v>132</v>
      </c>
      <c r="N306" s="42" t="s">
        <v>129</v>
      </c>
      <c r="O306" s="41"/>
      <c r="P306" s="42" t="s">
        <v>128</v>
      </c>
      <c r="Q306" s="41"/>
      <c r="R306" s="42" t="s">
        <v>127</v>
      </c>
      <c r="S306" s="41"/>
      <c r="T306" s="42" t="s">
        <v>126</v>
      </c>
      <c r="U306" s="41"/>
      <c r="V306" s="42" t="s">
        <v>125</v>
      </c>
      <c r="W306" s="41"/>
      <c r="X306" s="42" t="s">
        <v>124</v>
      </c>
      <c r="Y306" s="41"/>
      <c r="Z306" s="42" t="s">
        <v>123</v>
      </c>
      <c r="AA306" s="41"/>
      <c r="AB306" s="40"/>
      <c r="AC306" s="41"/>
      <c r="AD306" s="40"/>
      <c r="AE306" s="39"/>
      <c r="AF306" s="346"/>
      <c r="AG306" s="346"/>
      <c r="AH306" s="38"/>
      <c r="AI306" s="9"/>
      <c r="AJ306" s="349">
        <f>SUMPRODUCT(LEN($M306:$AA309)-LEN(SUBSTITUTE($M306:$AA309,"A", "")))</f>
        <v>2</v>
      </c>
      <c r="AK306" s="352">
        <f>SUMPRODUCT(LEN($AD306:$AD309)-LEN(SUBSTITUTE($AD306:$AD309,"A", "")))</f>
        <v>0</v>
      </c>
      <c r="AL306" s="335">
        <f>SUMPRODUCT(LEN($AC306:$AC309)-LEN(SUBSTITUTE($AC306:$AC309,"A", "")))</f>
        <v>0</v>
      </c>
      <c r="AM306" s="349">
        <f>SUMPRODUCT(LEN($M306:$AA309)-LEN(SUBSTITUTE($M306:$AA309,"S", "")))</f>
        <v>0</v>
      </c>
      <c r="AN306" s="352">
        <f>SUMPRODUCT(LEN($AD306:$AD309)-LEN(SUBSTITUTE($AD306:$AD309,"S", "")))</f>
        <v>0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0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0.45" customHeight="1" thickBot="1" x14ac:dyDescent="0.25">
      <c r="B307" s="30"/>
      <c r="C307" s="339"/>
      <c r="D307" s="37"/>
      <c r="E307" s="36"/>
      <c r="F307" s="36"/>
      <c r="G307" s="35"/>
      <c r="H307" s="359"/>
      <c r="I307" s="343"/>
      <c r="J307" s="343"/>
      <c r="K307" s="343"/>
      <c r="L307" s="33" t="s">
        <v>122</v>
      </c>
      <c r="M307" s="55" t="s">
        <v>132</v>
      </c>
      <c r="N307" s="33" t="s">
        <v>121</v>
      </c>
      <c r="O307" s="32"/>
      <c r="P307" s="33" t="s">
        <v>120</v>
      </c>
      <c r="Q307" s="32"/>
      <c r="R307" s="33" t="s">
        <v>119</v>
      </c>
      <c r="S307" s="32"/>
      <c r="T307" s="33" t="s">
        <v>118</v>
      </c>
      <c r="U307" s="32"/>
      <c r="V307" s="33" t="s">
        <v>117</v>
      </c>
      <c r="W307" s="32"/>
      <c r="X307" s="33" t="s">
        <v>116</v>
      </c>
      <c r="Y307" s="32"/>
      <c r="Z307" s="33" t="s">
        <v>115</v>
      </c>
      <c r="AA307" s="32"/>
      <c r="AB307" s="31"/>
      <c r="AC307" s="32"/>
      <c r="AD307" s="31"/>
      <c r="AE307" s="22"/>
      <c r="AF307" s="347"/>
      <c r="AG307" s="347"/>
      <c r="AH307" s="21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0.45" customHeight="1" x14ac:dyDescent="0.2">
      <c r="B308" s="30"/>
      <c r="C308" s="340"/>
      <c r="D308" s="29"/>
      <c r="E308" s="28"/>
      <c r="F308" s="28"/>
      <c r="G308" s="27"/>
      <c r="H308" s="360"/>
      <c r="I308" s="344"/>
      <c r="J308" s="344"/>
      <c r="K308" s="344"/>
      <c r="L308" s="25" t="s">
        <v>114</v>
      </c>
      <c r="M308" s="26" t="s">
        <v>113</v>
      </c>
      <c r="N308" s="25" t="s">
        <v>112</v>
      </c>
      <c r="O308" s="24"/>
      <c r="P308" s="25" t="s">
        <v>111</v>
      </c>
      <c r="Q308" s="24"/>
      <c r="R308" s="25" t="s">
        <v>110</v>
      </c>
      <c r="S308" s="24"/>
      <c r="T308" s="25" t="s">
        <v>109</v>
      </c>
      <c r="U308" s="24"/>
      <c r="V308" s="25" t="s">
        <v>108</v>
      </c>
      <c r="W308" s="24"/>
      <c r="X308" s="25" t="s">
        <v>107</v>
      </c>
      <c r="Y308" s="24"/>
      <c r="Z308" s="25" t="s">
        <v>106</v>
      </c>
      <c r="AA308" s="24"/>
      <c r="AB308" s="23"/>
      <c r="AC308" s="24"/>
      <c r="AD308" s="23"/>
      <c r="AE308" s="22"/>
      <c r="AF308" s="347"/>
      <c r="AG308" s="347"/>
      <c r="AH308" s="21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1" customHeight="1" thickBot="1" x14ac:dyDescent="0.25">
      <c r="B309" s="20"/>
      <c r="C309" s="341"/>
      <c r="D309" s="19"/>
      <c r="E309" s="18"/>
      <c r="F309" s="18"/>
      <c r="G309" s="17"/>
      <c r="H309" s="361"/>
      <c r="I309" s="345"/>
      <c r="J309" s="345"/>
      <c r="K309" s="345"/>
      <c r="L309" s="15" t="s">
        <v>105</v>
      </c>
      <c r="M309" s="118" t="s">
        <v>113</v>
      </c>
      <c r="N309" s="15" t="s">
        <v>104</v>
      </c>
      <c r="O309" s="13"/>
      <c r="P309" s="15" t="s">
        <v>103</v>
      </c>
      <c r="Q309" s="13"/>
      <c r="R309" s="15" t="s">
        <v>102</v>
      </c>
      <c r="S309" s="13"/>
      <c r="T309" s="15">
        <v>20</v>
      </c>
      <c r="U309" s="13"/>
      <c r="V309" s="15" t="s">
        <v>101</v>
      </c>
      <c r="W309" s="13"/>
      <c r="X309" s="15" t="s">
        <v>100</v>
      </c>
      <c r="Y309" s="13"/>
      <c r="Z309" s="15" t="s">
        <v>99</v>
      </c>
      <c r="AA309" s="13"/>
      <c r="AB309" s="14"/>
      <c r="AC309" s="13"/>
      <c r="AD309" s="12"/>
      <c r="AE309" s="11"/>
      <c r="AF309" s="348"/>
      <c r="AG309" s="348"/>
      <c r="AH309" s="10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112" t="s">
        <v>170</v>
      </c>
      <c r="F310" s="111"/>
      <c r="G310" s="110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107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96">
        <v>159</v>
      </c>
      <c r="E311" s="369">
        <v>436.98</v>
      </c>
      <c r="F311" s="370"/>
      <c r="G311" s="371"/>
      <c r="H311" s="95" t="s">
        <v>139</v>
      </c>
      <c r="I311" s="94"/>
      <c r="J311" s="94"/>
      <c r="K311" s="93"/>
      <c r="L311" s="92"/>
      <c r="M311" s="88"/>
      <c r="N311" s="92"/>
      <c r="O311" s="89"/>
      <c r="P311" s="92"/>
      <c r="Q311" s="89"/>
      <c r="R311" s="92"/>
      <c r="S311" s="89"/>
      <c r="T311" s="92"/>
      <c r="U311" s="89"/>
      <c r="V311" s="92"/>
      <c r="W311" s="89"/>
      <c r="X311" s="92"/>
      <c r="Y311" s="89"/>
      <c r="Z311" s="92"/>
      <c r="AA311" s="91"/>
      <c r="AB311" s="90" t="s">
        <v>138</v>
      </c>
      <c r="AC311" s="89"/>
      <c r="AD311" s="89"/>
      <c r="AE311" s="88"/>
      <c r="AF311" s="87"/>
      <c r="AG311" s="87"/>
      <c r="AH311" s="67"/>
      <c r="AI311" s="86" t="s">
        <v>137</v>
      </c>
      <c r="AJ311" s="85">
        <f t="shared" ref="AJ311:BB311" si="40">SUM(AJ313:AJ324)</f>
        <v>1</v>
      </c>
      <c r="AK311" s="84">
        <f t="shared" si="40"/>
        <v>0</v>
      </c>
      <c r="AL311" s="83">
        <f t="shared" si="40"/>
        <v>0</v>
      </c>
      <c r="AM311" s="85">
        <f t="shared" si="40"/>
        <v>0</v>
      </c>
      <c r="AN311" s="84">
        <f t="shared" si="40"/>
        <v>0</v>
      </c>
      <c r="AO311" s="83">
        <f t="shared" si="40"/>
        <v>0</v>
      </c>
      <c r="AP311" s="85">
        <f t="shared" si="40"/>
        <v>0</v>
      </c>
      <c r="AQ311" s="84">
        <f t="shared" si="40"/>
        <v>0</v>
      </c>
      <c r="AR311" s="83">
        <f t="shared" si="40"/>
        <v>0</v>
      </c>
      <c r="AS311" s="85">
        <f t="shared" si="40"/>
        <v>0</v>
      </c>
      <c r="AT311" s="84">
        <f t="shared" si="40"/>
        <v>0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0</v>
      </c>
      <c r="AZ311" s="81">
        <f t="shared" si="40"/>
        <v>0</v>
      </c>
      <c r="BA311" s="81">
        <f t="shared" si="40"/>
        <v>0</v>
      </c>
      <c r="BB311" s="80">
        <f t="shared" si="40"/>
        <v>0</v>
      </c>
      <c r="BC311" s="79" t="s">
        <v>136</v>
      </c>
      <c r="BF311" s="5">
        <f>SUM(AJ311:AL311)/$BG$5</f>
        <v>0.33333333333333331</v>
      </c>
      <c r="BG311" s="5">
        <f>SUM(AM311:AO311,AY311)/$BG$5</f>
        <v>0</v>
      </c>
      <c r="BH311" s="5">
        <f>SUM(AP311:AR311,AZ311)/$BG$5</f>
        <v>0</v>
      </c>
      <c r="BI311" s="5">
        <f>SUM(AS311:AU311,BA311)/$BG$5</f>
        <v>0</v>
      </c>
      <c r="BJ311" s="5">
        <f>SUM(AV311:AX311,BB311)/$BG$5</f>
        <v>0</v>
      </c>
    </row>
    <row r="312" spans="2:62" ht="37.5" thickBot="1" x14ac:dyDescent="0.3">
      <c r="B312" s="78"/>
      <c r="C312" s="77"/>
      <c r="D312" s="76"/>
      <c r="E312" s="75"/>
      <c r="F312" s="75"/>
      <c r="G312" s="74"/>
      <c r="H312" s="73"/>
      <c r="I312" s="70"/>
      <c r="J312" s="70"/>
      <c r="K312" s="72"/>
      <c r="L312" s="70"/>
      <c r="M312" s="69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1"/>
      <c r="AC312" s="70"/>
      <c r="AD312" s="70"/>
      <c r="AE312" s="69"/>
      <c r="AF312" s="68"/>
      <c r="AG312" s="68"/>
      <c r="AH312" s="67"/>
      <c r="AI312" s="66" t="s">
        <v>135</v>
      </c>
      <c r="AJ312" s="65">
        <f t="shared" ref="AJ312:BB312" si="41">AJ311/3</f>
        <v>0.33333333333333331</v>
      </c>
      <c r="AK312" s="64">
        <f t="shared" si="41"/>
        <v>0</v>
      </c>
      <c r="AL312" s="63">
        <f t="shared" si="41"/>
        <v>0</v>
      </c>
      <c r="AM312" s="65">
        <f t="shared" si="41"/>
        <v>0</v>
      </c>
      <c r="AN312" s="64">
        <f t="shared" si="41"/>
        <v>0</v>
      </c>
      <c r="AO312" s="63">
        <f t="shared" si="41"/>
        <v>0</v>
      </c>
      <c r="AP312" s="65">
        <f t="shared" si="41"/>
        <v>0</v>
      </c>
      <c r="AQ312" s="64">
        <f t="shared" si="41"/>
        <v>0</v>
      </c>
      <c r="AR312" s="63">
        <f t="shared" si="41"/>
        <v>0</v>
      </c>
      <c r="AS312" s="65">
        <f t="shared" si="41"/>
        <v>0</v>
      </c>
      <c r="AT312" s="64">
        <f t="shared" si="41"/>
        <v>0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</v>
      </c>
      <c r="AZ312" s="61">
        <f t="shared" si="41"/>
        <v>0</v>
      </c>
      <c r="BA312" s="61">
        <f t="shared" si="41"/>
        <v>0</v>
      </c>
      <c r="BB312" s="60">
        <f t="shared" si="41"/>
        <v>0</v>
      </c>
      <c r="BC312" s="59" t="s">
        <v>134</v>
      </c>
    </row>
    <row r="313" spans="2:62" ht="20.45" customHeight="1" x14ac:dyDescent="0.2">
      <c r="B313" s="30"/>
      <c r="C313" s="338">
        <v>1</v>
      </c>
      <c r="D313" s="46"/>
      <c r="E313" s="45"/>
      <c r="F313" s="45"/>
      <c r="G313" s="44"/>
      <c r="H313" s="358" t="s">
        <v>133</v>
      </c>
      <c r="I313" s="342">
        <v>16</v>
      </c>
      <c r="J313" s="342">
        <v>8</v>
      </c>
      <c r="K313" s="342">
        <v>5</v>
      </c>
      <c r="L313" s="42" t="s">
        <v>131</v>
      </c>
      <c r="M313" s="43" t="s">
        <v>132</v>
      </c>
      <c r="N313" s="42" t="s">
        <v>129</v>
      </c>
      <c r="O313" s="41"/>
      <c r="P313" s="42" t="s">
        <v>128</v>
      </c>
      <c r="Q313" s="41"/>
      <c r="R313" s="42" t="s">
        <v>127</v>
      </c>
      <c r="S313" s="41"/>
      <c r="T313" s="42" t="s">
        <v>126</v>
      </c>
      <c r="U313" s="41"/>
      <c r="V313" s="42" t="s">
        <v>125</v>
      </c>
      <c r="W313" s="41"/>
      <c r="X313" s="42" t="s">
        <v>124</v>
      </c>
      <c r="Y313" s="41"/>
      <c r="Z313" s="42" t="s">
        <v>123</v>
      </c>
      <c r="AA313" s="41"/>
      <c r="AB313" s="40"/>
      <c r="AC313" s="41"/>
      <c r="AD313" s="40"/>
      <c r="AE313" s="58"/>
      <c r="AF313" s="346"/>
      <c r="AG313" s="346"/>
      <c r="AH313" s="38"/>
      <c r="AI313" s="9"/>
      <c r="AJ313" s="349">
        <f>SUMPRODUCT(LEN($M313:$AA316)-LEN(SUBSTITUTE($M313:$AA316,"A", "")))</f>
        <v>1</v>
      </c>
      <c r="AK313" s="352">
        <f>SUMPRODUCT(LEN($AD313:$AD316)-LEN(SUBSTITUTE($AD313:$AD316,"A", "")))</f>
        <v>0</v>
      </c>
      <c r="AL313" s="335">
        <f>SUMPRODUCT(LEN($AC313:$AC316)-LEN(SUBSTITUTE($AC313:$AC316,"A", "")))</f>
        <v>0</v>
      </c>
      <c r="AM313" s="349">
        <f>SUMPRODUCT(LEN($M313:$AA316)-LEN(SUBSTITUTE($M313:$AA316,"S", "")))</f>
        <v>0</v>
      </c>
      <c r="AN313" s="352">
        <f>SUMPRODUCT(LEN($AD313:$AD316)-LEN(SUBSTITUTE($AD313:$AD316,"S", "")))</f>
        <v>0</v>
      </c>
      <c r="AO313" s="335">
        <f>SUMPRODUCT(LEN($AC313:$AC316)-LEN(SUBSTITUTE($AC313:$AC316,"S", "")))</f>
        <v>0</v>
      </c>
      <c r="AP313" s="349">
        <f>SUMPRODUCT(LEN($M313:$AA316)-LEN(SUBSTITUTE($M313:$AA316,"F", "")))</f>
        <v>0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0</v>
      </c>
      <c r="AT313" s="352">
        <f>SUMPRODUCT(LEN($AD313:$AD316)-LEN(SUBSTITUTE($AD313:$AD316,"G", "")))</f>
        <v>0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0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0</v>
      </c>
      <c r="BB313" s="413">
        <f>SUMPRODUCT(LEN($AE313:$AE316)-LEN(SUBSTITUTE($AE313:$AE316,"M", "")))</f>
        <v>0</v>
      </c>
    </row>
    <row r="314" spans="2:62" ht="20.45" customHeight="1" thickBot="1" x14ac:dyDescent="0.25">
      <c r="B314" s="30"/>
      <c r="C314" s="339"/>
      <c r="D314" s="37"/>
      <c r="E314" s="36"/>
      <c r="F314" s="36"/>
      <c r="G314" s="35"/>
      <c r="H314" s="359"/>
      <c r="I314" s="343"/>
      <c r="J314" s="343"/>
      <c r="K314" s="343"/>
      <c r="L314" s="33" t="s">
        <v>122</v>
      </c>
      <c r="M314" s="34" t="s">
        <v>113</v>
      </c>
      <c r="N314" s="33" t="s">
        <v>121</v>
      </c>
      <c r="O314" s="32"/>
      <c r="P314" s="33" t="s">
        <v>120</v>
      </c>
      <c r="Q314" s="32"/>
      <c r="R314" s="33" t="s">
        <v>119</v>
      </c>
      <c r="S314" s="32"/>
      <c r="T314" s="33" t="s">
        <v>118</v>
      </c>
      <c r="U314" s="32"/>
      <c r="V314" s="33" t="s">
        <v>117</v>
      </c>
      <c r="W314" s="32"/>
      <c r="X314" s="33" t="s">
        <v>116</v>
      </c>
      <c r="Y314" s="32"/>
      <c r="Z314" s="33" t="s">
        <v>115</v>
      </c>
      <c r="AA314" s="32"/>
      <c r="AB314" s="31"/>
      <c r="AC314" s="32"/>
      <c r="AD314" s="31"/>
      <c r="AE314" s="57"/>
      <c r="AF314" s="347"/>
      <c r="AG314" s="347"/>
      <c r="AH314" s="21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0.45" customHeight="1" x14ac:dyDescent="0.2">
      <c r="B315" s="30"/>
      <c r="C315" s="340"/>
      <c r="D315" s="29"/>
      <c r="E315" s="28"/>
      <c r="F315" s="28"/>
      <c r="G315" s="27"/>
      <c r="H315" s="360">
        <v>159</v>
      </c>
      <c r="I315" s="344"/>
      <c r="J315" s="344"/>
      <c r="K315" s="344"/>
      <c r="L315" s="25" t="s">
        <v>114</v>
      </c>
      <c r="M315" s="26" t="s">
        <v>113</v>
      </c>
      <c r="N315" s="25" t="s">
        <v>112</v>
      </c>
      <c r="O315" s="24"/>
      <c r="P315" s="25" t="s">
        <v>111</v>
      </c>
      <c r="Q315" s="24"/>
      <c r="R315" s="25" t="s">
        <v>110</v>
      </c>
      <c r="S315" s="24"/>
      <c r="T315" s="25" t="s">
        <v>109</v>
      </c>
      <c r="U315" s="24"/>
      <c r="V315" s="25" t="s">
        <v>108</v>
      </c>
      <c r="W315" s="24"/>
      <c r="X315" s="25" t="s">
        <v>107</v>
      </c>
      <c r="Y315" s="24"/>
      <c r="Z315" s="25" t="s">
        <v>106</v>
      </c>
      <c r="AA315" s="24"/>
      <c r="AB315" s="23"/>
      <c r="AC315" s="24"/>
      <c r="AD315" s="23"/>
      <c r="AE315" s="57"/>
      <c r="AF315" s="347"/>
      <c r="AG315" s="347"/>
      <c r="AH315" s="21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1" customHeight="1" thickBot="1" x14ac:dyDescent="0.25">
      <c r="B316" s="30"/>
      <c r="C316" s="355"/>
      <c r="D316" s="54"/>
      <c r="E316" s="53"/>
      <c r="F316" s="53"/>
      <c r="G316" s="52"/>
      <c r="H316" s="361"/>
      <c r="I316" s="356"/>
      <c r="J316" s="356"/>
      <c r="K316" s="356"/>
      <c r="L316" s="50" t="s">
        <v>105</v>
      </c>
      <c r="M316" s="51"/>
      <c r="N316" s="50" t="s">
        <v>104</v>
      </c>
      <c r="O316" s="49"/>
      <c r="P316" s="50" t="s">
        <v>103</v>
      </c>
      <c r="Q316" s="49"/>
      <c r="R316" s="50" t="s">
        <v>102</v>
      </c>
      <c r="S316" s="49"/>
      <c r="T316" s="50">
        <v>20</v>
      </c>
      <c r="U316" s="49"/>
      <c r="V316" s="50" t="s">
        <v>101</v>
      </c>
      <c r="W316" s="49"/>
      <c r="X316" s="50" t="s">
        <v>100</v>
      </c>
      <c r="Y316" s="49"/>
      <c r="Z316" s="50" t="s">
        <v>99</v>
      </c>
      <c r="AA316" s="49"/>
      <c r="AB316" s="14"/>
      <c r="AC316" s="49"/>
      <c r="AD316" s="14"/>
      <c r="AE316" s="56"/>
      <c r="AF316" s="357"/>
      <c r="AG316" s="357"/>
      <c r="AH316" s="47"/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0.45" customHeight="1" x14ac:dyDescent="0.2">
      <c r="B317" s="30"/>
      <c r="C317" s="338">
        <v>2</v>
      </c>
      <c r="D317" s="46"/>
      <c r="E317" s="45"/>
      <c r="F317" s="45"/>
      <c r="G317" s="44"/>
      <c r="H317" s="358"/>
      <c r="I317" s="342">
        <v>15</v>
      </c>
      <c r="J317" s="342">
        <v>8</v>
      </c>
      <c r="K317" s="342">
        <v>6</v>
      </c>
      <c r="L317" s="42" t="s">
        <v>131</v>
      </c>
      <c r="M317" s="115" t="s">
        <v>113</v>
      </c>
      <c r="N317" s="42" t="s">
        <v>129</v>
      </c>
      <c r="O317" s="41"/>
      <c r="P317" s="42" t="s">
        <v>128</v>
      </c>
      <c r="Q317" s="41"/>
      <c r="R317" s="42" t="s">
        <v>127</v>
      </c>
      <c r="S317" s="41"/>
      <c r="T317" s="42" t="s">
        <v>126</v>
      </c>
      <c r="U317" s="41"/>
      <c r="V317" s="42" t="s">
        <v>125</v>
      </c>
      <c r="W317" s="41"/>
      <c r="X317" s="42" t="s">
        <v>124</v>
      </c>
      <c r="Y317" s="41"/>
      <c r="Z317" s="42" t="s">
        <v>123</v>
      </c>
      <c r="AA317" s="41"/>
      <c r="AB317" s="40"/>
      <c r="AC317" s="41"/>
      <c r="AD317" s="40"/>
      <c r="AE317" s="39"/>
      <c r="AF317" s="346"/>
      <c r="AG317" s="346"/>
      <c r="AH317" s="38"/>
      <c r="AI317" s="9"/>
      <c r="AJ317" s="349">
        <f>SUMPRODUCT(LEN($M317:$AA320)-LEN(SUBSTITUTE($M317:$AA320,"A", "")))</f>
        <v>0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0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0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0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0.45" customHeight="1" thickBot="1" x14ac:dyDescent="0.25">
      <c r="B318" s="30"/>
      <c r="C318" s="339"/>
      <c r="D318" s="37"/>
      <c r="E318" s="36"/>
      <c r="F318" s="36"/>
      <c r="G318" s="35"/>
      <c r="H318" s="359"/>
      <c r="I318" s="343"/>
      <c r="J318" s="343"/>
      <c r="K318" s="343"/>
      <c r="L318" s="33" t="s">
        <v>122</v>
      </c>
      <c r="M318" s="34" t="s">
        <v>113</v>
      </c>
      <c r="N318" s="33" t="s">
        <v>121</v>
      </c>
      <c r="O318" s="32"/>
      <c r="P318" s="33" t="s">
        <v>120</v>
      </c>
      <c r="Q318" s="32"/>
      <c r="R318" s="33" t="s">
        <v>119</v>
      </c>
      <c r="S318" s="32"/>
      <c r="T318" s="33" t="s">
        <v>118</v>
      </c>
      <c r="U318" s="32"/>
      <c r="V318" s="33" t="s">
        <v>117</v>
      </c>
      <c r="W318" s="32"/>
      <c r="X318" s="33" t="s">
        <v>116</v>
      </c>
      <c r="Y318" s="32"/>
      <c r="Z318" s="33" t="s">
        <v>115</v>
      </c>
      <c r="AA318" s="32"/>
      <c r="AB318" s="31"/>
      <c r="AC318" s="32"/>
      <c r="AD318" s="31"/>
      <c r="AE318" s="22"/>
      <c r="AF318" s="347"/>
      <c r="AG318" s="347"/>
      <c r="AH318" s="21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0.45" customHeight="1" x14ac:dyDescent="0.2">
      <c r="B319" s="30"/>
      <c r="C319" s="340"/>
      <c r="D319" s="29"/>
      <c r="E319" s="28"/>
      <c r="F319" s="28"/>
      <c r="G319" s="27"/>
      <c r="H319" s="360"/>
      <c r="I319" s="344"/>
      <c r="J319" s="344"/>
      <c r="K319" s="344"/>
      <c r="L319" s="25" t="s">
        <v>114</v>
      </c>
      <c r="M319" s="114"/>
      <c r="N319" s="25" t="s">
        <v>112</v>
      </c>
      <c r="O319" s="24"/>
      <c r="P319" s="25" t="s">
        <v>111</v>
      </c>
      <c r="Q319" s="24"/>
      <c r="R319" s="25" t="s">
        <v>110</v>
      </c>
      <c r="S319" s="24"/>
      <c r="T319" s="25" t="s">
        <v>109</v>
      </c>
      <c r="U319" s="24"/>
      <c r="V319" s="25" t="s">
        <v>108</v>
      </c>
      <c r="W319" s="24"/>
      <c r="X319" s="25" t="s">
        <v>107</v>
      </c>
      <c r="Y319" s="24"/>
      <c r="Z319" s="25" t="s">
        <v>106</v>
      </c>
      <c r="AA319" s="24"/>
      <c r="AB319" s="23"/>
      <c r="AC319" s="24"/>
      <c r="AD319" s="23"/>
      <c r="AE319" s="22"/>
      <c r="AF319" s="347"/>
      <c r="AG319" s="347"/>
      <c r="AH319" s="21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1" customHeight="1" thickBot="1" x14ac:dyDescent="0.25">
      <c r="B320" s="30"/>
      <c r="C320" s="355"/>
      <c r="D320" s="54"/>
      <c r="E320" s="53"/>
      <c r="F320" s="53"/>
      <c r="G320" s="52"/>
      <c r="H320" s="361"/>
      <c r="I320" s="356"/>
      <c r="J320" s="356"/>
      <c r="K320" s="356"/>
      <c r="L320" s="50" t="s">
        <v>105</v>
      </c>
      <c r="M320" s="51"/>
      <c r="N320" s="50" t="s">
        <v>104</v>
      </c>
      <c r="O320" s="49"/>
      <c r="P320" s="50" t="s">
        <v>103</v>
      </c>
      <c r="Q320" s="49"/>
      <c r="R320" s="50" t="s">
        <v>102</v>
      </c>
      <c r="S320" s="49"/>
      <c r="T320" s="50">
        <v>20</v>
      </c>
      <c r="U320" s="49"/>
      <c r="V320" s="50" t="s">
        <v>101</v>
      </c>
      <c r="W320" s="49"/>
      <c r="X320" s="50" t="s">
        <v>100</v>
      </c>
      <c r="Y320" s="49"/>
      <c r="Z320" s="50" t="s">
        <v>99</v>
      </c>
      <c r="AA320" s="49"/>
      <c r="AB320" s="14"/>
      <c r="AC320" s="49"/>
      <c r="AD320" s="14"/>
      <c r="AE320" s="48"/>
      <c r="AF320" s="357"/>
      <c r="AG320" s="357"/>
      <c r="AH320" s="47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0.45" customHeight="1" x14ac:dyDescent="0.2">
      <c r="B321" s="30"/>
      <c r="C321" s="338">
        <v>3</v>
      </c>
      <c r="D321" s="46"/>
      <c r="E321" s="45"/>
      <c r="F321" s="45"/>
      <c r="G321" s="44"/>
      <c r="H321" s="358"/>
      <c r="I321" s="342">
        <v>12</v>
      </c>
      <c r="J321" s="342">
        <v>7</v>
      </c>
      <c r="K321" s="342" t="s">
        <v>95</v>
      </c>
      <c r="L321" s="42" t="s">
        <v>131</v>
      </c>
      <c r="M321" s="43"/>
      <c r="N321" s="42" t="s">
        <v>129</v>
      </c>
      <c r="O321" s="41"/>
      <c r="P321" s="42" t="s">
        <v>128</v>
      </c>
      <c r="Q321" s="41"/>
      <c r="R321" s="42" t="s">
        <v>127</v>
      </c>
      <c r="S321" s="41"/>
      <c r="T321" s="42" t="s">
        <v>126</v>
      </c>
      <c r="U321" s="41"/>
      <c r="V321" s="42" t="s">
        <v>125</v>
      </c>
      <c r="W321" s="41"/>
      <c r="X321" s="42" t="s">
        <v>124</v>
      </c>
      <c r="Y321" s="41"/>
      <c r="Z321" s="42" t="s">
        <v>123</v>
      </c>
      <c r="AA321" s="41"/>
      <c r="AB321" s="40"/>
      <c r="AC321" s="41"/>
      <c r="AD321" s="40"/>
      <c r="AE321" s="39"/>
      <c r="AF321" s="346"/>
      <c r="AG321" s="346"/>
      <c r="AH321" s="38"/>
      <c r="AI321" s="9"/>
      <c r="AJ321" s="349">
        <f>SUMPRODUCT(LEN($M321:$AA324)-LEN(SUBSTITUTE($M321:$AA324,"A", "")))</f>
        <v>0</v>
      </c>
      <c r="AK321" s="352">
        <f>SUMPRODUCT(LEN($AD321:$AD324)-LEN(SUBSTITUTE($AD321:$AD324,"A", "")))</f>
        <v>0</v>
      </c>
      <c r="AL321" s="335">
        <f>SUMPRODUCT(LEN($AC321:$AC324)-LEN(SUBSTITUTE($AC321:$AC324,"A", "")))</f>
        <v>0</v>
      </c>
      <c r="AM321" s="349">
        <f>SUMPRODUCT(LEN($M321:$AA324)-LEN(SUBSTITUTE($M321:$AA324,"S", "")))</f>
        <v>0</v>
      </c>
      <c r="AN321" s="352">
        <f>SUMPRODUCT(LEN($AD321:$AD324)-LEN(SUBSTITUTE($AD321:$AD324,"S", "")))</f>
        <v>0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0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0.45" customHeight="1" thickBot="1" x14ac:dyDescent="0.25">
      <c r="B322" s="30"/>
      <c r="C322" s="339"/>
      <c r="D322" s="37"/>
      <c r="E322" s="36"/>
      <c r="F322" s="36"/>
      <c r="G322" s="35"/>
      <c r="H322" s="359"/>
      <c r="I322" s="343"/>
      <c r="J322" s="343"/>
      <c r="K322" s="343"/>
      <c r="L322" s="33" t="s">
        <v>122</v>
      </c>
      <c r="M322" s="55"/>
      <c r="N322" s="33" t="s">
        <v>121</v>
      </c>
      <c r="O322" s="32"/>
      <c r="P322" s="33" t="s">
        <v>120</v>
      </c>
      <c r="Q322" s="32"/>
      <c r="R322" s="33" t="s">
        <v>119</v>
      </c>
      <c r="S322" s="32"/>
      <c r="T322" s="33" t="s">
        <v>118</v>
      </c>
      <c r="U322" s="32"/>
      <c r="V322" s="33" t="s">
        <v>117</v>
      </c>
      <c r="W322" s="32"/>
      <c r="X322" s="33" t="s">
        <v>116</v>
      </c>
      <c r="Y322" s="32"/>
      <c r="Z322" s="33" t="s">
        <v>115</v>
      </c>
      <c r="AA322" s="32"/>
      <c r="AB322" s="31"/>
      <c r="AC322" s="32"/>
      <c r="AD322" s="31"/>
      <c r="AE322" s="22"/>
      <c r="AF322" s="347"/>
      <c r="AG322" s="347"/>
      <c r="AH322" s="21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0.45" customHeight="1" x14ac:dyDescent="0.2">
      <c r="B323" s="30"/>
      <c r="C323" s="340"/>
      <c r="D323" s="29"/>
      <c r="E323" s="28"/>
      <c r="F323" s="28"/>
      <c r="G323" s="27"/>
      <c r="H323" s="360"/>
      <c r="I323" s="344"/>
      <c r="J323" s="344"/>
      <c r="K323" s="344"/>
      <c r="L323" s="25" t="s">
        <v>114</v>
      </c>
      <c r="M323" s="114"/>
      <c r="N323" s="25" t="s">
        <v>112</v>
      </c>
      <c r="O323" s="24"/>
      <c r="P323" s="25" t="s">
        <v>111</v>
      </c>
      <c r="Q323" s="24"/>
      <c r="R323" s="25" t="s">
        <v>110</v>
      </c>
      <c r="S323" s="24"/>
      <c r="T323" s="25" t="s">
        <v>109</v>
      </c>
      <c r="U323" s="24"/>
      <c r="V323" s="25" t="s">
        <v>108</v>
      </c>
      <c r="W323" s="24"/>
      <c r="X323" s="25" t="s">
        <v>107</v>
      </c>
      <c r="Y323" s="24"/>
      <c r="Z323" s="25" t="s">
        <v>106</v>
      </c>
      <c r="AA323" s="24"/>
      <c r="AB323" s="23"/>
      <c r="AC323" s="24"/>
      <c r="AD323" s="23"/>
      <c r="AE323" s="22"/>
      <c r="AF323" s="347"/>
      <c r="AG323" s="347"/>
      <c r="AH323" s="21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1" customHeight="1" thickBot="1" x14ac:dyDescent="0.25">
      <c r="B324" s="20"/>
      <c r="C324" s="341"/>
      <c r="D324" s="19"/>
      <c r="E324" s="18"/>
      <c r="F324" s="18"/>
      <c r="G324" s="17"/>
      <c r="H324" s="361"/>
      <c r="I324" s="345"/>
      <c r="J324" s="345"/>
      <c r="K324" s="345"/>
      <c r="L324" s="15" t="s">
        <v>105</v>
      </c>
      <c r="M324" s="16"/>
      <c r="N324" s="15" t="s">
        <v>104</v>
      </c>
      <c r="O324" s="13"/>
      <c r="P324" s="15" t="s">
        <v>103</v>
      </c>
      <c r="Q324" s="13"/>
      <c r="R324" s="15" t="s">
        <v>102</v>
      </c>
      <c r="S324" s="13"/>
      <c r="T324" s="15">
        <v>20</v>
      </c>
      <c r="U324" s="13"/>
      <c r="V324" s="15" t="s">
        <v>101</v>
      </c>
      <c r="W324" s="13"/>
      <c r="X324" s="15" t="s">
        <v>100</v>
      </c>
      <c r="Y324" s="13"/>
      <c r="Z324" s="15" t="s">
        <v>99</v>
      </c>
      <c r="AA324" s="13"/>
      <c r="AB324" s="14"/>
      <c r="AC324" s="13"/>
      <c r="AD324" s="12"/>
      <c r="AE324" s="11"/>
      <c r="AF324" s="348"/>
      <c r="AG324" s="348"/>
      <c r="AH324" s="10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112" t="s">
        <v>170</v>
      </c>
      <c r="F325" s="111"/>
      <c r="G325" s="110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107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96">
        <v>159</v>
      </c>
      <c r="E326" s="369">
        <v>394.13</v>
      </c>
      <c r="F326" s="370"/>
      <c r="G326" s="371"/>
      <c r="H326" s="95" t="s">
        <v>139</v>
      </c>
      <c r="I326" s="94"/>
      <c r="J326" s="94"/>
      <c r="K326" s="93"/>
      <c r="L326" s="92"/>
      <c r="M326" s="88"/>
      <c r="N326" s="92"/>
      <c r="O326" s="89"/>
      <c r="P326" s="92"/>
      <c r="Q326" s="89"/>
      <c r="R326" s="92"/>
      <c r="S326" s="89"/>
      <c r="T326" s="92"/>
      <c r="U326" s="89"/>
      <c r="V326" s="92"/>
      <c r="W326" s="89"/>
      <c r="X326" s="92"/>
      <c r="Y326" s="89"/>
      <c r="Z326" s="92"/>
      <c r="AA326" s="91"/>
      <c r="AB326" s="90" t="s">
        <v>138</v>
      </c>
      <c r="AC326" s="89"/>
      <c r="AD326" s="89"/>
      <c r="AE326" s="88"/>
      <c r="AF326" s="87"/>
      <c r="AG326" s="87"/>
      <c r="AH326" s="67"/>
      <c r="AI326" s="86" t="s">
        <v>137</v>
      </c>
      <c r="AJ326" s="85">
        <f t="shared" ref="AJ326:BB326" si="42">SUM(AJ328:AJ339)</f>
        <v>2</v>
      </c>
      <c r="AK326" s="84">
        <f t="shared" si="42"/>
        <v>0</v>
      </c>
      <c r="AL326" s="83">
        <f t="shared" si="42"/>
        <v>0</v>
      </c>
      <c r="AM326" s="85">
        <f t="shared" si="42"/>
        <v>0</v>
      </c>
      <c r="AN326" s="84">
        <f t="shared" si="42"/>
        <v>0</v>
      </c>
      <c r="AO326" s="83">
        <f t="shared" si="42"/>
        <v>0</v>
      </c>
      <c r="AP326" s="85">
        <f t="shared" si="42"/>
        <v>0</v>
      </c>
      <c r="AQ326" s="84">
        <f t="shared" si="42"/>
        <v>0</v>
      </c>
      <c r="AR326" s="83">
        <f t="shared" si="42"/>
        <v>0</v>
      </c>
      <c r="AS326" s="85">
        <f t="shared" si="42"/>
        <v>0</v>
      </c>
      <c r="AT326" s="84">
        <f t="shared" si="42"/>
        <v>0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0</v>
      </c>
      <c r="AZ326" s="81">
        <f t="shared" si="42"/>
        <v>0</v>
      </c>
      <c r="BA326" s="81">
        <f t="shared" si="42"/>
        <v>0</v>
      </c>
      <c r="BB326" s="80">
        <f t="shared" si="42"/>
        <v>0</v>
      </c>
      <c r="BC326" s="79" t="s">
        <v>136</v>
      </c>
      <c r="BF326" s="5">
        <f>SUM(AJ326:AL326)/$BG$5</f>
        <v>0.66666666666666663</v>
      </c>
      <c r="BG326" s="5">
        <f>SUM(AM326:AO326,AY326)/$BG$5</f>
        <v>0</v>
      </c>
      <c r="BH326" s="5">
        <f>SUM(AP326:AR326,AZ326)/$BG$5</f>
        <v>0</v>
      </c>
      <c r="BI326" s="5">
        <f>SUM(AS326:AU326,BA326)/$BG$5</f>
        <v>0</v>
      </c>
      <c r="BJ326" s="5">
        <f>SUM(AV326:AX326,BB326)/$BG$5</f>
        <v>0</v>
      </c>
    </row>
    <row r="327" spans="2:62" ht="37.5" thickBot="1" x14ac:dyDescent="0.3">
      <c r="B327" s="78"/>
      <c r="C327" s="77"/>
      <c r="D327" s="76"/>
      <c r="E327" s="75"/>
      <c r="F327" s="75"/>
      <c r="G327" s="74"/>
      <c r="H327" s="73"/>
      <c r="I327" s="70"/>
      <c r="J327" s="70"/>
      <c r="K327" s="72"/>
      <c r="L327" s="70"/>
      <c r="M327" s="69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1"/>
      <c r="AC327" s="70"/>
      <c r="AD327" s="70"/>
      <c r="AE327" s="69"/>
      <c r="AF327" s="68"/>
      <c r="AG327" s="68"/>
      <c r="AH327" s="67"/>
      <c r="AI327" s="66" t="s">
        <v>135</v>
      </c>
      <c r="AJ327" s="65">
        <f t="shared" ref="AJ327:BB327" si="43">AJ326/3</f>
        <v>0.66666666666666663</v>
      </c>
      <c r="AK327" s="64">
        <f t="shared" si="43"/>
        <v>0</v>
      </c>
      <c r="AL327" s="63">
        <f t="shared" si="43"/>
        <v>0</v>
      </c>
      <c r="AM327" s="65">
        <f t="shared" si="43"/>
        <v>0</v>
      </c>
      <c r="AN327" s="64">
        <f t="shared" si="43"/>
        <v>0</v>
      </c>
      <c r="AO327" s="63">
        <f t="shared" si="43"/>
        <v>0</v>
      </c>
      <c r="AP327" s="65">
        <f t="shared" si="43"/>
        <v>0</v>
      </c>
      <c r="AQ327" s="64">
        <f t="shared" si="43"/>
        <v>0</v>
      </c>
      <c r="AR327" s="63">
        <f t="shared" si="43"/>
        <v>0</v>
      </c>
      <c r="AS327" s="65">
        <f t="shared" si="43"/>
        <v>0</v>
      </c>
      <c r="AT327" s="64">
        <f t="shared" si="43"/>
        <v>0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0</v>
      </c>
      <c r="AZ327" s="61">
        <f t="shared" si="43"/>
        <v>0</v>
      </c>
      <c r="BA327" s="61">
        <f t="shared" si="43"/>
        <v>0</v>
      </c>
      <c r="BB327" s="60">
        <f t="shared" si="43"/>
        <v>0</v>
      </c>
      <c r="BC327" s="59" t="s">
        <v>134</v>
      </c>
    </row>
    <row r="328" spans="2:62" ht="20.45" customHeight="1" x14ac:dyDescent="0.2">
      <c r="B328" s="30"/>
      <c r="C328" s="338">
        <v>1</v>
      </c>
      <c r="D328" s="46"/>
      <c r="E328" s="45"/>
      <c r="F328" s="45"/>
      <c r="G328" s="44"/>
      <c r="H328" s="358" t="s">
        <v>133</v>
      </c>
      <c r="I328" s="342">
        <v>13</v>
      </c>
      <c r="J328" s="342">
        <v>8</v>
      </c>
      <c r="K328" s="342">
        <v>5</v>
      </c>
      <c r="L328" s="42" t="s">
        <v>131</v>
      </c>
      <c r="M328" s="43" t="s">
        <v>132</v>
      </c>
      <c r="N328" s="42" t="s">
        <v>129</v>
      </c>
      <c r="O328" s="41"/>
      <c r="P328" s="42" t="s">
        <v>128</v>
      </c>
      <c r="Q328" s="41"/>
      <c r="R328" s="42" t="s">
        <v>127</v>
      </c>
      <c r="S328" s="41"/>
      <c r="T328" s="42" t="s">
        <v>126</v>
      </c>
      <c r="U328" s="41"/>
      <c r="V328" s="42" t="s">
        <v>125</v>
      </c>
      <c r="W328" s="41"/>
      <c r="X328" s="42" t="s">
        <v>124</v>
      </c>
      <c r="Y328" s="41"/>
      <c r="Z328" s="42" t="s">
        <v>123</v>
      </c>
      <c r="AA328" s="41"/>
      <c r="AB328" s="40"/>
      <c r="AC328" s="41"/>
      <c r="AD328" s="40"/>
      <c r="AE328" s="58"/>
      <c r="AF328" s="346"/>
      <c r="AG328" s="346"/>
      <c r="AH328" s="38"/>
      <c r="AI328" s="9"/>
      <c r="AJ328" s="349">
        <f>SUMPRODUCT(LEN($M328:$AA331)-LEN(SUBSTITUTE($M328:$AA331,"A", "")))</f>
        <v>1</v>
      </c>
      <c r="AK328" s="352">
        <f>SUMPRODUCT(LEN($AD328:$AD331)-LEN(SUBSTITUTE($AD328:$AD331,"A", "")))</f>
        <v>0</v>
      </c>
      <c r="AL328" s="335">
        <f>SUMPRODUCT(LEN($AC328:$AC331)-LEN(SUBSTITUTE($AC328:$AC331,"A", "")))</f>
        <v>0</v>
      </c>
      <c r="AM328" s="349">
        <f>SUMPRODUCT(LEN($M328:$AA331)-LEN(SUBSTITUTE($M328:$AA331,"S", "")))</f>
        <v>0</v>
      </c>
      <c r="AN328" s="352">
        <f>SUMPRODUCT(LEN($AD328:$AD331)-LEN(SUBSTITUTE($AD328:$AD331,"S", "")))</f>
        <v>0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0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0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0</v>
      </c>
      <c r="BB328" s="413">
        <f>SUMPRODUCT(LEN($AE328:$AE331)-LEN(SUBSTITUTE($AE328:$AE331,"M", "")))</f>
        <v>0</v>
      </c>
    </row>
    <row r="329" spans="2:62" ht="20.45" customHeight="1" thickBot="1" x14ac:dyDescent="0.25">
      <c r="B329" s="30"/>
      <c r="C329" s="339"/>
      <c r="D329" s="37"/>
      <c r="E329" s="36"/>
      <c r="F329" s="36"/>
      <c r="G329" s="35"/>
      <c r="H329" s="359"/>
      <c r="I329" s="343"/>
      <c r="J329" s="343"/>
      <c r="K329" s="343"/>
      <c r="L329" s="33" t="s">
        <v>122</v>
      </c>
      <c r="M329" s="34" t="s">
        <v>113</v>
      </c>
      <c r="N329" s="33" t="s">
        <v>121</v>
      </c>
      <c r="O329" s="32"/>
      <c r="P329" s="33" t="s">
        <v>120</v>
      </c>
      <c r="Q329" s="32"/>
      <c r="R329" s="33" t="s">
        <v>119</v>
      </c>
      <c r="S329" s="32"/>
      <c r="T329" s="33" t="s">
        <v>118</v>
      </c>
      <c r="U329" s="32"/>
      <c r="V329" s="33" t="s">
        <v>117</v>
      </c>
      <c r="W329" s="32"/>
      <c r="X329" s="33" t="s">
        <v>116</v>
      </c>
      <c r="Y329" s="32"/>
      <c r="Z329" s="33" t="s">
        <v>115</v>
      </c>
      <c r="AA329" s="32"/>
      <c r="AB329" s="31"/>
      <c r="AC329" s="32"/>
      <c r="AD329" s="31"/>
      <c r="AE329" s="57"/>
      <c r="AF329" s="347"/>
      <c r="AG329" s="347"/>
      <c r="AH329" s="21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0.45" customHeight="1" x14ac:dyDescent="0.2">
      <c r="B330" s="30"/>
      <c r="C330" s="340"/>
      <c r="D330" s="29"/>
      <c r="E330" s="28"/>
      <c r="F330" s="28"/>
      <c r="G330" s="27"/>
      <c r="H330" s="360">
        <v>159</v>
      </c>
      <c r="I330" s="344"/>
      <c r="J330" s="344"/>
      <c r="K330" s="344"/>
      <c r="L330" s="25" t="s">
        <v>114</v>
      </c>
      <c r="M330" s="26" t="s">
        <v>113</v>
      </c>
      <c r="N330" s="25" t="s">
        <v>112</v>
      </c>
      <c r="O330" s="24"/>
      <c r="P330" s="25" t="s">
        <v>111</v>
      </c>
      <c r="Q330" s="24"/>
      <c r="R330" s="25" t="s">
        <v>110</v>
      </c>
      <c r="S330" s="24"/>
      <c r="T330" s="25" t="s">
        <v>109</v>
      </c>
      <c r="U330" s="24"/>
      <c r="V330" s="25" t="s">
        <v>108</v>
      </c>
      <c r="W330" s="24"/>
      <c r="X330" s="25" t="s">
        <v>107</v>
      </c>
      <c r="Y330" s="24"/>
      <c r="Z330" s="25" t="s">
        <v>106</v>
      </c>
      <c r="AA330" s="24"/>
      <c r="AB330" s="23"/>
      <c r="AC330" s="24"/>
      <c r="AD330" s="23"/>
      <c r="AE330" s="57"/>
      <c r="AF330" s="347"/>
      <c r="AG330" s="347"/>
      <c r="AH330" s="21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1" customHeight="1" thickBot="1" x14ac:dyDescent="0.25">
      <c r="B331" s="30"/>
      <c r="C331" s="355"/>
      <c r="D331" s="54"/>
      <c r="E331" s="53"/>
      <c r="F331" s="53"/>
      <c r="G331" s="52"/>
      <c r="H331" s="361"/>
      <c r="I331" s="356"/>
      <c r="J331" s="356"/>
      <c r="K331" s="356"/>
      <c r="L331" s="50" t="s">
        <v>105</v>
      </c>
      <c r="M331" s="51"/>
      <c r="N331" s="50" t="s">
        <v>104</v>
      </c>
      <c r="O331" s="49"/>
      <c r="P331" s="50" t="s">
        <v>103</v>
      </c>
      <c r="Q331" s="49"/>
      <c r="R331" s="50" t="s">
        <v>102</v>
      </c>
      <c r="S331" s="49"/>
      <c r="T331" s="50">
        <v>20</v>
      </c>
      <c r="U331" s="49"/>
      <c r="V331" s="50" t="s">
        <v>101</v>
      </c>
      <c r="W331" s="49"/>
      <c r="X331" s="50" t="s">
        <v>100</v>
      </c>
      <c r="Y331" s="49"/>
      <c r="Z331" s="50" t="s">
        <v>99</v>
      </c>
      <c r="AA331" s="49"/>
      <c r="AB331" s="14"/>
      <c r="AC331" s="49"/>
      <c r="AD331" s="14"/>
      <c r="AE331" s="56"/>
      <c r="AF331" s="357"/>
      <c r="AG331" s="357"/>
      <c r="AH331" s="47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0.45" customHeight="1" x14ac:dyDescent="0.2">
      <c r="B332" s="30"/>
      <c r="C332" s="338">
        <v>2</v>
      </c>
      <c r="D332" s="46"/>
      <c r="E332" s="45"/>
      <c r="F332" s="45"/>
      <c r="G332" s="44"/>
      <c r="H332" s="358"/>
      <c r="I332" s="342">
        <v>12</v>
      </c>
      <c r="J332" s="342">
        <v>7</v>
      </c>
      <c r="K332" s="342">
        <v>6</v>
      </c>
      <c r="L332" s="42" t="s">
        <v>131</v>
      </c>
      <c r="M332" s="43" t="s">
        <v>132</v>
      </c>
      <c r="N332" s="42" t="s">
        <v>129</v>
      </c>
      <c r="O332" s="41"/>
      <c r="P332" s="42" t="s">
        <v>128</v>
      </c>
      <c r="Q332" s="41"/>
      <c r="R332" s="42" t="s">
        <v>127</v>
      </c>
      <c r="S332" s="41"/>
      <c r="T332" s="42" t="s">
        <v>126</v>
      </c>
      <c r="U332" s="41"/>
      <c r="V332" s="42" t="s">
        <v>125</v>
      </c>
      <c r="W332" s="41"/>
      <c r="X332" s="42" t="s">
        <v>124</v>
      </c>
      <c r="Y332" s="41"/>
      <c r="Z332" s="42" t="s">
        <v>123</v>
      </c>
      <c r="AA332" s="41"/>
      <c r="AB332" s="40"/>
      <c r="AC332" s="41"/>
      <c r="AD332" s="40"/>
      <c r="AE332" s="39"/>
      <c r="AF332" s="346"/>
      <c r="AG332" s="346"/>
      <c r="AH332" s="38"/>
      <c r="AI332" s="9"/>
      <c r="AJ332" s="349">
        <f>SUMPRODUCT(LEN($M332:$AA335)-LEN(SUBSTITUTE($M332:$AA335,"A", "")))</f>
        <v>1</v>
      </c>
      <c r="AK332" s="352">
        <f>SUMPRODUCT(LEN($AD332:$AD335)-LEN(SUBSTITUTE($AD332:$AD335,"A", "")))</f>
        <v>0</v>
      </c>
      <c r="AL332" s="335">
        <f>SUMPRODUCT(LEN($AC332:$AC335)-LEN(SUBSTITUTE($AC332:$AC335,"A", "")))</f>
        <v>0</v>
      </c>
      <c r="AM332" s="349">
        <f>SUMPRODUCT(LEN($M332:$AA335)-LEN(SUBSTITUTE($M332:$AA335,"S", "")))</f>
        <v>0</v>
      </c>
      <c r="AN332" s="352">
        <f>SUMPRODUCT(LEN($AD332:$AD335)-LEN(SUBSTITUTE($AD332:$AD335,"S", "")))</f>
        <v>0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0</v>
      </c>
      <c r="AT332" s="352">
        <f>SUMPRODUCT(LEN($AD332:$AD335)-LEN(SUBSTITUTE($AD332:$AD335,"G", "")))</f>
        <v>0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0.45" customHeight="1" thickBot="1" x14ac:dyDescent="0.25">
      <c r="B333" s="30"/>
      <c r="C333" s="339"/>
      <c r="D333" s="37"/>
      <c r="E333" s="36"/>
      <c r="F333" s="36"/>
      <c r="G333" s="35"/>
      <c r="H333" s="359"/>
      <c r="I333" s="343"/>
      <c r="J333" s="343"/>
      <c r="K333" s="343"/>
      <c r="L333" s="33" t="s">
        <v>122</v>
      </c>
      <c r="M333" s="55"/>
      <c r="N333" s="33" t="s">
        <v>121</v>
      </c>
      <c r="O333" s="32"/>
      <c r="P333" s="33" t="s">
        <v>120</v>
      </c>
      <c r="Q333" s="32"/>
      <c r="R333" s="33" t="s">
        <v>119</v>
      </c>
      <c r="S333" s="32"/>
      <c r="T333" s="33" t="s">
        <v>118</v>
      </c>
      <c r="U333" s="32"/>
      <c r="V333" s="33" t="s">
        <v>117</v>
      </c>
      <c r="W333" s="32"/>
      <c r="X333" s="33" t="s">
        <v>116</v>
      </c>
      <c r="Y333" s="32"/>
      <c r="Z333" s="33" t="s">
        <v>115</v>
      </c>
      <c r="AA333" s="32"/>
      <c r="AB333" s="31"/>
      <c r="AC333" s="32"/>
      <c r="AD333" s="31"/>
      <c r="AE333" s="22"/>
      <c r="AF333" s="347"/>
      <c r="AG333" s="347"/>
      <c r="AH333" s="21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0.45" customHeight="1" x14ac:dyDescent="0.2">
      <c r="B334" s="30"/>
      <c r="C334" s="340"/>
      <c r="D334" s="29"/>
      <c r="E334" s="28"/>
      <c r="F334" s="28"/>
      <c r="G334" s="27"/>
      <c r="H334" s="360"/>
      <c r="I334" s="344"/>
      <c r="J334" s="344"/>
      <c r="K334" s="344"/>
      <c r="L334" s="25" t="s">
        <v>114</v>
      </c>
      <c r="M334" s="114"/>
      <c r="N334" s="25" t="s">
        <v>112</v>
      </c>
      <c r="O334" s="24"/>
      <c r="P334" s="25" t="s">
        <v>111</v>
      </c>
      <c r="Q334" s="24"/>
      <c r="R334" s="25" t="s">
        <v>110</v>
      </c>
      <c r="S334" s="24"/>
      <c r="T334" s="25" t="s">
        <v>109</v>
      </c>
      <c r="U334" s="24"/>
      <c r="V334" s="25" t="s">
        <v>108</v>
      </c>
      <c r="W334" s="24"/>
      <c r="X334" s="25" t="s">
        <v>107</v>
      </c>
      <c r="Y334" s="24"/>
      <c r="Z334" s="25" t="s">
        <v>106</v>
      </c>
      <c r="AA334" s="24"/>
      <c r="AB334" s="23"/>
      <c r="AC334" s="24"/>
      <c r="AD334" s="23"/>
      <c r="AE334" s="22"/>
      <c r="AF334" s="347"/>
      <c r="AG334" s="347"/>
      <c r="AH334" s="21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1" customHeight="1" thickBot="1" x14ac:dyDescent="0.25">
      <c r="B335" s="30"/>
      <c r="C335" s="355"/>
      <c r="D335" s="54"/>
      <c r="E335" s="53"/>
      <c r="F335" s="53"/>
      <c r="G335" s="52"/>
      <c r="H335" s="361"/>
      <c r="I335" s="356"/>
      <c r="J335" s="356"/>
      <c r="K335" s="356"/>
      <c r="L335" s="50" t="s">
        <v>105</v>
      </c>
      <c r="M335" s="51"/>
      <c r="N335" s="50" t="s">
        <v>104</v>
      </c>
      <c r="O335" s="49"/>
      <c r="P335" s="50" t="s">
        <v>103</v>
      </c>
      <c r="Q335" s="49"/>
      <c r="R335" s="50" t="s">
        <v>102</v>
      </c>
      <c r="S335" s="49"/>
      <c r="T335" s="50">
        <v>20</v>
      </c>
      <c r="U335" s="49"/>
      <c r="V335" s="50" t="s">
        <v>101</v>
      </c>
      <c r="W335" s="49"/>
      <c r="X335" s="50" t="s">
        <v>100</v>
      </c>
      <c r="Y335" s="49"/>
      <c r="Z335" s="50" t="s">
        <v>99</v>
      </c>
      <c r="AA335" s="49"/>
      <c r="AB335" s="14"/>
      <c r="AC335" s="49"/>
      <c r="AD335" s="14"/>
      <c r="AE335" s="48"/>
      <c r="AF335" s="357"/>
      <c r="AG335" s="357"/>
      <c r="AH335" s="47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0.45" customHeight="1" x14ac:dyDescent="0.2">
      <c r="B336" s="30"/>
      <c r="C336" s="338">
        <v>3</v>
      </c>
      <c r="D336" s="46"/>
      <c r="E336" s="45"/>
      <c r="F336" s="45"/>
      <c r="G336" s="44"/>
      <c r="H336" s="358"/>
      <c r="I336" s="342">
        <v>14</v>
      </c>
      <c r="J336" s="342">
        <v>8</v>
      </c>
      <c r="K336" s="342">
        <v>6</v>
      </c>
      <c r="L336" s="42" t="s">
        <v>131</v>
      </c>
      <c r="M336" s="115" t="s">
        <v>113</v>
      </c>
      <c r="N336" s="42" t="s">
        <v>129</v>
      </c>
      <c r="O336" s="41"/>
      <c r="P336" s="42" t="s">
        <v>128</v>
      </c>
      <c r="Q336" s="41"/>
      <c r="R336" s="42" t="s">
        <v>127</v>
      </c>
      <c r="S336" s="41"/>
      <c r="T336" s="42" t="s">
        <v>126</v>
      </c>
      <c r="U336" s="41"/>
      <c r="V336" s="42" t="s">
        <v>125</v>
      </c>
      <c r="W336" s="41"/>
      <c r="X336" s="42" t="s">
        <v>124</v>
      </c>
      <c r="Y336" s="41"/>
      <c r="Z336" s="42" t="s">
        <v>123</v>
      </c>
      <c r="AA336" s="41"/>
      <c r="AB336" s="40"/>
      <c r="AC336" s="41"/>
      <c r="AD336" s="40"/>
      <c r="AE336" s="39"/>
      <c r="AF336" s="346"/>
      <c r="AG336" s="346"/>
      <c r="AH336" s="38"/>
      <c r="AI336" s="9"/>
      <c r="AJ336" s="349">
        <f>SUMPRODUCT(LEN($M336:$AA339)-LEN(SUBSTITUTE($M336:$AA339,"A", "")))</f>
        <v>0</v>
      </c>
      <c r="AK336" s="352">
        <f>SUMPRODUCT(LEN($AD336:$AD339)-LEN(SUBSTITUTE($AD336:$AD339,"A", "")))</f>
        <v>0</v>
      </c>
      <c r="AL336" s="335">
        <f>SUMPRODUCT(LEN($AC336:$AC339)-LEN(SUBSTITUTE($AC336:$AC339,"A", "")))</f>
        <v>0</v>
      </c>
      <c r="AM336" s="349">
        <f>SUMPRODUCT(LEN($M336:$AA339)-LEN(SUBSTITUTE($M336:$AA339,"S", "")))</f>
        <v>0</v>
      </c>
      <c r="AN336" s="352">
        <f>SUMPRODUCT(LEN($AD336:$AD339)-LEN(SUBSTITUTE($AD336:$AD339,"S", "")))</f>
        <v>0</v>
      </c>
      <c r="AO336" s="335">
        <f>SUMPRODUCT(LEN($AC336:$AC339)-LEN(SUBSTITUTE($AC336:$AC339,"S", "")))</f>
        <v>0</v>
      </c>
      <c r="AP336" s="349">
        <f>SUMPRODUCT(LEN($M336:$AA339)-LEN(SUBSTITUTE($M336:$AA339,"F", "")))</f>
        <v>0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0</v>
      </c>
      <c r="AT336" s="352">
        <f>SUMPRODUCT(LEN($AD336:$AD339)-LEN(SUBSTITUTE($AD336:$AD339,"G", "")))</f>
        <v>0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0.45" customHeight="1" thickBot="1" x14ac:dyDescent="0.25">
      <c r="B337" s="30"/>
      <c r="C337" s="339"/>
      <c r="D337" s="37"/>
      <c r="E337" s="36"/>
      <c r="F337" s="36"/>
      <c r="G337" s="35"/>
      <c r="H337" s="359"/>
      <c r="I337" s="343"/>
      <c r="J337" s="343"/>
      <c r="K337" s="343"/>
      <c r="L337" s="33" t="s">
        <v>122</v>
      </c>
      <c r="M337" s="34" t="s">
        <v>113</v>
      </c>
      <c r="N337" s="33" t="s">
        <v>121</v>
      </c>
      <c r="O337" s="32"/>
      <c r="P337" s="33" t="s">
        <v>120</v>
      </c>
      <c r="Q337" s="32"/>
      <c r="R337" s="33" t="s">
        <v>119</v>
      </c>
      <c r="S337" s="32"/>
      <c r="T337" s="33" t="s">
        <v>118</v>
      </c>
      <c r="U337" s="32"/>
      <c r="V337" s="33" t="s">
        <v>117</v>
      </c>
      <c r="W337" s="32"/>
      <c r="X337" s="33" t="s">
        <v>116</v>
      </c>
      <c r="Y337" s="32"/>
      <c r="Z337" s="33" t="s">
        <v>115</v>
      </c>
      <c r="AA337" s="32"/>
      <c r="AB337" s="31"/>
      <c r="AC337" s="32"/>
      <c r="AD337" s="31"/>
      <c r="AE337" s="22"/>
      <c r="AF337" s="347"/>
      <c r="AG337" s="347"/>
      <c r="AH337" s="21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0.45" customHeight="1" x14ac:dyDescent="0.2">
      <c r="B338" s="30"/>
      <c r="C338" s="340"/>
      <c r="D338" s="29"/>
      <c r="E338" s="28"/>
      <c r="F338" s="28"/>
      <c r="G338" s="27"/>
      <c r="H338" s="360"/>
      <c r="I338" s="344"/>
      <c r="J338" s="344"/>
      <c r="K338" s="344"/>
      <c r="L338" s="25" t="s">
        <v>114</v>
      </c>
      <c r="M338" s="114"/>
      <c r="N338" s="25" t="s">
        <v>112</v>
      </c>
      <c r="O338" s="24"/>
      <c r="P338" s="25" t="s">
        <v>111</v>
      </c>
      <c r="Q338" s="24"/>
      <c r="R338" s="25" t="s">
        <v>110</v>
      </c>
      <c r="S338" s="24"/>
      <c r="T338" s="25" t="s">
        <v>109</v>
      </c>
      <c r="U338" s="24"/>
      <c r="V338" s="25" t="s">
        <v>108</v>
      </c>
      <c r="W338" s="24"/>
      <c r="X338" s="25" t="s">
        <v>107</v>
      </c>
      <c r="Y338" s="24"/>
      <c r="Z338" s="25" t="s">
        <v>106</v>
      </c>
      <c r="AA338" s="24"/>
      <c r="AB338" s="23"/>
      <c r="AC338" s="24"/>
      <c r="AD338" s="23"/>
      <c r="AE338" s="22"/>
      <c r="AF338" s="347"/>
      <c r="AG338" s="347"/>
      <c r="AH338" s="21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1" customHeight="1" thickBot="1" x14ac:dyDescent="0.25">
      <c r="B339" s="20"/>
      <c r="C339" s="341"/>
      <c r="D339" s="19"/>
      <c r="E339" s="18"/>
      <c r="F339" s="18"/>
      <c r="G339" s="17"/>
      <c r="H339" s="361"/>
      <c r="I339" s="345"/>
      <c r="J339" s="345"/>
      <c r="K339" s="345"/>
      <c r="L339" s="15" t="s">
        <v>105</v>
      </c>
      <c r="M339" s="16"/>
      <c r="N339" s="15" t="s">
        <v>104</v>
      </c>
      <c r="O339" s="13"/>
      <c r="P339" s="15" t="s">
        <v>103</v>
      </c>
      <c r="Q339" s="13"/>
      <c r="R339" s="15" t="s">
        <v>102</v>
      </c>
      <c r="S339" s="13"/>
      <c r="T339" s="15">
        <v>20</v>
      </c>
      <c r="U339" s="13"/>
      <c r="V339" s="15" t="s">
        <v>101</v>
      </c>
      <c r="W339" s="13"/>
      <c r="X339" s="15" t="s">
        <v>100</v>
      </c>
      <c r="Y339" s="13"/>
      <c r="Z339" s="15" t="s">
        <v>99</v>
      </c>
      <c r="AA339" s="13"/>
      <c r="AB339" s="14"/>
      <c r="AC339" s="13"/>
      <c r="AD339" s="12"/>
      <c r="AE339" s="11"/>
      <c r="AF339" s="348"/>
      <c r="AG339" s="348"/>
      <c r="AH339" s="10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112" t="s">
        <v>170</v>
      </c>
      <c r="F340" s="111"/>
      <c r="G340" s="110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107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96">
        <v>159</v>
      </c>
      <c r="E341" s="369">
        <v>209.03</v>
      </c>
      <c r="F341" s="370"/>
      <c r="G341" s="371"/>
      <c r="H341" s="95" t="s">
        <v>139</v>
      </c>
      <c r="I341" s="94"/>
      <c r="J341" s="94"/>
      <c r="K341" s="93"/>
      <c r="L341" s="92"/>
      <c r="M341" s="88"/>
      <c r="N341" s="92"/>
      <c r="O341" s="89"/>
      <c r="P341" s="92"/>
      <c r="Q341" s="89"/>
      <c r="R341" s="92"/>
      <c r="S341" s="89"/>
      <c r="T341" s="92"/>
      <c r="U341" s="89"/>
      <c r="V341" s="92"/>
      <c r="W341" s="89"/>
      <c r="X341" s="92"/>
      <c r="Y341" s="89"/>
      <c r="Z341" s="92"/>
      <c r="AA341" s="91"/>
      <c r="AB341" s="90" t="s">
        <v>138</v>
      </c>
      <c r="AC341" s="89"/>
      <c r="AD341" s="89"/>
      <c r="AE341" s="88"/>
      <c r="AF341" s="87"/>
      <c r="AG341" s="87"/>
      <c r="AH341" s="67"/>
      <c r="AI341" s="86" t="s">
        <v>137</v>
      </c>
      <c r="AJ341" s="85">
        <f t="shared" ref="AJ341:BB341" si="44">SUM(AJ343:AJ354)</f>
        <v>1</v>
      </c>
      <c r="AK341" s="84">
        <f t="shared" si="44"/>
        <v>0</v>
      </c>
      <c r="AL341" s="83">
        <f t="shared" si="44"/>
        <v>0</v>
      </c>
      <c r="AM341" s="85">
        <f t="shared" si="44"/>
        <v>0</v>
      </c>
      <c r="AN341" s="84">
        <f t="shared" si="44"/>
        <v>0</v>
      </c>
      <c r="AO341" s="83">
        <f t="shared" si="44"/>
        <v>0</v>
      </c>
      <c r="AP341" s="85">
        <f t="shared" si="44"/>
        <v>0</v>
      </c>
      <c r="AQ341" s="84">
        <f t="shared" si="44"/>
        <v>0</v>
      </c>
      <c r="AR341" s="83">
        <f t="shared" si="44"/>
        <v>0</v>
      </c>
      <c r="AS341" s="85">
        <f t="shared" si="44"/>
        <v>0</v>
      </c>
      <c r="AT341" s="84">
        <f t="shared" si="44"/>
        <v>0</v>
      </c>
      <c r="AU341" s="83">
        <f t="shared" si="44"/>
        <v>0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0.33333333333333331</v>
      </c>
      <c r="BG341" s="5">
        <f>SUM(AM341:AO341,AY341)/$BG$5</f>
        <v>0</v>
      </c>
      <c r="BH341" s="5">
        <f>SUM(AP341:AR341,AZ341)/$BG$5</f>
        <v>0</v>
      </c>
      <c r="BI341" s="5">
        <f>SUM(AS341:AU341,BA341)/$BG$5</f>
        <v>0</v>
      </c>
      <c r="BJ341" s="5">
        <f>SUM(AV341:AX341,BB341)/$BG$5</f>
        <v>0</v>
      </c>
    </row>
    <row r="342" spans="2:62" ht="37.5" thickBot="1" x14ac:dyDescent="0.3">
      <c r="B342" s="78"/>
      <c r="C342" s="77"/>
      <c r="D342" s="76"/>
      <c r="E342" s="75"/>
      <c r="F342" s="75"/>
      <c r="G342" s="74"/>
      <c r="H342" s="73"/>
      <c r="I342" s="70"/>
      <c r="J342" s="70"/>
      <c r="K342" s="72"/>
      <c r="L342" s="70"/>
      <c r="M342" s="69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1"/>
      <c r="AC342" s="70"/>
      <c r="AD342" s="70"/>
      <c r="AE342" s="69"/>
      <c r="AF342" s="68"/>
      <c r="AG342" s="68"/>
      <c r="AH342" s="67"/>
      <c r="AI342" s="66" t="s">
        <v>135</v>
      </c>
      <c r="AJ342" s="65">
        <f t="shared" ref="AJ342:BB342" si="45">AJ341/3</f>
        <v>0.33333333333333331</v>
      </c>
      <c r="AK342" s="64">
        <f t="shared" si="45"/>
        <v>0</v>
      </c>
      <c r="AL342" s="63">
        <f t="shared" si="45"/>
        <v>0</v>
      </c>
      <c r="AM342" s="65">
        <f t="shared" si="45"/>
        <v>0</v>
      </c>
      <c r="AN342" s="64">
        <f t="shared" si="45"/>
        <v>0</v>
      </c>
      <c r="AO342" s="63">
        <f t="shared" si="45"/>
        <v>0</v>
      </c>
      <c r="AP342" s="65">
        <f t="shared" si="45"/>
        <v>0</v>
      </c>
      <c r="AQ342" s="64">
        <f t="shared" si="45"/>
        <v>0</v>
      </c>
      <c r="AR342" s="63">
        <f t="shared" si="45"/>
        <v>0</v>
      </c>
      <c r="AS342" s="65">
        <f t="shared" si="45"/>
        <v>0</v>
      </c>
      <c r="AT342" s="64">
        <f t="shared" si="45"/>
        <v>0</v>
      </c>
      <c r="AU342" s="63">
        <f t="shared" si="45"/>
        <v>0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0.45" customHeight="1" x14ac:dyDescent="0.2">
      <c r="B343" s="30"/>
      <c r="C343" s="338">
        <v>1</v>
      </c>
      <c r="D343" s="46"/>
      <c r="E343" s="45"/>
      <c r="F343" s="45"/>
      <c r="G343" s="44"/>
      <c r="H343" s="358" t="s">
        <v>133</v>
      </c>
      <c r="I343" s="342">
        <v>13</v>
      </c>
      <c r="J343" s="342">
        <v>8</v>
      </c>
      <c r="K343" s="342">
        <v>6</v>
      </c>
      <c r="L343" s="42" t="s">
        <v>131</v>
      </c>
      <c r="M343" s="43" t="s">
        <v>132</v>
      </c>
      <c r="N343" s="42" t="s">
        <v>129</v>
      </c>
      <c r="O343" s="41"/>
      <c r="P343" s="42" t="s">
        <v>128</v>
      </c>
      <c r="Q343" s="41"/>
      <c r="R343" s="42" t="s">
        <v>127</v>
      </c>
      <c r="S343" s="41"/>
      <c r="T343" s="42" t="s">
        <v>126</v>
      </c>
      <c r="U343" s="41"/>
      <c r="V343" s="42" t="s">
        <v>125</v>
      </c>
      <c r="W343" s="41"/>
      <c r="X343" s="42" t="s">
        <v>124</v>
      </c>
      <c r="Y343" s="41"/>
      <c r="Z343" s="42" t="s">
        <v>123</v>
      </c>
      <c r="AA343" s="41"/>
      <c r="AB343" s="40"/>
      <c r="AC343" s="41"/>
      <c r="AD343" s="40"/>
      <c r="AE343" s="58"/>
      <c r="AF343" s="346"/>
      <c r="AG343" s="346"/>
      <c r="AH343" s="38"/>
      <c r="AI343" s="9"/>
      <c r="AJ343" s="349">
        <f>SUMPRODUCT(LEN($M343:$AA346)-LEN(SUBSTITUTE($M343:$AA346,"A", "")))</f>
        <v>1</v>
      </c>
      <c r="AK343" s="352">
        <f>SUMPRODUCT(LEN($AD343:$AD346)-LEN(SUBSTITUTE($AD343:$AD346,"A", "")))</f>
        <v>0</v>
      </c>
      <c r="AL343" s="335">
        <f>SUMPRODUCT(LEN($AC343:$AC346)-LEN(SUBSTITUTE($AC343:$AC346,"A", "")))</f>
        <v>0</v>
      </c>
      <c r="AM343" s="349">
        <f>SUMPRODUCT(LEN($M343:$AA346)-LEN(SUBSTITUTE($M343:$AA346,"S", "")))</f>
        <v>0</v>
      </c>
      <c r="AN343" s="352">
        <f>SUMPRODUCT(LEN($AD343:$AD346)-LEN(SUBSTITUTE($AD343:$AD346,"S", "")))</f>
        <v>0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0</v>
      </c>
      <c r="AT343" s="352">
        <f>SUMPRODUCT(LEN($AD343:$AD346)-LEN(SUBSTITUTE($AD343:$AD346,"G", "")))</f>
        <v>0</v>
      </c>
      <c r="AU343" s="335">
        <f>SUMPRODUCT(LEN($AC343:$AC346)-LEN(SUBSTITUTE($AC343:$AC346,"G", "")))</f>
        <v>0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0.45" customHeight="1" thickBot="1" x14ac:dyDescent="0.25">
      <c r="B344" s="30"/>
      <c r="C344" s="339"/>
      <c r="D344" s="37"/>
      <c r="E344" s="36"/>
      <c r="F344" s="36"/>
      <c r="G344" s="35"/>
      <c r="H344" s="359"/>
      <c r="I344" s="343"/>
      <c r="J344" s="343"/>
      <c r="K344" s="343"/>
      <c r="L344" s="33" t="s">
        <v>122</v>
      </c>
      <c r="M344" s="34" t="s">
        <v>113</v>
      </c>
      <c r="N344" s="33" t="s">
        <v>121</v>
      </c>
      <c r="O344" s="32"/>
      <c r="P344" s="33" t="s">
        <v>120</v>
      </c>
      <c r="Q344" s="32"/>
      <c r="R344" s="33" t="s">
        <v>119</v>
      </c>
      <c r="S344" s="32"/>
      <c r="T344" s="33" t="s">
        <v>118</v>
      </c>
      <c r="U344" s="32"/>
      <c r="V344" s="33" t="s">
        <v>117</v>
      </c>
      <c r="W344" s="32"/>
      <c r="X344" s="33" t="s">
        <v>116</v>
      </c>
      <c r="Y344" s="32"/>
      <c r="Z344" s="33" t="s">
        <v>115</v>
      </c>
      <c r="AA344" s="32"/>
      <c r="AB344" s="31"/>
      <c r="AC344" s="32"/>
      <c r="AD344" s="31"/>
      <c r="AE344" s="57"/>
      <c r="AF344" s="347"/>
      <c r="AG344" s="347"/>
      <c r="AH344" s="21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0.45" customHeight="1" x14ac:dyDescent="0.2">
      <c r="B345" s="30"/>
      <c r="C345" s="340"/>
      <c r="D345" s="29"/>
      <c r="E345" s="28"/>
      <c r="F345" s="28"/>
      <c r="G345" s="27"/>
      <c r="H345" s="360">
        <v>159</v>
      </c>
      <c r="I345" s="344"/>
      <c r="J345" s="344"/>
      <c r="K345" s="344"/>
      <c r="L345" s="25" t="s">
        <v>114</v>
      </c>
      <c r="M345" s="114"/>
      <c r="N345" s="25" t="s">
        <v>112</v>
      </c>
      <c r="O345" s="24"/>
      <c r="P345" s="25" t="s">
        <v>111</v>
      </c>
      <c r="Q345" s="24"/>
      <c r="R345" s="25" t="s">
        <v>110</v>
      </c>
      <c r="S345" s="24"/>
      <c r="T345" s="25" t="s">
        <v>109</v>
      </c>
      <c r="U345" s="24"/>
      <c r="V345" s="25" t="s">
        <v>108</v>
      </c>
      <c r="W345" s="24"/>
      <c r="X345" s="25" t="s">
        <v>107</v>
      </c>
      <c r="Y345" s="24"/>
      <c r="Z345" s="25" t="s">
        <v>106</v>
      </c>
      <c r="AA345" s="24"/>
      <c r="AB345" s="23"/>
      <c r="AC345" s="24"/>
      <c r="AD345" s="23"/>
      <c r="AE345" s="57"/>
      <c r="AF345" s="347"/>
      <c r="AG345" s="347"/>
      <c r="AH345" s="21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1" customHeight="1" thickBot="1" x14ac:dyDescent="0.25">
      <c r="B346" s="30"/>
      <c r="C346" s="355"/>
      <c r="D346" s="54"/>
      <c r="E346" s="53"/>
      <c r="F346" s="53"/>
      <c r="G346" s="52"/>
      <c r="H346" s="361"/>
      <c r="I346" s="356"/>
      <c r="J346" s="356"/>
      <c r="K346" s="356"/>
      <c r="L346" s="50" t="s">
        <v>105</v>
      </c>
      <c r="M346" s="51"/>
      <c r="N346" s="50" t="s">
        <v>104</v>
      </c>
      <c r="O346" s="49"/>
      <c r="P346" s="50" t="s">
        <v>103</v>
      </c>
      <c r="Q346" s="49"/>
      <c r="R346" s="50" t="s">
        <v>102</v>
      </c>
      <c r="S346" s="49"/>
      <c r="T346" s="50">
        <v>20</v>
      </c>
      <c r="U346" s="49"/>
      <c r="V346" s="50" t="s">
        <v>101</v>
      </c>
      <c r="W346" s="49"/>
      <c r="X346" s="50" t="s">
        <v>100</v>
      </c>
      <c r="Y346" s="49"/>
      <c r="Z346" s="50" t="s">
        <v>99</v>
      </c>
      <c r="AA346" s="49"/>
      <c r="AB346" s="14"/>
      <c r="AC346" s="49"/>
      <c r="AD346" s="14"/>
      <c r="AE346" s="56"/>
      <c r="AF346" s="357"/>
      <c r="AG346" s="357"/>
      <c r="AH346" s="47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0.45" customHeight="1" x14ac:dyDescent="0.2">
      <c r="B347" s="30"/>
      <c r="C347" s="338">
        <v>2</v>
      </c>
      <c r="D347" s="46"/>
      <c r="E347" s="45"/>
      <c r="F347" s="45"/>
      <c r="G347" s="44"/>
      <c r="H347" s="358"/>
      <c r="I347" s="342">
        <v>11</v>
      </c>
      <c r="J347" s="342">
        <v>7</v>
      </c>
      <c r="K347" s="342">
        <v>6</v>
      </c>
      <c r="L347" s="42" t="s">
        <v>131</v>
      </c>
      <c r="M347" s="115" t="s">
        <v>113</v>
      </c>
      <c r="N347" s="42" t="s">
        <v>129</v>
      </c>
      <c r="O347" s="41"/>
      <c r="P347" s="42" t="s">
        <v>128</v>
      </c>
      <c r="Q347" s="41"/>
      <c r="R347" s="42" t="s">
        <v>127</v>
      </c>
      <c r="S347" s="41"/>
      <c r="T347" s="42" t="s">
        <v>126</v>
      </c>
      <c r="U347" s="41"/>
      <c r="V347" s="42" t="s">
        <v>125</v>
      </c>
      <c r="W347" s="41"/>
      <c r="X347" s="42" t="s">
        <v>124</v>
      </c>
      <c r="Y347" s="41"/>
      <c r="Z347" s="42" t="s">
        <v>123</v>
      </c>
      <c r="AA347" s="41"/>
      <c r="AB347" s="40"/>
      <c r="AC347" s="41"/>
      <c r="AD347" s="40"/>
      <c r="AE347" s="39"/>
      <c r="AF347" s="346"/>
      <c r="AG347" s="346"/>
      <c r="AH347" s="38"/>
      <c r="AI347" s="9"/>
      <c r="AJ347" s="349">
        <f>SUMPRODUCT(LEN($M347:$AA350)-LEN(SUBSTITUTE($M347:$AA350,"A", "")))</f>
        <v>0</v>
      </c>
      <c r="AK347" s="352">
        <f>SUMPRODUCT(LEN($AD347:$AD350)-LEN(SUBSTITUTE($AD347:$AD350,"A", "")))</f>
        <v>0</v>
      </c>
      <c r="AL347" s="335">
        <f>SUMPRODUCT(LEN($AC347:$AC350)-LEN(SUBSTITUTE($AC347:$AC350,"A", "")))</f>
        <v>0</v>
      </c>
      <c r="AM347" s="349">
        <f>SUMPRODUCT(LEN($M347:$AA350)-LEN(SUBSTITUTE($M347:$AA350,"S", "")))</f>
        <v>0</v>
      </c>
      <c r="AN347" s="352">
        <f>SUMPRODUCT(LEN($AD347:$AD350)-LEN(SUBSTITUTE($AD347:$AD350,"S", "")))</f>
        <v>0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0</v>
      </c>
      <c r="AT347" s="352">
        <f>SUMPRODUCT(LEN($AD347:$AD350)-LEN(SUBSTITUTE($AD347:$AD350,"G", "")))</f>
        <v>0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0.45" customHeight="1" thickBot="1" x14ac:dyDescent="0.25">
      <c r="B348" s="30"/>
      <c r="C348" s="339"/>
      <c r="D348" s="37"/>
      <c r="E348" s="36"/>
      <c r="F348" s="36"/>
      <c r="G348" s="35"/>
      <c r="H348" s="359"/>
      <c r="I348" s="343"/>
      <c r="J348" s="343"/>
      <c r="K348" s="343"/>
      <c r="L348" s="33" t="s">
        <v>122</v>
      </c>
      <c r="M348" s="55"/>
      <c r="N348" s="33" t="s">
        <v>121</v>
      </c>
      <c r="O348" s="32"/>
      <c r="P348" s="33" t="s">
        <v>120</v>
      </c>
      <c r="Q348" s="32"/>
      <c r="R348" s="33" t="s">
        <v>119</v>
      </c>
      <c r="S348" s="32"/>
      <c r="T348" s="33" t="s">
        <v>118</v>
      </c>
      <c r="U348" s="32"/>
      <c r="V348" s="33" t="s">
        <v>117</v>
      </c>
      <c r="W348" s="32"/>
      <c r="X348" s="33" t="s">
        <v>116</v>
      </c>
      <c r="Y348" s="32"/>
      <c r="Z348" s="33" t="s">
        <v>115</v>
      </c>
      <c r="AA348" s="32"/>
      <c r="AB348" s="31"/>
      <c r="AC348" s="32"/>
      <c r="AD348" s="31"/>
      <c r="AE348" s="22"/>
      <c r="AF348" s="347"/>
      <c r="AG348" s="347"/>
      <c r="AH348" s="21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0.45" customHeight="1" x14ac:dyDescent="0.2">
      <c r="B349" s="30"/>
      <c r="C349" s="340"/>
      <c r="D349" s="29"/>
      <c r="E349" s="28"/>
      <c r="F349" s="28"/>
      <c r="G349" s="27"/>
      <c r="H349" s="360"/>
      <c r="I349" s="344"/>
      <c r="J349" s="344"/>
      <c r="K349" s="344"/>
      <c r="L349" s="25" t="s">
        <v>114</v>
      </c>
      <c r="M349" s="114"/>
      <c r="N349" s="25" t="s">
        <v>112</v>
      </c>
      <c r="O349" s="24"/>
      <c r="P349" s="25" t="s">
        <v>111</v>
      </c>
      <c r="Q349" s="24"/>
      <c r="R349" s="25" t="s">
        <v>110</v>
      </c>
      <c r="S349" s="24"/>
      <c r="T349" s="25" t="s">
        <v>109</v>
      </c>
      <c r="U349" s="24"/>
      <c r="V349" s="25" t="s">
        <v>108</v>
      </c>
      <c r="W349" s="24"/>
      <c r="X349" s="25" t="s">
        <v>107</v>
      </c>
      <c r="Y349" s="24"/>
      <c r="Z349" s="25" t="s">
        <v>106</v>
      </c>
      <c r="AA349" s="24"/>
      <c r="AB349" s="23"/>
      <c r="AC349" s="24"/>
      <c r="AD349" s="23"/>
      <c r="AE349" s="22"/>
      <c r="AF349" s="347"/>
      <c r="AG349" s="347"/>
      <c r="AH349" s="21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1" customHeight="1" thickBot="1" x14ac:dyDescent="0.25">
      <c r="B350" s="30"/>
      <c r="C350" s="355"/>
      <c r="D350" s="54"/>
      <c r="E350" s="53"/>
      <c r="F350" s="53"/>
      <c r="G350" s="52"/>
      <c r="H350" s="361"/>
      <c r="I350" s="356"/>
      <c r="J350" s="356"/>
      <c r="K350" s="356"/>
      <c r="L350" s="50" t="s">
        <v>105</v>
      </c>
      <c r="M350" s="51"/>
      <c r="N350" s="50" t="s">
        <v>104</v>
      </c>
      <c r="O350" s="49"/>
      <c r="P350" s="50" t="s">
        <v>103</v>
      </c>
      <c r="Q350" s="49"/>
      <c r="R350" s="50" t="s">
        <v>102</v>
      </c>
      <c r="S350" s="49"/>
      <c r="T350" s="50">
        <v>20</v>
      </c>
      <c r="U350" s="49"/>
      <c r="V350" s="50" t="s">
        <v>101</v>
      </c>
      <c r="W350" s="49"/>
      <c r="X350" s="50" t="s">
        <v>100</v>
      </c>
      <c r="Y350" s="49"/>
      <c r="Z350" s="50" t="s">
        <v>99</v>
      </c>
      <c r="AA350" s="49"/>
      <c r="AB350" s="14"/>
      <c r="AC350" s="49"/>
      <c r="AD350" s="14"/>
      <c r="AE350" s="48"/>
      <c r="AF350" s="357"/>
      <c r="AG350" s="357"/>
      <c r="AH350" s="47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0.45" customHeight="1" x14ac:dyDescent="0.2">
      <c r="B351" s="30"/>
      <c r="C351" s="338">
        <v>3</v>
      </c>
      <c r="D351" s="46"/>
      <c r="E351" s="45"/>
      <c r="F351" s="45"/>
      <c r="G351" s="44"/>
      <c r="H351" s="358"/>
      <c r="I351" s="342">
        <v>8</v>
      </c>
      <c r="J351" s="342">
        <v>6</v>
      </c>
      <c r="K351" s="342" t="s">
        <v>95</v>
      </c>
      <c r="L351" s="42" t="s">
        <v>131</v>
      </c>
      <c r="M351" s="43"/>
      <c r="N351" s="42" t="s">
        <v>129</v>
      </c>
      <c r="O351" s="41"/>
      <c r="P351" s="42" t="s">
        <v>128</v>
      </c>
      <c r="Q351" s="41"/>
      <c r="R351" s="42" t="s">
        <v>127</v>
      </c>
      <c r="S351" s="41"/>
      <c r="T351" s="42" t="s">
        <v>126</v>
      </c>
      <c r="U351" s="41"/>
      <c r="V351" s="42" t="s">
        <v>125</v>
      </c>
      <c r="W351" s="41"/>
      <c r="X351" s="42" t="s">
        <v>124</v>
      </c>
      <c r="Y351" s="41"/>
      <c r="Z351" s="42" t="s">
        <v>123</v>
      </c>
      <c r="AA351" s="41"/>
      <c r="AB351" s="40"/>
      <c r="AC351" s="41"/>
      <c r="AD351" s="40"/>
      <c r="AE351" s="39"/>
      <c r="AF351" s="346"/>
      <c r="AG351" s="346"/>
      <c r="AH351" s="38"/>
      <c r="AI351" s="9"/>
      <c r="AJ351" s="349">
        <f>SUMPRODUCT(LEN($M351:$AA354)-LEN(SUBSTITUTE($M351:$AA354,"A", "")))</f>
        <v>0</v>
      </c>
      <c r="AK351" s="352">
        <f>SUMPRODUCT(LEN($AD351:$AD354)-LEN(SUBSTITUTE($AD351:$AD354,"A", "")))</f>
        <v>0</v>
      </c>
      <c r="AL351" s="335">
        <f>SUMPRODUCT(LEN($AC351:$AC354)-LEN(SUBSTITUTE($AC351:$AC354,"A", "")))</f>
        <v>0</v>
      </c>
      <c r="AM351" s="349">
        <f>SUMPRODUCT(LEN($M351:$AA354)-LEN(SUBSTITUTE($M351:$AA354,"S", "")))</f>
        <v>0</v>
      </c>
      <c r="AN351" s="352">
        <f>SUMPRODUCT(LEN($AD351:$AD354)-LEN(SUBSTITUTE($AD351:$AD354,"S", "")))</f>
        <v>0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0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0.45" customHeight="1" thickBot="1" x14ac:dyDescent="0.25">
      <c r="B352" s="30"/>
      <c r="C352" s="339"/>
      <c r="D352" s="37"/>
      <c r="E352" s="36"/>
      <c r="F352" s="36"/>
      <c r="G352" s="35"/>
      <c r="H352" s="359"/>
      <c r="I352" s="343"/>
      <c r="J352" s="343"/>
      <c r="K352" s="343"/>
      <c r="L352" s="33" t="s">
        <v>122</v>
      </c>
      <c r="M352" s="55"/>
      <c r="N352" s="33" t="s">
        <v>121</v>
      </c>
      <c r="O352" s="32"/>
      <c r="P352" s="33" t="s">
        <v>120</v>
      </c>
      <c r="Q352" s="32"/>
      <c r="R352" s="33" t="s">
        <v>119</v>
      </c>
      <c r="S352" s="32"/>
      <c r="T352" s="33" t="s">
        <v>118</v>
      </c>
      <c r="U352" s="32"/>
      <c r="V352" s="33" t="s">
        <v>117</v>
      </c>
      <c r="W352" s="32"/>
      <c r="X352" s="33" t="s">
        <v>116</v>
      </c>
      <c r="Y352" s="32"/>
      <c r="Z352" s="33" t="s">
        <v>115</v>
      </c>
      <c r="AA352" s="32"/>
      <c r="AB352" s="31"/>
      <c r="AC352" s="32"/>
      <c r="AD352" s="31"/>
      <c r="AE352" s="22"/>
      <c r="AF352" s="347"/>
      <c r="AG352" s="347"/>
      <c r="AH352" s="21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0.45" customHeight="1" x14ac:dyDescent="0.2">
      <c r="B353" s="30"/>
      <c r="C353" s="340"/>
      <c r="D353" s="29"/>
      <c r="E353" s="28"/>
      <c r="F353" s="28"/>
      <c r="G353" s="27"/>
      <c r="H353" s="360"/>
      <c r="I353" s="344"/>
      <c r="J353" s="344"/>
      <c r="K353" s="344"/>
      <c r="L353" s="25" t="s">
        <v>114</v>
      </c>
      <c r="M353" s="114"/>
      <c r="N353" s="25" t="s">
        <v>112</v>
      </c>
      <c r="O353" s="24"/>
      <c r="P353" s="25" t="s">
        <v>111</v>
      </c>
      <c r="Q353" s="24"/>
      <c r="R353" s="25" t="s">
        <v>110</v>
      </c>
      <c r="S353" s="24"/>
      <c r="T353" s="25" t="s">
        <v>109</v>
      </c>
      <c r="U353" s="24"/>
      <c r="V353" s="25" t="s">
        <v>108</v>
      </c>
      <c r="W353" s="24"/>
      <c r="X353" s="25" t="s">
        <v>107</v>
      </c>
      <c r="Y353" s="24"/>
      <c r="Z353" s="25" t="s">
        <v>106</v>
      </c>
      <c r="AA353" s="24"/>
      <c r="AB353" s="23"/>
      <c r="AC353" s="24"/>
      <c r="AD353" s="23"/>
      <c r="AE353" s="22"/>
      <c r="AF353" s="347"/>
      <c r="AG353" s="347"/>
      <c r="AH353" s="21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1" customHeight="1" thickBot="1" x14ac:dyDescent="0.25">
      <c r="B354" s="20"/>
      <c r="C354" s="341"/>
      <c r="D354" s="19"/>
      <c r="E354" s="18"/>
      <c r="F354" s="18"/>
      <c r="G354" s="17"/>
      <c r="H354" s="361"/>
      <c r="I354" s="345"/>
      <c r="J354" s="345"/>
      <c r="K354" s="345"/>
      <c r="L354" s="15" t="s">
        <v>105</v>
      </c>
      <c r="M354" s="16"/>
      <c r="N354" s="15" t="s">
        <v>104</v>
      </c>
      <c r="O354" s="13"/>
      <c r="P354" s="15" t="s">
        <v>103</v>
      </c>
      <c r="Q354" s="13"/>
      <c r="R354" s="15" t="s">
        <v>102</v>
      </c>
      <c r="S354" s="13"/>
      <c r="T354" s="15">
        <v>20</v>
      </c>
      <c r="U354" s="13"/>
      <c r="V354" s="15" t="s">
        <v>101</v>
      </c>
      <c r="W354" s="13"/>
      <c r="X354" s="15" t="s">
        <v>100</v>
      </c>
      <c r="Y354" s="13"/>
      <c r="Z354" s="15" t="s">
        <v>99</v>
      </c>
      <c r="AA354" s="13"/>
      <c r="AB354" s="14"/>
      <c r="AC354" s="13"/>
      <c r="AD354" s="12"/>
      <c r="AE354" s="11"/>
      <c r="AF354" s="348"/>
      <c r="AG354" s="348"/>
      <c r="AH354" s="10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112" t="s">
        <v>170</v>
      </c>
      <c r="F355" s="111"/>
      <c r="G355" s="110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107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96">
        <v>159</v>
      </c>
      <c r="E356" s="369" t="s">
        <v>220</v>
      </c>
      <c r="F356" s="370"/>
      <c r="G356" s="371"/>
      <c r="H356" s="95" t="s">
        <v>139</v>
      </c>
      <c r="I356" s="94"/>
      <c r="J356" s="94"/>
      <c r="K356" s="93"/>
      <c r="L356" s="92"/>
      <c r="M356" s="88"/>
      <c r="N356" s="92"/>
      <c r="O356" s="89"/>
      <c r="P356" s="92"/>
      <c r="Q356" s="89"/>
      <c r="R356" s="92"/>
      <c r="S356" s="89"/>
      <c r="T356" s="92"/>
      <c r="U356" s="89"/>
      <c r="V356" s="92"/>
      <c r="W356" s="89"/>
      <c r="X356" s="92"/>
      <c r="Y356" s="89"/>
      <c r="Z356" s="92"/>
      <c r="AA356" s="91"/>
      <c r="AB356" s="90" t="s">
        <v>138</v>
      </c>
      <c r="AC356" s="89"/>
      <c r="AD356" s="89"/>
      <c r="AE356" s="88"/>
      <c r="AF356" s="87"/>
      <c r="AG356" s="87"/>
      <c r="AH356" s="67"/>
      <c r="AI356" s="86" t="s">
        <v>137</v>
      </c>
      <c r="AJ356" s="85">
        <f t="shared" ref="AJ356:BB356" si="46">SUM(AJ358:AJ369)</f>
        <v>2</v>
      </c>
      <c r="AK356" s="84">
        <f t="shared" si="46"/>
        <v>0</v>
      </c>
      <c r="AL356" s="83">
        <f t="shared" si="46"/>
        <v>0</v>
      </c>
      <c r="AM356" s="85">
        <f t="shared" si="46"/>
        <v>0</v>
      </c>
      <c r="AN356" s="84">
        <f t="shared" si="46"/>
        <v>0</v>
      </c>
      <c r="AO356" s="83">
        <f t="shared" si="46"/>
        <v>0</v>
      </c>
      <c r="AP356" s="85">
        <f t="shared" si="46"/>
        <v>0</v>
      </c>
      <c r="AQ356" s="84">
        <f t="shared" si="46"/>
        <v>0</v>
      </c>
      <c r="AR356" s="83">
        <f t="shared" si="46"/>
        <v>0</v>
      </c>
      <c r="AS356" s="85">
        <f t="shared" si="46"/>
        <v>0</v>
      </c>
      <c r="AT356" s="84">
        <f t="shared" si="46"/>
        <v>0</v>
      </c>
      <c r="AU356" s="83">
        <f t="shared" si="46"/>
        <v>0</v>
      </c>
      <c r="AV356" s="85">
        <f t="shared" si="46"/>
        <v>0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0.66666666666666663</v>
      </c>
      <c r="BG356" s="5">
        <f>SUM(AM356:AO356,AY356)/$BG$5</f>
        <v>0</v>
      </c>
      <c r="BH356" s="5">
        <f>SUM(AP356:AR356,AZ356)/$BG$5</f>
        <v>0</v>
      </c>
      <c r="BI356" s="5">
        <f>SUM(AS356:AU356,BA356)/$BG$5</f>
        <v>0</v>
      </c>
      <c r="BJ356" s="5">
        <f>SUM(AV356:AX356,BB356)/$BG$5</f>
        <v>0</v>
      </c>
    </row>
    <row r="357" spans="2:62" ht="37.5" thickBot="1" x14ac:dyDescent="0.3">
      <c r="B357" s="78"/>
      <c r="C357" s="77"/>
      <c r="D357" s="76"/>
      <c r="E357" s="75"/>
      <c r="F357" s="75"/>
      <c r="G357" s="74"/>
      <c r="H357" s="73"/>
      <c r="I357" s="70"/>
      <c r="J357" s="70"/>
      <c r="K357" s="72"/>
      <c r="L357" s="70"/>
      <c r="M357" s="69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1"/>
      <c r="AC357" s="70"/>
      <c r="AD357" s="70"/>
      <c r="AE357" s="69"/>
      <c r="AF357" s="68"/>
      <c r="AG357" s="68"/>
      <c r="AH357" s="67"/>
      <c r="AI357" s="66" t="s">
        <v>135</v>
      </c>
      <c r="AJ357" s="65">
        <f t="shared" ref="AJ357:BB357" si="47">AJ356/3</f>
        <v>0.66666666666666663</v>
      </c>
      <c r="AK357" s="64">
        <f t="shared" si="47"/>
        <v>0</v>
      </c>
      <c r="AL357" s="63">
        <f t="shared" si="47"/>
        <v>0</v>
      </c>
      <c r="AM357" s="65">
        <f t="shared" si="47"/>
        <v>0</v>
      </c>
      <c r="AN357" s="64">
        <f t="shared" si="47"/>
        <v>0</v>
      </c>
      <c r="AO357" s="63">
        <f t="shared" si="47"/>
        <v>0</v>
      </c>
      <c r="AP357" s="65">
        <f t="shared" si="47"/>
        <v>0</v>
      </c>
      <c r="AQ357" s="64">
        <f t="shared" si="47"/>
        <v>0</v>
      </c>
      <c r="AR357" s="63">
        <f t="shared" si="47"/>
        <v>0</v>
      </c>
      <c r="AS357" s="65">
        <f t="shared" si="47"/>
        <v>0</v>
      </c>
      <c r="AT357" s="64">
        <f t="shared" si="47"/>
        <v>0</v>
      </c>
      <c r="AU357" s="63">
        <f t="shared" si="47"/>
        <v>0</v>
      </c>
      <c r="AV357" s="65">
        <f t="shared" si="47"/>
        <v>0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0.45" customHeight="1" x14ac:dyDescent="0.2">
      <c r="B358" s="30"/>
      <c r="C358" s="338">
        <v>1</v>
      </c>
      <c r="D358" s="46"/>
      <c r="E358" s="45"/>
      <c r="F358" s="45"/>
      <c r="G358" s="44"/>
      <c r="H358" s="358" t="s">
        <v>133</v>
      </c>
      <c r="I358" s="342">
        <v>13</v>
      </c>
      <c r="J358" s="342">
        <v>9</v>
      </c>
      <c r="K358" s="342">
        <v>6</v>
      </c>
      <c r="L358" s="42" t="s">
        <v>131</v>
      </c>
      <c r="M358" s="43" t="s">
        <v>132</v>
      </c>
      <c r="N358" s="42" t="s">
        <v>129</v>
      </c>
      <c r="O358" s="41"/>
      <c r="P358" s="42" t="s">
        <v>128</v>
      </c>
      <c r="Q358" s="41"/>
      <c r="R358" s="42" t="s">
        <v>127</v>
      </c>
      <c r="S358" s="41"/>
      <c r="T358" s="42" t="s">
        <v>126</v>
      </c>
      <c r="U358" s="41"/>
      <c r="V358" s="42" t="s">
        <v>125</v>
      </c>
      <c r="W358" s="41"/>
      <c r="X358" s="42" t="s">
        <v>124</v>
      </c>
      <c r="Y358" s="41"/>
      <c r="Z358" s="42" t="s">
        <v>123</v>
      </c>
      <c r="AA358" s="41"/>
      <c r="AB358" s="40"/>
      <c r="AC358" s="41"/>
      <c r="AD358" s="40"/>
      <c r="AE358" s="58"/>
      <c r="AF358" s="346"/>
      <c r="AG358" s="346"/>
      <c r="AH358" s="38"/>
      <c r="AI358" s="9"/>
      <c r="AJ358" s="349">
        <f>SUMPRODUCT(LEN($M358:$AA361)-LEN(SUBSTITUTE($M358:$AA361,"A", "")))</f>
        <v>1</v>
      </c>
      <c r="AK358" s="352">
        <f>SUMPRODUCT(LEN($AD358:$AD361)-LEN(SUBSTITUTE($AD358:$AD361,"A", "")))</f>
        <v>0</v>
      </c>
      <c r="AL358" s="335">
        <f>SUMPRODUCT(LEN($AC358:$AC361)-LEN(SUBSTITUTE($AC358:$AC361,"A", "")))</f>
        <v>0</v>
      </c>
      <c r="AM358" s="349">
        <f>SUMPRODUCT(LEN($M358:$AA361)-LEN(SUBSTITUTE($M358:$AA361,"S", "")))</f>
        <v>0</v>
      </c>
      <c r="AN358" s="352">
        <f>SUMPRODUCT(LEN($AD358:$AD361)-LEN(SUBSTITUTE($AD358:$AD361,"S", "")))</f>
        <v>0</v>
      </c>
      <c r="AO358" s="335">
        <f>SUMPRODUCT(LEN($AC358:$AC361)-LEN(SUBSTITUTE($AC358:$AC361,"S", "")))</f>
        <v>0</v>
      </c>
      <c r="AP358" s="349">
        <f>SUMPRODUCT(LEN($M358:$AA361)-LEN(SUBSTITUTE($M358:$AA361,"F", "")))</f>
        <v>0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0</v>
      </c>
      <c r="AT358" s="352">
        <f>SUMPRODUCT(LEN($AD358:$AD361)-LEN(SUBSTITUTE($AD358:$AD361,"G", "")))</f>
        <v>0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0.45" customHeight="1" thickBot="1" x14ac:dyDescent="0.25">
      <c r="B359" s="30"/>
      <c r="C359" s="339"/>
      <c r="D359" s="37"/>
      <c r="E359" s="36"/>
      <c r="F359" s="36"/>
      <c r="G359" s="35"/>
      <c r="H359" s="359"/>
      <c r="I359" s="343"/>
      <c r="J359" s="343"/>
      <c r="K359" s="343"/>
      <c r="L359" s="33" t="s">
        <v>122</v>
      </c>
      <c r="M359" s="34" t="s">
        <v>113</v>
      </c>
      <c r="N359" s="33" t="s">
        <v>121</v>
      </c>
      <c r="O359" s="32"/>
      <c r="P359" s="33" t="s">
        <v>120</v>
      </c>
      <c r="Q359" s="32"/>
      <c r="R359" s="33" t="s">
        <v>119</v>
      </c>
      <c r="S359" s="32"/>
      <c r="T359" s="33" t="s">
        <v>118</v>
      </c>
      <c r="U359" s="32"/>
      <c r="V359" s="33" t="s">
        <v>117</v>
      </c>
      <c r="W359" s="32"/>
      <c r="X359" s="33" t="s">
        <v>116</v>
      </c>
      <c r="Y359" s="32"/>
      <c r="Z359" s="33" t="s">
        <v>115</v>
      </c>
      <c r="AA359" s="32"/>
      <c r="AB359" s="31"/>
      <c r="AC359" s="32"/>
      <c r="AD359" s="31"/>
      <c r="AE359" s="57"/>
      <c r="AF359" s="347"/>
      <c r="AG359" s="347"/>
      <c r="AH359" s="21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0.45" customHeight="1" x14ac:dyDescent="0.2">
      <c r="B360" s="30"/>
      <c r="C360" s="340"/>
      <c r="D360" s="29"/>
      <c r="E360" s="28"/>
      <c r="F360" s="28"/>
      <c r="G360" s="27"/>
      <c r="H360" s="360">
        <v>159</v>
      </c>
      <c r="I360" s="344"/>
      <c r="J360" s="344"/>
      <c r="K360" s="344"/>
      <c r="L360" s="25" t="s">
        <v>114</v>
      </c>
      <c r="M360" s="26" t="s">
        <v>113</v>
      </c>
      <c r="N360" s="25" t="s">
        <v>112</v>
      </c>
      <c r="O360" s="24"/>
      <c r="P360" s="25" t="s">
        <v>111</v>
      </c>
      <c r="Q360" s="24"/>
      <c r="R360" s="25" t="s">
        <v>110</v>
      </c>
      <c r="S360" s="24"/>
      <c r="T360" s="25" t="s">
        <v>109</v>
      </c>
      <c r="U360" s="24"/>
      <c r="V360" s="25" t="s">
        <v>108</v>
      </c>
      <c r="W360" s="24"/>
      <c r="X360" s="25" t="s">
        <v>107</v>
      </c>
      <c r="Y360" s="24"/>
      <c r="Z360" s="25" t="s">
        <v>106</v>
      </c>
      <c r="AA360" s="24"/>
      <c r="AB360" s="23"/>
      <c r="AC360" s="24"/>
      <c r="AD360" s="23"/>
      <c r="AE360" s="57"/>
      <c r="AF360" s="347"/>
      <c r="AG360" s="347"/>
      <c r="AH360" s="21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1" customHeight="1" thickBot="1" x14ac:dyDescent="0.25">
      <c r="B361" s="30"/>
      <c r="C361" s="355"/>
      <c r="D361" s="54"/>
      <c r="E361" s="53"/>
      <c r="F361" s="53"/>
      <c r="G361" s="52"/>
      <c r="H361" s="361"/>
      <c r="I361" s="356"/>
      <c r="J361" s="356"/>
      <c r="K361" s="356"/>
      <c r="L361" s="50" t="s">
        <v>105</v>
      </c>
      <c r="M361" s="51"/>
      <c r="N361" s="50" t="s">
        <v>104</v>
      </c>
      <c r="O361" s="49"/>
      <c r="P361" s="50" t="s">
        <v>103</v>
      </c>
      <c r="Q361" s="49"/>
      <c r="R361" s="50" t="s">
        <v>102</v>
      </c>
      <c r="S361" s="49"/>
      <c r="T361" s="50">
        <v>20</v>
      </c>
      <c r="U361" s="49"/>
      <c r="V361" s="50" t="s">
        <v>101</v>
      </c>
      <c r="W361" s="49"/>
      <c r="X361" s="50" t="s">
        <v>100</v>
      </c>
      <c r="Y361" s="49"/>
      <c r="Z361" s="50" t="s">
        <v>99</v>
      </c>
      <c r="AA361" s="49"/>
      <c r="AB361" s="14"/>
      <c r="AC361" s="49"/>
      <c r="AD361" s="14"/>
      <c r="AE361" s="56"/>
      <c r="AF361" s="357"/>
      <c r="AG361" s="357"/>
      <c r="AH361" s="47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0.45" customHeight="1" x14ac:dyDescent="0.2">
      <c r="B362" s="30"/>
      <c r="C362" s="338">
        <v>2</v>
      </c>
      <c r="D362" s="46"/>
      <c r="E362" s="45"/>
      <c r="F362" s="45"/>
      <c r="G362" s="44"/>
      <c r="H362" s="358"/>
      <c r="I362" s="342">
        <v>13</v>
      </c>
      <c r="J362" s="342">
        <v>8</v>
      </c>
      <c r="K362" s="342">
        <v>6</v>
      </c>
      <c r="L362" s="42" t="s">
        <v>131</v>
      </c>
      <c r="M362" s="43" t="s">
        <v>132</v>
      </c>
      <c r="N362" s="42" t="s">
        <v>129</v>
      </c>
      <c r="O362" s="41"/>
      <c r="P362" s="42" t="s">
        <v>128</v>
      </c>
      <c r="Q362" s="41"/>
      <c r="R362" s="42" t="s">
        <v>127</v>
      </c>
      <c r="S362" s="41"/>
      <c r="T362" s="42" t="s">
        <v>126</v>
      </c>
      <c r="U362" s="41"/>
      <c r="V362" s="42" t="s">
        <v>125</v>
      </c>
      <c r="W362" s="41"/>
      <c r="X362" s="42" t="s">
        <v>124</v>
      </c>
      <c r="Y362" s="41"/>
      <c r="Z362" s="42" t="s">
        <v>123</v>
      </c>
      <c r="AA362" s="41"/>
      <c r="AB362" s="40"/>
      <c r="AC362" s="41"/>
      <c r="AD362" s="40"/>
      <c r="AE362" s="39"/>
      <c r="AF362" s="346"/>
      <c r="AG362" s="346"/>
      <c r="AH362" s="38"/>
      <c r="AI362" s="9"/>
      <c r="AJ362" s="349">
        <f>SUMPRODUCT(LEN($M362:$AA365)-LEN(SUBSTITUTE($M362:$AA365,"A", "")))</f>
        <v>1</v>
      </c>
      <c r="AK362" s="352">
        <f>SUMPRODUCT(LEN($AD362:$AD365)-LEN(SUBSTITUTE($AD362:$AD365,"A", "")))</f>
        <v>0</v>
      </c>
      <c r="AL362" s="335">
        <f>SUMPRODUCT(LEN($AC362:$AC365)-LEN(SUBSTITUTE($AC362:$AC365,"A", "")))</f>
        <v>0</v>
      </c>
      <c r="AM362" s="349">
        <f>SUMPRODUCT(LEN($M362:$AA365)-LEN(SUBSTITUTE($M362:$AA365,"S", "")))</f>
        <v>0</v>
      </c>
      <c r="AN362" s="352">
        <f>SUMPRODUCT(LEN($AD362:$AD365)-LEN(SUBSTITUTE($AD362:$AD365,"S", "")))</f>
        <v>0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0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0.45" customHeight="1" thickBot="1" x14ac:dyDescent="0.25">
      <c r="B363" s="30"/>
      <c r="C363" s="339"/>
      <c r="D363" s="37"/>
      <c r="E363" s="36"/>
      <c r="F363" s="36"/>
      <c r="G363" s="35"/>
      <c r="H363" s="359"/>
      <c r="I363" s="343"/>
      <c r="J363" s="343"/>
      <c r="K363" s="343"/>
      <c r="L363" s="33" t="s">
        <v>122</v>
      </c>
      <c r="M363" s="34" t="s">
        <v>113</v>
      </c>
      <c r="N363" s="33" t="s">
        <v>121</v>
      </c>
      <c r="O363" s="32"/>
      <c r="P363" s="33" t="s">
        <v>120</v>
      </c>
      <c r="Q363" s="32"/>
      <c r="R363" s="33" t="s">
        <v>119</v>
      </c>
      <c r="S363" s="32"/>
      <c r="T363" s="33" t="s">
        <v>118</v>
      </c>
      <c r="U363" s="32"/>
      <c r="V363" s="33" t="s">
        <v>117</v>
      </c>
      <c r="W363" s="32"/>
      <c r="X363" s="33" t="s">
        <v>116</v>
      </c>
      <c r="Y363" s="32"/>
      <c r="Z363" s="33" t="s">
        <v>115</v>
      </c>
      <c r="AA363" s="32"/>
      <c r="AB363" s="31"/>
      <c r="AC363" s="32"/>
      <c r="AD363" s="31"/>
      <c r="AE363" s="22"/>
      <c r="AF363" s="347"/>
      <c r="AG363" s="347"/>
      <c r="AH363" s="21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0.45" customHeight="1" x14ac:dyDescent="0.2">
      <c r="B364" s="30"/>
      <c r="C364" s="340"/>
      <c r="D364" s="29"/>
      <c r="E364" s="28"/>
      <c r="F364" s="28"/>
      <c r="G364" s="27"/>
      <c r="H364" s="360"/>
      <c r="I364" s="344"/>
      <c r="J364" s="344"/>
      <c r="K364" s="344"/>
      <c r="L364" s="25" t="s">
        <v>114</v>
      </c>
      <c r="M364" s="114"/>
      <c r="N364" s="25" t="s">
        <v>112</v>
      </c>
      <c r="O364" s="24"/>
      <c r="P364" s="25" t="s">
        <v>111</v>
      </c>
      <c r="Q364" s="24"/>
      <c r="R364" s="25" t="s">
        <v>110</v>
      </c>
      <c r="S364" s="24"/>
      <c r="T364" s="25" t="s">
        <v>109</v>
      </c>
      <c r="U364" s="24"/>
      <c r="V364" s="25" t="s">
        <v>108</v>
      </c>
      <c r="W364" s="24"/>
      <c r="X364" s="25" t="s">
        <v>107</v>
      </c>
      <c r="Y364" s="24"/>
      <c r="Z364" s="25" t="s">
        <v>106</v>
      </c>
      <c r="AA364" s="24"/>
      <c r="AB364" s="23"/>
      <c r="AC364" s="24"/>
      <c r="AD364" s="23"/>
      <c r="AE364" s="22"/>
      <c r="AF364" s="347"/>
      <c r="AG364" s="347"/>
      <c r="AH364" s="21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1" customHeight="1" thickBot="1" x14ac:dyDescent="0.25">
      <c r="B365" s="30"/>
      <c r="C365" s="355"/>
      <c r="D365" s="54"/>
      <c r="E365" s="53"/>
      <c r="F365" s="53"/>
      <c r="G365" s="52"/>
      <c r="H365" s="361"/>
      <c r="I365" s="356"/>
      <c r="J365" s="356"/>
      <c r="K365" s="356"/>
      <c r="L365" s="50" t="s">
        <v>105</v>
      </c>
      <c r="M365" s="51"/>
      <c r="N365" s="50" t="s">
        <v>104</v>
      </c>
      <c r="O365" s="49"/>
      <c r="P365" s="50" t="s">
        <v>103</v>
      </c>
      <c r="Q365" s="49"/>
      <c r="R365" s="50" t="s">
        <v>102</v>
      </c>
      <c r="S365" s="49"/>
      <c r="T365" s="50">
        <v>20</v>
      </c>
      <c r="U365" s="49"/>
      <c r="V365" s="50" t="s">
        <v>101</v>
      </c>
      <c r="W365" s="49"/>
      <c r="X365" s="50" t="s">
        <v>100</v>
      </c>
      <c r="Y365" s="49"/>
      <c r="Z365" s="50" t="s">
        <v>99</v>
      </c>
      <c r="AA365" s="49"/>
      <c r="AB365" s="14"/>
      <c r="AC365" s="49"/>
      <c r="AD365" s="14"/>
      <c r="AE365" s="48"/>
      <c r="AF365" s="357"/>
      <c r="AG365" s="357"/>
      <c r="AH365" s="47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0.45" customHeight="1" x14ac:dyDescent="0.2">
      <c r="B366" s="30"/>
      <c r="C366" s="338">
        <v>3</v>
      </c>
      <c r="D366" s="46"/>
      <c r="E366" s="45"/>
      <c r="F366" s="45"/>
      <c r="G366" s="44"/>
      <c r="H366" s="358"/>
      <c r="I366" s="342">
        <v>9</v>
      </c>
      <c r="J366" s="342">
        <v>5</v>
      </c>
      <c r="K366" s="342" t="s">
        <v>95</v>
      </c>
      <c r="L366" s="42" t="s">
        <v>131</v>
      </c>
      <c r="M366" s="43"/>
      <c r="N366" s="42" t="s">
        <v>129</v>
      </c>
      <c r="O366" s="41"/>
      <c r="P366" s="42" t="s">
        <v>128</v>
      </c>
      <c r="Q366" s="41"/>
      <c r="R366" s="42" t="s">
        <v>127</v>
      </c>
      <c r="S366" s="41"/>
      <c r="T366" s="42" t="s">
        <v>126</v>
      </c>
      <c r="U366" s="41"/>
      <c r="V366" s="42" t="s">
        <v>125</v>
      </c>
      <c r="W366" s="41"/>
      <c r="X366" s="42" t="s">
        <v>124</v>
      </c>
      <c r="Y366" s="41"/>
      <c r="Z366" s="42" t="s">
        <v>123</v>
      </c>
      <c r="AA366" s="41"/>
      <c r="AB366" s="40"/>
      <c r="AC366" s="41"/>
      <c r="AD366" s="40"/>
      <c r="AE366" s="39"/>
      <c r="AF366" s="346"/>
      <c r="AG366" s="346"/>
      <c r="AH366" s="38"/>
      <c r="AI366" s="9"/>
      <c r="AJ366" s="349">
        <f>SUMPRODUCT(LEN($M366:$AA369)-LEN(SUBSTITUTE($M366:$AA369,"A", "")))</f>
        <v>0</v>
      </c>
      <c r="AK366" s="352">
        <f>SUMPRODUCT(LEN($AD366:$AD369)-LEN(SUBSTITUTE($AD366:$AD369,"A", "")))</f>
        <v>0</v>
      </c>
      <c r="AL366" s="335">
        <f>SUMPRODUCT(LEN($AC366:$AC369)-LEN(SUBSTITUTE($AC366:$AC369,"A", "")))</f>
        <v>0</v>
      </c>
      <c r="AM366" s="349">
        <f>SUMPRODUCT(LEN($M366:$AA369)-LEN(SUBSTITUTE($M366:$AA369,"S", "")))</f>
        <v>0</v>
      </c>
      <c r="AN366" s="352">
        <f>SUMPRODUCT(LEN($AD366:$AD369)-LEN(SUBSTITUTE($AD366:$AD369,"S", "")))</f>
        <v>0</v>
      </c>
      <c r="AO366" s="335">
        <f>SUMPRODUCT(LEN($AC366:$AC369)-LEN(SUBSTITUTE($AC366:$AC369,"S", "")))</f>
        <v>0</v>
      </c>
      <c r="AP366" s="349">
        <f>SUMPRODUCT(LEN($M366:$AA369)-LEN(SUBSTITUTE($M366:$AA369,"F", "")))</f>
        <v>0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0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0.45" customHeight="1" thickBot="1" x14ac:dyDescent="0.25">
      <c r="B367" s="30"/>
      <c r="C367" s="339"/>
      <c r="D367" s="37"/>
      <c r="E367" s="36"/>
      <c r="F367" s="36"/>
      <c r="G367" s="35"/>
      <c r="H367" s="359"/>
      <c r="I367" s="343"/>
      <c r="J367" s="343"/>
      <c r="K367" s="343"/>
      <c r="L367" s="33" t="s">
        <v>122</v>
      </c>
      <c r="M367" s="55"/>
      <c r="N367" s="33" t="s">
        <v>121</v>
      </c>
      <c r="O367" s="32"/>
      <c r="P367" s="33" t="s">
        <v>120</v>
      </c>
      <c r="Q367" s="32"/>
      <c r="R367" s="33" t="s">
        <v>119</v>
      </c>
      <c r="S367" s="32"/>
      <c r="T367" s="33" t="s">
        <v>118</v>
      </c>
      <c r="U367" s="32"/>
      <c r="V367" s="33" t="s">
        <v>117</v>
      </c>
      <c r="W367" s="32"/>
      <c r="X367" s="33" t="s">
        <v>116</v>
      </c>
      <c r="Y367" s="32"/>
      <c r="Z367" s="33" t="s">
        <v>115</v>
      </c>
      <c r="AA367" s="32"/>
      <c r="AB367" s="31"/>
      <c r="AC367" s="32"/>
      <c r="AD367" s="31"/>
      <c r="AE367" s="22"/>
      <c r="AF367" s="347"/>
      <c r="AG367" s="347"/>
      <c r="AH367" s="21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0.45" customHeight="1" x14ac:dyDescent="0.2">
      <c r="B368" s="30"/>
      <c r="C368" s="340"/>
      <c r="D368" s="29"/>
      <c r="E368" s="28"/>
      <c r="F368" s="28"/>
      <c r="G368" s="27"/>
      <c r="H368" s="360"/>
      <c r="I368" s="344"/>
      <c r="J368" s="344"/>
      <c r="K368" s="344"/>
      <c r="L368" s="25" t="s">
        <v>114</v>
      </c>
      <c r="M368" s="114"/>
      <c r="N368" s="25" t="s">
        <v>112</v>
      </c>
      <c r="O368" s="24"/>
      <c r="P368" s="25" t="s">
        <v>111</v>
      </c>
      <c r="Q368" s="24"/>
      <c r="R368" s="25" t="s">
        <v>110</v>
      </c>
      <c r="S368" s="24"/>
      <c r="T368" s="25" t="s">
        <v>109</v>
      </c>
      <c r="U368" s="24"/>
      <c r="V368" s="25" t="s">
        <v>108</v>
      </c>
      <c r="W368" s="24"/>
      <c r="X368" s="25" t="s">
        <v>107</v>
      </c>
      <c r="Y368" s="24"/>
      <c r="Z368" s="25" t="s">
        <v>106</v>
      </c>
      <c r="AA368" s="24"/>
      <c r="AB368" s="23"/>
      <c r="AC368" s="24"/>
      <c r="AD368" s="23"/>
      <c r="AE368" s="22"/>
      <c r="AF368" s="347"/>
      <c r="AG368" s="347"/>
      <c r="AH368" s="21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1" customHeight="1" thickBot="1" x14ac:dyDescent="0.25">
      <c r="B369" s="20"/>
      <c r="C369" s="341"/>
      <c r="D369" s="19"/>
      <c r="E369" s="18"/>
      <c r="F369" s="18"/>
      <c r="G369" s="17"/>
      <c r="H369" s="361"/>
      <c r="I369" s="345"/>
      <c r="J369" s="345"/>
      <c r="K369" s="345"/>
      <c r="L369" s="15" t="s">
        <v>105</v>
      </c>
      <c r="M369" s="16"/>
      <c r="N369" s="15" t="s">
        <v>104</v>
      </c>
      <c r="O369" s="13"/>
      <c r="P369" s="15" t="s">
        <v>103</v>
      </c>
      <c r="Q369" s="13"/>
      <c r="R369" s="15" t="s">
        <v>102</v>
      </c>
      <c r="S369" s="13"/>
      <c r="T369" s="15">
        <v>20</v>
      </c>
      <c r="U369" s="13"/>
      <c r="V369" s="15" t="s">
        <v>101</v>
      </c>
      <c r="W369" s="13"/>
      <c r="X369" s="15" t="s">
        <v>100</v>
      </c>
      <c r="Y369" s="13"/>
      <c r="Z369" s="15" t="s">
        <v>99</v>
      </c>
      <c r="AA369" s="13"/>
      <c r="AB369" s="14"/>
      <c r="AC369" s="13"/>
      <c r="AD369" s="12"/>
      <c r="AE369" s="11"/>
      <c r="AF369" s="348"/>
      <c r="AG369" s="348"/>
      <c r="AH369" s="10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112" t="s">
        <v>170</v>
      </c>
      <c r="F370" s="111"/>
      <c r="G370" s="110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107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96">
        <v>159</v>
      </c>
      <c r="E371" s="369">
        <v>438.13</v>
      </c>
      <c r="F371" s="370"/>
      <c r="G371" s="371"/>
      <c r="H371" s="95" t="s">
        <v>139</v>
      </c>
      <c r="I371" s="94"/>
      <c r="J371" s="94"/>
      <c r="K371" s="93"/>
      <c r="L371" s="92"/>
      <c r="M371" s="88"/>
      <c r="N371" s="92"/>
      <c r="O371" s="89"/>
      <c r="P371" s="92"/>
      <c r="Q371" s="89"/>
      <c r="R371" s="92"/>
      <c r="S371" s="89"/>
      <c r="T371" s="92"/>
      <c r="U371" s="89"/>
      <c r="V371" s="92"/>
      <c r="W371" s="89"/>
      <c r="X371" s="92"/>
      <c r="Y371" s="89"/>
      <c r="Z371" s="92"/>
      <c r="AA371" s="91"/>
      <c r="AB371" s="90" t="s">
        <v>138</v>
      </c>
      <c r="AC371" s="89"/>
      <c r="AD371" s="89"/>
      <c r="AE371" s="88"/>
      <c r="AF371" s="87"/>
      <c r="AG371" s="87"/>
      <c r="AH371" s="67"/>
      <c r="AI371" s="86" t="s">
        <v>137</v>
      </c>
      <c r="AJ371" s="85">
        <f t="shared" ref="AJ371:BB371" si="48">SUM(AJ373:AJ384)</f>
        <v>2</v>
      </c>
      <c r="AK371" s="84">
        <f t="shared" si="48"/>
        <v>0</v>
      </c>
      <c r="AL371" s="83">
        <f t="shared" si="48"/>
        <v>0</v>
      </c>
      <c r="AM371" s="85">
        <f t="shared" si="48"/>
        <v>5</v>
      </c>
      <c r="AN371" s="84">
        <f t="shared" si="48"/>
        <v>0</v>
      </c>
      <c r="AO371" s="83">
        <f t="shared" si="48"/>
        <v>0</v>
      </c>
      <c r="AP371" s="85">
        <f t="shared" si="48"/>
        <v>0</v>
      </c>
      <c r="AQ371" s="84">
        <f t="shared" si="48"/>
        <v>0</v>
      </c>
      <c r="AR371" s="83">
        <f t="shared" si="48"/>
        <v>0</v>
      </c>
      <c r="AS371" s="85">
        <f t="shared" si="48"/>
        <v>0</v>
      </c>
      <c r="AT371" s="84">
        <f t="shared" si="48"/>
        <v>0</v>
      </c>
      <c r="AU371" s="83">
        <f t="shared" si="48"/>
        <v>0</v>
      </c>
      <c r="AV371" s="85">
        <f t="shared" si="48"/>
        <v>2</v>
      </c>
      <c r="AW371" s="84">
        <f t="shared" si="48"/>
        <v>0</v>
      </c>
      <c r="AX371" s="83">
        <f t="shared" si="48"/>
        <v>0</v>
      </c>
      <c r="AY371" s="82">
        <f t="shared" si="48"/>
        <v>0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0.66666666666666663</v>
      </c>
      <c r="BG371" s="5">
        <f>SUM(AM371:AO371,AY371)/$BG$5</f>
        <v>1.6666666666666667</v>
      </c>
      <c r="BH371" s="5">
        <f>SUM(AP371:AR371,AZ371)/$BG$5</f>
        <v>0</v>
      </c>
      <c r="BI371" s="5">
        <f>SUM(AS371:AU371,BA371)/$BG$5</f>
        <v>0</v>
      </c>
      <c r="BJ371" s="5">
        <f>SUM(AV371:AX371,BB371)/$BG$5</f>
        <v>0.66666666666666663</v>
      </c>
    </row>
    <row r="372" spans="2:62" ht="37.5" thickBot="1" x14ac:dyDescent="0.3">
      <c r="B372" s="78"/>
      <c r="C372" s="77"/>
      <c r="D372" s="76"/>
      <c r="E372" s="75"/>
      <c r="F372" s="75"/>
      <c r="G372" s="74"/>
      <c r="H372" s="73"/>
      <c r="I372" s="70"/>
      <c r="J372" s="70"/>
      <c r="K372" s="72"/>
      <c r="L372" s="70"/>
      <c r="M372" s="69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1"/>
      <c r="AC372" s="70"/>
      <c r="AD372" s="70"/>
      <c r="AE372" s="69"/>
      <c r="AF372" s="68"/>
      <c r="AG372" s="68"/>
      <c r="AH372" s="67"/>
      <c r="AI372" s="66" t="s">
        <v>135</v>
      </c>
      <c r="AJ372" s="65">
        <f t="shared" ref="AJ372:BB372" si="49">AJ371/3</f>
        <v>0.66666666666666663</v>
      </c>
      <c r="AK372" s="64">
        <f t="shared" si="49"/>
        <v>0</v>
      </c>
      <c r="AL372" s="63">
        <f t="shared" si="49"/>
        <v>0</v>
      </c>
      <c r="AM372" s="65">
        <f t="shared" si="49"/>
        <v>1.6666666666666667</v>
      </c>
      <c r="AN372" s="64">
        <f t="shared" si="49"/>
        <v>0</v>
      </c>
      <c r="AO372" s="63">
        <f t="shared" si="49"/>
        <v>0</v>
      </c>
      <c r="AP372" s="65">
        <f t="shared" si="49"/>
        <v>0</v>
      </c>
      <c r="AQ372" s="64">
        <f t="shared" si="49"/>
        <v>0</v>
      </c>
      <c r="AR372" s="63">
        <f t="shared" si="49"/>
        <v>0</v>
      </c>
      <c r="AS372" s="65">
        <f t="shared" si="49"/>
        <v>0</v>
      </c>
      <c r="AT372" s="64">
        <f t="shared" si="49"/>
        <v>0</v>
      </c>
      <c r="AU372" s="63">
        <f t="shared" si="49"/>
        <v>0</v>
      </c>
      <c r="AV372" s="65">
        <f t="shared" si="49"/>
        <v>0.66666666666666663</v>
      </c>
      <c r="AW372" s="64">
        <f t="shared" si="49"/>
        <v>0</v>
      </c>
      <c r="AX372" s="63">
        <f t="shared" si="49"/>
        <v>0</v>
      </c>
      <c r="AY372" s="62">
        <f t="shared" si="49"/>
        <v>0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0.45" customHeight="1" x14ac:dyDescent="0.2">
      <c r="B373" s="30"/>
      <c r="C373" s="338">
        <v>1</v>
      </c>
      <c r="D373" s="46"/>
      <c r="E373" s="45"/>
      <c r="F373" s="45"/>
      <c r="G373" s="44"/>
      <c r="H373" s="358"/>
      <c r="I373" s="342">
        <v>15</v>
      </c>
      <c r="J373" s="342">
        <v>7</v>
      </c>
      <c r="K373" s="342" t="s">
        <v>98</v>
      </c>
      <c r="L373" s="42" t="s">
        <v>131</v>
      </c>
      <c r="M373" s="43"/>
      <c r="N373" s="42" t="s">
        <v>129</v>
      </c>
      <c r="O373" s="41"/>
      <c r="P373" s="42" t="s">
        <v>128</v>
      </c>
      <c r="Q373" s="41"/>
      <c r="R373" s="42" t="s">
        <v>127</v>
      </c>
      <c r="S373" s="41"/>
      <c r="T373" s="42" t="s">
        <v>126</v>
      </c>
      <c r="U373" s="41"/>
      <c r="V373" s="42" t="s">
        <v>125</v>
      </c>
      <c r="W373" s="41"/>
      <c r="X373" s="42" t="s">
        <v>124</v>
      </c>
      <c r="Y373" s="41"/>
      <c r="Z373" s="42" t="s">
        <v>123</v>
      </c>
      <c r="AA373" s="41"/>
      <c r="AB373" s="40"/>
      <c r="AC373" s="41"/>
      <c r="AD373" s="40"/>
      <c r="AE373" s="58"/>
      <c r="AF373" s="346"/>
      <c r="AG373" s="346"/>
      <c r="AH373" s="38"/>
      <c r="AI373" s="9"/>
      <c r="AJ373" s="349">
        <f>SUMPRODUCT(LEN($M373:$AA376)-LEN(SUBSTITUTE($M373:$AA376,"A", "")))</f>
        <v>0</v>
      </c>
      <c r="AK373" s="352">
        <f>SUMPRODUCT(LEN($AD373:$AD376)-LEN(SUBSTITUTE($AD373:$AD376,"A", "")))</f>
        <v>0</v>
      </c>
      <c r="AL373" s="335">
        <f>SUMPRODUCT(LEN($AC373:$AC376)-LEN(SUBSTITUTE($AC373:$AC376,"A", "")))</f>
        <v>0</v>
      </c>
      <c r="AM373" s="349">
        <f>SUMPRODUCT(LEN($M373:$AA376)-LEN(SUBSTITUTE($M373:$AA376,"S", "")))</f>
        <v>0</v>
      </c>
      <c r="AN373" s="352">
        <f>SUMPRODUCT(LEN($AD373:$AD376)-LEN(SUBSTITUTE($AD373:$AD376,"S", "")))</f>
        <v>0</v>
      </c>
      <c r="AO373" s="335">
        <f>SUMPRODUCT(LEN($AC373:$AC376)-LEN(SUBSTITUTE($AC373:$AC376,"S", "")))</f>
        <v>0</v>
      </c>
      <c r="AP373" s="349">
        <f>SUMPRODUCT(LEN($M373:$AA376)-LEN(SUBSTITUTE($M373:$AA376,"F", "")))</f>
        <v>0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0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0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0.45" customHeight="1" thickBot="1" x14ac:dyDescent="0.25">
      <c r="B374" s="30"/>
      <c r="C374" s="339"/>
      <c r="D374" s="37"/>
      <c r="E374" s="36"/>
      <c r="F374" s="36"/>
      <c r="G374" s="35"/>
      <c r="H374" s="359"/>
      <c r="I374" s="343"/>
      <c r="J374" s="343"/>
      <c r="K374" s="343"/>
      <c r="L374" s="33" t="s">
        <v>122</v>
      </c>
      <c r="M374" s="55"/>
      <c r="N374" s="33" t="s">
        <v>121</v>
      </c>
      <c r="O374" s="32"/>
      <c r="P374" s="33" t="s">
        <v>120</v>
      </c>
      <c r="Q374" s="32"/>
      <c r="R374" s="33" t="s">
        <v>119</v>
      </c>
      <c r="S374" s="32"/>
      <c r="T374" s="33" t="s">
        <v>118</v>
      </c>
      <c r="U374" s="32"/>
      <c r="V374" s="33" t="s">
        <v>117</v>
      </c>
      <c r="W374" s="32"/>
      <c r="X374" s="33" t="s">
        <v>116</v>
      </c>
      <c r="Y374" s="32"/>
      <c r="Z374" s="33" t="s">
        <v>115</v>
      </c>
      <c r="AA374" s="32"/>
      <c r="AB374" s="31"/>
      <c r="AC374" s="32"/>
      <c r="AD374" s="31"/>
      <c r="AE374" s="57"/>
      <c r="AF374" s="347"/>
      <c r="AG374" s="347"/>
      <c r="AH374" s="21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0.45" customHeight="1" x14ac:dyDescent="0.2">
      <c r="B375" s="30"/>
      <c r="C375" s="340"/>
      <c r="D375" s="29"/>
      <c r="E375" s="28"/>
      <c r="F375" s="28"/>
      <c r="G375" s="27"/>
      <c r="H375" s="360"/>
      <c r="I375" s="344"/>
      <c r="J375" s="344"/>
      <c r="K375" s="344"/>
      <c r="L375" s="25" t="s">
        <v>114</v>
      </c>
      <c r="M375" s="114"/>
      <c r="N375" s="25" t="s">
        <v>112</v>
      </c>
      <c r="O375" s="24"/>
      <c r="P375" s="25" t="s">
        <v>111</v>
      </c>
      <c r="Q375" s="24"/>
      <c r="R375" s="25" t="s">
        <v>110</v>
      </c>
      <c r="S375" s="24"/>
      <c r="T375" s="25" t="s">
        <v>109</v>
      </c>
      <c r="U375" s="24"/>
      <c r="V375" s="25" t="s">
        <v>108</v>
      </c>
      <c r="W375" s="24"/>
      <c r="X375" s="25" t="s">
        <v>107</v>
      </c>
      <c r="Y375" s="24"/>
      <c r="Z375" s="25" t="s">
        <v>106</v>
      </c>
      <c r="AA375" s="24"/>
      <c r="AB375" s="23"/>
      <c r="AC375" s="24"/>
      <c r="AD375" s="23"/>
      <c r="AE375" s="57"/>
      <c r="AF375" s="347"/>
      <c r="AG375" s="347"/>
      <c r="AH375" s="21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1" customHeight="1" thickBot="1" x14ac:dyDescent="0.25">
      <c r="B376" s="30"/>
      <c r="C376" s="355"/>
      <c r="D376" s="54"/>
      <c r="E376" s="53"/>
      <c r="F376" s="53"/>
      <c r="G376" s="52"/>
      <c r="H376" s="361"/>
      <c r="I376" s="356"/>
      <c r="J376" s="356"/>
      <c r="K376" s="356"/>
      <c r="L376" s="50" t="s">
        <v>105</v>
      </c>
      <c r="M376" s="51"/>
      <c r="N376" s="50" t="s">
        <v>104</v>
      </c>
      <c r="O376" s="49"/>
      <c r="P376" s="50" t="s">
        <v>103</v>
      </c>
      <c r="Q376" s="49"/>
      <c r="R376" s="50" t="s">
        <v>102</v>
      </c>
      <c r="S376" s="49"/>
      <c r="T376" s="50">
        <v>20</v>
      </c>
      <c r="U376" s="49"/>
      <c r="V376" s="50" t="s">
        <v>101</v>
      </c>
      <c r="W376" s="49"/>
      <c r="X376" s="50" t="s">
        <v>100</v>
      </c>
      <c r="Y376" s="49"/>
      <c r="Z376" s="50" t="s">
        <v>99</v>
      </c>
      <c r="AA376" s="49"/>
      <c r="AB376" s="14"/>
      <c r="AC376" s="49"/>
      <c r="AD376" s="14"/>
      <c r="AE376" s="56"/>
      <c r="AF376" s="357"/>
      <c r="AG376" s="357"/>
      <c r="AH376" s="47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0.45" customHeight="1" x14ac:dyDescent="0.2">
      <c r="B377" s="30"/>
      <c r="C377" s="338">
        <v>2</v>
      </c>
      <c r="D377" s="46"/>
      <c r="E377" s="45"/>
      <c r="F377" s="45"/>
      <c r="G377" s="44"/>
      <c r="H377" s="358"/>
      <c r="I377" s="342">
        <v>14</v>
      </c>
      <c r="J377" s="342">
        <v>8</v>
      </c>
      <c r="K377" s="342">
        <v>6</v>
      </c>
      <c r="L377" s="42" t="s">
        <v>131</v>
      </c>
      <c r="M377" s="115" t="s">
        <v>113</v>
      </c>
      <c r="N377" s="42" t="s">
        <v>129</v>
      </c>
      <c r="O377" s="41"/>
      <c r="P377" s="42" t="s">
        <v>128</v>
      </c>
      <c r="Q377" s="41"/>
      <c r="R377" s="42" t="s">
        <v>127</v>
      </c>
      <c r="S377" s="41"/>
      <c r="T377" s="42" t="s">
        <v>126</v>
      </c>
      <c r="U377" s="41"/>
      <c r="V377" s="42" t="s">
        <v>125</v>
      </c>
      <c r="W377" s="41"/>
      <c r="X377" s="42" t="s">
        <v>124</v>
      </c>
      <c r="Y377" s="41"/>
      <c r="Z377" s="42" t="s">
        <v>123</v>
      </c>
      <c r="AA377" s="41"/>
      <c r="AB377" s="40"/>
      <c r="AC377" s="41"/>
      <c r="AD377" s="40"/>
      <c r="AE377" s="39"/>
      <c r="AF377" s="346"/>
      <c r="AG377" s="346"/>
      <c r="AH377" s="38"/>
      <c r="AI377" s="9"/>
      <c r="AJ377" s="349">
        <f>SUMPRODUCT(LEN($M377:$AA380)-LEN(SUBSTITUTE($M377:$AA380,"A", "")))</f>
        <v>0</v>
      </c>
      <c r="AK377" s="352">
        <f>SUMPRODUCT(LEN($AD377:$AD380)-LEN(SUBSTITUTE($AD377:$AD380,"A", "")))</f>
        <v>0</v>
      </c>
      <c r="AL377" s="335">
        <f>SUMPRODUCT(LEN($AC377:$AC380)-LEN(SUBSTITUTE($AC377:$AC380,"A", "")))</f>
        <v>0</v>
      </c>
      <c r="AM377" s="349">
        <f>SUMPRODUCT(LEN($M377:$AA380)-LEN(SUBSTITUTE($M377:$AA380,"S", "")))</f>
        <v>2</v>
      </c>
      <c r="AN377" s="352">
        <f>SUMPRODUCT(LEN($AD377:$AD380)-LEN(SUBSTITUTE($AD377:$AD380,"S", "")))</f>
        <v>0</v>
      </c>
      <c r="AO377" s="335">
        <f>SUMPRODUCT(LEN($AC377:$AC380)-LEN(SUBSTITUTE($AC377:$AC380,"S", "")))</f>
        <v>0</v>
      </c>
      <c r="AP377" s="349">
        <f>SUMPRODUCT(LEN($M377:$AA380)-LEN(SUBSTITUTE($M377:$AA380,"F", "")))</f>
        <v>0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0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2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0.45" customHeight="1" thickBot="1" x14ac:dyDescent="0.25">
      <c r="B378" s="30"/>
      <c r="C378" s="339"/>
      <c r="D378" s="37"/>
      <c r="E378" s="36"/>
      <c r="F378" s="36"/>
      <c r="G378" s="35"/>
      <c r="H378" s="359"/>
      <c r="I378" s="343"/>
      <c r="J378" s="343"/>
      <c r="K378" s="343"/>
      <c r="L378" s="33" t="s">
        <v>122</v>
      </c>
      <c r="M378" s="55" t="s">
        <v>218</v>
      </c>
      <c r="N378" s="33" t="s">
        <v>121</v>
      </c>
      <c r="O378" s="32"/>
      <c r="P378" s="33" t="s">
        <v>120</v>
      </c>
      <c r="Q378" s="32"/>
      <c r="R378" s="33" t="s">
        <v>119</v>
      </c>
      <c r="S378" s="32"/>
      <c r="T378" s="33" t="s">
        <v>118</v>
      </c>
      <c r="U378" s="32"/>
      <c r="V378" s="33" t="s">
        <v>117</v>
      </c>
      <c r="W378" s="32"/>
      <c r="X378" s="33" t="s">
        <v>116</v>
      </c>
      <c r="Y378" s="32"/>
      <c r="Z378" s="33" t="s">
        <v>115</v>
      </c>
      <c r="AA378" s="32"/>
      <c r="AB378" s="31"/>
      <c r="AC378" s="32"/>
      <c r="AD378" s="31"/>
      <c r="AE378" s="22"/>
      <c r="AF378" s="347"/>
      <c r="AG378" s="347"/>
      <c r="AH378" s="21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0.45" customHeight="1" x14ac:dyDescent="0.2">
      <c r="B379" s="30"/>
      <c r="C379" s="340"/>
      <c r="D379" s="29"/>
      <c r="E379" s="28"/>
      <c r="F379" s="28"/>
      <c r="G379" s="27"/>
      <c r="H379" s="360"/>
      <c r="I379" s="344"/>
      <c r="J379" s="344"/>
      <c r="K379" s="344"/>
      <c r="L379" s="25" t="s">
        <v>114</v>
      </c>
      <c r="M379" s="114"/>
      <c r="N379" s="25" t="s">
        <v>112</v>
      </c>
      <c r="O379" s="24"/>
      <c r="P379" s="25" t="s">
        <v>111</v>
      </c>
      <c r="Q379" s="24"/>
      <c r="R379" s="25" t="s">
        <v>110</v>
      </c>
      <c r="S379" s="24"/>
      <c r="T379" s="25" t="s">
        <v>109</v>
      </c>
      <c r="U379" s="24"/>
      <c r="V379" s="25" t="s">
        <v>108</v>
      </c>
      <c r="W379" s="24"/>
      <c r="X379" s="25" t="s">
        <v>107</v>
      </c>
      <c r="Y379" s="24"/>
      <c r="Z379" s="25" t="s">
        <v>106</v>
      </c>
      <c r="AA379" s="24"/>
      <c r="AB379" s="23"/>
      <c r="AC379" s="24"/>
      <c r="AD379" s="23"/>
      <c r="AE379" s="22"/>
      <c r="AF379" s="347"/>
      <c r="AG379" s="347"/>
      <c r="AH379" s="21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1" customHeight="1" thickBot="1" x14ac:dyDescent="0.25">
      <c r="B380" s="30"/>
      <c r="C380" s="355"/>
      <c r="D380" s="54"/>
      <c r="E380" s="53"/>
      <c r="F380" s="53"/>
      <c r="G380" s="52"/>
      <c r="H380" s="361"/>
      <c r="I380" s="356"/>
      <c r="J380" s="356"/>
      <c r="K380" s="356"/>
      <c r="L380" s="50" t="s">
        <v>105</v>
      </c>
      <c r="M380" s="51"/>
      <c r="N380" s="50" t="s">
        <v>104</v>
      </c>
      <c r="O380" s="49"/>
      <c r="P380" s="50" t="s">
        <v>103</v>
      </c>
      <c r="Q380" s="49"/>
      <c r="R380" s="50" t="s">
        <v>102</v>
      </c>
      <c r="S380" s="49"/>
      <c r="T380" s="50">
        <v>20</v>
      </c>
      <c r="U380" s="49"/>
      <c r="V380" s="50" t="s">
        <v>101</v>
      </c>
      <c r="W380" s="49"/>
      <c r="X380" s="50" t="s">
        <v>100</v>
      </c>
      <c r="Y380" s="49"/>
      <c r="Z380" s="50" t="s">
        <v>99</v>
      </c>
      <c r="AA380" s="49"/>
      <c r="AB380" s="14"/>
      <c r="AC380" s="49"/>
      <c r="AD380" s="14"/>
      <c r="AE380" s="48"/>
      <c r="AF380" s="357"/>
      <c r="AG380" s="357"/>
      <c r="AH380" s="47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0.45" customHeight="1" x14ac:dyDescent="0.2">
      <c r="B381" s="30"/>
      <c r="C381" s="338">
        <v>3</v>
      </c>
      <c r="D381" s="46"/>
      <c r="E381" s="45"/>
      <c r="F381" s="45"/>
      <c r="G381" s="44"/>
      <c r="H381" s="358"/>
      <c r="I381" s="342">
        <v>16</v>
      </c>
      <c r="J381" s="342">
        <v>9</v>
      </c>
      <c r="K381" s="342">
        <v>4</v>
      </c>
      <c r="L381" s="42" t="s">
        <v>131</v>
      </c>
      <c r="M381" s="43" t="s">
        <v>132</v>
      </c>
      <c r="N381" s="42" t="s">
        <v>129</v>
      </c>
      <c r="O381" s="43" t="s">
        <v>130</v>
      </c>
      <c r="P381" s="42" t="s">
        <v>128</v>
      </c>
      <c r="Q381" s="41"/>
      <c r="R381" s="42" t="s">
        <v>127</v>
      </c>
      <c r="S381" s="41"/>
      <c r="T381" s="42" t="s">
        <v>126</v>
      </c>
      <c r="U381" s="41"/>
      <c r="V381" s="42" t="s">
        <v>125</v>
      </c>
      <c r="W381" s="41"/>
      <c r="X381" s="42" t="s">
        <v>124</v>
      </c>
      <c r="Y381" s="41"/>
      <c r="Z381" s="42" t="s">
        <v>123</v>
      </c>
      <c r="AA381" s="41"/>
      <c r="AB381" s="40"/>
      <c r="AC381" s="41"/>
      <c r="AD381" s="40"/>
      <c r="AE381" s="39"/>
      <c r="AF381" s="346"/>
      <c r="AG381" s="346"/>
      <c r="AH381" s="38"/>
      <c r="AI381" s="9"/>
      <c r="AJ381" s="349">
        <f>SUMPRODUCT(LEN($M381:$AA384)-LEN(SUBSTITUTE($M381:$AA384,"A", "")))</f>
        <v>2</v>
      </c>
      <c r="AK381" s="352">
        <f>SUMPRODUCT(LEN($AD381:$AD384)-LEN(SUBSTITUTE($AD381:$AD384,"A", "")))</f>
        <v>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3</v>
      </c>
      <c r="AN381" s="352">
        <f>SUMPRODUCT(LEN($AD381:$AD384)-LEN(SUBSTITUTE($AD381:$AD384,"S", "")))</f>
        <v>0</v>
      </c>
      <c r="AO381" s="335">
        <f>SUMPRODUCT(LEN($AC381:$AC384)-LEN(SUBSTITUTE($AC381:$AC384,"S", "")))</f>
        <v>0</v>
      </c>
      <c r="AP381" s="349">
        <f>SUMPRODUCT(LEN($M381:$AA384)-LEN(SUBSTITUTE($M381:$AA384,"F", "")))</f>
        <v>0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0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0.45" customHeight="1" thickBot="1" x14ac:dyDescent="0.25">
      <c r="B382" s="30"/>
      <c r="C382" s="339"/>
      <c r="D382" s="37"/>
      <c r="E382" s="36"/>
      <c r="F382" s="36"/>
      <c r="G382" s="35"/>
      <c r="H382" s="359"/>
      <c r="I382" s="343"/>
      <c r="J382" s="343"/>
      <c r="K382" s="343"/>
      <c r="L382" s="33" t="s">
        <v>122</v>
      </c>
      <c r="M382" s="55" t="s">
        <v>132</v>
      </c>
      <c r="N382" s="33" t="s">
        <v>121</v>
      </c>
      <c r="O382" s="32"/>
      <c r="P382" s="33" t="s">
        <v>120</v>
      </c>
      <c r="Q382" s="32"/>
      <c r="R382" s="33" t="s">
        <v>119</v>
      </c>
      <c r="S382" s="32"/>
      <c r="T382" s="33" t="s">
        <v>118</v>
      </c>
      <c r="U382" s="32"/>
      <c r="V382" s="33" t="s">
        <v>117</v>
      </c>
      <c r="W382" s="32"/>
      <c r="X382" s="33" t="s">
        <v>116</v>
      </c>
      <c r="Y382" s="32"/>
      <c r="Z382" s="33" t="s">
        <v>115</v>
      </c>
      <c r="AA382" s="32"/>
      <c r="AB382" s="31"/>
      <c r="AC382" s="32"/>
      <c r="AD382" s="31"/>
      <c r="AE382" s="22"/>
      <c r="AF382" s="347"/>
      <c r="AG382" s="347"/>
      <c r="AH382" s="21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0.45" customHeight="1" x14ac:dyDescent="0.2">
      <c r="B383" s="30"/>
      <c r="C383" s="340"/>
      <c r="D383" s="29"/>
      <c r="E383" s="28"/>
      <c r="F383" s="28"/>
      <c r="G383" s="27"/>
      <c r="H383" s="360"/>
      <c r="I383" s="344"/>
      <c r="J383" s="344"/>
      <c r="K383" s="344"/>
      <c r="L383" s="25" t="s">
        <v>114</v>
      </c>
      <c r="M383" s="114" t="s">
        <v>130</v>
      </c>
      <c r="N383" s="25" t="s">
        <v>112</v>
      </c>
      <c r="O383" s="24"/>
      <c r="P383" s="25" t="s">
        <v>111</v>
      </c>
      <c r="Q383" s="24"/>
      <c r="R383" s="25" t="s">
        <v>110</v>
      </c>
      <c r="S383" s="24"/>
      <c r="T383" s="25" t="s">
        <v>109</v>
      </c>
      <c r="U383" s="24"/>
      <c r="V383" s="25" t="s">
        <v>108</v>
      </c>
      <c r="W383" s="24"/>
      <c r="X383" s="25" t="s">
        <v>107</v>
      </c>
      <c r="Y383" s="24"/>
      <c r="Z383" s="25" t="s">
        <v>106</v>
      </c>
      <c r="AA383" s="24"/>
      <c r="AB383" s="23"/>
      <c r="AC383" s="24"/>
      <c r="AD383" s="23"/>
      <c r="AE383" s="22"/>
      <c r="AF383" s="347"/>
      <c r="AG383" s="347"/>
      <c r="AH383" s="21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1" customHeight="1" thickBot="1" x14ac:dyDescent="0.25">
      <c r="B384" s="20"/>
      <c r="C384" s="341"/>
      <c r="D384" s="19"/>
      <c r="E384" s="18"/>
      <c r="F384" s="18"/>
      <c r="G384" s="17"/>
      <c r="H384" s="361"/>
      <c r="I384" s="345"/>
      <c r="J384" s="345"/>
      <c r="K384" s="345"/>
      <c r="L384" s="15" t="s">
        <v>105</v>
      </c>
      <c r="M384" s="16" t="s">
        <v>130</v>
      </c>
      <c r="N384" s="15" t="s">
        <v>104</v>
      </c>
      <c r="O384" s="13"/>
      <c r="P384" s="15" t="s">
        <v>103</v>
      </c>
      <c r="Q384" s="13"/>
      <c r="R384" s="15" t="s">
        <v>102</v>
      </c>
      <c r="S384" s="13"/>
      <c r="T384" s="15">
        <v>20</v>
      </c>
      <c r="U384" s="13"/>
      <c r="V384" s="15" t="s">
        <v>101</v>
      </c>
      <c r="W384" s="13"/>
      <c r="X384" s="15" t="s">
        <v>100</v>
      </c>
      <c r="Y384" s="13"/>
      <c r="Z384" s="15" t="s">
        <v>99</v>
      </c>
      <c r="AA384" s="13"/>
      <c r="AB384" s="14"/>
      <c r="AC384" s="13"/>
      <c r="AD384" s="12"/>
      <c r="AE384" s="11"/>
      <c r="AF384" s="348"/>
      <c r="AG384" s="348"/>
      <c r="AH384" s="10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112" t="s">
        <v>170</v>
      </c>
      <c r="F385" s="111"/>
      <c r="G385" s="110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107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96">
        <v>159</v>
      </c>
      <c r="E386" s="369">
        <v>428.21</v>
      </c>
      <c r="F386" s="370"/>
      <c r="G386" s="371"/>
      <c r="H386" s="95" t="s">
        <v>139</v>
      </c>
      <c r="I386" s="94"/>
      <c r="J386" s="94"/>
      <c r="K386" s="93"/>
      <c r="L386" s="92"/>
      <c r="M386" s="88"/>
      <c r="N386" s="92"/>
      <c r="O386" s="89"/>
      <c r="P386" s="92"/>
      <c r="Q386" s="89"/>
      <c r="R386" s="92"/>
      <c r="S386" s="89"/>
      <c r="T386" s="92"/>
      <c r="U386" s="89"/>
      <c r="V386" s="92"/>
      <c r="W386" s="89"/>
      <c r="X386" s="92"/>
      <c r="Y386" s="89"/>
      <c r="Z386" s="92"/>
      <c r="AA386" s="91"/>
      <c r="AB386" s="90" t="s">
        <v>138</v>
      </c>
      <c r="AC386" s="89"/>
      <c r="AD386" s="89"/>
      <c r="AE386" s="88"/>
      <c r="AF386" s="87"/>
      <c r="AG386" s="87"/>
      <c r="AH386" s="67"/>
      <c r="AI386" s="86" t="s">
        <v>137</v>
      </c>
      <c r="AJ386" s="85">
        <f t="shared" ref="AJ386:BB386" si="50">SUM(AJ388:AJ399)</f>
        <v>0</v>
      </c>
      <c r="AK386" s="84">
        <f t="shared" si="50"/>
        <v>0</v>
      </c>
      <c r="AL386" s="83">
        <f t="shared" si="50"/>
        <v>0</v>
      </c>
      <c r="AM386" s="85">
        <f t="shared" si="50"/>
        <v>2</v>
      </c>
      <c r="AN386" s="84">
        <f t="shared" si="50"/>
        <v>0</v>
      </c>
      <c r="AO386" s="83">
        <f t="shared" si="50"/>
        <v>0</v>
      </c>
      <c r="AP386" s="85">
        <f t="shared" si="50"/>
        <v>0</v>
      </c>
      <c r="AQ386" s="84">
        <f t="shared" si="50"/>
        <v>0</v>
      </c>
      <c r="AR386" s="83">
        <f t="shared" si="50"/>
        <v>0</v>
      </c>
      <c r="AS386" s="85">
        <f t="shared" si="50"/>
        <v>0</v>
      </c>
      <c r="AT386" s="84">
        <f t="shared" si="50"/>
        <v>0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0</v>
      </c>
      <c r="AZ386" s="81">
        <f t="shared" si="50"/>
        <v>0</v>
      </c>
      <c r="BA386" s="81">
        <f t="shared" si="50"/>
        <v>0</v>
      </c>
      <c r="BB386" s="80">
        <f t="shared" si="50"/>
        <v>0</v>
      </c>
      <c r="BC386" s="79" t="s">
        <v>136</v>
      </c>
      <c r="BF386" s="5">
        <f>SUM(AJ386:AL386)/$BG$5</f>
        <v>0</v>
      </c>
      <c r="BG386" s="5">
        <f>SUM(AM386:AO386,AY386)/$BG$5</f>
        <v>0.66666666666666663</v>
      </c>
      <c r="BH386" s="5">
        <f>SUM(AP386:AR386,AZ386)/$BG$5</f>
        <v>0</v>
      </c>
      <c r="BI386" s="5">
        <f>SUM(AS386:AU386,BA386)/$BG$5</f>
        <v>0</v>
      </c>
      <c r="BJ386" s="5">
        <f>SUM(AV386:AX386,BB386)/$BG$5</f>
        <v>0</v>
      </c>
    </row>
    <row r="387" spans="2:62" ht="37.5" thickBot="1" x14ac:dyDescent="0.3">
      <c r="B387" s="78"/>
      <c r="C387" s="77"/>
      <c r="D387" s="76"/>
      <c r="E387" s="75"/>
      <c r="F387" s="75"/>
      <c r="G387" s="74"/>
      <c r="H387" s="73"/>
      <c r="I387" s="70"/>
      <c r="J387" s="70"/>
      <c r="K387" s="72"/>
      <c r="L387" s="70"/>
      <c r="M387" s="69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1"/>
      <c r="AC387" s="70"/>
      <c r="AD387" s="70"/>
      <c r="AE387" s="69"/>
      <c r="AF387" s="68"/>
      <c r="AG387" s="68"/>
      <c r="AH387" s="67"/>
      <c r="AI387" s="66" t="s">
        <v>135</v>
      </c>
      <c r="AJ387" s="65">
        <f t="shared" ref="AJ387:BB387" si="51">AJ386/3</f>
        <v>0</v>
      </c>
      <c r="AK387" s="64">
        <f t="shared" si="51"/>
        <v>0</v>
      </c>
      <c r="AL387" s="63">
        <f t="shared" si="51"/>
        <v>0</v>
      </c>
      <c r="AM387" s="65">
        <f t="shared" si="51"/>
        <v>0.66666666666666663</v>
      </c>
      <c r="AN387" s="64">
        <f t="shared" si="51"/>
        <v>0</v>
      </c>
      <c r="AO387" s="63">
        <f t="shared" si="51"/>
        <v>0</v>
      </c>
      <c r="AP387" s="65">
        <f t="shared" si="51"/>
        <v>0</v>
      </c>
      <c r="AQ387" s="64">
        <f t="shared" si="51"/>
        <v>0</v>
      </c>
      <c r="AR387" s="63">
        <f t="shared" si="51"/>
        <v>0</v>
      </c>
      <c r="AS387" s="65">
        <f t="shared" si="51"/>
        <v>0</v>
      </c>
      <c r="AT387" s="64">
        <f t="shared" si="51"/>
        <v>0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</v>
      </c>
      <c r="AZ387" s="61">
        <f t="shared" si="51"/>
        <v>0</v>
      </c>
      <c r="BA387" s="61">
        <f t="shared" si="51"/>
        <v>0</v>
      </c>
      <c r="BB387" s="60">
        <f t="shared" si="51"/>
        <v>0</v>
      </c>
      <c r="BC387" s="59" t="s">
        <v>134</v>
      </c>
    </row>
    <row r="388" spans="2:62" ht="20.45" customHeight="1" x14ac:dyDescent="0.2">
      <c r="B388" s="30"/>
      <c r="C388" s="338">
        <v>1</v>
      </c>
      <c r="D388" s="46"/>
      <c r="E388" s="45"/>
      <c r="F388" s="45"/>
      <c r="G388" s="44"/>
      <c r="H388" s="358"/>
      <c r="I388" s="342">
        <v>18</v>
      </c>
      <c r="J388" s="342">
        <v>8</v>
      </c>
      <c r="K388" s="342">
        <v>6</v>
      </c>
      <c r="L388" s="42" t="s">
        <v>131</v>
      </c>
      <c r="M388" s="43" t="s">
        <v>130</v>
      </c>
      <c r="N388" s="42" t="s">
        <v>129</v>
      </c>
      <c r="O388" s="41"/>
      <c r="P388" s="42" t="s">
        <v>128</v>
      </c>
      <c r="Q388" s="41"/>
      <c r="R388" s="42" t="s">
        <v>127</v>
      </c>
      <c r="S388" s="41"/>
      <c r="T388" s="42" t="s">
        <v>126</v>
      </c>
      <c r="U388" s="41"/>
      <c r="V388" s="42" t="s">
        <v>125</v>
      </c>
      <c r="W388" s="41"/>
      <c r="X388" s="42" t="s">
        <v>124</v>
      </c>
      <c r="Y388" s="41"/>
      <c r="Z388" s="42" t="s">
        <v>123</v>
      </c>
      <c r="AA388" s="41"/>
      <c r="AB388" s="40"/>
      <c r="AC388" s="41"/>
      <c r="AD388" s="40"/>
      <c r="AE388" s="58"/>
      <c r="AF388" s="346"/>
      <c r="AG388" s="346"/>
      <c r="AH388" s="38"/>
      <c r="AI388" s="9"/>
      <c r="AJ388" s="349">
        <f>SUMPRODUCT(LEN($M388:$AA391)-LEN(SUBSTITUTE($M388:$AA391,"A", "")))</f>
        <v>0</v>
      </c>
      <c r="AK388" s="352">
        <f>SUMPRODUCT(LEN($AD388:$AD391)-LEN(SUBSTITUTE($AD388:$AD391,"A", "")))</f>
        <v>0</v>
      </c>
      <c r="AL388" s="335">
        <f>SUMPRODUCT(LEN($AC388:$AC391)-LEN(SUBSTITUTE($AC388:$AC391,"A", "")))</f>
        <v>0</v>
      </c>
      <c r="AM388" s="349">
        <f>SUMPRODUCT(LEN($M388:$AA391)-LEN(SUBSTITUTE($M388:$AA391,"S", "")))</f>
        <v>2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0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0</v>
      </c>
      <c r="AT388" s="352">
        <f>SUMPRODUCT(LEN($AD388:$AD391)-LEN(SUBSTITUTE($AD388:$AD391,"G", "")))</f>
        <v>0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0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0</v>
      </c>
      <c r="BB388" s="413">
        <f>SUMPRODUCT(LEN($AE388:$AE391)-LEN(SUBSTITUTE($AE388:$AE391,"M", "")))</f>
        <v>0</v>
      </c>
    </row>
    <row r="389" spans="2:62" ht="20.45" customHeight="1" thickBot="1" x14ac:dyDescent="0.25">
      <c r="B389" s="30"/>
      <c r="C389" s="339"/>
      <c r="D389" s="37"/>
      <c r="E389" s="36"/>
      <c r="F389" s="36"/>
      <c r="G389" s="35"/>
      <c r="H389" s="359"/>
      <c r="I389" s="343"/>
      <c r="J389" s="343"/>
      <c r="K389" s="343"/>
      <c r="L389" s="33" t="s">
        <v>122</v>
      </c>
      <c r="M389" s="55" t="s">
        <v>130</v>
      </c>
      <c r="N389" s="33" t="s">
        <v>121</v>
      </c>
      <c r="O389" s="32"/>
      <c r="P389" s="33" t="s">
        <v>120</v>
      </c>
      <c r="Q389" s="32"/>
      <c r="R389" s="33" t="s">
        <v>119</v>
      </c>
      <c r="S389" s="32"/>
      <c r="T389" s="33" t="s">
        <v>118</v>
      </c>
      <c r="U389" s="32"/>
      <c r="V389" s="33" t="s">
        <v>117</v>
      </c>
      <c r="W389" s="32"/>
      <c r="X389" s="33" t="s">
        <v>116</v>
      </c>
      <c r="Y389" s="32"/>
      <c r="Z389" s="33" t="s">
        <v>115</v>
      </c>
      <c r="AA389" s="32"/>
      <c r="AB389" s="31"/>
      <c r="AC389" s="32"/>
      <c r="AD389" s="31"/>
      <c r="AE389" s="57"/>
      <c r="AF389" s="347"/>
      <c r="AG389" s="347"/>
      <c r="AH389" s="21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0.45" customHeight="1" x14ac:dyDescent="0.2">
      <c r="B390" s="30"/>
      <c r="C390" s="340"/>
      <c r="D390" s="29"/>
      <c r="E390" s="28"/>
      <c r="F390" s="28"/>
      <c r="G390" s="27"/>
      <c r="H390" s="360"/>
      <c r="I390" s="344"/>
      <c r="J390" s="344"/>
      <c r="K390" s="344"/>
      <c r="L390" s="25" t="s">
        <v>114</v>
      </c>
      <c r="M390" s="114"/>
      <c r="N390" s="25" t="s">
        <v>112</v>
      </c>
      <c r="O390" s="24"/>
      <c r="P390" s="25" t="s">
        <v>111</v>
      </c>
      <c r="Q390" s="24"/>
      <c r="R390" s="25" t="s">
        <v>110</v>
      </c>
      <c r="S390" s="24"/>
      <c r="T390" s="25" t="s">
        <v>109</v>
      </c>
      <c r="U390" s="24"/>
      <c r="V390" s="25" t="s">
        <v>108</v>
      </c>
      <c r="W390" s="24"/>
      <c r="X390" s="25" t="s">
        <v>107</v>
      </c>
      <c r="Y390" s="24"/>
      <c r="Z390" s="25" t="s">
        <v>106</v>
      </c>
      <c r="AA390" s="24"/>
      <c r="AB390" s="23"/>
      <c r="AC390" s="24"/>
      <c r="AD390" s="23"/>
      <c r="AE390" s="57"/>
      <c r="AF390" s="347"/>
      <c r="AG390" s="347"/>
      <c r="AH390" s="21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1" customHeight="1" thickBot="1" x14ac:dyDescent="0.25">
      <c r="B391" s="30"/>
      <c r="C391" s="355"/>
      <c r="D391" s="54"/>
      <c r="E391" s="53"/>
      <c r="F391" s="53"/>
      <c r="G391" s="52"/>
      <c r="H391" s="361"/>
      <c r="I391" s="356"/>
      <c r="J391" s="356"/>
      <c r="K391" s="356"/>
      <c r="L391" s="50" t="s">
        <v>105</v>
      </c>
      <c r="M391" s="51"/>
      <c r="N391" s="50" t="s">
        <v>104</v>
      </c>
      <c r="O391" s="49"/>
      <c r="P391" s="50" t="s">
        <v>103</v>
      </c>
      <c r="Q391" s="49"/>
      <c r="R391" s="50" t="s">
        <v>102</v>
      </c>
      <c r="S391" s="49"/>
      <c r="T391" s="50">
        <v>20</v>
      </c>
      <c r="U391" s="49"/>
      <c r="V391" s="50" t="s">
        <v>101</v>
      </c>
      <c r="W391" s="49"/>
      <c r="X391" s="50" t="s">
        <v>100</v>
      </c>
      <c r="Y391" s="49"/>
      <c r="Z391" s="50" t="s">
        <v>99</v>
      </c>
      <c r="AA391" s="49"/>
      <c r="AB391" s="14"/>
      <c r="AC391" s="49"/>
      <c r="AD391" s="14"/>
      <c r="AE391" s="56"/>
      <c r="AF391" s="357"/>
      <c r="AG391" s="357"/>
      <c r="AH391" s="47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0.45" customHeight="1" x14ac:dyDescent="0.2">
      <c r="B392" s="30"/>
      <c r="C392" s="338">
        <v>2</v>
      </c>
      <c r="D392" s="46"/>
      <c r="E392" s="45"/>
      <c r="F392" s="45"/>
      <c r="G392" s="44"/>
      <c r="H392" s="358"/>
      <c r="I392" s="342">
        <v>14</v>
      </c>
      <c r="J392" s="342">
        <v>7</v>
      </c>
      <c r="K392" s="342">
        <v>4</v>
      </c>
      <c r="L392" s="42" t="s">
        <v>131</v>
      </c>
      <c r="M392" s="115" t="s">
        <v>113</v>
      </c>
      <c r="N392" s="42" t="s">
        <v>129</v>
      </c>
      <c r="O392" s="41"/>
      <c r="P392" s="42" t="s">
        <v>128</v>
      </c>
      <c r="Q392" s="41"/>
      <c r="R392" s="42" t="s">
        <v>127</v>
      </c>
      <c r="S392" s="41"/>
      <c r="T392" s="42" t="s">
        <v>126</v>
      </c>
      <c r="U392" s="41"/>
      <c r="V392" s="42" t="s">
        <v>125</v>
      </c>
      <c r="W392" s="41"/>
      <c r="X392" s="42" t="s">
        <v>124</v>
      </c>
      <c r="Y392" s="41"/>
      <c r="Z392" s="42" t="s">
        <v>123</v>
      </c>
      <c r="AA392" s="41"/>
      <c r="AB392" s="40"/>
      <c r="AC392" s="41"/>
      <c r="AD392" s="40"/>
      <c r="AE392" s="39"/>
      <c r="AF392" s="346"/>
      <c r="AG392" s="346"/>
      <c r="AH392" s="38"/>
      <c r="AI392" s="9"/>
      <c r="AJ392" s="349">
        <f>SUMPRODUCT(LEN($M392:$AA395)-LEN(SUBSTITUTE($M392:$AA395,"A", "")))</f>
        <v>0</v>
      </c>
      <c r="AK392" s="352">
        <f>SUMPRODUCT(LEN($AD392:$AD395)-LEN(SUBSTITUTE($AD392:$AD395,"A", "")))</f>
        <v>0</v>
      </c>
      <c r="AL392" s="335">
        <f>SUMPRODUCT(LEN($AC392:$AC395)-LEN(SUBSTITUTE($AC392:$AC395,"A", "")))</f>
        <v>0</v>
      </c>
      <c r="AM392" s="349">
        <f>SUMPRODUCT(LEN($M392:$AA395)-LEN(SUBSTITUTE($M392:$AA395,"S", "")))</f>
        <v>0</v>
      </c>
      <c r="AN392" s="352">
        <f>SUMPRODUCT(LEN($AD392:$AD395)-LEN(SUBSTITUTE($AD392:$AD395,"S", "")))</f>
        <v>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0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0</v>
      </c>
      <c r="AT392" s="352">
        <f>SUMPRODUCT(LEN($AD392:$AD395)-LEN(SUBSTITUTE($AD392:$AD395,"G", "")))</f>
        <v>0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0.45" customHeight="1" thickBot="1" x14ac:dyDescent="0.25">
      <c r="B393" s="30"/>
      <c r="C393" s="339"/>
      <c r="D393" s="37"/>
      <c r="E393" s="36"/>
      <c r="F393" s="36"/>
      <c r="G393" s="35"/>
      <c r="H393" s="359"/>
      <c r="I393" s="343"/>
      <c r="J393" s="343"/>
      <c r="K393" s="343"/>
      <c r="L393" s="33" t="s">
        <v>122</v>
      </c>
      <c r="M393" s="34" t="s">
        <v>113</v>
      </c>
      <c r="N393" s="33" t="s">
        <v>121</v>
      </c>
      <c r="O393" s="32"/>
      <c r="P393" s="33" t="s">
        <v>120</v>
      </c>
      <c r="Q393" s="32"/>
      <c r="R393" s="33" t="s">
        <v>119</v>
      </c>
      <c r="S393" s="32"/>
      <c r="T393" s="33" t="s">
        <v>118</v>
      </c>
      <c r="U393" s="32"/>
      <c r="V393" s="33" t="s">
        <v>117</v>
      </c>
      <c r="W393" s="32"/>
      <c r="X393" s="33" t="s">
        <v>116</v>
      </c>
      <c r="Y393" s="32"/>
      <c r="Z393" s="33" t="s">
        <v>115</v>
      </c>
      <c r="AA393" s="32"/>
      <c r="AB393" s="31"/>
      <c r="AC393" s="32"/>
      <c r="AD393" s="31"/>
      <c r="AE393" s="22"/>
      <c r="AF393" s="347"/>
      <c r="AG393" s="347"/>
      <c r="AH393" s="21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0.45" customHeight="1" x14ac:dyDescent="0.2">
      <c r="B394" s="30"/>
      <c r="C394" s="340"/>
      <c r="D394" s="29"/>
      <c r="E394" s="28"/>
      <c r="F394" s="28"/>
      <c r="G394" s="27"/>
      <c r="H394" s="360"/>
      <c r="I394" s="344"/>
      <c r="J394" s="344"/>
      <c r="K394" s="344"/>
      <c r="L394" s="25" t="s">
        <v>114</v>
      </c>
      <c r="M394" s="26" t="s">
        <v>113</v>
      </c>
      <c r="N394" s="25" t="s">
        <v>112</v>
      </c>
      <c r="O394" s="24"/>
      <c r="P394" s="25" t="s">
        <v>111</v>
      </c>
      <c r="Q394" s="24"/>
      <c r="R394" s="25" t="s">
        <v>110</v>
      </c>
      <c r="S394" s="24"/>
      <c r="T394" s="25" t="s">
        <v>109</v>
      </c>
      <c r="U394" s="24"/>
      <c r="V394" s="25" t="s">
        <v>108</v>
      </c>
      <c r="W394" s="24"/>
      <c r="X394" s="25" t="s">
        <v>107</v>
      </c>
      <c r="Y394" s="24"/>
      <c r="Z394" s="25" t="s">
        <v>106</v>
      </c>
      <c r="AA394" s="24"/>
      <c r="AB394" s="23"/>
      <c r="AC394" s="24"/>
      <c r="AD394" s="23"/>
      <c r="AE394" s="22"/>
      <c r="AF394" s="347"/>
      <c r="AG394" s="347"/>
      <c r="AH394" s="21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1" customHeight="1" thickBot="1" x14ac:dyDescent="0.25">
      <c r="B395" s="30"/>
      <c r="C395" s="355"/>
      <c r="D395" s="54"/>
      <c r="E395" s="53"/>
      <c r="F395" s="53"/>
      <c r="G395" s="52"/>
      <c r="H395" s="361"/>
      <c r="I395" s="356"/>
      <c r="J395" s="356"/>
      <c r="K395" s="356"/>
      <c r="L395" s="50" t="s">
        <v>105</v>
      </c>
      <c r="M395" s="51"/>
      <c r="N395" s="50" t="s">
        <v>104</v>
      </c>
      <c r="O395" s="49"/>
      <c r="P395" s="50" t="s">
        <v>103</v>
      </c>
      <c r="Q395" s="49"/>
      <c r="R395" s="50" t="s">
        <v>102</v>
      </c>
      <c r="S395" s="49"/>
      <c r="T395" s="50">
        <v>20</v>
      </c>
      <c r="U395" s="49"/>
      <c r="V395" s="50" t="s">
        <v>101</v>
      </c>
      <c r="W395" s="49"/>
      <c r="X395" s="50" t="s">
        <v>100</v>
      </c>
      <c r="Y395" s="49"/>
      <c r="Z395" s="50" t="s">
        <v>99</v>
      </c>
      <c r="AA395" s="49"/>
      <c r="AB395" s="14"/>
      <c r="AC395" s="49"/>
      <c r="AD395" s="14"/>
      <c r="AE395" s="48"/>
      <c r="AF395" s="357"/>
      <c r="AG395" s="357"/>
      <c r="AH395" s="47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0.45" customHeight="1" x14ac:dyDescent="0.2">
      <c r="B396" s="30"/>
      <c r="C396" s="338">
        <v>3</v>
      </c>
      <c r="D396" s="46"/>
      <c r="E396" s="45"/>
      <c r="F396" s="45"/>
      <c r="G396" s="44"/>
      <c r="H396" s="358"/>
      <c r="I396" s="342">
        <v>13</v>
      </c>
      <c r="J396" s="342">
        <v>8</v>
      </c>
      <c r="K396" s="342">
        <v>4</v>
      </c>
      <c r="L396" s="42" t="s">
        <v>131</v>
      </c>
      <c r="M396" s="43" t="s">
        <v>113</v>
      </c>
      <c r="N396" s="42" t="s">
        <v>129</v>
      </c>
      <c r="O396" s="41"/>
      <c r="P396" s="42" t="s">
        <v>128</v>
      </c>
      <c r="Q396" s="41"/>
      <c r="R396" s="42" t="s">
        <v>127</v>
      </c>
      <c r="S396" s="41"/>
      <c r="T396" s="42" t="s">
        <v>126</v>
      </c>
      <c r="U396" s="41"/>
      <c r="V396" s="42" t="s">
        <v>125</v>
      </c>
      <c r="W396" s="41"/>
      <c r="X396" s="42" t="s">
        <v>124</v>
      </c>
      <c r="Y396" s="41"/>
      <c r="Z396" s="42" t="s">
        <v>123</v>
      </c>
      <c r="AA396" s="41"/>
      <c r="AB396" s="40"/>
      <c r="AC396" s="41"/>
      <c r="AD396" s="40"/>
      <c r="AE396" s="39"/>
      <c r="AF396" s="346"/>
      <c r="AG396" s="346"/>
      <c r="AH396" s="38"/>
      <c r="AI396" s="9"/>
      <c r="AJ396" s="349">
        <f>SUMPRODUCT(LEN($M396:$AA399)-LEN(SUBSTITUTE($M396:$AA399,"A", "")))</f>
        <v>0</v>
      </c>
      <c r="AK396" s="352">
        <f>SUMPRODUCT(LEN($AD396:$AD399)-LEN(SUBSTITUTE($AD396:$AD399,"A", "")))</f>
        <v>0</v>
      </c>
      <c r="AL396" s="335">
        <f>SUMPRODUCT(LEN($AC396:$AC399)-LEN(SUBSTITUTE($AC396:$AC399,"A", "")))</f>
        <v>0</v>
      </c>
      <c r="AM396" s="349">
        <f>SUMPRODUCT(LEN($M396:$AA399)-LEN(SUBSTITUTE($M396:$AA399,"S", "")))</f>
        <v>0</v>
      </c>
      <c r="AN396" s="352">
        <f>SUMPRODUCT(LEN($AD396:$AD399)-LEN(SUBSTITUTE($AD396:$AD399,"S", "")))</f>
        <v>0</v>
      </c>
      <c r="AO396" s="335">
        <f>SUMPRODUCT(LEN($AC396:$AC399)-LEN(SUBSTITUTE($AC396:$AC399,"S", "")))</f>
        <v>0</v>
      </c>
      <c r="AP396" s="349">
        <f>SUMPRODUCT(LEN($M396:$AA399)-LEN(SUBSTITUTE($M396:$AA399,"F", "")))</f>
        <v>0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0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0.45" customHeight="1" thickBot="1" x14ac:dyDescent="0.25">
      <c r="B397" s="30"/>
      <c r="C397" s="339"/>
      <c r="D397" s="37"/>
      <c r="E397" s="36"/>
      <c r="F397" s="36"/>
      <c r="G397" s="35"/>
      <c r="H397" s="359"/>
      <c r="I397" s="343"/>
      <c r="J397" s="343"/>
      <c r="K397" s="343"/>
      <c r="L397" s="33" t="s">
        <v>122</v>
      </c>
      <c r="M397" s="55" t="s">
        <v>113</v>
      </c>
      <c r="N397" s="33" t="s">
        <v>121</v>
      </c>
      <c r="O397" s="32"/>
      <c r="P397" s="33" t="s">
        <v>120</v>
      </c>
      <c r="Q397" s="32"/>
      <c r="R397" s="33" t="s">
        <v>119</v>
      </c>
      <c r="S397" s="32"/>
      <c r="T397" s="33" t="s">
        <v>118</v>
      </c>
      <c r="U397" s="32"/>
      <c r="V397" s="33" t="s">
        <v>117</v>
      </c>
      <c r="W397" s="32"/>
      <c r="X397" s="33" t="s">
        <v>116</v>
      </c>
      <c r="Y397" s="32"/>
      <c r="Z397" s="33" t="s">
        <v>115</v>
      </c>
      <c r="AA397" s="32"/>
      <c r="AB397" s="31"/>
      <c r="AC397" s="32"/>
      <c r="AD397" s="31"/>
      <c r="AE397" s="22"/>
      <c r="AF397" s="347"/>
      <c r="AG397" s="347"/>
      <c r="AH397" s="21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0.45" customHeight="1" x14ac:dyDescent="0.2">
      <c r="B398" s="30"/>
      <c r="C398" s="340"/>
      <c r="D398" s="29"/>
      <c r="E398" s="28"/>
      <c r="F398" s="28"/>
      <c r="G398" s="27"/>
      <c r="H398" s="360"/>
      <c r="I398" s="344"/>
      <c r="J398" s="344"/>
      <c r="K398" s="344"/>
      <c r="L398" s="25" t="s">
        <v>114</v>
      </c>
      <c r="M398" s="114" t="s">
        <v>113</v>
      </c>
      <c r="N398" s="25" t="s">
        <v>112</v>
      </c>
      <c r="O398" s="24"/>
      <c r="P398" s="25" t="s">
        <v>111</v>
      </c>
      <c r="Q398" s="24"/>
      <c r="R398" s="25" t="s">
        <v>110</v>
      </c>
      <c r="S398" s="24"/>
      <c r="T398" s="25" t="s">
        <v>109</v>
      </c>
      <c r="U398" s="24"/>
      <c r="V398" s="25" t="s">
        <v>108</v>
      </c>
      <c r="W398" s="24"/>
      <c r="X398" s="25" t="s">
        <v>107</v>
      </c>
      <c r="Y398" s="24"/>
      <c r="Z398" s="25" t="s">
        <v>106</v>
      </c>
      <c r="AA398" s="24"/>
      <c r="AB398" s="23"/>
      <c r="AC398" s="24"/>
      <c r="AD398" s="23"/>
      <c r="AE398" s="22"/>
      <c r="AF398" s="347"/>
      <c r="AG398" s="347"/>
      <c r="AH398" s="21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1" customHeight="1" thickBot="1" x14ac:dyDescent="0.25">
      <c r="B399" s="20"/>
      <c r="C399" s="341"/>
      <c r="D399" s="19"/>
      <c r="E399" s="18"/>
      <c r="F399" s="18"/>
      <c r="G399" s="17"/>
      <c r="H399" s="361"/>
      <c r="I399" s="345"/>
      <c r="J399" s="345"/>
      <c r="K399" s="345"/>
      <c r="L399" s="15" t="s">
        <v>105</v>
      </c>
      <c r="M399" s="16" t="s">
        <v>113</v>
      </c>
      <c r="N399" s="15" t="s">
        <v>104</v>
      </c>
      <c r="O399" s="13"/>
      <c r="P399" s="15" t="s">
        <v>103</v>
      </c>
      <c r="Q399" s="13"/>
      <c r="R399" s="15" t="s">
        <v>102</v>
      </c>
      <c r="S399" s="13"/>
      <c r="T399" s="15">
        <v>20</v>
      </c>
      <c r="U399" s="13"/>
      <c r="V399" s="15" t="s">
        <v>101</v>
      </c>
      <c r="W399" s="13"/>
      <c r="X399" s="15" t="s">
        <v>100</v>
      </c>
      <c r="Y399" s="13"/>
      <c r="Z399" s="15" t="s">
        <v>99</v>
      </c>
      <c r="AA399" s="13"/>
      <c r="AB399" s="14"/>
      <c r="AC399" s="13"/>
      <c r="AD399" s="12"/>
      <c r="AE399" s="11"/>
      <c r="AF399" s="348"/>
      <c r="AG399" s="348"/>
      <c r="AH399" s="10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112" t="s">
        <v>170</v>
      </c>
      <c r="F400" s="111"/>
      <c r="G400" s="110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107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96">
        <v>159</v>
      </c>
      <c r="E401" s="369">
        <v>389.08</v>
      </c>
      <c r="F401" s="370"/>
      <c r="G401" s="371"/>
      <c r="H401" s="95" t="s">
        <v>139</v>
      </c>
      <c r="I401" s="94"/>
      <c r="J401" s="94"/>
      <c r="K401" s="93"/>
      <c r="L401" s="92"/>
      <c r="M401" s="88"/>
      <c r="N401" s="92"/>
      <c r="O401" s="89"/>
      <c r="P401" s="92"/>
      <c r="Q401" s="89"/>
      <c r="R401" s="92"/>
      <c r="S401" s="89"/>
      <c r="T401" s="92"/>
      <c r="U401" s="89"/>
      <c r="V401" s="92"/>
      <c r="W401" s="89"/>
      <c r="X401" s="92"/>
      <c r="Y401" s="89"/>
      <c r="Z401" s="92"/>
      <c r="AA401" s="91"/>
      <c r="AB401" s="90" t="s">
        <v>138</v>
      </c>
      <c r="AC401" s="89"/>
      <c r="AD401" s="89"/>
      <c r="AE401" s="88"/>
      <c r="AF401" s="87"/>
      <c r="AG401" s="87"/>
      <c r="AH401" s="67"/>
      <c r="AI401" s="86" t="s">
        <v>137</v>
      </c>
      <c r="AJ401" s="85">
        <f t="shared" ref="AJ401:BB401" si="52">SUM(AJ403:AJ414)</f>
        <v>0</v>
      </c>
      <c r="AK401" s="84">
        <f t="shared" si="52"/>
        <v>0</v>
      </c>
      <c r="AL401" s="83">
        <f t="shared" si="52"/>
        <v>0</v>
      </c>
      <c r="AM401" s="85">
        <f t="shared" si="52"/>
        <v>2</v>
      </c>
      <c r="AN401" s="84">
        <f t="shared" si="52"/>
        <v>0</v>
      </c>
      <c r="AO401" s="83">
        <f t="shared" si="52"/>
        <v>0</v>
      </c>
      <c r="AP401" s="85">
        <f t="shared" si="52"/>
        <v>0</v>
      </c>
      <c r="AQ401" s="84">
        <f t="shared" si="52"/>
        <v>0</v>
      </c>
      <c r="AR401" s="83">
        <f t="shared" si="52"/>
        <v>0</v>
      </c>
      <c r="AS401" s="85">
        <f t="shared" si="52"/>
        <v>0</v>
      </c>
      <c r="AT401" s="84">
        <f t="shared" si="52"/>
        <v>0</v>
      </c>
      <c r="AU401" s="83">
        <f t="shared" si="52"/>
        <v>0</v>
      </c>
      <c r="AV401" s="85">
        <f t="shared" si="52"/>
        <v>0</v>
      </c>
      <c r="AW401" s="84">
        <f t="shared" si="52"/>
        <v>0</v>
      </c>
      <c r="AX401" s="83">
        <f t="shared" si="52"/>
        <v>0</v>
      </c>
      <c r="AY401" s="82">
        <f t="shared" si="52"/>
        <v>0</v>
      </c>
      <c r="AZ401" s="81">
        <f t="shared" si="52"/>
        <v>0</v>
      </c>
      <c r="BA401" s="81">
        <f t="shared" si="52"/>
        <v>0</v>
      </c>
      <c r="BB401" s="80">
        <f t="shared" si="52"/>
        <v>0</v>
      </c>
      <c r="BC401" s="79" t="s">
        <v>136</v>
      </c>
      <c r="BF401" s="5">
        <f>SUM(AJ401:AL401)/$BG$5</f>
        <v>0</v>
      </c>
      <c r="BG401" s="5">
        <f>SUM(AM401:AO401,AY401)/$BG$5</f>
        <v>0.66666666666666663</v>
      </c>
      <c r="BH401" s="5">
        <f>SUM(AP401:AR401,AZ401)/$BG$5</f>
        <v>0</v>
      </c>
      <c r="BI401" s="5">
        <f>SUM(AS401:AU401,BA401)/$BG$5</f>
        <v>0</v>
      </c>
      <c r="BJ401" s="5">
        <f>SUM(AV401:AX401,BB401)/$BG$5</f>
        <v>0</v>
      </c>
    </row>
    <row r="402" spans="2:62" ht="37.5" thickBot="1" x14ac:dyDescent="0.3">
      <c r="B402" s="78"/>
      <c r="C402" s="77"/>
      <c r="D402" s="76"/>
      <c r="E402" s="75"/>
      <c r="F402" s="75"/>
      <c r="G402" s="74"/>
      <c r="H402" s="73"/>
      <c r="I402" s="70"/>
      <c r="J402" s="70"/>
      <c r="K402" s="72"/>
      <c r="L402" s="70"/>
      <c r="M402" s="69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1"/>
      <c r="AC402" s="70"/>
      <c r="AD402" s="70"/>
      <c r="AE402" s="69"/>
      <c r="AF402" s="68"/>
      <c r="AG402" s="68"/>
      <c r="AH402" s="67"/>
      <c r="AI402" s="66" t="s">
        <v>135</v>
      </c>
      <c r="AJ402" s="65">
        <f t="shared" ref="AJ402:BB402" si="53">AJ401/3</f>
        <v>0</v>
      </c>
      <c r="AK402" s="64">
        <f t="shared" si="53"/>
        <v>0</v>
      </c>
      <c r="AL402" s="63">
        <f t="shared" si="53"/>
        <v>0</v>
      </c>
      <c r="AM402" s="65">
        <f t="shared" si="53"/>
        <v>0.66666666666666663</v>
      </c>
      <c r="AN402" s="64">
        <f t="shared" si="53"/>
        <v>0</v>
      </c>
      <c r="AO402" s="63">
        <f t="shared" si="53"/>
        <v>0</v>
      </c>
      <c r="AP402" s="65">
        <f t="shared" si="53"/>
        <v>0</v>
      </c>
      <c r="AQ402" s="64">
        <f t="shared" si="53"/>
        <v>0</v>
      </c>
      <c r="AR402" s="63">
        <f t="shared" si="53"/>
        <v>0</v>
      </c>
      <c r="AS402" s="65">
        <f t="shared" si="53"/>
        <v>0</v>
      </c>
      <c r="AT402" s="64">
        <f t="shared" si="53"/>
        <v>0</v>
      </c>
      <c r="AU402" s="63">
        <f t="shared" si="53"/>
        <v>0</v>
      </c>
      <c r="AV402" s="65">
        <f t="shared" si="53"/>
        <v>0</v>
      </c>
      <c r="AW402" s="64">
        <f t="shared" si="53"/>
        <v>0</v>
      </c>
      <c r="AX402" s="63">
        <f t="shared" si="53"/>
        <v>0</v>
      </c>
      <c r="AY402" s="62">
        <f t="shared" si="53"/>
        <v>0</v>
      </c>
      <c r="AZ402" s="61">
        <f t="shared" si="53"/>
        <v>0</v>
      </c>
      <c r="BA402" s="61">
        <f t="shared" si="53"/>
        <v>0</v>
      </c>
      <c r="BB402" s="60">
        <f t="shared" si="53"/>
        <v>0</v>
      </c>
      <c r="BC402" s="59" t="s">
        <v>134</v>
      </c>
    </row>
    <row r="403" spans="2:62" ht="20.45" customHeight="1" x14ac:dyDescent="0.2">
      <c r="B403" s="30"/>
      <c r="C403" s="338">
        <v>1</v>
      </c>
      <c r="D403" s="46"/>
      <c r="E403" s="45"/>
      <c r="F403" s="45"/>
      <c r="G403" s="44"/>
      <c r="H403" s="358"/>
      <c r="I403" s="342">
        <v>16</v>
      </c>
      <c r="J403" s="342">
        <v>10</v>
      </c>
      <c r="K403" s="342">
        <v>4</v>
      </c>
      <c r="L403" s="42" t="s">
        <v>131</v>
      </c>
      <c r="M403" s="43" t="s">
        <v>113</v>
      </c>
      <c r="N403" s="42" t="s">
        <v>129</v>
      </c>
      <c r="O403" s="41"/>
      <c r="P403" s="42" t="s">
        <v>128</v>
      </c>
      <c r="Q403" s="41"/>
      <c r="R403" s="42" t="s">
        <v>127</v>
      </c>
      <c r="S403" s="41"/>
      <c r="T403" s="42" t="s">
        <v>126</v>
      </c>
      <c r="U403" s="41"/>
      <c r="V403" s="42" t="s">
        <v>125</v>
      </c>
      <c r="W403" s="41"/>
      <c r="X403" s="42" t="s">
        <v>124</v>
      </c>
      <c r="Y403" s="41"/>
      <c r="Z403" s="42" t="s">
        <v>123</v>
      </c>
      <c r="AA403" s="41"/>
      <c r="AB403" s="40"/>
      <c r="AC403" s="41"/>
      <c r="AD403" s="40"/>
      <c r="AE403" s="58"/>
      <c r="AF403" s="346"/>
      <c r="AG403" s="346"/>
      <c r="AH403" s="38"/>
      <c r="AI403" s="9"/>
      <c r="AJ403" s="349">
        <f>SUMPRODUCT(LEN($M403:$AA406)-LEN(SUBSTITUTE($M403:$AA406,"A", "")))</f>
        <v>0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0</v>
      </c>
      <c r="AN403" s="352">
        <f>SUMPRODUCT(LEN($AD403:$AD406)-LEN(SUBSTITUTE($AD403:$AD406,"S", "")))</f>
        <v>0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0</v>
      </c>
      <c r="AT403" s="352">
        <f>SUMPRODUCT(LEN($AD403:$AD406)-LEN(SUBSTITUTE($AD403:$AD406,"G", "")))</f>
        <v>0</v>
      </c>
      <c r="AU403" s="335">
        <f>SUMPRODUCT(LEN($AC403:$AC406)-LEN(SUBSTITUTE($AC403:$AC406,"G", "")))</f>
        <v>0</v>
      </c>
      <c r="AV403" s="349">
        <f>SUMPRODUCT(LEN($L403:$AA406)-LEN(SUBSTITUTE($L403:$AA406,"M", "")))</f>
        <v>0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0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0</v>
      </c>
      <c r="BB403" s="413">
        <f>SUMPRODUCT(LEN($AE403:$AE406)-LEN(SUBSTITUTE($AE403:$AE406,"M", "")))</f>
        <v>0</v>
      </c>
    </row>
    <row r="404" spans="2:62" ht="20.45" customHeight="1" thickBot="1" x14ac:dyDescent="0.25">
      <c r="B404" s="30"/>
      <c r="C404" s="339"/>
      <c r="D404" s="37"/>
      <c r="E404" s="36"/>
      <c r="F404" s="36"/>
      <c r="G404" s="35"/>
      <c r="H404" s="359"/>
      <c r="I404" s="343"/>
      <c r="J404" s="343"/>
      <c r="K404" s="343"/>
      <c r="L404" s="33" t="s">
        <v>122</v>
      </c>
      <c r="M404" s="55" t="s">
        <v>113</v>
      </c>
      <c r="N404" s="33" t="s">
        <v>121</v>
      </c>
      <c r="O404" s="32"/>
      <c r="P404" s="33" t="s">
        <v>120</v>
      </c>
      <c r="Q404" s="32"/>
      <c r="R404" s="33" t="s">
        <v>119</v>
      </c>
      <c r="S404" s="32"/>
      <c r="T404" s="33" t="s">
        <v>118</v>
      </c>
      <c r="U404" s="32"/>
      <c r="V404" s="33" t="s">
        <v>117</v>
      </c>
      <c r="W404" s="32"/>
      <c r="X404" s="33" t="s">
        <v>116</v>
      </c>
      <c r="Y404" s="32"/>
      <c r="Z404" s="33" t="s">
        <v>115</v>
      </c>
      <c r="AA404" s="32"/>
      <c r="AB404" s="31"/>
      <c r="AC404" s="32"/>
      <c r="AD404" s="31"/>
      <c r="AE404" s="57"/>
      <c r="AF404" s="347"/>
      <c r="AG404" s="347"/>
      <c r="AH404" s="21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0.45" customHeight="1" x14ac:dyDescent="0.2">
      <c r="B405" s="30"/>
      <c r="C405" s="340"/>
      <c r="D405" s="29"/>
      <c r="E405" s="28"/>
      <c r="F405" s="28"/>
      <c r="G405" s="27"/>
      <c r="H405" s="360"/>
      <c r="I405" s="344"/>
      <c r="J405" s="344"/>
      <c r="K405" s="344"/>
      <c r="L405" s="25" t="s">
        <v>114</v>
      </c>
      <c r="M405" s="114" t="s">
        <v>113</v>
      </c>
      <c r="N405" s="25" t="s">
        <v>112</v>
      </c>
      <c r="O405" s="24"/>
      <c r="P405" s="25" t="s">
        <v>111</v>
      </c>
      <c r="Q405" s="24"/>
      <c r="R405" s="25" t="s">
        <v>110</v>
      </c>
      <c r="S405" s="24"/>
      <c r="T405" s="25" t="s">
        <v>109</v>
      </c>
      <c r="U405" s="24"/>
      <c r="V405" s="25" t="s">
        <v>108</v>
      </c>
      <c r="W405" s="24"/>
      <c r="X405" s="25" t="s">
        <v>107</v>
      </c>
      <c r="Y405" s="24"/>
      <c r="Z405" s="25" t="s">
        <v>106</v>
      </c>
      <c r="AA405" s="24"/>
      <c r="AB405" s="23"/>
      <c r="AC405" s="24"/>
      <c r="AD405" s="23"/>
      <c r="AE405" s="57"/>
      <c r="AF405" s="347"/>
      <c r="AG405" s="347"/>
      <c r="AH405" s="21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1" customHeight="1" thickBot="1" x14ac:dyDescent="0.25">
      <c r="B406" s="30"/>
      <c r="C406" s="355"/>
      <c r="D406" s="54"/>
      <c r="E406" s="53"/>
      <c r="F406" s="53"/>
      <c r="G406" s="52"/>
      <c r="H406" s="361"/>
      <c r="I406" s="356"/>
      <c r="J406" s="356"/>
      <c r="K406" s="356"/>
      <c r="L406" s="50" t="s">
        <v>105</v>
      </c>
      <c r="M406" s="51" t="s">
        <v>113</v>
      </c>
      <c r="N406" s="50" t="s">
        <v>104</v>
      </c>
      <c r="O406" s="49"/>
      <c r="P406" s="50" t="s">
        <v>103</v>
      </c>
      <c r="Q406" s="49"/>
      <c r="R406" s="50" t="s">
        <v>102</v>
      </c>
      <c r="S406" s="49"/>
      <c r="T406" s="50">
        <v>20</v>
      </c>
      <c r="U406" s="49"/>
      <c r="V406" s="50" t="s">
        <v>101</v>
      </c>
      <c r="W406" s="49"/>
      <c r="X406" s="50" t="s">
        <v>100</v>
      </c>
      <c r="Y406" s="49"/>
      <c r="Z406" s="50" t="s">
        <v>99</v>
      </c>
      <c r="AA406" s="49"/>
      <c r="AB406" s="14"/>
      <c r="AC406" s="49"/>
      <c r="AD406" s="14"/>
      <c r="AE406" s="56"/>
      <c r="AF406" s="357"/>
      <c r="AG406" s="357"/>
      <c r="AH406" s="47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0.45" customHeight="1" x14ac:dyDescent="0.2">
      <c r="B407" s="30"/>
      <c r="C407" s="338">
        <v>2</v>
      </c>
      <c r="D407" s="46"/>
      <c r="E407" s="45"/>
      <c r="F407" s="45"/>
      <c r="G407" s="44"/>
      <c r="H407" s="358"/>
      <c r="I407" s="342">
        <v>16</v>
      </c>
      <c r="J407" s="342">
        <v>9</v>
      </c>
      <c r="K407" s="342">
        <v>4</v>
      </c>
      <c r="L407" s="42" t="s">
        <v>131</v>
      </c>
      <c r="M407" s="43" t="s">
        <v>113</v>
      </c>
      <c r="N407" s="42" t="s">
        <v>129</v>
      </c>
      <c r="O407" s="41"/>
      <c r="P407" s="42" t="s">
        <v>128</v>
      </c>
      <c r="Q407" s="41"/>
      <c r="R407" s="42" t="s">
        <v>127</v>
      </c>
      <c r="S407" s="41"/>
      <c r="T407" s="42" t="s">
        <v>126</v>
      </c>
      <c r="U407" s="41"/>
      <c r="V407" s="42" t="s">
        <v>125</v>
      </c>
      <c r="W407" s="41"/>
      <c r="X407" s="42" t="s">
        <v>124</v>
      </c>
      <c r="Y407" s="41"/>
      <c r="Z407" s="42" t="s">
        <v>123</v>
      </c>
      <c r="AA407" s="41"/>
      <c r="AB407" s="40"/>
      <c r="AC407" s="41"/>
      <c r="AD407" s="40"/>
      <c r="AE407" s="39"/>
      <c r="AF407" s="346"/>
      <c r="AG407" s="346"/>
      <c r="AH407" s="38"/>
      <c r="AI407" s="9"/>
      <c r="AJ407" s="349">
        <f>SUMPRODUCT(LEN($M407:$AA410)-LEN(SUBSTITUTE($M407:$AA410,"A", "")))</f>
        <v>0</v>
      </c>
      <c r="AK407" s="352">
        <f>SUMPRODUCT(LEN($AD407:$AD410)-LEN(SUBSTITUTE($AD407:$AD410,"A", "")))</f>
        <v>0</v>
      </c>
      <c r="AL407" s="335">
        <f>SUMPRODUCT(LEN($AC407:$AC410)-LEN(SUBSTITUTE($AC407:$AC410,"A", "")))</f>
        <v>0</v>
      </c>
      <c r="AM407" s="349">
        <f>SUMPRODUCT(LEN($M407:$AA410)-LEN(SUBSTITUTE($M407:$AA410,"S", "")))</f>
        <v>2</v>
      </c>
      <c r="AN407" s="352">
        <f>SUMPRODUCT(LEN($AD407:$AD410)-LEN(SUBSTITUTE($AD407:$AD410,"S", "")))</f>
        <v>0</v>
      </c>
      <c r="AO407" s="335">
        <f>SUMPRODUCT(LEN($AC407:$AC410)-LEN(SUBSTITUTE($AC407:$AC410,"S", "")))</f>
        <v>0</v>
      </c>
      <c r="AP407" s="349">
        <f>SUMPRODUCT(LEN($M407:$AA410)-LEN(SUBSTITUTE($M407:$AA410,"F", "")))</f>
        <v>0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0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0.45" customHeight="1" thickBot="1" x14ac:dyDescent="0.25">
      <c r="B408" s="30"/>
      <c r="C408" s="339"/>
      <c r="D408" s="37"/>
      <c r="E408" s="36"/>
      <c r="F408" s="36"/>
      <c r="G408" s="35"/>
      <c r="H408" s="359"/>
      <c r="I408" s="343"/>
      <c r="J408" s="343"/>
      <c r="K408" s="343"/>
      <c r="L408" s="33" t="s">
        <v>122</v>
      </c>
      <c r="M408" s="55" t="s">
        <v>113</v>
      </c>
      <c r="N408" s="33" t="s">
        <v>121</v>
      </c>
      <c r="O408" s="32"/>
      <c r="P408" s="33" t="s">
        <v>120</v>
      </c>
      <c r="Q408" s="32"/>
      <c r="R408" s="33" t="s">
        <v>119</v>
      </c>
      <c r="S408" s="32"/>
      <c r="T408" s="33" t="s">
        <v>118</v>
      </c>
      <c r="U408" s="32"/>
      <c r="V408" s="33" t="s">
        <v>117</v>
      </c>
      <c r="W408" s="32"/>
      <c r="X408" s="33" t="s">
        <v>116</v>
      </c>
      <c r="Y408" s="32"/>
      <c r="Z408" s="33" t="s">
        <v>115</v>
      </c>
      <c r="AA408" s="32"/>
      <c r="AB408" s="31"/>
      <c r="AC408" s="32"/>
      <c r="AD408" s="31"/>
      <c r="AE408" s="22"/>
      <c r="AF408" s="347"/>
      <c r="AG408" s="347"/>
      <c r="AH408" s="21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0.45" customHeight="1" x14ac:dyDescent="0.2">
      <c r="B409" s="30"/>
      <c r="C409" s="340"/>
      <c r="D409" s="29"/>
      <c r="E409" s="28"/>
      <c r="F409" s="28"/>
      <c r="G409" s="27"/>
      <c r="H409" s="360"/>
      <c r="I409" s="344"/>
      <c r="J409" s="344"/>
      <c r="K409" s="344"/>
      <c r="L409" s="25" t="s">
        <v>114</v>
      </c>
      <c r="M409" s="114" t="s">
        <v>130</v>
      </c>
      <c r="N409" s="25" t="s">
        <v>112</v>
      </c>
      <c r="O409" s="24"/>
      <c r="P409" s="25" t="s">
        <v>111</v>
      </c>
      <c r="Q409" s="24"/>
      <c r="R409" s="25" t="s">
        <v>110</v>
      </c>
      <c r="S409" s="24"/>
      <c r="T409" s="25" t="s">
        <v>109</v>
      </c>
      <c r="U409" s="24"/>
      <c r="V409" s="25" t="s">
        <v>108</v>
      </c>
      <c r="W409" s="24"/>
      <c r="X409" s="25" t="s">
        <v>107</v>
      </c>
      <c r="Y409" s="24"/>
      <c r="Z409" s="25" t="s">
        <v>106</v>
      </c>
      <c r="AA409" s="24"/>
      <c r="AB409" s="23"/>
      <c r="AC409" s="24"/>
      <c r="AD409" s="23"/>
      <c r="AE409" s="22"/>
      <c r="AF409" s="347"/>
      <c r="AG409" s="347"/>
      <c r="AH409" s="21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1" customHeight="1" thickBot="1" x14ac:dyDescent="0.25">
      <c r="B410" s="30"/>
      <c r="C410" s="355"/>
      <c r="D410" s="54"/>
      <c r="E410" s="53"/>
      <c r="F410" s="53"/>
      <c r="G410" s="52"/>
      <c r="H410" s="361"/>
      <c r="I410" s="356"/>
      <c r="J410" s="356"/>
      <c r="K410" s="356"/>
      <c r="L410" s="50" t="s">
        <v>105</v>
      </c>
      <c r="M410" s="51" t="s">
        <v>130</v>
      </c>
      <c r="N410" s="50" t="s">
        <v>104</v>
      </c>
      <c r="O410" s="49"/>
      <c r="P410" s="50" t="s">
        <v>103</v>
      </c>
      <c r="Q410" s="49"/>
      <c r="R410" s="50" t="s">
        <v>102</v>
      </c>
      <c r="S410" s="49"/>
      <c r="T410" s="50">
        <v>20</v>
      </c>
      <c r="U410" s="49"/>
      <c r="V410" s="50" t="s">
        <v>101</v>
      </c>
      <c r="W410" s="49"/>
      <c r="X410" s="50" t="s">
        <v>100</v>
      </c>
      <c r="Y410" s="49"/>
      <c r="Z410" s="50" t="s">
        <v>99</v>
      </c>
      <c r="AA410" s="49"/>
      <c r="AB410" s="14"/>
      <c r="AC410" s="49"/>
      <c r="AD410" s="14"/>
      <c r="AE410" s="48"/>
      <c r="AF410" s="357"/>
      <c r="AG410" s="357"/>
      <c r="AH410" s="47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0.45" customHeight="1" x14ac:dyDescent="0.2">
      <c r="B411" s="30"/>
      <c r="C411" s="338">
        <v>3</v>
      </c>
      <c r="D411" s="46"/>
      <c r="E411" s="45"/>
      <c r="F411" s="45"/>
      <c r="G411" s="44"/>
      <c r="H411" s="358"/>
      <c r="I411" s="342">
        <v>11</v>
      </c>
      <c r="J411" s="342">
        <v>8</v>
      </c>
      <c r="K411" s="342" t="s">
        <v>95</v>
      </c>
      <c r="L411" s="42" t="s">
        <v>131</v>
      </c>
      <c r="M411" s="43"/>
      <c r="N411" s="42" t="s">
        <v>129</v>
      </c>
      <c r="O411" s="41"/>
      <c r="P411" s="42" t="s">
        <v>128</v>
      </c>
      <c r="Q411" s="41"/>
      <c r="R411" s="42" t="s">
        <v>127</v>
      </c>
      <c r="S411" s="41"/>
      <c r="T411" s="42" t="s">
        <v>126</v>
      </c>
      <c r="U411" s="41"/>
      <c r="V411" s="42" t="s">
        <v>125</v>
      </c>
      <c r="W411" s="41"/>
      <c r="X411" s="42" t="s">
        <v>124</v>
      </c>
      <c r="Y411" s="41"/>
      <c r="Z411" s="42" t="s">
        <v>123</v>
      </c>
      <c r="AA411" s="41"/>
      <c r="AB411" s="40"/>
      <c r="AC411" s="41"/>
      <c r="AD411" s="40"/>
      <c r="AE411" s="39"/>
      <c r="AF411" s="346"/>
      <c r="AG411" s="346"/>
      <c r="AH411" s="38"/>
      <c r="AI411" s="9"/>
      <c r="AJ411" s="349">
        <f>SUMPRODUCT(LEN($M411:$AA414)-LEN(SUBSTITUTE($M411:$AA414,"A", "")))</f>
        <v>0</v>
      </c>
      <c r="AK411" s="352">
        <f>SUMPRODUCT(LEN($AD411:$AD414)-LEN(SUBSTITUTE($AD411:$AD414,"A", "")))</f>
        <v>0</v>
      </c>
      <c r="AL411" s="335">
        <f>SUMPRODUCT(LEN($AC411:$AC414)-LEN(SUBSTITUTE($AC411:$AC414,"A", "")))</f>
        <v>0</v>
      </c>
      <c r="AM411" s="349">
        <f>SUMPRODUCT(LEN($M411:$AA414)-LEN(SUBSTITUTE($M411:$AA414,"S", "")))</f>
        <v>0</v>
      </c>
      <c r="AN411" s="352">
        <f>SUMPRODUCT(LEN($AD411:$AD414)-LEN(SUBSTITUTE($AD411:$AD414,"S", "")))</f>
        <v>0</v>
      </c>
      <c r="AO411" s="335">
        <f>SUMPRODUCT(LEN($AC411:$AC414)-LEN(SUBSTITUTE($AC411:$AC414,"S", "")))</f>
        <v>0</v>
      </c>
      <c r="AP411" s="349">
        <f>SUMPRODUCT(LEN($M411:$AA414)-LEN(SUBSTITUTE($M411:$AA414,"F", "")))</f>
        <v>0</v>
      </c>
      <c r="AQ411" s="352">
        <f>SUMPRODUCT(LEN($AD411:$AD414)-LEN(SUBSTITUTE($AD411:$AD414,"F", "")))</f>
        <v>0</v>
      </c>
      <c r="AR411" s="335">
        <f>SUMPRODUCT(LEN($AC411:$AC414)-LEN(SUBSTITUTE($AC411:$AC414,"F", "")))</f>
        <v>0</v>
      </c>
      <c r="AS411" s="349">
        <f>SUMPRODUCT(LEN($M411:$AA414)-LEN(SUBSTITUTE($M411:$AA414,"G", "")))</f>
        <v>0</v>
      </c>
      <c r="AT411" s="352">
        <f>SUMPRODUCT(LEN($AD411:$AD414)-LEN(SUBSTITUTE($AD411:$AD414,"G", "")))</f>
        <v>0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0.45" customHeight="1" thickBot="1" x14ac:dyDescent="0.25">
      <c r="B412" s="30"/>
      <c r="C412" s="339"/>
      <c r="D412" s="37"/>
      <c r="E412" s="36"/>
      <c r="F412" s="36"/>
      <c r="G412" s="35"/>
      <c r="H412" s="359"/>
      <c r="I412" s="343"/>
      <c r="J412" s="343"/>
      <c r="K412" s="343"/>
      <c r="L412" s="33" t="s">
        <v>122</v>
      </c>
      <c r="M412" s="55"/>
      <c r="N412" s="33" t="s">
        <v>121</v>
      </c>
      <c r="O412" s="32"/>
      <c r="P412" s="33" t="s">
        <v>120</v>
      </c>
      <c r="Q412" s="32"/>
      <c r="R412" s="33" t="s">
        <v>119</v>
      </c>
      <c r="S412" s="32"/>
      <c r="T412" s="33" t="s">
        <v>118</v>
      </c>
      <c r="U412" s="32"/>
      <c r="V412" s="33" t="s">
        <v>117</v>
      </c>
      <c r="W412" s="32"/>
      <c r="X412" s="33" t="s">
        <v>116</v>
      </c>
      <c r="Y412" s="32"/>
      <c r="Z412" s="33" t="s">
        <v>115</v>
      </c>
      <c r="AA412" s="32"/>
      <c r="AB412" s="31"/>
      <c r="AC412" s="32"/>
      <c r="AD412" s="31"/>
      <c r="AE412" s="22"/>
      <c r="AF412" s="347"/>
      <c r="AG412" s="347"/>
      <c r="AH412" s="21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0.45" customHeight="1" x14ac:dyDescent="0.2">
      <c r="B413" s="30"/>
      <c r="C413" s="340"/>
      <c r="D413" s="29"/>
      <c r="E413" s="28"/>
      <c r="F413" s="28"/>
      <c r="G413" s="27"/>
      <c r="H413" s="360"/>
      <c r="I413" s="344"/>
      <c r="J413" s="344"/>
      <c r="K413" s="344"/>
      <c r="L413" s="25" t="s">
        <v>114</v>
      </c>
      <c r="M413" s="114"/>
      <c r="N413" s="25" t="s">
        <v>112</v>
      </c>
      <c r="O413" s="24"/>
      <c r="P413" s="25" t="s">
        <v>111</v>
      </c>
      <c r="Q413" s="24"/>
      <c r="R413" s="25" t="s">
        <v>110</v>
      </c>
      <c r="S413" s="24"/>
      <c r="T413" s="25" t="s">
        <v>109</v>
      </c>
      <c r="U413" s="24"/>
      <c r="V413" s="25" t="s">
        <v>108</v>
      </c>
      <c r="W413" s="24"/>
      <c r="X413" s="25" t="s">
        <v>107</v>
      </c>
      <c r="Y413" s="24"/>
      <c r="Z413" s="25" t="s">
        <v>106</v>
      </c>
      <c r="AA413" s="24"/>
      <c r="AB413" s="23"/>
      <c r="AC413" s="24"/>
      <c r="AD413" s="23"/>
      <c r="AE413" s="22"/>
      <c r="AF413" s="347"/>
      <c r="AG413" s="347"/>
      <c r="AH413" s="21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1" customHeight="1" thickBot="1" x14ac:dyDescent="0.25">
      <c r="B414" s="20"/>
      <c r="C414" s="341"/>
      <c r="D414" s="19"/>
      <c r="E414" s="18"/>
      <c r="F414" s="18"/>
      <c r="G414" s="17"/>
      <c r="H414" s="361"/>
      <c r="I414" s="345"/>
      <c r="J414" s="345"/>
      <c r="K414" s="345"/>
      <c r="L414" s="15" t="s">
        <v>105</v>
      </c>
      <c r="M414" s="16"/>
      <c r="N414" s="15" t="s">
        <v>104</v>
      </c>
      <c r="O414" s="13"/>
      <c r="P414" s="15" t="s">
        <v>103</v>
      </c>
      <c r="Q414" s="13"/>
      <c r="R414" s="15" t="s">
        <v>102</v>
      </c>
      <c r="S414" s="13"/>
      <c r="T414" s="15">
        <v>20</v>
      </c>
      <c r="U414" s="13"/>
      <c r="V414" s="15" t="s">
        <v>101</v>
      </c>
      <c r="W414" s="13"/>
      <c r="X414" s="15" t="s">
        <v>100</v>
      </c>
      <c r="Y414" s="13"/>
      <c r="Z414" s="15" t="s">
        <v>99</v>
      </c>
      <c r="AA414" s="13"/>
      <c r="AB414" s="14"/>
      <c r="AC414" s="13"/>
      <c r="AD414" s="12"/>
      <c r="AE414" s="11"/>
      <c r="AF414" s="348"/>
      <c r="AG414" s="348"/>
      <c r="AH414" s="10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112" t="s">
        <v>170</v>
      </c>
      <c r="F415" s="111"/>
      <c r="G415" s="110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107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96">
        <v>159</v>
      </c>
      <c r="E416" s="369">
        <v>588.04</v>
      </c>
      <c r="F416" s="370"/>
      <c r="G416" s="371"/>
      <c r="H416" s="95" t="s">
        <v>139</v>
      </c>
      <c r="I416" s="94"/>
      <c r="J416" s="94"/>
      <c r="K416" s="93"/>
      <c r="L416" s="92"/>
      <c r="M416" s="88"/>
      <c r="N416" s="92"/>
      <c r="O416" s="89"/>
      <c r="P416" s="92"/>
      <c r="Q416" s="89"/>
      <c r="R416" s="92"/>
      <c r="S416" s="89"/>
      <c r="T416" s="92"/>
      <c r="U416" s="89"/>
      <c r="V416" s="92"/>
      <c r="W416" s="89"/>
      <c r="X416" s="92"/>
      <c r="Y416" s="89"/>
      <c r="Z416" s="92"/>
      <c r="AA416" s="91"/>
      <c r="AB416" s="90" t="s">
        <v>138</v>
      </c>
      <c r="AC416" s="89"/>
      <c r="AD416" s="89"/>
      <c r="AE416" s="88"/>
      <c r="AF416" s="87"/>
      <c r="AG416" s="87"/>
      <c r="AH416" s="67"/>
      <c r="AI416" s="86" t="s">
        <v>137</v>
      </c>
      <c r="AJ416" s="85">
        <f t="shared" ref="AJ416:BB416" si="54">SUM(AJ418:AJ429)</f>
        <v>8</v>
      </c>
      <c r="AK416" s="84">
        <f t="shared" si="54"/>
        <v>0</v>
      </c>
      <c r="AL416" s="83">
        <f t="shared" si="54"/>
        <v>0</v>
      </c>
      <c r="AM416" s="85">
        <f t="shared" si="54"/>
        <v>2</v>
      </c>
      <c r="AN416" s="84">
        <f t="shared" si="54"/>
        <v>0</v>
      </c>
      <c r="AO416" s="83">
        <f t="shared" si="54"/>
        <v>0</v>
      </c>
      <c r="AP416" s="85">
        <f t="shared" si="54"/>
        <v>0</v>
      </c>
      <c r="AQ416" s="84">
        <f t="shared" si="54"/>
        <v>0</v>
      </c>
      <c r="AR416" s="83">
        <f t="shared" si="54"/>
        <v>0</v>
      </c>
      <c r="AS416" s="85">
        <f t="shared" si="54"/>
        <v>0</v>
      </c>
      <c r="AT416" s="84">
        <f t="shared" si="54"/>
        <v>0</v>
      </c>
      <c r="AU416" s="83">
        <f t="shared" si="54"/>
        <v>0</v>
      </c>
      <c r="AV416" s="85">
        <f t="shared" si="54"/>
        <v>0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0</v>
      </c>
      <c r="BB416" s="80">
        <f t="shared" si="54"/>
        <v>0</v>
      </c>
      <c r="BC416" s="79" t="s">
        <v>136</v>
      </c>
      <c r="BF416" s="5">
        <f>SUM(AJ416:AL416)/$BG$5</f>
        <v>2.6666666666666665</v>
      </c>
      <c r="BG416" s="5">
        <f>SUM(AM416:AO416,AY416)/$BG$5</f>
        <v>0.66666666666666663</v>
      </c>
      <c r="BH416" s="5">
        <f>SUM(AP416:AR416,AZ416)/$BG$5</f>
        <v>0</v>
      </c>
      <c r="BI416" s="5">
        <f>SUM(AS416:AU416,BA416)/$BG$5</f>
        <v>0</v>
      </c>
      <c r="BJ416" s="5">
        <f>SUM(AV416:AX416,BB416)/$BG$5</f>
        <v>0</v>
      </c>
    </row>
    <row r="417" spans="2:62" ht="37.5" thickBot="1" x14ac:dyDescent="0.3">
      <c r="B417" s="78"/>
      <c r="C417" s="77"/>
      <c r="D417" s="76"/>
      <c r="E417" s="75"/>
      <c r="F417" s="75"/>
      <c r="G417" s="74"/>
      <c r="H417" s="73"/>
      <c r="I417" s="70"/>
      <c r="J417" s="70"/>
      <c r="K417" s="72"/>
      <c r="L417" s="70"/>
      <c r="M417" s="69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1"/>
      <c r="AC417" s="70"/>
      <c r="AD417" s="70"/>
      <c r="AE417" s="69"/>
      <c r="AF417" s="68"/>
      <c r="AG417" s="68"/>
      <c r="AH417" s="67"/>
      <c r="AI417" s="66" t="s">
        <v>135</v>
      </c>
      <c r="AJ417" s="65">
        <f t="shared" ref="AJ417:BB417" si="55">AJ416/3</f>
        <v>2.6666666666666665</v>
      </c>
      <c r="AK417" s="64">
        <f t="shared" si="55"/>
        <v>0</v>
      </c>
      <c r="AL417" s="63">
        <f t="shared" si="55"/>
        <v>0</v>
      </c>
      <c r="AM417" s="65">
        <f t="shared" si="55"/>
        <v>0.66666666666666663</v>
      </c>
      <c r="AN417" s="64">
        <f t="shared" si="55"/>
        <v>0</v>
      </c>
      <c r="AO417" s="63">
        <f t="shared" si="55"/>
        <v>0</v>
      </c>
      <c r="AP417" s="65">
        <f t="shared" si="55"/>
        <v>0</v>
      </c>
      <c r="AQ417" s="64">
        <f t="shared" si="55"/>
        <v>0</v>
      </c>
      <c r="AR417" s="63">
        <f t="shared" si="55"/>
        <v>0</v>
      </c>
      <c r="AS417" s="65">
        <f t="shared" si="55"/>
        <v>0</v>
      </c>
      <c r="AT417" s="64">
        <f t="shared" si="55"/>
        <v>0</v>
      </c>
      <c r="AU417" s="63">
        <f t="shared" si="55"/>
        <v>0</v>
      </c>
      <c r="AV417" s="65">
        <f t="shared" si="55"/>
        <v>0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</v>
      </c>
      <c r="BB417" s="60">
        <f t="shared" si="55"/>
        <v>0</v>
      </c>
      <c r="BC417" s="59" t="s">
        <v>134</v>
      </c>
    </row>
    <row r="418" spans="2:62" ht="20.45" customHeight="1" x14ac:dyDescent="0.2">
      <c r="B418" s="30"/>
      <c r="C418" s="338">
        <v>1</v>
      </c>
      <c r="D418" s="46"/>
      <c r="E418" s="45"/>
      <c r="F418" s="45"/>
      <c r="G418" s="44"/>
      <c r="H418" s="358"/>
      <c r="I418" s="342">
        <v>17</v>
      </c>
      <c r="J418" s="342">
        <v>9</v>
      </c>
      <c r="K418" s="342">
        <v>4</v>
      </c>
      <c r="L418" s="42" t="s">
        <v>131</v>
      </c>
      <c r="M418" s="43" t="s">
        <v>132</v>
      </c>
      <c r="N418" s="42" t="s">
        <v>129</v>
      </c>
      <c r="O418" s="41" t="s">
        <v>130</v>
      </c>
      <c r="P418" s="42" t="s">
        <v>128</v>
      </c>
      <c r="Q418" s="41"/>
      <c r="R418" s="42" t="s">
        <v>127</v>
      </c>
      <c r="S418" s="41"/>
      <c r="T418" s="42" t="s">
        <v>126</v>
      </c>
      <c r="U418" s="41"/>
      <c r="V418" s="42" t="s">
        <v>125</v>
      </c>
      <c r="W418" s="41"/>
      <c r="X418" s="42" t="s">
        <v>124</v>
      </c>
      <c r="Y418" s="41"/>
      <c r="Z418" s="42" t="s">
        <v>123</v>
      </c>
      <c r="AA418" s="41"/>
      <c r="AB418" s="40"/>
      <c r="AC418" s="41"/>
      <c r="AD418" s="40"/>
      <c r="AE418" s="58"/>
      <c r="AF418" s="346"/>
      <c r="AG418" s="346"/>
      <c r="AH418" s="38"/>
      <c r="AI418" s="9"/>
      <c r="AJ418" s="349">
        <f>SUMPRODUCT(LEN($M418:$AA421)-LEN(SUBSTITUTE($M418:$AA421,"A", "")))</f>
        <v>4</v>
      </c>
      <c r="AK418" s="352">
        <f>SUMPRODUCT(LEN($AD418:$AD421)-LEN(SUBSTITUTE($AD418:$AD421,"A", "")))</f>
        <v>0</v>
      </c>
      <c r="AL418" s="335">
        <f>SUMPRODUCT(LEN($AC418:$AC421)-LEN(SUBSTITUTE($AC418:$AC421,"A", "")))</f>
        <v>0</v>
      </c>
      <c r="AM418" s="349">
        <f>SUMPRODUCT(LEN($M418:$AA421)-LEN(SUBSTITUTE($M418:$AA421,"S", "")))</f>
        <v>1</v>
      </c>
      <c r="AN418" s="352">
        <f>SUMPRODUCT(LEN($AD418:$AD421)-LEN(SUBSTITUTE($AD418:$AD421,"S", "")))</f>
        <v>0</v>
      </c>
      <c r="AO418" s="335">
        <f>SUMPRODUCT(LEN($AC418:$AC421)-LEN(SUBSTITUTE($AC418:$AC421,"S", "")))</f>
        <v>0</v>
      </c>
      <c r="AP418" s="349">
        <f>SUMPRODUCT(LEN($M418:$AA421)-LEN(SUBSTITUTE($M418:$AA421,"F", "")))</f>
        <v>0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0</v>
      </c>
      <c r="AT418" s="352">
        <f>SUMPRODUCT(LEN($AD418:$AD421)-LEN(SUBSTITUTE($AD418:$AD421,"G", "")))</f>
        <v>0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0</v>
      </c>
      <c r="BB418" s="413">
        <f>SUMPRODUCT(LEN($AE418:$AE421)-LEN(SUBSTITUTE($AE418:$AE421,"M", "")))</f>
        <v>0</v>
      </c>
    </row>
    <row r="419" spans="2:62" ht="20.45" customHeight="1" thickBot="1" x14ac:dyDescent="0.25">
      <c r="B419" s="30"/>
      <c r="C419" s="339"/>
      <c r="D419" s="37"/>
      <c r="E419" s="36"/>
      <c r="F419" s="36"/>
      <c r="G419" s="35"/>
      <c r="H419" s="359"/>
      <c r="I419" s="343"/>
      <c r="J419" s="343"/>
      <c r="K419" s="343"/>
      <c r="L419" s="33" t="s">
        <v>122</v>
      </c>
      <c r="M419" s="55" t="s">
        <v>132</v>
      </c>
      <c r="N419" s="33" t="s">
        <v>121</v>
      </c>
      <c r="O419" s="32"/>
      <c r="P419" s="33" t="s">
        <v>120</v>
      </c>
      <c r="Q419" s="32"/>
      <c r="R419" s="33" t="s">
        <v>119</v>
      </c>
      <c r="S419" s="32"/>
      <c r="T419" s="33" t="s">
        <v>118</v>
      </c>
      <c r="U419" s="32"/>
      <c r="V419" s="33" t="s">
        <v>117</v>
      </c>
      <c r="W419" s="32"/>
      <c r="X419" s="33" t="s">
        <v>116</v>
      </c>
      <c r="Y419" s="32"/>
      <c r="Z419" s="33" t="s">
        <v>115</v>
      </c>
      <c r="AA419" s="32"/>
      <c r="AB419" s="31"/>
      <c r="AC419" s="32"/>
      <c r="AD419" s="31"/>
      <c r="AE419" s="57"/>
      <c r="AF419" s="347"/>
      <c r="AG419" s="347"/>
      <c r="AH419" s="21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0.45" customHeight="1" x14ac:dyDescent="0.2">
      <c r="B420" s="30"/>
      <c r="C420" s="340"/>
      <c r="D420" s="29"/>
      <c r="E420" s="28"/>
      <c r="F420" s="28"/>
      <c r="G420" s="27"/>
      <c r="H420" s="360"/>
      <c r="I420" s="344"/>
      <c r="J420" s="344"/>
      <c r="K420" s="344"/>
      <c r="L420" s="25" t="s">
        <v>114</v>
      </c>
      <c r="M420" s="114" t="s">
        <v>132</v>
      </c>
      <c r="N420" s="25" t="s">
        <v>112</v>
      </c>
      <c r="O420" s="24"/>
      <c r="P420" s="25" t="s">
        <v>111</v>
      </c>
      <c r="Q420" s="24"/>
      <c r="R420" s="25" t="s">
        <v>110</v>
      </c>
      <c r="S420" s="24"/>
      <c r="T420" s="25" t="s">
        <v>109</v>
      </c>
      <c r="U420" s="24"/>
      <c r="V420" s="25" t="s">
        <v>108</v>
      </c>
      <c r="W420" s="24"/>
      <c r="X420" s="25" t="s">
        <v>107</v>
      </c>
      <c r="Y420" s="24"/>
      <c r="Z420" s="25" t="s">
        <v>106</v>
      </c>
      <c r="AA420" s="24"/>
      <c r="AB420" s="23"/>
      <c r="AC420" s="24"/>
      <c r="AD420" s="23"/>
      <c r="AE420" s="57"/>
      <c r="AF420" s="347"/>
      <c r="AG420" s="347"/>
      <c r="AH420" s="21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1" customHeight="1" thickBot="1" x14ac:dyDescent="0.25">
      <c r="B421" s="30"/>
      <c r="C421" s="355"/>
      <c r="D421" s="54"/>
      <c r="E421" s="53"/>
      <c r="F421" s="53"/>
      <c r="G421" s="52"/>
      <c r="H421" s="361"/>
      <c r="I421" s="356"/>
      <c r="J421" s="356"/>
      <c r="K421" s="356"/>
      <c r="L421" s="50" t="s">
        <v>105</v>
      </c>
      <c r="M421" s="51" t="s">
        <v>132</v>
      </c>
      <c r="N421" s="50" t="s">
        <v>104</v>
      </c>
      <c r="O421" s="49"/>
      <c r="P421" s="50" t="s">
        <v>103</v>
      </c>
      <c r="Q421" s="49"/>
      <c r="R421" s="50" t="s">
        <v>102</v>
      </c>
      <c r="S421" s="49"/>
      <c r="T421" s="50">
        <v>20</v>
      </c>
      <c r="U421" s="49"/>
      <c r="V421" s="50" t="s">
        <v>101</v>
      </c>
      <c r="W421" s="49"/>
      <c r="X421" s="50" t="s">
        <v>100</v>
      </c>
      <c r="Y421" s="49"/>
      <c r="Z421" s="50" t="s">
        <v>99</v>
      </c>
      <c r="AA421" s="49"/>
      <c r="AB421" s="14"/>
      <c r="AC421" s="49"/>
      <c r="AD421" s="14"/>
      <c r="AE421" s="56"/>
      <c r="AF421" s="357"/>
      <c r="AG421" s="357"/>
      <c r="AH421" s="47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0.45" customHeight="1" x14ac:dyDescent="0.2">
      <c r="B422" s="30"/>
      <c r="C422" s="338">
        <v>2</v>
      </c>
      <c r="D422" s="46"/>
      <c r="E422" s="45"/>
      <c r="F422" s="45"/>
      <c r="G422" s="44"/>
      <c r="H422" s="358"/>
      <c r="I422" s="342">
        <v>16</v>
      </c>
      <c r="J422" s="342">
        <v>9</v>
      </c>
      <c r="K422" s="342">
        <v>4</v>
      </c>
      <c r="L422" s="42" t="s">
        <v>131</v>
      </c>
      <c r="M422" s="43" t="s">
        <v>132</v>
      </c>
      <c r="N422" s="42" t="s">
        <v>129</v>
      </c>
      <c r="O422" s="117" t="s">
        <v>113</v>
      </c>
      <c r="P422" s="42" t="s">
        <v>128</v>
      </c>
      <c r="Q422" s="41"/>
      <c r="R422" s="42" t="s">
        <v>127</v>
      </c>
      <c r="S422" s="41"/>
      <c r="T422" s="42" t="s">
        <v>126</v>
      </c>
      <c r="U422" s="41"/>
      <c r="V422" s="42" t="s">
        <v>125</v>
      </c>
      <c r="W422" s="41"/>
      <c r="X422" s="42" t="s">
        <v>124</v>
      </c>
      <c r="Y422" s="41"/>
      <c r="Z422" s="42" t="s">
        <v>123</v>
      </c>
      <c r="AA422" s="41"/>
      <c r="AB422" s="40"/>
      <c r="AC422" s="41"/>
      <c r="AD422" s="40"/>
      <c r="AE422" s="39"/>
      <c r="AF422" s="346"/>
      <c r="AG422" s="346"/>
      <c r="AH422" s="38"/>
      <c r="AI422" s="9"/>
      <c r="AJ422" s="349">
        <f>SUMPRODUCT(LEN($M422:$AA425)-LEN(SUBSTITUTE($M422:$AA425,"A", "")))</f>
        <v>3</v>
      </c>
      <c r="AK422" s="352">
        <f>SUMPRODUCT(LEN($AD422:$AD425)-LEN(SUBSTITUTE($AD422:$AD425,"A", "")))</f>
        <v>0</v>
      </c>
      <c r="AL422" s="335">
        <f>SUMPRODUCT(LEN($AC422:$AC425)-LEN(SUBSTITUTE($AC422:$AC425,"A", "")))</f>
        <v>0</v>
      </c>
      <c r="AM422" s="349">
        <f>SUMPRODUCT(LEN($M422:$AA425)-LEN(SUBSTITUTE($M422:$AA425,"S", "")))</f>
        <v>1</v>
      </c>
      <c r="AN422" s="352">
        <f>SUMPRODUCT(LEN($AD422:$AD425)-LEN(SUBSTITUTE($AD422:$AD425,"S", "")))</f>
        <v>0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0</v>
      </c>
      <c r="AT422" s="352">
        <f>SUMPRODUCT(LEN($AD422:$AD425)-LEN(SUBSTITUTE($AD422:$AD425,"G", "")))</f>
        <v>0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0.45" customHeight="1" thickBot="1" x14ac:dyDescent="0.25">
      <c r="B423" s="30"/>
      <c r="C423" s="339"/>
      <c r="D423" s="37"/>
      <c r="E423" s="36"/>
      <c r="F423" s="36"/>
      <c r="G423" s="35"/>
      <c r="H423" s="359"/>
      <c r="I423" s="343"/>
      <c r="J423" s="343"/>
      <c r="K423" s="343"/>
      <c r="L423" s="33" t="s">
        <v>122</v>
      </c>
      <c r="M423" s="55" t="s">
        <v>132</v>
      </c>
      <c r="N423" s="33" t="s">
        <v>121</v>
      </c>
      <c r="O423" s="32"/>
      <c r="P423" s="33" t="s">
        <v>120</v>
      </c>
      <c r="Q423" s="32"/>
      <c r="R423" s="33" t="s">
        <v>119</v>
      </c>
      <c r="S423" s="32"/>
      <c r="T423" s="33" t="s">
        <v>118</v>
      </c>
      <c r="U423" s="32"/>
      <c r="V423" s="33" t="s">
        <v>117</v>
      </c>
      <c r="W423" s="32"/>
      <c r="X423" s="33" t="s">
        <v>116</v>
      </c>
      <c r="Y423" s="32"/>
      <c r="Z423" s="33" t="s">
        <v>115</v>
      </c>
      <c r="AA423" s="32"/>
      <c r="AB423" s="31"/>
      <c r="AC423" s="32"/>
      <c r="AD423" s="31"/>
      <c r="AE423" s="22"/>
      <c r="AF423" s="347"/>
      <c r="AG423" s="347"/>
      <c r="AH423" s="21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0.45" customHeight="1" x14ac:dyDescent="0.2">
      <c r="B424" s="30"/>
      <c r="C424" s="340"/>
      <c r="D424" s="29"/>
      <c r="E424" s="28"/>
      <c r="F424" s="28"/>
      <c r="G424" s="27"/>
      <c r="H424" s="360"/>
      <c r="I424" s="344"/>
      <c r="J424" s="344"/>
      <c r="K424" s="344"/>
      <c r="L424" s="25" t="s">
        <v>114</v>
      </c>
      <c r="M424" s="114" t="s">
        <v>132</v>
      </c>
      <c r="N424" s="25" t="s">
        <v>112</v>
      </c>
      <c r="O424" s="24"/>
      <c r="P424" s="25" t="s">
        <v>111</v>
      </c>
      <c r="Q424" s="24"/>
      <c r="R424" s="25" t="s">
        <v>110</v>
      </c>
      <c r="S424" s="24"/>
      <c r="T424" s="25" t="s">
        <v>109</v>
      </c>
      <c r="U424" s="24"/>
      <c r="V424" s="25" t="s">
        <v>108</v>
      </c>
      <c r="W424" s="24"/>
      <c r="X424" s="25" t="s">
        <v>107</v>
      </c>
      <c r="Y424" s="24"/>
      <c r="Z424" s="25" t="s">
        <v>106</v>
      </c>
      <c r="AA424" s="24"/>
      <c r="AB424" s="23"/>
      <c r="AC424" s="24"/>
      <c r="AD424" s="23"/>
      <c r="AE424" s="22"/>
      <c r="AF424" s="347"/>
      <c r="AG424" s="347"/>
      <c r="AH424" s="21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1" customHeight="1" thickBot="1" x14ac:dyDescent="0.25">
      <c r="B425" s="30"/>
      <c r="C425" s="355"/>
      <c r="D425" s="54"/>
      <c r="E425" s="53"/>
      <c r="F425" s="53"/>
      <c r="G425" s="52"/>
      <c r="H425" s="361"/>
      <c r="I425" s="356"/>
      <c r="J425" s="356"/>
      <c r="K425" s="356"/>
      <c r="L425" s="50" t="s">
        <v>105</v>
      </c>
      <c r="M425" s="51" t="s">
        <v>130</v>
      </c>
      <c r="N425" s="50" t="s">
        <v>104</v>
      </c>
      <c r="O425" s="49"/>
      <c r="P425" s="50" t="s">
        <v>103</v>
      </c>
      <c r="Q425" s="49"/>
      <c r="R425" s="50" t="s">
        <v>102</v>
      </c>
      <c r="S425" s="49"/>
      <c r="T425" s="50">
        <v>20</v>
      </c>
      <c r="U425" s="49"/>
      <c r="V425" s="50" t="s">
        <v>101</v>
      </c>
      <c r="W425" s="49"/>
      <c r="X425" s="50" t="s">
        <v>100</v>
      </c>
      <c r="Y425" s="49"/>
      <c r="Z425" s="50" t="s">
        <v>99</v>
      </c>
      <c r="AA425" s="49"/>
      <c r="AB425" s="14"/>
      <c r="AC425" s="49"/>
      <c r="AD425" s="14"/>
      <c r="AE425" s="48"/>
      <c r="AF425" s="357"/>
      <c r="AG425" s="357"/>
      <c r="AH425" s="47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0.45" customHeight="1" x14ac:dyDescent="0.2">
      <c r="B426" s="30"/>
      <c r="C426" s="338">
        <v>3</v>
      </c>
      <c r="D426" s="46"/>
      <c r="E426" s="45"/>
      <c r="F426" s="45"/>
      <c r="G426" s="44"/>
      <c r="H426" s="358"/>
      <c r="I426" s="342">
        <v>14</v>
      </c>
      <c r="J426" s="342">
        <v>8</v>
      </c>
      <c r="K426" s="342">
        <v>4</v>
      </c>
      <c r="L426" s="42" t="s">
        <v>131</v>
      </c>
      <c r="M426" s="43" t="s">
        <v>132</v>
      </c>
      <c r="N426" s="42" t="s">
        <v>129</v>
      </c>
      <c r="O426" s="41"/>
      <c r="P426" s="42" t="s">
        <v>128</v>
      </c>
      <c r="Q426" s="41"/>
      <c r="R426" s="42" t="s">
        <v>127</v>
      </c>
      <c r="S426" s="41"/>
      <c r="T426" s="42" t="s">
        <v>126</v>
      </c>
      <c r="U426" s="41"/>
      <c r="V426" s="42" t="s">
        <v>125</v>
      </c>
      <c r="W426" s="41"/>
      <c r="X426" s="42" t="s">
        <v>124</v>
      </c>
      <c r="Y426" s="41"/>
      <c r="Z426" s="42" t="s">
        <v>123</v>
      </c>
      <c r="AA426" s="41"/>
      <c r="AB426" s="40"/>
      <c r="AC426" s="41"/>
      <c r="AD426" s="40"/>
      <c r="AE426" s="39"/>
      <c r="AF426" s="346"/>
      <c r="AG426" s="346"/>
      <c r="AH426" s="38"/>
      <c r="AI426" s="9"/>
      <c r="AJ426" s="349">
        <f>SUMPRODUCT(LEN($M426:$AA429)-LEN(SUBSTITUTE($M426:$AA429,"A", "")))</f>
        <v>1</v>
      </c>
      <c r="AK426" s="352">
        <f>SUMPRODUCT(LEN($AD426:$AD429)-LEN(SUBSTITUTE($AD426:$AD429,"A", "")))</f>
        <v>0</v>
      </c>
      <c r="AL426" s="335">
        <f>SUMPRODUCT(LEN($AC426:$AC429)-LEN(SUBSTITUTE($AC426:$AC429,"A", "")))</f>
        <v>0</v>
      </c>
      <c r="AM426" s="349">
        <f>SUMPRODUCT(LEN($M426:$AA429)-LEN(SUBSTITUTE($M426:$AA429,"S", "")))</f>
        <v>0</v>
      </c>
      <c r="AN426" s="352">
        <f>SUMPRODUCT(LEN($AD426:$AD429)-LEN(SUBSTITUTE($AD426:$AD429,"S", "")))</f>
        <v>0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0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0.45" customHeight="1" thickBot="1" x14ac:dyDescent="0.25">
      <c r="B427" s="30"/>
      <c r="C427" s="339"/>
      <c r="D427" s="37"/>
      <c r="E427" s="36"/>
      <c r="F427" s="36"/>
      <c r="G427" s="35"/>
      <c r="H427" s="359"/>
      <c r="I427" s="343"/>
      <c r="J427" s="343"/>
      <c r="K427" s="343"/>
      <c r="L427" s="33" t="s">
        <v>122</v>
      </c>
      <c r="M427" s="34" t="s">
        <v>113</v>
      </c>
      <c r="N427" s="33" t="s">
        <v>121</v>
      </c>
      <c r="O427" s="32"/>
      <c r="P427" s="33" t="s">
        <v>120</v>
      </c>
      <c r="Q427" s="32"/>
      <c r="R427" s="33" t="s">
        <v>119</v>
      </c>
      <c r="S427" s="32"/>
      <c r="T427" s="33" t="s">
        <v>118</v>
      </c>
      <c r="U427" s="32"/>
      <c r="V427" s="33" t="s">
        <v>117</v>
      </c>
      <c r="W427" s="32"/>
      <c r="X427" s="33" t="s">
        <v>116</v>
      </c>
      <c r="Y427" s="32"/>
      <c r="Z427" s="33" t="s">
        <v>115</v>
      </c>
      <c r="AA427" s="32"/>
      <c r="AB427" s="31"/>
      <c r="AC427" s="32"/>
      <c r="AD427" s="31"/>
      <c r="AE427" s="22"/>
      <c r="AF427" s="347"/>
      <c r="AG427" s="347"/>
      <c r="AH427" s="21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0.45" customHeight="1" x14ac:dyDescent="0.2">
      <c r="B428" s="30"/>
      <c r="C428" s="340"/>
      <c r="D428" s="29"/>
      <c r="E428" s="28"/>
      <c r="F428" s="28"/>
      <c r="G428" s="27"/>
      <c r="H428" s="360"/>
      <c r="I428" s="344"/>
      <c r="J428" s="344"/>
      <c r="K428" s="344"/>
      <c r="L428" s="25" t="s">
        <v>114</v>
      </c>
      <c r="M428" s="26" t="s">
        <v>113</v>
      </c>
      <c r="N428" s="25" t="s">
        <v>112</v>
      </c>
      <c r="O428" s="24"/>
      <c r="P428" s="25" t="s">
        <v>111</v>
      </c>
      <c r="Q428" s="24"/>
      <c r="R428" s="25" t="s">
        <v>110</v>
      </c>
      <c r="S428" s="24"/>
      <c r="T428" s="25" t="s">
        <v>109</v>
      </c>
      <c r="U428" s="24"/>
      <c r="V428" s="25" t="s">
        <v>108</v>
      </c>
      <c r="W428" s="24"/>
      <c r="X428" s="25" t="s">
        <v>107</v>
      </c>
      <c r="Y428" s="24"/>
      <c r="Z428" s="25" t="s">
        <v>106</v>
      </c>
      <c r="AA428" s="24"/>
      <c r="AB428" s="23"/>
      <c r="AC428" s="24"/>
      <c r="AD428" s="23"/>
      <c r="AE428" s="22"/>
      <c r="AF428" s="347"/>
      <c r="AG428" s="347"/>
      <c r="AH428" s="21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1" customHeight="1" thickBot="1" x14ac:dyDescent="0.25">
      <c r="B429" s="20"/>
      <c r="C429" s="341"/>
      <c r="D429" s="19"/>
      <c r="E429" s="18"/>
      <c r="F429" s="18"/>
      <c r="G429" s="17"/>
      <c r="H429" s="361"/>
      <c r="I429" s="345"/>
      <c r="J429" s="345"/>
      <c r="K429" s="345"/>
      <c r="L429" s="15" t="s">
        <v>105</v>
      </c>
      <c r="M429" s="118" t="s">
        <v>113</v>
      </c>
      <c r="N429" s="15" t="s">
        <v>104</v>
      </c>
      <c r="O429" s="13"/>
      <c r="P429" s="15" t="s">
        <v>103</v>
      </c>
      <c r="Q429" s="13"/>
      <c r="R429" s="15" t="s">
        <v>102</v>
      </c>
      <c r="S429" s="13"/>
      <c r="T429" s="15">
        <v>20</v>
      </c>
      <c r="U429" s="13"/>
      <c r="V429" s="15" t="s">
        <v>101</v>
      </c>
      <c r="W429" s="13"/>
      <c r="X429" s="15" t="s">
        <v>100</v>
      </c>
      <c r="Y429" s="13"/>
      <c r="Z429" s="15" t="s">
        <v>99</v>
      </c>
      <c r="AA429" s="13"/>
      <c r="AB429" s="14"/>
      <c r="AC429" s="13"/>
      <c r="AD429" s="12"/>
      <c r="AE429" s="11"/>
      <c r="AF429" s="348"/>
      <c r="AG429" s="348"/>
      <c r="AH429" s="10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112" t="s">
        <v>170</v>
      </c>
      <c r="F430" s="111"/>
      <c r="G430" s="110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107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96">
        <v>160</v>
      </c>
      <c r="E431" s="369">
        <v>567.82000000000005</v>
      </c>
      <c r="F431" s="370"/>
      <c r="G431" s="371"/>
      <c r="H431" s="95" t="s">
        <v>139</v>
      </c>
      <c r="I431" s="94"/>
      <c r="J431" s="94"/>
      <c r="K431" s="93"/>
      <c r="L431" s="92"/>
      <c r="M431" s="88"/>
      <c r="N431" s="92"/>
      <c r="O431" s="89"/>
      <c r="P431" s="92"/>
      <c r="Q431" s="89"/>
      <c r="R431" s="92"/>
      <c r="S431" s="89"/>
      <c r="T431" s="92"/>
      <c r="U431" s="89"/>
      <c r="V431" s="92"/>
      <c r="W431" s="89"/>
      <c r="X431" s="92"/>
      <c r="Y431" s="89"/>
      <c r="Z431" s="92"/>
      <c r="AA431" s="91"/>
      <c r="AB431" s="90" t="s">
        <v>138</v>
      </c>
      <c r="AC431" s="89"/>
      <c r="AD431" s="89"/>
      <c r="AE431" s="88"/>
      <c r="AF431" s="87"/>
      <c r="AG431" s="87"/>
      <c r="AH431" s="67"/>
      <c r="AI431" s="86" t="s">
        <v>137</v>
      </c>
      <c r="AJ431" s="85">
        <f t="shared" ref="AJ431:BB431" si="56">SUM(AJ433:AJ444)</f>
        <v>1</v>
      </c>
      <c r="AK431" s="84">
        <f t="shared" si="56"/>
        <v>0</v>
      </c>
      <c r="AL431" s="83">
        <f t="shared" si="56"/>
        <v>0</v>
      </c>
      <c r="AM431" s="85">
        <f t="shared" si="56"/>
        <v>0</v>
      </c>
      <c r="AN431" s="84">
        <f t="shared" si="56"/>
        <v>0</v>
      </c>
      <c r="AO431" s="83">
        <f t="shared" si="56"/>
        <v>0</v>
      </c>
      <c r="AP431" s="85">
        <f t="shared" si="56"/>
        <v>0</v>
      </c>
      <c r="AQ431" s="84">
        <f t="shared" si="56"/>
        <v>0</v>
      </c>
      <c r="AR431" s="83">
        <f t="shared" si="56"/>
        <v>0</v>
      </c>
      <c r="AS431" s="85">
        <f t="shared" si="56"/>
        <v>0</v>
      </c>
      <c r="AT431" s="84">
        <f t="shared" si="56"/>
        <v>0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0.33333333333333331</v>
      </c>
      <c r="BG431" s="5">
        <f>SUM(AM431:AO431,AY431)/$BG$5</f>
        <v>0</v>
      </c>
      <c r="BH431" s="5">
        <f>SUM(AP431:AR431,AZ431)/$BG$5</f>
        <v>0</v>
      </c>
      <c r="BI431" s="5">
        <f>SUM(AS431:AU431,BA431)/$BG$5</f>
        <v>0</v>
      </c>
      <c r="BJ431" s="5">
        <f>SUM(AV431:AX431,BB431)/$BG$5</f>
        <v>0</v>
      </c>
    </row>
    <row r="432" spans="2:62" ht="37.5" thickBot="1" x14ac:dyDescent="0.3">
      <c r="B432" s="78"/>
      <c r="C432" s="77"/>
      <c r="D432" s="76"/>
      <c r="E432" s="75"/>
      <c r="F432" s="75"/>
      <c r="G432" s="74"/>
      <c r="H432" s="73"/>
      <c r="I432" s="70"/>
      <c r="J432" s="70"/>
      <c r="K432" s="72"/>
      <c r="L432" s="70"/>
      <c r="M432" s="69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1"/>
      <c r="AC432" s="70"/>
      <c r="AD432" s="70"/>
      <c r="AE432" s="69"/>
      <c r="AF432" s="68"/>
      <c r="AG432" s="68"/>
      <c r="AH432" s="67"/>
      <c r="AI432" s="66" t="s">
        <v>135</v>
      </c>
      <c r="AJ432" s="65">
        <f t="shared" ref="AJ432:BB432" si="57">AJ431/3</f>
        <v>0.33333333333333331</v>
      </c>
      <c r="AK432" s="64">
        <f t="shared" si="57"/>
        <v>0</v>
      </c>
      <c r="AL432" s="63">
        <f t="shared" si="57"/>
        <v>0</v>
      </c>
      <c r="AM432" s="65">
        <f t="shared" si="57"/>
        <v>0</v>
      </c>
      <c r="AN432" s="64">
        <f t="shared" si="57"/>
        <v>0</v>
      </c>
      <c r="AO432" s="63">
        <f t="shared" si="57"/>
        <v>0</v>
      </c>
      <c r="AP432" s="65">
        <f t="shared" si="57"/>
        <v>0</v>
      </c>
      <c r="AQ432" s="64">
        <f t="shared" si="57"/>
        <v>0</v>
      </c>
      <c r="AR432" s="63">
        <f t="shared" si="57"/>
        <v>0</v>
      </c>
      <c r="AS432" s="65">
        <f t="shared" si="57"/>
        <v>0</v>
      </c>
      <c r="AT432" s="64">
        <f t="shared" si="57"/>
        <v>0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0.45" customHeight="1" x14ac:dyDescent="0.2">
      <c r="B433" s="30"/>
      <c r="C433" s="338">
        <v>1</v>
      </c>
      <c r="D433" s="46"/>
      <c r="E433" s="45"/>
      <c r="F433" s="45"/>
      <c r="G433" s="44"/>
      <c r="H433" s="358" t="s">
        <v>183</v>
      </c>
      <c r="I433" s="342">
        <v>19</v>
      </c>
      <c r="J433" s="342">
        <v>9</v>
      </c>
      <c r="K433" s="342">
        <v>5</v>
      </c>
      <c r="L433" s="42" t="s">
        <v>131</v>
      </c>
      <c r="M433" s="43" t="s">
        <v>132</v>
      </c>
      <c r="N433" s="42" t="s">
        <v>129</v>
      </c>
      <c r="O433" s="41"/>
      <c r="P433" s="42" t="s">
        <v>128</v>
      </c>
      <c r="Q433" s="41"/>
      <c r="R433" s="42" t="s">
        <v>127</v>
      </c>
      <c r="S433" s="41"/>
      <c r="T433" s="42" t="s">
        <v>126</v>
      </c>
      <c r="U433" s="41"/>
      <c r="V433" s="42" t="s">
        <v>125</v>
      </c>
      <c r="W433" s="41"/>
      <c r="X433" s="42" t="s">
        <v>124</v>
      </c>
      <c r="Y433" s="41"/>
      <c r="Z433" s="42" t="s">
        <v>123</v>
      </c>
      <c r="AA433" s="41"/>
      <c r="AB433" s="40"/>
      <c r="AC433" s="41"/>
      <c r="AD433" s="40"/>
      <c r="AE433" s="58"/>
      <c r="AF433" s="346"/>
      <c r="AG433" s="346"/>
      <c r="AH433" s="38"/>
      <c r="AI433" s="9"/>
      <c r="AJ433" s="349">
        <f>SUMPRODUCT(LEN($M433:$AA436)-LEN(SUBSTITUTE($M433:$AA436,"A", "")))</f>
        <v>1</v>
      </c>
      <c r="AK433" s="352">
        <f>SUMPRODUCT(LEN($AD433:$AD436)-LEN(SUBSTITUTE($AD433:$AD436,"A", "")))</f>
        <v>0</v>
      </c>
      <c r="AL433" s="335">
        <f>SUMPRODUCT(LEN($AC433:$AC436)-LEN(SUBSTITUTE($AC433:$AC436,"A", "")))</f>
        <v>0</v>
      </c>
      <c r="AM433" s="349">
        <f>SUMPRODUCT(LEN($M433:$AA436)-LEN(SUBSTITUTE($M433:$AA436,"S", "")))</f>
        <v>0</v>
      </c>
      <c r="AN433" s="352">
        <f>SUMPRODUCT(LEN($AD433:$AD436)-LEN(SUBSTITUTE($AD433:$AD436,"S", "")))</f>
        <v>0</v>
      </c>
      <c r="AO433" s="335">
        <f>SUMPRODUCT(LEN($AC433:$AC436)-LEN(SUBSTITUTE($AC433:$AC436,"S", "")))</f>
        <v>0</v>
      </c>
      <c r="AP433" s="349">
        <f>SUMPRODUCT(LEN($M433:$AA436)-LEN(SUBSTITUTE($M433:$AA436,"F", "")))</f>
        <v>0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0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0.45" customHeight="1" thickBot="1" x14ac:dyDescent="0.25">
      <c r="B434" s="30"/>
      <c r="C434" s="339"/>
      <c r="D434" s="37"/>
      <c r="E434" s="36"/>
      <c r="F434" s="36"/>
      <c r="G434" s="35"/>
      <c r="H434" s="359"/>
      <c r="I434" s="343"/>
      <c r="J434" s="343"/>
      <c r="K434" s="343"/>
      <c r="L434" s="33" t="s">
        <v>122</v>
      </c>
      <c r="M434" s="34" t="s">
        <v>113</v>
      </c>
      <c r="N434" s="33" t="s">
        <v>121</v>
      </c>
      <c r="O434" s="32"/>
      <c r="P434" s="33" t="s">
        <v>120</v>
      </c>
      <c r="Q434" s="32"/>
      <c r="R434" s="33" t="s">
        <v>119</v>
      </c>
      <c r="S434" s="32"/>
      <c r="T434" s="33" t="s">
        <v>118</v>
      </c>
      <c r="U434" s="32"/>
      <c r="V434" s="33" t="s">
        <v>117</v>
      </c>
      <c r="W434" s="32"/>
      <c r="X434" s="33" t="s">
        <v>116</v>
      </c>
      <c r="Y434" s="32"/>
      <c r="Z434" s="33" t="s">
        <v>115</v>
      </c>
      <c r="AA434" s="32"/>
      <c r="AB434" s="31"/>
      <c r="AC434" s="32"/>
      <c r="AD434" s="31"/>
      <c r="AE434" s="57"/>
      <c r="AF434" s="347"/>
      <c r="AG434" s="347"/>
      <c r="AH434" s="21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0.45" customHeight="1" x14ac:dyDescent="0.2">
      <c r="B435" s="30"/>
      <c r="C435" s="340"/>
      <c r="D435" s="29"/>
      <c r="E435" s="28"/>
      <c r="F435" s="28"/>
      <c r="G435" s="27"/>
      <c r="H435" s="360">
        <v>160</v>
      </c>
      <c r="I435" s="344"/>
      <c r="J435" s="344"/>
      <c r="K435" s="344"/>
      <c r="L435" s="25" t="s">
        <v>114</v>
      </c>
      <c r="M435" s="26" t="s">
        <v>113</v>
      </c>
      <c r="N435" s="25" t="s">
        <v>112</v>
      </c>
      <c r="O435" s="24"/>
      <c r="P435" s="25" t="s">
        <v>111</v>
      </c>
      <c r="Q435" s="24"/>
      <c r="R435" s="25" t="s">
        <v>110</v>
      </c>
      <c r="S435" s="24"/>
      <c r="T435" s="25" t="s">
        <v>109</v>
      </c>
      <c r="U435" s="24"/>
      <c r="V435" s="25" t="s">
        <v>108</v>
      </c>
      <c r="W435" s="24"/>
      <c r="X435" s="25" t="s">
        <v>107</v>
      </c>
      <c r="Y435" s="24"/>
      <c r="Z435" s="25" t="s">
        <v>106</v>
      </c>
      <c r="AA435" s="24"/>
      <c r="AB435" s="23"/>
      <c r="AC435" s="24"/>
      <c r="AD435" s="23"/>
      <c r="AE435" s="57"/>
      <c r="AF435" s="347"/>
      <c r="AG435" s="347"/>
      <c r="AH435" s="21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1" customHeight="1" thickBot="1" x14ac:dyDescent="0.25">
      <c r="B436" s="30"/>
      <c r="C436" s="355"/>
      <c r="D436" s="54"/>
      <c r="E436" s="53"/>
      <c r="F436" s="53"/>
      <c r="G436" s="52"/>
      <c r="H436" s="361"/>
      <c r="I436" s="356"/>
      <c r="J436" s="356"/>
      <c r="K436" s="356"/>
      <c r="L436" s="50" t="s">
        <v>105</v>
      </c>
      <c r="M436" s="51" t="s">
        <v>113</v>
      </c>
      <c r="N436" s="50" t="s">
        <v>104</v>
      </c>
      <c r="O436" s="49"/>
      <c r="P436" s="50" t="s">
        <v>103</v>
      </c>
      <c r="Q436" s="49"/>
      <c r="R436" s="50" t="s">
        <v>102</v>
      </c>
      <c r="S436" s="49"/>
      <c r="T436" s="50">
        <v>20</v>
      </c>
      <c r="U436" s="49"/>
      <c r="V436" s="50" t="s">
        <v>101</v>
      </c>
      <c r="W436" s="49"/>
      <c r="X436" s="50" t="s">
        <v>100</v>
      </c>
      <c r="Y436" s="49"/>
      <c r="Z436" s="50" t="s">
        <v>99</v>
      </c>
      <c r="AA436" s="49"/>
      <c r="AB436" s="14"/>
      <c r="AC436" s="49"/>
      <c r="AD436" s="14"/>
      <c r="AE436" s="56"/>
      <c r="AF436" s="357"/>
      <c r="AG436" s="357"/>
      <c r="AH436" s="47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0.45" customHeight="1" x14ac:dyDescent="0.2">
      <c r="B437" s="30"/>
      <c r="C437" s="338">
        <v>2</v>
      </c>
      <c r="D437" s="46"/>
      <c r="E437" s="45"/>
      <c r="F437" s="45"/>
      <c r="G437" s="44"/>
      <c r="H437" s="358"/>
      <c r="I437" s="342">
        <v>18</v>
      </c>
      <c r="J437" s="342">
        <v>9</v>
      </c>
      <c r="K437" s="342">
        <v>5</v>
      </c>
      <c r="L437" s="42" t="s">
        <v>131</v>
      </c>
      <c r="M437" s="43" t="s">
        <v>113</v>
      </c>
      <c r="N437" s="42" t="s">
        <v>129</v>
      </c>
      <c r="O437" s="41"/>
      <c r="P437" s="42" t="s">
        <v>128</v>
      </c>
      <c r="Q437" s="41"/>
      <c r="R437" s="42" t="s">
        <v>127</v>
      </c>
      <c r="S437" s="41"/>
      <c r="T437" s="42" t="s">
        <v>126</v>
      </c>
      <c r="U437" s="41"/>
      <c r="V437" s="42" t="s">
        <v>125</v>
      </c>
      <c r="W437" s="41"/>
      <c r="X437" s="42" t="s">
        <v>124</v>
      </c>
      <c r="Y437" s="41"/>
      <c r="Z437" s="42" t="s">
        <v>123</v>
      </c>
      <c r="AA437" s="41"/>
      <c r="AB437" s="40"/>
      <c r="AC437" s="41"/>
      <c r="AD437" s="40"/>
      <c r="AE437" s="39"/>
      <c r="AF437" s="346"/>
      <c r="AG437" s="346"/>
      <c r="AH437" s="38"/>
      <c r="AI437" s="9"/>
      <c r="AJ437" s="349">
        <f>SUMPRODUCT(LEN($M437:$AA440)-LEN(SUBSTITUTE($M437:$AA440,"A", "")))</f>
        <v>0</v>
      </c>
      <c r="AK437" s="352">
        <f>SUMPRODUCT(LEN($AD437:$AD440)-LEN(SUBSTITUTE($AD437:$AD440,"A", "")))</f>
        <v>0</v>
      </c>
      <c r="AL437" s="335">
        <f>SUMPRODUCT(LEN($AC437:$AC440)-LEN(SUBSTITUTE($AC437:$AC440,"A", "")))</f>
        <v>0</v>
      </c>
      <c r="AM437" s="349">
        <f>SUMPRODUCT(LEN($M437:$AA440)-LEN(SUBSTITUTE($M437:$AA440,"S", "")))</f>
        <v>0</v>
      </c>
      <c r="AN437" s="352">
        <f>SUMPRODUCT(LEN($AD437:$AD440)-LEN(SUBSTITUTE($AD437:$AD440,"S", "")))</f>
        <v>0</v>
      </c>
      <c r="AO437" s="335">
        <f>SUMPRODUCT(LEN($AC437:$AC440)-LEN(SUBSTITUTE($AC437:$AC440,"S", "")))</f>
        <v>0</v>
      </c>
      <c r="AP437" s="349">
        <f>SUMPRODUCT(LEN($M437:$AA440)-LEN(SUBSTITUTE($M437:$AA440,"F", "")))</f>
        <v>0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0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0.45" customHeight="1" thickBot="1" x14ac:dyDescent="0.25">
      <c r="B438" s="30"/>
      <c r="C438" s="339"/>
      <c r="D438" s="37"/>
      <c r="E438" s="36"/>
      <c r="F438" s="36"/>
      <c r="G438" s="35"/>
      <c r="H438" s="359"/>
      <c r="I438" s="343"/>
      <c r="J438" s="343"/>
      <c r="K438" s="343"/>
      <c r="L438" s="33" t="s">
        <v>122</v>
      </c>
      <c r="M438" s="55" t="s">
        <v>113</v>
      </c>
      <c r="N438" s="33" t="s">
        <v>121</v>
      </c>
      <c r="O438" s="32"/>
      <c r="P438" s="33" t="s">
        <v>120</v>
      </c>
      <c r="Q438" s="32"/>
      <c r="R438" s="33" t="s">
        <v>119</v>
      </c>
      <c r="S438" s="32"/>
      <c r="T438" s="33" t="s">
        <v>118</v>
      </c>
      <c r="U438" s="32"/>
      <c r="V438" s="33" t="s">
        <v>117</v>
      </c>
      <c r="W438" s="32"/>
      <c r="X438" s="33" t="s">
        <v>116</v>
      </c>
      <c r="Y438" s="32"/>
      <c r="Z438" s="33" t="s">
        <v>115</v>
      </c>
      <c r="AA438" s="32"/>
      <c r="AB438" s="31"/>
      <c r="AC438" s="32"/>
      <c r="AD438" s="31"/>
      <c r="AE438" s="22"/>
      <c r="AF438" s="347"/>
      <c r="AG438" s="347"/>
      <c r="AH438" s="21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0.45" customHeight="1" x14ac:dyDescent="0.2">
      <c r="B439" s="30"/>
      <c r="C439" s="340"/>
      <c r="D439" s="29"/>
      <c r="E439" s="28"/>
      <c r="F439" s="28"/>
      <c r="G439" s="27"/>
      <c r="H439" s="360"/>
      <c r="I439" s="344"/>
      <c r="J439" s="344"/>
      <c r="K439" s="344"/>
      <c r="L439" s="25" t="s">
        <v>114</v>
      </c>
      <c r="M439" s="114" t="s">
        <v>113</v>
      </c>
      <c r="N439" s="25" t="s">
        <v>112</v>
      </c>
      <c r="O439" s="24"/>
      <c r="P439" s="25" t="s">
        <v>111</v>
      </c>
      <c r="Q439" s="24"/>
      <c r="R439" s="25" t="s">
        <v>110</v>
      </c>
      <c r="S439" s="24"/>
      <c r="T439" s="25" t="s">
        <v>109</v>
      </c>
      <c r="U439" s="24"/>
      <c r="V439" s="25" t="s">
        <v>108</v>
      </c>
      <c r="W439" s="24"/>
      <c r="X439" s="25" t="s">
        <v>107</v>
      </c>
      <c r="Y439" s="24"/>
      <c r="Z439" s="25" t="s">
        <v>106</v>
      </c>
      <c r="AA439" s="24"/>
      <c r="AB439" s="23"/>
      <c r="AC439" s="24"/>
      <c r="AD439" s="23"/>
      <c r="AE439" s="22"/>
      <c r="AF439" s="347"/>
      <c r="AG439" s="347"/>
      <c r="AH439" s="21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1" customHeight="1" thickBot="1" x14ac:dyDescent="0.25">
      <c r="B440" s="30"/>
      <c r="C440" s="355"/>
      <c r="D440" s="54"/>
      <c r="E440" s="53"/>
      <c r="F440" s="53"/>
      <c r="G440" s="52"/>
      <c r="H440" s="361"/>
      <c r="I440" s="356"/>
      <c r="J440" s="356"/>
      <c r="K440" s="356"/>
      <c r="L440" s="50" t="s">
        <v>105</v>
      </c>
      <c r="M440" s="51" t="s">
        <v>113</v>
      </c>
      <c r="N440" s="50" t="s">
        <v>104</v>
      </c>
      <c r="O440" s="49"/>
      <c r="P440" s="50" t="s">
        <v>103</v>
      </c>
      <c r="Q440" s="49"/>
      <c r="R440" s="50" t="s">
        <v>102</v>
      </c>
      <c r="S440" s="49"/>
      <c r="T440" s="50">
        <v>20</v>
      </c>
      <c r="U440" s="49"/>
      <c r="V440" s="50" t="s">
        <v>101</v>
      </c>
      <c r="W440" s="49"/>
      <c r="X440" s="50" t="s">
        <v>100</v>
      </c>
      <c r="Y440" s="49"/>
      <c r="Z440" s="50" t="s">
        <v>99</v>
      </c>
      <c r="AA440" s="49"/>
      <c r="AB440" s="14"/>
      <c r="AC440" s="49"/>
      <c r="AD440" s="14"/>
      <c r="AE440" s="48"/>
      <c r="AF440" s="357"/>
      <c r="AG440" s="357"/>
      <c r="AH440" s="47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0.45" customHeight="1" x14ac:dyDescent="0.2">
      <c r="B441" s="30"/>
      <c r="C441" s="338">
        <v>3</v>
      </c>
      <c r="D441" s="46"/>
      <c r="E441" s="45"/>
      <c r="F441" s="45"/>
      <c r="G441" s="44"/>
      <c r="H441" s="358"/>
      <c r="I441" s="342">
        <v>14</v>
      </c>
      <c r="J441" s="342">
        <v>8</v>
      </c>
      <c r="K441" s="342" t="s">
        <v>95</v>
      </c>
      <c r="L441" s="42" t="s">
        <v>131</v>
      </c>
      <c r="M441" s="43"/>
      <c r="N441" s="42" t="s">
        <v>129</v>
      </c>
      <c r="O441" s="41"/>
      <c r="P441" s="42" t="s">
        <v>128</v>
      </c>
      <c r="Q441" s="41"/>
      <c r="R441" s="42" t="s">
        <v>127</v>
      </c>
      <c r="S441" s="41"/>
      <c r="T441" s="42" t="s">
        <v>126</v>
      </c>
      <c r="U441" s="41"/>
      <c r="V441" s="42" t="s">
        <v>125</v>
      </c>
      <c r="W441" s="41"/>
      <c r="X441" s="42" t="s">
        <v>124</v>
      </c>
      <c r="Y441" s="41"/>
      <c r="Z441" s="42" t="s">
        <v>123</v>
      </c>
      <c r="AA441" s="41"/>
      <c r="AB441" s="40"/>
      <c r="AC441" s="41"/>
      <c r="AD441" s="40"/>
      <c r="AE441" s="39"/>
      <c r="AF441" s="346"/>
      <c r="AG441" s="346"/>
      <c r="AH441" s="38"/>
      <c r="AI441" s="9"/>
      <c r="AJ441" s="349">
        <f>SUMPRODUCT(LEN($M441:$AA444)-LEN(SUBSTITUTE($M441:$AA444,"A", "")))</f>
        <v>0</v>
      </c>
      <c r="AK441" s="352">
        <f>SUMPRODUCT(LEN($AD441:$AD444)-LEN(SUBSTITUTE($AD441:$AD444,"A", "")))</f>
        <v>0</v>
      </c>
      <c r="AL441" s="335">
        <f>SUMPRODUCT(LEN($AC441:$AC444)-LEN(SUBSTITUTE($AC441:$AC444,"A", "")))</f>
        <v>0</v>
      </c>
      <c r="AM441" s="349">
        <f>SUMPRODUCT(LEN($M441:$AA444)-LEN(SUBSTITUTE($M441:$AA444,"S", "")))</f>
        <v>0</v>
      </c>
      <c r="AN441" s="352">
        <f>SUMPRODUCT(LEN($AD441:$AD444)-LEN(SUBSTITUTE($AD441:$AD444,"S", "")))</f>
        <v>0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0</v>
      </c>
      <c r="AT441" s="352">
        <f>SUMPRODUCT(LEN($AD441:$AD444)-LEN(SUBSTITUTE($AD441:$AD444,"G", "")))</f>
        <v>0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0.45" customHeight="1" thickBot="1" x14ac:dyDescent="0.25">
      <c r="B442" s="30"/>
      <c r="C442" s="339"/>
      <c r="D442" s="37"/>
      <c r="E442" s="36"/>
      <c r="F442" s="36"/>
      <c r="G442" s="35"/>
      <c r="H442" s="359"/>
      <c r="I442" s="343"/>
      <c r="J442" s="343"/>
      <c r="K442" s="343"/>
      <c r="L442" s="33" t="s">
        <v>122</v>
      </c>
      <c r="M442" s="55"/>
      <c r="N442" s="33" t="s">
        <v>121</v>
      </c>
      <c r="O442" s="32"/>
      <c r="P442" s="33" t="s">
        <v>120</v>
      </c>
      <c r="Q442" s="32"/>
      <c r="R442" s="33" t="s">
        <v>119</v>
      </c>
      <c r="S442" s="32"/>
      <c r="T442" s="33" t="s">
        <v>118</v>
      </c>
      <c r="U442" s="32"/>
      <c r="V442" s="33" t="s">
        <v>117</v>
      </c>
      <c r="W442" s="32"/>
      <c r="X442" s="33" t="s">
        <v>116</v>
      </c>
      <c r="Y442" s="32"/>
      <c r="Z442" s="33" t="s">
        <v>115</v>
      </c>
      <c r="AA442" s="32"/>
      <c r="AB442" s="31"/>
      <c r="AC442" s="32"/>
      <c r="AD442" s="31"/>
      <c r="AE442" s="22"/>
      <c r="AF442" s="347"/>
      <c r="AG442" s="347"/>
      <c r="AH442" s="21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0.45" customHeight="1" x14ac:dyDescent="0.2">
      <c r="B443" s="30"/>
      <c r="C443" s="340"/>
      <c r="D443" s="29"/>
      <c r="E443" s="28"/>
      <c r="F443" s="28"/>
      <c r="G443" s="27"/>
      <c r="H443" s="360"/>
      <c r="I443" s="344"/>
      <c r="J443" s="344"/>
      <c r="K443" s="344"/>
      <c r="L443" s="25" t="s">
        <v>114</v>
      </c>
      <c r="M443" s="114"/>
      <c r="N443" s="25" t="s">
        <v>112</v>
      </c>
      <c r="O443" s="24"/>
      <c r="P443" s="25" t="s">
        <v>111</v>
      </c>
      <c r="Q443" s="24"/>
      <c r="R443" s="25" t="s">
        <v>110</v>
      </c>
      <c r="S443" s="24"/>
      <c r="T443" s="25" t="s">
        <v>109</v>
      </c>
      <c r="U443" s="24"/>
      <c r="V443" s="25" t="s">
        <v>108</v>
      </c>
      <c r="W443" s="24"/>
      <c r="X443" s="25" t="s">
        <v>107</v>
      </c>
      <c r="Y443" s="24"/>
      <c r="Z443" s="25" t="s">
        <v>106</v>
      </c>
      <c r="AA443" s="24"/>
      <c r="AB443" s="23"/>
      <c r="AC443" s="24"/>
      <c r="AD443" s="23"/>
      <c r="AE443" s="22"/>
      <c r="AF443" s="347"/>
      <c r="AG443" s="347"/>
      <c r="AH443" s="21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1" customHeight="1" thickBot="1" x14ac:dyDescent="0.25">
      <c r="B444" s="20"/>
      <c r="C444" s="341"/>
      <c r="D444" s="19"/>
      <c r="E444" s="18"/>
      <c r="F444" s="18"/>
      <c r="G444" s="17"/>
      <c r="H444" s="361"/>
      <c r="I444" s="345"/>
      <c r="J444" s="345"/>
      <c r="K444" s="345"/>
      <c r="L444" s="15" t="s">
        <v>105</v>
      </c>
      <c r="M444" s="16"/>
      <c r="N444" s="15" t="s">
        <v>104</v>
      </c>
      <c r="O444" s="13"/>
      <c r="P444" s="15" t="s">
        <v>103</v>
      </c>
      <c r="Q444" s="13"/>
      <c r="R444" s="15" t="s">
        <v>102</v>
      </c>
      <c r="S444" s="13"/>
      <c r="T444" s="15">
        <v>20</v>
      </c>
      <c r="U444" s="13"/>
      <c r="V444" s="15" t="s">
        <v>101</v>
      </c>
      <c r="W444" s="13"/>
      <c r="X444" s="15" t="s">
        <v>100</v>
      </c>
      <c r="Y444" s="13"/>
      <c r="Z444" s="15" t="s">
        <v>99</v>
      </c>
      <c r="AA444" s="13"/>
      <c r="AB444" s="14"/>
      <c r="AC444" s="13"/>
      <c r="AD444" s="12"/>
      <c r="AE444" s="11"/>
      <c r="AF444" s="348"/>
      <c r="AG444" s="348"/>
      <c r="AH444" s="10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112" t="s">
        <v>170</v>
      </c>
      <c r="F445" s="111"/>
      <c r="G445" s="110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107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96">
        <v>160</v>
      </c>
      <c r="E446" s="369">
        <v>459.37</v>
      </c>
      <c r="F446" s="370"/>
      <c r="G446" s="371"/>
      <c r="H446" s="95" t="s">
        <v>139</v>
      </c>
      <c r="I446" s="94"/>
      <c r="J446" s="94"/>
      <c r="K446" s="93"/>
      <c r="L446" s="92"/>
      <c r="M446" s="88"/>
      <c r="N446" s="92"/>
      <c r="O446" s="89"/>
      <c r="P446" s="92"/>
      <c r="Q446" s="89"/>
      <c r="R446" s="92"/>
      <c r="S446" s="89"/>
      <c r="T446" s="92"/>
      <c r="U446" s="89"/>
      <c r="V446" s="92"/>
      <c r="W446" s="89"/>
      <c r="X446" s="92"/>
      <c r="Y446" s="89"/>
      <c r="Z446" s="92"/>
      <c r="AA446" s="91"/>
      <c r="AB446" s="90" t="s">
        <v>138</v>
      </c>
      <c r="AC446" s="89"/>
      <c r="AD446" s="89"/>
      <c r="AE446" s="88"/>
      <c r="AF446" s="87"/>
      <c r="AG446" s="87"/>
      <c r="AH446" s="67"/>
      <c r="AI446" s="86" t="s">
        <v>137</v>
      </c>
      <c r="AJ446" s="85">
        <f t="shared" ref="AJ446:BB446" si="58">SUM(AJ448:AJ459)</f>
        <v>0</v>
      </c>
      <c r="AK446" s="84">
        <f t="shared" si="58"/>
        <v>0</v>
      </c>
      <c r="AL446" s="83">
        <f t="shared" si="58"/>
        <v>0</v>
      </c>
      <c r="AM446" s="85">
        <f t="shared" si="58"/>
        <v>1</v>
      </c>
      <c r="AN446" s="84">
        <f t="shared" si="58"/>
        <v>0</v>
      </c>
      <c r="AO446" s="83">
        <f t="shared" si="58"/>
        <v>0</v>
      </c>
      <c r="AP446" s="85">
        <f t="shared" si="58"/>
        <v>0</v>
      </c>
      <c r="AQ446" s="84">
        <f t="shared" si="58"/>
        <v>0</v>
      </c>
      <c r="AR446" s="83">
        <f t="shared" si="58"/>
        <v>0</v>
      </c>
      <c r="AS446" s="85">
        <f t="shared" si="58"/>
        <v>0</v>
      </c>
      <c r="AT446" s="84">
        <f t="shared" si="58"/>
        <v>0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0</v>
      </c>
      <c r="BG446" s="5">
        <f>SUM(AM446:AO446,AY446)/$BG$5</f>
        <v>0.33333333333333331</v>
      </c>
      <c r="BH446" s="5">
        <f>SUM(AP446:AR446,AZ446)/$BG$5</f>
        <v>0</v>
      </c>
      <c r="BI446" s="5">
        <f>SUM(AS446:AU446,BA446)/$BG$5</f>
        <v>0</v>
      </c>
      <c r="BJ446" s="5">
        <f>SUM(AV446:AX446,BB446)/$BG$5</f>
        <v>0</v>
      </c>
    </row>
    <row r="447" spans="2:62" ht="37.5" thickBot="1" x14ac:dyDescent="0.3">
      <c r="B447" s="78"/>
      <c r="C447" s="77"/>
      <c r="D447" s="76"/>
      <c r="E447" s="75"/>
      <c r="F447" s="75"/>
      <c r="G447" s="74"/>
      <c r="H447" s="73"/>
      <c r="I447" s="70"/>
      <c r="J447" s="70"/>
      <c r="K447" s="72"/>
      <c r="L447" s="70"/>
      <c r="M447" s="69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1"/>
      <c r="AC447" s="70"/>
      <c r="AD447" s="70"/>
      <c r="AE447" s="69"/>
      <c r="AF447" s="68"/>
      <c r="AG447" s="68"/>
      <c r="AH447" s="67"/>
      <c r="AI447" s="66" t="s">
        <v>135</v>
      </c>
      <c r="AJ447" s="65">
        <f t="shared" ref="AJ447:BB447" si="59">AJ446/3</f>
        <v>0</v>
      </c>
      <c r="AK447" s="64">
        <f t="shared" si="59"/>
        <v>0</v>
      </c>
      <c r="AL447" s="63">
        <f t="shared" si="59"/>
        <v>0</v>
      </c>
      <c r="AM447" s="65">
        <f t="shared" si="59"/>
        <v>0.33333333333333331</v>
      </c>
      <c r="AN447" s="64">
        <f t="shared" si="59"/>
        <v>0</v>
      </c>
      <c r="AO447" s="63">
        <f t="shared" si="59"/>
        <v>0</v>
      </c>
      <c r="AP447" s="65">
        <f t="shared" si="59"/>
        <v>0</v>
      </c>
      <c r="AQ447" s="64">
        <f t="shared" si="59"/>
        <v>0</v>
      </c>
      <c r="AR447" s="63">
        <f t="shared" si="59"/>
        <v>0</v>
      </c>
      <c r="AS447" s="65">
        <f t="shared" si="59"/>
        <v>0</v>
      </c>
      <c r="AT447" s="64">
        <f t="shared" si="59"/>
        <v>0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0.45" customHeight="1" x14ac:dyDescent="0.2">
      <c r="B448" s="30"/>
      <c r="C448" s="338">
        <v>1</v>
      </c>
      <c r="D448" s="46"/>
      <c r="E448" s="45"/>
      <c r="F448" s="45"/>
      <c r="G448" s="44"/>
      <c r="H448" s="358" t="s">
        <v>183</v>
      </c>
      <c r="I448" s="342">
        <v>18</v>
      </c>
      <c r="J448" s="342">
        <v>9</v>
      </c>
      <c r="K448" s="342">
        <v>6</v>
      </c>
      <c r="L448" s="42" t="s">
        <v>131</v>
      </c>
      <c r="M448" s="43" t="s">
        <v>113</v>
      </c>
      <c r="N448" s="42" t="s">
        <v>129</v>
      </c>
      <c r="O448" s="41"/>
      <c r="P448" s="42" t="s">
        <v>128</v>
      </c>
      <c r="Q448" s="41"/>
      <c r="R448" s="42" t="s">
        <v>127</v>
      </c>
      <c r="S448" s="41"/>
      <c r="T448" s="42" t="s">
        <v>126</v>
      </c>
      <c r="U448" s="41"/>
      <c r="V448" s="42" t="s">
        <v>125</v>
      </c>
      <c r="W448" s="41"/>
      <c r="X448" s="42" t="s">
        <v>124</v>
      </c>
      <c r="Y448" s="41"/>
      <c r="Z448" s="42" t="s">
        <v>123</v>
      </c>
      <c r="AA448" s="41"/>
      <c r="AB448" s="40"/>
      <c r="AC448" s="41"/>
      <c r="AD448" s="40"/>
      <c r="AE448" s="58"/>
      <c r="AF448" s="346"/>
      <c r="AG448" s="346"/>
      <c r="AH448" s="38"/>
      <c r="AI448" s="9"/>
      <c r="AJ448" s="349">
        <f>SUMPRODUCT(LEN($M448:$AA451)-LEN(SUBSTITUTE($M448:$AA451,"A", "")))</f>
        <v>0</v>
      </c>
      <c r="AK448" s="352">
        <f>SUMPRODUCT(LEN($AD448:$AD451)-LEN(SUBSTITUTE($AD448:$AD451,"A", "")))</f>
        <v>0</v>
      </c>
      <c r="AL448" s="335">
        <f>SUMPRODUCT(LEN($AC448:$AC451)-LEN(SUBSTITUTE($AC448:$AC451,"A", "")))</f>
        <v>0</v>
      </c>
      <c r="AM448" s="349">
        <f>SUMPRODUCT(LEN($M448:$AA451)-LEN(SUBSTITUTE($M448:$AA451,"S", "")))</f>
        <v>0</v>
      </c>
      <c r="AN448" s="352">
        <f>SUMPRODUCT(LEN($AD448:$AD451)-LEN(SUBSTITUTE($AD448:$AD451,"S", "")))</f>
        <v>0</v>
      </c>
      <c r="AO448" s="335">
        <f>SUMPRODUCT(LEN($AC448:$AC451)-LEN(SUBSTITUTE($AC448:$AC451,"S", "")))</f>
        <v>0</v>
      </c>
      <c r="AP448" s="349">
        <f>SUMPRODUCT(LEN($M448:$AA451)-LEN(SUBSTITUTE($M448:$AA451,"F", "")))</f>
        <v>0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0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0.45" customHeight="1" thickBot="1" x14ac:dyDescent="0.25">
      <c r="B449" s="30"/>
      <c r="C449" s="339"/>
      <c r="D449" s="37"/>
      <c r="E449" s="36"/>
      <c r="F449" s="36"/>
      <c r="G449" s="35"/>
      <c r="H449" s="359"/>
      <c r="I449" s="343"/>
      <c r="J449" s="343"/>
      <c r="K449" s="343"/>
      <c r="L449" s="33" t="s">
        <v>122</v>
      </c>
      <c r="M449" s="55" t="s">
        <v>113</v>
      </c>
      <c r="N449" s="33" t="s">
        <v>121</v>
      </c>
      <c r="O449" s="32"/>
      <c r="P449" s="33" t="s">
        <v>120</v>
      </c>
      <c r="Q449" s="32"/>
      <c r="R449" s="33" t="s">
        <v>119</v>
      </c>
      <c r="S449" s="32"/>
      <c r="T449" s="33" t="s">
        <v>118</v>
      </c>
      <c r="U449" s="32"/>
      <c r="V449" s="33" t="s">
        <v>117</v>
      </c>
      <c r="W449" s="32"/>
      <c r="X449" s="33" t="s">
        <v>116</v>
      </c>
      <c r="Y449" s="32"/>
      <c r="Z449" s="33" t="s">
        <v>115</v>
      </c>
      <c r="AA449" s="32"/>
      <c r="AB449" s="31"/>
      <c r="AC449" s="32"/>
      <c r="AD449" s="31"/>
      <c r="AE449" s="57"/>
      <c r="AF449" s="347"/>
      <c r="AG449" s="347"/>
      <c r="AH449" s="21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0.45" customHeight="1" x14ac:dyDescent="0.2">
      <c r="B450" s="30"/>
      <c r="C450" s="340"/>
      <c r="D450" s="29"/>
      <c r="E450" s="28"/>
      <c r="F450" s="28"/>
      <c r="G450" s="27"/>
      <c r="H450" s="360">
        <v>160</v>
      </c>
      <c r="I450" s="344"/>
      <c r="J450" s="344"/>
      <c r="K450" s="344"/>
      <c r="L450" s="25" t="s">
        <v>114</v>
      </c>
      <c r="M450" s="114" t="s">
        <v>113</v>
      </c>
      <c r="N450" s="25" t="s">
        <v>112</v>
      </c>
      <c r="O450" s="24"/>
      <c r="P450" s="25" t="s">
        <v>111</v>
      </c>
      <c r="Q450" s="24"/>
      <c r="R450" s="25" t="s">
        <v>110</v>
      </c>
      <c r="S450" s="24"/>
      <c r="T450" s="25" t="s">
        <v>109</v>
      </c>
      <c r="U450" s="24"/>
      <c r="V450" s="25" t="s">
        <v>108</v>
      </c>
      <c r="W450" s="24"/>
      <c r="X450" s="25" t="s">
        <v>107</v>
      </c>
      <c r="Y450" s="24"/>
      <c r="Z450" s="25" t="s">
        <v>106</v>
      </c>
      <c r="AA450" s="24"/>
      <c r="AB450" s="23"/>
      <c r="AC450" s="24"/>
      <c r="AD450" s="23"/>
      <c r="AE450" s="57"/>
      <c r="AF450" s="347"/>
      <c r="AG450" s="347"/>
      <c r="AH450" s="21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1" customHeight="1" thickBot="1" x14ac:dyDescent="0.25">
      <c r="B451" s="30"/>
      <c r="C451" s="355"/>
      <c r="D451" s="54"/>
      <c r="E451" s="53"/>
      <c r="F451" s="53"/>
      <c r="G451" s="52"/>
      <c r="H451" s="361"/>
      <c r="I451" s="356"/>
      <c r="J451" s="356"/>
      <c r="K451" s="356"/>
      <c r="L451" s="50" t="s">
        <v>105</v>
      </c>
      <c r="M451" s="51" t="s">
        <v>113</v>
      </c>
      <c r="N451" s="50" t="s">
        <v>104</v>
      </c>
      <c r="O451" s="49"/>
      <c r="P451" s="50" t="s">
        <v>103</v>
      </c>
      <c r="Q451" s="49"/>
      <c r="R451" s="50" t="s">
        <v>102</v>
      </c>
      <c r="S451" s="49"/>
      <c r="T451" s="50">
        <v>20</v>
      </c>
      <c r="U451" s="49"/>
      <c r="V451" s="50" t="s">
        <v>101</v>
      </c>
      <c r="W451" s="49"/>
      <c r="X451" s="50" t="s">
        <v>100</v>
      </c>
      <c r="Y451" s="49"/>
      <c r="Z451" s="50" t="s">
        <v>99</v>
      </c>
      <c r="AA451" s="49"/>
      <c r="AB451" s="14"/>
      <c r="AC451" s="49"/>
      <c r="AD451" s="14"/>
      <c r="AE451" s="56"/>
      <c r="AF451" s="357"/>
      <c r="AG451" s="357"/>
      <c r="AH451" s="47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0.45" customHeight="1" x14ac:dyDescent="0.2">
      <c r="B452" s="30"/>
      <c r="C452" s="338">
        <v>2</v>
      </c>
      <c r="D452" s="46"/>
      <c r="E452" s="45"/>
      <c r="F452" s="45"/>
      <c r="G452" s="44"/>
      <c r="H452" s="358"/>
      <c r="I452" s="342">
        <v>17</v>
      </c>
      <c r="J452" s="342">
        <v>9</v>
      </c>
      <c r="K452" s="342">
        <v>6</v>
      </c>
      <c r="L452" s="42" t="s">
        <v>131</v>
      </c>
      <c r="M452" s="43" t="s">
        <v>113</v>
      </c>
      <c r="N452" s="42" t="s">
        <v>129</v>
      </c>
      <c r="O452" s="41"/>
      <c r="P452" s="42" t="s">
        <v>128</v>
      </c>
      <c r="Q452" s="41"/>
      <c r="R452" s="42" t="s">
        <v>127</v>
      </c>
      <c r="S452" s="41"/>
      <c r="T452" s="42" t="s">
        <v>126</v>
      </c>
      <c r="U452" s="41"/>
      <c r="V452" s="42" t="s">
        <v>125</v>
      </c>
      <c r="W452" s="41"/>
      <c r="X452" s="42" t="s">
        <v>124</v>
      </c>
      <c r="Y452" s="41"/>
      <c r="Z452" s="42" t="s">
        <v>123</v>
      </c>
      <c r="AA452" s="41"/>
      <c r="AB452" s="40"/>
      <c r="AC452" s="41"/>
      <c r="AD452" s="40"/>
      <c r="AE452" s="39"/>
      <c r="AF452" s="346"/>
      <c r="AG452" s="346"/>
      <c r="AH452" s="38"/>
      <c r="AI452" s="9"/>
      <c r="AJ452" s="349">
        <f>SUMPRODUCT(LEN($M452:$AA455)-LEN(SUBSTITUTE($M452:$AA455,"A", "")))</f>
        <v>0</v>
      </c>
      <c r="AK452" s="352">
        <f>SUMPRODUCT(LEN($AD452:$AD455)-LEN(SUBSTITUTE($AD452:$AD455,"A", "")))</f>
        <v>0</v>
      </c>
      <c r="AL452" s="335">
        <f>SUMPRODUCT(LEN($AC452:$AC455)-LEN(SUBSTITUTE($AC452:$AC455,"A", "")))</f>
        <v>0</v>
      </c>
      <c r="AM452" s="349">
        <f>SUMPRODUCT(LEN($M452:$AA455)-LEN(SUBSTITUTE($M452:$AA455,"S", "")))</f>
        <v>1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0</v>
      </c>
      <c r="AT452" s="352">
        <f>SUMPRODUCT(LEN($AD452:$AD455)-LEN(SUBSTITUTE($AD452:$AD455,"G", "")))</f>
        <v>0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0.45" customHeight="1" thickBot="1" x14ac:dyDescent="0.25">
      <c r="B453" s="30"/>
      <c r="C453" s="339"/>
      <c r="D453" s="37"/>
      <c r="E453" s="36"/>
      <c r="F453" s="36"/>
      <c r="G453" s="35"/>
      <c r="H453" s="359"/>
      <c r="I453" s="343"/>
      <c r="J453" s="343"/>
      <c r="K453" s="343"/>
      <c r="L453" s="33" t="s">
        <v>122</v>
      </c>
      <c r="M453" s="55" t="s">
        <v>130</v>
      </c>
      <c r="N453" s="33" t="s">
        <v>121</v>
      </c>
      <c r="O453" s="32"/>
      <c r="P453" s="33" t="s">
        <v>120</v>
      </c>
      <c r="Q453" s="32"/>
      <c r="R453" s="33" t="s">
        <v>119</v>
      </c>
      <c r="S453" s="32"/>
      <c r="T453" s="33" t="s">
        <v>118</v>
      </c>
      <c r="U453" s="32"/>
      <c r="V453" s="33" t="s">
        <v>117</v>
      </c>
      <c r="W453" s="32"/>
      <c r="X453" s="33" t="s">
        <v>116</v>
      </c>
      <c r="Y453" s="32"/>
      <c r="Z453" s="33" t="s">
        <v>115</v>
      </c>
      <c r="AA453" s="32"/>
      <c r="AB453" s="31"/>
      <c r="AC453" s="32"/>
      <c r="AD453" s="31"/>
      <c r="AE453" s="22"/>
      <c r="AF453" s="347"/>
      <c r="AG453" s="347"/>
      <c r="AH453" s="21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0.45" customHeight="1" x14ac:dyDescent="0.2">
      <c r="B454" s="30"/>
      <c r="C454" s="340"/>
      <c r="D454" s="29"/>
      <c r="E454" s="28"/>
      <c r="F454" s="28"/>
      <c r="G454" s="27"/>
      <c r="H454" s="360"/>
      <c r="I454" s="344"/>
      <c r="J454" s="344"/>
      <c r="K454" s="344"/>
      <c r="L454" s="25" t="s">
        <v>114</v>
      </c>
      <c r="M454" s="114" t="s">
        <v>113</v>
      </c>
      <c r="N454" s="25" t="s">
        <v>112</v>
      </c>
      <c r="O454" s="24"/>
      <c r="P454" s="25" t="s">
        <v>111</v>
      </c>
      <c r="Q454" s="24"/>
      <c r="R454" s="25" t="s">
        <v>110</v>
      </c>
      <c r="S454" s="24"/>
      <c r="T454" s="25" t="s">
        <v>109</v>
      </c>
      <c r="U454" s="24"/>
      <c r="V454" s="25" t="s">
        <v>108</v>
      </c>
      <c r="W454" s="24"/>
      <c r="X454" s="25" t="s">
        <v>107</v>
      </c>
      <c r="Y454" s="24"/>
      <c r="Z454" s="25" t="s">
        <v>106</v>
      </c>
      <c r="AA454" s="24"/>
      <c r="AB454" s="23"/>
      <c r="AC454" s="24"/>
      <c r="AD454" s="23"/>
      <c r="AE454" s="22"/>
      <c r="AF454" s="347"/>
      <c r="AG454" s="347"/>
      <c r="AH454" s="21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1" customHeight="1" thickBot="1" x14ac:dyDescent="0.25">
      <c r="B455" s="30"/>
      <c r="C455" s="355"/>
      <c r="D455" s="54"/>
      <c r="E455" s="53"/>
      <c r="F455" s="53"/>
      <c r="G455" s="52"/>
      <c r="H455" s="361"/>
      <c r="I455" s="356"/>
      <c r="J455" s="356"/>
      <c r="K455" s="356"/>
      <c r="L455" s="50" t="s">
        <v>105</v>
      </c>
      <c r="M455" s="51"/>
      <c r="N455" s="50" t="s">
        <v>104</v>
      </c>
      <c r="O455" s="49"/>
      <c r="P455" s="50" t="s">
        <v>103</v>
      </c>
      <c r="Q455" s="49"/>
      <c r="R455" s="50" t="s">
        <v>102</v>
      </c>
      <c r="S455" s="49"/>
      <c r="T455" s="50">
        <v>20</v>
      </c>
      <c r="U455" s="49"/>
      <c r="V455" s="50" t="s">
        <v>101</v>
      </c>
      <c r="W455" s="49"/>
      <c r="X455" s="50" t="s">
        <v>100</v>
      </c>
      <c r="Y455" s="49"/>
      <c r="Z455" s="50" t="s">
        <v>99</v>
      </c>
      <c r="AA455" s="49"/>
      <c r="AB455" s="14"/>
      <c r="AC455" s="49"/>
      <c r="AD455" s="14"/>
      <c r="AE455" s="48"/>
      <c r="AF455" s="357"/>
      <c r="AG455" s="357"/>
      <c r="AH455" s="47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0.45" customHeight="1" x14ac:dyDescent="0.2">
      <c r="B456" s="30"/>
      <c r="C456" s="338">
        <v>3</v>
      </c>
      <c r="D456" s="46"/>
      <c r="E456" s="45"/>
      <c r="F456" s="45"/>
      <c r="G456" s="44"/>
      <c r="H456" s="358"/>
      <c r="I456" s="342">
        <v>12</v>
      </c>
      <c r="J456" s="342">
        <v>8</v>
      </c>
      <c r="K456" s="342">
        <v>7</v>
      </c>
      <c r="L456" s="42" t="s">
        <v>131</v>
      </c>
      <c r="M456" s="43" t="s">
        <v>113</v>
      </c>
      <c r="N456" s="42" t="s">
        <v>129</v>
      </c>
      <c r="O456" s="41"/>
      <c r="P456" s="42" t="s">
        <v>128</v>
      </c>
      <c r="Q456" s="41"/>
      <c r="R456" s="42" t="s">
        <v>127</v>
      </c>
      <c r="S456" s="41"/>
      <c r="T456" s="42" t="s">
        <v>126</v>
      </c>
      <c r="U456" s="41"/>
      <c r="V456" s="42" t="s">
        <v>125</v>
      </c>
      <c r="W456" s="41"/>
      <c r="X456" s="42" t="s">
        <v>124</v>
      </c>
      <c r="Y456" s="41"/>
      <c r="Z456" s="42" t="s">
        <v>123</v>
      </c>
      <c r="AA456" s="41"/>
      <c r="AB456" s="40"/>
      <c r="AC456" s="41"/>
      <c r="AD456" s="40"/>
      <c r="AE456" s="39"/>
      <c r="AF456" s="346"/>
      <c r="AG456" s="346"/>
      <c r="AH456" s="38"/>
      <c r="AI456" s="9"/>
      <c r="AJ456" s="349">
        <f>SUMPRODUCT(LEN($M456:$AA459)-LEN(SUBSTITUTE($M456:$AA459,"A", "")))</f>
        <v>0</v>
      </c>
      <c r="AK456" s="352">
        <f>SUMPRODUCT(LEN($AD456:$AD459)-LEN(SUBSTITUTE($AD456:$AD459,"A", "")))</f>
        <v>0</v>
      </c>
      <c r="AL456" s="335">
        <f>SUMPRODUCT(LEN($AC456:$AC459)-LEN(SUBSTITUTE($AC456:$AC459,"A", "")))</f>
        <v>0</v>
      </c>
      <c r="AM456" s="349">
        <f>SUMPRODUCT(LEN($M456:$AA459)-LEN(SUBSTITUTE($M456:$AA459,"S", "")))</f>
        <v>0</v>
      </c>
      <c r="AN456" s="352">
        <f>SUMPRODUCT(LEN($AD456:$AD459)-LEN(SUBSTITUTE($AD456:$AD459,"S", "")))</f>
        <v>0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0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0.45" customHeight="1" thickBot="1" x14ac:dyDescent="0.25">
      <c r="B457" s="30"/>
      <c r="C457" s="339"/>
      <c r="D457" s="37"/>
      <c r="E457" s="36"/>
      <c r="F457" s="36"/>
      <c r="G457" s="35"/>
      <c r="H457" s="359"/>
      <c r="I457" s="343"/>
      <c r="J457" s="343"/>
      <c r="K457" s="343"/>
      <c r="L457" s="33" t="s">
        <v>122</v>
      </c>
      <c r="M457" s="55"/>
      <c r="N457" s="33" t="s">
        <v>121</v>
      </c>
      <c r="O457" s="32"/>
      <c r="P457" s="33" t="s">
        <v>120</v>
      </c>
      <c r="Q457" s="32"/>
      <c r="R457" s="33" t="s">
        <v>119</v>
      </c>
      <c r="S457" s="32"/>
      <c r="T457" s="33" t="s">
        <v>118</v>
      </c>
      <c r="U457" s="32"/>
      <c r="V457" s="33" t="s">
        <v>117</v>
      </c>
      <c r="W457" s="32"/>
      <c r="X457" s="33" t="s">
        <v>116</v>
      </c>
      <c r="Y457" s="32"/>
      <c r="Z457" s="33" t="s">
        <v>115</v>
      </c>
      <c r="AA457" s="32"/>
      <c r="AB457" s="31"/>
      <c r="AC457" s="32"/>
      <c r="AD457" s="31"/>
      <c r="AE457" s="22"/>
      <c r="AF457" s="347"/>
      <c r="AG457" s="347"/>
      <c r="AH457" s="21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0.45" customHeight="1" x14ac:dyDescent="0.2">
      <c r="B458" s="30"/>
      <c r="C458" s="340"/>
      <c r="D458" s="29"/>
      <c r="E458" s="28"/>
      <c r="F458" s="28"/>
      <c r="G458" s="27"/>
      <c r="H458" s="360"/>
      <c r="I458" s="344"/>
      <c r="J458" s="344"/>
      <c r="K458" s="344"/>
      <c r="L458" s="25" t="s">
        <v>114</v>
      </c>
      <c r="M458" s="114"/>
      <c r="N458" s="25" t="s">
        <v>112</v>
      </c>
      <c r="O458" s="24"/>
      <c r="P458" s="25" t="s">
        <v>111</v>
      </c>
      <c r="Q458" s="24"/>
      <c r="R458" s="25" t="s">
        <v>110</v>
      </c>
      <c r="S458" s="24"/>
      <c r="T458" s="25" t="s">
        <v>109</v>
      </c>
      <c r="U458" s="24"/>
      <c r="V458" s="25" t="s">
        <v>108</v>
      </c>
      <c r="W458" s="24"/>
      <c r="X458" s="25" t="s">
        <v>107</v>
      </c>
      <c r="Y458" s="24"/>
      <c r="Z458" s="25" t="s">
        <v>106</v>
      </c>
      <c r="AA458" s="24"/>
      <c r="AB458" s="23"/>
      <c r="AC458" s="24"/>
      <c r="AD458" s="23"/>
      <c r="AE458" s="22"/>
      <c r="AF458" s="347"/>
      <c r="AG458" s="347"/>
      <c r="AH458" s="21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1" customHeight="1" thickBot="1" x14ac:dyDescent="0.25">
      <c r="B459" s="20"/>
      <c r="C459" s="341"/>
      <c r="D459" s="19"/>
      <c r="E459" s="18"/>
      <c r="F459" s="18"/>
      <c r="G459" s="17"/>
      <c r="H459" s="361"/>
      <c r="I459" s="345"/>
      <c r="J459" s="345"/>
      <c r="K459" s="345"/>
      <c r="L459" s="15" t="s">
        <v>105</v>
      </c>
      <c r="M459" s="16"/>
      <c r="N459" s="15" t="s">
        <v>104</v>
      </c>
      <c r="O459" s="13"/>
      <c r="P459" s="15" t="s">
        <v>103</v>
      </c>
      <c r="Q459" s="13"/>
      <c r="R459" s="15" t="s">
        <v>102</v>
      </c>
      <c r="S459" s="13"/>
      <c r="T459" s="15">
        <v>20</v>
      </c>
      <c r="U459" s="13"/>
      <c r="V459" s="15" t="s">
        <v>101</v>
      </c>
      <c r="W459" s="13"/>
      <c r="X459" s="15" t="s">
        <v>100</v>
      </c>
      <c r="Y459" s="13"/>
      <c r="Z459" s="15" t="s">
        <v>99</v>
      </c>
      <c r="AA459" s="13"/>
      <c r="AB459" s="14"/>
      <c r="AC459" s="13"/>
      <c r="AD459" s="12"/>
      <c r="AE459" s="11"/>
      <c r="AF459" s="348"/>
      <c r="AG459" s="348"/>
      <c r="AH459" s="10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112" t="s">
        <v>170</v>
      </c>
      <c r="F460" s="111"/>
      <c r="G460" s="110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107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96">
        <v>160</v>
      </c>
      <c r="E461" s="369">
        <v>420.54</v>
      </c>
      <c r="F461" s="370"/>
      <c r="G461" s="371"/>
      <c r="H461" s="95" t="s">
        <v>139</v>
      </c>
      <c r="I461" s="94"/>
      <c r="J461" s="94"/>
      <c r="K461" s="93"/>
      <c r="L461" s="92"/>
      <c r="M461" s="88"/>
      <c r="N461" s="92"/>
      <c r="O461" s="89"/>
      <c r="P461" s="92"/>
      <c r="Q461" s="89"/>
      <c r="R461" s="92"/>
      <c r="S461" s="89"/>
      <c r="T461" s="92"/>
      <c r="U461" s="89"/>
      <c r="V461" s="92"/>
      <c r="W461" s="89"/>
      <c r="X461" s="92"/>
      <c r="Y461" s="89"/>
      <c r="Z461" s="92"/>
      <c r="AA461" s="91"/>
      <c r="AB461" s="90" t="s">
        <v>138</v>
      </c>
      <c r="AC461" s="89"/>
      <c r="AD461" s="89"/>
      <c r="AE461" s="88"/>
      <c r="AF461" s="87"/>
      <c r="AG461" s="87"/>
      <c r="AH461" s="67"/>
      <c r="AI461" s="86" t="s">
        <v>137</v>
      </c>
      <c r="AJ461" s="85">
        <f t="shared" ref="AJ461:BB461" si="60">SUM(AJ463:AJ474)</f>
        <v>1</v>
      </c>
      <c r="AK461" s="84">
        <f t="shared" si="60"/>
        <v>0</v>
      </c>
      <c r="AL461" s="83">
        <f t="shared" si="60"/>
        <v>0</v>
      </c>
      <c r="AM461" s="85">
        <f t="shared" si="60"/>
        <v>0</v>
      </c>
      <c r="AN461" s="84">
        <f t="shared" si="60"/>
        <v>0</v>
      </c>
      <c r="AO461" s="83">
        <f t="shared" si="60"/>
        <v>0</v>
      </c>
      <c r="AP461" s="85">
        <f t="shared" si="60"/>
        <v>0</v>
      </c>
      <c r="AQ461" s="84">
        <f t="shared" si="60"/>
        <v>0</v>
      </c>
      <c r="AR461" s="83">
        <f t="shared" si="60"/>
        <v>0</v>
      </c>
      <c r="AS461" s="85">
        <f t="shared" si="60"/>
        <v>0</v>
      </c>
      <c r="AT461" s="84">
        <f t="shared" si="60"/>
        <v>0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0</v>
      </c>
      <c r="AZ461" s="81">
        <f t="shared" si="60"/>
        <v>0</v>
      </c>
      <c r="BA461" s="81">
        <f t="shared" si="60"/>
        <v>0</v>
      </c>
      <c r="BB461" s="80">
        <f t="shared" si="60"/>
        <v>0</v>
      </c>
      <c r="BC461" s="79" t="s">
        <v>136</v>
      </c>
      <c r="BF461" s="5">
        <f>SUM(AJ461:AL461)/$BG$5</f>
        <v>0.33333333333333331</v>
      </c>
      <c r="BG461" s="5">
        <f>SUM(AM461:AO461,AY461)/$BG$5</f>
        <v>0</v>
      </c>
      <c r="BH461" s="5">
        <f>SUM(AP461:AR461,AZ461)/$BG$5</f>
        <v>0</v>
      </c>
      <c r="BI461" s="5">
        <f>SUM(AS461:AU461,BA461)/$BG$5</f>
        <v>0</v>
      </c>
      <c r="BJ461" s="5">
        <f>SUM(AV461:AX461,BB461)/$BG$5</f>
        <v>0</v>
      </c>
    </row>
    <row r="462" spans="2:62" ht="37.5" thickBot="1" x14ac:dyDescent="0.3">
      <c r="B462" s="78"/>
      <c r="C462" s="77"/>
      <c r="D462" s="76"/>
      <c r="E462" s="75"/>
      <c r="F462" s="75"/>
      <c r="G462" s="74"/>
      <c r="H462" s="73"/>
      <c r="I462" s="70"/>
      <c r="J462" s="70"/>
      <c r="K462" s="72"/>
      <c r="L462" s="70"/>
      <c r="M462" s="69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1"/>
      <c r="AC462" s="70"/>
      <c r="AD462" s="70"/>
      <c r="AE462" s="69"/>
      <c r="AF462" s="68"/>
      <c r="AG462" s="68"/>
      <c r="AH462" s="67"/>
      <c r="AI462" s="66" t="s">
        <v>135</v>
      </c>
      <c r="AJ462" s="65">
        <f t="shared" ref="AJ462:BB462" si="61">AJ461/3</f>
        <v>0.33333333333333331</v>
      </c>
      <c r="AK462" s="64">
        <f t="shared" si="61"/>
        <v>0</v>
      </c>
      <c r="AL462" s="63">
        <f t="shared" si="61"/>
        <v>0</v>
      </c>
      <c r="AM462" s="65">
        <f t="shared" si="61"/>
        <v>0</v>
      </c>
      <c r="AN462" s="64">
        <f t="shared" si="61"/>
        <v>0</v>
      </c>
      <c r="AO462" s="63">
        <f t="shared" si="61"/>
        <v>0</v>
      </c>
      <c r="AP462" s="65">
        <f t="shared" si="61"/>
        <v>0</v>
      </c>
      <c r="AQ462" s="64">
        <f t="shared" si="61"/>
        <v>0</v>
      </c>
      <c r="AR462" s="63">
        <f t="shared" si="61"/>
        <v>0</v>
      </c>
      <c r="AS462" s="65">
        <f t="shared" si="61"/>
        <v>0</v>
      </c>
      <c r="AT462" s="64">
        <f t="shared" si="61"/>
        <v>0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</v>
      </c>
      <c r="AZ462" s="61">
        <f t="shared" si="61"/>
        <v>0</v>
      </c>
      <c r="BA462" s="61">
        <f t="shared" si="61"/>
        <v>0</v>
      </c>
      <c r="BB462" s="60">
        <f t="shared" si="61"/>
        <v>0</v>
      </c>
      <c r="BC462" s="59" t="s">
        <v>134</v>
      </c>
    </row>
    <row r="463" spans="2:62" ht="20.45" customHeight="1" x14ac:dyDescent="0.2">
      <c r="B463" s="30"/>
      <c r="C463" s="338">
        <v>1</v>
      </c>
      <c r="D463" s="46"/>
      <c r="E463" s="45"/>
      <c r="F463" s="45"/>
      <c r="G463" s="44"/>
      <c r="H463" s="358"/>
      <c r="I463" s="342">
        <v>18</v>
      </c>
      <c r="J463" s="342">
        <v>9</v>
      </c>
      <c r="K463" s="342">
        <v>5</v>
      </c>
      <c r="L463" s="42" t="s">
        <v>131</v>
      </c>
      <c r="M463" s="43" t="s">
        <v>132</v>
      </c>
      <c r="N463" s="42" t="s">
        <v>129</v>
      </c>
      <c r="O463" s="41"/>
      <c r="P463" s="42" t="s">
        <v>128</v>
      </c>
      <c r="Q463" s="41"/>
      <c r="R463" s="42" t="s">
        <v>127</v>
      </c>
      <c r="S463" s="41"/>
      <c r="T463" s="42" t="s">
        <v>126</v>
      </c>
      <c r="U463" s="41"/>
      <c r="V463" s="42" t="s">
        <v>125</v>
      </c>
      <c r="W463" s="41"/>
      <c r="X463" s="42" t="s">
        <v>124</v>
      </c>
      <c r="Y463" s="41"/>
      <c r="Z463" s="42" t="s">
        <v>123</v>
      </c>
      <c r="AA463" s="41"/>
      <c r="AB463" s="40"/>
      <c r="AC463" s="41"/>
      <c r="AD463" s="40"/>
      <c r="AE463" s="58"/>
      <c r="AF463" s="346"/>
      <c r="AG463" s="346"/>
      <c r="AH463" s="38"/>
      <c r="AI463" s="9"/>
      <c r="AJ463" s="349">
        <f>SUMPRODUCT(LEN($M463:$AA466)-LEN(SUBSTITUTE($M463:$AA466,"A", "")))</f>
        <v>1</v>
      </c>
      <c r="AK463" s="352">
        <f>SUMPRODUCT(LEN($AD463:$AD466)-LEN(SUBSTITUTE($AD463:$AD466,"A", "")))</f>
        <v>0</v>
      </c>
      <c r="AL463" s="335">
        <f>SUMPRODUCT(LEN($AC463:$AC466)-LEN(SUBSTITUTE($AC463:$AC466,"A", "")))</f>
        <v>0</v>
      </c>
      <c r="AM463" s="349">
        <f>SUMPRODUCT(LEN($M463:$AA466)-LEN(SUBSTITUTE($M463:$AA466,"S", "")))</f>
        <v>0</v>
      </c>
      <c r="AN463" s="352">
        <f>SUMPRODUCT(LEN($AD463:$AD466)-LEN(SUBSTITUTE($AD463:$AD466,"S", "")))</f>
        <v>0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0</v>
      </c>
      <c r="AT463" s="352">
        <f>SUMPRODUCT(LEN($AD463:$AD466)-LEN(SUBSTITUTE($AD463:$AD466,"G", "")))</f>
        <v>0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0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0</v>
      </c>
      <c r="BB463" s="413">
        <f>SUMPRODUCT(LEN($AE463:$AE466)-LEN(SUBSTITUTE($AE463:$AE466,"M", "")))</f>
        <v>0</v>
      </c>
    </row>
    <row r="464" spans="2:62" ht="20.45" customHeight="1" thickBot="1" x14ac:dyDescent="0.25">
      <c r="B464" s="30"/>
      <c r="C464" s="339"/>
      <c r="D464" s="37"/>
      <c r="E464" s="36"/>
      <c r="F464" s="36"/>
      <c r="G464" s="35"/>
      <c r="H464" s="359"/>
      <c r="I464" s="343"/>
      <c r="J464" s="343"/>
      <c r="K464" s="343"/>
      <c r="L464" s="33" t="s">
        <v>122</v>
      </c>
      <c r="M464" s="34" t="s">
        <v>113</v>
      </c>
      <c r="N464" s="33" t="s">
        <v>121</v>
      </c>
      <c r="O464" s="32"/>
      <c r="P464" s="33" t="s">
        <v>120</v>
      </c>
      <c r="Q464" s="32"/>
      <c r="R464" s="33" t="s">
        <v>119</v>
      </c>
      <c r="S464" s="32"/>
      <c r="T464" s="33" t="s">
        <v>118</v>
      </c>
      <c r="U464" s="32"/>
      <c r="V464" s="33" t="s">
        <v>117</v>
      </c>
      <c r="W464" s="32"/>
      <c r="X464" s="33" t="s">
        <v>116</v>
      </c>
      <c r="Y464" s="32"/>
      <c r="Z464" s="33" t="s">
        <v>115</v>
      </c>
      <c r="AA464" s="32"/>
      <c r="AB464" s="31"/>
      <c r="AC464" s="32"/>
      <c r="AD464" s="31"/>
      <c r="AE464" s="57"/>
      <c r="AF464" s="347"/>
      <c r="AG464" s="347"/>
      <c r="AH464" s="21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0.45" customHeight="1" x14ac:dyDescent="0.2">
      <c r="B465" s="30"/>
      <c r="C465" s="340"/>
      <c r="D465" s="29"/>
      <c r="E465" s="28"/>
      <c r="F465" s="28"/>
      <c r="G465" s="27"/>
      <c r="H465" s="360"/>
      <c r="I465" s="344"/>
      <c r="J465" s="344"/>
      <c r="K465" s="344"/>
      <c r="L465" s="25" t="s">
        <v>114</v>
      </c>
      <c r="M465" s="114" t="s">
        <v>113</v>
      </c>
      <c r="N465" s="25" t="s">
        <v>112</v>
      </c>
      <c r="O465" s="24"/>
      <c r="P465" s="25" t="s">
        <v>111</v>
      </c>
      <c r="Q465" s="24"/>
      <c r="R465" s="25" t="s">
        <v>110</v>
      </c>
      <c r="S465" s="24"/>
      <c r="T465" s="25" t="s">
        <v>109</v>
      </c>
      <c r="U465" s="24"/>
      <c r="V465" s="25" t="s">
        <v>108</v>
      </c>
      <c r="W465" s="24"/>
      <c r="X465" s="25" t="s">
        <v>107</v>
      </c>
      <c r="Y465" s="24"/>
      <c r="Z465" s="25" t="s">
        <v>106</v>
      </c>
      <c r="AA465" s="24"/>
      <c r="AB465" s="23"/>
      <c r="AC465" s="24"/>
      <c r="AD465" s="23"/>
      <c r="AE465" s="57"/>
      <c r="AF465" s="347"/>
      <c r="AG465" s="347"/>
      <c r="AH465" s="21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1" customHeight="1" thickBot="1" x14ac:dyDescent="0.25">
      <c r="B466" s="30"/>
      <c r="C466" s="355"/>
      <c r="D466" s="54"/>
      <c r="E466" s="53"/>
      <c r="F466" s="53"/>
      <c r="G466" s="52"/>
      <c r="H466" s="361"/>
      <c r="I466" s="356"/>
      <c r="J466" s="356"/>
      <c r="K466" s="356"/>
      <c r="L466" s="50" t="s">
        <v>105</v>
      </c>
      <c r="M466" s="51" t="s">
        <v>113</v>
      </c>
      <c r="N466" s="50" t="s">
        <v>104</v>
      </c>
      <c r="O466" s="49"/>
      <c r="P466" s="50" t="s">
        <v>103</v>
      </c>
      <c r="Q466" s="49"/>
      <c r="R466" s="50" t="s">
        <v>102</v>
      </c>
      <c r="S466" s="49"/>
      <c r="T466" s="50">
        <v>20</v>
      </c>
      <c r="U466" s="49"/>
      <c r="V466" s="50" t="s">
        <v>101</v>
      </c>
      <c r="W466" s="49"/>
      <c r="X466" s="50" t="s">
        <v>100</v>
      </c>
      <c r="Y466" s="49"/>
      <c r="Z466" s="50" t="s">
        <v>99</v>
      </c>
      <c r="AA466" s="49"/>
      <c r="AB466" s="14"/>
      <c r="AC466" s="49"/>
      <c r="AD466" s="14"/>
      <c r="AE466" s="56"/>
      <c r="AF466" s="357"/>
      <c r="AG466" s="357"/>
      <c r="AH466" s="47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0.45" customHeight="1" x14ac:dyDescent="0.2">
      <c r="B467" s="30"/>
      <c r="C467" s="338">
        <v>2</v>
      </c>
      <c r="D467" s="46"/>
      <c r="E467" s="45"/>
      <c r="F467" s="45"/>
      <c r="G467" s="44"/>
      <c r="H467" s="358"/>
      <c r="I467" s="342">
        <v>15</v>
      </c>
      <c r="J467" s="342">
        <v>9</v>
      </c>
      <c r="K467" s="342">
        <v>7</v>
      </c>
      <c r="L467" s="42" t="s">
        <v>131</v>
      </c>
      <c r="M467" s="43" t="s">
        <v>113</v>
      </c>
      <c r="N467" s="42" t="s">
        <v>129</v>
      </c>
      <c r="O467" s="41"/>
      <c r="P467" s="42" t="s">
        <v>128</v>
      </c>
      <c r="Q467" s="41"/>
      <c r="R467" s="42" t="s">
        <v>127</v>
      </c>
      <c r="S467" s="41"/>
      <c r="T467" s="42" t="s">
        <v>126</v>
      </c>
      <c r="U467" s="41"/>
      <c r="V467" s="42" t="s">
        <v>125</v>
      </c>
      <c r="W467" s="41"/>
      <c r="X467" s="42" t="s">
        <v>124</v>
      </c>
      <c r="Y467" s="41"/>
      <c r="Z467" s="42" t="s">
        <v>123</v>
      </c>
      <c r="AA467" s="41"/>
      <c r="AB467" s="40"/>
      <c r="AC467" s="41"/>
      <c r="AD467" s="40"/>
      <c r="AE467" s="39"/>
      <c r="AF467" s="346"/>
      <c r="AG467" s="346"/>
      <c r="AH467" s="38"/>
      <c r="AI467" s="9"/>
      <c r="AJ467" s="349">
        <f>SUMPRODUCT(LEN($M467:$AA470)-LEN(SUBSTITUTE($M467:$AA470,"A", "")))</f>
        <v>0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0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0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0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0.45" customHeight="1" thickBot="1" x14ac:dyDescent="0.25">
      <c r="B468" s="30"/>
      <c r="C468" s="339"/>
      <c r="D468" s="37"/>
      <c r="E468" s="36"/>
      <c r="F468" s="36"/>
      <c r="G468" s="35"/>
      <c r="H468" s="359"/>
      <c r="I468" s="343"/>
      <c r="J468" s="343"/>
      <c r="K468" s="343"/>
      <c r="L468" s="33" t="s">
        <v>122</v>
      </c>
      <c r="M468" s="55" t="s">
        <v>113</v>
      </c>
      <c r="N468" s="33" t="s">
        <v>121</v>
      </c>
      <c r="O468" s="32"/>
      <c r="P468" s="33" t="s">
        <v>120</v>
      </c>
      <c r="Q468" s="32"/>
      <c r="R468" s="33" t="s">
        <v>119</v>
      </c>
      <c r="S468" s="32"/>
      <c r="T468" s="33" t="s">
        <v>118</v>
      </c>
      <c r="U468" s="32"/>
      <c r="V468" s="33" t="s">
        <v>117</v>
      </c>
      <c r="W468" s="32"/>
      <c r="X468" s="33" t="s">
        <v>116</v>
      </c>
      <c r="Y468" s="32"/>
      <c r="Z468" s="33" t="s">
        <v>115</v>
      </c>
      <c r="AA468" s="32"/>
      <c r="AB468" s="31"/>
      <c r="AC468" s="32"/>
      <c r="AD468" s="31"/>
      <c r="AE468" s="22"/>
      <c r="AF468" s="347"/>
      <c r="AG468" s="347"/>
      <c r="AH468" s="21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0.45" customHeight="1" x14ac:dyDescent="0.2">
      <c r="B469" s="30"/>
      <c r="C469" s="340"/>
      <c r="D469" s="29"/>
      <c r="E469" s="28"/>
      <c r="F469" s="28"/>
      <c r="G469" s="27"/>
      <c r="H469" s="360"/>
      <c r="I469" s="344"/>
      <c r="J469" s="344"/>
      <c r="K469" s="344"/>
      <c r="L469" s="25" t="s">
        <v>114</v>
      </c>
      <c r="M469" s="114"/>
      <c r="N469" s="25" t="s">
        <v>112</v>
      </c>
      <c r="O469" s="24"/>
      <c r="P469" s="25" t="s">
        <v>111</v>
      </c>
      <c r="Q469" s="24"/>
      <c r="R469" s="25" t="s">
        <v>110</v>
      </c>
      <c r="S469" s="24"/>
      <c r="T469" s="25" t="s">
        <v>109</v>
      </c>
      <c r="U469" s="24"/>
      <c r="V469" s="25" t="s">
        <v>108</v>
      </c>
      <c r="W469" s="24"/>
      <c r="X469" s="25" t="s">
        <v>107</v>
      </c>
      <c r="Y469" s="24"/>
      <c r="Z469" s="25" t="s">
        <v>106</v>
      </c>
      <c r="AA469" s="24"/>
      <c r="AB469" s="23"/>
      <c r="AC469" s="24"/>
      <c r="AD469" s="23"/>
      <c r="AE469" s="22"/>
      <c r="AF469" s="347"/>
      <c r="AG469" s="347"/>
      <c r="AH469" s="21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1" customHeight="1" thickBot="1" x14ac:dyDescent="0.25">
      <c r="B470" s="30"/>
      <c r="C470" s="355"/>
      <c r="D470" s="54"/>
      <c r="E470" s="53"/>
      <c r="F470" s="53"/>
      <c r="G470" s="52"/>
      <c r="H470" s="361"/>
      <c r="I470" s="356"/>
      <c r="J470" s="356"/>
      <c r="K470" s="356"/>
      <c r="L470" s="50" t="s">
        <v>105</v>
      </c>
      <c r="M470" s="51"/>
      <c r="N470" s="50" t="s">
        <v>104</v>
      </c>
      <c r="O470" s="49"/>
      <c r="P470" s="50" t="s">
        <v>103</v>
      </c>
      <c r="Q470" s="49"/>
      <c r="R470" s="50" t="s">
        <v>102</v>
      </c>
      <c r="S470" s="49"/>
      <c r="T470" s="50">
        <v>20</v>
      </c>
      <c r="U470" s="49"/>
      <c r="V470" s="50" t="s">
        <v>101</v>
      </c>
      <c r="W470" s="49"/>
      <c r="X470" s="50" t="s">
        <v>100</v>
      </c>
      <c r="Y470" s="49"/>
      <c r="Z470" s="50" t="s">
        <v>99</v>
      </c>
      <c r="AA470" s="49"/>
      <c r="AB470" s="14"/>
      <c r="AC470" s="49"/>
      <c r="AD470" s="14"/>
      <c r="AE470" s="48"/>
      <c r="AF470" s="357"/>
      <c r="AG470" s="357"/>
      <c r="AH470" s="47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0.45" customHeight="1" x14ac:dyDescent="0.2">
      <c r="B471" s="30"/>
      <c r="C471" s="338">
        <v>3</v>
      </c>
      <c r="D471" s="46"/>
      <c r="E471" s="45"/>
      <c r="F471" s="45"/>
      <c r="G471" s="44"/>
      <c r="H471" s="358"/>
      <c r="I471" s="342">
        <v>10</v>
      </c>
      <c r="J471" s="342">
        <v>7</v>
      </c>
      <c r="K471" s="342" t="s">
        <v>95</v>
      </c>
      <c r="L471" s="42" t="s">
        <v>131</v>
      </c>
      <c r="M471" s="43"/>
      <c r="N471" s="42" t="s">
        <v>129</v>
      </c>
      <c r="O471" s="41"/>
      <c r="P471" s="42" t="s">
        <v>128</v>
      </c>
      <c r="Q471" s="41"/>
      <c r="R471" s="42" t="s">
        <v>127</v>
      </c>
      <c r="S471" s="41"/>
      <c r="T471" s="42" t="s">
        <v>126</v>
      </c>
      <c r="U471" s="41"/>
      <c r="V471" s="42" t="s">
        <v>125</v>
      </c>
      <c r="W471" s="41"/>
      <c r="X471" s="42" t="s">
        <v>124</v>
      </c>
      <c r="Y471" s="41"/>
      <c r="Z471" s="42" t="s">
        <v>123</v>
      </c>
      <c r="AA471" s="41"/>
      <c r="AB471" s="40"/>
      <c r="AC471" s="41"/>
      <c r="AD471" s="40"/>
      <c r="AE471" s="39"/>
      <c r="AF471" s="346"/>
      <c r="AG471" s="346"/>
      <c r="AH471" s="38"/>
      <c r="AI471" s="9"/>
      <c r="AJ471" s="349">
        <f>SUMPRODUCT(LEN($M471:$AA474)-LEN(SUBSTITUTE($M471:$AA474,"A", "")))</f>
        <v>0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0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0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0.45" customHeight="1" thickBot="1" x14ac:dyDescent="0.25">
      <c r="B472" s="30"/>
      <c r="C472" s="339"/>
      <c r="D472" s="37"/>
      <c r="E472" s="36"/>
      <c r="F472" s="36"/>
      <c r="G472" s="35"/>
      <c r="H472" s="359"/>
      <c r="I472" s="343"/>
      <c r="J472" s="343"/>
      <c r="K472" s="343"/>
      <c r="L472" s="33" t="s">
        <v>122</v>
      </c>
      <c r="M472" s="55"/>
      <c r="N472" s="33" t="s">
        <v>121</v>
      </c>
      <c r="O472" s="32"/>
      <c r="P472" s="33" t="s">
        <v>120</v>
      </c>
      <c r="Q472" s="32"/>
      <c r="R472" s="33" t="s">
        <v>119</v>
      </c>
      <c r="S472" s="32"/>
      <c r="T472" s="33" t="s">
        <v>118</v>
      </c>
      <c r="U472" s="32"/>
      <c r="V472" s="33" t="s">
        <v>117</v>
      </c>
      <c r="W472" s="32"/>
      <c r="X472" s="33" t="s">
        <v>116</v>
      </c>
      <c r="Y472" s="32"/>
      <c r="Z472" s="33" t="s">
        <v>115</v>
      </c>
      <c r="AA472" s="32"/>
      <c r="AB472" s="31"/>
      <c r="AC472" s="32"/>
      <c r="AD472" s="31"/>
      <c r="AE472" s="22"/>
      <c r="AF472" s="347"/>
      <c r="AG472" s="347"/>
      <c r="AH472" s="21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0.45" customHeight="1" x14ac:dyDescent="0.2">
      <c r="B473" s="30"/>
      <c r="C473" s="340"/>
      <c r="D473" s="29"/>
      <c r="E473" s="28"/>
      <c r="F473" s="28"/>
      <c r="G473" s="27"/>
      <c r="H473" s="360"/>
      <c r="I473" s="344"/>
      <c r="J473" s="344"/>
      <c r="K473" s="344"/>
      <c r="L473" s="25" t="s">
        <v>114</v>
      </c>
      <c r="M473" s="114"/>
      <c r="N473" s="25" t="s">
        <v>112</v>
      </c>
      <c r="O473" s="24"/>
      <c r="P473" s="25" t="s">
        <v>111</v>
      </c>
      <c r="Q473" s="24"/>
      <c r="R473" s="25" t="s">
        <v>110</v>
      </c>
      <c r="S473" s="24"/>
      <c r="T473" s="25" t="s">
        <v>109</v>
      </c>
      <c r="U473" s="24"/>
      <c r="V473" s="25" t="s">
        <v>108</v>
      </c>
      <c r="W473" s="24"/>
      <c r="X473" s="25" t="s">
        <v>107</v>
      </c>
      <c r="Y473" s="24"/>
      <c r="Z473" s="25" t="s">
        <v>106</v>
      </c>
      <c r="AA473" s="24"/>
      <c r="AB473" s="23"/>
      <c r="AC473" s="24"/>
      <c r="AD473" s="23"/>
      <c r="AE473" s="22"/>
      <c r="AF473" s="347"/>
      <c r="AG473" s="347"/>
      <c r="AH473" s="21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1" customHeight="1" thickBot="1" x14ac:dyDescent="0.25">
      <c r="B474" s="20"/>
      <c r="C474" s="341"/>
      <c r="D474" s="19"/>
      <c r="E474" s="18"/>
      <c r="F474" s="18"/>
      <c r="G474" s="17"/>
      <c r="H474" s="361"/>
      <c r="I474" s="345"/>
      <c r="J474" s="345"/>
      <c r="K474" s="345"/>
      <c r="L474" s="15" t="s">
        <v>105</v>
      </c>
      <c r="M474" s="16"/>
      <c r="N474" s="15" t="s">
        <v>104</v>
      </c>
      <c r="O474" s="13"/>
      <c r="P474" s="15" t="s">
        <v>103</v>
      </c>
      <c r="Q474" s="13"/>
      <c r="R474" s="15" t="s">
        <v>102</v>
      </c>
      <c r="S474" s="13"/>
      <c r="T474" s="15">
        <v>20</v>
      </c>
      <c r="U474" s="13"/>
      <c r="V474" s="15" t="s">
        <v>101</v>
      </c>
      <c r="W474" s="13"/>
      <c r="X474" s="15" t="s">
        <v>100</v>
      </c>
      <c r="Y474" s="13"/>
      <c r="Z474" s="15" t="s">
        <v>99</v>
      </c>
      <c r="AA474" s="13"/>
      <c r="AB474" s="14"/>
      <c r="AC474" s="13"/>
      <c r="AD474" s="12"/>
      <c r="AE474" s="11"/>
      <c r="AF474" s="348"/>
      <c r="AG474" s="348"/>
      <c r="AH474" s="10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112" t="s">
        <v>170</v>
      </c>
      <c r="F475" s="111"/>
      <c r="G475" s="110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107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96">
        <v>160</v>
      </c>
      <c r="E476" s="369">
        <v>527.54</v>
      </c>
      <c r="F476" s="370"/>
      <c r="G476" s="371"/>
      <c r="H476" s="95" t="s">
        <v>139</v>
      </c>
      <c r="I476" s="94"/>
      <c r="J476" s="94"/>
      <c r="K476" s="93"/>
      <c r="L476" s="92"/>
      <c r="M476" s="88"/>
      <c r="N476" s="92"/>
      <c r="O476" s="89"/>
      <c r="P476" s="92"/>
      <c r="Q476" s="89"/>
      <c r="R476" s="92"/>
      <c r="S476" s="89"/>
      <c r="T476" s="92"/>
      <c r="U476" s="89"/>
      <c r="V476" s="92"/>
      <c r="W476" s="89"/>
      <c r="X476" s="92"/>
      <c r="Y476" s="89"/>
      <c r="Z476" s="92"/>
      <c r="AA476" s="91"/>
      <c r="AB476" s="90" t="s">
        <v>138</v>
      </c>
      <c r="AC476" s="89"/>
      <c r="AD476" s="89"/>
      <c r="AE476" s="88"/>
      <c r="AF476" s="87"/>
      <c r="AG476" s="87"/>
      <c r="AH476" s="67"/>
      <c r="AI476" s="86" t="s">
        <v>137</v>
      </c>
      <c r="AJ476" s="85">
        <f t="shared" ref="AJ476:BB476" si="62">SUM(AJ478:AJ489)</f>
        <v>4</v>
      </c>
      <c r="AK476" s="84">
        <f t="shared" si="62"/>
        <v>0</v>
      </c>
      <c r="AL476" s="83">
        <f t="shared" si="62"/>
        <v>0</v>
      </c>
      <c r="AM476" s="85">
        <f t="shared" si="62"/>
        <v>2</v>
      </c>
      <c r="AN476" s="84">
        <f t="shared" si="62"/>
        <v>0</v>
      </c>
      <c r="AO476" s="83">
        <f t="shared" si="62"/>
        <v>0</v>
      </c>
      <c r="AP476" s="85">
        <f t="shared" si="62"/>
        <v>0</v>
      </c>
      <c r="AQ476" s="84">
        <f t="shared" si="62"/>
        <v>0</v>
      </c>
      <c r="AR476" s="83">
        <f t="shared" si="62"/>
        <v>0</v>
      </c>
      <c r="AS476" s="85">
        <f t="shared" si="62"/>
        <v>0</v>
      </c>
      <c r="AT476" s="84">
        <f t="shared" si="62"/>
        <v>0</v>
      </c>
      <c r="AU476" s="83">
        <f t="shared" si="62"/>
        <v>0</v>
      </c>
      <c r="AV476" s="85">
        <f t="shared" si="62"/>
        <v>0</v>
      </c>
      <c r="AW476" s="84">
        <f t="shared" si="62"/>
        <v>0</v>
      </c>
      <c r="AX476" s="83">
        <f t="shared" si="62"/>
        <v>0</v>
      </c>
      <c r="AY476" s="82">
        <f t="shared" si="62"/>
        <v>0</v>
      </c>
      <c r="AZ476" s="81">
        <f t="shared" si="62"/>
        <v>0</v>
      </c>
      <c r="BA476" s="81">
        <f t="shared" si="62"/>
        <v>0</v>
      </c>
      <c r="BB476" s="80">
        <f t="shared" si="62"/>
        <v>0</v>
      </c>
      <c r="BC476" s="79" t="s">
        <v>136</v>
      </c>
      <c r="BF476" s="5">
        <f>SUM(AJ476:AL476)/$BG$5</f>
        <v>1.3333333333333333</v>
      </c>
      <c r="BG476" s="5">
        <f>SUM(AM476:AO476,AY476)/$BG$5</f>
        <v>0.66666666666666663</v>
      </c>
      <c r="BH476" s="5">
        <f>SUM(AP476:AR476,AZ476)/$BG$5</f>
        <v>0</v>
      </c>
      <c r="BI476" s="5">
        <f>SUM(AS476:AU476,BA476)/$BG$5</f>
        <v>0</v>
      </c>
      <c r="BJ476" s="5">
        <f>SUM(AV476:AX476,BB476)/$BG$5</f>
        <v>0</v>
      </c>
    </row>
    <row r="477" spans="2:62" ht="37.5" thickBot="1" x14ac:dyDescent="0.3">
      <c r="B477" s="78"/>
      <c r="C477" s="77"/>
      <c r="D477" s="76"/>
      <c r="E477" s="75"/>
      <c r="F477" s="75"/>
      <c r="G477" s="74"/>
      <c r="H477" s="73"/>
      <c r="I477" s="70"/>
      <c r="J477" s="70"/>
      <c r="K477" s="72"/>
      <c r="L477" s="70"/>
      <c r="M477" s="69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1"/>
      <c r="AC477" s="70"/>
      <c r="AD477" s="70"/>
      <c r="AE477" s="69"/>
      <c r="AF477" s="68"/>
      <c r="AG477" s="68"/>
      <c r="AH477" s="67"/>
      <c r="AI477" s="66" t="s">
        <v>135</v>
      </c>
      <c r="AJ477" s="65">
        <f t="shared" ref="AJ477:BB477" si="63">AJ476/3</f>
        <v>1.3333333333333333</v>
      </c>
      <c r="AK477" s="64">
        <f t="shared" si="63"/>
        <v>0</v>
      </c>
      <c r="AL477" s="63">
        <f t="shared" si="63"/>
        <v>0</v>
      </c>
      <c r="AM477" s="65">
        <f t="shared" si="63"/>
        <v>0.66666666666666663</v>
      </c>
      <c r="AN477" s="64">
        <f t="shared" si="63"/>
        <v>0</v>
      </c>
      <c r="AO477" s="63">
        <f t="shared" si="63"/>
        <v>0</v>
      </c>
      <c r="AP477" s="65">
        <f t="shared" si="63"/>
        <v>0</v>
      </c>
      <c r="AQ477" s="64">
        <f t="shared" si="63"/>
        <v>0</v>
      </c>
      <c r="AR477" s="63">
        <f t="shared" si="63"/>
        <v>0</v>
      </c>
      <c r="AS477" s="65">
        <f t="shared" si="63"/>
        <v>0</v>
      </c>
      <c r="AT477" s="64">
        <f t="shared" si="63"/>
        <v>0</v>
      </c>
      <c r="AU477" s="63">
        <f t="shared" si="63"/>
        <v>0</v>
      </c>
      <c r="AV477" s="65">
        <f t="shared" si="63"/>
        <v>0</v>
      </c>
      <c r="AW477" s="64">
        <f t="shared" si="63"/>
        <v>0</v>
      </c>
      <c r="AX477" s="63">
        <f t="shared" si="63"/>
        <v>0</v>
      </c>
      <c r="AY477" s="62">
        <f t="shared" si="63"/>
        <v>0</v>
      </c>
      <c r="AZ477" s="61">
        <f t="shared" si="63"/>
        <v>0</v>
      </c>
      <c r="BA477" s="61">
        <f t="shared" si="63"/>
        <v>0</v>
      </c>
      <c r="BB477" s="60">
        <f t="shared" si="63"/>
        <v>0</v>
      </c>
      <c r="BC477" s="59" t="s">
        <v>134</v>
      </c>
    </row>
    <row r="478" spans="2:62" ht="20.45" customHeight="1" x14ac:dyDescent="0.2">
      <c r="B478" s="30"/>
      <c r="C478" s="338">
        <v>1</v>
      </c>
      <c r="D478" s="46"/>
      <c r="E478" s="45"/>
      <c r="F478" s="45"/>
      <c r="G478" s="44"/>
      <c r="H478" s="358"/>
      <c r="I478" s="342">
        <v>20</v>
      </c>
      <c r="J478" s="342">
        <v>9</v>
      </c>
      <c r="K478" s="342">
        <v>5</v>
      </c>
      <c r="L478" s="42" t="s">
        <v>131</v>
      </c>
      <c r="M478" s="43" t="s">
        <v>132</v>
      </c>
      <c r="N478" s="42" t="s">
        <v>129</v>
      </c>
      <c r="O478" s="41"/>
      <c r="P478" s="42" t="s">
        <v>128</v>
      </c>
      <c r="Q478" s="41"/>
      <c r="R478" s="42" t="s">
        <v>127</v>
      </c>
      <c r="S478" s="41"/>
      <c r="T478" s="42" t="s">
        <v>126</v>
      </c>
      <c r="U478" s="41"/>
      <c r="V478" s="42" t="s">
        <v>125</v>
      </c>
      <c r="W478" s="41"/>
      <c r="X478" s="42" t="s">
        <v>124</v>
      </c>
      <c r="Y478" s="41"/>
      <c r="Z478" s="42" t="s">
        <v>123</v>
      </c>
      <c r="AA478" s="41"/>
      <c r="AB478" s="40"/>
      <c r="AC478" s="41"/>
      <c r="AD478" s="40"/>
      <c r="AE478" s="58"/>
      <c r="AF478" s="346"/>
      <c r="AG478" s="346"/>
      <c r="AH478" s="38"/>
      <c r="AI478" s="9"/>
      <c r="AJ478" s="349">
        <f>SUMPRODUCT(LEN($M478:$AA481)-LEN(SUBSTITUTE($M478:$AA481,"A", "")))</f>
        <v>2</v>
      </c>
      <c r="AK478" s="352">
        <f>SUMPRODUCT(LEN($AD478:$AD481)-LEN(SUBSTITUTE($AD478:$AD481,"A", "")))</f>
        <v>0</v>
      </c>
      <c r="AL478" s="335">
        <f>SUMPRODUCT(LEN($AC478:$AC481)-LEN(SUBSTITUTE($AC478:$AC481,"A", "")))</f>
        <v>0</v>
      </c>
      <c r="AM478" s="349">
        <f>SUMPRODUCT(LEN($M478:$AA481)-LEN(SUBSTITUTE($M478:$AA481,"S", "")))</f>
        <v>1</v>
      </c>
      <c r="AN478" s="352">
        <f>SUMPRODUCT(LEN($AD478:$AD481)-LEN(SUBSTITUTE($AD478:$AD481,"S", "")))</f>
        <v>0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0</v>
      </c>
      <c r="AT478" s="352">
        <f>SUMPRODUCT(LEN($AD478:$AD481)-LEN(SUBSTITUTE($AD478:$AD481,"G", "")))</f>
        <v>0</v>
      </c>
      <c r="AU478" s="335">
        <f>SUMPRODUCT(LEN($AC478:$AC481)-LEN(SUBSTITUTE($AC478:$AC481,"G", "")))</f>
        <v>0</v>
      </c>
      <c r="AV478" s="349">
        <f>SUMPRODUCT(LEN($L478:$AA481)-LEN(SUBSTITUTE($L478:$AA481,"M", "")))</f>
        <v>0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0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0</v>
      </c>
      <c r="BB478" s="413">
        <f>SUMPRODUCT(LEN($AE478:$AE481)-LEN(SUBSTITUTE($AE478:$AE481,"M", "")))</f>
        <v>0</v>
      </c>
    </row>
    <row r="479" spans="2:62" ht="20.45" customHeight="1" thickBot="1" x14ac:dyDescent="0.25">
      <c r="B479" s="30"/>
      <c r="C479" s="339"/>
      <c r="D479" s="37"/>
      <c r="E479" s="36"/>
      <c r="F479" s="36"/>
      <c r="G479" s="35"/>
      <c r="H479" s="359"/>
      <c r="I479" s="343"/>
      <c r="J479" s="343"/>
      <c r="K479" s="343"/>
      <c r="L479" s="33" t="s">
        <v>122</v>
      </c>
      <c r="M479" s="55" t="s">
        <v>132</v>
      </c>
      <c r="N479" s="33" t="s">
        <v>121</v>
      </c>
      <c r="O479" s="32"/>
      <c r="P479" s="33" t="s">
        <v>120</v>
      </c>
      <c r="Q479" s="32"/>
      <c r="R479" s="33" t="s">
        <v>119</v>
      </c>
      <c r="S479" s="32"/>
      <c r="T479" s="33" t="s">
        <v>118</v>
      </c>
      <c r="U479" s="32"/>
      <c r="V479" s="33" t="s">
        <v>117</v>
      </c>
      <c r="W479" s="32"/>
      <c r="X479" s="33" t="s">
        <v>116</v>
      </c>
      <c r="Y479" s="32"/>
      <c r="Z479" s="33" t="s">
        <v>115</v>
      </c>
      <c r="AA479" s="32"/>
      <c r="AB479" s="31"/>
      <c r="AC479" s="32"/>
      <c r="AD479" s="31"/>
      <c r="AE479" s="57"/>
      <c r="AF479" s="347"/>
      <c r="AG479" s="347"/>
      <c r="AH479" s="21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0.45" customHeight="1" x14ac:dyDescent="0.2">
      <c r="B480" s="30"/>
      <c r="C480" s="340"/>
      <c r="D480" s="29"/>
      <c r="E480" s="28"/>
      <c r="F480" s="28"/>
      <c r="G480" s="27"/>
      <c r="H480" s="360"/>
      <c r="I480" s="344"/>
      <c r="J480" s="344"/>
      <c r="K480" s="344"/>
      <c r="L480" s="25" t="s">
        <v>114</v>
      </c>
      <c r="M480" s="114" t="s">
        <v>130</v>
      </c>
      <c r="N480" s="25" t="s">
        <v>112</v>
      </c>
      <c r="O480" s="24"/>
      <c r="P480" s="25" t="s">
        <v>111</v>
      </c>
      <c r="Q480" s="24"/>
      <c r="R480" s="25" t="s">
        <v>110</v>
      </c>
      <c r="S480" s="24"/>
      <c r="T480" s="25" t="s">
        <v>109</v>
      </c>
      <c r="U480" s="24"/>
      <c r="V480" s="25" t="s">
        <v>108</v>
      </c>
      <c r="W480" s="24"/>
      <c r="X480" s="25" t="s">
        <v>107</v>
      </c>
      <c r="Y480" s="24"/>
      <c r="Z480" s="25" t="s">
        <v>106</v>
      </c>
      <c r="AA480" s="24"/>
      <c r="AB480" s="23"/>
      <c r="AC480" s="24"/>
      <c r="AD480" s="23"/>
      <c r="AE480" s="57"/>
      <c r="AF480" s="347"/>
      <c r="AG480" s="347"/>
      <c r="AH480" s="21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1" customHeight="1" thickBot="1" x14ac:dyDescent="0.25">
      <c r="B481" s="30"/>
      <c r="C481" s="355"/>
      <c r="D481" s="54"/>
      <c r="E481" s="53"/>
      <c r="F481" s="53"/>
      <c r="G481" s="52"/>
      <c r="H481" s="361"/>
      <c r="I481" s="356"/>
      <c r="J481" s="356"/>
      <c r="K481" s="356"/>
      <c r="L481" s="50" t="s">
        <v>105</v>
      </c>
      <c r="M481" s="116" t="s">
        <v>113</v>
      </c>
      <c r="N481" s="50" t="s">
        <v>104</v>
      </c>
      <c r="O481" s="49"/>
      <c r="P481" s="50" t="s">
        <v>103</v>
      </c>
      <c r="Q481" s="49"/>
      <c r="R481" s="50" t="s">
        <v>102</v>
      </c>
      <c r="S481" s="49"/>
      <c r="T481" s="50">
        <v>20</v>
      </c>
      <c r="U481" s="49"/>
      <c r="V481" s="50" t="s">
        <v>101</v>
      </c>
      <c r="W481" s="49"/>
      <c r="X481" s="50" t="s">
        <v>100</v>
      </c>
      <c r="Y481" s="49"/>
      <c r="Z481" s="50" t="s">
        <v>99</v>
      </c>
      <c r="AA481" s="49"/>
      <c r="AB481" s="14"/>
      <c r="AC481" s="49"/>
      <c r="AD481" s="14"/>
      <c r="AE481" s="56"/>
      <c r="AF481" s="357"/>
      <c r="AG481" s="357"/>
      <c r="AH481" s="47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0.45" customHeight="1" x14ac:dyDescent="0.2">
      <c r="B482" s="30"/>
      <c r="C482" s="338">
        <v>2</v>
      </c>
      <c r="D482" s="46"/>
      <c r="E482" s="45"/>
      <c r="F482" s="45"/>
      <c r="G482" s="44"/>
      <c r="H482" s="358"/>
      <c r="I482" s="342">
        <v>16</v>
      </c>
      <c r="J482" s="342">
        <v>9</v>
      </c>
      <c r="K482" s="342">
        <v>5</v>
      </c>
      <c r="L482" s="42" t="s">
        <v>131</v>
      </c>
      <c r="M482" s="43" t="s">
        <v>132</v>
      </c>
      <c r="N482" s="42" t="s">
        <v>129</v>
      </c>
      <c r="O482" s="41"/>
      <c r="P482" s="42" t="s">
        <v>128</v>
      </c>
      <c r="Q482" s="41"/>
      <c r="R482" s="42" t="s">
        <v>127</v>
      </c>
      <c r="S482" s="41"/>
      <c r="T482" s="42" t="s">
        <v>126</v>
      </c>
      <c r="U482" s="41"/>
      <c r="V482" s="42" t="s">
        <v>125</v>
      </c>
      <c r="W482" s="41"/>
      <c r="X482" s="42" t="s">
        <v>124</v>
      </c>
      <c r="Y482" s="41"/>
      <c r="Z482" s="42" t="s">
        <v>123</v>
      </c>
      <c r="AA482" s="41"/>
      <c r="AB482" s="40"/>
      <c r="AC482" s="41"/>
      <c r="AD482" s="40"/>
      <c r="AE482" s="39"/>
      <c r="AF482" s="346"/>
      <c r="AG482" s="346"/>
      <c r="AH482" s="38"/>
      <c r="AI482" s="9"/>
      <c r="AJ482" s="349">
        <f>SUMPRODUCT(LEN($M482:$AA485)-LEN(SUBSTITUTE($M482:$AA485,"A", "")))</f>
        <v>1</v>
      </c>
      <c r="AK482" s="352">
        <f>SUMPRODUCT(LEN($AD482:$AD485)-LEN(SUBSTITUTE($AD482:$AD485,"A", "")))</f>
        <v>0</v>
      </c>
      <c r="AL482" s="335">
        <f>SUMPRODUCT(LEN($AC482:$AC485)-LEN(SUBSTITUTE($AC482:$AC485,"A", "")))</f>
        <v>0</v>
      </c>
      <c r="AM482" s="349">
        <f>SUMPRODUCT(LEN($M482:$AA485)-LEN(SUBSTITUTE($M482:$AA485,"S", "")))</f>
        <v>1</v>
      </c>
      <c r="AN482" s="352">
        <f>SUMPRODUCT(LEN($AD482:$AD485)-LEN(SUBSTITUTE($AD482:$AD485,"S", "")))</f>
        <v>0</v>
      </c>
      <c r="AO482" s="335">
        <f>SUMPRODUCT(LEN($AC482:$AC485)-LEN(SUBSTITUTE($AC482:$AC485,"S", "")))</f>
        <v>0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0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0.45" customHeight="1" thickBot="1" x14ac:dyDescent="0.25">
      <c r="B483" s="30"/>
      <c r="C483" s="339"/>
      <c r="D483" s="37"/>
      <c r="E483" s="36"/>
      <c r="F483" s="36"/>
      <c r="G483" s="35"/>
      <c r="H483" s="359"/>
      <c r="I483" s="343"/>
      <c r="J483" s="343"/>
      <c r="K483" s="343"/>
      <c r="L483" s="33" t="s">
        <v>122</v>
      </c>
      <c r="M483" s="55" t="s">
        <v>130</v>
      </c>
      <c r="N483" s="33" t="s">
        <v>121</v>
      </c>
      <c r="O483" s="32"/>
      <c r="P483" s="33" t="s">
        <v>120</v>
      </c>
      <c r="Q483" s="32"/>
      <c r="R483" s="33" t="s">
        <v>119</v>
      </c>
      <c r="S483" s="32"/>
      <c r="T483" s="33" t="s">
        <v>118</v>
      </c>
      <c r="U483" s="32"/>
      <c r="V483" s="33" t="s">
        <v>117</v>
      </c>
      <c r="W483" s="32"/>
      <c r="X483" s="33" t="s">
        <v>116</v>
      </c>
      <c r="Y483" s="32"/>
      <c r="Z483" s="33" t="s">
        <v>115</v>
      </c>
      <c r="AA483" s="32"/>
      <c r="AB483" s="31"/>
      <c r="AC483" s="32"/>
      <c r="AD483" s="31"/>
      <c r="AE483" s="22"/>
      <c r="AF483" s="347"/>
      <c r="AG483" s="347"/>
      <c r="AH483" s="21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0.45" customHeight="1" x14ac:dyDescent="0.2">
      <c r="B484" s="30"/>
      <c r="C484" s="340"/>
      <c r="D484" s="29"/>
      <c r="E484" s="28"/>
      <c r="F484" s="28"/>
      <c r="G484" s="27"/>
      <c r="H484" s="360"/>
      <c r="I484" s="344"/>
      <c r="J484" s="344"/>
      <c r="K484" s="344"/>
      <c r="L484" s="25" t="s">
        <v>114</v>
      </c>
      <c r="M484" s="26" t="s">
        <v>113</v>
      </c>
      <c r="N484" s="25" t="s">
        <v>112</v>
      </c>
      <c r="O484" s="24"/>
      <c r="P484" s="25" t="s">
        <v>111</v>
      </c>
      <c r="Q484" s="24"/>
      <c r="R484" s="25" t="s">
        <v>110</v>
      </c>
      <c r="S484" s="24"/>
      <c r="T484" s="25" t="s">
        <v>109</v>
      </c>
      <c r="U484" s="24"/>
      <c r="V484" s="25" t="s">
        <v>108</v>
      </c>
      <c r="W484" s="24"/>
      <c r="X484" s="25" t="s">
        <v>107</v>
      </c>
      <c r="Y484" s="24"/>
      <c r="Z484" s="25" t="s">
        <v>106</v>
      </c>
      <c r="AA484" s="24"/>
      <c r="AB484" s="23"/>
      <c r="AC484" s="24"/>
      <c r="AD484" s="23"/>
      <c r="AE484" s="22"/>
      <c r="AF484" s="347"/>
      <c r="AG484" s="347"/>
      <c r="AH484" s="21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1" customHeight="1" thickBot="1" x14ac:dyDescent="0.25">
      <c r="B485" s="30"/>
      <c r="C485" s="355"/>
      <c r="D485" s="54"/>
      <c r="E485" s="53"/>
      <c r="F485" s="53"/>
      <c r="G485" s="52"/>
      <c r="H485" s="361"/>
      <c r="I485" s="356"/>
      <c r="J485" s="356"/>
      <c r="K485" s="356"/>
      <c r="L485" s="50" t="s">
        <v>105</v>
      </c>
      <c r="M485" s="116" t="s">
        <v>113</v>
      </c>
      <c r="N485" s="50" t="s">
        <v>104</v>
      </c>
      <c r="O485" s="49"/>
      <c r="P485" s="50" t="s">
        <v>103</v>
      </c>
      <c r="Q485" s="49"/>
      <c r="R485" s="50" t="s">
        <v>102</v>
      </c>
      <c r="S485" s="49"/>
      <c r="T485" s="50">
        <v>20</v>
      </c>
      <c r="U485" s="49"/>
      <c r="V485" s="50" t="s">
        <v>101</v>
      </c>
      <c r="W485" s="49"/>
      <c r="X485" s="50" t="s">
        <v>100</v>
      </c>
      <c r="Y485" s="49"/>
      <c r="Z485" s="50" t="s">
        <v>99</v>
      </c>
      <c r="AA485" s="49"/>
      <c r="AB485" s="14"/>
      <c r="AC485" s="49"/>
      <c r="AD485" s="14"/>
      <c r="AE485" s="48"/>
      <c r="AF485" s="357"/>
      <c r="AG485" s="357"/>
      <c r="AH485" s="47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0.45" customHeight="1" x14ac:dyDescent="0.2">
      <c r="B486" s="30"/>
      <c r="C486" s="338">
        <v>3</v>
      </c>
      <c r="D486" s="46"/>
      <c r="E486" s="45"/>
      <c r="F486" s="45"/>
      <c r="G486" s="44"/>
      <c r="H486" s="358"/>
      <c r="I486" s="342">
        <v>16</v>
      </c>
      <c r="J486" s="342">
        <v>9</v>
      </c>
      <c r="K486" s="342">
        <v>6</v>
      </c>
      <c r="L486" s="42" t="s">
        <v>131</v>
      </c>
      <c r="M486" s="43" t="s">
        <v>132</v>
      </c>
      <c r="N486" s="42" t="s">
        <v>129</v>
      </c>
      <c r="O486" s="41"/>
      <c r="P486" s="42" t="s">
        <v>128</v>
      </c>
      <c r="Q486" s="41"/>
      <c r="R486" s="42" t="s">
        <v>127</v>
      </c>
      <c r="S486" s="41"/>
      <c r="T486" s="42" t="s">
        <v>126</v>
      </c>
      <c r="U486" s="41"/>
      <c r="V486" s="42" t="s">
        <v>125</v>
      </c>
      <c r="W486" s="41"/>
      <c r="X486" s="42" t="s">
        <v>124</v>
      </c>
      <c r="Y486" s="41"/>
      <c r="Z486" s="42" t="s">
        <v>123</v>
      </c>
      <c r="AA486" s="41"/>
      <c r="AB486" s="40"/>
      <c r="AC486" s="41"/>
      <c r="AD486" s="40"/>
      <c r="AE486" s="39"/>
      <c r="AF486" s="346"/>
      <c r="AG486" s="346"/>
      <c r="AH486" s="38"/>
      <c r="AI486" s="9"/>
      <c r="AJ486" s="349">
        <f>SUMPRODUCT(LEN($M486:$AA489)-LEN(SUBSTITUTE($M486:$AA489,"A", "")))</f>
        <v>1</v>
      </c>
      <c r="AK486" s="352">
        <f>SUMPRODUCT(LEN($AD486:$AD489)-LEN(SUBSTITUTE($AD486:$AD489,"A", "")))</f>
        <v>0</v>
      </c>
      <c r="AL486" s="335">
        <f>SUMPRODUCT(LEN($AC486:$AC489)-LEN(SUBSTITUTE($AC486:$AC489,"A", "")))</f>
        <v>0</v>
      </c>
      <c r="AM486" s="349">
        <f>SUMPRODUCT(LEN($M486:$AA489)-LEN(SUBSTITUTE($M486:$AA489,"S", "")))</f>
        <v>0</v>
      </c>
      <c r="AN486" s="352">
        <f>SUMPRODUCT(LEN($AD486:$AD489)-LEN(SUBSTITUTE($AD486:$AD489,"S", "")))</f>
        <v>0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0</v>
      </c>
      <c r="AT486" s="352">
        <f>SUMPRODUCT(LEN($AD486:$AD489)-LEN(SUBSTITUTE($AD486:$AD489,"G", "")))</f>
        <v>0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0.45" customHeight="1" thickBot="1" x14ac:dyDescent="0.25">
      <c r="B487" s="30"/>
      <c r="C487" s="339"/>
      <c r="D487" s="37"/>
      <c r="E487" s="36"/>
      <c r="F487" s="36"/>
      <c r="G487" s="35"/>
      <c r="H487" s="359"/>
      <c r="I487" s="343"/>
      <c r="J487" s="343"/>
      <c r="K487" s="343"/>
      <c r="L487" s="33" t="s">
        <v>122</v>
      </c>
      <c r="M487" s="34" t="s">
        <v>113</v>
      </c>
      <c r="N487" s="33" t="s">
        <v>121</v>
      </c>
      <c r="O487" s="32"/>
      <c r="P487" s="33" t="s">
        <v>120</v>
      </c>
      <c r="Q487" s="32"/>
      <c r="R487" s="33" t="s">
        <v>119</v>
      </c>
      <c r="S487" s="32"/>
      <c r="T487" s="33" t="s">
        <v>118</v>
      </c>
      <c r="U487" s="32"/>
      <c r="V487" s="33" t="s">
        <v>117</v>
      </c>
      <c r="W487" s="32"/>
      <c r="X487" s="33" t="s">
        <v>116</v>
      </c>
      <c r="Y487" s="32"/>
      <c r="Z487" s="33" t="s">
        <v>115</v>
      </c>
      <c r="AA487" s="32"/>
      <c r="AB487" s="31"/>
      <c r="AC487" s="32"/>
      <c r="AD487" s="31"/>
      <c r="AE487" s="22"/>
      <c r="AF487" s="347"/>
      <c r="AG487" s="347"/>
      <c r="AH487" s="21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0.45" customHeight="1" x14ac:dyDescent="0.2">
      <c r="B488" s="30"/>
      <c r="C488" s="340"/>
      <c r="D488" s="29"/>
      <c r="E488" s="28"/>
      <c r="F488" s="28"/>
      <c r="G488" s="27"/>
      <c r="H488" s="360"/>
      <c r="I488" s="344"/>
      <c r="J488" s="344"/>
      <c r="K488" s="344"/>
      <c r="L488" s="25" t="s">
        <v>114</v>
      </c>
      <c r="M488" s="26" t="s">
        <v>113</v>
      </c>
      <c r="N488" s="25" t="s">
        <v>112</v>
      </c>
      <c r="O488" s="24"/>
      <c r="P488" s="25" t="s">
        <v>111</v>
      </c>
      <c r="Q488" s="24"/>
      <c r="R488" s="25" t="s">
        <v>110</v>
      </c>
      <c r="S488" s="24"/>
      <c r="T488" s="25" t="s">
        <v>109</v>
      </c>
      <c r="U488" s="24"/>
      <c r="V488" s="25" t="s">
        <v>108</v>
      </c>
      <c r="W488" s="24"/>
      <c r="X488" s="25" t="s">
        <v>107</v>
      </c>
      <c r="Y488" s="24"/>
      <c r="Z488" s="25" t="s">
        <v>106</v>
      </c>
      <c r="AA488" s="24"/>
      <c r="AB488" s="23"/>
      <c r="AC488" s="24"/>
      <c r="AD488" s="23"/>
      <c r="AE488" s="22"/>
      <c r="AF488" s="347"/>
      <c r="AG488" s="347"/>
      <c r="AH488" s="21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1" customHeight="1" thickBot="1" x14ac:dyDescent="0.25">
      <c r="B489" s="20"/>
      <c r="C489" s="341"/>
      <c r="D489" s="19"/>
      <c r="E489" s="18"/>
      <c r="F489" s="18"/>
      <c r="G489" s="17"/>
      <c r="H489" s="361"/>
      <c r="I489" s="345"/>
      <c r="J489" s="345"/>
      <c r="K489" s="345"/>
      <c r="L489" s="15" t="s">
        <v>105</v>
      </c>
      <c r="M489" s="16"/>
      <c r="N489" s="15" t="s">
        <v>104</v>
      </c>
      <c r="O489" s="13"/>
      <c r="P489" s="15" t="s">
        <v>103</v>
      </c>
      <c r="Q489" s="13"/>
      <c r="R489" s="15" t="s">
        <v>102</v>
      </c>
      <c r="S489" s="13"/>
      <c r="T489" s="15">
        <v>20</v>
      </c>
      <c r="U489" s="13"/>
      <c r="V489" s="15" t="s">
        <v>101</v>
      </c>
      <c r="W489" s="13"/>
      <c r="X489" s="15" t="s">
        <v>100</v>
      </c>
      <c r="Y489" s="13"/>
      <c r="Z489" s="15" t="s">
        <v>99</v>
      </c>
      <c r="AA489" s="13"/>
      <c r="AB489" s="14"/>
      <c r="AC489" s="13"/>
      <c r="AD489" s="12"/>
      <c r="AE489" s="11"/>
      <c r="AF489" s="348"/>
      <c r="AG489" s="348"/>
      <c r="AH489" s="10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112" t="s">
        <v>170</v>
      </c>
      <c r="F490" s="111"/>
      <c r="G490" s="110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107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96">
        <v>160</v>
      </c>
      <c r="E491" s="369">
        <v>555.04</v>
      </c>
      <c r="F491" s="370"/>
      <c r="G491" s="371"/>
      <c r="H491" s="95" t="s">
        <v>139</v>
      </c>
      <c r="I491" s="94"/>
      <c r="J491" s="94"/>
      <c r="K491" s="93"/>
      <c r="L491" s="92"/>
      <c r="M491" s="88"/>
      <c r="N491" s="92"/>
      <c r="O491" s="89"/>
      <c r="P491" s="92"/>
      <c r="Q491" s="89"/>
      <c r="R491" s="92"/>
      <c r="S491" s="89"/>
      <c r="T491" s="92"/>
      <c r="U491" s="89"/>
      <c r="V491" s="92"/>
      <c r="W491" s="89"/>
      <c r="X491" s="92"/>
      <c r="Y491" s="89"/>
      <c r="Z491" s="92"/>
      <c r="AA491" s="91"/>
      <c r="AB491" s="90" t="s">
        <v>138</v>
      </c>
      <c r="AC491" s="89"/>
      <c r="AD491" s="89"/>
      <c r="AE491" s="88"/>
      <c r="AF491" s="87"/>
      <c r="AG491" s="87"/>
      <c r="AH491" s="67"/>
      <c r="AI491" s="86" t="s">
        <v>137</v>
      </c>
      <c r="AJ491" s="119">
        <f t="shared" ref="AJ491:BB491" si="64">SUM(AJ493:AJ504)</f>
        <v>4</v>
      </c>
      <c r="AK491" s="84">
        <f t="shared" si="64"/>
        <v>0</v>
      </c>
      <c r="AL491" s="83">
        <f t="shared" si="64"/>
        <v>0</v>
      </c>
      <c r="AM491" s="85">
        <f t="shared" si="64"/>
        <v>0</v>
      </c>
      <c r="AN491" s="84">
        <f t="shared" si="64"/>
        <v>0</v>
      </c>
      <c r="AO491" s="83">
        <f t="shared" si="64"/>
        <v>0</v>
      </c>
      <c r="AP491" s="85">
        <f t="shared" si="64"/>
        <v>0</v>
      </c>
      <c r="AQ491" s="84">
        <f t="shared" si="64"/>
        <v>0</v>
      </c>
      <c r="AR491" s="83">
        <f t="shared" si="64"/>
        <v>0</v>
      </c>
      <c r="AS491" s="85">
        <f t="shared" si="64"/>
        <v>0</v>
      </c>
      <c r="AT491" s="84">
        <f t="shared" si="64"/>
        <v>0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1.3333333333333333</v>
      </c>
      <c r="BG491" s="5">
        <f>SUM(AM491:AO491,AY491)/$BG$5</f>
        <v>0</v>
      </c>
      <c r="BH491" s="5">
        <f>SUM(AP491:AR491,AZ491)/$BG$5</f>
        <v>0</v>
      </c>
      <c r="BI491" s="5">
        <f>SUM(AS491:AU491,BA491)/$BG$5</f>
        <v>0</v>
      </c>
      <c r="BJ491" s="5">
        <f>SUM(AV491:AX491,BB491)/$BG$5</f>
        <v>0</v>
      </c>
    </row>
    <row r="492" spans="2:62" ht="37.5" thickBot="1" x14ac:dyDescent="0.3">
      <c r="B492" s="78"/>
      <c r="C492" s="77"/>
      <c r="D492" s="76"/>
      <c r="E492" s="75"/>
      <c r="F492" s="75"/>
      <c r="G492" s="74"/>
      <c r="H492" s="73"/>
      <c r="I492" s="70"/>
      <c r="J492" s="70"/>
      <c r="K492" s="72"/>
      <c r="L492" s="70"/>
      <c r="M492" s="69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1"/>
      <c r="AC492" s="70"/>
      <c r="AD492" s="70"/>
      <c r="AE492" s="69"/>
      <c r="AF492" s="68"/>
      <c r="AG492" s="68"/>
      <c r="AH492" s="67"/>
      <c r="AI492" s="66" t="s">
        <v>135</v>
      </c>
      <c r="AJ492" s="65">
        <f t="shared" ref="AJ492:BB492" si="65">AJ491/3</f>
        <v>1.3333333333333333</v>
      </c>
      <c r="AK492" s="64">
        <f t="shared" si="65"/>
        <v>0</v>
      </c>
      <c r="AL492" s="63">
        <f t="shared" si="65"/>
        <v>0</v>
      </c>
      <c r="AM492" s="65">
        <f t="shared" si="65"/>
        <v>0</v>
      </c>
      <c r="AN492" s="64">
        <f t="shared" si="65"/>
        <v>0</v>
      </c>
      <c r="AO492" s="63">
        <f t="shared" si="65"/>
        <v>0</v>
      </c>
      <c r="AP492" s="65">
        <f t="shared" si="65"/>
        <v>0</v>
      </c>
      <c r="AQ492" s="64">
        <f t="shared" si="65"/>
        <v>0</v>
      </c>
      <c r="AR492" s="63">
        <f t="shared" si="65"/>
        <v>0</v>
      </c>
      <c r="AS492" s="65">
        <f t="shared" si="65"/>
        <v>0</v>
      </c>
      <c r="AT492" s="64">
        <f t="shared" si="65"/>
        <v>0</v>
      </c>
      <c r="AU492" s="63">
        <f t="shared" si="65"/>
        <v>0</v>
      </c>
      <c r="AV492" s="65">
        <f t="shared" si="65"/>
        <v>0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</v>
      </c>
      <c r="BB492" s="60">
        <f t="shared" si="65"/>
        <v>0</v>
      </c>
      <c r="BC492" s="59" t="s">
        <v>134</v>
      </c>
    </row>
    <row r="493" spans="2:62" ht="20.45" customHeight="1" x14ac:dyDescent="0.2">
      <c r="B493" s="30"/>
      <c r="C493" s="338">
        <v>1</v>
      </c>
      <c r="D493" s="46"/>
      <c r="E493" s="45"/>
      <c r="F493" s="45"/>
      <c r="G493" s="44"/>
      <c r="H493" s="358" t="s">
        <v>209</v>
      </c>
      <c r="I493" s="342">
        <v>13</v>
      </c>
      <c r="J493" s="342">
        <v>7</v>
      </c>
      <c r="K493" s="342">
        <v>5</v>
      </c>
      <c r="L493" s="42" t="s">
        <v>131</v>
      </c>
      <c r="M493" s="115" t="s">
        <v>113</v>
      </c>
      <c r="N493" s="42" t="s">
        <v>129</v>
      </c>
      <c r="O493" s="41"/>
      <c r="P493" s="42" t="s">
        <v>128</v>
      </c>
      <c r="Q493" s="41"/>
      <c r="R493" s="42" t="s">
        <v>127</v>
      </c>
      <c r="S493" s="41"/>
      <c r="T493" s="42" t="s">
        <v>126</v>
      </c>
      <c r="U493" s="41"/>
      <c r="V493" s="42" t="s">
        <v>125</v>
      </c>
      <c r="W493" s="41"/>
      <c r="X493" s="42" t="s">
        <v>124</v>
      </c>
      <c r="Y493" s="41"/>
      <c r="Z493" s="42" t="s">
        <v>123</v>
      </c>
      <c r="AA493" s="41"/>
      <c r="AB493" s="40"/>
      <c r="AC493" s="41"/>
      <c r="AD493" s="40"/>
      <c r="AE493" s="58"/>
      <c r="AF493" s="346"/>
      <c r="AG493" s="346"/>
      <c r="AH493" s="38"/>
      <c r="AI493" s="9"/>
      <c r="AJ493" s="401">
        <f>SUMPRODUCT(LEN($M493:$AA496)-LEN(SUBSTITUTE($M493:$AA496,"A", "")))</f>
        <v>0</v>
      </c>
      <c r="AK493" s="352">
        <f>SUMPRODUCT(LEN($AD493:$AD496)-LEN(SUBSTITUTE($AD493:$AD496,"A", "")))</f>
        <v>0</v>
      </c>
      <c r="AL493" s="335">
        <f>SUMPRODUCT(LEN($AC493:$AC496)-LEN(SUBSTITUTE($AC493:$AC496,"A", "")))</f>
        <v>0</v>
      </c>
      <c r="AM493" s="349">
        <f>SUMPRODUCT(LEN($M493:$AA496)-LEN(SUBSTITUTE($M493:$AA496,"S", "")))</f>
        <v>0</v>
      </c>
      <c r="AN493" s="352">
        <f>SUMPRODUCT(LEN($AD493:$AD496)-LEN(SUBSTITUTE($AD493:$AD496,"S", "")))</f>
        <v>0</v>
      </c>
      <c r="AO493" s="335">
        <f>SUMPRODUCT(LEN($AC493:$AC496)-LEN(SUBSTITUTE($AC493:$AC496,"S", "")))</f>
        <v>0</v>
      </c>
      <c r="AP493" s="349">
        <f>SUMPRODUCT(LEN($M493:$AA496)-LEN(SUBSTITUTE($M493:$AA496,"F", "")))</f>
        <v>0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0</v>
      </c>
      <c r="AT493" s="352">
        <f>SUMPRODUCT(LEN($AD493:$AD496)-LEN(SUBSTITUTE($AD493:$AD496,"G", "")))</f>
        <v>0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0.45" customHeight="1" thickBot="1" x14ac:dyDescent="0.25">
      <c r="B494" s="30"/>
      <c r="C494" s="339"/>
      <c r="D494" s="37"/>
      <c r="E494" s="36"/>
      <c r="F494" s="36"/>
      <c r="G494" s="35"/>
      <c r="H494" s="359"/>
      <c r="I494" s="343"/>
      <c r="J494" s="343"/>
      <c r="K494" s="343"/>
      <c r="L494" s="33" t="s">
        <v>122</v>
      </c>
      <c r="M494" s="34" t="s">
        <v>113</v>
      </c>
      <c r="N494" s="33" t="s">
        <v>121</v>
      </c>
      <c r="O494" s="32"/>
      <c r="P494" s="33" t="s">
        <v>120</v>
      </c>
      <c r="Q494" s="32"/>
      <c r="R494" s="33" t="s">
        <v>119</v>
      </c>
      <c r="S494" s="32"/>
      <c r="T494" s="33" t="s">
        <v>118</v>
      </c>
      <c r="U494" s="32"/>
      <c r="V494" s="33" t="s">
        <v>117</v>
      </c>
      <c r="W494" s="32"/>
      <c r="X494" s="33" t="s">
        <v>116</v>
      </c>
      <c r="Y494" s="32"/>
      <c r="Z494" s="33" t="s">
        <v>115</v>
      </c>
      <c r="AA494" s="32"/>
      <c r="AB494" s="31"/>
      <c r="AC494" s="32"/>
      <c r="AD494" s="31"/>
      <c r="AE494" s="57"/>
      <c r="AF494" s="347"/>
      <c r="AG494" s="347"/>
      <c r="AH494" s="21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0.45" customHeight="1" x14ac:dyDescent="0.2">
      <c r="B495" s="30"/>
      <c r="C495" s="340"/>
      <c r="D495" s="29"/>
      <c r="E495" s="28"/>
      <c r="F495" s="28"/>
      <c r="G495" s="27"/>
      <c r="H495" s="360">
        <v>160</v>
      </c>
      <c r="I495" s="344"/>
      <c r="J495" s="344"/>
      <c r="K495" s="344"/>
      <c r="L495" s="25" t="s">
        <v>114</v>
      </c>
      <c r="M495" s="114"/>
      <c r="N495" s="25" t="s">
        <v>112</v>
      </c>
      <c r="O495" s="24"/>
      <c r="P495" s="25" t="s">
        <v>111</v>
      </c>
      <c r="Q495" s="24"/>
      <c r="R495" s="25" t="s">
        <v>110</v>
      </c>
      <c r="S495" s="24"/>
      <c r="T495" s="25" t="s">
        <v>109</v>
      </c>
      <c r="U495" s="24"/>
      <c r="V495" s="25" t="s">
        <v>108</v>
      </c>
      <c r="W495" s="24"/>
      <c r="X495" s="25" t="s">
        <v>107</v>
      </c>
      <c r="Y495" s="24"/>
      <c r="Z495" s="25" t="s">
        <v>106</v>
      </c>
      <c r="AA495" s="24"/>
      <c r="AB495" s="23"/>
      <c r="AC495" s="24"/>
      <c r="AD495" s="23"/>
      <c r="AE495" s="57"/>
      <c r="AF495" s="347"/>
      <c r="AG495" s="347"/>
      <c r="AH495" s="21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1" customHeight="1" thickBot="1" x14ac:dyDescent="0.25">
      <c r="B496" s="30"/>
      <c r="C496" s="355"/>
      <c r="D496" s="54"/>
      <c r="E496" s="53"/>
      <c r="F496" s="53"/>
      <c r="G496" s="52"/>
      <c r="H496" s="361"/>
      <c r="I496" s="356"/>
      <c r="J496" s="356"/>
      <c r="K496" s="356"/>
      <c r="L496" s="50" t="s">
        <v>105</v>
      </c>
      <c r="M496" s="51"/>
      <c r="N496" s="50" t="s">
        <v>104</v>
      </c>
      <c r="O496" s="49"/>
      <c r="P496" s="50" t="s">
        <v>103</v>
      </c>
      <c r="Q496" s="49"/>
      <c r="R496" s="50" t="s">
        <v>102</v>
      </c>
      <c r="S496" s="49"/>
      <c r="T496" s="50">
        <v>20</v>
      </c>
      <c r="U496" s="49"/>
      <c r="V496" s="50" t="s">
        <v>101</v>
      </c>
      <c r="W496" s="49"/>
      <c r="X496" s="50" t="s">
        <v>100</v>
      </c>
      <c r="Y496" s="49"/>
      <c r="Z496" s="50" t="s">
        <v>99</v>
      </c>
      <c r="AA496" s="49"/>
      <c r="AB496" s="14"/>
      <c r="AC496" s="49"/>
      <c r="AD496" s="14"/>
      <c r="AE496" s="56"/>
      <c r="AF496" s="357"/>
      <c r="AG496" s="357"/>
      <c r="AH496" s="47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0.45" customHeight="1" x14ac:dyDescent="0.2">
      <c r="B497" s="30"/>
      <c r="C497" s="338">
        <v>2</v>
      </c>
      <c r="D497" s="46"/>
      <c r="E497" s="45"/>
      <c r="F497" s="45"/>
      <c r="G497" s="44"/>
      <c r="H497" s="358"/>
      <c r="I497" s="342">
        <v>16</v>
      </c>
      <c r="J497" s="342">
        <v>9</v>
      </c>
      <c r="K497" s="342">
        <v>6</v>
      </c>
      <c r="L497" s="42" t="s">
        <v>131</v>
      </c>
      <c r="M497" s="43" t="s">
        <v>132</v>
      </c>
      <c r="N497" s="42" t="s">
        <v>129</v>
      </c>
      <c r="O497" s="41"/>
      <c r="P497" s="42" t="s">
        <v>128</v>
      </c>
      <c r="Q497" s="41"/>
      <c r="R497" s="42" t="s">
        <v>127</v>
      </c>
      <c r="S497" s="41"/>
      <c r="T497" s="42" t="s">
        <v>126</v>
      </c>
      <c r="U497" s="41"/>
      <c r="V497" s="42" t="s">
        <v>125</v>
      </c>
      <c r="W497" s="41"/>
      <c r="X497" s="42" t="s">
        <v>124</v>
      </c>
      <c r="Y497" s="41"/>
      <c r="Z497" s="42" t="s">
        <v>123</v>
      </c>
      <c r="AA497" s="41"/>
      <c r="AB497" s="40"/>
      <c r="AC497" s="41"/>
      <c r="AD497" s="40"/>
      <c r="AE497" s="39"/>
      <c r="AF497" s="346"/>
      <c r="AG497" s="346"/>
      <c r="AH497" s="38"/>
      <c r="AI497" s="9"/>
      <c r="AJ497" s="401">
        <f>SUMPRODUCT(LEN($M497:$AA500)-LEN(SUBSTITUTE($M497:$AA500,"A", "")))</f>
        <v>2</v>
      </c>
      <c r="AK497" s="352">
        <f>SUMPRODUCT(LEN($AD497:$AD500)-LEN(SUBSTITUTE($AD497:$AD500,"A", "")))</f>
        <v>0</v>
      </c>
      <c r="AL497" s="335">
        <f>SUMPRODUCT(LEN($AC497:$AC500)-LEN(SUBSTITUTE($AC497:$AC500,"A", "")))</f>
        <v>0</v>
      </c>
      <c r="AM497" s="349">
        <f>SUMPRODUCT(LEN($M497:$AA500)-LEN(SUBSTITUTE($M497:$AA500,"S", "")))</f>
        <v>0</v>
      </c>
      <c r="AN497" s="352">
        <f>SUMPRODUCT(LEN($AD497:$AD500)-LEN(SUBSTITUTE($AD497:$AD500,"S", "")))</f>
        <v>0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0</v>
      </c>
      <c r="AT497" s="352">
        <f>SUMPRODUCT(LEN($AD497:$AD500)-LEN(SUBSTITUTE($AD497:$AD500,"G", "")))</f>
        <v>0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0.45" customHeight="1" thickBot="1" x14ac:dyDescent="0.25">
      <c r="B498" s="30"/>
      <c r="C498" s="339"/>
      <c r="D498" s="37"/>
      <c r="E498" s="36"/>
      <c r="F498" s="36"/>
      <c r="G498" s="35"/>
      <c r="H498" s="359"/>
      <c r="I498" s="343"/>
      <c r="J498" s="343"/>
      <c r="K498" s="343"/>
      <c r="L498" s="33" t="s">
        <v>122</v>
      </c>
      <c r="M498" s="55" t="s">
        <v>132</v>
      </c>
      <c r="N498" s="33" t="s">
        <v>121</v>
      </c>
      <c r="O498" s="32"/>
      <c r="P498" s="33" t="s">
        <v>120</v>
      </c>
      <c r="Q498" s="32"/>
      <c r="R498" s="33" t="s">
        <v>119</v>
      </c>
      <c r="S498" s="32"/>
      <c r="T498" s="33" t="s">
        <v>118</v>
      </c>
      <c r="U498" s="32"/>
      <c r="V498" s="33" t="s">
        <v>117</v>
      </c>
      <c r="W498" s="32"/>
      <c r="X498" s="33" t="s">
        <v>116</v>
      </c>
      <c r="Y498" s="32"/>
      <c r="Z498" s="33" t="s">
        <v>115</v>
      </c>
      <c r="AA498" s="32"/>
      <c r="AB498" s="31"/>
      <c r="AC498" s="32"/>
      <c r="AD498" s="31"/>
      <c r="AE498" s="22"/>
      <c r="AF498" s="347"/>
      <c r="AG498" s="347"/>
      <c r="AH498" s="21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0.45" customHeight="1" x14ac:dyDescent="0.2">
      <c r="B499" s="30"/>
      <c r="C499" s="340"/>
      <c r="D499" s="29"/>
      <c r="E499" s="28"/>
      <c r="F499" s="28"/>
      <c r="G499" s="27"/>
      <c r="H499" s="360"/>
      <c r="I499" s="344"/>
      <c r="J499" s="344"/>
      <c r="K499" s="344"/>
      <c r="L499" s="25" t="s">
        <v>114</v>
      </c>
      <c r="M499" s="26" t="s">
        <v>113</v>
      </c>
      <c r="N499" s="25" t="s">
        <v>112</v>
      </c>
      <c r="O499" s="24"/>
      <c r="P499" s="25" t="s">
        <v>111</v>
      </c>
      <c r="Q499" s="24"/>
      <c r="R499" s="25" t="s">
        <v>110</v>
      </c>
      <c r="S499" s="24"/>
      <c r="T499" s="25" t="s">
        <v>109</v>
      </c>
      <c r="U499" s="24"/>
      <c r="V499" s="25" t="s">
        <v>108</v>
      </c>
      <c r="W499" s="24"/>
      <c r="X499" s="25" t="s">
        <v>107</v>
      </c>
      <c r="Y499" s="24"/>
      <c r="Z499" s="25" t="s">
        <v>106</v>
      </c>
      <c r="AA499" s="24"/>
      <c r="AB499" s="23"/>
      <c r="AC499" s="24"/>
      <c r="AD499" s="23"/>
      <c r="AE499" s="22"/>
      <c r="AF499" s="347"/>
      <c r="AG499" s="347"/>
      <c r="AH499" s="21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1" customHeight="1" thickBot="1" x14ac:dyDescent="0.25">
      <c r="B500" s="30"/>
      <c r="C500" s="355"/>
      <c r="D500" s="54"/>
      <c r="E500" s="53"/>
      <c r="F500" s="53"/>
      <c r="G500" s="52"/>
      <c r="H500" s="361"/>
      <c r="I500" s="356"/>
      <c r="J500" s="356"/>
      <c r="K500" s="356"/>
      <c r="L500" s="50" t="s">
        <v>105</v>
      </c>
      <c r="M500" s="51"/>
      <c r="N500" s="50" t="s">
        <v>104</v>
      </c>
      <c r="O500" s="49"/>
      <c r="P500" s="50" t="s">
        <v>103</v>
      </c>
      <c r="Q500" s="49"/>
      <c r="R500" s="50" t="s">
        <v>102</v>
      </c>
      <c r="S500" s="49"/>
      <c r="T500" s="50">
        <v>20</v>
      </c>
      <c r="U500" s="49"/>
      <c r="V500" s="50" t="s">
        <v>101</v>
      </c>
      <c r="W500" s="49"/>
      <c r="X500" s="50" t="s">
        <v>100</v>
      </c>
      <c r="Y500" s="49"/>
      <c r="Z500" s="50" t="s">
        <v>99</v>
      </c>
      <c r="AA500" s="49"/>
      <c r="AB500" s="14"/>
      <c r="AC500" s="49"/>
      <c r="AD500" s="14"/>
      <c r="AE500" s="48"/>
      <c r="AF500" s="357"/>
      <c r="AG500" s="357"/>
      <c r="AH500" s="47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0.45" customHeight="1" x14ac:dyDescent="0.2">
      <c r="B501" s="30"/>
      <c r="C501" s="338">
        <v>3</v>
      </c>
      <c r="D501" s="46"/>
      <c r="E501" s="45"/>
      <c r="F501" s="45"/>
      <c r="G501" s="44"/>
      <c r="H501" s="358"/>
      <c r="I501" s="342">
        <v>16</v>
      </c>
      <c r="J501" s="342">
        <v>9</v>
      </c>
      <c r="K501" s="342">
        <v>5</v>
      </c>
      <c r="L501" s="42" t="s">
        <v>131</v>
      </c>
      <c r="M501" s="43" t="s">
        <v>132</v>
      </c>
      <c r="N501" s="42" t="s">
        <v>129</v>
      </c>
      <c r="O501" s="41"/>
      <c r="P501" s="42" t="s">
        <v>128</v>
      </c>
      <c r="Q501" s="41"/>
      <c r="R501" s="42" t="s">
        <v>127</v>
      </c>
      <c r="S501" s="41"/>
      <c r="T501" s="42" t="s">
        <v>126</v>
      </c>
      <c r="U501" s="41"/>
      <c r="V501" s="42" t="s">
        <v>125</v>
      </c>
      <c r="W501" s="41"/>
      <c r="X501" s="42" t="s">
        <v>124</v>
      </c>
      <c r="Y501" s="41"/>
      <c r="Z501" s="42" t="s">
        <v>123</v>
      </c>
      <c r="AA501" s="41"/>
      <c r="AB501" s="40"/>
      <c r="AC501" s="41"/>
      <c r="AD501" s="40"/>
      <c r="AE501" s="39"/>
      <c r="AF501" s="346"/>
      <c r="AG501" s="346"/>
      <c r="AH501" s="38"/>
      <c r="AI501" s="9"/>
      <c r="AJ501" s="401">
        <f>SUMPRODUCT(LEN($M501:$AA504)-LEN(SUBSTITUTE($M501:$AA504,"A", "")))</f>
        <v>2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0</v>
      </c>
      <c r="AN501" s="352">
        <f>SUMPRODUCT(LEN($AD501:$AD504)-LEN(SUBSTITUTE($AD501:$AD504,"S", "")))</f>
        <v>0</v>
      </c>
      <c r="AO501" s="335">
        <f>SUMPRODUCT(LEN($AC501:$AC504)-LEN(SUBSTITUTE($AC501:$AC504,"S", "")))</f>
        <v>0</v>
      </c>
      <c r="AP501" s="349">
        <f>SUMPRODUCT(LEN($M501:$AA504)-LEN(SUBSTITUTE($M501:$AA504,"F", "")))</f>
        <v>0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0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0.45" customHeight="1" thickBot="1" x14ac:dyDescent="0.25">
      <c r="B502" s="30"/>
      <c r="C502" s="339"/>
      <c r="D502" s="37"/>
      <c r="E502" s="36"/>
      <c r="F502" s="36"/>
      <c r="G502" s="35"/>
      <c r="H502" s="359"/>
      <c r="I502" s="343"/>
      <c r="J502" s="343"/>
      <c r="K502" s="343"/>
      <c r="L502" s="33" t="s">
        <v>122</v>
      </c>
      <c r="M502" s="55" t="s">
        <v>132</v>
      </c>
      <c r="N502" s="33" t="s">
        <v>121</v>
      </c>
      <c r="O502" s="32"/>
      <c r="P502" s="33" t="s">
        <v>120</v>
      </c>
      <c r="Q502" s="32"/>
      <c r="R502" s="33" t="s">
        <v>119</v>
      </c>
      <c r="S502" s="32"/>
      <c r="T502" s="33" t="s">
        <v>118</v>
      </c>
      <c r="U502" s="32"/>
      <c r="V502" s="33" t="s">
        <v>117</v>
      </c>
      <c r="W502" s="32"/>
      <c r="X502" s="33" t="s">
        <v>116</v>
      </c>
      <c r="Y502" s="32"/>
      <c r="Z502" s="33" t="s">
        <v>115</v>
      </c>
      <c r="AA502" s="32"/>
      <c r="AB502" s="31"/>
      <c r="AC502" s="32"/>
      <c r="AD502" s="31"/>
      <c r="AE502" s="22"/>
      <c r="AF502" s="347"/>
      <c r="AG502" s="347"/>
      <c r="AH502" s="21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0.45" customHeight="1" x14ac:dyDescent="0.2">
      <c r="B503" s="30"/>
      <c r="C503" s="340"/>
      <c r="D503" s="29"/>
      <c r="E503" s="28"/>
      <c r="F503" s="28"/>
      <c r="G503" s="27"/>
      <c r="H503" s="360"/>
      <c r="I503" s="344"/>
      <c r="J503" s="344"/>
      <c r="K503" s="344"/>
      <c r="L503" s="25" t="s">
        <v>114</v>
      </c>
      <c r="M503" s="26" t="s">
        <v>113</v>
      </c>
      <c r="N503" s="25" t="s">
        <v>112</v>
      </c>
      <c r="O503" s="24"/>
      <c r="P503" s="25" t="s">
        <v>111</v>
      </c>
      <c r="Q503" s="24"/>
      <c r="R503" s="25" t="s">
        <v>110</v>
      </c>
      <c r="S503" s="24"/>
      <c r="T503" s="25" t="s">
        <v>109</v>
      </c>
      <c r="U503" s="24"/>
      <c r="V503" s="25" t="s">
        <v>108</v>
      </c>
      <c r="W503" s="24"/>
      <c r="X503" s="25" t="s">
        <v>107</v>
      </c>
      <c r="Y503" s="24"/>
      <c r="Z503" s="25" t="s">
        <v>106</v>
      </c>
      <c r="AA503" s="24"/>
      <c r="AB503" s="23"/>
      <c r="AC503" s="24"/>
      <c r="AD503" s="23"/>
      <c r="AE503" s="22"/>
      <c r="AF503" s="347"/>
      <c r="AG503" s="347"/>
      <c r="AH503" s="21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1" customHeight="1" thickBot="1" x14ac:dyDescent="0.25">
      <c r="B504" s="20"/>
      <c r="C504" s="341"/>
      <c r="D504" s="19"/>
      <c r="E504" s="18"/>
      <c r="F504" s="18"/>
      <c r="G504" s="17"/>
      <c r="H504" s="361"/>
      <c r="I504" s="345"/>
      <c r="J504" s="345"/>
      <c r="K504" s="345"/>
      <c r="L504" s="15" t="s">
        <v>105</v>
      </c>
      <c r="M504" s="118" t="s">
        <v>113</v>
      </c>
      <c r="N504" s="15" t="s">
        <v>104</v>
      </c>
      <c r="O504" s="13"/>
      <c r="P504" s="15" t="s">
        <v>103</v>
      </c>
      <c r="Q504" s="13"/>
      <c r="R504" s="15" t="s">
        <v>102</v>
      </c>
      <c r="S504" s="13"/>
      <c r="T504" s="15">
        <v>20</v>
      </c>
      <c r="U504" s="13"/>
      <c r="V504" s="15" t="s">
        <v>101</v>
      </c>
      <c r="W504" s="13"/>
      <c r="X504" s="15" t="s">
        <v>100</v>
      </c>
      <c r="Y504" s="13"/>
      <c r="Z504" s="15" t="s">
        <v>99</v>
      </c>
      <c r="AA504" s="13"/>
      <c r="AB504" s="14"/>
      <c r="AC504" s="13"/>
      <c r="AD504" s="12"/>
      <c r="AE504" s="11"/>
      <c r="AF504" s="348"/>
      <c r="AG504" s="348"/>
      <c r="AH504" s="10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112" t="s">
        <v>170</v>
      </c>
      <c r="F505" s="111"/>
      <c r="G505" s="110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107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96">
        <v>160</v>
      </c>
      <c r="E506" s="369">
        <v>570.75</v>
      </c>
      <c r="F506" s="370"/>
      <c r="G506" s="371"/>
      <c r="H506" s="95" t="s">
        <v>139</v>
      </c>
      <c r="I506" s="94"/>
      <c r="J506" s="94"/>
      <c r="K506" s="93"/>
      <c r="L506" s="92"/>
      <c r="M506" s="88"/>
      <c r="N506" s="92"/>
      <c r="O506" s="89"/>
      <c r="P506" s="92"/>
      <c r="Q506" s="89"/>
      <c r="R506" s="92"/>
      <c r="S506" s="89"/>
      <c r="T506" s="92"/>
      <c r="U506" s="89"/>
      <c r="V506" s="92"/>
      <c r="W506" s="89"/>
      <c r="X506" s="92"/>
      <c r="Y506" s="89"/>
      <c r="Z506" s="92"/>
      <c r="AA506" s="91"/>
      <c r="AB506" s="90" t="s">
        <v>138</v>
      </c>
      <c r="AC506" s="89"/>
      <c r="AD506" s="89"/>
      <c r="AE506" s="88"/>
      <c r="AF506" s="87"/>
      <c r="AG506" s="87"/>
      <c r="AH506" s="67"/>
      <c r="AI506" s="86" t="s">
        <v>137</v>
      </c>
      <c r="AJ506" s="85">
        <f t="shared" ref="AJ506:BB506" si="66">SUM(AJ508:AJ519)</f>
        <v>2</v>
      </c>
      <c r="AK506" s="84">
        <f t="shared" si="66"/>
        <v>0</v>
      </c>
      <c r="AL506" s="83">
        <f t="shared" si="66"/>
        <v>0</v>
      </c>
      <c r="AM506" s="85">
        <f t="shared" si="66"/>
        <v>1</v>
      </c>
      <c r="AN506" s="84">
        <f t="shared" si="66"/>
        <v>0</v>
      </c>
      <c r="AO506" s="83">
        <f t="shared" si="66"/>
        <v>0</v>
      </c>
      <c r="AP506" s="85">
        <f t="shared" si="66"/>
        <v>0</v>
      </c>
      <c r="AQ506" s="84">
        <f t="shared" si="66"/>
        <v>0</v>
      </c>
      <c r="AR506" s="83">
        <f t="shared" si="66"/>
        <v>0</v>
      </c>
      <c r="AS506" s="85">
        <f t="shared" si="66"/>
        <v>0</v>
      </c>
      <c r="AT506" s="84">
        <f t="shared" si="66"/>
        <v>0</v>
      </c>
      <c r="AU506" s="83">
        <f t="shared" si="66"/>
        <v>0</v>
      </c>
      <c r="AV506" s="85">
        <f t="shared" si="66"/>
        <v>0</v>
      </c>
      <c r="AW506" s="84">
        <f t="shared" si="66"/>
        <v>0</v>
      </c>
      <c r="AX506" s="83">
        <f t="shared" si="66"/>
        <v>0</v>
      </c>
      <c r="AY506" s="82">
        <f t="shared" si="66"/>
        <v>0</v>
      </c>
      <c r="AZ506" s="81">
        <f t="shared" si="66"/>
        <v>0</v>
      </c>
      <c r="BA506" s="81">
        <f t="shared" si="66"/>
        <v>0</v>
      </c>
      <c r="BB506" s="80">
        <f t="shared" si="66"/>
        <v>0</v>
      </c>
      <c r="BC506" s="79" t="s">
        <v>136</v>
      </c>
      <c r="BF506" s="5">
        <f>SUM(AJ506:AL506)/$BG$5</f>
        <v>0.66666666666666663</v>
      </c>
      <c r="BG506" s="5">
        <f>SUM(AM506:AO506,AY506)/$BG$5</f>
        <v>0.33333333333333331</v>
      </c>
      <c r="BH506" s="5">
        <f>SUM(AP506:AR506,AZ506)/$BG$5</f>
        <v>0</v>
      </c>
      <c r="BI506" s="5">
        <f>SUM(AS506:AU506,BA506)/$BG$5</f>
        <v>0</v>
      </c>
      <c r="BJ506" s="5">
        <f>SUM(AV506:AX506,BB506)/$BG$5</f>
        <v>0</v>
      </c>
    </row>
    <row r="507" spans="2:62" ht="37.5" thickBot="1" x14ac:dyDescent="0.3">
      <c r="B507" s="78"/>
      <c r="C507" s="77"/>
      <c r="D507" s="76"/>
      <c r="E507" s="75"/>
      <c r="F507" s="75"/>
      <c r="G507" s="74"/>
      <c r="H507" s="73"/>
      <c r="I507" s="70"/>
      <c r="J507" s="70"/>
      <c r="K507" s="72"/>
      <c r="L507" s="70"/>
      <c r="M507" s="69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1"/>
      <c r="AC507" s="70"/>
      <c r="AD507" s="70"/>
      <c r="AE507" s="69"/>
      <c r="AF507" s="68"/>
      <c r="AG507" s="68"/>
      <c r="AH507" s="67"/>
      <c r="AI507" s="66" t="s">
        <v>135</v>
      </c>
      <c r="AJ507" s="65">
        <f t="shared" ref="AJ507:BB507" si="67">AJ506/3</f>
        <v>0.66666666666666663</v>
      </c>
      <c r="AK507" s="64">
        <f t="shared" si="67"/>
        <v>0</v>
      </c>
      <c r="AL507" s="63">
        <f t="shared" si="67"/>
        <v>0</v>
      </c>
      <c r="AM507" s="65">
        <f t="shared" si="67"/>
        <v>0.33333333333333331</v>
      </c>
      <c r="AN507" s="64">
        <f t="shared" si="67"/>
        <v>0</v>
      </c>
      <c r="AO507" s="63">
        <f t="shared" si="67"/>
        <v>0</v>
      </c>
      <c r="AP507" s="65">
        <f t="shared" si="67"/>
        <v>0</v>
      </c>
      <c r="AQ507" s="64">
        <f t="shared" si="67"/>
        <v>0</v>
      </c>
      <c r="AR507" s="63">
        <f t="shared" si="67"/>
        <v>0</v>
      </c>
      <c r="AS507" s="65">
        <f t="shared" si="67"/>
        <v>0</v>
      </c>
      <c r="AT507" s="64">
        <f t="shared" si="67"/>
        <v>0</v>
      </c>
      <c r="AU507" s="63">
        <f t="shared" si="67"/>
        <v>0</v>
      </c>
      <c r="AV507" s="65">
        <f t="shared" si="67"/>
        <v>0</v>
      </c>
      <c r="AW507" s="64">
        <f t="shared" si="67"/>
        <v>0</v>
      </c>
      <c r="AX507" s="63">
        <f t="shared" si="67"/>
        <v>0</v>
      </c>
      <c r="AY507" s="62">
        <f t="shared" si="67"/>
        <v>0</v>
      </c>
      <c r="AZ507" s="61">
        <f t="shared" si="67"/>
        <v>0</v>
      </c>
      <c r="BA507" s="61">
        <f t="shared" si="67"/>
        <v>0</v>
      </c>
      <c r="BB507" s="60">
        <f t="shared" si="67"/>
        <v>0</v>
      </c>
      <c r="BC507" s="59" t="s">
        <v>134</v>
      </c>
    </row>
    <row r="508" spans="2:62" ht="20.45" customHeight="1" x14ac:dyDescent="0.2">
      <c r="B508" s="30"/>
      <c r="C508" s="338">
        <v>1</v>
      </c>
      <c r="D508" s="46"/>
      <c r="E508" s="45"/>
      <c r="F508" s="45"/>
      <c r="G508" s="44"/>
      <c r="H508" s="358" t="s">
        <v>133</v>
      </c>
      <c r="I508" s="342">
        <v>18</v>
      </c>
      <c r="J508" s="342">
        <v>8</v>
      </c>
      <c r="K508" s="342">
        <v>6</v>
      </c>
      <c r="L508" s="42" t="s">
        <v>131</v>
      </c>
      <c r="M508" s="43" t="s">
        <v>132</v>
      </c>
      <c r="N508" s="42" t="s">
        <v>129</v>
      </c>
      <c r="O508" s="41"/>
      <c r="P508" s="42" t="s">
        <v>128</v>
      </c>
      <c r="Q508" s="41"/>
      <c r="R508" s="42" t="s">
        <v>127</v>
      </c>
      <c r="S508" s="41"/>
      <c r="T508" s="42" t="s">
        <v>126</v>
      </c>
      <c r="U508" s="41"/>
      <c r="V508" s="42" t="s">
        <v>125</v>
      </c>
      <c r="W508" s="41"/>
      <c r="X508" s="42" t="s">
        <v>124</v>
      </c>
      <c r="Y508" s="41"/>
      <c r="Z508" s="42" t="s">
        <v>123</v>
      </c>
      <c r="AA508" s="41"/>
      <c r="AB508" s="40"/>
      <c r="AC508" s="41"/>
      <c r="AD508" s="40"/>
      <c r="AE508" s="58"/>
      <c r="AF508" s="346"/>
      <c r="AG508" s="346"/>
      <c r="AH508" s="38"/>
      <c r="AI508" s="9"/>
      <c r="AJ508" s="349">
        <f>SUMPRODUCT(LEN($M508:$AA511)-LEN(SUBSTITUTE($M508:$AA511,"A", "")))</f>
        <v>1</v>
      </c>
      <c r="AK508" s="352">
        <f>SUMPRODUCT(LEN($AD508:$AD511)-LEN(SUBSTITUTE($AD508:$AD511,"A", "")))</f>
        <v>0</v>
      </c>
      <c r="AL508" s="335">
        <f>SUMPRODUCT(LEN($AC508:$AC511)-LEN(SUBSTITUTE($AC508:$AC511,"A", "")))</f>
        <v>0</v>
      </c>
      <c r="AM508" s="349">
        <f>SUMPRODUCT(LEN($M508:$AA511)-LEN(SUBSTITUTE($M508:$AA511,"S", "")))</f>
        <v>1</v>
      </c>
      <c r="AN508" s="352">
        <f>SUMPRODUCT(LEN($AD508:$AD511)-LEN(SUBSTITUTE($AD508:$AD511,"S", "")))</f>
        <v>0</v>
      </c>
      <c r="AO508" s="335">
        <f>SUMPRODUCT(LEN($AC508:$AC511)-LEN(SUBSTITUTE($AC508:$AC511,"S", "")))</f>
        <v>0</v>
      </c>
      <c r="AP508" s="349">
        <f>SUMPRODUCT(LEN($M508:$AA511)-LEN(SUBSTITUTE($M508:$AA511,"F", "")))</f>
        <v>0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0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0.45" customHeight="1" thickBot="1" x14ac:dyDescent="0.25">
      <c r="B509" s="30"/>
      <c r="C509" s="339"/>
      <c r="D509" s="37"/>
      <c r="E509" s="36"/>
      <c r="F509" s="36"/>
      <c r="G509" s="35"/>
      <c r="H509" s="359"/>
      <c r="I509" s="343"/>
      <c r="J509" s="343"/>
      <c r="K509" s="343"/>
      <c r="L509" s="33" t="s">
        <v>122</v>
      </c>
      <c r="M509" s="55" t="s">
        <v>130</v>
      </c>
      <c r="N509" s="33" t="s">
        <v>121</v>
      </c>
      <c r="O509" s="32"/>
      <c r="P509" s="33" t="s">
        <v>120</v>
      </c>
      <c r="Q509" s="32"/>
      <c r="R509" s="33" t="s">
        <v>119</v>
      </c>
      <c r="S509" s="32"/>
      <c r="T509" s="33" t="s">
        <v>118</v>
      </c>
      <c r="U509" s="32"/>
      <c r="V509" s="33" t="s">
        <v>117</v>
      </c>
      <c r="W509" s="32"/>
      <c r="X509" s="33" t="s">
        <v>116</v>
      </c>
      <c r="Y509" s="32"/>
      <c r="Z509" s="33" t="s">
        <v>115</v>
      </c>
      <c r="AA509" s="32"/>
      <c r="AB509" s="31"/>
      <c r="AC509" s="32"/>
      <c r="AD509" s="31"/>
      <c r="AE509" s="57"/>
      <c r="AF509" s="347"/>
      <c r="AG509" s="347"/>
      <c r="AH509" s="21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0.45" customHeight="1" x14ac:dyDescent="0.2">
      <c r="B510" s="30"/>
      <c r="C510" s="340"/>
      <c r="D510" s="29"/>
      <c r="E510" s="28"/>
      <c r="F510" s="28"/>
      <c r="G510" s="27"/>
      <c r="H510" s="360">
        <v>160</v>
      </c>
      <c r="I510" s="344"/>
      <c r="J510" s="344"/>
      <c r="K510" s="344"/>
      <c r="L510" s="25" t="s">
        <v>114</v>
      </c>
      <c r="M510" s="114"/>
      <c r="N510" s="25" t="s">
        <v>112</v>
      </c>
      <c r="O510" s="24"/>
      <c r="P510" s="25" t="s">
        <v>111</v>
      </c>
      <c r="Q510" s="24"/>
      <c r="R510" s="25" t="s">
        <v>110</v>
      </c>
      <c r="S510" s="24"/>
      <c r="T510" s="25" t="s">
        <v>109</v>
      </c>
      <c r="U510" s="24"/>
      <c r="V510" s="25" t="s">
        <v>108</v>
      </c>
      <c r="W510" s="24"/>
      <c r="X510" s="25" t="s">
        <v>107</v>
      </c>
      <c r="Y510" s="24"/>
      <c r="Z510" s="25" t="s">
        <v>106</v>
      </c>
      <c r="AA510" s="24"/>
      <c r="AB510" s="23"/>
      <c r="AC510" s="24"/>
      <c r="AD510" s="23"/>
      <c r="AE510" s="57"/>
      <c r="AF510" s="347"/>
      <c r="AG510" s="347"/>
      <c r="AH510" s="21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1" customHeight="1" thickBot="1" x14ac:dyDescent="0.25">
      <c r="B511" s="30"/>
      <c r="C511" s="355"/>
      <c r="D511" s="54"/>
      <c r="E511" s="53"/>
      <c r="F511" s="53"/>
      <c r="G511" s="52"/>
      <c r="H511" s="361"/>
      <c r="I511" s="356"/>
      <c r="J511" s="356"/>
      <c r="K511" s="356"/>
      <c r="L511" s="50" t="s">
        <v>105</v>
      </c>
      <c r="M511" s="51"/>
      <c r="N511" s="50" t="s">
        <v>104</v>
      </c>
      <c r="O511" s="49"/>
      <c r="P511" s="50" t="s">
        <v>103</v>
      </c>
      <c r="Q511" s="49"/>
      <c r="R511" s="50" t="s">
        <v>102</v>
      </c>
      <c r="S511" s="49"/>
      <c r="T511" s="50">
        <v>20</v>
      </c>
      <c r="U511" s="49"/>
      <c r="V511" s="50" t="s">
        <v>101</v>
      </c>
      <c r="W511" s="49"/>
      <c r="X511" s="50" t="s">
        <v>100</v>
      </c>
      <c r="Y511" s="49"/>
      <c r="Z511" s="50" t="s">
        <v>99</v>
      </c>
      <c r="AA511" s="49"/>
      <c r="AB511" s="14"/>
      <c r="AC511" s="49"/>
      <c r="AD511" s="14"/>
      <c r="AE511" s="56"/>
      <c r="AF511" s="357"/>
      <c r="AG511" s="357"/>
      <c r="AH511" s="47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0.45" customHeight="1" x14ac:dyDescent="0.2">
      <c r="B512" s="30"/>
      <c r="C512" s="338">
        <v>2</v>
      </c>
      <c r="D512" s="46"/>
      <c r="E512" s="45"/>
      <c r="F512" s="45"/>
      <c r="G512" s="44"/>
      <c r="H512" s="358"/>
      <c r="I512" s="342">
        <v>16</v>
      </c>
      <c r="J512" s="342">
        <v>7</v>
      </c>
      <c r="K512" s="342">
        <v>6</v>
      </c>
      <c r="L512" s="42" t="s">
        <v>131</v>
      </c>
      <c r="M512" s="115" t="s">
        <v>113</v>
      </c>
      <c r="N512" s="42" t="s">
        <v>129</v>
      </c>
      <c r="O512" s="41"/>
      <c r="P512" s="42" t="s">
        <v>128</v>
      </c>
      <c r="Q512" s="41"/>
      <c r="R512" s="42" t="s">
        <v>127</v>
      </c>
      <c r="S512" s="41"/>
      <c r="T512" s="42" t="s">
        <v>126</v>
      </c>
      <c r="U512" s="41"/>
      <c r="V512" s="42" t="s">
        <v>125</v>
      </c>
      <c r="W512" s="41"/>
      <c r="X512" s="42" t="s">
        <v>124</v>
      </c>
      <c r="Y512" s="41"/>
      <c r="Z512" s="42" t="s">
        <v>123</v>
      </c>
      <c r="AA512" s="41"/>
      <c r="AB512" s="40"/>
      <c r="AC512" s="41"/>
      <c r="AD512" s="40"/>
      <c r="AE512" s="39"/>
      <c r="AF512" s="346"/>
      <c r="AG512" s="346"/>
      <c r="AH512" s="38"/>
      <c r="AI512" s="9"/>
      <c r="AJ512" s="349">
        <f>SUMPRODUCT(LEN($M512:$AA515)-LEN(SUBSTITUTE($M512:$AA515,"A", "")))</f>
        <v>0</v>
      </c>
      <c r="AK512" s="352">
        <f>SUMPRODUCT(LEN($AD512:$AD515)-LEN(SUBSTITUTE($AD512:$AD515,"A", "")))</f>
        <v>0</v>
      </c>
      <c r="AL512" s="335">
        <f>SUMPRODUCT(LEN($AC512:$AC515)-LEN(SUBSTITUTE($AC512:$AC515,"A", "")))</f>
        <v>0</v>
      </c>
      <c r="AM512" s="349">
        <f>SUMPRODUCT(LEN($M512:$AA515)-LEN(SUBSTITUTE($M512:$AA515,"S", "")))</f>
        <v>0</v>
      </c>
      <c r="AN512" s="352">
        <f>SUMPRODUCT(LEN($AD512:$AD515)-LEN(SUBSTITUTE($AD512:$AD515,"S", "")))</f>
        <v>0</v>
      </c>
      <c r="AO512" s="335">
        <f>SUMPRODUCT(LEN($AC512:$AC515)-LEN(SUBSTITUTE($AC512:$AC515,"S", "")))</f>
        <v>0</v>
      </c>
      <c r="AP512" s="349">
        <f>SUMPRODUCT(LEN($M512:$AA515)-LEN(SUBSTITUTE($M512:$AA515,"F", "")))</f>
        <v>0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0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0.45" customHeight="1" thickBot="1" x14ac:dyDescent="0.25">
      <c r="B513" s="30"/>
      <c r="C513" s="339"/>
      <c r="D513" s="37"/>
      <c r="E513" s="36"/>
      <c r="F513" s="36"/>
      <c r="G513" s="35"/>
      <c r="H513" s="359"/>
      <c r="I513" s="343"/>
      <c r="J513" s="343"/>
      <c r="K513" s="343"/>
      <c r="L513" s="33" t="s">
        <v>122</v>
      </c>
      <c r="M513" s="55"/>
      <c r="N513" s="33" t="s">
        <v>121</v>
      </c>
      <c r="O513" s="32"/>
      <c r="P513" s="33" t="s">
        <v>120</v>
      </c>
      <c r="Q513" s="32"/>
      <c r="R513" s="33" t="s">
        <v>119</v>
      </c>
      <c r="S513" s="32"/>
      <c r="T513" s="33" t="s">
        <v>118</v>
      </c>
      <c r="U513" s="32"/>
      <c r="V513" s="33" t="s">
        <v>117</v>
      </c>
      <c r="W513" s="32"/>
      <c r="X513" s="33" t="s">
        <v>116</v>
      </c>
      <c r="Y513" s="32"/>
      <c r="Z513" s="33" t="s">
        <v>115</v>
      </c>
      <c r="AA513" s="32"/>
      <c r="AB513" s="31"/>
      <c r="AC513" s="32"/>
      <c r="AD513" s="31"/>
      <c r="AE513" s="22"/>
      <c r="AF513" s="347"/>
      <c r="AG513" s="347"/>
      <c r="AH513" s="21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0.45" customHeight="1" x14ac:dyDescent="0.2">
      <c r="B514" s="30"/>
      <c r="C514" s="340"/>
      <c r="D514" s="29"/>
      <c r="E514" s="28"/>
      <c r="F514" s="28"/>
      <c r="G514" s="27"/>
      <c r="H514" s="360"/>
      <c r="I514" s="344"/>
      <c r="J514" s="344"/>
      <c r="K514" s="344"/>
      <c r="L514" s="25" t="s">
        <v>114</v>
      </c>
      <c r="M514" s="114"/>
      <c r="N514" s="25" t="s">
        <v>112</v>
      </c>
      <c r="O514" s="24"/>
      <c r="P514" s="25" t="s">
        <v>111</v>
      </c>
      <c r="Q514" s="24"/>
      <c r="R514" s="25" t="s">
        <v>110</v>
      </c>
      <c r="S514" s="24"/>
      <c r="T514" s="25" t="s">
        <v>109</v>
      </c>
      <c r="U514" s="24"/>
      <c r="V514" s="25" t="s">
        <v>108</v>
      </c>
      <c r="W514" s="24"/>
      <c r="X514" s="25" t="s">
        <v>107</v>
      </c>
      <c r="Y514" s="24"/>
      <c r="Z514" s="25" t="s">
        <v>106</v>
      </c>
      <c r="AA514" s="24"/>
      <c r="AB514" s="23"/>
      <c r="AC514" s="24"/>
      <c r="AD514" s="23"/>
      <c r="AE514" s="22"/>
      <c r="AF514" s="347"/>
      <c r="AG514" s="347"/>
      <c r="AH514" s="21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1" customHeight="1" thickBot="1" x14ac:dyDescent="0.25">
      <c r="B515" s="30"/>
      <c r="C515" s="355"/>
      <c r="D515" s="54"/>
      <c r="E515" s="53"/>
      <c r="F515" s="53"/>
      <c r="G515" s="52"/>
      <c r="H515" s="361"/>
      <c r="I515" s="356"/>
      <c r="J515" s="356"/>
      <c r="K515" s="356"/>
      <c r="L515" s="50" t="s">
        <v>105</v>
      </c>
      <c r="M515" s="51"/>
      <c r="N515" s="50" t="s">
        <v>104</v>
      </c>
      <c r="O515" s="49"/>
      <c r="P515" s="50" t="s">
        <v>103</v>
      </c>
      <c r="Q515" s="49"/>
      <c r="R515" s="50" t="s">
        <v>102</v>
      </c>
      <c r="S515" s="49"/>
      <c r="T515" s="50">
        <v>20</v>
      </c>
      <c r="U515" s="49"/>
      <c r="V515" s="50" t="s">
        <v>101</v>
      </c>
      <c r="W515" s="49"/>
      <c r="X515" s="50" t="s">
        <v>100</v>
      </c>
      <c r="Y515" s="49"/>
      <c r="Z515" s="50" t="s">
        <v>99</v>
      </c>
      <c r="AA515" s="49"/>
      <c r="AB515" s="14"/>
      <c r="AC515" s="49"/>
      <c r="AD515" s="14"/>
      <c r="AE515" s="48"/>
      <c r="AF515" s="357"/>
      <c r="AG515" s="357"/>
      <c r="AH515" s="47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0.45" customHeight="1" x14ac:dyDescent="0.2">
      <c r="B516" s="30"/>
      <c r="C516" s="338">
        <v>3</v>
      </c>
      <c r="D516" s="46"/>
      <c r="E516" s="45"/>
      <c r="F516" s="45"/>
      <c r="G516" s="44"/>
      <c r="H516" s="358"/>
      <c r="I516" s="342">
        <v>15</v>
      </c>
      <c r="J516" s="342">
        <v>7</v>
      </c>
      <c r="K516" s="342">
        <v>4</v>
      </c>
      <c r="L516" s="42" t="s">
        <v>131</v>
      </c>
      <c r="M516" s="43" t="s">
        <v>132</v>
      </c>
      <c r="N516" s="42" t="s">
        <v>129</v>
      </c>
      <c r="O516" s="41"/>
      <c r="P516" s="42" t="s">
        <v>128</v>
      </c>
      <c r="Q516" s="41"/>
      <c r="R516" s="42" t="s">
        <v>127</v>
      </c>
      <c r="S516" s="41"/>
      <c r="T516" s="42" t="s">
        <v>126</v>
      </c>
      <c r="U516" s="41"/>
      <c r="V516" s="42" t="s">
        <v>125</v>
      </c>
      <c r="W516" s="41"/>
      <c r="X516" s="42" t="s">
        <v>124</v>
      </c>
      <c r="Y516" s="41"/>
      <c r="Z516" s="42" t="s">
        <v>123</v>
      </c>
      <c r="AA516" s="41"/>
      <c r="AB516" s="40"/>
      <c r="AC516" s="41"/>
      <c r="AD516" s="40"/>
      <c r="AE516" s="39"/>
      <c r="AF516" s="346"/>
      <c r="AG516" s="346"/>
      <c r="AH516" s="38"/>
      <c r="AI516" s="9"/>
      <c r="AJ516" s="349">
        <f>SUMPRODUCT(LEN($M516:$AA519)-LEN(SUBSTITUTE($M516:$AA519,"A", "")))</f>
        <v>1</v>
      </c>
      <c r="AK516" s="352">
        <f>SUMPRODUCT(LEN($AD516:$AD519)-LEN(SUBSTITUTE($AD516:$AD519,"A", "")))</f>
        <v>0</v>
      </c>
      <c r="AL516" s="335">
        <f>SUMPRODUCT(LEN($AC516:$AC519)-LEN(SUBSTITUTE($AC516:$AC519,"A", "")))</f>
        <v>0</v>
      </c>
      <c r="AM516" s="349">
        <f>SUMPRODUCT(LEN($M516:$AA519)-LEN(SUBSTITUTE($M516:$AA519,"S", "")))</f>
        <v>0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0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0.45" customHeight="1" thickBot="1" x14ac:dyDescent="0.25">
      <c r="B517" s="30"/>
      <c r="C517" s="339"/>
      <c r="D517" s="37"/>
      <c r="E517" s="36"/>
      <c r="F517" s="36"/>
      <c r="G517" s="35"/>
      <c r="H517" s="359"/>
      <c r="I517" s="343"/>
      <c r="J517" s="343"/>
      <c r="K517" s="343"/>
      <c r="L517" s="33" t="s">
        <v>122</v>
      </c>
      <c r="M517" s="34" t="s">
        <v>113</v>
      </c>
      <c r="N517" s="33" t="s">
        <v>121</v>
      </c>
      <c r="O517" s="32"/>
      <c r="P517" s="33" t="s">
        <v>120</v>
      </c>
      <c r="Q517" s="32"/>
      <c r="R517" s="33" t="s">
        <v>119</v>
      </c>
      <c r="S517" s="32"/>
      <c r="T517" s="33" t="s">
        <v>118</v>
      </c>
      <c r="U517" s="32"/>
      <c r="V517" s="33" t="s">
        <v>117</v>
      </c>
      <c r="W517" s="32"/>
      <c r="X517" s="33" t="s">
        <v>116</v>
      </c>
      <c r="Y517" s="32"/>
      <c r="Z517" s="33" t="s">
        <v>115</v>
      </c>
      <c r="AA517" s="32"/>
      <c r="AB517" s="31"/>
      <c r="AC517" s="32"/>
      <c r="AD517" s="31"/>
      <c r="AE517" s="22"/>
      <c r="AF517" s="347"/>
      <c r="AG517" s="347"/>
      <c r="AH517" s="21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0.45" customHeight="1" x14ac:dyDescent="0.2">
      <c r="B518" s="30"/>
      <c r="C518" s="340"/>
      <c r="D518" s="29"/>
      <c r="E518" s="28"/>
      <c r="F518" s="28"/>
      <c r="G518" s="27"/>
      <c r="H518" s="360"/>
      <c r="I518" s="344"/>
      <c r="J518" s="344"/>
      <c r="K518" s="344"/>
      <c r="L518" s="25" t="s">
        <v>114</v>
      </c>
      <c r="M518" s="26" t="s">
        <v>113</v>
      </c>
      <c r="N518" s="25" t="s">
        <v>112</v>
      </c>
      <c r="O518" s="24"/>
      <c r="P518" s="25" t="s">
        <v>111</v>
      </c>
      <c r="Q518" s="24"/>
      <c r="R518" s="25" t="s">
        <v>110</v>
      </c>
      <c r="S518" s="24"/>
      <c r="T518" s="25" t="s">
        <v>109</v>
      </c>
      <c r="U518" s="24"/>
      <c r="V518" s="25" t="s">
        <v>108</v>
      </c>
      <c r="W518" s="24"/>
      <c r="X518" s="25" t="s">
        <v>107</v>
      </c>
      <c r="Y518" s="24"/>
      <c r="Z518" s="25" t="s">
        <v>106</v>
      </c>
      <c r="AA518" s="24"/>
      <c r="AB518" s="23"/>
      <c r="AC518" s="24"/>
      <c r="AD518" s="23"/>
      <c r="AE518" s="22"/>
      <c r="AF518" s="347"/>
      <c r="AG518" s="347"/>
      <c r="AH518" s="21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1" customHeight="1" thickBot="1" x14ac:dyDescent="0.25">
      <c r="B519" s="20"/>
      <c r="C519" s="341"/>
      <c r="D519" s="19"/>
      <c r="E519" s="18"/>
      <c r="F519" s="18"/>
      <c r="G519" s="17"/>
      <c r="H519" s="361"/>
      <c r="I519" s="345"/>
      <c r="J519" s="345"/>
      <c r="K519" s="345"/>
      <c r="L519" s="15" t="s">
        <v>105</v>
      </c>
      <c r="M519" s="16"/>
      <c r="N519" s="15" t="s">
        <v>104</v>
      </c>
      <c r="O519" s="13"/>
      <c r="P519" s="15" t="s">
        <v>103</v>
      </c>
      <c r="Q519" s="13"/>
      <c r="R519" s="15" t="s">
        <v>102</v>
      </c>
      <c r="S519" s="13"/>
      <c r="T519" s="15">
        <v>20</v>
      </c>
      <c r="U519" s="13"/>
      <c r="V519" s="15" t="s">
        <v>101</v>
      </c>
      <c r="W519" s="13"/>
      <c r="X519" s="15" t="s">
        <v>100</v>
      </c>
      <c r="Y519" s="13"/>
      <c r="Z519" s="15" t="s">
        <v>99</v>
      </c>
      <c r="AA519" s="13"/>
      <c r="AB519" s="14"/>
      <c r="AC519" s="13"/>
      <c r="AD519" s="12"/>
      <c r="AE519" s="11"/>
      <c r="AF519" s="348"/>
      <c r="AG519" s="348"/>
      <c r="AH519" s="10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112" t="s">
        <v>170</v>
      </c>
      <c r="F520" s="111"/>
      <c r="G520" s="110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107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96">
        <v>160</v>
      </c>
      <c r="E521" s="369">
        <v>242.11</v>
      </c>
      <c r="F521" s="370"/>
      <c r="G521" s="371"/>
      <c r="H521" s="95" t="s">
        <v>139</v>
      </c>
      <c r="I521" s="94"/>
      <c r="J521" s="94"/>
      <c r="K521" s="93"/>
      <c r="L521" s="92"/>
      <c r="M521" s="88"/>
      <c r="N521" s="92"/>
      <c r="O521" s="89"/>
      <c r="P521" s="92"/>
      <c r="Q521" s="89"/>
      <c r="R521" s="92"/>
      <c r="S521" s="89"/>
      <c r="T521" s="92"/>
      <c r="U521" s="89"/>
      <c r="V521" s="92"/>
      <c r="W521" s="89"/>
      <c r="X521" s="92"/>
      <c r="Y521" s="89"/>
      <c r="Z521" s="92"/>
      <c r="AA521" s="91"/>
      <c r="AB521" s="90" t="s">
        <v>138</v>
      </c>
      <c r="AC521" s="89"/>
      <c r="AD521" s="89"/>
      <c r="AE521" s="88"/>
      <c r="AF521" s="87"/>
      <c r="AG521" s="87"/>
      <c r="AH521" s="67"/>
      <c r="AI521" s="86" t="s">
        <v>137</v>
      </c>
      <c r="AJ521" s="85">
        <f t="shared" ref="AJ521:BB521" si="68">SUM(AJ523:AJ534)</f>
        <v>0</v>
      </c>
      <c r="AK521" s="84">
        <f t="shared" si="68"/>
        <v>0</v>
      </c>
      <c r="AL521" s="83">
        <f t="shared" si="68"/>
        <v>0</v>
      </c>
      <c r="AM521" s="85">
        <f t="shared" si="68"/>
        <v>0</v>
      </c>
      <c r="AN521" s="84">
        <f t="shared" si="68"/>
        <v>0</v>
      </c>
      <c r="AO521" s="83">
        <f t="shared" si="68"/>
        <v>0</v>
      </c>
      <c r="AP521" s="85">
        <f t="shared" si="68"/>
        <v>0</v>
      </c>
      <c r="AQ521" s="84">
        <f t="shared" si="68"/>
        <v>0</v>
      </c>
      <c r="AR521" s="83">
        <f t="shared" si="68"/>
        <v>0</v>
      </c>
      <c r="AS521" s="85">
        <f t="shared" si="68"/>
        <v>0</v>
      </c>
      <c r="AT521" s="84">
        <f t="shared" si="68"/>
        <v>0</v>
      </c>
      <c r="AU521" s="83">
        <f t="shared" si="68"/>
        <v>0</v>
      </c>
      <c r="AV521" s="85">
        <f t="shared" si="68"/>
        <v>0</v>
      </c>
      <c r="AW521" s="84">
        <f t="shared" si="68"/>
        <v>0</v>
      </c>
      <c r="AX521" s="83">
        <f t="shared" si="68"/>
        <v>0</v>
      </c>
      <c r="AY521" s="82">
        <f t="shared" si="68"/>
        <v>0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0</v>
      </c>
      <c r="BG521" s="5">
        <f>SUM(AM521:AO521,AY521)/$BG$5</f>
        <v>0</v>
      </c>
      <c r="BH521" s="5">
        <f>SUM(AP521:AR521,AZ521)/$BG$5</f>
        <v>0</v>
      </c>
      <c r="BI521" s="5">
        <f>SUM(AS521:AU521,BA521)/$BG$5</f>
        <v>0</v>
      </c>
      <c r="BJ521" s="5">
        <f>SUM(AV521:AX521,BB521)/$BG$5</f>
        <v>0</v>
      </c>
    </row>
    <row r="522" spans="2:62" ht="37.5" thickBot="1" x14ac:dyDescent="0.3">
      <c r="B522" s="78"/>
      <c r="C522" s="77"/>
      <c r="D522" s="76"/>
      <c r="E522" s="75"/>
      <c r="F522" s="75"/>
      <c r="G522" s="74"/>
      <c r="H522" s="73"/>
      <c r="I522" s="70"/>
      <c r="J522" s="70"/>
      <c r="K522" s="72"/>
      <c r="L522" s="70"/>
      <c r="M522" s="69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1"/>
      <c r="AC522" s="70"/>
      <c r="AD522" s="70"/>
      <c r="AE522" s="69"/>
      <c r="AF522" s="68"/>
      <c r="AG522" s="68"/>
      <c r="AH522" s="67"/>
      <c r="AI522" s="66" t="s">
        <v>135</v>
      </c>
      <c r="AJ522" s="65">
        <f t="shared" ref="AJ522:BB522" si="69">AJ521/3</f>
        <v>0</v>
      </c>
      <c r="AK522" s="64">
        <f t="shared" si="69"/>
        <v>0</v>
      </c>
      <c r="AL522" s="63">
        <f t="shared" si="69"/>
        <v>0</v>
      </c>
      <c r="AM522" s="65">
        <f t="shared" si="69"/>
        <v>0</v>
      </c>
      <c r="AN522" s="64">
        <f t="shared" si="69"/>
        <v>0</v>
      </c>
      <c r="AO522" s="63">
        <f t="shared" si="69"/>
        <v>0</v>
      </c>
      <c r="AP522" s="65">
        <f t="shared" si="69"/>
        <v>0</v>
      </c>
      <c r="AQ522" s="64">
        <f t="shared" si="69"/>
        <v>0</v>
      </c>
      <c r="AR522" s="63">
        <f t="shared" si="69"/>
        <v>0</v>
      </c>
      <c r="AS522" s="65">
        <f t="shared" si="69"/>
        <v>0</v>
      </c>
      <c r="AT522" s="64">
        <f t="shared" si="69"/>
        <v>0</v>
      </c>
      <c r="AU522" s="63">
        <f t="shared" si="69"/>
        <v>0</v>
      </c>
      <c r="AV522" s="65">
        <f t="shared" si="69"/>
        <v>0</v>
      </c>
      <c r="AW522" s="64">
        <f t="shared" si="69"/>
        <v>0</v>
      </c>
      <c r="AX522" s="63">
        <f t="shared" si="69"/>
        <v>0</v>
      </c>
      <c r="AY522" s="62">
        <f t="shared" si="69"/>
        <v>0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0.45" customHeight="1" x14ac:dyDescent="0.2">
      <c r="B523" s="30"/>
      <c r="C523" s="338">
        <v>1</v>
      </c>
      <c r="D523" s="46"/>
      <c r="E523" s="45"/>
      <c r="F523" s="45"/>
      <c r="G523" s="44"/>
      <c r="H523" s="358" t="s">
        <v>133</v>
      </c>
      <c r="I523" s="342">
        <v>11</v>
      </c>
      <c r="J523" s="342">
        <v>6</v>
      </c>
      <c r="K523" s="342" t="s">
        <v>95</v>
      </c>
      <c r="L523" s="42" t="s">
        <v>131</v>
      </c>
      <c r="M523" s="43"/>
      <c r="N523" s="42" t="s">
        <v>129</v>
      </c>
      <c r="O523" s="41"/>
      <c r="P523" s="42" t="s">
        <v>128</v>
      </c>
      <c r="Q523" s="41"/>
      <c r="R523" s="42" t="s">
        <v>127</v>
      </c>
      <c r="S523" s="41"/>
      <c r="T523" s="42" t="s">
        <v>126</v>
      </c>
      <c r="U523" s="41"/>
      <c r="V523" s="42" t="s">
        <v>125</v>
      </c>
      <c r="W523" s="41"/>
      <c r="X523" s="42" t="s">
        <v>124</v>
      </c>
      <c r="Y523" s="41"/>
      <c r="Z523" s="42" t="s">
        <v>123</v>
      </c>
      <c r="AA523" s="41"/>
      <c r="AB523" s="40"/>
      <c r="AC523" s="41"/>
      <c r="AD523" s="40"/>
      <c r="AE523" s="58"/>
      <c r="AF523" s="346"/>
      <c r="AG523" s="346"/>
      <c r="AH523" s="38"/>
      <c r="AI523" s="9"/>
      <c r="AJ523" s="349">
        <f>SUMPRODUCT(LEN($M523:$AA526)-LEN(SUBSTITUTE($M523:$AA526,"A", "")))</f>
        <v>0</v>
      </c>
      <c r="AK523" s="352">
        <f>SUMPRODUCT(LEN($AD523:$AD526)-LEN(SUBSTITUTE($AD523:$AD526,"A", "")))</f>
        <v>0</v>
      </c>
      <c r="AL523" s="335">
        <f>SUMPRODUCT(LEN($AC523:$AC526)-LEN(SUBSTITUTE($AC523:$AC526,"A", "")))</f>
        <v>0</v>
      </c>
      <c r="AM523" s="349">
        <f>SUMPRODUCT(LEN($M523:$AA526)-LEN(SUBSTITUTE($M523:$AA526,"S", "")))</f>
        <v>0</v>
      </c>
      <c r="AN523" s="352">
        <f>SUMPRODUCT(LEN($AD523:$AD526)-LEN(SUBSTITUTE($AD523:$AD526,"S", "")))</f>
        <v>0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0</v>
      </c>
      <c r="AT523" s="352">
        <f>SUMPRODUCT(LEN($AD523:$AD526)-LEN(SUBSTITUTE($AD523:$AD526,"G", "")))</f>
        <v>0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0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0.45" customHeight="1" thickBot="1" x14ac:dyDescent="0.25">
      <c r="B524" s="30"/>
      <c r="C524" s="339"/>
      <c r="D524" s="37"/>
      <c r="E524" s="36"/>
      <c r="F524" s="36"/>
      <c r="G524" s="35"/>
      <c r="H524" s="359"/>
      <c r="I524" s="343"/>
      <c r="J524" s="343"/>
      <c r="K524" s="343"/>
      <c r="L524" s="33" t="s">
        <v>122</v>
      </c>
      <c r="M524" s="55"/>
      <c r="N524" s="33" t="s">
        <v>121</v>
      </c>
      <c r="O524" s="32"/>
      <c r="P524" s="33" t="s">
        <v>120</v>
      </c>
      <c r="Q524" s="32"/>
      <c r="R524" s="33" t="s">
        <v>119</v>
      </c>
      <c r="S524" s="32"/>
      <c r="T524" s="33" t="s">
        <v>118</v>
      </c>
      <c r="U524" s="32"/>
      <c r="V524" s="33" t="s">
        <v>117</v>
      </c>
      <c r="W524" s="32"/>
      <c r="X524" s="33" t="s">
        <v>116</v>
      </c>
      <c r="Y524" s="32"/>
      <c r="Z524" s="33" t="s">
        <v>115</v>
      </c>
      <c r="AA524" s="32"/>
      <c r="AB524" s="31"/>
      <c r="AC524" s="32"/>
      <c r="AD524" s="31"/>
      <c r="AE524" s="57"/>
      <c r="AF524" s="347"/>
      <c r="AG524" s="347"/>
      <c r="AH524" s="21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0.45" customHeight="1" x14ac:dyDescent="0.2">
      <c r="B525" s="30"/>
      <c r="C525" s="340"/>
      <c r="D525" s="29"/>
      <c r="E525" s="28"/>
      <c r="F525" s="28"/>
      <c r="G525" s="27"/>
      <c r="H525" s="360">
        <v>160</v>
      </c>
      <c r="I525" s="344"/>
      <c r="J525" s="344"/>
      <c r="K525" s="344"/>
      <c r="L525" s="25" t="s">
        <v>114</v>
      </c>
      <c r="M525" s="114"/>
      <c r="N525" s="25" t="s">
        <v>112</v>
      </c>
      <c r="O525" s="24"/>
      <c r="P525" s="25" t="s">
        <v>111</v>
      </c>
      <c r="Q525" s="24"/>
      <c r="R525" s="25" t="s">
        <v>110</v>
      </c>
      <c r="S525" s="24"/>
      <c r="T525" s="25" t="s">
        <v>109</v>
      </c>
      <c r="U525" s="24"/>
      <c r="V525" s="25" t="s">
        <v>108</v>
      </c>
      <c r="W525" s="24"/>
      <c r="X525" s="25" t="s">
        <v>107</v>
      </c>
      <c r="Y525" s="24"/>
      <c r="Z525" s="25" t="s">
        <v>106</v>
      </c>
      <c r="AA525" s="24"/>
      <c r="AB525" s="23"/>
      <c r="AC525" s="24"/>
      <c r="AD525" s="23"/>
      <c r="AE525" s="57"/>
      <c r="AF525" s="347"/>
      <c r="AG525" s="347"/>
      <c r="AH525" s="21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1" customHeight="1" thickBot="1" x14ac:dyDescent="0.25">
      <c r="B526" s="30"/>
      <c r="C526" s="355"/>
      <c r="D526" s="54"/>
      <c r="E526" s="53"/>
      <c r="F526" s="53"/>
      <c r="G526" s="52"/>
      <c r="H526" s="361"/>
      <c r="I526" s="356"/>
      <c r="J526" s="356"/>
      <c r="K526" s="356"/>
      <c r="L526" s="50" t="s">
        <v>105</v>
      </c>
      <c r="M526" s="51"/>
      <c r="N526" s="50" t="s">
        <v>104</v>
      </c>
      <c r="O526" s="49"/>
      <c r="P526" s="50" t="s">
        <v>103</v>
      </c>
      <c r="Q526" s="49"/>
      <c r="R526" s="50" t="s">
        <v>102</v>
      </c>
      <c r="S526" s="49"/>
      <c r="T526" s="50">
        <v>20</v>
      </c>
      <c r="U526" s="49"/>
      <c r="V526" s="50" t="s">
        <v>101</v>
      </c>
      <c r="W526" s="49"/>
      <c r="X526" s="50" t="s">
        <v>100</v>
      </c>
      <c r="Y526" s="49"/>
      <c r="Z526" s="50" t="s">
        <v>99</v>
      </c>
      <c r="AA526" s="49"/>
      <c r="AB526" s="14"/>
      <c r="AC526" s="49"/>
      <c r="AD526" s="14"/>
      <c r="AE526" s="56"/>
      <c r="AF526" s="357"/>
      <c r="AG526" s="357"/>
      <c r="AH526" s="47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0.45" customHeight="1" x14ac:dyDescent="0.2">
      <c r="B527" s="30"/>
      <c r="C527" s="338">
        <v>2</v>
      </c>
      <c r="D527" s="46"/>
      <c r="E527" s="45"/>
      <c r="F527" s="45"/>
      <c r="G527" s="44"/>
      <c r="H527" s="358"/>
      <c r="I527" s="342">
        <v>13</v>
      </c>
      <c r="J527" s="342">
        <v>6</v>
      </c>
      <c r="K527" s="342">
        <v>4</v>
      </c>
      <c r="L527" s="42" t="s">
        <v>131</v>
      </c>
      <c r="M527" s="115" t="s">
        <v>113</v>
      </c>
      <c r="N527" s="42" t="s">
        <v>129</v>
      </c>
      <c r="O527" s="41"/>
      <c r="P527" s="42" t="s">
        <v>128</v>
      </c>
      <c r="Q527" s="41"/>
      <c r="R527" s="42" t="s">
        <v>127</v>
      </c>
      <c r="S527" s="41"/>
      <c r="T527" s="42" t="s">
        <v>126</v>
      </c>
      <c r="U527" s="41"/>
      <c r="V527" s="42" t="s">
        <v>125</v>
      </c>
      <c r="W527" s="41"/>
      <c r="X527" s="42" t="s">
        <v>124</v>
      </c>
      <c r="Y527" s="41"/>
      <c r="Z527" s="42" t="s">
        <v>123</v>
      </c>
      <c r="AA527" s="41"/>
      <c r="AB527" s="40"/>
      <c r="AC527" s="41"/>
      <c r="AD527" s="40"/>
      <c r="AE527" s="39"/>
      <c r="AF527" s="346"/>
      <c r="AG527" s="346"/>
      <c r="AH527" s="38"/>
      <c r="AI527" s="9"/>
      <c r="AJ527" s="349">
        <f>SUMPRODUCT(LEN($M527:$AA530)-LEN(SUBSTITUTE($M527:$AA530,"A", "")))</f>
        <v>0</v>
      </c>
      <c r="AK527" s="352">
        <f>SUMPRODUCT(LEN($AD527:$AD530)-LEN(SUBSTITUTE($AD527:$AD530,"A", "")))</f>
        <v>0</v>
      </c>
      <c r="AL527" s="335">
        <f>SUMPRODUCT(LEN($AC527:$AC530)-LEN(SUBSTITUTE($AC527:$AC530,"A", "")))</f>
        <v>0</v>
      </c>
      <c r="AM527" s="349">
        <f>SUMPRODUCT(LEN($M527:$AA530)-LEN(SUBSTITUTE($M527:$AA530,"S", "")))</f>
        <v>0</v>
      </c>
      <c r="AN527" s="352">
        <f>SUMPRODUCT(LEN($AD527:$AD530)-LEN(SUBSTITUTE($AD527:$AD530,"S", "")))</f>
        <v>0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0</v>
      </c>
      <c r="AT527" s="352">
        <f>SUMPRODUCT(LEN($AD527:$AD530)-LEN(SUBSTITUTE($AD527:$AD530,"G", "")))</f>
        <v>0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0.45" customHeight="1" thickBot="1" x14ac:dyDescent="0.25">
      <c r="B528" s="30"/>
      <c r="C528" s="339"/>
      <c r="D528" s="37"/>
      <c r="E528" s="36"/>
      <c r="F528" s="36"/>
      <c r="G528" s="35"/>
      <c r="H528" s="359"/>
      <c r="I528" s="343"/>
      <c r="J528" s="343"/>
      <c r="K528" s="343"/>
      <c r="L528" s="33" t="s">
        <v>122</v>
      </c>
      <c r="M528" s="34" t="s">
        <v>113</v>
      </c>
      <c r="N528" s="33" t="s">
        <v>121</v>
      </c>
      <c r="O528" s="32"/>
      <c r="P528" s="33" t="s">
        <v>120</v>
      </c>
      <c r="Q528" s="32"/>
      <c r="R528" s="33" t="s">
        <v>119</v>
      </c>
      <c r="S528" s="32"/>
      <c r="T528" s="33" t="s">
        <v>118</v>
      </c>
      <c r="U528" s="32"/>
      <c r="V528" s="33" t="s">
        <v>117</v>
      </c>
      <c r="W528" s="32"/>
      <c r="X528" s="33" t="s">
        <v>116</v>
      </c>
      <c r="Y528" s="32"/>
      <c r="Z528" s="33" t="s">
        <v>115</v>
      </c>
      <c r="AA528" s="32"/>
      <c r="AB528" s="31"/>
      <c r="AC528" s="32"/>
      <c r="AD528" s="31"/>
      <c r="AE528" s="22"/>
      <c r="AF528" s="347"/>
      <c r="AG528" s="347"/>
      <c r="AH528" s="21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0.45" customHeight="1" x14ac:dyDescent="0.2">
      <c r="B529" s="30"/>
      <c r="C529" s="340"/>
      <c r="D529" s="29"/>
      <c r="E529" s="28"/>
      <c r="F529" s="28"/>
      <c r="G529" s="27"/>
      <c r="H529" s="360"/>
      <c r="I529" s="344"/>
      <c r="J529" s="344"/>
      <c r="K529" s="344"/>
      <c r="L529" s="25" t="s">
        <v>114</v>
      </c>
      <c r="M529" s="114"/>
      <c r="N529" s="25" t="s">
        <v>112</v>
      </c>
      <c r="O529" s="24"/>
      <c r="P529" s="25" t="s">
        <v>111</v>
      </c>
      <c r="Q529" s="24"/>
      <c r="R529" s="25" t="s">
        <v>110</v>
      </c>
      <c r="S529" s="24"/>
      <c r="T529" s="25" t="s">
        <v>109</v>
      </c>
      <c r="U529" s="24"/>
      <c r="V529" s="25" t="s">
        <v>108</v>
      </c>
      <c r="W529" s="24"/>
      <c r="X529" s="25" t="s">
        <v>107</v>
      </c>
      <c r="Y529" s="24"/>
      <c r="Z529" s="25" t="s">
        <v>106</v>
      </c>
      <c r="AA529" s="24"/>
      <c r="AB529" s="23"/>
      <c r="AC529" s="24"/>
      <c r="AD529" s="23"/>
      <c r="AE529" s="22"/>
      <c r="AF529" s="347"/>
      <c r="AG529" s="347"/>
      <c r="AH529" s="21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1" customHeight="1" thickBot="1" x14ac:dyDescent="0.25">
      <c r="B530" s="30"/>
      <c r="C530" s="355"/>
      <c r="D530" s="54"/>
      <c r="E530" s="53"/>
      <c r="F530" s="53"/>
      <c r="G530" s="52"/>
      <c r="H530" s="361"/>
      <c r="I530" s="356"/>
      <c r="J530" s="356"/>
      <c r="K530" s="356"/>
      <c r="L530" s="50" t="s">
        <v>105</v>
      </c>
      <c r="M530" s="51"/>
      <c r="N530" s="50" t="s">
        <v>104</v>
      </c>
      <c r="O530" s="49"/>
      <c r="P530" s="50" t="s">
        <v>103</v>
      </c>
      <c r="Q530" s="49"/>
      <c r="R530" s="50" t="s">
        <v>102</v>
      </c>
      <c r="S530" s="49"/>
      <c r="T530" s="50">
        <v>20</v>
      </c>
      <c r="U530" s="49"/>
      <c r="V530" s="50" t="s">
        <v>101</v>
      </c>
      <c r="W530" s="49"/>
      <c r="X530" s="50" t="s">
        <v>100</v>
      </c>
      <c r="Y530" s="49"/>
      <c r="Z530" s="50" t="s">
        <v>99</v>
      </c>
      <c r="AA530" s="49"/>
      <c r="AB530" s="14"/>
      <c r="AC530" s="49"/>
      <c r="AD530" s="14"/>
      <c r="AE530" s="48"/>
      <c r="AF530" s="357"/>
      <c r="AG530" s="357"/>
      <c r="AH530" s="47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0.45" customHeight="1" x14ac:dyDescent="0.2">
      <c r="B531" s="30"/>
      <c r="C531" s="338">
        <v>3</v>
      </c>
      <c r="D531" s="46"/>
      <c r="E531" s="45"/>
      <c r="F531" s="45"/>
      <c r="G531" s="44"/>
      <c r="H531" s="358"/>
      <c r="I531" s="342">
        <v>10</v>
      </c>
      <c r="J531" s="342">
        <v>7</v>
      </c>
      <c r="K531" s="342" t="s">
        <v>95</v>
      </c>
      <c r="L531" s="42" t="s">
        <v>131</v>
      </c>
      <c r="M531" s="43"/>
      <c r="N531" s="42" t="s">
        <v>129</v>
      </c>
      <c r="O531" s="41"/>
      <c r="P531" s="42" t="s">
        <v>128</v>
      </c>
      <c r="Q531" s="41"/>
      <c r="R531" s="42" t="s">
        <v>127</v>
      </c>
      <c r="S531" s="41"/>
      <c r="T531" s="42" t="s">
        <v>126</v>
      </c>
      <c r="U531" s="41"/>
      <c r="V531" s="42" t="s">
        <v>125</v>
      </c>
      <c r="W531" s="41"/>
      <c r="X531" s="42" t="s">
        <v>124</v>
      </c>
      <c r="Y531" s="41"/>
      <c r="Z531" s="42" t="s">
        <v>123</v>
      </c>
      <c r="AA531" s="41"/>
      <c r="AB531" s="40"/>
      <c r="AC531" s="41"/>
      <c r="AD531" s="40"/>
      <c r="AE531" s="39"/>
      <c r="AF531" s="346"/>
      <c r="AG531" s="346"/>
      <c r="AH531" s="38"/>
      <c r="AI531" s="9"/>
      <c r="AJ531" s="349">
        <f>SUMPRODUCT(LEN($M531:$AA534)-LEN(SUBSTITUTE($M531:$AA534,"A", "")))</f>
        <v>0</v>
      </c>
      <c r="AK531" s="352">
        <f>SUMPRODUCT(LEN($AD531:$AD534)-LEN(SUBSTITUTE($AD531:$AD534,"A", "")))</f>
        <v>0</v>
      </c>
      <c r="AL531" s="335">
        <f>SUMPRODUCT(LEN($AC531:$AC534)-LEN(SUBSTITUTE($AC531:$AC534,"A", "")))</f>
        <v>0</v>
      </c>
      <c r="AM531" s="349">
        <f>SUMPRODUCT(LEN($M531:$AA534)-LEN(SUBSTITUTE($M531:$AA534,"S", "")))</f>
        <v>0</v>
      </c>
      <c r="AN531" s="352">
        <f>SUMPRODUCT(LEN($AD531:$AD534)-LEN(SUBSTITUTE($AD531:$AD534,"S", "")))</f>
        <v>0</v>
      </c>
      <c r="AO531" s="335">
        <f>SUMPRODUCT(LEN($AC531:$AC534)-LEN(SUBSTITUTE($AC531:$AC534,"S", "")))</f>
        <v>0</v>
      </c>
      <c r="AP531" s="349">
        <f>SUMPRODUCT(LEN($M531:$AA534)-LEN(SUBSTITUTE($M531:$AA534,"F", "")))</f>
        <v>0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0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0.45" customHeight="1" thickBot="1" x14ac:dyDescent="0.25">
      <c r="B532" s="30"/>
      <c r="C532" s="339"/>
      <c r="D532" s="37"/>
      <c r="E532" s="36"/>
      <c r="F532" s="36"/>
      <c r="G532" s="35"/>
      <c r="H532" s="359"/>
      <c r="I532" s="343"/>
      <c r="J532" s="343"/>
      <c r="K532" s="343"/>
      <c r="L532" s="33" t="s">
        <v>122</v>
      </c>
      <c r="M532" s="55"/>
      <c r="N532" s="33" t="s">
        <v>121</v>
      </c>
      <c r="O532" s="32"/>
      <c r="P532" s="33" t="s">
        <v>120</v>
      </c>
      <c r="Q532" s="32"/>
      <c r="R532" s="33" t="s">
        <v>119</v>
      </c>
      <c r="S532" s="32"/>
      <c r="T532" s="33" t="s">
        <v>118</v>
      </c>
      <c r="U532" s="32"/>
      <c r="V532" s="33" t="s">
        <v>117</v>
      </c>
      <c r="W532" s="32"/>
      <c r="X532" s="33" t="s">
        <v>116</v>
      </c>
      <c r="Y532" s="32"/>
      <c r="Z532" s="33" t="s">
        <v>115</v>
      </c>
      <c r="AA532" s="32"/>
      <c r="AB532" s="31"/>
      <c r="AC532" s="32"/>
      <c r="AD532" s="31"/>
      <c r="AE532" s="22"/>
      <c r="AF532" s="347"/>
      <c r="AG532" s="347"/>
      <c r="AH532" s="21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0.45" customHeight="1" x14ac:dyDescent="0.2">
      <c r="B533" s="30"/>
      <c r="C533" s="340"/>
      <c r="D533" s="29"/>
      <c r="E533" s="28"/>
      <c r="F533" s="28"/>
      <c r="G533" s="27"/>
      <c r="H533" s="360"/>
      <c r="I533" s="344"/>
      <c r="J533" s="344"/>
      <c r="K533" s="344"/>
      <c r="L533" s="25" t="s">
        <v>114</v>
      </c>
      <c r="M533" s="114"/>
      <c r="N533" s="25" t="s">
        <v>112</v>
      </c>
      <c r="O533" s="24"/>
      <c r="P533" s="25" t="s">
        <v>111</v>
      </c>
      <c r="Q533" s="24"/>
      <c r="R533" s="25" t="s">
        <v>110</v>
      </c>
      <c r="S533" s="24"/>
      <c r="T533" s="25" t="s">
        <v>109</v>
      </c>
      <c r="U533" s="24"/>
      <c r="V533" s="25" t="s">
        <v>108</v>
      </c>
      <c r="W533" s="24"/>
      <c r="X533" s="25" t="s">
        <v>107</v>
      </c>
      <c r="Y533" s="24"/>
      <c r="Z533" s="25" t="s">
        <v>106</v>
      </c>
      <c r="AA533" s="24"/>
      <c r="AB533" s="23"/>
      <c r="AC533" s="24"/>
      <c r="AD533" s="23"/>
      <c r="AE533" s="22"/>
      <c r="AF533" s="347"/>
      <c r="AG533" s="347"/>
      <c r="AH533" s="21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1" customHeight="1" thickBot="1" x14ac:dyDescent="0.25">
      <c r="B534" s="20"/>
      <c r="C534" s="341"/>
      <c r="D534" s="19"/>
      <c r="E534" s="18"/>
      <c r="F534" s="18"/>
      <c r="G534" s="17"/>
      <c r="H534" s="361"/>
      <c r="I534" s="345"/>
      <c r="J534" s="345"/>
      <c r="K534" s="345"/>
      <c r="L534" s="15" t="s">
        <v>105</v>
      </c>
      <c r="M534" s="16"/>
      <c r="N534" s="15" t="s">
        <v>104</v>
      </c>
      <c r="O534" s="13"/>
      <c r="P534" s="15" t="s">
        <v>103</v>
      </c>
      <c r="Q534" s="13"/>
      <c r="R534" s="15" t="s">
        <v>102</v>
      </c>
      <c r="S534" s="13"/>
      <c r="T534" s="15">
        <v>20</v>
      </c>
      <c r="U534" s="13"/>
      <c r="V534" s="15" t="s">
        <v>101</v>
      </c>
      <c r="W534" s="13"/>
      <c r="X534" s="15" t="s">
        <v>100</v>
      </c>
      <c r="Y534" s="13"/>
      <c r="Z534" s="15" t="s">
        <v>99</v>
      </c>
      <c r="AA534" s="13"/>
      <c r="AB534" s="14"/>
      <c r="AC534" s="13"/>
      <c r="AD534" s="12"/>
      <c r="AE534" s="11"/>
      <c r="AF534" s="348"/>
      <c r="AG534" s="348"/>
      <c r="AH534" s="10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112" t="s">
        <v>170</v>
      </c>
      <c r="F535" s="111"/>
      <c r="G535" s="110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107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96">
        <v>160</v>
      </c>
      <c r="E536" s="369">
        <v>444.71</v>
      </c>
      <c r="F536" s="370"/>
      <c r="G536" s="371"/>
      <c r="H536" s="95" t="s">
        <v>139</v>
      </c>
      <c r="I536" s="94"/>
      <c r="J536" s="94"/>
      <c r="K536" s="93"/>
      <c r="L536" s="92"/>
      <c r="M536" s="88"/>
      <c r="N536" s="92"/>
      <c r="O536" s="89"/>
      <c r="P536" s="92"/>
      <c r="Q536" s="89"/>
      <c r="R536" s="92"/>
      <c r="S536" s="89"/>
      <c r="T536" s="92"/>
      <c r="U536" s="89"/>
      <c r="V536" s="92"/>
      <c r="W536" s="89"/>
      <c r="X536" s="92"/>
      <c r="Y536" s="89"/>
      <c r="Z536" s="92"/>
      <c r="AA536" s="91"/>
      <c r="AB536" s="90" t="s">
        <v>138</v>
      </c>
      <c r="AC536" s="89"/>
      <c r="AD536" s="89"/>
      <c r="AE536" s="88"/>
      <c r="AF536" s="87"/>
      <c r="AG536" s="87"/>
      <c r="AH536" s="67"/>
      <c r="AI536" s="86" t="s">
        <v>137</v>
      </c>
      <c r="AJ536" s="85">
        <f t="shared" ref="AJ536:BB536" si="70">SUM(AJ538:AJ549)</f>
        <v>3</v>
      </c>
      <c r="AK536" s="84">
        <f t="shared" si="70"/>
        <v>0</v>
      </c>
      <c r="AL536" s="83">
        <f t="shared" si="70"/>
        <v>0</v>
      </c>
      <c r="AM536" s="85">
        <f t="shared" si="70"/>
        <v>0</v>
      </c>
      <c r="AN536" s="84">
        <f t="shared" si="70"/>
        <v>0</v>
      </c>
      <c r="AO536" s="83">
        <f t="shared" si="70"/>
        <v>0</v>
      </c>
      <c r="AP536" s="85">
        <f t="shared" si="70"/>
        <v>0</v>
      </c>
      <c r="AQ536" s="84">
        <f t="shared" si="70"/>
        <v>0</v>
      </c>
      <c r="AR536" s="83">
        <f t="shared" si="70"/>
        <v>0</v>
      </c>
      <c r="AS536" s="85">
        <f t="shared" si="70"/>
        <v>0</v>
      </c>
      <c r="AT536" s="84">
        <f t="shared" si="70"/>
        <v>0</v>
      </c>
      <c r="AU536" s="83">
        <f t="shared" si="70"/>
        <v>0</v>
      </c>
      <c r="AV536" s="85">
        <f t="shared" si="70"/>
        <v>0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0</v>
      </c>
      <c r="BA536" s="81">
        <f t="shared" si="70"/>
        <v>0</v>
      </c>
      <c r="BB536" s="80">
        <f t="shared" si="70"/>
        <v>0</v>
      </c>
      <c r="BC536" s="79" t="s">
        <v>136</v>
      </c>
      <c r="BF536" s="5">
        <f>SUM(AJ536:AL536)/$BG$5</f>
        <v>1</v>
      </c>
      <c r="BG536" s="5">
        <f>SUM(AM536:AO536,AY536)/$BG$5</f>
        <v>0</v>
      </c>
      <c r="BH536" s="5">
        <f>SUM(AP536:AR536,AZ536)/$BG$5</f>
        <v>0</v>
      </c>
      <c r="BI536" s="5">
        <f>SUM(AS536:AU536,BA536)/$BG$5</f>
        <v>0</v>
      </c>
      <c r="BJ536" s="5">
        <f>SUM(AV536:AX536,BB536)/$BG$5</f>
        <v>0</v>
      </c>
    </row>
    <row r="537" spans="2:62" ht="37.5" thickBot="1" x14ac:dyDescent="0.3">
      <c r="B537" s="78"/>
      <c r="C537" s="77"/>
      <c r="D537" s="76"/>
      <c r="E537" s="75"/>
      <c r="F537" s="75"/>
      <c r="G537" s="74"/>
      <c r="H537" s="73"/>
      <c r="I537" s="70"/>
      <c r="J537" s="70"/>
      <c r="K537" s="72"/>
      <c r="L537" s="70"/>
      <c r="M537" s="69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1"/>
      <c r="AC537" s="70"/>
      <c r="AD537" s="70"/>
      <c r="AE537" s="69"/>
      <c r="AF537" s="68"/>
      <c r="AG537" s="68"/>
      <c r="AH537" s="67"/>
      <c r="AI537" s="66" t="s">
        <v>135</v>
      </c>
      <c r="AJ537" s="65">
        <f t="shared" ref="AJ537:BB537" si="71">AJ536/3</f>
        <v>1</v>
      </c>
      <c r="AK537" s="64">
        <f t="shared" si="71"/>
        <v>0</v>
      </c>
      <c r="AL537" s="63">
        <f t="shared" si="71"/>
        <v>0</v>
      </c>
      <c r="AM537" s="65">
        <f t="shared" si="71"/>
        <v>0</v>
      </c>
      <c r="AN537" s="64">
        <f t="shared" si="71"/>
        <v>0</v>
      </c>
      <c r="AO537" s="63">
        <f t="shared" si="71"/>
        <v>0</v>
      </c>
      <c r="AP537" s="65">
        <f t="shared" si="71"/>
        <v>0</v>
      </c>
      <c r="AQ537" s="64">
        <f t="shared" si="71"/>
        <v>0</v>
      </c>
      <c r="AR537" s="63">
        <f t="shared" si="71"/>
        <v>0</v>
      </c>
      <c r="AS537" s="65">
        <f t="shared" si="71"/>
        <v>0</v>
      </c>
      <c r="AT537" s="64">
        <f t="shared" si="71"/>
        <v>0</v>
      </c>
      <c r="AU537" s="63">
        <f t="shared" si="71"/>
        <v>0</v>
      </c>
      <c r="AV537" s="65">
        <f t="shared" si="71"/>
        <v>0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</v>
      </c>
      <c r="BA537" s="61">
        <f t="shared" si="71"/>
        <v>0</v>
      </c>
      <c r="BB537" s="60">
        <f t="shared" si="71"/>
        <v>0</v>
      </c>
      <c r="BC537" s="59" t="s">
        <v>134</v>
      </c>
    </row>
    <row r="538" spans="2:62" ht="20.45" customHeight="1" x14ac:dyDescent="0.2">
      <c r="B538" s="30"/>
      <c r="C538" s="338">
        <v>1</v>
      </c>
      <c r="D538" s="46"/>
      <c r="E538" s="45"/>
      <c r="F538" s="45"/>
      <c r="G538" s="44"/>
      <c r="H538" s="358" t="s">
        <v>133</v>
      </c>
      <c r="I538" s="342">
        <v>14</v>
      </c>
      <c r="J538" s="342">
        <v>8</v>
      </c>
      <c r="K538" s="342">
        <v>5</v>
      </c>
      <c r="L538" s="42" t="s">
        <v>131</v>
      </c>
      <c r="M538" s="43" t="s">
        <v>179</v>
      </c>
      <c r="N538" s="42" t="s">
        <v>129</v>
      </c>
      <c r="O538" s="41"/>
      <c r="P538" s="42" t="s">
        <v>128</v>
      </c>
      <c r="Q538" s="41"/>
      <c r="R538" s="42" t="s">
        <v>127</v>
      </c>
      <c r="S538" s="41"/>
      <c r="T538" s="42" t="s">
        <v>126</v>
      </c>
      <c r="U538" s="41"/>
      <c r="V538" s="42" t="s">
        <v>125</v>
      </c>
      <c r="W538" s="41"/>
      <c r="X538" s="42" t="s">
        <v>124</v>
      </c>
      <c r="Y538" s="41"/>
      <c r="Z538" s="42" t="s">
        <v>123</v>
      </c>
      <c r="AA538" s="41"/>
      <c r="AB538" s="40"/>
      <c r="AC538" s="41"/>
      <c r="AD538" s="40"/>
      <c r="AE538" s="58"/>
      <c r="AF538" s="346"/>
      <c r="AG538" s="346"/>
      <c r="AH538" s="38"/>
      <c r="AI538" s="9"/>
      <c r="AJ538" s="349">
        <f>SUMPRODUCT(LEN($M538:$AA541)-LEN(SUBSTITUTE($M538:$AA541,"A", "")))</f>
        <v>3</v>
      </c>
      <c r="AK538" s="352">
        <f>SUMPRODUCT(LEN($AD538:$AD541)-LEN(SUBSTITUTE($AD538:$AD541,"A", "")))</f>
        <v>0</v>
      </c>
      <c r="AL538" s="335">
        <f>SUMPRODUCT(LEN($AC538:$AC541)-LEN(SUBSTITUTE($AC538:$AC541,"A", "")))</f>
        <v>0</v>
      </c>
      <c r="AM538" s="349">
        <f>SUMPRODUCT(LEN($M538:$AA541)-LEN(SUBSTITUTE($M538:$AA541,"S", "")))</f>
        <v>0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0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0</v>
      </c>
      <c r="BB538" s="413">
        <f>SUMPRODUCT(LEN($AE538:$AE541)-LEN(SUBSTITUTE($AE538:$AE541,"M", "")))</f>
        <v>0</v>
      </c>
    </row>
    <row r="539" spans="2:62" ht="20.45" customHeight="1" thickBot="1" x14ac:dyDescent="0.25">
      <c r="B539" s="30"/>
      <c r="C539" s="339"/>
      <c r="D539" s="37"/>
      <c r="E539" s="36"/>
      <c r="F539" s="36"/>
      <c r="G539" s="35"/>
      <c r="H539" s="359"/>
      <c r="I539" s="343"/>
      <c r="J539" s="343"/>
      <c r="K539" s="343"/>
      <c r="L539" s="33" t="s">
        <v>122</v>
      </c>
      <c r="M539" s="55" t="s">
        <v>132</v>
      </c>
      <c r="N539" s="33" t="s">
        <v>121</v>
      </c>
      <c r="O539" s="32"/>
      <c r="P539" s="33" t="s">
        <v>120</v>
      </c>
      <c r="Q539" s="32"/>
      <c r="R539" s="33" t="s">
        <v>119</v>
      </c>
      <c r="S539" s="32"/>
      <c r="T539" s="33" t="s">
        <v>118</v>
      </c>
      <c r="U539" s="32"/>
      <c r="V539" s="33" t="s">
        <v>117</v>
      </c>
      <c r="W539" s="32"/>
      <c r="X539" s="33" t="s">
        <v>116</v>
      </c>
      <c r="Y539" s="32"/>
      <c r="Z539" s="33" t="s">
        <v>115</v>
      </c>
      <c r="AA539" s="32"/>
      <c r="AB539" s="31"/>
      <c r="AC539" s="32"/>
      <c r="AD539" s="31"/>
      <c r="AE539" s="57"/>
      <c r="AF539" s="347"/>
      <c r="AG539" s="347"/>
      <c r="AH539" s="21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0.45" customHeight="1" x14ac:dyDescent="0.2">
      <c r="B540" s="30"/>
      <c r="C540" s="340"/>
      <c r="D540" s="29"/>
      <c r="E540" s="28"/>
      <c r="F540" s="28"/>
      <c r="G540" s="27"/>
      <c r="H540" s="360">
        <v>160</v>
      </c>
      <c r="I540" s="344"/>
      <c r="J540" s="344"/>
      <c r="K540" s="344"/>
      <c r="L540" s="25" t="s">
        <v>114</v>
      </c>
      <c r="M540" s="26" t="s">
        <v>113</v>
      </c>
      <c r="N540" s="25" t="s">
        <v>112</v>
      </c>
      <c r="O540" s="24"/>
      <c r="P540" s="25" t="s">
        <v>111</v>
      </c>
      <c r="Q540" s="24"/>
      <c r="R540" s="25" t="s">
        <v>110</v>
      </c>
      <c r="S540" s="24"/>
      <c r="T540" s="25" t="s">
        <v>109</v>
      </c>
      <c r="U540" s="24"/>
      <c r="V540" s="25" t="s">
        <v>108</v>
      </c>
      <c r="W540" s="24"/>
      <c r="X540" s="25" t="s">
        <v>107</v>
      </c>
      <c r="Y540" s="24"/>
      <c r="Z540" s="25" t="s">
        <v>106</v>
      </c>
      <c r="AA540" s="24"/>
      <c r="AB540" s="23"/>
      <c r="AC540" s="24"/>
      <c r="AD540" s="23"/>
      <c r="AE540" s="57"/>
      <c r="AF540" s="347"/>
      <c r="AG540" s="347"/>
      <c r="AH540" s="21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1" customHeight="1" thickBot="1" x14ac:dyDescent="0.25">
      <c r="B541" s="30"/>
      <c r="C541" s="355"/>
      <c r="D541" s="54"/>
      <c r="E541" s="53"/>
      <c r="F541" s="53"/>
      <c r="G541" s="52"/>
      <c r="H541" s="361"/>
      <c r="I541" s="356"/>
      <c r="J541" s="356"/>
      <c r="K541" s="356"/>
      <c r="L541" s="50" t="s">
        <v>105</v>
      </c>
      <c r="M541" s="51"/>
      <c r="N541" s="50" t="s">
        <v>104</v>
      </c>
      <c r="O541" s="49"/>
      <c r="P541" s="50" t="s">
        <v>103</v>
      </c>
      <c r="Q541" s="49"/>
      <c r="R541" s="50" t="s">
        <v>102</v>
      </c>
      <c r="S541" s="49"/>
      <c r="T541" s="50">
        <v>20</v>
      </c>
      <c r="U541" s="49"/>
      <c r="V541" s="50" t="s">
        <v>101</v>
      </c>
      <c r="W541" s="49"/>
      <c r="X541" s="50" t="s">
        <v>100</v>
      </c>
      <c r="Y541" s="49"/>
      <c r="Z541" s="50" t="s">
        <v>99</v>
      </c>
      <c r="AA541" s="49"/>
      <c r="AB541" s="14"/>
      <c r="AC541" s="49"/>
      <c r="AD541" s="14"/>
      <c r="AE541" s="56"/>
      <c r="AF541" s="357"/>
      <c r="AG541" s="357"/>
      <c r="AH541" s="47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0.45" customHeight="1" x14ac:dyDescent="0.2">
      <c r="B542" s="30"/>
      <c r="C542" s="338">
        <v>2</v>
      </c>
      <c r="D542" s="46"/>
      <c r="E542" s="45"/>
      <c r="F542" s="45"/>
      <c r="G542" s="44"/>
      <c r="H542" s="358"/>
      <c r="I542" s="342">
        <v>15</v>
      </c>
      <c r="J542" s="342">
        <v>8</v>
      </c>
      <c r="K542" s="342">
        <v>5</v>
      </c>
      <c r="L542" s="42" t="s">
        <v>131</v>
      </c>
      <c r="M542" s="115" t="s">
        <v>113</v>
      </c>
      <c r="N542" s="42" t="s">
        <v>129</v>
      </c>
      <c r="O542" s="41"/>
      <c r="P542" s="42" t="s">
        <v>128</v>
      </c>
      <c r="Q542" s="41"/>
      <c r="R542" s="42" t="s">
        <v>127</v>
      </c>
      <c r="S542" s="41"/>
      <c r="T542" s="42" t="s">
        <v>126</v>
      </c>
      <c r="U542" s="41"/>
      <c r="V542" s="42" t="s">
        <v>125</v>
      </c>
      <c r="W542" s="41"/>
      <c r="X542" s="42" t="s">
        <v>124</v>
      </c>
      <c r="Y542" s="41"/>
      <c r="Z542" s="42" t="s">
        <v>123</v>
      </c>
      <c r="AA542" s="41"/>
      <c r="AB542" s="40"/>
      <c r="AC542" s="41"/>
      <c r="AD542" s="40"/>
      <c r="AE542" s="39"/>
      <c r="AF542" s="346"/>
      <c r="AG542" s="346"/>
      <c r="AH542" s="38"/>
      <c r="AI542" s="9"/>
      <c r="AJ542" s="349">
        <f>SUMPRODUCT(LEN($M542:$AA545)-LEN(SUBSTITUTE($M542:$AA545,"A", "")))</f>
        <v>0</v>
      </c>
      <c r="AK542" s="352">
        <f>SUMPRODUCT(LEN($AD542:$AD545)-LEN(SUBSTITUTE($AD542:$AD545,"A", "")))</f>
        <v>0</v>
      </c>
      <c r="AL542" s="335">
        <f>SUMPRODUCT(LEN($AC542:$AC545)-LEN(SUBSTITUTE($AC542:$AC545,"A", "")))</f>
        <v>0</v>
      </c>
      <c r="AM542" s="349">
        <f>SUMPRODUCT(LEN($M542:$AA545)-LEN(SUBSTITUTE($M542:$AA545,"S", "")))</f>
        <v>0</v>
      </c>
      <c r="AN542" s="352">
        <f>SUMPRODUCT(LEN($AD542:$AD545)-LEN(SUBSTITUTE($AD542:$AD545,"S", "")))</f>
        <v>0</v>
      </c>
      <c r="AO542" s="335">
        <f>SUMPRODUCT(LEN($AC542:$AC545)-LEN(SUBSTITUTE($AC542:$AC545,"S", "")))</f>
        <v>0</v>
      </c>
      <c r="AP542" s="349">
        <f>SUMPRODUCT(LEN($M542:$AA545)-LEN(SUBSTITUTE($M542:$AA545,"F", "")))</f>
        <v>0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0</v>
      </c>
      <c r="AT542" s="352">
        <f>SUMPRODUCT(LEN($AD542:$AD545)-LEN(SUBSTITUTE($AD542:$AD545,"G", "")))</f>
        <v>0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0.45" customHeight="1" thickBot="1" x14ac:dyDescent="0.25">
      <c r="B543" s="30"/>
      <c r="C543" s="339"/>
      <c r="D543" s="37"/>
      <c r="E543" s="36"/>
      <c r="F543" s="36"/>
      <c r="G543" s="35"/>
      <c r="H543" s="359"/>
      <c r="I543" s="343"/>
      <c r="J543" s="343"/>
      <c r="K543" s="343"/>
      <c r="L543" s="33" t="s">
        <v>122</v>
      </c>
      <c r="M543" s="34" t="s">
        <v>113</v>
      </c>
      <c r="N543" s="33" t="s">
        <v>121</v>
      </c>
      <c r="O543" s="32"/>
      <c r="P543" s="33" t="s">
        <v>120</v>
      </c>
      <c r="Q543" s="32"/>
      <c r="R543" s="33" t="s">
        <v>119</v>
      </c>
      <c r="S543" s="32"/>
      <c r="T543" s="33" t="s">
        <v>118</v>
      </c>
      <c r="U543" s="32"/>
      <c r="V543" s="33" t="s">
        <v>117</v>
      </c>
      <c r="W543" s="32"/>
      <c r="X543" s="33" t="s">
        <v>116</v>
      </c>
      <c r="Y543" s="32"/>
      <c r="Z543" s="33" t="s">
        <v>115</v>
      </c>
      <c r="AA543" s="32"/>
      <c r="AB543" s="31"/>
      <c r="AC543" s="32"/>
      <c r="AD543" s="31"/>
      <c r="AE543" s="22"/>
      <c r="AF543" s="347"/>
      <c r="AG543" s="347"/>
      <c r="AH543" s="21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0.45" customHeight="1" x14ac:dyDescent="0.2">
      <c r="B544" s="30"/>
      <c r="C544" s="340"/>
      <c r="D544" s="29"/>
      <c r="E544" s="28"/>
      <c r="F544" s="28"/>
      <c r="G544" s="27"/>
      <c r="H544" s="360"/>
      <c r="I544" s="344"/>
      <c r="J544" s="344"/>
      <c r="K544" s="344"/>
      <c r="L544" s="25" t="s">
        <v>114</v>
      </c>
      <c r="M544" s="26" t="s">
        <v>113</v>
      </c>
      <c r="N544" s="25" t="s">
        <v>112</v>
      </c>
      <c r="O544" s="24"/>
      <c r="P544" s="25" t="s">
        <v>111</v>
      </c>
      <c r="Q544" s="24"/>
      <c r="R544" s="25" t="s">
        <v>110</v>
      </c>
      <c r="S544" s="24"/>
      <c r="T544" s="25" t="s">
        <v>109</v>
      </c>
      <c r="U544" s="24"/>
      <c r="V544" s="25" t="s">
        <v>108</v>
      </c>
      <c r="W544" s="24"/>
      <c r="X544" s="25" t="s">
        <v>107</v>
      </c>
      <c r="Y544" s="24"/>
      <c r="Z544" s="25" t="s">
        <v>106</v>
      </c>
      <c r="AA544" s="24"/>
      <c r="AB544" s="23"/>
      <c r="AC544" s="24"/>
      <c r="AD544" s="23"/>
      <c r="AE544" s="22"/>
      <c r="AF544" s="347"/>
      <c r="AG544" s="347"/>
      <c r="AH544" s="21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1" customHeight="1" thickBot="1" x14ac:dyDescent="0.25">
      <c r="B545" s="30"/>
      <c r="C545" s="355"/>
      <c r="D545" s="54"/>
      <c r="E545" s="53"/>
      <c r="F545" s="53"/>
      <c r="G545" s="52"/>
      <c r="H545" s="361"/>
      <c r="I545" s="356"/>
      <c r="J545" s="356"/>
      <c r="K545" s="356"/>
      <c r="L545" s="50" t="s">
        <v>105</v>
      </c>
      <c r="M545" s="51"/>
      <c r="N545" s="50" t="s">
        <v>104</v>
      </c>
      <c r="O545" s="49"/>
      <c r="P545" s="50" t="s">
        <v>103</v>
      </c>
      <c r="Q545" s="49"/>
      <c r="R545" s="50" t="s">
        <v>102</v>
      </c>
      <c r="S545" s="49"/>
      <c r="T545" s="50">
        <v>20</v>
      </c>
      <c r="U545" s="49"/>
      <c r="V545" s="50" t="s">
        <v>101</v>
      </c>
      <c r="W545" s="49"/>
      <c r="X545" s="50" t="s">
        <v>100</v>
      </c>
      <c r="Y545" s="49"/>
      <c r="Z545" s="50" t="s">
        <v>99</v>
      </c>
      <c r="AA545" s="49"/>
      <c r="AB545" s="14"/>
      <c r="AC545" s="49"/>
      <c r="AD545" s="14"/>
      <c r="AE545" s="48"/>
      <c r="AF545" s="357"/>
      <c r="AG545" s="357"/>
      <c r="AH545" s="47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0.45" customHeight="1" x14ac:dyDescent="0.2">
      <c r="B546" s="30"/>
      <c r="C546" s="338">
        <v>3</v>
      </c>
      <c r="D546" s="46"/>
      <c r="E546" s="45"/>
      <c r="F546" s="45"/>
      <c r="G546" s="44"/>
      <c r="H546" s="358"/>
      <c r="I546" s="342">
        <v>16</v>
      </c>
      <c r="J546" s="342">
        <v>8</v>
      </c>
      <c r="K546" s="342">
        <v>5</v>
      </c>
      <c r="L546" s="42" t="s">
        <v>131</v>
      </c>
      <c r="M546" s="115" t="s">
        <v>113</v>
      </c>
      <c r="N546" s="42" t="s">
        <v>129</v>
      </c>
      <c r="O546" s="41"/>
      <c r="P546" s="42" t="s">
        <v>128</v>
      </c>
      <c r="Q546" s="41"/>
      <c r="R546" s="42" t="s">
        <v>127</v>
      </c>
      <c r="S546" s="41"/>
      <c r="T546" s="42" t="s">
        <v>126</v>
      </c>
      <c r="U546" s="41"/>
      <c r="V546" s="42" t="s">
        <v>125</v>
      </c>
      <c r="W546" s="41"/>
      <c r="X546" s="42" t="s">
        <v>124</v>
      </c>
      <c r="Y546" s="41"/>
      <c r="Z546" s="42" t="s">
        <v>123</v>
      </c>
      <c r="AA546" s="41"/>
      <c r="AB546" s="40"/>
      <c r="AC546" s="41"/>
      <c r="AD546" s="40"/>
      <c r="AE546" s="39"/>
      <c r="AF546" s="346"/>
      <c r="AG546" s="346"/>
      <c r="AH546" s="38"/>
      <c r="AI546" s="9"/>
      <c r="AJ546" s="349">
        <f>SUMPRODUCT(LEN($M546:$AA549)-LEN(SUBSTITUTE($M546:$AA549,"A", "")))</f>
        <v>0</v>
      </c>
      <c r="AK546" s="352">
        <f>SUMPRODUCT(LEN($AD546:$AD549)-LEN(SUBSTITUTE($AD546:$AD549,"A", "")))</f>
        <v>0</v>
      </c>
      <c r="AL546" s="335">
        <f>SUMPRODUCT(LEN($AC546:$AC549)-LEN(SUBSTITUTE($AC546:$AC549,"A", "")))</f>
        <v>0</v>
      </c>
      <c r="AM546" s="349">
        <f>SUMPRODUCT(LEN($M546:$AA549)-LEN(SUBSTITUTE($M546:$AA549,"S", "")))</f>
        <v>0</v>
      </c>
      <c r="AN546" s="352">
        <f>SUMPRODUCT(LEN($AD546:$AD549)-LEN(SUBSTITUTE($AD546:$AD549,"S", "")))</f>
        <v>0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0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0.45" customHeight="1" thickBot="1" x14ac:dyDescent="0.25">
      <c r="B547" s="30"/>
      <c r="C547" s="339"/>
      <c r="D547" s="37"/>
      <c r="E547" s="36"/>
      <c r="F547" s="36"/>
      <c r="G547" s="35"/>
      <c r="H547" s="359"/>
      <c r="I547" s="343"/>
      <c r="J547" s="343"/>
      <c r="K547" s="343"/>
      <c r="L547" s="33" t="s">
        <v>122</v>
      </c>
      <c r="M547" s="34" t="s">
        <v>113</v>
      </c>
      <c r="N547" s="33" t="s">
        <v>121</v>
      </c>
      <c r="O547" s="32"/>
      <c r="P547" s="33" t="s">
        <v>120</v>
      </c>
      <c r="Q547" s="32"/>
      <c r="R547" s="33" t="s">
        <v>119</v>
      </c>
      <c r="S547" s="32"/>
      <c r="T547" s="33" t="s">
        <v>118</v>
      </c>
      <c r="U547" s="32"/>
      <c r="V547" s="33" t="s">
        <v>117</v>
      </c>
      <c r="W547" s="32"/>
      <c r="X547" s="33" t="s">
        <v>116</v>
      </c>
      <c r="Y547" s="32"/>
      <c r="Z547" s="33" t="s">
        <v>115</v>
      </c>
      <c r="AA547" s="32"/>
      <c r="AB547" s="31"/>
      <c r="AC547" s="32"/>
      <c r="AD547" s="31"/>
      <c r="AE547" s="22"/>
      <c r="AF547" s="347"/>
      <c r="AG547" s="347"/>
      <c r="AH547" s="21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0.45" customHeight="1" x14ac:dyDescent="0.2">
      <c r="B548" s="30"/>
      <c r="C548" s="340"/>
      <c r="D548" s="29"/>
      <c r="E548" s="28"/>
      <c r="F548" s="28"/>
      <c r="G548" s="27"/>
      <c r="H548" s="360"/>
      <c r="I548" s="344"/>
      <c r="J548" s="344"/>
      <c r="K548" s="344"/>
      <c r="L548" s="25" t="s">
        <v>114</v>
      </c>
      <c r="M548" s="26" t="s">
        <v>113</v>
      </c>
      <c r="N548" s="25" t="s">
        <v>112</v>
      </c>
      <c r="O548" s="24"/>
      <c r="P548" s="25" t="s">
        <v>111</v>
      </c>
      <c r="Q548" s="24"/>
      <c r="R548" s="25" t="s">
        <v>110</v>
      </c>
      <c r="S548" s="24"/>
      <c r="T548" s="25" t="s">
        <v>109</v>
      </c>
      <c r="U548" s="24"/>
      <c r="V548" s="25" t="s">
        <v>108</v>
      </c>
      <c r="W548" s="24"/>
      <c r="X548" s="25" t="s">
        <v>107</v>
      </c>
      <c r="Y548" s="24"/>
      <c r="Z548" s="25" t="s">
        <v>106</v>
      </c>
      <c r="AA548" s="24"/>
      <c r="AB548" s="23"/>
      <c r="AC548" s="24"/>
      <c r="AD548" s="23"/>
      <c r="AE548" s="22"/>
      <c r="AF548" s="347"/>
      <c r="AG548" s="347"/>
      <c r="AH548" s="21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1" customHeight="1" thickBot="1" x14ac:dyDescent="0.25">
      <c r="B549" s="20"/>
      <c r="C549" s="341"/>
      <c r="D549" s="19"/>
      <c r="E549" s="18"/>
      <c r="F549" s="18"/>
      <c r="G549" s="17"/>
      <c r="H549" s="361"/>
      <c r="I549" s="345"/>
      <c r="J549" s="345"/>
      <c r="K549" s="345"/>
      <c r="L549" s="15" t="s">
        <v>105</v>
      </c>
      <c r="M549" s="16"/>
      <c r="N549" s="15" t="s">
        <v>104</v>
      </c>
      <c r="O549" s="13"/>
      <c r="P549" s="15" t="s">
        <v>103</v>
      </c>
      <c r="Q549" s="13"/>
      <c r="R549" s="15" t="s">
        <v>102</v>
      </c>
      <c r="S549" s="13"/>
      <c r="T549" s="15">
        <v>20</v>
      </c>
      <c r="U549" s="13"/>
      <c r="V549" s="15" t="s">
        <v>101</v>
      </c>
      <c r="W549" s="13"/>
      <c r="X549" s="15" t="s">
        <v>100</v>
      </c>
      <c r="Y549" s="13"/>
      <c r="Z549" s="15" t="s">
        <v>99</v>
      </c>
      <c r="AA549" s="13"/>
      <c r="AB549" s="14"/>
      <c r="AC549" s="13"/>
      <c r="AD549" s="12"/>
      <c r="AE549" s="11"/>
      <c r="AF549" s="348"/>
      <c r="AG549" s="348"/>
      <c r="AH549" s="10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112" t="s">
        <v>170</v>
      </c>
      <c r="F550" s="111"/>
      <c r="G550" s="110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107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96">
        <v>160</v>
      </c>
      <c r="E551" s="369">
        <v>437.15</v>
      </c>
      <c r="F551" s="370"/>
      <c r="G551" s="371"/>
      <c r="H551" s="95" t="s">
        <v>139</v>
      </c>
      <c r="I551" s="94"/>
      <c r="J551" s="94"/>
      <c r="K551" s="93"/>
      <c r="L551" s="92"/>
      <c r="M551" s="88"/>
      <c r="N551" s="92"/>
      <c r="O551" s="89"/>
      <c r="P551" s="92"/>
      <c r="Q551" s="89"/>
      <c r="R551" s="92"/>
      <c r="S551" s="89"/>
      <c r="T551" s="92"/>
      <c r="U551" s="89"/>
      <c r="V551" s="92"/>
      <c r="W551" s="89"/>
      <c r="X551" s="92"/>
      <c r="Y551" s="89"/>
      <c r="Z551" s="92"/>
      <c r="AA551" s="91"/>
      <c r="AB551" s="90" t="s">
        <v>138</v>
      </c>
      <c r="AC551" s="89"/>
      <c r="AD551" s="89"/>
      <c r="AE551" s="88"/>
      <c r="AF551" s="87"/>
      <c r="AG551" s="87"/>
      <c r="AH551" s="67"/>
      <c r="AI551" s="86" t="s">
        <v>137</v>
      </c>
      <c r="AJ551" s="85">
        <f t="shared" ref="AJ551:BB551" si="72">SUM(AJ553:AJ564)</f>
        <v>2</v>
      </c>
      <c r="AK551" s="84">
        <f t="shared" si="72"/>
        <v>0</v>
      </c>
      <c r="AL551" s="83">
        <f t="shared" si="72"/>
        <v>0</v>
      </c>
      <c r="AM551" s="85">
        <f t="shared" si="72"/>
        <v>0</v>
      </c>
      <c r="AN551" s="84">
        <f t="shared" si="72"/>
        <v>0</v>
      </c>
      <c r="AO551" s="83">
        <f t="shared" si="72"/>
        <v>0</v>
      </c>
      <c r="AP551" s="85">
        <f t="shared" si="72"/>
        <v>0</v>
      </c>
      <c r="AQ551" s="84">
        <f t="shared" si="72"/>
        <v>0</v>
      </c>
      <c r="AR551" s="83">
        <f t="shared" si="72"/>
        <v>0</v>
      </c>
      <c r="AS551" s="85">
        <f t="shared" si="72"/>
        <v>0</v>
      </c>
      <c r="AT551" s="84">
        <f t="shared" si="72"/>
        <v>0</v>
      </c>
      <c r="AU551" s="83">
        <f t="shared" si="72"/>
        <v>0</v>
      </c>
      <c r="AV551" s="85">
        <f t="shared" si="72"/>
        <v>0</v>
      </c>
      <c r="AW551" s="84">
        <f t="shared" si="72"/>
        <v>0</v>
      </c>
      <c r="AX551" s="83">
        <f t="shared" si="72"/>
        <v>0</v>
      </c>
      <c r="AY551" s="82">
        <f t="shared" si="72"/>
        <v>0</v>
      </c>
      <c r="AZ551" s="81">
        <f t="shared" si="72"/>
        <v>0</v>
      </c>
      <c r="BA551" s="81">
        <f t="shared" si="72"/>
        <v>0</v>
      </c>
      <c r="BB551" s="80">
        <f t="shared" si="72"/>
        <v>0</v>
      </c>
      <c r="BC551" s="79" t="s">
        <v>136</v>
      </c>
      <c r="BF551" s="5">
        <f>SUM(AJ551:AL551)/$BG$5</f>
        <v>0.66666666666666663</v>
      </c>
      <c r="BG551" s="5">
        <f>SUM(AM551:AO551,AY551)/$BG$5</f>
        <v>0</v>
      </c>
      <c r="BH551" s="5">
        <f>SUM(AP551:AR551,AZ551)/$BG$5</f>
        <v>0</v>
      </c>
      <c r="BI551" s="5">
        <f>SUM(AS551:AU551,BA551)/$BG$5</f>
        <v>0</v>
      </c>
      <c r="BJ551" s="5">
        <f>SUM(AV551:AX551,BB551)/$BG$5</f>
        <v>0</v>
      </c>
    </row>
    <row r="552" spans="2:62" ht="37.5" thickBot="1" x14ac:dyDescent="0.3">
      <c r="B552" s="78"/>
      <c r="C552" s="77"/>
      <c r="D552" s="76"/>
      <c r="E552" s="75"/>
      <c r="F552" s="75"/>
      <c r="G552" s="74"/>
      <c r="H552" s="73"/>
      <c r="I552" s="70"/>
      <c r="J552" s="70"/>
      <c r="K552" s="72"/>
      <c r="L552" s="70"/>
      <c r="M552" s="69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1"/>
      <c r="AC552" s="70"/>
      <c r="AD552" s="70"/>
      <c r="AE552" s="69"/>
      <c r="AF552" s="68"/>
      <c r="AG552" s="68"/>
      <c r="AH552" s="67"/>
      <c r="AI552" s="66" t="s">
        <v>135</v>
      </c>
      <c r="AJ552" s="65">
        <f t="shared" ref="AJ552:BB552" si="73">AJ551/3</f>
        <v>0.66666666666666663</v>
      </c>
      <c r="AK552" s="64">
        <f t="shared" si="73"/>
        <v>0</v>
      </c>
      <c r="AL552" s="63">
        <f t="shared" si="73"/>
        <v>0</v>
      </c>
      <c r="AM552" s="65">
        <f t="shared" si="73"/>
        <v>0</v>
      </c>
      <c r="AN552" s="64">
        <f t="shared" si="73"/>
        <v>0</v>
      </c>
      <c r="AO552" s="63">
        <f t="shared" si="73"/>
        <v>0</v>
      </c>
      <c r="AP552" s="65">
        <f t="shared" si="73"/>
        <v>0</v>
      </c>
      <c r="AQ552" s="64">
        <f t="shared" si="73"/>
        <v>0</v>
      </c>
      <c r="AR552" s="63">
        <f t="shared" si="73"/>
        <v>0</v>
      </c>
      <c r="AS552" s="65">
        <f t="shared" si="73"/>
        <v>0</v>
      </c>
      <c r="AT552" s="64">
        <f t="shared" si="73"/>
        <v>0</v>
      </c>
      <c r="AU552" s="63">
        <f t="shared" si="73"/>
        <v>0</v>
      </c>
      <c r="AV552" s="65">
        <f t="shared" si="73"/>
        <v>0</v>
      </c>
      <c r="AW552" s="64">
        <f t="shared" si="73"/>
        <v>0</v>
      </c>
      <c r="AX552" s="63">
        <f t="shared" si="73"/>
        <v>0</v>
      </c>
      <c r="AY552" s="62">
        <f t="shared" si="73"/>
        <v>0</v>
      </c>
      <c r="AZ552" s="61">
        <f t="shared" si="73"/>
        <v>0</v>
      </c>
      <c r="BA552" s="61">
        <f t="shared" si="73"/>
        <v>0</v>
      </c>
      <c r="BB552" s="60">
        <f t="shared" si="73"/>
        <v>0</v>
      </c>
      <c r="BC552" s="59" t="s">
        <v>134</v>
      </c>
    </row>
    <row r="553" spans="2:62" ht="20.45" customHeight="1" x14ac:dyDescent="0.2">
      <c r="B553" s="30"/>
      <c r="C553" s="338">
        <v>1</v>
      </c>
      <c r="D553" s="46"/>
      <c r="E553" s="45"/>
      <c r="F553" s="45"/>
      <c r="G553" s="44"/>
      <c r="H553" s="358" t="s">
        <v>133</v>
      </c>
      <c r="I553" s="342">
        <v>16</v>
      </c>
      <c r="J553" s="342">
        <v>8</v>
      </c>
      <c r="K553" s="342">
        <v>6</v>
      </c>
      <c r="L553" s="42" t="s">
        <v>131</v>
      </c>
      <c r="M553" s="43" t="s">
        <v>132</v>
      </c>
      <c r="N553" s="42" t="s">
        <v>129</v>
      </c>
      <c r="O553" s="41"/>
      <c r="P553" s="42" t="s">
        <v>128</v>
      </c>
      <c r="Q553" s="41"/>
      <c r="R553" s="42" t="s">
        <v>127</v>
      </c>
      <c r="S553" s="41"/>
      <c r="T553" s="42" t="s">
        <v>126</v>
      </c>
      <c r="U553" s="41"/>
      <c r="V553" s="42" t="s">
        <v>125</v>
      </c>
      <c r="W553" s="41"/>
      <c r="X553" s="42" t="s">
        <v>124</v>
      </c>
      <c r="Y553" s="41"/>
      <c r="Z553" s="42" t="s">
        <v>123</v>
      </c>
      <c r="AA553" s="41"/>
      <c r="AB553" s="40"/>
      <c r="AC553" s="41"/>
      <c r="AD553" s="40"/>
      <c r="AE553" s="58"/>
      <c r="AF553" s="346"/>
      <c r="AG553" s="346"/>
      <c r="AH553" s="38"/>
      <c r="AI553" s="9"/>
      <c r="AJ553" s="349">
        <f>SUMPRODUCT(LEN($M553:$AA556)-LEN(SUBSTITUTE($M553:$AA556,"A", "")))</f>
        <v>2</v>
      </c>
      <c r="AK553" s="352">
        <f>SUMPRODUCT(LEN($AD553:$AD556)-LEN(SUBSTITUTE($AD553:$AD556,"A", "")))</f>
        <v>0</v>
      </c>
      <c r="AL553" s="335">
        <f>SUMPRODUCT(LEN($AC553:$AC556)-LEN(SUBSTITUTE($AC553:$AC556,"A", "")))</f>
        <v>0</v>
      </c>
      <c r="AM553" s="349">
        <f>SUMPRODUCT(LEN($M553:$AA556)-LEN(SUBSTITUTE($M553:$AA556,"S", "")))</f>
        <v>0</v>
      </c>
      <c r="AN553" s="352">
        <f>SUMPRODUCT(LEN($AD553:$AD556)-LEN(SUBSTITUTE($AD553:$AD556,"S", "")))</f>
        <v>0</v>
      </c>
      <c r="AO553" s="335">
        <f>SUMPRODUCT(LEN($AC553:$AC556)-LEN(SUBSTITUTE($AC553:$AC556,"S", "")))</f>
        <v>0</v>
      </c>
      <c r="AP553" s="349">
        <f>SUMPRODUCT(LEN($M553:$AA556)-LEN(SUBSTITUTE($M553:$AA556,"F", "")))</f>
        <v>0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0</v>
      </c>
      <c r="AT553" s="352">
        <f>SUMPRODUCT(LEN($AD553:$AD556)-LEN(SUBSTITUTE($AD553:$AD556,"G", "")))</f>
        <v>0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0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0</v>
      </c>
      <c r="BB553" s="413">
        <f>SUMPRODUCT(LEN($AE553:$AE556)-LEN(SUBSTITUTE($AE553:$AE556,"M", "")))</f>
        <v>0</v>
      </c>
    </row>
    <row r="554" spans="2:62" ht="20.45" customHeight="1" thickBot="1" x14ac:dyDescent="0.25">
      <c r="B554" s="30"/>
      <c r="C554" s="339"/>
      <c r="D554" s="37"/>
      <c r="E554" s="36"/>
      <c r="F554" s="36"/>
      <c r="G554" s="35"/>
      <c r="H554" s="359"/>
      <c r="I554" s="343"/>
      <c r="J554" s="343"/>
      <c r="K554" s="343"/>
      <c r="L554" s="33" t="s">
        <v>122</v>
      </c>
      <c r="M554" s="55" t="s">
        <v>132</v>
      </c>
      <c r="N554" s="33" t="s">
        <v>121</v>
      </c>
      <c r="O554" s="32"/>
      <c r="P554" s="33" t="s">
        <v>120</v>
      </c>
      <c r="Q554" s="32"/>
      <c r="R554" s="33" t="s">
        <v>119</v>
      </c>
      <c r="S554" s="32"/>
      <c r="T554" s="33" t="s">
        <v>118</v>
      </c>
      <c r="U554" s="32"/>
      <c r="V554" s="33" t="s">
        <v>117</v>
      </c>
      <c r="W554" s="32"/>
      <c r="X554" s="33" t="s">
        <v>116</v>
      </c>
      <c r="Y554" s="32"/>
      <c r="Z554" s="33" t="s">
        <v>115</v>
      </c>
      <c r="AA554" s="32"/>
      <c r="AB554" s="31"/>
      <c r="AC554" s="32"/>
      <c r="AD554" s="31"/>
      <c r="AE554" s="57"/>
      <c r="AF554" s="347"/>
      <c r="AG554" s="347"/>
      <c r="AH554" s="21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0.45" customHeight="1" x14ac:dyDescent="0.2">
      <c r="B555" s="30"/>
      <c r="C555" s="340"/>
      <c r="D555" s="29"/>
      <c r="E555" s="28"/>
      <c r="F555" s="28"/>
      <c r="G555" s="27"/>
      <c r="H555" s="360">
        <v>160</v>
      </c>
      <c r="I555" s="344"/>
      <c r="J555" s="344"/>
      <c r="K555" s="344"/>
      <c r="L555" s="25" t="s">
        <v>114</v>
      </c>
      <c r="M555" s="114"/>
      <c r="N555" s="25" t="s">
        <v>112</v>
      </c>
      <c r="O555" s="24"/>
      <c r="P555" s="25" t="s">
        <v>111</v>
      </c>
      <c r="Q555" s="24"/>
      <c r="R555" s="25" t="s">
        <v>110</v>
      </c>
      <c r="S555" s="24"/>
      <c r="T555" s="25" t="s">
        <v>109</v>
      </c>
      <c r="U555" s="24"/>
      <c r="V555" s="25" t="s">
        <v>108</v>
      </c>
      <c r="W555" s="24"/>
      <c r="X555" s="25" t="s">
        <v>107</v>
      </c>
      <c r="Y555" s="24"/>
      <c r="Z555" s="25" t="s">
        <v>106</v>
      </c>
      <c r="AA555" s="24"/>
      <c r="AB555" s="23"/>
      <c r="AC555" s="24"/>
      <c r="AD555" s="23"/>
      <c r="AE555" s="57"/>
      <c r="AF555" s="347"/>
      <c r="AG555" s="347"/>
      <c r="AH555" s="21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1" customHeight="1" thickBot="1" x14ac:dyDescent="0.25">
      <c r="B556" s="30"/>
      <c r="C556" s="355"/>
      <c r="D556" s="54"/>
      <c r="E556" s="53"/>
      <c r="F556" s="53"/>
      <c r="G556" s="52"/>
      <c r="H556" s="361"/>
      <c r="I556" s="356"/>
      <c r="J556" s="356"/>
      <c r="K556" s="356"/>
      <c r="L556" s="50" t="s">
        <v>105</v>
      </c>
      <c r="M556" s="51"/>
      <c r="N556" s="50" t="s">
        <v>104</v>
      </c>
      <c r="O556" s="49"/>
      <c r="P556" s="50" t="s">
        <v>103</v>
      </c>
      <c r="Q556" s="49"/>
      <c r="R556" s="50" t="s">
        <v>102</v>
      </c>
      <c r="S556" s="49"/>
      <c r="T556" s="50">
        <v>20</v>
      </c>
      <c r="U556" s="49"/>
      <c r="V556" s="50" t="s">
        <v>101</v>
      </c>
      <c r="W556" s="49"/>
      <c r="X556" s="50" t="s">
        <v>100</v>
      </c>
      <c r="Y556" s="49"/>
      <c r="Z556" s="50" t="s">
        <v>99</v>
      </c>
      <c r="AA556" s="49"/>
      <c r="AB556" s="14"/>
      <c r="AC556" s="49"/>
      <c r="AD556" s="14"/>
      <c r="AE556" s="56"/>
      <c r="AF556" s="357"/>
      <c r="AG556" s="357"/>
      <c r="AH556" s="47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0.45" customHeight="1" x14ac:dyDescent="0.2">
      <c r="B557" s="30"/>
      <c r="C557" s="338">
        <v>2</v>
      </c>
      <c r="D557" s="46"/>
      <c r="E557" s="45"/>
      <c r="F557" s="45"/>
      <c r="G557" s="44"/>
      <c r="H557" s="358"/>
      <c r="I557" s="342">
        <v>16</v>
      </c>
      <c r="J557" s="342">
        <v>7</v>
      </c>
      <c r="K557" s="342" t="s">
        <v>95</v>
      </c>
      <c r="L557" s="42" t="s">
        <v>131</v>
      </c>
      <c r="M557" s="43"/>
      <c r="N557" s="42" t="s">
        <v>129</v>
      </c>
      <c r="O557" s="41"/>
      <c r="P557" s="42" t="s">
        <v>128</v>
      </c>
      <c r="Q557" s="41"/>
      <c r="R557" s="42" t="s">
        <v>127</v>
      </c>
      <c r="S557" s="41"/>
      <c r="T557" s="42" t="s">
        <v>126</v>
      </c>
      <c r="U557" s="41"/>
      <c r="V557" s="42" t="s">
        <v>125</v>
      </c>
      <c r="W557" s="41"/>
      <c r="X557" s="42" t="s">
        <v>124</v>
      </c>
      <c r="Y557" s="41"/>
      <c r="Z557" s="42" t="s">
        <v>123</v>
      </c>
      <c r="AA557" s="41"/>
      <c r="AB557" s="40"/>
      <c r="AC557" s="41"/>
      <c r="AD557" s="40"/>
      <c r="AE557" s="39"/>
      <c r="AF557" s="346"/>
      <c r="AG557" s="346"/>
      <c r="AH557" s="38"/>
      <c r="AI557" s="9"/>
      <c r="AJ557" s="349">
        <f>SUMPRODUCT(LEN($M557:$AA560)-LEN(SUBSTITUTE($M557:$AA560,"A", "")))</f>
        <v>0</v>
      </c>
      <c r="AK557" s="352">
        <f>SUMPRODUCT(LEN($AD557:$AD560)-LEN(SUBSTITUTE($AD557:$AD560,"A", "")))</f>
        <v>0</v>
      </c>
      <c r="AL557" s="335">
        <f>SUMPRODUCT(LEN($AC557:$AC560)-LEN(SUBSTITUTE($AC557:$AC560,"A", "")))</f>
        <v>0</v>
      </c>
      <c r="AM557" s="349">
        <f>SUMPRODUCT(LEN($M557:$AA560)-LEN(SUBSTITUTE($M557:$AA560,"S", "")))</f>
        <v>0</v>
      </c>
      <c r="AN557" s="352">
        <f>SUMPRODUCT(LEN($AD557:$AD560)-LEN(SUBSTITUTE($AD557:$AD560,"S", "")))</f>
        <v>0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0</v>
      </c>
      <c r="AR557" s="335">
        <f>SUMPRODUCT(LEN($AC557:$AC560)-LEN(SUBSTITUTE($AC557:$AC560,"F", "")))</f>
        <v>0</v>
      </c>
      <c r="AS557" s="349">
        <f>SUMPRODUCT(LEN($M557:$AA560)-LEN(SUBSTITUTE($M557:$AA560,"G", "")))</f>
        <v>0</v>
      </c>
      <c r="AT557" s="352">
        <f>SUMPRODUCT(LEN($AD557:$AD560)-LEN(SUBSTITUTE($AD557:$AD560,"G", "")))</f>
        <v>0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0.45" customHeight="1" thickBot="1" x14ac:dyDescent="0.25">
      <c r="B558" s="30"/>
      <c r="C558" s="339"/>
      <c r="D558" s="37"/>
      <c r="E558" s="36"/>
      <c r="F558" s="36"/>
      <c r="G558" s="35"/>
      <c r="H558" s="359"/>
      <c r="I558" s="343"/>
      <c r="J558" s="343"/>
      <c r="K558" s="343"/>
      <c r="L558" s="33" t="s">
        <v>122</v>
      </c>
      <c r="M558" s="55"/>
      <c r="N558" s="33" t="s">
        <v>121</v>
      </c>
      <c r="O558" s="32"/>
      <c r="P558" s="33" t="s">
        <v>120</v>
      </c>
      <c r="Q558" s="32"/>
      <c r="R558" s="33" t="s">
        <v>119</v>
      </c>
      <c r="S558" s="32"/>
      <c r="T558" s="33" t="s">
        <v>118</v>
      </c>
      <c r="U558" s="32"/>
      <c r="V558" s="33" t="s">
        <v>117</v>
      </c>
      <c r="W558" s="32"/>
      <c r="X558" s="33" t="s">
        <v>116</v>
      </c>
      <c r="Y558" s="32"/>
      <c r="Z558" s="33" t="s">
        <v>115</v>
      </c>
      <c r="AA558" s="32"/>
      <c r="AB558" s="31"/>
      <c r="AC558" s="32"/>
      <c r="AD558" s="31"/>
      <c r="AE558" s="22"/>
      <c r="AF558" s="347"/>
      <c r="AG558" s="347"/>
      <c r="AH558" s="21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0.45" customHeight="1" x14ac:dyDescent="0.2">
      <c r="B559" s="30"/>
      <c r="C559" s="340"/>
      <c r="D559" s="29"/>
      <c r="E559" s="28"/>
      <c r="F559" s="28"/>
      <c r="G559" s="27"/>
      <c r="H559" s="360"/>
      <c r="I559" s="344"/>
      <c r="J559" s="344"/>
      <c r="K559" s="344"/>
      <c r="L559" s="25" t="s">
        <v>114</v>
      </c>
      <c r="M559" s="114"/>
      <c r="N559" s="25" t="s">
        <v>112</v>
      </c>
      <c r="O559" s="24"/>
      <c r="P559" s="25" t="s">
        <v>111</v>
      </c>
      <c r="Q559" s="24"/>
      <c r="R559" s="25" t="s">
        <v>110</v>
      </c>
      <c r="S559" s="24"/>
      <c r="T559" s="25" t="s">
        <v>109</v>
      </c>
      <c r="U559" s="24"/>
      <c r="V559" s="25" t="s">
        <v>108</v>
      </c>
      <c r="W559" s="24"/>
      <c r="X559" s="25" t="s">
        <v>107</v>
      </c>
      <c r="Y559" s="24"/>
      <c r="Z559" s="25" t="s">
        <v>106</v>
      </c>
      <c r="AA559" s="24"/>
      <c r="AB559" s="23"/>
      <c r="AC559" s="24"/>
      <c r="AD559" s="23"/>
      <c r="AE559" s="22"/>
      <c r="AF559" s="347"/>
      <c r="AG559" s="347"/>
      <c r="AH559" s="21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1" customHeight="1" thickBot="1" x14ac:dyDescent="0.25">
      <c r="B560" s="30"/>
      <c r="C560" s="355"/>
      <c r="D560" s="54"/>
      <c r="E560" s="53"/>
      <c r="F560" s="53"/>
      <c r="G560" s="52"/>
      <c r="H560" s="361"/>
      <c r="I560" s="356"/>
      <c r="J560" s="356"/>
      <c r="K560" s="356"/>
      <c r="L560" s="50" t="s">
        <v>105</v>
      </c>
      <c r="M560" s="51"/>
      <c r="N560" s="50" t="s">
        <v>104</v>
      </c>
      <c r="O560" s="49"/>
      <c r="P560" s="50" t="s">
        <v>103</v>
      </c>
      <c r="Q560" s="49"/>
      <c r="R560" s="50" t="s">
        <v>102</v>
      </c>
      <c r="S560" s="49"/>
      <c r="T560" s="50">
        <v>20</v>
      </c>
      <c r="U560" s="49"/>
      <c r="V560" s="50" t="s">
        <v>101</v>
      </c>
      <c r="W560" s="49"/>
      <c r="X560" s="50" t="s">
        <v>100</v>
      </c>
      <c r="Y560" s="49"/>
      <c r="Z560" s="50" t="s">
        <v>99</v>
      </c>
      <c r="AA560" s="49"/>
      <c r="AB560" s="14"/>
      <c r="AC560" s="49"/>
      <c r="AD560" s="14"/>
      <c r="AE560" s="48"/>
      <c r="AF560" s="357"/>
      <c r="AG560" s="357"/>
      <c r="AH560" s="47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0.45" customHeight="1" x14ac:dyDescent="0.2">
      <c r="B561" s="30"/>
      <c r="C561" s="338">
        <v>3</v>
      </c>
      <c r="D561" s="46"/>
      <c r="E561" s="45"/>
      <c r="F561" s="45"/>
      <c r="G561" s="44"/>
      <c r="H561" s="358"/>
      <c r="I561" s="342">
        <v>18</v>
      </c>
      <c r="J561" s="342">
        <v>7</v>
      </c>
      <c r="K561" s="342">
        <v>5</v>
      </c>
      <c r="L561" s="42" t="s">
        <v>131</v>
      </c>
      <c r="M561" s="115" t="s">
        <v>113</v>
      </c>
      <c r="N561" s="42" t="s">
        <v>129</v>
      </c>
      <c r="O561" s="41"/>
      <c r="P561" s="42" t="s">
        <v>128</v>
      </c>
      <c r="Q561" s="41"/>
      <c r="R561" s="42" t="s">
        <v>127</v>
      </c>
      <c r="S561" s="41"/>
      <c r="T561" s="42" t="s">
        <v>126</v>
      </c>
      <c r="U561" s="41"/>
      <c r="V561" s="42" t="s">
        <v>125</v>
      </c>
      <c r="W561" s="41"/>
      <c r="X561" s="42" t="s">
        <v>124</v>
      </c>
      <c r="Y561" s="41"/>
      <c r="Z561" s="42" t="s">
        <v>123</v>
      </c>
      <c r="AA561" s="41"/>
      <c r="AB561" s="40"/>
      <c r="AC561" s="41"/>
      <c r="AD561" s="40"/>
      <c r="AE561" s="39"/>
      <c r="AF561" s="346"/>
      <c r="AG561" s="346"/>
      <c r="AH561" s="38"/>
      <c r="AI561" s="9"/>
      <c r="AJ561" s="349">
        <f>SUMPRODUCT(LEN($M561:$AA564)-LEN(SUBSTITUTE($M561:$AA564,"A", "")))</f>
        <v>0</v>
      </c>
      <c r="AK561" s="352">
        <f>SUMPRODUCT(LEN($AD561:$AD564)-LEN(SUBSTITUTE($AD561:$AD564,"A", "")))</f>
        <v>0</v>
      </c>
      <c r="AL561" s="335">
        <f>SUMPRODUCT(LEN($AC561:$AC564)-LEN(SUBSTITUTE($AC561:$AC564,"A", "")))</f>
        <v>0</v>
      </c>
      <c r="AM561" s="349">
        <f>SUMPRODUCT(LEN($M561:$AA564)-LEN(SUBSTITUTE($M561:$AA564,"S", "")))</f>
        <v>0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0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0.45" customHeight="1" thickBot="1" x14ac:dyDescent="0.25">
      <c r="B562" s="30"/>
      <c r="C562" s="339"/>
      <c r="D562" s="37"/>
      <c r="E562" s="36"/>
      <c r="F562" s="36"/>
      <c r="G562" s="35"/>
      <c r="H562" s="359"/>
      <c r="I562" s="343"/>
      <c r="J562" s="343"/>
      <c r="K562" s="343"/>
      <c r="L562" s="33" t="s">
        <v>122</v>
      </c>
      <c r="M562" s="34" t="s">
        <v>113</v>
      </c>
      <c r="N562" s="33" t="s">
        <v>121</v>
      </c>
      <c r="O562" s="32"/>
      <c r="P562" s="33" t="s">
        <v>120</v>
      </c>
      <c r="Q562" s="32"/>
      <c r="R562" s="33" t="s">
        <v>119</v>
      </c>
      <c r="S562" s="32"/>
      <c r="T562" s="33" t="s">
        <v>118</v>
      </c>
      <c r="U562" s="32"/>
      <c r="V562" s="33" t="s">
        <v>117</v>
      </c>
      <c r="W562" s="32"/>
      <c r="X562" s="33" t="s">
        <v>116</v>
      </c>
      <c r="Y562" s="32"/>
      <c r="Z562" s="33" t="s">
        <v>115</v>
      </c>
      <c r="AA562" s="32"/>
      <c r="AB562" s="31"/>
      <c r="AC562" s="32"/>
      <c r="AD562" s="31"/>
      <c r="AE562" s="22"/>
      <c r="AF562" s="347"/>
      <c r="AG562" s="347"/>
      <c r="AH562" s="21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0.45" customHeight="1" x14ac:dyDescent="0.2">
      <c r="B563" s="30"/>
      <c r="C563" s="340"/>
      <c r="D563" s="29"/>
      <c r="E563" s="28"/>
      <c r="F563" s="28"/>
      <c r="G563" s="27"/>
      <c r="H563" s="360"/>
      <c r="I563" s="344"/>
      <c r="J563" s="344"/>
      <c r="K563" s="344"/>
      <c r="L563" s="25" t="s">
        <v>114</v>
      </c>
      <c r="M563" s="114"/>
      <c r="N563" s="25" t="s">
        <v>112</v>
      </c>
      <c r="O563" s="24"/>
      <c r="P563" s="25" t="s">
        <v>111</v>
      </c>
      <c r="Q563" s="24"/>
      <c r="R563" s="25" t="s">
        <v>110</v>
      </c>
      <c r="S563" s="24"/>
      <c r="T563" s="25" t="s">
        <v>109</v>
      </c>
      <c r="U563" s="24"/>
      <c r="V563" s="25" t="s">
        <v>108</v>
      </c>
      <c r="W563" s="24"/>
      <c r="X563" s="25" t="s">
        <v>107</v>
      </c>
      <c r="Y563" s="24"/>
      <c r="Z563" s="25" t="s">
        <v>106</v>
      </c>
      <c r="AA563" s="24"/>
      <c r="AB563" s="23"/>
      <c r="AC563" s="24"/>
      <c r="AD563" s="23"/>
      <c r="AE563" s="22"/>
      <c r="AF563" s="347"/>
      <c r="AG563" s="347"/>
      <c r="AH563" s="21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1" customHeight="1" thickBot="1" x14ac:dyDescent="0.25">
      <c r="B564" s="20"/>
      <c r="C564" s="341"/>
      <c r="D564" s="19"/>
      <c r="E564" s="18"/>
      <c r="F564" s="18"/>
      <c r="G564" s="17"/>
      <c r="H564" s="361"/>
      <c r="I564" s="345"/>
      <c r="J564" s="345"/>
      <c r="K564" s="345"/>
      <c r="L564" s="15" t="s">
        <v>105</v>
      </c>
      <c r="M564" s="16"/>
      <c r="N564" s="15" t="s">
        <v>104</v>
      </c>
      <c r="O564" s="13"/>
      <c r="P564" s="15" t="s">
        <v>103</v>
      </c>
      <c r="Q564" s="13"/>
      <c r="R564" s="15" t="s">
        <v>102</v>
      </c>
      <c r="S564" s="13"/>
      <c r="T564" s="15">
        <v>20</v>
      </c>
      <c r="U564" s="13"/>
      <c r="V564" s="15" t="s">
        <v>101</v>
      </c>
      <c r="W564" s="13"/>
      <c r="X564" s="15" t="s">
        <v>100</v>
      </c>
      <c r="Y564" s="13"/>
      <c r="Z564" s="15" t="s">
        <v>99</v>
      </c>
      <c r="AA564" s="13"/>
      <c r="AB564" s="14"/>
      <c r="AC564" s="13"/>
      <c r="AD564" s="12"/>
      <c r="AE564" s="11"/>
      <c r="AF564" s="348"/>
      <c r="AG564" s="348"/>
      <c r="AH564" s="10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112" t="s">
        <v>170</v>
      </c>
      <c r="F565" s="111"/>
      <c r="G565" s="110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107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96">
        <v>160</v>
      </c>
      <c r="E566" s="369">
        <v>502.42</v>
      </c>
      <c r="F566" s="370"/>
      <c r="G566" s="371"/>
      <c r="H566" s="95" t="s">
        <v>139</v>
      </c>
      <c r="I566" s="94"/>
      <c r="J566" s="94"/>
      <c r="K566" s="93"/>
      <c r="L566" s="92"/>
      <c r="M566" s="88"/>
      <c r="N566" s="92"/>
      <c r="O566" s="89"/>
      <c r="P566" s="92"/>
      <c r="Q566" s="89"/>
      <c r="R566" s="92"/>
      <c r="S566" s="89"/>
      <c r="T566" s="92"/>
      <c r="U566" s="89"/>
      <c r="V566" s="92"/>
      <c r="W566" s="89"/>
      <c r="X566" s="92"/>
      <c r="Y566" s="89"/>
      <c r="Z566" s="92"/>
      <c r="AA566" s="91"/>
      <c r="AB566" s="90" t="s">
        <v>138</v>
      </c>
      <c r="AC566" s="89"/>
      <c r="AD566" s="89"/>
      <c r="AE566" s="88"/>
      <c r="AF566" s="87"/>
      <c r="AG566" s="87"/>
      <c r="AH566" s="67"/>
      <c r="AI566" s="86" t="s">
        <v>137</v>
      </c>
      <c r="AJ566" s="85">
        <f t="shared" ref="AJ566:BB566" si="74">SUM(AJ568:AJ579)</f>
        <v>2</v>
      </c>
      <c r="AK566" s="84">
        <f t="shared" si="74"/>
        <v>0</v>
      </c>
      <c r="AL566" s="83">
        <f t="shared" si="74"/>
        <v>0</v>
      </c>
      <c r="AM566" s="85">
        <f t="shared" si="74"/>
        <v>0</v>
      </c>
      <c r="AN566" s="84">
        <f t="shared" si="74"/>
        <v>0</v>
      </c>
      <c r="AO566" s="83">
        <f t="shared" si="74"/>
        <v>0</v>
      </c>
      <c r="AP566" s="85">
        <f t="shared" si="74"/>
        <v>0</v>
      </c>
      <c r="AQ566" s="84">
        <f t="shared" si="74"/>
        <v>0</v>
      </c>
      <c r="AR566" s="83">
        <f t="shared" si="74"/>
        <v>0</v>
      </c>
      <c r="AS566" s="85">
        <f t="shared" si="74"/>
        <v>0</v>
      </c>
      <c r="AT566" s="84">
        <f t="shared" si="74"/>
        <v>0</v>
      </c>
      <c r="AU566" s="83">
        <f t="shared" si="74"/>
        <v>0</v>
      </c>
      <c r="AV566" s="85">
        <f t="shared" si="74"/>
        <v>0</v>
      </c>
      <c r="AW566" s="84">
        <f t="shared" si="74"/>
        <v>0</v>
      </c>
      <c r="AX566" s="83">
        <f t="shared" si="74"/>
        <v>0</v>
      </c>
      <c r="AY566" s="82">
        <f t="shared" si="74"/>
        <v>0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0.66666666666666663</v>
      </c>
      <c r="BG566" s="5">
        <f>SUM(AM566:AO566,AY566)/$BG$5</f>
        <v>0</v>
      </c>
      <c r="BH566" s="5">
        <f>SUM(AP566:AR566,AZ566)/$BG$5</f>
        <v>0</v>
      </c>
      <c r="BI566" s="5">
        <f>SUM(AS566:AU566,BA566)/$BG$5</f>
        <v>0</v>
      </c>
      <c r="BJ566" s="5">
        <f>SUM(AV566:AX566,BB566)/$BG$5</f>
        <v>0</v>
      </c>
    </row>
    <row r="567" spans="2:62" ht="37.5" thickBot="1" x14ac:dyDescent="0.3">
      <c r="B567" s="78"/>
      <c r="C567" s="77"/>
      <c r="D567" s="76"/>
      <c r="E567" s="75"/>
      <c r="F567" s="75"/>
      <c r="G567" s="74"/>
      <c r="H567" s="73"/>
      <c r="I567" s="70"/>
      <c r="J567" s="70"/>
      <c r="K567" s="72"/>
      <c r="L567" s="70"/>
      <c r="M567" s="69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1"/>
      <c r="AC567" s="70"/>
      <c r="AD567" s="70"/>
      <c r="AE567" s="69"/>
      <c r="AF567" s="68"/>
      <c r="AG567" s="68"/>
      <c r="AH567" s="67"/>
      <c r="AI567" s="66" t="s">
        <v>135</v>
      </c>
      <c r="AJ567" s="65">
        <f t="shared" ref="AJ567:BB567" si="75">AJ566/3</f>
        <v>0.66666666666666663</v>
      </c>
      <c r="AK567" s="64">
        <f t="shared" si="75"/>
        <v>0</v>
      </c>
      <c r="AL567" s="63">
        <f t="shared" si="75"/>
        <v>0</v>
      </c>
      <c r="AM567" s="65">
        <f t="shared" si="75"/>
        <v>0</v>
      </c>
      <c r="AN567" s="64">
        <f t="shared" si="75"/>
        <v>0</v>
      </c>
      <c r="AO567" s="63">
        <f t="shared" si="75"/>
        <v>0</v>
      </c>
      <c r="AP567" s="65">
        <f t="shared" si="75"/>
        <v>0</v>
      </c>
      <c r="AQ567" s="64">
        <f t="shared" si="75"/>
        <v>0</v>
      </c>
      <c r="AR567" s="63">
        <f t="shared" si="75"/>
        <v>0</v>
      </c>
      <c r="AS567" s="65">
        <f t="shared" si="75"/>
        <v>0</v>
      </c>
      <c r="AT567" s="64">
        <f t="shared" si="75"/>
        <v>0</v>
      </c>
      <c r="AU567" s="63">
        <f t="shared" si="75"/>
        <v>0</v>
      </c>
      <c r="AV567" s="65">
        <f t="shared" si="75"/>
        <v>0</v>
      </c>
      <c r="AW567" s="64">
        <f t="shared" si="75"/>
        <v>0</v>
      </c>
      <c r="AX567" s="63">
        <f t="shared" si="75"/>
        <v>0</v>
      </c>
      <c r="AY567" s="62">
        <f t="shared" si="75"/>
        <v>0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0.45" customHeight="1" x14ac:dyDescent="0.2">
      <c r="B568" s="30"/>
      <c r="C568" s="338">
        <v>1</v>
      </c>
      <c r="D568" s="46"/>
      <c r="E568" s="45"/>
      <c r="F568" s="45"/>
      <c r="G568" s="44"/>
      <c r="H568" s="358" t="s">
        <v>133</v>
      </c>
      <c r="I568" s="342">
        <v>20</v>
      </c>
      <c r="J568" s="342">
        <v>8</v>
      </c>
      <c r="K568" s="342">
        <v>6</v>
      </c>
      <c r="L568" s="42" t="s">
        <v>131</v>
      </c>
      <c r="M568" s="115" t="s">
        <v>113</v>
      </c>
      <c r="N568" s="42" t="s">
        <v>129</v>
      </c>
      <c r="O568" s="41"/>
      <c r="P568" s="42" t="s">
        <v>128</v>
      </c>
      <c r="Q568" s="41"/>
      <c r="R568" s="42" t="s">
        <v>127</v>
      </c>
      <c r="S568" s="41"/>
      <c r="T568" s="42" t="s">
        <v>126</v>
      </c>
      <c r="U568" s="41"/>
      <c r="V568" s="42" t="s">
        <v>125</v>
      </c>
      <c r="W568" s="41"/>
      <c r="X568" s="42" t="s">
        <v>124</v>
      </c>
      <c r="Y568" s="41"/>
      <c r="Z568" s="42" t="s">
        <v>123</v>
      </c>
      <c r="AA568" s="41"/>
      <c r="AB568" s="40"/>
      <c r="AC568" s="41"/>
      <c r="AD568" s="40"/>
      <c r="AE568" s="58"/>
      <c r="AF568" s="346"/>
      <c r="AG568" s="346"/>
      <c r="AH568" s="38"/>
      <c r="AI568" s="9"/>
      <c r="AJ568" s="349">
        <f>SUMPRODUCT(LEN($M568:$AA571)-LEN(SUBSTITUTE($M568:$AA571,"A", "")))</f>
        <v>0</v>
      </c>
      <c r="AK568" s="352">
        <f>SUMPRODUCT(LEN($AD568:$AD571)-LEN(SUBSTITUTE($AD568:$AD571,"A", "")))</f>
        <v>0</v>
      </c>
      <c r="AL568" s="335">
        <f>SUMPRODUCT(LEN($AC568:$AC571)-LEN(SUBSTITUTE($AC568:$AC571,"A", "")))</f>
        <v>0</v>
      </c>
      <c r="AM568" s="349">
        <f>SUMPRODUCT(LEN($M568:$AA571)-LEN(SUBSTITUTE($M568:$AA571,"S", "")))</f>
        <v>0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0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0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0.45" customHeight="1" thickBot="1" x14ac:dyDescent="0.25">
      <c r="B569" s="30"/>
      <c r="C569" s="339"/>
      <c r="D569" s="37"/>
      <c r="E569" s="36"/>
      <c r="F569" s="36"/>
      <c r="G569" s="35"/>
      <c r="H569" s="359"/>
      <c r="I569" s="343"/>
      <c r="J569" s="343"/>
      <c r="K569" s="343"/>
      <c r="L569" s="33" t="s">
        <v>122</v>
      </c>
      <c r="M569" s="34" t="s">
        <v>113</v>
      </c>
      <c r="N569" s="33" t="s">
        <v>121</v>
      </c>
      <c r="O569" s="32"/>
      <c r="P569" s="33" t="s">
        <v>120</v>
      </c>
      <c r="Q569" s="32"/>
      <c r="R569" s="33" t="s">
        <v>119</v>
      </c>
      <c r="S569" s="32"/>
      <c r="T569" s="33" t="s">
        <v>118</v>
      </c>
      <c r="U569" s="32"/>
      <c r="V569" s="33" t="s">
        <v>117</v>
      </c>
      <c r="W569" s="32"/>
      <c r="X569" s="33" t="s">
        <v>116</v>
      </c>
      <c r="Y569" s="32"/>
      <c r="Z569" s="33" t="s">
        <v>115</v>
      </c>
      <c r="AA569" s="32"/>
      <c r="AB569" s="31"/>
      <c r="AC569" s="32"/>
      <c r="AD569" s="31"/>
      <c r="AE569" s="57"/>
      <c r="AF569" s="347"/>
      <c r="AG569" s="347"/>
      <c r="AH569" s="21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0.45" customHeight="1" x14ac:dyDescent="0.2">
      <c r="B570" s="30"/>
      <c r="C570" s="340"/>
      <c r="D570" s="29"/>
      <c r="E570" s="28"/>
      <c r="F570" s="28"/>
      <c r="G570" s="27"/>
      <c r="H570" s="360">
        <v>160</v>
      </c>
      <c r="I570" s="344"/>
      <c r="J570" s="344"/>
      <c r="K570" s="344"/>
      <c r="L570" s="25" t="s">
        <v>114</v>
      </c>
      <c r="M570" s="114"/>
      <c r="N570" s="25" t="s">
        <v>112</v>
      </c>
      <c r="O570" s="24"/>
      <c r="P570" s="25" t="s">
        <v>111</v>
      </c>
      <c r="Q570" s="24"/>
      <c r="R570" s="25" t="s">
        <v>110</v>
      </c>
      <c r="S570" s="24"/>
      <c r="T570" s="25" t="s">
        <v>109</v>
      </c>
      <c r="U570" s="24"/>
      <c r="V570" s="25" t="s">
        <v>108</v>
      </c>
      <c r="W570" s="24"/>
      <c r="X570" s="25" t="s">
        <v>107</v>
      </c>
      <c r="Y570" s="24"/>
      <c r="Z570" s="25" t="s">
        <v>106</v>
      </c>
      <c r="AA570" s="24"/>
      <c r="AB570" s="23"/>
      <c r="AC570" s="24"/>
      <c r="AD570" s="23"/>
      <c r="AE570" s="57"/>
      <c r="AF570" s="347"/>
      <c r="AG570" s="347"/>
      <c r="AH570" s="21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1" customHeight="1" thickBot="1" x14ac:dyDescent="0.25">
      <c r="B571" s="30"/>
      <c r="C571" s="355"/>
      <c r="D571" s="54"/>
      <c r="E571" s="53"/>
      <c r="F571" s="53"/>
      <c r="G571" s="52"/>
      <c r="H571" s="361"/>
      <c r="I571" s="356"/>
      <c r="J571" s="356"/>
      <c r="K571" s="356"/>
      <c r="L571" s="50" t="s">
        <v>105</v>
      </c>
      <c r="M571" s="51"/>
      <c r="N571" s="50" t="s">
        <v>104</v>
      </c>
      <c r="O571" s="49"/>
      <c r="P571" s="50" t="s">
        <v>103</v>
      </c>
      <c r="Q571" s="49"/>
      <c r="R571" s="50" t="s">
        <v>102</v>
      </c>
      <c r="S571" s="49"/>
      <c r="T571" s="50">
        <v>20</v>
      </c>
      <c r="U571" s="49"/>
      <c r="V571" s="50" t="s">
        <v>101</v>
      </c>
      <c r="W571" s="49"/>
      <c r="X571" s="50" t="s">
        <v>100</v>
      </c>
      <c r="Y571" s="49"/>
      <c r="Z571" s="50" t="s">
        <v>99</v>
      </c>
      <c r="AA571" s="49"/>
      <c r="AB571" s="14"/>
      <c r="AC571" s="49"/>
      <c r="AD571" s="14"/>
      <c r="AE571" s="56"/>
      <c r="AF571" s="357"/>
      <c r="AG571" s="357"/>
      <c r="AH571" s="47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0.45" customHeight="1" x14ac:dyDescent="0.2">
      <c r="B572" s="30"/>
      <c r="C572" s="338">
        <v>2</v>
      </c>
      <c r="D572" s="46"/>
      <c r="E572" s="45"/>
      <c r="F572" s="45"/>
      <c r="G572" s="44"/>
      <c r="H572" s="358"/>
      <c r="I572" s="342">
        <v>16</v>
      </c>
      <c r="J572" s="342">
        <v>8</v>
      </c>
      <c r="K572" s="342">
        <v>6</v>
      </c>
      <c r="L572" s="42" t="s">
        <v>131</v>
      </c>
      <c r="M572" s="43" t="s">
        <v>132</v>
      </c>
      <c r="N572" s="42" t="s">
        <v>129</v>
      </c>
      <c r="O572" s="41"/>
      <c r="P572" s="42" t="s">
        <v>128</v>
      </c>
      <c r="Q572" s="41"/>
      <c r="R572" s="42" t="s">
        <v>127</v>
      </c>
      <c r="S572" s="41"/>
      <c r="T572" s="42" t="s">
        <v>126</v>
      </c>
      <c r="U572" s="41"/>
      <c r="V572" s="42" t="s">
        <v>125</v>
      </c>
      <c r="W572" s="41"/>
      <c r="X572" s="42" t="s">
        <v>124</v>
      </c>
      <c r="Y572" s="41"/>
      <c r="Z572" s="42" t="s">
        <v>123</v>
      </c>
      <c r="AA572" s="41"/>
      <c r="AB572" s="40"/>
      <c r="AC572" s="41"/>
      <c r="AD572" s="40"/>
      <c r="AE572" s="39"/>
      <c r="AF572" s="346"/>
      <c r="AG572" s="346"/>
      <c r="AH572" s="38"/>
      <c r="AI572" s="9"/>
      <c r="AJ572" s="349">
        <f>SUMPRODUCT(LEN($M572:$AA575)-LEN(SUBSTITUTE($M572:$AA575,"A", "")))</f>
        <v>2</v>
      </c>
      <c r="AK572" s="352">
        <f>SUMPRODUCT(LEN($AD572:$AD575)-LEN(SUBSTITUTE($AD572:$AD575,"A", "")))</f>
        <v>0</v>
      </c>
      <c r="AL572" s="335">
        <f>SUMPRODUCT(LEN($AC572:$AC575)-LEN(SUBSTITUTE($AC572:$AC575,"A", "")))</f>
        <v>0</v>
      </c>
      <c r="AM572" s="349">
        <f>SUMPRODUCT(LEN($M572:$AA575)-LEN(SUBSTITUTE($M572:$AA575,"S", "")))</f>
        <v>0</v>
      </c>
      <c r="AN572" s="352">
        <f>SUMPRODUCT(LEN($AD572:$AD575)-LEN(SUBSTITUTE($AD572:$AD575,"S", "")))</f>
        <v>0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0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0.45" customHeight="1" thickBot="1" x14ac:dyDescent="0.25">
      <c r="B573" s="30"/>
      <c r="C573" s="339"/>
      <c r="D573" s="37"/>
      <c r="E573" s="36"/>
      <c r="F573" s="36"/>
      <c r="G573" s="35"/>
      <c r="H573" s="359"/>
      <c r="I573" s="343"/>
      <c r="J573" s="343"/>
      <c r="K573" s="343"/>
      <c r="L573" s="33" t="s">
        <v>122</v>
      </c>
      <c r="M573" s="55" t="s">
        <v>132</v>
      </c>
      <c r="N573" s="33" t="s">
        <v>121</v>
      </c>
      <c r="O573" s="32"/>
      <c r="P573" s="33" t="s">
        <v>120</v>
      </c>
      <c r="Q573" s="32"/>
      <c r="R573" s="33" t="s">
        <v>119</v>
      </c>
      <c r="S573" s="32"/>
      <c r="T573" s="33" t="s">
        <v>118</v>
      </c>
      <c r="U573" s="32"/>
      <c r="V573" s="33" t="s">
        <v>117</v>
      </c>
      <c r="W573" s="32"/>
      <c r="X573" s="33" t="s">
        <v>116</v>
      </c>
      <c r="Y573" s="32"/>
      <c r="Z573" s="33" t="s">
        <v>115</v>
      </c>
      <c r="AA573" s="32"/>
      <c r="AB573" s="31"/>
      <c r="AC573" s="32"/>
      <c r="AD573" s="31"/>
      <c r="AE573" s="22"/>
      <c r="AF573" s="347"/>
      <c r="AG573" s="347"/>
      <c r="AH573" s="21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0.45" customHeight="1" x14ac:dyDescent="0.2">
      <c r="B574" s="30"/>
      <c r="C574" s="340"/>
      <c r="D574" s="29"/>
      <c r="E574" s="28"/>
      <c r="F574" s="28"/>
      <c r="G574" s="27"/>
      <c r="H574" s="360"/>
      <c r="I574" s="344"/>
      <c r="J574" s="344"/>
      <c r="K574" s="344"/>
      <c r="L574" s="25" t="s">
        <v>114</v>
      </c>
      <c r="M574" s="114"/>
      <c r="N574" s="25" t="s">
        <v>112</v>
      </c>
      <c r="O574" s="24"/>
      <c r="P574" s="25" t="s">
        <v>111</v>
      </c>
      <c r="Q574" s="24"/>
      <c r="R574" s="25" t="s">
        <v>110</v>
      </c>
      <c r="S574" s="24"/>
      <c r="T574" s="25" t="s">
        <v>109</v>
      </c>
      <c r="U574" s="24"/>
      <c r="V574" s="25" t="s">
        <v>108</v>
      </c>
      <c r="W574" s="24"/>
      <c r="X574" s="25" t="s">
        <v>107</v>
      </c>
      <c r="Y574" s="24"/>
      <c r="Z574" s="25" t="s">
        <v>106</v>
      </c>
      <c r="AA574" s="24"/>
      <c r="AB574" s="23"/>
      <c r="AC574" s="24"/>
      <c r="AD574" s="23"/>
      <c r="AE574" s="22"/>
      <c r="AF574" s="347"/>
      <c r="AG574" s="347"/>
      <c r="AH574" s="21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1" customHeight="1" thickBot="1" x14ac:dyDescent="0.25">
      <c r="B575" s="30"/>
      <c r="C575" s="355"/>
      <c r="D575" s="54"/>
      <c r="E575" s="53"/>
      <c r="F575" s="53"/>
      <c r="G575" s="52"/>
      <c r="H575" s="361"/>
      <c r="I575" s="356"/>
      <c r="J575" s="356"/>
      <c r="K575" s="356"/>
      <c r="L575" s="50" t="s">
        <v>105</v>
      </c>
      <c r="M575" s="51"/>
      <c r="N575" s="50" t="s">
        <v>104</v>
      </c>
      <c r="O575" s="49"/>
      <c r="P575" s="50" t="s">
        <v>103</v>
      </c>
      <c r="Q575" s="49"/>
      <c r="R575" s="50" t="s">
        <v>102</v>
      </c>
      <c r="S575" s="49"/>
      <c r="T575" s="50">
        <v>20</v>
      </c>
      <c r="U575" s="49"/>
      <c r="V575" s="50" t="s">
        <v>101</v>
      </c>
      <c r="W575" s="49"/>
      <c r="X575" s="50" t="s">
        <v>100</v>
      </c>
      <c r="Y575" s="49"/>
      <c r="Z575" s="50" t="s">
        <v>99</v>
      </c>
      <c r="AA575" s="49"/>
      <c r="AB575" s="14"/>
      <c r="AC575" s="49"/>
      <c r="AD575" s="14"/>
      <c r="AE575" s="48"/>
      <c r="AF575" s="357"/>
      <c r="AG575" s="357"/>
      <c r="AH575" s="47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0.45" customHeight="1" x14ac:dyDescent="0.2">
      <c r="B576" s="30"/>
      <c r="C576" s="338">
        <v>3</v>
      </c>
      <c r="D576" s="46"/>
      <c r="E576" s="45"/>
      <c r="F576" s="45"/>
      <c r="G576" s="44"/>
      <c r="H576" s="358"/>
      <c r="I576" s="342">
        <v>14</v>
      </c>
      <c r="J576" s="342">
        <v>7</v>
      </c>
      <c r="K576" s="342">
        <v>6</v>
      </c>
      <c r="L576" s="42" t="s">
        <v>131</v>
      </c>
      <c r="M576" s="115" t="s">
        <v>113</v>
      </c>
      <c r="N576" s="42" t="s">
        <v>129</v>
      </c>
      <c r="O576" s="41"/>
      <c r="P576" s="42" t="s">
        <v>128</v>
      </c>
      <c r="Q576" s="41"/>
      <c r="R576" s="42" t="s">
        <v>127</v>
      </c>
      <c r="S576" s="41"/>
      <c r="T576" s="42" t="s">
        <v>126</v>
      </c>
      <c r="U576" s="41"/>
      <c r="V576" s="42" t="s">
        <v>125</v>
      </c>
      <c r="W576" s="41"/>
      <c r="X576" s="42" t="s">
        <v>124</v>
      </c>
      <c r="Y576" s="41"/>
      <c r="Z576" s="42" t="s">
        <v>123</v>
      </c>
      <c r="AA576" s="41"/>
      <c r="AB576" s="40"/>
      <c r="AC576" s="41"/>
      <c r="AD576" s="40"/>
      <c r="AE576" s="39"/>
      <c r="AF576" s="346"/>
      <c r="AG576" s="346"/>
      <c r="AH576" s="38"/>
      <c r="AI576" s="9"/>
      <c r="AJ576" s="349">
        <f>SUMPRODUCT(LEN($M576:$AA579)-LEN(SUBSTITUTE($M576:$AA579,"A", "")))</f>
        <v>0</v>
      </c>
      <c r="AK576" s="352">
        <f>SUMPRODUCT(LEN($AD576:$AD579)-LEN(SUBSTITUTE($AD576:$AD579,"A", "")))</f>
        <v>0</v>
      </c>
      <c r="AL576" s="335">
        <f>SUMPRODUCT(LEN($AC576:$AC579)-LEN(SUBSTITUTE($AC576:$AC579,"A", "")))</f>
        <v>0</v>
      </c>
      <c r="AM576" s="349">
        <f>SUMPRODUCT(LEN($M576:$AA579)-LEN(SUBSTITUTE($M576:$AA579,"S", "")))</f>
        <v>0</v>
      </c>
      <c r="AN576" s="352">
        <f>SUMPRODUCT(LEN($AD576:$AD579)-LEN(SUBSTITUTE($AD576:$AD579,"S", "")))</f>
        <v>0</v>
      </c>
      <c r="AO576" s="335">
        <f>SUMPRODUCT(LEN($AC576:$AC579)-LEN(SUBSTITUTE($AC576:$AC579,"S", "")))</f>
        <v>0</v>
      </c>
      <c r="AP576" s="349">
        <f>SUMPRODUCT(LEN($M576:$AA579)-LEN(SUBSTITUTE($M576:$AA579,"F", "")))</f>
        <v>0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0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0.45" customHeight="1" thickBot="1" x14ac:dyDescent="0.25">
      <c r="B577" s="30"/>
      <c r="C577" s="339"/>
      <c r="D577" s="37"/>
      <c r="E577" s="36"/>
      <c r="F577" s="36"/>
      <c r="G577" s="35"/>
      <c r="H577" s="359"/>
      <c r="I577" s="343"/>
      <c r="J577" s="343"/>
      <c r="K577" s="343"/>
      <c r="L577" s="33" t="s">
        <v>122</v>
      </c>
      <c r="M577" s="55"/>
      <c r="N577" s="33" t="s">
        <v>121</v>
      </c>
      <c r="O577" s="32"/>
      <c r="P577" s="33" t="s">
        <v>120</v>
      </c>
      <c r="Q577" s="32"/>
      <c r="R577" s="33" t="s">
        <v>119</v>
      </c>
      <c r="S577" s="32"/>
      <c r="T577" s="33" t="s">
        <v>118</v>
      </c>
      <c r="U577" s="32"/>
      <c r="V577" s="33" t="s">
        <v>117</v>
      </c>
      <c r="W577" s="32"/>
      <c r="X577" s="33" t="s">
        <v>116</v>
      </c>
      <c r="Y577" s="32"/>
      <c r="Z577" s="33" t="s">
        <v>115</v>
      </c>
      <c r="AA577" s="32"/>
      <c r="AB577" s="31"/>
      <c r="AC577" s="32"/>
      <c r="AD577" s="31"/>
      <c r="AE577" s="22"/>
      <c r="AF577" s="347"/>
      <c r="AG577" s="347"/>
      <c r="AH577" s="21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0.45" customHeight="1" x14ac:dyDescent="0.2">
      <c r="B578" s="30"/>
      <c r="C578" s="340"/>
      <c r="D578" s="29"/>
      <c r="E578" s="28"/>
      <c r="F578" s="28"/>
      <c r="G578" s="27"/>
      <c r="H578" s="360"/>
      <c r="I578" s="344"/>
      <c r="J578" s="344"/>
      <c r="K578" s="344"/>
      <c r="L578" s="25" t="s">
        <v>114</v>
      </c>
      <c r="M578" s="114"/>
      <c r="N578" s="25" t="s">
        <v>112</v>
      </c>
      <c r="O578" s="24"/>
      <c r="P578" s="25" t="s">
        <v>111</v>
      </c>
      <c r="Q578" s="24"/>
      <c r="R578" s="25" t="s">
        <v>110</v>
      </c>
      <c r="S578" s="24"/>
      <c r="T578" s="25" t="s">
        <v>109</v>
      </c>
      <c r="U578" s="24"/>
      <c r="V578" s="25" t="s">
        <v>108</v>
      </c>
      <c r="W578" s="24"/>
      <c r="X578" s="25" t="s">
        <v>107</v>
      </c>
      <c r="Y578" s="24"/>
      <c r="Z578" s="25" t="s">
        <v>106</v>
      </c>
      <c r="AA578" s="24"/>
      <c r="AB578" s="23"/>
      <c r="AC578" s="24"/>
      <c r="AD578" s="23"/>
      <c r="AE578" s="22"/>
      <c r="AF578" s="347"/>
      <c r="AG578" s="347"/>
      <c r="AH578" s="21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1" customHeight="1" thickBot="1" x14ac:dyDescent="0.25">
      <c r="B579" s="20"/>
      <c r="C579" s="341"/>
      <c r="D579" s="19"/>
      <c r="E579" s="18"/>
      <c r="F579" s="18"/>
      <c r="G579" s="17"/>
      <c r="H579" s="361"/>
      <c r="I579" s="345"/>
      <c r="J579" s="345"/>
      <c r="K579" s="345"/>
      <c r="L579" s="15" t="s">
        <v>105</v>
      </c>
      <c r="M579" s="16"/>
      <c r="N579" s="15" t="s">
        <v>104</v>
      </c>
      <c r="O579" s="13"/>
      <c r="P579" s="15" t="s">
        <v>103</v>
      </c>
      <c r="Q579" s="13"/>
      <c r="R579" s="15" t="s">
        <v>102</v>
      </c>
      <c r="S579" s="13"/>
      <c r="T579" s="15">
        <v>20</v>
      </c>
      <c r="U579" s="13"/>
      <c r="V579" s="15" t="s">
        <v>101</v>
      </c>
      <c r="W579" s="13"/>
      <c r="X579" s="15" t="s">
        <v>100</v>
      </c>
      <c r="Y579" s="13"/>
      <c r="Z579" s="15" t="s">
        <v>99</v>
      </c>
      <c r="AA579" s="13"/>
      <c r="AB579" s="14"/>
      <c r="AC579" s="13"/>
      <c r="AD579" s="12"/>
      <c r="AE579" s="11"/>
      <c r="AF579" s="348"/>
      <c r="AG579" s="348"/>
      <c r="AH579" s="10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112" t="s">
        <v>170</v>
      </c>
      <c r="F580" s="111"/>
      <c r="G580" s="110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107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96">
        <v>160</v>
      </c>
      <c r="E581" s="369">
        <v>286.10000000000002</v>
      </c>
      <c r="F581" s="370"/>
      <c r="G581" s="371"/>
      <c r="H581" s="95" t="s">
        <v>139</v>
      </c>
      <c r="I581" s="94"/>
      <c r="J581" s="94"/>
      <c r="K581" s="93"/>
      <c r="L581" s="92"/>
      <c r="M581" s="88"/>
      <c r="N581" s="92"/>
      <c r="O581" s="89"/>
      <c r="P581" s="92"/>
      <c r="Q581" s="89"/>
      <c r="R581" s="92"/>
      <c r="S581" s="89"/>
      <c r="T581" s="92"/>
      <c r="U581" s="89"/>
      <c r="V581" s="92"/>
      <c r="W581" s="89"/>
      <c r="X581" s="92"/>
      <c r="Y581" s="89"/>
      <c r="Z581" s="92"/>
      <c r="AA581" s="91"/>
      <c r="AB581" s="90" t="s">
        <v>138</v>
      </c>
      <c r="AC581" s="89"/>
      <c r="AD581" s="89"/>
      <c r="AE581" s="88"/>
      <c r="AF581" s="87"/>
      <c r="AG581" s="87"/>
      <c r="AH581" s="67"/>
      <c r="AI581" s="86" t="s">
        <v>137</v>
      </c>
      <c r="AJ581" s="85">
        <f t="shared" ref="AJ581:BB581" si="76">SUM(AJ583:AJ594)</f>
        <v>0</v>
      </c>
      <c r="AK581" s="84">
        <f t="shared" si="76"/>
        <v>0</v>
      </c>
      <c r="AL581" s="83">
        <f t="shared" si="76"/>
        <v>0</v>
      </c>
      <c r="AM581" s="85">
        <f t="shared" si="76"/>
        <v>0</v>
      </c>
      <c r="AN581" s="84">
        <f t="shared" si="76"/>
        <v>0</v>
      </c>
      <c r="AO581" s="83">
        <f t="shared" si="76"/>
        <v>0</v>
      </c>
      <c r="AP581" s="85">
        <f t="shared" si="76"/>
        <v>0</v>
      </c>
      <c r="AQ581" s="84">
        <f t="shared" si="76"/>
        <v>0</v>
      </c>
      <c r="AR581" s="83">
        <f t="shared" si="76"/>
        <v>0</v>
      </c>
      <c r="AS581" s="85">
        <f t="shared" si="76"/>
        <v>0</v>
      </c>
      <c r="AT581" s="84">
        <f t="shared" si="76"/>
        <v>0</v>
      </c>
      <c r="AU581" s="83">
        <f t="shared" si="76"/>
        <v>0</v>
      </c>
      <c r="AV581" s="85">
        <f t="shared" si="76"/>
        <v>0</v>
      </c>
      <c r="AW581" s="84">
        <f t="shared" si="76"/>
        <v>0</v>
      </c>
      <c r="AX581" s="83">
        <f t="shared" si="76"/>
        <v>0</v>
      </c>
      <c r="AY581" s="82">
        <f t="shared" si="76"/>
        <v>0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0</v>
      </c>
      <c r="BG581" s="5">
        <f>SUM(AM581:AO581,AY581)/$BG$5</f>
        <v>0</v>
      </c>
      <c r="BH581" s="5">
        <f>SUM(AP581:AR581,AZ581)/$BG$5</f>
        <v>0</v>
      </c>
      <c r="BI581" s="5">
        <f>SUM(AS581:AU581,BA581)/$BG$5</f>
        <v>0</v>
      </c>
      <c r="BJ581" s="5">
        <f>SUM(AV581:AX581,BB581)/$BG$5</f>
        <v>0</v>
      </c>
    </row>
    <row r="582" spans="2:62" ht="37.5" thickBot="1" x14ac:dyDescent="0.3">
      <c r="B582" s="78"/>
      <c r="C582" s="77"/>
      <c r="D582" s="76"/>
      <c r="E582" s="75"/>
      <c r="F582" s="75"/>
      <c r="G582" s="74"/>
      <c r="H582" s="73"/>
      <c r="I582" s="70"/>
      <c r="J582" s="70"/>
      <c r="K582" s="72"/>
      <c r="L582" s="70"/>
      <c r="M582" s="69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1"/>
      <c r="AC582" s="70"/>
      <c r="AD582" s="70"/>
      <c r="AE582" s="69"/>
      <c r="AF582" s="68"/>
      <c r="AG582" s="68"/>
      <c r="AH582" s="67"/>
      <c r="AI582" s="66" t="s">
        <v>135</v>
      </c>
      <c r="AJ582" s="65">
        <f t="shared" ref="AJ582:BB582" si="77">AJ581/3</f>
        <v>0</v>
      </c>
      <c r="AK582" s="64">
        <f t="shared" si="77"/>
        <v>0</v>
      </c>
      <c r="AL582" s="63">
        <f t="shared" si="77"/>
        <v>0</v>
      </c>
      <c r="AM582" s="65">
        <f t="shared" si="77"/>
        <v>0</v>
      </c>
      <c r="AN582" s="64">
        <f t="shared" si="77"/>
        <v>0</v>
      </c>
      <c r="AO582" s="63">
        <f t="shared" si="77"/>
        <v>0</v>
      </c>
      <c r="AP582" s="65">
        <f t="shared" si="77"/>
        <v>0</v>
      </c>
      <c r="AQ582" s="64">
        <f t="shared" si="77"/>
        <v>0</v>
      </c>
      <c r="AR582" s="63">
        <f t="shared" si="77"/>
        <v>0</v>
      </c>
      <c r="AS582" s="65">
        <f t="shared" si="77"/>
        <v>0</v>
      </c>
      <c r="AT582" s="64">
        <f t="shared" si="77"/>
        <v>0</v>
      </c>
      <c r="AU582" s="63">
        <f t="shared" si="77"/>
        <v>0</v>
      </c>
      <c r="AV582" s="65">
        <f t="shared" si="77"/>
        <v>0</v>
      </c>
      <c r="AW582" s="64">
        <f t="shared" si="77"/>
        <v>0</v>
      </c>
      <c r="AX582" s="63">
        <f t="shared" si="77"/>
        <v>0</v>
      </c>
      <c r="AY582" s="62">
        <f t="shared" si="77"/>
        <v>0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0.45" customHeight="1" x14ac:dyDescent="0.2">
      <c r="B583" s="30"/>
      <c r="C583" s="338">
        <v>1</v>
      </c>
      <c r="D583" s="46"/>
      <c r="E583" s="45"/>
      <c r="F583" s="45"/>
      <c r="G583" s="44"/>
      <c r="H583" s="358" t="s">
        <v>133</v>
      </c>
      <c r="I583" s="342">
        <v>10</v>
      </c>
      <c r="J583" s="342">
        <v>7</v>
      </c>
      <c r="K583" s="342" t="s">
        <v>95</v>
      </c>
      <c r="L583" s="42" t="s">
        <v>131</v>
      </c>
      <c r="M583" s="43"/>
      <c r="N583" s="42" t="s">
        <v>129</v>
      </c>
      <c r="O583" s="41"/>
      <c r="P583" s="42" t="s">
        <v>128</v>
      </c>
      <c r="Q583" s="41"/>
      <c r="R583" s="42" t="s">
        <v>127</v>
      </c>
      <c r="S583" s="41"/>
      <c r="T583" s="42" t="s">
        <v>126</v>
      </c>
      <c r="U583" s="41"/>
      <c r="V583" s="42" t="s">
        <v>125</v>
      </c>
      <c r="W583" s="41"/>
      <c r="X583" s="42" t="s">
        <v>124</v>
      </c>
      <c r="Y583" s="41"/>
      <c r="Z583" s="42" t="s">
        <v>123</v>
      </c>
      <c r="AA583" s="41"/>
      <c r="AB583" s="40"/>
      <c r="AC583" s="41"/>
      <c r="AD583" s="40"/>
      <c r="AE583" s="58"/>
      <c r="AF583" s="346"/>
      <c r="AG583" s="346"/>
      <c r="AH583" s="38"/>
      <c r="AI583" s="9"/>
      <c r="AJ583" s="349">
        <f>SUMPRODUCT(LEN($M583:$AA586)-LEN(SUBSTITUTE($M583:$AA586,"A", "")))</f>
        <v>0</v>
      </c>
      <c r="AK583" s="352">
        <f>SUMPRODUCT(LEN($AD583:$AD586)-LEN(SUBSTITUTE($AD583:$AD586,"A", "")))</f>
        <v>0</v>
      </c>
      <c r="AL583" s="335">
        <f>SUMPRODUCT(LEN($AC583:$AC586)-LEN(SUBSTITUTE($AC583:$AC586,"A", "")))</f>
        <v>0</v>
      </c>
      <c r="AM583" s="349">
        <f>SUMPRODUCT(LEN($M583:$AA586)-LEN(SUBSTITUTE($M583:$AA586,"S", "")))</f>
        <v>0</v>
      </c>
      <c r="AN583" s="352">
        <f>SUMPRODUCT(LEN($AD583:$AD586)-LEN(SUBSTITUTE($AD583:$AD586,"S", "")))</f>
        <v>0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0</v>
      </c>
      <c r="AT583" s="352">
        <f>SUMPRODUCT(LEN($AD583:$AD586)-LEN(SUBSTITUTE($AD583:$AD586,"G", "")))</f>
        <v>0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0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0.45" customHeight="1" thickBot="1" x14ac:dyDescent="0.25">
      <c r="B584" s="30"/>
      <c r="C584" s="339"/>
      <c r="D584" s="37"/>
      <c r="E584" s="36"/>
      <c r="F584" s="36"/>
      <c r="G584" s="35"/>
      <c r="H584" s="359"/>
      <c r="I584" s="343"/>
      <c r="J584" s="343"/>
      <c r="K584" s="343"/>
      <c r="L584" s="33" t="s">
        <v>122</v>
      </c>
      <c r="M584" s="55"/>
      <c r="N584" s="33" t="s">
        <v>121</v>
      </c>
      <c r="O584" s="32"/>
      <c r="P584" s="33" t="s">
        <v>120</v>
      </c>
      <c r="Q584" s="32"/>
      <c r="R584" s="33" t="s">
        <v>119</v>
      </c>
      <c r="S584" s="32"/>
      <c r="T584" s="33" t="s">
        <v>118</v>
      </c>
      <c r="U584" s="32"/>
      <c r="V584" s="33" t="s">
        <v>117</v>
      </c>
      <c r="W584" s="32"/>
      <c r="X584" s="33" t="s">
        <v>116</v>
      </c>
      <c r="Y584" s="32"/>
      <c r="Z584" s="33" t="s">
        <v>115</v>
      </c>
      <c r="AA584" s="32"/>
      <c r="AB584" s="31"/>
      <c r="AC584" s="32"/>
      <c r="AD584" s="31"/>
      <c r="AE584" s="57"/>
      <c r="AF584" s="347"/>
      <c r="AG584" s="347"/>
      <c r="AH584" s="21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0.45" customHeight="1" x14ac:dyDescent="0.2">
      <c r="B585" s="30"/>
      <c r="C585" s="340"/>
      <c r="D585" s="29"/>
      <c r="E585" s="28"/>
      <c r="F585" s="28"/>
      <c r="G585" s="27"/>
      <c r="H585" s="360">
        <v>160</v>
      </c>
      <c r="I585" s="344"/>
      <c r="J585" s="344"/>
      <c r="K585" s="344"/>
      <c r="L585" s="25" t="s">
        <v>114</v>
      </c>
      <c r="M585" s="114"/>
      <c r="N585" s="25" t="s">
        <v>112</v>
      </c>
      <c r="O585" s="24"/>
      <c r="P585" s="25" t="s">
        <v>111</v>
      </c>
      <c r="Q585" s="24"/>
      <c r="R585" s="25" t="s">
        <v>110</v>
      </c>
      <c r="S585" s="24"/>
      <c r="T585" s="25" t="s">
        <v>109</v>
      </c>
      <c r="U585" s="24"/>
      <c r="V585" s="25" t="s">
        <v>108</v>
      </c>
      <c r="W585" s="24"/>
      <c r="X585" s="25" t="s">
        <v>107</v>
      </c>
      <c r="Y585" s="24"/>
      <c r="Z585" s="25" t="s">
        <v>106</v>
      </c>
      <c r="AA585" s="24"/>
      <c r="AB585" s="23"/>
      <c r="AC585" s="24"/>
      <c r="AD585" s="23"/>
      <c r="AE585" s="57"/>
      <c r="AF585" s="347"/>
      <c r="AG585" s="347"/>
      <c r="AH585" s="21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1" customHeight="1" thickBot="1" x14ac:dyDescent="0.25">
      <c r="B586" s="30"/>
      <c r="C586" s="355"/>
      <c r="D586" s="54"/>
      <c r="E586" s="53"/>
      <c r="F586" s="53"/>
      <c r="G586" s="52"/>
      <c r="H586" s="361"/>
      <c r="I586" s="356"/>
      <c r="J586" s="356"/>
      <c r="K586" s="356"/>
      <c r="L586" s="50" t="s">
        <v>105</v>
      </c>
      <c r="M586" s="51"/>
      <c r="N586" s="50" t="s">
        <v>104</v>
      </c>
      <c r="O586" s="49"/>
      <c r="P586" s="50" t="s">
        <v>103</v>
      </c>
      <c r="Q586" s="49"/>
      <c r="R586" s="50" t="s">
        <v>102</v>
      </c>
      <c r="S586" s="49"/>
      <c r="T586" s="50">
        <v>20</v>
      </c>
      <c r="U586" s="49"/>
      <c r="V586" s="50" t="s">
        <v>101</v>
      </c>
      <c r="W586" s="49"/>
      <c r="X586" s="50" t="s">
        <v>100</v>
      </c>
      <c r="Y586" s="49"/>
      <c r="Z586" s="50" t="s">
        <v>99</v>
      </c>
      <c r="AA586" s="49"/>
      <c r="AB586" s="14"/>
      <c r="AC586" s="49"/>
      <c r="AD586" s="14"/>
      <c r="AE586" s="56"/>
      <c r="AF586" s="357"/>
      <c r="AG586" s="357"/>
      <c r="AH586" s="47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0.45" customHeight="1" x14ac:dyDescent="0.2">
      <c r="B587" s="30"/>
      <c r="C587" s="338">
        <v>2</v>
      </c>
      <c r="D587" s="46"/>
      <c r="E587" s="45"/>
      <c r="F587" s="45"/>
      <c r="G587" s="44"/>
      <c r="H587" s="358"/>
      <c r="I587" s="342">
        <v>11</v>
      </c>
      <c r="J587" s="342">
        <v>7</v>
      </c>
      <c r="K587" s="342" t="s">
        <v>95</v>
      </c>
      <c r="L587" s="42" t="s">
        <v>131</v>
      </c>
      <c r="M587" s="43"/>
      <c r="N587" s="42" t="s">
        <v>129</v>
      </c>
      <c r="O587" s="41"/>
      <c r="P587" s="42" t="s">
        <v>128</v>
      </c>
      <c r="Q587" s="41"/>
      <c r="R587" s="42" t="s">
        <v>127</v>
      </c>
      <c r="S587" s="41"/>
      <c r="T587" s="42" t="s">
        <v>126</v>
      </c>
      <c r="U587" s="41"/>
      <c r="V587" s="42" t="s">
        <v>125</v>
      </c>
      <c r="W587" s="41"/>
      <c r="X587" s="42" t="s">
        <v>124</v>
      </c>
      <c r="Y587" s="41"/>
      <c r="Z587" s="42" t="s">
        <v>123</v>
      </c>
      <c r="AA587" s="41"/>
      <c r="AB587" s="40"/>
      <c r="AC587" s="41"/>
      <c r="AD587" s="40"/>
      <c r="AE587" s="39"/>
      <c r="AF587" s="346"/>
      <c r="AG587" s="346"/>
      <c r="AH587" s="38"/>
      <c r="AI587" s="9"/>
      <c r="AJ587" s="349">
        <f>SUMPRODUCT(LEN($M587:$AA590)-LEN(SUBSTITUTE($M587:$AA590,"A", "")))</f>
        <v>0</v>
      </c>
      <c r="AK587" s="352">
        <f>SUMPRODUCT(LEN($AD587:$AD590)-LEN(SUBSTITUTE($AD587:$AD590,"A", "")))</f>
        <v>0</v>
      </c>
      <c r="AL587" s="335">
        <f>SUMPRODUCT(LEN($AC587:$AC590)-LEN(SUBSTITUTE($AC587:$AC590,"A", "")))</f>
        <v>0</v>
      </c>
      <c r="AM587" s="349">
        <f>SUMPRODUCT(LEN($M587:$AA590)-LEN(SUBSTITUTE($M587:$AA590,"S", "")))</f>
        <v>0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0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0.45" customHeight="1" thickBot="1" x14ac:dyDescent="0.25">
      <c r="B588" s="30"/>
      <c r="C588" s="339"/>
      <c r="D588" s="37"/>
      <c r="E588" s="36"/>
      <c r="F588" s="36"/>
      <c r="G588" s="35"/>
      <c r="H588" s="359"/>
      <c r="I588" s="343"/>
      <c r="J588" s="343"/>
      <c r="K588" s="343"/>
      <c r="L588" s="33" t="s">
        <v>122</v>
      </c>
      <c r="M588" s="55"/>
      <c r="N588" s="33" t="s">
        <v>121</v>
      </c>
      <c r="O588" s="32"/>
      <c r="P588" s="33" t="s">
        <v>120</v>
      </c>
      <c r="Q588" s="32"/>
      <c r="R588" s="33" t="s">
        <v>119</v>
      </c>
      <c r="S588" s="32"/>
      <c r="T588" s="33" t="s">
        <v>118</v>
      </c>
      <c r="U588" s="32"/>
      <c r="V588" s="33" t="s">
        <v>117</v>
      </c>
      <c r="W588" s="32"/>
      <c r="X588" s="33" t="s">
        <v>116</v>
      </c>
      <c r="Y588" s="32"/>
      <c r="Z588" s="33" t="s">
        <v>115</v>
      </c>
      <c r="AA588" s="32"/>
      <c r="AB588" s="31"/>
      <c r="AC588" s="32"/>
      <c r="AD588" s="31"/>
      <c r="AE588" s="22"/>
      <c r="AF588" s="347"/>
      <c r="AG588" s="347"/>
      <c r="AH588" s="21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0.45" customHeight="1" x14ac:dyDescent="0.2">
      <c r="B589" s="30"/>
      <c r="C589" s="340"/>
      <c r="D589" s="29"/>
      <c r="E589" s="28"/>
      <c r="F589" s="28"/>
      <c r="G589" s="27"/>
      <c r="H589" s="360"/>
      <c r="I589" s="344"/>
      <c r="J589" s="344"/>
      <c r="K589" s="344"/>
      <c r="L589" s="25" t="s">
        <v>114</v>
      </c>
      <c r="M589" s="114"/>
      <c r="N589" s="25" t="s">
        <v>112</v>
      </c>
      <c r="O589" s="24"/>
      <c r="P589" s="25" t="s">
        <v>111</v>
      </c>
      <c r="Q589" s="24"/>
      <c r="R589" s="25" t="s">
        <v>110</v>
      </c>
      <c r="S589" s="24"/>
      <c r="T589" s="25" t="s">
        <v>109</v>
      </c>
      <c r="U589" s="24"/>
      <c r="V589" s="25" t="s">
        <v>108</v>
      </c>
      <c r="W589" s="24"/>
      <c r="X589" s="25" t="s">
        <v>107</v>
      </c>
      <c r="Y589" s="24"/>
      <c r="Z589" s="25" t="s">
        <v>106</v>
      </c>
      <c r="AA589" s="24"/>
      <c r="AB589" s="23"/>
      <c r="AC589" s="24"/>
      <c r="AD589" s="23"/>
      <c r="AE589" s="22"/>
      <c r="AF589" s="347"/>
      <c r="AG589" s="347"/>
      <c r="AH589" s="21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1" customHeight="1" thickBot="1" x14ac:dyDescent="0.25">
      <c r="B590" s="30"/>
      <c r="C590" s="355"/>
      <c r="D590" s="54"/>
      <c r="E590" s="53"/>
      <c r="F590" s="53"/>
      <c r="G590" s="52"/>
      <c r="H590" s="361"/>
      <c r="I590" s="356"/>
      <c r="J590" s="356"/>
      <c r="K590" s="356"/>
      <c r="L590" s="50" t="s">
        <v>105</v>
      </c>
      <c r="M590" s="51"/>
      <c r="N590" s="50" t="s">
        <v>104</v>
      </c>
      <c r="O590" s="49"/>
      <c r="P590" s="50" t="s">
        <v>103</v>
      </c>
      <c r="Q590" s="49"/>
      <c r="R590" s="50" t="s">
        <v>102</v>
      </c>
      <c r="S590" s="49"/>
      <c r="T590" s="50">
        <v>20</v>
      </c>
      <c r="U590" s="49"/>
      <c r="V590" s="50" t="s">
        <v>101</v>
      </c>
      <c r="W590" s="49"/>
      <c r="X590" s="50" t="s">
        <v>100</v>
      </c>
      <c r="Y590" s="49"/>
      <c r="Z590" s="50" t="s">
        <v>99</v>
      </c>
      <c r="AA590" s="49"/>
      <c r="AB590" s="14"/>
      <c r="AC590" s="49"/>
      <c r="AD590" s="14"/>
      <c r="AE590" s="48"/>
      <c r="AF590" s="357"/>
      <c r="AG590" s="357"/>
      <c r="AH590" s="47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0.45" customHeight="1" x14ac:dyDescent="0.2">
      <c r="B591" s="30"/>
      <c r="C591" s="338">
        <v>3</v>
      </c>
      <c r="D591" s="46"/>
      <c r="E591" s="45"/>
      <c r="F591" s="45"/>
      <c r="G591" s="44"/>
      <c r="H591" s="358"/>
      <c r="I591" s="342">
        <v>13</v>
      </c>
      <c r="J591" s="342">
        <v>8</v>
      </c>
      <c r="K591" s="342">
        <v>6</v>
      </c>
      <c r="L591" s="42" t="s">
        <v>131</v>
      </c>
      <c r="M591" s="115" t="s">
        <v>113</v>
      </c>
      <c r="N591" s="42" t="s">
        <v>129</v>
      </c>
      <c r="O591" s="41"/>
      <c r="P591" s="42" t="s">
        <v>128</v>
      </c>
      <c r="Q591" s="41"/>
      <c r="R591" s="42" t="s">
        <v>127</v>
      </c>
      <c r="S591" s="41"/>
      <c r="T591" s="42" t="s">
        <v>126</v>
      </c>
      <c r="U591" s="41"/>
      <c r="V591" s="42" t="s">
        <v>125</v>
      </c>
      <c r="W591" s="41"/>
      <c r="X591" s="42" t="s">
        <v>124</v>
      </c>
      <c r="Y591" s="41"/>
      <c r="Z591" s="42" t="s">
        <v>123</v>
      </c>
      <c r="AA591" s="41"/>
      <c r="AB591" s="40"/>
      <c r="AC591" s="41"/>
      <c r="AD591" s="40"/>
      <c r="AE591" s="39"/>
      <c r="AF591" s="346"/>
      <c r="AG591" s="346"/>
      <c r="AH591" s="38"/>
      <c r="AI591" s="9"/>
      <c r="AJ591" s="349">
        <f>SUMPRODUCT(LEN($M591:$AA594)-LEN(SUBSTITUTE($M591:$AA594,"A", "")))</f>
        <v>0</v>
      </c>
      <c r="AK591" s="352">
        <f>SUMPRODUCT(LEN($AD591:$AD594)-LEN(SUBSTITUTE($AD591:$AD594,"A", "")))</f>
        <v>0</v>
      </c>
      <c r="AL591" s="335">
        <f>SUMPRODUCT(LEN($AC591:$AC594)-LEN(SUBSTITUTE($AC591:$AC594,"A", "")))</f>
        <v>0</v>
      </c>
      <c r="AM591" s="349">
        <f>SUMPRODUCT(LEN($M591:$AA594)-LEN(SUBSTITUTE($M591:$AA594,"S", "")))</f>
        <v>0</v>
      </c>
      <c r="AN591" s="352">
        <f>SUMPRODUCT(LEN($AD591:$AD594)-LEN(SUBSTITUTE($AD591:$AD594,"S", "")))</f>
        <v>0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0</v>
      </c>
      <c r="AS591" s="349">
        <f>SUMPRODUCT(LEN($M591:$AA594)-LEN(SUBSTITUTE($M591:$AA594,"G", "")))</f>
        <v>0</v>
      </c>
      <c r="AT591" s="352">
        <f>SUMPRODUCT(LEN($AD591:$AD594)-LEN(SUBSTITUTE($AD591:$AD594,"G", "")))</f>
        <v>0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0.45" customHeight="1" thickBot="1" x14ac:dyDescent="0.25">
      <c r="B592" s="30"/>
      <c r="C592" s="339"/>
      <c r="D592" s="37"/>
      <c r="E592" s="36"/>
      <c r="F592" s="36"/>
      <c r="G592" s="35"/>
      <c r="H592" s="359"/>
      <c r="I592" s="343"/>
      <c r="J592" s="343"/>
      <c r="K592" s="343"/>
      <c r="L592" s="33" t="s">
        <v>122</v>
      </c>
      <c r="M592" s="34" t="s">
        <v>113</v>
      </c>
      <c r="N592" s="33" t="s">
        <v>121</v>
      </c>
      <c r="O592" s="32"/>
      <c r="P592" s="33" t="s">
        <v>120</v>
      </c>
      <c r="Q592" s="32"/>
      <c r="R592" s="33" t="s">
        <v>119</v>
      </c>
      <c r="S592" s="32"/>
      <c r="T592" s="33" t="s">
        <v>118</v>
      </c>
      <c r="U592" s="32"/>
      <c r="V592" s="33" t="s">
        <v>117</v>
      </c>
      <c r="W592" s="32"/>
      <c r="X592" s="33" t="s">
        <v>116</v>
      </c>
      <c r="Y592" s="32"/>
      <c r="Z592" s="33" t="s">
        <v>115</v>
      </c>
      <c r="AA592" s="32"/>
      <c r="AB592" s="31"/>
      <c r="AC592" s="32"/>
      <c r="AD592" s="31"/>
      <c r="AE592" s="22"/>
      <c r="AF592" s="347"/>
      <c r="AG592" s="347"/>
      <c r="AH592" s="21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0.45" customHeight="1" x14ac:dyDescent="0.2">
      <c r="B593" s="30"/>
      <c r="C593" s="340"/>
      <c r="D593" s="29"/>
      <c r="E593" s="28"/>
      <c r="F593" s="28"/>
      <c r="G593" s="27"/>
      <c r="H593" s="360"/>
      <c r="I593" s="344"/>
      <c r="J593" s="344"/>
      <c r="K593" s="344"/>
      <c r="L593" s="25" t="s">
        <v>114</v>
      </c>
      <c r="M593" s="114"/>
      <c r="N593" s="25" t="s">
        <v>112</v>
      </c>
      <c r="O593" s="24"/>
      <c r="P593" s="25" t="s">
        <v>111</v>
      </c>
      <c r="Q593" s="24"/>
      <c r="R593" s="25" t="s">
        <v>110</v>
      </c>
      <c r="S593" s="24"/>
      <c r="T593" s="25" t="s">
        <v>109</v>
      </c>
      <c r="U593" s="24"/>
      <c r="V593" s="25" t="s">
        <v>108</v>
      </c>
      <c r="W593" s="24"/>
      <c r="X593" s="25" t="s">
        <v>107</v>
      </c>
      <c r="Y593" s="24"/>
      <c r="Z593" s="25" t="s">
        <v>106</v>
      </c>
      <c r="AA593" s="24"/>
      <c r="AB593" s="23"/>
      <c r="AC593" s="24"/>
      <c r="AD593" s="23"/>
      <c r="AE593" s="22"/>
      <c r="AF593" s="347"/>
      <c r="AG593" s="347"/>
      <c r="AH593" s="21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1" customHeight="1" thickBot="1" x14ac:dyDescent="0.25">
      <c r="B594" s="20"/>
      <c r="C594" s="341"/>
      <c r="D594" s="19"/>
      <c r="E594" s="18"/>
      <c r="F594" s="18"/>
      <c r="G594" s="17"/>
      <c r="H594" s="361"/>
      <c r="I594" s="345"/>
      <c r="J594" s="345"/>
      <c r="K594" s="345"/>
      <c r="L594" s="15" t="s">
        <v>105</v>
      </c>
      <c r="M594" s="16"/>
      <c r="N594" s="15" t="s">
        <v>104</v>
      </c>
      <c r="O594" s="13"/>
      <c r="P594" s="15" t="s">
        <v>103</v>
      </c>
      <c r="Q594" s="13"/>
      <c r="R594" s="15" t="s">
        <v>102</v>
      </c>
      <c r="S594" s="13"/>
      <c r="T594" s="15">
        <v>20</v>
      </c>
      <c r="U594" s="13"/>
      <c r="V594" s="15" t="s">
        <v>101</v>
      </c>
      <c r="W594" s="13"/>
      <c r="X594" s="15" t="s">
        <v>100</v>
      </c>
      <c r="Y594" s="13"/>
      <c r="Z594" s="15" t="s">
        <v>99</v>
      </c>
      <c r="AA594" s="13"/>
      <c r="AB594" s="14"/>
      <c r="AC594" s="13"/>
      <c r="AD594" s="12"/>
      <c r="AE594" s="11"/>
      <c r="AF594" s="348"/>
      <c r="AG594" s="348"/>
      <c r="AH594" s="10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112" t="s">
        <v>170</v>
      </c>
      <c r="F595" s="111"/>
      <c r="G595" s="110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107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96">
        <v>160</v>
      </c>
      <c r="E596" s="369">
        <v>461.81</v>
      </c>
      <c r="F596" s="370"/>
      <c r="G596" s="371"/>
      <c r="H596" s="95" t="s">
        <v>139</v>
      </c>
      <c r="I596" s="94"/>
      <c r="J596" s="94"/>
      <c r="K596" s="93"/>
      <c r="L596" s="92"/>
      <c r="M596" s="88"/>
      <c r="N596" s="92"/>
      <c r="O596" s="89"/>
      <c r="P596" s="92"/>
      <c r="Q596" s="89"/>
      <c r="R596" s="92"/>
      <c r="S596" s="89"/>
      <c r="T596" s="92"/>
      <c r="U596" s="89"/>
      <c r="V596" s="92"/>
      <c r="W596" s="89"/>
      <c r="X596" s="92"/>
      <c r="Y596" s="89"/>
      <c r="Z596" s="92"/>
      <c r="AA596" s="91"/>
      <c r="AB596" s="90" t="s">
        <v>138</v>
      </c>
      <c r="AC596" s="89"/>
      <c r="AD596" s="89"/>
      <c r="AE596" s="88"/>
      <c r="AF596" s="87"/>
      <c r="AG596" s="87"/>
      <c r="AH596" s="67"/>
      <c r="AI596" s="86" t="s">
        <v>137</v>
      </c>
      <c r="AJ596" s="85">
        <f t="shared" ref="AJ596:BB596" si="78">SUM(AJ598:AJ609)</f>
        <v>3</v>
      </c>
      <c r="AK596" s="84">
        <f t="shared" si="78"/>
        <v>0</v>
      </c>
      <c r="AL596" s="83">
        <f t="shared" si="78"/>
        <v>0</v>
      </c>
      <c r="AM596" s="85">
        <f t="shared" si="78"/>
        <v>0</v>
      </c>
      <c r="AN596" s="84">
        <f t="shared" si="78"/>
        <v>0</v>
      </c>
      <c r="AO596" s="83">
        <f t="shared" si="78"/>
        <v>0</v>
      </c>
      <c r="AP596" s="85">
        <f t="shared" si="78"/>
        <v>0</v>
      </c>
      <c r="AQ596" s="84">
        <f t="shared" si="78"/>
        <v>0</v>
      </c>
      <c r="AR596" s="83">
        <f t="shared" si="78"/>
        <v>0</v>
      </c>
      <c r="AS596" s="85">
        <f t="shared" si="78"/>
        <v>0</v>
      </c>
      <c r="AT596" s="84">
        <f t="shared" si="78"/>
        <v>0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0</v>
      </c>
      <c r="BA596" s="81">
        <f t="shared" si="78"/>
        <v>0</v>
      </c>
      <c r="BB596" s="80">
        <f t="shared" si="78"/>
        <v>0</v>
      </c>
      <c r="BC596" s="79" t="s">
        <v>136</v>
      </c>
      <c r="BF596" s="5">
        <f>SUM(AJ596:AL596)/$BG$5</f>
        <v>1</v>
      </c>
      <c r="BG596" s="5">
        <f>SUM(AM596:AO596,AY596)/$BG$5</f>
        <v>0</v>
      </c>
      <c r="BH596" s="5">
        <f>SUM(AP596:AR596,AZ596)/$BG$5</f>
        <v>0</v>
      </c>
      <c r="BI596" s="5">
        <f>SUM(AS596:AU596,BA596)/$BG$5</f>
        <v>0</v>
      </c>
      <c r="BJ596" s="5">
        <f>SUM(AV596:AX596,BB596)/$BG$5</f>
        <v>0</v>
      </c>
    </row>
    <row r="597" spans="2:62" ht="37.5" thickBot="1" x14ac:dyDescent="0.3">
      <c r="B597" s="78"/>
      <c r="C597" s="77"/>
      <c r="D597" s="76"/>
      <c r="E597" s="75"/>
      <c r="F597" s="75"/>
      <c r="G597" s="74"/>
      <c r="H597" s="73"/>
      <c r="I597" s="70"/>
      <c r="J597" s="70"/>
      <c r="K597" s="72"/>
      <c r="L597" s="70"/>
      <c r="M597" s="69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1"/>
      <c r="AC597" s="70"/>
      <c r="AD597" s="70"/>
      <c r="AE597" s="69"/>
      <c r="AF597" s="68"/>
      <c r="AG597" s="68"/>
      <c r="AH597" s="67"/>
      <c r="AI597" s="66" t="s">
        <v>135</v>
      </c>
      <c r="AJ597" s="65">
        <f t="shared" ref="AJ597:BB597" si="79">AJ596/3</f>
        <v>1</v>
      </c>
      <c r="AK597" s="64">
        <f t="shared" si="79"/>
        <v>0</v>
      </c>
      <c r="AL597" s="63">
        <f t="shared" si="79"/>
        <v>0</v>
      </c>
      <c r="AM597" s="65">
        <f t="shared" si="79"/>
        <v>0</v>
      </c>
      <c r="AN597" s="64">
        <f t="shared" si="79"/>
        <v>0</v>
      </c>
      <c r="AO597" s="63">
        <f t="shared" si="79"/>
        <v>0</v>
      </c>
      <c r="AP597" s="65">
        <f t="shared" si="79"/>
        <v>0</v>
      </c>
      <c r="AQ597" s="64">
        <f t="shared" si="79"/>
        <v>0</v>
      </c>
      <c r="AR597" s="63">
        <f t="shared" si="79"/>
        <v>0</v>
      </c>
      <c r="AS597" s="65">
        <f t="shared" si="79"/>
        <v>0</v>
      </c>
      <c r="AT597" s="64">
        <f t="shared" si="79"/>
        <v>0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</v>
      </c>
      <c r="BA597" s="61">
        <f t="shared" si="79"/>
        <v>0</v>
      </c>
      <c r="BB597" s="60">
        <f t="shared" si="79"/>
        <v>0</v>
      </c>
      <c r="BC597" s="59" t="s">
        <v>134</v>
      </c>
    </row>
    <row r="598" spans="2:62" ht="20.45" customHeight="1" x14ac:dyDescent="0.2">
      <c r="B598" s="30"/>
      <c r="C598" s="338">
        <v>1</v>
      </c>
      <c r="D598" s="46"/>
      <c r="E598" s="45"/>
      <c r="F598" s="45"/>
      <c r="G598" s="44"/>
      <c r="H598" s="358" t="s">
        <v>133</v>
      </c>
      <c r="I598" s="342">
        <v>14</v>
      </c>
      <c r="J598" s="342">
        <v>8</v>
      </c>
      <c r="K598" s="342" t="s">
        <v>95</v>
      </c>
      <c r="L598" s="42" t="s">
        <v>131</v>
      </c>
      <c r="M598" s="43"/>
      <c r="N598" s="42" t="s">
        <v>129</v>
      </c>
      <c r="O598" s="41"/>
      <c r="P598" s="42" t="s">
        <v>128</v>
      </c>
      <c r="Q598" s="41"/>
      <c r="R598" s="42" t="s">
        <v>127</v>
      </c>
      <c r="S598" s="41"/>
      <c r="T598" s="42" t="s">
        <v>126</v>
      </c>
      <c r="U598" s="41"/>
      <c r="V598" s="42" t="s">
        <v>125</v>
      </c>
      <c r="W598" s="41"/>
      <c r="X598" s="42" t="s">
        <v>124</v>
      </c>
      <c r="Y598" s="41"/>
      <c r="Z598" s="42" t="s">
        <v>123</v>
      </c>
      <c r="AA598" s="41"/>
      <c r="AB598" s="40"/>
      <c r="AC598" s="41"/>
      <c r="AD598" s="40"/>
      <c r="AE598" s="58"/>
      <c r="AF598" s="346"/>
      <c r="AG598" s="346"/>
      <c r="AH598" s="38"/>
      <c r="AI598" s="9"/>
      <c r="AJ598" s="349">
        <f>SUMPRODUCT(LEN($M598:$AA601)-LEN(SUBSTITUTE($M598:$AA601,"A", "")))</f>
        <v>0</v>
      </c>
      <c r="AK598" s="352">
        <f>SUMPRODUCT(LEN($AD598:$AD601)-LEN(SUBSTITUTE($AD598:$AD601,"A", "")))</f>
        <v>0</v>
      </c>
      <c r="AL598" s="335">
        <f>SUMPRODUCT(LEN($AC598:$AC601)-LEN(SUBSTITUTE($AC598:$AC601,"A", "")))</f>
        <v>0</v>
      </c>
      <c r="AM598" s="349">
        <f>SUMPRODUCT(LEN($M598:$AA601)-LEN(SUBSTITUTE($M598:$AA601,"S", "")))</f>
        <v>0</v>
      </c>
      <c r="AN598" s="352">
        <f>SUMPRODUCT(LEN($AD598:$AD601)-LEN(SUBSTITUTE($AD598:$AD601,"S", "")))</f>
        <v>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0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0</v>
      </c>
      <c r="AT598" s="352">
        <f>SUMPRODUCT(LEN($AD598:$AD601)-LEN(SUBSTITUTE($AD598:$AD601,"G", "")))</f>
        <v>0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0.45" customHeight="1" thickBot="1" x14ac:dyDescent="0.25">
      <c r="B599" s="30"/>
      <c r="C599" s="339"/>
      <c r="D599" s="37"/>
      <c r="E599" s="36"/>
      <c r="F599" s="36"/>
      <c r="G599" s="35"/>
      <c r="H599" s="359"/>
      <c r="I599" s="343"/>
      <c r="J599" s="343"/>
      <c r="K599" s="343"/>
      <c r="L599" s="33" t="s">
        <v>122</v>
      </c>
      <c r="M599" s="55"/>
      <c r="N599" s="33" t="s">
        <v>121</v>
      </c>
      <c r="O599" s="32"/>
      <c r="P599" s="33" t="s">
        <v>120</v>
      </c>
      <c r="Q599" s="32"/>
      <c r="R599" s="33" t="s">
        <v>119</v>
      </c>
      <c r="S599" s="32"/>
      <c r="T599" s="33" t="s">
        <v>118</v>
      </c>
      <c r="U599" s="32"/>
      <c r="V599" s="33" t="s">
        <v>117</v>
      </c>
      <c r="W599" s="32"/>
      <c r="X599" s="33" t="s">
        <v>116</v>
      </c>
      <c r="Y599" s="32"/>
      <c r="Z599" s="33" t="s">
        <v>115</v>
      </c>
      <c r="AA599" s="32"/>
      <c r="AB599" s="31"/>
      <c r="AC599" s="32"/>
      <c r="AD599" s="31"/>
      <c r="AE599" s="57"/>
      <c r="AF599" s="347"/>
      <c r="AG599" s="347"/>
      <c r="AH599" s="21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0.45" customHeight="1" x14ac:dyDescent="0.2">
      <c r="B600" s="30"/>
      <c r="C600" s="340"/>
      <c r="D600" s="29"/>
      <c r="E600" s="28"/>
      <c r="F600" s="28"/>
      <c r="G600" s="27"/>
      <c r="H600" s="360">
        <v>160</v>
      </c>
      <c r="I600" s="344"/>
      <c r="J600" s="344"/>
      <c r="K600" s="344"/>
      <c r="L600" s="25" t="s">
        <v>114</v>
      </c>
      <c r="M600" s="114"/>
      <c r="N600" s="25" t="s">
        <v>112</v>
      </c>
      <c r="O600" s="24"/>
      <c r="P600" s="25" t="s">
        <v>111</v>
      </c>
      <c r="Q600" s="24"/>
      <c r="R600" s="25" t="s">
        <v>110</v>
      </c>
      <c r="S600" s="24"/>
      <c r="T600" s="25" t="s">
        <v>109</v>
      </c>
      <c r="U600" s="24"/>
      <c r="V600" s="25" t="s">
        <v>108</v>
      </c>
      <c r="W600" s="24"/>
      <c r="X600" s="25" t="s">
        <v>107</v>
      </c>
      <c r="Y600" s="24"/>
      <c r="Z600" s="25" t="s">
        <v>106</v>
      </c>
      <c r="AA600" s="24"/>
      <c r="AB600" s="23"/>
      <c r="AC600" s="24"/>
      <c r="AD600" s="23"/>
      <c r="AE600" s="57"/>
      <c r="AF600" s="347"/>
      <c r="AG600" s="347"/>
      <c r="AH600" s="21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1" customHeight="1" thickBot="1" x14ac:dyDescent="0.25">
      <c r="B601" s="30"/>
      <c r="C601" s="355"/>
      <c r="D601" s="54"/>
      <c r="E601" s="53"/>
      <c r="F601" s="53"/>
      <c r="G601" s="52"/>
      <c r="H601" s="361"/>
      <c r="I601" s="356"/>
      <c r="J601" s="356"/>
      <c r="K601" s="356"/>
      <c r="L601" s="50" t="s">
        <v>105</v>
      </c>
      <c r="M601" s="51"/>
      <c r="N601" s="50" t="s">
        <v>104</v>
      </c>
      <c r="O601" s="49"/>
      <c r="P601" s="50" t="s">
        <v>103</v>
      </c>
      <c r="Q601" s="49"/>
      <c r="R601" s="50" t="s">
        <v>102</v>
      </c>
      <c r="S601" s="49"/>
      <c r="T601" s="50">
        <v>20</v>
      </c>
      <c r="U601" s="49"/>
      <c r="V601" s="50" t="s">
        <v>101</v>
      </c>
      <c r="W601" s="49"/>
      <c r="X601" s="50" t="s">
        <v>100</v>
      </c>
      <c r="Y601" s="49"/>
      <c r="Z601" s="50" t="s">
        <v>99</v>
      </c>
      <c r="AA601" s="49"/>
      <c r="AB601" s="14"/>
      <c r="AC601" s="49"/>
      <c r="AD601" s="14"/>
      <c r="AE601" s="56"/>
      <c r="AF601" s="357"/>
      <c r="AG601" s="357"/>
      <c r="AH601" s="47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0.45" customHeight="1" x14ac:dyDescent="0.2">
      <c r="B602" s="30"/>
      <c r="C602" s="338">
        <v>2</v>
      </c>
      <c r="D602" s="46"/>
      <c r="E602" s="45"/>
      <c r="F602" s="45"/>
      <c r="G602" s="44"/>
      <c r="H602" s="358"/>
      <c r="I602" s="342">
        <v>15</v>
      </c>
      <c r="J602" s="342">
        <v>8</v>
      </c>
      <c r="K602" s="342">
        <v>6</v>
      </c>
      <c r="L602" s="42" t="s">
        <v>131</v>
      </c>
      <c r="M602" s="43" t="s">
        <v>132</v>
      </c>
      <c r="N602" s="42" t="s">
        <v>129</v>
      </c>
      <c r="O602" s="41"/>
      <c r="P602" s="42" t="s">
        <v>128</v>
      </c>
      <c r="Q602" s="41"/>
      <c r="R602" s="42" t="s">
        <v>127</v>
      </c>
      <c r="S602" s="41"/>
      <c r="T602" s="42" t="s">
        <v>126</v>
      </c>
      <c r="U602" s="41"/>
      <c r="V602" s="42" t="s">
        <v>125</v>
      </c>
      <c r="W602" s="41"/>
      <c r="X602" s="42" t="s">
        <v>124</v>
      </c>
      <c r="Y602" s="41"/>
      <c r="Z602" s="42" t="s">
        <v>123</v>
      </c>
      <c r="AA602" s="41"/>
      <c r="AB602" s="40"/>
      <c r="AC602" s="41"/>
      <c r="AD602" s="40"/>
      <c r="AE602" s="39"/>
      <c r="AF602" s="346"/>
      <c r="AG602" s="346"/>
      <c r="AH602" s="38"/>
      <c r="AI602" s="9"/>
      <c r="AJ602" s="349">
        <f>SUMPRODUCT(LEN($M602:$AA605)-LEN(SUBSTITUTE($M602:$AA605,"A", "")))</f>
        <v>1</v>
      </c>
      <c r="AK602" s="352">
        <f>SUMPRODUCT(LEN($AD602:$AD605)-LEN(SUBSTITUTE($AD602:$AD605,"A", "")))</f>
        <v>0</v>
      </c>
      <c r="AL602" s="335">
        <f>SUMPRODUCT(LEN($AC602:$AC605)-LEN(SUBSTITUTE($AC602:$AC605,"A", "")))</f>
        <v>0</v>
      </c>
      <c r="AM602" s="349">
        <f>SUMPRODUCT(LEN($M602:$AA605)-LEN(SUBSTITUTE($M602:$AA605,"S", "")))</f>
        <v>0</v>
      </c>
      <c r="AN602" s="352">
        <f>SUMPRODUCT(LEN($AD602:$AD605)-LEN(SUBSTITUTE($AD602:$AD605,"S", "")))</f>
        <v>0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0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0.45" customHeight="1" thickBot="1" x14ac:dyDescent="0.25">
      <c r="B603" s="30"/>
      <c r="C603" s="339"/>
      <c r="D603" s="37"/>
      <c r="E603" s="36"/>
      <c r="F603" s="36"/>
      <c r="G603" s="35"/>
      <c r="H603" s="359"/>
      <c r="I603" s="343"/>
      <c r="J603" s="343"/>
      <c r="K603" s="343"/>
      <c r="L603" s="33" t="s">
        <v>122</v>
      </c>
      <c r="M603" s="34" t="s">
        <v>113</v>
      </c>
      <c r="N603" s="33" t="s">
        <v>121</v>
      </c>
      <c r="O603" s="32"/>
      <c r="P603" s="33" t="s">
        <v>120</v>
      </c>
      <c r="Q603" s="32"/>
      <c r="R603" s="33" t="s">
        <v>119</v>
      </c>
      <c r="S603" s="32"/>
      <c r="T603" s="33" t="s">
        <v>118</v>
      </c>
      <c r="U603" s="32"/>
      <c r="V603" s="33" t="s">
        <v>117</v>
      </c>
      <c r="W603" s="32"/>
      <c r="X603" s="33" t="s">
        <v>116</v>
      </c>
      <c r="Y603" s="32"/>
      <c r="Z603" s="33" t="s">
        <v>115</v>
      </c>
      <c r="AA603" s="32"/>
      <c r="AB603" s="31"/>
      <c r="AC603" s="32"/>
      <c r="AD603" s="31"/>
      <c r="AE603" s="22"/>
      <c r="AF603" s="347"/>
      <c r="AG603" s="347"/>
      <c r="AH603" s="21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0.45" customHeight="1" x14ac:dyDescent="0.2">
      <c r="B604" s="30"/>
      <c r="C604" s="340"/>
      <c r="D604" s="29"/>
      <c r="E604" s="28"/>
      <c r="F604" s="28"/>
      <c r="G604" s="27"/>
      <c r="H604" s="360"/>
      <c r="I604" s="344"/>
      <c r="J604" s="344"/>
      <c r="K604" s="344"/>
      <c r="L604" s="25" t="s">
        <v>114</v>
      </c>
      <c r="M604" s="114"/>
      <c r="N604" s="25" t="s">
        <v>112</v>
      </c>
      <c r="O604" s="24"/>
      <c r="P604" s="25" t="s">
        <v>111</v>
      </c>
      <c r="Q604" s="24"/>
      <c r="R604" s="25" t="s">
        <v>110</v>
      </c>
      <c r="S604" s="24"/>
      <c r="T604" s="25" t="s">
        <v>109</v>
      </c>
      <c r="U604" s="24"/>
      <c r="V604" s="25" t="s">
        <v>108</v>
      </c>
      <c r="W604" s="24"/>
      <c r="X604" s="25" t="s">
        <v>107</v>
      </c>
      <c r="Y604" s="24"/>
      <c r="Z604" s="25" t="s">
        <v>106</v>
      </c>
      <c r="AA604" s="24"/>
      <c r="AB604" s="23"/>
      <c r="AC604" s="24"/>
      <c r="AD604" s="23"/>
      <c r="AE604" s="22"/>
      <c r="AF604" s="347"/>
      <c r="AG604" s="347"/>
      <c r="AH604" s="21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1" customHeight="1" thickBot="1" x14ac:dyDescent="0.25">
      <c r="B605" s="30"/>
      <c r="C605" s="355"/>
      <c r="D605" s="54"/>
      <c r="E605" s="53"/>
      <c r="F605" s="53"/>
      <c r="G605" s="52"/>
      <c r="H605" s="361"/>
      <c r="I605" s="356"/>
      <c r="J605" s="356"/>
      <c r="K605" s="356"/>
      <c r="L605" s="50" t="s">
        <v>105</v>
      </c>
      <c r="M605" s="51"/>
      <c r="N605" s="50" t="s">
        <v>104</v>
      </c>
      <c r="O605" s="49"/>
      <c r="P605" s="50" t="s">
        <v>103</v>
      </c>
      <c r="Q605" s="49"/>
      <c r="R605" s="50" t="s">
        <v>102</v>
      </c>
      <c r="S605" s="49"/>
      <c r="T605" s="50">
        <v>20</v>
      </c>
      <c r="U605" s="49"/>
      <c r="V605" s="50" t="s">
        <v>101</v>
      </c>
      <c r="W605" s="49"/>
      <c r="X605" s="50" t="s">
        <v>100</v>
      </c>
      <c r="Y605" s="49"/>
      <c r="Z605" s="50" t="s">
        <v>99</v>
      </c>
      <c r="AA605" s="49"/>
      <c r="AB605" s="14"/>
      <c r="AC605" s="49"/>
      <c r="AD605" s="14"/>
      <c r="AE605" s="48"/>
      <c r="AF605" s="357"/>
      <c r="AG605" s="357"/>
      <c r="AH605" s="47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0.45" customHeight="1" x14ac:dyDescent="0.2">
      <c r="B606" s="30"/>
      <c r="C606" s="338">
        <v>3</v>
      </c>
      <c r="D606" s="46"/>
      <c r="E606" s="45"/>
      <c r="F606" s="45"/>
      <c r="G606" s="44"/>
      <c r="H606" s="358"/>
      <c r="I606" s="342">
        <v>16</v>
      </c>
      <c r="J606" s="342">
        <v>8</v>
      </c>
      <c r="K606" s="342">
        <v>5</v>
      </c>
      <c r="L606" s="42" t="s">
        <v>131</v>
      </c>
      <c r="M606" s="43" t="s">
        <v>179</v>
      </c>
      <c r="N606" s="42" t="s">
        <v>129</v>
      </c>
      <c r="O606" s="41"/>
      <c r="P606" s="42" t="s">
        <v>128</v>
      </c>
      <c r="Q606" s="41"/>
      <c r="R606" s="42" t="s">
        <v>127</v>
      </c>
      <c r="S606" s="41"/>
      <c r="T606" s="42" t="s">
        <v>126</v>
      </c>
      <c r="U606" s="41"/>
      <c r="V606" s="42" t="s">
        <v>125</v>
      </c>
      <c r="W606" s="41"/>
      <c r="X606" s="42" t="s">
        <v>124</v>
      </c>
      <c r="Y606" s="41"/>
      <c r="Z606" s="42" t="s">
        <v>123</v>
      </c>
      <c r="AA606" s="41"/>
      <c r="AB606" s="40"/>
      <c r="AC606" s="41"/>
      <c r="AD606" s="40"/>
      <c r="AE606" s="39"/>
      <c r="AF606" s="346"/>
      <c r="AG606" s="346"/>
      <c r="AH606" s="38"/>
      <c r="AI606" s="9"/>
      <c r="AJ606" s="349">
        <f>SUMPRODUCT(LEN($M606:$AA609)-LEN(SUBSTITUTE($M606:$AA609,"A", "")))</f>
        <v>2</v>
      </c>
      <c r="AK606" s="352">
        <f>SUMPRODUCT(LEN($AD606:$AD609)-LEN(SUBSTITUTE($AD606:$AD609,"A", "")))</f>
        <v>0</v>
      </c>
      <c r="AL606" s="335">
        <f>SUMPRODUCT(LEN($AC606:$AC609)-LEN(SUBSTITUTE($AC606:$AC609,"A", "")))</f>
        <v>0</v>
      </c>
      <c r="AM606" s="349">
        <f>SUMPRODUCT(LEN($M606:$AA609)-LEN(SUBSTITUTE($M606:$AA609,"S", "")))</f>
        <v>0</v>
      </c>
      <c r="AN606" s="352">
        <f>SUMPRODUCT(LEN($AD606:$AD609)-LEN(SUBSTITUTE($AD606:$AD609,"S", "")))</f>
        <v>0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0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0.45" customHeight="1" thickBot="1" x14ac:dyDescent="0.25">
      <c r="B607" s="30"/>
      <c r="C607" s="339"/>
      <c r="D607" s="37"/>
      <c r="E607" s="36"/>
      <c r="F607" s="36"/>
      <c r="G607" s="35"/>
      <c r="H607" s="359"/>
      <c r="I607" s="343"/>
      <c r="J607" s="343"/>
      <c r="K607" s="343"/>
      <c r="L607" s="33" t="s">
        <v>122</v>
      </c>
      <c r="M607" s="34" t="s">
        <v>113</v>
      </c>
      <c r="N607" s="33" t="s">
        <v>121</v>
      </c>
      <c r="O607" s="32"/>
      <c r="P607" s="33" t="s">
        <v>120</v>
      </c>
      <c r="Q607" s="32"/>
      <c r="R607" s="33" t="s">
        <v>119</v>
      </c>
      <c r="S607" s="32"/>
      <c r="T607" s="33" t="s">
        <v>118</v>
      </c>
      <c r="U607" s="32"/>
      <c r="V607" s="33" t="s">
        <v>117</v>
      </c>
      <c r="W607" s="32"/>
      <c r="X607" s="33" t="s">
        <v>116</v>
      </c>
      <c r="Y607" s="32"/>
      <c r="Z607" s="33" t="s">
        <v>115</v>
      </c>
      <c r="AA607" s="32"/>
      <c r="AB607" s="31"/>
      <c r="AC607" s="32"/>
      <c r="AD607" s="31"/>
      <c r="AE607" s="22"/>
      <c r="AF607" s="347"/>
      <c r="AG607" s="347"/>
      <c r="AH607" s="21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0.45" customHeight="1" x14ac:dyDescent="0.2">
      <c r="B608" s="30"/>
      <c r="C608" s="340"/>
      <c r="D608" s="29"/>
      <c r="E608" s="28"/>
      <c r="F608" s="28"/>
      <c r="G608" s="27"/>
      <c r="H608" s="360"/>
      <c r="I608" s="344"/>
      <c r="J608" s="344"/>
      <c r="K608" s="344"/>
      <c r="L608" s="25" t="s">
        <v>114</v>
      </c>
      <c r="M608" s="26" t="s">
        <v>113</v>
      </c>
      <c r="N608" s="25" t="s">
        <v>112</v>
      </c>
      <c r="O608" s="24"/>
      <c r="P608" s="25" t="s">
        <v>111</v>
      </c>
      <c r="Q608" s="24"/>
      <c r="R608" s="25" t="s">
        <v>110</v>
      </c>
      <c r="S608" s="24"/>
      <c r="T608" s="25" t="s">
        <v>109</v>
      </c>
      <c r="U608" s="24"/>
      <c r="V608" s="25" t="s">
        <v>108</v>
      </c>
      <c r="W608" s="24"/>
      <c r="X608" s="25" t="s">
        <v>107</v>
      </c>
      <c r="Y608" s="24"/>
      <c r="Z608" s="25" t="s">
        <v>106</v>
      </c>
      <c r="AA608" s="24"/>
      <c r="AB608" s="23"/>
      <c r="AC608" s="24"/>
      <c r="AD608" s="23"/>
      <c r="AE608" s="22"/>
      <c r="AF608" s="347"/>
      <c r="AG608" s="347"/>
      <c r="AH608" s="21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1" customHeight="1" thickBot="1" x14ac:dyDescent="0.25">
      <c r="B609" s="20"/>
      <c r="C609" s="341"/>
      <c r="D609" s="19"/>
      <c r="E609" s="18"/>
      <c r="F609" s="18"/>
      <c r="G609" s="17"/>
      <c r="H609" s="361"/>
      <c r="I609" s="345"/>
      <c r="J609" s="345"/>
      <c r="K609" s="345"/>
      <c r="L609" s="15" t="s">
        <v>105</v>
      </c>
      <c r="M609" s="16"/>
      <c r="N609" s="15" t="s">
        <v>104</v>
      </c>
      <c r="O609" s="13"/>
      <c r="P609" s="15" t="s">
        <v>103</v>
      </c>
      <c r="Q609" s="13"/>
      <c r="R609" s="15" t="s">
        <v>102</v>
      </c>
      <c r="S609" s="13"/>
      <c r="T609" s="15">
        <v>20</v>
      </c>
      <c r="U609" s="13"/>
      <c r="V609" s="15" t="s">
        <v>101</v>
      </c>
      <c r="W609" s="13"/>
      <c r="X609" s="15" t="s">
        <v>100</v>
      </c>
      <c r="Y609" s="13"/>
      <c r="Z609" s="15" t="s">
        <v>99</v>
      </c>
      <c r="AA609" s="13"/>
      <c r="AB609" s="14"/>
      <c r="AC609" s="13"/>
      <c r="AD609" s="12"/>
      <c r="AE609" s="11"/>
      <c r="AF609" s="348"/>
      <c r="AG609" s="348"/>
      <c r="AH609" s="10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112" t="s">
        <v>170</v>
      </c>
      <c r="F610" s="111"/>
      <c r="G610" s="110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107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96">
        <v>160</v>
      </c>
      <c r="E611" s="369">
        <v>771.36</v>
      </c>
      <c r="F611" s="370"/>
      <c r="G611" s="371"/>
      <c r="H611" s="95" t="s">
        <v>139</v>
      </c>
      <c r="I611" s="94"/>
      <c r="J611" s="94"/>
      <c r="K611" s="93"/>
      <c r="L611" s="92"/>
      <c r="M611" s="88"/>
      <c r="N611" s="92"/>
      <c r="O611" s="89"/>
      <c r="P611" s="92"/>
      <c r="Q611" s="89"/>
      <c r="R611" s="92"/>
      <c r="S611" s="89"/>
      <c r="T611" s="92"/>
      <c r="U611" s="89"/>
      <c r="V611" s="92"/>
      <c r="W611" s="89"/>
      <c r="X611" s="92"/>
      <c r="Y611" s="89"/>
      <c r="Z611" s="92"/>
      <c r="AA611" s="91"/>
      <c r="AB611" s="90" t="s">
        <v>138</v>
      </c>
      <c r="AC611" s="89"/>
      <c r="AD611" s="89"/>
      <c r="AE611" s="88"/>
      <c r="AF611" s="87"/>
      <c r="AG611" s="87"/>
      <c r="AH611" s="67"/>
      <c r="AI611" s="86" t="s">
        <v>137</v>
      </c>
      <c r="AJ611" s="85">
        <f t="shared" ref="AJ611:BB611" si="80">SUM(AJ613:AJ624)</f>
        <v>3</v>
      </c>
      <c r="AK611" s="84">
        <f t="shared" si="80"/>
        <v>0</v>
      </c>
      <c r="AL611" s="83">
        <f t="shared" si="80"/>
        <v>0</v>
      </c>
      <c r="AM611" s="85">
        <f t="shared" si="80"/>
        <v>4</v>
      </c>
      <c r="AN611" s="84">
        <f t="shared" si="80"/>
        <v>0</v>
      </c>
      <c r="AO611" s="83">
        <f t="shared" si="80"/>
        <v>0</v>
      </c>
      <c r="AP611" s="85">
        <f t="shared" si="80"/>
        <v>0</v>
      </c>
      <c r="AQ611" s="84">
        <f t="shared" si="80"/>
        <v>0</v>
      </c>
      <c r="AR611" s="83">
        <f t="shared" si="80"/>
        <v>0</v>
      </c>
      <c r="AS611" s="85">
        <f t="shared" si="80"/>
        <v>0</v>
      </c>
      <c r="AT611" s="84">
        <f t="shared" si="80"/>
        <v>0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0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1</v>
      </c>
      <c r="BG611" s="5">
        <f>SUM(AM611:AO611,AY611)/$BG$5</f>
        <v>1.3333333333333333</v>
      </c>
      <c r="BH611" s="5">
        <f>SUM(AP611:AR611,AZ611)/$BG$5</f>
        <v>0</v>
      </c>
      <c r="BI611" s="5">
        <f>SUM(AS611:AU611,BA611)/$BG$5</f>
        <v>0</v>
      </c>
      <c r="BJ611" s="5">
        <f>SUM(AV611:AX611,BB611)/$BG$5</f>
        <v>0</v>
      </c>
    </row>
    <row r="612" spans="2:62" ht="37.5" thickBot="1" x14ac:dyDescent="0.3">
      <c r="B612" s="78"/>
      <c r="C612" s="77"/>
      <c r="D612" s="76"/>
      <c r="E612" s="75"/>
      <c r="F612" s="75"/>
      <c r="G612" s="74"/>
      <c r="H612" s="73"/>
      <c r="I612" s="70"/>
      <c r="J612" s="70"/>
      <c r="K612" s="72"/>
      <c r="L612" s="70"/>
      <c r="M612" s="69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1"/>
      <c r="AC612" s="70"/>
      <c r="AD612" s="70"/>
      <c r="AE612" s="69"/>
      <c r="AF612" s="68"/>
      <c r="AG612" s="68"/>
      <c r="AH612" s="67"/>
      <c r="AI612" s="66" t="s">
        <v>135</v>
      </c>
      <c r="AJ612" s="65">
        <f t="shared" ref="AJ612:BB612" si="81">AJ611/3</f>
        <v>1</v>
      </c>
      <c r="AK612" s="64">
        <f t="shared" si="81"/>
        <v>0</v>
      </c>
      <c r="AL612" s="63">
        <f t="shared" si="81"/>
        <v>0</v>
      </c>
      <c r="AM612" s="65">
        <f t="shared" si="81"/>
        <v>1.3333333333333333</v>
      </c>
      <c r="AN612" s="64">
        <f t="shared" si="81"/>
        <v>0</v>
      </c>
      <c r="AO612" s="63">
        <f t="shared" si="81"/>
        <v>0</v>
      </c>
      <c r="AP612" s="65">
        <f t="shared" si="81"/>
        <v>0</v>
      </c>
      <c r="AQ612" s="64">
        <f t="shared" si="81"/>
        <v>0</v>
      </c>
      <c r="AR612" s="63">
        <f t="shared" si="81"/>
        <v>0</v>
      </c>
      <c r="AS612" s="65">
        <f t="shared" si="81"/>
        <v>0</v>
      </c>
      <c r="AT612" s="64">
        <f t="shared" si="81"/>
        <v>0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0.45" customHeight="1" x14ac:dyDescent="0.2">
      <c r="B613" s="30"/>
      <c r="C613" s="338">
        <v>1</v>
      </c>
      <c r="D613" s="46"/>
      <c r="E613" s="45"/>
      <c r="F613" s="45"/>
      <c r="G613" s="44"/>
      <c r="H613" s="358" t="s">
        <v>183</v>
      </c>
      <c r="I613" s="342">
        <v>21</v>
      </c>
      <c r="J613" s="342">
        <v>10</v>
      </c>
      <c r="K613" s="342">
        <v>7</v>
      </c>
      <c r="L613" s="42" t="s">
        <v>131</v>
      </c>
      <c r="M613" s="43" t="s">
        <v>132</v>
      </c>
      <c r="N613" s="42" t="s">
        <v>129</v>
      </c>
      <c r="O613" s="41"/>
      <c r="P613" s="42" t="s">
        <v>128</v>
      </c>
      <c r="Q613" s="41"/>
      <c r="R613" s="42" t="s">
        <v>127</v>
      </c>
      <c r="S613" s="41"/>
      <c r="T613" s="42" t="s">
        <v>126</v>
      </c>
      <c r="U613" s="41"/>
      <c r="V613" s="42" t="s">
        <v>125</v>
      </c>
      <c r="W613" s="41"/>
      <c r="X613" s="42" t="s">
        <v>124</v>
      </c>
      <c r="Y613" s="41"/>
      <c r="Z613" s="42" t="s">
        <v>123</v>
      </c>
      <c r="AA613" s="41"/>
      <c r="AB613" s="40"/>
      <c r="AC613" s="41"/>
      <c r="AD613" s="40"/>
      <c r="AE613" s="58"/>
      <c r="AF613" s="346"/>
      <c r="AG613" s="346"/>
      <c r="AH613" s="38"/>
      <c r="AI613" s="9"/>
      <c r="AJ613" s="349">
        <f>SUMPRODUCT(LEN($M613:$AA616)-LEN(SUBSTITUTE($M613:$AA616,"A", "")))</f>
        <v>1</v>
      </c>
      <c r="AK613" s="352">
        <f>SUMPRODUCT(LEN($AD613:$AD616)-LEN(SUBSTITUTE($AD613:$AD616,"A", "")))</f>
        <v>0</v>
      </c>
      <c r="AL613" s="335">
        <f>SUMPRODUCT(LEN($AC613:$AC616)-LEN(SUBSTITUTE($AC613:$AC616,"A", "")))</f>
        <v>0</v>
      </c>
      <c r="AM613" s="349">
        <f>SUMPRODUCT(LEN($M613:$AA616)-LEN(SUBSTITUTE($M613:$AA616,"S", "")))</f>
        <v>2</v>
      </c>
      <c r="AN613" s="352">
        <f>SUMPRODUCT(LEN($AD613:$AD616)-LEN(SUBSTITUTE($AD613:$AD616,"S", "")))</f>
        <v>0</v>
      </c>
      <c r="AO613" s="335">
        <f>SUMPRODUCT(LEN($AC613:$AC616)-LEN(SUBSTITUTE($AC613:$AC616,"S", "")))</f>
        <v>0</v>
      </c>
      <c r="AP613" s="349">
        <f>SUMPRODUCT(LEN($M613:$AA616)-LEN(SUBSTITUTE($M613:$AA616,"F", "")))</f>
        <v>0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0</v>
      </c>
      <c r="AT613" s="352">
        <f>SUMPRODUCT(LEN($AD613:$AD616)-LEN(SUBSTITUTE($AD613:$AD616,"G", "")))</f>
        <v>0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0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0.45" customHeight="1" thickBot="1" x14ac:dyDescent="0.25">
      <c r="B614" s="30"/>
      <c r="C614" s="339"/>
      <c r="D614" s="37"/>
      <c r="E614" s="36"/>
      <c r="F614" s="36"/>
      <c r="G614" s="35"/>
      <c r="H614" s="359"/>
      <c r="I614" s="343"/>
      <c r="J614" s="343"/>
      <c r="K614" s="343"/>
      <c r="L614" s="33" t="s">
        <v>122</v>
      </c>
      <c r="M614" s="55" t="s">
        <v>130</v>
      </c>
      <c r="N614" s="33" t="s">
        <v>121</v>
      </c>
      <c r="O614" s="32"/>
      <c r="P614" s="33" t="s">
        <v>120</v>
      </c>
      <c r="Q614" s="32"/>
      <c r="R614" s="33" t="s">
        <v>119</v>
      </c>
      <c r="S614" s="32"/>
      <c r="T614" s="33" t="s">
        <v>118</v>
      </c>
      <c r="U614" s="32"/>
      <c r="V614" s="33" t="s">
        <v>117</v>
      </c>
      <c r="W614" s="32"/>
      <c r="X614" s="33" t="s">
        <v>116</v>
      </c>
      <c r="Y614" s="32"/>
      <c r="Z614" s="33" t="s">
        <v>115</v>
      </c>
      <c r="AA614" s="32"/>
      <c r="AB614" s="31"/>
      <c r="AC614" s="32"/>
      <c r="AD614" s="31"/>
      <c r="AE614" s="57"/>
      <c r="AF614" s="347"/>
      <c r="AG614" s="347"/>
      <c r="AH614" s="21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0.45" customHeight="1" x14ac:dyDescent="0.2">
      <c r="B615" s="30"/>
      <c r="C615" s="340"/>
      <c r="D615" s="29"/>
      <c r="E615" s="28"/>
      <c r="F615" s="28"/>
      <c r="G615" s="27"/>
      <c r="H615" s="360">
        <v>160</v>
      </c>
      <c r="I615" s="344"/>
      <c r="J615" s="344"/>
      <c r="K615" s="344"/>
      <c r="L615" s="25" t="s">
        <v>114</v>
      </c>
      <c r="M615" s="114" t="s">
        <v>130</v>
      </c>
      <c r="N615" s="25" t="s">
        <v>112</v>
      </c>
      <c r="O615" s="24"/>
      <c r="P615" s="25" t="s">
        <v>111</v>
      </c>
      <c r="Q615" s="24"/>
      <c r="R615" s="25" t="s">
        <v>110</v>
      </c>
      <c r="S615" s="24"/>
      <c r="T615" s="25" t="s">
        <v>109</v>
      </c>
      <c r="U615" s="24"/>
      <c r="V615" s="25" t="s">
        <v>108</v>
      </c>
      <c r="W615" s="24"/>
      <c r="X615" s="25" t="s">
        <v>107</v>
      </c>
      <c r="Y615" s="24"/>
      <c r="Z615" s="25" t="s">
        <v>106</v>
      </c>
      <c r="AA615" s="24"/>
      <c r="AB615" s="23"/>
      <c r="AC615" s="24"/>
      <c r="AD615" s="23"/>
      <c r="AE615" s="57"/>
      <c r="AF615" s="347"/>
      <c r="AG615" s="347"/>
      <c r="AH615" s="21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1" customHeight="1" thickBot="1" x14ac:dyDescent="0.25">
      <c r="B616" s="30"/>
      <c r="C616" s="355"/>
      <c r="D616" s="54"/>
      <c r="E616" s="53"/>
      <c r="F616" s="53"/>
      <c r="G616" s="52"/>
      <c r="H616" s="361"/>
      <c r="I616" s="356"/>
      <c r="J616" s="356"/>
      <c r="K616" s="356"/>
      <c r="L616" s="50" t="s">
        <v>105</v>
      </c>
      <c r="M616" s="51"/>
      <c r="N616" s="50" t="s">
        <v>104</v>
      </c>
      <c r="O616" s="49"/>
      <c r="P616" s="50" t="s">
        <v>103</v>
      </c>
      <c r="Q616" s="49"/>
      <c r="R616" s="50" t="s">
        <v>102</v>
      </c>
      <c r="S616" s="49"/>
      <c r="T616" s="50">
        <v>20</v>
      </c>
      <c r="U616" s="49"/>
      <c r="V616" s="50" t="s">
        <v>101</v>
      </c>
      <c r="W616" s="49"/>
      <c r="X616" s="50" t="s">
        <v>100</v>
      </c>
      <c r="Y616" s="49"/>
      <c r="Z616" s="50" t="s">
        <v>99</v>
      </c>
      <c r="AA616" s="49"/>
      <c r="AB616" s="14"/>
      <c r="AC616" s="49"/>
      <c r="AD616" s="14"/>
      <c r="AE616" s="56"/>
      <c r="AF616" s="357"/>
      <c r="AG616" s="357"/>
      <c r="AH616" s="47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0.45" customHeight="1" x14ac:dyDescent="0.2">
      <c r="B617" s="30"/>
      <c r="C617" s="338">
        <v>2</v>
      </c>
      <c r="D617" s="46"/>
      <c r="E617" s="45"/>
      <c r="F617" s="45"/>
      <c r="G617" s="44"/>
      <c r="H617" s="358"/>
      <c r="I617" s="342">
        <v>18</v>
      </c>
      <c r="J617" s="342">
        <v>10</v>
      </c>
      <c r="K617" s="342">
        <v>7</v>
      </c>
      <c r="L617" s="42" t="s">
        <v>131</v>
      </c>
      <c r="M617" s="43" t="s">
        <v>132</v>
      </c>
      <c r="N617" s="42" t="s">
        <v>129</v>
      </c>
      <c r="O617" s="41"/>
      <c r="P617" s="42" t="s">
        <v>128</v>
      </c>
      <c r="Q617" s="41"/>
      <c r="R617" s="42" t="s">
        <v>127</v>
      </c>
      <c r="S617" s="41"/>
      <c r="T617" s="42" t="s">
        <v>126</v>
      </c>
      <c r="U617" s="41"/>
      <c r="V617" s="42" t="s">
        <v>125</v>
      </c>
      <c r="W617" s="41"/>
      <c r="X617" s="42" t="s">
        <v>124</v>
      </c>
      <c r="Y617" s="41"/>
      <c r="Z617" s="42" t="s">
        <v>123</v>
      </c>
      <c r="AA617" s="41"/>
      <c r="AB617" s="40"/>
      <c r="AC617" s="41"/>
      <c r="AD617" s="40"/>
      <c r="AE617" s="39"/>
      <c r="AF617" s="346"/>
      <c r="AG617" s="346"/>
      <c r="AH617" s="38"/>
      <c r="AI617" s="9"/>
      <c r="AJ617" s="349">
        <f>SUMPRODUCT(LEN($M617:$AA620)-LEN(SUBSTITUTE($M617:$AA620,"A", "")))</f>
        <v>2</v>
      </c>
      <c r="AK617" s="352">
        <f>SUMPRODUCT(LEN($AD617:$AD620)-LEN(SUBSTITUTE($AD617:$AD620,"A", "")))</f>
        <v>0</v>
      </c>
      <c r="AL617" s="335">
        <f>SUMPRODUCT(LEN($AC617:$AC620)-LEN(SUBSTITUTE($AC617:$AC620,"A", "")))</f>
        <v>0</v>
      </c>
      <c r="AM617" s="349">
        <f>SUMPRODUCT(LEN($M617:$AA620)-LEN(SUBSTITUTE($M617:$AA620,"S", "")))</f>
        <v>0</v>
      </c>
      <c r="AN617" s="352">
        <f>SUMPRODUCT(LEN($AD617:$AD620)-LEN(SUBSTITUTE($AD617:$AD620,"S", "")))</f>
        <v>0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0</v>
      </c>
      <c r="AT617" s="352">
        <f>SUMPRODUCT(LEN($AD617:$AD620)-LEN(SUBSTITUTE($AD617:$AD620,"G", "")))</f>
        <v>0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0.45" customHeight="1" thickBot="1" x14ac:dyDescent="0.25">
      <c r="B618" s="30"/>
      <c r="C618" s="339"/>
      <c r="D618" s="37"/>
      <c r="E618" s="36"/>
      <c r="F618" s="36"/>
      <c r="G618" s="35"/>
      <c r="H618" s="359"/>
      <c r="I618" s="343"/>
      <c r="J618" s="343"/>
      <c r="K618" s="343"/>
      <c r="L618" s="33" t="s">
        <v>122</v>
      </c>
      <c r="M618" s="55" t="s">
        <v>132</v>
      </c>
      <c r="N618" s="33" t="s">
        <v>121</v>
      </c>
      <c r="O618" s="32"/>
      <c r="P618" s="33" t="s">
        <v>120</v>
      </c>
      <c r="Q618" s="32"/>
      <c r="R618" s="33" t="s">
        <v>119</v>
      </c>
      <c r="S618" s="32"/>
      <c r="T618" s="33" t="s">
        <v>118</v>
      </c>
      <c r="U618" s="32"/>
      <c r="V618" s="33" t="s">
        <v>117</v>
      </c>
      <c r="W618" s="32"/>
      <c r="X618" s="33" t="s">
        <v>116</v>
      </c>
      <c r="Y618" s="32"/>
      <c r="Z618" s="33" t="s">
        <v>115</v>
      </c>
      <c r="AA618" s="32"/>
      <c r="AB618" s="31"/>
      <c r="AC618" s="32"/>
      <c r="AD618" s="31"/>
      <c r="AE618" s="22"/>
      <c r="AF618" s="347"/>
      <c r="AG618" s="347"/>
      <c r="AH618" s="21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0.45" customHeight="1" x14ac:dyDescent="0.2">
      <c r="B619" s="30"/>
      <c r="C619" s="340"/>
      <c r="D619" s="29"/>
      <c r="E619" s="28"/>
      <c r="F619" s="28"/>
      <c r="G619" s="27"/>
      <c r="H619" s="360"/>
      <c r="I619" s="344"/>
      <c r="J619" s="344"/>
      <c r="K619" s="344"/>
      <c r="L619" s="25" t="s">
        <v>114</v>
      </c>
      <c r="M619" s="26" t="s">
        <v>113</v>
      </c>
      <c r="N619" s="25" t="s">
        <v>112</v>
      </c>
      <c r="O619" s="24"/>
      <c r="P619" s="25" t="s">
        <v>111</v>
      </c>
      <c r="Q619" s="24"/>
      <c r="R619" s="25" t="s">
        <v>110</v>
      </c>
      <c r="S619" s="24"/>
      <c r="T619" s="25" t="s">
        <v>109</v>
      </c>
      <c r="U619" s="24"/>
      <c r="V619" s="25" t="s">
        <v>108</v>
      </c>
      <c r="W619" s="24"/>
      <c r="X619" s="25" t="s">
        <v>107</v>
      </c>
      <c r="Y619" s="24"/>
      <c r="Z619" s="25" t="s">
        <v>106</v>
      </c>
      <c r="AA619" s="24"/>
      <c r="AB619" s="23"/>
      <c r="AC619" s="24"/>
      <c r="AD619" s="23"/>
      <c r="AE619" s="22"/>
      <c r="AF619" s="347"/>
      <c r="AG619" s="347"/>
      <c r="AH619" s="21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1" customHeight="1" thickBot="1" x14ac:dyDescent="0.25">
      <c r="B620" s="30"/>
      <c r="C620" s="355"/>
      <c r="D620" s="54"/>
      <c r="E620" s="53"/>
      <c r="F620" s="53"/>
      <c r="G620" s="52"/>
      <c r="H620" s="361"/>
      <c r="I620" s="356"/>
      <c r="J620" s="356"/>
      <c r="K620" s="356"/>
      <c r="L620" s="50" t="s">
        <v>105</v>
      </c>
      <c r="M620" s="51"/>
      <c r="N620" s="50" t="s">
        <v>104</v>
      </c>
      <c r="O620" s="49"/>
      <c r="P620" s="50" t="s">
        <v>103</v>
      </c>
      <c r="Q620" s="49"/>
      <c r="R620" s="50" t="s">
        <v>102</v>
      </c>
      <c r="S620" s="49"/>
      <c r="T620" s="50">
        <v>20</v>
      </c>
      <c r="U620" s="49"/>
      <c r="V620" s="50" t="s">
        <v>101</v>
      </c>
      <c r="W620" s="49"/>
      <c r="X620" s="50" t="s">
        <v>100</v>
      </c>
      <c r="Y620" s="49"/>
      <c r="Z620" s="50" t="s">
        <v>99</v>
      </c>
      <c r="AA620" s="49"/>
      <c r="AB620" s="14"/>
      <c r="AC620" s="49"/>
      <c r="AD620" s="14"/>
      <c r="AE620" s="48"/>
      <c r="AF620" s="357"/>
      <c r="AG620" s="357"/>
      <c r="AH620" s="47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0.45" customHeight="1" x14ac:dyDescent="0.2">
      <c r="B621" s="30"/>
      <c r="C621" s="338">
        <v>3</v>
      </c>
      <c r="D621" s="46"/>
      <c r="E621" s="45"/>
      <c r="F621" s="45"/>
      <c r="G621" s="44"/>
      <c r="H621" s="358"/>
      <c r="I621" s="342">
        <v>17</v>
      </c>
      <c r="J621" s="342">
        <v>10</v>
      </c>
      <c r="K621" s="342">
        <v>7</v>
      </c>
      <c r="L621" s="42" t="s">
        <v>131</v>
      </c>
      <c r="M621" s="43" t="s">
        <v>130</v>
      </c>
      <c r="N621" s="42" t="s">
        <v>129</v>
      </c>
      <c r="O621" s="41"/>
      <c r="P621" s="42" t="s">
        <v>128</v>
      </c>
      <c r="Q621" s="41"/>
      <c r="R621" s="42" t="s">
        <v>127</v>
      </c>
      <c r="S621" s="41"/>
      <c r="T621" s="42" t="s">
        <v>126</v>
      </c>
      <c r="U621" s="41"/>
      <c r="V621" s="42" t="s">
        <v>125</v>
      </c>
      <c r="W621" s="41"/>
      <c r="X621" s="42" t="s">
        <v>124</v>
      </c>
      <c r="Y621" s="41"/>
      <c r="Z621" s="42" t="s">
        <v>123</v>
      </c>
      <c r="AA621" s="41"/>
      <c r="AB621" s="40"/>
      <c r="AC621" s="41"/>
      <c r="AD621" s="40"/>
      <c r="AE621" s="39"/>
      <c r="AF621" s="346"/>
      <c r="AG621" s="346"/>
      <c r="AH621" s="38"/>
      <c r="AI621" s="9"/>
      <c r="AJ621" s="349">
        <f>SUMPRODUCT(LEN($M621:$AA624)-LEN(SUBSTITUTE($M621:$AA624,"A", "")))</f>
        <v>0</v>
      </c>
      <c r="AK621" s="352">
        <f>SUMPRODUCT(LEN($AD621:$AD624)-LEN(SUBSTITUTE($AD621:$AD624,"A", "")))</f>
        <v>0</v>
      </c>
      <c r="AL621" s="335">
        <f>SUMPRODUCT(LEN($AC621:$AC624)-LEN(SUBSTITUTE($AC621:$AC624,"A", "")))</f>
        <v>0</v>
      </c>
      <c r="AM621" s="349">
        <f>SUMPRODUCT(LEN($M621:$AA624)-LEN(SUBSTITUTE($M621:$AA624,"S", "")))</f>
        <v>2</v>
      </c>
      <c r="AN621" s="352">
        <f>SUMPRODUCT(LEN($AD621:$AD624)-LEN(SUBSTITUTE($AD621:$AD624,"S", "")))</f>
        <v>0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0</v>
      </c>
      <c r="AT621" s="352">
        <f>SUMPRODUCT(LEN($AD621:$AD624)-LEN(SUBSTITUTE($AD621:$AD624,"G", "")))</f>
        <v>0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0.45" customHeight="1" thickBot="1" x14ac:dyDescent="0.25">
      <c r="B622" s="30"/>
      <c r="C622" s="339"/>
      <c r="D622" s="37"/>
      <c r="E622" s="36"/>
      <c r="F622" s="36"/>
      <c r="G622" s="35"/>
      <c r="H622" s="359"/>
      <c r="I622" s="343"/>
      <c r="J622" s="343"/>
      <c r="K622" s="343"/>
      <c r="L622" s="33" t="s">
        <v>122</v>
      </c>
      <c r="M622" s="34" t="s">
        <v>130</v>
      </c>
      <c r="N622" s="33" t="s">
        <v>121</v>
      </c>
      <c r="O622" s="32"/>
      <c r="P622" s="33" t="s">
        <v>120</v>
      </c>
      <c r="Q622" s="32"/>
      <c r="R622" s="33" t="s">
        <v>119</v>
      </c>
      <c r="S622" s="32"/>
      <c r="T622" s="33" t="s">
        <v>118</v>
      </c>
      <c r="U622" s="32"/>
      <c r="V622" s="33" t="s">
        <v>117</v>
      </c>
      <c r="W622" s="32"/>
      <c r="X622" s="33" t="s">
        <v>116</v>
      </c>
      <c r="Y622" s="32"/>
      <c r="Z622" s="33" t="s">
        <v>115</v>
      </c>
      <c r="AA622" s="32"/>
      <c r="AB622" s="31"/>
      <c r="AC622" s="32"/>
      <c r="AD622" s="31"/>
      <c r="AE622" s="22"/>
      <c r="AF622" s="347"/>
      <c r="AG622" s="347"/>
      <c r="AH622" s="21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0.45" customHeight="1" x14ac:dyDescent="0.2">
      <c r="B623" s="30"/>
      <c r="C623" s="340"/>
      <c r="D623" s="29"/>
      <c r="E623" s="28"/>
      <c r="F623" s="28"/>
      <c r="G623" s="27"/>
      <c r="H623" s="360"/>
      <c r="I623" s="344"/>
      <c r="J623" s="344"/>
      <c r="K623" s="344"/>
      <c r="L623" s="25" t="s">
        <v>114</v>
      </c>
      <c r="M623" s="26" t="s">
        <v>113</v>
      </c>
      <c r="N623" s="25" t="s">
        <v>112</v>
      </c>
      <c r="O623" s="24"/>
      <c r="P623" s="25" t="s">
        <v>111</v>
      </c>
      <c r="Q623" s="24"/>
      <c r="R623" s="25" t="s">
        <v>110</v>
      </c>
      <c r="S623" s="24"/>
      <c r="T623" s="25" t="s">
        <v>109</v>
      </c>
      <c r="U623" s="24"/>
      <c r="V623" s="25" t="s">
        <v>108</v>
      </c>
      <c r="W623" s="24"/>
      <c r="X623" s="25" t="s">
        <v>107</v>
      </c>
      <c r="Y623" s="24"/>
      <c r="Z623" s="25" t="s">
        <v>106</v>
      </c>
      <c r="AA623" s="24"/>
      <c r="AB623" s="23"/>
      <c r="AC623" s="24"/>
      <c r="AD623" s="23"/>
      <c r="AE623" s="22"/>
      <c r="AF623" s="347"/>
      <c r="AG623" s="347"/>
      <c r="AH623" s="21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1" customHeight="1" thickBot="1" x14ac:dyDescent="0.25">
      <c r="B624" s="20"/>
      <c r="C624" s="341"/>
      <c r="D624" s="19"/>
      <c r="E624" s="18"/>
      <c r="F624" s="18"/>
      <c r="G624" s="17"/>
      <c r="H624" s="361"/>
      <c r="I624" s="345"/>
      <c r="J624" s="345"/>
      <c r="K624" s="345"/>
      <c r="L624" s="15" t="s">
        <v>105</v>
      </c>
      <c r="M624" s="16"/>
      <c r="N624" s="15" t="s">
        <v>104</v>
      </c>
      <c r="O624" s="13"/>
      <c r="P624" s="15" t="s">
        <v>103</v>
      </c>
      <c r="Q624" s="13"/>
      <c r="R624" s="15" t="s">
        <v>102</v>
      </c>
      <c r="S624" s="13"/>
      <c r="T624" s="15">
        <v>20</v>
      </c>
      <c r="U624" s="13"/>
      <c r="V624" s="15" t="s">
        <v>101</v>
      </c>
      <c r="W624" s="13"/>
      <c r="X624" s="15" t="s">
        <v>100</v>
      </c>
      <c r="Y624" s="13"/>
      <c r="Z624" s="15" t="s">
        <v>99</v>
      </c>
      <c r="AA624" s="13"/>
      <c r="AB624" s="14"/>
      <c r="AC624" s="13"/>
      <c r="AD624" s="12"/>
      <c r="AE624" s="11"/>
      <c r="AF624" s="348"/>
      <c r="AG624" s="348"/>
      <c r="AH624" s="10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112" t="s">
        <v>170</v>
      </c>
      <c r="F625" s="111"/>
      <c r="G625" s="110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107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96">
        <v>160</v>
      </c>
      <c r="E626" s="369">
        <v>441.35</v>
      </c>
      <c r="F626" s="370"/>
      <c r="G626" s="371"/>
      <c r="H626" s="95" t="s">
        <v>139</v>
      </c>
      <c r="I626" s="94"/>
      <c r="J626" s="94"/>
      <c r="K626" s="93"/>
      <c r="L626" s="92"/>
      <c r="M626" s="88"/>
      <c r="N626" s="92"/>
      <c r="O626" s="89"/>
      <c r="P626" s="92"/>
      <c r="Q626" s="89"/>
      <c r="R626" s="92"/>
      <c r="S626" s="89"/>
      <c r="T626" s="92"/>
      <c r="U626" s="89"/>
      <c r="V626" s="92"/>
      <c r="W626" s="89"/>
      <c r="X626" s="92"/>
      <c r="Y626" s="89"/>
      <c r="Z626" s="92"/>
      <c r="AA626" s="91"/>
      <c r="AB626" s="90" t="s">
        <v>138</v>
      </c>
      <c r="AC626" s="89"/>
      <c r="AD626" s="89"/>
      <c r="AE626" s="88"/>
      <c r="AF626" s="87"/>
      <c r="AG626" s="87"/>
      <c r="AH626" s="67"/>
      <c r="AI626" s="86" t="s">
        <v>137</v>
      </c>
      <c r="AJ626" s="85">
        <f t="shared" ref="AJ626:BB626" si="82">SUM(AJ628:AJ639)</f>
        <v>1</v>
      </c>
      <c r="AK626" s="84">
        <f t="shared" si="82"/>
        <v>0</v>
      </c>
      <c r="AL626" s="83">
        <f t="shared" si="82"/>
        <v>0</v>
      </c>
      <c r="AM626" s="85">
        <f t="shared" si="82"/>
        <v>0</v>
      </c>
      <c r="AN626" s="84">
        <f t="shared" si="82"/>
        <v>0</v>
      </c>
      <c r="AO626" s="83">
        <f t="shared" si="82"/>
        <v>0</v>
      </c>
      <c r="AP626" s="85">
        <f t="shared" si="82"/>
        <v>0</v>
      </c>
      <c r="AQ626" s="84">
        <f t="shared" si="82"/>
        <v>0</v>
      </c>
      <c r="AR626" s="83">
        <f t="shared" si="82"/>
        <v>0</v>
      </c>
      <c r="AS626" s="85">
        <f t="shared" si="82"/>
        <v>0</v>
      </c>
      <c r="AT626" s="84">
        <f t="shared" si="82"/>
        <v>0</v>
      </c>
      <c r="AU626" s="83">
        <f t="shared" si="82"/>
        <v>0</v>
      </c>
      <c r="AV626" s="85">
        <f t="shared" si="82"/>
        <v>0</v>
      </c>
      <c r="AW626" s="84">
        <f t="shared" si="82"/>
        <v>0</v>
      </c>
      <c r="AX626" s="83">
        <f t="shared" si="82"/>
        <v>0</v>
      </c>
      <c r="AY626" s="82">
        <f t="shared" si="82"/>
        <v>0</v>
      </c>
      <c r="AZ626" s="81">
        <f t="shared" si="82"/>
        <v>0</v>
      </c>
      <c r="BA626" s="81">
        <f t="shared" si="82"/>
        <v>0</v>
      </c>
      <c r="BB626" s="80">
        <f t="shared" si="82"/>
        <v>0</v>
      </c>
      <c r="BC626" s="79" t="s">
        <v>136</v>
      </c>
      <c r="BF626" s="5">
        <f>SUM(AJ626:AL626)/$BG$5</f>
        <v>0.33333333333333331</v>
      </c>
      <c r="BG626" s="5">
        <f>SUM(AM626:AO626,AY626)/$BG$5</f>
        <v>0</v>
      </c>
      <c r="BH626" s="5">
        <f>SUM(AP626:AR626,AZ626)/$BG$5</f>
        <v>0</v>
      </c>
      <c r="BI626" s="5">
        <f>SUM(AS626:AU626,BA626)/$BG$5</f>
        <v>0</v>
      </c>
      <c r="BJ626" s="5">
        <f>SUM(AV626:AX626,BB626)/$BG$5</f>
        <v>0</v>
      </c>
    </row>
    <row r="627" spans="2:62" ht="37.5" thickBot="1" x14ac:dyDescent="0.3">
      <c r="B627" s="78"/>
      <c r="C627" s="77"/>
      <c r="D627" s="76"/>
      <c r="E627" s="75"/>
      <c r="F627" s="75"/>
      <c r="G627" s="74"/>
      <c r="H627" s="73"/>
      <c r="I627" s="70"/>
      <c r="J627" s="70"/>
      <c r="K627" s="72"/>
      <c r="L627" s="70"/>
      <c r="M627" s="69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1"/>
      <c r="AC627" s="70"/>
      <c r="AD627" s="70"/>
      <c r="AE627" s="69"/>
      <c r="AF627" s="68"/>
      <c r="AG627" s="68"/>
      <c r="AH627" s="67"/>
      <c r="AI627" s="66" t="s">
        <v>135</v>
      </c>
      <c r="AJ627" s="65">
        <f t="shared" ref="AJ627:BB627" si="83">AJ626/3</f>
        <v>0.33333333333333331</v>
      </c>
      <c r="AK627" s="64">
        <f t="shared" si="83"/>
        <v>0</v>
      </c>
      <c r="AL627" s="63">
        <f t="shared" si="83"/>
        <v>0</v>
      </c>
      <c r="AM627" s="65">
        <f t="shared" si="83"/>
        <v>0</v>
      </c>
      <c r="AN627" s="64">
        <f t="shared" si="83"/>
        <v>0</v>
      </c>
      <c r="AO627" s="63">
        <f t="shared" si="83"/>
        <v>0</v>
      </c>
      <c r="AP627" s="65">
        <f t="shared" si="83"/>
        <v>0</v>
      </c>
      <c r="AQ627" s="64">
        <f t="shared" si="83"/>
        <v>0</v>
      </c>
      <c r="AR627" s="63">
        <f t="shared" si="83"/>
        <v>0</v>
      </c>
      <c r="AS627" s="65">
        <f t="shared" si="83"/>
        <v>0</v>
      </c>
      <c r="AT627" s="64">
        <f t="shared" si="83"/>
        <v>0</v>
      </c>
      <c r="AU627" s="63">
        <f t="shared" si="83"/>
        <v>0</v>
      </c>
      <c r="AV627" s="65">
        <f t="shared" si="83"/>
        <v>0</v>
      </c>
      <c r="AW627" s="64">
        <f t="shared" si="83"/>
        <v>0</v>
      </c>
      <c r="AX627" s="63">
        <f t="shared" si="83"/>
        <v>0</v>
      </c>
      <c r="AY627" s="62">
        <f t="shared" si="83"/>
        <v>0</v>
      </c>
      <c r="AZ627" s="61">
        <f t="shared" si="83"/>
        <v>0</v>
      </c>
      <c r="BA627" s="61">
        <f t="shared" si="83"/>
        <v>0</v>
      </c>
      <c r="BB627" s="60">
        <f t="shared" si="83"/>
        <v>0</v>
      </c>
      <c r="BC627" s="59" t="s">
        <v>134</v>
      </c>
    </row>
    <row r="628" spans="2:62" ht="20.45" customHeight="1" x14ac:dyDescent="0.2">
      <c r="B628" s="30"/>
      <c r="C628" s="338">
        <v>1</v>
      </c>
      <c r="D628" s="46"/>
      <c r="E628" s="45"/>
      <c r="F628" s="45"/>
      <c r="G628" s="44"/>
      <c r="H628" s="358" t="s">
        <v>183</v>
      </c>
      <c r="I628" s="342">
        <v>16</v>
      </c>
      <c r="J628" s="342">
        <v>9</v>
      </c>
      <c r="K628" s="342">
        <v>7</v>
      </c>
      <c r="L628" s="42" t="s">
        <v>131</v>
      </c>
      <c r="M628" s="115" t="s">
        <v>113</v>
      </c>
      <c r="N628" s="42" t="s">
        <v>129</v>
      </c>
      <c r="O628" s="41"/>
      <c r="P628" s="42" t="s">
        <v>128</v>
      </c>
      <c r="Q628" s="41"/>
      <c r="R628" s="42" t="s">
        <v>127</v>
      </c>
      <c r="S628" s="41"/>
      <c r="T628" s="42" t="s">
        <v>126</v>
      </c>
      <c r="U628" s="41"/>
      <c r="V628" s="42" t="s">
        <v>125</v>
      </c>
      <c r="W628" s="41"/>
      <c r="X628" s="42" t="s">
        <v>124</v>
      </c>
      <c r="Y628" s="41"/>
      <c r="Z628" s="42" t="s">
        <v>123</v>
      </c>
      <c r="AA628" s="41"/>
      <c r="AB628" s="40"/>
      <c r="AC628" s="41"/>
      <c r="AD628" s="40"/>
      <c r="AE628" s="58"/>
      <c r="AF628" s="346"/>
      <c r="AG628" s="346"/>
      <c r="AH628" s="38"/>
      <c r="AI628" s="9"/>
      <c r="AJ628" s="349">
        <f>SUMPRODUCT(LEN($M628:$AA631)-LEN(SUBSTITUTE($M628:$AA631,"A", "")))</f>
        <v>0</v>
      </c>
      <c r="AK628" s="352">
        <f>SUMPRODUCT(LEN($AD628:$AD631)-LEN(SUBSTITUTE($AD628:$AD631,"A", "")))</f>
        <v>0</v>
      </c>
      <c r="AL628" s="335">
        <f>SUMPRODUCT(LEN($AC628:$AC631)-LEN(SUBSTITUTE($AC628:$AC631,"A", "")))</f>
        <v>0</v>
      </c>
      <c r="AM628" s="349">
        <f>SUMPRODUCT(LEN($M628:$AA631)-LEN(SUBSTITUTE($M628:$AA631,"S", "")))</f>
        <v>0</v>
      </c>
      <c r="AN628" s="352">
        <f>SUMPRODUCT(LEN($AD628:$AD631)-LEN(SUBSTITUTE($AD628:$AD631,"S", "")))</f>
        <v>0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0</v>
      </c>
      <c r="AT628" s="352">
        <f>SUMPRODUCT(LEN($AD628:$AD631)-LEN(SUBSTITUTE($AD628:$AD631,"G", "")))</f>
        <v>0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0</v>
      </c>
      <c r="BB628" s="413">
        <f>SUMPRODUCT(LEN($AE628:$AE631)-LEN(SUBSTITUTE($AE628:$AE631,"M", "")))</f>
        <v>0</v>
      </c>
    </row>
    <row r="629" spans="2:62" ht="20.45" customHeight="1" thickBot="1" x14ac:dyDescent="0.25">
      <c r="B629" s="30"/>
      <c r="C629" s="339"/>
      <c r="D629" s="37"/>
      <c r="E629" s="36"/>
      <c r="F629" s="36"/>
      <c r="G629" s="35"/>
      <c r="H629" s="359"/>
      <c r="I629" s="343"/>
      <c r="J629" s="343"/>
      <c r="K629" s="343"/>
      <c r="L629" s="33" t="s">
        <v>122</v>
      </c>
      <c r="M629" s="34" t="s">
        <v>113</v>
      </c>
      <c r="N629" s="33" t="s">
        <v>121</v>
      </c>
      <c r="O629" s="32"/>
      <c r="P629" s="33" t="s">
        <v>120</v>
      </c>
      <c r="Q629" s="32"/>
      <c r="R629" s="33" t="s">
        <v>119</v>
      </c>
      <c r="S629" s="32"/>
      <c r="T629" s="33" t="s">
        <v>118</v>
      </c>
      <c r="U629" s="32"/>
      <c r="V629" s="33" t="s">
        <v>117</v>
      </c>
      <c r="W629" s="32"/>
      <c r="X629" s="33" t="s">
        <v>116</v>
      </c>
      <c r="Y629" s="32"/>
      <c r="Z629" s="33" t="s">
        <v>115</v>
      </c>
      <c r="AA629" s="32"/>
      <c r="AB629" s="31"/>
      <c r="AC629" s="32"/>
      <c r="AD629" s="31"/>
      <c r="AE629" s="57"/>
      <c r="AF629" s="347"/>
      <c r="AG629" s="347"/>
      <c r="AH629" s="21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0.45" customHeight="1" x14ac:dyDescent="0.2">
      <c r="B630" s="30"/>
      <c r="C630" s="340"/>
      <c r="D630" s="29"/>
      <c r="E630" s="28"/>
      <c r="F630" s="28"/>
      <c r="G630" s="27"/>
      <c r="H630" s="360">
        <v>160</v>
      </c>
      <c r="I630" s="344"/>
      <c r="J630" s="344"/>
      <c r="K630" s="344"/>
      <c r="L630" s="25" t="s">
        <v>114</v>
      </c>
      <c r="M630" s="114"/>
      <c r="N630" s="25" t="s">
        <v>112</v>
      </c>
      <c r="O630" s="24"/>
      <c r="P630" s="25" t="s">
        <v>111</v>
      </c>
      <c r="Q630" s="24"/>
      <c r="R630" s="25" t="s">
        <v>110</v>
      </c>
      <c r="S630" s="24"/>
      <c r="T630" s="25" t="s">
        <v>109</v>
      </c>
      <c r="U630" s="24"/>
      <c r="V630" s="25" t="s">
        <v>108</v>
      </c>
      <c r="W630" s="24"/>
      <c r="X630" s="25" t="s">
        <v>107</v>
      </c>
      <c r="Y630" s="24"/>
      <c r="Z630" s="25" t="s">
        <v>106</v>
      </c>
      <c r="AA630" s="24"/>
      <c r="AB630" s="23"/>
      <c r="AC630" s="24"/>
      <c r="AD630" s="23"/>
      <c r="AE630" s="57"/>
      <c r="AF630" s="347"/>
      <c r="AG630" s="347"/>
      <c r="AH630" s="21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1" customHeight="1" thickBot="1" x14ac:dyDescent="0.25">
      <c r="B631" s="30"/>
      <c r="C631" s="355"/>
      <c r="D631" s="54"/>
      <c r="E631" s="53"/>
      <c r="F631" s="53"/>
      <c r="G631" s="52"/>
      <c r="H631" s="361"/>
      <c r="I631" s="356"/>
      <c r="J631" s="356"/>
      <c r="K631" s="356"/>
      <c r="L631" s="50" t="s">
        <v>105</v>
      </c>
      <c r="M631" s="51"/>
      <c r="N631" s="50" t="s">
        <v>104</v>
      </c>
      <c r="O631" s="49"/>
      <c r="P631" s="50" t="s">
        <v>103</v>
      </c>
      <c r="Q631" s="49"/>
      <c r="R631" s="50" t="s">
        <v>102</v>
      </c>
      <c r="S631" s="49"/>
      <c r="T631" s="50">
        <v>20</v>
      </c>
      <c r="U631" s="49"/>
      <c r="V631" s="50" t="s">
        <v>101</v>
      </c>
      <c r="W631" s="49"/>
      <c r="X631" s="50" t="s">
        <v>100</v>
      </c>
      <c r="Y631" s="49"/>
      <c r="Z631" s="50" t="s">
        <v>99</v>
      </c>
      <c r="AA631" s="49"/>
      <c r="AB631" s="14"/>
      <c r="AC631" s="49"/>
      <c r="AD631" s="14"/>
      <c r="AE631" s="56"/>
      <c r="AF631" s="357"/>
      <c r="AG631" s="357"/>
      <c r="AH631" s="47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0.45" customHeight="1" x14ac:dyDescent="0.2">
      <c r="B632" s="30"/>
      <c r="C632" s="338">
        <v>2</v>
      </c>
      <c r="D632" s="46"/>
      <c r="E632" s="45"/>
      <c r="F632" s="45"/>
      <c r="G632" s="44"/>
      <c r="H632" s="358"/>
      <c r="I632" s="342">
        <v>15</v>
      </c>
      <c r="J632" s="342">
        <v>9</v>
      </c>
      <c r="K632" s="342">
        <v>6</v>
      </c>
      <c r="L632" s="42" t="s">
        <v>131</v>
      </c>
      <c r="M632" s="43" t="s">
        <v>132</v>
      </c>
      <c r="N632" s="42" t="s">
        <v>129</v>
      </c>
      <c r="O632" s="41"/>
      <c r="P632" s="42" t="s">
        <v>128</v>
      </c>
      <c r="Q632" s="41"/>
      <c r="R632" s="42" t="s">
        <v>127</v>
      </c>
      <c r="S632" s="41"/>
      <c r="T632" s="42" t="s">
        <v>126</v>
      </c>
      <c r="U632" s="41"/>
      <c r="V632" s="42" t="s">
        <v>125</v>
      </c>
      <c r="W632" s="41"/>
      <c r="X632" s="42" t="s">
        <v>124</v>
      </c>
      <c r="Y632" s="41"/>
      <c r="Z632" s="42" t="s">
        <v>123</v>
      </c>
      <c r="AA632" s="41"/>
      <c r="AB632" s="40"/>
      <c r="AC632" s="41"/>
      <c r="AD632" s="40"/>
      <c r="AE632" s="39"/>
      <c r="AF632" s="346"/>
      <c r="AG632" s="346"/>
      <c r="AH632" s="38"/>
      <c r="AI632" s="9"/>
      <c r="AJ632" s="349">
        <f>SUMPRODUCT(LEN($M632:$AA635)-LEN(SUBSTITUTE($M632:$AA635,"A", "")))</f>
        <v>1</v>
      </c>
      <c r="AK632" s="352">
        <f>SUMPRODUCT(LEN($AD632:$AD635)-LEN(SUBSTITUTE($AD632:$AD635,"A", "")))</f>
        <v>0</v>
      </c>
      <c r="AL632" s="335">
        <f>SUMPRODUCT(LEN($AC632:$AC635)-LEN(SUBSTITUTE($AC632:$AC635,"A", "")))</f>
        <v>0</v>
      </c>
      <c r="AM632" s="349">
        <f>SUMPRODUCT(LEN($M632:$AA635)-LEN(SUBSTITUTE($M632:$AA635,"S", "")))</f>
        <v>0</v>
      </c>
      <c r="AN632" s="352">
        <f>SUMPRODUCT(LEN($AD632:$AD635)-LEN(SUBSTITUTE($AD632:$AD635,"S", "")))</f>
        <v>0</v>
      </c>
      <c r="AO632" s="335">
        <f>SUMPRODUCT(LEN($AC632:$AC635)-LEN(SUBSTITUTE($AC632:$AC635,"S", "")))</f>
        <v>0</v>
      </c>
      <c r="AP632" s="349">
        <f>SUMPRODUCT(LEN($M632:$AA635)-LEN(SUBSTITUTE($M632:$AA635,"F", "")))</f>
        <v>0</v>
      </c>
      <c r="AQ632" s="352">
        <f>SUMPRODUCT(LEN($AD632:$AD635)-LEN(SUBSTITUTE($AD632:$AD635,"F", "")))</f>
        <v>0</v>
      </c>
      <c r="AR632" s="335">
        <f>SUMPRODUCT(LEN($AC632:$AC635)-LEN(SUBSTITUTE($AC632:$AC635,"F", "")))</f>
        <v>0</v>
      </c>
      <c r="AS632" s="349">
        <f>SUMPRODUCT(LEN($M632:$AA635)-LEN(SUBSTITUTE($M632:$AA635,"G", "")))</f>
        <v>0</v>
      </c>
      <c r="AT632" s="352">
        <f>SUMPRODUCT(LEN($AD632:$AD635)-LEN(SUBSTITUTE($AD632:$AD635,"G", "")))</f>
        <v>0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0.45" customHeight="1" thickBot="1" x14ac:dyDescent="0.25">
      <c r="B633" s="30"/>
      <c r="C633" s="339"/>
      <c r="D633" s="37"/>
      <c r="E633" s="36"/>
      <c r="F633" s="36"/>
      <c r="G633" s="35"/>
      <c r="H633" s="359"/>
      <c r="I633" s="343"/>
      <c r="J633" s="343"/>
      <c r="K633" s="343"/>
      <c r="L633" s="33" t="s">
        <v>122</v>
      </c>
      <c r="M633" s="34" t="s">
        <v>113</v>
      </c>
      <c r="N633" s="33" t="s">
        <v>121</v>
      </c>
      <c r="O633" s="32"/>
      <c r="P633" s="33" t="s">
        <v>120</v>
      </c>
      <c r="Q633" s="32"/>
      <c r="R633" s="33" t="s">
        <v>119</v>
      </c>
      <c r="S633" s="32"/>
      <c r="T633" s="33" t="s">
        <v>118</v>
      </c>
      <c r="U633" s="32"/>
      <c r="V633" s="33" t="s">
        <v>117</v>
      </c>
      <c r="W633" s="32"/>
      <c r="X633" s="33" t="s">
        <v>116</v>
      </c>
      <c r="Y633" s="32"/>
      <c r="Z633" s="33" t="s">
        <v>115</v>
      </c>
      <c r="AA633" s="32"/>
      <c r="AB633" s="31"/>
      <c r="AC633" s="32"/>
      <c r="AD633" s="31"/>
      <c r="AE633" s="22"/>
      <c r="AF633" s="347"/>
      <c r="AG633" s="347"/>
      <c r="AH633" s="21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0.45" customHeight="1" x14ac:dyDescent="0.2">
      <c r="B634" s="30"/>
      <c r="C634" s="340"/>
      <c r="D634" s="29"/>
      <c r="E634" s="28"/>
      <c r="F634" s="28"/>
      <c r="G634" s="27"/>
      <c r="H634" s="360"/>
      <c r="I634" s="344"/>
      <c r="J634" s="344"/>
      <c r="K634" s="344"/>
      <c r="L634" s="25" t="s">
        <v>114</v>
      </c>
      <c r="M634" s="26" t="s">
        <v>113</v>
      </c>
      <c r="N634" s="25" t="s">
        <v>112</v>
      </c>
      <c r="O634" s="24"/>
      <c r="P634" s="25" t="s">
        <v>111</v>
      </c>
      <c r="Q634" s="24"/>
      <c r="R634" s="25" t="s">
        <v>110</v>
      </c>
      <c r="S634" s="24"/>
      <c r="T634" s="25" t="s">
        <v>109</v>
      </c>
      <c r="U634" s="24"/>
      <c r="V634" s="25" t="s">
        <v>108</v>
      </c>
      <c r="W634" s="24"/>
      <c r="X634" s="25" t="s">
        <v>107</v>
      </c>
      <c r="Y634" s="24"/>
      <c r="Z634" s="25" t="s">
        <v>106</v>
      </c>
      <c r="AA634" s="24"/>
      <c r="AB634" s="23"/>
      <c r="AC634" s="24"/>
      <c r="AD634" s="23"/>
      <c r="AE634" s="22"/>
      <c r="AF634" s="347"/>
      <c r="AG634" s="347"/>
      <c r="AH634" s="21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1" customHeight="1" thickBot="1" x14ac:dyDescent="0.25">
      <c r="B635" s="30"/>
      <c r="C635" s="355"/>
      <c r="D635" s="54"/>
      <c r="E635" s="53"/>
      <c r="F635" s="53"/>
      <c r="G635" s="52"/>
      <c r="H635" s="361"/>
      <c r="I635" s="356"/>
      <c r="J635" s="356"/>
      <c r="K635" s="356"/>
      <c r="L635" s="50" t="s">
        <v>105</v>
      </c>
      <c r="M635" s="51"/>
      <c r="N635" s="50" t="s">
        <v>104</v>
      </c>
      <c r="O635" s="49"/>
      <c r="P635" s="50" t="s">
        <v>103</v>
      </c>
      <c r="Q635" s="49"/>
      <c r="R635" s="50" t="s">
        <v>102</v>
      </c>
      <c r="S635" s="49"/>
      <c r="T635" s="50">
        <v>20</v>
      </c>
      <c r="U635" s="49"/>
      <c r="V635" s="50" t="s">
        <v>101</v>
      </c>
      <c r="W635" s="49"/>
      <c r="X635" s="50" t="s">
        <v>100</v>
      </c>
      <c r="Y635" s="49"/>
      <c r="Z635" s="50" t="s">
        <v>99</v>
      </c>
      <c r="AA635" s="49"/>
      <c r="AB635" s="14"/>
      <c r="AC635" s="49"/>
      <c r="AD635" s="14"/>
      <c r="AE635" s="48"/>
      <c r="AF635" s="357"/>
      <c r="AG635" s="357"/>
      <c r="AH635" s="47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0.45" customHeight="1" x14ac:dyDescent="0.2">
      <c r="B636" s="30"/>
      <c r="C636" s="338">
        <v>3</v>
      </c>
      <c r="D636" s="46"/>
      <c r="E636" s="45"/>
      <c r="F636" s="45"/>
      <c r="G636" s="44"/>
      <c r="H636" s="358"/>
      <c r="I636" s="342">
        <v>14</v>
      </c>
      <c r="J636" s="342">
        <v>8</v>
      </c>
      <c r="K636" s="342">
        <v>6</v>
      </c>
      <c r="L636" s="42" t="s">
        <v>131</v>
      </c>
      <c r="M636" s="115" t="s">
        <v>113</v>
      </c>
      <c r="N636" s="42" t="s">
        <v>129</v>
      </c>
      <c r="O636" s="41"/>
      <c r="P636" s="42" t="s">
        <v>128</v>
      </c>
      <c r="Q636" s="41"/>
      <c r="R636" s="42" t="s">
        <v>127</v>
      </c>
      <c r="S636" s="41"/>
      <c r="T636" s="42" t="s">
        <v>126</v>
      </c>
      <c r="U636" s="41"/>
      <c r="V636" s="42" t="s">
        <v>125</v>
      </c>
      <c r="W636" s="41"/>
      <c r="X636" s="42" t="s">
        <v>124</v>
      </c>
      <c r="Y636" s="41"/>
      <c r="Z636" s="42" t="s">
        <v>123</v>
      </c>
      <c r="AA636" s="41"/>
      <c r="AB636" s="40"/>
      <c r="AC636" s="41"/>
      <c r="AD636" s="40"/>
      <c r="AE636" s="39"/>
      <c r="AF636" s="346"/>
      <c r="AG636" s="346"/>
      <c r="AH636" s="38"/>
      <c r="AI636" s="9"/>
      <c r="AJ636" s="349">
        <f>SUMPRODUCT(LEN($M636:$AA639)-LEN(SUBSTITUTE($M636:$AA639,"A", "")))</f>
        <v>0</v>
      </c>
      <c r="AK636" s="352">
        <f>SUMPRODUCT(LEN($AD636:$AD639)-LEN(SUBSTITUTE($AD636:$AD639,"A", "")))</f>
        <v>0</v>
      </c>
      <c r="AL636" s="335">
        <f>SUMPRODUCT(LEN($AC636:$AC639)-LEN(SUBSTITUTE($AC636:$AC639,"A", "")))</f>
        <v>0</v>
      </c>
      <c r="AM636" s="349">
        <f>SUMPRODUCT(LEN($M636:$AA639)-LEN(SUBSTITUTE($M636:$AA639,"S", "")))</f>
        <v>0</v>
      </c>
      <c r="AN636" s="352">
        <f>SUMPRODUCT(LEN($AD636:$AD639)-LEN(SUBSTITUTE($AD636:$AD639,"S", "")))</f>
        <v>0</v>
      </c>
      <c r="AO636" s="335">
        <f>SUMPRODUCT(LEN($AC636:$AC639)-LEN(SUBSTITUTE($AC636:$AC639,"S", "")))</f>
        <v>0</v>
      </c>
      <c r="AP636" s="349">
        <f>SUMPRODUCT(LEN($M636:$AA639)-LEN(SUBSTITUTE($M636:$AA639,"F", "")))</f>
        <v>0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0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0.45" customHeight="1" thickBot="1" x14ac:dyDescent="0.25">
      <c r="B637" s="30"/>
      <c r="C637" s="339"/>
      <c r="D637" s="37"/>
      <c r="E637" s="36"/>
      <c r="F637" s="36"/>
      <c r="G637" s="35"/>
      <c r="H637" s="359"/>
      <c r="I637" s="343"/>
      <c r="J637" s="343"/>
      <c r="K637" s="343"/>
      <c r="L637" s="33" t="s">
        <v>122</v>
      </c>
      <c r="M637" s="34" t="s">
        <v>113</v>
      </c>
      <c r="N637" s="33" t="s">
        <v>121</v>
      </c>
      <c r="O637" s="32"/>
      <c r="P637" s="33" t="s">
        <v>120</v>
      </c>
      <c r="Q637" s="32"/>
      <c r="R637" s="33" t="s">
        <v>119</v>
      </c>
      <c r="S637" s="32"/>
      <c r="T637" s="33" t="s">
        <v>118</v>
      </c>
      <c r="U637" s="32"/>
      <c r="V637" s="33" t="s">
        <v>117</v>
      </c>
      <c r="W637" s="32"/>
      <c r="X637" s="33" t="s">
        <v>116</v>
      </c>
      <c r="Y637" s="32"/>
      <c r="Z637" s="33" t="s">
        <v>115</v>
      </c>
      <c r="AA637" s="32"/>
      <c r="AB637" s="31"/>
      <c r="AC637" s="32"/>
      <c r="AD637" s="31"/>
      <c r="AE637" s="22"/>
      <c r="AF637" s="347"/>
      <c r="AG637" s="347"/>
      <c r="AH637" s="21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0.45" customHeight="1" x14ac:dyDescent="0.2">
      <c r="B638" s="30"/>
      <c r="C638" s="340"/>
      <c r="D638" s="29"/>
      <c r="E638" s="28"/>
      <c r="F638" s="28"/>
      <c r="G638" s="27"/>
      <c r="H638" s="360"/>
      <c r="I638" s="344"/>
      <c r="J638" s="344"/>
      <c r="K638" s="344"/>
      <c r="L638" s="25" t="s">
        <v>114</v>
      </c>
      <c r="M638" s="114"/>
      <c r="N638" s="25" t="s">
        <v>112</v>
      </c>
      <c r="O638" s="24"/>
      <c r="P638" s="25" t="s">
        <v>111</v>
      </c>
      <c r="Q638" s="24"/>
      <c r="R638" s="25" t="s">
        <v>110</v>
      </c>
      <c r="S638" s="24"/>
      <c r="T638" s="25" t="s">
        <v>109</v>
      </c>
      <c r="U638" s="24"/>
      <c r="V638" s="25" t="s">
        <v>108</v>
      </c>
      <c r="W638" s="24"/>
      <c r="X638" s="25" t="s">
        <v>107</v>
      </c>
      <c r="Y638" s="24"/>
      <c r="Z638" s="25" t="s">
        <v>106</v>
      </c>
      <c r="AA638" s="24"/>
      <c r="AB638" s="23"/>
      <c r="AC638" s="24"/>
      <c r="AD638" s="23"/>
      <c r="AE638" s="22"/>
      <c r="AF638" s="347"/>
      <c r="AG638" s="347"/>
      <c r="AH638" s="21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1" customHeight="1" thickBot="1" x14ac:dyDescent="0.25">
      <c r="B639" s="20"/>
      <c r="C639" s="341"/>
      <c r="D639" s="19"/>
      <c r="E639" s="18"/>
      <c r="F639" s="18"/>
      <c r="G639" s="17"/>
      <c r="H639" s="361"/>
      <c r="I639" s="345"/>
      <c r="J639" s="345"/>
      <c r="K639" s="345"/>
      <c r="L639" s="15" t="s">
        <v>105</v>
      </c>
      <c r="M639" s="16"/>
      <c r="N639" s="15" t="s">
        <v>104</v>
      </c>
      <c r="O639" s="13"/>
      <c r="P639" s="15" t="s">
        <v>103</v>
      </c>
      <c r="Q639" s="13"/>
      <c r="R639" s="15" t="s">
        <v>102</v>
      </c>
      <c r="S639" s="13"/>
      <c r="T639" s="15">
        <v>20</v>
      </c>
      <c r="U639" s="13"/>
      <c r="V639" s="15" t="s">
        <v>101</v>
      </c>
      <c r="W639" s="13"/>
      <c r="X639" s="15" t="s">
        <v>100</v>
      </c>
      <c r="Y639" s="13"/>
      <c r="Z639" s="15" t="s">
        <v>99</v>
      </c>
      <c r="AA639" s="13"/>
      <c r="AB639" s="14"/>
      <c r="AC639" s="13"/>
      <c r="AD639" s="12"/>
      <c r="AE639" s="11"/>
      <c r="AF639" s="348"/>
      <c r="AG639" s="348"/>
      <c r="AH639" s="10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112" t="s">
        <v>170</v>
      </c>
      <c r="F640" s="111"/>
      <c r="G640" s="110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107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96">
        <v>160</v>
      </c>
      <c r="E641" s="369">
        <v>389.57</v>
      </c>
      <c r="F641" s="370"/>
      <c r="G641" s="371"/>
      <c r="H641" s="95" t="s">
        <v>139</v>
      </c>
      <c r="I641" s="94"/>
      <c r="J641" s="94"/>
      <c r="K641" s="93"/>
      <c r="L641" s="92"/>
      <c r="M641" s="88"/>
      <c r="N641" s="92"/>
      <c r="O641" s="89"/>
      <c r="P641" s="92"/>
      <c r="Q641" s="89"/>
      <c r="R641" s="92"/>
      <c r="S641" s="89"/>
      <c r="T641" s="92"/>
      <c r="U641" s="89"/>
      <c r="V641" s="92"/>
      <c r="W641" s="89"/>
      <c r="X641" s="92"/>
      <c r="Y641" s="89"/>
      <c r="Z641" s="92"/>
      <c r="AA641" s="91"/>
      <c r="AB641" s="90" t="s">
        <v>138</v>
      </c>
      <c r="AC641" s="89"/>
      <c r="AD641" s="89"/>
      <c r="AE641" s="88"/>
      <c r="AF641" s="87"/>
      <c r="AG641" s="87"/>
      <c r="AH641" s="67"/>
      <c r="AI641" s="86" t="s">
        <v>137</v>
      </c>
      <c r="AJ641" s="85">
        <f t="shared" ref="AJ641:BB641" si="84">SUM(AJ643:AJ654)</f>
        <v>0</v>
      </c>
      <c r="AK641" s="84">
        <f t="shared" si="84"/>
        <v>0</v>
      </c>
      <c r="AL641" s="83">
        <f t="shared" si="84"/>
        <v>0</v>
      </c>
      <c r="AM641" s="85">
        <f t="shared" si="84"/>
        <v>1</v>
      </c>
      <c r="AN641" s="84">
        <f t="shared" si="84"/>
        <v>0</v>
      </c>
      <c r="AO641" s="83">
        <f t="shared" si="84"/>
        <v>0</v>
      </c>
      <c r="AP641" s="85">
        <f t="shared" si="84"/>
        <v>0</v>
      </c>
      <c r="AQ641" s="84">
        <f t="shared" si="84"/>
        <v>0</v>
      </c>
      <c r="AR641" s="83">
        <f t="shared" si="84"/>
        <v>0</v>
      </c>
      <c r="AS641" s="85">
        <f t="shared" si="84"/>
        <v>0</v>
      </c>
      <c r="AT641" s="84">
        <f t="shared" si="84"/>
        <v>0</v>
      </c>
      <c r="AU641" s="83">
        <f t="shared" si="84"/>
        <v>0</v>
      </c>
      <c r="AV641" s="85">
        <f t="shared" si="84"/>
        <v>0</v>
      </c>
      <c r="AW641" s="84">
        <f t="shared" si="84"/>
        <v>0</v>
      </c>
      <c r="AX641" s="83">
        <f t="shared" si="84"/>
        <v>0</v>
      </c>
      <c r="AY641" s="82">
        <f t="shared" si="84"/>
        <v>0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0</v>
      </c>
      <c r="BG641" s="5">
        <f>SUM(AM641:AO641,AY641)/$BG$5</f>
        <v>0.33333333333333331</v>
      </c>
      <c r="BH641" s="5">
        <f>SUM(AP641:AR641,AZ641)/$BG$5</f>
        <v>0</v>
      </c>
      <c r="BI641" s="5">
        <f>SUM(AS641:AU641,BA641)/$BG$5</f>
        <v>0</v>
      </c>
      <c r="BJ641" s="5">
        <f>SUM(AV641:AX641,BB641)/$BG$5</f>
        <v>0</v>
      </c>
    </row>
    <row r="642" spans="2:62" ht="37.5" thickBot="1" x14ac:dyDescent="0.3">
      <c r="B642" s="78"/>
      <c r="C642" s="77"/>
      <c r="D642" s="76"/>
      <c r="E642" s="75"/>
      <c r="F642" s="75"/>
      <c r="G642" s="74"/>
      <c r="H642" s="73"/>
      <c r="I642" s="70"/>
      <c r="J642" s="70"/>
      <c r="K642" s="72"/>
      <c r="L642" s="70"/>
      <c r="M642" s="69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1"/>
      <c r="AC642" s="70"/>
      <c r="AD642" s="70"/>
      <c r="AE642" s="69"/>
      <c r="AF642" s="68"/>
      <c r="AG642" s="68"/>
      <c r="AH642" s="67"/>
      <c r="AI642" s="66" t="s">
        <v>135</v>
      </c>
      <c r="AJ642" s="65">
        <f t="shared" ref="AJ642:BB642" si="85">AJ641/3</f>
        <v>0</v>
      </c>
      <c r="AK642" s="64">
        <f t="shared" si="85"/>
        <v>0</v>
      </c>
      <c r="AL642" s="63">
        <f t="shared" si="85"/>
        <v>0</v>
      </c>
      <c r="AM642" s="65">
        <f t="shared" si="85"/>
        <v>0.33333333333333331</v>
      </c>
      <c r="AN642" s="64">
        <f t="shared" si="85"/>
        <v>0</v>
      </c>
      <c r="AO642" s="63">
        <f t="shared" si="85"/>
        <v>0</v>
      </c>
      <c r="AP642" s="65">
        <f t="shared" si="85"/>
        <v>0</v>
      </c>
      <c r="AQ642" s="64">
        <f t="shared" si="85"/>
        <v>0</v>
      </c>
      <c r="AR642" s="63">
        <f t="shared" si="85"/>
        <v>0</v>
      </c>
      <c r="AS642" s="65">
        <f t="shared" si="85"/>
        <v>0</v>
      </c>
      <c r="AT642" s="64">
        <f t="shared" si="85"/>
        <v>0</v>
      </c>
      <c r="AU642" s="63">
        <f t="shared" si="85"/>
        <v>0</v>
      </c>
      <c r="AV642" s="65">
        <f t="shared" si="85"/>
        <v>0</v>
      </c>
      <c r="AW642" s="64">
        <f t="shared" si="85"/>
        <v>0</v>
      </c>
      <c r="AX642" s="63">
        <f t="shared" si="85"/>
        <v>0</v>
      </c>
      <c r="AY642" s="62">
        <f t="shared" si="85"/>
        <v>0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0.45" customHeight="1" x14ac:dyDescent="0.2">
      <c r="B643" s="30"/>
      <c r="C643" s="338">
        <v>1</v>
      </c>
      <c r="D643" s="46"/>
      <c r="E643" s="45"/>
      <c r="F643" s="45"/>
      <c r="G643" s="44"/>
      <c r="H643" s="358" t="s">
        <v>183</v>
      </c>
      <c r="I643" s="342">
        <v>15</v>
      </c>
      <c r="J643" s="342">
        <v>9</v>
      </c>
      <c r="K643" s="342">
        <v>8</v>
      </c>
      <c r="L643" s="42" t="s">
        <v>131</v>
      </c>
      <c r="M643" s="115" t="s">
        <v>113</v>
      </c>
      <c r="N643" s="42" t="s">
        <v>129</v>
      </c>
      <c r="O643" s="41"/>
      <c r="P643" s="42" t="s">
        <v>128</v>
      </c>
      <c r="Q643" s="41"/>
      <c r="R643" s="42" t="s">
        <v>127</v>
      </c>
      <c r="S643" s="41"/>
      <c r="T643" s="42" t="s">
        <v>126</v>
      </c>
      <c r="U643" s="41"/>
      <c r="V643" s="42" t="s">
        <v>125</v>
      </c>
      <c r="W643" s="41"/>
      <c r="X643" s="42" t="s">
        <v>124</v>
      </c>
      <c r="Y643" s="41"/>
      <c r="Z643" s="42" t="s">
        <v>123</v>
      </c>
      <c r="AA643" s="41"/>
      <c r="AB643" s="40"/>
      <c r="AC643" s="41"/>
      <c r="AD643" s="40"/>
      <c r="AE643" s="58"/>
      <c r="AF643" s="346"/>
      <c r="AG643" s="346"/>
      <c r="AH643" s="38"/>
      <c r="AI643" s="9"/>
      <c r="AJ643" s="349">
        <f>SUMPRODUCT(LEN($M643:$AA646)-LEN(SUBSTITUTE($M643:$AA646,"A", "")))</f>
        <v>0</v>
      </c>
      <c r="AK643" s="352">
        <f>SUMPRODUCT(LEN($AD643:$AD646)-LEN(SUBSTITUTE($AD643:$AD646,"A", "")))</f>
        <v>0</v>
      </c>
      <c r="AL643" s="335">
        <f>SUMPRODUCT(LEN($AC643:$AC646)-LEN(SUBSTITUTE($AC643:$AC646,"A", "")))</f>
        <v>0</v>
      </c>
      <c r="AM643" s="349">
        <f>SUMPRODUCT(LEN($M643:$AA646)-LEN(SUBSTITUTE($M643:$AA646,"S", "")))</f>
        <v>0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0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0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0.45" customHeight="1" thickBot="1" x14ac:dyDescent="0.25">
      <c r="B644" s="30"/>
      <c r="C644" s="339"/>
      <c r="D644" s="37"/>
      <c r="E644" s="36"/>
      <c r="F644" s="36"/>
      <c r="G644" s="35"/>
      <c r="H644" s="359"/>
      <c r="I644" s="343"/>
      <c r="J644" s="343"/>
      <c r="K644" s="343"/>
      <c r="L644" s="33" t="s">
        <v>122</v>
      </c>
      <c r="M644" s="55"/>
      <c r="N644" s="33" t="s">
        <v>121</v>
      </c>
      <c r="O644" s="32"/>
      <c r="P644" s="33" t="s">
        <v>120</v>
      </c>
      <c r="Q644" s="32"/>
      <c r="R644" s="33" t="s">
        <v>119</v>
      </c>
      <c r="S644" s="32"/>
      <c r="T644" s="33" t="s">
        <v>118</v>
      </c>
      <c r="U644" s="32"/>
      <c r="V644" s="33" t="s">
        <v>117</v>
      </c>
      <c r="W644" s="32"/>
      <c r="X644" s="33" t="s">
        <v>116</v>
      </c>
      <c r="Y644" s="32"/>
      <c r="Z644" s="33" t="s">
        <v>115</v>
      </c>
      <c r="AA644" s="32"/>
      <c r="AB644" s="31"/>
      <c r="AC644" s="32"/>
      <c r="AD644" s="31"/>
      <c r="AE644" s="57"/>
      <c r="AF644" s="347"/>
      <c r="AG644" s="347"/>
      <c r="AH644" s="21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0.45" customHeight="1" x14ac:dyDescent="0.2">
      <c r="B645" s="30"/>
      <c r="C645" s="340"/>
      <c r="D645" s="29"/>
      <c r="E645" s="28"/>
      <c r="F645" s="28"/>
      <c r="G645" s="27"/>
      <c r="H645" s="360">
        <v>160</v>
      </c>
      <c r="I645" s="344"/>
      <c r="J645" s="344"/>
      <c r="K645" s="344"/>
      <c r="L645" s="25" t="s">
        <v>114</v>
      </c>
      <c r="M645" s="114"/>
      <c r="N645" s="25" t="s">
        <v>112</v>
      </c>
      <c r="O645" s="24"/>
      <c r="P645" s="25" t="s">
        <v>111</v>
      </c>
      <c r="Q645" s="24"/>
      <c r="R645" s="25" t="s">
        <v>110</v>
      </c>
      <c r="S645" s="24"/>
      <c r="T645" s="25" t="s">
        <v>109</v>
      </c>
      <c r="U645" s="24"/>
      <c r="V645" s="25" t="s">
        <v>108</v>
      </c>
      <c r="W645" s="24"/>
      <c r="X645" s="25" t="s">
        <v>107</v>
      </c>
      <c r="Y645" s="24"/>
      <c r="Z645" s="25" t="s">
        <v>106</v>
      </c>
      <c r="AA645" s="24"/>
      <c r="AB645" s="23"/>
      <c r="AC645" s="24"/>
      <c r="AD645" s="23"/>
      <c r="AE645" s="57"/>
      <c r="AF645" s="347"/>
      <c r="AG645" s="347"/>
      <c r="AH645" s="21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1" customHeight="1" thickBot="1" x14ac:dyDescent="0.25">
      <c r="B646" s="30"/>
      <c r="C646" s="355"/>
      <c r="D646" s="54"/>
      <c r="E646" s="53"/>
      <c r="F646" s="53"/>
      <c r="G646" s="52"/>
      <c r="H646" s="361"/>
      <c r="I646" s="356"/>
      <c r="J646" s="356"/>
      <c r="K646" s="356"/>
      <c r="L646" s="50" t="s">
        <v>105</v>
      </c>
      <c r="M646" s="51"/>
      <c r="N646" s="50" t="s">
        <v>104</v>
      </c>
      <c r="O646" s="49"/>
      <c r="P646" s="50" t="s">
        <v>103</v>
      </c>
      <c r="Q646" s="49"/>
      <c r="R646" s="50" t="s">
        <v>102</v>
      </c>
      <c r="S646" s="49"/>
      <c r="T646" s="50">
        <v>20</v>
      </c>
      <c r="U646" s="49"/>
      <c r="V646" s="50" t="s">
        <v>101</v>
      </c>
      <c r="W646" s="49"/>
      <c r="X646" s="50" t="s">
        <v>100</v>
      </c>
      <c r="Y646" s="49"/>
      <c r="Z646" s="50" t="s">
        <v>99</v>
      </c>
      <c r="AA646" s="49"/>
      <c r="AB646" s="14"/>
      <c r="AC646" s="49"/>
      <c r="AD646" s="14"/>
      <c r="AE646" s="56"/>
      <c r="AF646" s="357"/>
      <c r="AG646" s="357"/>
      <c r="AH646" s="47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0.45" customHeight="1" x14ac:dyDescent="0.2">
      <c r="B647" s="30"/>
      <c r="C647" s="338">
        <v>2</v>
      </c>
      <c r="D647" s="46"/>
      <c r="E647" s="45"/>
      <c r="F647" s="45"/>
      <c r="G647" s="44"/>
      <c r="H647" s="358"/>
      <c r="I647" s="342">
        <v>15</v>
      </c>
      <c r="J647" s="342">
        <v>9</v>
      </c>
      <c r="K647" s="342">
        <v>6</v>
      </c>
      <c r="L647" s="42" t="s">
        <v>131</v>
      </c>
      <c r="M647" s="43" t="s">
        <v>130</v>
      </c>
      <c r="N647" s="42" t="s">
        <v>129</v>
      </c>
      <c r="O647" s="41"/>
      <c r="P647" s="42" t="s">
        <v>128</v>
      </c>
      <c r="Q647" s="41"/>
      <c r="R647" s="42" t="s">
        <v>127</v>
      </c>
      <c r="S647" s="41"/>
      <c r="T647" s="42" t="s">
        <v>126</v>
      </c>
      <c r="U647" s="41"/>
      <c r="V647" s="42" t="s">
        <v>125</v>
      </c>
      <c r="W647" s="41"/>
      <c r="X647" s="42" t="s">
        <v>124</v>
      </c>
      <c r="Y647" s="41"/>
      <c r="Z647" s="42" t="s">
        <v>123</v>
      </c>
      <c r="AA647" s="41"/>
      <c r="AB647" s="40"/>
      <c r="AC647" s="41"/>
      <c r="AD647" s="40"/>
      <c r="AE647" s="39"/>
      <c r="AF647" s="346"/>
      <c r="AG647" s="346"/>
      <c r="AH647" s="38"/>
      <c r="AI647" s="9"/>
      <c r="AJ647" s="349">
        <f>SUMPRODUCT(LEN($M647:$AA650)-LEN(SUBSTITUTE($M647:$AA650,"A", "")))</f>
        <v>0</v>
      </c>
      <c r="AK647" s="352">
        <f>SUMPRODUCT(LEN($AD647:$AD650)-LEN(SUBSTITUTE($AD647:$AD650,"A", "")))</f>
        <v>0</v>
      </c>
      <c r="AL647" s="335">
        <f>SUMPRODUCT(LEN($AC647:$AC650)-LEN(SUBSTITUTE($AC647:$AC650,"A", "")))</f>
        <v>0</v>
      </c>
      <c r="AM647" s="349">
        <f>SUMPRODUCT(LEN($M647:$AA650)-LEN(SUBSTITUTE($M647:$AA650,"S", "")))</f>
        <v>1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0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0.45" customHeight="1" thickBot="1" x14ac:dyDescent="0.25">
      <c r="B648" s="30"/>
      <c r="C648" s="339"/>
      <c r="D648" s="37"/>
      <c r="E648" s="36"/>
      <c r="F648" s="36"/>
      <c r="G648" s="35"/>
      <c r="H648" s="359"/>
      <c r="I648" s="343"/>
      <c r="J648" s="343"/>
      <c r="K648" s="343"/>
      <c r="L648" s="33" t="s">
        <v>122</v>
      </c>
      <c r="M648" s="34" t="s">
        <v>113</v>
      </c>
      <c r="N648" s="33" t="s">
        <v>121</v>
      </c>
      <c r="O648" s="32"/>
      <c r="P648" s="33" t="s">
        <v>120</v>
      </c>
      <c r="Q648" s="32"/>
      <c r="R648" s="33" t="s">
        <v>119</v>
      </c>
      <c r="S648" s="32"/>
      <c r="T648" s="33" t="s">
        <v>118</v>
      </c>
      <c r="U648" s="32"/>
      <c r="V648" s="33" t="s">
        <v>117</v>
      </c>
      <c r="W648" s="32"/>
      <c r="X648" s="33" t="s">
        <v>116</v>
      </c>
      <c r="Y648" s="32"/>
      <c r="Z648" s="33" t="s">
        <v>115</v>
      </c>
      <c r="AA648" s="32"/>
      <c r="AB648" s="31"/>
      <c r="AC648" s="32"/>
      <c r="AD648" s="31"/>
      <c r="AE648" s="22"/>
      <c r="AF648" s="347"/>
      <c r="AG648" s="347"/>
      <c r="AH648" s="21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0.45" customHeight="1" x14ac:dyDescent="0.2">
      <c r="B649" s="30"/>
      <c r="C649" s="340"/>
      <c r="D649" s="29"/>
      <c r="E649" s="28"/>
      <c r="F649" s="28"/>
      <c r="G649" s="27"/>
      <c r="H649" s="360"/>
      <c r="I649" s="344"/>
      <c r="J649" s="344"/>
      <c r="K649" s="344"/>
      <c r="L649" s="25" t="s">
        <v>114</v>
      </c>
      <c r="M649" s="26" t="s">
        <v>113</v>
      </c>
      <c r="N649" s="25" t="s">
        <v>112</v>
      </c>
      <c r="O649" s="24"/>
      <c r="P649" s="25" t="s">
        <v>111</v>
      </c>
      <c r="Q649" s="24"/>
      <c r="R649" s="25" t="s">
        <v>110</v>
      </c>
      <c r="S649" s="24"/>
      <c r="T649" s="25" t="s">
        <v>109</v>
      </c>
      <c r="U649" s="24"/>
      <c r="V649" s="25" t="s">
        <v>108</v>
      </c>
      <c r="W649" s="24"/>
      <c r="X649" s="25" t="s">
        <v>107</v>
      </c>
      <c r="Y649" s="24"/>
      <c r="Z649" s="25" t="s">
        <v>106</v>
      </c>
      <c r="AA649" s="24"/>
      <c r="AB649" s="23"/>
      <c r="AC649" s="24"/>
      <c r="AD649" s="23"/>
      <c r="AE649" s="22"/>
      <c r="AF649" s="347"/>
      <c r="AG649" s="347"/>
      <c r="AH649" s="21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1" customHeight="1" thickBot="1" x14ac:dyDescent="0.25">
      <c r="B650" s="30"/>
      <c r="C650" s="355"/>
      <c r="D650" s="54"/>
      <c r="E650" s="53"/>
      <c r="F650" s="53"/>
      <c r="G650" s="52"/>
      <c r="H650" s="361"/>
      <c r="I650" s="356"/>
      <c r="J650" s="356"/>
      <c r="K650" s="356"/>
      <c r="L650" s="50" t="s">
        <v>105</v>
      </c>
      <c r="M650" s="51"/>
      <c r="N650" s="50" t="s">
        <v>104</v>
      </c>
      <c r="O650" s="49"/>
      <c r="P650" s="50" t="s">
        <v>103</v>
      </c>
      <c r="Q650" s="49"/>
      <c r="R650" s="50" t="s">
        <v>102</v>
      </c>
      <c r="S650" s="49"/>
      <c r="T650" s="50">
        <v>20</v>
      </c>
      <c r="U650" s="49"/>
      <c r="V650" s="50" t="s">
        <v>101</v>
      </c>
      <c r="W650" s="49"/>
      <c r="X650" s="50" t="s">
        <v>100</v>
      </c>
      <c r="Y650" s="49"/>
      <c r="Z650" s="50" t="s">
        <v>99</v>
      </c>
      <c r="AA650" s="49"/>
      <c r="AB650" s="14"/>
      <c r="AC650" s="49"/>
      <c r="AD650" s="14"/>
      <c r="AE650" s="48"/>
      <c r="AF650" s="357"/>
      <c r="AG650" s="357"/>
      <c r="AH650" s="47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0.45" customHeight="1" x14ac:dyDescent="0.2">
      <c r="B651" s="30"/>
      <c r="C651" s="338">
        <v>3</v>
      </c>
      <c r="D651" s="46"/>
      <c r="E651" s="45"/>
      <c r="F651" s="45"/>
      <c r="G651" s="44"/>
      <c r="H651" s="358"/>
      <c r="I651" s="342">
        <v>12</v>
      </c>
      <c r="J651" s="342">
        <v>7</v>
      </c>
      <c r="K651" s="342" t="s">
        <v>95</v>
      </c>
      <c r="L651" s="42" t="s">
        <v>131</v>
      </c>
      <c r="M651" s="43"/>
      <c r="N651" s="42" t="s">
        <v>129</v>
      </c>
      <c r="O651" s="41"/>
      <c r="P651" s="42" t="s">
        <v>128</v>
      </c>
      <c r="Q651" s="41"/>
      <c r="R651" s="42" t="s">
        <v>127</v>
      </c>
      <c r="S651" s="41"/>
      <c r="T651" s="42" t="s">
        <v>126</v>
      </c>
      <c r="U651" s="41"/>
      <c r="V651" s="42" t="s">
        <v>125</v>
      </c>
      <c r="W651" s="41"/>
      <c r="X651" s="42" t="s">
        <v>124</v>
      </c>
      <c r="Y651" s="41"/>
      <c r="Z651" s="42" t="s">
        <v>123</v>
      </c>
      <c r="AA651" s="41"/>
      <c r="AB651" s="40"/>
      <c r="AC651" s="41"/>
      <c r="AD651" s="40"/>
      <c r="AE651" s="39"/>
      <c r="AF651" s="346"/>
      <c r="AG651" s="346"/>
      <c r="AH651" s="38"/>
      <c r="AI651" s="9"/>
      <c r="AJ651" s="349">
        <f>SUMPRODUCT(LEN($M651:$AA654)-LEN(SUBSTITUTE($M651:$AA654,"A", "")))</f>
        <v>0</v>
      </c>
      <c r="AK651" s="352">
        <f>SUMPRODUCT(LEN($AD651:$AD654)-LEN(SUBSTITUTE($AD651:$AD654,"A", "")))</f>
        <v>0</v>
      </c>
      <c r="AL651" s="335">
        <f>SUMPRODUCT(LEN($AC651:$AC654)-LEN(SUBSTITUTE($AC651:$AC654,"A", "")))</f>
        <v>0</v>
      </c>
      <c r="AM651" s="349">
        <f>SUMPRODUCT(LEN($M651:$AA654)-LEN(SUBSTITUTE($M651:$AA654,"S", "")))</f>
        <v>0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0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0.45" customHeight="1" thickBot="1" x14ac:dyDescent="0.25">
      <c r="B652" s="30"/>
      <c r="C652" s="339"/>
      <c r="D652" s="37"/>
      <c r="E652" s="36"/>
      <c r="F652" s="36"/>
      <c r="G652" s="35"/>
      <c r="H652" s="359"/>
      <c r="I652" s="343"/>
      <c r="J652" s="343"/>
      <c r="K652" s="343"/>
      <c r="L652" s="33" t="s">
        <v>122</v>
      </c>
      <c r="M652" s="55"/>
      <c r="N652" s="33" t="s">
        <v>121</v>
      </c>
      <c r="O652" s="32"/>
      <c r="P652" s="33" t="s">
        <v>120</v>
      </c>
      <c r="Q652" s="32"/>
      <c r="R652" s="33" t="s">
        <v>119</v>
      </c>
      <c r="S652" s="32"/>
      <c r="T652" s="33" t="s">
        <v>118</v>
      </c>
      <c r="U652" s="32"/>
      <c r="V652" s="33" t="s">
        <v>117</v>
      </c>
      <c r="W652" s="32"/>
      <c r="X652" s="33" t="s">
        <v>116</v>
      </c>
      <c r="Y652" s="32"/>
      <c r="Z652" s="33" t="s">
        <v>115</v>
      </c>
      <c r="AA652" s="32"/>
      <c r="AB652" s="31"/>
      <c r="AC652" s="32"/>
      <c r="AD652" s="31"/>
      <c r="AE652" s="22"/>
      <c r="AF652" s="347"/>
      <c r="AG652" s="347"/>
      <c r="AH652" s="21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0.45" customHeight="1" x14ac:dyDescent="0.2">
      <c r="B653" s="30"/>
      <c r="C653" s="340"/>
      <c r="D653" s="29"/>
      <c r="E653" s="28"/>
      <c r="F653" s="28"/>
      <c r="G653" s="27"/>
      <c r="H653" s="360"/>
      <c r="I653" s="344"/>
      <c r="J653" s="344"/>
      <c r="K653" s="344"/>
      <c r="L653" s="25" t="s">
        <v>114</v>
      </c>
      <c r="M653" s="114"/>
      <c r="N653" s="25" t="s">
        <v>112</v>
      </c>
      <c r="O653" s="24"/>
      <c r="P653" s="25" t="s">
        <v>111</v>
      </c>
      <c r="Q653" s="24"/>
      <c r="R653" s="25" t="s">
        <v>110</v>
      </c>
      <c r="S653" s="24"/>
      <c r="T653" s="25" t="s">
        <v>109</v>
      </c>
      <c r="U653" s="24"/>
      <c r="V653" s="25" t="s">
        <v>108</v>
      </c>
      <c r="W653" s="24"/>
      <c r="X653" s="25" t="s">
        <v>107</v>
      </c>
      <c r="Y653" s="24"/>
      <c r="Z653" s="25" t="s">
        <v>106</v>
      </c>
      <c r="AA653" s="24"/>
      <c r="AB653" s="23"/>
      <c r="AC653" s="24"/>
      <c r="AD653" s="23"/>
      <c r="AE653" s="22"/>
      <c r="AF653" s="347"/>
      <c r="AG653" s="347"/>
      <c r="AH653" s="21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1" customHeight="1" thickBot="1" x14ac:dyDescent="0.25">
      <c r="B654" s="20"/>
      <c r="C654" s="341"/>
      <c r="D654" s="19"/>
      <c r="E654" s="18"/>
      <c r="F654" s="18"/>
      <c r="G654" s="17"/>
      <c r="H654" s="361"/>
      <c r="I654" s="345"/>
      <c r="J654" s="345"/>
      <c r="K654" s="345"/>
      <c r="L654" s="15" t="s">
        <v>105</v>
      </c>
      <c r="M654" s="16"/>
      <c r="N654" s="15" t="s">
        <v>104</v>
      </c>
      <c r="O654" s="13"/>
      <c r="P654" s="15" t="s">
        <v>103</v>
      </c>
      <c r="Q654" s="13"/>
      <c r="R654" s="15" t="s">
        <v>102</v>
      </c>
      <c r="S654" s="13"/>
      <c r="T654" s="15">
        <v>20</v>
      </c>
      <c r="U654" s="13"/>
      <c r="V654" s="15" t="s">
        <v>101</v>
      </c>
      <c r="W654" s="13"/>
      <c r="X654" s="15" t="s">
        <v>100</v>
      </c>
      <c r="Y654" s="13"/>
      <c r="Z654" s="15" t="s">
        <v>99</v>
      </c>
      <c r="AA654" s="13"/>
      <c r="AB654" s="14"/>
      <c r="AC654" s="13"/>
      <c r="AD654" s="12"/>
      <c r="AE654" s="11"/>
      <c r="AF654" s="348"/>
      <c r="AG654" s="348"/>
      <c r="AH654" s="10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112" t="s">
        <v>170</v>
      </c>
      <c r="F655" s="111"/>
      <c r="G655" s="110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107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96">
        <v>160</v>
      </c>
      <c r="E656" s="369">
        <v>457.67</v>
      </c>
      <c r="F656" s="370"/>
      <c r="G656" s="371"/>
      <c r="H656" s="95" t="s">
        <v>139</v>
      </c>
      <c r="I656" s="94"/>
      <c r="J656" s="94"/>
      <c r="K656" s="93"/>
      <c r="L656" s="92"/>
      <c r="M656" s="88"/>
      <c r="N656" s="92"/>
      <c r="O656" s="89"/>
      <c r="P656" s="92"/>
      <c r="Q656" s="89"/>
      <c r="R656" s="92"/>
      <c r="S656" s="89"/>
      <c r="T656" s="92"/>
      <c r="U656" s="89"/>
      <c r="V656" s="92"/>
      <c r="W656" s="89"/>
      <c r="X656" s="92"/>
      <c r="Y656" s="89"/>
      <c r="Z656" s="92"/>
      <c r="AA656" s="91"/>
      <c r="AB656" s="90" t="s">
        <v>138</v>
      </c>
      <c r="AC656" s="89"/>
      <c r="AD656" s="89"/>
      <c r="AE656" s="88"/>
      <c r="AF656" s="87"/>
      <c r="AG656" s="87"/>
      <c r="AH656" s="67"/>
      <c r="AI656" s="86" t="s">
        <v>137</v>
      </c>
      <c r="AJ656" s="85">
        <f t="shared" ref="AJ656:BB656" si="86">SUM(AJ658:AJ669)</f>
        <v>0</v>
      </c>
      <c r="AK656" s="84">
        <f t="shared" si="86"/>
        <v>0</v>
      </c>
      <c r="AL656" s="83">
        <f t="shared" si="86"/>
        <v>0</v>
      </c>
      <c r="AM656" s="85">
        <f t="shared" si="86"/>
        <v>2</v>
      </c>
      <c r="AN656" s="84">
        <f t="shared" si="86"/>
        <v>0</v>
      </c>
      <c r="AO656" s="83">
        <f t="shared" si="86"/>
        <v>0</v>
      </c>
      <c r="AP656" s="85">
        <f t="shared" si="86"/>
        <v>0</v>
      </c>
      <c r="AQ656" s="84">
        <f t="shared" si="86"/>
        <v>0</v>
      </c>
      <c r="AR656" s="83">
        <f t="shared" si="86"/>
        <v>0</v>
      </c>
      <c r="AS656" s="85">
        <f t="shared" si="86"/>
        <v>0</v>
      </c>
      <c r="AT656" s="84">
        <f t="shared" si="86"/>
        <v>0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0</v>
      </c>
      <c r="BG656" s="5">
        <f>SUM(AM656:AO656,AY656)/$BG$5</f>
        <v>0.66666666666666663</v>
      </c>
      <c r="BH656" s="5">
        <f>SUM(AP656:AR656,AZ656)/$BG$5</f>
        <v>0</v>
      </c>
      <c r="BI656" s="5">
        <f>SUM(AS656:AU656,BA656)/$BG$5</f>
        <v>0</v>
      </c>
      <c r="BJ656" s="5">
        <f>SUM(AV656:AX656,BB656)/$BG$5</f>
        <v>0</v>
      </c>
    </row>
    <row r="657" spans="2:62" ht="37.5" thickBot="1" x14ac:dyDescent="0.3">
      <c r="B657" s="78"/>
      <c r="C657" s="77"/>
      <c r="D657" s="76"/>
      <c r="E657" s="75"/>
      <c r="F657" s="75"/>
      <c r="G657" s="74"/>
      <c r="H657" s="73"/>
      <c r="I657" s="70"/>
      <c r="J657" s="70"/>
      <c r="K657" s="72"/>
      <c r="L657" s="70"/>
      <c r="M657" s="69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1"/>
      <c r="AC657" s="70"/>
      <c r="AD657" s="70"/>
      <c r="AE657" s="69"/>
      <c r="AF657" s="68"/>
      <c r="AG657" s="68"/>
      <c r="AH657" s="67"/>
      <c r="AI657" s="66" t="s">
        <v>135</v>
      </c>
      <c r="AJ657" s="65">
        <f t="shared" ref="AJ657:BB657" si="87">AJ656/3</f>
        <v>0</v>
      </c>
      <c r="AK657" s="64">
        <f t="shared" si="87"/>
        <v>0</v>
      </c>
      <c r="AL657" s="63">
        <f t="shared" si="87"/>
        <v>0</v>
      </c>
      <c r="AM657" s="65">
        <f t="shared" si="87"/>
        <v>0.66666666666666663</v>
      </c>
      <c r="AN657" s="64">
        <f t="shared" si="87"/>
        <v>0</v>
      </c>
      <c r="AO657" s="63">
        <f t="shared" si="87"/>
        <v>0</v>
      </c>
      <c r="AP657" s="65">
        <f t="shared" si="87"/>
        <v>0</v>
      </c>
      <c r="AQ657" s="64">
        <f t="shared" si="87"/>
        <v>0</v>
      </c>
      <c r="AR657" s="63">
        <f t="shared" si="87"/>
        <v>0</v>
      </c>
      <c r="AS657" s="65">
        <f t="shared" si="87"/>
        <v>0</v>
      </c>
      <c r="AT657" s="64">
        <f t="shared" si="87"/>
        <v>0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0.45" customHeight="1" x14ac:dyDescent="0.2">
      <c r="B658" s="30"/>
      <c r="C658" s="338">
        <v>1</v>
      </c>
      <c r="D658" s="46"/>
      <c r="E658" s="45"/>
      <c r="F658" s="45"/>
      <c r="G658" s="44"/>
      <c r="H658" s="358" t="s">
        <v>183</v>
      </c>
      <c r="I658" s="342">
        <v>19</v>
      </c>
      <c r="J658" s="342">
        <v>10</v>
      </c>
      <c r="K658" s="342">
        <v>6</v>
      </c>
      <c r="L658" s="42" t="s">
        <v>131</v>
      </c>
      <c r="M658" s="43" t="s">
        <v>130</v>
      </c>
      <c r="N658" s="42" t="s">
        <v>129</v>
      </c>
      <c r="O658" s="41"/>
      <c r="P658" s="42" t="s">
        <v>128</v>
      </c>
      <c r="Q658" s="41"/>
      <c r="R658" s="42" t="s">
        <v>127</v>
      </c>
      <c r="S658" s="41"/>
      <c r="T658" s="42" t="s">
        <v>126</v>
      </c>
      <c r="U658" s="41"/>
      <c r="V658" s="42" t="s">
        <v>125</v>
      </c>
      <c r="W658" s="41"/>
      <c r="X658" s="42" t="s">
        <v>124</v>
      </c>
      <c r="Y658" s="41"/>
      <c r="Z658" s="42" t="s">
        <v>123</v>
      </c>
      <c r="AA658" s="41"/>
      <c r="AB658" s="40"/>
      <c r="AC658" s="41"/>
      <c r="AD658" s="40"/>
      <c r="AE658" s="58"/>
      <c r="AF658" s="346"/>
      <c r="AG658" s="346"/>
      <c r="AH658" s="38"/>
      <c r="AI658" s="9"/>
      <c r="AJ658" s="349">
        <f>SUMPRODUCT(LEN($M658:$AA661)-LEN(SUBSTITUTE($M658:$AA661,"A", "")))</f>
        <v>0</v>
      </c>
      <c r="AK658" s="352">
        <f>SUMPRODUCT(LEN($AD658:$AD661)-LEN(SUBSTITUTE($AD658:$AD661,"A", "")))</f>
        <v>0</v>
      </c>
      <c r="AL658" s="335">
        <f>SUMPRODUCT(LEN($AC658:$AC661)-LEN(SUBSTITUTE($AC658:$AC661,"A", "")))</f>
        <v>0</v>
      </c>
      <c r="AM658" s="349">
        <f>SUMPRODUCT(LEN($M658:$AA661)-LEN(SUBSTITUTE($M658:$AA661,"S", "")))</f>
        <v>2</v>
      </c>
      <c r="AN658" s="352">
        <f>SUMPRODUCT(LEN($AD658:$AD661)-LEN(SUBSTITUTE($AD658:$AD661,"S", "")))</f>
        <v>0</v>
      </c>
      <c r="AO658" s="335">
        <f>SUMPRODUCT(LEN($AC658:$AC661)-LEN(SUBSTITUTE($AC658:$AC661,"S", "")))</f>
        <v>0</v>
      </c>
      <c r="AP658" s="349">
        <f>SUMPRODUCT(LEN($M658:$AA661)-LEN(SUBSTITUTE($M658:$AA661,"F", "")))</f>
        <v>0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0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0.45" customHeight="1" thickBot="1" x14ac:dyDescent="0.25">
      <c r="B659" s="30"/>
      <c r="C659" s="339"/>
      <c r="D659" s="37"/>
      <c r="E659" s="36"/>
      <c r="F659" s="36"/>
      <c r="G659" s="35"/>
      <c r="H659" s="359"/>
      <c r="I659" s="343"/>
      <c r="J659" s="343"/>
      <c r="K659" s="343"/>
      <c r="L659" s="33" t="s">
        <v>122</v>
      </c>
      <c r="M659" s="55" t="s">
        <v>130</v>
      </c>
      <c r="N659" s="33" t="s">
        <v>121</v>
      </c>
      <c r="O659" s="32"/>
      <c r="P659" s="33" t="s">
        <v>120</v>
      </c>
      <c r="Q659" s="32"/>
      <c r="R659" s="33" t="s">
        <v>119</v>
      </c>
      <c r="S659" s="32"/>
      <c r="T659" s="33" t="s">
        <v>118</v>
      </c>
      <c r="U659" s="32"/>
      <c r="V659" s="33" t="s">
        <v>117</v>
      </c>
      <c r="W659" s="32"/>
      <c r="X659" s="33" t="s">
        <v>116</v>
      </c>
      <c r="Y659" s="32"/>
      <c r="Z659" s="33" t="s">
        <v>115</v>
      </c>
      <c r="AA659" s="32"/>
      <c r="AB659" s="31"/>
      <c r="AC659" s="32"/>
      <c r="AD659" s="31"/>
      <c r="AE659" s="57"/>
      <c r="AF659" s="347"/>
      <c r="AG659" s="347"/>
      <c r="AH659" s="21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0.45" customHeight="1" x14ac:dyDescent="0.2">
      <c r="B660" s="30"/>
      <c r="C660" s="340"/>
      <c r="D660" s="29"/>
      <c r="E660" s="28"/>
      <c r="F660" s="28"/>
      <c r="G660" s="27"/>
      <c r="H660" s="360">
        <v>160</v>
      </c>
      <c r="I660" s="344"/>
      <c r="J660" s="344"/>
      <c r="K660" s="344"/>
      <c r="L660" s="25" t="s">
        <v>114</v>
      </c>
      <c r="M660" s="26" t="s">
        <v>113</v>
      </c>
      <c r="N660" s="25" t="s">
        <v>112</v>
      </c>
      <c r="O660" s="24"/>
      <c r="P660" s="25" t="s">
        <v>111</v>
      </c>
      <c r="Q660" s="24"/>
      <c r="R660" s="25" t="s">
        <v>110</v>
      </c>
      <c r="S660" s="24"/>
      <c r="T660" s="25" t="s">
        <v>109</v>
      </c>
      <c r="U660" s="24"/>
      <c r="V660" s="25" t="s">
        <v>108</v>
      </c>
      <c r="W660" s="24"/>
      <c r="X660" s="25" t="s">
        <v>107</v>
      </c>
      <c r="Y660" s="24"/>
      <c r="Z660" s="25" t="s">
        <v>106</v>
      </c>
      <c r="AA660" s="24"/>
      <c r="AB660" s="23"/>
      <c r="AC660" s="24"/>
      <c r="AD660" s="23"/>
      <c r="AE660" s="57"/>
      <c r="AF660" s="347"/>
      <c r="AG660" s="347"/>
      <c r="AH660" s="21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1" customHeight="1" thickBot="1" x14ac:dyDescent="0.25">
      <c r="B661" s="30"/>
      <c r="C661" s="355"/>
      <c r="D661" s="54"/>
      <c r="E661" s="53"/>
      <c r="F661" s="53"/>
      <c r="G661" s="52"/>
      <c r="H661" s="361"/>
      <c r="I661" s="356"/>
      <c r="J661" s="356"/>
      <c r="K661" s="356"/>
      <c r="L661" s="50" t="s">
        <v>105</v>
      </c>
      <c r="M661" s="116" t="s">
        <v>113</v>
      </c>
      <c r="N661" s="50" t="s">
        <v>104</v>
      </c>
      <c r="O661" s="49"/>
      <c r="P661" s="50" t="s">
        <v>103</v>
      </c>
      <c r="Q661" s="49"/>
      <c r="R661" s="50" t="s">
        <v>102</v>
      </c>
      <c r="S661" s="49"/>
      <c r="T661" s="50">
        <v>20</v>
      </c>
      <c r="U661" s="49"/>
      <c r="V661" s="50" t="s">
        <v>101</v>
      </c>
      <c r="W661" s="49"/>
      <c r="X661" s="50" t="s">
        <v>100</v>
      </c>
      <c r="Y661" s="49"/>
      <c r="Z661" s="50" t="s">
        <v>99</v>
      </c>
      <c r="AA661" s="49"/>
      <c r="AB661" s="14"/>
      <c r="AC661" s="49"/>
      <c r="AD661" s="14"/>
      <c r="AE661" s="56"/>
      <c r="AF661" s="357"/>
      <c r="AG661" s="357"/>
      <c r="AH661" s="47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0.45" customHeight="1" x14ac:dyDescent="0.2">
      <c r="B662" s="30"/>
      <c r="C662" s="338">
        <v>2</v>
      </c>
      <c r="D662" s="46"/>
      <c r="E662" s="45"/>
      <c r="F662" s="45"/>
      <c r="G662" s="44"/>
      <c r="H662" s="358"/>
      <c r="I662" s="342">
        <v>13</v>
      </c>
      <c r="J662" s="342">
        <v>8</v>
      </c>
      <c r="K662" s="342">
        <v>7</v>
      </c>
      <c r="L662" s="42" t="s">
        <v>131</v>
      </c>
      <c r="M662" s="115" t="s">
        <v>113</v>
      </c>
      <c r="N662" s="42" t="s">
        <v>129</v>
      </c>
      <c r="O662" s="41"/>
      <c r="P662" s="42" t="s">
        <v>128</v>
      </c>
      <c r="Q662" s="41"/>
      <c r="R662" s="42" t="s">
        <v>127</v>
      </c>
      <c r="S662" s="41"/>
      <c r="T662" s="42" t="s">
        <v>126</v>
      </c>
      <c r="U662" s="41"/>
      <c r="V662" s="42" t="s">
        <v>125</v>
      </c>
      <c r="W662" s="41"/>
      <c r="X662" s="42" t="s">
        <v>124</v>
      </c>
      <c r="Y662" s="41"/>
      <c r="Z662" s="42" t="s">
        <v>123</v>
      </c>
      <c r="AA662" s="41"/>
      <c r="AB662" s="40"/>
      <c r="AC662" s="41"/>
      <c r="AD662" s="40"/>
      <c r="AE662" s="39"/>
      <c r="AF662" s="346"/>
      <c r="AG662" s="346"/>
      <c r="AH662" s="38"/>
      <c r="AI662" s="9"/>
      <c r="AJ662" s="349">
        <f>SUMPRODUCT(LEN($M662:$AA665)-LEN(SUBSTITUTE($M662:$AA665,"A", "")))</f>
        <v>0</v>
      </c>
      <c r="AK662" s="352">
        <f>SUMPRODUCT(LEN($AD662:$AD665)-LEN(SUBSTITUTE($AD662:$AD665,"A", "")))</f>
        <v>0</v>
      </c>
      <c r="AL662" s="335">
        <f>SUMPRODUCT(LEN($AC662:$AC665)-LEN(SUBSTITUTE($AC662:$AC665,"A", "")))</f>
        <v>0</v>
      </c>
      <c r="AM662" s="349">
        <f>SUMPRODUCT(LEN($M662:$AA665)-LEN(SUBSTITUTE($M662:$AA665,"S", "")))</f>
        <v>0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0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0.45" customHeight="1" thickBot="1" x14ac:dyDescent="0.25">
      <c r="B663" s="30"/>
      <c r="C663" s="339"/>
      <c r="D663" s="37"/>
      <c r="E663" s="36"/>
      <c r="F663" s="36"/>
      <c r="G663" s="35"/>
      <c r="H663" s="359"/>
      <c r="I663" s="343"/>
      <c r="J663" s="343"/>
      <c r="K663" s="343"/>
      <c r="L663" s="33" t="s">
        <v>122</v>
      </c>
      <c r="M663" s="55"/>
      <c r="N663" s="33" t="s">
        <v>121</v>
      </c>
      <c r="O663" s="32"/>
      <c r="P663" s="33" t="s">
        <v>120</v>
      </c>
      <c r="Q663" s="32"/>
      <c r="R663" s="33" t="s">
        <v>119</v>
      </c>
      <c r="S663" s="32"/>
      <c r="T663" s="33" t="s">
        <v>118</v>
      </c>
      <c r="U663" s="32"/>
      <c r="V663" s="33" t="s">
        <v>117</v>
      </c>
      <c r="W663" s="32"/>
      <c r="X663" s="33" t="s">
        <v>116</v>
      </c>
      <c r="Y663" s="32"/>
      <c r="Z663" s="33" t="s">
        <v>115</v>
      </c>
      <c r="AA663" s="32"/>
      <c r="AB663" s="31"/>
      <c r="AC663" s="32"/>
      <c r="AD663" s="31"/>
      <c r="AE663" s="22"/>
      <c r="AF663" s="347"/>
      <c r="AG663" s="347"/>
      <c r="AH663" s="21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0.45" customHeight="1" x14ac:dyDescent="0.2">
      <c r="B664" s="30"/>
      <c r="C664" s="340"/>
      <c r="D664" s="29"/>
      <c r="E664" s="28"/>
      <c r="F664" s="28"/>
      <c r="G664" s="27"/>
      <c r="H664" s="360"/>
      <c r="I664" s="344"/>
      <c r="J664" s="344"/>
      <c r="K664" s="344"/>
      <c r="L664" s="25" t="s">
        <v>114</v>
      </c>
      <c r="M664" s="114"/>
      <c r="N664" s="25" t="s">
        <v>112</v>
      </c>
      <c r="O664" s="24"/>
      <c r="P664" s="25" t="s">
        <v>111</v>
      </c>
      <c r="Q664" s="24"/>
      <c r="R664" s="25" t="s">
        <v>110</v>
      </c>
      <c r="S664" s="24"/>
      <c r="T664" s="25" t="s">
        <v>109</v>
      </c>
      <c r="U664" s="24"/>
      <c r="V664" s="25" t="s">
        <v>108</v>
      </c>
      <c r="W664" s="24"/>
      <c r="X664" s="25" t="s">
        <v>107</v>
      </c>
      <c r="Y664" s="24"/>
      <c r="Z664" s="25" t="s">
        <v>106</v>
      </c>
      <c r="AA664" s="24"/>
      <c r="AB664" s="23"/>
      <c r="AC664" s="24"/>
      <c r="AD664" s="23"/>
      <c r="AE664" s="22"/>
      <c r="AF664" s="347"/>
      <c r="AG664" s="347"/>
      <c r="AH664" s="21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1" customHeight="1" thickBot="1" x14ac:dyDescent="0.25">
      <c r="B665" s="30"/>
      <c r="C665" s="355"/>
      <c r="D665" s="54"/>
      <c r="E665" s="53"/>
      <c r="F665" s="53"/>
      <c r="G665" s="52"/>
      <c r="H665" s="361"/>
      <c r="I665" s="356"/>
      <c r="J665" s="356"/>
      <c r="K665" s="356"/>
      <c r="L665" s="50" t="s">
        <v>105</v>
      </c>
      <c r="M665" s="51"/>
      <c r="N665" s="50" t="s">
        <v>104</v>
      </c>
      <c r="O665" s="49"/>
      <c r="P665" s="50" t="s">
        <v>103</v>
      </c>
      <c r="Q665" s="49"/>
      <c r="R665" s="50" t="s">
        <v>102</v>
      </c>
      <c r="S665" s="49"/>
      <c r="T665" s="50">
        <v>20</v>
      </c>
      <c r="U665" s="49"/>
      <c r="V665" s="50" t="s">
        <v>101</v>
      </c>
      <c r="W665" s="49"/>
      <c r="X665" s="50" t="s">
        <v>100</v>
      </c>
      <c r="Y665" s="49"/>
      <c r="Z665" s="50" t="s">
        <v>99</v>
      </c>
      <c r="AA665" s="49"/>
      <c r="AB665" s="14"/>
      <c r="AC665" s="49"/>
      <c r="AD665" s="14"/>
      <c r="AE665" s="48"/>
      <c r="AF665" s="357"/>
      <c r="AG665" s="357"/>
      <c r="AH665" s="47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0.45" customHeight="1" x14ac:dyDescent="0.2">
      <c r="B666" s="30"/>
      <c r="C666" s="338">
        <v>3</v>
      </c>
      <c r="D666" s="46"/>
      <c r="E666" s="45"/>
      <c r="F666" s="45"/>
      <c r="G666" s="44"/>
      <c r="H666" s="358"/>
      <c r="I666" s="342">
        <v>10</v>
      </c>
      <c r="J666" s="342">
        <v>7</v>
      </c>
      <c r="K666" s="342" t="s">
        <v>95</v>
      </c>
      <c r="L666" s="42" t="s">
        <v>131</v>
      </c>
      <c r="M666" s="43"/>
      <c r="N666" s="42" t="s">
        <v>129</v>
      </c>
      <c r="O666" s="41"/>
      <c r="P666" s="42" t="s">
        <v>128</v>
      </c>
      <c r="Q666" s="41"/>
      <c r="R666" s="42" t="s">
        <v>127</v>
      </c>
      <c r="S666" s="41"/>
      <c r="T666" s="42" t="s">
        <v>126</v>
      </c>
      <c r="U666" s="41"/>
      <c r="V666" s="42" t="s">
        <v>125</v>
      </c>
      <c r="W666" s="41"/>
      <c r="X666" s="42" t="s">
        <v>124</v>
      </c>
      <c r="Y666" s="41"/>
      <c r="Z666" s="42" t="s">
        <v>123</v>
      </c>
      <c r="AA666" s="41"/>
      <c r="AB666" s="40"/>
      <c r="AC666" s="41"/>
      <c r="AD666" s="40"/>
      <c r="AE666" s="39"/>
      <c r="AF666" s="346"/>
      <c r="AG666" s="346"/>
      <c r="AH666" s="38"/>
      <c r="AI666" s="9"/>
      <c r="AJ666" s="349">
        <f>SUMPRODUCT(LEN($M666:$AA669)-LEN(SUBSTITUTE($M666:$AA669,"A", "")))</f>
        <v>0</v>
      </c>
      <c r="AK666" s="352">
        <f>SUMPRODUCT(LEN($AD666:$AD669)-LEN(SUBSTITUTE($AD666:$AD669,"A", "")))</f>
        <v>0</v>
      </c>
      <c r="AL666" s="335">
        <f>SUMPRODUCT(LEN($AC666:$AC669)-LEN(SUBSTITUTE($AC666:$AC669,"A", "")))</f>
        <v>0</v>
      </c>
      <c r="AM666" s="349">
        <f>SUMPRODUCT(LEN($M666:$AA669)-LEN(SUBSTITUTE($M666:$AA669,"S", "")))</f>
        <v>0</v>
      </c>
      <c r="AN666" s="352">
        <f>SUMPRODUCT(LEN($AD666:$AD669)-LEN(SUBSTITUTE($AD666:$AD669,"S", "")))</f>
        <v>0</v>
      </c>
      <c r="AO666" s="335">
        <f>SUMPRODUCT(LEN($AC666:$AC669)-LEN(SUBSTITUTE($AC666:$AC669,"S", "")))</f>
        <v>0</v>
      </c>
      <c r="AP666" s="349">
        <f>SUMPRODUCT(LEN($M666:$AA669)-LEN(SUBSTITUTE($M666:$AA669,"F", "")))</f>
        <v>0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0</v>
      </c>
      <c r="AT666" s="352">
        <f>SUMPRODUCT(LEN($AD666:$AD669)-LEN(SUBSTITUTE($AD666:$AD669,"G", "")))</f>
        <v>0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0.45" customHeight="1" thickBot="1" x14ac:dyDescent="0.25">
      <c r="B667" s="30"/>
      <c r="C667" s="339"/>
      <c r="D667" s="37"/>
      <c r="E667" s="36"/>
      <c r="F667" s="36"/>
      <c r="G667" s="35"/>
      <c r="H667" s="359"/>
      <c r="I667" s="343"/>
      <c r="J667" s="343"/>
      <c r="K667" s="343"/>
      <c r="L667" s="33" t="s">
        <v>122</v>
      </c>
      <c r="M667" s="55"/>
      <c r="N667" s="33" t="s">
        <v>121</v>
      </c>
      <c r="O667" s="32"/>
      <c r="P667" s="33" t="s">
        <v>120</v>
      </c>
      <c r="Q667" s="32"/>
      <c r="R667" s="33" t="s">
        <v>119</v>
      </c>
      <c r="S667" s="32"/>
      <c r="T667" s="33" t="s">
        <v>118</v>
      </c>
      <c r="U667" s="32"/>
      <c r="V667" s="33" t="s">
        <v>117</v>
      </c>
      <c r="W667" s="32"/>
      <c r="X667" s="33" t="s">
        <v>116</v>
      </c>
      <c r="Y667" s="32"/>
      <c r="Z667" s="33" t="s">
        <v>115</v>
      </c>
      <c r="AA667" s="32"/>
      <c r="AB667" s="31"/>
      <c r="AC667" s="32"/>
      <c r="AD667" s="31"/>
      <c r="AE667" s="22"/>
      <c r="AF667" s="347"/>
      <c r="AG667" s="347"/>
      <c r="AH667" s="21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0.45" customHeight="1" x14ac:dyDescent="0.2">
      <c r="B668" s="30"/>
      <c r="C668" s="340"/>
      <c r="D668" s="29"/>
      <c r="E668" s="28"/>
      <c r="F668" s="28"/>
      <c r="G668" s="27"/>
      <c r="H668" s="360"/>
      <c r="I668" s="344"/>
      <c r="J668" s="344"/>
      <c r="K668" s="344"/>
      <c r="L668" s="25" t="s">
        <v>114</v>
      </c>
      <c r="M668" s="114"/>
      <c r="N668" s="25" t="s">
        <v>112</v>
      </c>
      <c r="O668" s="24"/>
      <c r="P668" s="25" t="s">
        <v>111</v>
      </c>
      <c r="Q668" s="24"/>
      <c r="R668" s="25" t="s">
        <v>110</v>
      </c>
      <c r="S668" s="24"/>
      <c r="T668" s="25" t="s">
        <v>109</v>
      </c>
      <c r="U668" s="24"/>
      <c r="V668" s="25" t="s">
        <v>108</v>
      </c>
      <c r="W668" s="24"/>
      <c r="X668" s="25" t="s">
        <v>107</v>
      </c>
      <c r="Y668" s="24"/>
      <c r="Z668" s="25" t="s">
        <v>106</v>
      </c>
      <c r="AA668" s="24"/>
      <c r="AB668" s="23"/>
      <c r="AC668" s="24"/>
      <c r="AD668" s="23"/>
      <c r="AE668" s="22"/>
      <c r="AF668" s="347"/>
      <c r="AG668" s="347"/>
      <c r="AH668" s="21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1" customHeight="1" thickBot="1" x14ac:dyDescent="0.25">
      <c r="B669" s="20"/>
      <c r="C669" s="341"/>
      <c r="D669" s="19"/>
      <c r="E669" s="18"/>
      <c r="F669" s="18"/>
      <c r="G669" s="17"/>
      <c r="H669" s="361"/>
      <c r="I669" s="345"/>
      <c r="J669" s="345"/>
      <c r="K669" s="345"/>
      <c r="L669" s="15" t="s">
        <v>105</v>
      </c>
      <c r="M669" s="16"/>
      <c r="N669" s="15" t="s">
        <v>104</v>
      </c>
      <c r="O669" s="13"/>
      <c r="P669" s="15" t="s">
        <v>103</v>
      </c>
      <c r="Q669" s="13"/>
      <c r="R669" s="15" t="s">
        <v>102</v>
      </c>
      <c r="S669" s="13"/>
      <c r="T669" s="15">
        <v>20</v>
      </c>
      <c r="U669" s="13"/>
      <c r="V669" s="15" t="s">
        <v>101</v>
      </c>
      <c r="W669" s="13"/>
      <c r="X669" s="15" t="s">
        <v>100</v>
      </c>
      <c r="Y669" s="13"/>
      <c r="Z669" s="15" t="s">
        <v>99</v>
      </c>
      <c r="AA669" s="13"/>
      <c r="AB669" s="14"/>
      <c r="AC669" s="13"/>
      <c r="AD669" s="12"/>
      <c r="AE669" s="11"/>
      <c r="AF669" s="348"/>
      <c r="AG669" s="348"/>
      <c r="AH669" s="10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112" t="s">
        <v>170</v>
      </c>
      <c r="F670" s="111"/>
      <c r="G670" s="110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107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96">
        <v>160</v>
      </c>
      <c r="E671" s="369">
        <v>532.08000000000004</v>
      </c>
      <c r="F671" s="370"/>
      <c r="G671" s="371"/>
      <c r="H671" s="95" t="s">
        <v>139</v>
      </c>
      <c r="I671" s="94"/>
      <c r="J671" s="94"/>
      <c r="K671" s="93"/>
      <c r="L671" s="92"/>
      <c r="M671" s="88"/>
      <c r="N671" s="92"/>
      <c r="O671" s="89"/>
      <c r="P671" s="92"/>
      <c r="Q671" s="89"/>
      <c r="R671" s="92"/>
      <c r="S671" s="89"/>
      <c r="T671" s="92"/>
      <c r="U671" s="89"/>
      <c r="V671" s="92"/>
      <c r="W671" s="89"/>
      <c r="X671" s="92"/>
      <c r="Y671" s="89"/>
      <c r="Z671" s="92"/>
      <c r="AA671" s="91"/>
      <c r="AB671" s="90" t="s">
        <v>138</v>
      </c>
      <c r="AC671" s="89"/>
      <c r="AD671" s="89"/>
      <c r="AE671" s="88"/>
      <c r="AF671" s="87"/>
      <c r="AG671" s="87"/>
      <c r="AH671" s="67"/>
      <c r="AI671" s="86" t="s">
        <v>137</v>
      </c>
      <c r="AJ671" s="85">
        <f t="shared" ref="AJ671:BB671" si="88">SUM(AJ673:AJ684)</f>
        <v>1</v>
      </c>
      <c r="AK671" s="84">
        <f t="shared" si="88"/>
        <v>0</v>
      </c>
      <c r="AL671" s="83">
        <f t="shared" si="88"/>
        <v>0</v>
      </c>
      <c r="AM671" s="85">
        <f t="shared" si="88"/>
        <v>1</v>
      </c>
      <c r="AN671" s="84">
        <f t="shared" si="88"/>
        <v>0</v>
      </c>
      <c r="AO671" s="83">
        <f t="shared" si="88"/>
        <v>0</v>
      </c>
      <c r="AP671" s="85">
        <f t="shared" si="88"/>
        <v>0</v>
      </c>
      <c r="AQ671" s="84">
        <f t="shared" si="88"/>
        <v>0</v>
      </c>
      <c r="AR671" s="83">
        <f t="shared" si="88"/>
        <v>0</v>
      </c>
      <c r="AS671" s="85">
        <f t="shared" si="88"/>
        <v>0</v>
      </c>
      <c r="AT671" s="84">
        <f t="shared" si="88"/>
        <v>0</v>
      </c>
      <c r="AU671" s="83">
        <f t="shared" si="88"/>
        <v>0</v>
      </c>
      <c r="AV671" s="85">
        <f t="shared" si="88"/>
        <v>0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0</v>
      </c>
      <c r="BB671" s="80">
        <f t="shared" si="88"/>
        <v>0</v>
      </c>
      <c r="BC671" s="79" t="s">
        <v>136</v>
      </c>
      <c r="BF671" s="5">
        <f>SUM(AJ671:AL671)/$BG$5</f>
        <v>0.33333333333333331</v>
      </c>
      <c r="BG671" s="5">
        <f>SUM(AM671:AO671,AY671)/$BG$5</f>
        <v>0.33333333333333331</v>
      </c>
      <c r="BH671" s="5">
        <f>SUM(AP671:AR671,AZ671)/$BG$5</f>
        <v>0</v>
      </c>
      <c r="BI671" s="5">
        <f>SUM(AS671:AU671,BA671)/$BG$5</f>
        <v>0</v>
      </c>
      <c r="BJ671" s="5">
        <f>SUM(AV671:AX671,BB671)/$BG$5</f>
        <v>0</v>
      </c>
    </row>
    <row r="672" spans="2:62" ht="37.5" thickBot="1" x14ac:dyDescent="0.3">
      <c r="B672" s="78"/>
      <c r="C672" s="77"/>
      <c r="D672" s="76"/>
      <c r="E672" s="75"/>
      <c r="F672" s="75"/>
      <c r="G672" s="74"/>
      <c r="H672" s="73"/>
      <c r="I672" s="70"/>
      <c r="J672" s="70"/>
      <c r="K672" s="72"/>
      <c r="L672" s="70"/>
      <c r="M672" s="69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1"/>
      <c r="AC672" s="70"/>
      <c r="AD672" s="70"/>
      <c r="AE672" s="69"/>
      <c r="AF672" s="68"/>
      <c r="AG672" s="68"/>
      <c r="AH672" s="67"/>
      <c r="AI672" s="66" t="s">
        <v>135</v>
      </c>
      <c r="AJ672" s="65">
        <f t="shared" ref="AJ672:BB672" si="89">AJ671/3</f>
        <v>0.33333333333333331</v>
      </c>
      <c r="AK672" s="64">
        <f t="shared" si="89"/>
        <v>0</v>
      </c>
      <c r="AL672" s="63">
        <f t="shared" si="89"/>
        <v>0</v>
      </c>
      <c r="AM672" s="65">
        <f t="shared" si="89"/>
        <v>0.33333333333333331</v>
      </c>
      <c r="AN672" s="64">
        <f t="shared" si="89"/>
        <v>0</v>
      </c>
      <c r="AO672" s="63">
        <f t="shared" si="89"/>
        <v>0</v>
      </c>
      <c r="AP672" s="65">
        <f t="shared" si="89"/>
        <v>0</v>
      </c>
      <c r="AQ672" s="64">
        <f t="shared" si="89"/>
        <v>0</v>
      </c>
      <c r="AR672" s="63">
        <f t="shared" si="89"/>
        <v>0</v>
      </c>
      <c r="AS672" s="65">
        <f t="shared" si="89"/>
        <v>0</v>
      </c>
      <c r="AT672" s="64">
        <f t="shared" si="89"/>
        <v>0</v>
      </c>
      <c r="AU672" s="63">
        <f t="shared" si="89"/>
        <v>0</v>
      </c>
      <c r="AV672" s="65">
        <f t="shared" si="89"/>
        <v>0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</v>
      </c>
      <c r="BB672" s="60">
        <f t="shared" si="89"/>
        <v>0</v>
      </c>
      <c r="BC672" s="59" t="s">
        <v>134</v>
      </c>
    </row>
    <row r="673" spans="2:62" ht="20.45" customHeight="1" x14ac:dyDescent="0.2">
      <c r="B673" s="30"/>
      <c r="C673" s="338">
        <v>1</v>
      </c>
      <c r="D673" s="46"/>
      <c r="E673" s="45"/>
      <c r="F673" s="45"/>
      <c r="G673" s="44"/>
      <c r="H673" s="358" t="s">
        <v>183</v>
      </c>
      <c r="I673" s="342">
        <v>21</v>
      </c>
      <c r="J673" s="342">
        <v>10</v>
      </c>
      <c r="K673" s="342">
        <v>7</v>
      </c>
      <c r="L673" s="42" t="s">
        <v>131</v>
      </c>
      <c r="M673" s="43" t="s">
        <v>132</v>
      </c>
      <c r="N673" s="42" t="s">
        <v>129</v>
      </c>
      <c r="O673" s="41"/>
      <c r="P673" s="42" t="s">
        <v>128</v>
      </c>
      <c r="Q673" s="41"/>
      <c r="R673" s="42" t="s">
        <v>127</v>
      </c>
      <c r="S673" s="41"/>
      <c r="T673" s="42" t="s">
        <v>126</v>
      </c>
      <c r="U673" s="41"/>
      <c r="V673" s="42" t="s">
        <v>125</v>
      </c>
      <c r="W673" s="41"/>
      <c r="X673" s="42" t="s">
        <v>124</v>
      </c>
      <c r="Y673" s="41"/>
      <c r="Z673" s="42" t="s">
        <v>123</v>
      </c>
      <c r="AA673" s="41"/>
      <c r="AB673" s="40"/>
      <c r="AC673" s="41"/>
      <c r="AD673" s="40"/>
      <c r="AE673" s="58"/>
      <c r="AF673" s="346"/>
      <c r="AG673" s="346"/>
      <c r="AH673" s="38"/>
      <c r="AI673" s="9"/>
      <c r="AJ673" s="349">
        <f>SUMPRODUCT(LEN($M673:$AA676)-LEN(SUBSTITUTE($M673:$AA676,"A", "")))</f>
        <v>1</v>
      </c>
      <c r="AK673" s="352">
        <f>SUMPRODUCT(LEN($AD673:$AD676)-LEN(SUBSTITUTE($AD673:$AD676,"A", "")))</f>
        <v>0</v>
      </c>
      <c r="AL673" s="335">
        <f>SUMPRODUCT(LEN($AC673:$AC676)-LEN(SUBSTITUTE($AC673:$AC676,"A", "")))</f>
        <v>0</v>
      </c>
      <c r="AM673" s="349">
        <f>SUMPRODUCT(LEN($M673:$AA676)-LEN(SUBSTITUTE($M673:$AA676,"S", "")))</f>
        <v>1</v>
      </c>
      <c r="AN673" s="352">
        <f>SUMPRODUCT(LEN($AD673:$AD676)-LEN(SUBSTITUTE($AD673:$AD676,"S", "")))</f>
        <v>0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0</v>
      </c>
      <c r="AT673" s="352">
        <f>SUMPRODUCT(LEN($AD673:$AD676)-LEN(SUBSTITUTE($AD673:$AD676,"G", "")))</f>
        <v>0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0</v>
      </c>
      <c r="BB673" s="413">
        <f>SUMPRODUCT(LEN($AE673:$AE676)-LEN(SUBSTITUTE($AE673:$AE676,"M", "")))</f>
        <v>0</v>
      </c>
    </row>
    <row r="674" spans="2:62" ht="20.45" customHeight="1" thickBot="1" x14ac:dyDescent="0.25">
      <c r="B674" s="30"/>
      <c r="C674" s="339"/>
      <c r="D674" s="37"/>
      <c r="E674" s="36"/>
      <c r="F674" s="36"/>
      <c r="G674" s="35"/>
      <c r="H674" s="359"/>
      <c r="I674" s="343"/>
      <c r="J674" s="343"/>
      <c r="K674" s="343"/>
      <c r="L674" s="33" t="s">
        <v>122</v>
      </c>
      <c r="M674" s="55" t="s">
        <v>130</v>
      </c>
      <c r="N674" s="33" t="s">
        <v>121</v>
      </c>
      <c r="O674" s="32"/>
      <c r="P674" s="33" t="s">
        <v>120</v>
      </c>
      <c r="Q674" s="32"/>
      <c r="R674" s="33" t="s">
        <v>119</v>
      </c>
      <c r="S674" s="32"/>
      <c r="T674" s="33" t="s">
        <v>118</v>
      </c>
      <c r="U674" s="32"/>
      <c r="V674" s="33" t="s">
        <v>117</v>
      </c>
      <c r="W674" s="32"/>
      <c r="X674" s="33" t="s">
        <v>116</v>
      </c>
      <c r="Y674" s="32"/>
      <c r="Z674" s="33" t="s">
        <v>115</v>
      </c>
      <c r="AA674" s="32"/>
      <c r="AB674" s="31"/>
      <c r="AC674" s="32"/>
      <c r="AD674" s="31"/>
      <c r="AE674" s="57"/>
      <c r="AF674" s="347"/>
      <c r="AG674" s="347"/>
      <c r="AH674" s="21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0.45" customHeight="1" x14ac:dyDescent="0.2">
      <c r="B675" s="30"/>
      <c r="C675" s="340"/>
      <c r="D675" s="29"/>
      <c r="E675" s="28"/>
      <c r="F675" s="28"/>
      <c r="G675" s="27"/>
      <c r="H675" s="360">
        <v>160</v>
      </c>
      <c r="I675" s="344"/>
      <c r="J675" s="344"/>
      <c r="K675" s="344"/>
      <c r="L675" s="25" t="s">
        <v>114</v>
      </c>
      <c r="M675" s="26" t="s">
        <v>113</v>
      </c>
      <c r="N675" s="25" t="s">
        <v>112</v>
      </c>
      <c r="O675" s="24"/>
      <c r="P675" s="25" t="s">
        <v>111</v>
      </c>
      <c r="Q675" s="24"/>
      <c r="R675" s="25" t="s">
        <v>110</v>
      </c>
      <c r="S675" s="24"/>
      <c r="T675" s="25" t="s">
        <v>109</v>
      </c>
      <c r="U675" s="24"/>
      <c r="V675" s="25" t="s">
        <v>108</v>
      </c>
      <c r="W675" s="24"/>
      <c r="X675" s="25" t="s">
        <v>107</v>
      </c>
      <c r="Y675" s="24"/>
      <c r="Z675" s="25" t="s">
        <v>106</v>
      </c>
      <c r="AA675" s="24"/>
      <c r="AB675" s="23"/>
      <c r="AC675" s="24"/>
      <c r="AD675" s="23"/>
      <c r="AE675" s="57"/>
      <c r="AF675" s="347"/>
      <c r="AG675" s="347"/>
      <c r="AH675" s="21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1" customHeight="1" thickBot="1" x14ac:dyDescent="0.25">
      <c r="B676" s="30"/>
      <c r="C676" s="355"/>
      <c r="D676" s="54"/>
      <c r="E676" s="53"/>
      <c r="F676" s="53"/>
      <c r="G676" s="52"/>
      <c r="H676" s="361"/>
      <c r="I676" s="356"/>
      <c r="J676" s="356"/>
      <c r="K676" s="356"/>
      <c r="L676" s="50" t="s">
        <v>105</v>
      </c>
      <c r="M676" s="51"/>
      <c r="N676" s="50" t="s">
        <v>104</v>
      </c>
      <c r="O676" s="49"/>
      <c r="P676" s="50" t="s">
        <v>103</v>
      </c>
      <c r="Q676" s="49"/>
      <c r="R676" s="50" t="s">
        <v>102</v>
      </c>
      <c r="S676" s="49"/>
      <c r="T676" s="50">
        <v>20</v>
      </c>
      <c r="U676" s="49"/>
      <c r="V676" s="50" t="s">
        <v>101</v>
      </c>
      <c r="W676" s="49"/>
      <c r="X676" s="50" t="s">
        <v>100</v>
      </c>
      <c r="Y676" s="49"/>
      <c r="Z676" s="50" t="s">
        <v>99</v>
      </c>
      <c r="AA676" s="49"/>
      <c r="AB676" s="14"/>
      <c r="AC676" s="49"/>
      <c r="AD676" s="14"/>
      <c r="AE676" s="56"/>
      <c r="AF676" s="357"/>
      <c r="AG676" s="357"/>
      <c r="AH676" s="47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0.45" customHeight="1" x14ac:dyDescent="0.2">
      <c r="B677" s="30"/>
      <c r="C677" s="338">
        <v>2</v>
      </c>
      <c r="D677" s="46"/>
      <c r="E677" s="45"/>
      <c r="F677" s="45"/>
      <c r="G677" s="44"/>
      <c r="H677" s="358"/>
      <c r="I677" s="342">
        <v>18</v>
      </c>
      <c r="J677" s="342">
        <v>9</v>
      </c>
      <c r="K677" s="342">
        <v>7</v>
      </c>
      <c r="L677" s="42" t="s">
        <v>131</v>
      </c>
      <c r="M677" s="115" t="s">
        <v>113</v>
      </c>
      <c r="N677" s="42" t="s">
        <v>129</v>
      </c>
      <c r="O677" s="41"/>
      <c r="P677" s="42" t="s">
        <v>128</v>
      </c>
      <c r="Q677" s="41"/>
      <c r="R677" s="42" t="s">
        <v>127</v>
      </c>
      <c r="S677" s="41"/>
      <c r="T677" s="42" t="s">
        <v>126</v>
      </c>
      <c r="U677" s="41"/>
      <c r="V677" s="42" t="s">
        <v>125</v>
      </c>
      <c r="W677" s="41"/>
      <c r="X677" s="42" t="s">
        <v>124</v>
      </c>
      <c r="Y677" s="41"/>
      <c r="Z677" s="42" t="s">
        <v>123</v>
      </c>
      <c r="AA677" s="41"/>
      <c r="AB677" s="40"/>
      <c r="AC677" s="41"/>
      <c r="AD677" s="40"/>
      <c r="AE677" s="39"/>
      <c r="AF677" s="346"/>
      <c r="AG677" s="346"/>
      <c r="AH677" s="38"/>
      <c r="AI677" s="9"/>
      <c r="AJ677" s="349">
        <f>SUMPRODUCT(LEN($M677:$AA680)-LEN(SUBSTITUTE($M677:$AA680,"A", "")))</f>
        <v>0</v>
      </c>
      <c r="AK677" s="352">
        <f>SUMPRODUCT(LEN($AD677:$AD680)-LEN(SUBSTITUTE($AD677:$AD680,"A", "")))</f>
        <v>0</v>
      </c>
      <c r="AL677" s="335">
        <f>SUMPRODUCT(LEN($AC677:$AC680)-LEN(SUBSTITUTE($AC677:$AC680,"A", "")))</f>
        <v>0</v>
      </c>
      <c r="AM677" s="349">
        <f>SUMPRODUCT(LEN($M677:$AA680)-LEN(SUBSTITUTE($M677:$AA680,"S", "")))</f>
        <v>0</v>
      </c>
      <c r="AN677" s="352">
        <f>SUMPRODUCT(LEN($AD677:$AD680)-LEN(SUBSTITUTE($AD677:$AD680,"S", "")))</f>
        <v>0</v>
      </c>
      <c r="AO677" s="335">
        <f>SUMPRODUCT(LEN($AC677:$AC680)-LEN(SUBSTITUTE($AC677:$AC680,"S", "")))</f>
        <v>0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0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0.45" customHeight="1" thickBot="1" x14ac:dyDescent="0.25">
      <c r="B678" s="30"/>
      <c r="C678" s="339"/>
      <c r="D678" s="37"/>
      <c r="E678" s="36"/>
      <c r="F678" s="36"/>
      <c r="G678" s="35"/>
      <c r="H678" s="359"/>
      <c r="I678" s="343"/>
      <c r="J678" s="343"/>
      <c r="K678" s="343"/>
      <c r="L678" s="33" t="s">
        <v>122</v>
      </c>
      <c r="M678" s="34" t="s">
        <v>113</v>
      </c>
      <c r="N678" s="33" t="s">
        <v>121</v>
      </c>
      <c r="O678" s="32"/>
      <c r="P678" s="33" t="s">
        <v>120</v>
      </c>
      <c r="Q678" s="32"/>
      <c r="R678" s="33" t="s">
        <v>119</v>
      </c>
      <c r="S678" s="32"/>
      <c r="T678" s="33" t="s">
        <v>118</v>
      </c>
      <c r="U678" s="32"/>
      <c r="V678" s="33" t="s">
        <v>117</v>
      </c>
      <c r="W678" s="32"/>
      <c r="X678" s="33" t="s">
        <v>116</v>
      </c>
      <c r="Y678" s="32"/>
      <c r="Z678" s="33" t="s">
        <v>115</v>
      </c>
      <c r="AA678" s="32"/>
      <c r="AB678" s="31"/>
      <c r="AC678" s="32"/>
      <c r="AD678" s="31"/>
      <c r="AE678" s="22"/>
      <c r="AF678" s="347"/>
      <c r="AG678" s="347"/>
      <c r="AH678" s="21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0.45" customHeight="1" x14ac:dyDescent="0.2">
      <c r="B679" s="30"/>
      <c r="C679" s="340"/>
      <c r="D679" s="29"/>
      <c r="E679" s="28"/>
      <c r="F679" s="28"/>
      <c r="G679" s="27"/>
      <c r="H679" s="360"/>
      <c r="I679" s="344"/>
      <c r="J679" s="344"/>
      <c r="K679" s="344"/>
      <c r="L679" s="25" t="s">
        <v>114</v>
      </c>
      <c r="M679" s="114"/>
      <c r="N679" s="25" t="s">
        <v>112</v>
      </c>
      <c r="O679" s="24"/>
      <c r="P679" s="25" t="s">
        <v>111</v>
      </c>
      <c r="Q679" s="24"/>
      <c r="R679" s="25" t="s">
        <v>110</v>
      </c>
      <c r="S679" s="24"/>
      <c r="T679" s="25" t="s">
        <v>109</v>
      </c>
      <c r="U679" s="24"/>
      <c r="V679" s="25" t="s">
        <v>108</v>
      </c>
      <c r="W679" s="24"/>
      <c r="X679" s="25" t="s">
        <v>107</v>
      </c>
      <c r="Y679" s="24"/>
      <c r="Z679" s="25" t="s">
        <v>106</v>
      </c>
      <c r="AA679" s="24"/>
      <c r="AB679" s="23"/>
      <c r="AC679" s="24"/>
      <c r="AD679" s="23"/>
      <c r="AE679" s="22"/>
      <c r="AF679" s="347"/>
      <c r="AG679" s="347"/>
      <c r="AH679" s="21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1" customHeight="1" thickBot="1" x14ac:dyDescent="0.25">
      <c r="B680" s="30"/>
      <c r="C680" s="355"/>
      <c r="D680" s="54"/>
      <c r="E680" s="53"/>
      <c r="F680" s="53"/>
      <c r="G680" s="52"/>
      <c r="H680" s="361"/>
      <c r="I680" s="356"/>
      <c r="J680" s="356"/>
      <c r="K680" s="356"/>
      <c r="L680" s="50" t="s">
        <v>105</v>
      </c>
      <c r="M680" s="51"/>
      <c r="N680" s="50" t="s">
        <v>104</v>
      </c>
      <c r="O680" s="49"/>
      <c r="P680" s="50" t="s">
        <v>103</v>
      </c>
      <c r="Q680" s="49"/>
      <c r="R680" s="50" t="s">
        <v>102</v>
      </c>
      <c r="S680" s="49"/>
      <c r="T680" s="50">
        <v>20</v>
      </c>
      <c r="U680" s="49"/>
      <c r="V680" s="50" t="s">
        <v>101</v>
      </c>
      <c r="W680" s="49"/>
      <c r="X680" s="50" t="s">
        <v>100</v>
      </c>
      <c r="Y680" s="49"/>
      <c r="Z680" s="50" t="s">
        <v>99</v>
      </c>
      <c r="AA680" s="49"/>
      <c r="AB680" s="14"/>
      <c r="AC680" s="49"/>
      <c r="AD680" s="14"/>
      <c r="AE680" s="48"/>
      <c r="AF680" s="357"/>
      <c r="AG680" s="357"/>
      <c r="AH680" s="47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0.45" customHeight="1" x14ac:dyDescent="0.2">
      <c r="B681" s="30"/>
      <c r="C681" s="338">
        <v>3</v>
      </c>
      <c r="D681" s="46"/>
      <c r="E681" s="45"/>
      <c r="F681" s="45"/>
      <c r="G681" s="44"/>
      <c r="H681" s="358"/>
      <c r="I681" s="342">
        <v>13</v>
      </c>
      <c r="J681" s="342">
        <v>8</v>
      </c>
      <c r="K681" s="342">
        <v>6</v>
      </c>
      <c r="L681" s="42" t="s">
        <v>131</v>
      </c>
      <c r="M681" s="115" t="s">
        <v>113</v>
      </c>
      <c r="N681" s="42" t="s">
        <v>129</v>
      </c>
      <c r="O681" s="41"/>
      <c r="P681" s="42" t="s">
        <v>128</v>
      </c>
      <c r="Q681" s="41"/>
      <c r="R681" s="42" t="s">
        <v>127</v>
      </c>
      <c r="S681" s="41"/>
      <c r="T681" s="42" t="s">
        <v>126</v>
      </c>
      <c r="U681" s="41"/>
      <c r="V681" s="42" t="s">
        <v>125</v>
      </c>
      <c r="W681" s="41"/>
      <c r="X681" s="42" t="s">
        <v>124</v>
      </c>
      <c r="Y681" s="41"/>
      <c r="Z681" s="42" t="s">
        <v>123</v>
      </c>
      <c r="AA681" s="41"/>
      <c r="AB681" s="40"/>
      <c r="AC681" s="41"/>
      <c r="AD681" s="40"/>
      <c r="AE681" s="39"/>
      <c r="AF681" s="346"/>
      <c r="AG681" s="346"/>
      <c r="AH681" s="38"/>
      <c r="AI681" s="9"/>
      <c r="AJ681" s="349">
        <f>SUMPRODUCT(LEN($M681:$AA684)-LEN(SUBSTITUTE($M681:$AA684,"A", "")))</f>
        <v>0</v>
      </c>
      <c r="AK681" s="352">
        <f>SUMPRODUCT(LEN($AD681:$AD684)-LEN(SUBSTITUTE($AD681:$AD684,"A", "")))</f>
        <v>0</v>
      </c>
      <c r="AL681" s="335">
        <f>SUMPRODUCT(LEN($AC681:$AC684)-LEN(SUBSTITUTE($AC681:$AC684,"A", "")))</f>
        <v>0</v>
      </c>
      <c r="AM681" s="349">
        <f>SUMPRODUCT(LEN($M681:$AA684)-LEN(SUBSTITUTE($M681:$AA684,"S", "")))</f>
        <v>0</v>
      </c>
      <c r="AN681" s="352">
        <f>SUMPRODUCT(LEN($AD681:$AD684)-LEN(SUBSTITUTE($AD681:$AD684,"S", "")))</f>
        <v>0</v>
      </c>
      <c r="AO681" s="335">
        <f>SUMPRODUCT(LEN($AC681:$AC684)-LEN(SUBSTITUTE($AC681:$AC684,"S", "")))</f>
        <v>0</v>
      </c>
      <c r="AP681" s="349">
        <f>SUMPRODUCT(LEN($M681:$AA684)-LEN(SUBSTITUTE($M681:$AA684,"F", "")))</f>
        <v>0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0</v>
      </c>
      <c r="AT681" s="352">
        <f>SUMPRODUCT(LEN($AD681:$AD684)-LEN(SUBSTITUTE($AD681:$AD684,"G", "")))</f>
        <v>0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0.45" customHeight="1" thickBot="1" x14ac:dyDescent="0.25">
      <c r="B682" s="30"/>
      <c r="C682" s="339"/>
      <c r="D682" s="37"/>
      <c r="E682" s="36"/>
      <c r="F682" s="36"/>
      <c r="G682" s="35"/>
      <c r="H682" s="359"/>
      <c r="I682" s="343"/>
      <c r="J682" s="343"/>
      <c r="K682" s="343"/>
      <c r="L682" s="33" t="s">
        <v>122</v>
      </c>
      <c r="M682" s="34" t="s">
        <v>113</v>
      </c>
      <c r="N682" s="33" t="s">
        <v>121</v>
      </c>
      <c r="O682" s="32"/>
      <c r="P682" s="33" t="s">
        <v>120</v>
      </c>
      <c r="Q682" s="32"/>
      <c r="R682" s="33" t="s">
        <v>119</v>
      </c>
      <c r="S682" s="32"/>
      <c r="T682" s="33" t="s">
        <v>118</v>
      </c>
      <c r="U682" s="32"/>
      <c r="V682" s="33" t="s">
        <v>117</v>
      </c>
      <c r="W682" s="32"/>
      <c r="X682" s="33" t="s">
        <v>116</v>
      </c>
      <c r="Y682" s="32"/>
      <c r="Z682" s="33" t="s">
        <v>115</v>
      </c>
      <c r="AA682" s="32"/>
      <c r="AB682" s="31"/>
      <c r="AC682" s="32"/>
      <c r="AD682" s="31"/>
      <c r="AE682" s="22"/>
      <c r="AF682" s="347"/>
      <c r="AG682" s="347"/>
      <c r="AH682" s="21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0.45" customHeight="1" x14ac:dyDescent="0.2">
      <c r="B683" s="30"/>
      <c r="C683" s="340"/>
      <c r="D683" s="29"/>
      <c r="E683" s="28"/>
      <c r="F683" s="28"/>
      <c r="G683" s="27"/>
      <c r="H683" s="360"/>
      <c r="I683" s="344"/>
      <c r="J683" s="344"/>
      <c r="K683" s="344"/>
      <c r="L683" s="25" t="s">
        <v>114</v>
      </c>
      <c r="M683" s="114"/>
      <c r="N683" s="25" t="s">
        <v>112</v>
      </c>
      <c r="O683" s="24"/>
      <c r="P683" s="25" t="s">
        <v>111</v>
      </c>
      <c r="Q683" s="24"/>
      <c r="R683" s="25" t="s">
        <v>110</v>
      </c>
      <c r="S683" s="24"/>
      <c r="T683" s="25" t="s">
        <v>109</v>
      </c>
      <c r="U683" s="24"/>
      <c r="V683" s="25" t="s">
        <v>108</v>
      </c>
      <c r="W683" s="24"/>
      <c r="X683" s="25" t="s">
        <v>107</v>
      </c>
      <c r="Y683" s="24"/>
      <c r="Z683" s="25" t="s">
        <v>106</v>
      </c>
      <c r="AA683" s="24"/>
      <c r="AB683" s="23"/>
      <c r="AC683" s="24"/>
      <c r="AD683" s="23"/>
      <c r="AE683" s="22"/>
      <c r="AF683" s="347"/>
      <c r="AG683" s="347"/>
      <c r="AH683" s="21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1" customHeight="1" thickBot="1" x14ac:dyDescent="0.25">
      <c r="B684" s="20"/>
      <c r="C684" s="341"/>
      <c r="D684" s="19"/>
      <c r="E684" s="18"/>
      <c r="F684" s="18"/>
      <c r="G684" s="17"/>
      <c r="H684" s="361"/>
      <c r="I684" s="345"/>
      <c r="J684" s="345"/>
      <c r="K684" s="345"/>
      <c r="L684" s="15" t="s">
        <v>105</v>
      </c>
      <c r="M684" s="16"/>
      <c r="N684" s="15" t="s">
        <v>104</v>
      </c>
      <c r="O684" s="13"/>
      <c r="P684" s="15" t="s">
        <v>103</v>
      </c>
      <c r="Q684" s="13"/>
      <c r="R684" s="15" t="s">
        <v>102</v>
      </c>
      <c r="S684" s="13"/>
      <c r="T684" s="15">
        <v>20</v>
      </c>
      <c r="U684" s="13"/>
      <c r="V684" s="15" t="s">
        <v>101</v>
      </c>
      <c r="W684" s="13"/>
      <c r="X684" s="15" t="s">
        <v>100</v>
      </c>
      <c r="Y684" s="13"/>
      <c r="Z684" s="15" t="s">
        <v>99</v>
      </c>
      <c r="AA684" s="13"/>
      <c r="AB684" s="14"/>
      <c r="AC684" s="13"/>
      <c r="AD684" s="12"/>
      <c r="AE684" s="11"/>
      <c r="AF684" s="348"/>
      <c r="AG684" s="348"/>
      <c r="AH684" s="10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112" t="s">
        <v>170</v>
      </c>
      <c r="F685" s="111"/>
      <c r="G685" s="110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107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96">
        <v>160</v>
      </c>
      <c r="E686" s="369">
        <v>631.6</v>
      </c>
      <c r="F686" s="370"/>
      <c r="G686" s="371"/>
      <c r="H686" s="95" t="s">
        <v>139</v>
      </c>
      <c r="I686" s="94"/>
      <c r="J686" s="94"/>
      <c r="K686" s="93"/>
      <c r="L686" s="92"/>
      <c r="M686" s="88"/>
      <c r="N686" s="92"/>
      <c r="O686" s="89"/>
      <c r="P686" s="92"/>
      <c r="Q686" s="89"/>
      <c r="R686" s="92"/>
      <c r="S686" s="89"/>
      <c r="T686" s="92"/>
      <c r="U686" s="89"/>
      <c r="V686" s="92"/>
      <c r="W686" s="89"/>
      <c r="X686" s="92"/>
      <c r="Y686" s="89"/>
      <c r="Z686" s="92"/>
      <c r="AA686" s="91"/>
      <c r="AB686" s="90" t="s">
        <v>138</v>
      </c>
      <c r="AC686" s="89"/>
      <c r="AD686" s="89"/>
      <c r="AE686" s="88"/>
      <c r="AF686" s="87"/>
      <c r="AG686" s="87"/>
      <c r="AH686" s="67"/>
      <c r="AI686" s="86" t="s">
        <v>137</v>
      </c>
      <c r="AJ686" s="85">
        <f t="shared" ref="AJ686:BB686" si="90">SUM(AJ688:AJ699)</f>
        <v>3</v>
      </c>
      <c r="AK686" s="84">
        <f t="shared" si="90"/>
        <v>0</v>
      </c>
      <c r="AL686" s="83">
        <f t="shared" si="90"/>
        <v>0</v>
      </c>
      <c r="AM686" s="85">
        <f t="shared" si="90"/>
        <v>1</v>
      </c>
      <c r="AN686" s="84">
        <f t="shared" si="90"/>
        <v>0</v>
      </c>
      <c r="AO686" s="83">
        <f t="shared" si="90"/>
        <v>0</v>
      </c>
      <c r="AP686" s="85">
        <f t="shared" si="90"/>
        <v>0</v>
      </c>
      <c r="AQ686" s="84">
        <f t="shared" si="90"/>
        <v>0</v>
      </c>
      <c r="AR686" s="83">
        <f t="shared" si="90"/>
        <v>0</v>
      </c>
      <c r="AS686" s="85">
        <f t="shared" si="90"/>
        <v>0</v>
      </c>
      <c r="AT686" s="84">
        <f t="shared" si="90"/>
        <v>0</v>
      </c>
      <c r="AU686" s="83">
        <f t="shared" si="90"/>
        <v>0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0</v>
      </c>
      <c r="AZ686" s="81">
        <f t="shared" si="90"/>
        <v>0</v>
      </c>
      <c r="BA686" s="81">
        <f t="shared" si="90"/>
        <v>0</v>
      </c>
      <c r="BB686" s="80">
        <f t="shared" si="90"/>
        <v>0</v>
      </c>
      <c r="BC686" s="79" t="s">
        <v>136</v>
      </c>
      <c r="BF686" s="5">
        <f>SUM(AJ686:AL686)/$BG$5</f>
        <v>1</v>
      </c>
      <c r="BG686" s="5">
        <f>SUM(AM686:AO686,AY686)/$BG$5</f>
        <v>0.33333333333333331</v>
      </c>
      <c r="BH686" s="5">
        <f>SUM(AP686:AR686,AZ686)/$BG$5</f>
        <v>0</v>
      </c>
      <c r="BI686" s="5">
        <f>SUM(AS686:AU686,BA686)/$BG$5</f>
        <v>0</v>
      </c>
      <c r="BJ686" s="5">
        <f>SUM(AV686:AX686,BB686)/$BG$5</f>
        <v>0</v>
      </c>
    </row>
    <row r="687" spans="2:62" ht="37.5" thickBot="1" x14ac:dyDescent="0.3">
      <c r="B687" s="78"/>
      <c r="C687" s="77"/>
      <c r="D687" s="76"/>
      <c r="E687" s="75"/>
      <c r="F687" s="75"/>
      <c r="G687" s="74"/>
      <c r="H687" s="73"/>
      <c r="I687" s="70"/>
      <c r="J687" s="70"/>
      <c r="K687" s="72"/>
      <c r="L687" s="70"/>
      <c r="M687" s="69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1"/>
      <c r="AC687" s="70"/>
      <c r="AD687" s="70"/>
      <c r="AE687" s="69"/>
      <c r="AF687" s="68"/>
      <c r="AG687" s="68"/>
      <c r="AH687" s="67"/>
      <c r="AI687" s="66" t="s">
        <v>135</v>
      </c>
      <c r="AJ687" s="65">
        <f t="shared" ref="AJ687:BB687" si="91">AJ686/3</f>
        <v>1</v>
      </c>
      <c r="AK687" s="64">
        <f t="shared" si="91"/>
        <v>0</v>
      </c>
      <c r="AL687" s="63">
        <f t="shared" si="91"/>
        <v>0</v>
      </c>
      <c r="AM687" s="65">
        <f t="shared" si="91"/>
        <v>0.33333333333333331</v>
      </c>
      <c r="AN687" s="64">
        <f t="shared" si="91"/>
        <v>0</v>
      </c>
      <c r="AO687" s="63">
        <f t="shared" si="91"/>
        <v>0</v>
      </c>
      <c r="AP687" s="65">
        <f t="shared" si="91"/>
        <v>0</v>
      </c>
      <c r="AQ687" s="64">
        <f t="shared" si="91"/>
        <v>0</v>
      </c>
      <c r="AR687" s="63">
        <f t="shared" si="91"/>
        <v>0</v>
      </c>
      <c r="AS687" s="65">
        <f t="shared" si="91"/>
        <v>0</v>
      </c>
      <c r="AT687" s="64">
        <f t="shared" si="91"/>
        <v>0</v>
      </c>
      <c r="AU687" s="63">
        <f t="shared" si="91"/>
        <v>0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0</v>
      </c>
      <c r="AZ687" s="61">
        <f t="shared" si="91"/>
        <v>0</v>
      </c>
      <c r="BA687" s="61">
        <f t="shared" si="91"/>
        <v>0</v>
      </c>
      <c r="BB687" s="60">
        <f t="shared" si="91"/>
        <v>0</v>
      </c>
      <c r="BC687" s="59" t="s">
        <v>134</v>
      </c>
    </row>
    <row r="688" spans="2:62" ht="20.45" customHeight="1" x14ac:dyDescent="0.2">
      <c r="B688" s="30"/>
      <c r="C688" s="338">
        <v>1</v>
      </c>
      <c r="D688" s="46"/>
      <c r="E688" s="45"/>
      <c r="F688" s="45"/>
      <c r="G688" s="44"/>
      <c r="H688" s="358" t="s">
        <v>183</v>
      </c>
      <c r="I688" s="342">
        <v>21</v>
      </c>
      <c r="J688" s="342">
        <v>10</v>
      </c>
      <c r="K688" s="342">
        <v>6</v>
      </c>
      <c r="L688" s="42" t="s">
        <v>131</v>
      </c>
      <c r="M688" s="43" t="s">
        <v>132</v>
      </c>
      <c r="N688" s="42" t="s">
        <v>129</v>
      </c>
      <c r="O688" s="41"/>
      <c r="P688" s="42" t="s">
        <v>128</v>
      </c>
      <c r="Q688" s="41"/>
      <c r="R688" s="42" t="s">
        <v>127</v>
      </c>
      <c r="S688" s="41"/>
      <c r="T688" s="42" t="s">
        <v>126</v>
      </c>
      <c r="U688" s="41"/>
      <c r="V688" s="42" t="s">
        <v>125</v>
      </c>
      <c r="W688" s="41"/>
      <c r="X688" s="42" t="s">
        <v>124</v>
      </c>
      <c r="Y688" s="41"/>
      <c r="Z688" s="42" t="s">
        <v>123</v>
      </c>
      <c r="AA688" s="41"/>
      <c r="AB688" s="40"/>
      <c r="AC688" s="41"/>
      <c r="AD688" s="40"/>
      <c r="AE688" s="58"/>
      <c r="AF688" s="346"/>
      <c r="AG688" s="346"/>
      <c r="AH688" s="38"/>
      <c r="AI688" s="9"/>
      <c r="AJ688" s="349">
        <f>SUMPRODUCT(LEN($M688:$AA691)-LEN(SUBSTITUTE($M688:$AA691,"A", "")))</f>
        <v>2</v>
      </c>
      <c r="AK688" s="352">
        <f>SUMPRODUCT(LEN($AD688:$AD691)-LEN(SUBSTITUTE($AD688:$AD691,"A", "")))</f>
        <v>0</v>
      </c>
      <c r="AL688" s="335">
        <f>SUMPRODUCT(LEN($AC688:$AC691)-LEN(SUBSTITUTE($AC688:$AC691,"A", "")))</f>
        <v>0</v>
      </c>
      <c r="AM688" s="349">
        <f>SUMPRODUCT(LEN($M688:$AA691)-LEN(SUBSTITUTE($M688:$AA691,"S", "")))</f>
        <v>0</v>
      </c>
      <c r="AN688" s="352">
        <f>SUMPRODUCT(LEN($AD688:$AD691)-LEN(SUBSTITUTE($AD688:$AD691,"S", "")))</f>
        <v>0</v>
      </c>
      <c r="AO688" s="335">
        <f>SUMPRODUCT(LEN($AC688:$AC691)-LEN(SUBSTITUTE($AC688:$AC691,"S", "")))</f>
        <v>0</v>
      </c>
      <c r="AP688" s="349">
        <f>SUMPRODUCT(LEN($M688:$AA691)-LEN(SUBSTITUTE($M688:$AA691,"F", "")))</f>
        <v>0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0</v>
      </c>
      <c r="AT688" s="352">
        <f>SUMPRODUCT(LEN($AD688:$AD691)-LEN(SUBSTITUTE($AD688:$AD691,"G", "")))</f>
        <v>0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0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0</v>
      </c>
      <c r="BB688" s="413">
        <f>SUMPRODUCT(LEN($AE688:$AE691)-LEN(SUBSTITUTE($AE688:$AE691,"M", "")))</f>
        <v>0</v>
      </c>
    </row>
    <row r="689" spans="2:62" ht="20.45" customHeight="1" thickBot="1" x14ac:dyDescent="0.25">
      <c r="B689" s="30"/>
      <c r="C689" s="339"/>
      <c r="D689" s="37"/>
      <c r="E689" s="36"/>
      <c r="F689" s="36"/>
      <c r="G689" s="35"/>
      <c r="H689" s="359"/>
      <c r="I689" s="343"/>
      <c r="J689" s="343"/>
      <c r="K689" s="343"/>
      <c r="L689" s="33" t="s">
        <v>122</v>
      </c>
      <c r="M689" s="55" t="s">
        <v>132</v>
      </c>
      <c r="N689" s="33" t="s">
        <v>121</v>
      </c>
      <c r="O689" s="32"/>
      <c r="P689" s="33" t="s">
        <v>120</v>
      </c>
      <c r="Q689" s="32"/>
      <c r="R689" s="33" t="s">
        <v>119</v>
      </c>
      <c r="S689" s="32"/>
      <c r="T689" s="33" t="s">
        <v>118</v>
      </c>
      <c r="U689" s="32"/>
      <c r="V689" s="33" t="s">
        <v>117</v>
      </c>
      <c r="W689" s="32"/>
      <c r="X689" s="33" t="s">
        <v>116</v>
      </c>
      <c r="Y689" s="32"/>
      <c r="Z689" s="33" t="s">
        <v>115</v>
      </c>
      <c r="AA689" s="32"/>
      <c r="AB689" s="31"/>
      <c r="AC689" s="32"/>
      <c r="AD689" s="31"/>
      <c r="AE689" s="57"/>
      <c r="AF689" s="347"/>
      <c r="AG689" s="347"/>
      <c r="AH689" s="21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0.45" customHeight="1" x14ac:dyDescent="0.2">
      <c r="B690" s="30"/>
      <c r="C690" s="340"/>
      <c r="D690" s="29"/>
      <c r="E690" s="28"/>
      <c r="F690" s="28"/>
      <c r="G690" s="27"/>
      <c r="H690" s="360">
        <v>160</v>
      </c>
      <c r="I690" s="344"/>
      <c r="J690" s="344"/>
      <c r="K690" s="344"/>
      <c r="L690" s="25" t="s">
        <v>114</v>
      </c>
      <c r="M690" s="26" t="s">
        <v>113</v>
      </c>
      <c r="N690" s="25" t="s">
        <v>112</v>
      </c>
      <c r="O690" s="24"/>
      <c r="P690" s="25" t="s">
        <v>111</v>
      </c>
      <c r="Q690" s="24"/>
      <c r="R690" s="25" t="s">
        <v>110</v>
      </c>
      <c r="S690" s="24"/>
      <c r="T690" s="25" t="s">
        <v>109</v>
      </c>
      <c r="U690" s="24"/>
      <c r="V690" s="25" t="s">
        <v>108</v>
      </c>
      <c r="W690" s="24"/>
      <c r="X690" s="25" t="s">
        <v>107</v>
      </c>
      <c r="Y690" s="24"/>
      <c r="Z690" s="25" t="s">
        <v>106</v>
      </c>
      <c r="AA690" s="24"/>
      <c r="AB690" s="23"/>
      <c r="AC690" s="24"/>
      <c r="AD690" s="23"/>
      <c r="AE690" s="57"/>
      <c r="AF690" s="347"/>
      <c r="AG690" s="347"/>
      <c r="AH690" s="21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1" customHeight="1" thickBot="1" x14ac:dyDescent="0.25">
      <c r="B691" s="30"/>
      <c r="C691" s="355"/>
      <c r="D691" s="54"/>
      <c r="E691" s="53"/>
      <c r="F691" s="53"/>
      <c r="G691" s="52"/>
      <c r="H691" s="361"/>
      <c r="I691" s="356"/>
      <c r="J691" s="356"/>
      <c r="K691" s="356"/>
      <c r="L691" s="50" t="s">
        <v>105</v>
      </c>
      <c r="M691" s="116" t="s">
        <v>113</v>
      </c>
      <c r="N691" s="50" t="s">
        <v>104</v>
      </c>
      <c r="O691" s="49"/>
      <c r="P691" s="50" t="s">
        <v>103</v>
      </c>
      <c r="Q691" s="49"/>
      <c r="R691" s="50" t="s">
        <v>102</v>
      </c>
      <c r="S691" s="49"/>
      <c r="T691" s="50">
        <v>20</v>
      </c>
      <c r="U691" s="49"/>
      <c r="V691" s="50" t="s">
        <v>101</v>
      </c>
      <c r="W691" s="49"/>
      <c r="X691" s="50" t="s">
        <v>100</v>
      </c>
      <c r="Y691" s="49"/>
      <c r="Z691" s="50" t="s">
        <v>99</v>
      </c>
      <c r="AA691" s="49"/>
      <c r="AB691" s="14"/>
      <c r="AC691" s="49"/>
      <c r="AD691" s="14"/>
      <c r="AE691" s="56"/>
      <c r="AF691" s="357"/>
      <c r="AG691" s="357"/>
      <c r="AH691" s="47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0.45" customHeight="1" x14ac:dyDescent="0.2">
      <c r="B692" s="30"/>
      <c r="C692" s="338">
        <v>2</v>
      </c>
      <c r="D692" s="46"/>
      <c r="E692" s="45"/>
      <c r="F692" s="45"/>
      <c r="G692" s="44"/>
      <c r="H692" s="358"/>
      <c r="I692" s="342">
        <v>18</v>
      </c>
      <c r="J692" s="342">
        <v>9</v>
      </c>
      <c r="K692" s="342">
        <v>7</v>
      </c>
      <c r="L692" s="42" t="s">
        <v>131</v>
      </c>
      <c r="M692" s="115" t="s">
        <v>113</v>
      </c>
      <c r="N692" s="42" t="s">
        <v>129</v>
      </c>
      <c r="O692" s="41"/>
      <c r="P692" s="42" t="s">
        <v>128</v>
      </c>
      <c r="Q692" s="41"/>
      <c r="R692" s="42" t="s">
        <v>127</v>
      </c>
      <c r="S692" s="41"/>
      <c r="T692" s="42" t="s">
        <v>126</v>
      </c>
      <c r="U692" s="41"/>
      <c r="V692" s="42" t="s">
        <v>125</v>
      </c>
      <c r="W692" s="41"/>
      <c r="X692" s="42" t="s">
        <v>124</v>
      </c>
      <c r="Y692" s="41"/>
      <c r="Z692" s="42" t="s">
        <v>123</v>
      </c>
      <c r="AA692" s="41"/>
      <c r="AB692" s="40"/>
      <c r="AC692" s="41"/>
      <c r="AD692" s="40"/>
      <c r="AE692" s="39"/>
      <c r="AF692" s="346"/>
      <c r="AG692" s="346"/>
      <c r="AH692" s="38"/>
      <c r="AI692" s="9"/>
      <c r="AJ692" s="349">
        <f>SUMPRODUCT(LEN($M692:$AA695)-LEN(SUBSTITUTE($M692:$AA695,"A", "")))</f>
        <v>0</v>
      </c>
      <c r="AK692" s="352">
        <f>SUMPRODUCT(LEN($AD692:$AD695)-LEN(SUBSTITUTE($AD692:$AD695,"A", "")))</f>
        <v>0</v>
      </c>
      <c r="AL692" s="335">
        <f>SUMPRODUCT(LEN($AC692:$AC695)-LEN(SUBSTITUTE($AC692:$AC695,"A", "")))</f>
        <v>0</v>
      </c>
      <c r="AM692" s="349">
        <f>SUMPRODUCT(LEN($M692:$AA695)-LEN(SUBSTITUTE($M692:$AA695,"S", "")))</f>
        <v>0</v>
      </c>
      <c r="AN692" s="352">
        <f>SUMPRODUCT(LEN($AD692:$AD695)-LEN(SUBSTITUTE($AD692:$AD695,"S", "")))</f>
        <v>0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0</v>
      </c>
      <c r="AT692" s="352">
        <f>SUMPRODUCT(LEN($AD692:$AD695)-LEN(SUBSTITUTE($AD692:$AD695,"G", "")))</f>
        <v>0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0.45" customHeight="1" thickBot="1" x14ac:dyDescent="0.25">
      <c r="B693" s="30"/>
      <c r="C693" s="339"/>
      <c r="D693" s="37"/>
      <c r="E693" s="36"/>
      <c r="F693" s="36"/>
      <c r="G693" s="35"/>
      <c r="H693" s="359"/>
      <c r="I693" s="343"/>
      <c r="J693" s="343"/>
      <c r="K693" s="343"/>
      <c r="L693" s="33" t="s">
        <v>122</v>
      </c>
      <c r="M693" s="34" t="s">
        <v>113</v>
      </c>
      <c r="N693" s="33" t="s">
        <v>121</v>
      </c>
      <c r="O693" s="32"/>
      <c r="P693" s="33" t="s">
        <v>120</v>
      </c>
      <c r="Q693" s="32"/>
      <c r="R693" s="33" t="s">
        <v>119</v>
      </c>
      <c r="S693" s="32"/>
      <c r="T693" s="33" t="s">
        <v>118</v>
      </c>
      <c r="U693" s="32"/>
      <c r="V693" s="33" t="s">
        <v>117</v>
      </c>
      <c r="W693" s="32"/>
      <c r="X693" s="33" t="s">
        <v>116</v>
      </c>
      <c r="Y693" s="32"/>
      <c r="Z693" s="33" t="s">
        <v>115</v>
      </c>
      <c r="AA693" s="32"/>
      <c r="AB693" s="31"/>
      <c r="AC693" s="32"/>
      <c r="AD693" s="31"/>
      <c r="AE693" s="22"/>
      <c r="AF693" s="347"/>
      <c r="AG693" s="347"/>
      <c r="AH693" s="21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0.45" customHeight="1" x14ac:dyDescent="0.2">
      <c r="B694" s="30"/>
      <c r="C694" s="340"/>
      <c r="D694" s="29"/>
      <c r="E694" s="28"/>
      <c r="F694" s="28"/>
      <c r="G694" s="27"/>
      <c r="H694" s="360"/>
      <c r="I694" s="344"/>
      <c r="J694" s="344"/>
      <c r="K694" s="344"/>
      <c r="L694" s="25" t="s">
        <v>114</v>
      </c>
      <c r="M694" s="114"/>
      <c r="N694" s="25" t="s">
        <v>112</v>
      </c>
      <c r="O694" s="24"/>
      <c r="P694" s="25" t="s">
        <v>111</v>
      </c>
      <c r="Q694" s="24"/>
      <c r="R694" s="25" t="s">
        <v>110</v>
      </c>
      <c r="S694" s="24"/>
      <c r="T694" s="25" t="s">
        <v>109</v>
      </c>
      <c r="U694" s="24"/>
      <c r="V694" s="25" t="s">
        <v>108</v>
      </c>
      <c r="W694" s="24"/>
      <c r="X694" s="25" t="s">
        <v>107</v>
      </c>
      <c r="Y694" s="24"/>
      <c r="Z694" s="25" t="s">
        <v>106</v>
      </c>
      <c r="AA694" s="24"/>
      <c r="AB694" s="23"/>
      <c r="AC694" s="24"/>
      <c r="AD694" s="23"/>
      <c r="AE694" s="22"/>
      <c r="AF694" s="347"/>
      <c r="AG694" s="347"/>
      <c r="AH694" s="21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1" customHeight="1" thickBot="1" x14ac:dyDescent="0.25">
      <c r="B695" s="30"/>
      <c r="C695" s="355"/>
      <c r="D695" s="54"/>
      <c r="E695" s="53"/>
      <c r="F695" s="53"/>
      <c r="G695" s="52"/>
      <c r="H695" s="361"/>
      <c r="I695" s="356"/>
      <c r="J695" s="356"/>
      <c r="K695" s="356"/>
      <c r="L695" s="50" t="s">
        <v>105</v>
      </c>
      <c r="M695" s="51"/>
      <c r="N695" s="50" t="s">
        <v>104</v>
      </c>
      <c r="O695" s="49"/>
      <c r="P695" s="50" t="s">
        <v>103</v>
      </c>
      <c r="Q695" s="49"/>
      <c r="R695" s="50" t="s">
        <v>102</v>
      </c>
      <c r="S695" s="49"/>
      <c r="T695" s="50">
        <v>20</v>
      </c>
      <c r="U695" s="49"/>
      <c r="V695" s="50" t="s">
        <v>101</v>
      </c>
      <c r="W695" s="49"/>
      <c r="X695" s="50" t="s">
        <v>100</v>
      </c>
      <c r="Y695" s="49"/>
      <c r="Z695" s="50" t="s">
        <v>99</v>
      </c>
      <c r="AA695" s="49"/>
      <c r="AB695" s="14"/>
      <c r="AC695" s="49"/>
      <c r="AD695" s="14"/>
      <c r="AE695" s="48"/>
      <c r="AF695" s="357"/>
      <c r="AG695" s="357"/>
      <c r="AH695" s="47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0.45" customHeight="1" x14ac:dyDescent="0.2">
      <c r="B696" s="30"/>
      <c r="C696" s="338">
        <v>3</v>
      </c>
      <c r="D696" s="46"/>
      <c r="E696" s="45"/>
      <c r="F696" s="45"/>
      <c r="G696" s="44"/>
      <c r="H696" s="358"/>
      <c r="I696" s="342">
        <v>17</v>
      </c>
      <c r="J696" s="342">
        <v>9</v>
      </c>
      <c r="K696" s="342">
        <v>6</v>
      </c>
      <c r="L696" s="42" t="s">
        <v>131</v>
      </c>
      <c r="M696" s="43" t="s">
        <v>132</v>
      </c>
      <c r="N696" s="42" t="s">
        <v>129</v>
      </c>
      <c r="O696" s="41"/>
      <c r="P696" s="42" t="s">
        <v>128</v>
      </c>
      <c r="Q696" s="41"/>
      <c r="R696" s="42" t="s">
        <v>127</v>
      </c>
      <c r="S696" s="41"/>
      <c r="T696" s="42" t="s">
        <v>126</v>
      </c>
      <c r="U696" s="41"/>
      <c r="V696" s="42" t="s">
        <v>125</v>
      </c>
      <c r="W696" s="41"/>
      <c r="X696" s="42" t="s">
        <v>124</v>
      </c>
      <c r="Y696" s="41"/>
      <c r="Z696" s="42" t="s">
        <v>123</v>
      </c>
      <c r="AA696" s="41"/>
      <c r="AB696" s="40"/>
      <c r="AC696" s="41"/>
      <c r="AD696" s="40"/>
      <c r="AE696" s="39"/>
      <c r="AF696" s="346"/>
      <c r="AG696" s="346"/>
      <c r="AH696" s="38"/>
      <c r="AI696" s="9"/>
      <c r="AJ696" s="349">
        <f>SUMPRODUCT(LEN($M696:$AA699)-LEN(SUBSTITUTE($M696:$AA699,"A", "")))</f>
        <v>1</v>
      </c>
      <c r="AK696" s="352">
        <f>SUMPRODUCT(LEN($AD696:$AD699)-LEN(SUBSTITUTE($AD696:$AD699,"A", "")))</f>
        <v>0</v>
      </c>
      <c r="AL696" s="335">
        <f>SUMPRODUCT(LEN($AC696:$AC699)-LEN(SUBSTITUTE($AC696:$AC699,"A", "")))</f>
        <v>0</v>
      </c>
      <c r="AM696" s="349">
        <f>SUMPRODUCT(LEN($M696:$AA699)-LEN(SUBSTITUTE($M696:$AA699,"S", "")))</f>
        <v>1</v>
      </c>
      <c r="AN696" s="352">
        <f>SUMPRODUCT(LEN($AD696:$AD699)-LEN(SUBSTITUTE($AD696:$AD699,"S", "")))</f>
        <v>0</v>
      </c>
      <c r="AO696" s="335">
        <f>SUMPRODUCT(LEN($AC696:$AC699)-LEN(SUBSTITUTE($AC696:$AC699,"S", "")))</f>
        <v>0</v>
      </c>
      <c r="AP696" s="349">
        <f>SUMPRODUCT(LEN($M696:$AA699)-LEN(SUBSTITUTE($M696:$AA699,"F", "")))</f>
        <v>0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0</v>
      </c>
      <c r="AT696" s="352">
        <f>SUMPRODUCT(LEN($AD696:$AD699)-LEN(SUBSTITUTE($AD696:$AD699,"G", "")))</f>
        <v>0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0.45" customHeight="1" thickBot="1" x14ac:dyDescent="0.25">
      <c r="B697" s="30"/>
      <c r="C697" s="339"/>
      <c r="D697" s="37"/>
      <c r="E697" s="36"/>
      <c r="F697" s="36"/>
      <c r="G697" s="35"/>
      <c r="H697" s="359"/>
      <c r="I697" s="343"/>
      <c r="J697" s="343"/>
      <c r="K697" s="343"/>
      <c r="L697" s="33" t="s">
        <v>122</v>
      </c>
      <c r="M697" s="55" t="s">
        <v>130</v>
      </c>
      <c r="N697" s="33" t="s">
        <v>121</v>
      </c>
      <c r="O697" s="32"/>
      <c r="P697" s="33" t="s">
        <v>120</v>
      </c>
      <c r="Q697" s="32"/>
      <c r="R697" s="33" t="s">
        <v>119</v>
      </c>
      <c r="S697" s="32"/>
      <c r="T697" s="33" t="s">
        <v>118</v>
      </c>
      <c r="U697" s="32"/>
      <c r="V697" s="33" t="s">
        <v>117</v>
      </c>
      <c r="W697" s="32"/>
      <c r="X697" s="33" t="s">
        <v>116</v>
      </c>
      <c r="Y697" s="32"/>
      <c r="Z697" s="33" t="s">
        <v>115</v>
      </c>
      <c r="AA697" s="32"/>
      <c r="AB697" s="31"/>
      <c r="AC697" s="32"/>
      <c r="AD697" s="31"/>
      <c r="AE697" s="22"/>
      <c r="AF697" s="347"/>
      <c r="AG697" s="347"/>
      <c r="AH697" s="21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0.45" customHeight="1" x14ac:dyDescent="0.2">
      <c r="B698" s="30"/>
      <c r="C698" s="340"/>
      <c r="D698" s="29"/>
      <c r="E698" s="28"/>
      <c r="F698" s="28"/>
      <c r="G698" s="27"/>
      <c r="H698" s="360"/>
      <c r="I698" s="344"/>
      <c r="J698" s="344"/>
      <c r="K698" s="344"/>
      <c r="L698" s="25" t="s">
        <v>114</v>
      </c>
      <c r="M698" s="26" t="s">
        <v>113</v>
      </c>
      <c r="N698" s="25" t="s">
        <v>112</v>
      </c>
      <c r="O698" s="24"/>
      <c r="P698" s="25" t="s">
        <v>111</v>
      </c>
      <c r="Q698" s="24"/>
      <c r="R698" s="25" t="s">
        <v>110</v>
      </c>
      <c r="S698" s="24"/>
      <c r="T698" s="25" t="s">
        <v>109</v>
      </c>
      <c r="U698" s="24"/>
      <c r="V698" s="25" t="s">
        <v>108</v>
      </c>
      <c r="W698" s="24"/>
      <c r="X698" s="25" t="s">
        <v>107</v>
      </c>
      <c r="Y698" s="24"/>
      <c r="Z698" s="25" t="s">
        <v>106</v>
      </c>
      <c r="AA698" s="24"/>
      <c r="AB698" s="23"/>
      <c r="AC698" s="24"/>
      <c r="AD698" s="23"/>
      <c r="AE698" s="22"/>
      <c r="AF698" s="347"/>
      <c r="AG698" s="347"/>
      <c r="AH698" s="21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1" customHeight="1" thickBot="1" x14ac:dyDescent="0.25">
      <c r="B699" s="20"/>
      <c r="C699" s="341"/>
      <c r="D699" s="19"/>
      <c r="E699" s="18"/>
      <c r="F699" s="18"/>
      <c r="G699" s="17"/>
      <c r="H699" s="361"/>
      <c r="I699" s="345"/>
      <c r="J699" s="345"/>
      <c r="K699" s="345"/>
      <c r="L699" s="15" t="s">
        <v>105</v>
      </c>
      <c r="M699" s="16"/>
      <c r="N699" s="15" t="s">
        <v>104</v>
      </c>
      <c r="O699" s="13"/>
      <c r="P699" s="15" t="s">
        <v>103</v>
      </c>
      <c r="Q699" s="13"/>
      <c r="R699" s="15" t="s">
        <v>102</v>
      </c>
      <c r="S699" s="13"/>
      <c r="T699" s="15">
        <v>20</v>
      </c>
      <c r="U699" s="13"/>
      <c r="V699" s="15" t="s">
        <v>101</v>
      </c>
      <c r="W699" s="13"/>
      <c r="X699" s="15" t="s">
        <v>100</v>
      </c>
      <c r="Y699" s="13"/>
      <c r="Z699" s="15" t="s">
        <v>99</v>
      </c>
      <c r="AA699" s="13"/>
      <c r="AB699" s="14"/>
      <c r="AC699" s="13"/>
      <c r="AD699" s="12"/>
      <c r="AE699" s="11"/>
      <c r="AF699" s="348"/>
      <c r="AG699" s="348"/>
      <c r="AH699" s="10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112" t="s">
        <v>170</v>
      </c>
      <c r="F700" s="111"/>
      <c r="G700" s="110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107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96">
        <v>160</v>
      </c>
      <c r="E701" s="369">
        <v>599.35</v>
      </c>
      <c r="F701" s="370"/>
      <c r="G701" s="371"/>
      <c r="H701" s="95" t="s">
        <v>139</v>
      </c>
      <c r="I701" s="94"/>
      <c r="J701" s="94"/>
      <c r="K701" s="93"/>
      <c r="L701" s="92"/>
      <c r="M701" s="88"/>
      <c r="N701" s="92"/>
      <c r="O701" s="89"/>
      <c r="P701" s="92"/>
      <c r="Q701" s="89"/>
      <c r="R701" s="92"/>
      <c r="S701" s="89"/>
      <c r="T701" s="92"/>
      <c r="U701" s="89"/>
      <c r="V701" s="92"/>
      <c r="W701" s="89"/>
      <c r="X701" s="92"/>
      <c r="Y701" s="89"/>
      <c r="Z701" s="92"/>
      <c r="AA701" s="91"/>
      <c r="AB701" s="90" t="s">
        <v>138</v>
      </c>
      <c r="AC701" s="89"/>
      <c r="AD701" s="89"/>
      <c r="AE701" s="88"/>
      <c r="AF701" s="87"/>
      <c r="AG701" s="87"/>
      <c r="AH701" s="67"/>
      <c r="AI701" s="86" t="s">
        <v>137</v>
      </c>
      <c r="AJ701" s="85">
        <f t="shared" ref="AJ701:BB701" si="92">SUM(AJ703:AJ714)</f>
        <v>2</v>
      </c>
      <c r="AK701" s="84">
        <f t="shared" si="92"/>
        <v>0</v>
      </c>
      <c r="AL701" s="83">
        <f t="shared" si="92"/>
        <v>0</v>
      </c>
      <c r="AM701" s="85">
        <f t="shared" si="92"/>
        <v>0</v>
      </c>
      <c r="AN701" s="84">
        <f t="shared" si="92"/>
        <v>0</v>
      </c>
      <c r="AO701" s="83">
        <f t="shared" si="92"/>
        <v>0</v>
      </c>
      <c r="AP701" s="85">
        <f t="shared" si="92"/>
        <v>0</v>
      </c>
      <c r="AQ701" s="84">
        <f t="shared" si="92"/>
        <v>0</v>
      </c>
      <c r="AR701" s="83">
        <f t="shared" si="92"/>
        <v>0</v>
      </c>
      <c r="AS701" s="85">
        <f t="shared" si="92"/>
        <v>0</v>
      </c>
      <c r="AT701" s="84">
        <f t="shared" si="92"/>
        <v>0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0.66666666666666663</v>
      </c>
      <c r="BG701" s="5">
        <f>SUM(AM701:AO701,AY701)/$BG$5</f>
        <v>0</v>
      </c>
      <c r="BH701" s="5">
        <f>SUM(AP701:AR701,AZ701)/$BG$5</f>
        <v>0</v>
      </c>
      <c r="BI701" s="5">
        <f>SUM(AS701:AU701,BA701)/$BG$5</f>
        <v>0</v>
      </c>
      <c r="BJ701" s="5">
        <f>SUM(AV701:AX701,BB701)/$BG$5</f>
        <v>0</v>
      </c>
    </row>
    <row r="702" spans="2:62" ht="37.5" thickBot="1" x14ac:dyDescent="0.3">
      <c r="B702" s="78"/>
      <c r="C702" s="77"/>
      <c r="D702" s="76"/>
      <c r="E702" s="75"/>
      <c r="F702" s="75"/>
      <c r="G702" s="74"/>
      <c r="H702" s="73"/>
      <c r="I702" s="70"/>
      <c r="J702" s="70"/>
      <c r="K702" s="72"/>
      <c r="L702" s="70"/>
      <c r="M702" s="69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1"/>
      <c r="AC702" s="70"/>
      <c r="AD702" s="70"/>
      <c r="AE702" s="69"/>
      <c r="AF702" s="68"/>
      <c r="AG702" s="68"/>
      <c r="AH702" s="67"/>
      <c r="AI702" s="66" t="s">
        <v>135</v>
      </c>
      <c r="AJ702" s="65">
        <f t="shared" ref="AJ702:BB702" si="93">AJ701/3</f>
        <v>0.66666666666666663</v>
      </c>
      <c r="AK702" s="64">
        <f t="shared" si="93"/>
        <v>0</v>
      </c>
      <c r="AL702" s="63">
        <f t="shared" si="93"/>
        <v>0</v>
      </c>
      <c r="AM702" s="65">
        <f t="shared" si="93"/>
        <v>0</v>
      </c>
      <c r="AN702" s="64">
        <f t="shared" si="93"/>
        <v>0</v>
      </c>
      <c r="AO702" s="63">
        <f t="shared" si="93"/>
        <v>0</v>
      </c>
      <c r="AP702" s="65">
        <f t="shared" si="93"/>
        <v>0</v>
      </c>
      <c r="AQ702" s="64">
        <f t="shared" si="93"/>
        <v>0</v>
      </c>
      <c r="AR702" s="63">
        <f t="shared" si="93"/>
        <v>0</v>
      </c>
      <c r="AS702" s="65">
        <f t="shared" si="93"/>
        <v>0</v>
      </c>
      <c r="AT702" s="64">
        <f t="shared" si="93"/>
        <v>0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0.45" customHeight="1" x14ac:dyDescent="0.2">
      <c r="B703" s="30"/>
      <c r="C703" s="338">
        <v>1</v>
      </c>
      <c r="D703" s="46"/>
      <c r="E703" s="45"/>
      <c r="F703" s="45"/>
      <c r="G703" s="44"/>
      <c r="H703" s="358" t="s">
        <v>183</v>
      </c>
      <c r="I703" s="342">
        <v>19</v>
      </c>
      <c r="J703" s="342">
        <v>10</v>
      </c>
      <c r="K703" s="342">
        <v>7</v>
      </c>
      <c r="L703" s="42" t="s">
        <v>131</v>
      </c>
      <c r="M703" s="43" t="s">
        <v>132</v>
      </c>
      <c r="N703" s="42" t="s">
        <v>129</v>
      </c>
      <c r="O703" s="41"/>
      <c r="P703" s="42" t="s">
        <v>128</v>
      </c>
      <c r="Q703" s="41"/>
      <c r="R703" s="42" t="s">
        <v>127</v>
      </c>
      <c r="S703" s="41"/>
      <c r="T703" s="42" t="s">
        <v>126</v>
      </c>
      <c r="U703" s="41"/>
      <c r="V703" s="42" t="s">
        <v>125</v>
      </c>
      <c r="W703" s="41"/>
      <c r="X703" s="42" t="s">
        <v>124</v>
      </c>
      <c r="Y703" s="41"/>
      <c r="Z703" s="42" t="s">
        <v>123</v>
      </c>
      <c r="AA703" s="41"/>
      <c r="AB703" s="40"/>
      <c r="AC703" s="41"/>
      <c r="AD703" s="40"/>
      <c r="AE703" s="58"/>
      <c r="AF703" s="346"/>
      <c r="AG703" s="346"/>
      <c r="AH703" s="38"/>
      <c r="AI703" s="9"/>
      <c r="AJ703" s="349">
        <f>SUMPRODUCT(LEN($M703:$AA706)-LEN(SUBSTITUTE($M703:$AA706,"A", "")))</f>
        <v>1</v>
      </c>
      <c r="AK703" s="352">
        <f>SUMPRODUCT(LEN($AD703:$AD706)-LEN(SUBSTITUTE($AD703:$AD706,"A", "")))</f>
        <v>0</v>
      </c>
      <c r="AL703" s="335">
        <f>SUMPRODUCT(LEN($AC703:$AC706)-LEN(SUBSTITUTE($AC703:$AC706,"A", "")))</f>
        <v>0</v>
      </c>
      <c r="AM703" s="349">
        <f>SUMPRODUCT(LEN($M703:$AA706)-LEN(SUBSTITUTE($M703:$AA706,"S", "")))</f>
        <v>0</v>
      </c>
      <c r="AN703" s="352">
        <f>SUMPRODUCT(LEN($AD703:$AD706)-LEN(SUBSTITUTE($AD703:$AD706,"S", "")))</f>
        <v>0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0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0.45" customHeight="1" thickBot="1" x14ac:dyDescent="0.25">
      <c r="B704" s="30"/>
      <c r="C704" s="339"/>
      <c r="D704" s="37"/>
      <c r="E704" s="36"/>
      <c r="F704" s="36"/>
      <c r="G704" s="35"/>
      <c r="H704" s="359"/>
      <c r="I704" s="343"/>
      <c r="J704" s="343"/>
      <c r="K704" s="343"/>
      <c r="L704" s="33" t="s">
        <v>122</v>
      </c>
      <c r="M704" s="34" t="s">
        <v>113</v>
      </c>
      <c r="N704" s="33" t="s">
        <v>121</v>
      </c>
      <c r="O704" s="32"/>
      <c r="P704" s="33" t="s">
        <v>120</v>
      </c>
      <c r="Q704" s="32"/>
      <c r="R704" s="33" t="s">
        <v>119</v>
      </c>
      <c r="S704" s="32"/>
      <c r="T704" s="33" t="s">
        <v>118</v>
      </c>
      <c r="U704" s="32"/>
      <c r="V704" s="33" t="s">
        <v>117</v>
      </c>
      <c r="W704" s="32"/>
      <c r="X704" s="33" t="s">
        <v>116</v>
      </c>
      <c r="Y704" s="32"/>
      <c r="Z704" s="33" t="s">
        <v>115</v>
      </c>
      <c r="AA704" s="32"/>
      <c r="AB704" s="31"/>
      <c r="AC704" s="32"/>
      <c r="AD704" s="31"/>
      <c r="AE704" s="57"/>
      <c r="AF704" s="347"/>
      <c r="AG704" s="347"/>
      <c r="AH704" s="21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0.45" customHeight="1" x14ac:dyDescent="0.2">
      <c r="B705" s="30"/>
      <c r="C705" s="340"/>
      <c r="D705" s="29"/>
      <c r="E705" s="28"/>
      <c r="F705" s="28"/>
      <c r="G705" s="27"/>
      <c r="H705" s="360">
        <v>160</v>
      </c>
      <c r="I705" s="344"/>
      <c r="J705" s="344"/>
      <c r="K705" s="344"/>
      <c r="L705" s="25" t="s">
        <v>114</v>
      </c>
      <c r="M705" s="26" t="s">
        <v>113</v>
      </c>
      <c r="N705" s="25" t="s">
        <v>112</v>
      </c>
      <c r="O705" s="24"/>
      <c r="P705" s="25" t="s">
        <v>111</v>
      </c>
      <c r="Q705" s="24"/>
      <c r="R705" s="25" t="s">
        <v>110</v>
      </c>
      <c r="S705" s="24"/>
      <c r="T705" s="25" t="s">
        <v>109</v>
      </c>
      <c r="U705" s="24"/>
      <c r="V705" s="25" t="s">
        <v>108</v>
      </c>
      <c r="W705" s="24"/>
      <c r="X705" s="25" t="s">
        <v>107</v>
      </c>
      <c r="Y705" s="24"/>
      <c r="Z705" s="25" t="s">
        <v>106</v>
      </c>
      <c r="AA705" s="24"/>
      <c r="AB705" s="23"/>
      <c r="AC705" s="24"/>
      <c r="AD705" s="23"/>
      <c r="AE705" s="57"/>
      <c r="AF705" s="347"/>
      <c r="AG705" s="347"/>
      <c r="AH705" s="21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1" customHeight="1" thickBot="1" x14ac:dyDescent="0.25">
      <c r="B706" s="30"/>
      <c r="C706" s="355"/>
      <c r="D706" s="54"/>
      <c r="E706" s="53"/>
      <c r="F706" s="53"/>
      <c r="G706" s="52"/>
      <c r="H706" s="361"/>
      <c r="I706" s="356"/>
      <c r="J706" s="356"/>
      <c r="K706" s="356"/>
      <c r="L706" s="50" t="s">
        <v>105</v>
      </c>
      <c r="M706" s="51"/>
      <c r="N706" s="50" t="s">
        <v>104</v>
      </c>
      <c r="O706" s="49"/>
      <c r="P706" s="50" t="s">
        <v>103</v>
      </c>
      <c r="Q706" s="49"/>
      <c r="R706" s="50" t="s">
        <v>102</v>
      </c>
      <c r="S706" s="49"/>
      <c r="T706" s="50">
        <v>20</v>
      </c>
      <c r="U706" s="49"/>
      <c r="V706" s="50" t="s">
        <v>101</v>
      </c>
      <c r="W706" s="49"/>
      <c r="X706" s="50" t="s">
        <v>100</v>
      </c>
      <c r="Y706" s="49"/>
      <c r="Z706" s="50" t="s">
        <v>99</v>
      </c>
      <c r="AA706" s="49"/>
      <c r="AB706" s="14"/>
      <c r="AC706" s="49"/>
      <c r="AD706" s="14"/>
      <c r="AE706" s="56"/>
      <c r="AF706" s="357"/>
      <c r="AG706" s="357"/>
      <c r="AH706" s="47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0.45" customHeight="1" x14ac:dyDescent="0.2">
      <c r="B707" s="30"/>
      <c r="C707" s="338">
        <v>2</v>
      </c>
      <c r="D707" s="46"/>
      <c r="E707" s="45"/>
      <c r="F707" s="45"/>
      <c r="G707" s="44"/>
      <c r="H707" s="358"/>
      <c r="I707" s="342">
        <v>17</v>
      </c>
      <c r="J707" s="342">
        <v>10</v>
      </c>
      <c r="K707" s="342">
        <v>6</v>
      </c>
      <c r="L707" s="42" t="s">
        <v>131</v>
      </c>
      <c r="M707" s="43" t="s">
        <v>132</v>
      </c>
      <c r="N707" s="42" t="s">
        <v>129</v>
      </c>
      <c r="O707" s="41"/>
      <c r="P707" s="42" t="s">
        <v>128</v>
      </c>
      <c r="Q707" s="41"/>
      <c r="R707" s="42" t="s">
        <v>127</v>
      </c>
      <c r="S707" s="41"/>
      <c r="T707" s="42" t="s">
        <v>126</v>
      </c>
      <c r="U707" s="41"/>
      <c r="V707" s="42" t="s">
        <v>125</v>
      </c>
      <c r="W707" s="41"/>
      <c r="X707" s="42" t="s">
        <v>124</v>
      </c>
      <c r="Y707" s="41"/>
      <c r="Z707" s="42" t="s">
        <v>123</v>
      </c>
      <c r="AA707" s="41"/>
      <c r="AB707" s="40"/>
      <c r="AC707" s="41"/>
      <c r="AD707" s="40"/>
      <c r="AE707" s="39"/>
      <c r="AF707" s="346"/>
      <c r="AG707" s="346"/>
      <c r="AH707" s="38"/>
      <c r="AI707" s="9"/>
      <c r="AJ707" s="349">
        <f>SUMPRODUCT(LEN($M707:$AA710)-LEN(SUBSTITUTE($M707:$AA710,"A", "")))</f>
        <v>1</v>
      </c>
      <c r="AK707" s="352">
        <f>SUMPRODUCT(LEN($AD707:$AD710)-LEN(SUBSTITUTE($AD707:$AD710,"A", "")))</f>
        <v>0</v>
      </c>
      <c r="AL707" s="335">
        <f>SUMPRODUCT(LEN($AC707:$AC710)-LEN(SUBSTITUTE($AC707:$AC710,"A", "")))</f>
        <v>0</v>
      </c>
      <c r="AM707" s="349">
        <f>SUMPRODUCT(LEN($M707:$AA710)-LEN(SUBSTITUTE($M707:$AA710,"S", "")))</f>
        <v>0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0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0.45" customHeight="1" thickBot="1" x14ac:dyDescent="0.25">
      <c r="B708" s="30"/>
      <c r="C708" s="339"/>
      <c r="D708" s="37"/>
      <c r="E708" s="36"/>
      <c r="F708" s="36"/>
      <c r="G708" s="35"/>
      <c r="H708" s="359"/>
      <c r="I708" s="343"/>
      <c r="J708" s="343"/>
      <c r="K708" s="343"/>
      <c r="L708" s="33" t="s">
        <v>122</v>
      </c>
      <c r="M708" s="34" t="s">
        <v>113</v>
      </c>
      <c r="N708" s="33" t="s">
        <v>121</v>
      </c>
      <c r="O708" s="32"/>
      <c r="P708" s="33" t="s">
        <v>120</v>
      </c>
      <c r="Q708" s="32"/>
      <c r="R708" s="33" t="s">
        <v>119</v>
      </c>
      <c r="S708" s="32"/>
      <c r="T708" s="33" t="s">
        <v>118</v>
      </c>
      <c r="U708" s="32"/>
      <c r="V708" s="33" t="s">
        <v>117</v>
      </c>
      <c r="W708" s="32"/>
      <c r="X708" s="33" t="s">
        <v>116</v>
      </c>
      <c r="Y708" s="32"/>
      <c r="Z708" s="33" t="s">
        <v>115</v>
      </c>
      <c r="AA708" s="32"/>
      <c r="AB708" s="31"/>
      <c r="AC708" s="32"/>
      <c r="AD708" s="31"/>
      <c r="AE708" s="22"/>
      <c r="AF708" s="347"/>
      <c r="AG708" s="347"/>
      <c r="AH708" s="21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0.45" customHeight="1" x14ac:dyDescent="0.2">
      <c r="B709" s="30"/>
      <c r="C709" s="340"/>
      <c r="D709" s="29"/>
      <c r="E709" s="28"/>
      <c r="F709" s="28"/>
      <c r="G709" s="27"/>
      <c r="H709" s="360"/>
      <c r="I709" s="344"/>
      <c r="J709" s="344"/>
      <c r="K709" s="344"/>
      <c r="L709" s="25" t="s">
        <v>114</v>
      </c>
      <c r="M709" s="26" t="s">
        <v>113</v>
      </c>
      <c r="N709" s="25" t="s">
        <v>112</v>
      </c>
      <c r="O709" s="24"/>
      <c r="P709" s="25" t="s">
        <v>111</v>
      </c>
      <c r="Q709" s="24"/>
      <c r="R709" s="25" t="s">
        <v>110</v>
      </c>
      <c r="S709" s="24"/>
      <c r="T709" s="25" t="s">
        <v>109</v>
      </c>
      <c r="U709" s="24"/>
      <c r="V709" s="25" t="s">
        <v>108</v>
      </c>
      <c r="W709" s="24"/>
      <c r="X709" s="25" t="s">
        <v>107</v>
      </c>
      <c r="Y709" s="24"/>
      <c r="Z709" s="25" t="s">
        <v>106</v>
      </c>
      <c r="AA709" s="24"/>
      <c r="AB709" s="23"/>
      <c r="AC709" s="24"/>
      <c r="AD709" s="23"/>
      <c r="AE709" s="22"/>
      <c r="AF709" s="347"/>
      <c r="AG709" s="347"/>
      <c r="AH709" s="21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1" customHeight="1" thickBot="1" x14ac:dyDescent="0.25">
      <c r="B710" s="30"/>
      <c r="C710" s="355"/>
      <c r="D710" s="54"/>
      <c r="E710" s="53"/>
      <c r="F710" s="53"/>
      <c r="G710" s="52"/>
      <c r="H710" s="361"/>
      <c r="I710" s="356"/>
      <c r="J710" s="356"/>
      <c r="K710" s="356"/>
      <c r="L710" s="50" t="s">
        <v>105</v>
      </c>
      <c r="M710" s="116" t="s">
        <v>113</v>
      </c>
      <c r="N710" s="50" t="s">
        <v>104</v>
      </c>
      <c r="O710" s="49"/>
      <c r="P710" s="50" t="s">
        <v>103</v>
      </c>
      <c r="Q710" s="49"/>
      <c r="R710" s="50" t="s">
        <v>102</v>
      </c>
      <c r="S710" s="49"/>
      <c r="T710" s="50">
        <v>20</v>
      </c>
      <c r="U710" s="49"/>
      <c r="V710" s="50" t="s">
        <v>101</v>
      </c>
      <c r="W710" s="49"/>
      <c r="X710" s="50" t="s">
        <v>100</v>
      </c>
      <c r="Y710" s="49"/>
      <c r="Z710" s="50" t="s">
        <v>99</v>
      </c>
      <c r="AA710" s="49"/>
      <c r="AB710" s="14"/>
      <c r="AC710" s="49"/>
      <c r="AD710" s="14"/>
      <c r="AE710" s="48"/>
      <c r="AF710" s="357"/>
      <c r="AG710" s="357"/>
      <c r="AH710" s="47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0.45" customHeight="1" x14ac:dyDescent="0.2">
      <c r="B711" s="30"/>
      <c r="C711" s="338">
        <v>3</v>
      </c>
      <c r="D711" s="46"/>
      <c r="E711" s="45"/>
      <c r="F711" s="45"/>
      <c r="G711" s="44"/>
      <c r="H711" s="358"/>
      <c r="I711" s="342">
        <v>16</v>
      </c>
      <c r="J711" s="342">
        <v>9</v>
      </c>
      <c r="K711" s="342">
        <v>6</v>
      </c>
      <c r="L711" s="42" t="s">
        <v>131</v>
      </c>
      <c r="M711" s="115" t="s">
        <v>113</v>
      </c>
      <c r="N711" s="42" t="s">
        <v>129</v>
      </c>
      <c r="O711" s="41"/>
      <c r="P711" s="42" t="s">
        <v>128</v>
      </c>
      <c r="Q711" s="41"/>
      <c r="R711" s="42" t="s">
        <v>127</v>
      </c>
      <c r="S711" s="41"/>
      <c r="T711" s="42" t="s">
        <v>126</v>
      </c>
      <c r="U711" s="41"/>
      <c r="V711" s="42" t="s">
        <v>125</v>
      </c>
      <c r="W711" s="41"/>
      <c r="X711" s="42" t="s">
        <v>124</v>
      </c>
      <c r="Y711" s="41"/>
      <c r="Z711" s="42" t="s">
        <v>123</v>
      </c>
      <c r="AA711" s="41"/>
      <c r="AB711" s="40"/>
      <c r="AC711" s="41"/>
      <c r="AD711" s="40"/>
      <c r="AE711" s="39"/>
      <c r="AF711" s="346"/>
      <c r="AG711" s="346"/>
      <c r="AH711" s="38"/>
      <c r="AI711" s="9"/>
      <c r="AJ711" s="349">
        <f>SUMPRODUCT(LEN($M711:$AA714)-LEN(SUBSTITUTE($M711:$AA714,"A", "")))</f>
        <v>0</v>
      </c>
      <c r="AK711" s="352">
        <f>SUMPRODUCT(LEN($AD711:$AD714)-LEN(SUBSTITUTE($AD711:$AD714,"A", "")))</f>
        <v>0</v>
      </c>
      <c r="AL711" s="335">
        <f>SUMPRODUCT(LEN($AC711:$AC714)-LEN(SUBSTITUTE($AC711:$AC714,"A", "")))</f>
        <v>0</v>
      </c>
      <c r="AM711" s="349">
        <f>SUMPRODUCT(LEN($M711:$AA714)-LEN(SUBSTITUTE($M711:$AA714,"S", "")))</f>
        <v>0</v>
      </c>
      <c r="AN711" s="352">
        <f>SUMPRODUCT(LEN($AD711:$AD714)-LEN(SUBSTITUTE($AD711:$AD714,"S", "")))</f>
        <v>0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0</v>
      </c>
      <c r="AT711" s="352">
        <f>SUMPRODUCT(LEN($AD711:$AD714)-LEN(SUBSTITUTE($AD711:$AD714,"G", "")))</f>
        <v>0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0.45" customHeight="1" thickBot="1" x14ac:dyDescent="0.25">
      <c r="B712" s="30"/>
      <c r="C712" s="339"/>
      <c r="D712" s="37"/>
      <c r="E712" s="36"/>
      <c r="F712" s="36"/>
      <c r="G712" s="35"/>
      <c r="H712" s="359"/>
      <c r="I712" s="343"/>
      <c r="J712" s="343"/>
      <c r="K712" s="343"/>
      <c r="L712" s="33" t="s">
        <v>122</v>
      </c>
      <c r="M712" s="34" t="s">
        <v>113</v>
      </c>
      <c r="N712" s="33" t="s">
        <v>121</v>
      </c>
      <c r="O712" s="32"/>
      <c r="P712" s="33" t="s">
        <v>120</v>
      </c>
      <c r="Q712" s="32"/>
      <c r="R712" s="33" t="s">
        <v>119</v>
      </c>
      <c r="S712" s="32"/>
      <c r="T712" s="33" t="s">
        <v>118</v>
      </c>
      <c r="U712" s="32"/>
      <c r="V712" s="33" t="s">
        <v>117</v>
      </c>
      <c r="W712" s="32"/>
      <c r="X712" s="33" t="s">
        <v>116</v>
      </c>
      <c r="Y712" s="32"/>
      <c r="Z712" s="33" t="s">
        <v>115</v>
      </c>
      <c r="AA712" s="32"/>
      <c r="AB712" s="31"/>
      <c r="AC712" s="32"/>
      <c r="AD712" s="31"/>
      <c r="AE712" s="22"/>
      <c r="AF712" s="347"/>
      <c r="AG712" s="347"/>
      <c r="AH712" s="21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0.45" customHeight="1" x14ac:dyDescent="0.2">
      <c r="B713" s="30"/>
      <c r="C713" s="340"/>
      <c r="D713" s="29"/>
      <c r="E713" s="28"/>
      <c r="F713" s="28"/>
      <c r="G713" s="27"/>
      <c r="H713" s="360"/>
      <c r="I713" s="344"/>
      <c r="J713" s="344"/>
      <c r="K713" s="344"/>
      <c r="L713" s="25" t="s">
        <v>114</v>
      </c>
      <c r="M713" s="26" t="s">
        <v>113</v>
      </c>
      <c r="N713" s="25" t="s">
        <v>112</v>
      </c>
      <c r="O713" s="24"/>
      <c r="P713" s="25" t="s">
        <v>111</v>
      </c>
      <c r="Q713" s="24"/>
      <c r="R713" s="25" t="s">
        <v>110</v>
      </c>
      <c r="S713" s="24"/>
      <c r="T713" s="25" t="s">
        <v>109</v>
      </c>
      <c r="U713" s="24"/>
      <c r="V713" s="25" t="s">
        <v>108</v>
      </c>
      <c r="W713" s="24"/>
      <c r="X713" s="25" t="s">
        <v>107</v>
      </c>
      <c r="Y713" s="24"/>
      <c r="Z713" s="25" t="s">
        <v>106</v>
      </c>
      <c r="AA713" s="24"/>
      <c r="AB713" s="23"/>
      <c r="AC713" s="24"/>
      <c r="AD713" s="23"/>
      <c r="AE713" s="22"/>
      <c r="AF713" s="347"/>
      <c r="AG713" s="347"/>
      <c r="AH713" s="21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1" customHeight="1" thickBot="1" x14ac:dyDescent="0.25">
      <c r="B714" s="20"/>
      <c r="C714" s="341"/>
      <c r="D714" s="19"/>
      <c r="E714" s="18"/>
      <c r="F714" s="18"/>
      <c r="G714" s="17"/>
      <c r="H714" s="361"/>
      <c r="I714" s="345"/>
      <c r="J714" s="345"/>
      <c r="K714" s="345"/>
      <c r="L714" s="15" t="s">
        <v>105</v>
      </c>
      <c r="M714" s="16"/>
      <c r="N714" s="15" t="s">
        <v>104</v>
      </c>
      <c r="O714" s="13"/>
      <c r="P714" s="15" t="s">
        <v>103</v>
      </c>
      <c r="Q714" s="13"/>
      <c r="R714" s="15" t="s">
        <v>102</v>
      </c>
      <c r="S714" s="13"/>
      <c r="T714" s="15">
        <v>20</v>
      </c>
      <c r="U714" s="13"/>
      <c r="V714" s="15" t="s">
        <v>101</v>
      </c>
      <c r="W714" s="13"/>
      <c r="X714" s="15" t="s">
        <v>100</v>
      </c>
      <c r="Y714" s="13"/>
      <c r="Z714" s="15" t="s">
        <v>99</v>
      </c>
      <c r="AA714" s="13"/>
      <c r="AB714" s="14"/>
      <c r="AC714" s="13"/>
      <c r="AD714" s="12"/>
      <c r="AE714" s="11"/>
      <c r="AF714" s="348"/>
      <c r="AG714" s="348"/>
      <c r="AH714" s="10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112" t="s">
        <v>170</v>
      </c>
      <c r="F715" s="111"/>
      <c r="G715" s="110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107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96">
        <v>160</v>
      </c>
      <c r="E716" s="369">
        <v>704.1</v>
      </c>
      <c r="F716" s="370"/>
      <c r="G716" s="371"/>
      <c r="H716" s="95" t="s">
        <v>139</v>
      </c>
      <c r="I716" s="94"/>
      <c r="J716" s="94"/>
      <c r="K716" s="93"/>
      <c r="L716" s="92"/>
      <c r="M716" s="88"/>
      <c r="N716" s="92"/>
      <c r="O716" s="89"/>
      <c r="P716" s="92"/>
      <c r="Q716" s="89"/>
      <c r="R716" s="92"/>
      <c r="S716" s="89"/>
      <c r="T716" s="92"/>
      <c r="U716" s="89"/>
      <c r="V716" s="92"/>
      <c r="W716" s="89"/>
      <c r="X716" s="92"/>
      <c r="Y716" s="89"/>
      <c r="Z716" s="92"/>
      <c r="AA716" s="91"/>
      <c r="AB716" s="90" t="s">
        <v>138</v>
      </c>
      <c r="AC716" s="89"/>
      <c r="AD716" s="89"/>
      <c r="AE716" s="88"/>
      <c r="AF716" s="87"/>
      <c r="AG716" s="87"/>
      <c r="AH716" s="67"/>
      <c r="AI716" s="86" t="s">
        <v>137</v>
      </c>
      <c r="AJ716" s="85">
        <f t="shared" ref="AJ716:BB716" si="94">SUM(AJ718:AJ729)</f>
        <v>2</v>
      </c>
      <c r="AK716" s="84">
        <f t="shared" si="94"/>
        <v>0</v>
      </c>
      <c r="AL716" s="83">
        <f t="shared" si="94"/>
        <v>0</v>
      </c>
      <c r="AM716" s="85">
        <f t="shared" si="94"/>
        <v>1</v>
      </c>
      <c r="AN716" s="84">
        <f t="shared" si="94"/>
        <v>0</v>
      </c>
      <c r="AO716" s="83">
        <f t="shared" si="94"/>
        <v>0</v>
      </c>
      <c r="AP716" s="85">
        <f t="shared" si="94"/>
        <v>0</v>
      </c>
      <c r="AQ716" s="84">
        <f t="shared" si="94"/>
        <v>0</v>
      </c>
      <c r="AR716" s="83">
        <f t="shared" si="94"/>
        <v>0</v>
      </c>
      <c r="AS716" s="85">
        <f t="shared" si="94"/>
        <v>0</v>
      </c>
      <c r="AT716" s="84">
        <f t="shared" si="94"/>
        <v>0</v>
      </c>
      <c r="AU716" s="83">
        <f t="shared" si="94"/>
        <v>0</v>
      </c>
      <c r="AV716" s="85">
        <f t="shared" si="94"/>
        <v>0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0</v>
      </c>
      <c r="BB716" s="80">
        <f t="shared" si="94"/>
        <v>0</v>
      </c>
      <c r="BC716" s="79" t="s">
        <v>136</v>
      </c>
      <c r="BF716" s="5">
        <f>SUM(AJ716:AL716)/$BG$5</f>
        <v>0.66666666666666663</v>
      </c>
      <c r="BG716" s="5">
        <f>SUM(AM716:AO716,AY716)/$BG$5</f>
        <v>0.33333333333333331</v>
      </c>
      <c r="BH716" s="5">
        <f>SUM(AP716:AR716,AZ716)/$BG$5</f>
        <v>0</v>
      </c>
      <c r="BI716" s="5">
        <f>SUM(AS716:AU716,BA716)/$BG$5</f>
        <v>0</v>
      </c>
      <c r="BJ716" s="5">
        <f>SUM(AV716:AX716,BB716)/$BG$5</f>
        <v>0</v>
      </c>
    </row>
    <row r="717" spans="2:62" ht="37.5" thickBot="1" x14ac:dyDescent="0.3">
      <c r="B717" s="78"/>
      <c r="C717" s="77"/>
      <c r="D717" s="76"/>
      <c r="E717" s="75"/>
      <c r="F717" s="75"/>
      <c r="G717" s="74"/>
      <c r="H717" s="73"/>
      <c r="I717" s="70"/>
      <c r="J717" s="70"/>
      <c r="K717" s="72"/>
      <c r="L717" s="70"/>
      <c r="M717" s="69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1"/>
      <c r="AC717" s="70"/>
      <c r="AD717" s="70"/>
      <c r="AE717" s="69"/>
      <c r="AF717" s="68"/>
      <c r="AG717" s="68"/>
      <c r="AH717" s="67"/>
      <c r="AI717" s="66" t="s">
        <v>135</v>
      </c>
      <c r="AJ717" s="65">
        <f t="shared" ref="AJ717:BB717" si="95">AJ716/3</f>
        <v>0.66666666666666663</v>
      </c>
      <c r="AK717" s="64">
        <f t="shared" si="95"/>
        <v>0</v>
      </c>
      <c r="AL717" s="63">
        <f t="shared" si="95"/>
        <v>0</v>
      </c>
      <c r="AM717" s="65">
        <f t="shared" si="95"/>
        <v>0.33333333333333331</v>
      </c>
      <c r="AN717" s="64">
        <f t="shared" si="95"/>
        <v>0</v>
      </c>
      <c r="AO717" s="63">
        <f t="shared" si="95"/>
        <v>0</v>
      </c>
      <c r="AP717" s="65">
        <f t="shared" si="95"/>
        <v>0</v>
      </c>
      <c r="AQ717" s="64">
        <f t="shared" si="95"/>
        <v>0</v>
      </c>
      <c r="AR717" s="63">
        <f t="shared" si="95"/>
        <v>0</v>
      </c>
      <c r="AS717" s="65">
        <f t="shared" si="95"/>
        <v>0</v>
      </c>
      <c r="AT717" s="64">
        <f t="shared" si="95"/>
        <v>0</v>
      </c>
      <c r="AU717" s="63">
        <f t="shared" si="95"/>
        <v>0</v>
      </c>
      <c r="AV717" s="65">
        <f t="shared" si="95"/>
        <v>0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</v>
      </c>
      <c r="BB717" s="60">
        <f t="shared" si="95"/>
        <v>0</v>
      </c>
      <c r="BC717" s="59" t="s">
        <v>134</v>
      </c>
    </row>
    <row r="718" spans="2:62" ht="20.45" customHeight="1" x14ac:dyDescent="0.2">
      <c r="B718" s="30"/>
      <c r="C718" s="338">
        <v>1</v>
      </c>
      <c r="D718" s="46"/>
      <c r="E718" s="45"/>
      <c r="F718" s="45"/>
      <c r="G718" s="44"/>
      <c r="H718" s="358" t="s">
        <v>183</v>
      </c>
      <c r="I718" s="342">
        <v>24</v>
      </c>
      <c r="J718" s="342">
        <v>10</v>
      </c>
      <c r="K718" s="342">
        <v>6</v>
      </c>
      <c r="L718" s="42" t="s">
        <v>131</v>
      </c>
      <c r="M718" s="43" t="s">
        <v>132</v>
      </c>
      <c r="N718" s="42" t="s">
        <v>129</v>
      </c>
      <c r="O718" s="41"/>
      <c r="P718" s="42" t="s">
        <v>128</v>
      </c>
      <c r="Q718" s="41"/>
      <c r="R718" s="42" t="s">
        <v>127</v>
      </c>
      <c r="S718" s="41"/>
      <c r="T718" s="42" t="s">
        <v>126</v>
      </c>
      <c r="U718" s="41"/>
      <c r="V718" s="42" t="s">
        <v>125</v>
      </c>
      <c r="W718" s="41"/>
      <c r="X718" s="42" t="s">
        <v>124</v>
      </c>
      <c r="Y718" s="41"/>
      <c r="Z718" s="42" t="s">
        <v>123</v>
      </c>
      <c r="AA718" s="41"/>
      <c r="AB718" s="40"/>
      <c r="AC718" s="41"/>
      <c r="AD718" s="40"/>
      <c r="AE718" s="58"/>
      <c r="AF718" s="346"/>
      <c r="AG718" s="346"/>
      <c r="AH718" s="38"/>
      <c r="AI718" s="9"/>
      <c r="AJ718" s="349">
        <f>SUMPRODUCT(LEN($M718:$AA721)-LEN(SUBSTITUTE($M718:$AA721,"A", "")))</f>
        <v>1</v>
      </c>
      <c r="AK718" s="352">
        <f>SUMPRODUCT(LEN($AD718:$AD721)-LEN(SUBSTITUTE($AD718:$AD721,"A", "")))</f>
        <v>0</v>
      </c>
      <c r="AL718" s="335">
        <f>SUMPRODUCT(LEN($AC718:$AC721)-LEN(SUBSTITUTE($AC718:$AC721,"A", "")))</f>
        <v>0</v>
      </c>
      <c r="AM718" s="349">
        <f>SUMPRODUCT(LEN($M718:$AA721)-LEN(SUBSTITUTE($M718:$AA721,"S", "")))</f>
        <v>1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0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0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0.45" customHeight="1" thickBot="1" x14ac:dyDescent="0.25">
      <c r="B719" s="30"/>
      <c r="C719" s="339"/>
      <c r="D719" s="37"/>
      <c r="E719" s="36"/>
      <c r="F719" s="36"/>
      <c r="G719" s="35"/>
      <c r="H719" s="359"/>
      <c r="I719" s="343"/>
      <c r="J719" s="343"/>
      <c r="K719" s="343"/>
      <c r="L719" s="33" t="s">
        <v>122</v>
      </c>
      <c r="M719" s="55" t="s">
        <v>130</v>
      </c>
      <c r="N719" s="33" t="s">
        <v>121</v>
      </c>
      <c r="O719" s="32"/>
      <c r="P719" s="33" t="s">
        <v>120</v>
      </c>
      <c r="Q719" s="32"/>
      <c r="R719" s="33" t="s">
        <v>119</v>
      </c>
      <c r="S719" s="32"/>
      <c r="T719" s="33" t="s">
        <v>118</v>
      </c>
      <c r="U719" s="32"/>
      <c r="V719" s="33" t="s">
        <v>117</v>
      </c>
      <c r="W719" s="32"/>
      <c r="X719" s="33" t="s">
        <v>116</v>
      </c>
      <c r="Y719" s="32"/>
      <c r="Z719" s="33" t="s">
        <v>115</v>
      </c>
      <c r="AA719" s="32"/>
      <c r="AB719" s="31"/>
      <c r="AC719" s="32"/>
      <c r="AD719" s="31"/>
      <c r="AE719" s="57"/>
      <c r="AF719" s="347"/>
      <c r="AG719" s="347"/>
      <c r="AH719" s="21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0.45" customHeight="1" x14ac:dyDescent="0.2">
      <c r="B720" s="30"/>
      <c r="C720" s="340"/>
      <c r="D720" s="29"/>
      <c r="E720" s="28"/>
      <c r="F720" s="28"/>
      <c r="G720" s="27"/>
      <c r="H720" s="360">
        <v>160</v>
      </c>
      <c r="I720" s="344"/>
      <c r="J720" s="344"/>
      <c r="K720" s="344"/>
      <c r="L720" s="25" t="s">
        <v>114</v>
      </c>
      <c r="M720" s="26" t="s">
        <v>113</v>
      </c>
      <c r="N720" s="25" t="s">
        <v>112</v>
      </c>
      <c r="O720" s="24"/>
      <c r="P720" s="25" t="s">
        <v>111</v>
      </c>
      <c r="Q720" s="24"/>
      <c r="R720" s="25" t="s">
        <v>110</v>
      </c>
      <c r="S720" s="24"/>
      <c r="T720" s="25" t="s">
        <v>109</v>
      </c>
      <c r="U720" s="24"/>
      <c r="V720" s="25" t="s">
        <v>108</v>
      </c>
      <c r="W720" s="24"/>
      <c r="X720" s="25" t="s">
        <v>107</v>
      </c>
      <c r="Y720" s="24"/>
      <c r="Z720" s="25" t="s">
        <v>106</v>
      </c>
      <c r="AA720" s="24"/>
      <c r="AB720" s="23"/>
      <c r="AC720" s="24"/>
      <c r="AD720" s="23"/>
      <c r="AE720" s="57"/>
      <c r="AF720" s="347"/>
      <c r="AG720" s="347"/>
      <c r="AH720" s="21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1" customHeight="1" thickBot="1" x14ac:dyDescent="0.25">
      <c r="B721" s="30"/>
      <c r="C721" s="355"/>
      <c r="D721" s="54"/>
      <c r="E721" s="53"/>
      <c r="F721" s="53"/>
      <c r="G721" s="52"/>
      <c r="H721" s="361"/>
      <c r="I721" s="356"/>
      <c r="J721" s="356"/>
      <c r="K721" s="356"/>
      <c r="L721" s="50" t="s">
        <v>105</v>
      </c>
      <c r="M721" s="116" t="s">
        <v>113</v>
      </c>
      <c r="N721" s="50" t="s">
        <v>104</v>
      </c>
      <c r="O721" s="49"/>
      <c r="P721" s="50" t="s">
        <v>103</v>
      </c>
      <c r="Q721" s="49"/>
      <c r="R721" s="50" t="s">
        <v>102</v>
      </c>
      <c r="S721" s="49"/>
      <c r="T721" s="50">
        <v>20</v>
      </c>
      <c r="U721" s="49"/>
      <c r="V721" s="50" t="s">
        <v>101</v>
      </c>
      <c r="W721" s="49"/>
      <c r="X721" s="50" t="s">
        <v>100</v>
      </c>
      <c r="Y721" s="49"/>
      <c r="Z721" s="50" t="s">
        <v>99</v>
      </c>
      <c r="AA721" s="49"/>
      <c r="AB721" s="14"/>
      <c r="AC721" s="49"/>
      <c r="AD721" s="14"/>
      <c r="AE721" s="56"/>
      <c r="AF721" s="357"/>
      <c r="AG721" s="357"/>
      <c r="AH721" s="47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0.45" customHeight="1" x14ac:dyDescent="0.2">
      <c r="B722" s="30"/>
      <c r="C722" s="338">
        <v>2</v>
      </c>
      <c r="D722" s="46"/>
      <c r="E722" s="45"/>
      <c r="F722" s="45"/>
      <c r="G722" s="44"/>
      <c r="H722" s="358"/>
      <c r="I722" s="342">
        <v>18</v>
      </c>
      <c r="J722" s="342">
        <v>6</v>
      </c>
      <c r="K722" s="342">
        <v>7</v>
      </c>
      <c r="L722" s="42" t="s">
        <v>131</v>
      </c>
      <c r="M722" s="43" t="s">
        <v>132</v>
      </c>
      <c r="N722" s="42" t="s">
        <v>129</v>
      </c>
      <c r="O722" s="41"/>
      <c r="P722" s="42" t="s">
        <v>128</v>
      </c>
      <c r="Q722" s="41"/>
      <c r="R722" s="42" t="s">
        <v>127</v>
      </c>
      <c r="S722" s="41"/>
      <c r="T722" s="42" t="s">
        <v>126</v>
      </c>
      <c r="U722" s="41"/>
      <c r="V722" s="42" t="s">
        <v>125</v>
      </c>
      <c r="W722" s="41"/>
      <c r="X722" s="42" t="s">
        <v>124</v>
      </c>
      <c r="Y722" s="41"/>
      <c r="Z722" s="42" t="s">
        <v>123</v>
      </c>
      <c r="AA722" s="41"/>
      <c r="AB722" s="40"/>
      <c r="AC722" s="41"/>
      <c r="AD722" s="40"/>
      <c r="AE722" s="39"/>
      <c r="AF722" s="346"/>
      <c r="AG722" s="346"/>
      <c r="AH722" s="38"/>
      <c r="AI722" s="9"/>
      <c r="AJ722" s="349">
        <f>SUMPRODUCT(LEN($M722:$AA725)-LEN(SUBSTITUTE($M722:$AA725,"A", "")))</f>
        <v>1</v>
      </c>
      <c r="AK722" s="352">
        <f>SUMPRODUCT(LEN($AD722:$AD725)-LEN(SUBSTITUTE($AD722:$AD725,"A", "")))</f>
        <v>0</v>
      </c>
      <c r="AL722" s="335">
        <f>SUMPRODUCT(LEN($AC722:$AC725)-LEN(SUBSTITUTE($AC722:$AC725,"A", "")))</f>
        <v>0</v>
      </c>
      <c r="AM722" s="349">
        <f>SUMPRODUCT(LEN($M722:$AA725)-LEN(SUBSTITUTE($M722:$AA725,"S", "")))</f>
        <v>0</v>
      </c>
      <c r="AN722" s="352">
        <f>SUMPRODUCT(LEN($AD722:$AD725)-LEN(SUBSTITUTE($AD722:$AD725,"S", "")))</f>
        <v>0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0</v>
      </c>
      <c r="AT722" s="352">
        <f>SUMPRODUCT(LEN($AD722:$AD725)-LEN(SUBSTITUTE($AD722:$AD725,"G", "")))</f>
        <v>0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0.45" customHeight="1" thickBot="1" x14ac:dyDescent="0.25">
      <c r="B723" s="30"/>
      <c r="C723" s="339"/>
      <c r="D723" s="37"/>
      <c r="E723" s="36"/>
      <c r="F723" s="36"/>
      <c r="G723" s="35"/>
      <c r="H723" s="359"/>
      <c r="I723" s="343"/>
      <c r="J723" s="343"/>
      <c r="K723" s="343"/>
      <c r="L723" s="33" t="s">
        <v>122</v>
      </c>
      <c r="M723" s="34" t="s">
        <v>113</v>
      </c>
      <c r="N723" s="33" t="s">
        <v>121</v>
      </c>
      <c r="O723" s="32"/>
      <c r="P723" s="33" t="s">
        <v>120</v>
      </c>
      <c r="Q723" s="32"/>
      <c r="R723" s="33" t="s">
        <v>119</v>
      </c>
      <c r="S723" s="32"/>
      <c r="T723" s="33" t="s">
        <v>118</v>
      </c>
      <c r="U723" s="32"/>
      <c r="V723" s="33" t="s">
        <v>117</v>
      </c>
      <c r="W723" s="32"/>
      <c r="X723" s="33" t="s">
        <v>116</v>
      </c>
      <c r="Y723" s="32"/>
      <c r="Z723" s="33" t="s">
        <v>115</v>
      </c>
      <c r="AA723" s="32"/>
      <c r="AB723" s="31"/>
      <c r="AC723" s="32"/>
      <c r="AD723" s="31"/>
      <c r="AE723" s="22"/>
      <c r="AF723" s="347"/>
      <c r="AG723" s="347"/>
      <c r="AH723" s="21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0.45" customHeight="1" x14ac:dyDescent="0.2">
      <c r="B724" s="30"/>
      <c r="C724" s="340"/>
      <c r="D724" s="29"/>
      <c r="E724" s="28"/>
      <c r="F724" s="28"/>
      <c r="G724" s="27"/>
      <c r="H724" s="360"/>
      <c r="I724" s="344"/>
      <c r="J724" s="344"/>
      <c r="K724" s="344"/>
      <c r="L724" s="25" t="s">
        <v>114</v>
      </c>
      <c r="M724" s="114"/>
      <c r="N724" s="25" t="s">
        <v>112</v>
      </c>
      <c r="O724" s="24"/>
      <c r="P724" s="25" t="s">
        <v>111</v>
      </c>
      <c r="Q724" s="24"/>
      <c r="R724" s="25" t="s">
        <v>110</v>
      </c>
      <c r="S724" s="24"/>
      <c r="T724" s="25" t="s">
        <v>109</v>
      </c>
      <c r="U724" s="24"/>
      <c r="V724" s="25" t="s">
        <v>108</v>
      </c>
      <c r="W724" s="24"/>
      <c r="X724" s="25" t="s">
        <v>107</v>
      </c>
      <c r="Y724" s="24"/>
      <c r="Z724" s="25" t="s">
        <v>106</v>
      </c>
      <c r="AA724" s="24"/>
      <c r="AB724" s="23"/>
      <c r="AC724" s="24"/>
      <c r="AD724" s="23"/>
      <c r="AE724" s="22"/>
      <c r="AF724" s="347"/>
      <c r="AG724" s="347"/>
      <c r="AH724" s="21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1" customHeight="1" thickBot="1" x14ac:dyDescent="0.25">
      <c r="B725" s="30"/>
      <c r="C725" s="355"/>
      <c r="D725" s="54"/>
      <c r="E725" s="53"/>
      <c r="F725" s="53"/>
      <c r="G725" s="52"/>
      <c r="H725" s="361"/>
      <c r="I725" s="356"/>
      <c r="J725" s="356"/>
      <c r="K725" s="356"/>
      <c r="L725" s="50" t="s">
        <v>105</v>
      </c>
      <c r="M725" s="51"/>
      <c r="N725" s="50" t="s">
        <v>104</v>
      </c>
      <c r="O725" s="49"/>
      <c r="P725" s="50" t="s">
        <v>103</v>
      </c>
      <c r="Q725" s="49"/>
      <c r="R725" s="50" t="s">
        <v>102</v>
      </c>
      <c r="S725" s="49"/>
      <c r="T725" s="50">
        <v>20</v>
      </c>
      <c r="U725" s="49"/>
      <c r="V725" s="50" t="s">
        <v>101</v>
      </c>
      <c r="W725" s="49"/>
      <c r="X725" s="50" t="s">
        <v>100</v>
      </c>
      <c r="Y725" s="49"/>
      <c r="Z725" s="50" t="s">
        <v>99</v>
      </c>
      <c r="AA725" s="49"/>
      <c r="AB725" s="14"/>
      <c r="AC725" s="49"/>
      <c r="AD725" s="14"/>
      <c r="AE725" s="48"/>
      <c r="AF725" s="357"/>
      <c r="AG725" s="357"/>
      <c r="AH725" s="47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0.45" customHeight="1" x14ac:dyDescent="0.2">
      <c r="B726" s="30"/>
      <c r="C726" s="338">
        <v>3</v>
      </c>
      <c r="D726" s="46"/>
      <c r="E726" s="45"/>
      <c r="F726" s="45"/>
      <c r="G726" s="44"/>
      <c r="H726" s="358"/>
      <c r="I726" s="342">
        <v>17</v>
      </c>
      <c r="J726" s="342">
        <v>8</v>
      </c>
      <c r="K726" s="342">
        <v>7</v>
      </c>
      <c r="L726" s="42" t="s">
        <v>131</v>
      </c>
      <c r="M726" s="115" t="s">
        <v>113</v>
      </c>
      <c r="N726" s="42" t="s">
        <v>129</v>
      </c>
      <c r="O726" s="41"/>
      <c r="P726" s="42" t="s">
        <v>128</v>
      </c>
      <c r="Q726" s="41"/>
      <c r="R726" s="42" t="s">
        <v>127</v>
      </c>
      <c r="S726" s="41"/>
      <c r="T726" s="42" t="s">
        <v>126</v>
      </c>
      <c r="U726" s="41"/>
      <c r="V726" s="42" t="s">
        <v>125</v>
      </c>
      <c r="W726" s="41"/>
      <c r="X726" s="42" t="s">
        <v>124</v>
      </c>
      <c r="Y726" s="41"/>
      <c r="Z726" s="42" t="s">
        <v>123</v>
      </c>
      <c r="AA726" s="41"/>
      <c r="AB726" s="40"/>
      <c r="AC726" s="41"/>
      <c r="AD726" s="40"/>
      <c r="AE726" s="39"/>
      <c r="AF726" s="346"/>
      <c r="AG726" s="346"/>
      <c r="AH726" s="38"/>
      <c r="AI726" s="9"/>
      <c r="AJ726" s="349">
        <f>SUMPRODUCT(LEN($M726:$AA729)-LEN(SUBSTITUTE($M726:$AA729,"A", "")))</f>
        <v>0</v>
      </c>
      <c r="AK726" s="352">
        <f>SUMPRODUCT(LEN($AD726:$AD729)-LEN(SUBSTITUTE($AD726:$AD729,"A", "")))</f>
        <v>0</v>
      </c>
      <c r="AL726" s="335">
        <f>SUMPRODUCT(LEN($AC726:$AC729)-LEN(SUBSTITUTE($AC726:$AC729,"A", "")))</f>
        <v>0</v>
      </c>
      <c r="AM726" s="349">
        <f>SUMPRODUCT(LEN($M726:$AA729)-LEN(SUBSTITUTE($M726:$AA729,"S", "")))</f>
        <v>0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0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0</v>
      </c>
      <c r="AT726" s="352">
        <f>SUMPRODUCT(LEN($AD726:$AD729)-LEN(SUBSTITUTE($AD726:$AD729,"G", "")))</f>
        <v>0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0.45" customHeight="1" thickBot="1" x14ac:dyDescent="0.25">
      <c r="B727" s="30"/>
      <c r="C727" s="339"/>
      <c r="D727" s="37"/>
      <c r="E727" s="36"/>
      <c r="F727" s="36"/>
      <c r="G727" s="35"/>
      <c r="H727" s="359"/>
      <c r="I727" s="343"/>
      <c r="J727" s="343"/>
      <c r="K727" s="343"/>
      <c r="L727" s="33" t="s">
        <v>122</v>
      </c>
      <c r="M727" s="55"/>
      <c r="N727" s="33" t="s">
        <v>121</v>
      </c>
      <c r="O727" s="32"/>
      <c r="P727" s="33" t="s">
        <v>120</v>
      </c>
      <c r="Q727" s="32"/>
      <c r="R727" s="33" t="s">
        <v>119</v>
      </c>
      <c r="S727" s="32"/>
      <c r="T727" s="33" t="s">
        <v>118</v>
      </c>
      <c r="U727" s="32"/>
      <c r="V727" s="33" t="s">
        <v>117</v>
      </c>
      <c r="W727" s="32"/>
      <c r="X727" s="33" t="s">
        <v>116</v>
      </c>
      <c r="Y727" s="32"/>
      <c r="Z727" s="33" t="s">
        <v>115</v>
      </c>
      <c r="AA727" s="32"/>
      <c r="AB727" s="31"/>
      <c r="AC727" s="32"/>
      <c r="AD727" s="31"/>
      <c r="AE727" s="22"/>
      <c r="AF727" s="347"/>
      <c r="AG727" s="347"/>
      <c r="AH727" s="21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0.45" customHeight="1" x14ac:dyDescent="0.2">
      <c r="B728" s="30"/>
      <c r="C728" s="340"/>
      <c r="D728" s="29"/>
      <c r="E728" s="28"/>
      <c r="F728" s="28"/>
      <c r="G728" s="27"/>
      <c r="H728" s="360"/>
      <c r="I728" s="344"/>
      <c r="J728" s="344"/>
      <c r="K728" s="344"/>
      <c r="L728" s="25" t="s">
        <v>114</v>
      </c>
      <c r="M728" s="114"/>
      <c r="N728" s="25" t="s">
        <v>112</v>
      </c>
      <c r="O728" s="24"/>
      <c r="P728" s="25" t="s">
        <v>111</v>
      </c>
      <c r="Q728" s="24"/>
      <c r="R728" s="25" t="s">
        <v>110</v>
      </c>
      <c r="S728" s="24"/>
      <c r="T728" s="25" t="s">
        <v>109</v>
      </c>
      <c r="U728" s="24"/>
      <c r="V728" s="25" t="s">
        <v>108</v>
      </c>
      <c r="W728" s="24"/>
      <c r="X728" s="25" t="s">
        <v>107</v>
      </c>
      <c r="Y728" s="24"/>
      <c r="Z728" s="25" t="s">
        <v>106</v>
      </c>
      <c r="AA728" s="24"/>
      <c r="AB728" s="23"/>
      <c r="AC728" s="24"/>
      <c r="AD728" s="23"/>
      <c r="AE728" s="22"/>
      <c r="AF728" s="347"/>
      <c r="AG728" s="347"/>
      <c r="AH728" s="21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1" customHeight="1" thickBot="1" x14ac:dyDescent="0.25">
      <c r="B729" s="20"/>
      <c r="C729" s="341"/>
      <c r="D729" s="19"/>
      <c r="E729" s="18"/>
      <c r="F729" s="18"/>
      <c r="G729" s="17"/>
      <c r="H729" s="361"/>
      <c r="I729" s="345"/>
      <c r="J729" s="345"/>
      <c r="K729" s="345"/>
      <c r="L729" s="15" t="s">
        <v>105</v>
      </c>
      <c r="M729" s="16"/>
      <c r="N729" s="15" t="s">
        <v>104</v>
      </c>
      <c r="O729" s="13"/>
      <c r="P729" s="15" t="s">
        <v>103</v>
      </c>
      <c r="Q729" s="13"/>
      <c r="R729" s="15" t="s">
        <v>102</v>
      </c>
      <c r="S729" s="13"/>
      <c r="T729" s="15">
        <v>20</v>
      </c>
      <c r="U729" s="13"/>
      <c r="V729" s="15" t="s">
        <v>101</v>
      </c>
      <c r="W729" s="13"/>
      <c r="X729" s="15" t="s">
        <v>100</v>
      </c>
      <c r="Y729" s="13"/>
      <c r="Z729" s="15" t="s">
        <v>99</v>
      </c>
      <c r="AA729" s="13"/>
      <c r="AB729" s="14"/>
      <c r="AC729" s="13"/>
      <c r="AD729" s="12"/>
      <c r="AE729" s="11"/>
      <c r="AF729" s="348"/>
      <c r="AG729" s="348"/>
      <c r="AH729" s="10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112" t="s">
        <v>170</v>
      </c>
      <c r="F730" s="111"/>
      <c r="G730" s="110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107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96">
        <v>160</v>
      </c>
      <c r="E731" s="369">
        <v>564.85</v>
      </c>
      <c r="F731" s="370"/>
      <c r="G731" s="371"/>
      <c r="H731" s="95" t="s">
        <v>139</v>
      </c>
      <c r="I731" s="94"/>
      <c r="J731" s="94"/>
      <c r="K731" s="93"/>
      <c r="L731" s="92"/>
      <c r="M731" s="88"/>
      <c r="N731" s="92"/>
      <c r="O731" s="89"/>
      <c r="P731" s="92"/>
      <c r="Q731" s="89"/>
      <c r="R731" s="92"/>
      <c r="S731" s="89"/>
      <c r="T731" s="92"/>
      <c r="U731" s="89"/>
      <c r="V731" s="92"/>
      <c r="W731" s="89"/>
      <c r="X731" s="92"/>
      <c r="Y731" s="89"/>
      <c r="Z731" s="92"/>
      <c r="AA731" s="91"/>
      <c r="AB731" s="90" t="s">
        <v>138</v>
      </c>
      <c r="AC731" s="89"/>
      <c r="AD731" s="89"/>
      <c r="AE731" s="88"/>
      <c r="AF731" s="87"/>
      <c r="AG731" s="87"/>
      <c r="AH731" s="67"/>
      <c r="AI731" s="86" t="s">
        <v>137</v>
      </c>
      <c r="AJ731" s="85">
        <f t="shared" ref="AJ731:BB731" si="96">SUM(AJ733:AJ744)</f>
        <v>2</v>
      </c>
      <c r="AK731" s="84">
        <f t="shared" si="96"/>
        <v>0</v>
      </c>
      <c r="AL731" s="83">
        <f t="shared" si="96"/>
        <v>0</v>
      </c>
      <c r="AM731" s="85">
        <f t="shared" si="96"/>
        <v>0</v>
      </c>
      <c r="AN731" s="84">
        <f t="shared" si="96"/>
        <v>0</v>
      </c>
      <c r="AO731" s="83">
        <f t="shared" si="96"/>
        <v>0</v>
      </c>
      <c r="AP731" s="85">
        <f t="shared" si="96"/>
        <v>0</v>
      </c>
      <c r="AQ731" s="84">
        <f t="shared" si="96"/>
        <v>0</v>
      </c>
      <c r="AR731" s="83">
        <f t="shared" si="96"/>
        <v>0</v>
      </c>
      <c r="AS731" s="85">
        <f t="shared" si="96"/>
        <v>0</v>
      </c>
      <c r="AT731" s="84">
        <f t="shared" si="96"/>
        <v>0</v>
      </c>
      <c r="AU731" s="83">
        <f t="shared" si="96"/>
        <v>0</v>
      </c>
      <c r="AV731" s="85">
        <f t="shared" si="96"/>
        <v>0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0.66666666666666663</v>
      </c>
      <c r="BG731" s="5">
        <f>SUM(AM731:AO731,AY731)/$BG$5</f>
        <v>0</v>
      </c>
      <c r="BH731" s="5">
        <f>SUM(AP731:AR731,AZ731)/$BG$5</f>
        <v>0</v>
      </c>
      <c r="BI731" s="5">
        <f>SUM(AS731:AU731,BA731)/$BG$5</f>
        <v>0</v>
      </c>
      <c r="BJ731" s="5">
        <f>SUM(AV731:AX731,BB731)/$BG$5</f>
        <v>0</v>
      </c>
    </row>
    <row r="732" spans="2:62" ht="37.5" thickBot="1" x14ac:dyDescent="0.3">
      <c r="B732" s="78"/>
      <c r="C732" s="77"/>
      <c r="D732" s="76"/>
      <c r="E732" s="75"/>
      <c r="F732" s="75"/>
      <c r="G732" s="74"/>
      <c r="H732" s="73"/>
      <c r="I732" s="70"/>
      <c r="J732" s="70"/>
      <c r="K732" s="72"/>
      <c r="L732" s="70"/>
      <c r="M732" s="69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1"/>
      <c r="AC732" s="70"/>
      <c r="AD732" s="70"/>
      <c r="AE732" s="69"/>
      <c r="AF732" s="68"/>
      <c r="AG732" s="68"/>
      <c r="AH732" s="67"/>
      <c r="AI732" s="66" t="s">
        <v>135</v>
      </c>
      <c r="AJ732" s="65">
        <f t="shared" ref="AJ732:BB732" si="97">AJ731/3</f>
        <v>0.66666666666666663</v>
      </c>
      <c r="AK732" s="64">
        <f t="shared" si="97"/>
        <v>0</v>
      </c>
      <c r="AL732" s="63">
        <f t="shared" si="97"/>
        <v>0</v>
      </c>
      <c r="AM732" s="65">
        <f t="shared" si="97"/>
        <v>0</v>
      </c>
      <c r="AN732" s="64">
        <f t="shared" si="97"/>
        <v>0</v>
      </c>
      <c r="AO732" s="63">
        <f t="shared" si="97"/>
        <v>0</v>
      </c>
      <c r="AP732" s="65">
        <f t="shared" si="97"/>
        <v>0</v>
      </c>
      <c r="AQ732" s="64">
        <f t="shared" si="97"/>
        <v>0</v>
      </c>
      <c r="AR732" s="63">
        <f t="shared" si="97"/>
        <v>0</v>
      </c>
      <c r="AS732" s="65">
        <f t="shared" si="97"/>
        <v>0</v>
      </c>
      <c r="AT732" s="64">
        <f t="shared" si="97"/>
        <v>0</v>
      </c>
      <c r="AU732" s="63">
        <f t="shared" si="97"/>
        <v>0</v>
      </c>
      <c r="AV732" s="65">
        <f t="shared" si="97"/>
        <v>0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0.45" customHeight="1" x14ac:dyDescent="0.2">
      <c r="B733" s="30"/>
      <c r="C733" s="338">
        <v>1</v>
      </c>
      <c r="D733" s="46"/>
      <c r="E733" s="45"/>
      <c r="F733" s="45"/>
      <c r="G733" s="44"/>
      <c r="H733" s="358" t="s">
        <v>133</v>
      </c>
      <c r="I733" s="342">
        <v>13</v>
      </c>
      <c r="J733" s="342">
        <v>7</v>
      </c>
      <c r="K733" s="342" t="s">
        <v>95</v>
      </c>
      <c r="L733" s="42" t="s">
        <v>131</v>
      </c>
      <c r="M733" s="43"/>
      <c r="N733" s="42" t="s">
        <v>129</v>
      </c>
      <c r="O733" s="41"/>
      <c r="P733" s="42" t="s">
        <v>128</v>
      </c>
      <c r="Q733" s="41"/>
      <c r="R733" s="42" t="s">
        <v>127</v>
      </c>
      <c r="S733" s="41"/>
      <c r="T733" s="42" t="s">
        <v>126</v>
      </c>
      <c r="U733" s="41"/>
      <c r="V733" s="42" t="s">
        <v>125</v>
      </c>
      <c r="W733" s="41"/>
      <c r="X733" s="42" t="s">
        <v>124</v>
      </c>
      <c r="Y733" s="41"/>
      <c r="Z733" s="42" t="s">
        <v>123</v>
      </c>
      <c r="AA733" s="41"/>
      <c r="AB733" s="40"/>
      <c r="AC733" s="41"/>
      <c r="AD733" s="40"/>
      <c r="AE733" s="58"/>
      <c r="AF733" s="346"/>
      <c r="AG733" s="346"/>
      <c r="AH733" s="38"/>
      <c r="AI733" s="9"/>
      <c r="AJ733" s="349">
        <f>SUMPRODUCT(LEN($M733:$AA736)-LEN(SUBSTITUTE($M733:$AA736,"A", "")))</f>
        <v>0</v>
      </c>
      <c r="AK733" s="352">
        <f>SUMPRODUCT(LEN($AD733:$AD736)-LEN(SUBSTITUTE($AD733:$AD736,"A", "")))</f>
        <v>0</v>
      </c>
      <c r="AL733" s="335">
        <f>SUMPRODUCT(LEN($AC733:$AC736)-LEN(SUBSTITUTE($AC733:$AC736,"A", "")))</f>
        <v>0</v>
      </c>
      <c r="AM733" s="349">
        <f>SUMPRODUCT(LEN($M733:$AA736)-LEN(SUBSTITUTE($M733:$AA736,"S", "")))</f>
        <v>0</v>
      </c>
      <c r="AN733" s="352">
        <f>SUMPRODUCT(LEN($AD733:$AD736)-LEN(SUBSTITUTE($AD733:$AD736,"S", "")))</f>
        <v>0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0</v>
      </c>
      <c r="AT733" s="352">
        <f>SUMPRODUCT(LEN($AD733:$AD736)-LEN(SUBSTITUTE($AD733:$AD736,"G", "")))</f>
        <v>0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1" customHeight="1" thickBot="1" x14ac:dyDescent="0.25">
      <c r="B734" s="30"/>
      <c r="C734" s="339"/>
      <c r="D734" s="37"/>
      <c r="E734" s="36"/>
      <c r="F734" s="36"/>
      <c r="G734" s="35"/>
      <c r="H734" s="359"/>
      <c r="I734" s="343"/>
      <c r="J734" s="343"/>
      <c r="K734" s="343"/>
      <c r="L734" s="33" t="s">
        <v>122</v>
      </c>
      <c r="M734" s="55"/>
      <c r="N734" s="33" t="s">
        <v>121</v>
      </c>
      <c r="O734" s="32"/>
      <c r="P734" s="33" t="s">
        <v>120</v>
      </c>
      <c r="Q734" s="32"/>
      <c r="R734" s="33" t="s">
        <v>119</v>
      </c>
      <c r="S734" s="32"/>
      <c r="T734" s="33" t="s">
        <v>118</v>
      </c>
      <c r="U734" s="32"/>
      <c r="V734" s="33" t="s">
        <v>117</v>
      </c>
      <c r="W734" s="32"/>
      <c r="X734" s="33" t="s">
        <v>116</v>
      </c>
      <c r="Y734" s="32"/>
      <c r="Z734" s="33" t="s">
        <v>115</v>
      </c>
      <c r="AA734" s="32"/>
      <c r="AB734" s="31"/>
      <c r="AC734" s="32"/>
      <c r="AD734" s="31"/>
      <c r="AE734" s="57"/>
      <c r="AF734" s="347"/>
      <c r="AG734" s="347"/>
      <c r="AH734" s="21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0.45" customHeight="1" x14ac:dyDescent="0.2">
      <c r="B735" s="30"/>
      <c r="C735" s="340"/>
      <c r="D735" s="29"/>
      <c r="E735" s="28"/>
      <c r="F735" s="28"/>
      <c r="G735" s="27"/>
      <c r="H735" s="360">
        <v>160</v>
      </c>
      <c r="I735" s="344"/>
      <c r="J735" s="344"/>
      <c r="K735" s="344"/>
      <c r="L735" s="25" t="s">
        <v>114</v>
      </c>
      <c r="M735" s="114"/>
      <c r="N735" s="25" t="s">
        <v>112</v>
      </c>
      <c r="O735" s="24"/>
      <c r="P735" s="25" t="s">
        <v>111</v>
      </c>
      <c r="Q735" s="24"/>
      <c r="R735" s="25" t="s">
        <v>110</v>
      </c>
      <c r="S735" s="24"/>
      <c r="T735" s="25" t="s">
        <v>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 </c>
      <c r="AA735" s="24"/>
      <c r="AB735" s="23"/>
      <c r="AC735" s="24"/>
      <c r="AD735" s="23"/>
      <c r="AE735" s="57"/>
      <c r="AF735" s="347"/>
      <c r="AG735" s="347"/>
      <c r="AH735" s="21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1" customHeight="1" thickBot="1" x14ac:dyDescent="0.25">
      <c r="B736" s="30"/>
      <c r="C736" s="355"/>
      <c r="D736" s="54"/>
      <c r="E736" s="53"/>
      <c r="F736" s="53"/>
      <c r="G736" s="52"/>
      <c r="H736" s="361"/>
      <c r="I736" s="356"/>
      <c r="J736" s="356"/>
      <c r="K736" s="356"/>
      <c r="L736" s="50" t="s">
        <v>105</v>
      </c>
      <c r="M736" s="51"/>
      <c r="N736" s="50" t="s">
        <v>104</v>
      </c>
      <c r="O736" s="49"/>
      <c r="P736" s="50" t="s">
        <v>103</v>
      </c>
      <c r="Q736" s="49"/>
      <c r="R736" s="50" t="s">
        <v>102</v>
      </c>
      <c r="S736" s="49"/>
      <c r="T736" s="50">
        <v>20</v>
      </c>
      <c r="U736" s="49"/>
      <c r="V736" s="50" t="s">
        <v>101</v>
      </c>
      <c r="W736" s="49"/>
      <c r="X736" s="50" t="s">
        <v>100</v>
      </c>
      <c r="Y736" s="49"/>
      <c r="Z736" s="50" t="s">
        <v>99</v>
      </c>
      <c r="AA736" s="49"/>
      <c r="AB736" s="14"/>
      <c r="AC736" s="49"/>
      <c r="AD736" s="14"/>
      <c r="AE736" s="56"/>
      <c r="AF736" s="357"/>
      <c r="AG736" s="357"/>
      <c r="AH736" s="47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0.45" customHeight="1" x14ac:dyDescent="0.2">
      <c r="B737" s="30"/>
      <c r="C737" s="338">
        <v>2</v>
      </c>
      <c r="D737" s="46"/>
      <c r="E737" s="45"/>
      <c r="F737" s="45"/>
      <c r="G737" s="44"/>
      <c r="H737" s="358"/>
      <c r="I737" s="342">
        <v>16</v>
      </c>
      <c r="J737" s="342">
        <v>8</v>
      </c>
      <c r="K737" s="342">
        <v>6</v>
      </c>
      <c r="L737" s="42" t="s">
        <v>131</v>
      </c>
      <c r="M737" s="43" t="s">
        <v>132</v>
      </c>
      <c r="N737" s="42" t="s">
        <v>129</v>
      </c>
      <c r="O737" s="41"/>
      <c r="P737" s="42" t="s">
        <v>128</v>
      </c>
      <c r="Q737" s="41"/>
      <c r="R737" s="42" t="s">
        <v>127</v>
      </c>
      <c r="S737" s="41"/>
      <c r="T737" s="42" t="s">
        <v>126</v>
      </c>
      <c r="U737" s="41"/>
      <c r="V737" s="42" t="s">
        <v>125</v>
      </c>
      <c r="W737" s="41"/>
      <c r="X737" s="42" t="s">
        <v>124</v>
      </c>
      <c r="Y737" s="41"/>
      <c r="Z737" s="42" t="s">
        <v>123</v>
      </c>
      <c r="AA737" s="41"/>
      <c r="AB737" s="40"/>
      <c r="AC737" s="41"/>
      <c r="AD737" s="40"/>
      <c r="AE737" s="39"/>
      <c r="AF737" s="346"/>
      <c r="AG737" s="346"/>
      <c r="AH737" s="38"/>
      <c r="AI737" s="9"/>
      <c r="AJ737" s="349">
        <f>SUMPRODUCT(LEN($M737:$AA740)-LEN(SUBSTITUTE($M737:$AA740,"A", "")))</f>
        <v>1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0</v>
      </c>
      <c r="AN737" s="352">
        <f>SUMPRODUCT(LEN($AD737:$AD740)-LEN(SUBSTITUTE($AD737:$AD740,"S", "")))</f>
        <v>0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0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1" customHeight="1" thickBot="1" x14ac:dyDescent="0.25">
      <c r="B738" s="30"/>
      <c r="C738" s="339"/>
      <c r="D738" s="37"/>
      <c r="E738" s="36"/>
      <c r="F738" s="36"/>
      <c r="G738" s="35"/>
      <c r="H738" s="359"/>
      <c r="I738" s="343"/>
      <c r="J738" s="343"/>
      <c r="K738" s="343"/>
      <c r="L738" s="33" t="s">
        <v>122</v>
      </c>
      <c r="M738" s="34" t="s">
        <v>113</v>
      </c>
      <c r="N738" s="33" t="s">
        <v>121</v>
      </c>
      <c r="O738" s="32"/>
      <c r="P738" s="33" t="s">
        <v>120</v>
      </c>
      <c r="Q738" s="32"/>
      <c r="R738" s="33" t="s">
        <v>119</v>
      </c>
      <c r="S738" s="32"/>
      <c r="T738" s="33" t="s">
        <v>118</v>
      </c>
      <c r="U738" s="32"/>
      <c r="V738" s="33" t="s">
        <v>117</v>
      </c>
      <c r="W738" s="32"/>
      <c r="X738" s="33" t="s">
        <v>116</v>
      </c>
      <c r="Y738" s="32"/>
      <c r="Z738" s="33" t="s">
        <v>115</v>
      </c>
      <c r="AA738" s="32"/>
      <c r="AB738" s="31"/>
      <c r="AC738" s="32"/>
      <c r="AD738" s="31"/>
      <c r="AE738" s="22"/>
      <c r="AF738" s="347"/>
      <c r="AG738" s="347"/>
      <c r="AH738" s="21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0.45" customHeight="1" x14ac:dyDescent="0.2">
      <c r="B739" s="30"/>
      <c r="C739" s="340"/>
      <c r="D739" s="29"/>
      <c r="E739" s="28"/>
      <c r="F739" s="28"/>
      <c r="G739" s="27"/>
      <c r="H739" s="360"/>
      <c r="I739" s="344"/>
      <c r="J739" s="344"/>
      <c r="K739" s="344"/>
      <c r="L739" s="25" t="s">
        <v>114</v>
      </c>
      <c r="M739" s="114"/>
      <c r="N739" s="25" t="s">
        <v>112</v>
      </c>
      <c r="O739" s="24"/>
      <c r="P739" s="25" t="s">
        <v>111</v>
      </c>
      <c r="Q739" s="24"/>
      <c r="R739" s="25" t="s">
        <v>110</v>
      </c>
      <c r="S739" s="24"/>
      <c r="T739" s="25" t="s">
        <v>109</v>
      </c>
      <c r="U739" s="24"/>
      <c r="V739" s="25" t="s">
        <v>108</v>
      </c>
      <c r="W739" s="24"/>
      <c r="X739" s="25" t="s">
        <v>107</v>
      </c>
      <c r="Y739" s="24"/>
      <c r="Z739" s="25" t="s">
        <v>106</v>
      </c>
      <c r="AA739" s="24"/>
      <c r="AB739" s="23"/>
      <c r="AC739" s="24"/>
      <c r="AD739" s="23"/>
      <c r="AE739" s="22"/>
      <c r="AF739" s="347"/>
      <c r="AG739" s="347"/>
      <c r="AH739" s="21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1" customHeight="1" thickBot="1" x14ac:dyDescent="0.25">
      <c r="B740" s="30"/>
      <c r="C740" s="355"/>
      <c r="D740" s="54"/>
      <c r="E740" s="53"/>
      <c r="F740" s="53"/>
      <c r="G740" s="52"/>
      <c r="H740" s="361"/>
      <c r="I740" s="356"/>
      <c r="J740" s="356"/>
      <c r="K740" s="356"/>
      <c r="L740" s="50" t="s">
        <v>105</v>
      </c>
      <c r="M740" s="51"/>
      <c r="N740" s="50" t="s">
        <v>104</v>
      </c>
      <c r="O740" s="49"/>
      <c r="P740" s="50" t="s">
        <v>103</v>
      </c>
      <c r="Q740" s="49"/>
      <c r="R740" s="50" t="s">
        <v>102</v>
      </c>
      <c r="S740" s="49"/>
      <c r="T740" s="50">
        <v>20</v>
      </c>
      <c r="U740" s="49"/>
      <c r="V740" s="50" t="s">
        <v>101</v>
      </c>
      <c r="W740" s="49"/>
      <c r="X740" s="50" t="s">
        <v>100</v>
      </c>
      <c r="Y740" s="49"/>
      <c r="Z740" s="50" t="s">
        <v>99</v>
      </c>
      <c r="AA740" s="49"/>
      <c r="AB740" s="14"/>
      <c r="AC740" s="49"/>
      <c r="AD740" s="14"/>
      <c r="AE740" s="48"/>
      <c r="AF740" s="357"/>
      <c r="AG740" s="357"/>
      <c r="AH740" s="47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0.45" customHeight="1" x14ac:dyDescent="0.2">
      <c r="B741" s="30"/>
      <c r="C741" s="338">
        <v>3</v>
      </c>
      <c r="D741" s="46"/>
      <c r="E741" s="45"/>
      <c r="F741" s="45"/>
      <c r="G741" s="44"/>
      <c r="H741" s="358"/>
      <c r="I741" s="342">
        <v>17</v>
      </c>
      <c r="J741" s="342">
        <v>8</v>
      </c>
      <c r="K741" s="342">
        <v>6</v>
      </c>
      <c r="L741" s="42" t="s">
        <v>131</v>
      </c>
      <c r="M741" s="43" t="s">
        <v>132</v>
      </c>
      <c r="N741" s="42" t="s">
        <v>129</v>
      </c>
      <c r="O741" s="41"/>
      <c r="P741" s="42" t="s">
        <v>128</v>
      </c>
      <c r="Q741" s="41"/>
      <c r="R741" s="42" t="s">
        <v>127</v>
      </c>
      <c r="S741" s="41"/>
      <c r="T741" s="42" t="s">
        <v>126</v>
      </c>
      <c r="U741" s="41"/>
      <c r="V741" s="42" t="s">
        <v>125</v>
      </c>
      <c r="W741" s="41"/>
      <c r="X741" s="42" t="s">
        <v>124</v>
      </c>
      <c r="Y741" s="41"/>
      <c r="Z741" s="42" t="s">
        <v>123</v>
      </c>
      <c r="AA741" s="41"/>
      <c r="AB741" s="40"/>
      <c r="AC741" s="41"/>
      <c r="AD741" s="40"/>
      <c r="AE741" s="39"/>
      <c r="AF741" s="346"/>
      <c r="AG741" s="346"/>
      <c r="AH741" s="38"/>
      <c r="AI741" s="9"/>
      <c r="AJ741" s="349">
        <f>SUMPRODUCT(LEN($M741:$AA744)-LEN(SUBSTITUTE($M741:$AA744,"A", "")))</f>
        <v>1</v>
      </c>
      <c r="AK741" s="352">
        <f>SUMPRODUCT(LEN($AD741:$AD744)-LEN(SUBSTITUTE($AD741:$AD744,"A", "")))</f>
        <v>0</v>
      </c>
      <c r="AL741" s="335">
        <f>SUMPRODUCT(LEN($AC741:$AC744)-LEN(SUBSTITUTE($AC741:$AC744,"A", "")))</f>
        <v>0</v>
      </c>
      <c r="AM741" s="349">
        <f>SUMPRODUCT(LEN($M741:$AA744)-LEN(SUBSTITUTE($M741:$AA744,"S", "")))</f>
        <v>0</v>
      </c>
      <c r="AN741" s="352">
        <f>SUMPRODUCT(LEN($AD741:$AD744)-LEN(SUBSTITUTE($AD741:$AD744,"S", "")))</f>
        <v>0</v>
      </c>
      <c r="AO741" s="335">
        <f>SUMPRODUCT(LEN($AC741:$AC744)-LEN(SUBSTITUTE($AC741:$AC744,"S", "")))</f>
        <v>0</v>
      </c>
      <c r="AP741" s="349">
        <f>SUMPRODUCT(LEN($M741:$AA744)-LEN(SUBSTITUTE($M741:$AA744,"F", "")))</f>
        <v>0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0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1" customHeight="1" thickBot="1" x14ac:dyDescent="0.25">
      <c r="B742" s="30"/>
      <c r="C742" s="339"/>
      <c r="D742" s="37"/>
      <c r="E742" s="36"/>
      <c r="F742" s="36"/>
      <c r="G742" s="35"/>
      <c r="H742" s="359"/>
      <c r="I742" s="343"/>
      <c r="J742" s="343"/>
      <c r="K742" s="343"/>
      <c r="L742" s="33" t="s">
        <v>122</v>
      </c>
      <c r="M742" s="34" t="s">
        <v>113</v>
      </c>
      <c r="N742" s="33" t="s">
        <v>121</v>
      </c>
      <c r="O742" s="32"/>
      <c r="P742" s="33" t="s">
        <v>120</v>
      </c>
      <c r="Q742" s="32"/>
      <c r="R742" s="33" t="s">
        <v>119</v>
      </c>
      <c r="S742" s="32"/>
      <c r="T742" s="33" t="s">
        <v>118</v>
      </c>
      <c r="U742" s="32"/>
      <c r="V742" s="33" t="s">
        <v>117</v>
      </c>
      <c r="W742" s="32"/>
      <c r="X742" s="33" t="s">
        <v>116</v>
      </c>
      <c r="Y742" s="32"/>
      <c r="Z742" s="33" t="s">
        <v>115</v>
      </c>
      <c r="AA742" s="32"/>
      <c r="AB742" s="31"/>
      <c r="AC742" s="32"/>
      <c r="AD742" s="31"/>
      <c r="AE742" s="22"/>
      <c r="AF742" s="347"/>
      <c r="AG742" s="347"/>
      <c r="AH742" s="21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0.45" customHeight="1" x14ac:dyDescent="0.2">
      <c r="B743" s="30"/>
      <c r="C743" s="340"/>
      <c r="D743" s="29"/>
      <c r="E743" s="28"/>
      <c r="F743" s="28"/>
      <c r="G743" s="27"/>
      <c r="H743" s="360"/>
      <c r="I743" s="344"/>
      <c r="J743" s="344"/>
      <c r="K743" s="344"/>
      <c r="L743" s="25" t="s">
        <v>114</v>
      </c>
      <c r="M743" s="114"/>
      <c r="N743" s="25" t="s">
        <v>112</v>
      </c>
      <c r="O743" s="24"/>
      <c r="P743" s="25" t="s">
        <v>111</v>
      </c>
      <c r="Q743" s="24"/>
      <c r="R743" s="25" t="s">
        <v>110</v>
      </c>
      <c r="S743" s="24"/>
      <c r="T743" s="25" t="s">
        <v>109</v>
      </c>
      <c r="U743" s="24"/>
      <c r="V743" s="25" t="s">
        <v>108</v>
      </c>
      <c r="W743" s="24"/>
      <c r="X743" s="25" t="s">
        <v>107</v>
      </c>
      <c r="Y743" s="24"/>
      <c r="Z743" s="25" t="s">
        <v>106</v>
      </c>
      <c r="AA743" s="24"/>
      <c r="AB743" s="23"/>
      <c r="AC743" s="24"/>
      <c r="AD743" s="23"/>
      <c r="AE743" s="22"/>
      <c r="AF743" s="347"/>
      <c r="AG743" s="347"/>
      <c r="AH743" s="21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1" customHeight="1" thickBot="1" x14ac:dyDescent="0.25">
      <c r="B744" s="20"/>
      <c r="C744" s="341"/>
      <c r="D744" s="19"/>
      <c r="E744" s="18"/>
      <c r="F744" s="18"/>
      <c r="G744" s="17"/>
      <c r="H744" s="361"/>
      <c r="I744" s="345"/>
      <c r="J744" s="345"/>
      <c r="K744" s="345"/>
      <c r="L744" s="15" t="s">
        <v>105</v>
      </c>
      <c r="M744" s="16"/>
      <c r="N744" s="15" t="s">
        <v>104</v>
      </c>
      <c r="O744" s="13"/>
      <c r="P744" s="15" t="s">
        <v>103</v>
      </c>
      <c r="Q744" s="13"/>
      <c r="R744" s="15" t="s">
        <v>102</v>
      </c>
      <c r="S744" s="13"/>
      <c r="T744" s="15">
        <v>20</v>
      </c>
      <c r="U744" s="13"/>
      <c r="V744" s="15" t="s">
        <v>101</v>
      </c>
      <c r="W744" s="13"/>
      <c r="X744" s="15" t="s">
        <v>100</v>
      </c>
      <c r="Y744" s="13"/>
      <c r="Z744" s="15" t="s">
        <v>99</v>
      </c>
      <c r="AA744" s="13"/>
      <c r="AB744" s="14"/>
      <c r="AC744" s="13"/>
      <c r="AD744" s="12"/>
      <c r="AE744" s="11"/>
      <c r="AF744" s="348"/>
      <c r="AG744" s="348"/>
      <c r="AH744" s="10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112" t="s">
        <v>170</v>
      </c>
      <c r="F745" s="111"/>
      <c r="G745" s="110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107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96">
        <v>160</v>
      </c>
      <c r="E746" s="369">
        <v>422.26</v>
      </c>
      <c r="F746" s="370"/>
      <c r="G746" s="371"/>
      <c r="H746" s="95" t="s">
        <v>139</v>
      </c>
      <c r="I746" s="94"/>
      <c r="J746" s="94"/>
      <c r="K746" s="93"/>
      <c r="L746" s="92"/>
      <c r="M746" s="88"/>
      <c r="N746" s="92"/>
      <c r="O746" s="89"/>
      <c r="P746" s="92"/>
      <c r="Q746" s="89"/>
      <c r="R746" s="92"/>
      <c r="S746" s="89"/>
      <c r="T746" s="92"/>
      <c r="U746" s="89"/>
      <c r="V746" s="92"/>
      <c r="W746" s="89"/>
      <c r="X746" s="92"/>
      <c r="Y746" s="89"/>
      <c r="Z746" s="92"/>
      <c r="AA746" s="91"/>
      <c r="AB746" s="90" t="s">
        <v>138</v>
      </c>
      <c r="AC746" s="89"/>
      <c r="AD746" s="89"/>
      <c r="AE746" s="88"/>
      <c r="AF746" s="87"/>
      <c r="AG746" s="87"/>
      <c r="AH746" s="67"/>
      <c r="AI746" s="86" t="s">
        <v>137</v>
      </c>
      <c r="AJ746" s="85">
        <f t="shared" ref="AJ746:BB746" si="98">SUM(AJ748:AJ759)</f>
        <v>3</v>
      </c>
      <c r="AK746" s="84">
        <f t="shared" si="98"/>
        <v>0</v>
      </c>
      <c r="AL746" s="83">
        <f t="shared" si="98"/>
        <v>0</v>
      </c>
      <c r="AM746" s="85">
        <f t="shared" si="98"/>
        <v>0</v>
      </c>
      <c r="AN746" s="84">
        <f t="shared" si="98"/>
        <v>0</v>
      </c>
      <c r="AO746" s="83">
        <f t="shared" si="98"/>
        <v>0</v>
      </c>
      <c r="AP746" s="85">
        <f t="shared" si="98"/>
        <v>0</v>
      </c>
      <c r="AQ746" s="84">
        <f t="shared" si="98"/>
        <v>0</v>
      </c>
      <c r="AR746" s="83">
        <f t="shared" si="98"/>
        <v>0</v>
      </c>
      <c r="AS746" s="85">
        <f t="shared" si="98"/>
        <v>0</v>
      </c>
      <c r="AT746" s="84">
        <f t="shared" si="98"/>
        <v>0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0</v>
      </c>
      <c r="AZ746" s="81">
        <f t="shared" si="98"/>
        <v>0</v>
      </c>
      <c r="BA746" s="81">
        <f t="shared" si="98"/>
        <v>0</v>
      </c>
      <c r="BB746" s="80">
        <f t="shared" si="98"/>
        <v>0</v>
      </c>
      <c r="BC746" s="79" t="s">
        <v>136</v>
      </c>
      <c r="BF746" s="5">
        <f>SUM(AJ746:AL746)/$BG$5</f>
        <v>1</v>
      </c>
      <c r="BG746" s="5">
        <f>SUM(AM746:AO746,AY746)/$BG$5</f>
        <v>0</v>
      </c>
      <c r="BH746" s="5">
        <f>SUM(AP746:AR746,AZ746)/$BG$5</f>
        <v>0</v>
      </c>
      <c r="BI746" s="5">
        <f>SUM(AS746:AU746,BA746)/$BG$5</f>
        <v>0</v>
      </c>
      <c r="BJ746" s="5">
        <f>SUM(AV746:AX746,BB746)/$BG$5</f>
        <v>0</v>
      </c>
    </row>
    <row r="747" spans="2:62" ht="37.5" thickBot="1" x14ac:dyDescent="0.3">
      <c r="B747" s="78"/>
      <c r="C747" s="77"/>
      <c r="D747" s="76"/>
      <c r="E747" s="75"/>
      <c r="F747" s="75"/>
      <c r="G747" s="74"/>
      <c r="H747" s="73"/>
      <c r="I747" s="70"/>
      <c r="J747" s="70"/>
      <c r="K747" s="72"/>
      <c r="L747" s="70"/>
      <c r="M747" s="69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1"/>
      <c r="AC747" s="70"/>
      <c r="AD747" s="70"/>
      <c r="AE747" s="69"/>
      <c r="AF747" s="68"/>
      <c r="AG747" s="68"/>
      <c r="AH747" s="67"/>
      <c r="AI747" s="66" t="s">
        <v>135</v>
      </c>
      <c r="AJ747" s="65">
        <f t="shared" ref="AJ747:BB747" si="99">AJ746/3</f>
        <v>1</v>
      </c>
      <c r="AK747" s="64">
        <f t="shared" si="99"/>
        <v>0</v>
      </c>
      <c r="AL747" s="63">
        <f t="shared" si="99"/>
        <v>0</v>
      </c>
      <c r="AM747" s="65">
        <f t="shared" si="99"/>
        <v>0</v>
      </c>
      <c r="AN747" s="64">
        <f t="shared" si="99"/>
        <v>0</v>
      </c>
      <c r="AO747" s="63">
        <f t="shared" si="99"/>
        <v>0</v>
      </c>
      <c r="AP747" s="65">
        <f t="shared" si="99"/>
        <v>0</v>
      </c>
      <c r="AQ747" s="64">
        <f t="shared" si="99"/>
        <v>0</v>
      </c>
      <c r="AR747" s="63">
        <f t="shared" si="99"/>
        <v>0</v>
      </c>
      <c r="AS747" s="65">
        <f t="shared" si="99"/>
        <v>0</v>
      </c>
      <c r="AT747" s="64">
        <f t="shared" si="99"/>
        <v>0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</v>
      </c>
      <c r="AZ747" s="61">
        <f t="shared" si="99"/>
        <v>0</v>
      </c>
      <c r="BA747" s="61">
        <f t="shared" si="99"/>
        <v>0</v>
      </c>
      <c r="BB747" s="60">
        <f t="shared" si="99"/>
        <v>0</v>
      </c>
      <c r="BC747" s="59" t="s">
        <v>134</v>
      </c>
    </row>
    <row r="748" spans="2:62" ht="20.45" customHeight="1" x14ac:dyDescent="0.2">
      <c r="B748" s="30"/>
      <c r="C748" s="338">
        <v>1</v>
      </c>
      <c r="D748" s="46"/>
      <c r="E748" s="45"/>
      <c r="F748" s="45"/>
      <c r="G748" s="44"/>
      <c r="H748" s="358" t="s">
        <v>133</v>
      </c>
      <c r="I748" s="342">
        <v>15</v>
      </c>
      <c r="J748" s="342">
        <v>8</v>
      </c>
      <c r="K748" s="342" t="s">
        <v>95</v>
      </c>
      <c r="L748" s="42" t="s">
        <v>131</v>
      </c>
      <c r="M748" s="43"/>
      <c r="N748" s="42" t="s">
        <v>129</v>
      </c>
      <c r="O748" s="41"/>
      <c r="P748" s="42" t="s">
        <v>128</v>
      </c>
      <c r="Q748" s="41"/>
      <c r="R748" s="42" t="s">
        <v>127</v>
      </c>
      <c r="S748" s="41"/>
      <c r="T748" s="42" t="s">
        <v>126</v>
      </c>
      <c r="U748" s="41"/>
      <c r="V748" s="42" t="s">
        <v>125</v>
      </c>
      <c r="W748" s="41"/>
      <c r="X748" s="42" t="s">
        <v>124</v>
      </c>
      <c r="Y748" s="41"/>
      <c r="Z748" s="42" t="s">
        <v>123</v>
      </c>
      <c r="AA748" s="41"/>
      <c r="AB748" s="40"/>
      <c r="AC748" s="41"/>
      <c r="AD748" s="40"/>
      <c r="AE748" s="58"/>
      <c r="AF748" s="346"/>
      <c r="AG748" s="346"/>
      <c r="AH748" s="38"/>
      <c r="AI748" s="9"/>
      <c r="AJ748" s="349">
        <f>SUMPRODUCT(LEN($M748:$AA751)-LEN(SUBSTITUTE($M748:$AA751,"A", "")))</f>
        <v>0</v>
      </c>
      <c r="AK748" s="352">
        <f>SUMPRODUCT(LEN($AD748:$AD751)-LEN(SUBSTITUTE($AD748:$AD751,"A", "")))</f>
        <v>0</v>
      </c>
      <c r="AL748" s="335">
        <f>SUMPRODUCT(LEN($AC748:$AC751)-LEN(SUBSTITUTE($AC748:$AC751,"A", "")))</f>
        <v>0</v>
      </c>
      <c r="AM748" s="349">
        <f>SUMPRODUCT(LEN($M748:$AA751)-LEN(SUBSTITUTE($M748:$AA751,"S", "")))</f>
        <v>0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0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0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1" customHeight="1" thickBot="1" x14ac:dyDescent="0.25">
      <c r="B749" s="30"/>
      <c r="C749" s="339"/>
      <c r="D749" s="37"/>
      <c r="E749" s="36"/>
      <c r="F749" s="36"/>
      <c r="G749" s="35"/>
      <c r="H749" s="359"/>
      <c r="I749" s="343"/>
      <c r="J749" s="343"/>
      <c r="K749" s="343"/>
      <c r="L749" s="33" t="s">
        <v>122</v>
      </c>
      <c r="M749" s="55"/>
      <c r="N749" s="33" t="s">
        <v>121</v>
      </c>
      <c r="O749" s="32"/>
      <c r="P749" s="33" t="s">
        <v>120</v>
      </c>
      <c r="Q749" s="32"/>
      <c r="R749" s="33" t="s">
        <v>119</v>
      </c>
      <c r="S749" s="32"/>
      <c r="T749" s="33" t="s">
        <v>118</v>
      </c>
      <c r="U749" s="32"/>
      <c r="V749" s="33" t="s">
        <v>117</v>
      </c>
      <c r="W749" s="32"/>
      <c r="X749" s="33" t="s">
        <v>116</v>
      </c>
      <c r="Y749" s="32"/>
      <c r="Z749" s="33" t="s">
        <v>115</v>
      </c>
      <c r="AA749" s="32"/>
      <c r="AB749" s="31"/>
      <c r="AC749" s="32"/>
      <c r="AD749" s="31"/>
      <c r="AE749" s="57"/>
      <c r="AF749" s="347"/>
      <c r="AG749" s="347"/>
      <c r="AH749" s="21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0.45" customHeight="1" x14ac:dyDescent="0.2">
      <c r="B750" s="30"/>
      <c r="C750" s="340"/>
      <c r="D750" s="29"/>
      <c r="E750" s="28"/>
      <c r="F750" s="28"/>
      <c r="G750" s="27"/>
      <c r="H750" s="360">
        <v>160</v>
      </c>
      <c r="I750" s="344"/>
      <c r="J750" s="344"/>
      <c r="K750" s="344"/>
      <c r="L750" s="25" t="s">
        <v>114</v>
      </c>
      <c r="M750" s="114"/>
      <c r="N750" s="25" t="s">
        <v>112</v>
      </c>
      <c r="O750" s="24"/>
      <c r="P750" s="25" t="s">
        <v>111</v>
      </c>
      <c r="Q750" s="24"/>
      <c r="R750" s="25" t="s">
        <v>110</v>
      </c>
      <c r="S750" s="24"/>
      <c r="T750" s="25" t="s">
        <v>109</v>
      </c>
      <c r="U750" s="24"/>
      <c r="V750" s="25" t="s">
        <v>108</v>
      </c>
      <c r="W750" s="24"/>
      <c r="X750" s="25" t="s">
        <v>107</v>
      </c>
      <c r="Y750" s="24"/>
      <c r="Z750" s="25" t="s">
        <v>106</v>
      </c>
      <c r="AA750" s="24"/>
      <c r="AB750" s="23"/>
      <c r="AC750" s="24"/>
      <c r="AD750" s="23"/>
      <c r="AE750" s="57"/>
      <c r="AF750" s="347"/>
      <c r="AG750" s="347"/>
      <c r="AH750" s="21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1" customHeight="1" thickBot="1" x14ac:dyDescent="0.25">
      <c r="B751" s="30"/>
      <c r="C751" s="355"/>
      <c r="D751" s="54"/>
      <c r="E751" s="53"/>
      <c r="F751" s="53"/>
      <c r="G751" s="52"/>
      <c r="H751" s="361"/>
      <c r="I751" s="356"/>
      <c r="J751" s="356"/>
      <c r="K751" s="356"/>
      <c r="L751" s="50" t="s">
        <v>105</v>
      </c>
      <c r="M751" s="51"/>
      <c r="N751" s="50" t="s">
        <v>104</v>
      </c>
      <c r="O751" s="49"/>
      <c r="P751" s="50" t="s">
        <v>103</v>
      </c>
      <c r="Q751" s="49"/>
      <c r="R751" s="50" t="s">
        <v>102</v>
      </c>
      <c r="S751" s="49"/>
      <c r="T751" s="50">
        <v>20</v>
      </c>
      <c r="U751" s="49"/>
      <c r="V751" s="50" t="s">
        <v>101</v>
      </c>
      <c r="W751" s="49"/>
      <c r="X751" s="50" t="s">
        <v>100</v>
      </c>
      <c r="Y751" s="49"/>
      <c r="Z751" s="50" t="s">
        <v>99</v>
      </c>
      <c r="AA751" s="49"/>
      <c r="AB751" s="14"/>
      <c r="AC751" s="49"/>
      <c r="AD751" s="14"/>
      <c r="AE751" s="56"/>
      <c r="AF751" s="357"/>
      <c r="AG751" s="357"/>
      <c r="AH751" s="47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0.45" customHeight="1" x14ac:dyDescent="0.2">
      <c r="B752" s="30"/>
      <c r="C752" s="338">
        <v>2</v>
      </c>
      <c r="D752" s="46"/>
      <c r="E752" s="45"/>
      <c r="F752" s="45"/>
      <c r="G752" s="44"/>
      <c r="H752" s="358"/>
      <c r="I752" s="342">
        <v>16</v>
      </c>
      <c r="J752" s="342">
        <v>8</v>
      </c>
      <c r="K752" s="342" t="s">
        <v>95</v>
      </c>
      <c r="L752" s="42" t="s">
        <v>131</v>
      </c>
      <c r="M752" s="43"/>
      <c r="N752" s="42" t="s">
        <v>129</v>
      </c>
      <c r="O752" s="41"/>
      <c r="P752" s="42" t="s">
        <v>128</v>
      </c>
      <c r="Q752" s="41"/>
      <c r="R752" s="42" t="s">
        <v>127</v>
      </c>
      <c r="S752" s="41"/>
      <c r="T752" s="42" t="s">
        <v>126</v>
      </c>
      <c r="U752" s="41"/>
      <c r="V752" s="42" t="s">
        <v>125</v>
      </c>
      <c r="W752" s="41"/>
      <c r="X752" s="42" t="s">
        <v>124</v>
      </c>
      <c r="Y752" s="41"/>
      <c r="Z752" s="42" t="s">
        <v>123</v>
      </c>
      <c r="AA752" s="41"/>
      <c r="AB752" s="40"/>
      <c r="AC752" s="41"/>
      <c r="AD752" s="40"/>
      <c r="AE752" s="39"/>
      <c r="AF752" s="346"/>
      <c r="AG752" s="346"/>
      <c r="AH752" s="38"/>
      <c r="AI752" s="9"/>
      <c r="AJ752" s="349">
        <f>SUMPRODUCT(LEN($M752:$AA755)-LEN(SUBSTITUTE($M752:$AA755,"A", "")))</f>
        <v>0</v>
      </c>
      <c r="AK752" s="352">
        <f>SUMPRODUCT(LEN($AD752:$AD755)-LEN(SUBSTITUTE($AD752:$AD755,"A", "")))</f>
        <v>0</v>
      </c>
      <c r="AL752" s="335">
        <f>SUMPRODUCT(LEN($AC752:$AC755)-LEN(SUBSTITUTE($AC752:$AC755,"A", "")))</f>
        <v>0</v>
      </c>
      <c r="AM752" s="349">
        <f>SUMPRODUCT(LEN($M752:$AA755)-LEN(SUBSTITUTE($M752:$AA755,"S", "")))</f>
        <v>0</v>
      </c>
      <c r="AN752" s="352">
        <f>SUMPRODUCT(LEN($AD752:$AD755)-LEN(SUBSTITUTE($AD752:$AD755,"S", "")))</f>
        <v>0</v>
      </c>
      <c r="AO752" s="335">
        <f>SUMPRODUCT(LEN($AC752:$AC755)-LEN(SUBSTITUTE($AC752:$AC755,"S", "")))</f>
        <v>0</v>
      </c>
      <c r="AP752" s="349">
        <f>SUMPRODUCT(LEN($M752:$AA755)-LEN(SUBSTITUTE($M752:$AA755,"F", "")))</f>
        <v>0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0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1" customHeight="1" thickBot="1" x14ac:dyDescent="0.25">
      <c r="B753" s="30"/>
      <c r="C753" s="339"/>
      <c r="D753" s="37"/>
      <c r="E753" s="36"/>
      <c r="F753" s="36"/>
      <c r="G753" s="35"/>
      <c r="H753" s="359"/>
      <c r="I753" s="343"/>
      <c r="J753" s="343"/>
      <c r="K753" s="343"/>
      <c r="L753" s="33" t="s">
        <v>122</v>
      </c>
      <c r="M753" s="55"/>
      <c r="N753" s="33" t="s">
        <v>121</v>
      </c>
      <c r="O753" s="32"/>
      <c r="P753" s="33" t="s">
        <v>120</v>
      </c>
      <c r="Q753" s="32"/>
      <c r="R753" s="33" t="s">
        <v>119</v>
      </c>
      <c r="S753" s="32"/>
      <c r="T753" s="33" t="s">
        <v>118</v>
      </c>
      <c r="U753" s="32"/>
      <c r="V753" s="33" t="s">
        <v>117</v>
      </c>
      <c r="W753" s="32"/>
      <c r="X753" s="33" t="s">
        <v>116</v>
      </c>
      <c r="Y753" s="32"/>
      <c r="Z753" s="33" t="s">
        <v>115</v>
      </c>
      <c r="AA753" s="32"/>
      <c r="AB753" s="31"/>
      <c r="AC753" s="32"/>
      <c r="AD753" s="31"/>
      <c r="AE753" s="22"/>
      <c r="AF753" s="347"/>
      <c r="AG753" s="347"/>
      <c r="AH753" s="21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0.45" customHeight="1" x14ac:dyDescent="0.2">
      <c r="B754" s="30"/>
      <c r="C754" s="340"/>
      <c r="D754" s="29"/>
      <c r="E754" s="28"/>
      <c r="F754" s="28"/>
      <c r="G754" s="27"/>
      <c r="H754" s="360"/>
      <c r="I754" s="344"/>
      <c r="J754" s="344"/>
      <c r="K754" s="344"/>
      <c r="L754" s="25" t="s">
        <v>114</v>
      </c>
      <c r="M754" s="114"/>
      <c r="N754" s="25" t="s">
        <v>112</v>
      </c>
      <c r="O754" s="24"/>
      <c r="P754" s="25" t="s">
        <v>111</v>
      </c>
      <c r="Q754" s="24"/>
      <c r="R754" s="25" t="s">
        <v>110</v>
      </c>
      <c r="S754" s="24"/>
      <c r="T754" s="25" t="s">
        <v>109</v>
      </c>
      <c r="U754" s="24"/>
      <c r="V754" s="25" t="s">
        <v>108</v>
      </c>
      <c r="W754" s="24"/>
      <c r="X754" s="25" t="s">
        <v>107</v>
      </c>
      <c r="Y754" s="24"/>
      <c r="Z754" s="25" t="s">
        <v>106</v>
      </c>
      <c r="AA754" s="24"/>
      <c r="AB754" s="23"/>
      <c r="AC754" s="24"/>
      <c r="AD754" s="23"/>
      <c r="AE754" s="22"/>
      <c r="AF754" s="347"/>
      <c r="AG754" s="347"/>
      <c r="AH754" s="21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1" customHeight="1" thickBot="1" x14ac:dyDescent="0.25">
      <c r="B755" s="30"/>
      <c r="C755" s="355"/>
      <c r="D755" s="54"/>
      <c r="E755" s="53"/>
      <c r="F755" s="53"/>
      <c r="G755" s="52"/>
      <c r="H755" s="361"/>
      <c r="I755" s="356"/>
      <c r="J755" s="356"/>
      <c r="K755" s="356"/>
      <c r="L755" s="50" t="s">
        <v>105</v>
      </c>
      <c r="M755" s="51"/>
      <c r="N755" s="50" t="s">
        <v>104</v>
      </c>
      <c r="O755" s="49"/>
      <c r="P755" s="50" t="s">
        <v>103</v>
      </c>
      <c r="Q755" s="49"/>
      <c r="R755" s="50" t="s">
        <v>102</v>
      </c>
      <c r="S755" s="49"/>
      <c r="T755" s="50">
        <v>20</v>
      </c>
      <c r="U755" s="49"/>
      <c r="V755" s="50" t="s">
        <v>101</v>
      </c>
      <c r="W755" s="49"/>
      <c r="X755" s="50" t="s">
        <v>100</v>
      </c>
      <c r="Y755" s="49"/>
      <c r="Z755" s="50" t="s">
        <v>99</v>
      </c>
      <c r="AA755" s="49"/>
      <c r="AB755" s="14"/>
      <c r="AC755" s="49"/>
      <c r="AD755" s="14"/>
      <c r="AE755" s="48"/>
      <c r="AF755" s="357"/>
      <c r="AG755" s="357"/>
      <c r="AH755" s="47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0.45" customHeight="1" x14ac:dyDescent="0.2">
      <c r="B756" s="30"/>
      <c r="C756" s="338">
        <v>3</v>
      </c>
      <c r="D756" s="46"/>
      <c r="E756" s="45"/>
      <c r="F756" s="45"/>
      <c r="G756" s="44"/>
      <c r="H756" s="358"/>
      <c r="I756" s="342">
        <v>17</v>
      </c>
      <c r="J756" s="342">
        <v>9</v>
      </c>
      <c r="K756" s="342">
        <v>5</v>
      </c>
      <c r="L756" s="42" t="s">
        <v>131</v>
      </c>
      <c r="M756" s="43" t="s">
        <v>132</v>
      </c>
      <c r="N756" s="42" t="s">
        <v>129</v>
      </c>
      <c r="O756" s="41"/>
      <c r="P756" s="42" t="s">
        <v>128</v>
      </c>
      <c r="Q756" s="41"/>
      <c r="R756" s="42" t="s">
        <v>127</v>
      </c>
      <c r="S756" s="41"/>
      <c r="T756" s="42" t="s">
        <v>126</v>
      </c>
      <c r="U756" s="41"/>
      <c r="V756" s="42" t="s">
        <v>125</v>
      </c>
      <c r="W756" s="41"/>
      <c r="X756" s="42" t="s">
        <v>124</v>
      </c>
      <c r="Y756" s="41"/>
      <c r="Z756" s="42" t="s">
        <v>123</v>
      </c>
      <c r="AA756" s="41"/>
      <c r="AB756" s="40"/>
      <c r="AC756" s="41"/>
      <c r="AD756" s="40"/>
      <c r="AE756" s="39"/>
      <c r="AF756" s="346"/>
      <c r="AG756" s="346"/>
      <c r="AH756" s="38"/>
      <c r="AI756" s="9"/>
      <c r="AJ756" s="349">
        <f>SUMPRODUCT(LEN($M756:$AA759)-LEN(SUBSTITUTE($M756:$AA759,"A", "")))</f>
        <v>3</v>
      </c>
      <c r="AK756" s="352">
        <f>SUMPRODUCT(LEN($AD756:$AD759)-LEN(SUBSTITUTE($AD756:$AD759,"A", "")))</f>
        <v>0</v>
      </c>
      <c r="AL756" s="335">
        <f>SUMPRODUCT(LEN($AC756:$AC759)-LEN(SUBSTITUTE($AC756:$AC759,"A", "")))</f>
        <v>0</v>
      </c>
      <c r="AM756" s="349">
        <f>SUMPRODUCT(LEN($M756:$AA759)-LEN(SUBSTITUTE($M756:$AA759,"S", "")))</f>
        <v>0</v>
      </c>
      <c r="AN756" s="352">
        <f>SUMPRODUCT(LEN($AD756:$AD759)-LEN(SUBSTITUTE($AD756:$AD759,"S", "")))</f>
        <v>0</v>
      </c>
      <c r="AO756" s="335">
        <f>SUMPRODUCT(LEN($AC756:$AC759)-LEN(SUBSTITUTE($AC756:$AC759,"S", "")))</f>
        <v>0</v>
      </c>
      <c r="AP756" s="349">
        <f>SUMPRODUCT(LEN($M756:$AA759)-LEN(SUBSTITUTE($M756:$AA759,"F", "")))</f>
        <v>0</v>
      </c>
      <c r="AQ756" s="352">
        <f>SUMPRODUCT(LEN($AD756:$AD759)-LEN(SUBSTITUTE($AD756:$AD759,"F", "")))</f>
        <v>0</v>
      </c>
      <c r="AR756" s="335">
        <f>SUMPRODUCT(LEN($AC756:$AC759)-LEN(SUBSTITUTE($AC756:$AC759,"F", "")))</f>
        <v>0</v>
      </c>
      <c r="AS756" s="349">
        <f>SUMPRODUCT(LEN($M756:$AA759)-LEN(SUBSTITUTE($M756:$AA759,"G", "")))</f>
        <v>0</v>
      </c>
      <c r="AT756" s="352">
        <f>SUMPRODUCT(LEN($AD756:$AD759)-LEN(SUBSTITUTE($AD756:$AD759,"G", "")))</f>
        <v>0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1" customHeight="1" thickBot="1" x14ac:dyDescent="0.25">
      <c r="B757" s="30"/>
      <c r="C757" s="339"/>
      <c r="D757" s="37"/>
      <c r="E757" s="36"/>
      <c r="F757" s="36"/>
      <c r="G757" s="35"/>
      <c r="H757" s="359"/>
      <c r="I757" s="343"/>
      <c r="J757" s="343"/>
      <c r="K757" s="343"/>
      <c r="L757" s="33" t="s">
        <v>122</v>
      </c>
      <c r="M757" s="55" t="s">
        <v>132</v>
      </c>
      <c r="N757" s="33" t="s">
        <v>121</v>
      </c>
      <c r="O757" s="32"/>
      <c r="P757" s="33" t="s">
        <v>120</v>
      </c>
      <c r="Q757" s="32"/>
      <c r="R757" s="33" t="s">
        <v>119</v>
      </c>
      <c r="S757" s="32"/>
      <c r="T757" s="33" t="s">
        <v>118</v>
      </c>
      <c r="U757" s="32"/>
      <c r="V757" s="33" t="s">
        <v>117</v>
      </c>
      <c r="W757" s="32"/>
      <c r="X757" s="33" t="s">
        <v>116</v>
      </c>
      <c r="Y757" s="32"/>
      <c r="Z757" s="33" t="s">
        <v>115</v>
      </c>
      <c r="AA757" s="32"/>
      <c r="AB757" s="31"/>
      <c r="AC757" s="32"/>
      <c r="AD757" s="31"/>
      <c r="AE757" s="22"/>
      <c r="AF757" s="347"/>
      <c r="AG757" s="347"/>
      <c r="AH757" s="21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0.45" customHeight="1" x14ac:dyDescent="0.2">
      <c r="B758" s="30"/>
      <c r="C758" s="340"/>
      <c r="D758" s="29"/>
      <c r="E758" s="28"/>
      <c r="F758" s="28"/>
      <c r="G758" s="27"/>
      <c r="H758" s="360"/>
      <c r="I758" s="344"/>
      <c r="J758" s="344"/>
      <c r="K758" s="344"/>
      <c r="L758" s="25" t="s">
        <v>114</v>
      </c>
      <c r="M758" s="114" t="s">
        <v>132</v>
      </c>
      <c r="N758" s="25" t="s">
        <v>112</v>
      </c>
      <c r="O758" s="24"/>
      <c r="P758" s="25" t="s">
        <v>111</v>
      </c>
      <c r="Q758" s="24"/>
      <c r="R758" s="25" t="s">
        <v>110</v>
      </c>
      <c r="S758" s="24"/>
      <c r="T758" s="25" t="s">
        <v>109</v>
      </c>
      <c r="U758" s="24"/>
      <c r="V758" s="25" t="s">
        <v>108</v>
      </c>
      <c r="W758" s="24"/>
      <c r="X758" s="25" t="s">
        <v>107</v>
      </c>
      <c r="Y758" s="24"/>
      <c r="Z758" s="25" t="s">
        <v>106</v>
      </c>
      <c r="AA758" s="24"/>
      <c r="AB758" s="23"/>
      <c r="AC758" s="24"/>
      <c r="AD758" s="23"/>
      <c r="AE758" s="22"/>
      <c r="AF758" s="347"/>
      <c r="AG758" s="347"/>
      <c r="AH758" s="21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1" customHeight="1" thickBot="1" x14ac:dyDescent="0.25">
      <c r="B759" s="20"/>
      <c r="C759" s="341"/>
      <c r="D759" s="19"/>
      <c r="E759" s="18"/>
      <c r="F759" s="18"/>
      <c r="G759" s="17"/>
      <c r="H759" s="361"/>
      <c r="I759" s="345"/>
      <c r="J759" s="345"/>
      <c r="K759" s="345"/>
      <c r="L759" s="15" t="s">
        <v>105</v>
      </c>
      <c r="M759" s="118" t="s">
        <v>113</v>
      </c>
      <c r="N759" s="15" t="s">
        <v>104</v>
      </c>
      <c r="O759" s="13"/>
      <c r="P759" s="15" t="s">
        <v>103</v>
      </c>
      <c r="Q759" s="13"/>
      <c r="R759" s="15" t="s">
        <v>102</v>
      </c>
      <c r="S759" s="13"/>
      <c r="T759" s="15">
        <v>20</v>
      </c>
      <c r="U759" s="13"/>
      <c r="V759" s="15" t="s">
        <v>101</v>
      </c>
      <c r="W759" s="13"/>
      <c r="X759" s="15" t="s">
        <v>100</v>
      </c>
      <c r="Y759" s="13"/>
      <c r="Z759" s="15" t="s">
        <v>99</v>
      </c>
      <c r="AA759" s="13"/>
      <c r="AB759" s="14"/>
      <c r="AC759" s="13"/>
      <c r="AD759" s="12"/>
      <c r="AE759" s="11"/>
      <c r="AF759" s="348"/>
      <c r="AG759" s="348"/>
      <c r="AH759" s="10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112" t="s">
        <v>170</v>
      </c>
      <c r="F760" s="111"/>
      <c r="G760" s="110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107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96">
        <v>160</v>
      </c>
      <c r="E761" s="369">
        <v>477.11</v>
      </c>
      <c r="F761" s="370"/>
      <c r="G761" s="371"/>
      <c r="H761" s="95" t="s">
        <v>139</v>
      </c>
      <c r="I761" s="94"/>
      <c r="J761" s="94"/>
      <c r="K761" s="93"/>
      <c r="L761" s="92"/>
      <c r="M761" s="88"/>
      <c r="N761" s="92"/>
      <c r="O761" s="89"/>
      <c r="P761" s="92"/>
      <c r="Q761" s="89"/>
      <c r="R761" s="92"/>
      <c r="S761" s="89"/>
      <c r="T761" s="92"/>
      <c r="U761" s="89"/>
      <c r="V761" s="92"/>
      <c r="W761" s="89"/>
      <c r="X761" s="92"/>
      <c r="Y761" s="89"/>
      <c r="Z761" s="92"/>
      <c r="AA761" s="91"/>
      <c r="AB761" s="90" t="s">
        <v>138</v>
      </c>
      <c r="AC761" s="89"/>
      <c r="AD761" s="89"/>
      <c r="AE761" s="88"/>
      <c r="AF761" s="87"/>
      <c r="AG761" s="87"/>
      <c r="AH761" s="67"/>
      <c r="AI761" s="86" t="s">
        <v>137</v>
      </c>
      <c r="AJ761" s="85">
        <f t="shared" ref="AJ761:BB761" si="100">SUM(AJ763:AJ774)</f>
        <v>4</v>
      </c>
      <c r="AK761" s="84">
        <f t="shared" si="100"/>
        <v>0</v>
      </c>
      <c r="AL761" s="83">
        <f t="shared" si="100"/>
        <v>0</v>
      </c>
      <c r="AM761" s="85">
        <f t="shared" si="100"/>
        <v>0</v>
      </c>
      <c r="AN761" s="84">
        <f t="shared" si="100"/>
        <v>0</v>
      </c>
      <c r="AO761" s="83">
        <f t="shared" si="100"/>
        <v>0</v>
      </c>
      <c r="AP761" s="85">
        <f t="shared" si="100"/>
        <v>0</v>
      </c>
      <c r="AQ761" s="84">
        <f t="shared" si="100"/>
        <v>0</v>
      </c>
      <c r="AR761" s="83">
        <f t="shared" si="100"/>
        <v>0</v>
      </c>
      <c r="AS761" s="85">
        <f t="shared" si="100"/>
        <v>0</v>
      </c>
      <c r="AT761" s="84">
        <f t="shared" si="100"/>
        <v>0</v>
      </c>
      <c r="AU761" s="83">
        <f t="shared" si="100"/>
        <v>0</v>
      </c>
      <c r="AV761" s="85">
        <f t="shared" si="100"/>
        <v>0</v>
      </c>
      <c r="AW761" s="84">
        <f t="shared" si="100"/>
        <v>0</v>
      </c>
      <c r="AX761" s="83">
        <f t="shared" si="100"/>
        <v>0</v>
      </c>
      <c r="AY761" s="82">
        <f t="shared" si="100"/>
        <v>0</v>
      </c>
      <c r="AZ761" s="81">
        <f t="shared" si="100"/>
        <v>0</v>
      </c>
      <c r="BA761" s="81">
        <f t="shared" si="100"/>
        <v>0</v>
      </c>
      <c r="BB761" s="80">
        <f t="shared" si="100"/>
        <v>0</v>
      </c>
      <c r="BC761" s="79" t="s">
        <v>136</v>
      </c>
      <c r="BF761" s="5">
        <f>SUM(AJ761:AL761)/$BG$5</f>
        <v>1.3333333333333333</v>
      </c>
      <c r="BG761" s="5">
        <f>SUM(AM761:AO761,AY761)/$BG$5</f>
        <v>0</v>
      </c>
      <c r="BH761" s="5">
        <f>SUM(AP761:AR761,AZ761)/$BG$5</f>
        <v>0</v>
      </c>
      <c r="BI761" s="5">
        <f>SUM(AS761:AU761,BA761)/$BG$5</f>
        <v>0</v>
      </c>
      <c r="BJ761" s="5">
        <f>SUM(AV761:AX761,BB761)/$BG$5</f>
        <v>0</v>
      </c>
    </row>
    <row r="762" spans="2:62" ht="37.5" thickBot="1" x14ac:dyDescent="0.3">
      <c r="B762" s="78"/>
      <c r="C762" s="77"/>
      <c r="D762" s="76"/>
      <c r="E762" s="75"/>
      <c r="F762" s="75"/>
      <c r="G762" s="74"/>
      <c r="H762" s="73"/>
      <c r="I762" s="70"/>
      <c r="J762" s="70"/>
      <c r="K762" s="72"/>
      <c r="L762" s="70"/>
      <c r="M762" s="69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1"/>
      <c r="AC762" s="70"/>
      <c r="AD762" s="70"/>
      <c r="AE762" s="69"/>
      <c r="AF762" s="68"/>
      <c r="AG762" s="68"/>
      <c r="AH762" s="67"/>
      <c r="AI762" s="66" t="s">
        <v>135</v>
      </c>
      <c r="AJ762" s="65">
        <f t="shared" ref="AJ762:BB762" si="101">AJ761/3</f>
        <v>1.3333333333333333</v>
      </c>
      <c r="AK762" s="64">
        <f t="shared" si="101"/>
        <v>0</v>
      </c>
      <c r="AL762" s="63">
        <f t="shared" si="101"/>
        <v>0</v>
      </c>
      <c r="AM762" s="65">
        <f t="shared" si="101"/>
        <v>0</v>
      </c>
      <c r="AN762" s="64">
        <f t="shared" si="101"/>
        <v>0</v>
      </c>
      <c r="AO762" s="63">
        <f t="shared" si="101"/>
        <v>0</v>
      </c>
      <c r="AP762" s="65">
        <f t="shared" si="101"/>
        <v>0</v>
      </c>
      <c r="AQ762" s="64">
        <f t="shared" si="101"/>
        <v>0</v>
      </c>
      <c r="AR762" s="63">
        <f t="shared" si="101"/>
        <v>0</v>
      </c>
      <c r="AS762" s="65">
        <f t="shared" si="101"/>
        <v>0</v>
      </c>
      <c r="AT762" s="64">
        <f t="shared" si="101"/>
        <v>0</v>
      </c>
      <c r="AU762" s="63">
        <f t="shared" si="101"/>
        <v>0</v>
      </c>
      <c r="AV762" s="65">
        <f t="shared" si="101"/>
        <v>0</v>
      </c>
      <c r="AW762" s="64">
        <f t="shared" si="101"/>
        <v>0</v>
      </c>
      <c r="AX762" s="63">
        <f t="shared" si="101"/>
        <v>0</v>
      </c>
      <c r="AY762" s="62">
        <f t="shared" si="101"/>
        <v>0</v>
      </c>
      <c r="AZ762" s="61">
        <f t="shared" si="101"/>
        <v>0</v>
      </c>
      <c r="BA762" s="61">
        <f t="shared" si="101"/>
        <v>0</v>
      </c>
      <c r="BB762" s="60">
        <f t="shared" si="101"/>
        <v>0</v>
      </c>
      <c r="BC762" s="59" t="s">
        <v>134</v>
      </c>
    </row>
    <row r="763" spans="2:62" ht="20.45" customHeight="1" x14ac:dyDescent="0.2">
      <c r="B763" s="30"/>
      <c r="C763" s="338">
        <v>1</v>
      </c>
      <c r="D763" s="46"/>
      <c r="E763" s="45"/>
      <c r="F763" s="45"/>
      <c r="G763" s="44"/>
      <c r="H763" s="358" t="s">
        <v>133</v>
      </c>
      <c r="I763" s="342">
        <v>17</v>
      </c>
      <c r="J763" s="342">
        <v>8</v>
      </c>
      <c r="K763" s="342">
        <v>5</v>
      </c>
      <c r="L763" s="42" t="s">
        <v>131</v>
      </c>
      <c r="M763" s="43" t="s">
        <v>132</v>
      </c>
      <c r="N763" s="42" t="s">
        <v>129</v>
      </c>
      <c r="O763" s="41"/>
      <c r="P763" s="42" t="s">
        <v>128</v>
      </c>
      <c r="Q763" s="41"/>
      <c r="R763" s="42" t="s">
        <v>127</v>
      </c>
      <c r="S763" s="41"/>
      <c r="T763" s="42" t="s">
        <v>126</v>
      </c>
      <c r="U763" s="41"/>
      <c r="V763" s="42" t="s">
        <v>125</v>
      </c>
      <c r="W763" s="41"/>
      <c r="X763" s="42" t="s">
        <v>124</v>
      </c>
      <c r="Y763" s="41"/>
      <c r="Z763" s="42" t="s">
        <v>123</v>
      </c>
      <c r="AA763" s="41"/>
      <c r="AB763" s="40"/>
      <c r="AC763" s="41"/>
      <c r="AD763" s="40"/>
      <c r="AE763" s="58"/>
      <c r="AF763" s="346"/>
      <c r="AG763" s="346"/>
      <c r="AH763" s="38"/>
      <c r="AI763" s="9"/>
      <c r="AJ763" s="349">
        <f>SUMPRODUCT(LEN($M763:$AA766)-LEN(SUBSTITUTE($M763:$AA766,"A", "")))</f>
        <v>2</v>
      </c>
      <c r="AK763" s="352">
        <f>SUMPRODUCT(LEN($AD763:$AD766)-LEN(SUBSTITUTE($AD763:$AD766,"A", "")))</f>
        <v>0</v>
      </c>
      <c r="AL763" s="335">
        <f>SUMPRODUCT(LEN($AC763:$AC766)-LEN(SUBSTITUTE($AC763:$AC766,"A", "")))</f>
        <v>0</v>
      </c>
      <c r="AM763" s="349">
        <f>SUMPRODUCT(LEN($M763:$AA766)-LEN(SUBSTITUTE($M763:$AA766,"S", "")))</f>
        <v>0</v>
      </c>
      <c r="AN763" s="352">
        <f>SUMPRODUCT(LEN($AD763:$AD766)-LEN(SUBSTITUTE($AD763:$AD766,"S", "")))</f>
        <v>0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0</v>
      </c>
      <c r="AT763" s="352">
        <f>SUMPRODUCT(LEN($AD763:$AD766)-LEN(SUBSTITUTE($AD763:$AD766,"G", "")))</f>
        <v>0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0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0</v>
      </c>
      <c r="BB763" s="413">
        <f>SUMPRODUCT(LEN($AE763:$AE766)-LEN(SUBSTITUTE($AE763:$AE766,"M", "")))</f>
        <v>0</v>
      </c>
    </row>
    <row r="764" spans="2:62" ht="21" customHeight="1" thickBot="1" x14ac:dyDescent="0.25">
      <c r="B764" s="30"/>
      <c r="C764" s="339"/>
      <c r="D764" s="37"/>
      <c r="E764" s="36"/>
      <c r="F764" s="36"/>
      <c r="G764" s="35"/>
      <c r="H764" s="359"/>
      <c r="I764" s="343"/>
      <c r="J764" s="343"/>
      <c r="K764" s="343"/>
      <c r="L764" s="33" t="s">
        <v>122</v>
      </c>
      <c r="M764" s="55" t="s">
        <v>132</v>
      </c>
      <c r="N764" s="33" t="s">
        <v>121</v>
      </c>
      <c r="O764" s="32"/>
      <c r="P764" s="33" t="s">
        <v>120</v>
      </c>
      <c r="Q764" s="32"/>
      <c r="R764" s="33" t="s">
        <v>119</v>
      </c>
      <c r="S764" s="32"/>
      <c r="T764" s="33" t="s">
        <v>118</v>
      </c>
      <c r="U764" s="32"/>
      <c r="V764" s="33" t="s">
        <v>117</v>
      </c>
      <c r="W764" s="32"/>
      <c r="X764" s="33" t="s">
        <v>116</v>
      </c>
      <c r="Y764" s="32"/>
      <c r="Z764" s="33" t="s">
        <v>115</v>
      </c>
      <c r="AA764" s="32"/>
      <c r="AB764" s="31"/>
      <c r="AC764" s="32"/>
      <c r="AD764" s="31"/>
      <c r="AE764" s="57"/>
      <c r="AF764" s="347"/>
      <c r="AG764" s="347"/>
      <c r="AH764" s="21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0.45" customHeight="1" x14ac:dyDescent="0.2">
      <c r="B765" s="30"/>
      <c r="C765" s="340"/>
      <c r="D765" s="29"/>
      <c r="E765" s="28"/>
      <c r="F765" s="28"/>
      <c r="G765" s="27"/>
      <c r="H765" s="360">
        <v>160</v>
      </c>
      <c r="I765" s="344"/>
      <c r="J765" s="344"/>
      <c r="K765" s="344"/>
      <c r="L765" s="25" t="s">
        <v>114</v>
      </c>
      <c r="M765" s="26" t="s">
        <v>113</v>
      </c>
      <c r="N765" s="25" t="s">
        <v>112</v>
      </c>
      <c r="O765" s="24"/>
      <c r="P765" s="25" t="s">
        <v>111</v>
      </c>
      <c r="Q765" s="24"/>
      <c r="R765" s="25" t="s">
        <v>110</v>
      </c>
      <c r="S765" s="24"/>
      <c r="T765" s="25" t="s">
        <v>109</v>
      </c>
      <c r="U765" s="24"/>
      <c r="V765" s="25" t="s">
        <v>108</v>
      </c>
      <c r="W765" s="24"/>
      <c r="X765" s="25" t="s">
        <v>107</v>
      </c>
      <c r="Y765" s="24"/>
      <c r="Z765" s="25" t="s">
        <v>106</v>
      </c>
      <c r="AA765" s="24"/>
      <c r="AB765" s="23"/>
      <c r="AC765" s="24"/>
      <c r="AD765" s="23"/>
      <c r="AE765" s="57"/>
      <c r="AF765" s="347"/>
      <c r="AG765" s="347"/>
      <c r="AH765" s="21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1" customHeight="1" thickBot="1" x14ac:dyDescent="0.25">
      <c r="B766" s="30"/>
      <c r="C766" s="355"/>
      <c r="D766" s="54"/>
      <c r="E766" s="53"/>
      <c r="F766" s="53"/>
      <c r="G766" s="52"/>
      <c r="H766" s="361"/>
      <c r="I766" s="356"/>
      <c r="J766" s="356"/>
      <c r="K766" s="356"/>
      <c r="L766" s="50" t="s">
        <v>105</v>
      </c>
      <c r="M766" s="51"/>
      <c r="N766" s="50" t="s">
        <v>104</v>
      </c>
      <c r="O766" s="49"/>
      <c r="P766" s="50" t="s">
        <v>103</v>
      </c>
      <c r="Q766" s="49"/>
      <c r="R766" s="50" t="s">
        <v>102</v>
      </c>
      <c r="S766" s="49"/>
      <c r="T766" s="50">
        <v>20</v>
      </c>
      <c r="U766" s="49"/>
      <c r="V766" s="50" t="s">
        <v>101</v>
      </c>
      <c r="W766" s="49"/>
      <c r="X766" s="50" t="s">
        <v>100</v>
      </c>
      <c r="Y766" s="49"/>
      <c r="Z766" s="50" t="s">
        <v>99</v>
      </c>
      <c r="AA766" s="49"/>
      <c r="AB766" s="14"/>
      <c r="AC766" s="49"/>
      <c r="AD766" s="14"/>
      <c r="AE766" s="56"/>
      <c r="AF766" s="357"/>
      <c r="AG766" s="357"/>
      <c r="AH766" s="47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0.45" customHeight="1" x14ac:dyDescent="0.2">
      <c r="B767" s="30"/>
      <c r="C767" s="338">
        <v>2</v>
      </c>
      <c r="D767" s="46"/>
      <c r="E767" s="45"/>
      <c r="F767" s="45"/>
      <c r="G767" s="44"/>
      <c r="H767" s="358"/>
      <c r="I767" s="342">
        <v>17</v>
      </c>
      <c r="J767" s="342">
        <v>8</v>
      </c>
      <c r="K767" s="342">
        <v>5</v>
      </c>
      <c r="L767" s="42" t="s">
        <v>131</v>
      </c>
      <c r="M767" s="115" t="s">
        <v>113</v>
      </c>
      <c r="N767" s="42" t="s">
        <v>129</v>
      </c>
      <c r="O767" s="41"/>
      <c r="P767" s="42" t="s">
        <v>128</v>
      </c>
      <c r="Q767" s="41"/>
      <c r="R767" s="42" t="s">
        <v>127</v>
      </c>
      <c r="S767" s="41"/>
      <c r="T767" s="42" t="s">
        <v>126</v>
      </c>
      <c r="U767" s="41"/>
      <c r="V767" s="42" t="s">
        <v>125</v>
      </c>
      <c r="W767" s="41"/>
      <c r="X767" s="42" t="s">
        <v>124</v>
      </c>
      <c r="Y767" s="41"/>
      <c r="Z767" s="42" t="s">
        <v>123</v>
      </c>
      <c r="AA767" s="41"/>
      <c r="AB767" s="40"/>
      <c r="AC767" s="41"/>
      <c r="AD767" s="40"/>
      <c r="AE767" s="39"/>
      <c r="AF767" s="346"/>
      <c r="AG767" s="346"/>
      <c r="AH767" s="38"/>
      <c r="AI767" s="9"/>
      <c r="AJ767" s="349">
        <f>SUMPRODUCT(LEN($M767:$AA770)-LEN(SUBSTITUTE($M767:$AA770,"A", "")))</f>
        <v>1</v>
      </c>
      <c r="AK767" s="352">
        <f>SUMPRODUCT(LEN($AD767:$AD770)-LEN(SUBSTITUTE($AD767:$AD770,"A", "")))</f>
        <v>0</v>
      </c>
      <c r="AL767" s="335">
        <f>SUMPRODUCT(LEN($AC767:$AC770)-LEN(SUBSTITUTE($AC767:$AC770,"A", "")))</f>
        <v>0</v>
      </c>
      <c r="AM767" s="349">
        <f>SUMPRODUCT(LEN($M767:$AA770)-LEN(SUBSTITUTE($M767:$AA770,"S", "")))</f>
        <v>0</v>
      </c>
      <c r="AN767" s="352">
        <f>SUMPRODUCT(LEN($AD767:$AD770)-LEN(SUBSTITUTE($AD767:$AD770,"S", "")))</f>
        <v>0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0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1" customHeight="1" thickBot="1" x14ac:dyDescent="0.25">
      <c r="B768" s="30"/>
      <c r="C768" s="339"/>
      <c r="D768" s="37"/>
      <c r="E768" s="36"/>
      <c r="F768" s="36"/>
      <c r="G768" s="35"/>
      <c r="H768" s="359"/>
      <c r="I768" s="343"/>
      <c r="J768" s="343"/>
      <c r="K768" s="343"/>
      <c r="L768" s="33" t="s">
        <v>122</v>
      </c>
      <c r="M768" s="55" t="s">
        <v>132</v>
      </c>
      <c r="N768" s="33" t="s">
        <v>121</v>
      </c>
      <c r="O768" s="32"/>
      <c r="P768" s="33" t="s">
        <v>120</v>
      </c>
      <c r="Q768" s="32"/>
      <c r="R768" s="33" t="s">
        <v>119</v>
      </c>
      <c r="S768" s="32"/>
      <c r="T768" s="33" t="s">
        <v>118</v>
      </c>
      <c r="U768" s="32"/>
      <c r="V768" s="33" t="s">
        <v>117</v>
      </c>
      <c r="W768" s="32"/>
      <c r="X768" s="33" t="s">
        <v>116</v>
      </c>
      <c r="Y768" s="32"/>
      <c r="Z768" s="33" t="s">
        <v>115</v>
      </c>
      <c r="AA768" s="32"/>
      <c r="AB768" s="31"/>
      <c r="AC768" s="32"/>
      <c r="AD768" s="31"/>
      <c r="AE768" s="22"/>
      <c r="AF768" s="347"/>
      <c r="AG768" s="347"/>
      <c r="AH768" s="21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0.45" customHeight="1" x14ac:dyDescent="0.2">
      <c r="B769" s="30"/>
      <c r="C769" s="340"/>
      <c r="D769" s="29"/>
      <c r="E769" s="28"/>
      <c r="F769" s="28"/>
      <c r="G769" s="27"/>
      <c r="H769" s="360"/>
      <c r="I769" s="344"/>
      <c r="J769" s="344"/>
      <c r="K769" s="344"/>
      <c r="L769" s="25" t="s">
        <v>114</v>
      </c>
      <c r="M769" s="26" t="s">
        <v>113</v>
      </c>
      <c r="N769" s="25" t="s">
        <v>112</v>
      </c>
      <c r="O769" s="24"/>
      <c r="P769" s="25" t="s">
        <v>111</v>
      </c>
      <c r="Q769" s="24"/>
      <c r="R769" s="25" t="s">
        <v>110</v>
      </c>
      <c r="S769" s="24"/>
      <c r="T769" s="25" t="s">
        <v>109</v>
      </c>
      <c r="U769" s="24"/>
      <c r="V769" s="25" t="s">
        <v>108</v>
      </c>
      <c r="W769" s="24"/>
      <c r="X769" s="25" t="s">
        <v>107</v>
      </c>
      <c r="Y769" s="24"/>
      <c r="Z769" s="25" t="s">
        <v>106</v>
      </c>
      <c r="AA769" s="24"/>
      <c r="AB769" s="23"/>
      <c r="AC769" s="24"/>
      <c r="AD769" s="23"/>
      <c r="AE769" s="22"/>
      <c r="AF769" s="347"/>
      <c r="AG769" s="347"/>
      <c r="AH769" s="21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1" customHeight="1" thickBot="1" x14ac:dyDescent="0.25">
      <c r="B770" s="30"/>
      <c r="C770" s="355"/>
      <c r="D770" s="54"/>
      <c r="E770" s="53"/>
      <c r="F770" s="53"/>
      <c r="G770" s="52"/>
      <c r="H770" s="361"/>
      <c r="I770" s="356"/>
      <c r="J770" s="356"/>
      <c r="K770" s="356"/>
      <c r="L770" s="50" t="s">
        <v>105</v>
      </c>
      <c r="M770" s="51"/>
      <c r="N770" s="50" t="s">
        <v>104</v>
      </c>
      <c r="O770" s="49"/>
      <c r="P770" s="50" t="s">
        <v>103</v>
      </c>
      <c r="Q770" s="49"/>
      <c r="R770" s="50" t="s">
        <v>102</v>
      </c>
      <c r="S770" s="49"/>
      <c r="T770" s="50">
        <v>20</v>
      </c>
      <c r="U770" s="49"/>
      <c r="V770" s="50" t="s">
        <v>101</v>
      </c>
      <c r="W770" s="49"/>
      <c r="X770" s="50" t="s">
        <v>100</v>
      </c>
      <c r="Y770" s="49"/>
      <c r="Z770" s="50" t="s">
        <v>99</v>
      </c>
      <c r="AA770" s="49"/>
      <c r="AB770" s="14"/>
      <c r="AC770" s="49"/>
      <c r="AD770" s="14"/>
      <c r="AE770" s="48"/>
      <c r="AF770" s="357"/>
      <c r="AG770" s="357"/>
      <c r="AH770" s="47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0.45" customHeight="1" x14ac:dyDescent="0.2">
      <c r="B771" s="30"/>
      <c r="C771" s="338">
        <v>3</v>
      </c>
      <c r="D771" s="46"/>
      <c r="E771" s="45"/>
      <c r="F771" s="45"/>
      <c r="G771" s="44"/>
      <c r="H771" s="358"/>
      <c r="I771" s="342">
        <v>11</v>
      </c>
      <c r="J771" s="342">
        <v>8</v>
      </c>
      <c r="K771" s="342">
        <v>6</v>
      </c>
      <c r="L771" s="42" t="s">
        <v>131</v>
      </c>
      <c r="M771" s="43" t="s">
        <v>132</v>
      </c>
      <c r="N771" s="42" t="s">
        <v>129</v>
      </c>
      <c r="O771" s="41"/>
      <c r="P771" s="42" t="s">
        <v>128</v>
      </c>
      <c r="Q771" s="41"/>
      <c r="R771" s="42" t="s">
        <v>127</v>
      </c>
      <c r="S771" s="41"/>
      <c r="T771" s="42" t="s">
        <v>126</v>
      </c>
      <c r="U771" s="41"/>
      <c r="V771" s="42" t="s">
        <v>125</v>
      </c>
      <c r="W771" s="41"/>
      <c r="X771" s="42" t="s">
        <v>124</v>
      </c>
      <c r="Y771" s="41"/>
      <c r="Z771" s="42" t="s">
        <v>123</v>
      </c>
      <c r="AA771" s="41"/>
      <c r="AB771" s="40"/>
      <c r="AC771" s="41"/>
      <c r="AD771" s="40"/>
      <c r="AE771" s="39"/>
      <c r="AF771" s="346"/>
      <c r="AG771" s="346"/>
      <c r="AH771" s="38"/>
      <c r="AI771" s="9"/>
      <c r="AJ771" s="349">
        <f>SUMPRODUCT(LEN($M771:$AA774)-LEN(SUBSTITUTE($M771:$AA774,"A", "")))</f>
        <v>1</v>
      </c>
      <c r="AK771" s="352">
        <f>SUMPRODUCT(LEN($AD771:$AD774)-LEN(SUBSTITUTE($AD771:$AD774,"A", "")))</f>
        <v>0</v>
      </c>
      <c r="AL771" s="335">
        <f>SUMPRODUCT(LEN($AC771:$AC774)-LEN(SUBSTITUTE($AC771:$AC774,"A", "")))</f>
        <v>0</v>
      </c>
      <c r="AM771" s="349">
        <f>SUMPRODUCT(LEN($M771:$AA774)-LEN(SUBSTITUTE($M771:$AA774,"S", "")))</f>
        <v>0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0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1" customHeight="1" thickBot="1" x14ac:dyDescent="0.25">
      <c r="B772" s="30"/>
      <c r="C772" s="339"/>
      <c r="D772" s="37"/>
      <c r="E772" s="36"/>
      <c r="F772" s="36"/>
      <c r="G772" s="35"/>
      <c r="H772" s="359"/>
      <c r="I772" s="343"/>
      <c r="J772" s="343"/>
      <c r="K772" s="343"/>
      <c r="L772" s="33" t="s">
        <v>122</v>
      </c>
      <c r="M772" s="34" t="s">
        <v>113</v>
      </c>
      <c r="N772" s="33" t="s">
        <v>121</v>
      </c>
      <c r="O772" s="32"/>
      <c r="P772" s="33" t="s">
        <v>120</v>
      </c>
      <c r="Q772" s="32"/>
      <c r="R772" s="33" t="s">
        <v>119</v>
      </c>
      <c r="S772" s="32"/>
      <c r="T772" s="33" t="s">
        <v>118</v>
      </c>
      <c r="U772" s="32"/>
      <c r="V772" s="33" t="s">
        <v>117</v>
      </c>
      <c r="W772" s="32"/>
      <c r="X772" s="33" t="s">
        <v>116</v>
      </c>
      <c r="Y772" s="32"/>
      <c r="Z772" s="33" t="s">
        <v>115</v>
      </c>
      <c r="AA772" s="32"/>
      <c r="AB772" s="31"/>
      <c r="AC772" s="32"/>
      <c r="AD772" s="31"/>
      <c r="AE772" s="22"/>
      <c r="AF772" s="347"/>
      <c r="AG772" s="347"/>
      <c r="AH772" s="21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0.45" customHeight="1" x14ac:dyDescent="0.2">
      <c r="B773" s="30"/>
      <c r="C773" s="340"/>
      <c r="D773" s="29"/>
      <c r="E773" s="28"/>
      <c r="F773" s="28"/>
      <c r="G773" s="27"/>
      <c r="H773" s="360"/>
      <c r="I773" s="344"/>
      <c r="J773" s="344"/>
      <c r="K773" s="344"/>
      <c r="L773" s="25" t="s">
        <v>114</v>
      </c>
      <c r="M773" s="114"/>
      <c r="N773" s="25" t="s">
        <v>112</v>
      </c>
      <c r="O773" s="24"/>
      <c r="P773" s="25" t="s">
        <v>111</v>
      </c>
      <c r="Q773" s="24"/>
      <c r="R773" s="25" t="s">
        <v>110</v>
      </c>
      <c r="S773" s="24"/>
      <c r="T773" s="25" t="s">
        <v>109</v>
      </c>
      <c r="U773" s="24"/>
      <c r="V773" s="25" t="s">
        <v>108</v>
      </c>
      <c r="W773" s="24"/>
      <c r="X773" s="25" t="s">
        <v>107</v>
      </c>
      <c r="Y773" s="24"/>
      <c r="Z773" s="25" t="s">
        <v>106</v>
      </c>
      <c r="AA773" s="24"/>
      <c r="AB773" s="23"/>
      <c r="AC773" s="24"/>
      <c r="AD773" s="23"/>
      <c r="AE773" s="22"/>
      <c r="AF773" s="347"/>
      <c r="AG773" s="347"/>
      <c r="AH773" s="21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1" customHeight="1" thickBot="1" x14ac:dyDescent="0.25">
      <c r="B774" s="20"/>
      <c r="C774" s="341"/>
      <c r="D774" s="19"/>
      <c r="E774" s="18"/>
      <c r="F774" s="18"/>
      <c r="G774" s="17"/>
      <c r="H774" s="361"/>
      <c r="I774" s="345"/>
      <c r="J774" s="345"/>
      <c r="K774" s="345"/>
      <c r="L774" s="15" t="s">
        <v>105</v>
      </c>
      <c r="M774" s="16"/>
      <c r="N774" s="15" t="s">
        <v>104</v>
      </c>
      <c r="O774" s="13"/>
      <c r="P774" s="15" t="s">
        <v>103</v>
      </c>
      <c r="Q774" s="13"/>
      <c r="R774" s="15" t="s">
        <v>102</v>
      </c>
      <c r="S774" s="13"/>
      <c r="T774" s="15">
        <v>20</v>
      </c>
      <c r="U774" s="13"/>
      <c r="V774" s="15" t="s">
        <v>101</v>
      </c>
      <c r="W774" s="13"/>
      <c r="X774" s="15" t="s">
        <v>100</v>
      </c>
      <c r="Y774" s="13"/>
      <c r="Z774" s="15" t="s">
        <v>99</v>
      </c>
      <c r="AA774" s="13"/>
      <c r="AB774" s="14"/>
      <c r="AC774" s="13"/>
      <c r="AD774" s="12"/>
      <c r="AE774" s="11"/>
      <c r="AF774" s="348"/>
      <c r="AG774" s="348"/>
      <c r="AH774" s="10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112" t="s">
        <v>170</v>
      </c>
      <c r="F775" s="111"/>
      <c r="G775" s="110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107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96">
        <v>160</v>
      </c>
      <c r="E776" s="369">
        <v>500.43</v>
      </c>
      <c r="F776" s="370"/>
      <c r="G776" s="371"/>
      <c r="H776" s="95" t="s">
        <v>139</v>
      </c>
      <c r="I776" s="94"/>
      <c r="J776" s="94"/>
      <c r="K776" s="93"/>
      <c r="L776" s="92"/>
      <c r="M776" s="88"/>
      <c r="N776" s="92"/>
      <c r="O776" s="89"/>
      <c r="P776" s="92"/>
      <c r="Q776" s="89"/>
      <c r="R776" s="92"/>
      <c r="S776" s="89"/>
      <c r="T776" s="92"/>
      <c r="U776" s="89"/>
      <c r="V776" s="92"/>
      <c r="W776" s="89"/>
      <c r="X776" s="92"/>
      <c r="Y776" s="89"/>
      <c r="Z776" s="92"/>
      <c r="AA776" s="91"/>
      <c r="AB776" s="90" t="s">
        <v>138</v>
      </c>
      <c r="AC776" s="89"/>
      <c r="AD776" s="89"/>
      <c r="AE776" s="88"/>
      <c r="AF776" s="87"/>
      <c r="AG776" s="87"/>
      <c r="AH776" s="67"/>
      <c r="AI776" s="86" t="s">
        <v>137</v>
      </c>
      <c r="AJ776" s="85">
        <f t="shared" ref="AJ776:BB776" si="102">SUM(AJ778:AJ789)</f>
        <v>2</v>
      </c>
      <c r="AK776" s="84">
        <f t="shared" si="102"/>
        <v>0</v>
      </c>
      <c r="AL776" s="83">
        <f t="shared" si="102"/>
        <v>0</v>
      </c>
      <c r="AM776" s="85">
        <f t="shared" si="102"/>
        <v>2</v>
      </c>
      <c r="AN776" s="84">
        <f t="shared" si="102"/>
        <v>0</v>
      </c>
      <c r="AO776" s="83">
        <f t="shared" si="102"/>
        <v>0</v>
      </c>
      <c r="AP776" s="85">
        <f t="shared" si="102"/>
        <v>0</v>
      </c>
      <c r="AQ776" s="84">
        <f t="shared" si="102"/>
        <v>0</v>
      </c>
      <c r="AR776" s="83">
        <f t="shared" si="102"/>
        <v>0</v>
      </c>
      <c r="AS776" s="85">
        <f t="shared" si="102"/>
        <v>0</v>
      </c>
      <c r="AT776" s="84">
        <f t="shared" si="102"/>
        <v>0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0</v>
      </c>
      <c r="BB776" s="80">
        <f t="shared" si="102"/>
        <v>0</v>
      </c>
      <c r="BC776" s="79" t="s">
        <v>136</v>
      </c>
      <c r="BF776" s="5">
        <f>SUM(AJ776:AL776)/$BG$5</f>
        <v>0.66666666666666663</v>
      </c>
      <c r="BG776" s="5">
        <f>SUM(AM776:AO776,AY776)/$BG$5</f>
        <v>0.66666666666666663</v>
      </c>
      <c r="BH776" s="5">
        <f>SUM(AP776:AR776,AZ776)/$BG$5</f>
        <v>0</v>
      </c>
      <c r="BI776" s="5">
        <f>SUM(AS776:AU776,BA776)/$BG$5</f>
        <v>0</v>
      </c>
      <c r="BJ776" s="5">
        <f>SUM(AV776:AX776,BB776)/$BG$5</f>
        <v>0</v>
      </c>
    </row>
    <row r="777" spans="2:62" ht="37.5" thickBot="1" x14ac:dyDescent="0.3">
      <c r="B777" s="78"/>
      <c r="C777" s="77"/>
      <c r="D777" s="76"/>
      <c r="E777" s="75"/>
      <c r="F777" s="75"/>
      <c r="G777" s="74"/>
      <c r="H777" s="73"/>
      <c r="I777" s="70"/>
      <c r="J777" s="70"/>
      <c r="K777" s="72"/>
      <c r="L777" s="70"/>
      <c r="M777" s="69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1"/>
      <c r="AC777" s="70"/>
      <c r="AD777" s="70"/>
      <c r="AE777" s="69"/>
      <c r="AF777" s="68"/>
      <c r="AG777" s="68"/>
      <c r="AH777" s="67"/>
      <c r="AI777" s="66" t="s">
        <v>135</v>
      </c>
      <c r="AJ777" s="65">
        <f t="shared" ref="AJ777:BB777" si="103">AJ776/3</f>
        <v>0.66666666666666663</v>
      </c>
      <c r="AK777" s="64">
        <f t="shared" si="103"/>
        <v>0</v>
      </c>
      <c r="AL777" s="63">
        <f t="shared" si="103"/>
        <v>0</v>
      </c>
      <c r="AM777" s="65">
        <f t="shared" si="103"/>
        <v>0.66666666666666663</v>
      </c>
      <c r="AN777" s="64">
        <f t="shared" si="103"/>
        <v>0</v>
      </c>
      <c r="AO777" s="63">
        <f t="shared" si="103"/>
        <v>0</v>
      </c>
      <c r="AP777" s="65">
        <f t="shared" si="103"/>
        <v>0</v>
      </c>
      <c r="AQ777" s="64">
        <f t="shared" si="103"/>
        <v>0</v>
      </c>
      <c r="AR777" s="63">
        <f t="shared" si="103"/>
        <v>0</v>
      </c>
      <c r="AS777" s="65">
        <f t="shared" si="103"/>
        <v>0</v>
      </c>
      <c r="AT777" s="64">
        <f t="shared" si="103"/>
        <v>0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0</v>
      </c>
      <c r="BB777" s="60">
        <f t="shared" si="103"/>
        <v>0</v>
      </c>
      <c r="BC777" s="59" t="s">
        <v>134</v>
      </c>
    </row>
    <row r="778" spans="2:62" ht="20.45" customHeight="1" x14ac:dyDescent="0.2">
      <c r="B778" s="30"/>
      <c r="C778" s="338">
        <v>1</v>
      </c>
      <c r="D778" s="46"/>
      <c r="E778" s="45"/>
      <c r="F778" s="45"/>
      <c r="G778" s="44"/>
      <c r="H778" s="358" t="s">
        <v>133</v>
      </c>
      <c r="I778" s="342">
        <v>17</v>
      </c>
      <c r="J778" s="342">
        <v>9</v>
      </c>
      <c r="K778" s="342">
        <v>5</v>
      </c>
      <c r="L778" s="42" t="s">
        <v>131</v>
      </c>
      <c r="M778" s="43" t="s">
        <v>132</v>
      </c>
      <c r="N778" s="42" t="s">
        <v>129</v>
      </c>
      <c r="O778" s="41"/>
      <c r="P778" s="42" t="s">
        <v>128</v>
      </c>
      <c r="Q778" s="41"/>
      <c r="R778" s="42" t="s">
        <v>127</v>
      </c>
      <c r="S778" s="41"/>
      <c r="T778" s="42" t="s">
        <v>126</v>
      </c>
      <c r="U778" s="41"/>
      <c r="V778" s="42" t="s">
        <v>125</v>
      </c>
      <c r="W778" s="41"/>
      <c r="X778" s="42" t="s">
        <v>124</v>
      </c>
      <c r="Y778" s="41"/>
      <c r="Z778" s="42" t="s">
        <v>123</v>
      </c>
      <c r="AA778" s="41"/>
      <c r="AB778" s="40"/>
      <c r="AC778" s="41"/>
      <c r="AD778" s="40"/>
      <c r="AE778" s="58"/>
      <c r="AF778" s="346"/>
      <c r="AG778" s="346"/>
      <c r="AH778" s="38"/>
      <c r="AI778" s="9"/>
      <c r="AJ778" s="349">
        <f>SUMPRODUCT(LEN($M778:$AA781)-LEN(SUBSTITUTE($M778:$AA781,"A", "")))</f>
        <v>2</v>
      </c>
      <c r="AK778" s="352">
        <f>SUMPRODUCT(LEN($AD778:$AD781)-LEN(SUBSTITUTE($AD778:$AD781,"A", "")))</f>
        <v>0</v>
      </c>
      <c r="AL778" s="335">
        <f>SUMPRODUCT(LEN($AC778:$AC781)-LEN(SUBSTITUTE($AC778:$AC781,"A", "")))</f>
        <v>0</v>
      </c>
      <c r="AM778" s="349">
        <f>SUMPRODUCT(LEN($M778:$AA781)-LEN(SUBSTITUTE($M778:$AA781,"S", "")))</f>
        <v>1</v>
      </c>
      <c r="AN778" s="352">
        <f>SUMPRODUCT(LEN($AD778:$AD781)-LEN(SUBSTITUTE($AD778:$AD781,"S", "")))</f>
        <v>0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0</v>
      </c>
      <c r="AT778" s="352">
        <f>SUMPRODUCT(LEN($AD778:$AD781)-LEN(SUBSTITUTE($AD778:$AD781,"G", "")))</f>
        <v>0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0</v>
      </c>
      <c r="BB778" s="413">
        <f>SUMPRODUCT(LEN($AE778:$AE781)-LEN(SUBSTITUTE($AE778:$AE781,"M", "")))</f>
        <v>0</v>
      </c>
    </row>
    <row r="779" spans="2:62" ht="21" customHeight="1" thickBot="1" x14ac:dyDescent="0.25">
      <c r="B779" s="30"/>
      <c r="C779" s="339"/>
      <c r="D779" s="37"/>
      <c r="E779" s="36"/>
      <c r="F779" s="36"/>
      <c r="G779" s="35"/>
      <c r="H779" s="359"/>
      <c r="I779" s="343"/>
      <c r="J779" s="343"/>
      <c r="K779" s="343"/>
      <c r="L779" s="33" t="s">
        <v>122</v>
      </c>
      <c r="M779" s="55" t="s">
        <v>130</v>
      </c>
      <c r="N779" s="33" t="s">
        <v>121</v>
      </c>
      <c r="O779" s="32"/>
      <c r="P779" s="33" t="s">
        <v>120</v>
      </c>
      <c r="Q779" s="32"/>
      <c r="R779" s="33" t="s">
        <v>119</v>
      </c>
      <c r="S779" s="32"/>
      <c r="T779" s="33" t="s">
        <v>118</v>
      </c>
      <c r="U779" s="32"/>
      <c r="V779" s="33" t="s">
        <v>117</v>
      </c>
      <c r="W779" s="32"/>
      <c r="X779" s="33" t="s">
        <v>116</v>
      </c>
      <c r="Y779" s="32"/>
      <c r="Z779" s="33" t="s">
        <v>115</v>
      </c>
      <c r="AA779" s="32"/>
      <c r="AB779" s="31"/>
      <c r="AC779" s="32"/>
      <c r="AD779" s="31"/>
      <c r="AE779" s="57"/>
      <c r="AF779" s="347"/>
      <c r="AG779" s="347"/>
      <c r="AH779" s="21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0.45" customHeight="1" x14ac:dyDescent="0.2">
      <c r="B780" s="30"/>
      <c r="C780" s="340"/>
      <c r="D780" s="29"/>
      <c r="E780" s="28"/>
      <c r="F780" s="28"/>
      <c r="G780" s="27"/>
      <c r="H780" s="360">
        <v>160</v>
      </c>
      <c r="I780" s="344"/>
      <c r="J780" s="344"/>
      <c r="K780" s="344"/>
      <c r="L780" s="25" t="s">
        <v>114</v>
      </c>
      <c r="M780" s="114" t="s">
        <v>132</v>
      </c>
      <c r="N780" s="25" t="s">
        <v>112</v>
      </c>
      <c r="O780" s="24"/>
      <c r="P780" s="25" t="s">
        <v>111</v>
      </c>
      <c r="Q780" s="24"/>
      <c r="R780" s="25" t="s">
        <v>110</v>
      </c>
      <c r="S780" s="24"/>
      <c r="T780" s="25" t="s">
        <v>109</v>
      </c>
      <c r="U780" s="24"/>
      <c r="V780" s="25" t="s">
        <v>108</v>
      </c>
      <c r="W780" s="24"/>
      <c r="X780" s="25" t="s">
        <v>107</v>
      </c>
      <c r="Y780" s="24"/>
      <c r="Z780" s="25" t="s">
        <v>106</v>
      </c>
      <c r="AA780" s="24"/>
      <c r="AB780" s="23"/>
      <c r="AC780" s="24"/>
      <c r="AD780" s="23"/>
      <c r="AE780" s="57"/>
      <c r="AF780" s="347"/>
      <c r="AG780" s="347"/>
      <c r="AH780" s="21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1" customHeight="1" thickBot="1" x14ac:dyDescent="0.25">
      <c r="B781" s="30"/>
      <c r="C781" s="355"/>
      <c r="D781" s="54"/>
      <c r="E781" s="53"/>
      <c r="F781" s="53"/>
      <c r="G781" s="52"/>
      <c r="H781" s="361"/>
      <c r="I781" s="356"/>
      <c r="J781" s="356"/>
      <c r="K781" s="356"/>
      <c r="L781" s="50" t="s">
        <v>105</v>
      </c>
      <c r="M781" s="116" t="s">
        <v>113</v>
      </c>
      <c r="N781" s="50" t="s">
        <v>104</v>
      </c>
      <c r="O781" s="49"/>
      <c r="P781" s="50" t="s">
        <v>103</v>
      </c>
      <c r="Q781" s="49"/>
      <c r="R781" s="50" t="s">
        <v>102</v>
      </c>
      <c r="S781" s="49"/>
      <c r="T781" s="50">
        <v>20</v>
      </c>
      <c r="U781" s="49"/>
      <c r="V781" s="50" t="s">
        <v>101</v>
      </c>
      <c r="W781" s="49"/>
      <c r="X781" s="50" t="s">
        <v>100</v>
      </c>
      <c r="Y781" s="49"/>
      <c r="Z781" s="50" t="s">
        <v>99</v>
      </c>
      <c r="AA781" s="49"/>
      <c r="AB781" s="14"/>
      <c r="AC781" s="49"/>
      <c r="AD781" s="14"/>
      <c r="AE781" s="56"/>
      <c r="AF781" s="357"/>
      <c r="AG781" s="357"/>
      <c r="AH781" s="47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0.45" customHeight="1" x14ac:dyDescent="0.2">
      <c r="B782" s="30"/>
      <c r="C782" s="338">
        <v>2</v>
      </c>
      <c r="D782" s="46"/>
      <c r="E782" s="45"/>
      <c r="F782" s="45"/>
      <c r="G782" s="44"/>
      <c r="H782" s="358"/>
      <c r="I782" s="342">
        <v>15</v>
      </c>
      <c r="J782" s="342">
        <v>8</v>
      </c>
      <c r="K782" s="342">
        <v>6</v>
      </c>
      <c r="L782" s="42" t="s">
        <v>131</v>
      </c>
      <c r="M782" s="43" t="s">
        <v>130</v>
      </c>
      <c r="N782" s="42" t="s">
        <v>129</v>
      </c>
      <c r="O782" s="41"/>
      <c r="P782" s="42" t="s">
        <v>128</v>
      </c>
      <c r="Q782" s="41"/>
      <c r="R782" s="42" t="s">
        <v>127</v>
      </c>
      <c r="S782" s="41"/>
      <c r="T782" s="42" t="s">
        <v>126</v>
      </c>
      <c r="U782" s="41"/>
      <c r="V782" s="42" t="s">
        <v>125</v>
      </c>
      <c r="W782" s="41"/>
      <c r="X782" s="42" t="s">
        <v>124</v>
      </c>
      <c r="Y782" s="41"/>
      <c r="Z782" s="42" t="s">
        <v>123</v>
      </c>
      <c r="AA782" s="41"/>
      <c r="AB782" s="40"/>
      <c r="AC782" s="41"/>
      <c r="AD782" s="40"/>
      <c r="AE782" s="39"/>
      <c r="AF782" s="346"/>
      <c r="AG782" s="346"/>
      <c r="AH782" s="38"/>
      <c r="AI782" s="9"/>
      <c r="AJ782" s="349">
        <f>SUMPRODUCT(LEN($M782:$AA785)-LEN(SUBSTITUTE($M782:$AA785,"A", "")))</f>
        <v>0</v>
      </c>
      <c r="AK782" s="352">
        <f>SUMPRODUCT(LEN($AD782:$AD785)-LEN(SUBSTITUTE($AD782:$AD785,"A", "")))</f>
        <v>0</v>
      </c>
      <c r="AL782" s="335">
        <f>SUMPRODUCT(LEN($AC782:$AC785)-LEN(SUBSTITUTE($AC782:$AC785,"A", "")))</f>
        <v>0</v>
      </c>
      <c r="AM782" s="349">
        <f>SUMPRODUCT(LEN($M782:$AA785)-LEN(SUBSTITUTE($M782:$AA785,"S", "")))</f>
        <v>1</v>
      </c>
      <c r="AN782" s="352">
        <f>SUMPRODUCT(LEN($AD782:$AD785)-LEN(SUBSTITUTE($AD782:$AD785,"S", "")))</f>
        <v>0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0</v>
      </c>
      <c r="AT782" s="352">
        <f>SUMPRODUCT(LEN($AD782:$AD785)-LEN(SUBSTITUTE($AD782:$AD785,"G", "")))</f>
        <v>0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1" customHeight="1" thickBot="1" x14ac:dyDescent="0.25">
      <c r="B783" s="30"/>
      <c r="C783" s="339"/>
      <c r="D783" s="37"/>
      <c r="E783" s="36"/>
      <c r="F783" s="36"/>
      <c r="G783" s="35"/>
      <c r="H783" s="359"/>
      <c r="I783" s="343"/>
      <c r="J783" s="343"/>
      <c r="K783" s="343"/>
      <c r="L783" s="33" t="s">
        <v>122</v>
      </c>
      <c r="M783" s="34" t="s">
        <v>113</v>
      </c>
      <c r="N783" s="33" t="s">
        <v>121</v>
      </c>
      <c r="O783" s="32"/>
      <c r="P783" s="33" t="s">
        <v>120</v>
      </c>
      <c r="Q783" s="32"/>
      <c r="R783" s="33" t="s">
        <v>119</v>
      </c>
      <c r="S783" s="32"/>
      <c r="T783" s="33" t="s">
        <v>118</v>
      </c>
      <c r="U783" s="32"/>
      <c r="V783" s="33" t="s">
        <v>117</v>
      </c>
      <c r="W783" s="32"/>
      <c r="X783" s="33" t="s">
        <v>116</v>
      </c>
      <c r="Y783" s="32"/>
      <c r="Z783" s="33" t="s">
        <v>115</v>
      </c>
      <c r="AA783" s="32"/>
      <c r="AB783" s="31"/>
      <c r="AC783" s="32"/>
      <c r="AD783" s="31"/>
      <c r="AE783" s="22"/>
      <c r="AF783" s="347"/>
      <c r="AG783" s="347"/>
      <c r="AH783" s="21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0.45" customHeight="1" x14ac:dyDescent="0.2">
      <c r="B784" s="30"/>
      <c r="C784" s="340"/>
      <c r="D784" s="29"/>
      <c r="E784" s="28"/>
      <c r="F784" s="28"/>
      <c r="G784" s="27"/>
      <c r="H784" s="360"/>
      <c r="I784" s="344"/>
      <c r="J784" s="344"/>
      <c r="K784" s="344"/>
      <c r="L784" s="25" t="s">
        <v>114</v>
      </c>
      <c r="M784" s="114"/>
      <c r="N784" s="25" t="s">
        <v>112</v>
      </c>
      <c r="O784" s="24"/>
      <c r="P784" s="25" t="s">
        <v>111</v>
      </c>
      <c r="Q784" s="24"/>
      <c r="R784" s="25" t="s">
        <v>110</v>
      </c>
      <c r="S784" s="24"/>
      <c r="T784" s="25" t="s">
        <v>109</v>
      </c>
      <c r="U784" s="24"/>
      <c r="V784" s="25" t="s">
        <v>108</v>
      </c>
      <c r="W784" s="24"/>
      <c r="X784" s="25" t="s">
        <v>107</v>
      </c>
      <c r="Y784" s="24"/>
      <c r="Z784" s="25" t="s">
        <v>106</v>
      </c>
      <c r="AA784" s="24"/>
      <c r="AB784" s="23"/>
      <c r="AC784" s="24"/>
      <c r="AD784" s="23"/>
      <c r="AE784" s="22"/>
      <c r="AF784" s="347"/>
      <c r="AG784" s="347"/>
      <c r="AH784" s="21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1" customHeight="1" thickBot="1" x14ac:dyDescent="0.25">
      <c r="B785" s="30"/>
      <c r="C785" s="355"/>
      <c r="D785" s="54"/>
      <c r="E785" s="53"/>
      <c r="F785" s="53"/>
      <c r="G785" s="52"/>
      <c r="H785" s="361"/>
      <c r="I785" s="356"/>
      <c r="J785" s="356"/>
      <c r="K785" s="356"/>
      <c r="L785" s="50" t="s">
        <v>105</v>
      </c>
      <c r="M785" s="51"/>
      <c r="N785" s="50" t="s">
        <v>104</v>
      </c>
      <c r="O785" s="49"/>
      <c r="P785" s="50" t="s">
        <v>103</v>
      </c>
      <c r="Q785" s="49"/>
      <c r="R785" s="50" t="s">
        <v>102</v>
      </c>
      <c r="S785" s="49"/>
      <c r="T785" s="50">
        <v>20</v>
      </c>
      <c r="U785" s="49"/>
      <c r="V785" s="50" t="s">
        <v>101</v>
      </c>
      <c r="W785" s="49"/>
      <c r="X785" s="50" t="s">
        <v>100</v>
      </c>
      <c r="Y785" s="49"/>
      <c r="Z785" s="50" t="s">
        <v>99</v>
      </c>
      <c r="AA785" s="49"/>
      <c r="AB785" s="14"/>
      <c r="AC785" s="49"/>
      <c r="AD785" s="14"/>
      <c r="AE785" s="48"/>
      <c r="AF785" s="357"/>
      <c r="AG785" s="357"/>
      <c r="AH785" s="47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0.45" customHeight="1" x14ac:dyDescent="0.2">
      <c r="B786" s="30"/>
      <c r="C786" s="338">
        <v>3</v>
      </c>
      <c r="D786" s="46"/>
      <c r="E786" s="45"/>
      <c r="F786" s="45"/>
      <c r="G786" s="44"/>
      <c r="H786" s="358"/>
      <c r="I786" s="342">
        <v>13</v>
      </c>
      <c r="J786" s="342">
        <v>7</v>
      </c>
      <c r="K786" s="342" t="s">
        <v>95</v>
      </c>
      <c r="L786" s="42" t="s">
        <v>131</v>
      </c>
      <c r="M786" s="43"/>
      <c r="N786" s="42" t="s">
        <v>129</v>
      </c>
      <c r="O786" s="41"/>
      <c r="P786" s="42" t="s">
        <v>128</v>
      </c>
      <c r="Q786" s="41"/>
      <c r="R786" s="42" t="s">
        <v>127</v>
      </c>
      <c r="S786" s="41"/>
      <c r="T786" s="42" t="s">
        <v>126</v>
      </c>
      <c r="U786" s="41"/>
      <c r="V786" s="42" t="s">
        <v>125</v>
      </c>
      <c r="W786" s="41"/>
      <c r="X786" s="42" t="s">
        <v>124</v>
      </c>
      <c r="Y786" s="41"/>
      <c r="Z786" s="42" t="s">
        <v>123</v>
      </c>
      <c r="AA786" s="41"/>
      <c r="AB786" s="40"/>
      <c r="AC786" s="41"/>
      <c r="AD786" s="40"/>
      <c r="AE786" s="39"/>
      <c r="AF786" s="346"/>
      <c r="AG786" s="346"/>
      <c r="AH786" s="38"/>
      <c r="AI786" s="9"/>
      <c r="AJ786" s="349">
        <f>SUMPRODUCT(LEN($M786:$AA789)-LEN(SUBSTITUTE($M786:$AA789,"A", "")))</f>
        <v>0</v>
      </c>
      <c r="AK786" s="352">
        <f>SUMPRODUCT(LEN($AD786:$AD789)-LEN(SUBSTITUTE($AD786:$AD789,"A", "")))</f>
        <v>0</v>
      </c>
      <c r="AL786" s="335">
        <f>SUMPRODUCT(LEN($AC786:$AC789)-LEN(SUBSTITUTE($AC786:$AC789,"A", "")))</f>
        <v>0</v>
      </c>
      <c r="AM786" s="349">
        <f>SUMPRODUCT(LEN($M786:$AA789)-LEN(SUBSTITUTE($M786:$AA789,"S", "")))</f>
        <v>0</v>
      </c>
      <c r="AN786" s="352">
        <f>SUMPRODUCT(LEN($AD786:$AD789)-LEN(SUBSTITUTE($AD786:$AD789,"S", "")))</f>
        <v>0</v>
      </c>
      <c r="AO786" s="335">
        <f>SUMPRODUCT(LEN($AC786:$AC789)-LEN(SUBSTITUTE($AC786:$AC789,"S", "")))</f>
        <v>0</v>
      </c>
      <c r="AP786" s="349">
        <f>SUMPRODUCT(LEN($M786:$AA789)-LEN(SUBSTITUTE($M786:$AA789,"F", "")))</f>
        <v>0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0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1" customHeight="1" thickBot="1" x14ac:dyDescent="0.25">
      <c r="B787" s="30"/>
      <c r="C787" s="339"/>
      <c r="D787" s="37"/>
      <c r="E787" s="36"/>
      <c r="F787" s="36"/>
      <c r="G787" s="35"/>
      <c r="H787" s="359"/>
      <c r="I787" s="343"/>
      <c r="J787" s="343"/>
      <c r="K787" s="343"/>
      <c r="L787" s="33" t="s">
        <v>122</v>
      </c>
      <c r="M787" s="55"/>
      <c r="N787" s="33" t="s">
        <v>121</v>
      </c>
      <c r="O787" s="32"/>
      <c r="P787" s="33" t="s">
        <v>120</v>
      </c>
      <c r="Q787" s="32"/>
      <c r="R787" s="33" t="s">
        <v>119</v>
      </c>
      <c r="S787" s="32"/>
      <c r="T787" s="33" t="s">
        <v>118</v>
      </c>
      <c r="U787" s="32"/>
      <c r="V787" s="33" t="s">
        <v>117</v>
      </c>
      <c r="W787" s="32"/>
      <c r="X787" s="33" t="s">
        <v>116</v>
      </c>
      <c r="Y787" s="32"/>
      <c r="Z787" s="33" t="s">
        <v>115</v>
      </c>
      <c r="AA787" s="32"/>
      <c r="AB787" s="31"/>
      <c r="AC787" s="32"/>
      <c r="AD787" s="31"/>
      <c r="AE787" s="22"/>
      <c r="AF787" s="347"/>
      <c r="AG787" s="347"/>
      <c r="AH787" s="21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0.45" customHeight="1" x14ac:dyDescent="0.2">
      <c r="B788" s="30"/>
      <c r="C788" s="340"/>
      <c r="D788" s="29"/>
      <c r="E788" s="28"/>
      <c r="F788" s="28"/>
      <c r="G788" s="27"/>
      <c r="H788" s="360"/>
      <c r="I788" s="344"/>
      <c r="J788" s="344"/>
      <c r="K788" s="344"/>
      <c r="L788" s="25" t="s">
        <v>114</v>
      </c>
      <c r="M788" s="114"/>
      <c r="N788" s="25" t="s">
        <v>112</v>
      </c>
      <c r="O788" s="24"/>
      <c r="P788" s="25" t="s">
        <v>111</v>
      </c>
      <c r="Q788" s="24"/>
      <c r="R788" s="25" t="s">
        <v>110</v>
      </c>
      <c r="S788" s="24"/>
      <c r="T788" s="25" t="s">
        <v>109</v>
      </c>
      <c r="U788" s="24"/>
      <c r="V788" s="25" t="s">
        <v>108</v>
      </c>
      <c r="W788" s="24"/>
      <c r="X788" s="25" t="s">
        <v>107</v>
      </c>
      <c r="Y788" s="24"/>
      <c r="Z788" s="25" t="s">
        <v>106</v>
      </c>
      <c r="AA788" s="24"/>
      <c r="AB788" s="23"/>
      <c r="AC788" s="24"/>
      <c r="AD788" s="23"/>
      <c r="AE788" s="22"/>
      <c r="AF788" s="347"/>
      <c r="AG788" s="347"/>
      <c r="AH788" s="21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1" customHeight="1" thickBot="1" x14ac:dyDescent="0.25">
      <c r="B789" s="20"/>
      <c r="C789" s="341"/>
      <c r="D789" s="19"/>
      <c r="E789" s="18"/>
      <c r="F789" s="18"/>
      <c r="G789" s="17"/>
      <c r="H789" s="361"/>
      <c r="I789" s="345"/>
      <c r="J789" s="345"/>
      <c r="K789" s="345"/>
      <c r="L789" s="15" t="s">
        <v>105</v>
      </c>
      <c r="M789" s="16"/>
      <c r="N789" s="15" t="s">
        <v>104</v>
      </c>
      <c r="O789" s="13"/>
      <c r="P789" s="15" t="s">
        <v>103</v>
      </c>
      <c r="Q789" s="13"/>
      <c r="R789" s="15" t="s">
        <v>102</v>
      </c>
      <c r="S789" s="13"/>
      <c r="T789" s="15">
        <v>20</v>
      </c>
      <c r="U789" s="13"/>
      <c r="V789" s="15" t="s">
        <v>101</v>
      </c>
      <c r="W789" s="13"/>
      <c r="X789" s="15" t="s">
        <v>100</v>
      </c>
      <c r="Y789" s="13"/>
      <c r="Z789" s="15" t="s">
        <v>99</v>
      </c>
      <c r="AA789" s="13"/>
      <c r="AB789" s="14"/>
      <c r="AC789" s="13"/>
      <c r="AD789" s="12"/>
      <c r="AE789" s="11"/>
      <c r="AF789" s="348"/>
      <c r="AG789" s="348"/>
      <c r="AH789" s="10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112" t="s">
        <v>170</v>
      </c>
      <c r="F790" s="111"/>
      <c r="G790" s="110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107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96">
        <v>160</v>
      </c>
      <c r="E791" s="369">
        <v>731.95</v>
      </c>
      <c r="F791" s="370"/>
      <c r="G791" s="371"/>
      <c r="H791" s="95" t="s">
        <v>139</v>
      </c>
      <c r="I791" s="94"/>
      <c r="J791" s="94"/>
      <c r="K791" s="93"/>
      <c r="L791" s="92"/>
      <c r="M791" s="88"/>
      <c r="N791" s="92"/>
      <c r="O791" s="89"/>
      <c r="P791" s="92"/>
      <c r="Q791" s="89"/>
      <c r="R791" s="92"/>
      <c r="S791" s="89"/>
      <c r="T791" s="92"/>
      <c r="U791" s="89"/>
      <c r="V791" s="92"/>
      <c r="W791" s="89"/>
      <c r="X791" s="92"/>
      <c r="Y791" s="89"/>
      <c r="Z791" s="92"/>
      <c r="AA791" s="91"/>
      <c r="AB791" s="90" t="s">
        <v>138</v>
      </c>
      <c r="AC791" s="89"/>
      <c r="AD791" s="89"/>
      <c r="AE791" s="88"/>
      <c r="AF791" s="87"/>
      <c r="AG791" s="87"/>
      <c r="AH791" s="67"/>
      <c r="AI791" s="86" t="s">
        <v>137</v>
      </c>
      <c r="AJ791" s="85">
        <f t="shared" ref="AJ791:BB791" si="104">SUM(AJ793:AJ804)</f>
        <v>5</v>
      </c>
      <c r="AK791" s="84">
        <f t="shared" si="104"/>
        <v>0</v>
      </c>
      <c r="AL791" s="83">
        <f t="shared" si="104"/>
        <v>0</v>
      </c>
      <c r="AM791" s="85">
        <f t="shared" si="104"/>
        <v>0</v>
      </c>
      <c r="AN791" s="84">
        <f t="shared" si="104"/>
        <v>0</v>
      </c>
      <c r="AO791" s="83">
        <f t="shared" si="104"/>
        <v>0</v>
      </c>
      <c r="AP791" s="85">
        <f t="shared" si="104"/>
        <v>0</v>
      </c>
      <c r="AQ791" s="84">
        <f t="shared" si="104"/>
        <v>0</v>
      </c>
      <c r="AR791" s="83">
        <f t="shared" si="104"/>
        <v>0</v>
      </c>
      <c r="AS791" s="85">
        <f t="shared" si="104"/>
        <v>0</v>
      </c>
      <c r="AT791" s="84">
        <f t="shared" si="104"/>
        <v>0</v>
      </c>
      <c r="AU791" s="83">
        <f t="shared" si="104"/>
        <v>0</v>
      </c>
      <c r="AV791" s="85">
        <f t="shared" si="104"/>
        <v>0</v>
      </c>
      <c r="AW791" s="84">
        <f t="shared" si="104"/>
        <v>0</v>
      </c>
      <c r="AX791" s="83">
        <f t="shared" si="104"/>
        <v>0</v>
      </c>
      <c r="AY791" s="82">
        <f t="shared" si="104"/>
        <v>0</v>
      </c>
      <c r="AZ791" s="81">
        <f t="shared" si="104"/>
        <v>0</v>
      </c>
      <c r="BA791" s="81">
        <f t="shared" si="104"/>
        <v>0</v>
      </c>
      <c r="BB791" s="80">
        <f t="shared" si="104"/>
        <v>0</v>
      </c>
      <c r="BC791" s="79" t="s">
        <v>136</v>
      </c>
      <c r="BF791" s="5">
        <f>SUM(AJ791:AL791)/$BG$5</f>
        <v>1.6666666666666667</v>
      </c>
      <c r="BG791" s="5">
        <f>SUM(AM791:AO791,AY791)/$BG$5</f>
        <v>0</v>
      </c>
      <c r="BH791" s="5">
        <f>SUM(AP791:AR791,AZ791)/$BG$5</f>
        <v>0</v>
      </c>
      <c r="BI791" s="5">
        <f>SUM(AS791:AU791,BA791)/$BG$5</f>
        <v>0</v>
      </c>
      <c r="BJ791" s="5">
        <f>SUM(AV791:AX791,BB791)/$BG$5</f>
        <v>0</v>
      </c>
    </row>
    <row r="792" spans="2:62" ht="37.5" thickBot="1" x14ac:dyDescent="0.3">
      <c r="B792" s="78"/>
      <c r="C792" s="77"/>
      <c r="D792" s="76"/>
      <c r="E792" s="75"/>
      <c r="F792" s="75"/>
      <c r="G792" s="74"/>
      <c r="H792" s="73"/>
      <c r="I792" s="70"/>
      <c r="J792" s="70"/>
      <c r="K792" s="72"/>
      <c r="L792" s="70"/>
      <c r="M792" s="69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1"/>
      <c r="AC792" s="70"/>
      <c r="AD792" s="70"/>
      <c r="AE792" s="69"/>
      <c r="AF792" s="68"/>
      <c r="AG792" s="68"/>
      <c r="AH792" s="67"/>
      <c r="AI792" s="66" t="s">
        <v>135</v>
      </c>
      <c r="AJ792" s="65">
        <f t="shared" ref="AJ792:BB792" si="105">AJ791/3</f>
        <v>1.6666666666666667</v>
      </c>
      <c r="AK792" s="64">
        <f t="shared" si="105"/>
        <v>0</v>
      </c>
      <c r="AL792" s="63">
        <f t="shared" si="105"/>
        <v>0</v>
      </c>
      <c r="AM792" s="65">
        <f t="shared" si="105"/>
        <v>0</v>
      </c>
      <c r="AN792" s="64">
        <f t="shared" si="105"/>
        <v>0</v>
      </c>
      <c r="AO792" s="63">
        <f t="shared" si="105"/>
        <v>0</v>
      </c>
      <c r="AP792" s="65">
        <f t="shared" si="105"/>
        <v>0</v>
      </c>
      <c r="AQ792" s="64">
        <f t="shared" si="105"/>
        <v>0</v>
      </c>
      <c r="AR792" s="63">
        <f t="shared" si="105"/>
        <v>0</v>
      </c>
      <c r="AS792" s="65">
        <f t="shared" si="105"/>
        <v>0</v>
      </c>
      <c r="AT792" s="64">
        <f t="shared" si="105"/>
        <v>0</v>
      </c>
      <c r="AU792" s="63">
        <f t="shared" si="105"/>
        <v>0</v>
      </c>
      <c r="AV792" s="65">
        <f t="shared" si="105"/>
        <v>0</v>
      </c>
      <c r="AW792" s="64">
        <f t="shared" si="105"/>
        <v>0</v>
      </c>
      <c r="AX792" s="63">
        <f t="shared" si="105"/>
        <v>0</v>
      </c>
      <c r="AY792" s="62">
        <f t="shared" si="105"/>
        <v>0</v>
      </c>
      <c r="AZ792" s="61">
        <f t="shared" si="105"/>
        <v>0</v>
      </c>
      <c r="BA792" s="61">
        <f t="shared" si="105"/>
        <v>0</v>
      </c>
      <c r="BB792" s="60">
        <f t="shared" si="105"/>
        <v>0</v>
      </c>
      <c r="BC792" s="59" t="s">
        <v>134</v>
      </c>
    </row>
    <row r="793" spans="2:62" ht="20.45" customHeight="1" x14ac:dyDescent="0.2">
      <c r="B793" s="30"/>
      <c r="C793" s="338">
        <v>1</v>
      </c>
      <c r="D793" s="46"/>
      <c r="E793" s="45"/>
      <c r="F793" s="45"/>
      <c r="G793" s="44"/>
      <c r="H793" s="358" t="s">
        <v>133</v>
      </c>
      <c r="I793" s="342">
        <v>15</v>
      </c>
      <c r="J793" s="342">
        <v>9</v>
      </c>
      <c r="K793" s="342">
        <v>7</v>
      </c>
      <c r="L793" s="42" t="s">
        <v>131</v>
      </c>
      <c r="M793" s="115" t="s">
        <v>113</v>
      </c>
      <c r="N793" s="42" t="s">
        <v>129</v>
      </c>
      <c r="O793" s="41"/>
      <c r="P793" s="42" t="s">
        <v>128</v>
      </c>
      <c r="Q793" s="41"/>
      <c r="R793" s="42" t="s">
        <v>127</v>
      </c>
      <c r="S793" s="41"/>
      <c r="T793" s="42" t="s">
        <v>126</v>
      </c>
      <c r="U793" s="41"/>
      <c r="V793" s="42" t="s">
        <v>125</v>
      </c>
      <c r="W793" s="41"/>
      <c r="X793" s="42" t="s">
        <v>124</v>
      </c>
      <c r="Y793" s="41"/>
      <c r="Z793" s="42" t="s">
        <v>123</v>
      </c>
      <c r="AA793" s="41"/>
      <c r="AB793" s="40"/>
      <c r="AC793" s="41"/>
      <c r="AD793" s="40"/>
      <c r="AE793" s="58"/>
      <c r="AF793" s="346"/>
      <c r="AG793" s="346"/>
      <c r="AH793" s="38"/>
      <c r="AI793" s="9"/>
      <c r="AJ793" s="349">
        <f>SUMPRODUCT(LEN($M793:$AA796)-LEN(SUBSTITUTE($M793:$AA796,"A", "")))</f>
        <v>0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0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0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0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0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1" customHeight="1" thickBot="1" x14ac:dyDescent="0.25">
      <c r="B794" s="30"/>
      <c r="C794" s="339"/>
      <c r="D794" s="37"/>
      <c r="E794" s="36"/>
      <c r="F794" s="36"/>
      <c r="G794" s="35"/>
      <c r="H794" s="359"/>
      <c r="I794" s="343"/>
      <c r="J794" s="343"/>
      <c r="K794" s="343"/>
      <c r="L794" s="33" t="s">
        <v>122</v>
      </c>
      <c r="M794" s="34" t="s">
        <v>113</v>
      </c>
      <c r="N794" s="33" t="s">
        <v>121</v>
      </c>
      <c r="O794" s="32"/>
      <c r="P794" s="33" t="s">
        <v>120</v>
      </c>
      <c r="Q794" s="32"/>
      <c r="R794" s="33" t="s">
        <v>119</v>
      </c>
      <c r="S794" s="32"/>
      <c r="T794" s="33" t="s">
        <v>118</v>
      </c>
      <c r="U794" s="32"/>
      <c r="V794" s="33" t="s">
        <v>117</v>
      </c>
      <c r="W794" s="32"/>
      <c r="X794" s="33" t="s">
        <v>116</v>
      </c>
      <c r="Y794" s="32"/>
      <c r="Z794" s="33" t="s">
        <v>115</v>
      </c>
      <c r="AA794" s="32"/>
      <c r="AB794" s="31"/>
      <c r="AC794" s="32"/>
      <c r="AD794" s="31"/>
      <c r="AE794" s="57"/>
      <c r="AF794" s="347"/>
      <c r="AG794" s="347"/>
      <c r="AH794" s="21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0.45" customHeight="1" x14ac:dyDescent="0.2">
      <c r="B795" s="30"/>
      <c r="C795" s="340"/>
      <c r="D795" s="29"/>
      <c r="E795" s="28"/>
      <c r="F795" s="28"/>
      <c r="G795" s="27"/>
      <c r="H795" s="360">
        <v>160</v>
      </c>
      <c r="I795" s="344"/>
      <c r="J795" s="344"/>
      <c r="K795" s="344"/>
      <c r="L795" s="25" t="s">
        <v>114</v>
      </c>
      <c r="M795" s="114"/>
      <c r="N795" s="25" t="s">
        <v>112</v>
      </c>
      <c r="O795" s="24"/>
      <c r="P795" s="25" t="s">
        <v>111</v>
      </c>
      <c r="Q795" s="24"/>
      <c r="R795" s="25" t="s">
        <v>110</v>
      </c>
      <c r="S795" s="24"/>
      <c r="T795" s="25" t="s">
        <v>109</v>
      </c>
      <c r="U795" s="24"/>
      <c r="V795" s="25" t="s">
        <v>108</v>
      </c>
      <c r="W795" s="24"/>
      <c r="X795" s="25" t="s">
        <v>107</v>
      </c>
      <c r="Y795" s="24"/>
      <c r="Z795" s="25" t="s">
        <v>106</v>
      </c>
      <c r="AA795" s="24"/>
      <c r="AB795" s="23"/>
      <c r="AC795" s="24"/>
      <c r="AD795" s="23"/>
      <c r="AE795" s="57"/>
      <c r="AF795" s="347"/>
      <c r="AG795" s="347"/>
      <c r="AH795" s="21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1" customHeight="1" thickBot="1" x14ac:dyDescent="0.25">
      <c r="B796" s="30"/>
      <c r="C796" s="355"/>
      <c r="D796" s="54"/>
      <c r="E796" s="53"/>
      <c r="F796" s="53"/>
      <c r="G796" s="52"/>
      <c r="H796" s="361"/>
      <c r="I796" s="356"/>
      <c r="J796" s="356"/>
      <c r="K796" s="356"/>
      <c r="L796" s="50" t="s">
        <v>105</v>
      </c>
      <c r="M796" s="51"/>
      <c r="N796" s="50" t="s">
        <v>104</v>
      </c>
      <c r="O796" s="49"/>
      <c r="P796" s="50" t="s">
        <v>103</v>
      </c>
      <c r="Q796" s="49"/>
      <c r="R796" s="50" t="s">
        <v>102</v>
      </c>
      <c r="S796" s="49"/>
      <c r="T796" s="50">
        <v>20</v>
      </c>
      <c r="U796" s="49"/>
      <c r="V796" s="50" t="s">
        <v>101</v>
      </c>
      <c r="W796" s="49"/>
      <c r="X796" s="50" t="s">
        <v>100</v>
      </c>
      <c r="Y796" s="49"/>
      <c r="Z796" s="50" t="s">
        <v>99</v>
      </c>
      <c r="AA796" s="49"/>
      <c r="AB796" s="14"/>
      <c r="AC796" s="49"/>
      <c r="AD796" s="14"/>
      <c r="AE796" s="56"/>
      <c r="AF796" s="357"/>
      <c r="AG796" s="357"/>
      <c r="AH796" s="47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0.45" customHeight="1" x14ac:dyDescent="0.2">
      <c r="B797" s="30"/>
      <c r="C797" s="338">
        <v>2</v>
      </c>
      <c r="D797" s="46"/>
      <c r="E797" s="45"/>
      <c r="F797" s="45"/>
      <c r="G797" s="44"/>
      <c r="H797" s="358"/>
      <c r="I797" s="342">
        <v>25</v>
      </c>
      <c r="J797" s="342">
        <v>9</v>
      </c>
      <c r="K797" s="342">
        <v>4</v>
      </c>
      <c r="L797" s="42" t="s">
        <v>131</v>
      </c>
      <c r="M797" s="43" t="s">
        <v>179</v>
      </c>
      <c r="N797" s="42" t="s">
        <v>129</v>
      </c>
      <c r="O797" s="117" t="s">
        <v>113</v>
      </c>
      <c r="P797" s="42" t="s">
        <v>128</v>
      </c>
      <c r="Q797" s="41"/>
      <c r="R797" s="42" t="s">
        <v>127</v>
      </c>
      <c r="S797" s="41"/>
      <c r="T797" s="42" t="s">
        <v>126</v>
      </c>
      <c r="U797" s="41"/>
      <c r="V797" s="42" t="s">
        <v>125</v>
      </c>
      <c r="W797" s="41"/>
      <c r="X797" s="42" t="s">
        <v>124</v>
      </c>
      <c r="Y797" s="41"/>
      <c r="Z797" s="42" t="s">
        <v>123</v>
      </c>
      <c r="AA797" s="41"/>
      <c r="AB797" s="40"/>
      <c r="AC797" s="41"/>
      <c r="AD797" s="40"/>
      <c r="AE797" s="39"/>
      <c r="AF797" s="346"/>
      <c r="AG797" s="346"/>
      <c r="AH797" s="38"/>
      <c r="AI797" s="9"/>
      <c r="AJ797" s="349">
        <f>SUMPRODUCT(LEN($M797:$AA800)-LEN(SUBSTITUTE($M797:$AA800,"A", "")))</f>
        <v>4</v>
      </c>
      <c r="AK797" s="352">
        <f>SUMPRODUCT(LEN($AD797:$AD800)-LEN(SUBSTITUTE($AD797:$AD800,"A", "")))</f>
        <v>0</v>
      </c>
      <c r="AL797" s="335">
        <f>SUMPRODUCT(LEN($AC797:$AC800)-LEN(SUBSTITUTE($AC797:$AC800,"A", "")))</f>
        <v>0</v>
      </c>
      <c r="AM797" s="349">
        <f>SUMPRODUCT(LEN($M797:$AA800)-LEN(SUBSTITUTE($M797:$AA800,"S", "")))</f>
        <v>0</v>
      </c>
      <c r="AN797" s="352">
        <f>SUMPRODUCT(LEN($AD797:$AD800)-LEN(SUBSTITUTE($AD797:$AD800,"S", "")))</f>
        <v>0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0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1" customHeight="1" thickBot="1" x14ac:dyDescent="0.25">
      <c r="B798" s="30"/>
      <c r="C798" s="339"/>
      <c r="D798" s="37"/>
      <c r="E798" s="36"/>
      <c r="F798" s="36"/>
      <c r="G798" s="35"/>
      <c r="H798" s="359"/>
      <c r="I798" s="343"/>
      <c r="J798" s="343"/>
      <c r="K798" s="343"/>
      <c r="L798" s="33" t="s">
        <v>122</v>
      </c>
      <c r="M798" s="55" t="s">
        <v>178</v>
      </c>
      <c r="N798" s="33" t="s">
        <v>121</v>
      </c>
      <c r="O798" s="32"/>
      <c r="P798" s="33" t="s">
        <v>120</v>
      </c>
      <c r="Q798" s="32"/>
      <c r="R798" s="33" t="s">
        <v>119</v>
      </c>
      <c r="S798" s="32"/>
      <c r="T798" s="33" t="s">
        <v>118</v>
      </c>
      <c r="U798" s="32"/>
      <c r="V798" s="33" t="s">
        <v>117</v>
      </c>
      <c r="W798" s="32"/>
      <c r="X798" s="33" t="s">
        <v>116</v>
      </c>
      <c r="Y798" s="32"/>
      <c r="Z798" s="33" t="s">
        <v>115</v>
      </c>
      <c r="AA798" s="32"/>
      <c r="AB798" s="31"/>
      <c r="AC798" s="32"/>
      <c r="AD798" s="31"/>
      <c r="AE798" s="22"/>
      <c r="AF798" s="347"/>
      <c r="AG798" s="347"/>
      <c r="AH798" s="21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0.45" customHeight="1" x14ac:dyDescent="0.2">
      <c r="B799" s="30"/>
      <c r="C799" s="340"/>
      <c r="D799" s="29"/>
      <c r="E799" s="28"/>
      <c r="F799" s="28"/>
      <c r="G799" s="27"/>
      <c r="H799" s="360"/>
      <c r="I799" s="344"/>
      <c r="J799" s="344"/>
      <c r="K799" s="344"/>
      <c r="L799" s="25" t="s">
        <v>114</v>
      </c>
      <c r="M799" s="114" t="s">
        <v>188</v>
      </c>
      <c r="N799" s="25" t="s">
        <v>112</v>
      </c>
      <c r="O799" s="24"/>
      <c r="P799" s="25" t="s">
        <v>111</v>
      </c>
      <c r="Q799" s="24"/>
      <c r="R799" s="25" t="s">
        <v>110</v>
      </c>
      <c r="S799" s="24"/>
      <c r="T799" s="25" t="s">
        <v>109</v>
      </c>
      <c r="U799" s="24"/>
      <c r="V799" s="25" t="s">
        <v>108</v>
      </c>
      <c r="W799" s="24"/>
      <c r="X799" s="25" t="s">
        <v>107</v>
      </c>
      <c r="Y799" s="24"/>
      <c r="Z799" s="25" t="s">
        <v>106</v>
      </c>
      <c r="AA799" s="24"/>
      <c r="AB799" s="23"/>
      <c r="AC799" s="24"/>
      <c r="AD799" s="23"/>
      <c r="AE799" s="22"/>
      <c r="AF799" s="347"/>
      <c r="AG799" s="347"/>
      <c r="AH799" s="21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1" customHeight="1" thickBot="1" x14ac:dyDescent="0.25">
      <c r="B800" s="30"/>
      <c r="C800" s="355"/>
      <c r="D800" s="54"/>
      <c r="E800" s="53"/>
      <c r="F800" s="53"/>
      <c r="G800" s="52"/>
      <c r="H800" s="361"/>
      <c r="I800" s="356"/>
      <c r="J800" s="356"/>
      <c r="K800" s="356"/>
      <c r="L800" s="50" t="s">
        <v>105</v>
      </c>
      <c r="M800" s="51" t="s">
        <v>132</v>
      </c>
      <c r="N800" s="50" t="s">
        <v>104</v>
      </c>
      <c r="O800" s="49"/>
      <c r="P800" s="50" t="s">
        <v>103</v>
      </c>
      <c r="Q800" s="49"/>
      <c r="R800" s="50" t="s">
        <v>102</v>
      </c>
      <c r="S800" s="49"/>
      <c r="T800" s="50">
        <v>20</v>
      </c>
      <c r="U800" s="49"/>
      <c r="V800" s="50" t="s">
        <v>101</v>
      </c>
      <c r="W800" s="49"/>
      <c r="X800" s="50" t="s">
        <v>100</v>
      </c>
      <c r="Y800" s="49"/>
      <c r="Z800" s="50" t="s">
        <v>99</v>
      </c>
      <c r="AA800" s="49"/>
      <c r="AB800" s="14"/>
      <c r="AC800" s="49"/>
      <c r="AD800" s="14"/>
      <c r="AE800" s="48"/>
      <c r="AF800" s="357"/>
      <c r="AG800" s="357"/>
      <c r="AH800" s="47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0.45" customHeight="1" x14ac:dyDescent="0.2">
      <c r="B801" s="30"/>
      <c r="C801" s="338">
        <v>3</v>
      </c>
      <c r="D801" s="46"/>
      <c r="E801" s="45"/>
      <c r="F801" s="45"/>
      <c r="G801" s="44"/>
      <c r="H801" s="358"/>
      <c r="I801" s="342">
        <v>19</v>
      </c>
      <c r="J801" s="342">
        <v>9</v>
      </c>
      <c r="K801" s="342">
        <v>6</v>
      </c>
      <c r="L801" s="42" t="s">
        <v>131</v>
      </c>
      <c r="M801" s="43" t="s">
        <v>132</v>
      </c>
      <c r="N801" s="42" t="s">
        <v>129</v>
      </c>
      <c r="O801" s="41"/>
      <c r="P801" s="42" t="s">
        <v>128</v>
      </c>
      <c r="Q801" s="41"/>
      <c r="R801" s="42" t="s">
        <v>127</v>
      </c>
      <c r="S801" s="41"/>
      <c r="T801" s="42" t="s">
        <v>126</v>
      </c>
      <c r="U801" s="41"/>
      <c r="V801" s="42" t="s">
        <v>125</v>
      </c>
      <c r="W801" s="41"/>
      <c r="X801" s="42" t="s">
        <v>124</v>
      </c>
      <c r="Y801" s="41"/>
      <c r="Z801" s="42" t="s">
        <v>123</v>
      </c>
      <c r="AA801" s="41"/>
      <c r="AB801" s="40"/>
      <c r="AC801" s="41"/>
      <c r="AD801" s="40"/>
      <c r="AE801" s="39"/>
      <c r="AF801" s="346"/>
      <c r="AG801" s="346"/>
      <c r="AH801" s="38"/>
      <c r="AI801" s="9"/>
      <c r="AJ801" s="349">
        <f>SUMPRODUCT(LEN($M801:$AA804)-LEN(SUBSTITUTE($M801:$AA804,"A", "")))</f>
        <v>1</v>
      </c>
      <c r="AK801" s="352">
        <f>SUMPRODUCT(LEN($AD801:$AD804)-LEN(SUBSTITUTE($AD801:$AD804,"A", "")))</f>
        <v>0</v>
      </c>
      <c r="AL801" s="335">
        <f>SUMPRODUCT(LEN($AC801:$AC804)-LEN(SUBSTITUTE($AC801:$AC804,"A", "")))</f>
        <v>0</v>
      </c>
      <c r="AM801" s="349">
        <f>SUMPRODUCT(LEN($M801:$AA804)-LEN(SUBSTITUTE($M801:$AA804,"S", "")))</f>
        <v>0</v>
      </c>
      <c r="AN801" s="352">
        <f>SUMPRODUCT(LEN($AD801:$AD804)-LEN(SUBSTITUTE($AD801:$AD804,"S", "")))</f>
        <v>0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0</v>
      </c>
      <c r="AT801" s="352">
        <f>SUMPRODUCT(LEN($AD801:$AD804)-LEN(SUBSTITUTE($AD801:$AD804,"G", "")))</f>
        <v>0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1" customHeight="1" thickBot="1" x14ac:dyDescent="0.25">
      <c r="B802" s="30"/>
      <c r="C802" s="339"/>
      <c r="D802" s="37"/>
      <c r="E802" s="36"/>
      <c r="F802" s="36"/>
      <c r="G802" s="35"/>
      <c r="H802" s="359"/>
      <c r="I802" s="343"/>
      <c r="J802" s="343"/>
      <c r="K802" s="343"/>
      <c r="L802" s="33" t="s">
        <v>122</v>
      </c>
      <c r="M802" s="34" t="s">
        <v>113</v>
      </c>
      <c r="N802" s="33" t="s">
        <v>121</v>
      </c>
      <c r="O802" s="32"/>
      <c r="P802" s="33" t="s">
        <v>120</v>
      </c>
      <c r="Q802" s="32"/>
      <c r="R802" s="33" t="s">
        <v>119</v>
      </c>
      <c r="S802" s="32"/>
      <c r="T802" s="33" t="s">
        <v>118</v>
      </c>
      <c r="U802" s="32"/>
      <c r="V802" s="33" t="s">
        <v>117</v>
      </c>
      <c r="W802" s="32"/>
      <c r="X802" s="33" t="s">
        <v>116</v>
      </c>
      <c r="Y802" s="32"/>
      <c r="Z802" s="33" t="s">
        <v>115</v>
      </c>
      <c r="AA802" s="32"/>
      <c r="AB802" s="31"/>
      <c r="AC802" s="32"/>
      <c r="AD802" s="31"/>
      <c r="AE802" s="22"/>
      <c r="AF802" s="347"/>
      <c r="AG802" s="347"/>
      <c r="AH802" s="21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0.45" customHeight="1" x14ac:dyDescent="0.2">
      <c r="B803" s="30"/>
      <c r="C803" s="340"/>
      <c r="D803" s="29"/>
      <c r="E803" s="28"/>
      <c r="F803" s="28"/>
      <c r="G803" s="27"/>
      <c r="H803" s="360"/>
      <c r="I803" s="344"/>
      <c r="J803" s="344"/>
      <c r="K803" s="344"/>
      <c r="L803" s="25" t="s">
        <v>114</v>
      </c>
      <c r="M803" s="26" t="s">
        <v>113</v>
      </c>
      <c r="N803" s="25" t="s">
        <v>112</v>
      </c>
      <c r="O803" s="24"/>
      <c r="P803" s="25" t="s">
        <v>111</v>
      </c>
      <c r="Q803" s="24"/>
      <c r="R803" s="25" t="s">
        <v>110</v>
      </c>
      <c r="S803" s="24"/>
      <c r="T803" s="25" t="s">
        <v>109</v>
      </c>
      <c r="U803" s="24"/>
      <c r="V803" s="25" t="s">
        <v>108</v>
      </c>
      <c r="W803" s="24"/>
      <c r="X803" s="25" t="s">
        <v>107</v>
      </c>
      <c r="Y803" s="24"/>
      <c r="Z803" s="25" t="s">
        <v>106</v>
      </c>
      <c r="AA803" s="24"/>
      <c r="AB803" s="23"/>
      <c r="AC803" s="24"/>
      <c r="AD803" s="23"/>
      <c r="AE803" s="22"/>
      <c r="AF803" s="347"/>
      <c r="AG803" s="347"/>
      <c r="AH803" s="21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1" customHeight="1" thickBot="1" x14ac:dyDescent="0.25">
      <c r="B804" s="20"/>
      <c r="C804" s="341"/>
      <c r="D804" s="19"/>
      <c r="E804" s="18"/>
      <c r="F804" s="18"/>
      <c r="G804" s="17"/>
      <c r="H804" s="361"/>
      <c r="I804" s="345"/>
      <c r="J804" s="345"/>
      <c r="K804" s="345"/>
      <c r="L804" s="15" t="s">
        <v>105</v>
      </c>
      <c r="M804" s="16"/>
      <c r="N804" s="15" t="s">
        <v>104</v>
      </c>
      <c r="O804" s="13"/>
      <c r="P804" s="15" t="s">
        <v>103</v>
      </c>
      <c r="Q804" s="13"/>
      <c r="R804" s="15" t="s">
        <v>102</v>
      </c>
      <c r="S804" s="13"/>
      <c r="T804" s="15">
        <v>20</v>
      </c>
      <c r="U804" s="13"/>
      <c r="V804" s="15" t="s">
        <v>101</v>
      </c>
      <c r="W804" s="13"/>
      <c r="X804" s="15" t="s">
        <v>100</v>
      </c>
      <c r="Y804" s="13"/>
      <c r="Z804" s="15" t="s">
        <v>99</v>
      </c>
      <c r="AA804" s="13"/>
      <c r="AB804" s="14"/>
      <c r="AC804" s="13"/>
      <c r="AD804" s="12"/>
      <c r="AE804" s="11"/>
      <c r="AF804" s="348"/>
      <c r="AG804" s="348"/>
      <c r="AH804" s="10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112" t="s">
        <v>170</v>
      </c>
      <c r="F805" s="111"/>
      <c r="G805" s="110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107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96">
        <v>160</v>
      </c>
      <c r="E806" s="369">
        <v>448.58</v>
      </c>
      <c r="F806" s="370"/>
      <c r="G806" s="371"/>
      <c r="H806" s="95" t="s">
        <v>139</v>
      </c>
      <c r="I806" s="94"/>
      <c r="J806" s="94"/>
      <c r="K806" s="93"/>
      <c r="L806" s="92"/>
      <c r="M806" s="88"/>
      <c r="N806" s="92"/>
      <c r="O806" s="89"/>
      <c r="P806" s="92"/>
      <c r="Q806" s="89"/>
      <c r="R806" s="92"/>
      <c r="S806" s="89"/>
      <c r="T806" s="92"/>
      <c r="U806" s="89"/>
      <c r="V806" s="92"/>
      <c r="W806" s="89"/>
      <c r="X806" s="92"/>
      <c r="Y806" s="89"/>
      <c r="Z806" s="92"/>
      <c r="AA806" s="91"/>
      <c r="AB806" s="90" t="s">
        <v>138</v>
      </c>
      <c r="AC806" s="89"/>
      <c r="AD806" s="89"/>
      <c r="AE806" s="88"/>
      <c r="AF806" s="87"/>
      <c r="AG806" s="87"/>
      <c r="AH806" s="67"/>
      <c r="AI806" s="86" t="s">
        <v>137</v>
      </c>
      <c r="AJ806" s="85">
        <f t="shared" ref="AJ806:BB806" si="106">SUM(AJ808:AJ819)</f>
        <v>1</v>
      </c>
      <c r="AK806" s="84">
        <f t="shared" si="106"/>
        <v>0</v>
      </c>
      <c r="AL806" s="83">
        <f t="shared" si="106"/>
        <v>0</v>
      </c>
      <c r="AM806" s="85">
        <f t="shared" si="106"/>
        <v>0</v>
      </c>
      <c r="AN806" s="84">
        <f t="shared" si="106"/>
        <v>0</v>
      </c>
      <c r="AO806" s="83">
        <f t="shared" si="106"/>
        <v>0</v>
      </c>
      <c r="AP806" s="85">
        <f t="shared" si="106"/>
        <v>0</v>
      </c>
      <c r="AQ806" s="84">
        <f t="shared" si="106"/>
        <v>0</v>
      </c>
      <c r="AR806" s="83">
        <f t="shared" si="106"/>
        <v>0</v>
      </c>
      <c r="AS806" s="85">
        <f t="shared" si="106"/>
        <v>0</v>
      </c>
      <c r="AT806" s="84">
        <f t="shared" si="106"/>
        <v>0</v>
      </c>
      <c r="AU806" s="83">
        <f t="shared" si="106"/>
        <v>0</v>
      </c>
      <c r="AV806" s="85">
        <f t="shared" si="106"/>
        <v>0</v>
      </c>
      <c r="AW806" s="84">
        <f t="shared" si="106"/>
        <v>0</v>
      </c>
      <c r="AX806" s="83">
        <f t="shared" si="106"/>
        <v>0</v>
      </c>
      <c r="AY806" s="82">
        <f t="shared" si="106"/>
        <v>0</v>
      </c>
      <c r="AZ806" s="81">
        <f t="shared" si="106"/>
        <v>0</v>
      </c>
      <c r="BA806" s="81">
        <f t="shared" si="106"/>
        <v>0</v>
      </c>
      <c r="BB806" s="80">
        <f t="shared" si="106"/>
        <v>0</v>
      </c>
      <c r="BC806" s="79" t="s">
        <v>136</v>
      </c>
      <c r="BF806" s="5">
        <f>SUM(AJ806:AL806)/$BG$5</f>
        <v>0.33333333333333331</v>
      </c>
      <c r="BG806" s="5">
        <f>SUM(AM806:AO806,AY806)/$BG$5</f>
        <v>0</v>
      </c>
      <c r="BH806" s="5">
        <f>SUM(AP806:AR806,AZ806)/$BG$5</f>
        <v>0</v>
      </c>
      <c r="BI806" s="5">
        <f>SUM(AS806:AU806,BA806)/$BG$5</f>
        <v>0</v>
      </c>
      <c r="BJ806" s="5">
        <f>SUM(AV806:AX806,BB806)/$BG$5</f>
        <v>0</v>
      </c>
    </row>
    <row r="807" spans="2:62" ht="37.5" thickBot="1" x14ac:dyDescent="0.3">
      <c r="B807" s="78"/>
      <c r="C807" s="77"/>
      <c r="D807" s="76"/>
      <c r="E807" s="75"/>
      <c r="F807" s="75"/>
      <c r="G807" s="74"/>
      <c r="H807" s="73"/>
      <c r="I807" s="70"/>
      <c r="J807" s="70"/>
      <c r="K807" s="72"/>
      <c r="L807" s="70"/>
      <c r="M807" s="69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1"/>
      <c r="AC807" s="70"/>
      <c r="AD807" s="70"/>
      <c r="AE807" s="69"/>
      <c r="AF807" s="68"/>
      <c r="AG807" s="68"/>
      <c r="AH807" s="67"/>
      <c r="AI807" s="66" t="s">
        <v>135</v>
      </c>
      <c r="AJ807" s="65">
        <f t="shared" ref="AJ807:BB807" si="107">AJ806/3</f>
        <v>0.33333333333333331</v>
      </c>
      <c r="AK807" s="64">
        <f t="shared" si="107"/>
        <v>0</v>
      </c>
      <c r="AL807" s="63">
        <f t="shared" si="107"/>
        <v>0</v>
      </c>
      <c r="AM807" s="65">
        <f t="shared" si="107"/>
        <v>0</v>
      </c>
      <c r="AN807" s="64">
        <f t="shared" si="107"/>
        <v>0</v>
      </c>
      <c r="AO807" s="63">
        <f t="shared" si="107"/>
        <v>0</v>
      </c>
      <c r="AP807" s="65">
        <f t="shared" si="107"/>
        <v>0</v>
      </c>
      <c r="AQ807" s="64">
        <f t="shared" si="107"/>
        <v>0</v>
      </c>
      <c r="AR807" s="63">
        <f t="shared" si="107"/>
        <v>0</v>
      </c>
      <c r="AS807" s="65">
        <f t="shared" si="107"/>
        <v>0</v>
      </c>
      <c r="AT807" s="64">
        <f t="shared" si="107"/>
        <v>0</v>
      </c>
      <c r="AU807" s="63">
        <f t="shared" si="107"/>
        <v>0</v>
      </c>
      <c r="AV807" s="65">
        <f t="shared" si="107"/>
        <v>0</v>
      </c>
      <c r="AW807" s="64">
        <f t="shared" si="107"/>
        <v>0</v>
      </c>
      <c r="AX807" s="63">
        <f t="shared" si="107"/>
        <v>0</v>
      </c>
      <c r="AY807" s="62">
        <f t="shared" si="107"/>
        <v>0</v>
      </c>
      <c r="AZ807" s="61">
        <f t="shared" si="107"/>
        <v>0</v>
      </c>
      <c r="BA807" s="61">
        <f t="shared" si="107"/>
        <v>0</v>
      </c>
      <c r="BB807" s="60">
        <f t="shared" si="107"/>
        <v>0</v>
      </c>
      <c r="BC807" s="59" t="s">
        <v>134</v>
      </c>
    </row>
    <row r="808" spans="2:62" ht="20.45" customHeight="1" x14ac:dyDescent="0.2">
      <c r="B808" s="30"/>
      <c r="C808" s="338">
        <v>1</v>
      </c>
      <c r="D808" s="46"/>
      <c r="E808" s="45"/>
      <c r="F808" s="45"/>
      <c r="G808" s="44"/>
      <c r="H808" s="358" t="s">
        <v>183</v>
      </c>
      <c r="I808" s="342">
        <v>18</v>
      </c>
      <c r="J808" s="342">
        <v>9</v>
      </c>
      <c r="K808" s="342">
        <v>6</v>
      </c>
      <c r="L808" s="42" t="s">
        <v>131</v>
      </c>
      <c r="M808" s="43" t="s">
        <v>132</v>
      </c>
      <c r="N808" s="42" t="s">
        <v>129</v>
      </c>
      <c r="O808" s="41"/>
      <c r="P808" s="42" t="s">
        <v>128</v>
      </c>
      <c r="Q808" s="41"/>
      <c r="R808" s="42" t="s">
        <v>127</v>
      </c>
      <c r="S808" s="41"/>
      <c r="T808" s="42" t="s">
        <v>126</v>
      </c>
      <c r="U808" s="41"/>
      <c r="V808" s="42" t="s">
        <v>125</v>
      </c>
      <c r="W808" s="41"/>
      <c r="X808" s="42" t="s">
        <v>124</v>
      </c>
      <c r="Y808" s="41"/>
      <c r="Z808" s="42" t="s">
        <v>123</v>
      </c>
      <c r="AA808" s="41"/>
      <c r="AB808" s="40"/>
      <c r="AC808" s="41"/>
      <c r="AD808" s="40"/>
      <c r="AE808" s="58"/>
      <c r="AF808" s="346"/>
      <c r="AG808" s="346"/>
      <c r="AH808" s="38"/>
      <c r="AI808" s="9"/>
      <c r="AJ808" s="349">
        <f>SUMPRODUCT(LEN($M808:$AA811)-LEN(SUBSTITUTE($M808:$AA811,"A", "")))</f>
        <v>1</v>
      </c>
      <c r="AK808" s="352">
        <f>SUMPRODUCT(LEN($AD808:$AD811)-LEN(SUBSTITUTE($AD808:$AD811,"A", "")))</f>
        <v>0</v>
      </c>
      <c r="AL808" s="335">
        <f>SUMPRODUCT(LEN($AC808:$AC811)-LEN(SUBSTITUTE($AC808:$AC811,"A", "")))</f>
        <v>0</v>
      </c>
      <c r="AM808" s="349">
        <f>SUMPRODUCT(LEN($M808:$AA811)-LEN(SUBSTITUTE($M808:$AA811,"S", "")))</f>
        <v>0</v>
      </c>
      <c r="AN808" s="352">
        <f>SUMPRODUCT(LEN($AD808:$AD811)-LEN(SUBSTITUTE($AD808:$AD811,"S", "")))</f>
        <v>0</v>
      </c>
      <c r="AO808" s="335">
        <f>SUMPRODUCT(LEN($AC808:$AC811)-LEN(SUBSTITUTE($AC808:$AC811,"S", "")))</f>
        <v>0</v>
      </c>
      <c r="AP808" s="349">
        <f>SUMPRODUCT(LEN($M808:$AA811)-LEN(SUBSTITUTE($M808:$AA811,"F", "")))</f>
        <v>0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0</v>
      </c>
      <c r="AT808" s="352">
        <f>SUMPRODUCT(LEN($AD808:$AD811)-LEN(SUBSTITUTE($AD808:$AD811,"G", "")))</f>
        <v>0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0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0</v>
      </c>
      <c r="BB808" s="413">
        <f>SUMPRODUCT(LEN($AE808:$AE811)-LEN(SUBSTITUTE($AE808:$AE811,"M", "")))</f>
        <v>0</v>
      </c>
    </row>
    <row r="809" spans="2:62" ht="21" customHeight="1" thickBot="1" x14ac:dyDescent="0.25">
      <c r="B809" s="30"/>
      <c r="C809" s="339"/>
      <c r="D809" s="37"/>
      <c r="E809" s="36"/>
      <c r="F809" s="36"/>
      <c r="G809" s="35"/>
      <c r="H809" s="359"/>
      <c r="I809" s="343"/>
      <c r="J809" s="343"/>
      <c r="K809" s="343"/>
      <c r="L809" s="33" t="s">
        <v>122</v>
      </c>
      <c r="M809" s="34" t="s">
        <v>113</v>
      </c>
      <c r="N809" s="33" t="s">
        <v>121</v>
      </c>
      <c r="O809" s="32"/>
      <c r="P809" s="33" t="s">
        <v>120</v>
      </c>
      <c r="Q809" s="32"/>
      <c r="R809" s="33" t="s">
        <v>119</v>
      </c>
      <c r="S809" s="32"/>
      <c r="T809" s="33" t="s">
        <v>118</v>
      </c>
      <c r="U809" s="32"/>
      <c r="V809" s="33" t="s">
        <v>117</v>
      </c>
      <c r="W809" s="32"/>
      <c r="X809" s="33" t="s">
        <v>116</v>
      </c>
      <c r="Y809" s="32"/>
      <c r="Z809" s="33" t="s">
        <v>115</v>
      </c>
      <c r="AA809" s="32"/>
      <c r="AB809" s="31"/>
      <c r="AC809" s="32"/>
      <c r="AD809" s="31"/>
      <c r="AE809" s="57"/>
      <c r="AF809" s="347"/>
      <c r="AG809" s="347"/>
      <c r="AH809" s="21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0.45" customHeight="1" x14ac:dyDescent="0.2">
      <c r="B810" s="30"/>
      <c r="C810" s="340"/>
      <c r="D810" s="29"/>
      <c r="E810" s="28"/>
      <c r="F810" s="28"/>
      <c r="G810" s="27"/>
      <c r="H810" s="360">
        <v>160</v>
      </c>
      <c r="I810" s="344"/>
      <c r="J810" s="344"/>
      <c r="K810" s="344"/>
      <c r="L810" s="25" t="s">
        <v>114</v>
      </c>
      <c r="M810" s="26" t="s">
        <v>113</v>
      </c>
      <c r="N810" s="25" t="s">
        <v>112</v>
      </c>
      <c r="O810" s="24"/>
      <c r="P810" s="25" t="s">
        <v>111</v>
      </c>
      <c r="Q810" s="24"/>
      <c r="R810" s="25" t="s">
        <v>110</v>
      </c>
      <c r="S810" s="24"/>
      <c r="T810" s="25" t="s">
        <v>109</v>
      </c>
      <c r="U810" s="24"/>
      <c r="V810" s="25" t="s">
        <v>108</v>
      </c>
      <c r="W810" s="24"/>
      <c r="X810" s="25" t="s">
        <v>107</v>
      </c>
      <c r="Y810" s="24"/>
      <c r="Z810" s="25" t="s">
        <v>106</v>
      </c>
      <c r="AA810" s="24"/>
      <c r="AB810" s="23"/>
      <c r="AC810" s="24"/>
      <c r="AD810" s="23"/>
      <c r="AE810" s="57"/>
      <c r="AF810" s="347"/>
      <c r="AG810" s="347"/>
      <c r="AH810" s="21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1" customHeight="1" thickBot="1" x14ac:dyDescent="0.25">
      <c r="B811" s="30"/>
      <c r="C811" s="355"/>
      <c r="D811" s="54"/>
      <c r="E811" s="53"/>
      <c r="F811" s="53"/>
      <c r="G811" s="52"/>
      <c r="H811" s="361"/>
      <c r="I811" s="356"/>
      <c r="J811" s="356"/>
      <c r="K811" s="356"/>
      <c r="L811" s="50" t="s">
        <v>105</v>
      </c>
      <c r="M811" s="51"/>
      <c r="N811" s="50" t="s">
        <v>104</v>
      </c>
      <c r="O811" s="49"/>
      <c r="P811" s="50" t="s">
        <v>103</v>
      </c>
      <c r="Q811" s="49"/>
      <c r="R811" s="50" t="s">
        <v>102</v>
      </c>
      <c r="S811" s="49"/>
      <c r="T811" s="50">
        <v>20</v>
      </c>
      <c r="U811" s="49"/>
      <c r="V811" s="50" t="s">
        <v>101</v>
      </c>
      <c r="W811" s="49"/>
      <c r="X811" s="50" t="s">
        <v>100</v>
      </c>
      <c r="Y811" s="49"/>
      <c r="Z811" s="50" t="s">
        <v>99</v>
      </c>
      <c r="AA811" s="49"/>
      <c r="AB811" s="14"/>
      <c r="AC811" s="49"/>
      <c r="AD811" s="14"/>
      <c r="AE811" s="56"/>
      <c r="AF811" s="357"/>
      <c r="AG811" s="357"/>
      <c r="AH811" s="47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0.45" customHeight="1" x14ac:dyDescent="0.2">
      <c r="B812" s="30"/>
      <c r="C812" s="338">
        <v>2</v>
      </c>
      <c r="D812" s="46"/>
      <c r="E812" s="45"/>
      <c r="F812" s="45"/>
      <c r="G812" s="44"/>
      <c r="H812" s="358"/>
      <c r="I812" s="342">
        <v>16</v>
      </c>
      <c r="J812" s="342">
        <v>10</v>
      </c>
      <c r="K812" s="342">
        <v>7</v>
      </c>
      <c r="L812" s="42" t="s">
        <v>131</v>
      </c>
      <c r="M812" s="115" t="s">
        <v>113</v>
      </c>
      <c r="N812" s="42" t="s">
        <v>129</v>
      </c>
      <c r="O812" s="41"/>
      <c r="P812" s="42" t="s">
        <v>128</v>
      </c>
      <c r="Q812" s="41"/>
      <c r="R812" s="42" t="s">
        <v>127</v>
      </c>
      <c r="S812" s="41"/>
      <c r="T812" s="42" t="s">
        <v>126</v>
      </c>
      <c r="U812" s="41"/>
      <c r="V812" s="42" t="s">
        <v>125</v>
      </c>
      <c r="W812" s="41"/>
      <c r="X812" s="42" t="s">
        <v>124</v>
      </c>
      <c r="Y812" s="41"/>
      <c r="Z812" s="42" t="s">
        <v>123</v>
      </c>
      <c r="AA812" s="41"/>
      <c r="AB812" s="40"/>
      <c r="AC812" s="41"/>
      <c r="AD812" s="40"/>
      <c r="AE812" s="39"/>
      <c r="AF812" s="346"/>
      <c r="AG812" s="346"/>
      <c r="AH812" s="38"/>
      <c r="AI812" s="9"/>
      <c r="AJ812" s="349">
        <f>SUMPRODUCT(LEN($M812:$AA815)-LEN(SUBSTITUTE($M812:$AA815,"A", "")))</f>
        <v>0</v>
      </c>
      <c r="AK812" s="352">
        <f>SUMPRODUCT(LEN($AD812:$AD815)-LEN(SUBSTITUTE($AD812:$AD815,"A", "")))</f>
        <v>0</v>
      </c>
      <c r="AL812" s="335">
        <f>SUMPRODUCT(LEN($AC812:$AC815)-LEN(SUBSTITUTE($AC812:$AC815,"A", "")))</f>
        <v>0</v>
      </c>
      <c r="AM812" s="349">
        <f>SUMPRODUCT(LEN($M812:$AA815)-LEN(SUBSTITUTE($M812:$AA815,"S", "")))</f>
        <v>0</v>
      </c>
      <c r="AN812" s="352">
        <f>SUMPRODUCT(LEN($AD812:$AD815)-LEN(SUBSTITUTE($AD812:$AD815,"S", "")))</f>
        <v>0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0</v>
      </c>
      <c r="AT812" s="352">
        <f>SUMPRODUCT(LEN($AD812:$AD815)-LEN(SUBSTITUTE($AD812:$AD815,"G", "")))</f>
        <v>0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1" customHeight="1" thickBot="1" x14ac:dyDescent="0.25">
      <c r="B813" s="30"/>
      <c r="C813" s="339"/>
      <c r="D813" s="37"/>
      <c r="E813" s="36"/>
      <c r="F813" s="36"/>
      <c r="G813" s="35"/>
      <c r="H813" s="359"/>
      <c r="I813" s="343"/>
      <c r="J813" s="343"/>
      <c r="K813" s="343"/>
      <c r="L813" s="33" t="s">
        <v>122</v>
      </c>
      <c r="M813" s="34" t="s">
        <v>113</v>
      </c>
      <c r="N813" s="33" t="s">
        <v>121</v>
      </c>
      <c r="O813" s="32"/>
      <c r="P813" s="33" t="s">
        <v>120</v>
      </c>
      <c r="Q813" s="32"/>
      <c r="R813" s="33" t="s">
        <v>119</v>
      </c>
      <c r="S813" s="32"/>
      <c r="T813" s="33" t="s">
        <v>118</v>
      </c>
      <c r="U813" s="32"/>
      <c r="V813" s="33" t="s">
        <v>117</v>
      </c>
      <c r="W813" s="32"/>
      <c r="X813" s="33" t="s">
        <v>116</v>
      </c>
      <c r="Y813" s="32"/>
      <c r="Z813" s="33" t="s">
        <v>115</v>
      </c>
      <c r="AA813" s="32"/>
      <c r="AB813" s="31"/>
      <c r="AC813" s="32"/>
      <c r="AD813" s="31"/>
      <c r="AE813" s="22"/>
      <c r="AF813" s="347"/>
      <c r="AG813" s="347"/>
      <c r="AH813" s="21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0.45" customHeight="1" x14ac:dyDescent="0.2">
      <c r="B814" s="30"/>
      <c r="C814" s="340"/>
      <c r="D814" s="29"/>
      <c r="E814" s="28"/>
      <c r="F814" s="28"/>
      <c r="G814" s="27"/>
      <c r="H814" s="360"/>
      <c r="I814" s="344"/>
      <c r="J814" s="344"/>
      <c r="K814" s="344"/>
      <c r="L814" s="25" t="s">
        <v>114</v>
      </c>
      <c r="M814" s="26" t="s">
        <v>113</v>
      </c>
      <c r="N814" s="25" t="s">
        <v>112</v>
      </c>
      <c r="O814" s="24"/>
      <c r="P814" s="25" t="s">
        <v>111</v>
      </c>
      <c r="Q814" s="24"/>
      <c r="R814" s="25" t="s">
        <v>110</v>
      </c>
      <c r="S814" s="24"/>
      <c r="T814" s="25" t="s">
        <v>109</v>
      </c>
      <c r="U814" s="24"/>
      <c r="V814" s="25" t="s">
        <v>108</v>
      </c>
      <c r="W814" s="24"/>
      <c r="X814" s="25" t="s">
        <v>107</v>
      </c>
      <c r="Y814" s="24"/>
      <c r="Z814" s="25" t="s">
        <v>106</v>
      </c>
      <c r="AA814" s="24"/>
      <c r="AB814" s="23"/>
      <c r="AC814" s="24"/>
      <c r="AD814" s="23"/>
      <c r="AE814" s="22"/>
      <c r="AF814" s="347"/>
      <c r="AG814" s="347"/>
      <c r="AH814" s="21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1" customHeight="1" thickBot="1" x14ac:dyDescent="0.25">
      <c r="B815" s="30"/>
      <c r="C815" s="355"/>
      <c r="D815" s="54"/>
      <c r="E815" s="53"/>
      <c r="F815" s="53"/>
      <c r="G815" s="52"/>
      <c r="H815" s="361"/>
      <c r="I815" s="356"/>
      <c r="J815" s="356"/>
      <c r="K815" s="356"/>
      <c r="L815" s="50" t="s">
        <v>105</v>
      </c>
      <c r="M815" s="51"/>
      <c r="N815" s="50" t="s">
        <v>104</v>
      </c>
      <c r="O815" s="49"/>
      <c r="P815" s="50" t="s">
        <v>103</v>
      </c>
      <c r="Q815" s="49"/>
      <c r="R815" s="50" t="s">
        <v>102</v>
      </c>
      <c r="S815" s="49"/>
      <c r="T815" s="50">
        <v>20</v>
      </c>
      <c r="U815" s="49"/>
      <c r="V815" s="50" t="s">
        <v>101</v>
      </c>
      <c r="W815" s="49"/>
      <c r="X815" s="50" t="s">
        <v>100</v>
      </c>
      <c r="Y815" s="49"/>
      <c r="Z815" s="50" t="s">
        <v>99</v>
      </c>
      <c r="AA815" s="49"/>
      <c r="AB815" s="14"/>
      <c r="AC815" s="49"/>
      <c r="AD815" s="14"/>
      <c r="AE815" s="48"/>
      <c r="AF815" s="357"/>
      <c r="AG815" s="357"/>
      <c r="AH815" s="47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0.45" customHeight="1" x14ac:dyDescent="0.2">
      <c r="B816" s="30"/>
      <c r="C816" s="338">
        <v>3</v>
      </c>
      <c r="D816" s="46"/>
      <c r="E816" s="45"/>
      <c r="F816" s="45"/>
      <c r="G816" s="44"/>
      <c r="H816" s="358"/>
      <c r="I816" s="342">
        <v>9</v>
      </c>
      <c r="J816" s="342">
        <v>6</v>
      </c>
      <c r="K816" s="342" t="s">
        <v>95</v>
      </c>
      <c r="L816" s="42" t="s">
        <v>131</v>
      </c>
      <c r="M816" s="43"/>
      <c r="N816" s="42" t="s">
        <v>129</v>
      </c>
      <c r="O816" s="41"/>
      <c r="P816" s="42" t="s">
        <v>128</v>
      </c>
      <c r="Q816" s="41"/>
      <c r="R816" s="42" t="s">
        <v>127</v>
      </c>
      <c r="S816" s="41"/>
      <c r="T816" s="42" t="s">
        <v>126</v>
      </c>
      <c r="U816" s="41"/>
      <c r="V816" s="42" t="s">
        <v>125</v>
      </c>
      <c r="W816" s="41"/>
      <c r="X816" s="42" t="s">
        <v>124</v>
      </c>
      <c r="Y816" s="41"/>
      <c r="Z816" s="42" t="s">
        <v>123</v>
      </c>
      <c r="AA816" s="41"/>
      <c r="AB816" s="40"/>
      <c r="AC816" s="41"/>
      <c r="AD816" s="40"/>
      <c r="AE816" s="39"/>
      <c r="AF816" s="346"/>
      <c r="AG816" s="346"/>
      <c r="AH816" s="38"/>
      <c r="AI816" s="9"/>
      <c r="AJ816" s="349">
        <f>SUMPRODUCT(LEN($M816:$AA819)-LEN(SUBSTITUTE($M816:$AA819,"A", "")))</f>
        <v>0</v>
      </c>
      <c r="AK816" s="352">
        <f>SUMPRODUCT(LEN($AD816:$AD819)-LEN(SUBSTITUTE($AD816:$AD819,"A", "")))</f>
        <v>0</v>
      </c>
      <c r="AL816" s="335">
        <f>SUMPRODUCT(LEN($AC816:$AC819)-LEN(SUBSTITUTE($AC816:$AC819,"A", "")))</f>
        <v>0</v>
      </c>
      <c r="AM816" s="349">
        <f>SUMPRODUCT(LEN($M816:$AA819)-LEN(SUBSTITUTE($M816:$AA819,"S", "")))</f>
        <v>0</v>
      </c>
      <c r="AN816" s="352">
        <f>SUMPRODUCT(LEN($AD816:$AD819)-LEN(SUBSTITUTE($AD816:$AD819,"S", "")))</f>
        <v>0</v>
      </c>
      <c r="AO816" s="335">
        <f>SUMPRODUCT(LEN($AC816:$AC819)-LEN(SUBSTITUTE($AC816:$AC819,"S", "")))</f>
        <v>0</v>
      </c>
      <c r="AP816" s="349">
        <f>SUMPRODUCT(LEN($M816:$AA819)-LEN(SUBSTITUTE($M816:$AA819,"F", "")))</f>
        <v>0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0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1" customHeight="1" thickBot="1" x14ac:dyDescent="0.25">
      <c r="B817" s="30"/>
      <c r="C817" s="339"/>
      <c r="D817" s="37"/>
      <c r="E817" s="36"/>
      <c r="F817" s="36"/>
      <c r="G817" s="35"/>
      <c r="H817" s="359"/>
      <c r="I817" s="343"/>
      <c r="J817" s="343"/>
      <c r="K817" s="343"/>
      <c r="L817" s="33" t="s">
        <v>122</v>
      </c>
      <c r="M817" s="55"/>
      <c r="N817" s="33" t="s">
        <v>121</v>
      </c>
      <c r="O817" s="32"/>
      <c r="P817" s="33" t="s">
        <v>120</v>
      </c>
      <c r="Q817" s="32"/>
      <c r="R817" s="33" t="s">
        <v>119</v>
      </c>
      <c r="S817" s="32"/>
      <c r="T817" s="33" t="s">
        <v>118</v>
      </c>
      <c r="U817" s="32"/>
      <c r="V817" s="33" t="s">
        <v>117</v>
      </c>
      <c r="W817" s="32"/>
      <c r="X817" s="33" t="s">
        <v>116</v>
      </c>
      <c r="Y817" s="32"/>
      <c r="Z817" s="33" t="s">
        <v>115</v>
      </c>
      <c r="AA817" s="32"/>
      <c r="AB817" s="31"/>
      <c r="AC817" s="32"/>
      <c r="AD817" s="31"/>
      <c r="AE817" s="22"/>
      <c r="AF817" s="347"/>
      <c r="AG817" s="347"/>
      <c r="AH817" s="21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0.45" customHeight="1" x14ac:dyDescent="0.2">
      <c r="B818" s="30"/>
      <c r="C818" s="340"/>
      <c r="D818" s="29"/>
      <c r="E818" s="28"/>
      <c r="F818" s="28"/>
      <c r="G818" s="27"/>
      <c r="H818" s="360"/>
      <c r="I818" s="344"/>
      <c r="J818" s="344"/>
      <c r="K818" s="344"/>
      <c r="L818" s="25" t="s">
        <v>114</v>
      </c>
      <c r="M818" s="114"/>
      <c r="N818" s="25" t="s">
        <v>112</v>
      </c>
      <c r="O818" s="24"/>
      <c r="P818" s="25" t="s">
        <v>111</v>
      </c>
      <c r="Q818" s="24"/>
      <c r="R818" s="25" t="s">
        <v>110</v>
      </c>
      <c r="S818" s="24"/>
      <c r="T818" s="25" t="s">
        <v>109</v>
      </c>
      <c r="U818" s="24"/>
      <c r="V818" s="25" t="s">
        <v>108</v>
      </c>
      <c r="W818" s="24"/>
      <c r="X818" s="25" t="s">
        <v>107</v>
      </c>
      <c r="Y818" s="24"/>
      <c r="Z818" s="25" t="s">
        <v>106</v>
      </c>
      <c r="AA818" s="24"/>
      <c r="AB818" s="23"/>
      <c r="AC818" s="24"/>
      <c r="AD818" s="23"/>
      <c r="AE818" s="22"/>
      <c r="AF818" s="347"/>
      <c r="AG818" s="347"/>
      <c r="AH818" s="21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1" customHeight="1" thickBot="1" x14ac:dyDescent="0.25">
      <c r="B819" s="20"/>
      <c r="C819" s="341"/>
      <c r="D819" s="19"/>
      <c r="E819" s="18"/>
      <c r="F819" s="18"/>
      <c r="G819" s="17"/>
      <c r="H819" s="361"/>
      <c r="I819" s="345"/>
      <c r="J819" s="345"/>
      <c r="K819" s="345"/>
      <c r="L819" s="15" t="s">
        <v>105</v>
      </c>
      <c r="M819" s="16"/>
      <c r="N819" s="15" t="s">
        <v>104</v>
      </c>
      <c r="O819" s="13"/>
      <c r="P819" s="15" t="s">
        <v>103</v>
      </c>
      <c r="Q819" s="13"/>
      <c r="R819" s="15" t="s">
        <v>102</v>
      </c>
      <c r="S819" s="13"/>
      <c r="T819" s="15">
        <v>20</v>
      </c>
      <c r="U819" s="13"/>
      <c r="V819" s="15" t="s">
        <v>101</v>
      </c>
      <c r="W819" s="13"/>
      <c r="X819" s="15" t="s">
        <v>100</v>
      </c>
      <c r="Y819" s="13"/>
      <c r="Z819" s="15" t="s">
        <v>99</v>
      </c>
      <c r="AA819" s="13"/>
      <c r="AB819" s="14"/>
      <c r="AC819" s="13"/>
      <c r="AD819" s="12"/>
      <c r="AE819" s="11"/>
      <c r="AF819" s="348"/>
      <c r="AG819" s="348"/>
      <c r="AH819" s="10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112" t="s">
        <v>170</v>
      </c>
      <c r="F820" s="111"/>
      <c r="G820" s="110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107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96">
        <v>160</v>
      </c>
      <c r="E821" s="369">
        <v>463.2</v>
      </c>
      <c r="F821" s="370"/>
      <c r="G821" s="371"/>
      <c r="H821" s="95" t="s">
        <v>139</v>
      </c>
      <c r="I821" s="94"/>
      <c r="J821" s="94"/>
      <c r="K821" s="93"/>
      <c r="L821" s="92"/>
      <c r="M821" s="88"/>
      <c r="N821" s="92"/>
      <c r="O821" s="89"/>
      <c r="P821" s="92"/>
      <c r="Q821" s="89"/>
      <c r="R821" s="92"/>
      <c r="S821" s="89"/>
      <c r="T821" s="92"/>
      <c r="U821" s="89"/>
      <c r="V821" s="92"/>
      <c r="W821" s="89"/>
      <c r="X821" s="92"/>
      <c r="Y821" s="89"/>
      <c r="Z821" s="92"/>
      <c r="AA821" s="91"/>
      <c r="AB821" s="90" t="s">
        <v>138</v>
      </c>
      <c r="AC821" s="89"/>
      <c r="AD821" s="89"/>
      <c r="AE821" s="88"/>
      <c r="AF821" s="87"/>
      <c r="AG821" s="87"/>
      <c r="AH821" s="67"/>
      <c r="AI821" s="86" t="s">
        <v>137</v>
      </c>
      <c r="AJ821" s="85">
        <f t="shared" ref="AJ821:BB821" si="108">SUM(AJ823:AJ834)</f>
        <v>1</v>
      </c>
      <c r="AK821" s="84">
        <f t="shared" si="108"/>
        <v>0</v>
      </c>
      <c r="AL821" s="83">
        <f t="shared" si="108"/>
        <v>0</v>
      </c>
      <c r="AM821" s="85">
        <f t="shared" si="108"/>
        <v>0</v>
      </c>
      <c r="AN821" s="84">
        <f t="shared" si="108"/>
        <v>0</v>
      </c>
      <c r="AO821" s="83">
        <f t="shared" si="108"/>
        <v>0</v>
      </c>
      <c r="AP821" s="85">
        <f t="shared" si="108"/>
        <v>0</v>
      </c>
      <c r="AQ821" s="84">
        <f t="shared" si="108"/>
        <v>0</v>
      </c>
      <c r="AR821" s="83">
        <f t="shared" si="108"/>
        <v>0</v>
      </c>
      <c r="AS821" s="85">
        <f t="shared" si="108"/>
        <v>0</v>
      </c>
      <c r="AT821" s="84">
        <f t="shared" si="108"/>
        <v>0</v>
      </c>
      <c r="AU821" s="83">
        <f t="shared" si="108"/>
        <v>0</v>
      </c>
      <c r="AV821" s="85">
        <f t="shared" si="108"/>
        <v>0</v>
      </c>
      <c r="AW821" s="84">
        <f t="shared" si="108"/>
        <v>0</v>
      </c>
      <c r="AX821" s="83">
        <f t="shared" si="108"/>
        <v>0</v>
      </c>
      <c r="AY821" s="82">
        <f t="shared" si="108"/>
        <v>0</v>
      </c>
      <c r="AZ821" s="81">
        <f t="shared" si="108"/>
        <v>0</v>
      </c>
      <c r="BA821" s="81">
        <f t="shared" si="108"/>
        <v>0</v>
      </c>
      <c r="BB821" s="80">
        <f t="shared" si="108"/>
        <v>0</v>
      </c>
      <c r="BC821" s="79" t="s">
        <v>136</v>
      </c>
      <c r="BF821" s="5">
        <f>SUM(AJ821:AL821)/$BG$5</f>
        <v>0.33333333333333331</v>
      </c>
      <c r="BG821" s="5">
        <f>SUM(AM821:AO821,AY821)/$BG$5</f>
        <v>0</v>
      </c>
      <c r="BH821" s="5">
        <f>SUM(AP821:AR821,AZ821)/$BG$5</f>
        <v>0</v>
      </c>
      <c r="BI821" s="5">
        <f>SUM(AS821:AU821,BA821)/$BG$5</f>
        <v>0</v>
      </c>
      <c r="BJ821" s="5">
        <f>SUM(AV821:AX821,BB821)/$BG$5</f>
        <v>0</v>
      </c>
    </row>
    <row r="822" spans="2:62" ht="37.5" thickBot="1" x14ac:dyDescent="0.3">
      <c r="B822" s="78"/>
      <c r="C822" s="77"/>
      <c r="D822" s="76"/>
      <c r="E822" s="75"/>
      <c r="F822" s="75"/>
      <c r="G822" s="74"/>
      <c r="H822" s="73"/>
      <c r="I822" s="70"/>
      <c r="J822" s="70"/>
      <c r="K822" s="72"/>
      <c r="L822" s="70"/>
      <c r="M822" s="69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1"/>
      <c r="AC822" s="70"/>
      <c r="AD822" s="70"/>
      <c r="AE822" s="69"/>
      <c r="AF822" s="68"/>
      <c r="AG822" s="68"/>
      <c r="AH822" s="67"/>
      <c r="AI822" s="66" t="s">
        <v>135</v>
      </c>
      <c r="AJ822" s="65">
        <f t="shared" ref="AJ822:BB822" si="109">AJ821/3</f>
        <v>0.33333333333333331</v>
      </c>
      <c r="AK822" s="64">
        <f t="shared" si="109"/>
        <v>0</v>
      </c>
      <c r="AL822" s="63">
        <f t="shared" si="109"/>
        <v>0</v>
      </c>
      <c r="AM822" s="65">
        <f t="shared" si="109"/>
        <v>0</v>
      </c>
      <c r="AN822" s="64">
        <f t="shared" si="109"/>
        <v>0</v>
      </c>
      <c r="AO822" s="63">
        <f t="shared" si="109"/>
        <v>0</v>
      </c>
      <c r="AP822" s="65">
        <f t="shared" si="109"/>
        <v>0</v>
      </c>
      <c r="AQ822" s="64">
        <f t="shared" si="109"/>
        <v>0</v>
      </c>
      <c r="AR822" s="63">
        <f t="shared" si="109"/>
        <v>0</v>
      </c>
      <c r="AS822" s="65">
        <f t="shared" si="109"/>
        <v>0</v>
      </c>
      <c r="AT822" s="64">
        <f t="shared" si="109"/>
        <v>0</v>
      </c>
      <c r="AU822" s="63">
        <f t="shared" si="109"/>
        <v>0</v>
      </c>
      <c r="AV822" s="65">
        <f t="shared" si="109"/>
        <v>0</v>
      </c>
      <c r="AW822" s="64">
        <f t="shared" si="109"/>
        <v>0</v>
      </c>
      <c r="AX822" s="63">
        <f t="shared" si="109"/>
        <v>0</v>
      </c>
      <c r="AY822" s="62">
        <f t="shared" si="109"/>
        <v>0</v>
      </c>
      <c r="AZ822" s="61">
        <f t="shared" si="109"/>
        <v>0</v>
      </c>
      <c r="BA822" s="61">
        <f t="shared" si="109"/>
        <v>0</v>
      </c>
      <c r="BB822" s="60">
        <f t="shared" si="109"/>
        <v>0</v>
      </c>
      <c r="BC822" s="59" t="s">
        <v>134</v>
      </c>
    </row>
    <row r="823" spans="2:62" ht="20.45" customHeight="1" x14ac:dyDescent="0.2">
      <c r="B823" s="30"/>
      <c r="C823" s="338">
        <v>1</v>
      </c>
      <c r="D823" s="46"/>
      <c r="E823" s="45"/>
      <c r="F823" s="45"/>
      <c r="G823" s="44"/>
      <c r="H823" s="358" t="s">
        <v>133</v>
      </c>
      <c r="I823" s="342">
        <v>13</v>
      </c>
      <c r="J823" s="342">
        <v>8</v>
      </c>
      <c r="K823" s="342" t="s">
        <v>95</v>
      </c>
      <c r="L823" s="42" t="s">
        <v>131</v>
      </c>
      <c r="M823" s="43"/>
      <c r="N823" s="42" t="s">
        <v>129</v>
      </c>
      <c r="O823" s="41"/>
      <c r="P823" s="42" t="s">
        <v>128</v>
      </c>
      <c r="Q823" s="41"/>
      <c r="R823" s="42" t="s">
        <v>127</v>
      </c>
      <c r="S823" s="41"/>
      <c r="T823" s="42" t="s">
        <v>126</v>
      </c>
      <c r="U823" s="41"/>
      <c r="V823" s="42" t="s">
        <v>125</v>
      </c>
      <c r="W823" s="41"/>
      <c r="X823" s="42" t="s">
        <v>124</v>
      </c>
      <c r="Y823" s="41"/>
      <c r="Z823" s="42" t="s">
        <v>123</v>
      </c>
      <c r="AA823" s="41"/>
      <c r="AB823" s="40"/>
      <c r="AC823" s="41"/>
      <c r="AD823" s="40"/>
      <c r="AE823" s="58"/>
      <c r="AF823" s="346"/>
      <c r="AG823" s="346"/>
      <c r="AH823" s="38"/>
      <c r="AI823" s="9"/>
      <c r="AJ823" s="349">
        <f>SUMPRODUCT(LEN($M823:$AA826)-LEN(SUBSTITUTE($M823:$AA826,"A", "")))</f>
        <v>0</v>
      </c>
      <c r="AK823" s="352">
        <f>SUMPRODUCT(LEN($AD823:$AD826)-LEN(SUBSTITUTE($AD823:$AD826,"A", "")))</f>
        <v>0</v>
      </c>
      <c r="AL823" s="335">
        <f>SUMPRODUCT(LEN($AC823:$AC826)-LEN(SUBSTITUTE($AC823:$AC826,"A", "")))</f>
        <v>0</v>
      </c>
      <c r="AM823" s="349">
        <f>SUMPRODUCT(LEN($M823:$AA826)-LEN(SUBSTITUTE($M823:$AA826,"S", "")))</f>
        <v>0</v>
      </c>
      <c r="AN823" s="352">
        <f>SUMPRODUCT(LEN($AD823:$AD826)-LEN(SUBSTITUTE($AD823:$AD826,"S", "")))</f>
        <v>0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0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0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0</v>
      </c>
      <c r="BB823" s="413">
        <f>SUMPRODUCT(LEN($AE823:$AE826)-LEN(SUBSTITUTE($AE823:$AE826,"M", "")))</f>
        <v>0</v>
      </c>
    </row>
    <row r="824" spans="2:62" ht="21" customHeight="1" thickBot="1" x14ac:dyDescent="0.25">
      <c r="B824" s="30"/>
      <c r="C824" s="339"/>
      <c r="D824" s="37"/>
      <c r="E824" s="36"/>
      <c r="F824" s="36"/>
      <c r="G824" s="35"/>
      <c r="H824" s="359"/>
      <c r="I824" s="343"/>
      <c r="J824" s="343"/>
      <c r="K824" s="343"/>
      <c r="L824" s="33" t="s">
        <v>122</v>
      </c>
      <c r="M824" s="55"/>
      <c r="N824" s="33" t="s">
        <v>121</v>
      </c>
      <c r="O824" s="32"/>
      <c r="P824" s="33" t="s">
        <v>120</v>
      </c>
      <c r="Q824" s="32"/>
      <c r="R824" s="33" t="s">
        <v>119</v>
      </c>
      <c r="S824" s="32"/>
      <c r="T824" s="33" t="s">
        <v>118</v>
      </c>
      <c r="U824" s="32"/>
      <c r="V824" s="33" t="s">
        <v>117</v>
      </c>
      <c r="W824" s="32"/>
      <c r="X824" s="33" t="s">
        <v>116</v>
      </c>
      <c r="Y824" s="32"/>
      <c r="Z824" s="33" t="s">
        <v>115</v>
      </c>
      <c r="AA824" s="32"/>
      <c r="AB824" s="31"/>
      <c r="AC824" s="32"/>
      <c r="AD824" s="31"/>
      <c r="AE824" s="57"/>
      <c r="AF824" s="347"/>
      <c r="AG824" s="347"/>
      <c r="AH824" s="21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0.45" customHeight="1" x14ac:dyDescent="0.2">
      <c r="B825" s="30"/>
      <c r="C825" s="340"/>
      <c r="D825" s="29"/>
      <c r="E825" s="28"/>
      <c r="F825" s="28"/>
      <c r="G825" s="27"/>
      <c r="H825" s="360">
        <v>160</v>
      </c>
      <c r="I825" s="344"/>
      <c r="J825" s="344"/>
      <c r="K825" s="344"/>
      <c r="L825" s="25" t="s">
        <v>114</v>
      </c>
      <c r="M825" s="114"/>
      <c r="N825" s="25" t="s">
        <v>112</v>
      </c>
      <c r="O825" s="24"/>
      <c r="P825" s="25" t="s">
        <v>111</v>
      </c>
      <c r="Q825" s="24"/>
      <c r="R825" s="25" t="s">
        <v>110</v>
      </c>
      <c r="S825" s="24"/>
      <c r="T825" s="25" t="s">
        <v>109</v>
      </c>
      <c r="U825" s="24"/>
      <c r="V825" s="25" t="s">
        <v>108</v>
      </c>
      <c r="W825" s="24"/>
      <c r="X825" s="25" t="s">
        <v>107</v>
      </c>
      <c r="Y825" s="24"/>
      <c r="Z825" s="25" t="s">
        <v>106</v>
      </c>
      <c r="AA825" s="24"/>
      <c r="AB825" s="23"/>
      <c r="AC825" s="24"/>
      <c r="AD825" s="23"/>
      <c r="AE825" s="57"/>
      <c r="AF825" s="347"/>
      <c r="AG825" s="347"/>
      <c r="AH825" s="21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1" customHeight="1" thickBot="1" x14ac:dyDescent="0.25">
      <c r="B826" s="30"/>
      <c r="C826" s="355"/>
      <c r="D826" s="54"/>
      <c r="E826" s="53"/>
      <c r="F826" s="53"/>
      <c r="G826" s="52"/>
      <c r="H826" s="361"/>
      <c r="I826" s="356"/>
      <c r="J826" s="356"/>
      <c r="K826" s="356"/>
      <c r="L826" s="50" t="s">
        <v>105</v>
      </c>
      <c r="M826" s="51"/>
      <c r="N826" s="50" t="s">
        <v>104</v>
      </c>
      <c r="O826" s="49"/>
      <c r="P826" s="50" t="s">
        <v>103</v>
      </c>
      <c r="Q826" s="49"/>
      <c r="R826" s="50" t="s">
        <v>102</v>
      </c>
      <c r="S826" s="49"/>
      <c r="T826" s="50">
        <v>20</v>
      </c>
      <c r="U826" s="49"/>
      <c r="V826" s="50" t="s">
        <v>101</v>
      </c>
      <c r="W826" s="49"/>
      <c r="X826" s="50" t="s">
        <v>100</v>
      </c>
      <c r="Y826" s="49"/>
      <c r="Z826" s="50" t="s">
        <v>99</v>
      </c>
      <c r="AA826" s="49"/>
      <c r="AB826" s="14"/>
      <c r="AC826" s="49"/>
      <c r="AD826" s="14"/>
      <c r="AE826" s="56"/>
      <c r="AF826" s="357"/>
      <c r="AG826" s="357"/>
      <c r="AH826" s="47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0.45" customHeight="1" x14ac:dyDescent="0.2">
      <c r="B827" s="30"/>
      <c r="C827" s="338">
        <v>2</v>
      </c>
      <c r="D827" s="46"/>
      <c r="E827" s="45"/>
      <c r="F827" s="45"/>
      <c r="G827" s="44"/>
      <c r="H827" s="358"/>
      <c r="I827" s="342">
        <v>16</v>
      </c>
      <c r="J827" s="342">
        <v>8</v>
      </c>
      <c r="K827" s="342">
        <v>6</v>
      </c>
      <c r="L827" s="42" t="s">
        <v>131</v>
      </c>
      <c r="M827" s="43" t="s">
        <v>132</v>
      </c>
      <c r="N827" s="42" t="s">
        <v>129</v>
      </c>
      <c r="O827" s="41"/>
      <c r="P827" s="42" t="s">
        <v>128</v>
      </c>
      <c r="Q827" s="41"/>
      <c r="R827" s="42" t="s">
        <v>127</v>
      </c>
      <c r="S827" s="41"/>
      <c r="T827" s="42" t="s">
        <v>126</v>
      </c>
      <c r="U827" s="41"/>
      <c r="V827" s="42" t="s">
        <v>125</v>
      </c>
      <c r="W827" s="41"/>
      <c r="X827" s="42" t="s">
        <v>124</v>
      </c>
      <c r="Y827" s="41"/>
      <c r="Z827" s="42" t="s">
        <v>123</v>
      </c>
      <c r="AA827" s="41"/>
      <c r="AB827" s="40"/>
      <c r="AC827" s="41"/>
      <c r="AD827" s="40"/>
      <c r="AE827" s="39"/>
      <c r="AF827" s="346"/>
      <c r="AG827" s="346"/>
      <c r="AH827" s="38"/>
      <c r="AI827" s="9"/>
      <c r="AJ827" s="349">
        <f>SUMPRODUCT(LEN($M827:$AA830)-LEN(SUBSTITUTE($M827:$AA830,"A", "")))</f>
        <v>1</v>
      </c>
      <c r="AK827" s="352">
        <f>SUMPRODUCT(LEN($AD827:$AD830)-LEN(SUBSTITUTE($AD827:$AD830,"A", "")))</f>
        <v>0</v>
      </c>
      <c r="AL827" s="335">
        <f>SUMPRODUCT(LEN($AC827:$AC830)-LEN(SUBSTITUTE($AC827:$AC830,"A", "")))</f>
        <v>0</v>
      </c>
      <c r="AM827" s="349">
        <f>SUMPRODUCT(LEN($M827:$AA830)-LEN(SUBSTITUTE($M827:$AA830,"S", "")))</f>
        <v>0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0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0</v>
      </c>
      <c r="AT827" s="352">
        <f>SUMPRODUCT(LEN($AD827:$AD830)-LEN(SUBSTITUTE($AD827:$AD830,"G", "")))</f>
        <v>0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1" customHeight="1" thickBot="1" x14ac:dyDescent="0.25">
      <c r="B828" s="30"/>
      <c r="C828" s="339"/>
      <c r="D828" s="37"/>
      <c r="E828" s="36"/>
      <c r="F828" s="36"/>
      <c r="G828" s="35"/>
      <c r="H828" s="359"/>
      <c r="I828" s="343"/>
      <c r="J828" s="343"/>
      <c r="K828" s="343"/>
      <c r="L828" s="33" t="s">
        <v>122</v>
      </c>
      <c r="M828" s="34" t="s">
        <v>113</v>
      </c>
      <c r="N828" s="33" t="s">
        <v>121</v>
      </c>
      <c r="O828" s="32"/>
      <c r="P828" s="33" t="s">
        <v>120</v>
      </c>
      <c r="Q828" s="32"/>
      <c r="R828" s="33" t="s">
        <v>119</v>
      </c>
      <c r="S828" s="32"/>
      <c r="T828" s="33" t="s">
        <v>118</v>
      </c>
      <c r="U828" s="32"/>
      <c r="V828" s="33" t="s">
        <v>117</v>
      </c>
      <c r="W828" s="32"/>
      <c r="X828" s="33" t="s">
        <v>116</v>
      </c>
      <c r="Y828" s="32"/>
      <c r="Z828" s="33" t="s">
        <v>115</v>
      </c>
      <c r="AA828" s="32"/>
      <c r="AB828" s="31"/>
      <c r="AC828" s="32"/>
      <c r="AD828" s="31"/>
      <c r="AE828" s="22"/>
      <c r="AF828" s="347"/>
      <c r="AG828" s="347"/>
      <c r="AH828" s="21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0.45" customHeight="1" x14ac:dyDescent="0.2">
      <c r="B829" s="30"/>
      <c r="C829" s="340"/>
      <c r="D829" s="29"/>
      <c r="E829" s="28"/>
      <c r="F829" s="28"/>
      <c r="G829" s="27"/>
      <c r="H829" s="360"/>
      <c r="I829" s="344"/>
      <c r="J829" s="344"/>
      <c r="K829" s="344"/>
      <c r="L829" s="25" t="s">
        <v>114</v>
      </c>
      <c r="M829" s="114"/>
      <c r="N829" s="25" t="s">
        <v>112</v>
      </c>
      <c r="O829" s="24"/>
      <c r="P829" s="25" t="s">
        <v>111</v>
      </c>
      <c r="Q829" s="24"/>
      <c r="R829" s="25" t="s">
        <v>110</v>
      </c>
      <c r="S829" s="24"/>
      <c r="T829" s="25" t="s">
        <v>109</v>
      </c>
      <c r="U829" s="24"/>
      <c r="V829" s="25" t="s">
        <v>108</v>
      </c>
      <c r="W829" s="24"/>
      <c r="X829" s="25" t="s">
        <v>107</v>
      </c>
      <c r="Y829" s="24"/>
      <c r="Z829" s="25" t="s">
        <v>106</v>
      </c>
      <c r="AA829" s="24"/>
      <c r="AB829" s="23"/>
      <c r="AC829" s="24"/>
      <c r="AD829" s="23"/>
      <c r="AE829" s="22"/>
      <c r="AF829" s="347"/>
      <c r="AG829" s="347"/>
      <c r="AH829" s="21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1" customHeight="1" thickBot="1" x14ac:dyDescent="0.25">
      <c r="B830" s="30"/>
      <c r="C830" s="355"/>
      <c r="D830" s="54"/>
      <c r="E830" s="53"/>
      <c r="F830" s="53"/>
      <c r="G830" s="52"/>
      <c r="H830" s="361"/>
      <c r="I830" s="356"/>
      <c r="J830" s="356"/>
      <c r="K830" s="356"/>
      <c r="L830" s="50" t="s">
        <v>105</v>
      </c>
      <c r="M830" s="51"/>
      <c r="N830" s="50" t="s">
        <v>104</v>
      </c>
      <c r="O830" s="49"/>
      <c r="P830" s="50" t="s">
        <v>103</v>
      </c>
      <c r="Q830" s="49"/>
      <c r="R830" s="50" t="s">
        <v>102</v>
      </c>
      <c r="S830" s="49"/>
      <c r="T830" s="50">
        <v>20</v>
      </c>
      <c r="U830" s="49"/>
      <c r="V830" s="50" t="s">
        <v>101</v>
      </c>
      <c r="W830" s="49"/>
      <c r="X830" s="50" t="s">
        <v>100</v>
      </c>
      <c r="Y830" s="49"/>
      <c r="Z830" s="50" t="s">
        <v>99</v>
      </c>
      <c r="AA830" s="49"/>
      <c r="AB830" s="14"/>
      <c r="AC830" s="49"/>
      <c r="AD830" s="14"/>
      <c r="AE830" s="48"/>
      <c r="AF830" s="357"/>
      <c r="AG830" s="357"/>
      <c r="AH830" s="47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0.45" customHeight="1" x14ac:dyDescent="0.2">
      <c r="B831" s="30"/>
      <c r="C831" s="338">
        <v>3</v>
      </c>
      <c r="D831" s="46"/>
      <c r="E831" s="45"/>
      <c r="F831" s="45"/>
      <c r="G831" s="44"/>
      <c r="H831" s="358"/>
      <c r="I831" s="342">
        <v>16</v>
      </c>
      <c r="J831" s="342">
        <v>8</v>
      </c>
      <c r="K831" s="342">
        <v>6</v>
      </c>
      <c r="L831" s="42" t="s">
        <v>131</v>
      </c>
      <c r="M831" s="115" t="s">
        <v>113</v>
      </c>
      <c r="N831" s="42" t="s">
        <v>129</v>
      </c>
      <c r="O831" s="41"/>
      <c r="P831" s="42" t="s">
        <v>128</v>
      </c>
      <c r="Q831" s="41"/>
      <c r="R831" s="42" t="s">
        <v>127</v>
      </c>
      <c r="S831" s="41"/>
      <c r="T831" s="42" t="s">
        <v>126</v>
      </c>
      <c r="U831" s="41"/>
      <c r="V831" s="42" t="s">
        <v>125</v>
      </c>
      <c r="W831" s="41"/>
      <c r="X831" s="42" t="s">
        <v>124</v>
      </c>
      <c r="Y831" s="41"/>
      <c r="Z831" s="42" t="s">
        <v>123</v>
      </c>
      <c r="AA831" s="41"/>
      <c r="AB831" s="40"/>
      <c r="AC831" s="41"/>
      <c r="AD831" s="40"/>
      <c r="AE831" s="39"/>
      <c r="AF831" s="346"/>
      <c r="AG831" s="346"/>
      <c r="AH831" s="38"/>
      <c r="AI831" s="9"/>
      <c r="AJ831" s="349">
        <f>SUMPRODUCT(LEN($M831:$AA834)-LEN(SUBSTITUTE($M831:$AA834,"A", "")))</f>
        <v>0</v>
      </c>
      <c r="AK831" s="352">
        <f>SUMPRODUCT(LEN($AD831:$AD834)-LEN(SUBSTITUTE($AD831:$AD834,"A", "")))</f>
        <v>0</v>
      </c>
      <c r="AL831" s="335">
        <f>SUMPRODUCT(LEN($AC831:$AC834)-LEN(SUBSTITUTE($AC831:$AC834,"A", "")))</f>
        <v>0</v>
      </c>
      <c r="AM831" s="349">
        <f>SUMPRODUCT(LEN($M831:$AA834)-LEN(SUBSTITUTE($M831:$AA834,"S", "")))</f>
        <v>0</v>
      </c>
      <c r="AN831" s="352">
        <f>SUMPRODUCT(LEN($AD831:$AD834)-LEN(SUBSTITUTE($AD831:$AD834,"S", "")))</f>
        <v>0</v>
      </c>
      <c r="AO831" s="335">
        <f>SUMPRODUCT(LEN($AC831:$AC834)-LEN(SUBSTITUTE($AC831:$AC834,"S", "")))</f>
        <v>0</v>
      </c>
      <c r="AP831" s="349">
        <f>SUMPRODUCT(LEN($M831:$AA834)-LEN(SUBSTITUTE($M831:$AA834,"F", "")))</f>
        <v>0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0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1" customHeight="1" thickBot="1" x14ac:dyDescent="0.25">
      <c r="B832" s="30"/>
      <c r="C832" s="339"/>
      <c r="D832" s="37"/>
      <c r="E832" s="36"/>
      <c r="F832" s="36"/>
      <c r="G832" s="35"/>
      <c r="H832" s="359"/>
      <c r="I832" s="343"/>
      <c r="J832" s="343"/>
      <c r="K832" s="343"/>
      <c r="L832" s="33" t="s">
        <v>122</v>
      </c>
      <c r="M832" s="55" t="s">
        <v>185</v>
      </c>
      <c r="N832" s="33" t="s">
        <v>121</v>
      </c>
      <c r="O832" s="32"/>
      <c r="P832" s="33" t="s">
        <v>120</v>
      </c>
      <c r="Q832" s="32"/>
      <c r="R832" s="33" t="s">
        <v>119</v>
      </c>
      <c r="S832" s="32"/>
      <c r="T832" s="33" t="s">
        <v>118</v>
      </c>
      <c r="U832" s="32"/>
      <c r="V832" s="33" t="s">
        <v>117</v>
      </c>
      <c r="W832" s="32"/>
      <c r="X832" s="33" t="s">
        <v>116</v>
      </c>
      <c r="Y832" s="32"/>
      <c r="Z832" s="33" t="s">
        <v>115</v>
      </c>
      <c r="AA832" s="32"/>
      <c r="AB832" s="31"/>
      <c r="AC832" s="32"/>
      <c r="AD832" s="31"/>
      <c r="AE832" s="22"/>
      <c r="AF832" s="347"/>
      <c r="AG832" s="347"/>
      <c r="AH832" s="21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0.45" customHeight="1" x14ac:dyDescent="0.2">
      <c r="B833" s="30"/>
      <c r="C833" s="340"/>
      <c r="D833" s="29"/>
      <c r="E833" s="28"/>
      <c r="F833" s="28"/>
      <c r="G833" s="27"/>
      <c r="H833" s="360"/>
      <c r="I833" s="344"/>
      <c r="J833" s="344"/>
      <c r="K833" s="344"/>
      <c r="L833" s="25" t="s">
        <v>114</v>
      </c>
      <c r="M833" s="114"/>
      <c r="N833" s="25" t="s">
        <v>112</v>
      </c>
      <c r="O833" s="24"/>
      <c r="P833" s="25" t="s">
        <v>111</v>
      </c>
      <c r="Q833" s="24"/>
      <c r="R833" s="25" t="s">
        <v>110</v>
      </c>
      <c r="S833" s="24"/>
      <c r="T833" s="25" t="s">
        <v>109</v>
      </c>
      <c r="U833" s="24"/>
      <c r="V833" s="25" t="s">
        <v>108</v>
      </c>
      <c r="W833" s="24"/>
      <c r="X833" s="25" t="s">
        <v>107</v>
      </c>
      <c r="Y833" s="24"/>
      <c r="Z833" s="25" t="s">
        <v>106</v>
      </c>
      <c r="AA833" s="24"/>
      <c r="AB833" s="23"/>
      <c r="AC833" s="24"/>
      <c r="AD833" s="23"/>
      <c r="AE833" s="22"/>
      <c r="AF833" s="347"/>
      <c r="AG833" s="347"/>
      <c r="AH833" s="21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1" customHeight="1" thickBot="1" x14ac:dyDescent="0.25">
      <c r="B834" s="20"/>
      <c r="C834" s="341"/>
      <c r="D834" s="19"/>
      <c r="E834" s="18"/>
      <c r="F834" s="18"/>
      <c r="G834" s="17"/>
      <c r="H834" s="361"/>
      <c r="I834" s="345"/>
      <c r="J834" s="345"/>
      <c r="K834" s="345"/>
      <c r="L834" s="15" t="s">
        <v>105</v>
      </c>
      <c r="M834" s="16"/>
      <c r="N834" s="15" t="s">
        <v>104</v>
      </c>
      <c r="O834" s="13"/>
      <c r="P834" s="15" t="s">
        <v>103</v>
      </c>
      <c r="Q834" s="13"/>
      <c r="R834" s="15" t="s">
        <v>102</v>
      </c>
      <c r="S834" s="13"/>
      <c r="T834" s="15">
        <v>20</v>
      </c>
      <c r="U834" s="13"/>
      <c r="V834" s="15" t="s">
        <v>101</v>
      </c>
      <c r="W834" s="13"/>
      <c r="X834" s="15" t="s">
        <v>100</v>
      </c>
      <c r="Y834" s="13"/>
      <c r="Z834" s="15" t="s">
        <v>99</v>
      </c>
      <c r="AA834" s="13"/>
      <c r="AB834" s="14"/>
      <c r="AC834" s="13"/>
      <c r="AD834" s="12"/>
      <c r="AE834" s="11"/>
      <c r="AF834" s="348"/>
      <c r="AG834" s="348"/>
      <c r="AH834" s="10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112" t="s">
        <v>170</v>
      </c>
      <c r="F835" s="111"/>
      <c r="G835" s="110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107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96">
        <v>160</v>
      </c>
      <c r="E836" s="369">
        <v>716.35</v>
      </c>
      <c r="F836" s="370"/>
      <c r="G836" s="371"/>
      <c r="H836" s="95" t="s">
        <v>139</v>
      </c>
      <c r="I836" s="94"/>
      <c r="J836" s="94"/>
      <c r="K836" s="93"/>
      <c r="L836" s="92"/>
      <c r="M836" s="88"/>
      <c r="N836" s="92"/>
      <c r="O836" s="89"/>
      <c r="P836" s="92"/>
      <c r="Q836" s="89"/>
      <c r="R836" s="92"/>
      <c r="S836" s="89"/>
      <c r="T836" s="92"/>
      <c r="U836" s="89"/>
      <c r="V836" s="92"/>
      <c r="W836" s="89"/>
      <c r="X836" s="92"/>
      <c r="Y836" s="89"/>
      <c r="Z836" s="92"/>
      <c r="AA836" s="91"/>
      <c r="AB836" s="90" t="s">
        <v>138</v>
      </c>
      <c r="AC836" s="89"/>
      <c r="AD836" s="89"/>
      <c r="AE836" s="88"/>
      <c r="AF836" s="87"/>
      <c r="AG836" s="87"/>
      <c r="AH836" s="67"/>
      <c r="AI836" s="86" t="s">
        <v>137</v>
      </c>
      <c r="AJ836" s="85">
        <f t="shared" ref="AJ836:BB836" si="110">SUM(AJ838:AJ849)</f>
        <v>0</v>
      </c>
      <c r="AK836" s="84">
        <f t="shared" si="110"/>
        <v>0</v>
      </c>
      <c r="AL836" s="83">
        <f t="shared" si="110"/>
        <v>0</v>
      </c>
      <c r="AM836" s="85">
        <f t="shared" si="110"/>
        <v>1</v>
      </c>
      <c r="AN836" s="84">
        <f t="shared" si="110"/>
        <v>0</v>
      </c>
      <c r="AO836" s="83">
        <f t="shared" si="110"/>
        <v>0</v>
      </c>
      <c r="AP836" s="85">
        <f t="shared" si="110"/>
        <v>0</v>
      </c>
      <c r="AQ836" s="84">
        <f t="shared" si="110"/>
        <v>0</v>
      </c>
      <c r="AR836" s="83">
        <f t="shared" si="110"/>
        <v>0</v>
      </c>
      <c r="AS836" s="85">
        <f t="shared" si="110"/>
        <v>0</v>
      </c>
      <c r="AT836" s="84">
        <f t="shared" si="110"/>
        <v>0</v>
      </c>
      <c r="AU836" s="83">
        <f t="shared" si="110"/>
        <v>0</v>
      </c>
      <c r="AV836" s="85">
        <f t="shared" si="110"/>
        <v>0</v>
      </c>
      <c r="AW836" s="84">
        <f t="shared" si="110"/>
        <v>0</v>
      </c>
      <c r="AX836" s="83">
        <f t="shared" si="110"/>
        <v>0</v>
      </c>
      <c r="AY836" s="82">
        <f t="shared" si="110"/>
        <v>0</v>
      </c>
      <c r="AZ836" s="81">
        <f t="shared" si="110"/>
        <v>0</v>
      </c>
      <c r="BA836" s="81">
        <f t="shared" si="110"/>
        <v>0</v>
      </c>
      <c r="BB836" s="80">
        <f t="shared" si="110"/>
        <v>0</v>
      </c>
      <c r="BC836" s="79" t="s">
        <v>136</v>
      </c>
      <c r="BF836" s="5">
        <f>SUM(AJ836:AL836)/$BG$5</f>
        <v>0</v>
      </c>
      <c r="BG836" s="5">
        <f>SUM(AM836:AO836,AY836)/$BG$5</f>
        <v>0.33333333333333331</v>
      </c>
      <c r="BH836" s="5">
        <f>SUM(AP836:AR836,AZ836)/$BG$5</f>
        <v>0</v>
      </c>
      <c r="BI836" s="5">
        <f>SUM(AS836:AU836,BA836)/$BG$5</f>
        <v>0</v>
      </c>
      <c r="BJ836" s="5">
        <f>SUM(AV836:AX836,BB836)/$BG$5</f>
        <v>0</v>
      </c>
    </row>
    <row r="837" spans="2:62" ht="37.5" thickBot="1" x14ac:dyDescent="0.3">
      <c r="B837" s="78"/>
      <c r="C837" s="77"/>
      <c r="D837" s="76"/>
      <c r="E837" s="75"/>
      <c r="F837" s="75"/>
      <c r="G837" s="74"/>
      <c r="H837" s="73"/>
      <c r="I837" s="70"/>
      <c r="J837" s="70"/>
      <c r="K837" s="72"/>
      <c r="L837" s="70"/>
      <c r="M837" s="69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1"/>
      <c r="AC837" s="70"/>
      <c r="AD837" s="70"/>
      <c r="AE837" s="69"/>
      <c r="AF837" s="68"/>
      <c r="AG837" s="68"/>
      <c r="AH837" s="67"/>
      <c r="AI837" s="66" t="s">
        <v>135</v>
      </c>
      <c r="AJ837" s="65">
        <f t="shared" ref="AJ837:BB837" si="111">AJ836/3</f>
        <v>0</v>
      </c>
      <c r="AK837" s="64">
        <f t="shared" si="111"/>
        <v>0</v>
      </c>
      <c r="AL837" s="63">
        <f t="shared" si="111"/>
        <v>0</v>
      </c>
      <c r="AM837" s="65">
        <f t="shared" si="111"/>
        <v>0.33333333333333331</v>
      </c>
      <c r="AN837" s="64">
        <f t="shared" si="111"/>
        <v>0</v>
      </c>
      <c r="AO837" s="63">
        <f t="shared" si="111"/>
        <v>0</v>
      </c>
      <c r="AP837" s="65">
        <f t="shared" si="111"/>
        <v>0</v>
      </c>
      <c r="AQ837" s="64">
        <f t="shared" si="111"/>
        <v>0</v>
      </c>
      <c r="AR837" s="63">
        <f t="shared" si="111"/>
        <v>0</v>
      </c>
      <c r="AS837" s="65">
        <f t="shared" si="111"/>
        <v>0</v>
      </c>
      <c r="AT837" s="64">
        <f t="shared" si="111"/>
        <v>0</v>
      </c>
      <c r="AU837" s="63">
        <f t="shared" si="111"/>
        <v>0</v>
      </c>
      <c r="AV837" s="65">
        <f t="shared" si="111"/>
        <v>0</v>
      </c>
      <c r="AW837" s="64">
        <f t="shared" si="111"/>
        <v>0</v>
      </c>
      <c r="AX837" s="63">
        <f t="shared" si="111"/>
        <v>0</v>
      </c>
      <c r="AY837" s="62">
        <f t="shared" si="111"/>
        <v>0</v>
      </c>
      <c r="AZ837" s="61">
        <f t="shared" si="111"/>
        <v>0</v>
      </c>
      <c r="BA837" s="61">
        <f t="shared" si="111"/>
        <v>0</v>
      </c>
      <c r="BB837" s="60">
        <f t="shared" si="111"/>
        <v>0</v>
      </c>
      <c r="BC837" s="59" t="s">
        <v>134</v>
      </c>
    </row>
    <row r="838" spans="2:62" ht="20.45" customHeight="1" x14ac:dyDescent="0.2">
      <c r="B838" s="30"/>
      <c r="C838" s="338">
        <v>1</v>
      </c>
      <c r="D838" s="46"/>
      <c r="E838" s="45"/>
      <c r="F838" s="45"/>
      <c r="G838" s="44"/>
      <c r="H838" s="358" t="s">
        <v>183</v>
      </c>
      <c r="I838" s="342">
        <v>22</v>
      </c>
      <c r="J838" s="342">
        <v>10</v>
      </c>
      <c r="K838" s="342">
        <v>7</v>
      </c>
      <c r="L838" s="42" t="s">
        <v>131</v>
      </c>
      <c r="M838" s="43" t="s">
        <v>130</v>
      </c>
      <c r="N838" s="42" t="s">
        <v>129</v>
      </c>
      <c r="O838" s="41"/>
      <c r="P838" s="42" t="s">
        <v>128</v>
      </c>
      <c r="Q838" s="41"/>
      <c r="R838" s="42" t="s">
        <v>127</v>
      </c>
      <c r="S838" s="41"/>
      <c r="T838" s="42" t="s">
        <v>126</v>
      </c>
      <c r="U838" s="41"/>
      <c r="V838" s="42" t="s">
        <v>125</v>
      </c>
      <c r="W838" s="41"/>
      <c r="X838" s="42" t="s">
        <v>124</v>
      </c>
      <c r="Y838" s="41"/>
      <c r="Z838" s="42" t="s">
        <v>123</v>
      </c>
      <c r="AA838" s="41"/>
      <c r="AB838" s="40"/>
      <c r="AC838" s="41"/>
      <c r="AD838" s="40"/>
      <c r="AE838" s="58"/>
      <c r="AF838" s="346"/>
      <c r="AG838" s="346"/>
      <c r="AH838" s="38"/>
      <c r="AI838" s="9"/>
      <c r="AJ838" s="349">
        <f>SUMPRODUCT(LEN($M838:$AA841)-LEN(SUBSTITUTE($M838:$AA841,"A", "")))</f>
        <v>0</v>
      </c>
      <c r="AK838" s="352">
        <f>SUMPRODUCT(LEN($AD838:$AD841)-LEN(SUBSTITUTE($AD838:$AD841,"A", "")))</f>
        <v>0</v>
      </c>
      <c r="AL838" s="335">
        <f>SUMPRODUCT(LEN($AC838:$AC841)-LEN(SUBSTITUTE($AC838:$AC841,"A", "")))</f>
        <v>0</v>
      </c>
      <c r="AM838" s="349">
        <f>SUMPRODUCT(LEN($M838:$AA841)-LEN(SUBSTITUTE($M838:$AA841,"S", "")))</f>
        <v>1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0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0</v>
      </c>
      <c r="AT838" s="352">
        <f>SUMPRODUCT(LEN($AD838:$AD841)-LEN(SUBSTITUTE($AD838:$AD841,"G", "")))</f>
        <v>0</v>
      </c>
      <c r="AU838" s="335">
        <f>SUMPRODUCT(LEN($AC838:$AC841)-LEN(SUBSTITUTE($AC838:$AC841,"G", "")))</f>
        <v>0</v>
      </c>
      <c r="AV838" s="349">
        <f>SUMPRODUCT(LEN($L838:$AA841)-LEN(SUBSTITUTE($L838:$AA841,"M", "")))</f>
        <v>0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0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1" customHeight="1" thickBot="1" x14ac:dyDescent="0.25">
      <c r="B839" s="30"/>
      <c r="C839" s="339"/>
      <c r="D839" s="37"/>
      <c r="E839" s="36"/>
      <c r="F839" s="36"/>
      <c r="G839" s="35"/>
      <c r="H839" s="359"/>
      <c r="I839" s="343"/>
      <c r="J839" s="343"/>
      <c r="K839" s="343"/>
      <c r="L839" s="33" t="s">
        <v>122</v>
      </c>
      <c r="M839" s="34" t="s">
        <v>113</v>
      </c>
      <c r="N839" s="33" t="s">
        <v>121</v>
      </c>
      <c r="O839" s="32"/>
      <c r="P839" s="33" t="s">
        <v>120</v>
      </c>
      <c r="Q839" s="32"/>
      <c r="R839" s="33" t="s">
        <v>119</v>
      </c>
      <c r="S839" s="32"/>
      <c r="T839" s="33" t="s">
        <v>118</v>
      </c>
      <c r="U839" s="32"/>
      <c r="V839" s="33" t="s">
        <v>117</v>
      </c>
      <c r="W839" s="32"/>
      <c r="X839" s="33" t="s">
        <v>116</v>
      </c>
      <c r="Y839" s="32"/>
      <c r="Z839" s="33" t="s">
        <v>115</v>
      </c>
      <c r="AA839" s="32"/>
      <c r="AB839" s="31"/>
      <c r="AC839" s="32"/>
      <c r="AD839" s="31"/>
      <c r="AE839" s="57"/>
      <c r="AF839" s="347"/>
      <c r="AG839" s="347"/>
      <c r="AH839" s="21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0.45" customHeight="1" x14ac:dyDescent="0.2">
      <c r="B840" s="30"/>
      <c r="C840" s="340"/>
      <c r="D840" s="29"/>
      <c r="E840" s="28"/>
      <c r="F840" s="28"/>
      <c r="G840" s="27"/>
      <c r="H840" s="360">
        <v>160</v>
      </c>
      <c r="I840" s="344"/>
      <c r="J840" s="344"/>
      <c r="K840" s="344"/>
      <c r="L840" s="25" t="s">
        <v>114</v>
      </c>
      <c r="M840" s="26" t="s">
        <v>113</v>
      </c>
      <c r="N840" s="25" t="s">
        <v>112</v>
      </c>
      <c r="O840" s="24"/>
      <c r="P840" s="25" t="s">
        <v>111</v>
      </c>
      <c r="Q840" s="24"/>
      <c r="R840" s="25" t="s">
        <v>110</v>
      </c>
      <c r="S840" s="24"/>
      <c r="T840" s="25" t="s">
        <v>109</v>
      </c>
      <c r="U840" s="24"/>
      <c r="V840" s="25" t="s">
        <v>108</v>
      </c>
      <c r="W840" s="24"/>
      <c r="X840" s="25" t="s">
        <v>107</v>
      </c>
      <c r="Y840" s="24"/>
      <c r="Z840" s="25" t="s">
        <v>106</v>
      </c>
      <c r="AA840" s="24"/>
      <c r="AB840" s="23"/>
      <c r="AC840" s="24"/>
      <c r="AD840" s="23"/>
      <c r="AE840" s="57"/>
      <c r="AF840" s="347"/>
      <c r="AG840" s="347"/>
      <c r="AH840" s="21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1" customHeight="1" thickBot="1" x14ac:dyDescent="0.25">
      <c r="B841" s="30"/>
      <c r="C841" s="355"/>
      <c r="D841" s="54"/>
      <c r="E841" s="53"/>
      <c r="F841" s="53"/>
      <c r="G841" s="52"/>
      <c r="H841" s="361"/>
      <c r="I841" s="356"/>
      <c r="J841" s="356"/>
      <c r="K841" s="356"/>
      <c r="L841" s="50" t="s">
        <v>105</v>
      </c>
      <c r="M841" s="51"/>
      <c r="N841" s="50" t="s">
        <v>104</v>
      </c>
      <c r="O841" s="49"/>
      <c r="P841" s="50" t="s">
        <v>103</v>
      </c>
      <c r="Q841" s="49"/>
      <c r="R841" s="50" t="s">
        <v>102</v>
      </c>
      <c r="S841" s="49"/>
      <c r="T841" s="50">
        <v>20</v>
      </c>
      <c r="U841" s="49"/>
      <c r="V841" s="50" t="s">
        <v>101</v>
      </c>
      <c r="W841" s="49"/>
      <c r="X841" s="50" t="s">
        <v>100</v>
      </c>
      <c r="Y841" s="49"/>
      <c r="Z841" s="50" t="s">
        <v>99</v>
      </c>
      <c r="AA841" s="49"/>
      <c r="AB841" s="14"/>
      <c r="AC841" s="49"/>
      <c r="AD841" s="14"/>
      <c r="AE841" s="56"/>
      <c r="AF841" s="357"/>
      <c r="AG841" s="357"/>
      <c r="AH841" s="47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0.45" customHeight="1" x14ac:dyDescent="0.2">
      <c r="B842" s="30"/>
      <c r="C842" s="338">
        <v>2</v>
      </c>
      <c r="D842" s="46"/>
      <c r="E842" s="45"/>
      <c r="F842" s="45"/>
      <c r="G842" s="44"/>
      <c r="H842" s="358"/>
      <c r="I842" s="342">
        <v>17</v>
      </c>
      <c r="J842" s="342">
        <v>10</v>
      </c>
      <c r="K842" s="342">
        <v>7</v>
      </c>
      <c r="L842" s="42" t="s">
        <v>131</v>
      </c>
      <c r="M842" s="43" t="s">
        <v>113</v>
      </c>
      <c r="N842" s="42" t="s">
        <v>129</v>
      </c>
      <c r="O842" s="41"/>
      <c r="P842" s="42" t="s">
        <v>128</v>
      </c>
      <c r="Q842" s="41"/>
      <c r="R842" s="42" t="s">
        <v>127</v>
      </c>
      <c r="S842" s="41"/>
      <c r="T842" s="42" t="s">
        <v>126</v>
      </c>
      <c r="U842" s="41"/>
      <c r="V842" s="42" t="s">
        <v>125</v>
      </c>
      <c r="W842" s="41"/>
      <c r="X842" s="42" t="s">
        <v>124</v>
      </c>
      <c r="Y842" s="41"/>
      <c r="Z842" s="42" t="s">
        <v>123</v>
      </c>
      <c r="AA842" s="41"/>
      <c r="AB842" s="40"/>
      <c r="AC842" s="41"/>
      <c r="AD842" s="40"/>
      <c r="AE842" s="39"/>
      <c r="AF842" s="346"/>
      <c r="AG842" s="346"/>
      <c r="AH842" s="38"/>
      <c r="AI842" s="9"/>
      <c r="AJ842" s="349">
        <f>SUMPRODUCT(LEN($M842:$AA845)-LEN(SUBSTITUTE($M842:$AA845,"A", "")))</f>
        <v>0</v>
      </c>
      <c r="AK842" s="352">
        <f>SUMPRODUCT(LEN($AD842:$AD845)-LEN(SUBSTITUTE($AD842:$AD845,"A", "")))</f>
        <v>0</v>
      </c>
      <c r="AL842" s="335">
        <f>SUMPRODUCT(LEN($AC842:$AC845)-LEN(SUBSTITUTE($AC842:$AC845,"A", "")))</f>
        <v>0</v>
      </c>
      <c r="AM842" s="349">
        <f>SUMPRODUCT(LEN($M842:$AA845)-LEN(SUBSTITUTE($M842:$AA845,"S", "")))</f>
        <v>0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0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0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1" customHeight="1" thickBot="1" x14ac:dyDescent="0.25">
      <c r="B843" s="30"/>
      <c r="C843" s="339"/>
      <c r="D843" s="37"/>
      <c r="E843" s="36"/>
      <c r="F843" s="36"/>
      <c r="G843" s="35"/>
      <c r="H843" s="359"/>
      <c r="I843" s="343"/>
      <c r="J843" s="343"/>
      <c r="K843" s="343"/>
      <c r="L843" s="33" t="s">
        <v>122</v>
      </c>
      <c r="M843" s="55" t="s">
        <v>113</v>
      </c>
      <c r="N843" s="33" t="s">
        <v>121</v>
      </c>
      <c r="O843" s="32"/>
      <c r="P843" s="33" t="s">
        <v>120</v>
      </c>
      <c r="Q843" s="32"/>
      <c r="R843" s="33" t="s">
        <v>119</v>
      </c>
      <c r="S843" s="32"/>
      <c r="T843" s="33" t="s">
        <v>118</v>
      </c>
      <c r="U843" s="32"/>
      <c r="V843" s="33" t="s">
        <v>117</v>
      </c>
      <c r="W843" s="32"/>
      <c r="X843" s="33" t="s">
        <v>116</v>
      </c>
      <c r="Y843" s="32"/>
      <c r="Z843" s="33" t="s">
        <v>115</v>
      </c>
      <c r="AA843" s="32"/>
      <c r="AB843" s="31"/>
      <c r="AC843" s="32"/>
      <c r="AD843" s="31"/>
      <c r="AE843" s="22"/>
      <c r="AF843" s="347"/>
      <c r="AG843" s="347"/>
      <c r="AH843" s="21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0.45" customHeight="1" x14ac:dyDescent="0.2">
      <c r="B844" s="30"/>
      <c r="C844" s="340"/>
      <c r="D844" s="29"/>
      <c r="E844" s="28"/>
      <c r="F844" s="28"/>
      <c r="G844" s="27"/>
      <c r="H844" s="360"/>
      <c r="I844" s="344"/>
      <c r="J844" s="344"/>
      <c r="K844" s="344"/>
      <c r="L844" s="25" t="s">
        <v>114</v>
      </c>
      <c r="M844" s="114" t="s">
        <v>113</v>
      </c>
      <c r="N844" s="25" t="s">
        <v>112</v>
      </c>
      <c r="O844" s="24"/>
      <c r="P844" s="25" t="s">
        <v>111</v>
      </c>
      <c r="Q844" s="24"/>
      <c r="R844" s="25" t="s">
        <v>110</v>
      </c>
      <c r="S844" s="24"/>
      <c r="T844" s="25" t="s">
        <v>109</v>
      </c>
      <c r="U844" s="24"/>
      <c r="V844" s="25" t="s">
        <v>108</v>
      </c>
      <c r="W844" s="24"/>
      <c r="X844" s="25" t="s">
        <v>107</v>
      </c>
      <c r="Y844" s="24"/>
      <c r="Z844" s="25" t="s">
        <v>106</v>
      </c>
      <c r="AA844" s="24"/>
      <c r="AB844" s="23"/>
      <c r="AC844" s="24"/>
      <c r="AD844" s="23"/>
      <c r="AE844" s="22"/>
      <c r="AF844" s="347"/>
      <c r="AG844" s="347"/>
      <c r="AH844" s="21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1" customHeight="1" thickBot="1" x14ac:dyDescent="0.25">
      <c r="B845" s="30"/>
      <c r="C845" s="355"/>
      <c r="D845" s="54"/>
      <c r="E845" s="53"/>
      <c r="F845" s="53"/>
      <c r="G845" s="52"/>
      <c r="H845" s="361"/>
      <c r="I845" s="356"/>
      <c r="J845" s="356"/>
      <c r="K845" s="356"/>
      <c r="L845" s="50" t="s">
        <v>105</v>
      </c>
      <c r="M845" s="51"/>
      <c r="N845" s="50" t="s">
        <v>104</v>
      </c>
      <c r="O845" s="49"/>
      <c r="P845" s="50" t="s">
        <v>103</v>
      </c>
      <c r="Q845" s="49"/>
      <c r="R845" s="50" t="s">
        <v>102</v>
      </c>
      <c r="S845" s="49"/>
      <c r="T845" s="50">
        <v>20</v>
      </c>
      <c r="U845" s="49"/>
      <c r="V845" s="50" t="s">
        <v>101</v>
      </c>
      <c r="W845" s="49"/>
      <c r="X845" s="50" t="s">
        <v>100</v>
      </c>
      <c r="Y845" s="49"/>
      <c r="Z845" s="50" t="s">
        <v>99</v>
      </c>
      <c r="AA845" s="49"/>
      <c r="AB845" s="14"/>
      <c r="AC845" s="49"/>
      <c r="AD845" s="14"/>
      <c r="AE845" s="48"/>
      <c r="AF845" s="357"/>
      <c r="AG845" s="357"/>
      <c r="AH845" s="47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0.45" customHeight="1" x14ac:dyDescent="0.2">
      <c r="B846" s="30"/>
      <c r="C846" s="338">
        <v>3</v>
      </c>
      <c r="D846" s="46"/>
      <c r="E846" s="45"/>
      <c r="F846" s="45"/>
      <c r="G846" s="44"/>
      <c r="H846" s="358"/>
      <c r="I846" s="342">
        <v>16</v>
      </c>
      <c r="J846" s="342">
        <v>10</v>
      </c>
      <c r="K846" s="342">
        <v>7</v>
      </c>
      <c r="L846" s="42" t="s">
        <v>131</v>
      </c>
      <c r="M846" s="43" t="s">
        <v>113</v>
      </c>
      <c r="N846" s="42" t="s">
        <v>129</v>
      </c>
      <c r="O846" s="41"/>
      <c r="P846" s="42" t="s">
        <v>128</v>
      </c>
      <c r="Q846" s="41"/>
      <c r="R846" s="42" t="s">
        <v>127</v>
      </c>
      <c r="S846" s="41"/>
      <c r="T846" s="42" t="s">
        <v>126</v>
      </c>
      <c r="U846" s="41"/>
      <c r="V846" s="42" t="s">
        <v>125</v>
      </c>
      <c r="W846" s="41"/>
      <c r="X846" s="42" t="s">
        <v>124</v>
      </c>
      <c r="Y846" s="41"/>
      <c r="Z846" s="42" t="s">
        <v>123</v>
      </c>
      <c r="AA846" s="41"/>
      <c r="AB846" s="40"/>
      <c r="AC846" s="41"/>
      <c r="AD846" s="40"/>
      <c r="AE846" s="39"/>
      <c r="AF846" s="346"/>
      <c r="AG846" s="346"/>
      <c r="AH846" s="38"/>
      <c r="AI846" s="9"/>
      <c r="AJ846" s="349">
        <f>SUMPRODUCT(LEN($M846:$AA849)-LEN(SUBSTITUTE($M846:$AA849,"A", "")))</f>
        <v>0</v>
      </c>
      <c r="AK846" s="352">
        <f>SUMPRODUCT(LEN($AD846:$AD849)-LEN(SUBSTITUTE($AD846:$AD849,"A", "")))</f>
        <v>0</v>
      </c>
      <c r="AL846" s="335">
        <f>SUMPRODUCT(LEN($AC846:$AC849)-LEN(SUBSTITUTE($AC846:$AC849,"A", "")))</f>
        <v>0</v>
      </c>
      <c r="AM846" s="349">
        <f>SUMPRODUCT(LEN($M846:$AA849)-LEN(SUBSTITUTE($M846:$AA849,"S", "")))</f>
        <v>0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0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0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1" customHeight="1" thickBot="1" x14ac:dyDescent="0.25">
      <c r="B847" s="30"/>
      <c r="C847" s="339"/>
      <c r="D847" s="37"/>
      <c r="E847" s="36"/>
      <c r="F847" s="36"/>
      <c r="G847" s="35"/>
      <c r="H847" s="359"/>
      <c r="I847" s="343"/>
      <c r="J847" s="343"/>
      <c r="K847" s="343"/>
      <c r="L847" s="33" t="s">
        <v>122</v>
      </c>
      <c r="M847" s="55" t="s">
        <v>113</v>
      </c>
      <c r="N847" s="33" t="s">
        <v>121</v>
      </c>
      <c r="O847" s="32"/>
      <c r="P847" s="33" t="s">
        <v>120</v>
      </c>
      <c r="Q847" s="32"/>
      <c r="R847" s="33" t="s">
        <v>119</v>
      </c>
      <c r="S847" s="32"/>
      <c r="T847" s="33" t="s">
        <v>118</v>
      </c>
      <c r="U847" s="32"/>
      <c r="V847" s="33" t="s">
        <v>117</v>
      </c>
      <c r="W847" s="32"/>
      <c r="X847" s="33" t="s">
        <v>116</v>
      </c>
      <c r="Y847" s="32"/>
      <c r="Z847" s="33" t="s">
        <v>115</v>
      </c>
      <c r="AA847" s="32"/>
      <c r="AB847" s="31"/>
      <c r="AC847" s="32"/>
      <c r="AD847" s="31"/>
      <c r="AE847" s="22"/>
      <c r="AF847" s="347"/>
      <c r="AG847" s="347"/>
      <c r="AH847" s="21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0.45" customHeight="1" x14ac:dyDescent="0.2">
      <c r="B848" s="30"/>
      <c r="C848" s="340"/>
      <c r="D848" s="29"/>
      <c r="E848" s="28"/>
      <c r="F848" s="28"/>
      <c r="G848" s="27"/>
      <c r="H848" s="360"/>
      <c r="I848" s="344"/>
      <c r="J848" s="344"/>
      <c r="K848" s="344"/>
      <c r="L848" s="25" t="s">
        <v>114</v>
      </c>
      <c r="M848" s="114" t="s">
        <v>113</v>
      </c>
      <c r="N848" s="25" t="s">
        <v>112</v>
      </c>
      <c r="O848" s="24"/>
      <c r="P848" s="25" t="s">
        <v>111</v>
      </c>
      <c r="Q848" s="24"/>
      <c r="R848" s="25" t="s">
        <v>110</v>
      </c>
      <c r="S848" s="24"/>
      <c r="T848" s="25" t="s">
        <v>109</v>
      </c>
      <c r="U848" s="24"/>
      <c r="V848" s="25" t="s">
        <v>108</v>
      </c>
      <c r="W848" s="24"/>
      <c r="X848" s="25" t="s">
        <v>107</v>
      </c>
      <c r="Y848" s="24"/>
      <c r="Z848" s="25" t="s">
        <v>106</v>
      </c>
      <c r="AA848" s="24"/>
      <c r="AB848" s="23"/>
      <c r="AC848" s="24"/>
      <c r="AD848" s="23"/>
      <c r="AE848" s="22"/>
      <c r="AF848" s="347"/>
      <c r="AG848" s="347"/>
      <c r="AH848" s="21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1" customHeight="1" thickBot="1" x14ac:dyDescent="0.25">
      <c r="B849" s="20"/>
      <c r="C849" s="341"/>
      <c r="D849" s="19"/>
      <c r="E849" s="18"/>
      <c r="F849" s="18"/>
      <c r="G849" s="17"/>
      <c r="H849" s="361"/>
      <c r="I849" s="345"/>
      <c r="J849" s="345"/>
      <c r="K849" s="345"/>
      <c r="L849" s="15" t="s">
        <v>105</v>
      </c>
      <c r="M849" s="16"/>
      <c r="N849" s="15" t="s">
        <v>104</v>
      </c>
      <c r="O849" s="13"/>
      <c r="P849" s="15" t="s">
        <v>103</v>
      </c>
      <c r="Q849" s="13"/>
      <c r="R849" s="15" t="s">
        <v>102</v>
      </c>
      <c r="S849" s="13"/>
      <c r="T849" s="15">
        <v>20</v>
      </c>
      <c r="U849" s="13"/>
      <c r="V849" s="15" t="s">
        <v>101</v>
      </c>
      <c r="W849" s="13"/>
      <c r="X849" s="15" t="s">
        <v>100</v>
      </c>
      <c r="Y849" s="13"/>
      <c r="Z849" s="15" t="s">
        <v>99</v>
      </c>
      <c r="AA849" s="13"/>
      <c r="AB849" s="14"/>
      <c r="AC849" s="13"/>
      <c r="AD849" s="12"/>
      <c r="AE849" s="11"/>
      <c r="AF849" s="348"/>
      <c r="AG849" s="348"/>
      <c r="AH849" s="10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112" t="s">
        <v>170</v>
      </c>
      <c r="F850" s="111"/>
      <c r="G850" s="110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107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96">
        <v>160</v>
      </c>
      <c r="E851" s="369">
        <v>683.85</v>
      </c>
      <c r="F851" s="370"/>
      <c r="G851" s="371"/>
      <c r="H851" s="95" t="s">
        <v>139</v>
      </c>
      <c r="I851" s="94"/>
      <c r="J851" s="94"/>
      <c r="K851" s="93"/>
      <c r="L851" s="92"/>
      <c r="M851" s="88"/>
      <c r="N851" s="92"/>
      <c r="O851" s="89"/>
      <c r="P851" s="92"/>
      <c r="Q851" s="89"/>
      <c r="R851" s="92"/>
      <c r="S851" s="89"/>
      <c r="T851" s="92"/>
      <c r="U851" s="89"/>
      <c r="V851" s="92"/>
      <c r="W851" s="89"/>
      <c r="X851" s="92"/>
      <c r="Y851" s="89"/>
      <c r="Z851" s="92"/>
      <c r="AA851" s="91"/>
      <c r="AB851" s="90" t="s">
        <v>138</v>
      </c>
      <c r="AC851" s="89"/>
      <c r="AD851" s="89"/>
      <c r="AE851" s="88"/>
      <c r="AF851" s="87"/>
      <c r="AG851" s="87"/>
      <c r="AH851" s="67"/>
      <c r="AI851" s="86" t="s">
        <v>137</v>
      </c>
      <c r="AJ851" s="85">
        <f t="shared" ref="AJ851:BB851" si="112">SUM(AJ853:AJ864)</f>
        <v>3</v>
      </c>
      <c r="AK851" s="84">
        <f t="shared" si="112"/>
        <v>0</v>
      </c>
      <c r="AL851" s="83">
        <f t="shared" si="112"/>
        <v>0</v>
      </c>
      <c r="AM851" s="85">
        <f t="shared" si="112"/>
        <v>0</v>
      </c>
      <c r="AN851" s="84">
        <f t="shared" si="112"/>
        <v>0</v>
      </c>
      <c r="AO851" s="83">
        <f t="shared" si="112"/>
        <v>0</v>
      </c>
      <c r="AP851" s="85">
        <f t="shared" si="112"/>
        <v>0</v>
      </c>
      <c r="AQ851" s="84">
        <f t="shared" si="112"/>
        <v>0</v>
      </c>
      <c r="AR851" s="83">
        <f t="shared" si="112"/>
        <v>0</v>
      </c>
      <c r="AS851" s="85">
        <f t="shared" si="112"/>
        <v>0</v>
      </c>
      <c r="AT851" s="84">
        <f t="shared" si="112"/>
        <v>0</v>
      </c>
      <c r="AU851" s="83">
        <f t="shared" si="112"/>
        <v>0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0</v>
      </c>
      <c r="BB851" s="80">
        <f t="shared" si="112"/>
        <v>0</v>
      </c>
      <c r="BC851" s="79" t="s">
        <v>136</v>
      </c>
      <c r="BF851" s="5">
        <f>SUM(AJ851:AL851)/$BG$5</f>
        <v>1</v>
      </c>
      <c r="BG851" s="5">
        <f>SUM(AM851:AO851,AY851)/$BG$5</f>
        <v>0</v>
      </c>
      <c r="BH851" s="5">
        <f>SUM(AP851:AR851,AZ851)/$BG$5</f>
        <v>0</v>
      </c>
      <c r="BI851" s="5">
        <f>SUM(AS851:AU851,BA851)/$BG$5</f>
        <v>0</v>
      </c>
      <c r="BJ851" s="5">
        <f>SUM(AV851:AX851,BB851)/$BG$5</f>
        <v>0</v>
      </c>
    </row>
    <row r="852" spans="2:62" ht="37.5" thickBot="1" x14ac:dyDescent="0.3">
      <c r="B852" s="78"/>
      <c r="C852" s="77"/>
      <c r="D852" s="76"/>
      <c r="E852" s="75"/>
      <c r="F852" s="75"/>
      <c r="G852" s="74"/>
      <c r="H852" s="73"/>
      <c r="I852" s="70"/>
      <c r="J852" s="70"/>
      <c r="K852" s="72"/>
      <c r="L852" s="70"/>
      <c r="M852" s="69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1"/>
      <c r="AC852" s="70"/>
      <c r="AD852" s="70"/>
      <c r="AE852" s="69"/>
      <c r="AF852" s="68"/>
      <c r="AG852" s="68"/>
      <c r="AH852" s="67"/>
      <c r="AI852" s="66" t="s">
        <v>135</v>
      </c>
      <c r="AJ852" s="65">
        <f t="shared" ref="AJ852:BB852" si="113">AJ851/3</f>
        <v>1</v>
      </c>
      <c r="AK852" s="64">
        <f t="shared" si="113"/>
        <v>0</v>
      </c>
      <c r="AL852" s="63">
        <f t="shared" si="113"/>
        <v>0</v>
      </c>
      <c r="AM852" s="65">
        <f t="shared" si="113"/>
        <v>0</v>
      </c>
      <c r="AN852" s="64">
        <f t="shared" si="113"/>
        <v>0</v>
      </c>
      <c r="AO852" s="63">
        <f t="shared" si="113"/>
        <v>0</v>
      </c>
      <c r="AP852" s="65">
        <f t="shared" si="113"/>
        <v>0</v>
      </c>
      <c r="AQ852" s="64">
        <f t="shared" si="113"/>
        <v>0</v>
      </c>
      <c r="AR852" s="63">
        <f t="shared" si="113"/>
        <v>0</v>
      </c>
      <c r="AS852" s="65">
        <f t="shared" si="113"/>
        <v>0</v>
      </c>
      <c r="AT852" s="64">
        <f t="shared" si="113"/>
        <v>0</v>
      </c>
      <c r="AU852" s="63">
        <f t="shared" si="113"/>
        <v>0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</v>
      </c>
      <c r="BB852" s="60">
        <f t="shared" si="113"/>
        <v>0</v>
      </c>
      <c r="BC852" s="59" t="s">
        <v>134</v>
      </c>
    </row>
    <row r="853" spans="2:62" ht="20.45" customHeight="1" x14ac:dyDescent="0.2">
      <c r="B853" s="30"/>
      <c r="C853" s="338">
        <v>1</v>
      </c>
      <c r="D853" s="46"/>
      <c r="E853" s="45"/>
      <c r="F853" s="45"/>
      <c r="G853" s="44"/>
      <c r="H853" s="358" t="s">
        <v>133</v>
      </c>
      <c r="I853" s="342">
        <v>18</v>
      </c>
      <c r="J853" s="342">
        <v>9</v>
      </c>
      <c r="K853" s="342" t="s">
        <v>95</v>
      </c>
      <c r="L853" s="42" t="s">
        <v>131</v>
      </c>
      <c r="M853" s="43"/>
      <c r="N853" s="42" t="s">
        <v>129</v>
      </c>
      <c r="O853" s="41"/>
      <c r="P853" s="42" t="s">
        <v>128</v>
      </c>
      <c r="Q853" s="41"/>
      <c r="R853" s="42" t="s">
        <v>127</v>
      </c>
      <c r="S853" s="41"/>
      <c r="T853" s="42" t="s">
        <v>126</v>
      </c>
      <c r="U853" s="41"/>
      <c r="V853" s="42" t="s">
        <v>125</v>
      </c>
      <c r="W853" s="41"/>
      <c r="X853" s="42" t="s">
        <v>124</v>
      </c>
      <c r="Y853" s="41"/>
      <c r="Z853" s="42" t="s">
        <v>123</v>
      </c>
      <c r="AA853" s="41"/>
      <c r="AB853" s="40"/>
      <c r="AC853" s="41"/>
      <c r="AD853" s="40"/>
      <c r="AE853" s="58"/>
      <c r="AF853" s="346"/>
      <c r="AG853" s="346"/>
      <c r="AH853" s="38"/>
      <c r="AI853" s="9"/>
      <c r="AJ853" s="349">
        <f>SUMPRODUCT(LEN($M853:$AA856)-LEN(SUBSTITUTE($M853:$AA856,"A", "")))</f>
        <v>0</v>
      </c>
      <c r="AK853" s="352">
        <f>SUMPRODUCT(LEN($AD853:$AD856)-LEN(SUBSTITUTE($AD853:$AD856,"A", "")))</f>
        <v>0</v>
      </c>
      <c r="AL853" s="335">
        <f>SUMPRODUCT(LEN($AC853:$AC856)-LEN(SUBSTITUTE($AC853:$AC856,"A", "")))</f>
        <v>0</v>
      </c>
      <c r="AM853" s="349">
        <f>SUMPRODUCT(LEN($M853:$AA856)-LEN(SUBSTITUTE($M853:$AA856,"S", "")))</f>
        <v>0</v>
      </c>
      <c r="AN853" s="352">
        <f>SUMPRODUCT(LEN($AD853:$AD856)-LEN(SUBSTITUTE($AD853:$AD856,"S", "")))</f>
        <v>0</v>
      </c>
      <c r="AO853" s="335">
        <f>SUMPRODUCT(LEN($AC853:$AC856)-LEN(SUBSTITUTE($AC853:$AC856,"S", "")))</f>
        <v>0</v>
      </c>
      <c r="AP853" s="349">
        <f>SUMPRODUCT(LEN($M853:$AA856)-LEN(SUBSTITUTE($M853:$AA856,"F", "")))</f>
        <v>0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0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1" customHeight="1" thickBot="1" x14ac:dyDescent="0.25">
      <c r="B854" s="30"/>
      <c r="C854" s="339"/>
      <c r="D854" s="37"/>
      <c r="E854" s="36"/>
      <c r="F854" s="36"/>
      <c r="G854" s="35"/>
      <c r="H854" s="359"/>
      <c r="I854" s="343"/>
      <c r="J854" s="343"/>
      <c r="K854" s="343"/>
      <c r="L854" s="33" t="s">
        <v>122</v>
      </c>
      <c r="M854" s="55"/>
      <c r="N854" s="33" t="s">
        <v>121</v>
      </c>
      <c r="O854" s="32"/>
      <c r="P854" s="33" t="s">
        <v>120</v>
      </c>
      <c r="Q854" s="32"/>
      <c r="R854" s="33" t="s">
        <v>119</v>
      </c>
      <c r="S854" s="32"/>
      <c r="T854" s="33" t="s">
        <v>118</v>
      </c>
      <c r="U854" s="32"/>
      <c r="V854" s="33" t="s">
        <v>117</v>
      </c>
      <c r="W854" s="32"/>
      <c r="X854" s="33" t="s">
        <v>116</v>
      </c>
      <c r="Y854" s="32"/>
      <c r="Z854" s="33" t="s">
        <v>115</v>
      </c>
      <c r="AA854" s="32"/>
      <c r="AB854" s="31"/>
      <c r="AC854" s="32"/>
      <c r="AD854" s="31"/>
      <c r="AE854" s="57"/>
      <c r="AF854" s="347"/>
      <c r="AG854" s="347"/>
      <c r="AH854" s="21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0.45" customHeight="1" x14ac:dyDescent="0.2">
      <c r="B855" s="30"/>
      <c r="C855" s="340"/>
      <c r="D855" s="29"/>
      <c r="E855" s="28"/>
      <c r="F855" s="28"/>
      <c r="G855" s="27"/>
      <c r="H855" s="360">
        <v>160</v>
      </c>
      <c r="I855" s="344"/>
      <c r="J855" s="344"/>
      <c r="K855" s="344"/>
      <c r="L855" s="25" t="s">
        <v>114</v>
      </c>
      <c r="M855" s="114"/>
      <c r="N855" s="25" t="s">
        <v>112</v>
      </c>
      <c r="O855" s="24"/>
      <c r="P855" s="25" t="s">
        <v>111</v>
      </c>
      <c r="Q855" s="24"/>
      <c r="R855" s="25" t="s">
        <v>110</v>
      </c>
      <c r="S855" s="24"/>
      <c r="T855" s="25" t="s">
        <v>109</v>
      </c>
      <c r="U855" s="24"/>
      <c r="V855" s="25" t="s">
        <v>108</v>
      </c>
      <c r="W855" s="24"/>
      <c r="X855" s="25" t="s">
        <v>107</v>
      </c>
      <c r="Y855" s="24"/>
      <c r="Z855" s="25" t="s">
        <v>106</v>
      </c>
      <c r="AA855" s="24"/>
      <c r="AB855" s="23"/>
      <c r="AC855" s="24"/>
      <c r="AD855" s="23"/>
      <c r="AE855" s="57"/>
      <c r="AF855" s="347"/>
      <c r="AG855" s="347"/>
      <c r="AH855" s="21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1" customHeight="1" thickBot="1" x14ac:dyDescent="0.25">
      <c r="B856" s="30"/>
      <c r="C856" s="355"/>
      <c r="D856" s="54"/>
      <c r="E856" s="53"/>
      <c r="F856" s="53"/>
      <c r="G856" s="52"/>
      <c r="H856" s="361"/>
      <c r="I856" s="356"/>
      <c r="J856" s="356"/>
      <c r="K856" s="356"/>
      <c r="L856" s="50" t="s">
        <v>105</v>
      </c>
      <c r="M856" s="51"/>
      <c r="N856" s="50" t="s">
        <v>104</v>
      </c>
      <c r="O856" s="49"/>
      <c r="P856" s="50" t="s">
        <v>103</v>
      </c>
      <c r="Q856" s="49"/>
      <c r="R856" s="50" t="s">
        <v>102</v>
      </c>
      <c r="S856" s="49"/>
      <c r="T856" s="50">
        <v>20</v>
      </c>
      <c r="U856" s="49"/>
      <c r="V856" s="50" t="s">
        <v>101</v>
      </c>
      <c r="W856" s="49"/>
      <c r="X856" s="50" t="s">
        <v>100</v>
      </c>
      <c r="Y856" s="49"/>
      <c r="Z856" s="50" t="s">
        <v>99</v>
      </c>
      <c r="AA856" s="49"/>
      <c r="AB856" s="14"/>
      <c r="AC856" s="49"/>
      <c r="AD856" s="14"/>
      <c r="AE856" s="56"/>
      <c r="AF856" s="357"/>
      <c r="AG856" s="357"/>
      <c r="AH856" s="47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0.45" customHeight="1" x14ac:dyDescent="0.2">
      <c r="B857" s="30"/>
      <c r="C857" s="338">
        <v>2</v>
      </c>
      <c r="D857" s="46"/>
      <c r="E857" s="45"/>
      <c r="F857" s="45"/>
      <c r="G857" s="44"/>
      <c r="H857" s="358"/>
      <c r="I857" s="342">
        <v>16</v>
      </c>
      <c r="J857" s="342">
        <v>8</v>
      </c>
      <c r="K857" s="342" t="s">
        <v>95</v>
      </c>
      <c r="L857" s="42" t="s">
        <v>131</v>
      </c>
      <c r="M857" s="43"/>
      <c r="N857" s="42" t="s">
        <v>129</v>
      </c>
      <c r="O857" s="41"/>
      <c r="P857" s="42" t="s">
        <v>128</v>
      </c>
      <c r="Q857" s="41"/>
      <c r="R857" s="42" t="s">
        <v>127</v>
      </c>
      <c r="S857" s="41"/>
      <c r="T857" s="42" t="s">
        <v>126</v>
      </c>
      <c r="U857" s="41"/>
      <c r="V857" s="42" t="s">
        <v>125</v>
      </c>
      <c r="W857" s="41"/>
      <c r="X857" s="42" t="s">
        <v>124</v>
      </c>
      <c r="Y857" s="41"/>
      <c r="Z857" s="42" t="s">
        <v>123</v>
      </c>
      <c r="AA857" s="41"/>
      <c r="AB857" s="40"/>
      <c r="AC857" s="41"/>
      <c r="AD857" s="40"/>
      <c r="AE857" s="39"/>
      <c r="AF857" s="346"/>
      <c r="AG857" s="346"/>
      <c r="AH857" s="38"/>
      <c r="AI857" s="9"/>
      <c r="AJ857" s="349">
        <f>SUMPRODUCT(LEN($M857:$AA860)-LEN(SUBSTITUTE($M857:$AA860,"A", "")))</f>
        <v>0</v>
      </c>
      <c r="AK857" s="352">
        <f>SUMPRODUCT(LEN($AD857:$AD860)-LEN(SUBSTITUTE($AD857:$AD860,"A", "")))</f>
        <v>0</v>
      </c>
      <c r="AL857" s="335">
        <f>SUMPRODUCT(LEN($AC857:$AC860)-LEN(SUBSTITUTE($AC857:$AC860,"A", "")))</f>
        <v>0</v>
      </c>
      <c r="AM857" s="349">
        <f>SUMPRODUCT(LEN($M857:$AA860)-LEN(SUBSTITUTE($M857:$AA860,"S", "")))</f>
        <v>0</v>
      </c>
      <c r="AN857" s="352">
        <f>SUMPRODUCT(LEN($AD857:$AD860)-LEN(SUBSTITUTE($AD857:$AD860,"S", "")))</f>
        <v>0</v>
      </c>
      <c r="AO857" s="335">
        <f>SUMPRODUCT(LEN($AC857:$AC860)-LEN(SUBSTITUTE($AC857:$AC860,"S", "")))</f>
        <v>0</v>
      </c>
      <c r="AP857" s="349">
        <f>SUMPRODUCT(LEN($M857:$AA860)-LEN(SUBSTITUTE($M857:$AA860,"F", "")))</f>
        <v>0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0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1" customHeight="1" thickBot="1" x14ac:dyDescent="0.25">
      <c r="B858" s="30"/>
      <c r="C858" s="339"/>
      <c r="D858" s="37"/>
      <c r="E858" s="36"/>
      <c r="F858" s="36"/>
      <c r="G858" s="35"/>
      <c r="H858" s="359"/>
      <c r="I858" s="343"/>
      <c r="J858" s="343"/>
      <c r="K858" s="343"/>
      <c r="L858" s="33" t="s">
        <v>122</v>
      </c>
      <c r="M858" s="55"/>
      <c r="N858" s="33" t="s">
        <v>121</v>
      </c>
      <c r="O858" s="32"/>
      <c r="P858" s="33" t="s">
        <v>120</v>
      </c>
      <c r="Q858" s="32"/>
      <c r="R858" s="33" t="s">
        <v>119</v>
      </c>
      <c r="S858" s="32"/>
      <c r="T858" s="33" t="s">
        <v>118</v>
      </c>
      <c r="U858" s="32"/>
      <c r="V858" s="33" t="s">
        <v>117</v>
      </c>
      <c r="W858" s="32"/>
      <c r="X858" s="33" t="s">
        <v>116</v>
      </c>
      <c r="Y858" s="32"/>
      <c r="Z858" s="33" t="s">
        <v>115</v>
      </c>
      <c r="AA858" s="32"/>
      <c r="AB858" s="31"/>
      <c r="AC858" s="32"/>
      <c r="AD858" s="31"/>
      <c r="AE858" s="22"/>
      <c r="AF858" s="347"/>
      <c r="AG858" s="347"/>
      <c r="AH858" s="21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0.45" customHeight="1" x14ac:dyDescent="0.2">
      <c r="B859" s="30"/>
      <c r="C859" s="340"/>
      <c r="D859" s="29"/>
      <c r="E859" s="28"/>
      <c r="F859" s="28"/>
      <c r="G859" s="27"/>
      <c r="H859" s="360"/>
      <c r="I859" s="344"/>
      <c r="J859" s="344"/>
      <c r="K859" s="344"/>
      <c r="L859" s="25" t="s">
        <v>114</v>
      </c>
      <c r="M859" s="114"/>
      <c r="N859" s="25" t="s">
        <v>112</v>
      </c>
      <c r="O859" s="24"/>
      <c r="P859" s="25" t="s">
        <v>111</v>
      </c>
      <c r="Q859" s="24"/>
      <c r="R859" s="25" t="s">
        <v>110</v>
      </c>
      <c r="S859" s="24"/>
      <c r="T859" s="25" t="s">
        <v>109</v>
      </c>
      <c r="U859" s="24"/>
      <c r="V859" s="25" t="s">
        <v>108</v>
      </c>
      <c r="W859" s="24"/>
      <c r="X859" s="25" t="s">
        <v>107</v>
      </c>
      <c r="Y859" s="24"/>
      <c r="Z859" s="25" t="s">
        <v>106</v>
      </c>
      <c r="AA859" s="24"/>
      <c r="AB859" s="23"/>
      <c r="AC859" s="24"/>
      <c r="AD859" s="23"/>
      <c r="AE859" s="22"/>
      <c r="AF859" s="347"/>
      <c r="AG859" s="347"/>
      <c r="AH859" s="21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1" customHeight="1" thickBot="1" x14ac:dyDescent="0.25">
      <c r="B860" s="30"/>
      <c r="C860" s="355"/>
      <c r="D860" s="54"/>
      <c r="E860" s="53"/>
      <c r="F860" s="53"/>
      <c r="G860" s="52"/>
      <c r="H860" s="361"/>
      <c r="I860" s="356"/>
      <c r="J860" s="356"/>
      <c r="K860" s="356"/>
      <c r="L860" s="50" t="s">
        <v>105</v>
      </c>
      <c r="M860" s="51"/>
      <c r="N860" s="50" t="s">
        <v>104</v>
      </c>
      <c r="O860" s="49"/>
      <c r="P860" s="50" t="s">
        <v>103</v>
      </c>
      <c r="Q860" s="49"/>
      <c r="R860" s="50" t="s">
        <v>102</v>
      </c>
      <c r="S860" s="49"/>
      <c r="T860" s="50">
        <v>20</v>
      </c>
      <c r="U860" s="49"/>
      <c r="V860" s="50" t="s">
        <v>101</v>
      </c>
      <c r="W860" s="49"/>
      <c r="X860" s="50" t="s">
        <v>100</v>
      </c>
      <c r="Y860" s="49"/>
      <c r="Z860" s="50" t="s">
        <v>99</v>
      </c>
      <c r="AA860" s="49"/>
      <c r="AB860" s="14"/>
      <c r="AC860" s="49"/>
      <c r="AD860" s="14"/>
      <c r="AE860" s="48"/>
      <c r="AF860" s="357"/>
      <c r="AG860" s="357"/>
      <c r="AH860" s="47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0.45" customHeight="1" x14ac:dyDescent="0.2">
      <c r="B861" s="30"/>
      <c r="C861" s="338">
        <v>3</v>
      </c>
      <c r="D861" s="46"/>
      <c r="E861" s="45"/>
      <c r="F861" s="45"/>
      <c r="G861" s="44"/>
      <c r="H861" s="358"/>
      <c r="I861" s="342">
        <v>21</v>
      </c>
      <c r="J861" s="342">
        <v>10</v>
      </c>
      <c r="K861" s="342">
        <v>5</v>
      </c>
      <c r="L861" s="42" t="s">
        <v>131</v>
      </c>
      <c r="M861" s="43" t="s">
        <v>178</v>
      </c>
      <c r="N861" s="42" t="s">
        <v>129</v>
      </c>
      <c r="O861" s="117" t="s">
        <v>113</v>
      </c>
      <c r="P861" s="42" t="s">
        <v>128</v>
      </c>
      <c r="Q861" s="41"/>
      <c r="R861" s="42" t="s">
        <v>127</v>
      </c>
      <c r="S861" s="41"/>
      <c r="T861" s="42" t="s">
        <v>126</v>
      </c>
      <c r="U861" s="41"/>
      <c r="V861" s="42" t="s">
        <v>125</v>
      </c>
      <c r="W861" s="41"/>
      <c r="X861" s="42" t="s">
        <v>124</v>
      </c>
      <c r="Y861" s="41"/>
      <c r="Z861" s="42" t="s">
        <v>123</v>
      </c>
      <c r="AA861" s="41"/>
      <c r="AB861" s="40"/>
      <c r="AC861" s="41"/>
      <c r="AD861" s="40"/>
      <c r="AE861" s="39"/>
      <c r="AF861" s="346"/>
      <c r="AG861" s="346"/>
      <c r="AH861" s="38"/>
      <c r="AI861" s="9"/>
      <c r="AJ861" s="349">
        <f>SUMPRODUCT(LEN($M861:$AA864)-LEN(SUBSTITUTE($M861:$AA864,"A", "")))</f>
        <v>3</v>
      </c>
      <c r="AK861" s="352">
        <f>SUMPRODUCT(LEN($AD861:$AD864)-LEN(SUBSTITUTE($AD861:$AD864,"A", "")))</f>
        <v>0</v>
      </c>
      <c r="AL861" s="335">
        <f>SUMPRODUCT(LEN($AC861:$AC864)-LEN(SUBSTITUTE($AC861:$AC864,"A", "")))</f>
        <v>0</v>
      </c>
      <c r="AM861" s="349">
        <f>SUMPRODUCT(LEN($M861:$AA864)-LEN(SUBSTITUTE($M861:$AA864,"S", "")))</f>
        <v>0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0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0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1" customHeight="1" thickBot="1" x14ac:dyDescent="0.25">
      <c r="B862" s="30"/>
      <c r="C862" s="339"/>
      <c r="D862" s="37"/>
      <c r="E862" s="36"/>
      <c r="F862" s="36"/>
      <c r="G862" s="35"/>
      <c r="H862" s="359"/>
      <c r="I862" s="343"/>
      <c r="J862" s="343"/>
      <c r="K862" s="343"/>
      <c r="L862" s="33" t="s">
        <v>122</v>
      </c>
      <c r="M862" s="34" t="s">
        <v>132</v>
      </c>
      <c r="N862" s="33" t="s">
        <v>121</v>
      </c>
      <c r="O862" s="32"/>
      <c r="P862" s="33" t="s">
        <v>120</v>
      </c>
      <c r="Q862" s="32"/>
      <c r="R862" s="33" t="s">
        <v>119</v>
      </c>
      <c r="S862" s="32"/>
      <c r="T862" s="33" t="s">
        <v>118</v>
      </c>
      <c r="U862" s="32"/>
      <c r="V862" s="33" t="s">
        <v>117</v>
      </c>
      <c r="W862" s="32"/>
      <c r="X862" s="33" t="s">
        <v>116</v>
      </c>
      <c r="Y862" s="32"/>
      <c r="Z862" s="33" t="s">
        <v>115</v>
      </c>
      <c r="AA862" s="32"/>
      <c r="AB862" s="31"/>
      <c r="AC862" s="32"/>
      <c r="AD862" s="31"/>
      <c r="AE862" s="22"/>
      <c r="AF862" s="347"/>
      <c r="AG862" s="347"/>
      <c r="AH862" s="21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0.45" customHeight="1" x14ac:dyDescent="0.2">
      <c r="B863" s="30"/>
      <c r="C863" s="340"/>
      <c r="D863" s="29"/>
      <c r="E863" s="28"/>
      <c r="F863" s="28"/>
      <c r="G863" s="27"/>
      <c r="H863" s="360"/>
      <c r="I863" s="344"/>
      <c r="J863" s="344"/>
      <c r="K863" s="344"/>
      <c r="L863" s="25" t="s">
        <v>114</v>
      </c>
      <c r="M863" s="114" t="s">
        <v>132</v>
      </c>
      <c r="N863" s="25" t="s">
        <v>112</v>
      </c>
      <c r="O863" s="24"/>
      <c r="P863" s="25" t="s">
        <v>111</v>
      </c>
      <c r="Q863" s="24"/>
      <c r="R863" s="25" t="s">
        <v>110</v>
      </c>
      <c r="S863" s="24"/>
      <c r="T863" s="25" t="s">
        <v>109</v>
      </c>
      <c r="U863" s="24"/>
      <c r="V863" s="25" t="s">
        <v>108</v>
      </c>
      <c r="W863" s="24"/>
      <c r="X863" s="25" t="s">
        <v>107</v>
      </c>
      <c r="Y863" s="24"/>
      <c r="Z863" s="25" t="s">
        <v>106</v>
      </c>
      <c r="AA863" s="24"/>
      <c r="AB863" s="23"/>
      <c r="AC863" s="24"/>
      <c r="AD863" s="23"/>
      <c r="AE863" s="22"/>
      <c r="AF863" s="347"/>
      <c r="AG863" s="347"/>
      <c r="AH863" s="21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1" customHeight="1" thickBot="1" x14ac:dyDescent="0.25">
      <c r="B864" s="20"/>
      <c r="C864" s="341"/>
      <c r="D864" s="19"/>
      <c r="E864" s="18"/>
      <c r="F864" s="18"/>
      <c r="G864" s="17"/>
      <c r="H864" s="361"/>
      <c r="I864" s="345"/>
      <c r="J864" s="345"/>
      <c r="K864" s="345"/>
      <c r="L864" s="15" t="s">
        <v>105</v>
      </c>
      <c r="M864" s="118" t="s">
        <v>113</v>
      </c>
      <c r="N864" s="15" t="s">
        <v>104</v>
      </c>
      <c r="O864" s="13"/>
      <c r="P864" s="15" t="s">
        <v>103</v>
      </c>
      <c r="Q864" s="13"/>
      <c r="R864" s="15" t="s">
        <v>102</v>
      </c>
      <c r="S864" s="13"/>
      <c r="T864" s="15">
        <v>20</v>
      </c>
      <c r="U864" s="13"/>
      <c r="V864" s="15" t="s">
        <v>101</v>
      </c>
      <c r="W864" s="13"/>
      <c r="X864" s="15" t="s">
        <v>100</v>
      </c>
      <c r="Y864" s="13"/>
      <c r="Z864" s="15" t="s">
        <v>99</v>
      </c>
      <c r="AA864" s="13"/>
      <c r="AB864" s="14"/>
      <c r="AC864" s="13"/>
      <c r="AD864" s="12"/>
      <c r="AE864" s="11"/>
      <c r="AF864" s="348"/>
      <c r="AG864" s="348"/>
      <c r="AH864" s="10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112" t="s">
        <v>170</v>
      </c>
      <c r="F865" s="111"/>
      <c r="G865" s="110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107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96">
        <v>160</v>
      </c>
      <c r="E866" s="369">
        <v>765.72</v>
      </c>
      <c r="F866" s="370"/>
      <c r="G866" s="371"/>
      <c r="H866" s="95" t="s">
        <v>139</v>
      </c>
      <c r="I866" s="94"/>
      <c r="J866" s="94"/>
      <c r="K866" s="93"/>
      <c r="L866" s="92"/>
      <c r="M866" s="88"/>
      <c r="N866" s="92"/>
      <c r="O866" s="89"/>
      <c r="P866" s="92"/>
      <c r="Q866" s="89"/>
      <c r="R866" s="92"/>
      <c r="S866" s="89"/>
      <c r="T866" s="92"/>
      <c r="U866" s="89"/>
      <c r="V866" s="92"/>
      <c r="W866" s="89"/>
      <c r="X866" s="92"/>
      <c r="Y866" s="89"/>
      <c r="Z866" s="92"/>
      <c r="AA866" s="91"/>
      <c r="AB866" s="90" t="s">
        <v>138</v>
      </c>
      <c r="AC866" s="89"/>
      <c r="AD866" s="89"/>
      <c r="AE866" s="88"/>
      <c r="AF866" s="87"/>
      <c r="AG866" s="87"/>
      <c r="AH866" s="67"/>
      <c r="AI866" s="86" t="s">
        <v>137</v>
      </c>
      <c r="AJ866" s="85">
        <f t="shared" ref="AJ866:BB866" si="114">SUM(AJ868:AJ879)</f>
        <v>5</v>
      </c>
      <c r="AK866" s="84">
        <f t="shared" si="114"/>
        <v>0</v>
      </c>
      <c r="AL866" s="83">
        <f t="shared" si="114"/>
        <v>0</v>
      </c>
      <c r="AM866" s="85">
        <f t="shared" si="114"/>
        <v>1</v>
      </c>
      <c r="AN866" s="84">
        <f t="shared" si="114"/>
        <v>0</v>
      </c>
      <c r="AO866" s="83">
        <f t="shared" si="114"/>
        <v>0</v>
      </c>
      <c r="AP866" s="85">
        <f t="shared" si="114"/>
        <v>0</v>
      </c>
      <c r="AQ866" s="84">
        <f t="shared" si="114"/>
        <v>0</v>
      </c>
      <c r="AR866" s="83">
        <f t="shared" si="114"/>
        <v>0</v>
      </c>
      <c r="AS866" s="85">
        <f t="shared" si="114"/>
        <v>0</v>
      </c>
      <c r="AT866" s="84">
        <f t="shared" si="114"/>
        <v>0</v>
      </c>
      <c r="AU866" s="83">
        <f t="shared" si="114"/>
        <v>0</v>
      </c>
      <c r="AV866" s="85">
        <f t="shared" si="114"/>
        <v>0</v>
      </c>
      <c r="AW866" s="84">
        <f t="shared" si="114"/>
        <v>0</v>
      </c>
      <c r="AX866" s="83">
        <f t="shared" si="114"/>
        <v>0</v>
      </c>
      <c r="AY866" s="82">
        <f t="shared" si="114"/>
        <v>0</v>
      </c>
      <c r="AZ866" s="81">
        <f t="shared" si="114"/>
        <v>0</v>
      </c>
      <c r="BA866" s="81">
        <f t="shared" si="114"/>
        <v>0</v>
      </c>
      <c r="BB866" s="80">
        <f t="shared" si="114"/>
        <v>0</v>
      </c>
      <c r="BC866" s="79" t="s">
        <v>136</v>
      </c>
      <c r="BF866" s="5">
        <f>SUM(AJ866:AL866)/$BG$5</f>
        <v>1.6666666666666667</v>
      </c>
      <c r="BG866" s="5">
        <f>SUM(AM866:AO866,AY866)/$BG$5</f>
        <v>0.33333333333333331</v>
      </c>
      <c r="BH866" s="5">
        <f>SUM(AP866:AR866,AZ866)/$BG$5</f>
        <v>0</v>
      </c>
      <c r="BI866" s="5">
        <f>SUM(AS866:AU866,BA866)/$BG$5</f>
        <v>0</v>
      </c>
      <c r="BJ866" s="5">
        <f>SUM(AV866:AX866,BB866)/$BG$5</f>
        <v>0</v>
      </c>
    </row>
    <row r="867" spans="2:62" ht="37.5" thickBot="1" x14ac:dyDescent="0.3">
      <c r="B867" s="78"/>
      <c r="C867" s="77"/>
      <c r="D867" s="76"/>
      <c r="E867" s="75"/>
      <c r="F867" s="75"/>
      <c r="G867" s="74"/>
      <c r="H867" s="73"/>
      <c r="I867" s="70"/>
      <c r="J867" s="70"/>
      <c r="K867" s="72"/>
      <c r="L867" s="70"/>
      <c r="M867" s="69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1"/>
      <c r="AC867" s="70"/>
      <c r="AD867" s="70"/>
      <c r="AE867" s="69"/>
      <c r="AF867" s="68"/>
      <c r="AG867" s="68"/>
      <c r="AH867" s="67"/>
      <c r="AI867" s="66" t="s">
        <v>135</v>
      </c>
      <c r="AJ867" s="65">
        <f t="shared" ref="AJ867:BB867" si="115">AJ866/3</f>
        <v>1.6666666666666667</v>
      </c>
      <c r="AK867" s="64">
        <f t="shared" si="115"/>
        <v>0</v>
      </c>
      <c r="AL867" s="63">
        <f t="shared" si="115"/>
        <v>0</v>
      </c>
      <c r="AM867" s="65">
        <f t="shared" si="115"/>
        <v>0.33333333333333331</v>
      </c>
      <c r="AN867" s="64">
        <f t="shared" si="115"/>
        <v>0</v>
      </c>
      <c r="AO867" s="63">
        <f t="shared" si="115"/>
        <v>0</v>
      </c>
      <c r="AP867" s="65">
        <f t="shared" si="115"/>
        <v>0</v>
      </c>
      <c r="AQ867" s="64">
        <f t="shared" si="115"/>
        <v>0</v>
      </c>
      <c r="AR867" s="63">
        <f t="shared" si="115"/>
        <v>0</v>
      </c>
      <c r="AS867" s="65">
        <f t="shared" si="115"/>
        <v>0</v>
      </c>
      <c r="AT867" s="64">
        <f t="shared" si="115"/>
        <v>0</v>
      </c>
      <c r="AU867" s="63">
        <f t="shared" si="115"/>
        <v>0</v>
      </c>
      <c r="AV867" s="65">
        <f t="shared" si="115"/>
        <v>0</v>
      </c>
      <c r="AW867" s="64">
        <f t="shared" si="115"/>
        <v>0</v>
      </c>
      <c r="AX867" s="63">
        <f t="shared" si="115"/>
        <v>0</v>
      </c>
      <c r="AY867" s="62">
        <f t="shared" si="115"/>
        <v>0</v>
      </c>
      <c r="AZ867" s="61">
        <f t="shared" si="115"/>
        <v>0</v>
      </c>
      <c r="BA867" s="61">
        <f t="shared" si="115"/>
        <v>0</v>
      </c>
      <c r="BB867" s="60">
        <f t="shared" si="115"/>
        <v>0</v>
      </c>
      <c r="BC867" s="59" t="s">
        <v>134</v>
      </c>
    </row>
    <row r="868" spans="2:62" ht="20.45" customHeight="1" x14ac:dyDescent="0.2">
      <c r="B868" s="30"/>
      <c r="C868" s="338">
        <v>1</v>
      </c>
      <c r="D868" s="46"/>
      <c r="E868" s="45"/>
      <c r="F868" s="45"/>
      <c r="G868" s="44"/>
      <c r="H868" s="358" t="s">
        <v>133</v>
      </c>
      <c r="I868" s="342">
        <v>17</v>
      </c>
      <c r="J868" s="342">
        <v>9</v>
      </c>
      <c r="K868" s="342">
        <v>6</v>
      </c>
      <c r="L868" s="42" t="s">
        <v>131</v>
      </c>
      <c r="M868" s="43" t="s">
        <v>132</v>
      </c>
      <c r="N868" s="42" t="s">
        <v>129</v>
      </c>
      <c r="O868" s="41"/>
      <c r="P868" s="42" t="s">
        <v>128</v>
      </c>
      <c r="Q868" s="41"/>
      <c r="R868" s="42" t="s">
        <v>127</v>
      </c>
      <c r="S868" s="41"/>
      <c r="T868" s="42" t="s">
        <v>126</v>
      </c>
      <c r="U868" s="41"/>
      <c r="V868" s="42" t="s">
        <v>125</v>
      </c>
      <c r="W868" s="41"/>
      <c r="X868" s="42" t="s">
        <v>124</v>
      </c>
      <c r="Y868" s="41"/>
      <c r="Z868" s="42" t="s">
        <v>123</v>
      </c>
      <c r="AA868" s="41"/>
      <c r="AB868" s="40"/>
      <c r="AC868" s="41"/>
      <c r="AD868" s="40"/>
      <c r="AE868" s="58"/>
      <c r="AF868" s="346"/>
      <c r="AG868" s="346"/>
      <c r="AH868" s="38"/>
      <c r="AI868" s="9"/>
      <c r="AJ868" s="349">
        <f>SUMPRODUCT(LEN($M868:$AA871)-LEN(SUBSTITUTE($M868:$AA871,"A", "")))</f>
        <v>1</v>
      </c>
      <c r="AK868" s="352">
        <f>SUMPRODUCT(LEN($AD868:$AD871)-LEN(SUBSTITUTE($AD868:$AD871,"A", "")))</f>
        <v>0</v>
      </c>
      <c r="AL868" s="335">
        <f>SUMPRODUCT(LEN($AC868:$AC871)-LEN(SUBSTITUTE($AC868:$AC871,"A", "")))</f>
        <v>0</v>
      </c>
      <c r="AM868" s="349">
        <f>SUMPRODUCT(LEN($M868:$AA871)-LEN(SUBSTITUTE($M868:$AA871,"S", "")))</f>
        <v>1</v>
      </c>
      <c r="AN868" s="352">
        <f>SUMPRODUCT(LEN($AD868:$AD871)-LEN(SUBSTITUTE($AD868:$AD871,"S", "")))</f>
        <v>0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0</v>
      </c>
      <c r="AT868" s="352">
        <f>SUMPRODUCT(LEN($AD868:$AD871)-LEN(SUBSTITUTE($AD868:$AD871,"G", "")))</f>
        <v>0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0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0</v>
      </c>
      <c r="BB868" s="413">
        <f>SUMPRODUCT(LEN($AE868:$AE871)-LEN(SUBSTITUTE($AE868:$AE871,"M", "")))</f>
        <v>0</v>
      </c>
    </row>
    <row r="869" spans="2:62" ht="21" customHeight="1" thickBot="1" x14ac:dyDescent="0.25">
      <c r="B869" s="30"/>
      <c r="C869" s="339"/>
      <c r="D869" s="37"/>
      <c r="E869" s="36"/>
      <c r="F869" s="36"/>
      <c r="G869" s="35"/>
      <c r="H869" s="359"/>
      <c r="I869" s="343"/>
      <c r="J869" s="343"/>
      <c r="K869" s="343"/>
      <c r="L869" s="33" t="s">
        <v>122</v>
      </c>
      <c r="M869" s="55" t="s">
        <v>130</v>
      </c>
      <c r="N869" s="33" t="s">
        <v>121</v>
      </c>
      <c r="O869" s="32"/>
      <c r="P869" s="33" t="s">
        <v>120</v>
      </c>
      <c r="Q869" s="32"/>
      <c r="R869" s="33" t="s">
        <v>119</v>
      </c>
      <c r="S869" s="32"/>
      <c r="T869" s="33" t="s">
        <v>118</v>
      </c>
      <c r="U869" s="32"/>
      <c r="V869" s="33" t="s">
        <v>117</v>
      </c>
      <c r="W869" s="32"/>
      <c r="X869" s="33" t="s">
        <v>116</v>
      </c>
      <c r="Y869" s="32"/>
      <c r="Z869" s="33" t="s">
        <v>115</v>
      </c>
      <c r="AA869" s="32"/>
      <c r="AB869" s="31"/>
      <c r="AC869" s="32"/>
      <c r="AD869" s="31"/>
      <c r="AE869" s="57"/>
      <c r="AF869" s="347"/>
      <c r="AG869" s="347"/>
      <c r="AH869" s="21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0.45" customHeight="1" x14ac:dyDescent="0.2">
      <c r="B870" s="30"/>
      <c r="C870" s="340"/>
      <c r="D870" s="29"/>
      <c r="E870" s="28"/>
      <c r="F870" s="28"/>
      <c r="G870" s="27"/>
      <c r="H870" s="360">
        <v>160</v>
      </c>
      <c r="I870" s="344"/>
      <c r="J870" s="344"/>
      <c r="K870" s="344"/>
      <c r="L870" s="25" t="s">
        <v>114</v>
      </c>
      <c r="M870" s="26" t="s">
        <v>113</v>
      </c>
      <c r="N870" s="25" t="s">
        <v>112</v>
      </c>
      <c r="O870" s="24"/>
      <c r="P870" s="25" t="s">
        <v>111</v>
      </c>
      <c r="Q870" s="24"/>
      <c r="R870" s="25" t="s">
        <v>110</v>
      </c>
      <c r="S870" s="24"/>
      <c r="T870" s="25" t="s">
        <v>109</v>
      </c>
      <c r="U870" s="24"/>
      <c r="V870" s="25" t="s">
        <v>108</v>
      </c>
      <c r="W870" s="24"/>
      <c r="X870" s="25" t="s">
        <v>107</v>
      </c>
      <c r="Y870" s="24"/>
      <c r="Z870" s="25" t="s">
        <v>106</v>
      </c>
      <c r="AA870" s="24"/>
      <c r="AB870" s="23"/>
      <c r="AC870" s="24"/>
      <c r="AD870" s="23"/>
      <c r="AE870" s="57"/>
      <c r="AF870" s="347"/>
      <c r="AG870" s="347"/>
      <c r="AH870" s="21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1" customHeight="1" thickBot="1" x14ac:dyDescent="0.25">
      <c r="B871" s="30"/>
      <c r="C871" s="355"/>
      <c r="D871" s="54"/>
      <c r="E871" s="53"/>
      <c r="F871" s="53"/>
      <c r="G871" s="52"/>
      <c r="H871" s="361"/>
      <c r="I871" s="356"/>
      <c r="J871" s="356"/>
      <c r="K871" s="356"/>
      <c r="L871" s="50" t="s">
        <v>105</v>
      </c>
      <c r="M871" s="51"/>
      <c r="N871" s="50" t="s">
        <v>104</v>
      </c>
      <c r="O871" s="49"/>
      <c r="P871" s="50" t="s">
        <v>103</v>
      </c>
      <c r="Q871" s="49"/>
      <c r="R871" s="50" t="s">
        <v>102</v>
      </c>
      <c r="S871" s="49"/>
      <c r="T871" s="50">
        <v>20</v>
      </c>
      <c r="U871" s="49"/>
      <c r="V871" s="50" t="s">
        <v>101</v>
      </c>
      <c r="W871" s="49"/>
      <c r="X871" s="50" t="s">
        <v>100</v>
      </c>
      <c r="Y871" s="49"/>
      <c r="Z871" s="50" t="s">
        <v>99</v>
      </c>
      <c r="AA871" s="49"/>
      <c r="AB871" s="14"/>
      <c r="AC871" s="49"/>
      <c r="AD871" s="14"/>
      <c r="AE871" s="56"/>
      <c r="AF871" s="357"/>
      <c r="AG871" s="357"/>
      <c r="AH871" s="47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0.45" customHeight="1" x14ac:dyDescent="0.2">
      <c r="B872" s="30"/>
      <c r="C872" s="338">
        <v>2</v>
      </c>
      <c r="D872" s="46"/>
      <c r="E872" s="45"/>
      <c r="F872" s="45"/>
      <c r="G872" s="44"/>
      <c r="H872" s="358"/>
      <c r="I872" s="342">
        <v>19</v>
      </c>
      <c r="J872" s="342">
        <v>8</v>
      </c>
      <c r="K872" s="342">
        <v>4</v>
      </c>
      <c r="L872" s="42" t="s">
        <v>131</v>
      </c>
      <c r="M872" s="43" t="s">
        <v>178</v>
      </c>
      <c r="N872" s="42" t="s">
        <v>129</v>
      </c>
      <c r="O872" s="41"/>
      <c r="P872" s="42" t="s">
        <v>128</v>
      </c>
      <c r="Q872" s="41"/>
      <c r="R872" s="42" t="s">
        <v>127</v>
      </c>
      <c r="S872" s="41"/>
      <c r="T872" s="42" t="s">
        <v>126</v>
      </c>
      <c r="U872" s="41"/>
      <c r="V872" s="42" t="s">
        <v>125</v>
      </c>
      <c r="W872" s="41"/>
      <c r="X872" s="42" t="s">
        <v>124</v>
      </c>
      <c r="Y872" s="41"/>
      <c r="Z872" s="42" t="s">
        <v>123</v>
      </c>
      <c r="AA872" s="41"/>
      <c r="AB872" s="40"/>
      <c r="AC872" s="41"/>
      <c r="AD872" s="40"/>
      <c r="AE872" s="39"/>
      <c r="AF872" s="346"/>
      <c r="AG872" s="346"/>
      <c r="AH872" s="38"/>
      <c r="AI872" s="9"/>
      <c r="AJ872" s="349">
        <f>SUMPRODUCT(LEN($M872:$AA875)-LEN(SUBSTITUTE($M872:$AA875,"A", "")))</f>
        <v>3</v>
      </c>
      <c r="AK872" s="352">
        <f>SUMPRODUCT(LEN($AD872:$AD875)-LEN(SUBSTITUTE($AD872:$AD875,"A", "")))</f>
        <v>0</v>
      </c>
      <c r="AL872" s="335">
        <f>SUMPRODUCT(LEN($AC872:$AC875)-LEN(SUBSTITUTE($AC872:$AC875,"A", "")))</f>
        <v>0</v>
      </c>
      <c r="AM872" s="349">
        <f>SUMPRODUCT(LEN($M872:$AA875)-LEN(SUBSTITUTE($M872:$AA875,"S", "")))</f>
        <v>0</v>
      </c>
      <c r="AN872" s="352">
        <f>SUMPRODUCT(LEN($AD872:$AD875)-LEN(SUBSTITUTE($AD872:$AD875,"S", "")))</f>
        <v>0</v>
      </c>
      <c r="AO872" s="335">
        <f>SUMPRODUCT(LEN($AC872:$AC875)-LEN(SUBSTITUTE($AC872:$AC875,"S", "")))</f>
        <v>0</v>
      </c>
      <c r="AP872" s="349">
        <f>SUMPRODUCT(LEN($M872:$AA875)-LEN(SUBSTITUTE($M872:$AA875,"F", "")))</f>
        <v>0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0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1" customHeight="1" thickBot="1" x14ac:dyDescent="0.25">
      <c r="B873" s="30"/>
      <c r="C873" s="339"/>
      <c r="D873" s="37"/>
      <c r="E873" s="36"/>
      <c r="F873" s="36"/>
      <c r="G873" s="35"/>
      <c r="H873" s="359"/>
      <c r="I873" s="343"/>
      <c r="J873" s="343"/>
      <c r="K873" s="343"/>
      <c r="L873" s="33" t="s">
        <v>122</v>
      </c>
      <c r="M873" s="55" t="s">
        <v>132</v>
      </c>
      <c r="N873" s="33" t="s">
        <v>121</v>
      </c>
      <c r="O873" s="32"/>
      <c r="P873" s="33" t="s">
        <v>120</v>
      </c>
      <c r="Q873" s="32"/>
      <c r="R873" s="33" t="s">
        <v>119</v>
      </c>
      <c r="S873" s="32"/>
      <c r="T873" s="33" t="s">
        <v>118</v>
      </c>
      <c r="U873" s="32"/>
      <c r="V873" s="33" t="s">
        <v>117</v>
      </c>
      <c r="W873" s="32"/>
      <c r="X873" s="33" t="s">
        <v>116</v>
      </c>
      <c r="Y873" s="32"/>
      <c r="Z873" s="33" t="s">
        <v>115</v>
      </c>
      <c r="AA873" s="32"/>
      <c r="AB873" s="31"/>
      <c r="AC873" s="32"/>
      <c r="AD873" s="31"/>
      <c r="AE873" s="22"/>
      <c r="AF873" s="347"/>
      <c r="AG873" s="347"/>
      <c r="AH873" s="21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0.45" customHeight="1" x14ac:dyDescent="0.2">
      <c r="B874" s="30"/>
      <c r="C874" s="340"/>
      <c r="D874" s="29"/>
      <c r="E874" s="28"/>
      <c r="F874" s="28"/>
      <c r="G874" s="27"/>
      <c r="H874" s="360"/>
      <c r="I874" s="344"/>
      <c r="J874" s="344"/>
      <c r="K874" s="344"/>
      <c r="L874" s="25" t="s">
        <v>114</v>
      </c>
      <c r="M874" s="114" t="s">
        <v>132</v>
      </c>
      <c r="N874" s="25" t="s">
        <v>112</v>
      </c>
      <c r="O874" s="24"/>
      <c r="P874" s="25" t="s">
        <v>111</v>
      </c>
      <c r="Q874" s="24"/>
      <c r="R874" s="25" t="s">
        <v>110</v>
      </c>
      <c r="S874" s="24"/>
      <c r="T874" s="25" t="s">
        <v>109</v>
      </c>
      <c r="U874" s="24"/>
      <c r="V874" s="25" t="s">
        <v>108</v>
      </c>
      <c r="W874" s="24"/>
      <c r="X874" s="25" t="s">
        <v>107</v>
      </c>
      <c r="Y874" s="24"/>
      <c r="Z874" s="25" t="s">
        <v>106</v>
      </c>
      <c r="AA874" s="24"/>
      <c r="AB874" s="23"/>
      <c r="AC874" s="24"/>
      <c r="AD874" s="23"/>
      <c r="AE874" s="22"/>
      <c r="AF874" s="347"/>
      <c r="AG874" s="347"/>
      <c r="AH874" s="21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1" customHeight="1" thickBot="1" x14ac:dyDescent="0.25">
      <c r="B875" s="30"/>
      <c r="C875" s="355"/>
      <c r="D875" s="54"/>
      <c r="E875" s="53"/>
      <c r="F875" s="53"/>
      <c r="G875" s="52"/>
      <c r="H875" s="361"/>
      <c r="I875" s="356"/>
      <c r="J875" s="356"/>
      <c r="K875" s="356"/>
      <c r="L875" s="50" t="s">
        <v>105</v>
      </c>
      <c r="M875" s="116" t="s">
        <v>113</v>
      </c>
      <c r="N875" s="50" t="s">
        <v>104</v>
      </c>
      <c r="O875" s="49"/>
      <c r="P875" s="50" t="s">
        <v>103</v>
      </c>
      <c r="Q875" s="49"/>
      <c r="R875" s="50" t="s">
        <v>102</v>
      </c>
      <c r="S875" s="49"/>
      <c r="T875" s="50">
        <v>20</v>
      </c>
      <c r="U875" s="49"/>
      <c r="V875" s="50" t="s">
        <v>101</v>
      </c>
      <c r="W875" s="49"/>
      <c r="X875" s="50" t="s">
        <v>100</v>
      </c>
      <c r="Y875" s="49"/>
      <c r="Z875" s="50" t="s">
        <v>99</v>
      </c>
      <c r="AA875" s="49"/>
      <c r="AB875" s="14"/>
      <c r="AC875" s="49"/>
      <c r="AD875" s="14"/>
      <c r="AE875" s="48"/>
      <c r="AF875" s="357"/>
      <c r="AG875" s="357"/>
      <c r="AH875" s="47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0.45" customHeight="1" x14ac:dyDescent="0.2">
      <c r="B876" s="30"/>
      <c r="C876" s="338">
        <v>3</v>
      </c>
      <c r="D876" s="46"/>
      <c r="E876" s="45"/>
      <c r="F876" s="45"/>
      <c r="G876" s="44"/>
      <c r="H876" s="358"/>
      <c r="I876" s="342">
        <v>19</v>
      </c>
      <c r="J876" s="342">
        <v>8</v>
      </c>
      <c r="K876" s="342">
        <v>6</v>
      </c>
      <c r="L876" s="42" t="s">
        <v>131</v>
      </c>
      <c r="M876" s="43" t="s">
        <v>132</v>
      </c>
      <c r="N876" s="42" t="s">
        <v>129</v>
      </c>
      <c r="O876" s="41"/>
      <c r="P876" s="42" t="s">
        <v>128</v>
      </c>
      <c r="Q876" s="41"/>
      <c r="R876" s="42" t="s">
        <v>127</v>
      </c>
      <c r="S876" s="41"/>
      <c r="T876" s="42" t="s">
        <v>126</v>
      </c>
      <c r="U876" s="41"/>
      <c r="V876" s="42" t="s">
        <v>125</v>
      </c>
      <c r="W876" s="41"/>
      <c r="X876" s="42" t="s">
        <v>124</v>
      </c>
      <c r="Y876" s="41"/>
      <c r="Z876" s="42" t="s">
        <v>123</v>
      </c>
      <c r="AA876" s="41"/>
      <c r="AB876" s="40"/>
      <c r="AC876" s="41"/>
      <c r="AD876" s="40"/>
      <c r="AE876" s="39"/>
      <c r="AF876" s="346"/>
      <c r="AG876" s="346"/>
      <c r="AH876" s="38"/>
      <c r="AI876" s="9"/>
      <c r="AJ876" s="349">
        <f>SUMPRODUCT(LEN($M876:$AA879)-LEN(SUBSTITUTE($M876:$AA879,"A", "")))</f>
        <v>1</v>
      </c>
      <c r="AK876" s="352">
        <f>SUMPRODUCT(LEN($AD876:$AD879)-LEN(SUBSTITUTE($AD876:$AD879,"A", "")))</f>
        <v>0</v>
      </c>
      <c r="AL876" s="335">
        <f>SUMPRODUCT(LEN($AC876:$AC879)-LEN(SUBSTITUTE($AC876:$AC879,"A", "")))</f>
        <v>0</v>
      </c>
      <c r="AM876" s="349">
        <f>SUMPRODUCT(LEN($M876:$AA879)-LEN(SUBSTITUTE($M876:$AA879,"S", "")))</f>
        <v>0</v>
      </c>
      <c r="AN876" s="352">
        <f>SUMPRODUCT(LEN($AD876:$AD879)-LEN(SUBSTITUTE($AD876:$AD879,"S", "")))</f>
        <v>0</v>
      </c>
      <c r="AO876" s="335">
        <f>SUMPRODUCT(LEN($AC876:$AC879)-LEN(SUBSTITUTE($AC876:$AC879,"S", "")))</f>
        <v>0</v>
      </c>
      <c r="AP876" s="349">
        <f>SUMPRODUCT(LEN($M876:$AA879)-LEN(SUBSTITUTE($M876:$AA879,"F", "")))</f>
        <v>0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0</v>
      </c>
      <c r="AT876" s="352">
        <f>SUMPRODUCT(LEN($AD876:$AD879)-LEN(SUBSTITUTE($AD876:$AD879,"G", "")))</f>
        <v>0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1" customHeight="1" thickBot="1" x14ac:dyDescent="0.25">
      <c r="B877" s="30"/>
      <c r="C877" s="339"/>
      <c r="D877" s="37"/>
      <c r="E877" s="36"/>
      <c r="F877" s="36"/>
      <c r="G877" s="35"/>
      <c r="H877" s="359"/>
      <c r="I877" s="343"/>
      <c r="J877" s="343"/>
      <c r="K877" s="343"/>
      <c r="L877" s="33" t="s">
        <v>122</v>
      </c>
      <c r="M877" s="34" t="s">
        <v>113</v>
      </c>
      <c r="N877" s="33" t="s">
        <v>121</v>
      </c>
      <c r="O877" s="32"/>
      <c r="P877" s="33" t="s">
        <v>120</v>
      </c>
      <c r="Q877" s="32"/>
      <c r="R877" s="33" t="s">
        <v>119</v>
      </c>
      <c r="S877" s="32"/>
      <c r="T877" s="33" t="s">
        <v>118</v>
      </c>
      <c r="U877" s="32"/>
      <c r="V877" s="33" t="s">
        <v>117</v>
      </c>
      <c r="W877" s="32"/>
      <c r="X877" s="33" t="s">
        <v>116</v>
      </c>
      <c r="Y877" s="32"/>
      <c r="Z877" s="33" t="s">
        <v>115</v>
      </c>
      <c r="AA877" s="32"/>
      <c r="AB877" s="31"/>
      <c r="AC877" s="32"/>
      <c r="AD877" s="31"/>
      <c r="AE877" s="22"/>
      <c r="AF877" s="347"/>
      <c r="AG877" s="347"/>
      <c r="AH877" s="21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0.45" customHeight="1" x14ac:dyDescent="0.2">
      <c r="B878" s="30"/>
      <c r="C878" s="340"/>
      <c r="D878" s="29"/>
      <c r="E878" s="28"/>
      <c r="F878" s="28"/>
      <c r="G878" s="27"/>
      <c r="H878" s="360"/>
      <c r="I878" s="344"/>
      <c r="J878" s="344"/>
      <c r="K878" s="344"/>
      <c r="L878" s="25" t="s">
        <v>114</v>
      </c>
      <c r="M878" s="114"/>
      <c r="N878" s="25" t="s">
        <v>112</v>
      </c>
      <c r="O878" s="24"/>
      <c r="P878" s="25" t="s">
        <v>111</v>
      </c>
      <c r="Q878" s="24"/>
      <c r="R878" s="25" t="s">
        <v>110</v>
      </c>
      <c r="S878" s="24"/>
      <c r="T878" s="25" t="s">
        <v>109</v>
      </c>
      <c r="U878" s="24"/>
      <c r="V878" s="25" t="s">
        <v>108</v>
      </c>
      <c r="W878" s="24"/>
      <c r="X878" s="25" t="s">
        <v>107</v>
      </c>
      <c r="Y878" s="24"/>
      <c r="Z878" s="25" t="s">
        <v>106</v>
      </c>
      <c r="AA878" s="24"/>
      <c r="AB878" s="23"/>
      <c r="AC878" s="24"/>
      <c r="AD878" s="23"/>
      <c r="AE878" s="22"/>
      <c r="AF878" s="347"/>
      <c r="AG878" s="347"/>
      <c r="AH878" s="21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1" customHeight="1" thickBot="1" x14ac:dyDescent="0.25">
      <c r="B879" s="20"/>
      <c r="C879" s="341"/>
      <c r="D879" s="19"/>
      <c r="E879" s="18"/>
      <c r="F879" s="18"/>
      <c r="G879" s="17"/>
      <c r="H879" s="361"/>
      <c r="I879" s="345"/>
      <c r="J879" s="345"/>
      <c r="K879" s="345"/>
      <c r="L879" s="15" t="s">
        <v>105</v>
      </c>
      <c r="M879" s="16"/>
      <c r="N879" s="15" t="s">
        <v>104</v>
      </c>
      <c r="O879" s="13"/>
      <c r="P879" s="15" t="s">
        <v>103</v>
      </c>
      <c r="Q879" s="13"/>
      <c r="R879" s="15" t="s">
        <v>102</v>
      </c>
      <c r="S879" s="13"/>
      <c r="T879" s="15">
        <v>20</v>
      </c>
      <c r="U879" s="13"/>
      <c r="V879" s="15" t="s">
        <v>101</v>
      </c>
      <c r="W879" s="13"/>
      <c r="X879" s="15" t="s">
        <v>100</v>
      </c>
      <c r="Y879" s="13"/>
      <c r="Z879" s="15" t="s">
        <v>99</v>
      </c>
      <c r="AA879" s="13"/>
      <c r="AB879" s="14"/>
      <c r="AC879" s="13"/>
      <c r="AD879" s="12"/>
      <c r="AE879" s="11"/>
      <c r="AF879" s="348"/>
      <c r="AG879" s="348"/>
      <c r="AH879" s="10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112" t="s">
        <v>170</v>
      </c>
      <c r="F880" s="111"/>
      <c r="G880" s="110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107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96">
        <v>160</v>
      </c>
      <c r="E881" s="369">
        <v>749.39</v>
      </c>
      <c r="F881" s="370"/>
      <c r="G881" s="371"/>
      <c r="H881" s="95" t="s">
        <v>139</v>
      </c>
      <c r="I881" s="94"/>
      <c r="J881" s="94"/>
      <c r="K881" s="93"/>
      <c r="L881" s="92"/>
      <c r="M881" s="88"/>
      <c r="N881" s="92"/>
      <c r="O881" s="89"/>
      <c r="P881" s="92"/>
      <c r="Q881" s="89"/>
      <c r="R881" s="92"/>
      <c r="S881" s="89"/>
      <c r="T881" s="92"/>
      <c r="U881" s="89"/>
      <c r="V881" s="92"/>
      <c r="W881" s="89"/>
      <c r="X881" s="92"/>
      <c r="Y881" s="89"/>
      <c r="Z881" s="92"/>
      <c r="AA881" s="91"/>
      <c r="AB881" s="90" t="s">
        <v>138</v>
      </c>
      <c r="AC881" s="89"/>
      <c r="AD881" s="89"/>
      <c r="AE881" s="88"/>
      <c r="AF881" s="87"/>
      <c r="AG881" s="87"/>
      <c r="AH881" s="67"/>
      <c r="AI881" s="86" t="s">
        <v>137</v>
      </c>
      <c r="AJ881" s="85">
        <f t="shared" ref="AJ881:BB881" si="116">SUM(AJ883:AJ894)</f>
        <v>11</v>
      </c>
      <c r="AK881" s="84">
        <f t="shared" si="116"/>
        <v>0</v>
      </c>
      <c r="AL881" s="83">
        <f t="shared" si="116"/>
        <v>0</v>
      </c>
      <c r="AM881" s="85">
        <f t="shared" si="116"/>
        <v>2</v>
      </c>
      <c r="AN881" s="84">
        <f t="shared" si="116"/>
        <v>0</v>
      </c>
      <c r="AO881" s="83">
        <f t="shared" si="116"/>
        <v>0</v>
      </c>
      <c r="AP881" s="85">
        <f t="shared" si="116"/>
        <v>0</v>
      </c>
      <c r="AQ881" s="84">
        <f t="shared" si="116"/>
        <v>0</v>
      </c>
      <c r="AR881" s="83">
        <f t="shared" si="116"/>
        <v>0</v>
      </c>
      <c r="AS881" s="85">
        <f t="shared" si="116"/>
        <v>0</v>
      </c>
      <c r="AT881" s="84">
        <f t="shared" si="116"/>
        <v>0</v>
      </c>
      <c r="AU881" s="83">
        <f t="shared" si="116"/>
        <v>0</v>
      </c>
      <c r="AV881" s="85">
        <f t="shared" si="116"/>
        <v>0</v>
      </c>
      <c r="AW881" s="84">
        <f t="shared" si="116"/>
        <v>0</v>
      </c>
      <c r="AX881" s="83">
        <f t="shared" si="116"/>
        <v>0</v>
      </c>
      <c r="AY881" s="82">
        <f t="shared" si="116"/>
        <v>0</v>
      </c>
      <c r="AZ881" s="81">
        <f t="shared" si="116"/>
        <v>0</v>
      </c>
      <c r="BA881" s="81">
        <f t="shared" si="116"/>
        <v>0</v>
      </c>
      <c r="BB881" s="80">
        <f t="shared" si="116"/>
        <v>0</v>
      </c>
      <c r="BC881" s="79" t="s">
        <v>136</v>
      </c>
      <c r="BF881" s="5">
        <f>SUM(AJ881:AL881)/$BG$5</f>
        <v>3.6666666666666665</v>
      </c>
      <c r="BG881" s="5">
        <f>SUM(AM881:AO881,AY881)/$BG$5</f>
        <v>0.66666666666666663</v>
      </c>
      <c r="BH881" s="5">
        <f>SUM(AP881:AR881,AZ881)/$BG$5</f>
        <v>0</v>
      </c>
      <c r="BI881" s="5">
        <f>SUM(AS881:AU881,BA881)/$BG$5</f>
        <v>0</v>
      </c>
      <c r="BJ881" s="5">
        <f>SUM(AV881:AX881,BB881)/$BG$5</f>
        <v>0</v>
      </c>
    </row>
    <row r="882" spans="2:62" ht="37.5" thickBot="1" x14ac:dyDescent="0.3">
      <c r="B882" s="78"/>
      <c r="C882" s="77"/>
      <c r="D882" s="76"/>
      <c r="E882" s="75"/>
      <c r="F882" s="75"/>
      <c r="G882" s="74"/>
      <c r="H882" s="73"/>
      <c r="I882" s="70"/>
      <c r="J882" s="70"/>
      <c r="K882" s="72"/>
      <c r="L882" s="70"/>
      <c r="M882" s="69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1"/>
      <c r="AC882" s="70"/>
      <c r="AD882" s="70"/>
      <c r="AE882" s="69"/>
      <c r="AF882" s="68"/>
      <c r="AG882" s="68"/>
      <c r="AH882" s="67"/>
      <c r="AI882" s="66" t="s">
        <v>135</v>
      </c>
      <c r="AJ882" s="65">
        <f t="shared" ref="AJ882:BB882" si="117">AJ881/3</f>
        <v>3.6666666666666665</v>
      </c>
      <c r="AK882" s="64">
        <f t="shared" si="117"/>
        <v>0</v>
      </c>
      <c r="AL882" s="63">
        <f t="shared" si="117"/>
        <v>0</v>
      </c>
      <c r="AM882" s="65">
        <f t="shared" si="117"/>
        <v>0.66666666666666663</v>
      </c>
      <c r="AN882" s="64">
        <f t="shared" si="117"/>
        <v>0</v>
      </c>
      <c r="AO882" s="63">
        <f t="shared" si="117"/>
        <v>0</v>
      </c>
      <c r="AP882" s="65">
        <f t="shared" si="117"/>
        <v>0</v>
      </c>
      <c r="AQ882" s="64">
        <f t="shared" si="117"/>
        <v>0</v>
      </c>
      <c r="AR882" s="63">
        <f t="shared" si="117"/>
        <v>0</v>
      </c>
      <c r="AS882" s="65">
        <f t="shared" si="117"/>
        <v>0</v>
      </c>
      <c r="AT882" s="64">
        <f t="shared" si="117"/>
        <v>0</v>
      </c>
      <c r="AU882" s="63">
        <f t="shared" si="117"/>
        <v>0</v>
      </c>
      <c r="AV882" s="65">
        <f t="shared" si="117"/>
        <v>0</v>
      </c>
      <c r="AW882" s="64">
        <f t="shared" si="117"/>
        <v>0</v>
      </c>
      <c r="AX882" s="63">
        <f t="shared" si="117"/>
        <v>0</v>
      </c>
      <c r="AY882" s="62">
        <f t="shared" si="117"/>
        <v>0</v>
      </c>
      <c r="AZ882" s="61">
        <f t="shared" si="117"/>
        <v>0</v>
      </c>
      <c r="BA882" s="61">
        <f t="shared" si="117"/>
        <v>0</v>
      </c>
      <c r="BB882" s="60">
        <f t="shared" si="117"/>
        <v>0</v>
      </c>
      <c r="BC882" s="59" t="s">
        <v>134</v>
      </c>
    </row>
    <row r="883" spans="2:62" ht="20.45" customHeight="1" x14ac:dyDescent="0.2">
      <c r="B883" s="30"/>
      <c r="C883" s="338">
        <v>1</v>
      </c>
      <c r="D883" s="46"/>
      <c r="E883" s="45"/>
      <c r="F883" s="45"/>
      <c r="G883" s="44"/>
      <c r="H883" s="358" t="s">
        <v>133</v>
      </c>
      <c r="I883" s="342">
        <v>21</v>
      </c>
      <c r="J883" s="342">
        <v>8</v>
      </c>
      <c r="K883" s="342">
        <v>4</v>
      </c>
      <c r="L883" s="42" t="s">
        <v>131</v>
      </c>
      <c r="M883" s="43" t="s">
        <v>132</v>
      </c>
      <c r="N883" s="42" t="s">
        <v>129</v>
      </c>
      <c r="O883" s="41"/>
      <c r="P883" s="42" t="s">
        <v>128</v>
      </c>
      <c r="Q883" s="41"/>
      <c r="R883" s="42" t="s">
        <v>127</v>
      </c>
      <c r="S883" s="41"/>
      <c r="T883" s="42" t="s">
        <v>126</v>
      </c>
      <c r="U883" s="41"/>
      <c r="V883" s="42" t="s">
        <v>125</v>
      </c>
      <c r="W883" s="41"/>
      <c r="X883" s="42" t="s">
        <v>124</v>
      </c>
      <c r="Y883" s="41"/>
      <c r="Z883" s="42" t="s">
        <v>123</v>
      </c>
      <c r="AA883" s="41"/>
      <c r="AB883" s="40"/>
      <c r="AC883" s="41"/>
      <c r="AD883" s="40"/>
      <c r="AE883" s="58"/>
      <c r="AF883" s="346"/>
      <c r="AG883" s="346"/>
      <c r="AH883" s="38"/>
      <c r="AI883" s="9"/>
      <c r="AJ883" s="349">
        <f>SUMPRODUCT(LEN($M883:$AA886)-LEN(SUBSTITUTE($M883:$AA886,"A", "")))</f>
        <v>4</v>
      </c>
      <c r="AK883" s="352">
        <f>SUMPRODUCT(LEN($AD883:$AD886)-LEN(SUBSTITUTE($AD883:$AD886,"A", "")))</f>
        <v>0</v>
      </c>
      <c r="AL883" s="335">
        <f>SUMPRODUCT(LEN($AC883:$AC886)-LEN(SUBSTITUTE($AC883:$AC886,"A", "")))</f>
        <v>0</v>
      </c>
      <c r="AM883" s="349">
        <f>SUMPRODUCT(LEN($M883:$AA886)-LEN(SUBSTITUTE($M883:$AA886,"S", "")))</f>
        <v>0</v>
      </c>
      <c r="AN883" s="352">
        <f>SUMPRODUCT(LEN($AD883:$AD886)-LEN(SUBSTITUTE($AD883:$AD886,"S", "")))</f>
        <v>0</v>
      </c>
      <c r="AO883" s="335">
        <f>SUMPRODUCT(LEN($AC883:$AC886)-LEN(SUBSTITUTE($AC883:$AC886,"S", "")))</f>
        <v>0</v>
      </c>
      <c r="AP883" s="349">
        <f>SUMPRODUCT(LEN($M883:$AA886)-LEN(SUBSTITUTE($M883:$AA886,"F", "")))</f>
        <v>0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0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0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0</v>
      </c>
      <c r="BB883" s="413">
        <f>SUMPRODUCT(LEN($AE883:$AE886)-LEN(SUBSTITUTE($AE883:$AE886,"M", "")))</f>
        <v>0</v>
      </c>
    </row>
    <row r="884" spans="2:62" ht="21" customHeight="1" thickBot="1" x14ac:dyDescent="0.25">
      <c r="B884" s="30"/>
      <c r="C884" s="339"/>
      <c r="D884" s="37"/>
      <c r="E884" s="36"/>
      <c r="F884" s="36"/>
      <c r="G884" s="35"/>
      <c r="H884" s="359"/>
      <c r="I884" s="343"/>
      <c r="J884" s="343"/>
      <c r="K884" s="343"/>
      <c r="L884" s="33" t="s">
        <v>122</v>
      </c>
      <c r="M884" s="55" t="s">
        <v>132</v>
      </c>
      <c r="N884" s="33" t="s">
        <v>121</v>
      </c>
      <c r="O884" s="32"/>
      <c r="P884" s="33" t="s">
        <v>120</v>
      </c>
      <c r="Q884" s="32"/>
      <c r="R884" s="33" t="s">
        <v>119</v>
      </c>
      <c r="S884" s="32"/>
      <c r="T884" s="33" t="s">
        <v>118</v>
      </c>
      <c r="U884" s="32"/>
      <c r="V884" s="33" t="s">
        <v>117</v>
      </c>
      <c r="W884" s="32"/>
      <c r="X884" s="33" t="s">
        <v>116</v>
      </c>
      <c r="Y884" s="32"/>
      <c r="Z884" s="33" t="s">
        <v>115</v>
      </c>
      <c r="AA884" s="32"/>
      <c r="AB884" s="31"/>
      <c r="AC884" s="32"/>
      <c r="AD884" s="31"/>
      <c r="AE884" s="57"/>
      <c r="AF884" s="347"/>
      <c r="AG884" s="347"/>
      <c r="AH884" s="21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0.45" customHeight="1" x14ac:dyDescent="0.2">
      <c r="B885" s="30"/>
      <c r="C885" s="340"/>
      <c r="D885" s="29"/>
      <c r="E885" s="28"/>
      <c r="F885" s="28"/>
      <c r="G885" s="27"/>
      <c r="H885" s="360">
        <v>160</v>
      </c>
      <c r="I885" s="344"/>
      <c r="J885" s="344"/>
      <c r="K885" s="344"/>
      <c r="L885" s="25" t="s">
        <v>114</v>
      </c>
      <c r="M885" s="114" t="s">
        <v>132</v>
      </c>
      <c r="N885" s="25" t="s">
        <v>112</v>
      </c>
      <c r="O885" s="24"/>
      <c r="P885" s="25" t="s">
        <v>111</v>
      </c>
      <c r="Q885" s="24"/>
      <c r="R885" s="25" t="s">
        <v>110</v>
      </c>
      <c r="S885" s="24"/>
      <c r="T885" s="25" t="s">
        <v>109</v>
      </c>
      <c r="U885" s="24"/>
      <c r="V885" s="25" t="s">
        <v>108</v>
      </c>
      <c r="W885" s="24"/>
      <c r="X885" s="25" t="s">
        <v>107</v>
      </c>
      <c r="Y885" s="24"/>
      <c r="Z885" s="25" t="s">
        <v>106</v>
      </c>
      <c r="AA885" s="24"/>
      <c r="AB885" s="23"/>
      <c r="AC885" s="24"/>
      <c r="AD885" s="23"/>
      <c r="AE885" s="57"/>
      <c r="AF885" s="347"/>
      <c r="AG885" s="347"/>
      <c r="AH885" s="21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1" customHeight="1" thickBot="1" x14ac:dyDescent="0.25">
      <c r="B886" s="30"/>
      <c r="C886" s="355"/>
      <c r="D886" s="54"/>
      <c r="E886" s="53"/>
      <c r="F886" s="53"/>
      <c r="G886" s="52"/>
      <c r="H886" s="361"/>
      <c r="I886" s="356"/>
      <c r="J886" s="356"/>
      <c r="K886" s="356"/>
      <c r="L886" s="50" t="s">
        <v>105</v>
      </c>
      <c r="M886" s="51" t="s">
        <v>132</v>
      </c>
      <c r="N886" s="50" t="s">
        <v>104</v>
      </c>
      <c r="O886" s="49"/>
      <c r="P886" s="50" t="s">
        <v>103</v>
      </c>
      <c r="Q886" s="49"/>
      <c r="R886" s="50" t="s">
        <v>102</v>
      </c>
      <c r="S886" s="49"/>
      <c r="T886" s="50">
        <v>20</v>
      </c>
      <c r="U886" s="49"/>
      <c r="V886" s="50" t="s">
        <v>101</v>
      </c>
      <c r="W886" s="49"/>
      <c r="X886" s="50" t="s">
        <v>100</v>
      </c>
      <c r="Y886" s="49"/>
      <c r="Z886" s="50" t="s">
        <v>99</v>
      </c>
      <c r="AA886" s="49"/>
      <c r="AB886" s="14"/>
      <c r="AC886" s="49"/>
      <c r="AD886" s="14"/>
      <c r="AE886" s="56"/>
      <c r="AF886" s="357"/>
      <c r="AG886" s="357"/>
      <c r="AH886" s="47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0.45" customHeight="1" x14ac:dyDescent="0.2">
      <c r="B887" s="30"/>
      <c r="C887" s="338">
        <v>2</v>
      </c>
      <c r="D887" s="46"/>
      <c r="E887" s="45"/>
      <c r="F887" s="45"/>
      <c r="G887" s="44"/>
      <c r="H887" s="358"/>
      <c r="I887" s="342">
        <v>19</v>
      </c>
      <c r="J887" s="342">
        <v>9</v>
      </c>
      <c r="K887" s="342">
        <v>5</v>
      </c>
      <c r="L887" s="42" t="s">
        <v>131</v>
      </c>
      <c r="M887" s="43" t="s">
        <v>179</v>
      </c>
      <c r="N887" s="42" t="s">
        <v>129</v>
      </c>
      <c r="O887" s="41"/>
      <c r="P887" s="42" t="s">
        <v>128</v>
      </c>
      <c r="Q887" s="41"/>
      <c r="R887" s="42" t="s">
        <v>127</v>
      </c>
      <c r="S887" s="41"/>
      <c r="T887" s="42" t="s">
        <v>126</v>
      </c>
      <c r="U887" s="41"/>
      <c r="V887" s="42" t="s">
        <v>125</v>
      </c>
      <c r="W887" s="41"/>
      <c r="X887" s="42" t="s">
        <v>124</v>
      </c>
      <c r="Y887" s="41"/>
      <c r="Z887" s="42" t="s">
        <v>123</v>
      </c>
      <c r="AA887" s="41"/>
      <c r="AB887" s="40"/>
      <c r="AC887" s="41"/>
      <c r="AD887" s="40"/>
      <c r="AE887" s="39"/>
      <c r="AF887" s="346"/>
      <c r="AG887" s="346"/>
      <c r="AH887" s="38"/>
      <c r="AI887" s="9"/>
      <c r="AJ887" s="349">
        <f>SUMPRODUCT(LEN($M887:$AA890)-LEN(SUBSTITUTE($M887:$AA890,"A", "")))</f>
        <v>5</v>
      </c>
      <c r="AK887" s="352">
        <f>SUMPRODUCT(LEN($AD887:$AD890)-LEN(SUBSTITUTE($AD887:$AD890,"A", "")))</f>
        <v>0</v>
      </c>
      <c r="AL887" s="335">
        <f>SUMPRODUCT(LEN($AC887:$AC890)-LEN(SUBSTITUTE($AC887:$AC890,"A", "")))</f>
        <v>0</v>
      </c>
      <c r="AM887" s="349">
        <f>SUMPRODUCT(LEN($M887:$AA890)-LEN(SUBSTITUTE($M887:$AA890,"S", "")))</f>
        <v>0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0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1" customHeight="1" thickBot="1" x14ac:dyDescent="0.25">
      <c r="B888" s="30"/>
      <c r="C888" s="339"/>
      <c r="D888" s="37"/>
      <c r="E888" s="36"/>
      <c r="F888" s="36"/>
      <c r="G888" s="35"/>
      <c r="H888" s="359"/>
      <c r="I888" s="343"/>
      <c r="J888" s="343"/>
      <c r="K888" s="343"/>
      <c r="L888" s="33" t="s">
        <v>122</v>
      </c>
      <c r="M888" s="55" t="s">
        <v>132</v>
      </c>
      <c r="N888" s="33" t="s">
        <v>121</v>
      </c>
      <c r="O888" s="32"/>
      <c r="P888" s="33" t="s">
        <v>120</v>
      </c>
      <c r="Q888" s="32"/>
      <c r="R888" s="33" t="s">
        <v>119</v>
      </c>
      <c r="S888" s="32"/>
      <c r="T888" s="33" t="s">
        <v>118</v>
      </c>
      <c r="U888" s="32"/>
      <c r="V888" s="33" t="s">
        <v>117</v>
      </c>
      <c r="W888" s="32"/>
      <c r="X888" s="33" t="s">
        <v>116</v>
      </c>
      <c r="Y888" s="32"/>
      <c r="Z888" s="33" t="s">
        <v>115</v>
      </c>
      <c r="AA888" s="32"/>
      <c r="AB888" s="31"/>
      <c r="AC888" s="32"/>
      <c r="AD888" s="31"/>
      <c r="AE888" s="22"/>
      <c r="AF888" s="347"/>
      <c r="AG888" s="347"/>
      <c r="AH888" s="21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0.45" customHeight="1" x14ac:dyDescent="0.2">
      <c r="B889" s="30"/>
      <c r="C889" s="340"/>
      <c r="D889" s="29"/>
      <c r="E889" s="28"/>
      <c r="F889" s="28"/>
      <c r="G889" s="27"/>
      <c r="H889" s="360"/>
      <c r="I889" s="344"/>
      <c r="J889" s="344"/>
      <c r="K889" s="344"/>
      <c r="L889" s="25" t="s">
        <v>114</v>
      </c>
      <c r="M889" s="114" t="s">
        <v>132</v>
      </c>
      <c r="N889" s="25" t="s">
        <v>112</v>
      </c>
      <c r="O889" s="24"/>
      <c r="P889" s="25" t="s">
        <v>111</v>
      </c>
      <c r="Q889" s="24"/>
      <c r="R889" s="25" t="s">
        <v>110</v>
      </c>
      <c r="S889" s="24"/>
      <c r="T889" s="25" t="s">
        <v>109</v>
      </c>
      <c r="U889" s="24"/>
      <c r="V889" s="25" t="s">
        <v>108</v>
      </c>
      <c r="W889" s="24"/>
      <c r="X889" s="25" t="s">
        <v>107</v>
      </c>
      <c r="Y889" s="24"/>
      <c r="Z889" s="25" t="s">
        <v>106</v>
      </c>
      <c r="AA889" s="24"/>
      <c r="AB889" s="23"/>
      <c r="AC889" s="24"/>
      <c r="AD889" s="23"/>
      <c r="AE889" s="22"/>
      <c r="AF889" s="347"/>
      <c r="AG889" s="347"/>
      <c r="AH889" s="21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1" customHeight="1" thickBot="1" x14ac:dyDescent="0.25">
      <c r="B890" s="30"/>
      <c r="C890" s="355"/>
      <c r="D890" s="54"/>
      <c r="E890" s="53"/>
      <c r="F890" s="53"/>
      <c r="G890" s="52"/>
      <c r="H890" s="361"/>
      <c r="I890" s="356"/>
      <c r="J890" s="356"/>
      <c r="K890" s="356"/>
      <c r="L890" s="50" t="s">
        <v>105</v>
      </c>
      <c r="M890" s="51" t="s">
        <v>132</v>
      </c>
      <c r="N890" s="50" t="s">
        <v>104</v>
      </c>
      <c r="O890" s="49"/>
      <c r="P890" s="50" t="s">
        <v>103</v>
      </c>
      <c r="Q890" s="49"/>
      <c r="R890" s="50" t="s">
        <v>102</v>
      </c>
      <c r="S890" s="49"/>
      <c r="T890" s="50">
        <v>20</v>
      </c>
      <c r="U890" s="49"/>
      <c r="V890" s="50" t="s">
        <v>101</v>
      </c>
      <c r="W890" s="49"/>
      <c r="X890" s="50" t="s">
        <v>100</v>
      </c>
      <c r="Y890" s="49"/>
      <c r="Z890" s="50" t="s">
        <v>99</v>
      </c>
      <c r="AA890" s="49"/>
      <c r="AB890" s="14"/>
      <c r="AC890" s="49"/>
      <c r="AD890" s="14"/>
      <c r="AE890" s="48"/>
      <c r="AF890" s="357"/>
      <c r="AG890" s="357"/>
      <c r="AH890" s="47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0.45" customHeight="1" x14ac:dyDescent="0.2">
      <c r="B891" s="30"/>
      <c r="C891" s="338">
        <v>3</v>
      </c>
      <c r="D891" s="46"/>
      <c r="E891" s="45"/>
      <c r="F891" s="45"/>
      <c r="G891" s="44"/>
      <c r="H891" s="358"/>
      <c r="I891" s="342">
        <v>18</v>
      </c>
      <c r="J891" s="342">
        <v>9</v>
      </c>
      <c r="K891" s="342">
        <v>4</v>
      </c>
      <c r="L891" s="42" t="s">
        <v>131</v>
      </c>
      <c r="M891" s="43" t="s">
        <v>178</v>
      </c>
      <c r="N891" s="42" t="s">
        <v>129</v>
      </c>
      <c r="O891" s="117" t="s">
        <v>113</v>
      </c>
      <c r="P891" s="42" t="s">
        <v>128</v>
      </c>
      <c r="Q891" s="41"/>
      <c r="R891" s="42" t="s">
        <v>127</v>
      </c>
      <c r="S891" s="41"/>
      <c r="T891" s="42" t="s">
        <v>126</v>
      </c>
      <c r="U891" s="41"/>
      <c r="V891" s="42" t="s">
        <v>125</v>
      </c>
      <c r="W891" s="41"/>
      <c r="X891" s="42" t="s">
        <v>124</v>
      </c>
      <c r="Y891" s="41"/>
      <c r="Z891" s="42" t="s">
        <v>123</v>
      </c>
      <c r="AA891" s="41"/>
      <c r="AB891" s="40"/>
      <c r="AC891" s="41"/>
      <c r="AD891" s="40"/>
      <c r="AE891" s="39"/>
      <c r="AF891" s="346"/>
      <c r="AG891" s="346"/>
      <c r="AH891" s="38"/>
      <c r="AI891" s="9"/>
      <c r="AJ891" s="349">
        <f>SUMPRODUCT(LEN($M891:$AA894)-LEN(SUBSTITUTE($M891:$AA894,"A", "")))</f>
        <v>2</v>
      </c>
      <c r="AK891" s="352">
        <f>SUMPRODUCT(LEN($AD891:$AD894)-LEN(SUBSTITUTE($AD891:$AD894,"A", "")))</f>
        <v>0</v>
      </c>
      <c r="AL891" s="335">
        <f>SUMPRODUCT(LEN($AC891:$AC894)-LEN(SUBSTITUTE($AC891:$AC894,"A", "")))</f>
        <v>0</v>
      </c>
      <c r="AM891" s="349">
        <f>SUMPRODUCT(LEN($M891:$AA894)-LEN(SUBSTITUTE($M891:$AA894,"S", "")))</f>
        <v>2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0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0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1" customHeight="1" thickBot="1" x14ac:dyDescent="0.25">
      <c r="B892" s="30"/>
      <c r="C892" s="339"/>
      <c r="D892" s="37"/>
      <c r="E892" s="36"/>
      <c r="F892" s="36"/>
      <c r="G892" s="35"/>
      <c r="H892" s="359"/>
      <c r="I892" s="343"/>
      <c r="J892" s="343"/>
      <c r="K892" s="343"/>
      <c r="L892" s="33" t="s">
        <v>122</v>
      </c>
      <c r="M892" s="55" t="s">
        <v>132</v>
      </c>
      <c r="N892" s="33" t="s">
        <v>121</v>
      </c>
      <c r="O892" s="32"/>
      <c r="P892" s="33" t="s">
        <v>120</v>
      </c>
      <c r="Q892" s="32"/>
      <c r="R892" s="33" t="s">
        <v>119</v>
      </c>
      <c r="S892" s="32"/>
      <c r="T892" s="33" t="s">
        <v>118</v>
      </c>
      <c r="U892" s="32"/>
      <c r="V892" s="33" t="s">
        <v>117</v>
      </c>
      <c r="W892" s="32"/>
      <c r="X892" s="33" t="s">
        <v>116</v>
      </c>
      <c r="Y892" s="32"/>
      <c r="Z892" s="33" t="s">
        <v>115</v>
      </c>
      <c r="AA892" s="32"/>
      <c r="AB892" s="31"/>
      <c r="AC892" s="32"/>
      <c r="AD892" s="31"/>
      <c r="AE892" s="22"/>
      <c r="AF892" s="347"/>
      <c r="AG892" s="347"/>
      <c r="AH892" s="21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0.45" customHeight="1" x14ac:dyDescent="0.2">
      <c r="B893" s="30"/>
      <c r="C893" s="340"/>
      <c r="D893" s="29"/>
      <c r="E893" s="28"/>
      <c r="F893" s="28"/>
      <c r="G893" s="27"/>
      <c r="H893" s="360"/>
      <c r="I893" s="344"/>
      <c r="J893" s="344"/>
      <c r="K893" s="344"/>
      <c r="L893" s="25" t="s">
        <v>114</v>
      </c>
      <c r="M893" s="114" t="s">
        <v>130</v>
      </c>
      <c r="N893" s="25" t="s">
        <v>112</v>
      </c>
      <c r="O893" s="24"/>
      <c r="P893" s="25" t="s">
        <v>111</v>
      </c>
      <c r="Q893" s="24"/>
      <c r="R893" s="25" t="s">
        <v>110</v>
      </c>
      <c r="S893" s="24"/>
      <c r="T893" s="25" t="s">
        <v>109</v>
      </c>
      <c r="U893" s="24"/>
      <c r="V893" s="25" t="s">
        <v>108</v>
      </c>
      <c r="W893" s="24"/>
      <c r="X893" s="25" t="s">
        <v>107</v>
      </c>
      <c r="Y893" s="24"/>
      <c r="Z893" s="25" t="s">
        <v>106</v>
      </c>
      <c r="AA893" s="24"/>
      <c r="AB893" s="23"/>
      <c r="AC893" s="24"/>
      <c r="AD893" s="23"/>
      <c r="AE893" s="22"/>
      <c r="AF893" s="347"/>
      <c r="AG893" s="347"/>
      <c r="AH893" s="21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1" customHeight="1" thickBot="1" x14ac:dyDescent="0.25">
      <c r="B894" s="20"/>
      <c r="C894" s="341"/>
      <c r="D894" s="19"/>
      <c r="E894" s="18"/>
      <c r="F894" s="18"/>
      <c r="G894" s="17"/>
      <c r="H894" s="361"/>
      <c r="I894" s="345"/>
      <c r="J894" s="345"/>
      <c r="K894" s="345"/>
      <c r="L894" s="15" t="s">
        <v>105</v>
      </c>
      <c r="M894" s="16" t="s">
        <v>130</v>
      </c>
      <c r="N894" s="15" t="s">
        <v>104</v>
      </c>
      <c r="O894" s="13"/>
      <c r="P894" s="15" t="s">
        <v>103</v>
      </c>
      <c r="Q894" s="13"/>
      <c r="R894" s="15" t="s">
        <v>102</v>
      </c>
      <c r="S894" s="13"/>
      <c r="T894" s="15">
        <v>20</v>
      </c>
      <c r="U894" s="13"/>
      <c r="V894" s="15" t="s">
        <v>101</v>
      </c>
      <c r="W894" s="13"/>
      <c r="X894" s="15" t="s">
        <v>100</v>
      </c>
      <c r="Y894" s="13"/>
      <c r="Z894" s="15" t="s">
        <v>99</v>
      </c>
      <c r="AA894" s="13"/>
      <c r="AB894" s="14"/>
      <c r="AC894" s="13"/>
      <c r="AD894" s="12"/>
      <c r="AE894" s="11"/>
      <c r="AF894" s="348"/>
      <c r="AG894" s="348"/>
      <c r="AH894" s="10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112" t="s">
        <v>170</v>
      </c>
      <c r="F895" s="111"/>
      <c r="G895" s="110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107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96">
        <v>160</v>
      </c>
      <c r="E896" s="369">
        <v>636.71</v>
      </c>
      <c r="F896" s="370"/>
      <c r="G896" s="371"/>
      <c r="H896" s="95" t="s">
        <v>139</v>
      </c>
      <c r="I896" s="94"/>
      <c r="J896" s="94"/>
      <c r="K896" s="93"/>
      <c r="L896" s="92"/>
      <c r="M896" s="88"/>
      <c r="N896" s="92"/>
      <c r="O896" s="89"/>
      <c r="P896" s="92"/>
      <c r="Q896" s="89"/>
      <c r="R896" s="92"/>
      <c r="S896" s="89"/>
      <c r="T896" s="92"/>
      <c r="U896" s="89"/>
      <c r="V896" s="92"/>
      <c r="W896" s="89"/>
      <c r="X896" s="92"/>
      <c r="Y896" s="89"/>
      <c r="Z896" s="92"/>
      <c r="AA896" s="91"/>
      <c r="AB896" s="90" t="s">
        <v>138</v>
      </c>
      <c r="AC896" s="89"/>
      <c r="AD896" s="89"/>
      <c r="AE896" s="88"/>
      <c r="AF896" s="87"/>
      <c r="AG896" s="87"/>
      <c r="AH896" s="67"/>
      <c r="AI896" s="86" t="s">
        <v>137</v>
      </c>
      <c r="AJ896" s="85">
        <f t="shared" ref="AJ896:BB896" si="118">SUM(AJ898:AJ909)</f>
        <v>4</v>
      </c>
      <c r="AK896" s="84">
        <f t="shared" si="118"/>
        <v>0</v>
      </c>
      <c r="AL896" s="83">
        <f t="shared" si="118"/>
        <v>0</v>
      </c>
      <c r="AM896" s="85">
        <f t="shared" si="118"/>
        <v>0</v>
      </c>
      <c r="AN896" s="84">
        <f t="shared" si="118"/>
        <v>0</v>
      </c>
      <c r="AO896" s="83">
        <f t="shared" si="118"/>
        <v>0</v>
      </c>
      <c r="AP896" s="85">
        <f t="shared" si="118"/>
        <v>0</v>
      </c>
      <c r="AQ896" s="84">
        <f t="shared" si="118"/>
        <v>0</v>
      </c>
      <c r="AR896" s="83">
        <f t="shared" si="118"/>
        <v>0</v>
      </c>
      <c r="AS896" s="85">
        <f t="shared" si="118"/>
        <v>0</v>
      </c>
      <c r="AT896" s="84">
        <f t="shared" si="118"/>
        <v>0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1.3333333333333333</v>
      </c>
      <c r="BG896" s="5">
        <f>SUM(AM896:AO896,AY896)/$BG$5</f>
        <v>0</v>
      </c>
      <c r="BH896" s="5">
        <f>SUM(AP896:AR896,AZ896)/$BG$5</f>
        <v>0</v>
      </c>
      <c r="BI896" s="5">
        <f>SUM(AS896:AU896,BA896)/$BG$5</f>
        <v>0</v>
      </c>
      <c r="BJ896" s="5">
        <f>SUM(AV896:AX896,BB896)/$BG$5</f>
        <v>0</v>
      </c>
    </row>
    <row r="897" spans="2:62" ht="37.5" thickBot="1" x14ac:dyDescent="0.3">
      <c r="B897" s="78"/>
      <c r="C897" s="77"/>
      <c r="D897" s="76"/>
      <c r="E897" s="75"/>
      <c r="F897" s="75"/>
      <c r="G897" s="74"/>
      <c r="H897" s="73"/>
      <c r="I897" s="70"/>
      <c r="J897" s="70"/>
      <c r="K897" s="72"/>
      <c r="L897" s="70"/>
      <c r="M897" s="69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1"/>
      <c r="AC897" s="70"/>
      <c r="AD897" s="70"/>
      <c r="AE897" s="69"/>
      <c r="AF897" s="68"/>
      <c r="AG897" s="68"/>
      <c r="AH897" s="67"/>
      <c r="AI897" s="66" t="s">
        <v>135</v>
      </c>
      <c r="AJ897" s="65">
        <f t="shared" ref="AJ897:BB897" si="119">AJ896/3</f>
        <v>1.3333333333333333</v>
      </c>
      <c r="AK897" s="64">
        <f t="shared" si="119"/>
        <v>0</v>
      </c>
      <c r="AL897" s="63">
        <f t="shared" si="119"/>
        <v>0</v>
      </c>
      <c r="AM897" s="65">
        <f t="shared" si="119"/>
        <v>0</v>
      </c>
      <c r="AN897" s="64">
        <f t="shared" si="119"/>
        <v>0</v>
      </c>
      <c r="AO897" s="63">
        <f t="shared" si="119"/>
        <v>0</v>
      </c>
      <c r="AP897" s="65">
        <f t="shared" si="119"/>
        <v>0</v>
      </c>
      <c r="AQ897" s="64">
        <f t="shared" si="119"/>
        <v>0</v>
      </c>
      <c r="AR897" s="63">
        <f t="shared" si="119"/>
        <v>0</v>
      </c>
      <c r="AS897" s="65">
        <f t="shared" si="119"/>
        <v>0</v>
      </c>
      <c r="AT897" s="64">
        <f t="shared" si="119"/>
        <v>0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0.45" customHeight="1" x14ac:dyDescent="0.2">
      <c r="B898" s="30"/>
      <c r="C898" s="338">
        <v>1</v>
      </c>
      <c r="D898" s="46"/>
      <c r="E898" s="45"/>
      <c r="F898" s="45"/>
      <c r="G898" s="44"/>
      <c r="H898" s="358" t="s">
        <v>133</v>
      </c>
      <c r="I898" s="342">
        <v>16</v>
      </c>
      <c r="J898" s="342">
        <v>8</v>
      </c>
      <c r="K898" s="342" t="s">
        <v>95</v>
      </c>
      <c r="L898" s="42" t="s">
        <v>131</v>
      </c>
      <c r="M898" s="43"/>
      <c r="N898" s="42" t="s">
        <v>129</v>
      </c>
      <c r="O898" s="41"/>
      <c r="P898" s="42" t="s">
        <v>128</v>
      </c>
      <c r="Q898" s="41"/>
      <c r="R898" s="42" t="s">
        <v>127</v>
      </c>
      <c r="S898" s="41"/>
      <c r="T898" s="42" t="s">
        <v>126</v>
      </c>
      <c r="U898" s="41"/>
      <c r="V898" s="42" t="s">
        <v>125</v>
      </c>
      <c r="W898" s="41"/>
      <c r="X898" s="42" t="s">
        <v>124</v>
      </c>
      <c r="Y898" s="41"/>
      <c r="Z898" s="42" t="s">
        <v>123</v>
      </c>
      <c r="AA898" s="41"/>
      <c r="AB898" s="40"/>
      <c r="AC898" s="41"/>
      <c r="AD898" s="40"/>
      <c r="AE898" s="58"/>
      <c r="AF898" s="346"/>
      <c r="AG898" s="346"/>
      <c r="AH898" s="38"/>
      <c r="AI898" s="9"/>
      <c r="AJ898" s="349">
        <f>SUMPRODUCT(LEN($M898:$AA901)-LEN(SUBSTITUTE($M898:$AA901,"A", "")))</f>
        <v>0</v>
      </c>
      <c r="AK898" s="352">
        <f>SUMPRODUCT(LEN($AD898:$AD901)-LEN(SUBSTITUTE($AD898:$AD901,"A", "")))</f>
        <v>0</v>
      </c>
      <c r="AL898" s="335">
        <f>SUMPRODUCT(LEN($AC898:$AC901)-LEN(SUBSTITUTE($AC898:$AC901,"A", "")))</f>
        <v>0</v>
      </c>
      <c r="AM898" s="349">
        <f>SUMPRODUCT(LEN($M898:$AA901)-LEN(SUBSTITUTE($M898:$AA901,"S", "")))</f>
        <v>0</v>
      </c>
      <c r="AN898" s="352">
        <f>SUMPRODUCT(LEN($AD898:$AD901)-LEN(SUBSTITUTE($AD898:$AD901,"S", "")))</f>
        <v>0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0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1" customHeight="1" thickBot="1" x14ac:dyDescent="0.25">
      <c r="B899" s="30"/>
      <c r="C899" s="339"/>
      <c r="D899" s="37"/>
      <c r="E899" s="36"/>
      <c r="F899" s="36"/>
      <c r="G899" s="35"/>
      <c r="H899" s="359"/>
      <c r="I899" s="343"/>
      <c r="J899" s="343"/>
      <c r="K899" s="343"/>
      <c r="L899" s="33" t="s">
        <v>122</v>
      </c>
      <c r="M899" s="55"/>
      <c r="N899" s="33" t="s">
        <v>121</v>
      </c>
      <c r="O899" s="32"/>
      <c r="P899" s="33" t="s">
        <v>120</v>
      </c>
      <c r="Q899" s="32"/>
      <c r="R899" s="33" t="s">
        <v>119</v>
      </c>
      <c r="S899" s="32"/>
      <c r="T899" s="33" t="s">
        <v>118</v>
      </c>
      <c r="U899" s="32"/>
      <c r="V899" s="33" t="s">
        <v>117</v>
      </c>
      <c r="W899" s="32"/>
      <c r="X899" s="33" t="s">
        <v>116</v>
      </c>
      <c r="Y899" s="32"/>
      <c r="Z899" s="33" t="s">
        <v>115</v>
      </c>
      <c r="AA899" s="32"/>
      <c r="AB899" s="31"/>
      <c r="AC899" s="32"/>
      <c r="AD899" s="31"/>
      <c r="AE899" s="57"/>
      <c r="AF899" s="347"/>
      <c r="AG899" s="347"/>
      <c r="AH899" s="21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0.45" customHeight="1" x14ac:dyDescent="0.2">
      <c r="B900" s="30"/>
      <c r="C900" s="340"/>
      <c r="D900" s="29"/>
      <c r="E900" s="28"/>
      <c r="F900" s="28"/>
      <c r="G900" s="27"/>
      <c r="H900" s="360">
        <v>160</v>
      </c>
      <c r="I900" s="344"/>
      <c r="J900" s="344"/>
      <c r="K900" s="344"/>
      <c r="L900" s="25" t="s">
        <v>114</v>
      </c>
      <c r="M900" s="114"/>
      <c r="N900" s="25" t="s">
        <v>112</v>
      </c>
      <c r="O900" s="24"/>
      <c r="P900" s="25" t="s">
        <v>111</v>
      </c>
      <c r="Q900" s="24"/>
      <c r="R900" s="25" t="s">
        <v>110</v>
      </c>
      <c r="S900" s="24"/>
      <c r="T900" s="25" t="s">
        <v>109</v>
      </c>
      <c r="U900" s="24"/>
      <c r="V900" s="25" t="s">
        <v>108</v>
      </c>
      <c r="W900" s="24"/>
      <c r="X900" s="25" t="s">
        <v>107</v>
      </c>
      <c r="Y900" s="24"/>
      <c r="Z900" s="25" t="s">
        <v>106</v>
      </c>
      <c r="AA900" s="24"/>
      <c r="AB900" s="23"/>
      <c r="AC900" s="24"/>
      <c r="AD900" s="23"/>
      <c r="AE900" s="57"/>
      <c r="AF900" s="347"/>
      <c r="AG900" s="347"/>
      <c r="AH900" s="21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1" customHeight="1" thickBot="1" x14ac:dyDescent="0.25">
      <c r="B901" s="30"/>
      <c r="C901" s="355"/>
      <c r="D901" s="54"/>
      <c r="E901" s="53"/>
      <c r="F901" s="53"/>
      <c r="G901" s="52"/>
      <c r="H901" s="361"/>
      <c r="I901" s="356"/>
      <c r="J901" s="356"/>
      <c r="K901" s="356"/>
      <c r="L901" s="50" t="s">
        <v>105</v>
      </c>
      <c r="M901" s="51"/>
      <c r="N901" s="50" t="s">
        <v>104</v>
      </c>
      <c r="O901" s="49"/>
      <c r="P901" s="50" t="s">
        <v>103</v>
      </c>
      <c r="Q901" s="49"/>
      <c r="R901" s="50" t="s">
        <v>102</v>
      </c>
      <c r="S901" s="49"/>
      <c r="T901" s="50">
        <v>20</v>
      </c>
      <c r="U901" s="49"/>
      <c r="V901" s="50" t="s">
        <v>101</v>
      </c>
      <c r="W901" s="49"/>
      <c r="X901" s="50" t="s">
        <v>100</v>
      </c>
      <c r="Y901" s="49"/>
      <c r="Z901" s="50" t="s">
        <v>99</v>
      </c>
      <c r="AA901" s="49"/>
      <c r="AB901" s="14"/>
      <c r="AC901" s="49"/>
      <c r="AD901" s="14"/>
      <c r="AE901" s="56"/>
      <c r="AF901" s="357"/>
      <c r="AG901" s="357"/>
      <c r="AH901" s="47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0.45" customHeight="1" x14ac:dyDescent="0.2">
      <c r="B902" s="30"/>
      <c r="C902" s="338">
        <v>2</v>
      </c>
      <c r="D902" s="46"/>
      <c r="E902" s="45"/>
      <c r="F902" s="45"/>
      <c r="G902" s="44"/>
      <c r="H902" s="358"/>
      <c r="I902" s="342">
        <v>18</v>
      </c>
      <c r="J902" s="342">
        <v>8</v>
      </c>
      <c r="K902" s="342">
        <v>4</v>
      </c>
      <c r="L902" s="42" t="s">
        <v>131</v>
      </c>
      <c r="M902" s="43" t="s">
        <v>132</v>
      </c>
      <c r="N902" s="42" t="s">
        <v>129</v>
      </c>
      <c r="O902" s="41"/>
      <c r="P902" s="42" t="s">
        <v>128</v>
      </c>
      <c r="Q902" s="41"/>
      <c r="R902" s="42" t="s">
        <v>127</v>
      </c>
      <c r="S902" s="41"/>
      <c r="T902" s="42" t="s">
        <v>126</v>
      </c>
      <c r="U902" s="41"/>
      <c r="V902" s="42" t="s">
        <v>125</v>
      </c>
      <c r="W902" s="41"/>
      <c r="X902" s="42" t="s">
        <v>124</v>
      </c>
      <c r="Y902" s="41"/>
      <c r="Z902" s="42" t="s">
        <v>123</v>
      </c>
      <c r="AA902" s="41"/>
      <c r="AB902" s="40"/>
      <c r="AC902" s="41"/>
      <c r="AD902" s="40"/>
      <c r="AE902" s="39"/>
      <c r="AF902" s="346"/>
      <c r="AG902" s="346"/>
      <c r="AH902" s="38"/>
      <c r="AI902" s="9"/>
      <c r="AJ902" s="349">
        <f>SUMPRODUCT(LEN($M902:$AA905)-LEN(SUBSTITUTE($M902:$AA905,"A", "")))</f>
        <v>3</v>
      </c>
      <c r="AK902" s="352">
        <f>SUMPRODUCT(LEN($AD902:$AD905)-LEN(SUBSTITUTE($AD902:$AD905,"A", "")))</f>
        <v>0</v>
      </c>
      <c r="AL902" s="335">
        <f>SUMPRODUCT(LEN($AC902:$AC905)-LEN(SUBSTITUTE($AC902:$AC905,"A", "")))</f>
        <v>0</v>
      </c>
      <c r="AM902" s="349">
        <f>SUMPRODUCT(LEN($M902:$AA905)-LEN(SUBSTITUTE($M902:$AA905,"S", "")))</f>
        <v>0</v>
      </c>
      <c r="AN902" s="352">
        <f>SUMPRODUCT(LEN($AD902:$AD905)-LEN(SUBSTITUTE($AD902:$AD905,"S", "")))</f>
        <v>0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0</v>
      </c>
      <c r="AT902" s="352">
        <f>SUMPRODUCT(LEN($AD902:$AD905)-LEN(SUBSTITUTE($AD902:$AD905,"G", "")))</f>
        <v>0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1" customHeight="1" thickBot="1" x14ac:dyDescent="0.25">
      <c r="B903" s="30"/>
      <c r="C903" s="339"/>
      <c r="D903" s="37"/>
      <c r="E903" s="36"/>
      <c r="F903" s="36"/>
      <c r="G903" s="35"/>
      <c r="H903" s="359"/>
      <c r="I903" s="343"/>
      <c r="J903" s="343"/>
      <c r="K903" s="343"/>
      <c r="L903" s="33" t="s">
        <v>122</v>
      </c>
      <c r="M903" s="55" t="s">
        <v>132</v>
      </c>
      <c r="N903" s="33" t="s">
        <v>121</v>
      </c>
      <c r="O903" s="32"/>
      <c r="P903" s="33" t="s">
        <v>120</v>
      </c>
      <c r="Q903" s="32"/>
      <c r="R903" s="33" t="s">
        <v>119</v>
      </c>
      <c r="S903" s="32"/>
      <c r="T903" s="33" t="s">
        <v>118</v>
      </c>
      <c r="U903" s="32"/>
      <c r="V903" s="33" t="s">
        <v>117</v>
      </c>
      <c r="W903" s="32"/>
      <c r="X903" s="33" t="s">
        <v>116</v>
      </c>
      <c r="Y903" s="32"/>
      <c r="Z903" s="33" t="s">
        <v>115</v>
      </c>
      <c r="AA903" s="32"/>
      <c r="AB903" s="31"/>
      <c r="AC903" s="32"/>
      <c r="AD903" s="31"/>
      <c r="AE903" s="22"/>
      <c r="AF903" s="347"/>
      <c r="AG903" s="347"/>
      <c r="AH903" s="21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0.45" customHeight="1" x14ac:dyDescent="0.2">
      <c r="B904" s="30"/>
      <c r="C904" s="340"/>
      <c r="D904" s="29"/>
      <c r="E904" s="28"/>
      <c r="F904" s="28"/>
      <c r="G904" s="27"/>
      <c r="H904" s="360"/>
      <c r="I904" s="344"/>
      <c r="J904" s="344"/>
      <c r="K904" s="344"/>
      <c r="L904" s="25" t="s">
        <v>114</v>
      </c>
      <c r="M904" s="114" t="s">
        <v>132</v>
      </c>
      <c r="N904" s="25" t="s">
        <v>112</v>
      </c>
      <c r="O904" s="24"/>
      <c r="P904" s="25" t="s">
        <v>111</v>
      </c>
      <c r="Q904" s="24"/>
      <c r="R904" s="25" t="s">
        <v>110</v>
      </c>
      <c r="S904" s="24"/>
      <c r="T904" s="25" t="s">
        <v>109</v>
      </c>
      <c r="U904" s="24"/>
      <c r="V904" s="25" t="s">
        <v>108</v>
      </c>
      <c r="W904" s="24"/>
      <c r="X904" s="25" t="s">
        <v>107</v>
      </c>
      <c r="Y904" s="24"/>
      <c r="Z904" s="25" t="s">
        <v>106</v>
      </c>
      <c r="AA904" s="24"/>
      <c r="AB904" s="23"/>
      <c r="AC904" s="24"/>
      <c r="AD904" s="23"/>
      <c r="AE904" s="22"/>
      <c r="AF904" s="347"/>
      <c r="AG904" s="347"/>
      <c r="AH904" s="21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1" customHeight="1" thickBot="1" x14ac:dyDescent="0.25">
      <c r="B905" s="30"/>
      <c r="C905" s="355"/>
      <c r="D905" s="54"/>
      <c r="E905" s="53"/>
      <c r="F905" s="53"/>
      <c r="G905" s="52"/>
      <c r="H905" s="361"/>
      <c r="I905" s="356"/>
      <c r="J905" s="356"/>
      <c r="K905" s="356"/>
      <c r="L905" s="50" t="s">
        <v>105</v>
      </c>
      <c r="M905" s="116" t="s">
        <v>113</v>
      </c>
      <c r="N905" s="50" t="s">
        <v>104</v>
      </c>
      <c r="O905" s="49"/>
      <c r="P905" s="50" t="s">
        <v>103</v>
      </c>
      <c r="Q905" s="49"/>
      <c r="R905" s="50" t="s">
        <v>102</v>
      </c>
      <c r="S905" s="49"/>
      <c r="T905" s="50">
        <v>20</v>
      </c>
      <c r="U905" s="49"/>
      <c r="V905" s="50" t="s">
        <v>101</v>
      </c>
      <c r="W905" s="49"/>
      <c r="X905" s="50" t="s">
        <v>100</v>
      </c>
      <c r="Y905" s="49"/>
      <c r="Z905" s="50" t="s">
        <v>99</v>
      </c>
      <c r="AA905" s="49"/>
      <c r="AB905" s="14"/>
      <c r="AC905" s="49"/>
      <c r="AD905" s="14"/>
      <c r="AE905" s="48"/>
      <c r="AF905" s="357"/>
      <c r="AG905" s="357"/>
      <c r="AH905" s="47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0.45" customHeight="1" x14ac:dyDescent="0.2">
      <c r="B906" s="30"/>
      <c r="C906" s="338">
        <v>3</v>
      </c>
      <c r="D906" s="46"/>
      <c r="E906" s="45"/>
      <c r="F906" s="45"/>
      <c r="G906" s="44"/>
      <c r="H906" s="358"/>
      <c r="I906" s="342">
        <v>19</v>
      </c>
      <c r="J906" s="342">
        <v>8</v>
      </c>
      <c r="K906" s="342">
        <v>5</v>
      </c>
      <c r="L906" s="42" t="s">
        <v>131</v>
      </c>
      <c r="M906" s="115" t="s">
        <v>113</v>
      </c>
      <c r="N906" s="42" t="s">
        <v>129</v>
      </c>
      <c r="O906" s="41"/>
      <c r="P906" s="42" t="s">
        <v>128</v>
      </c>
      <c r="Q906" s="41"/>
      <c r="R906" s="42" t="s">
        <v>127</v>
      </c>
      <c r="S906" s="41"/>
      <c r="T906" s="42" t="s">
        <v>126</v>
      </c>
      <c r="U906" s="41"/>
      <c r="V906" s="42" t="s">
        <v>125</v>
      </c>
      <c r="W906" s="41"/>
      <c r="X906" s="42" t="s">
        <v>124</v>
      </c>
      <c r="Y906" s="41"/>
      <c r="Z906" s="42" t="s">
        <v>123</v>
      </c>
      <c r="AA906" s="41"/>
      <c r="AB906" s="40"/>
      <c r="AC906" s="41"/>
      <c r="AD906" s="40"/>
      <c r="AE906" s="39"/>
      <c r="AF906" s="346"/>
      <c r="AG906" s="346"/>
      <c r="AH906" s="38"/>
      <c r="AI906" s="9"/>
      <c r="AJ906" s="349">
        <f>SUMPRODUCT(LEN($M906:$AA909)-LEN(SUBSTITUTE($M906:$AA909,"A", "")))</f>
        <v>1</v>
      </c>
      <c r="AK906" s="352">
        <f>SUMPRODUCT(LEN($AD906:$AD909)-LEN(SUBSTITUTE($AD906:$AD909,"A", "")))</f>
        <v>0</v>
      </c>
      <c r="AL906" s="335">
        <f>SUMPRODUCT(LEN($AC906:$AC909)-LEN(SUBSTITUTE($AC906:$AC909,"A", "")))</f>
        <v>0</v>
      </c>
      <c r="AM906" s="349">
        <f>SUMPRODUCT(LEN($M906:$AA909)-LEN(SUBSTITUTE($M906:$AA909,"S", "")))</f>
        <v>0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0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0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1" customHeight="1" thickBot="1" x14ac:dyDescent="0.25">
      <c r="B907" s="30"/>
      <c r="C907" s="339"/>
      <c r="D907" s="37"/>
      <c r="E907" s="36"/>
      <c r="F907" s="36"/>
      <c r="G907" s="35"/>
      <c r="H907" s="359"/>
      <c r="I907" s="343"/>
      <c r="J907" s="343"/>
      <c r="K907" s="343"/>
      <c r="L907" s="33" t="s">
        <v>122</v>
      </c>
      <c r="M907" s="55" t="s">
        <v>132</v>
      </c>
      <c r="N907" s="33" t="s">
        <v>121</v>
      </c>
      <c r="O907" s="32"/>
      <c r="P907" s="33" t="s">
        <v>120</v>
      </c>
      <c r="Q907" s="32"/>
      <c r="R907" s="33" t="s">
        <v>119</v>
      </c>
      <c r="S907" s="32"/>
      <c r="T907" s="33" t="s">
        <v>118</v>
      </c>
      <c r="U907" s="32"/>
      <c r="V907" s="33" t="s">
        <v>117</v>
      </c>
      <c r="W907" s="32"/>
      <c r="X907" s="33" t="s">
        <v>116</v>
      </c>
      <c r="Y907" s="32"/>
      <c r="Z907" s="33" t="s">
        <v>115</v>
      </c>
      <c r="AA907" s="32"/>
      <c r="AB907" s="31"/>
      <c r="AC907" s="32"/>
      <c r="AD907" s="31"/>
      <c r="AE907" s="22"/>
      <c r="AF907" s="347"/>
      <c r="AG907" s="347"/>
      <c r="AH907" s="21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0.45" customHeight="1" x14ac:dyDescent="0.2">
      <c r="B908" s="30"/>
      <c r="C908" s="340"/>
      <c r="D908" s="29"/>
      <c r="E908" s="28"/>
      <c r="F908" s="28"/>
      <c r="G908" s="27"/>
      <c r="H908" s="360"/>
      <c r="I908" s="344"/>
      <c r="J908" s="344"/>
      <c r="K908" s="344"/>
      <c r="L908" s="25" t="s">
        <v>114</v>
      </c>
      <c r="M908" s="26" t="s">
        <v>113</v>
      </c>
      <c r="N908" s="25" t="s">
        <v>112</v>
      </c>
      <c r="O908" s="24"/>
      <c r="P908" s="25" t="s">
        <v>111</v>
      </c>
      <c r="Q908" s="24"/>
      <c r="R908" s="25" t="s">
        <v>110</v>
      </c>
      <c r="S908" s="24"/>
      <c r="T908" s="25" t="s">
        <v>109</v>
      </c>
      <c r="U908" s="24"/>
      <c r="V908" s="25" t="s">
        <v>108</v>
      </c>
      <c r="W908" s="24"/>
      <c r="X908" s="25" t="s">
        <v>107</v>
      </c>
      <c r="Y908" s="24"/>
      <c r="Z908" s="25" t="s">
        <v>106</v>
      </c>
      <c r="AA908" s="24"/>
      <c r="AB908" s="23"/>
      <c r="AC908" s="24"/>
      <c r="AD908" s="23"/>
      <c r="AE908" s="22"/>
      <c r="AF908" s="347"/>
      <c r="AG908" s="347"/>
      <c r="AH908" s="21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1" customHeight="1" thickBot="1" x14ac:dyDescent="0.25">
      <c r="B909" s="20"/>
      <c r="C909" s="341"/>
      <c r="D909" s="19"/>
      <c r="E909" s="18"/>
      <c r="F909" s="18"/>
      <c r="G909" s="17"/>
      <c r="H909" s="361"/>
      <c r="I909" s="345"/>
      <c r="J909" s="345"/>
      <c r="K909" s="345"/>
      <c r="L909" s="15" t="s">
        <v>105</v>
      </c>
      <c r="M909" s="16"/>
      <c r="N909" s="15" t="s">
        <v>104</v>
      </c>
      <c r="O909" s="13"/>
      <c r="P909" s="15" t="s">
        <v>103</v>
      </c>
      <c r="Q909" s="13"/>
      <c r="R909" s="15" t="s">
        <v>102</v>
      </c>
      <c r="S909" s="13"/>
      <c r="T909" s="15">
        <v>20</v>
      </c>
      <c r="U909" s="13"/>
      <c r="V909" s="15" t="s">
        <v>101</v>
      </c>
      <c r="W909" s="13"/>
      <c r="X909" s="15" t="s">
        <v>100</v>
      </c>
      <c r="Y909" s="13"/>
      <c r="Z909" s="15" t="s">
        <v>99</v>
      </c>
      <c r="AA909" s="13"/>
      <c r="AB909" s="14"/>
      <c r="AC909" s="13"/>
      <c r="AD909" s="12"/>
      <c r="AE909" s="11"/>
      <c r="AF909" s="348"/>
      <c r="AG909" s="348"/>
      <c r="AH909" s="10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112" t="s">
        <v>170</v>
      </c>
      <c r="F910" s="111"/>
      <c r="G910" s="110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107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96">
        <v>160</v>
      </c>
      <c r="E911" s="369">
        <v>1063.6199999999999</v>
      </c>
      <c r="F911" s="370"/>
      <c r="G911" s="371"/>
      <c r="H911" s="95" t="s">
        <v>139</v>
      </c>
      <c r="I911" s="94"/>
      <c r="J911" s="94"/>
      <c r="K911" s="93"/>
      <c r="L911" s="92"/>
      <c r="M911" s="88"/>
      <c r="N911" s="92"/>
      <c r="O911" s="89"/>
      <c r="P911" s="92"/>
      <c r="Q911" s="89"/>
      <c r="R911" s="92"/>
      <c r="S911" s="89"/>
      <c r="T911" s="92"/>
      <c r="U911" s="89"/>
      <c r="V911" s="92"/>
      <c r="W911" s="89"/>
      <c r="X911" s="92"/>
      <c r="Y911" s="89"/>
      <c r="Z911" s="92"/>
      <c r="AA911" s="91"/>
      <c r="AB911" s="90" t="s">
        <v>138</v>
      </c>
      <c r="AC911" s="89"/>
      <c r="AD911" s="89"/>
      <c r="AE911" s="88"/>
      <c r="AF911" s="87"/>
      <c r="AG911" s="87"/>
      <c r="AH911" s="67"/>
      <c r="AI911" s="86" t="s">
        <v>137</v>
      </c>
      <c r="AJ911" s="85">
        <f t="shared" ref="AJ911:BB911" si="120">SUM(AJ913:AJ924)</f>
        <v>3</v>
      </c>
      <c r="AK911" s="84">
        <f t="shared" si="120"/>
        <v>0</v>
      </c>
      <c r="AL911" s="83">
        <f t="shared" si="120"/>
        <v>0</v>
      </c>
      <c r="AM911" s="85">
        <f t="shared" si="120"/>
        <v>1</v>
      </c>
      <c r="AN911" s="84">
        <f t="shared" si="120"/>
        <v>0</v>
      </c>
      <c r="AO911" s="83">
        <f t="shared" si="120"/>
        <v>0</v>
      </c>
      <c r="AP911" s="85">
        <f t="shared" si="120"/>
        <v>0</v>
      </c>
      <c r="AQ911" s="84">
        <f t="shared" si="120"/>
        <v>0</v>
      </c>
      <c r="AR911" s="83">
        <f t="shared" si="120"/>
        <v>0</v>
      </c>
      <c r="AS911" s="85">
        <f t="shared" si="120"/>
        <v>0</v>
      </c>
      <c r="AT911" s="84">
        <f t="shared" si="120"/>
        <v>0</v>
      </c>
      <c r="AU911" s="83">
        <f t="shared" si="120"/>
        <v>0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0</v>
      </c>
      <c r="AZ911" s="81">
        <f t="shared" si="120"/>
        <v>0</v>
      </c>
      <c r="BA911" s="81">
        <f t="shared" si="120"/>
        <v>0</v>
      </c>
      <c r="BB911" s="80">
        <f t="shared" si="120"/>
        <v>0</v>
      </c>
      <c r="BC911" s="79" t="s">
        <v>136</v>
      </c>
      <c r="BF911" s="5">
        <f>SUM(AJ911:AL911)/$BG$5</f>
        <v>1</v>
      </c>
      <c r="BG911" s="5">
        <f>SUM(AM911:AO911,AY911)/$BG$5</f>
        <v>0.33333333333333331</v>
      </c>
      <c r="BH911" s="5">
        <f>SUM(AP911:AR911,AZ911)/$BG$5</f>
        <v>0</v>
      </c>
      <c r="BI911" s="5">
        <f>SUM(AS911:AU911,BA911)/$BG$5</f>
        <v>0</v>
      </c>
      <c r="BJ911" s="5">
        <f>SUM(AV911:AX911,BB911)/$BG$5</f>
        <v>0</v>
      </c>
    </row>
    <row r="912" spans="2:62" ht="37.5" thickBot="1" x14ac:dyDescent="0.3">
      <c r="B912" s="78"/>
      <c r="C912" s="77"/>
      <c r="D912" s="76"/>
      <c r="E912" s="75"/>
      <c r="F912" s="75"/>
      <c r="G912" s="74"/>
      <c r="H912" s="73"/>
      <c r="I912" s="70"/>
      <c r="J912" s="70"/>
      <c r="K912" s="72"/>
      <c r="L912" s="70"/>
      <c r="M912" s="69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1"/>
      <c r="AC912" s="70"/>
      <c r="AD912" s="70"/>
      <c r="AE912" s="69"/>
      <c r="AF912" s="68"/>
      <c r="AG912" s="68"/>
      <c r="AH912" s="67"/>
      <c r="AI912" s="66" t="s">
        <v>135</v>
      </c>
      <c r="AJ912" s="65">
        <f t="shared" ref="AJ912:BB912" si="121">AJ911/3</f>
        <v>1</v>
      </c>
      <c r="AK912" s="64">
        <f t="shared" si="121"/>
        <v>0</v>
      </c>
      <c r="AL912" s="63">
        <f t="shared" si="121"/>
        <v>0</v>
      </c>
      <c r="AM912" s="65">
        <f t="shared" si="121"/>
        <v>0.33333333333333331</v>
      </c>
      <c r="AN912" s="64">
        <f t="shared" si="121"/>
        <v>0</v>
      </c>
      <c r="AO912" s="63">
        <f t="shared" si="121"/>
        <v>0</v>
      </c>
      <c r="AP912" s="65">
        <f t="shared" si="121"/>
        <v>0</v>
      </c>
      <c r="AQ912" s="64">
        <f t="shared" si="121"/>
        <v>0</v>
      </c>
      <c r="AR912" s="63">
        <f t="shared" si="121"/>
        <v>0</v>
      </c>
      <c r="AS912" s="65">
        <f t="shared" si="121"/>
        <v>0</v>
      </c>
      <c r="AT912" s="64">
        <f t="shared" si="121"/>
        <v>0</v>
      </c>
      <c r="AU912" s="63">
        <f t="shared" si="121"/>
        <v>0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</v>
      </c>
      <c r="AZ912" s="61">
        <f t="shared" si="121"/>
        <v>0</v>
      </c>
      <c r="BA912" s="61">
        <f t="shared" si="121"/>
        <v>0</v>
      </c>
      <c r="BB912" s="60">
        <f t="shared" si="121"/>
        <v>0</v>
      </c>
      <c r="BC912" s="59" t="s">
        <v>134</v>
      </c>
    </row>
    <row r="913" spans="2:62" ht="20.45" customHeight="1" x14ac:dyDescent="0.2">
      <c r="B913" s="30"/>
      <c r="C913" s="338">
        <v>1</v>
      </c>
      <c r="D913" s="46"/>
      <c r="E913" s="45"/>
      <c r="F913" s="45"/>
      <c r="G913" s="44"/>
      <c r="H913" s="358" t="s">
        <v>133</v>
      </c>
      <c r="I913" s="342">
        <v>21</v>
      </c>
      <c r="J913" s="342">
        <v>9</v>
      </c>
      <c r="K913" s="342">
        <v>5</v>
      </c>
      <c r="L913" s="42" t="s">
        <v>131</v>
      </c>
      <c r="M913" s="43" t="s">
        <v>132</v>
      </c>
      <c r="N913" s="42" t="s">
        <v>129</v>
      </c>
      <c r="O913" s="41"/>
      <c r="P913" s="42" t="s">
        <v>128</v>
      </c>
      <c r="Q913" s="41"/>
      <c r="R913" s="42" t="s">
        <v>127</v>
      </c>
      <c r="S913" s="41"/>
      <c r="T913" s="42" t="s">
        <v>126</v>
      </c>
      <c r="U913" s="41"/>
      <c r="V913" s="42" t="s">
        <v>125</v>
      </c>
      <c r="W913" s="41"/>
      <c r="X913" s="42" t="s">
        <v>124</v>
      </c>
      <c r="Y913" s="41"/>
      <c r="Z913" s="42" t="s">
        <v>123</v>
      </c>
      <c r="AA913" s="41"/>
      <c r="AB913" s="40"/>
      <c r="AC913" s="41"/>
      <c r="AD913" s="40"/>
      <c r="AE913" s="58"/>
      <c r="AF913" s="346"/>
      <c r="AG913" s="346"/>
      <c r="AH913" s="38"/>
      <c r="AI913" s="9"/>
      <c r="AJ913" s="349">
        <f>SUMPRODUCT(LEN($M913:$AA916)-LEN(SUBSTITUTE($M913:$AA916,"A", "")))</f>
        <v>3</v>
      </c>
      <c r="AK913" s="352">
        <f>SUMPRODUCT(LEN($AD913:$AD916)-LEN(SUBSTITUTE($AD913:$AD916,"A", "")))</f>
        <v>0</v>
      </c>
      <c r="AL913" s="335">
        <f>SUMPRODUCT(LEN($AC913:$AC916)-LEN(SUBSTITUTE($AC913:$AC916,"A", "")))</f>
        <v>0</v>
      </c>
      <c r="AM913" s="349">
        <f>SUMPRODUCT(LEN($M913:$AA916)-LEN(SUBSTITUTE($M913:$AA916,"S", "")))</f>
        <v>0</v>
      </c>
      <c r="AN913" s="352">
        <f>SUMPRODUCT(LEN($AD913:$AD916)-LEN(SUBSTITUTE($AD913:$AD916,"S", "")))</f>
        <v>0</v>
      </c>
      <c r="AO913" s="335">
        <f>SUMPRODUCT(LEN($AC913:$AC916)-LEN(SUBSTITUTE($AC913:$AC916,"S", "")))</f>
        <v>0</v>
      </c>
      <c r="AP913" s="349">
        <f>SUMPRODUCT(LEN($M913:$AA916)-LEN(SUBSTITUTE($M913:$AA916,"F", "")))</f>
        <v>0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0</v>
      </c>
      <c r="AT913" s="352">
        <f>SUMPRODUCT(LEN($AD913:$AD916)-LEN(SUBSTITUTE($AD913:$AD916,"G", "")))</f>
        <v>0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0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1" customHeight="1" thickBot="1" x14ac:dyDescent="0.25">
      <c r="B914" s="30"/>
      <c r="C914" s="339"/>
      <c r="D914" s="37"/>
      <c r="E914" s="36"/>
      <c r="F914" s="36"/>
      <c r="G914" s="35"/>
      <c r="H914" s="359"/>
      <c r="I914" s="343"/>
      <c r="J914" s="343"/>
      <c r="K914" s="343"/>
      <c r="L914" s="33" t="s">
        <v>122</v>
      </c>
      <c r="M914" s="55" t="s">
        <v>132</v>
      </c>
      <c r="N914" s="33" t="s">
        <v>121</v>
      </c>
      <c r="O914" s="32"/>
      <c r="P914" s="33" t="s">
        <v>120</v>
      </c>
      <c r="Q914" s="32"/>
      <c r="R914" s="33" t="s">
        <v>119</v>
      </c>
      <c r="S914" s="32"/>
      <c r="T914" s="33" t="s">
        <v>118</v>
      </c>
      <c r="U914" s="32"/>
      <c r="V914" s="33" t="s">
        <v>117</v>
      </c>
      <c r="W914" s="32"/>
      <c r="X914" s="33" t="s">
        <v>116</v>
      </c>
      <c r="Y914" s="32"/>
      <c r="Z914" s="33" t="s">
        <v>115</v>
      </c>
      <c r="AA914" s="32"/>
      <c r="AB914" s="31"/>
      <c r="AC914" s="32"/>
      <c r="AD914" s="31"/>
      <c r="AE914" s="57"/>
      <c r="AF914" s="347"/>
      <c r="AG914" s="347"/>
      <c r="AH914" s="21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0.45" customHeight="1" x14ac:dyDescent="0.2">
      <c r="B915" s="30"/>
      <c r="C915" s="340"/>
      <c r="D915" s="29"/>
      <c r="E915" s="28"/>
      <c r="F915" s="28"/>
      <c r="G915" s="27"/>
      <c r="H915" s="360">
        <v>160</v>
      </c>
      <c r="I915" s="344"/>
      <c r="J915" s="344"/>
      <c r="K915" s="344"/>
      <c r="L915" s="25" t="s">
        <v>114</v>
      </c>
      <c r="M915" s="114" t="s">
        <v>132</v>
      </c>
      <c r="N915" s="25" t="s">
        <v>112</v>
      </c>
      <c r="O915" s="24"/>
      <c r="P915" s="25" t="s">
        <v>111</v>
      </c>
      <c r="Q915" s="24"/>
      <c r="R915" s="25" t="s">
        <v>110</v>
      </c>
      <c r="S915" s="24"/>
      <c r="T915" s="25" t="s">
        <v>109</v>
      </c>
      <c r="U915" s="24"/>
      <c r="V915" s="25" t="s">
        <v>108</v>
      </c>
      <c r="W915" s="24"/>
      <c r="X915" s="25" t="s">
        <v>107</v>
      </c>
      <c r="Y915" s="24"/>
      <c r="Z915" s="25" t="s">
        <v>106</v>
      </c>
      <c r="AA915" s="24"/>
      <c r="AB915" s="23"/>
      <c r="AC915" s="24"/>
      <c r="AD915" s="23"/>
      <c r="AE915" s="57"/>
      <c r="AF915" s="347"/>
      <c r="AG915" s="347"/>
      <c r="AH915" s="21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1" customHeight="1" thickBot="1" x14ac:dyDescent="0.25">
      <c r="B916" s="30"/>
      <c r="C916" s="355"/>
      <c r="D916" s="54"/>
      <c r="E916" s="53"/>
      <c r="F916" s="53"/>
      <c r="G916" s="52"/>
      <c r="H916" s="361"/>
      <c r="I916" s="356"/>
      <c r="J916" s="356"/>
      <c r="K916" s="356"/>
      <c r="L916" s="50" t="s">
        <v>105</v>
      </c>
      <c r="M916" s="116" t="s">
        <v>113</v>
      </c>
      <c r="N916" s="50" t="s">
        <v>104</v>
      </c>
      <c r="O916" s="49"/>
      <c r="P916" s="50" t="s">
        <v>103</v>
      </c>
      <c r="Q916" s="49"/>
      <c r="R916" s="50" t="s">
        <v>102</v>
      </c>
      <c r="S916" s="49"/>
      <c r="T916" s="50">
        <v>20</v>
      </c>
      <c r="U916" s="49"/>
      <c r="V916" s="50" t="s">
        <v>101</v>
      </c>
      <c r="W916" s="49"/>
      <c r="X916" s="50" t="s">
        <v>100</v>
      </c>
      <c r="Y916" s="49"/>
      <c r="Z916" s="50" t="s">
        <v>99</v>
      </c>
      <c r="AA916" s="49"/>
      <c r="AB916" s="14"/>
      <c r="AC916" s="49"/>
      <c r="AD916" s="14"/>
      <c r="AE916" s="56"/>
      <c r="AF916" s="357"/>
      <c r="AG916" s="357"/>
      <c r="AH916" s="47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0.45" customHeight="1" x14ac:dyDescent="0.2">
      <c r="B917" s="30"/>
      <c r="C917" s="338">
        <v>2</v>
      </c>
      <c r="D917" s="46"/>
      <c r="E917" s="45"/>
      <c r="F917" s="45"/>
      <c r="G917" s="44"/>
      <c r="H917" s="358"/>
      <c r="I917" s="342">
        <v>18</v>
      </c>
      <c r="J917" s="342">
        <v>9</v>
      </c>
      <c r="K917" s="342">
        <v>7</v>
      </c>
      <c r="L917" s="42" t="s">
        <v>131</v>
      </c>
      <c r="M917" s="115" t="s">
        <v>113</v>
      </c>
      <c r="N917" s="42" t="s">
        <v>129</v>
      </c>
      <c r="O917" s="41"/>
      <c r="P917" s="42" t="s">
        <v>128</v>
      </c>
      <c r="Q917" s="41"/>
      <c r="R917" s="42" t="s">
        <v>127</v>
      </c>
      <c r="S917" s="41"/>
      <c r="T917" s="42" t="s">
        <v>126</v>
      </c>
      <c r="U917" s="41"/>
      <c r="V917" s="42" t="s">
        <v>125</v>
      </c>
      <c r="W917" s="41"/>
      <c r="X917" s="42" t="s">
        <v>124</v>
      </c>
      <c r="Y917" s="41"/>
      <c r="Z917" s="42" t="s">
        <v>123</v>
      </c>
      <c r="AA917" s="41"/>
      <c r="AB917" s="40"/>
      <c r="AC917" s="41"/>
      <c r="AD917" s="40"/>
      <c r="AE917" s="39"/>
      <c r="AF917" s="346"/>
      <c r="AG917" s="346"/>
      <c r="AH917" s="38"/>
      <c r="AI917" s="9"/>
      <c r="AJ917" s="349">
        <f>SUMPRODUCT(LEN($M917:$AA920)-LEN(SUBSTITUTE($M917:$AA920,"A", "")))</f>
        <v>0</v>
      </c>
      <c r="AK917" s="352">
        <f>SUMPRODUCT(LEN($AD917:$AD920)-LEN(SUBSTITUTE($AD917:$AD920,"A", "")))</f>
        <v>0</v>
      </c>
      <c r="AL917" s="335">
        <f>SUMPRODUCT(LEN($AC917:$AC920)-LEN(SUBSTITUTE($AC917:$AC920,"A", "")))</f>
        <v>0</v>
      </c>
      <c r="AM917" s="349">
        <f>SUMPRODUCT(LEN($M917:$AA920)-LEN(SUBSTITUTE($M917:$AA920,"S", "")))</f>
        <v>0</v>
      </c>
      <c r="AN917" s="352">
        <f>SUMPRODUCT(LEN($AD917:$AD920)-LEN(SUBSTITUTE($AD917:$AD920,"S", "")))</f>
        <v>0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0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1" customHeight="1" thickBot="1" x14ac:dyDescent="0.25">
      <c r="B918" s="30"/>
      <c r="C918" s="339"/>
      <c r="D918" s="37"/>
      <c r="E918" s="36"/>
      <c r="F918" s="36"/>
      <c r="G918" s="35"/>
      <c r="H918" s="359"/>
      <c r="I918" s="343"/>
      <c r="J918" s="343"/>
      <c r="K918" s="343"/>
      <c r="L918" s="33" t="s">
        <v>122</v>
      </c>
      <c r="M918" s="34" t="s">
        <v>113</v>
      </c>
      <c r="N918" s="33" t="s">
        <v>121</v>
      </c>
      <c r="O918" s="32"/>
      <c r="P918" s="33" t="s">
        <v>120</v>
      </c>
      <c r="Q918" s="32"/>
      <c r="R918" s="33" t="s">
        <v>119</v>
      </c>
      <c r="S918" s="32"/>
      <c r="T918" s="33" t="s">
        <v>118</v>
      </c>
      <c r="U918" s="32"/>
      <c r="V918" s="33" t="s">
        <v>117</v>
      </c>
      <c r="W918" s="32"/>
      <c r="X918" s="33" t="s">
        <v>116</v>
      </c>
      <c r="Y918" s="32"/>
      <c r="Z918" s="33" t="s">
        <v>115</v>
      </c>
      <c r="AA918" s="32"/>
      <c r="AB918" s="31"/>
      <c r="AC918" s="32"/>
      <c r="AD918" s="31"/>
      <c r="AE918" s="22"/>
      <c r="AF918" s="347"/>
      <c r="AG918" s="347"/>
      <c r="AH918" s="21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0.45" customHeight="1" x14ac:dyDescent="0.2">
      <c r="B919" s="30"/>
      <c r="C919" s="340"/>
      <c r="D919" s="29"/>
      <c r="E919" s="28"/>
      <c r="F919" s="28"/>
      <c r="G919" s="27"/>
      <c r="H919" s="360"/>
      <c r="I919" s="344"/>
      <c r="J919" s="344"/>
      <c r="K919" s="344"/>
      <c r="L919" s="25" t="s">
        <v>114</v>
      </c>
      <c r="M919" s="114"/>
      <c r="N919" s="25" t="s">
        <v>112</v>
      </c>
      <c r="O919" s="24"/>
      <c r="P919" s="25" t="s">
        <v>111</v>
      </c>
      <c r="Q919" s="24"/>
      <c r="R919" s="25" t="s">
        <v>110</v>
      </c>
      <c r="S919" s="24"/>
      <c r="T919" s="25" t="s">
        <v>109</v>
      </c>
      <c r="U919" s="24"/>
      <c r="V919" s="25" t="s">
        <v>108</v>
      </c>
      <c r="W919" s="24"/>
      <c r="X919" s="25" t="s">
        <v>107</v>
      </c>
      <c r="Y919" s="24"/>
      <c r="Z919" s="25" t="s">
        <v>106</v>
      </c>
      <c r="AA919" s="24"/>
      <c r="AB919" s="23"/>
      <c r="AC919" s="24"/>
      <c r="AD919" s="23"/>
      <c r="AE919" s="22"/>
      <c r="AF919" s="347"/>
      <c r="AG919" s="347"/>
      <c r="AH919" s="21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1" customHeight="1" thickBot="1" x14ac:dyDescent="0.25">
      <c r="B920" s="30"/>
      <c r="C920" s="355"/>
      <c r="D920" s="54"/>
      <c r="E920" s="53"/>
      <c r="F920" s="53"/>
      <c r="G920" s="52"/>
      <c r="H920" s="361"/>
      <c r="I920" s="356"/>
      <c r="J920" s="356"/>
      <c r="K920" s="356"/>
      <c r="L920" s="50" t="s">
        <v>105</v>
      </c>
      <c r="M920" s="51"/>
      <c r="N920" s="50" t="s">
        <v>104</v>
      </c>
      <c r="O920" s="49"/>
      <c r="P920" s="50" t="s">
        <v>103</v>
      </c>
      <c r="Q920" s="49"/>
      <c r="R920" s="50" t="s">
        <v>102</v>
      </c>
      <c r="S920" s="49"/>
      <c r="T920" s="50">
        <v>20</v>
      </c>
      <c r="U920" s="49"/>
      <c r="V920" s="50" t="s">
        <v>101</v>
      </c>
      <c r="W920" s="49"/>
      <c r="X920" s="50" t="s">
        <v>100</v>
      </c>
      <c r="Y920" s="49"/>
      <c r="Z920" s="50" t="s">
        <v>99</v>
      </c>
      <c r="AA920" s="49"/>
      <c r="AB920" s="14"/>
      <c r="AC920" s="49"/>
      <c r="AD920" s="14"/>
      <c r="AE920" s="48"/>
      <c r="AF920" s="357"/>
      <c r="AG920" s="357"/>
      <c r="AH920" s="47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0.45" customHeight="1" x14ac:dyDescent="0.2">
      <c r="B921" s="30"/>
      <c r="C921" s="338">
        <v>3</v>
      </c>
      <c r="D921" s="46"/>
      <c r="E921" s="45"/>
      <c r="F921" s="45"/>
      <c r="G921" s="44"/>
      <c r="H921" s="358"/>
      <c r="I921" s="342">
        <v>21</v>
      </c>
      <c r="J921" s="342">
        <v>9</v>
      </c>
      <c r="K921" s="342">
        <v>7</v>
      </c>
      <c r="L921" s="42" t="s">
        <v>131</v>
      </c>
      <c r="M921" s="43" t="s">
        <v>130</v>
      </c>
      <c r="N921" s="42" t="s">
        <v>129</v>
      </c>
      <c r="O921" s="41"/>
      <c r="P921" s="42" t="s">
        <v>128</v>
      </c>
      <c r="Q921" s="41"/>
      <c r="R921" s="42" t="s">
        <v>127</v>
      </c>
      <c r="S921" s="41"/>
      <c r="T921" s="42" t="s">
        <v>126</v>
      </c>
      <c r="U921" s="41"/>
      <c r="V921" s="42" t="s">
        <v>125</v>
      </c>
      <c r="W921" s="41"/>
      <c r="X921" s="42" t="s">
        <v>124</v>
      </c>
      <c r="Y921" s="41"/>
      <c r="Z921" s="42" t="s">
        <v>123</v>
      </c>
      <c r="AA921" s="41"/>
      <c r="AB921" s="40"/>
      <c r="AC921" s="41"/>
      <c r="AD921" s="40"/>
      <c r="AE921" s="39"/>
      <c r="AF921" s="346"/>
      <c r="AG921" s="346"/>
      <c r="AH921" s="38"/>
      <c r="AI921" s="9"/>
      <c r="AJ921" s="349">
        <f>SUMPRODUCT(LEN($M921:$AA924)-LEN(SUBSTITUTE($M921:$AA924,"A", "")))</f>
        <v>0</v>
      </c>
      <c r="AK921" s="352">
        <f>SUMPRODUCT(LEN($AD921:$AD924)-LEN(SUBSTITUTE($AD921:$AD924,"A", "")))</f>
        <v>0</v>
      </c>
      <c r="AL921" s="335">
        <f>SUMPRODUCT(LEN($AC921:$AC924)-LEN(SUBSTITUTE($AC921:$AC924,"A", "")))</f>
        <v>0</v>
      </c>
      <c r="AM921" s="349">
        <f>SUMPRODUCT(LEN($M921:$AA924)-LEN(SUBSTITUTE($M921:$AA924,"S", "")))</f>
        <v>1</v>
      </c>
      <c r="AN921" s="352">
        <f>SUMPRODUCT(LEN($AD921:$AD924)-LEN(SUBSTITUTE($AD921:$AD924,"S", "")))</f>
        <v>0</v>
      </c>
      <c r="AO921" s="335">
        <f>SUMPRODUCT(LEN($AC921:$AC924)-LEN(SUBSTITUTE($AC921:$AC924,"S", "")))</f>
        <v>0</v>
      </c>
      <c r="AP921" s="349">
        <f>SUMPRODUCT(LEN($M921:$AA924)-LEN(SUBSTITUTE($M921:$AA924,"F", "")))</f>
        <v>0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0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1" customHeight="1" thickBot="1" x14ac:dyDescent="0.25">
      <c r="B922" s="30"/>
      <c r="C922" s="339"/>
      <c r="D922" s="37"/>
      <c r="E922" s="36"/>
      <c r="F922" s="36"/>
      <c r="G922" s="35"/>
      <c r="H922" s="359"/>
      <c r="I922" s="343"/>
      <c r="J922" s="343"/>
      <c r="K922" s="343"/>
      <c r="L922" s="33" t="s">
        <v>122</v>
      </c>
      <c r="M922" s="34" t="s">
        <v>113</v>
      </c>
      <c r="N922" s="33" t="s">
        <v>121</v>
      </c>
      <c r="O922" s="32"/>
      <c r="P922" s="33" t="s">
        <v>120</v>
      </c>
      <c r="Q922" s="32"/>
      <c r="R922" s="33" t="s">
        <v>119</v>
      </c>
      <c r="S922" s="32"/>
      <c r="T922" s="33" t="s">
        <v>118</v>
      </c>
      <c r="U922" s="32"/>
      <c r="V922" s="33" t="s">
        <v>117</v>
      </c>
      <c r="W922" s="32"/>
      <c r="X922" s="33" t="s">
        <v>116</v>
      </c>
      <c r="Y922" s="32"/>
      <c r="Z922" s="33" t="s">
        <v>115</v>
      </c>
      <c r="AA922" s="32"/>
      <c r="AB922" s="31"/>
      <c r="AC922" s="32"/>
      <c r="AD922" s="31"/>
      <c r="AE922" s="22"/>
      <c r="AF922" s="347"/>
      <c r="AG922" s="347"/>
      <c r="AH922" s="21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0.45" customHeight="1" x14ac:dyDescent="0.2">
      <c r="B923" s="30"/>
      <c r="C923" s="340"/>
      <c r="D923" s="29"/>
      <c r="E923" s="28"/>
      <c r="F923" s="28"/>
      <c r="G923" s="27"/>
      <c r="H923" s="360"/>
      <c r="I923" s="344"/>
      <c r="J923" s="344"/>
      <c r="K923" s="344"/>
      <c r="L923" s="25" t="s">
        <v>114</v>
      </c>
      <c r="M923" s="114"/>
      <c r="N923" s="25" t="s">
        <v>112</v>
      </c>
      <c r="O923" s="24"/>
      <c r="P923" s="25" t="s">
        <v>111</v>
      </c>
      <c r="Q923" s="24"/>
      <c r="R923" s="25" t="s">
        <v>110</v>
      </c>
      <c r="S923" s="24"/>
      <c r="T923" s="25" t="s">
        <v>109</v>
      </c>
      <c r="U923" s="24"/>
      <c r="V923" s="25" t="s">
        <v>108</v>
      </c>
      <c r="W923" s="24"/>
      <c r="X923" s="25" t="s">
        <v>107</v>
      </c>
      <c r="Y923" s="24"/>
      <c r="Z923" s="25" t="s">
        <v>106</v>
      </c>
      <c r="AA923" s="24"/>
      <c r="AB923" s="23"/>
      <c r="AC923" s="24"/>
      <c r="AD923" s="23"/>
      <c r="AE923" s="22"/>
      <c r="AF923" s="347"/>
      <c r="AG923" s="347"/>
      <c r="AH923" s="21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1" customHeight="1" thickBot="1" x14ac:dyDescent="0.25">
      <c r="B924" s="20"/>
      <c r="C924" s="341"/>
      <c r="D924" s="19"/>
      <c r="E924" s="18"/>
      <c r="F924" s="18"/>
      <c r="G924" s="17"/>
      <c r="H924" s="361"/>
      <c r="I924" s="345"/>
      <c r="J924" s="345"/>
      <c r="K924" s="345"/>
      <c r="L924" s="15" t="s">
        <v>105</v>
      </c>
      <c r="M924" s="16"/>
      <c r="N924" s="15" t="s">
        <v>104</v>
      </c>
      <c r="O924" s="13"/>
      <c r="P924" s="15" t="s">
        <v>103</v>
      </c>
      <c r="Q924" s="13"/>
      <c r="R924" s="15" t="s">
        <v>102</v>
      </c>
      <c r="S924" s="13"/>
      <c r="T924" s="15">
        <v>20</v>
      </c>
      <c r="U924" s="13"/>
      <c r="V924" s="15" t="s">
        <v>101</v>
      </c>
      <c r="W924" s="13"/>
      <c r="X924" s="15" t="s">
        <v>100</v>
      </c>
      <c r="Y924" s="13"/>
      <c r="Z924" s="15" t="s">
        <v>99</v>
      </c>
      <c r="AA924" s="13"/>
      <c r="AB924" s="14"/>
      <c r="AC924" s="13"/>
      <c r="AD924" s="12"/>
      <c r="AE924" s="11"/>
      <c r="AF924" s="348"/>
      <c r="AG924" s="348"/>
      <c r="AH924" s="10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112" t="s">
        <v>170</v>
      </c>
      <c r="F925" s="111"/>
      <c r="G925" s="110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107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96">
        <v>160</v>
      </c>
      <c r="E926" s="369">
        <v>591.04999999999995</v>
      </c>
      <c r="F926" s="370"/>
      <c r="G926" s="371"/>
      <c r="H926" s="95" t="s">
        <v>139</v>
      </c>
      <c r="I926" s="94"/>
      <c r="J926" s="94"/>
      <c r="K926" s="93"/>
      <c r="L926" s="92"/>
      <c r="M926" s="88"/>
      <c r="N926" s="92"/>
      <c r="O926" s="89"/>
      <c r="P926" s="92"/>
      <c r="Q926" s="89"/>
      <c r="R926" s="92"/>
      <c r="S926" s="89"/>
      <c r="T926" s="92"/>
      <c r="U926" s="89"/>
      <c r="V926" s="92"/>
      <c r="W926" s="89"/>
      <c r="X926" s="92"/>
      <c r="Y926" s="89"/>
      <c r="Z926" s="92"/>
      <c r="AA926" s="91"/>
      <c r="AB926" s="90" t="s">
        <v>138</v>
      </c>
      <c r="AC926" s="89"/>
      <c r="AD926" s="89"/>
      <c r="AE926" s="88"/>
      <c r="AF926" s="87"/>
      <c r="AG926" s="87"/>
      <c r="AH926" s="67"/>
      <c r="AI926" s="86" t="s">
        <v>137</v>
      </c>
      <c r="AJ926" s="85">
        <f t="shared" ref="AJ926:BB926" si="122">SUM(AJ928:AJ939)</f>
        <v>0</v>
      </c>
      <c r="AK926" s="84">
        <f t="shared" si="122"/>
        <v>0</v>
      </c>
      <c r="AL926" s="83">
        <f t="shared" si="122"/>
        <v>0</v>
      </c>
      <c r="AM926" s="85">
        <f t="shared" si="122"/>
        <v>0</v>
      </c>
      <c r="AN926" s="84">
        <f t="shared" si="122"/>
        <v>0</v>
      </c>
      <c r="AO926" s="83">
        <f t="shared" si="122"/>
        <v>0</v>
      </c>
      <c r="AP926" s="85">
        <f t="shared" si="122"/>
        <v>0</v>
      </c>
      <c r="AQ926" s="84">
        <f t="shared" si="122"/>
        <v>0</v>
      </c>
      <c r="AR926" s="83">
        <f t="shared" si="122"/>
        <v>0</v>
      </c>
      <c r="AS926" s="85">
        <f t="shared" si="122"/>
        <v>0</v>
      </c>
      <c r="AT926" s="84">
        <f t="shared" si="122"/>
        <v>0</v>
      </c>
      <c r="AU926" s="83">
        <f t="shared" si="122"/>
        <v>0</v>
      </c>
      <c r="AV926" s="85">
        <f t="shared" si="122"/>
        <v>0</v>
      </c>
      <c r="AW926" s="84">
        <f t="shared" si="122"/>
        <v>0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0</v>
      </c>
      <c r="BB926" s="80">
        <f t="shared" si="122"/>
        <v>0</v>
      </c>
      <c r="BC926" s="79" t="s">
        <v>136</v>
      </c>
      <c r="BF926" s="5">
        <f>SUM(AJ926:AL926)/$BG$5</f>
        <v>0</v>
      </c>
      <c r="BG926" s="5">
        <f>SUM(AM926:AO926,AY926)/$BG$5</f>
        <v>0</v>
      </c>
      <c r="BH926" s="5">
        <f>SUM(AP926:AR926,AZ926)/$BG$5</f>
        <v>0</v>
      </c>
      <c r="BI926" s="5">
        <f>SUM(AS926:AU926,BA926)/$BG$5</f>
        <v>0</v>
      </c>
      <c r="BJ926" s="5">
        <f>SUM(AV926:AX926,BB926)/$BG$5</f>
        <v>0</v>
      </c>
    </row>
    <row r="927" spans="2:62" ht="37.5" thickBot="1" x14ac:dyDescent="0.3">
      <c r="B927" s="78"/>
      <c r="C927" s="77"/>
      <c r="D927" s="76"/>
      <c r="E927" s="75"/>
      <c r="F927" s="75"/>
      <c r="G927" s="74"/>
      <c r="H927" s="73"/>
      <c r="I927" s="70"/>
      <c r="J927" s="70"/>
      <c r="K927" s="72"/>
      <c r="L927" s="70"/>
      <c r="M927" s="69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1"/>
      <c r="AC927" s="70"/>
      <c r="AD927" s="70"/>
      <c r="AE927" s="69"/>
      <c r="AF927" s="68"/>
      <c r="AG927" s="68"/>
      <c r="AH927" s="67"/>
      <c r="AI927" s="66" t="s">
        <v>135</v>
      </c>
      <c r="AJ927" s="65">
        <f t="shared" ref="AJ927:BB927" si="123">AJ926/3</f>
        <v>0</v>
      </c>
      <c r="AK927" s="64">
        <f t="shared" si="123"/>
        <v>0</v>
      </c>
      <c r="AL927" s="63">
        <f t="shared" si="123"/>
        <v>0</v>
      </c>
      <c r="AM927" s="65">
        <f t="shared" si="123"/>
        <v>0</v>
      </c>
      <c r="AN927" s="64">
        <f t="shared" si="123"/>
        <v>0</v>
      </c>
      <c r="AO927" s="63">
        <f t="shared" si="123"/>
        <v>0</v>
      </c>
      <c r="AP927" s="65">
        <f t="shared" si="123"/>
        <v>0</v>
      </c>
      <c r="AQ927" s="64">
        <f t="shared" si="123"/>
        <v>0</v>
      </c>
      <c r="AR927" s="63">
        <f t="shared" si="123"/>
        <v>0</v>
      </c>
      <c r="AS927" s="65">
        <f t="shared" si="123"/>
        <v>0</v>
      </c>
      <c r="AT927" s="64">
        <f t="shared" si="123"/>
        <v>0</v>
      </c>
      <c r="AU927" s="63">
        <f t="shared" si="123"/>
        <v>0</v>
      </c>
      <c r="AV927" s="65">
        <f t="shared" si="123"/>
        <v>0</v>
      </c>
      <c r="AW927" s="64">
        <f t="shared" si="123"/>
        <v>0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0</v>
      </c>
      <c r="BB927" s="60">
        <f t="shared" si="123"/>
        <v>0</v>
      </c>
      <c r="BC927" s="59" t="s">
        <v>134</v>
      </c>
    </row>
    <row r="928" spans="2:62" ht="20.45" customHeight="1" x14ac:dyDescent="0.2">
      <c r="B928" s="30"/>
      <c r="C928" s="338">
        <v>1</v>
      </c>
      <c r="D928" s="46"/>
      <c r="E928" s="45"/>
      <c r="F928" s="45"/>
      <c r="G928" s="44"/>
      <c r="H928" s="358" t="s">
        <v>133</v>
      </c>
      <c r="I928" s="342">
        <v>15</v>
      </c>
      <c r="J928" s="342">
        <v>8</v>
      </c>
      <c r="K928" s="342" t="s">
        <v>95</v>
      </c>
      <c r="L928" s="42" t="s">
        <v>131</v>
      </c>
      <c r="M928" s="43"/>
      <c r="N928" s="42" t="s">
        <v>129</v>
      </c>
      <c r="O928" s="41"/>
      <c r="P928" s="42" t="s">
        <v>128</v>
      </c>
      <c r="Q928" s="41"/>
      <c r="R928" s="42" t="s">
        <v>127</v>
      </c>
      <c r="S928" s="41"/>
      <c r="T928" s="42" t="s">
        <v>126</v>
      </c>
      <c r="U928" s="41"/>
      <c r="V928" s="42" t="s">
        <v>125</v>
      </c>
      <c r="W928" s="41"/>
      <c r="X928" s="42" t="s">
        <v>124</v>
      </c>
      <c r="Y928" s="41"/>
      <c r="Z928" s="42" t="s">
        <v>123</v>
      </c>
      <c r="AA928" s="41"/>
      <c r="AB928" s="40"/>
      <c r="AC928" s="41"/>
      <c r="AD928" s="40"/>
      <c r="AE928" s="58"/>
      <c r="AF928" s="346"/>
      <c r="AG928" s="346"/>
      <c r="AH928" s="38"/>
      <c r="AI928" s="9"/>
      <c r="AJ928" s="349">
        <f>SUMPRODUCT(LEN($M928:$AA931)-LEN(SUBSTITUTE($M928:$AA931,"A", "")))</f>
        <v>0</v>
      </c>
      <c r="AK928" s="352">
        <f>SUMPRODUCT(LEN($AD928:$AD931)-LEN(SUBSTITUTE($AD928:$AD931,"A", "")))</f>
        <v>0</v>
      </c>
      <c r="AL928" s="335">
        <f>SUMPRODUCT(LEN($AC928:$AC931)-LEN(SUBSTITUTE($AC928:$AC931,"A", "")))</f>
        <v>0</v>
      </c>
      <c r="AM928" s="349">
        <f>SUMPRODUCT(LEN($M928:$AA931)-LEN(SUBSTITUTE($M928:$AA931,"S", "")))</f>
        <v>0</v>
      </c>
      <c r="AN928" s="352">
        <f>SUMPRODUCT(LEN($AD928:$AD931)-LEN(SUBSTITUTE($AD928:$AD931,"S", "")))</f>
        <v>0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0</v>
      </c>
      <c r="AT928" s="352">
        <f>SUMPRODUCT(LEN($AD928:$AD931)-LEN(SUBSTITUTE($AD928:$AD931,"G", "")))</f>
        <v>0</v>
      </c>
      <c r="AU928" s="335">
        <f>SUMPRODUCT(LEN($AC928:$AC931)-LEN(SUBSTITUTE($AC928:$AC931,"G", "")))</f>
        <v>0</v>
      </c>
      <c r="AV928" s="349">
        <f>SUMPRODUCT(LEN($L928:$AA931)-LEN(SUBSTITUTE($L928:$AA931,"M", "")))</f>
        <v>0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0</v>
      </c>
      <c r="BB928" s="413">
        <f>SUMPRODUCT(LEN($AE928:$AE931)-LEN(SUBSTITUTE($AE928:$AE931,"M", "")))</f>
        <v>0</v>
      </c>
    </row>
    <row r="929" spans="2:62" ht="21" customHeight="1" thickBot="1" x14ac:dyDescent="0.25">
      <c r="B929" s="30"/>
      <c r="C929" s="339"/>
      <c r="D929" s="37"/>
      <c r="E929" s="36"/>
      <c r="F929" s="36"/>
      <c r="G929" s="35"/>
      <c r="H929" s="359"/>
      <c r="I929" s="343"/>
      <c r="J929" s="343"/>
      <c r="K929" s="343"/>
      <c r="L929" s="33" t="s">
        <v>122</v>
      </c>
      <c r="M929" s="55"/>
      <c r="N929" s="33" t="s">
        <v>121</v>
      </c>
      <c r="O929" s="32"/>
      <c r="P929" s="33" t="s">
        <v>120</v>
      </c>
      <c r="Q929" s="32"/>
      <c r="R929" s="33" t="s">
        <v>119</v>
      </c>
      <c r="S929" s="32"/>
      <c r="T929" s="33" t="s">
        <v>118</v>
      </c>
      <c r="U929" s="32"/>
      <c r="V929" s="33" t="s">
        <v>117</v>
      </c>
      <c r="W929" s="32"/>
      <c r="X929" s="33" t="s">
        <v>116</v>
      </c>
      <c r="Y929" s="32"/>
      <c r="Z929" s="33" t="s">
        <v>115</v>
      </c>
      <c r="AA929" s="32"/>
      <c r="AB929" s="31"/>
      <c r="AC929" s="32"/>
      <c r="AD929" s="31"/>
      <c r="AE929" s="57"/>
      <c r="AF929" s="347"/>
      <c r="AG929" s="347"/>
      <c r="AH929" s="21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0.45" customHeight="1" x14ac:dyDescent="0.2">
      <c r="B930" s="30"/>
      <c r="C930" s="340"/>
      <c r="D930" s="29"/>
      <c r="E930" s="28"/>
      <c r="F930" s="28"/>
      <c r="G930" s="27"/>
      <c r="H930" s="360">
        <v>160</v>
      </c>
      <c r="I930" s="344"/>
      <c r="J930" s="344"/>
      <c r="K930" s="344"/>
      <c r="L930" s="25" t="s">
        <v>114</v>
      </c>
      <c r="M930" s="114"/>
      <c r="N930" s="25" t="s">
        <v>112</v>
      </c>
      <c r="O930" s="24"/>
      <c r="P930" s="25" t="s">
        <v>111</v>
      </c>
      <c r="Q930" s="24"/>
      <c r="R930" s="25" t="s">
        <v>110</v>
      </c>
      <c r="S930" s="24"/>
      <c r="T930" s="25" t="s">
        <v>109</v>
      </c>
      <c r="U930" s="24"/>
      <c r="V930" s="25" t="s">
        <v>108</v>
      </c>
      <c r="W930" s="24"/>
      <c r="X930" s="25" t="s">
        <v>107</v>
      </c>
      <c r="Y930" s="24"/>
      <c r="Z930" s="25" t="s">
        <v>106</v>
      </c>
      <c r="AA930" s="24"/>
      <c r="AB930" s="23"/>
      <c r="AC930" s="24"/>
      <c r="AD930" s="23"/>
      <c r="AE930" s="57"/>
      <c r="AF930" s="347"/>
      <c r="AG930" s="347"/>
      <c r="AH930" s="21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1" customHeight="1" thickBot="1" x14ac:dyDescent="0.25">
      <c r="B931" s="30"/>
      <c r="C931" s="355"/>
      <c r="D931" s="54"/>
      <c r="E931" s="53"/>
      <c r="F931" s="53"/>
      <c r="G931" s="52"/>
      <c r="H931" s="361"/>
      <c r="I931" s="356"/>
      <c r="J931" s="356"/>
      <c r="K931" s="356"/>
      <c r="L931" s="50" t="s">
        <v>105</v>
      </c>
      <c r="M931" s="51"/>
      <c r="N931" s="50" t="s">
        <v>104</v>
      </c>
      <c r="O931" s="49"/>
      <c r="P931" s="50" t="s">
        <v>103</v>
      </c>
      <c r="Q931" s="49"/>
      <c r="R931" s="50" t="s">
        <v>102</v>
      </c>
      <c r="S931" s="49"/>
      <c r="T931" s="50">
        <v>20</v>
      </c>
      <c r="U931" s="49"/>
      <c r="V931" s="50" t="s">
        <v>101</v>
      </c>
      <c r="W931" s="49"/>
      <c r="X931" s="50" t="s">
        <v>100</v>
      </c>
      <c r="Y931" s="49"/>
      <c r="Z931" s="50" t="s">
        <v>99</v>
      </c>
      <c r="AA931" s="49"/>
      <c r="AB931" s="14"/>
      <c r="AC931" s="49"/>
      <c r="AD931" s="14"/>
      <c r="AE931" s="56"/>
      <c r="AF931" s="357"/>
      <c r="AG931" s="357"/>
      <c r="AH931" s="47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0.45" customHeight="1" x14ac:dyDescent="0.2">
      <c r="B932" s="30"/>
      <c r="C932" s="338">
        <v>2</v>
      </c>
      <c r="D932" s="46"/>
      <c r="E932" s="45"/>
      <c r="F932" s="45"/>
      <c r="G932" s="44"/>
      <c r="H932" s="358"/>
      <c r="I932" s="342">
        <v>17</v>
      </c>
      <c r="J932" s="342">
        <v>8</v>
      </c>
      <c r="K932" s="342" t="s">
        <v>95</v>
      </c>
      <c r="L932" s="42" t="s">
        <v>131</v>
      </c>
      <c r="M932" s="43"/>
      <c r="N932" s="42" t="s">
        <v>129</v>
      </c>
      <c r="O932" s="41"/>
      <c r="P932" s="42" t="s">
        <v>128</v>
      </c>
      <c r="Q932" s="41"/>
      <c r="R932" s="42" t="s">
        <v>127</v>
      </c>
      <c r="S932" s="41"/>
      <c r="T932" s="42" t="s">
        <v>126</v>
      </c>
      <c r="U932" s="41"/>
      <c r="V932" s="42" t="s">
        <v>125</v>
      </c>
      <c r="W932" s="41"/>
      <c r="X932" s="42" t="s">
        <v>124</v>
      </c>
      <c r="Y932" s="41"/>
      <c r="Z932" s="42" t="s">
        <v>123</v>
      </c>
      <c r="AA932" s="41"/>
      <c r="AB932" s="40"/>
      <c r="AC932" s="41"/>
      <c r="AD932" s="40"/>
      <c r="AE932" s="39"/>
      <c r="AF932" s="346"/>
      <c r="AG932" s="346"/>
      <c r="AH932" s="38"/>
      <c r="AI932" s="9"/>
      <c r="AJ932" s="349">
        <f>SUMPRODUCT(LEN($M932:$AA935)-LEN(SUBSTITUTE($M932:$AA935,"A", "")))</f>
        <v>0</v>
      </c>
      <c r="AK932" s="352">
        <f>SUMPRODUCT(LEN($AD932:$AD935)-LEN(SUBSTITUTE($AD932:$AD935,"A", "")))</f>
        <v>0</v>
      </c>
      <c r="AL932" s="335">
        <f>SUMPRODUCT(LEN($AC932:$AC935)-LEN(SUBSTITUTE($AC932:$AC935,"A", "")))</f>
        <v>0</v>
      </c>
      <c r="AM932" s="349">
        <f>SUMPRODUCT(LEN($M932:$AA935)-LEN(SUBSTITUTE($M932:$AA935,"S", "")))</f>
        <v>0</v>
      </c>
      <c r="AN932" s="352">
        <f>SUMPRODUCT(LEN($AD932:$AD935)-LEN(SUBSTITUTE($AD932:$AD935,"S", "")))</f>
        <v>0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0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1" customHeight="1" thickBot="1" x14ac:dyDescent="0.25">
      <c r="B933" s="30"/>
      <c r="C933" s="339"/>
      <c r="D933" s="37"/>
      <c r="E933" s="36"/>
      <c r="F933" s="36"/>
      <c r="G933" s="35"/>
      <c r="H933" s="359"/>
      <c r="I933" s="343"/>
      <c r="J933" s="343"/>
      <c r="K933" s="343"/>
      <c r="L933" s="33" t="s">
        <v>122</v>
      </c>
      <c r="M933" s="55"/>
      <c r="N933" s="33" t="s">
        <v>121</v>
      </c>
      <c r="O933" s="32"/>
      <c r="P933" s="33" t="s">
        <v>120</v>
      </c>
      <c r="Q933" s="32"/>
      <c r="R933" s="33" t="s">
        <v>119</v>
      </c>
      <c r="S933" s="32"/>
      <c r="T933" s="33" t="s">
        <v>118</v>
      </c>
      <c r="U933" s="32"/>
      <c r="V933" s="33" t="s">
        <v>117</v>
      </c>
      <c r="W933" s="32"/>
      <c r="X933" s="33" t="s">
        <v>116</v>
      </c>
      <c r="Y933" s="32"/>
      <c r="Z933" s="33" t="s">
        <v>115</v>
      </c>
      <c r="AA933" s="32"/>
      <c r="AB933" s="31"/>
      <c r="AC933" s="32"/>
      <c r="AD933" s="31"/>
      <c r="AE933" s="22"/>
      <c r="AF933" s="347"/>
      <c r="AG933" s="347"/>
      <c r="AH933" s="21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0.45" customHeight="1" x14ac:dyDescent="0.2">
      <c r="B934" s="30"/>
      <c r="C934" s="340"/>
      <c r="D934" s="29"/>
      <c r="E934" s="28"/>
      <c r="F934" s="28"/>
      <c r="G934" s="27"/>
      <c r="H934" s="360"/>
      <c r="I934" s="344"/>
      <c r="J934" s="344"/>
      <c r="K934" s="344"/>
      <c r="L934" s="25" t="s">
        <v>114</v>
      </c>
      <c r="M934" s="114"/>
      <c r="N934" s="25" t="s">
        <v>112</v>
      </c>
      <c r="O934" s="24"/>
      <c r="P934" s="25" t="s">
        <v>111</v>
      </c>
      <c r="Q934" s="24"/>
      <c r="R934" s="25" t="s">
        <v>110</v>
      </c>
      <c r="S934" s="24"/>
      <c r="T934" s="25" t="s">
        <v>109</v>
      </c>
      <c r="U934" s="24"/>
      <c r="V934" s="25" t="s">
        <v>108</v>
      </c>
      <c r="W934" s="24"/>
      <c r="X934" s="25" t="s">
        <v>107</v>
      </c>
      <c r="Y934" s="24"/>
      <c r="Z934" s="25" t="s">
        <v>106</v>
      </c>
      <c r="AA934" s="24"/>
      <c r="AB934" s="23"/>
      <c r="AC934" s="24"/>
      <c r="AD934" s="23"/>
      <c r="AE934" s="22"/>
      <c r="AF934" s="347"/>
      <c r="AG934" s="347"/>
      <c r="AH934" s="21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1" customHeight="1" thickBot="1" x14ac:dyDescent="0.25">
      <c r="B935" s="30"/>
      <c r="C935" s="355"/>
      <c r="D935" s="54"/>
      <c r="E935" s="53"/>
      <c r="F935" s="53"/>
      <c r="G935" s="52"/>
      <c r="H935" s="361"/>
      <c r="I935" s="356"/>
      <c r="J935" s="356"/>
      <c r="K935" s="356"/>
      <c r="L935" s="50" t="s">
        <v>105</v>
      </c>
      <c r="M935" s="51"/>
      <c r="N935" s="50" t="s">
        <v>104</v>
      </c>
      <c r="O935" s="49"/>
      <c r="P935" s="50" t="s">
        <v>103</v>
      </c>
      <c r="Q935" s="49"/>
      <c r="R935" s="50" t="s">
        <v>102</v>
      </c>
      <c r="S935" s="49"/>
      <c r="T935" s="50">
        <v>20</v>
      </c>
      <c r="U935" s="49"/>
      <c r="V935" s="50" t="s">
        <v>101</v>
      </c>
      <c r="W935" s="49"/>
      <c r="X935" s="50" t="s">
        <v>100</v>
      </c>
      <c r="Y935" s="49"/>
      <c r="Z935" s="50" t="s">
        <v>99</v>
      </c>
      <c r="AA935" s="49"/>
      <c r="AB935" s="14"/>
      <c r="AC935" s="49"/>
      <c r="AD935" s="14"/>
      <c r="AE935" s="48"/>
      <c r="AF935" s="357"/>
      <c r="AG935" s="357"/>
      <c r="AH935" s="47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0.45" customHeight="1" x14ac:dyDescent="0.2">
      <c r="B936" s="30"/>
      <c r="C936" s="338">
        <v>3</v>
      </c>
      <c r="D936" s="46"/>
      <c r="E936" s="45"/>
      <c r="F936" s="45"/>
      <c r="G936" s="44"/>
      <c r="H936" s="358"/>
      <c r="I936" s="342">
        <v>22</v>
      </c>
      <c r="J936" s="342">
        <v>9</v>
      </c>
      <c r="K936" s="342">
        <v>7</v>
      </c>
      <c r="L936" s="42" t="s">
        <v>131</v>
      </c>
      <c r="M936" s="115" t="s">
        <v>113</v>
      </c>
      <c r="N936" s="42" t="s">
        <v>129</v>
      </c>
      <c r="O936" s="41"/>
      <c r="P936" s="42" t="s">
        <v>128</v>
      </c>
      <c r="Q936" s="41"/>
      <c r="R936" s="42" t="s">
        <v>127</v>
      </c>
      <c r="S936" s="41"/>
      <c r="T936" s="42" t="s">
        <v>126</v>
      </c>
      <c r="U936" s="41"/>
      <c r="V936" s="42" t="s">
        <v>125</v>
      </c>
      <c r="W936" s="41"/>
      <c r="X936" s="42" t="s">
        <v>124</v>
      </c>
      <c r="Y936" s="41"/>
      <c r="Z936" s="42" t="s">
        <v>123</v>
      </c>
      <c r="AA936" s="41"/>
      <c r="AB936" s="40"/>
      <c r="AC936" s="41"/>
      <c r="AD936" s="40"/>
      <c r="AE936" s="39"/>
      <c r="AF936" s="346"/>
      <c r="AG936" s="346"/>
      <c r="AH936" s="38"/>
      <c r="AI936" s="9"/>
      <c r="AJ936" s="349">
        <f>SUMPRODUCT(LEN($M936:$AA939)-LEN(SUBSTITUTE($M936:$AA939,"A", "")))</f>
        <v>0</v>
      </c>
      <c r="AK936" s="352">
        <f>SUMPRODUCT(LEN($AD936:$AD939)-LEN(SUBSTITUTE($AD936:$AD939,"A", "")))</f>
        <v>0</v>
      </c>
      <c r="AL936" s="335">
        <f>SUMPRODUCT(LEN($AC936:$AC939)-LEN(SUBSTITUTE($AC936:$AC939,"A", "")))</f>
        <v>0</v>
      </c>
      <c r="AM936" s="349">
        <f>SUMPRODUCT(LEN($M936:$AA939)-LEN(SUBSTITUTE($M936:$AA939,"S", "")))</f>
        <v>0</v>
      </c>
      <c r="AN936" s="352">
        <f>SUMPRODUCT(LEN($AD936:$AD939)-LEN(SUBSTITUTE($AD936:$AD939,"S", "")))</f>
        <v>0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0</v>
      </c>
      <c r="AR936" s="335">
        <f>SUMPRODUCT(LEN($AC936:$AC939)-LEN(SUBSTITUTE($AC936:$AC939,"F", "")))</f>
        <v>0</v>
      </c>
      <c r="AS936" s="349">
        <f>SUMPRODUCT(LEN($M936:$AA939)-LEN(SUBSTITUTE($M936:$AA939,"G", "")))</f>
        <v>0</v>
      </c>
      <c r="AT936" s="352">
        <f>SUMPRODUCT(LEN($AD936:$AD939)-LEN(SUBSTITUTE($AD936:$AD939,"G", "")))</f>
        <v>0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1" customHeight="1" thickBot="1" x14ac:dyDescent="0.25">
      <c r="B937" s="30"/>
      <c r="C937" s="339"/>
      <c r="D937" s="37"/>
      <c r="E937" s="36"/>
      <c r="F937" s="36"/>
      <c r="G937" s="35"/>
      <c r="H937" s="359"/>
      <c r="I937" s="343"/>
      <c r="J937" s="343"/>
      <c r="K937" s="343"/>
      <c r="L937" s="33" t="s">
        <v>122</v>
      </c>
      <c r="M937" s="34" t="s">
        <v>113</v>
      </c>
      <c r="N937" s="33" t="s">
        <v>121</v>
      </c>
      <c r="O937" s="32"/>
      <c r="P937" s="33" t="s">
        <v>120</v>
      </c>
      <c r="Q937" s="32"/>
      <c r="R937" s="33" t="s">
        <v>119</v>
      </c>
      <c r="S937" s="32"/>
      <c r="T937" s="33" t="s">
        <v>118</v>
      </c>
      <c r="U937" s="32"/>
      <c r="V937" s="33" t="s">
        <v>117</v>
      </c>
      <c r="W937" s="32"/>
      <c r="X937" s="33" t="s">
        <v>116</v>
      </c>
      <c r="Y937" s="32"/>
      <c r="Z937" s="33" t="s">
        <v>115</v>
      </c>
      <c r="AA937" s="32"/>
      <c r="AB937" s="31"/>
      <c r="AC937" s="32"/>
      <c r="AD937" s="31"/>
      <c r="AE937" s="22"/>
      <c r="AF937" s="347"/>
      <c r="AG937" s="347"/>
      <c r="AH937" s="21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0.45" customHeight="1" x14ac:dyDescent="0.2">
      <c r="B938" s="30"/>
      <c r="C938" s="340"/>
      <c r="D938" s="29"/>
      <c r="E938" s="28"/>
      <c r="F938" s="28"/>
      <c r="G938" s="27"/>
      <c r="H938" s="360"/>
      <c r="I938" s="344"/>
      <c r="J938" s="344"/>
      <c r="K938" s="344"/>
      <c r="L938" s="25" t="s">
        <v>114</v>
      </c>
      <c r="M938" s="114"/>
      <c r="N938" s="25" t="s">
        <v>112</v>
      </c>
      <c r="O938" s="24"/>
      <c r="P938" s="25" t="s">
        <v>111</v>
      </c>
      <c r="Q938" s="24"/>
      <c r="R938" s="25" t="s">
        <v>110</v>
      </c>
      <c r="S938" s="24"/>
      <c r="T938" s="25" t="s">
        <v>109</v>
      </c>
      <c r="U938" s="24"/>
      <c r="V938" s="25" t="s">
        <v>108</v>
      </c>
      <c r="W938" s="24"/>
      <c r="X938" s="25" t="s">
        <v>107</v>
      </c>
      <c r="Y938" s="24"/>
      <c r="Z938" s="25" t="s">
        <v>106</v>
      </c>
      <c r="AA938" s="24"/>
      <c r="AB938" s="23"/>
      <c r="AC938" s="24"/>
      <c r="AD938" s="23"/>
      <c r="AE938" s="22"/>
      <c r="AF938" s="347"/>
      <c r="AG938" s="347"/>
      <c r="AH938" s="21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1" customHeight="1" thickBot="1" x14ac:dyDescent="0.25">
      <c r="B939" s="20"/>
      <c r="C939" s="341"/>
      <c r="D939" s="19"/>
      <c r="E939" s="18"/>
      <c r="F939" s="18"/>
      <c r="G939" s="17"/>
      <c r="H939" s="361"/>
      <c r="I939" s="345"/>
      <c r="J939" s="345"/>
      <c r="K939" s="345"/>
      <c r="L939" s="15" t="s">
        <v>105</v>
      </c>
      <c r="M939" s="16"/>
      <c r="N939" s="15" t="s">
        <v>104</v>
      </c>
      <c r="O939" s="13"/>
      <c r="P939" s="15" t="s">
        <v>103</v>
      </c>
      <c r="Q939" s="13"/>
      <c r="R939" s="15" t="s">
        <v>102</v>
      </c>
      <c r="S939" s="13"/>
      <c r="T939" s="15">
        <v>20</v>
      </c>
      <c r="U939" s="13"/>
      <c r="V939" s="15" t="s">
        <v>101</v>
      </c>
      <c r="W939" s="13"/>
      <c r="X939" s="15" t="s">
        <v>100</v>
      </c>
      <c r="Y939" s="13"/>
      <c r="Z939" s="15" t="s">
        <v>99</v>
      </c>
      <c r="AA939" s="13"/>
      <c r="AB939" s="14"/>
      <c r="AC939" s="13"/>
      <c r="AD939" s="12"/>
      <c r="AE939" s="11"/>
      <c r="AF939" s="348"/>
      <c r="AG939" s="348"/>
      <c r="AH939" s="10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112" t="s">
        <v>170</v>
      </c>
      <c r="F940" s="111"/>
      <c r="G940" s="110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107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96">
        <v>160</v>
      </c>
      <c r="E941" s="369">
        <v>766.21</v>
      </c>
      <c r="F941" s="370"/>
      <c r="G941" s="371"/>
      <c r="H941" s="95" t="s">
        <v>139</v>
      </c>
      <c r="I941" s="94"/>
      <c r="J941" s="94"/>
      <c r="K941" s="93"/>
      <c r="L941" s="92"/>
      <c r="M941" s="88"/>
      <c r="N941" s="92"/>
      <c r="O941" s="89"/>
      <c r="P941" s="92"/>
      <c r="Q941" s="89"/>
      <c r="R941" s="92"/>
      <c r="S941" s="89"/>
      <c r="T941" s="92"/>
      <c r="U941" s="89"/>
      <c r="V941" s="92"/>
      <c r="W941" s="89"/>
      <c r="X941" s="92"/>
      <c r="Y941" s="89"/>
      <c r="Z941" s="92"/>
      <c r="AA941" s="91"/>
      <c r="AB941" s="90" t="s">
        <v>138</v>
      </c>
      <c r="AC941" s="89"/>
      <c r="AD941" s="89"/>
      <c r="AE941" s="88"/>
      <c r="AF941" s="87"/>
      <c r="AG941" s="87"/>
      <c r="AH941" s="67"/>
      <c r="AI941" s="86" t="s">
        <v>137</v>
      </c>
      <c r="AJ941" s="85">
        <f t="shared" ref="AJ941:BB941" si="124">SUM(AJ943:AJ954)</f>
        <v>3</v>
      </c>
      <c r="AK941" s="84">
        <f t="shared" si="124"/>
        <v>0</v>
      </c>
      <c r="AL941" s="83">
        <f t="shared" si="124"/>
        <v>0</v>
      </c>
      <c r="AM941" s="85">
        <f t="shared" si="124"/>
        <v>1</v>
      </c>
      <c r="AN941" s="84">
        <f t="shared" si="124"/>
        <v>0</v>
      </c>
      <c r="AO941" s="83">
        <f t="shared" si="124"/>
        <v>0</v>
      </c>
      <c r="AP941" s="85">
        <f t="shared" si="124"/>
        <v>0</v>
      </c>
      <c r="AQ941" s="84">
        <f t="shared" si="124"/>
        <v>0</v>
      </c>
      <c r="AR941" s="83">
        <f t="shared" si="124"/>
        <v>0</v>
      </c>
      <c r="AS941" s="85">
        <f t="shared" si="124"/>
        <v>0</v>
      </c>
      <c r="AT941" s="84">
        <f t="shared" si="124"/>
        <v>0</v>
      </c>
      <c r="AU941" s="83">
        <f t="shared" si="124"/>
        <v>0</v>
      </c>
      <c r="AV941" s="85">
        <f t="shared" si="124"/>
        <v>0</v>
      </c>
      <c r="AW941" s="84">
        <f t="shared" si="124"/>
        <v>0</v>
      </c>
      <c r="AX941" s="83">
        <f t="shared" si="124"/>
        <v>0</v>
      </c>
      <c r="AY941" s="82">
        <f t="shared" si="124"/>
        <v>0</v>
      </c>
      <c r="AZ941" s="81">
        <f t="shared" si="124"/>
        <v>0</v>
      </c>
      <c r="BA941" s="81">
        <f t="shared" si="124"/>
        <v>0</v>
      </c>
      <c r="BB941" s="80">
        <f t="shared" si="124"/>
        <v>0</v>
      </c>
      <c r="BC941" s="79" t="s">
        <v>136</v>
      </c>
      <c r="BF941" s="5">
        <f>SUM(AJ941:AL941)/$BG$5</f>
        <v>1</v>
      </c>
      <c r="BG941" s="5">
        <f>SUM(AM941:AO941,AY941)/$BG$5</f>
        <v>0.33333333333333331</v>
      </c>
      <c r="BH941" s="5">
        <f>SUM(AP941:AR941,AZ941)/$BG$5</f>
        <v>0</v>
      </c>
      <c r="BI941" s="5">
        <f>SUM(AS941:AU941,BA941)/$BG$5</f>
        <v>0</v>
      </c>
      <c r="BJ941" s="5">
        <f>SUM(AV941:AX941,BB941)/$BG$5</f>
        <v>0</v>
      </c>
    </row>
    <row r="942" spans="2:62" ht="37.5" thickBot="1" x14ac:dyDescent="0.3">
      <c r="B942" s="78"/>
      <c r="C942" s="77"/>
      <c r="D942" s="76"/>
      <c r="E942" s="75"/>
      <c r="F942" s="75"/>
      <c r="G942" s="74"/>
      <c r="H942" s="73"/>
      <c r="I942" s="70"/>
      <c r="J942" s="70"/>
      <c r="K942" s="72"/>
      <c r="L942" s="70"/>
      <c r="M942" s="69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1"/>
      <c r="AC942" s="70"/>
      <c r="AD942" s="70"/>
      <c r="AE942" s="69"/>
      <c r="AF942" s="68"/>
      <c r="AG942" s="68"/>
      <c r="AH942" s="67"/>
      <c r="AI942" s="66" t="s">
        <v>135</v>
      </c>
      <c r="AJ942" s="65">
        <f t="shared" ref="AJ942:BB942" si="125">AJ941/3</f>
        <v>1</v>
      </c>
      <c r="AK942" s="64">
        <f t="shared" si="125"/>
        <v>0</v>
      </c>
      <c r="AL942" s="63">
        <f t="shared" si="125"/>
        <v>0</v>
      </c>
      <c r="AM942" s="65">
        <f t="shared" si="125"/>
        <v>0.33333333333333331</v>
      </c>
      <c r="AN942" s="64">
        <f t="shared" si="125"/>
        <v>0</v>
      </c>
      <c r="AO942" s="63">
        <f t="shared" si="125"/>
        <v>0</v>
      </c>
      <c r="AP942" s="65">
        <f t="shared" si="125"/>
        <v>0</v>
      </c>
      <c r="AQ942" s="64">
        <f t="shared" si="125"/>
        <v>0</v>
      </c>
      <c r="AR942" s="63">
        <f t="shared" si="125"/>
        <v>0</v>
      </c>
      <c r="AS942" s="65">
        <f t="shared" si="125"/>
        <v>0</v>
      </c>
      <c r="AT942" s="64">
        <f t="shared" si="125"/>
        <v>0</v>
      </c>
      <c r="AU942" s="63">
        <f t="shared" si="125"/>
        <v>0</v>
      </c>
      <c r="AV942" s="65">
        <f t="shared" si="125"/>
        <v>0</v>
      </c>
      <c r="AW942" s="64">
        <f t="shared" si="125"/>
        <v>0</v>
      </c>
      <c r="AX942" s="63">
        <f t="shared" si="125"/>
        <v>0</v>
      </c>
      <c r="AY942" s="62">
        <f t="shared" si="125"/>
        <v>0</v>
      </c>
      <c r="AZ942" s="61">
        <f t="shared" si="125"/>
        <v>0</v>
      </c>
      <c r="BA942" s="61">
        <f t="shared" si="125"/>
        <v>0</v>
      </c>
      <c r="BB942" s="60">
        <f t="shared" si="125"/>
        <v>0</v>
      </c>
      <c r="BC942" s="59" t="s">
        <v>134</v>
      </c>
    </row>
    <row r="943" spans="2:62" ht="20.45" customHeight="1" x14ac:dyDescent="0.2">
      <c r="B943" s="30"/>
      <c r="C943" s="338">
        <v>1</v>
      </c>
      <c r="D943" s="46"/>
      <c r="E943" s="45"/>
      <c r="F943" s="45"/>
      <c r="G943" s="44"/>
      <c r="H943" s="358" t="s">
        <v>133</v>
      </c>
      <c r="I943" s="342">
        <v>16</v>
      </c>
      <c r="J943" s="342">
        <v>8</v>
      </c>
      <c r="K943" s="342">
        <v>6</v>
      </c>
      <c r="L943" s="42" t="s">
        <v>131</v>
      </c>
      <c r="M943" s="43" t="s">
        <v>132</v>
      </c>
      <c r="N943" s="42" t="s">
        <v>129</v>
      </c>
      <c r="O943" s="41"/>
      <c r="P943" s="42" t="s">
        <v>128</v>
      </c>
      <c r="Q943" s="41"/>
      <c r="R943" s="42" t="s">
        <v>127</v>
      </c>
      <c r="S943" s="41"/>
      <c r="T943" s="42" t="s">
        <v>126</v>
      </c>
      <c r="U943" s="41"/>
      <c r="V943" s="42" t="s">
        <v>125</v>
      </c>
      <c r="W943" s="41"/>
      <c r="X943" s="42" t="s">
        <v>124</v>
      </c>
      <c r="Y943" s="41"/>
      <c r="Z943" s="42" t="s">
        <v>123</v>
      </c>
      <c r="AA943" s="41"/>
      <c r="AB943" s="40"/>
      <c r="AC943" s="41"/>
      <c r="AD943" s="40"/>
      <c r="AE943" s="58"/>
      <c r="AF943" s="346"/>
      <c r="AG943" s="346"/>
      <c r="AH943" s="38"/>
      <c r="AI943" s="9"/>
      <c r="AJ943" s="349">
        <f>SUMPRODUCT(LEN($M943:$AA946)-LEN(SUBSTITUTE($M943:$AA946,"A", "")))</f>
        <v>1</v>
      </c>
      <c r="AK943" s="352">
        <f>SUMPRODUCT(LEN($AD943:$AD946)-LEN(SUBSTITUTE($AD943:$AD946,"A", "")))</f>
        <v>0</v>
      </c>
      <c r="AL943" s="335">
        <f>SUMPRODUCT(LEN($AC943:$AC946)-LEN(SUBSTITUTE($AC943:$AC946,"A", "")))</f>
        <v>0</v>
      </c>
      <c r="AM943" s="349">
        <f>SUMPRODUCT(LEN($M943:$AA946)-LEN(SUBSTITUTE($M943:$AA946,"S", "")))</f>
        <v>0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0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0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0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0</v>
      </c>
      <c r="BB943" s="413">
        <f>SUMPRODUCT(LEN($AE943:$AE946)-LEN(SUBSTITUTE($AE943:$AE946,"M", "")))</f>
        <v>0</v>
      </c>
    </row>
    <row r="944" spans="2:62" ht="21" customHeight="1" thickBot="1" x14ac:dyDescent="0.25">
      <c r="B944" s="30"/>
      <c r="C944" s="339"/>
      <c r="D944" s="37"/>
      <c r="E944" s="36"/>
      <c r="F944" s="36"/>
      <c r="G944" s="35"/>
      <c r="H944" s="359"/>
      <c r="I944" s="343"/>
      <c r="J944" s="343"/>
      <c r="K944" s="343"/>
      <c r="L944" s="33" t="s">
        <v>122</v>
      </c>
      <c r="M944" s="34" t="s">
        <v>113</v>
      </c>
      <c r="N944" s="33" t="s">
        <v>121</v>
      </c>
      <c r="O944" s="32"/>
      <c r="P944" s="33" t="s">
        <v>120</v>
      </c>
      <c r="Q944" s="32"/>
      <c r="R944" s="33" t="s">
        <v>119</v>
      </c>
      <c r="S944" s="32"/>
      <c r="T944" s="33" t="s">
        <v>118</v>
      </c>
      <c r="U944" s="32"/>
      <c r="V944" s="33" t="s">
        <v>117</v>
      </c>
      <c r="W944" s="32"/>
      <c r="X944" s="33" t="s">
        <v>116</v>
      </c>
      <c r="Y944" s="32"/>
      <c r="Z944" s="33" t="s">
        <v>115</v>
      </c>
      <c r="AA944" s="32"/>
      <c r="AB944" s="31"/>
      <c r="AC944" s="32"/>
      <c r="AD944" s="31"/>
      <c r="AE944" s="57"/>
      <c r="AF944" s="347"/>
      <c r="AG944" s="347"/>
      <c r="AH944" s="21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0.45" customHeight="1" x14ac:dyDescent="0.2">
      <c r="B945" s="30"/>
      <c r="C945" s="340"/>
      <c r="D945" s="29"/>
      <c r="E945" s="28"/>
      <c r="F945" s="28"/>
      <c r="G945" s="27"/>
      <c r="H945" s="360">
        <v>160</v>
      </c>
      <c r="I945" s="344"/>
      <c r="J945" s="344"/>
      <c r="K945" s="344"/>
      <c r="L945" s="25" t="s">
        <v>114</v>
      </c>
      <c r="M945" s="114"/>
      <c r="N945" s="25" t="s">
        <v>112</v>
      </c>
      <c r="O945" s="24"/>
      <c r="P945" s="25" t="s">
        <v>111</v>
      </c>
      <c r="Q945" s="24"/>
      <c r="R945" s="25" t="s">
        <v>110</v>
      </c>
      <c r="S945" s="24"/>
      <c r="T945" s="25" t="s">
        <v>109</v>
      </c>
      <c r="U945" s="24"/>
      <c r="V945" s="25" t="s">
        <v>108</v>
      </c>
      <c r="W945" s="24"/>
      <c r="X945" s="25" t="s">
        <v>107</v>
      </c>
      <c r="Y945" s="24"/>
      <c r="Z945" s="25" t="s">
        <v>106</v>
      </c>
      <c r="AA945" s="24"/>
      <c r="AB945" s="23"/>
      <c r="AC945" s="24"/>
      <c r="AD945" s="23"/>
      <c r="AE945" s="57"/>
      <c r="AF945" s="347"/>
      <c r="AG945" s="347"/>
      <c r="AH945" s="21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1" customHeight="1" thickBot="1" x14ac:dyDescent="0.25">
      <c r="B946" s="30"/>
      <c r="C946" s="355"/>
      <c r="D946" s="54"/>
      <c r="E946" s="53"/>
      <c r="F946" s="53"/>
      <c r="G946" s="52"/>
      <c r="H946" s="361"/>
      <c r="I946" s="356"/>
      <c r="J946" s="356"/>
      <c r="K946" s="356"/>
      <c r="L946" s="50" t="s">
        <v>105</v>
      </c>
      <c r="M946" s="51"/>
      <c r="N946" s="50" t="s">
        <v>104</v>
      </c>
      <c r="O946" s="49"/>
      <c r="P946" s="50" t="s">
        <v>103</v>
      </c>
      <c r="Q946" s="49"/>
      <c r="R946" s="50" t="s">
        <v>102</v>
      </c>
      <c r="S946" s="49"/>
      <c r="T946" s="50">
        <v>20</v>
      </c>
      <c r="U946" s="49"/>
      <c r="V946" s="50" t="s">
        <v>101</v>
      </c>
      <c r="W946" s="49"/>
      <c r="X946" s="50" t="s">
        <v>100</v>
      </c>
      <c r="Y946" s="49"/>
      <c r="Z946" s="50" t="s">
        <v>99</v>
      </c>
      <c r="AA946" s="49"/>
      <c r="AB946" s="14"/>
      <c r="AC946" s="49"/>
      <c r="AD946" s="14"/>
      <c r="AE946" s="56"/>
      <c r="AF946" s="357"/>
      <c r="AG946" s="357"/>
      <c r="AH946" s="47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0.45" customHeight="1" x14ac:dyDescent="0.2">
      <c r="B947" s="30"/>
      <c r="C947" s="338">
        <v>2</v>
      </c>
      <c r="D947" s="46"/>
      <c r="E947" s="45"/>
      <c r="F947" s="45"/>
      <c r="G947" s="44"/>
      <c r="H947" s="358"/>
      <c r="I947" s="342">
        <v>23</v>
      </c>
      <c r="J947" s="342">
        <v>9</v>
      </c>
      <c r="K947" s="342">
        <v>5</v>
      </c>
      <c r="L947" s="42" t="s">
        <v>131</v>
      </c>
      <c r="M947" s="43" t="s">
        <v>132</v>
      </c>
      <c r="N947" s="42" t="s">
        <v>129</v>
      </c>
      <c r="O947" s="41"/>
      <c r="P947" s="42" t="s">
        <v>128</v>
      </c>
      <c r="Q947" s="41"/>
      <c r="R947" s="42" t="s">
        <v>127</v>
      </c>
      <c r="S947" s="41"/>
      <c r="T947" s="42" t="s">
        <v>126</v>
      </c>
      <c r="U947" s="41"/>
      <c r="V947" s="42" t="s">
        <v>125</v>
      </c>
      <c r="W947" s="41"/>
      <c r="X947" s="42" t="s">
        <v>124</v>
      </c>
      <c r="Y947" s="41"/>
      <c r="Z947" s="42" t="s">
        <v>123</v>
      </c>
      <c r="AA947" s="41"/>
      <c r="AB947" s="40"/>
      <c r="AC947" s="41"/>
      <c r="AD947" s="40"/>
      <c r="AE947" s="39"/>
      <c r="AF947" s="346"/>
      <c r="AG947" s="346"/>
      <c r="AH947" s="38"/>
      <c r="AI947" s="9"/>
      <c r="AJ947" s="349">
        <f>SUMPRODUCT(LEN($M947:$AA950)-LEN(SUBSTITUTE($M947:$AA950,"A", "")))</f>
        <v>2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1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0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1" customHeight="1" thickBot="1" x14ac:dyDescent="0.25">
      <c r="B948" s="30"/>
      <c r="C948" s="339"/>
      <c r="D948" s="37"/>
      <c r="E948" s="36"/>
      <c r="F948" s="36"/>
      <c r="G948" s="35"/>
      <c r="H948" s="359"/>
      <c r="I948" s="343"/>
      <c r="J948" s="343"/>
      <c r="K948" s="343"/>
      <c r="L948" s="33" t="s">
        <v>122</v>
      </c>
      <c r="M948" s="55" t="s">
        <v>132</v>
      </c>
      <c r="N948" s="33" t="s">
        <v>121</v>
      </c>
      <c r="O948" s="32"/>
      <c r="P948" s="33" t="s">
        <v>120</v>
      </c>
      <c r="Q948" s="32"/>
      <c r="R948" s="33" t="s">
        <v>119</v>
      </c>
      <c r="S948" s="32"/>
      <c r="T948" s="33" t="s">
        <v>118</v>
      </c>
      <c r="U948" s="32"/>
      <c r="V948" s="33" t="s">
        <v>117</v>
      </c>
      <c r="W948" s="32"/>
      <c r="X948" s="33" t="s">
        <v>116</v>
      </c>
      <c r="Y948" s="32"/>
      <c r="Z948" s="33" t="s">
        <v>115</v>
      </c>
      <c r="AA948" s="32"/>
      <c r="AB948" s="31"/>
      <c r="AC948" s="32"/>
      <c r="AD948" s="31"/>
      <c r="AE948" s="22"/>
      <c r="AF948" s="347"/>
      <c r="AG948" s="347"/>
      <c r="AH948" s="21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0.45" customHeight="1" x14ac:dyDescent="0.2">
      <c r="B949" s="30"/>
      <c r="C949" s="340"/>
      <c r="D949" s="29"/>
      <c r="E949" s="28"/>
      <c r="F949" s="28"/>
      <c r="G949" s="27"/>
      <c r="H949" s="360"/>
      <c r="I949" s="344"/>
      <c r="J949" s="344"/>
      <c r="K949" s="344"/>
      <c r="L949" s="25" t="s">
        <v>114</v>
      </c>
      <c r="M949" s="114" t="s">
        <v>130</v>
      </c>
      <c r="N949" s="25" t="s">
        <v>112</v>
      </c>
      <c r="O949" s="24"/>
      <c r="P949" s="25" t="s">
        <v>111</v>
      </c>
      <c r="Q949" s="24"/>
      <c r="R949" s="25" t="s">
        <v>110</v>
      </c>
      <c r="S949" s="24"/>
      <c r="T949" s="25" t="s">
        <v>109</v>
      </c>
      <c r="U949" s="24"/>
      <c r="V949" s="25" t="s">
        <v>108</v>
      </c>
      <c r="W949" s="24"/>
      <c r="X949" s="25" t="s">
        <v>107</v>
      </c>
      <c r="Y949" s="24"/>
      <c r="Z949" s="25" t="s">
        <v>106</v>
      </c>
      <c r="AA949" s="24"/>
      <c r="AB949" s="23"/>
      <c r="AC949" s="24"/>
      <c r="AD949" s="23"/>
      <c r="AE949" s="22"/>
      <c r="AF949" s="347"/>
      <c r="AG949" s="347"/>
      <c r="AH949" s="21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1" customHeight="1" thickBot="1" x14ac:dyDescent="0.25">
      <c r="B950" s="30"/>
      <c r="C950" s="355"/>
      <c r="D950" s="54"/>
      <c r="E950" s="53"/>
      <c r="F950" s="53"/>
      <c r="G950" s="52"/>
      <c r="H950" s="361"/>
      <c r="I950" s="356"/>
      <c r="J950" s="356"/>
      <c r="K950" s="356"/>
      <c r="L950" s="50" t="s">
        <v>105</v>
      </c>
      <c r="M950" s="116" t="s">
        <v>113</v>
      </c>
      <c r="N950" s="50" t="s">
        <v>104</v>
      </c>
      <c r="O950" s="49"/>
      <c r="P950" s="50" t="s">
        <v>103</v>
      </c>
      <c r="Q950" s="49"/>
      <c r="R950" s="50" t="s">
        <v>102</v>
      </c>
      <c r="S950" s="49"/>
      <c r="T950" s="50">
        <v>20</v>
      </c>
      <c r="U950" s="49"/>
      <c r="V950" s="50" t="s">
        <v>101</v>
      </c>
      <c r="W950" s="49"/>
      <c r="X950" s="50" t="s">
        <v>100</v>
      </c>
      <c r="Y950" s="49"/>
      <c r="Z950" s="50" t="s">
        <v>99</v>
      </c>
      <c r="AA950" s="49"/>
      <c r="AB950" s="14"/>
      <c r="AC950" s="49"/>
      <c r="AD950" s="14"/>
      <c r="AE950" s="48"/>
      <c r="AF950" s="357"/>
      <c r="AG950" s="357"/>
      <c r="AH950" s="47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0.45" customHeight="1" x14ac:dyDescent="0.2">
      <c r="B951" s="30"/>
      <c r="C951" s="338">
        <v>3</v>
      </c>
      <c r="D951" s="46"/>
      <c r="E951" s="45"/>
      <c r="F951" s="45"/>
      <c r="G951" s="44"/>
      <c r="H951" s="358"/>
      <c r="I951" s="342">
        <v>16</v>
      </c>
      <c r="J951" s="342">
        <v>7</v>
      </c>
      <c r="K951" s="342">
        <v>6</v>
      </c>
      <c r="L951" s="42" t="s">
        <v>131</v>
      </c>
      <c r="M951" s="115" t="s">
        <v>113</v>
      </c>
      <c r="N951" s="42" t="s">
        <v>129</v>
      </c>
      <c r="O951" s="41"/>
      <c r="P951" s="42" t="s">
        <v>128</v>
      </c>
      <c r="Q951" s="41"/>
      <c r="R951" s="42" t="s">
        <v>127</v>
      </c>
      <c r="S951" s="41"/>
      <c r="T951" s="42" t="s">
        <v>126</v>
      </c>
      <c r="U951" s="41"/>
      <c r="V951" s="42" t="s">
        <v>125</v>
      </c>
      <c r="W951" s="41"/>
      <c r="X951" s="42" t="s">
        <v>124</v>
      </c>
      <c r="Y951" s="41"/>
      <c r="Z951" s="42" t="s">
        <v>123</v>
      </c>
      <c r="AA951" s="41"/>
      <c r="AB951" s="40"/>
      <c r="AC951" s="41"/>
      <c r="AD951" s="40"/>
      <c r="AE951" s="39"/>
      <c r="AF951" s="346"/>
      <c r="AG951" s="346"/>
      <c r="AH951" s="38"/>
      <c r="AI951" s="9"/>
      <c r="AJ951" s="349">
        <f>SUMPRODUCT(LEN($M951:$AA954)-LEN(SUBSTITUTE($M951:$AA954,"A", "")))</f>
        <v>0</v>
      </c>
      <c r="AK951" s="352">
        <f>SUMPRODUCT(LEN($AD951:$AD954)-LEN(SUBSTITUTE($AD951:$AD954,"A", "")))</f>
        <v>0</v>
      </c>
      <c r="AL951" s="335">
        <f>SUMPRODUCT(LEN($AC951:$AC954)-LEN(SUBSTITUTE($AC951:$AC954,"A", "")))</f>
        <v>0</v>
      </c>
      <c r="AM951" s="349">
        <f>SUMPRODUCT(LEN($M951:$AA954)-LEN(SUBSTITUTE($M951:$AA954,"S", "")))</f>
        <v>0</v>
      </c>
      <c r="AN951" s="352">
        <f>SUMPRODUCT(LEN($AD951:$AD954)-LEN(SUBSTITUTE($AD951:$AD954,"S", "")))</f>
        <v>0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0</v>
      </c>
      <c r="AT951" s="352">
        <f>SUMPRODUCT(LEN($AD951:$AD954)-LEN(SUBSTITUTE($AD951:$AD954,"G", "")))</f>
        <v>0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1" customHeight="1" thickBot="1" x14ac:dyDescent="0.25">
      <c r="B952" s="30"/>
      <c r="C952" s="339"/>
      <c r="D952" s="37"/>
      <c r="E952" s="36"/>
      <c r="F952" s="36"/>
      <c r="G952" s="35"/>
      <c r="H952" s="359"/>
      <c r="I952" s="343"/>
      <c r="J952" s="343"/>
      <c r="K952" s="343"/>
      <c r="L952" s="33" t="s">
        <v>122</v>
      </c>
      <c r="M952" s="55"/>
      <c r="N952" s="33" t="s">
        <v>121</v>
      </c>
      <c r="O952" s="32"/>
      <c r="P952" s="33" t="s">
        <v>120</v>
      </c>
      <c r="Q952" s="32"/>
      <c r="R952" s="33" t="s">
        <v>119</v>
      </c>
      <c r="S952" s="32"/>
      <c r="T952" s="33" t="s">
        <v>118</v>
      </c>
      <c r="U952" s="32"/>
      <c r="V952" s="33" t="s">
        <v>117</v>
      </c>
      <c r="W952" s="32"/>
      <c r="X952" s="33" t="s">
        <v>116</v>
      </c>
      <c r="Y952" s="32"/>
      <c r="Z952" s="33" t="s">
        <v>115</v>
      </c>
      <c r="AA952" s="32"/>
      <c r="AB952" s="31"/>
      <c r="AC952" s="32"/>
      <c r="AD952" s="31"/>
      <c r="AE952" s="22"/>
      <c r="AF952" s="347"/>
      <c r="AG952" s="347"/>
      <c r="AH952" s="21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0.45" customHeight="1" x14ac:dyDescent="0.2">
      <c r="B953" s="30"/>
      <c r="C953" s="340"/>
      <c r="D953" s="29"/>
      <c r="E953" s="28"/>
      <c r="F953" s="28"/>
      <c r="G953" s="27"/>
      <c r="H953" s="360"/>
      <c r="I953" s="344"/>
      <c r="J953" s="344"/>
      <c r="K953" s="344"/>
      <c r="L953" s="25" t="s">
        <v>114</v>
      </c>
      <c r="M953" s="114"/>
      <c r="N953" s="25" t="s">
        <v>112</v>
      </c>
      <c r="O953" s="24"/>
      <c r="P953" s="25" t="s">
        <v>111</v>
      </c>
      <c r="Q953" s="24"/>
      <c r="R953" s="25" t="s">
        <v>110</v>
      </c>
      <c r="S953" s="24"/>
      <c r="T953" s="25" t="s">
        <v>109</v>
      </c>
      <c r="U953" s="24"/>
      <c r="V953" s="25" t="s">
        <v>108</v>
      </c>
      <c r="W953" s="24"/>
      <c r="X953" s="25" t="s">
        <v>107</v>
      </c>
      <c r="Y953" s="24"/>
      <c r="Z953" s="25" t="s">
        <v>106</v>
      </c>
      <c r="AA953" s="24"/>
      <c r="AB953" s="23"/>
      <c r="AC953" s="24"/>
      <c r="AD953" s="23"/>
      <c r="AE953" s="22"/>
      <c r="AF953" s="347"/>
      <c r="AG953" s="347"/>
      <c r="AH953" s="21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1" customHeight="1" thickBot="1" x14ac:dyDescent="0.25">
      <c r="B954" s="20"/>
      <c r="C954" s="341"/>
      <c r="D954" s="19"/>
      <c r="E954" s="18"/>
      <c r="F954" s="18"/>
      <c r="G954" s="17"/>
      <c r="H954" s="361"/>
      <c r="I954" s="345"/>
      <c r="J954" s="345"/>
      <c r="K954" s="345"/>
      <c r="L954" s="15" t="s">
        <v>105</v>
      </c>
      <c r="M954" s="16"/>
      <c r="N954" s="15" t="s">
        <v>104</v>
      </c>
      <c r="O954" s="13"/>
      <c r="P954" s="15" t="s">
        <v>103</v>
      </c>
      <c r="Q954" s="13"/>
      <c r="R954" s="15" t="s">
        <v>102</v>
      </c>
      <c r="S954" s="13"/>
      <c r="T954" s="15">
        <v>20</v>
      </c>
      <c r="U954" s="13"/>
      <c r="V954" s="15" t="s">
        <v>101</v>
      </c>
      <c r="W954" s="13"/>
      <c r="X954" s="15" t="s">
        <v>100</v>
      </c>
      <c r="Y954" s="13"/>
      <c r="Z954" s="15" t="s">
        <v>99</v>
      </c>
      <c r="AA954" s="13"/>
      <c r="AB954" s="14"/>
      <c r="AC954" s="13"/>
      <c r="AD954" s="12"/>
      <c r="AE954" s="11"/>
      <c r="AF954" s="348"/>
      <c r="AG954" s="348"/>
      <c r="AH954" s="10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112" t="s">
        <v>170</v>
      </c>
      <c r="F955" s="111"/>
      <c r="G955" s="110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107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96">
        <v>160</v>
      </c>
      <c r="E956" s="369">
        <v>709.52</v>
      </c>
      <c r="F956" s="370"/>
      <c r="G956" s="371"/>
      <c r="H956" s="95" t="s">
        <v>139</v>
      </c>
      <c r="I956" s="94"/>
      <c r="J956" s="94"/>
      <c r="K956" s="93"/>
      <c r="L956" s="92"/>
      <c r="M956" s="88"/>
      <c r="N956" s="92"/>
      <c r="O956" s="89"/>
      <c r="P956" s="92"/>
      <c r="Q956" s="89"/>
      <c r="R956" s="92"/>
      <c r="S956" s="89"/>
      <c r="T956" s="92"/>
      <c r="U956" s="89"/>
      <c r="V956" s="92"/>
      <c r="W956" s="89"/>
      <c r="X956" s="92"/>
      <c r="Y956" s="89"/>
      <c r="Z956" s="92"/>
      <c r="AA956" s="91"/>
      <c r="AB956" s="90" t="s">
        <v>138</v>
      </c>
      <c r="AC956" s="89"/>
      <c r="AD956" s="89"/>
      <c r="AE956" s="88"/>
      <c r="AF956" s="87"/>
      <c r="AG956" s="87"/>
      <c r="AH956" s="67"/>
      <c r="AI956" s="86" t="s">
        <v>137</v>
      </c>
      <c r="AJ956" s="85">
        <f t="shared" ref="AJ956:BB956" si="126">SUM(AJ958:AJ969)</f>
        <v>4</v>
      </c>
      <c r="AK956" s="84">
        <f t="shared" si="126"/>
        <v>0</v>
      </c>
      <c r="AL956" s="83">
        <f t="shared" si="126"/>
        <v>0</v>
      </c>
      <c r="AM956" s="85">
        <f t="shared" si="126"/>
        <v>2</v>
      </c>
      <c r="AN956" s="84">
        <f t="shared" si="126"/>
        <v>0</v>
      </c>
      <c r="AO956" s="83">
        <f t="shared" si="126"/>
        <v>0</v>
      </c>
      <c r="AP956" s="85">
        <f t="shared" si="126"/>
        <v>0</v>
      </c>
      <c r="AQ956" s="84">
        <f t="shared" si="126"/>
        <v>0</v>
      </c>
      <c r="AR956" s="83">
        <f t="shared" si="126"/>
        <v>0</v>
      </c>
      <c r="AS956" s="85">
        <f t="shared" si="126"/>
        <v>0</v>
      </c>
      <c r="AT956" s="84">
        <f t="shared" si="126"/>
        <v>0</v>
      </c>
      <c r="AU956" s="83">
        <f t="shared" si="126"/>
        <v>0</v>
      </c>
      <c r="AV956" s="85">
        <f t="shared" si="126"/>
        <v>0</v>
      </c>
      <c r="AW956" s="84">
        <f t="shared" si="126"/>
        <v>0</v>
      </c>
      <c r="AX956" s="83">
        <f t="shared" si="126"/>
        <v>0</v>
      </c>
      <c r="AY956" s="82">
        <f t="shared" si="126"/>
        <v>0</v>
      </c>
      <c r="AZ956" s="81">
        <f t="shared" si="126"/>
        <v>0</v>
      </c>
      <c r="BA956" s="81">
        <f t="shared" si="126"/>
        <v>0</v>
      </c>
      <c r="BB956" s="80">
        <f t="shared" si="126"/>
        <v>0</v>
      </c>
      <c r="BC956" s="79" t="s">
        <v>136</v>
      </c>
      <c r="BF956" s="5">
        <f>SUM(AJ956:AL956)/$BG$5</f>
        <v>1.3333333333333333</v>
      </c>
      <c r="BG956" s="5">
        <f>SUM(AM956:AO956,AY956)/$BG$5</f>
        <v>0.66666666666666663</v>
      </c>
      <c r="BH956" s="5">
        <f>SUM(AP956:AR956,AZ956)/$BG$5</f>
        <v>0</v>
      </c>
      <c r="BI956" s="5">
        <f>SUM(AS956:AU956,BA956)/$BG$5</f>
        <v>0</v>
      </c>
      <c r="BJ956" s="5">
        <f>SUM(AV956:AX956,BB956)/$BG$5</f>
        <v>0</v>
      </c>
    </row>
    <row r="957" spans="2:62" ht="37.5" thickBot="1" x14ac:dyDescent="0.3">
      <c r="B957" s="78"/>
      <c r="C957" s="77"/>
      <c r="D957" s="76"/>
      <c r="E957" s="75"/>
      <c r="F957" s="75"/>
      <c r="G957" s="74"/>
      <c r="H957" s="73"/>
      <c r="I957" s="70"/>
      <c r="J957" s="70"/>
      <c r="K957" s="72"/>
      <c r="L957" s="70"/>
      <c r="M957" s="69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1"/>
      <c r="AC957" s="70"/>
      <c r="AD957" s="70"/>
      <c r="AE957" s="69"/>
      <c r="AF957" s="68"/>
      <c r="AG957" s="68"/>
      <c r="AH957" s="67"/>
      <c r="AI957" s="66" t="s">
        <v>135</v>
      </c>
      <c r="AJ957" s="65">
        <f t="shared" ref="AJ957:BB957" si="127">AJ956/3</f>
        <v>1.3333333333333333</v>
      </c>
      <c r="AK957" s="64">
        <f t="shared" si="127"/>
        <v>0</v>
      </c>
      <c r="AL957" s="63">
        <f t="shared" si="127"/>
        <v>0</v>
      </c>
      <c r="AM957" s="65">
        <f t="shared" si="127"/>
        <v>0.66666666666666663</v>
      </c>
      <c r="AN957" s="64">
        <f t="shared" si="127"/>
        <v>0</v>
      </c>
      <c r="AO957" s="63">
        <f t="shared" si="127"/>
        <v>0</v>
      </c>
      <c r="AP957" s="65">
        <f t="shared" si="127"/>
        <v>0</v>
      </c>
      <c r="AQ957" s="64">
        <f t="shared" si="127"/>
        <v>0</v>
      </c>
      <c r="AR957" s="63">
        <f t="shared" si="127"/>
        <v>0</v>
      </c>
      <c r="AS957" s="65">
        <f t="shared" si="127"/>
        <v>0</v>
      </c>
      <c r="AT957" s="64">
        <f t="shared" si="127"/>
        <v>0</v>
      </c>
      <c r="AU957" s="63">
        <f t="shared" si="127"/>
        <v>0</v>
      </c>
      <c r="AV957" s="65">
        <f t="shared" si="127"/>
        <v>0</v>
      </c>
      <c r="AW957" s="64">
        <f t="shared" si="127"/>
        <v>0</v>
      </c>
      <c r="AX957" s="63">
        <f t="shared" si="127"/>
        <v>0</v>
      </c>
      <c r="AY957" s="62">
        <f t="shared" si="127"/>
        <v>0</v>
      </c>
      <c r="AZ957" s="61">
        <f t="shared" si="127"/>
        <v>0</v>
      </c>
      <c r="BA957" s="61">
        <f t="shared" si="127"/>
        <v>0</v>
      </c>
      <c r="BB957" s="60">
        <f t="shared" si="127"/>
        <v>0</v>
      </c>
      <c r="BC957" s="59" t="s">
        <v>134</v>
      </c>
    </row>
    <row r="958" spans="2:62" ht="20.45" customHeight="1" x14ac:dyDescent="0.2">
      <c r="B958" s="30"/>
      <c r="C958" s="338">
        <v>1</v>
      </c>
      <c r="D958" s="46"/>
      <c r="E958" s="45"/>
      <c r="F958" s="45"/>
      <c r="G958" s="44"/>
      <c r="H958" s="358" t="s">
        <v>133</v>
      </c>
      <c r="I958" s="342">
        <v>18</v>
      </c>
      <c r="J958" s="342">
        <v>9</v>
      </c>
      <c r="K958" s="342">
        <v>5</v>
      </c>
      <c r="L958" s="42" t="s">
        <v>131</v>
      </c>
      <c r="M958" s="43" t="s">
        <v>132</v>
      </c>
      <c r="N958" s="42" t="s">
        <v>129</v>
      </c>
      <c r="O958" s="41"/>
      <c r="P958" s="42" t="s">
        <v>128</v>
      </c>
      <c r="Q958" s="41"/>
      <c r="R958" s="42" t="s">
        <v>127</v>
      </c>
      <c r="S958" s="41"/>
      <c r="T958" s="42" t="s">
        <v>126</v>
      </c>
      <c r="U958" s="41"/>
      <c r="V958" s="42" t="s">
        <v>125</v>
      </c>
      <c r="W958" s="41"/>
      <c r="X958" s="42" t="s">
        <v>124</v>
      </c>
      <c r="Y958" s="41"/>
      <c r="Z958" s="42" t="s">
        <v>123</v>
      </c>
      <c r="AA958" s="41"/>
      <c r="AB958" s="40"/>
      <c r="AC958" s="41"/>
      <c r="AD958" s="40"/>
      <c r="AE958" s="58"/>
      <c r="AF958" s="346"/>
      <c r="AG958" s="346"/>
      <c r="AH958" s="38"/>
      <c r="AI958" s="9"/>
      <c r="AJ958" s="349">
        <f>SUMPRODUCT(LEN($M958:$AA961)-LEN(SUBSTITUTE($M958:$AA961,"A", "")))</f>
        <v>2</v>
      </c>
      <c r="AK958" s="352">
        <f>SUMPRODUCT(LEN($AD958:$AD961)-LEN(SUBSTITUTE($AD958:$AD961,"A", "")))</f>
        <v>0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0</v>
      </c>
      <c r="AT958" s="352">
        <f>SUMPRODUCT(LEN($AD958:$AD961)-LEN(SUBSTITUTE($AD958:$AD961,"G", "")))</f>
        <v>0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0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0</v>
      </c>
      <c r="BB958" s="413">
        <f>SUMPRODUCT(LEN($AE958:$AE961)-LEN(SUBSTITUTE($AE958:$AE961,"M", "")))</f>
        <v>0</v>
      </c>
    </row>
    <row r="959" spans="2:62" ht="21" customHeight="1" thickBot="1" x14ac:dyDescent="0.25">
      <c r="B959" s="30"/>
      <c r="C959" s="339"/>
      <c r="D959" s="37"/>
      <c r="E959" s="36"/>
      <c r="F959" s="36"/>
      <c r="G959" s="35"/>
      <c r="H959" s="359"/>
      <c r="I959" s="343"/>
      <c r="J959" s="343"/>
      <c r="K959" s="343"/>
      <c r="L959" s="33" t="s">
        <v>122</v>
      </c>
      <c r="M959" s="55" t="s">
        <v>130</v>
      </c>
      <c r="N959" s="33" t="s">
        <v>121</v>
      </c>
      <c r="O959" s="32"/>
      <c r="P959" s="33" t="s">
        <v>120</v>
      </c>
      <c r="Q959" s="32"/>
      <c r="R959" s="33" t="s">
        <v>119</v>
      </c>
      <c r="S959" s="32"/>
      <c r="T959" s="33" t="s">
        <v>118</v>
      </c>
      <c r="U959" s="32"/>
      <c r="V959" s="33" t="s">
        <v>117</v>
      </c>
      <c r="W959" s="32"/>
      <c r="X959" s="33" t="s">
        <v>116</v>
      </c>
      <c r="Y959" s="32"/>
      <c r="Z959" s="33" t="s">
        <v>115</v>
      </c>
      <c r="AA959" s="32"/>
      <c r="AB959" s="31"/>
      <c r="AC959" s="32"/>
      <c r="AD959" s="31"/>
      <c r="AE959" s="57"/>
      <c r="AF959" s="347"/>
      <c r="AG959" s="347"/>
      <c r="AH959" s="21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0.45" customHeight="1" x14ac:dyDescent="0.2">
      <c r="B960" s="30"/>
      <c r="C960" s="340"/>
      <c r="D960" s="29"/>
      <c r="E960" s="28"/>
      <c r="F960" s="28"/>
      <c r="G960" s="27"/>
      <c r="H960" s="360">
        <v>160</v>
      </c>
      <c r="I960" s="344"/>
      <c r="J960" s="344"/>
      <c r="K960" s="344"/>
      <c r="L960" s="25" t="s">
        <v>114</v>
      </c>
      <c r="M960" s="26" t="s">
        <v>113</v>
      </c>
      <c r="N960" s="25" t="s">
        <v>112</v>
      </c>
      <c r="O960" s="24"/>
      <c r="P960" s="25" t="s">
        <v>111</v>
      </c>
      <c r="Q960" s="24"/>
      <c r="R960" s="25" t="s">
        <v>110</v>
      </c>
      <c r="S960" s="24"/>
      <c r="T960" s="25" t="s">
        <v>109</v>
      </c>
      <c r="U960" s="24"/>
      <c r="V960" s="25" t="s">
        <v>108</v>
      </c>
      <c r="W960" s="24"/>
      <c r="X960" s="25" t="s">
        <v>107</v>
      </c>
      <c r="Y960" s="24"/>
      <c r="Z960" s="25" t="s">
        <v>106</v>
      </c>
      <c r="AA960" s="24"/>
      <c r="AB960" s="23"/>
      <c r="AC960" s="24"/>
      <c r="AD960" s="23"/>
      <c r="AE960" s="57"/>
      <c r="AF960" s="347"/>
      <c r="AG960" s="347"/>
      <c r="AH960" s="21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1" customHeight="1" thickBot="1" x14ac:dyDescent="0.25">
      <c r="B961" s="30"/>
      <c r="C961" s="355"/>
      <c r="D961" s="54"/>
      <c r="E961" s="53"/>
      <c r="F961" s="53"/>
      <c r="G961" s="52"/>
      <c r="H961" s="361"/>
      <c r="I961" s="356"/>
      <c r="J961" s="356"/>
      <c r="K961" s="356"/>
      <c r="L961" s="50" t="s">
        <v>105</v>
      </c>
      <c r="M961" s="51" t="s">
        <v>132</v>
      </c>
      <c r="N961" s="50" t="s">
        <v>104</v>
      </c>
      <c r="O961" s="49"/>
      <c r="P961" s="50" t="s">
        <v>103</v>
      </c>
      <c r="Q961" s="49"/>
      <c r="R961" s="50" t="s">
        <v>102</v>
      </c>
      <c r="S961" s="49"/>
      <c r="T961" s="50">
        <v>20</v>
      </c>
      <c r="U961" s="49"/>
      <c r="V961" s="50" t="s">
        <v>101</v>
      </c>
      <c r="W961" s="49"/>
      <c r="X961" s="50" t="s">
        <v>100</v>
      </c>
      <c r="Y961" s="49"/>
      <c r="Z961" s="50" t="s">
        <v>99</v>
      </c>
      <c r="AA961" s="49"/>
      <c r="AB961" s="14"/>
      <c r="AC961" s="49"/>
      <c r="AD961" s="14"/>
      <c r="AE961" s="56"/>
      <c r="AF961" s="357"/>
      <c r="AG961" s="357"/>
      <c r="AH961" s="47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0.45" customHeight="1" x14ac:dyDescent="0.2">
      <c r="B962" s="30"/>
      <c r="C962" s="338">
        <v>2</v>
      </c>
      <c r="D962" s="46"/>
      <c r="E962" s="45"/>
      <c r="F962" s="45"/>
      <c r="G962" s="44"/>
      <c r="H962" s="358"/>
      <c r="I962" s="342">
        <v>16</v>
      </c>
      <c r="J962" s="342">
        <v>8</v>
      </c>
      <c r="K962" s="342">
        <v>5</v>
      </c>
      <c r="L962" s="42" t="s">
        <v>131</v>
      </c>
      <c r="M962" s="43" t="s">
        <v>132</v>
      </c>
      <c r="N962" s="42" t="s">
        <v>129</v>
      </c>
      <c r="O962" s="41"/>
      <c r="P962" s="42" t="s">
        <v>128</v>
      </c>
      <c r="Q962" s="41"/>
      <c r="R962" s="42" t="s">
        <v>127</v>
      </c>
      <c r="S962" s="41"/>
      <c r="T962" s="42" t="s">
        <v>126</v>
      </c>
      <c r="U962" s="41"/>
      <c r="V962" s="42" t="s">
        <v>125</v>
      </c>
      <c r="W962" s="41"/>
      <c r="X962" s="42" t="s">
        <v>124</v>
      </c>
      <c r="Y962" s="41"/>
      <c r="Z962" s="42" t="s">
        <v>123</v>
      </c>
      <c r="AA962" s="41"/>
      <c r="AB962" s="40"/>
      <c r="AC962" s="41"/>
      <c r="AD962" s="40"/>
      <c r="AE962" s="39"/>
      <c r="AF962" s="346"/>
      <c r="AG962" s="346"/>
      <c r="AH962" s="38"/>
      <c r="AI962" s="9"/>
      <c r="AJ962" s="349">
        <f>SUMPRODUCT(LEN($M962:$AA965)-LEN(SUBSTITUTE($M962:$AA965,"A", "")))</f>
        <v>2</v>
      </c>
      <c r="AK962" s="352">
        <f>SUMPRODUCT(LEN($AD962:$AD965)-LEN(SUBSTITUTE($AD962:$AD965,"A", "")))</f>
        <v>0</v>
      </c>
      <c r="AL962" s="335">
        <f>SUMPRODUCT(LEN($AC962:$AC965)-LEN(SUBSTITUTE($AC962:$AC965,"A", "")))</f>
        <v>0</v>
      </c>
      <c r="AM962" s="349">
        <f>SUMPRODUCT(LEN($M962:$AA965)-LEN(SUBSTITUTE($M962:$AA965,"S", "")))</f>
        <v>0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0</v>
      </c>
      <c r="AR962" s="335">
        <f>SUMPRODUCT(LEN($AC962:$AC965)-LEN(SUBSTITUTE($AC962:$AC965,"F", "")))</f>
        <v>0</v>
      </c>
      <c r="AS962" s="349">
        <f>SUMPRODUCT(LEN($M962:$AA965)-LEN(SUBSTITUTE($M962:$AA965,"G", "")))</f>
        <v>0</v>
      </c>
      <c r="AT962" s="352">
        <f>SUMPRODUCT(LEN($AD962:$AD965)-LEN(SUBSTITUTE($AD962:$AD965,"G", "")))</f>
        <v>0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1" customHeight="1" thickBot="1" x14ac:dyDescent="0.25">
      <c r="B963" s="30"/>
      <c r="C963" s="339"/>
      <c r="D963" s="37"/>
      <c r="E963" s="36"/>
      <c r="F963" s="36"/>
      <c r="G963" s="35"/>
      <c r="H963" s="359"/>
      <c r="I963" s="343"/>
      <c r="J963" s="343"/>
      <c r="K963" s="343"/>
      <c r="L963" s="33" t="s">
        <v>122</v>
      </c>
      <c r="M963" s="55" t="s">
        <v>132</v>
      </c>
      <c r="N963" s="33" t="s">
        <v>121</v>
      </c>
      <c r="O963" s="32"/>
      <c r="P963" s="33" t="s">
        <v>120</v>
      </c>
      <c r="Q963" s="32"/>
      <c r="R963" s="33" t="s">
        <v>119</v>
      </c>
      <c r="S963" s="32"/>
      <c r="T963" s="33" t="s">
        <v>118</v>
      </c>
      <c r="U963" s="32"/>
      <c r="V963" s="33" t="s">
        <v>117</v>
      </c>
      <c r="W963" s="32"/>
      <c r="X963" s="33" t="s">
        <v>116</v>
      </c>
      <c r="Y963" s="32"/>
      <c r="Z963" s="33" t="s">
        <v>115</v>
      </c>
      <c r="AA963" s="32"/>
      <c r="AB963" s="31"/>
      <c r="AC963" s="32"/>
      <c r="AD963" s="31"/>
      <c r="AE963" s="22"/>
      <c r="AF963" s="347"/>
      <c r="AG963" s="347"/>
      <c r="AH963" s="21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0.45" customHeight="1" x14ac:dyDescent="0.2">
      <c r="B964" s="30"/>
      <c r="C964" s="340"/>
      <c r="D964" s="29"/>
      <c r="E964" s="28"/>
      <c r="F964" s="28"/>
      <c r="G964" s="27"/>
      <c r="H964" s="360"/>
      <c r="I964" s="344"/>
      <c r="J964" s="344"/>
      <c r="K964" s="344"/>
      <c r="L964" s="25" t="s">
        <v>114</v>
      </c>
      <c r="M964" s="26" t="s">
        <v>113</v>
      </c>
      <c r="N964" s="25" t="s">
        <v>112</v>
      </c>
      <c r="O964" s="24"/>
      <c r="P964" s="25" t="s">
        <v>111</v>
      </c>
      <c r="Q964" s="24"/>
      <c r="R964" s="25" t="s">
        <v>110</v>
      </c>
      <c r="S964" s="24"/>
      <c r="T964" s="25" t="s">
        <v>109</v>
      </c>
      <c r="U964" s="24"/>
      <c r="V964" s="25" t="s">
        <v>108</v>
      </c>
      <c r="W964" s="24"/>
      <c r="X964" s="25" t="s">
        <v>107</v>
      </c>
      <c r="Y964" s="24"/>
      <c r="Z964" s="25" t="s">
        <v>106</v>
      </c>
      <c r="AA964" s="24"/>
      <c r="AB964" s="23"/>
      <c r="AC964" s="24"/>
      <c r="AD964" s="23"/>
      <c r="AE964" s="22"/>
      <c r="AF964" s="347"/>
      <c r="AG964" s="347"/>
      <c r="AH964" s="21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1" customHeight="1" thickBot="1" x14ac:dyDescent="0.25">
      <c r="B965" s="30"/>
      <c r="C965" s="355"/>
      <c r="D965" s="54"/>
      <c r="E965" s="53"/>
      <c r="F965" s="53"/>
      <c r="G965" s="52"/>
      <c r="H965" s="361"/>
      <c r="I965" s="356"/>
      <c r="J965" s="356"/>
      <c r="K965" s="356"/>
      <c r="L965" s="50" t="s">
        <v>105</v>
      </c>
      <c r="M965" s="51"/>
      <c r="N965" s="50" t="s">
        <v>104</v>
      </c>
      <c r="O965" s="49"/>
      <c r="P965" s="50" t="s">
        <v>103</v>
      </c>
      <c r="Q965" s="49"/>
      <c r="R965" s="50" t="s">
        <v>102</v>
      </c>
      <c r="S965" s="49"/>
      <c r="T965" s="50">
        <v>20</v>
      </c>
      <c r="U965" s="49"/>
      <c r="V965" s="50" t="s">
        <v>101</v>
      </c>
      <c r="W965" s="49"/>
      <c r="X965" s="50" t="s">
        <v>100</v>
      </c>
      <c r="Y965" s="49"/>
      <c r="Z965" s="50" t="s">
        <v>99</v>
      </c>
      <c r="AA965" s="49"/>
      <c r="AB965" s="14"/>
      <c r="AC965" s="49"/>
      <c r="AD965" s="14"/>
      <c r="AE965" s="48"/>
      <c r="AF965" s="357"/>
      <c r="AG965" s="357"/>
      <c r="AH965" s="47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0.45" customHeight="1" x14ac:dyDescent="0.2">
      <c r="B966" s="30"/>
      <c r="C966" s="338">
        <v>3</v>
      </c>
      <c r="D966" s="46"/>
      <c r="E966" s="45"/>
      <c r="F966" s="45"/>
      <c r="G966" s="44"/>
      <c r="H966" s="358"/>
      <c r="I966" s="342">
        <v>18</v>
      </c>
      <c r="J966" s="342">
        <v>9</v>
      </c>
      <c r="K966" s="342">
        <v>6</v>
      </c>
      <c r="L966" s="42" t="s">
        <v>131</v>
      </c>
      <c r="M966" s="43" t="s">
        <v>130</v>
      </c>
      <c r="N966" s="42" t="s">
        <v>129</v>
      </c>
      <c r="O966" s="41"/>
      <c r="P966" s="42" t="s">
        <v>128</v>
      </c>
      <c r="Q966" s="41"/>
      <c r="R966" s="42" t="s">
        <v>127</v>
      </c>
      <c r="S966" s="41"/>
      <c r="T966" s="42" t="s">
        <v>126</v>
      </c>
      <c r="U966" s="41"/>
      <c r="V966" s="42" t="s">
        <v>125</v>
      </c>
      <c r="W966" s="41"/>
      <c r="X966" s="42" t="s">
        <v>124</v>
      </c>
      <c r="Y966" s="41"/>
      <c r="Z966" s="42" t="s">
        <v>123</v>
      </c>
      <c r="AA966" s="41"/>
      <c r="AB966" s="40"/>
      <c r="AC966" s="41"/>
      <c r="AD966" s="40"/>
      <c r="AE966" s="39"/>
      <c r="AF966" s="346"/>
      <c r="AG966" s="346"/>
      <c r="AH966" s="38"/>
      <c r="AI966" s="9"/>
      <c r="AJ966" s="349">
        <f>SUMPRODUCT(LEN($M966:$AA969)-LEN(SUBSTITUTE($M966:$AA969,"A", "")))</f>
        <v>0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1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0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1" customHeight="1" thickBot="1" x14ac:dyDescent="0.25">
      <c r="B967" s="30"/>
      <c r="C967" s="339"/>
      <c r="D967" s="37"/>
      <c r="E967" s="36"/>
      <c r="F967" s="36"/>
      <c r="G967" s="35"/>
      <c r="H967" s="359"/>
      <c r="I967" s="343"/>
      <c r="J967" s="343"/>
      <c r="K967" s="343"/>
      <c r="L967" s="33" t="s">
        <v>122</v>
      </c>
      <c r="M967" s="34" t="s">
        <v>113</v>
      </c>
      <c r="N967" s="33" t="s">
        <v>121</v>
      </c>
      <c r="O967" s="32"/>
      <c r="P967" s="33" t="s">
        <v>120</v>
      </c>
      <c r="Q967" s="32"/>
      <c r="R967" s="33" t="s">
        <v>119</v>
      </c>
      <c r="S967" s="32"/>
      <c r="T967" s="33" t="s">
        <v>118</v>
      </c>
      <c r="U967" s="32"/>
      <c r="V967" s="33" t="s">
        <v>117</v>
      </c>
      <c r="W967" s="32"/>
      <c r="X967" s="33" t="s">
        <v>116</v>
      </c>
      <c r="Y967" s="32"/>
      <c r="Z967" s="33" t="s">
        <v>115</v>
      </c>
      <c r="AA967" s="32"/>
      <c r="AB967" s="31"/>
      <c r="AC967" s="32"/>
      <c r="AD967" s="31"/>
      <c r="AE967" s="22"/>
      <c r="AF967" s="347"/>
      <c r="AG967" s="347"/>
      <c r="AH967" s="21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0.45" customHeight="1" x14ac:dyDescent="0.2">
      <c r="B968" s="30"/>
      <c r="C968" s="340"/>
      <c r="D968" s="29"/>
      <c r="E968" s="28"/>
      <c r="F968" s="28"/>
      <c r="G968" s="27"/>
      <c r="H968" s="360"/>
      <c r="I968" s="344"/>
      <c r="J968" s="344"/>
      <c r="K968" s="344"/>
      <c r="L968" s="25" t="s">
        <v>114</v>
      </c>
      <c r="M968" s="26" t="s">
        <v>113</v>
      </c>
      <c r="N968" s="25" t="s">
        <v>112</v>
      </c>
      <c r="O968" s="24"/>
      <c r="P968" s="25" t="s">
        <v>111</v>
      </c>
      <c r="Q968" s="24"/>
      <c r="R968" s="25" t="s">
        <v>110</v>
      </c>
      <c r="S968" s="24"/>
      <c r="T968" s="25" t="s">
        <v>109</v>
      </c>
      <c r="U968" s="24"/>
      <c r="V968" s="25" t="s">
        <v>108</v>
      </c>
      <c r="W968" s="24"/>
      <c r="X968" s="25" t="s">
        <v>107</v>
      </c>
      <c r="Y968" s="24"/>
      <c r="Z968" s="25" t="s">
        <v>106</v>
      </c>
      <c r="AA968" s="24"/>
      <c r="AB968" s="23"/>
      <c r="AC968" s="24"/>
      <c r="AD968" s="23"/>
      <c r="AE968" s="22"/>
      <c r="AF968" s="347"/>
      <c r="AG968" s="347"/>
      <c r="AH968" s="21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1" customHeight="1" thickBot="1" x14ac:dyDescent="0.25">
      <c r="B969" s="20"/>
      <c r="C969" s="341"/>
      <c r="D969" s="19"/>
      <c r="E969" s="18"/>
      <c r="F969" s="18"/>
      <c r="G969" s="17"/>
      <c r="H969" s="361"/>
      <c r="I969" s="345"/>
      <c r="J969" s="345"/>
      <c r="K969" s="345"/>
      <c r="L969" s="15" t="s">
        <v>105</v>
      </c>
      <c r="M969" s="16"/>
      <c r="N969" s="15" t="s">
        <v>104</v>
      </c>
      <c r="O969" s="13"/>
      <c r="P969" s="15" t="s">
        <v>103</v>
      </c>
      <c r="Q969" s="13"/>
      <c r="R969" s="15" t="s">
        <v>102</v>
      </c>
      <c r="S969" s="13"/>
      <c r="T969" s="15">
        <v>20</v>
      </c>
      <c r="U969" s="13"/>
      <c r="V969" s="15" t="s">
        <v>101</v>
      </c>
      <c r="W969" s="13"/>
      <c r="X969" s="15" t="s">
        <v>100</v>
      </c>
      <c r="Y969" s="13"/>
      <c r="Z969" s="15" t="s">
        <v>99</v>
      </c>
      <c r="AA969" s="13"/>
      <c r="AB969" s="14"/>
      <c r="AC969" s="13"/>
      <c r="AD969" s="12"/>
      <c r="AE969" s="11"/>
      <c r="AF969" s="348"/>
      <c r="AG969" s="348"/>
      <c r="AH969" s="10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3.5" thickTop="1" x14ac:dyDescent="0.2"/>
  </sheetData>
  <mergeCells count="5825">
    <mergeCell ref="AY966:AY969"/>
    <mergeCell ref="AZ966:AZ969"/>
    <mergeCell ref="BA966:BA969"/>
    <mergeCell ref="BB966:BB969"/>
    <mergeCell ref="AY958:AY961"/>
    <mergeCell ref="AZ958:AZ961"/>
    <mergeCell ref="BA958:BA961"/>
    <mergeCell ref="BB958:BB961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BB92:BB95"/>
    <mergeCell ref="AY96:AY99"/>
    <mergeCell ref="AZ96:AZ99"/>
    <mergeCell ref="BA96:BA99"/>
    <mergeCell ref="BB96:BB99"/>
    <mergeCell ref="AZ92:AZ95"/>
    <mergeCell ref="BA92:BA95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133:AY136"/>
    <mergeCell ref="AZ133:AZ136"/>
    <mergeCell ref="BA133:BA136"/>
    <mergeCell ref="BB133:BB136"/>
    <mergeCell ref="BB28:BB31"/>
    <mergeCell ref="AZ73:AZ76"/>
    <mergeCell ref="BA73:BA76"/>
    <mergeCell ref="BB73:BB76"/>
    <mergeCell ref="AY77:AY80"/>
    <mergeCell ref="AZ77:AZ80"/>
    <mergeCell ref="BA77:BA80"/>
    <mergeCell ref="BB77:BB80"/>
    <mergeCell ref="AZ62:AZ65"/>
    <mergeCell ref="BA62:BA65"/>
    <mergeCell ref="BB62:BB65"/>
    <mergeCell ref="AY66:AY69"/>
    <mergeCell ref="AZ66:AZ69"/>
    <mergeCell ref="BA66:BA69"/>
    <mergeCell ref="BB66:BB69"/>
    <mergeCell ref="AZ51:AZ54"/>
    <mergeCell ref="BA51:BA54"/>
    <mergeCell ref="BB51:BB54"/>
    <mergeCell ref="AY58:AY61"/>
    <mergeCell ref="AZ58:AZ61"/>
    <mergeCell ref="BA58:BA61"/>
    <mergeCell ref="BB58:BB61"/>
    <mergeCell ref="H853:H854"/>
    <mergeCell ref="H855:H856"/>
    <mergeCell ref="H857:H858"/>
    <mergeCell ref="H859:H860"/>
    <mergeCell ref="H812:H813"/>
    <mergeCell ref="H814:H815"/>
    <mergeCell ref="H816:H817"/>
    <mergeCell ref="AZ43:AZ46"/>
    <mergeCell ref="BA43:BA46"/>
    <mergeCell ref="BB43:BB46"/>
    <mergeCell ref="AY47:AY50"/>
    <mergeCell ref="AZ47:AZ50"/>
    <mergeCell ref="BA47:BA50"/>
    <mergeCell ref="BB47:BB50"/>
    <mergeCell ref="AZ32:AZ35"/>
    <mergeCell ref="BA32:BA35"/>
    <mergeCell ref="BB32:BB35"/>
    <mergeCell ref="AY36:AY39"/>
    <mergeCell ref="AZ36:AZ39"/>
    <mergeCell ref="BA36:BA39"/>
    <mergeCell ref="BB36:BB39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H771:H772"/>
    <mergeCell ref="H773:H774"/>
    <mergeCell ref="H778:H779"/>
    <mergeCell ref="H780:H781"/>
    <mergeCell ref="H782:H783"/>
    <mergeCell ref="H784:H785"/>
    <mergeCell ref="H756:H757"/>
    <mergeCell ref="H758:H759"/>
    <mergeCell ref="H763:H764"/>
    <mergeCell ref="H765:H766"/>
    <mergeCell ref="H767:H768"/>
    <mergeCell ref="H769:H770"/>
    <mergeCell ref="AZ13:AZ16"/>
    <mergeCell ref="BA13:BA16"/>
    <mergeCell ref="BB13:BB16"/>
    <mergeCell ref="AY17:AY20"/>
    <mergeCell ref="AZ17:AZ20"/>
    <mergeCell ref="BA17:BA20"/>
    <mergeCell ref="BB17:BB20"/>
    <mergeCell ref="AY13:AY16"/>
    <mergeCell ref="AY21:AY24"/>
    <mergeCell ref="AY32:AY35"/>
    <mergeCell ref="AY43:AY46"/>
    <mergeCell ref="AY51:AY54"/>
    <mergeCell ref="AY62:AY65"/>
    <mergeCell ref="AY73:AY76"/>
    <mergeCell ref="AZ21:AZ24"/>
    <mergeCell ref="BA21:BA24"/>
    <mergeCell ref="BB21:BB24"/>
    <mergeCell ref="AY28:AY31"/>
    <mergeCell ref="AZ28:AZ31"/>
    <mergeCell ref="BA28:BA31"/>
    <mergeCell ref="H741:H742"/>
    <mergeCell ref="H743:H744"/>
    <mergeCell ref="H748:H749"/>
    <mergeCell ref="H750:H751"/>
    <mergeCell ref="H752:H753"/>
    <mergeCell ref="H754:H755"/>
    <mergeCell ref="H726:H727"/>
    <mergeCell ref="H728:H729"/>
    <mergeCell ref="H733:H734"/>
    <mergeCell ref="H735:H736"/>
    <mergeCell ref="H737:H738"/>
    <mergeCell ref="H739:H740"/>
    <mergeCell ref="H711:H712"/>
    <mergeCell ref="H713:H714"/>
    <mergeCell ref="H718:H719"/>
    <mergeCell ref="H720:H721"/>
    <mergeCell ref="H722:H723"/>
    <mergeCell ref="H724:H725"/>
    <mergeCell ref="H696:H697"/>
    <mergeCell ref="H698:H699"/>
    <mergeCell ref="H703:H704"/>
    <mergeCell ref="H705:H706"/>
    <mergeCell ref="H707:H708"/>
    <mergeCell ref="H709:H710"/>
    <mergeCell ref="H666:H667"/>
    <mergeCell ref="H668:H669"/>
    <mergeCell ref="H673:H674"/>
    <mergeCell ref="H675:H676"/>
    <mergeCell ref="H677:H678"/>
    <mergeCell ref="H679:H680"/>
    <mergeCell ref="H647:H648"/>
    <mergeCell ref="H649:H650"/>
    <mergeCell ref="H651:H652"/>
    <mergeCell ref="H653:H654"/>
    <mergeCell ref="H658:H659"/>
    <mergeCell ref="H660:H661"/>
    <mergeCell ref="H688:H689"/>
    <mergeCell ref="H690:H691"/>
    <mergeCell ref="H692:H693"/>
    <mergeCell ref="H694:H695"/>
    <mergeCell ref="H662:H663"/>
    <mergeCell ref="H664:H665"/>
    <mergeCell ref="H576:H577"/>
    <mergeCell ref="H578:H579"/>
    <mergeCell ref="H583:H584"/>
    <mergeCell ref="H585:H586"/>
    <mergeCell ref="H557:H558"/>
    <mergeCell ref="H559:H560"/>
    <mergeCell ref="H561:H562"/>
    <mergeCell ref="H563:H564"/>
    <mergeCell ref="H568:H569"/>
    <mergeCell ref="H570:H571"/>
    <mergeCell ref="H512:H513"/>
    <mergeCell ref="H514:H515"/>
    <mergeCell ref="H516:H517"/>
    <mergeCell ref="H518:H519"/>
    <mergeCell ref="H523:H524"/>
    <mergeCell ref="H544:H545"/>
    <mergeCell ref="H542:H543"/>
    <mergeCell ref="H525:H526"/>
    <mergeCell ref="H527:H528"/>
    <mergeCell ref="H529:H530"/>
    <mergeCell ref="H501:H502"/>
    <mergeCell ref="H503:H504"/>
    <mergeCell ref="H508:H509"/>
    <mergeCell ref="H510:H511"/>
    <mergeCell ref="H443:H444"/>
    <mergeCell ref="H448:H449"/>
    <mergeCell ref="H482:H483"/>
    <mergeCell ref="H484:H485"/>
    <mergeCell ref="H486:H487"/>
    <mergeCell ref="H488:H489"/>
    <mergeCell ref="H428:H429"/>
    <mergeCell ref="H433:H434"/>
    <mergeCell ref="H435:H436"/>
    <mergeCell ref="H437:H438"/>
    <mergeCell ref="H439:H440"/>
    <mergeCell ref="H441:H442"/>
    <mergeCell ref="H572:H573"/>
    <mergeCell ref="H478:H479"/>
    <mergeCell ref="H480:H481"/>
    <mergeCell ref="H418:H419"/>
    <mergeCell ref="H420:H421"/>
    <mergeCell ref="H422:H423"/>
    <mergeCell ref="H424:H425"/>
    <mergeCell ref="H426:H427"/>
    <mergeCell ref="H407:H408"/>
    <mergeCell ref="H409:H410"/>
    <mergeCell ref="H411:H412"/>
    <mergeCell ref="H392:H393"/>
    <mergeCell ref="H394:H395"/>
    <mergeCell ref="H396:H397"/>
    <mergeCell ref="H398:H399"/>
    <mergeCell ref="H377:H378"/>
    <mergeCell ref="H379:H380"/>
    <mergeCell ref="H381:H382"/>
    <mergeCell ref="H383:H384"/>
    <mergeCell ref="H388:H389"/>
    <mergeCell ref="H390:H391"/>
    <mergeCell ref="H366:H367"/>
    <mergeCell ref="H368:H369"/>
    <mergeCell ref="H373:H374"/>
    <mergeCell ref="H375:H376"/>
    <mergeCell ref="H347:H348"/>
    <mergeCell ref="H349:H350"/>
    <mergeCell ref="H351:H352"/>
    <mergeCell ref="H353:H354"/>
    <mergeCell ref="H358:H359"/>
    <mergeCell ref="H360:H361"/>
    <mergeCell ref="H332:H333"/>
    <mergeCell ref="H334:H335"/>
    <mergeCell ref="H336:H337"/>
    <mergeCell ref="H338:H339"/>
    <mergeCell ref="H343:H344"/>
    <mergeCell ref="H345:H346"/>
    <mergeCell ref="H413:H414"/>
    <mergeCell ref="H231:H232"/>
    <mergeCell ref="H201:H202"/>
    <mergeCell ref="H203:H204"/>
    <mergeCell ref="H208:H209"/>
    <mergeCell ref="H210:H211"/>
    <mergeCell ref="H212:H213"/>
    <mergeCell ref="H214:H215"/>
    <mergeCell ref="H313:H314"/>
    <mergeCell ref="H315:H316"/>
    <mergeCell ref="H317:H318"/>
    <mergeCell ref="H319:H320"/>
    <mergeCell ref="H323:H324"/>
    <mergeCell ref="H328:H329"/>
    <mergeCell ref="H263:H264"/>
    <mergeCell ref="H268:H269"/>
    <mergeCell ref="H270:H271"/>
    <mergeCell ref="H272:H273"/>
    <mergeCell ref="H306:H307"/>
    <mergeCell ref="H308:H309"/>
    <mergeCell ref="H248:H249"/>
    <mergeCell ref="H253:H254"/>
    <mergeCell ref="H255:H256"/>
    <mergeCell ref="H257:H258"/>
    <mergeCell ref="H259:H260"/>
    <mergeCell ref="H261:H262"/>
    <mergeCell ref="H276:H277"/>
    <mergeCell ref="H278:H279"/>
    <mergeCell ref="H90:H91"/>
    <mergeCell ref="H92:H93"/>
    <mergeCell ref="H94:H95"/>
    <mergeCell ref="H186:H187"/>
    <mergeCell ref="H188:H189"/>
    <mergeCell ref="H193:H194"/>
    <mergeCell ref="H195:H196"/>
    <mergeCell ref="H197:H198"/>
    <mergeCell ref="H199:H200"/>
    <mergeCell ref="H171:H172"/>
    <mergeCell ref="H173:H174"/>
    <mergeCell ref="H178:H179"/>
    <mergeCell ref="H180:H181"/>
    <mergeCell ref="H182:H183"/>
    <mergeCell ref="H184:H185"/>
    <mergeCell ref="H141:H142"/>
    <mergeCell ref="H143:H144"/>
    <mergeCell ref="H148:H149"/>
    <mergeCell ref="H150:H151"/>
    <mergeCell ref="H167:H168"/>
    <mergeCell ref="H169:H170"/>
    <mergeCell ref="H47:H48"/>
    <mergeCell ref="H49:H50"/>
    <mergeCell ref="E521:G521"/>
    <mergeCell ref="E536:G536"/>
    <mergeCell ref="E551:G551"/>
    <mergeCell ref="E566:G566"/>
    <mergeCell ref="H58:H59"/>
    <mergeCell ref="H60:H61"/>
    <mergeCell ref="H62:H63"/>
    <mergeCell ref="H64:H65"/>
    <mergeCell ref="H32:H33"/>
    <mergeCell ref="H34:H35"/>
    <mergeCell ref="H36:H37"/>
    <mergeCell ref="H38:H39"/>
    <mergeCell ref="H43:H44"/>
    <mergeCell ref="H45:H46"/>
    <mergeCell ref="E431:G431"/>
    <mergeCell ref="E446:G446"/>
    <mergeCell ref="E356:G356"/>
    <mergeCell ref="E371:G371"/>
    <mergeCell ref="E386:G386"/>
    <mergeCell ref="E491:G491"/>
    <mergeCell ref="E506:G506"/>
    <mergeCell ref="E221:G221"/>
    <mergeCell ref="E251:G251"/>
    <mergeCell ref="H274:H275"/>
    <mergeCell ref="H126:H127"/>
    <mergeCell ref="H128:H129"/>
    <mergeCell ref="H133:H134"/>
    <mergeCell ref="H135:H136"/>
    <mergeCell ref="H137:H138"/>
    <mergeCell ref="H139:H140"/>
    <mergeCell ref="G7:M7"/>
    <mergeCell ref="G8:M8"/>
    <mergeCell ref="H13:H14"/>
    <mergeCell ref="H15:H16"/>
    <mergeCell ref="H28:H29"/>
    <mergeCell ref="H30:H31"/>
    <mergeCell ref="E836:G836"/>
    <mergeCell ref="E851:G851"/>
    <mergeCell ref="E866:G866"/>
    <mergeCell ref="E881:G881"/>
    <mergeCell ref="E896:G896"/>
    <mergeCell ref="E911:G911"/>
    <mergeCell ref="E776:G776"/>
    <mergeCell ref="E791:G791"/>
    <mergeCell ref="E806:G806"/>
    <mergeCell ref="E761:G761"/>
    <mergeCell ref="E716:G716"/>
    <mergeCell ref="E731:G731"/>
    <mergeCell ref="E746:G746"/>
    <mergeCell ref="E671:G671"/>
    <mergeCell ref="E686:G686"/>
    <mergeCell ref="E701:G701"/>
    <mergeCell ref="E266:G266"/>
    <mergeCell ref="E281:G281"/>
    <mergeCell ref="E296:G296"/>
    <mergeCell ref="E311:G311"/>
    <mergeCell ref="E326:G326"/>
    <mergeCell ref="E341:G341"/>
    <mergeCell ref="E476:G476"/>
    <mergeCell ref="E641:G641"/>
    <mergeCell ref="E401:G401"/>
    <mergeCell ref="E416:G416"/>
    <mergeCell ref="E56:G56"/>
    <mergeCell ref="E71:G71"/>
    <mergeCell ref="E86:G86"/>
    <mergeCell ref="E101:G101"/>
    <mergeCell ref="E116:G116"/>
    <mergeCell ref="X925:Y925"/>
    <mergeCell ref="Z925:AA925"/>
    <mergeCell ref="AB925:AC925"/>
    <mergeCell ref="E926:G926"/>
    <mergeCell ref="L925:M925"/>
    <mergeCell ref="N925:O925"/>
    <mergeCell ref="P925:Q925"/>
    <mergeCell ref="R925:S925"/>
    <mergeCell ref="T925:U925"/>
    <mergeCell ref="V925:W925"/>
    <mergeCell ref="X910:Y910"/>
    <mergeCell ref="Z910:AA910"/>
    <mergeCell ref="H66:H67"/>
    <mergeCell ref="H68:H69"/>
    <mergeCell ref="H73:H74"/>
    <mergeCell ref="H75:H76"/>
    <mergeCell ref="H77:H78"/>
    <mergeCell ref="H79:H80"/>
    <mergeCell ref="H111:H112"/>
    <mergeCell ref="H113:H114"/>
    <mergeCell ref="H118:H119"/>
    <mergeCell ref="H120:H121"/>
    <mergeCell ref="H122:H123"/>
    <mergeCell ref="H124:H125"/>
    <mergeCell ref="H81:H82"/>
    <mergeCell ref="H83:H84"/>
    <mergeCell ref="H88:H89"/>
    <mergeCell ref="AX951:AX954"/>
    <mergeCell ref="C951:C954"/>
    <mergeCell ref="I951:I954"/>
    <mergeCell ref="J951:J954"/>
    <mergeCell ref="K951:K954"/>
    <mergeCell ref="AF951:AF954"/>
    <mergeCell ref="AG951:AG954"/>
    <mergeCell ref="AK951:AK954"/>
    <mergeCell ref="E581:G581"/>
    <mergeCell ref="E596:G596"/>
    <mergeCell ref="E611:G611"/>
    <mergeCell ref="E626:G626"/>
    <mergeCell ref="E131:G131"/>
    <mergeCell ref="E146:G146"/>
    <mergeCell ref="E161:G161"/>
    <mergeCell ref="E176:G176"/>
    <mergeCell ref="E191:G191"/>
    <mergeCell ref="E206:G206"/>
    <mergeCell ref="H947:H948"/>
    <mergeCell ref="H949:H950"/>
    <mergeCell ref="H951:H952"/>
    <mergeCell ref="H953:H954"/>
    <mergeCell ref="AJ951:AJ954"/>
    <mergeCell ref="H233:H234"/>
    <mergeCell ref="H238:H239"/>
    <mergeCell ref="H240:H241"/>
    <mergeCell ref="H242:H243"/>
    <mergeCell ref="H244:H245"/>
    <mergeCell ref="H246:H247"/>
    <mergeCell ref="H216:H217"/>
    <mergeCell ref="H218:H219"/>
    <mergeCell ref="H223:H224"/>
    <mergeCell ref="AL947:AL950"/>
    <mergeCell ref="AR943:AR946"/>
    <mergeCell ref="AS943:AS946"/>
    <mergeCell ref="AT943:AT946"/>
    <mergeCell ref="AU943:AU946"/>
    <mergeCell ref="AV943:AV946"/>
    <mergeCell ref="AW943:AW946"/>
    <mergeCell ref="AL943:AL946"/>
    <mergeCell ref="AM943:AM946"/>
    <mergeCell ref="AN943:AN946"/>
    <mergeCell ref="AO943:AO946"/>
    <mergeCell ref="AL951:AL954"/>
    <mergeCell ref="AM951:AM954"/>
    <mergeCell ref="AN951:AN954"/>
    <mergeCell ref="AO951:AO954"/>
    <mergeCell ref="AU951:AU954"/>
    <mergeCell ref="AP951:AP954"/>
    <mergeCell ref="AQ951:AQ954"/>
    <mergeCell ref="AR951:AR954"/>
    <mergeCell ref="AS951:AS954"/>
    <mergeCell ref="AT951:AT954"/>
    <mergeCell ref="AV951:AV954"/>
    <mergeCell ref="AW951:AW954"/>
    <mergeCell ref="C943:C946"/>
    <mergeCell ref="I943:I946"/>
    <mergeCell ref="J943:J946"/>
    <mergeCell ref="K943:K946"/>
    <mergeCell ref="E941:G941"/>
    <mergeCell ref="L940:M940"/>
    <mergeCell ref="N940:O940"/>
    <mergeCell ref="P940:Q940"/>
    <mergeCell ref="R940:S940"/>
    <mergeCell ref="T940:U940"/>
    <mergeCell ref="V940:W940"/>
    <mergeCell ref="AS947:AS950"/>
    <mergeCell ref="AT947:AT950"/>
    <mergeCell ref="AU947:AU950"/>
    <mergeCell ref="AV947:AV950"/>
    <mergeCell ref="AW947:AW950"/>
    <mergeCell ref="AX947:AX950"/>
    <mergeCell ref="AM947:AM950"/>
    <mergeCell ref="AN947:AN950"/>
    <mergeCell ref="AO947:AO950"/>
    <mergeCell ref="AP947:AP950"/>
    <mergeCell ref="AQ947:AQ950"/>
    <mergeCell ref="AR947:AR950"/>
    <mergeCell ref="AX943:AX946"/>
    <mergeCell ref="C947:C950"/>
    <mergeCell ref="I947:I950"/>
    <mergeCell ref="J947:J950"/>
    <mergeCell ref="K947:K950"/>
    <mergeCell ref="AF947:AF950"/>
    <mergeCell ref="AG947:AG950"/>
    <mergeCell ref="AJ947:AJ950"/>
    <mergeCell ref="AK947:AK950"/>
    <mergeCell ref="AQ936:AQ939"/>
    <mergeCell ref="AR936:AR939"/>
    <mergeCell ref="AS936:AS939"/>
    <mergeCell ref="AT936:AT939"/>
    <mergeCell ref="AM936:AM939"/>
    <mergeCell ref="AN936:AN939"/>
    <mergeCell ref="AO936:AO939"/>
    <mergeCell ref="AP943:AP946"/>
    <mergeCell ref="AQ943:AQ946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J928:J931"/>
    <mergeCell ref="K928:K931"/>
    <mergeCell ref="C936:C939"/>
    <mergeCell ref="I936:I939"/>
    <mergeCell ref="J936:J939"/>
    <mergeCell ref="K936:K939"/>
    <mergeCell ref="AF936:AF939"/>
    <mergeCell ref="AG936:AG939"/>
    <mergeCell ref="AS932:AS935"/>
    <mergeCell ref="AT932:AT935"/>
    <mergeCell ref="AU932:AU935"/>
    <mergeCell ref="AV932:AV935"/>
    <mergeCell ref="AW932:AW935"/>
    <mergeCell ref="AX932:AX935"/>
    <mergeCell ref="AM932:AM935"/>
    <mergeCell ref="AN932:AN935"/>
    <mergeCell ref="AO932:AO935"/>
    <mergeCell ref="AP932:AP935"/>
    <mergeCell ref="AQ932:AQ935"/>
    <mergeCell ref="AR932:AR935"/>
    <mergeCell ref="AV936:AV939"/>
    <mergeCell ref="AW936:AW939"/>
    <mergeCell ref="AU936:AU939"/>
    <mergeCell ref="AJ936:AJ939"/>
    <mergeCell ref="AK936:AK939"/>
    <mergeCell ref="AL936:AL939"/>
    <mergeCell ref="AX936:AX939"/>
    <mergeCell ref="H932:H933"/>
    <mergeCell ref="H934:H935"/>
    <mergeCell ref="H936:H937"/>
    <mergeCell ref="H938:H939"/>
    <mergeCell ref="AP936:AP939"/>
    <mergeCell ref="AN921:AN924"/>
    <mergeCell ref="AO921:AO924"/>
    <mergeCell ref="AX928:AX931"/>
    <mergeCell ref="C932:C935"/>
    <mergeCell ref="I932:I935"/>
    <mergeCell ref="J932:J935"/>
    <mergeCell ref="K932:K935"/>
    <mergeCell ref="AF932:AF935"/>
    <mergeCell ref="AG932:AG935"/>
    <mergeCell ref="AJ932:AJ935"/>
    <mergeCell ref="AK932:AK935"/>
    <mergeCell ref="AL932:AL935"/>
    <mergeCell ref="AR928:AR931"/>
    <mergeCell ref="AS928:AS931"/>
    <mergeCell ref="AT928:AT931"/>
    <mergeCell ref="AU928:AU931"/>
    <mergeCell ref="AV928:AV931"/>
    <mergeCell ref="AW928:AW931"/>
    <mergeCell ref="AL928:AL931"/>
    <mergeCell ref="AM928:AM931"/>
    <mergeCell ref="AN928:AN931"/>
    <mergeCell ref="AO928:AO931"/>
    <mergeCell ref="AP928:AP931"/>
    <mergeCell ref="AQ928:AQ931"/>
    <mergeCell ref="AF928:AF931"/>
    <mergeCell ref="AG928:AG931"/>
    <mergeCell ref="AJ928:AJ931"/>
    <mergeCell ref="AK928:AK931"/>
    <mergeCell ref="H928:H929"/>
    <mergeCell ref="H930:H931"/>
    <mergeCell ref="C928:C931"/>
    <mergeCell ref="I928:I931"/>
    <mergeCell ref="C921:C924"/>
    <mergeCell ref="I921:I924"/>
    <mergeCell ref="J921:J924"/>
    <mergeCell ref="K921:K924"/>
    <mergeCell ref="AF921:AF924"/>
    <mergeCell ref="AG921:AG924"/>
    <mergeCell ref="AS917:AS920"/>
    <mergeCell ref="AT917:AT920"/>
    <mergeCell ref="AU917:AU920"/>
    <mergeCell ref="AV917:AV920"/>
    <mergeCell ref="AW917:AW920"/>
    <mergeCell ref="AX917:AX920"/>
    <mergeCell ref="AM917:AM920"/>
    <mergeCell ref="AN917:AN920"/>
    <mergeCell ref="AO917:AO920"/>
    <mergeCell ref="AP917:AP920"/>
    <mergeCell ref="AQ917:AQ920"/>
    <mergeCell ref="AR917:AR920"/>
    <mergeCell ref="AV921:AV924"/>
    <mergeCell ref="AW921:AW924"/>
    <mergeCell ref="AU921:AU924"/>
    <mergeCell ref="AJ921:AJ924"/>
    <mergeCell ref="AK921:AK924"/>
    <mergeCell ref="AL921:AL924"/>
    <mergeCell ref="AX921:AX924"/>
    <mergeCell ref="H917:H918"/>
    <mergeCell ref="H919:H920"/>
    <mergeCell ref="H921:H922"/>
    <mergeCell ref="H923:H924"/>
    <mergeCell ref="AP921:AP924"/>
    <mergeCell ref="AQ921:AQ924"/>
    <mergeCell ref="AR921:AR924"/>
    <mergeCell ref="C917:C920"/>
    <mergeCell ref="I917:I920"/>
    <mergeCell ref="J917:J920"/>
    <mergeCell ref="K917:K920"/>
    <mergeCell ref="AF917:AF920"/>
    <mergeCell ref="AG917:AG920"/>
    <mergeCell ref="AJ917:AJ920"/>
    <mergeCell ref="AK917:AK920"/>
    <mergeCell ref="AL917:AL920"/>
    <mergeCell ref="AR913:AR916"/>
    <mergeCell ref="AS913:AS916"/>
    <mergeCell ref="AT913:AT916"/>
    <mergeCell ref="AU913:AU916"/>
    <mergeCell ref="AV913:AV916"/>
    <mergeCell ref="AW913:AW916"/>
    <mergeCell ref="AL913:AL916"/>
    <mergeCell ref="AM913:AM916"/>
    <mergeCell ref="AN913:AN916"/>
    <mergeCell ref="AO913:AO916"/>
    <mergeCell ref="AP913:AP916"/>
    <mergeCell ref="AQ913:AQ916"/>
    <mergeCell ref="AF913:AF916"/>
    <mergeCell ref="AG913:AG916"/>
    <mergeCell ref="AJ913:AJ916"/>
    <mergeCell ref="AK913:AK916"/>
    <mergeCell ref="H913:H914"/>
    <mergeCell ref="H915:H916"/>
    <mergeCell ref="C913:C916"/>
    <mergeCell ref="I913:I916"/>
    <mergeCell ref="J913:J916"/>
    <mergeCell ref="K913:K916"/>
    <mergeCell ref="L910:M910"/>
    <mergeCell ref="N910:O910"/>
    <mergeCell ref="P910:Q910"/>
    <mergeCell ref="R910:S910"/>
    <mergeCell ref="T910:U910"/>
    <mergeCell ref="V910:W910"/>
    <mergeCell ref="AW891:AW894"/>
    <mergeCell ref="AX891:AX894"/>
    <mergeCell ref="H887:H888"/>
    <mergeCell ref="H889:H890"/>
    <mergeCell ref="H891:H892"/>
    <mergeCell ref="H893:H894"/>
    <mergeCell ref="AQ891:AQ894"/>
    <mergeCell ref="AU891:AU894"/>
    <mergeCell ref="AV891:AV894"/>
    <mergeCell ref="AK891:AK894"/>
    <mergeCell ref="AL891:AL894"/>
    <mergeCell ref="AM891:AM894"/>
    <mergeCell ref="AN891:AN894"/>
    <mergeCell ref="AO891:AO894"/>
    <mergeCell ref="AV887:AV890"/>
    <mergeCell ref="AW887:AW890"/>
    <mergeCell ref="AX887:AX890"/>
    <mergeCell ref="Z895:AA895"/>
    <mergeCell ref="AB895:AC895"/>
    <mergeCell ref="T895:U895"/>
    <mergeCell ref="AL902:AL905"/>
    <mergeCell ref="AM902:AM905"/>
    <mergeCell ref="AN902:AN905"/>
    <mergeCell ref="AO902:AO905"/>
    <mergeCell ref="AP902:AP905"/>
    <mergeCell ref="AQ902:AQ905"/>
    <mergeCell ref="C891:C894"/>
    <mergeCell ref="I891:I894"/>
    <mergeCell ref="J891:J894"/>
    <mergeCell ref="K891:K894"/>
    <mergeCell ref="AX913:AX916"/>
    <mergeCell ref="AF891:AF894"/>
    <mergeCell ref="AG891:AG894"/>
    <mergeCell ref="AR891:AR894"/>
    <mergeCell ref="AJ891:AJ894"/>
    <mergeCell ref="AP887:AP890"/>
    <mergeCell ref="AQ887:AQ890"/>
    <mergeCell ref="AR887:AR890"/>
    <mergeCell ref="AS887:AS890"/>
    <mergeCell ref="AT887:AT890"/>
    <mergeCell ref="AP891:AP894"/>
    <mergeCell ref="AS891:AS894"/>
    <mergeCell ref="AT891:AT894"/>
    <mergeCell ref="AU887:AU890"/>
    <mergeCell ref="AJ887:AJ890"/>
    <mergeCell ref="AK887:AK890"/>
    <mergeCell ref="AL887:AL890"/>
    <mergeCell ref="AM887:AM890"/>
    <mergeCell ref="AN887:AN890"/>
    <mergeCell ref="AO887:AO890"/>
    <mergeCell ref="C887:C890"/>
    <mergeCell ref="I887:I890"/>
    <mergeCell ref="J887:J890"/>
    <mergeCell ref="K887:K890"/>
    <mergeCell ref="AF887:AF890"/>
    <mergeCell ref="AG887:AG890"/>
    <mergeCell ref="V895:W895"/>
    <mergeCell ref="X895:Y895"/>
    <mergeCell ref="AS883:AS886"/>
    <mergeCell ref="AT883:AT886"/>
    <mergeCell ref="AU883:AU886"/>
    <mergeCell ref="AV883:AV886"/>
    <mergeCell ref="AW883:AW886"/>
    <mergeCell ref="AX883:AX886"/>
    <mergeCell ref="AM883:AM886"/>
    <mergeCell ref="AN883:AN886"/>
    <mergeCell ref="AO883:AO886"/>
    <mergeCell ref="AP883:AP886"/>
    <mergeCell ref="AQ883:AQ886"/>
    <mergeCell ref="AR883:AR886"/>
    <mergeCell ref="AF883:AF886"/>
    <mergeCell ref="AG883:AG886"/>
    <mergeCell ref="AJ883:AJ886"/>
    <mergeCell ref="AK883:AK886"/>
    <mergeCell ref="H885:H886"/>
    <mergeCell ref="AL883:AL886"/>
    <mergeCell ref="H883:H884"/>
    <mergeCell ref="Z880:AA880"/>
    <mergeCell ref="AB880:AC880"/>
    <mergeCell ref="C883:C886"/>
    <mergeCell ref="I883:I886"/>
    <mergeCell ref="J883:J886"/>
    <mergeCell ref="K883:K886"/>
    <mergeCell ref="AV876:AV879"/>
    <mergeCell ref="AW876:AW879"/>
    <mergeCell ref="AX876:AX879"/>
    <mergeCell ref="L880:M880"/>
    <mergeCell ref="N880:O880"/>
    <mergeCell ref="P880:Q880"/>
    <mergeCell ref="R880:S880"/>
    <mergeCell ref="T880:U880"/>
    <mergeCell ref="V880:W880"/>
    <mergeCell ref="X880:Y880"/>
    <mergeCell ref="AP876:AP879"/>
    <mergeCell ref="AQ876:AQ879"/>
    <mergeCell ref="AR876:AR879"/>
    <mergeCell ref="AS876:AS879"/>
    <mergeCell ref="AT876:AT879"/>
    <mergeCell ref="AU876:AU879"/>
    <mergeCell ref="AJ876:AJ879"/>
    <mergeCell ref="AK876:AK879"/>
    <mergeCell ref="AL876:AL879"/>
    <mergeCell ref="AM876:AM879"/>
    <mergeCell ref="AN876:AN879"/>
    <mergeCell ref="AO876:AO879"/>
    <mergeCell ref="H876:H877"/>
    <mergeCell ref="H878:H879"/>
    <mergeCell ref="C876:C879"/>
    <mergeCell ref="I876:I879"/>
    <mergeCell ref="J876:J879"/>
    <mergeCell ref="K876:K879"/>
    <mergeCell ref="AF876:AF879"/>
    <mergeCell ref="AG876:AG879"/>
    <mergeCell ref="AO872:AO875"/>
    <mergeCell ref="AP872:AP875"/>
    <mergeCell ref="AQ872:AQ875"/>
    <mergeCell ref="AR872:AR875"/>
    <mergeCell ref="AS872:AS875"/>
    <mergeCell ref="AT872:AT875"/>
    <mergeCell ref="AG872:AG875"/>
    <mergeCell ref="AJ872:AJ875"/>
    <mergeCell ref="AK872:AK875"/>
    <mergeCell ref="AL872:AL875"/>
    <mergeCell ref="AM872:AM875"/>
    <mergeCell ref="AN872:AN875"/>
    <mergeCell ref="H872:H873"/>
    <mergeCell ref="H874:H875"/>
    <mergeCell ref="AX868:AX871"/>
    <mergeCell ref="C872:C875"/>
    <mergeCell ref="I872:I875"/>
    <mergeCell ref="J872:J875"/>
    <mergeCell ref="K872:K875"/>
    <mergeCell ref="AF872:AF875"/>
    <mergeCell ref="AN868:AN871"/>
    <mergeCell ref="AO868:AO871"/>
    <mergeCell ref="AP868:AP871"/>
    <mergeCell ref="AQ868:AQ871"/>
    <mergeCell ref="AR868:AR871"/>
    <mergeCell ref="AS868:AS871"/>
    <mergeCell ref="AF868:AF871"/>
    <mergeCell ref="AG868:AG871"/>
    <mergeCell ref="AJ868:AJ871"/>
    <mergeCell ref="AK868:AK871"/>
    <mergeCell ref="AL868:AL871"/>
    <mergeCell ref="AM868:AM871"/>
    <mergeCell ref="AU872:AU875"/>
    <mergeCell ref="AV872:AV875"/>
    <mergeCell ref="AW872:AW875"/>
    <mergeCell ref="AX872:AX875"/>
    <mergeCell ref="H868:H869"/>
    <mergeCell ref="H870:H871"/>
    <mergeCell ref="Z865:AA865"/>
    <mergeCell ref="AB865:AC865"/>
    <mergeCell ref="C868:C871"/>
    <mergeCell ref="I868:I871"/>
    <mergeCell ref="J868:J871"/>
    <mergeCell ref="K868:K871"/>
    <mergeCell ref="AV861:AV864"/>
    <mergeCell ref="AW861:AW864"/>
    <mergeCell ref="AX861:AX864"/>
    <mergeCell ref="L865:M865"/>
    <mergeCell ref="N865:O865"/>
    <mergeCell ref="P865:Q865"/>
    <mergeCell ref="R865:S865"/>
    <mergeCell ref="T865:U865"/>
    <mergeCell ref="V865:W865"/>
    <mergeCell ref="X865:Y865"/>
    <mergeCell ref="AP861:AP864"/>
    <mergeCell ref="AQ861:AQ864"/>
    <mergeCell ref="AR861:AR864"/>
    <mergeCell ref="AS861:AS864"/>
    <mergeCell ref="AT861:AT864"/>
    <mergeCell ref="AU861:AU864"/>
    <mergeCell ref="AJ861:AJ864"/>
    <mergeCell ref="AK861:AK864"/>
    <mergeCell ref="AL861:AL864"/>
    <mergeCell ref="AM861:AM864"/>
    <mergeCell ref="AN861:AN864"/>
    <mergeCell ref="AO861:AO864"/>
    <mergeCell ref="AT868:AT871"/>
    <mergeCell ref="AU868:AU871"/>
    <mergeCell ref="AV868:AV871"/>
    <mergeCell ref="AW868:AW871"/>
    <mergeCell ref="H838:H839"/>
    <mergeCell ref="H840:H841"/>
    <mergeCell ref="AF838:AF841"/>
    <mergeCell ref="AG838:AG841"/>
    <mergeCell ref="AW838:AW841"/>
    <mergeCell ref="AX838:AX841"/>
    <mergeCell ref="C861:C864"/>
    <mergeCell ref="I861:I864"/>
    <mergeCell ref="J861:J864"/>
    <mergeCell ref="K861:K864"/>
    <mergeCell ref="AF861:AF864"/>
    <mergeCell ref="AG861:AG864"/>
    <mergeCell ref="AO857:AO860"/>
    <mergeCell ref="AP857:AP860"/>
    <mergeCell ref="AQ857:AQ860"/>
    <mergeCell ref="AR857:AR860"/>
    <mergeCell ref="AS857:AS860"/>
    <mergeCell ref="AT857:AT860"/>
    <mergeCell ref="AG857:AG860"/>
    <mergeCell ref="AJ857:AJ860"/>
    <mergeCell ref="AK857:AK860"/>
    <mergeCell ref="AL857:AL860"/>
    <mergeCell ref="AM857:AM860"/>
    <mergeCell ref="AN857:AN860"/>
    <mergeCell ref="H861:H862"/>
    <mergeCell ref="H863:H864"/>
    <mergeCell ref="AR827:AR830"/>
    <mergeCell ref="AS827:AS830"/>
    <mergeCell ref="AT827:AT830"/>
    <mergeCell ref="I831:I834"/>
    <mergeCell ref="AP831:AP834"/>
    <mergeCell ref="AS831:AS834"/>
    <mergeCell ref="AT831:AT834"/>
    <mergeCell ref="AV853:AV856"/>
    <mergeCell ref="AW853:AW856"/>
    <mergeCell ref="AX853:AX856"/>
    <mergeCell ref="C857:C860"/>
    <mergeCell ref="I857:I860"/>
    <mergeCell ref="J857:J860"/>
    <mergeCell ref="K857:K860"/>
    <mergeCell ref="AF857:AF860"/>
    <mergeCell ref="AN853:AN856"/>
    <mergeCell ref="AO853:AO856"/>
    <mergeCell ref="AP853:AP856"/>
    <mergeCell ref="AQ853:AQ856"/>
    <mergeCell ref="AR853:AR856"/>
    <mergeCell ref="AS853:AS856"/>
    <mergeCell ref="AF853:AF856"/>
    <mergeCell ref="AG853:AG856"/>
    <mergeCell ref="AJ853:AJ856"/>
    <mergeCell ref="AK853:AK856"/>
    <mergeCell ref="AL853:AL856"/>
    <mergeCell ref="AM853:AM856"/>
    <mergeCell ref="AU857:AU860"/>
    <mergeCell ref="AV857:AV860"/>
    <mergeCell ref="AW857:AW860"/>
    <mergeCell ref="AX857:AX860"/>
    <mergeCell ref="C831:C834"/>
    <mergeCell ref="AJ827:AJ830"/>
    <mergeCell ref="AK827:AK830"/>
    <mergeCell ref="AL827:AL830"/>
    <mergeCell ref="AM827:AM830"/>
    <mergeCell ref="AN827:AN830"/>
    <mergeCell ref="AO827:AO830"/>
    <mergeCell ref="C823:C826"/>
    <mergeCell ref="AW831:AW834"/>
    <mergeCell ref="AX831:AX834"/>
    <mergeCell ref="H827:H828"/>
    <mergeCell ref="H829:H830"/>
    <mergeCell ref="H831:H832"/>
    <mergeCell ref="H833:H834"/>
    <mergeCell ref="AQ831:AQ834"/>
    <mergeCell ref="AU831:AU834"/>
    <mergeCell ref="AV831:AV834"/>
    <mergeCell ref="AK831:AK834"/>
    <mergeCell ref="AL831:AL834"/>
    <mergeCell ref="AM831:AM834"/>
    <mergeCell ref="AN831:AN834"/>
    <mergeCell ref="AO831:AO834"/>
    <mergeCell ref="AV827:AV830"/>
    <mergeCell ref="AW827:AW830"/>
    <mergeCell ref="AX827:AX830"/>
    <mergeCell ref="J831:J834"/>
    <mergeCell ref="K831:K834"/>
    <mergeCell ref="AF831:AF834"/>
    <mergeCell ref="AG831:AG834"/>
    <mergeCell ref="AR831:AR834"/>
    <mergeCell ref="AJ831:AJ834"/>
    <mergeCell ref="AP827:AP830"/>
    <mergeCell ref="AQ827:AQ830"/>
    <mergeCell ref="C827:C830"/>
    <mergeCell ref="I827:I830"/>
    <mergeCell ref="J827:J830"/>
    <mergeCell ref="K827:K830"/>
    <mergeCell ref="AF827:AF830"/>
    <mergeCell ref="AG827:AG830"/>
    <mergeCell ref="AS823:AS826"/>
    <mergeCell ref="AT823:AT826"/>
    <mergeCell ref="X820:Y820"/>
    <mergeCell ref="Z820:AA820"/>
    <mergeCell ref="AB820:AC820"/>
    <mergeCell ref="I823:I826"/>
    <mergeCell ref="J823:J826"/>
    <mergeCell ref="K823:K826"/>
    <mergeCell ref="E821:G821"/>
    <mergeCell ref="L820:M820"/>
    <mergeCell ref="N820:O820"/>
    <mergeCell ref="P820:Q820"/>
    <mergeCell ref="R820:S820"/>
    <mergeCell ref="T820:U820"/>
    <mergeCell ref="V820:W820"/>
    <mergeCell ref="AM823:AM826"/>
    <mergeCell ref="AN823:AN826"/>
    <mergeCell ref="AO823:AO826"/>
    <mergeCell ref="AP823:AP826"/>
    <mergeCell ref="AQ823:AQ826"/>
    <mergeCell ref="AR823:AR826"/>
    <mergeCell ref="AF823:AF826"/>
    <mergeCell ref="AG823:AG826"/>
    <mergeCell ref="AJ823:AJ826"/>
    <mergeCell ref="AK823:AK826"/>
    <mergeCell ref="H825:H826"/>
    <mergeCell ref="H818:H819"/>
    <mergeCell ref="AU823:AU826"/>
    <mergeCell ref="C812:C815"/>
    <mergeCell ref="I812:I815"/>
    <mergeCell ref="J812:J815"/>
    <mergeCell ref="K812:K815"/>
    <mergeCell ref="AF812:AF815"/>
    <mergeCell ref="AG812:AG815"/>
    <mergeCell ref="AJ812:AJ815"/>
    <mergeCell ref="AP816:AP819"/>
    <mergeCell ref="AQ816:AQ819"/>
    <mergeCell ref="AJ816:AJ819"/>
    <mergeCell ref="AK816:AK819"/>
    <mergeCell ref="AL816:AL819"/>
    <mergeCell ref="AM816:AM819"/>
    <mergeCell ref="AN816:AN819"/>
    <mergeCell ref="AO816:AO819"/>
    <mergeCell ref="AU812:AU815"/>
    <mergeCell ref="C816:C819"/>
    <mergeCell ref="AL823:AL826"/>
    <mergeCell ref="H823:H824"/>
    <mergeCell ref="I816:I819"/>
    <mergeCell ref="J816:J819"/>
    <mergeCell ref="K816:K819"/>
    <mergeCell ref="AF816:AF819"/>
    <mergeCell ref="AG816:AG819"/>
    <mergeCell ref="AQ812:AQ815"/>
    <mergeCell ref="AR812:AR815"/>
    <mergeCell ref="AS812:AS815"/>
    <mergeCell ref="AT812:AT815"/>
    <mergeCell ref="L805:M805"/>
    <mergeCell ref="N805:O805"/>
    <mergeCell ref="P805:Q805"/>
    <mergeCell ref="R805:S805"/>
    <mergeCell ref="T805:U805"/>
    <mergeCell ref="V805:W805"/>
    <mergeCell ref="AK812:AK815"/>
    <mergeCell ref="AL812:AL815"/>
    <mergeCell ref="AM812:AM815"/>
    <mergeCell ref="AN812:AN815"/>
    <mergeCell ref="AO812:AO815"/>
    <mergeCell ref="AP812:AP815"/>
    <mergeCell ref="AR816:AR819"/>
    <mergeCell ref="AS816:AS819"/>
    <mergeCell ref="AT816:AT819"/>
    <mergeCell ref="H803:H804"/>
    <mergeCell ref="I797:I800"/>
    <mergeCell ref="H793:H794"/>
    <mergeCell ref="H795:H796"/>
    <mergeCell ref="H797:H798"/>
    <mergeCell ref="H799:H800"/>
    <mergeCell ref="AX816:AX819"/>
    <mergeCell ref="AW812:AW815"/>
    <mergeCell ref="AX812:AX815"/>
    <mergeCell ref="AP801:AP804"/>
    <mergeCell ref="AQ801:AQ804"/>
    <mergeCell ref="AR801:AR804"/>
    <mergeCell ref="AS801:AS804"/>
    <mergeCell ref="AS808:AS811"/>
    <mergeCell ref="AT808:AT811"/>
    <mergeCell ref="AU808:AU811"/>
    <mergeCell ref="AV808:AV811"/>
    <mergeCell ref="AO808:AO811"/>
    <mergeCell ref="AP808:AP811"/>
    <mergeCell ref="AQ808:AQ811"/>
    <mergeCell ref="AR808:AR811"/>
    <mergeCell ref="AL797:AL800"/>
    <mergeCell ref="X805:Y805"/>
    <mergeCell ref="Z805:AA805"/>
    <mergeCell ref="AB805:AC805"/>
    <mergeCell ref="AL808:AL811"/>
    <mergeCell ref="AM808:AM811"/>
    <mergeCell ref="AN808:AN811"/>
    <mergeCell ref="AJ808:AJ811"/>
    <mergeCell ref="AU793:AU796"/>
    <mergeCell ref="AV793:AV796"/>
    <mergeCell ref="AK808:AK811"/>
    <mergeCell ref="L775:M775"/>
    <mergeCell ref="N775:O775"/>
    <mergeCell ref="P775:Q775"/>
    <mergeCell ref="R775:S775"/>
    <mergeCell ref="T775:U775"/>
    <mergeCell ref="V775:W775"/>
    <mergeCell ref="X775:Y775"/>
    <mergeCell ref="Z775:AA775"/>
    <mergeCell ref="AB775:AC775"/>
    <mergeCell ref="J797:J800"/>
    <mergeCell ref="K797:K800"/>
    <mergeCell ref="AF797:AF800"/>
    <mergeCell ref="AG797:AG800"/>
    <mergeCell ref="AJ797:AJ800"/>
    <mergeCell ref="AK797:AK800"/>
    <mergeCell ref="AP793:AP796"/>
    <mergeCell ref="AQ793:AQ796"/>
    <mergeCell ref="AP786:AP789"/>
    <mergeCell ref="L790:M790"/>
    <mergeCell ref="N790:O790"/>
    <mergeCell ref="P790:Q790"/>
    <mergeCell ref="R790:S790"/>
    <mergeCell ref="T790:U790"/>
    <mergeCell ref="V790:W790"/>
    <mergeCell ref="X790:Y790"/>
    <mergeCell ref="Z790:AA790"/>
    <mergeCell ref="AM797:AM800"/>
    <mergeCell ref="AN797:AN800"/>
    <mergeCell ref="AO797:AO800"/>
    <mergeCell ref="AP797:AP800"/>
    <mergeCell ref="AQ797:AQ800"/>
    <mergeCell ref="AT778:AT781"/>
    <mergeCell ref="AJ793:AJ796"/>
    <mergeCell ref="AK793:AK796"/>
    <mergeCell ref="AL793:AL796"/>
    <mergeCell ref="AM793:AM796"/>
    <mergeCell ref="AN793:AN796"/>
    <mergeCell ref="AO793:AO796"/>
    <mergeCell ref="C793:C796"/>
    <mergeCell ref="I793:I796"/>
    <mergeCell ref="J793:J796"/>
    <mergeCell ref="K793:K796"/>
    <mergeCell ref="AF793:AF796"/>
    <mergeCell ref="AG793:AG796"/>
    <mergeCell ref="C778:C781"/>
    <mergeCell ref="I778:I781"/>
    <mergeCell ref="J778:J781"/>
    <mergeCell ref="K778:K781"/>
    <mergeCell ref="AG782:AG785"/>
    <mergeCell ref="AJ782:AJ785"/>
    <mergeCell ref="AK782:AK785"/>
    <mergeCell ref="AL782:AL785"/>
    <mergeCell ref="AM782:AM785"/>
    <mergeCell ref="AN782:AN785"/>
    <mergeCell ref="AQ786:AQ789"/>
    <mergeCell ref="AR786:AR789"/>
    <mergeCell ref="H786:H787"/>
    <mergeCell ref="H788:H789"/>
    <mergeCell ref="AK786:AK789"/>
    <mergeCell ref="AL786:AL789"/>
    <mergeCell ref="AM786:AM789"/>
    <mergeCell ref="AN786:AN789"/>
    <mergeCell ref="AO786:AO789"/>
    <mergeCell ref="AW778:AW781"/>
    <mergeCell ref="AX778:AX781"/>
    <mergeCell ref="AU782:AU785"/>
    <mergeCell ref="AV782:AV785"/>
    <mergeCell ref="AW782:AW785"/>
    <mergeCell ref="AX782:AX785"/>
    <mergeCell ref="AX771:AX774"/>
    <mergeCell ref="AB790:AC790"/>
    <mergeCell ref="AU786:AU789"/>
    <mergeCell ref="AV786:AV789"/>
    <mergeCell ref="AW786:AW789"/>
    <mergeCell ref="AP771:AP774"/>
    <mergeCell ref="AU771:AU774"/>
    <mergeCell ref="AU778:AU781"/>
    <mergeCell ref="AJ778:AJ781"/>
    <mergeCell ref="AK778:AK781"/>
    <mergeCell ref="AL778:AL781"/>
    <mergeCell ref="AM778:AM781"/>
    <mergeCell ref="AN778:AN781"/>
    <mergeCell ref="AO778:AO781"/>
    <mergeCell ref="AF778:AF781"/>
    <mergeCell ref="AG778:AG781"/>
    <mergeCell ref="AO782:AO785"/>
    <mergeCell ref="AP782:AP785"/>
    <mergeCell ref="AQ782:AQ785"/>
    <mergeCell ref="AR782:AR785"/>
    <mergeCell ref="AS782:AS785"/>
    <mergeCell ref="AT782:AT785"/>
    <mergeCell ref="AQ778:AQ781"/>
    <mergeCell ref="AP778:AP781"/>
    <mergeCell ref="AR778:AR781"/>
    <mergeCell ref="AS778:AS781"/>
    <mergeCell ref="AJ756:AJ759"/>
    <mergeCell ref="AL756:AL759"/>
    <mergeCell ref="AN756:AN759"/>
    <mergeCell ref="AV771:AV774"/>
    <mergeCell ref="AW771:AW774"/>
    <mergeCell ref="AQ763:AQ766"/>
    <mergeCell ref="AR763:AR766"/>
    <mergeCell ref="K771:K774"/>
    <mergeCell ref="AF771:AF774"/>
    <mergeCell ref="AG771:AG774"/>
    <mergeCell ref="AJ771:AJ774"/>
    <mergeCell ref="AK771:AK774"/>
    <mergeCell ref="AL771:AL774"/>
    <mergeCell ref="AM771:AM774"/>
    <mergeCell ref="AN771:AN774"/>
    <mergeCell ref="AO771:AO774"/>
    <mergeCell ref="AS767:AS770"/>
    <mergeCell ref="AT767:AT770"/>
    <mergeCell ref="AU767:AU770"/>
    <mergeCell ref="AQ771:AQ774"/>
    <mergeCell ref="AR771:AR774"/>
    <mergeCell ref="AS771:AS774"/>
    <mergeCell ref="AT771:AT774"/>
    <mergeCell ref="AV767:AV770"/>
    <mergeCell ref="AW767:AW770"/>
    <mergeCell ref="AX767:AX770"/>
    <mergeCell ref="AM767:AM770"/>
    <mergeCell ref="AN767:AN770"/>
    <mergeCell ref="AO767:AO770"/>
    <mergeCell ref="AP767:AP770"/>
    <mergeCell ref="AQ767:AQ770"/>
    <mergeCell ref="AR767:AR770"/>
    <mergeCell ref="AX763:AX766"/>
    <mergeCell ref="C767:C770"/>
    <mergeCell ref="I767:I770"/>
    <mergeCell ref="J767:J770"/>
    <mergeCell ref="K767:K770"/>
    <mergeCell ref="AF767:AF770"/>
    <mergeCell ref="AG767:AG770"/>
    <mergeCell ref="AJ767:AJ770"/>
    <mergeCell ref="AK767:AK770"/>
    <mergeCell ref="AL767:AL770"/>
    <mergeCell ref="AK763:AK766"/>
    <mergeCell ref="AS763:AS766"/>
    <mergeCell ref="AT763:AT766"/>
    <mergeCell ref="AU763:AU766"/>
    <mergeCell ref="AV763:AV766"/>
    <mergeCell ref="AW763:AW766"/>
    <mergeCell ref="AL763:AL766"/>
    <mergeCell ref="AM763:AM766"/>
    <mergeCell ref="AN763:AN766"/>
    <mergeCell ref="AO763:AO766"/>
    <mergeCell ref="AP763:AP766"/>
    <mergeCell ref="AU752:AU755"/>
    <mergeCell ref="AV752:AV755"/>
    <mergeCell ref="AW752:AW755"/>
    <mergeCell ref="C763:C766"/>
    <mergeCell ref="I763:I766"/>
    <mergeCell ref="J763:J766"/>
    <mergeCell ref="K763:K766"/>
    <mergeCell ref="AF763:AF766"/>
    <mergeCell ref="AG763:AG766"/>
    <mergeCell ref="AJ763:AJ766"/>
    <mergeCell ref="Z760:AA760"/>
    <mergeCell ref="AB760:AC760"/>
    <mergeCell ref="AQ752:AQ755"/>
    <mergeCell ref="AR752:AR755"/>
    <mergeCell ref="AS752:AS755"/>
    <mergeCell ref="AT752:AT755"/>
    <mergeCell ref="AN752:AN755"/>
    <mergeCell ref="AO752:AO755"/>
    <mergeCell ref="AP752:AP755"/>
    <mergeCell ref="AM752:AM755"/>
    <mergeCell ref="L760:M760"/>
    <mergeCell ref="N760:O760"/>
    <mergeCell ref="P760:Q760"/>
    <mergeCell ref="R760:S760"/>
    <mergeCell ref="T760:U760"/>
    <mergeCell ref="V760:W760"/>
    <mergeCell ref="C756:C759"/>
    <mergeCell ref="X760:Y760"/>
    <mergeCell ref="I756:I759"/>
    <mergeCell ref="AV756:AV759"/>
    <mergeCell ref="J756:J759"/>
    <mergeCell ref="AW756:AW759"/>
    <mergeCell ref="K756:K759"/>
    <mergeCell ref="AF756:AF759"/>
    <mergeCell ref="AG756:AG759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AK748:AK751"/>
    <mergeCell ref="AL748:AL751"/>
    <mergeCell ref="C752:C755"/>
    <mergeCell ref="I752:I755"/>
    <mergeCell ref="J752:J755"/>
    <mergeCell ref="AX756:AX759"/>
    <mergeCell ref="K752:K755"/>
    <mergeCell ref="AF752:AF755"/>
    <mergeCell ref="AG752:AG755"/>
    <mergeCell ref="AJ752:AJ755"/>
    <mergeCell ref="AK752:AK755"/>
    <mergeCell ref="AL752:AL755"/>
    <mergeCell ref="AP756:AP759"/>
    <mergeCell ref="AQ756:AQ759"/>
    <mergeCell ref="AR756:AR759"/>
    <mergeCell ref="AS756:AS759"/>
    <mergeCell ref="AT756:AT759"/>
    <mergeCell ref="AU756:AU759"/>
    <mergeCell ref="AK756:AK759"/>
    <mergeCell ref="AM756:AM759"/>
    <mergeCell ref="AO756:AO759"/>
    <mergeCell ref="Z745:AA745"/>
    <mergeCell ref="AB745:AC745"/>
    <mergeCell ref="AU748:AU751"/>
    <mergeCell ref="AV748:AV751"/>
    <mergeCell ref="AW748:AW751"/>
    <mergeCell ref="AX748:AX751"/>
    <mergeCell ref="AM748:AM751"/>
    <mergeCell ref="AN748:AN751"/>
    <mergeCell ref="AO748:AO751"/>
    <mergeCell ref="AP748:AP751"/>
    <mergeCell ref="AV741:AV744"/>
    <mergeCell ref="AW741:AW744"/>
    <mergeCell ref="AX741:AX744"/>
    <mergeCell ref="L745:M745"/>
    <mergeCell ref="N745:O745"/>
    <mergeCell ref="P745:Q745"/>
    <mergeCell ref="R745:S745"/>
    <mergeCell ref="T745:U745"/>
    <mergeCell ref="V745:W745"/>
    <mergeCell ref="X745:Y745"/>
    <mergeCell ref="AP741:AP744"/>
    <mergeCell ref="AQ741:AQ744"/>
    <mergeCell ref="AR741:AR744"/>
    <mergeCell ref="AS741:AS744"/>
    <mergeCell ref="AT741:AT744"/>
    <mergeCell ref="AU741:AU744"/>
    <mergeCell ref="AQ748:AQ751"/>
    <mergeCell ref="AR748:AR751"/>
    <mergeCell ref="AS748:AS751"/>
    <mergeCell ref="AT748:AT751"/>
    <mergeCell ref="AG733:AG736"/>
    <mergeCell ref="AX737:AX740"/>
    <mergeCell ref="AR733:AR736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R737:AR740"/>
    <mergeCell ref="AS737:AS740"/>
    <mergeCell ref="AT737:AT740"/>
    <mergeCell ref="AU737:AU740"/>
    <mergeCell ref="AV737:AV740"/>
    <mergeCell ref="AW737:AW740"/>
    <mergeCell ref="AL737:AL740"/>
    <mergeCell ref="AM737:AM740"/>
    <mergeCell ref="AN737:AN740"/>
    <mergeCell ref="AO737:AO740"/>
    <mergeCell ref="AP737:AP740"/>
    <mergeCell ref="AQ737:AQ740"/>
    <mergeCell ref="AX726:AX729"/>
    <mergeCell ref="AG711:AG714"/>
    <mergeCell ref="AJ711:AJ714"/>
    <mergeCell ref="AK711:AK714"/>
    <mergeCell ref="AL711:AL714"/>
    <mergeCell ref="AM711:AM714"/>
    <mergeCell ref="AN711:AN714"/>
    <mergeCell ref="AW733:AW736"/>
    <mergeCell ref="AX733:AX736"/>
    <mergeCell ref="C737:C740"/>
    <mergeCell ref="I737:I740"/>
    <mergeCell ref="J737:J740"/>
    <mergeCell ref="K737:K740"/>
    <mergeCell ref="AF737:AF740"/>
    <mergeCell ref="AG737:AG740"/>
    <mergeCell ref="AJ737:AJ740"/>
    <mergeCell ref="AK737:AK740"/>
    <mergeCell ref="AJ733:AJ736"/>
    <mergeCell ref="AK733:AK736"/>
    <mergeCell ref="AS733:AS736"/>
    <mergeCell ref="AT733:AT736"/>
    <mergeCell ref="AU733:AU736"/>
    <mergeCell ref="AV733:AV736"/>
    <mergeCell ref="AL733:AL736"/>
    <mergeCell ref="AM733:AM736"/>
    <mergeCell ref="AN733:AN736"/>
    <mergeCell ref="AO733:AO736"/>
    <mergeCell ref="C733:C736"/>
    <mergeCell ref="I733:I736"/>
    <mergeCell ref="J733:J736"/>
    <mergeCell ref="K733:K736"/>
    <mergeCell ref="AF733:AF736"/>
    <mergeCell ref="X730:Y730"/>
    <mergeCell ref="Z730:AA730"/>
    <mergeCell ref="AB730:AC730"/>
    <mergeCell ref="AQ707:AQ710"/>
    <mergeCell ref="AR707:AR710"/>
    <mergeCell ref="AS707:AS710"/>
    <mergeCell ref="AM707:AM710"/>
    <mergeCell ref="AN707:AN710"/>
    <mergeCell ref="AO707:AO710"/>
    <mergeCell ref="AP707:AP710"/>
    <mergeCell ref="AT711:AT714"/>
    <mergeCell ref="AK722:AK725"/>
    <mergeCell ref="AL722:AL725"/>
    <mergeCell ref="AM722:AM725"/>
    <mergeCell ref="AN722:AN725"/>
    <mergeCell ref="AO722:AO725"/>
    <mergeCell ref="AW726:AW729"/>
    <mergeCell ref="AJ722:AJ725"/>
    <mergeCell ref="AT707:AT710"/>
    <mergeCell ref="AU707:AU710"/>
    <mergeCell ref="AW722:AW725"/>
    <mergeCell ref="AL726:AL729"/>
    <mergeCell ref="AM726:AM729"/>
    <mergeCell ref="AN726:AN729"/>
    <mergeCell ref="AO726:AO729"/>
    <mergeCell ref="AP726:AP729"/>
    <mergeCell ref="AQ726:AQ729"/>
    <mergeCell ref="C711:C714"/>
    <mergeCell ref="I711:I714"/>
    <mergeCell ref="J711:J714"/>
    <mergeCell ref="K711:K714"/>
    <mergeCell ref="AF711:AF714"/>
    <mergeCell ref="AX703:AX706"/>
    <mergeCell ref="AX707:AX710"/>
    <mergeCell ref="C703:C706"/>
    <mergeCell ref="I703:I706"/>
    <mergeCell ref="J703:J706"/>
    <mergeCell ref="K703:K706"/>
    <mergeCell ref="AF703:AF706"/>
    <mergeCell ref="AG703:AG706"/>
    <mergeCell ref="AJ703:AJ706"/>
    <mergeCell ref="AK703:AK706"/>
    <mergeCell ref="I718:I721"/>
    <mergeCell ref="J718:J721"/>
    <mergeCell ref="AX722:AX725"/>
    <mergeCell ref="AV707:AV710"/>
    <mergeCell ref="AW707:AW710"/>
    <mergeCell ref="AW718:AW721"/>
    <mergeCell ref="AX718:AX721"/>
    <mergeCell ref="AU711:AU714"/>
    <mergeCell ref="AV711:AV714"/>
    <mergeCell ref="AW711:AW714"/>
    <mergeCell ref="AX711:AX714"/>
    <mergeCell ref="K707:K710"/>
    <mergeCell ref="AF707:AF710"/>
    <mergeCell ref="AG707:AG710"/>
    <mergeCell ref="AJ707:AJ710"/>
    <mergeCell ref="AK707:AK710"/>
    <mergeCell ref="AL707:AL710"/>
    <mergeCell ref="AO711:AO714"/>
    <mergeCell ref="AP711:AP714"/>
    <mergeCell ref="AQ711:AQ714"/>
    <mergeCell ref="AR711:AR714"/>
    <mergeCell ref="AS711:AS714"/>
    <mergeCell ref="K718:K721"/>
    <mergeCell ref="AL718:AL721"/>
    <mergeCell ref="AM718:AM721"/>
    <mergeCell ref="X715:Y715"/>
    <mergeCell ref="Z715:AA715"/>
    <mergeCell ref="AB715:AC715"/>
    <mergeCell ref="N715:O715"/>
    <mergeCell ref="P715:Q715"/>
    <mergeCell ref="R715:S715"/>
    <mergeCell ref="T715:U715"/>
    <mergeCell ref="V715:W715"/>
    <mergeCell ref="X700:Y700"/>
    <mergeCell ref="Z700:AA700"/>
    <mergeCell ref="AB700:AC700"/>
    <mergeCell ref="AU703:AU706"/>
    <mergeCell ref="AV703:AV706"/>
    <mergeCell ref="AW703:AW706"/>
    <mergeCell ref="AL703:AL706"/>
    <mergeCell ref="AM703:AM706"/>
    <mergeCell ref="AN703:AN706"/>
    <mergeCell ref="AO703:AO706"/>
    <mergeCell ref="L700:M700"/>
    <mergeCell ref="N700:O700"/>
    <mergeCell ref="P700:Q700"/>
    <mergeCell ref="R700:S700"/>
    <mergeCell ref="T700:U700"/>
    <mergeCell ref="V700:W700"/>
    <mergeCell ref="AS696:AS699"/>
    <mergeCell ref="AT696:AT699"/>
    <mergeCell ref="AU696:AU699"/>
    <mergeCell ref="AV696:AV699"/>
    <mergeCell ref="AW696:AW699"/>
    <mergeCell ref="AP703:AP706"/>
    <mergeCell ref="AQ703:AQ706"/>
    <mergeCell ref="AR703:AR706"/>
    <mergeCell ref="AS703:AS706"/>
    <mergeCell ref="AT703:AT706"/>
    <mergeCell ref="AX696:AX699"/>
    <mergeCell ref="AM696:AM699"/>
    <mergeCell ref="AN696:AN699"/>
    <mergeCell ref="AO696:AO699"/>
    <mergeCell ref="AP696:AP699"/>
    <mergeCell ref="AQ696:AQ699"/>
    <mergeCell ref="AR696:AR699"/>
    <mergeCell ref="K696:K699"/>
    <mergeCell ref="AF696:AF699"/>
    <mergeCell ref="AG696:AG699"/>
    <mergeCell ref="AJ696:AJ699"/>
    <mergeCell ref="AK696:AK699"/>
    <mergeCell ref="AL696:AL699"/>
    <mergeCell ref="AU692:AU695"/>
    <mergeCell ref="AV692:AV695"/>
    <mergeCell ref="AW692:AW695"/>
    <mergeCell ref="AX692:AX695"/>
    <mergeCell ref="AO692:AO695"/>
    <mergeCell ref="AP692:AP695"/>
    <mergeCell ref="AQ692:AQ695"/>
    <mergeCell ref="AR692:AR695"/>
    <mergeCell ref="AS692:AS695"/>
    <mergeCell ref="AT692:AT695"/>
    <mergeCell ref="AG692:AG695"/>
    <mergeCell ref="AJ692:AJ695"/>
    <mergeCell ref="AK692:AK695"/>
    <mergeCell ref="AL692:AL695"/>
    <mergeCell ref="AM692:AM695"/>
    <mergeCell ref="AN692:AN695"/>
    <mergeCell ref="C692:C695"/>
    <mergeCell ref="I692:I695"/>
    <mergeCell ref="J692:J695"/>
    <mergeCell ref="K692:K695"/>
    <mergeCell ref="AF692:AF695"/>
    <mergeCell ref="AN688:AN691"/>
    <mergeCell ref="AO688:AO691"/>
    <mergeCell ref="AP688:AP691"/>
    <mergeCell ref="AQ688:AQ691"/>
    <mergeCell ref="AR688:AR691"/>
    <mergeCell ref="AS688:AS691"/>
    <mergeCell ref="AF688:AF691"/>
    <mergeCell ref="AG688:AG691"/>
    <mergeCell ref="AJ688:AJ691"/>
    <mergeCell ref="AK688:AK691"/>
    <mergeCell ref="AL688:AL691"/>
    <mergeCell ref="AM688:AM691"/>
    <mergeCell ref="Z685:AA685"/>
    <mergeCell ref="AB685:AC685"/>
    <mergeCell ref="C688:C691"/>
    <mergeCell ref="I688:I691"/>
    <mergeCell ref="J688:J691"/>
    <mergeCell ref="K688:K691"/>
    <mergeCell ref="AV681:AV684"/>
    <mergeCell ref="AW681:AW684"/>
    <mergeCell ref="AX681:AX684"/>
    <mergeCell ref="L685:M685"/>
    <mergeCell ref="N685:O685"/>
    <mergeCell ref="P685:Q685"/>
    <mergeCell ref="R685:S685"/>
    <mergeCell ref="T685:U685"/>
    <mergeCell ref="V685:W685"/>
    <mergeCell ref="X685:Y685"/>
    <mergeCell ref="H681:H682"/>
    <mergeCell ref="H683:H684"/>
    <mergeCell ref="AU681:AU684"/>
    <mergeCell ref="AL681:AL684"/>
    <mergeCell ref="AM681:AM684"/>
    <mergeCell ref="AN681:AN684"/>
    <mergeCell ref="AO681:AO684"/>
    <mergeCell ref="AT688:AT691"/>
    <mergeCell ref="AU688:AU691"/>
    <mergeCell ref="AV688:AV691"/>
    <mergeCell ref="AW688:AW691"/>
    <mergeCell ref="AX688:AX691"/>
    <mergeCell ref="AT677:AT680"/>
    <mergeCell ref="AP681:AP684"/>
    <mergeCell ref="AQ681:AQ684"/>
    <mergeCell ref="AT681:AT684"/>
    <mergeCell ref="AU677:AU680"/>
    <mergeCell ref="AV677:AV680"/>
    <mergeCell ref="AJ677:AJ680"/>
    <mergeCell ref="AK677:AK680"/>
    <mergeCell ref="AL677:AL680"/>
    <mergeCell ref="AM677:AM680"/>
    <mergeCell ref="AN677:AN680"/>
    <mergeCell ref="AO677:AO680"/>
    <mergeCell ref="AP677:AP680"/>
    <mergeCell ref="C677:C680"/>
    <mergeCell ref="I677:I680"/>
    <mergeCell ref="J677:J680"/>
    <mergeCell ref="K677:K680"/>
    <mergeCell ref="AK681:AK684"/>
    <mergeCell ref="AS677:AS680"/>
    <mergeCell ref="AV651:AV654"/>
    <mergeCell ref="AW651:AW654"/>
    <mergeCell ref="AX651:AX654"/>
    <mergeCell ref="P670:Q670"/>
    <mergeCell ref="R670:S670"/>
    <mergeCell ref="T670:U670"/>
    <mergeCell ref="V670:W670"/>
    <mergeCell ref="X670:Y670"/>
    <mergeCell ref="Z670:AA670"/>
    <mergeCell ref="AB670:AC670"/>
    <mergeCell ref="AP651:AP654"/>
    <mergeCell ref="AQ651:AQ654"/>
    <mergeCell ref="AR651:AR654"/>
    <mergeCell ref="AS651:AS654"/>
    <mergeCell ref="AT651:AT654"/>
    <mergeCell ref="AU651:AU654"/>
    <mergeCell ref="AJ651:AJ654"/>
    <mergeCell ref="AK651:AK654"/>
    <mergeCell ref="AL651:AL654"/>
    <mergeCell ref="AM651:AM654"/>
    <mergeCell ref="AN651:AN654"/>
    <mergeCell ref="AO651:AO654"/>
    <mergeCell ref="AF658:AF661"/>
    <mergeCell ref="AG658:AG661"/>
    <mergeCell ref="AJ658:AJ661"/>
    <mergeCell ref="AK658:AK661"/>
    <mergeCell ref="AL658:AL661"/>
    <mergeCell ref="AM658:AM661"/>
    <mergeCell ref="AN658:AN661"/>
    <mergeCell ref="AO658:AO661"/>
    <mergeCell ref="AP658:AP661"/>
    <mergeCell ref="AQ658:AQ661"/>
    <mergeCell ref="C651:C654"/>
    <mergeCell ref="I651:I654"/>
    <mergeCell ref="J651:J654"/>
    <mergeCell ref="K651:K654"/>
    <mergeCell ref="AF651:AF654"/>
    <mergeCell ref="AG651:AG654"/>
    <mergeCell ref="AO647:AO650"/>
    <mergeCell ref="AP647:AP650"/>
    <mergeCell ref="AQ647:AQ650"/>
    <mergeCell ref="AR647:AR650"/>
    <mergeCell ref="AS647:AS650"/>
    <mergeCell ref="AT647:AT650"/>
    <mergeCell ref="AG647:AG650"/>
    <mergeCell ref="AJ647:AJ650"/>
    <mergeCell ref="AK647:AK650"/>
    <mergeCell ref="AL647:AL650"/>
    <mergeCell ref="AM647:AM650"/>
    <mergeCell ref="AN647:AN650"/>
    <mergeCell ref="AW643:AW646"/>
    <mergeCell ref="AX643:AX646"/>
    <mergeCell ref="C647:C650"/>
    <mergeCell ref="I647:I650"/>
    <mergeCell ref="J647:J650"/>
    <mergeCell ref="K647:K650"/>
    <mergeCell ref="AF647:AF650"/>
    <mergeCell ref="K643:K646"/>
    <mergeCell ref="AF643:AF646"/>
    <mergeCell ref="AG643:AG646"/>
    <mergeCell ref="AJ643:AJ646"/>
    <mergeCell ref="AK643:AK646"/>
    <mergeCell ref="AS643:AS646"/>
    <mergeCell ref="AQ643:AQ646"/>
    <mergeCell ref="AR643:AR646"/>
    <mergeCell ref="C643:C646"/>
    <mergeCell ref="I643:I646"/>
    <mergeCell ref="J643:J646"/>
    <mergeCell ref="H643:H644"/>
    <mergeCell ref="H645:H646"/>
    <mergeCell ref="AU647:AU650"/>
    <mergeCell ref="AV647:AV650"/>
    <mergeCell ref="AW647:AW650"/>
    <mergeCell ref="AX647:AX650"/>
    <mergeCell ref="X640:Y640"/>
    <mergeCell ref="Z640:AA640"/>
    <mergeCell ref="AB640:AC640"/>
    <mergeCell ref="AG632:AG635"/>
    <mergeCell ref="AJ632:AJ635"/>
    <mergeCell ref="AF636:AF639"/>
    <mergeCell ref="AG636:AG639"/>
    <mergeCell ref="L640:M640"/>
    <mergeCell ref="N640:O640"/>
    <mergeCell ref="P640:Q640"/>
    <mergeCell ref="R640:S640"/>
    <mergeCell ref="T640:U640"/>
    <mergeCell ref="V640:W640"/>
    <mergeCell ref="AO632:AO635"/>
    <mergeCell ref="AT643:AT646"/>
    <mergeCell ref="AU643:AU646"/>
    <mergeCell ref="AV643:AV646"/>
    <mergeCell ref="AL643:AL646"/>
    <mergeCell ref="AM643:AM646"/>
    <mergeCell ref="AN643:AN646"/>
    <mergeCell ref="AO643:AO646"/>
    <mergeCell ref="AP643:AP646"/>
    <mergeCell ref="AX636:AX639"/>
    <mergeCell ref="C632:C635"/>
    <mergeCell ref="I632:I635"/>
    <mergeCell ref="J632:J635"/>
    <mergeCell ref="K632:K635"/>
    <mergeCell ref="AF632:AF635"/>
    <mergeCell ref="X625:Y625"/>
    <mergeCell ref="Z625:AA625"/>
    <mergeCell ref="AB625:AC625"/>
    <mergeCell ref="AU628:AU631"/>
    <mergeCell ref="AV628:AV631"/>
    <mergeCell ref="AW628:AW631"/>
    <mergeCell ref="AP628:AP631"/>
    <mergeCell ref="AQ628:AQ631"/>
    <mergeCell ref="AR628:AR631"/>
    <mergeCell ref="AS628:AS631"/>
    <mergeCell ref="L625:M625"/>
    <mergeCell ref="N625:O625"/>
    <mergeCell ref="P625:Q625"/>
    <mergeCell ref="R625:S625"/>
    <mergeCell ref="T625:U625"/>
    <mergeCell ref="V625:W625"/>
    <mergeCell ref="AS636:AS639"/>
    <mergeCell ref="AT636:AT639"/>
    <mergeCell ref="AK632:AK635"/>
    <mergeCell ref="AL632:AL635"/>
    <mergeCell ref="AM632:AM635"/>
    <mergeCell ref="AN632:AN635"/>
    <mergeCell ref="AJ636:AJ639"/>
    <mergeCell ref="C636:C639"/>
    <mergeCell ref="I636:I639"/>
    <mergeCell ref="J636:J639"/>
    <mergeCell ref="C628:C631"/>
    <mergeCell ref="I628:I631"/>
    <mergeCell ref="J628:J631"/>
    <mergeCell ref="K628:K631"/>
    <mergeCell ref="AF628:AF631"/>
    <mergeCell ref="AG628:AG631"/>
    <mergeCell ref="H630:H631"/>
    <mergeCell ref="AV621:AV624"/>
    <mergeCell ref="AW632:AW635"/>
    <mergeCell ref="AU636:AU639"/>
    <mergeCell ref="AV636:AV639"/>
    <mergeCell ref="AW636:AW639"/>
    <mergeCell ref="K636:K639"/>
    <mergeCell ref="AK636:AK639"/>
    <mergeCell ref="AL636:AL639"/>
    <mergeCell ref="AM636:AM639"/>
    <mergeCell ref="AN636:AN639"/>
    <mergeCell ref="AO636:AO639"/>
    <mergeCell ref="H621:H622"/>
    <mergeCell ref="H623:H624"/>
    <mergeCell ref="H628:H629"/>
    <mergeCell ref="H638:H639"/>
    <mergeCell ref="H632:H633"/>
    <mergeCell ref="H634:H635"/>
    <mergeCell ref="H636:H637"/>
    <mergeCell ref="AW621:AW624"/>
    <mergeCell ref="AF621:AF624"/>
    <mergeCell ref="AG621:AG624"/>
    <mergeCell ref="AJ621:AJ624"/>
    <mergeCell ref="AK621:AK624"/>
    <mergeCell ref="AL621:AL624"/>
    <mergeCell ref="AM621:AM624"/>
    <mergeCell ref="AS617:AS620"/>
    <mergeCell ref="AT617:AT620"/>
    <mergeCell ref="AU617:AU620"/>
    <mergeCell ref="AV617:AV620"/>
    <mergeCell ref="AW617:AW620"/>
    <mergeCell ref="AL617:AL620"/>
    <mergeCell ref="K617:K620"/>
    <mergeCell ref="AJ628:AJ631"/>
    <mergeCell ref="AK628:AK631"/>
    <mergeCell ref="AL628:AL631"/>
    <mergeCell ref="AM628:AM631"/>
    <mergeCell ref="AN628:AN631"/>
    <mergeCell ref="AO628:AO631"/>
    <mergeCell ref="H602:H603"/>
    <mergeCell ref="H604:H605"/>
    <mergeCell ref="H606:H607"/>
    <mergeCell ref="H608:H609"/>
    <mergeCell ref="H613:H614"/>
    <mergeCell ref="H615:H616"/>
    <mergeCell ref="L610:M610"/>
    <mergeCell ref="N610:O610"/>
    <mergeCell ref="P610:Q610"/>
    <mergeCell ref="R610:S610"/>
    <mergeCell ref="T610:U610"/>
    <mergeCell ref="X610:Y610"/>
    <mergeCell ref="Z610:AA610"/>
    <mergeCell ref="AB610:AC610"/>
    <mergeCell ref="AL613:AL616"/>
    <mergeCell ref="AM613:AM616"/>
    <mergeCell ref="H617:H618"/>
    <mergeCell ref="H619:H620"/>
    <mergeCell ref="AX591:AX594"/>
    <mergeCell ref="AX632:AX635"/>
    <mergeCell ref="AS632:AS635"/>
    <mergeCell ref="AT632:AT635"/>
    <mergeCell ref="AX621:AX624"/>
    <mergeCell ref="AX628:AX631"/>
    <mergeCell ref="AT628:AT631"/>
    <mergeCell ref="AU632:AU635"/>
    <mergeCell ref="AV632:AV635"/>
    <mergeCell ref="AP621:AP624"/>
    <mergeCell ref="AQ621:AQ624"/>
    <mergeCell ref="AR621:AR624"/>
    <mergeCell ref="AS621:AS624"/>
    <mergeCell ref="AT621:AT624"/>
    <mergeCell ref="AU621:AU624"/>
    <mergeCell ref="AX617:AX620"/>
    <mergeCell ref="K621:K624"/>
    <mergeCell ref="AF617:AF620"/>
    <mergeCell ref="AG617:AG620"/>
    <mergeCell ref="AJ617:AJ620"/>
    <mergeCell ref="AK617:AK620"/>
    <mergeCell ref="AP632:AP635"/>
    <mergeCell ref="AQ632:AQ635"/>
    <mergeCell ref="AR632:AR635"/>
    <mergeCell ref="AM617:AM620"/>
    <mergeCell ref="AN617:AN620"/>
    <mergeCell ref="AO617:AO620"/>
    <mergeCell ref="AP617:AP620"/>
    <mergeCell ref="AQ617:AQ620"/>
    <mergeCell ref="AN621:AN624"/>
    <mergeCell ref="AO621:AO624"/>
    <mergeCell ref="AR617:AR620"/>
    <mergeCell ref="AK591:AK594"/>
    <mergeCell ref="AL591:AL594"/>
    <mergeCell ref="AM591:AM594"/>
    <mergeCell ref="AN591:AN594"/>
    <mergeCell ref="AP613:AP616"/>
    <mergeCell ref="AQ613:AQ616"/>
    <mergeCell ref="AR613:AR616"/>
    <mergeCell ref="C613:C616"/>
    <mergeCell ref="I613:I616"/>
    <mergeCell ref="J613:J616"/>
    <mergeCell ref="K613:K616"/>
    <mergeCell ref="AF613:AF616"/>
    <mergeCell ref="AG613:AG616"/>
    <mergeCell ref="AJ613:AJ616"/>
    <mergeCell ref="AK613:AK616"/>
    <mergeCell ref="AS613:AS616"/>
    <mergeCell ref="AO613:AO616"/>
    <mergeCell ref="K606:K609"/>
    <mergeCell ref="AM606:AM609"/>
    <mergeCell ref="AN606:AN609"/>
    <mergeCell ref="AO606:AO609"/>
    <mergeCell ref="AQ591:AQ594"/>
    <mergeCell ref="AG591:AG594"/>
    <mergeCell ref="AJ591:AJ594"/>
    <mergeCell ref="AP606:AP609"/>
    <mergeCell ref="V610:W610"/>
    <mergeCell ref="H598:H599"/>
    <mergeCell ref="H600:H601"/>
    <mergeCell ref="AX587:AX590"/>
    <mergeCell ref="AR602:AR605"/>
    <mergeCell ref="AS602:AS605"/>
    <mergeCell ref="AT602:AT605"/>
    <mergeCell ref="AF606:AF609"/>
    <mergeCell ref="AG606:AG609"/>
    <mergeCell ref="AJ606:AJ609"/>
    <mergeCell ref="AK606:AK609"/>
    <mergeCell ref="AL606:AL609"/>
    <mergeCell ref="H587:H588"/>
    <mergeCell ref="AT613:AT616"/>
    <mergeCell ref="AU613:AU616"/>
    <mergeCell ref="AV613:AV616"/>
    <mergeCell ref="AW613:AW616"/>
    <mergeCell ref="AX613:AX616"/>
    <mergeCell ref="AV602:AV605"/>
    <mergeCell ref="AW602:AW605"/>
    <mergeCell ref="AT591:AT594"/>
    <mergeCell ref="AU591:AU594"/>
    <mergeCell ref="AV591:AV594"/>
    <mergeCell ref="AW591:AW594"/>
    <mergeCell ref="AP591:AP594"/>
    <mergeCell ref="AV587:AV590"/>
    <mergeCell ref="AW587:AW590"/>
    <mergeCell ref="AQ587:AQ590"/>
    <mergeCell ref="AR587:AR590"/>
    <mergeCell ref="AN613:AN616"/>
    <mergeCell ref="AU602:AU605"/>
    <mergeCell ref="AX598:AX601"/>
    <mergeCell ref="AM587:AM590"/>
    <mergeCell ref="AN587:AN590"/>
    <mergeCell ref="AO587:AO590"/>
    <mergeCell ref="AU583:AU586"/>
    <mergeCell ref="AR583:AR586"/>
    <mergeCell ref="AS583:AS586"/>
    <mergeCell ref="AT583:AT586"/>
    <mergeCell ref="AO591:AO594"/>
    <mergeCell ref="AV583:AV586"/>
    <mergeCell ref="C583:C586"/>
    <mergeCell ref="I583:I586"/>
    <mergeCell ref="J583:J586"/>
    <mergeCell ref="K583:K586"/>
    <mergeCell ref="I587:I590"/>
    <mergeCell ref="J587:J590"/>
    <mergeCell ref="K587:K590"/>
    <mergeCell ref="AF587:AF590"/>
    <mergeCell ref="AG587:AG590"/>
    <mergeCell ref="AJ587:AJ590"/>
    <mergeCell ref="AK587:AK590"/>
    <mergeCell ref="AL587:AL590"/>
    <mergeCell ref="AP587:AP590"/>
    <mergeCell ref="AR591:AR594"/>
    <mergeCell ref="AS591:AS594"/>
    <mergeCell ref="AS587:AS590"/>
    <mergeCell ref="AT587:AT590"/>
    <mergeCell ref="AU587:AU590"/>
    <mergeCell ref="H589:H590"/>
    <mergeCell ref="H591:H592"/>
    <mergeCell ref="H593:H594"/>
    <mergeCell ref="C591:C594"/>
    <mergeCell ref="I591:I594"/>
    <mergeCell ref="J591:J594"/>
    <mergeCell ref="K591:K594"/>
    <mergeCell ref="AF591:AF594"/>
    <mergeCell ref="AW583:AW586"/>
    <mergeCell ref="L580:M580"/>
    <mergeCell ref="N580:O580"/>
    <mergeCell ref="P580:Q580"/>
    <mergeCell ref="R580:S580"/>
    <mergeCell ref="T580:U580"/>
    <mergeCell ref="V580:W580"/>
    <mergeCell ref="AP583:AP586"/>
    <mergeCell ref="AQ583:AQ586"/>
    <mergeCell ref="AX576:AX579"/>
    <mergeCell ref="AX583:AX586"/>
    <mergeCell ref="AJ583:AJ586"/>
    <mergeCell ref="AK583:AK586"/>
    <mergeCell ref="AL583:AL586"/>
    <mergeCell ref="AM583:AM586"/>
    <mergeCell ref="AN583:AN586"/>
    <mergeCell ref="AO583:AO586"/>
    <mergeCell ref="AT576:AT579"/>
    <mergeCell ref="AU576:AU579"/>
    <mergeCell ref="AV576:AV579"/>
    <mergeCell ref="AW576:AW579"/>
    <mergeCell ref="AF583:AF586"/>
    <mergeCell ref="AG583:AG586"/>
    <mergeCell ref="AN576:AN579"/>
    <mergeCell ref="AO576:AO579"/>
    <mergeCell ref="AP576:AP579"/>
    <mergeCell ref="AQ576:AQ579"/>
    <mergeCell ref="AR576:AR579"/>
    <mergeCell ref="AS576:AS579"/>
    <mergeCell ref="X580:Y580"/>
    <mergeCell ref="Z580:AA580"/>
    <mergeCell ref="AB580:AC580"/>
    <mergeCell ref="AV572:AV575"/>
    <mergeCell ref="AW572:AW575"/>
    <mergeCell ref="AR572:AR575"/>
    <mergeCell ref="AS572:AS575"/>
    <mergeCell ref="AT572:AT575"/>
    <mergeCell ref="AU572:AU575"/>
    <mergeCell ref="AX572:AX575"/>
    <mergeCell ref="K576:K579"/>
    <mergeCell ref="AF576:AF579"/>
    <mergeCell ref="AG576:AG579"/>
    <mergeCell ref="AJ576:AJ579"/>
    <mergeCell ref="AK576:AK579"/>
    <mergeCell ref="AL576:AL579"/>
    <mergeCell ref="AM576:AM579"/>
    <mergeCell ref="AP572:AP575"/>
    <mergeCell ref="AQ572:AQ575"/>
    <mergeCell ref="AJ572:AJ575"/>
    <mergeCell ref="AK572:AK575"/>
    <mergeCell ref="AL572:AL575"/>
    <mergeCell ref="AM572:AM575"/>
    <mergeCell ref="AN572:AN575"/>
    <mergeCell ref="AO572:AO575"/>
    <mergeCell ref="C572:C575"/>
    <mergeCell ref="I572:I575"/>
    <mergeCell ref="J572:J575"/>
    <mergeCell ref="K572:K575"/>
    <mergeCell ref="AF572:AF575"/>
    <mergeCell ref="AG572:AG575"/>
    <mergeCell ref="AO568:AO571"/>
    <mergeCell ref="AP568:AP571"/>
    <mergeCell ref="AQ568:AQ571"/>
    <mergeCell ref="AR568:AR571"/>
    <mergeCell ref="AS568:AS571"/>
    <mergeCell ref="AT568:AT571"/>
    <mergeCell ref="AG568:AG571"/>
    <mergeCell ref="AJ568:AJ571"/>
    <mergeCell ref="AK568:AK571"/>
    <mergeCell ref="AL568:AL571"/>
    <mergeCell ref="AM568:AM571"/>
    <mergeCell ref="AN568:AN571"/>
    <mergeCell ref="H574:H575"/>
    <mergeCell ref="AB565:AC565"/>
    <mergeCell ref="C568:C571"/>
    <mergeCell ref="I568:I571"/>
    <mergeCell ref="J568:J571"/>
    <mergeCell ref="K568:K571"/>
    <mergeCell ref="AF568:AF571"/>
    <mergeCell ref="AW561:AW564"/>
    <mergeCell ref="AX561:AX564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Q561:AQ564"/>
    <mergeCell ref="AR561:AR564"/>
    <mergeCell ref="AS561:AS564"/>
    <mergeCell ref="AT561:AT564"/>
    <mergeCell ref="AU561:AU564"/>
    <mergeCell ref="AV561:AV564"/>
    <mergeCell ref="AK561:AK564"/>
    <mergeCell ref="AL561:AL564"/>
    <mergeCell ref="AM561:AM564"/>
    <mergeCell ref="AN561:AN564"/>
    <mergeCell ref="AO561:AO564"/>
    <mergeCell ref="AP561:AP564"/>
    <mergeCell ref="AU568:AU571"/>
    <mergeCell ref="AV568:AV571"/>
    <mergeCell ref="AW568:AW571"/>
    <mergeCell ref="AX568:AX571"/>
    <mergeCell ref="C561:C564"/>
    <mergeCell ref="I561:I564"/>
    <mergeCell ref="J561:J564"/>
    <mergeCell ref="K561:K564"/>
    <mergeCell ref="AF561:AF564"/>
    <mergeCell ref="AG561:AG564"/>
    <mergeCell ref="AJ561:AJ564"/>
    <mergeCell ref="AL557:AL560"/>
    <mergeCell ref="AM557:AM560"/>
    <mergeCell ref="AN557:AN560"/>
    <mergeCell ref="AO557:AO560"/>
    <mergeCell ref="AP557:AP560"/>
    <mergeCell ref="AQ557:AQ560"/>
    <mergeCell ref="AS553:AS556"/>
    <mergeCell ref="AT553:AT556"/>
    <mergeCell ref="C557:C560"/>
    <mergeCell ref="I557:I560"/>
    <mergeCell ref="J557:J560"/>
    <mergeCell ref="K557:K560"/>
    <mergeCell ref="AF557:AF560"/>
    <mergeCell ref="AG557:AG560"/>
    <mergeCell ref="AJ557:AJ560"/>
    <mergeCell ref="AK557:AK560"/>
    <mergeCell ref="AG553:AG556"/>
    <mergeCell ref="AJ553:AJ556"/>
    <mergeCell ref="AK553:AK556"/>
    <mergeCell ref="AL553:AL556"/>
    <mergeCell ref="AM553:AM556"/>
    <mergeCell ref="AN553:AN556"/>
    <mergeCell ref="C553:C556"/>
    <mergeCell ref="I553:I556"/>
    <mergeCell ref="J553:J556"/>
    <mergeCell ref="K553:K556"/>
    <mergeCell ref="AF553:AF556"/>
    <mergeCell ref="H546:H547"/>
    <mergeCell ref="H548:H549"/>
    <mergeCell ref="H553:H554"/>
    <mergeCell ref="H555:H556"/>
    <mergeCell ref="R550:S550"/>
    <mergeCell ref="H531:H532"/>
    <mergeCell ref="H533:H534"/>
    <mergeCell ref="H538:H539"/>
    <mergeCell ref="C531:C534"/>
    <mergeCell ref="I531:I534"/>
    <mergeCell ref="J531:J534"/>
    <mergeCell ref="K531:K534"/>
    <mergeCell ref="AF531:AF534"/>
    <mergeCell ref="C546:C549"/>
    <mergeCell ref="X535:Y535"/>
    <mergeCell ref="Z535:AA535"/>
    <mergeCell ref="AB535:AC535"/>
    <mergeCell ref="K538:K541"/>
    <mergeCell ref="L535:M535"/>
    <mergeCell ref="N535:O535"/>
    <mergeCell ref="P535:Q535"/>
    <mergeCell ref="R535:S535"/>
    <mergeCell ref="T535:U535"/>
    <mergeCell ref="V535:W535"/>
    <mergeCell ref="K542:K545"/>
    <mergeCell ref="AF542:AF545"/>
    <mergeCell ref="V550:W550"/>
    <mergeCell ref="X550:Y550"/>
    <mergeCell ref="Z550:AA550"/>
    <mergeCell ref="AB550:AC550"/>
    <mergeCell ref="L550:M550"/>
    <mergeCell ref="N550:O550"/>
    <mergeCell ref="P550:Q550"/>
    <mergeCell ref="AL523:AL526"/>
    <mergeCell ref="AM523:AM526"/>
    <mergeCell ref="AJ531:AJ534"/>
    <mergeCell ref="AW531:AW534"/>
    <mergeCell ref="AX531:AX534"/>
    <mergeCell ref="C523:C526"/>
    <mergeCell ref="I523:I526"/>
    <mergeCell ref="J523:J526"/>
    <mergeCell ref="AV531:AV534"/>
    <mergeCell ref="AU527:AU530"/>
    <mergeCell ref="T550:U550"/>
    <mergeCell ref="AQ531:AQ534"/>
    <mergeCell ref="AR531:AR534"/>
    <mergeCell ref="AS531:AS534"/>
    <mergeCell ref="AT531:AT534"/>
    <mergeCell ref="AU531:AU534"/>
    <mergeCell ref="AF538:AF541"/>
    <mergeCell ref="AG538:AG541"/>
    <mergeCell ref="AJ538:AJ541"/>
    <mergeCell ref="AK538:AK541"/>
    <mergeCell ref="AV527:AV530"/>
    <mergeCell ref="AW527:AW530"/>
    <mergeCell ref="AX527:AX530"/>
    <mergeCell ref="AQ523:AQ526"/>
    <mergeCell ref="AS523:AS526"/>
    <mergeCell ref="AT523:AT526"/>
    <mergeCell ref="AU523:AU526"/>
    <mergeCell ref="AV523:AV526"/>
    <mergeCell ref="AW523:AW526"/>
    <mergeCell ref="AX523:AX526"/>
    <mergeCell ref="AP531:AP534"/>
    <mergeCell ref="K523:K526"/>
    <mergeCell ref="AF523:AF526"/>
    <mergeCell ref="AG523:AG526"/>
    <mergeCell ref="AJ523:AJ526"/>
    <mergeCell ref="AK523:AK526"/>
    <mergeCell ref="AN523:AN526"/>
    <mergeCell ref="AO523:AO526"/>
    <mergeCell ref="AP523:AP526"/>
    <mergeCell ref="AP527:AP530"/>
    <mergeCell ref="AQ527:AQ530"/>
    <mergeCell ref="AR527:AR530"/>
    <mergeCell ref="AS527:AS530"/>
    <mergeCell ref="AT527:AT530"/>
    <mergeCell ref="AK531:AK534"/>
    <mergeCell ref="AL531:AL534"/>
    <mergeCell ref="AM531:AM534"/>
    <mergeCell ref="AN531:AN534"/>
    <mergeCell ref="AO531:AO534"/>
    <mergeCell ref="AJ527:AJ530"/>
    <mergeCell ref="AK527:AK530"/>
    <mergeCell ref="AL527:AL530"/>
    <mergeCell ref="AM527:AM530"/>
    <mergeCell ref="AN527:AN530"/>
    <mergeCell ref="AO527:AO530"/>
    <mergeCell ref="AG531:AG534"/>
    <mergeCell ref="AM516:AM519"/>
    <mergeCell ref="AN516:AN519"/>
    <mergeCell ref="AT512:AT515"/>
    <mergeCell ref="AU512:AU515"/>
    <mergeCell ref="AV512:AV515"/>
    <mergeCell ref="AW512:AW515"/>
    <mergeCell ref="C527:C530"/>
    <mergeCell ref="I527:I530"/>
    <mergeCell ref="J527:J530"/>
    <mergeCell ref="K527:K530"/>
    <mergeCell ref="AF527:AF530"/>
    <mergeCell ref="AG527:AG530"/>
    <mergeCell ref="X520:Y520"/>
    <mergeCell ref="Z520:AA520"/>
    <mergeCell ref="AB520:AC520"/>
    <mergeCell ref="AQ512:AQ515"/>
    <mergeCell ref="AR512:AR515"/>
    <mergeCell ref="AS512:AS515"/>
    <mergeCell ref="AM512:AM515"/>
    <mergeCell ref="AN512:AN515"/>
    <mergeCell ref="AO512:AO515"/>
    <mergeCell ref="AP512:AP515"/>
    <mergeCell ref="L520:M520"/>
    <mergeCell ref="N520:O520"/>
    <mergeCell ref="P520:Q520"/>
    <mergeCell ref="R520:S520"/>
    <mergeCell ref="T520:U520"/>
    <mergeCell ref="V520:W520"/>
    <mergeCell ref="AU516:AU519"/>
    <mergeCell ref="AV516:AV519"/>
    <mergeCell ref="AW516:AW519"/>
    <mergeCell ref="AR523:AR526"/>
    <mergeCell ref="C516:C519"/>
    <mergeCell ref="I516:I519"/>
    <mergeCell ref="J516:J519"/>
    <mergeCell ref="K516:K519"/>
    <mergeCell ref="AF516:AF519"/>
    <mergeCell ref="AX508:AX511"/>
    <mergeCell ref="AX512:AX515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AX516:AX519"/>
    <mergeCell ref="K512:K515"/>
    <mergeCell ref="AF512:AF515"/>
    <mergeCell ref="AG512:AG515"/>
    <mergeCell ref="AJ512:AJ515"/>
    <mergeCell ref="AK512:AK515"/>
    <mergeCell ref="AL512:AL515"/>
    <mergeCell ref="AO516:AO519"/>
    <mergeCell ref="AP516:AP519"/>
    <mergeCell ref="AQ516:AQ519"/>
    <mergeCell ref="AR516:AR519"/>
    <mergeCell ref="AS516:AS519"/>
    <mergeCell ref="AT516:AT519"/>
    <mergeCell ref="AG516:AG519"/>
    <mergeCell ref="AJ516:AJ519"/>
    <mergeCell ref="AK516:AK519"/>
    <mergeCell ref="AL516:AL519"/>
    <mergeCell ref="X505:Y505"/>
    <mergeCell ref="Z505:AA505"/>
    <mergeCell ref="AB505:AC505"/>
    <mergeCell ref="AU508:AU511"/>
    <mergeCell ref="AV508:AV511"/>
    <mergeCell ref="AW508:AW511"/>
    <mergeCell ref="AL508:AL511"/>
    <mergeCell ref="AM508:AM511"/>
    <mergeCell ref="AN508:AN511"/>
    <mergeCell ref="AO508:AO511"/>
    <mergeCell ref="L505:M505"/>
    <mergeCell ref="N505:O505"/>
    <mergeCell ref="P505:Q505"/>
    <mergeCell ref="R505:S505"/>
    <mergeCell ref="T505:U505"/>
    <mergeCell ref="V505:W505"/>
    <mergeCell ref="AS501:AS504"/>
    <mergeCell ref="AT501:AT504"/>
    <mergeCell ref="AU501:AU504"/>
    <mergeCell ref="AV501:AV504"/>
    <mergeCell ref="AW501:AW504"/>
    <mergeCell ref="AP508:AP511"/>
    <mergeCell ref="AQ508:AQ511"/>
    <mergeCell ref="AR508:AR511"/>
    <mergeCell ref="AS508:AS511"/>
    <mergeCell ref="AT508:AT511"/>
    <mergeCell ref="AX501:AX504"/>
    <mergeCell ref="AM501:AM504"/>
    <mergeCell ref="AN501:AN504"/>
    <mergeCell ref="AO501:AO504"/>
    <mergeCell ref="AP501:AP504"/>
    <mergeCell ref="AQ501:AQ504"/>
    <mergeCell ref="AR501:AR504"/>
    <mergeCell ref="AU497:AU500"/>
    <mergeCell ref="AV497:AV500"/>
    <mergeCell ref="AW497:AW500"/>
    <mergeCell ref="AX497:AX500"/>
    <mergeCell ref="K501:K504"/>
    <mergeCell ref="AF501:AF504"/>
    <mergeCell ref="AG501:AG504"/>
    <mergeCell ref="AJ501:AJ504"/>
    <mergeCell ref="AK501:AK504"/>
    <mergeCell ref="AL501:AL504"/>
    <mergeCell ref="AO497:AO500"/>
    <mergeCell ref="AP497:AP500"/>
    <mergeCell ref="AQ497:AQ500"/>
    <mergeCell ref="AR497:AR500"/>
    <mergeCell ref="AS497:AS500"/>
    <mergeCell ref="AT497:AT500"/>
    <mergeCell ref="AG497:AG500"/>
    <mergeCell ref="AJ497:AJ500"/>
    <mergeCell ref="AK497:AK500"/>
    <mergeCell ref="AL497:AL500"/>
    <mergeCell ref="AM497:AM500"/>
    <mergeCell ref="AN497:AN500"/>
    <mergeCell ref="AT493:AT496"/>
    <mergeCell ref="AU493:AU496"/>
    <mergeCell ref="AV493:AV496"/>
    <mergeCell ref="AW493:AW496"/>
    <mergeCell ref="AX493:AX496"/>
    <mergeCell ref="C497:C500"/>
    <mergeCell ref="I497:I500"/>
    <mergeCell ref="J497:J500"/>
    <mergeCell ref="K497:K500"/>
    <mergeCell ref="AF497:AF500"/>
    <mergeCell ref="AN493:AN496"/>
    <mergeCell ref="AO493:AO496"/>
    <mergeCell ref="AP493:AP496"/>
    <mergeCell ref="AQ493:AQ496"/>
    <mergeCell ref="AR493:AR496"/>
    <mergeCell ref="AS493:AS496"/>
    <mergeCell ref="AF493:AF496"/>
    <mergeCell ref="AG493:AG496"/>
    <mergeCell ref="AJ493:AJ496"/>
    <mergeCell ref="AK493:AK496"/>
    <mergeCell ref="AL493:AL496"/>
    <mergeCell ref="AM493:AM496"/>
    <mergeCell ref="H497:H498"/>
    <mergeCell ref="H499:H500"/>
    <mergeCell ref="X490:Y490"/>
    <mergeCell ref="Z490:AA490"/>
    <mergeCell ref="AB490:AC490"/>
    <mergeCell ref="C493:C496"/>
    <mergeCell ref="I493:I496"/>
    <mergeCell ref="J493:J496"/>
    <mergeCell ref="K493:K496"/>
    <mergeCell ref="H493:H494"/>
    <mergeCell ref="H495:H496"/>
    <mergeCell ref="AU471:AU474"/>
    <mergeCell ref="AV471:AV474"/>
    <mergeCell ref="AW471:AW474"/>
    <mergeCell ref="AX471:AX474"/>
    <mergeCell ref="L490:M490"/>
    <mergeCell ref="N490:O490"/>
    <mergeCell ref="P490:Q490"/>
    <mergeCell ref="R490:S490"/>
    <mergeCell ref="T490:U490"/>
    <mergeCell ref="V490:W490"/>
    <mergeCell ref="AQ471:AQ474"/>
    <mergeCell ref="AR471:AR474"/>
    <mergeCell ref="AS471:AS474"/>
    <mergeCell ref="AT471:AT474"/>
    <mergeCell ref="H471:H472"/>
    <mergeCell ref="H473:H474"/>
    <mergeCell ref="AK471:AK474"/>
    <mergeCell ref="AL471:AL474"/>
    <mergeCell ref="AM471:AM474"/>
    <mergeCell ref="AN471:AN474"/>
    <mergeCell ref="AO471:AO474"/>
    <mergeCell ref="AP471:AP474"/>
    <mergeCell ref="I471:I474"/>
    <mergeCell ref="J471:J474"/>
    <mergeCell ref="K471:K474"/>
    <mergeCell ref="AF471:AF474"/>
    <mergeCell ref="AG471:AG474"/>
    <mergeCell ref="AJ471:AJ474"/>
    <mergeCell ref="AV467:AV470"/>
    <mergeCell ref="AW467:AW470"/>
    <mergeCell ref="AX467:AX470"/>
    <mergeCell ref="H463:H464"/>
    <mergeCell ref="H465:H466"/>
    <mergeCell ref="H467:H468"/>
    <mergeCell ref="H469:H470"/>
    <mergeCell ref="AP467:AP470"/>
    <mergeCell ref="AQ467:AQ470"/>
    <mergeCell ref="AR467:AR470"/>
    <mergeCell ref="AS467:AS470"/>
    <mergeCell ref="AT467:AT470"/>
    <mergeCell ref="AU467:AU470"/>
    <mergeCell ref="AJ467:AJ470"/>
    <mergeCell ref="AK467:AK470"/>
    <mergeCell ref="AL467:AL470"/>
    <mergeCell ref="AM467:AM470"/>
    <mergeCell ref="AN467:AN470"/>
    <mergeCell ref="AO467:AO470"/>
    <mergeCell ref="AU463:AU466"/>
    <mergeCell ref="AV463:AV466"/>
    <mergeCell ref="AW463:AW466"/>
    <mergeCell ref="AX463:AX466"/>
    <mergeCell ref="C467:C470"/>
    <mergeCell ref="I467:I470"/>
    <mergeCell ref="J467:J470"/>
    <mergeCell ref="K467:K470"/>
    <mergeCell ref="AF467:AF470"/>
    <mergeCell ref="AG467:AG470"/>
    <mergeCell ref="AO463:AO466"/>
    <mergeCell ref="AP463:AP466"/>
    <mergeCell ref="AQ463:AQ466"/>
    <mergeCell ref="AR463:AR466"/>
    <mergeCell ref="AS463:AS466"/>
    <mergeCell ref="AT463:AT466"/>
    <mergeCell ref="AG463:AG466"/>
    <mergeCell ref="AJ463:AJ466"/>
    <mergeCell ref="AK463:AK466"/>
    <mergeCell ref="AL463:AL466"/>
    <mergeCell ref="AM463:AM466"/>
    <mergeCell ref="AN463:AN466"/>
    <mergeCell ref="J463:J466"/>
    <mergeCell ref="K463:K466"/>
    <mergeCell ref="AF463:AF466"/>
    <mergeCell ref="E461:G461"/>
    <mergeCell ref="AW456:AW459"/>
    <mergeCell ref="AX456:AX459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AS456:AS459"/>
    <mergeCell ref="AT456:AT459"/>
    <mergeCell ref="H456:H457"/>
    <mergeCell ref="H458:H459"/>
    <mergeCell ref="AU456:AU459"/>
    <mergeCell ref="AV456:AV459"/>
    <mergeCell ref="AM456:AM459"/>
    <mergeCell ref="AN456:AN459"/>
    <mergeCell ref="AO456:AO459"/>
    <mergeCell ref="AP456:AP459"/>
    <mergeCell ref="AQ456:AQ459"/>
    <mergeCell ref="AR456:AR459"/>
    <mergeCell ref="K456:K459"/>
    <mergeCell ref="AF456:AF459"/>
    <mergeCell ref="AG456:AG459"/>
    <mergeCell ref="AW452:AW455"/>
    <mergeCell ref="AX452:AX455"/>
    <mergeCell ref="H450:H451"/>
    <mergeCell ref="H452:H453"/>
    <mergeCell ref="H454:H455"/>
    <mergeCell ref="AP452:AP455"/>
    <mergeCell ref="AQ452:AQ455"/>
    <mergeCell ref="AR452:AR455"/>
    <mergeCell ref="AS452:AS455"/>
    <mergeCell ref="AT452:AT455"/>
    <mergeCell ref="AU452:AU455"/>
    <mergeCell ref="AJ452:AJ455"/>
    <mergeCell ref="AK452:AK455"/>
    <mergeCell ref="AL452:AL455"/>
    <mergeCell ref="AM452:AM455"/>
    <mergeCell ref="AN452:AN455"/>
    <mergeCell ref="AO452:AO455"/>
    <mergeCell ref="AU448:AU451"/>
    <mergeCell ref="AV448:AV451"/>
    <mergeCell ref="AW448:AW451"/>
    <mergeCell ref="AX448:AX451"/>
    <mergeCell ref="K452:K455"/>
    <mergeCell ref="AF452:AF455"/>
    <mergeCell ref="AG452:AG455"/>
    <mergeCell ref="AF448:AF451"/>
    <mergeCell ref="AG448:AG451"/>
    <mergeCell ref="AJ448:AJ451"/>
    <mergeCell ref="AK448:AK451"/>
    <mergeCell ref="AS448:AS451"/>
    <mergeCell ref="AT448:AT451"/>
    <mergeCell ref="AL448:AL451"/>
    <mergeCell ref="C448:C451"/>
    <mergeCell ref="I448:I451"/>
    <mergeCell ref="J448:J451"/>
    <mergeCell ref="K448:K451"/>
    <mergeCell ref="AP448:AP451"/>
    <mergeCell ref="AQ448:AQ451"/>
    <mergeCell ref="AR448:AR451"/>
    <mergeCell ref="AX441:AX444"/>
    <mergeCell ref="K437:K440"/>
    <mergeCell ref="AF437:AF440"/>
    <mergeCell ref="AG437:AG440"/>
    <mergeCell ref="AJ437:AJ440"/>
    <mergeCell ref="AK437:AK440"/>
    <mergeCell ref="AL437:AL440"/>
    <mergeCell ref="AO441:AO444"/>
    <mergeCell ref="AP441:AP444"/>
    <mergeCell ref="AQ441:AQ444"/>
    <mergeCell ref="AR441:AR444"/>
    <mergeCell ref="AS441:AS444"/>
    <mergeCell ref="AT441:AT444"/>
    <mergeCell ref="AG441:AG444"/>
    <mergeCell ref="AJ441:AJ444"/>
    <mergeCell ref="AK441:AK444"/>
    <mergeCell ref="AL441:AL444"/>
    <mergeCell ref="AM441:AM444"/>
    <mergeCell ref="AN441:AN444"/>
    <mergeCell ref="C437:C440"/>
    <mergeCell ref="I437:I440"/>
    <mergeCell ref="AQ437:AQ440"/>
    <mergeCell ref="AR437:AR440"/>
    <mergeCell ref="Z415:AA415"/>
    <mergeCell ref="AB415:AC415"/>
    <mergeCell ref="AX418:AX421"/>
    <mergeCell ref="AX422:AX425"/>
    <mergeCell ref="AX437:AX440"/>
    <mergeCell ref="C441:C444"/>
    <mergeCell ref="I441:I444"/>
    <mergeCell ref="J441:J444"/>
    <mergeCell ref="K441:K444"/>
    <mergeCell ref="AF441:AF444"/>
    <mergeCell ref="AV433:AV436"/>
    <mergeCell ref="AW433:AW436"/>
    <mergeCell ref="AX433:AX436"/>
    <mergeCell ref="L415:M415"/>
    <mergeCell ref="N415:O415"/>
    <mergeCell ref="P415:Q415"/>
    <mergeCell ref="R415:S415"/>
    <mergeCell ref="T415:U415"/>
    <mergeCell ref="V415:W415"/>
    <mergeCell ref="X415:Y415"/>
    <mergeCell ref="T430:U430"/>
    <mergeCell ref="V430:W430"/>
    <mergeCell ref="X430:Y430"/>
    <mergeCell ref="Z430:AA430"/>
    <mergeCell ref="AB430:AC430"/>
    <mergeCell ref="AU433:AU436"/>
    <mergeCell ref="AM433:AM436"/>
    <mergeCell ref="AN433:AN436"/>
    <mergeCell ref="AO433:AO436"/>
    <mergeCell ref="AP433:AP436"/>
    <mergeCell ref="AQ433:AQ436"/>
    <mergeCell ref="AR433:AR436"/>
    <mergeCell ref="K433:K436"/>
    <mergeCell ref="AF433:AF436"/>
    <mergeCell ref="AG433:AG436"/>
    <mergeCell ref="AJ433:AJ436"/>
    <mergeCell ref="AK433:AK436"/>
    <mergeCell ref="AL433:AL436"/>
    <mergeCell ref="AS411:AS414"/>
    <mergeCell ref="AT411:AT414"/>
    <mergeCell ref="AU411:AU414"/>
    <mergeCell ref="AV411:AV414"/>
    <mergeCell ref="AW411:AW414"/>
    <mergeCell ref="AX411:AX414"/>
    <mergeCell ref="AM411:AM414"/>
    <mergeCell ref="AN411:AN414"/>
    <mergeCell ref="AO411:AO414"/>
    <mergeCell ref="AP411:AP414"/>
    <mergeCell ref="AQ411:AQ414"/>
    <mergeCell ref="AR411:AR414"/>
    <mergeCell ref="K411:K414"/>
    <mergeCell ref="AF411:AF414"/>
    <mergeCell ref="AG411:AG414"/>
    <mergeCell ref="AJ411:AJ414"/>
    <mergeCell ref="AK411:AK414"/>
    <mergeCell ref="AL411:AL414"/>
    <mergeCell ref="AR418:AR421"/>
    <mergeCell ref="AS418:AS421"/>
    <mergeCell ref="AT418:AT421"/>
    <mergeCell ref="AU418:AU421"/>
    <mergeCell ref="AV418:AV421"/>
    <mergeCell ref="AW418:AW421"/>
    <mergeCell ref="AL418:AL421"/>
    <mergeCell ref="AM418:AM421"/>
    <mergeCell ref="AS407:AS410"/>
    <mergeCell ref="AT407:AT410"/>
    <mergeCell ref="AU407:AU410"/>
    <mergeCell ref="AV407:AV410"/>
    <mergeCell ref="AW407:AW410"/>
    <mergeCell ref="AX407:AX410"/>
    <mergeCell ref="AM407:AM410"/>
    <mergeCell ref="AN407:AN410"/>
    <mergeCell ref="AO407:AO410"/>
    <mergeCell ref="AP407:AP410"/>
    <mergeCell ref="AQ407:AQ410"/>
    <mergeCell ref="AR407:AR410"/>
    <mergeCell ref="AX403:AX406"/>
    <mergeCell ref="C407:C410"/>
    <mergeCell ref="I407:I410"/>
    <mergeCell ref="J407:J410"/>
    <mergeCell ref="K407:K410"/>
    <mergeCell ref="AF407:AF410"/>
    <mergeCell ref="AG407:AG410"/>
    <mergeCell ref="AJ407:AJ410"/>
    <mergeCell ref="AK407:AK410"/>
    <mergeCell ref="AL407:AL410"/>
    <mergeCell ref="AR403:AR406"/>
    <mergeCell ref="AS403:AS406"/>
    <mergeCell ref="AT403:AT406"/>
    <mergeCell ref="AU403:AU406"/>
    <mergeCell ref="AV403:AV406"/>
    <mergeCell ref="AW403:AW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3:H404"/>
    <mergeCell ref="H405:H406"/>
    <mergeCell ref="X400:Y400"/>
    <mergeCell ref="Z400:AA400"/>
    <mergeCell ref="AB400:AC400"/>
    <mergeCell ref="C403:C406"/>
    <mergeCell ref="I403:I406"/>
    <mergeCell ref="J403:J406"/>
    <mergeCell ref="K403:K406"/>
    <mergeCell ref="L400:M400"/>
    <mergeCell ref="N400:O400"/>
    <mergeCell ref="P400:Q400"/>
    <mergeCell ref="R400:S400"/>
    <mergeCell ref="T400:U400"/>
    <mergeCell ref="V400:W400"/>
    <mergeCell ref="AV396:AV399"/>
    <mergeCell ref="AW396:AW399"/>
    <mergeCell ref="AX396:AX399"/>
    <mergeCell ref="AP396:AP399"/>
    <mergeCell ref="AQ396:AQ399"/>
    <mergeCell ref="AR396:AR399"/>
    <mergeCell ref="AS396:AS399"/>
    <mergeCell ref="AU396:AU399"/>
    <mergeCell ref="AJ396:AJ399"/>
    <mergeCell ref="AK396:AK399"/>
    <mergeCell ref="AL396:AL399"/>
    <mergeCell ref="AM396:AM399"/>
    <mergeCell ref="AN396:AN399"/>
    <mergeCell ref="AO396:AO399"/>
    <mergeCell ref="AV392:AV395"/>
    <mergeCell ref="AW392:AW395"/>
    <mergeCell ref="AX392:AX395"/>
    <mergeCell ref="C396:C399"/>
    <mergeCell ref="I396:I399"/>
    <mergeCell ref="J396:J399"/>
    <mergeCell ref="K396:K399"/>
    <mergeCell ref="AF396:AF399"/>
    <mergeCell ref="AG396:AG399"/>
    <mergeCell ref="AT396:AT399"/>
    <mergeCell ref="AP392:AP395"/>
    <mergeCell ref="AQ392:AQ395"/>
    <mergeCell ref="AR392:AR395"/>
    <mergeCell ref="AS392:AS395"/>
    <mergeCell ref="AT392:AT395"/>
    <mergeCell ref="AU392:AU395"/>
    <mergeCell ref="AJ392:AJ395"/>
    <mergeCell ref="AK392:AK395"/>
    <mergeCell ref="AL392:AL395"/>
    <mergeCell ref="AM392:AM395"/>
    <mergeCell ref="AN392:AN395"/>
    <mergeCell ref="AO392:AO395"/>
    <mergeCell ref="C392:C395"/>
    <mergeCell ref="I392:I395"/>
    <mergeCell ref="J392:J395"/>
    <mergeCell ref="K392:K395"/>
    <mergeCell ref="AF392:AF395"/>
    <mergeCell ref="AG392:AG395"/>
    <mergeCell ref="AV381:AV384"/>
    <mergeCell ref="AW381:AW384"/>
    <mergeCell ref="AS388:AS391"/>
    <mergeCell ref="AT388:AT391"/>
    <mergeCell ref="AU388:AU391"/>
    <mergeCell ref="AV388:AV391"/>
    <mergeCell ref="AW388:AW391"/>
    <mergeCell ref="AX388:AX391"/>
    <mergeCell ref="AM388:AM391"/>
    <mergeCell ref="AN388:AN391"/>
    <mergeCell ref="AO388:AO391"/>
    <mergeCell ref="AP388:AP391"/>
    <mergeCell ref="AQ388:AQ391"/>
    <mergeCell ref="AR388:AR391"/>
    <mergeCell ref="P385:Q385"/>
    <mergeCell ref="AF388:AF391"/>
    <mergeCell ref="AG388:AG391"/>
    <mergeCell ref="AJ388:AJ391"/>
    <mergeCell ref="AK388:AK391"/>
    <mergeCell ref="AL388:AL391"/>
    <mergeCell ref="AO377:AO380"/>
    <mergeCell ref="AP377:AP380"/>
    <mergeCell ref="AQ377:AQ380"/>
    <mergeCell ref="C388:C391"/>
    <mergeCell ref="I388:I391"/>
    <mergeCell ref="J388:J391"/>
    <mergeCell ref="K388:K391"/>
    <mergeCell ref="L385:M385"/>
    <mergeCell ref="N385:O385"/>
    <mergeCell ref="R385:S385"/>
    <mergeCell ref="T385:U385"/>
    <mergeCell ref="V385:W385"/>
    <mergeCell ref="AS381:AS384"/>
    <mergeCell ref="AT381:AT384"/>
    <mergeCell ref="AU381:AU384"/>
    <mergeCell ref="X385:Y385"/>
    <mergeCell ref="Z385:AA385"/>
    <mergeCell ref="AB385:AC385"/>
    <mergeCell ref="K373:K376"/>
    <mergeCell ref="AF373:AF376"/>
    <mergeCell ref="AG373:AG376"/>
    <mergeCell ref="AM373:AM376"/>
    <mergeCell ref="AN373:AN376"/>
    <mergeCell ref="AO373:AO376"/>
    <mergeCell ref="AX381:AX384"/>
    <mergeCell ref="AM381:AM384"/>
    <mergeCell ref="AN381:AN384"/>
    <mergeCell ref="AO381:AO384"/>
    <mergeCell ref="AP381:AP384"/>
    <mergeCell ref="AQ381:AQ384"/>
    <mergeCell ref="AR381:AR384"/>
    <mergeCell ref="AX377:AX380"/>
    <mergeCell ref="C381:C384"/>
    <mergeCell ref="I381:I384"/>
    <mergeCell ref="J381:J384"/>
    <mergeCell ref="K381:K384"/>
    <mergeCell ref="AF381:AF384"/>
    <mergeCell ref="AG381:AG384"/>
    <mergeCell ref="AJ381:AJ384"/>
    <mergeCell ref="AK381:AK384"/>
    <mergeCell ref="AL381:AL384"/>
    <mergeCell ref="AR377:AR380"/>
    <mergeCell ref="AS377:AS380"/>
    <mergeCell ref="AT377:AT380"/>
    <mergeCell ref="AU377:AU380"/>
    <mergeCell ref="AV377:AV380"/>
    <mergeCell ref="AW377:AW380"/>
    <mergeCell ref="AL377:AL380"/>
    <mergeCell ref="AM377:AM380"/>
    <mergeCell ref="AN377:AN380"/>
    <mergeCell ref="X370:Y370"/>
    <mergeCell ref="Z370:AA370"/>
    <mergeCell ref="AB370:AC370"/>
    <mergeCell ref="AQ347:AQ350"/>
    <mergeCell ref="AR347:AR350"/>
    <mergeCell ref="AS347:AS350"/>
    <mergeCell ref="AM347:AM350"/>
    <mergeCell ref="AN347:AN350"/>
    <mergeCell ref="AO347:AO350"/>
    <mergeCell ref="AP347:AP350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K377:AK380"/>
    <mergeCell ref="AJ373:AJ376"/>
    <mergeCell ref="AK373:AK376"/>
    <mergeCell ref="AS373:AS376"/>
    <mergeCell ref="AT373:AT376"/>
    <mergeCell ref="AU373:AU376"/>
    <mergeCell ref="AV373:AV376"/>
    <mergeCell ref="AP373:AP376"/>
    <mergeCell ref="AQ373:AQ376"/>
    <mergeCell ref="AR373:AR376"/>
    <mergeCell ref="C373:C376"/>
    <mergeCell ref="I373:I376"/>
    <mergeCell ref="J373:J376"/>
    <mergeCell ref="AG351:AG354"/>
    <mergeCell ref="AJ351:AJ354"/>
    <mergeCell ref="AK351:AK354"/>
    <mergeCell ref="AL351:AL354"/>
    <mergeCell ref="AM351:AM354"/>
    <mergeCell ref="AN351:AN354"/>
    <mergeCell ref="AU362:AU365"/>
    <mergeCell ref="AV362:AV365"/>
    <mergeCell ref="AX358:AX361"/>
    <mergeCell ref="AX366:AX369"/>
    <mergeCell ref="AT347:AT350"/>
    <mergeCell ref="AU347:AU350"/>
    <mergeCell ref="AV347:AV350"/>
    <mergeCell ref="AW347:AW350"/>
    <mergeCell ref="AK362:AK365"/>
    <mergeCell ref="AL362:AL365"/>
    <mergeCell ref="AU351:AU354"/>
    <mergeCell ref="AV351:AV354"/>
    <mergeCell ref="AW351:AW354"/>
    <mergeCell ref="AR351:AR354"/>
    <mergeCell ref="C351:C354"/>
    <mergeCell ref="I351:I354"/>
    <mergeCell ref="J351:J354"/>
    <mergeCell ref="K351:K354"/>
    <mergeCell ref="AF351:AF354"/>
    <mergeCell ref="AX343:AX346"/>
    <mergeCell ref="AX347:AX350"/>
    <mergeCell ref="C343:C346"/>
    <mergeCell ref="I343:I346"/>
    <mergeCell ref="J343:J346"/>
    <mergeCell ref="K343:K346"/>
    <mergeCell ref="AF343:AF346"/>
    <mergeCell ref="AG343:AG346"/>
    <mergeCell ref="AJ343:AJ346"/>
    <mergeCell ref="AK343:AK346"/>
    <mergeCell ref="J347:J350"/>
    <mergeCell ref="L370:M370"/>
    <mergeCell ref="N370:O370"/>
    <mergeCell ref="P370:Q370"/>
    <mergeCell ref="R370:S370"/>
    <mergeCell ref="T370:U370"/>
    <mergeCell ref="V370:W370"/>
    <mergeCell ref="AX351:AX354"/>
    <mergeCell ref="K347:K350"/>
    <mergeCell ref="AF347:AF350"/>
    <mergeCell ref="AG347:AG350"/>
    <mergeCell ref="AJ347:AJ350"/>
    <mergeCell ref="AK347:AK350"/>
    <mergeCell ref="AL347:AL350"/>
    <mergeCell ref="AO351:AO354"/>
    <mergeCell ref="AP351:AP354"/>
    <mergeCell ref="AQ351:AQ354"/>
    <mergeCell ref="X340:Y340"/>
    <mergeCell ref="Z340:AA340"/>
    <mergeCell ref="AB340:AC340"/>
    <mergeCell ref="AU343:AU346"/>
    <mergeCell ref="AV343:AV346"/>
    <mergeCell ref="AW343:AW346"/>
    <mergeCell ref="AL343:AL346"/>
    <mergeCell ref="AM343:AM346"/>
    <mergeCell ref="AN343:AN346"/>
    <mergeCell ref="AO343:AO346"/>
    <mergeCell ref="AU336:AU339"/>
    <mergeCell ref="AV336:AV339"/>
    <mergeCell ref="AW336:AW339"/>
    <mergeCell ref="AX336:AX339"/>
    <mergeCell ref="L340:M340"/>
    <mergeCell ref="N340:O340"/>
    <mergeCell ref="P340:Q340"/>
    <mergeCell ref="R340:S340"/>
    <mergeCell ref="T340:U340"/>
    <mergeCell ref="V340:W340"/>
    <mergeCell ref="AO336:AO339"/>
    <mergeCell ref="AP336:AP339"/>
    <mergeCell ref="AQ336:AQ339"/>
    <mergeCell ref="AR336:AR339"/>
    <mergeCell ref="AS336:AS339"/>
    <mergeCell ref="AT336:AT339"/>
    <mergeCell ref="AP343:AP346"/>
    <mergeCell ref="AQ343:AQ346"/>
    <mergeCell ref="AR343:AR346"/>
    <mergeCell ref="AS343:AS346"/>
    <mergeCell ref="AT343:AT346"/>
    <mergeCell ref="AG328:AG331"/>
    <mergeCell ref="H330:H331"/>
    <mergeCell ref="AW332:AW335"/>
    <mergeCell ref="AX332:AX335"/>
    <mergeCell ref="K336:K339"/>
    <mergeCell ref="AF336:AF339"/>
    <mergeCell ref="AG336:AG339"/>
    <mergeCell ref="AJ336:AJ339"/>
    <mergeCell ref="AK336:AK339"/>
    <mergeCell ref="AL336:AL339"/>
    <mergeCell ref="AM336:AM339"/>
    <mergeCell ref="AN336:AN339"/>
    <mergeCell ref="AQ332:AQ335"/>
    <mergeCell ref="AR332:AR335"/>
    <mergeCell ref="AS332:AS335"/>
    <mergeCell ref="AT332:AT335"/>
    <mergeCell ref="AU332:AU335"/>
    <mergeCell ref="AV332:AV335"/>
    <mergeCell ref="AK332:AK335"/>
    <mergeCell ref="AL332:AL335"/>
    <mergeCell ref="AM332:AM335"/>
    <mergeCell ref="AN332:AN335"/>
    <mergeCell ref="AO332:AO335"/>
    <mergeCell ref="AP332:AP335"/>
    <mergeCell ref="AM321:AM324"/>
    <mergeCell ref="AN321:AN324"/>
    <mergeCell ref="AO321:AO324"/>
    <mergeCell ref="AP321:AP324"/>
    <mergeCell ref="AQ321:AQ324"/>
    <mergeCell ref="AV328:AV331"/>
    <mergeCell ref="AW328:AW331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P328:AP331"/>
    <mergeCell ref="AQ328:AQ331"/>
    <mergeCell ref="AR328:AR331"/>
    <mergeCell ref="AS328:AS331"/>
    <mergeCell ref="AT328:AT331"/>
    <mergeCell ref="AU328:AU331"/>
    <mergeCell ref="AJ328:AJ331"/>
    <mergeCell ref="AK328:AK331"/>
    <mergeCell ref="AL328:AL331"/>
    <mergeCell ref="AM328:AM331"/>
    <mergeCell ref="AN328:AN331"/>
    <mergeCell ref="AO328:AO331"/>
    <mergeCell ref="C328:C331"/>
    <mergeCell ref="I328:I331"/>
    <mergeCell ref="J328:J331"/>
    <mergeCell ref="K328:K331"/>
    <mergeCell ref="AF328:AF331"/>
    <mergeCell ref="C321:C324"/>
    <mergeCell ref="I321:I324"/>
    <mergeCell ref="J321:J324"/>
    <mergeCell ref="K321:K324"/>
    <mergeCell ref="AF321:AF324"/>
    <mergeCell ref="AG321:AG324"/>
    <mergeCell ref="AJ321:AJ324"/>
    <mergeCell ref="AK321:AK324"/>
    <mergeCell ref="H321:H322"/>
    <mergeCell ref="AV317:AV320"/>
    <mergeCell ref="AW317:AW320"/>
    <mergeCell ref="AX317:AX320"/>
    <mergeCell ref="C313:C316"/>
    <mergeCell ref="I313:I316"/>
    <mergeCell ref="J313:J316"/>
    <mergeCell ref="K313:K316"/>
    <mergeCell ref="AF313:AF316"/>
    <mergeCell ref="AG313:AG316"/>
    <mergeCell ref="AJ313:AJ316"/>
    <mergeCell ref="AP317:AP320"/>
    <mergeCell ref="AQ317:AQ320"/>
    <mergeCell ref="AR317:AR320"/>
    <mergeCell ref="AS317:AS320"/>
    <mergeCell ref="AT317:AT320"/>
    <mergeCell ref="AU317:AU320"/>
    <mergeCell ref="AJ317:AJ320"/>
    <mergeCell ref="AK317:AK320"/>
    <mergeCell ref="AL317:AL320"/>
    <mergeCell ref="AM317:AM320"/>
    <mergeCell ref="AN317:AN320"/>
    <mergeCell ref="AO317:AO320"/>
    <mergeCell ref="AX321:AX324"/>
    <mergeCell ref="AV291:AV294"/>
    <mergeCell ref="AV313:AV316"/>
    <mergeCell ref="AW313:AW316"/>
    <mergeCell ref="AX313:AX316"/>
    <mergeCell ref="C317:C320"/>
    <mergeCell ref="I317:I320"/>
    <mergeCell ref="J317:J320"/>
    <mergeCell ref="K317:K320"/>
    <mergeCell ref="AF317:AF320"/>
    <mergeCell ref="AG317:AG320"/>
    <mergeCell ref="AL291:AL294"/>
    <mergeCell ref="AM291:AM294"/>
    <mergeCell ref="AN291:AN294"/>
    <mergeCell ref="AO291:AO294"/>
    <mergeCell ref="AP291:AP294"/>
    <mergeCell ref="AQ291:AQ294"/>
    <mergeCell ref="AW287:AW290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K291:AK294"/>
    <mergeCell ref="AQ313:AQ316"/>
    <mergeCell ref="AR313:AR316"/>
    <mergeCell ref="AS313:AS316"/>
    <mergeCell ref="AT313:AT316"/>
    <mergeCell ref="AU287:AU290"/>
    <mergeCell ref="AV287:AV290"/>
    <mergeCell ref="AR291:AR294"/>
    <mergeCell ref="AS291:AS294"/>
    <mergeCell ref="AT291:AT294"/>
    <mergeCell ref="AU291:AU294"/>
    <mergeCell ref="AT287:AT290"/>
    <mergeCell ref="H287:H288"/>
    <mergeCell ref="H289:H290"/>
    <mergeCell ref="H291:H292"/>
    <mergeCell ref="H293:H294"/>
    <mergeCell ref="AL313:AL316"/>
    <mergeCell ref="AM313:AM316"/>
    <mergeCell ref="AN313:AN316"/>
    <mergeCell ref="AO313:AO316"/>
    <mergeCell ref="AP313:AP316"/>
    <mergeCell ref="AN287:AN290"/>
    <mergeCell ref="AO287:AO290"/>
    <mergeCell ref="AP287:AP290"/>
    <mergeCell ref="AQ287:AQ290"/>
    <mergeCell ref="AR287:AR290"/>
    <mergeCell ref="AS287:AS290"/>
    <mergeCell ref="L295:M295"/>
    <mergeCell ref="N295:O295"/>
    <mergeCell ref="P295:Q295"/>
    <mergeCell ref="R295:S295"/>
    <mergeCell ref="AJ298:AJ301"/>
    <mergeCell ref="AK298:AK301"/>
    <mergeCell ref="AL298:AL301"/>
    <mergeCell ref="AM298:AM301"/>
    <mergeCell ref="AN298:AN301"/>
    <mergeCell ref="AO298:AO301"/>
    <mergeCell ref="K298:K301"/>
    <mergeCell ref="AF298:AF301"/>
    <mergeCell ref="AX276:AX279"/>
    <mergeCell ref="P280:Q280"/>
    <mergeCell ref="C287:C290"/>
    <mergeCell ref="I287:I290"/>
    <mergeCell ref="J287:J290"/>
    <mergeCell ref="K287:K290"/>
    <mergeCell ref="AF287:AF290"/>
    <mergeCell ref="AG287:AG290"/>
    <mergeCell ref="AW283:AW286"/>
    <mergeCell ref="AX283:AX286"/>
    <mergeCell ref="H283:H284"/>
    <mergeCell ref="H285:H286"/>
    <mergeCell ref="AW291:AW294"/>
    <mergeCell ref="AX291:AX294"/>
    <mergeCell ref="AJ287:AJ290"/>
    <mergeCell ref="AK287:AK290"/>
    <mergeCell ref="AL287:AL290"/>
    <mergeCell ref="AM287:AM290"/>
    <mergeCell ref="AM283:AM286"/>
    <mergeCell ref="AN283:AN286"/>
    <mergeCell ref="AS283:AS286"/>
    <mergeCell ref="AT283:AT286"/>
    <mergeCell ref="AU283:AU286"/>
    <mergeCell ref="AV283:AV286"/>
    <mergeCell ref="AO283:AO286"/>
    <mergeCell ref="AR283:AR286"/>
    <mergeCell ref="K283:K286"/>
    <mergeCell ref="AF283:AF286"/>
    <mergeCell ref="AG283:AG286"/>
    <mergeCell ref="AJ283:AJ286"/>
    <mergeCell ref="AK283:AK286"/>
    <mergeCell ref="AL283:AL286"/>
    <mergeCell ref="C268:C271"/>
    <mergeCell ref="I268:I271"/>
    <mergeCell ref="J268:J271"/>
    <mergeCell ref="K268:K271"/>
    <mergeCell ref="J283:J286"/>
    <mergeCell ref="AM276:AM279"/>
    <mergeCell ref="AN276:AN279"/>
    <mergeCell ref="AO276:AO279"/>
    <mergeCell ref="AP276:AP279"/>
    <mergeCell ref="AQ276:AQ279"/>
    <mergeCell ref="AR276:AR279"/>
    <mergeCell ref="T280:U280"/>
    <mergeCell ref="V280:W280"/>
    <mergeCell ref="X280:Y280"/>
    <mergeCell ref="Z280:AA280"/>
    <mergeCell ref="AB280:AC280"/>
    <mergeCell ref="C276:C279"/>
    <mergeCell ref="I276:I279"/>
    <mergeCell ref="J276:J279"/>
    <mergeCell ref="K276:K279"/>
    <mergeCell ref="C283:C286"/>
    <mergeCell ref="I283:I286"/>
    <mergeCell ref="K272:K275"/>
    <mergeCell ref="AF272:AF275"/>
    <mergeCell ref="AG272:AG275"/>
    <mergeCell ref="AJ272:AJ275"/>
    <mergeCell ref="AF276:AF279"/>
    <mergeCell ref="AG276:AG279"/>
    <mergeCell ref="AB265:AC265"/>
    <mergeCell ref="AU268:AU271"/>
    <mergeCell ref="AV268:AV271"/>
    <mergeCell ref="AW268:AW271"/>
    <mergeCell ref="AU276:AU279"/>
    <mergeCell ref="AV276:AV279"/>
    <mergeCell ref="AW276:AW279"/>
    <mergeCell ref="AJ276:AJ279"/>
    <mergeCell ref="AK276:AK279"/>
    <mergeCell ref="AL276:AL279"/>
    <mergeCell ref="AT272:AT275"/>
    <mergeCell ref="AS276:AS279"/>
    <mergeCell ref="AT276:AT279"/>
    <mergeCell ref="AW261:AW264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K272:AK275"/>
    <mergeCell ref="AL272:AL275"/>
    <mergeCell ref="AM272:AM275"/>
    <mergeCell ref="AN272:AN275"/>
    <mergeCell ref="AO272:AO275"/>
    <mergeCell ref="AP272:AP275"/>
    <mergeCell ref="AP268:AP271"/>
    <mergeCell ref="AQ268:AQ271"/>
    <mergeCell ref="AR268:AR271"/>
    <mergeCell ref="AS268:AS271"/>
    <mergeCell ref="AT268:AT271"/>
    <mergeCell ref="AQ272:AQ275"/>
    <mergeCell ref="AR272:AR275"/>
    <mergeCell ref="AS272:AS275"/>
    <mergeCell ref="AJ268:AJ271"/>
    <mergeCell ref="AK268:AK271"/>
    <mergeCell ref="AL268:AL271"/>
    <mergeCell ref="AM268:AM271"/>
    <mergeCell ref="AN268:AN271"/>
    <mergeCell ref="AO268:AO271"/>
    <mergeCell ref="AF268:AF271"/>
    <mergeCell ref="AG268:AG271"/>
    <mergeCell ref="AU261:AU264"/>
    <mergeCell ref="AV261:AV264"/>
    <mergeCell ref="AX261:AX264"/>
    <mergeCell ref="AX268:AX271"/>
    <mergeCell ref="AU272:AU275"/>
    <mergeCell ref="AV272:AV275"/>
    <mergeCell ref="AW272:AW275"/>
    <mergeCell ref="AX272:AX275"/>
    <mergeCell ref="AO261:AO264"/>
    <mergeCell ref="AP261:AP264"/>
    <mergeCell ref="AQ261:AQ264"/>
    <mergeCell ref="AR261:AR264"/>
    <mergeCell ref="AS261:AS264"/>
    <mergeCell ref="AT261:AT264"/>
    <mergeCell ref="AX257:AX260"/>
    <mergeCell ref="J261:J264"/>
    <mergeCell ref="K261:K264"/>
    <mergeCell ref="AF261:AF264"/>
    <mergeCell ref="AG261:AG264"/>
    <mergeCell ref="AJ261:AJ264"/>
    <mergeCell ref="AK261:AK264"/>
    <mergeCell ref="AL261:AL264"/>
    <mergeCell ref="AM261:AM264"/>
    <mergeCell ref="AN261:AN264"/>
    <mergeCell ref="AR257:AR260"/>
    <mergeCell ref="AS257:AS260"/>
    <mergeCell ref="AT257:AT260"/>
    <mergeCell ref="AU257:AU260"/>
    <mergeCell ref="AV257:AV260"/>
    <mergeCell ref="AW257:AW260"/>
    <mergeCell ref="AK257:AK260"/>
    <mergeCell ref="AL257:AL260"/>
    <mergeCell ref="AM257:AM260"/>
    <mergeCell ref="AN257:AN260"/>
    <mergeCell ref="AO257:AO260"/>
    <mergeCell ref="AP257:AP260"/>
    <mergeCell ref="I257:I260"/>
    <mergeCell ref="J257:J260"/>
    <mergeCell ref="K257:K260"/>
    <mergeCell ref="AF257:AF260"/>
    <mergeCell ref="AG257:AG260"/>
    <mergeCell ref="AJ257:AJ260"/>
    <mergeCell ref="AV253:AV256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M253:AM256"/>
    <mergeCell ref="AN253:AN256"/>
    <mergeCell ref="AO253:AO256"/>
    <mergeCell ref="AS253:AS256"/>
    <mergeCell ref="AT253:AT256"/>
    <mergeCell ref="AU253:AU256"/>
    <mergeCell ref="K253:K256"/>
    <mergeCell ref="AF253:AF256"/>
    <mergeCell ref="AG253:AG256"/>
    <mergeCell ref="AJ253:AJ256"/>
    <mergeCell ref="AK253:AK256"/>
    <mergeCell ref="AL253:AL256"/>
    <mergeCell ref="L235:M235"/>
    <mergeCell ref="AU231:AU234"/>
    <mergeCell ref="AV231:AV234"/>
    <mergeCell ref="AW231:AW234"/>
    <mergeCell ref="AX231:AX234"/>
    <mergeCell ref="T250:U250"/>
    <mergeCell ref="V250:W250"/>
    <mergeCell ref="X250:Y250"/>
    <mergeCell ref="Z250:AA250"/>
    <mergeCell ref="AB250:AC250"/>
    <mergeCell ref="AS231:AS234"/>
    <mergeCell ref="AT231:AT234"/>
    <mergeCell ref="AR223:AR226"/>
    <mergeCell ref="AS223:AS226"/>
    <mergeCell ref="AT223:AT226"/>
    <mergeCell ref="AU223:AU226"/>
    <mergeCell ref="AS227:AS230"/>
    <mergeCell ref="AT227:AT230"/>
    <mergeCell ref="AU227:AU230"/>
    <mergeCell ref="AK231:AK234"/>
    <mergeCell ref="AL231:AL234"/>
    <mergeCell ref="AM231:AM234"/>
    <mergeCell ref="AN231:AN234"/>
    <mergeCell ref="AO231:AO234"/>
    <mergeCell ref="AP231:AP234"/>
    <mergeCell ref="AV227:AV230"/>
    <mergeCell ref="AW227:AW230"/>
    <mergeCell ref="AX227:AX230"/>
    <mergeCell ref="AL227:AL230"/>
    <mergeCell ref="AM227:AM230"/>
    <mergeCell ref="AN227:AN230"/>
    <mergeCell ref="AO227:AO230"/>
    <mergeCell ref="AP227:AP230"/>
    <mergeCell ref="AQ227:AQ230"/>
    <mergeCell ref="AW223:AW226"/>
    <mergeCell ref="AX223:AX226"/>
    <mergeCell ref="C227:C230"/>
    <mergeCell ref="I227:I230"/>
    <mergeCell ref="J227:J230"/>
    <mergeCell ref="K227:K230"/>
    <mergeCell ref="AF227:AF230"/>
    <mergeCell ref="AG227:AG230"/>
    <mergeCell ref="AJ227:AJ230"/>
    <mergeCell ref="AK227:AK230"/>
    <mergeCell ref="AL223:AL226"/>
    <mergeCell ref="AM223:AM226"/>
    <mergeCell ref="AN223:AN226"/>
    <mergeCell ref="AO223:AO226"/>
    <mergeCell ref="AP223:AP226"/>
    <mergeCell ref="AF223:AF226"/>
    <mergeCell ref="AV223:AV226"/>
    <mergeCell ref="H225:H226"/>
    <mergeCell ref="H227:H228"/>
    <mergeCell ref="AR227:AR230"/>
    <mergeCell ref="X220:Y220"/>
    <mergeCell ref="Z220:AA220"/>
    <mergeCell ref="AB220:AC220"/>
    <mergeCell ref="AG223:AG226"/>
    <mergeCell ref="AJ223:AJ226"/>
    <mergeCell ref="AK223:AK226"/>
    <mergeCell ref="AU216:AU219"/>
    <mergeCell ref="AV216:AV219"/>
    <mergeCell ref="AW216:AW219"/>
    <mergeCell ref="AX216:AX219"/>
    <mergeCell ref="L220:M220"/>
    <mergeCell ref="N220:O220"/>
    <mergeCell ref="P220:Q220"/>
    <mergeCell ref="R220:S220"/>
    <mergeCell ref="T220:U220"/>
    <mergeCell ref="V220:W220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M216:AM219"/>
    <mergeCell ref="AN216:AN219"/>
    <mergeCell ref="AQ223:AQ226"/>
    <mergeCell ref="AX212:AX215"/>
    <mergeCell ref="AL208:AL211"/>
    <mergeCell ref="AM208:AM211"/>
    <mergeCell ref="AN208:AN211"/>
    <mergeCell ref="AO208:AO211"/>
    <mergeCell ref="AP208:AP211"/>
    <mergeCell ref="AQ212:AQ215"/>
    <mergeCell ref="AR212:AR215"/>
    <mergeCell ref="AS212:AS215"/>
    <mergeCell ref="AT212:AT215"/>
    <mergeCell ref="AU212:AU215"/>
    <mergeCell ref="AV212:AV215"/>
    <mergeCell ref="AK212:AK215"/>
    <mergeCell ref="AL212:AL215"/>
    <mergeCell ref="AM212:AM215"/>
    <mergeCell ref="AN212:AN215"/>
    <mergeCell ref="AO212:AO215"/>
    <mergeCell ref="AP212:AP215"/>
    <mergeCell ref="AV208:AV211"/>
    <mergeCell ref="AW208:AW211"/>
    <mergeCell ref="AX208:AX211"/>
    <mergeCell ref="K212:K215"/>
    <mergeCell ref="AF212:AF215"/>
    <mergeCell ref="AG212:AG215"/>
    <mergeCell ref="AJ212:AJ215"/>
    <mergeCell ref="AG208:AG211"/>
    <mergeCell ref="AJ208:AJ211"/>
    <mergeCell ref="AK208:AK211"/>
    <mergeCell ref="AS208:AS211"/>
    <mergeCell ref="AT208:AT211"/>
    <mergeCell ref="AU208:AU211"/>
    <mergeCell ref="AT197:AT200"/>
    <mergeCell ref="AU197:AU200"/>
    <mergeCell ref="AV197:AV200"/>
    <mergeCell ref="AW197:AW200"/>
    <mergeCell ref="AO201:AO204"/>
    <mergeCell ref="AP201:AP204"/>
    <mergeCell ref="AQ201:AQ204"/>
    <mergeCell ref="AR201:AR204"/>
    <mergeCell ref="AS201:AS204"/>
    <mergeCell ref="AT201:AT204"/>
    <mergeCell ref="AG201:AG204"/>
    <mergeCell ref="AJ201:AJ204"/>
    <mergeCell ref="AK201:AK204"/>
    <mergeCell ref="AL201:AL204"/>
    <mergeCell ref="AM201:AM204"/>
    <mergeCell ref="AN201:AN204"/>
    <mergeCell ref="AW212:AW215"/>
    <mergeCell ref="AX197:AX200"/>
    <mergeCell ref="C208:C211"/>
    <mergeCell ref="I208:I211"/>
    <mergeCell ref="J208:J211"/>
    <mergeCell ref="K208:K211"/>
    <mergeCell ref="AF208:AF211"/>
    <mergeCell ref="X205:Y205"/>
    <mergeCell ref="Z205:AA205"/>
    <mergeCell ref="AB205:AC205"/>
    <mergeCell ref="AQ197:AQ200"/>
    <mergeCell ref="AR197:AR200"/>
    <mergeCell ref="AS197:AS200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AU201:AU204"/>
    <mergeCell ref="AV201:AV204"/>
    <mergeCell ref="AW201:AW204"/>
    <mergeCell ref="AX201:AX204"/>
    <mergeCell ref="K197:K200"/>
    <mergeCell ref="AF197:AF200"/>
    <mergeCell ref="AG197:AG200"/>
    <mergeCell ref="AJ197:AJ200"/>
    <mergeCell ref="AK197:AK200"/>
    <mergeCell ref="AL197:AL200"/>
    <mergeCell ref="AV167:AV170"/>
    <mergeCell ref="AW167:AW170"/>
    <mergeCell ref="AX193:AX196"/>
    <mergeCell ref="AW178:AW181"/>
    <mergeCell ref="AX178:AX181"/>
    <mergeCell ref="AX182:AX185"/>
    <mergeCell ref="AX186:AX189"/>
    <mergeCell ref="C201:C204"/>
    <mergeCell ref="I201:I204"/>
    <mergeCell ref="J201:J204"/>
    <mergeCell ref="K201:K204"/>
    <mergeCell ref="AF201:AF204"/>
    <mergeCell ref="X190:Y190"/>
    <mergeCell ref="Z190:AA190"/>
    <mergeCell ref="AB190:AC190"/>
    <mergeCell ref="AU193:AU196"/>
    <mergeCell ref="AV193:AV196"/>
    <mergeCell ref="AW193:AW196"/>
    <mergeCell ref="AQ193:AQ196"/>
    <mergeCell ref="AR193:AR196"/>
    <mergeCell ref="AS193:AS196"/>
    <mergeCell ref="AT193:AT196"/>
    <mergeCell ref="L190:M190"/>
    <mergeCell ref="N190:O190"/>
    <mergeCell ref="P190:Q190"/>
    <mergeCell ref="R190:S190"/>
    <mergeCell ref="T190:U190"/>
    <mergeCell ref="V190:W190"/>
    <mergeCell ref="AK193:AK196"/>
    <mergeCell ref="AL193:AL196"/>
    <mergeCell ref="AM193:AM196"/>
    <mergeCell ref="AN193:AN196"/>
    <mergeCell ref="J163:J166"/>
    <mergeCell ref="K163:K166"/>
    <mergeCell ref="AF163:AF166"/>
    <mergeCell ref="AG163:AG166"/>
    <mergeCell ref="H163:H164"/>
    <mergeCell ref="H165:H166"/>
    <mergeCell ref="AV171:AV174"/>
    <mergeCell ref="AW171:AW174"/>
    <mergeCell ref="AX171:AX174"/>
    <mergeCell ref="C193:C196"/>
    <mergeCell ref="I193:I196"/>
    <mergeCell ref="J193:J196"/>
    <mergeCell ref="K193:K196"/>
    <mergeCell ref="AF193:AF196"/>
    <mergeCell ref="AG193:AG196"/>
    <mergeCell ref="AJ193:AJ19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V152:AV155"/>
    <mergeCell ref="AL167:AL170"/>
    <mergeCell ref="AM167:AM170"/>
    <mergeCell ref="AN167:AN170"/>
    <mergeCell ref="AO167:AO170"/>
    <mergeCell ref="AP167:AP170"/>
    <mergeCell ref="AQ167:AQ170"/>
    <mergeCell ref="AR163:AR166"/>
    <mergeCell ref="AL163:AL166"/>
    <mergeCell ref="AM163:AM166"/>
    <mergeCell ref="AN163:AN166"/>
    <mergeCell ref="AO163:AO166"/>
    <mergeCell ref="AP163:AP166"/>
    <mergeCell ref="AQ163:AQ166"/>
    <mergeCell ref="AW163:AW166"/>
    <mergeCell ref="AX163:AX166"/>
    <mergeCell ref="C167:C170"/>
    <mergeCell ref="I167:I170"/>
    <mergeCell ref="J167:J170"/>
    <mergeCell ref="K167:K170"/>
    <mergeCell ref="AF167:AF170"/>
    <mergeCell ref="AG167:AG170"/>
    <mergeCell ref="AJ167:AJ170"/>
    <mergeCell ref="AK167:AK170"/>
    <mergeCell ref="AJ163:AJ166"/>
    <mergeCell ref="AK163:AK166"/>
    <mergeCell ref="AS163:AS166"/>
    <mergeCell ref="AT163:AT166"/>
    <mergeCell ref="AU163:AU166"/>
    <mergeCell ref="AV163:AV166"/>
    <mergeCell ref="C163:C166"/>
    <mergeCell ref="I163:I166"/>
    <mergeCell ref="AW152:AW155"/>
    <mergeCell ref="AT152:AT155"/>
    <mergeCell ref="AM156:AM159"/>
    <mergeCell ref="AN156:AN159"/>
    <mergeCell ref="AO156:AO159"/>
    <mergeCell ref="L160:M160"/>
    <mergeCell ref="N160:O160"/>
    <mergeCell ref="P160:Q160"/>
    <mergeCell ref="R160:S160"/>
    <mergeCell ref="T160:U160"/>
    <mergeCell ref="V160:W160"/>
    <mergeCell ref="AU148:AU151"/>
    <mergeCell ref="AV148:AV151"/>
    <mergeCell ref="AW148:AW151"/>
    <mergeCell ref="AX148:AX151"/>
    <mergeCell ref="AX152:AX155"/>
    <mergeCell ref="AX156:AX159"/>
    <mergeCell ref="AV156:AV159"/>
    <mergeCell ref="AW156:AW159"/>
    <mergeCell ref="AP156:AP159"/>
    <mergeCell ref="AQ156:AQ159"/>
    <mergeCell ref="AR156:AR159"/>
    <mergeCell ref="AS156:AS159"/>
    <mergeCell ref="AT156:AT159"/>
    <mergeCell ref="AU156:AU159"/>
    <mergeCell ref="AF156:AF159"/>
    <mergeCell ref="AG156:AG159"/>
    <mergeCell ref="AJ156:AJ159"/>
    <mergeCell ref="AK156:AK159"/>
    <mergeCell ref="AL156:AL159"/>
    <mergeCell ref="X160:Y160"/>
    <mergeCell ref="Z160:AA160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K152:K155"/>
    <mergeCell ref="AO152:AO155"/>
    <mergeCell ref="AP152:AP155"/>
    <mergeCell ref="AF152:AF155"/>
    <mergeCell ref="AG152:AG155"/>
    <mergeCell ref="AJ152:AJ155"/>
    <mergeCell ref="AK152:AK155"/>
    <mergeCell ref="AL152:AL155"/>
    <mergeCell ref="AM152:AM155"/>
    <mergeCell ref="AN152:AN155"/>
    <mergeCell ref="AR148:AR151"/>
    <mergeCell ref="AS148:AS151"/>
    <mergeCell ref="AT148:AT151"/>
    <mergeCell ref="AQ152:AQ155"/>
    <mergeCell ref="AR152:AR155"/>
    <mergeCell ref="AS152:AS155"/>
    <mergeCell ref="AL148:AL151"/>
    <mergeCell ref="AM148:AM151"/>
    <mergeCell ref="AN148:AN151"/>
    <mergeCell ref="AO148:AO151"/>
    <mergeCell ref="AP148:AP151"/>
    <mergeCell ref="AQ148:AQ151"/>
    <mergeCell ref="AV141:AV144"/>
    <mergeCell ref="AW141:AW144"/>
    <mergeCell ref="K148:K151"/>
    <mergeCell ref="AF148:AF151"/>
    <mergeCell ref="AG148:AG151"/>
    <mergeCell ref="AJ148:AJ151"/>
    <mergeCell ref="AK148:AK151"/>
    <mergeCell ref="AM141:AM144"/>
    <mergeCell ref="AN141:AN144"/>
    <mergeCell ref="AO141:AO144"/>
    <mergeCell ref="AP141:AP144"/>
    <mergeCell ref="AQ141:AQ144"/>
    <mergeCell ref="AR141:AR144"/>
    <mergeCell ref="AM133:AM136"/>
    <mergeCell ref="AN133:AN136"/>
    <mergeCell ref="AO133:AO136"/>
    <mergeCell ref="AP133:AP136"/>
    <mergeCell ref="K141:K144"/>
    <mergeCell ref="AF141:AF144"/>
    <mergeCell ref="AG141:AG144"/>
    <mergeCell ref="AJ141:AJ144"/>
    <mergeCell ref="AK141:AK144"/>
    <mergeCell ref="AL141:AL144"/>
    <mergeCell ref="K133:K136"/>
    <mergeCell ref="AF133:AF136"/>
    <mergeCell ref="AG133:AG136"/>
    <mergeCell ref="AJ133:AJ136"/>
    <mergeCell ref="AK133:AK136"/>
    <mergeCell ref="AL133:AL136"/>
    <mergeCell ref="C137:C140"/>
    <mergeCell ref="I137:I140"/>
    <mergeCell ref="J137:J140"/>
    <mergeCell ref="K137:K140"/>
    <mergeCell ref="AF137:AF140"/>
    <mergeCell ref="AG137:AG140"/>
    <mergeCell ref="AJ137:AJ140"/>
    <mergeCell ref="AK137:AK140"/>
    <mergeCell ref="AM118:AM121"/>
    <mergeCell ref="AN118:AN121"/>
    <mergeCell ref="AO118:AO121"/>
    <mergeCell ref="AP118:AP121"/>
    <mergeCell ref="AQ118:AQ121"/>
    <mergeCell ref="AR118:AR121"/>
    <mergeCell ref="AR122:AR125"/>
    <mergeCell ref="AF122:AF125"/>
    <mergeCell ref="AG122:AG125"/>
    <mergeCell ref="AJ122:AJ125"/>
    <mergeCell ref="AF118:AF121"/>
    <mergeCell ref="AG118:AG121"/>
    <mergeCell ref="AK122:AK125"/>
    <mergeCell ref="K126:K129"/>
    <mergeCell ref="AF126:AF129"/>
    <mergeCell ref="AG126:AG129"/>
    <mergeCell ref="AJ126:AJ129"/>
    <mergeCell ref="AK126:AK129"/>
    <mergeCell ref="AS111:AS114"/>
    <mergeCell ref="AT111:AT114"/>
    <mergeCell ref="AU111:AU114"/>
    <mergeCell ref="AV111:AV114"/>
    <mergeCell ref="AW111:AW114"/>
    <mergeCell ref="AV133:AV136"/>
    <mergeCell ref="AG111:AG114"/>
    <mergeCell ref="AJ111:AJ114"/>
    <mergeCell ref="AK111:AK114"/>
    <mergeCell ref="AL111:AL114"/>
    <mergeCell ref="AM111:AM114"/>
    <mergeCell ref="AN111:AN114"/>
    <mergeCell ref="AO111:AO114"/>
    <mergeCell ref="AP111:AP114"/>
    <mergeCell ref="AQ111:AQ114"/>
    <mergeCell ref="AR107:AR110"/>
    <mergeCell ref="AS107:AS110"/>
    <mergeCell ref="AT107:AT110"/>
    <mergeCell ref="AU107:AU110"/>
    <mergeCell ref="AV107:AV110"/>
    <mergeCell ref="AQ133:AQ136"/>
    <mergeCell ref="AR133:AR136"/>
    <mergeCell ref="AS133:AS136"/>
    <mergeCell ref="AT133:AT136"/>
    <mergeCell ref="AU133:AU136"/>
    <mergeCell ref="AJ107:AJ110"/>
    <mergeCell ref="AK107:AK110"/>
    <mergeCell ref="AL107:AL110"/>
    <mergeCell ref="AM107:AM110"/>
    <mergeCell ref="AN107:AN110"/>
    <mergeCell ref="AO107:AO110"/>
    <mergeCell ref="AW107:AW110"/>
    <mergeCell ref="C107:C110"/>
    <mergeCell ref="I107:I110"/>
    <mergeCell ref="J107:J110"/>
    <mergeCell ref="K107:K110"/>
    <mergeCell ref="AF107:AF110"/>
    <mergeCell ref="AG107:AG110"/>
    <mergeCell ref="H107:H108"/>
    <mergeCell ref="H109:H110"/>
    <mergeCell ref="AX111:AX114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J111:J114"/>
    <mergeCell ref="K111:K114"/>
    <mergeCell ref="N115:O115"/>
    <mergeCell ref="P115:Q115"/>
    <mergeCell ref="R115:S115"/>
    <mergeCell ref="T115:U115"/>
    <mergeCell ref="V115:W115"/>
    <mergeCell ref="X115:Y115"/>
    <mergeCell ref="Z115:AA115"/>
    <mergeCell ref="AB115:AC115"/>
    <mergeCell ref="AN122:AN125"/>
    <mergeCell ref="AO122:AO125"/>
    <mergeCell ref="AP122:AP125"/>
    <mergeCell ref="AQ122:AQ125"/>
    <mergeCell ref="AF103:AF106"/>
    <mergeCell ref="AG103:AG106"/>
    <mergeCell ref="AJ103:AJ106"/>
    <mergeCell ref="AK103:AK106"/>
    <mergeCell ref="AL103:AL106"/>
    <mergeCell ref="AM103:AM106"/>
    <mergeCell ref="X100:Y100"/>
    <mergeCell ref="Z100:AA100"/>
    <mergeCell ref="AB100:AC100"/>
    <mergeCell ref="C103:C106"/>
    <mergeCell ref="I103:I106"/>
    <mergeCell ref="J103:J106"/>
    <mergeCell ref="K103:K106"/>
    <mergeCell ref="H103:H104"/>
    <mergeCell ref="H105:H106"/>
    <mergeCell ref="L100:M100"/>
    <mergeCell ref="N100:O100"/>
    <mergeCell ref="P100:Q100"/>
    <mergeCell ref="R100:S100"/>
    <mergeCell ref="T100:U100"/>
    <mergeCell ref="V100:W100"/>
    <mergeCell ref="AG96:AG99"/>
    <mergeCell ref="AJ96:AJ99"/>
    <mergeCell ref="AK96:AK99"/>
    <mergeCell ref="AL96:AL99"/>
    <mergeCell ref="AM96:AM99"/>
    <mergeCell ref="AN96:AN99"/>
    <mergeCell ref="AW92:AW95"/>
    <mergeCell ref="AQ92:AQ95"/>
    <mergeCell ref="AR92:AR95"/>
    <mergeCell ref="AS92:AS95"/>
    <mergeCell ref="AT92:AT95"/>
    <mergeCell ref="AX107:AX110"/>
    <mergeCell ref="AT96:AT99"/>
    <mergeCell ref="AU96:AU99"/>
    <mergeCell ref="AV96:AV99"/>
    <mergeCell ref="AW96:AW99"/>
    <mergeCell ref="AX96:AX99"/>
    <mergeCell ref="AV103:AV106"/>
    <mergeCell ref="AW103:AW106"/>
    <mergeCell ref="AX103:AX106"/>
    <mergeCell ref="AU92:AU95"/>
    <mergeCell ref="AV92:AV95"/>
    <mergeCell ref="AT103:AT106"/>
    <mergeCell ref="AU103:AU106"/>
    <mergeCell ref="AN103:AN106"/>
    <mergeCell ref="AO103:AO106"/>
    <mergeCell ref="AP103:AP106"/>
    <mergeCell ref="AQ103:AQ106"/>
    <mergeCell ref="AR103:AR106"/>
    <mergeCell ref="AS103:AS106"/>
    <mergeCell ref="K81:K84"/>
    <mergeCell ref="AX92:AX95"/>
    <mergeCell ref="C96:C99"/>
    <mergeCell ref="I96:I99"/>
    <mergeCell ref="J96:J99"/>
    <mergeCell ref="K96:K99"/>
    <mergeCell ref="AF96:AF99"/>
    <mergeCell ref="AS96:AS99"/>
    <mergeCell ref="H98:H99"/>
    <mergeCell ref="H96:H97"/>
    <mergeCell ref="AS88:AS91"/>
    <mergeCell ref="AT88:AT91"/>
    <mergeCell ref="AU88:AU91"/>
    <mergeCell ref="AV88:AV91"/>
    <mergeCell ref="AW88:AW91"/>
    <mergeCell ref="AX88:AX91"/>
    <mergeCell ref="AL88:AL91"/>
    <mergeCell ref="AM88:AM91"/>
    <mergeCell ref="AN88:AN91"/>
    <mergeCell ref="AO88:AO91"/>
    <mergeCell ref="AP88:AP91"/>
    <mergeCell ref="AQ88:AQ91"/>
    <mergeCell ref="J88:J91"/>
    <mergeCell ref="K88:K91"/>
    <mergeCell ref="AF88:AF91"/>
    <mergeCell ref="AG88:AG91"/>
    <mergeCell ref="AJ88:AJ91"/>
    <mergeCell ref="AK88:AK91"/>
    <mergeCell ref="AX81:AX84"/>
    <mergeCell ref="L85:M85"/>
    <mergeCell ref="N85:O85"/>
    <mergeCell ref="P85:Q85"/>
    <mergeCell ref="AV81:AV84"/>
    <mergeCell ref="AW81:AW84"/>
    <mergeCell ref="AS73:AS76"/>
    <mergeCell ref="AT73:AT76"/>
    <mergeCell ref="AU73:AU76"/>
    <mergeCell ref="AV73:AV76"/>
    <mergeCell ref="AW73:AW76"/>
    <mergeCell ref="AS77:AS80"/>
    <mergeCell ref="AN81:AN84"/>
    <mergeCell ref="AO81:AO84"/>
    <mergeCell ref="AP81:AP84"/>
    <mergeCell ref="AQ81:AQ84"/>
    <mergeCell ref="AR81:AR84"/>
    <mergeCell ref="AS81:AS84"/>
    <mergeCell ref="AF81:AF84"/>
    <mergeCell ref="AG81:AG84"/>
    <mergeCell ref="AJ81:AJ84"/>
    <mergeCell ref="AK81:AK84"/>
    <mergeCell ref="AL81:AL84"/>
    <mergeCell ref="AM81:AM84"/>
    <mergeCell ref="AV77:AV80"/>
    <mergeCell ref="AW77:AW80"/>
    <mergeCell ref="AV58:AV61"/>
    <mergeCell ref="AW58:AW61"/>
    <mergeCell ref="AF62:AF65"/>
    <mergeCell ref="AX77:AX80"/>
    <mergeCell ref="AK77:AK80"/>
    <mergeCell ref="AL77:AL80"/>
    <mergeCell ref="AM77:AM80"/>
    <mergeCell ref="AN77:AN80"/>
    <mergeCell ref="AO77:AO80"/>
    <mergeCell ref="AK73:AK76"/>
    <mergeCell ref="AX73:AX76"/>
    <mergeCell ref="C77:C80"/>
    <mergeCell ref="I77:I80"/>
    <mergeCell ref="J77:J80"/>
    <mergeCell ref="K77:K80"/>
    <mergeCell ref="AF77:AF80"/>
    <mergeCell ref="AG77:AG80"/>
    <mergeCell ref="AT77:AT80"/>
    <mergeCell ref="AU77:AU80"/>
    <mergeCell ref="AJ77:AJ80"/>
    <mergeCell ref="C73:C76"/>
    <mergeCell ref="I73:I76"/>
    <mergeCell ref="J73:J76"/>
    <mergeCell ref="K73:K76"/>
    <mergeCell ref="AF73:AF76"/>
    <mergeCell ref="AG73:AG76"/>
    <mergeCell ref="AJ73:AJ76"/>
    <mergeCell ref="AQ73:AQ76"/>
    <mergeCell ref="AR73:AR76"/>
    <mergeCell ref="AO58:AO61"/>
    <mergeCell ref="AS66:AS69"/>
    <mergeCell ref="AT66:AT69"/>
    <mergeCell ref="AM51:AM54"/>
    <mergeCell ref="AN51:AN54"/>
    <mergeCell ref="AO51:AO54"/>
    <mergeCell ref="AT47:AT50"/>
    <mergeCell ref="AU47:AU50"/>
    <mergeCell ref="AV47:AV50"/>
    <mergeCell ref="AW47:AW50"/>
    <mergeCell ref="L55:M55"/>
    <mergeCell ref="N55:O55"/>
    <mergeCell ref="AU51:AU54"/>
    <mergeCell ref="AV51:AV54"/>
    <mergeCell ref="AW51:AW54"/>
    <mergeCell ref="AS51:AS54"/>
    <mergeCell ref="X70:Y70"/>
    <mergeCell ref="Z70:AA70"/>
    <mergeCell ref="AB70:AC70"/>
    <mergeCell ref="AQ47:AQ50"/>
    <mergeCell ref="AR47:AR50"/>
    <mergeCell ref="AS47:AS50"/>
    <mergeCell ref="AM47:AM50"/>
    <mergeCell ref="AN47:AN50"/>
    <mergeCell ref="AO47:AO50"/>
    <mergeCell ref="AP47:AP50"/>
    <mergeCell ref="L70:M70"/>
    <mergeCell ref="N70:O70"/>
    <mergeCell ref="P70:Q70"/>
    <mergeCell ref="R70:S70"/>
    <mergeCell ref="T70:U70"/>
    <mergeCell ref="V70:W70"/>
    <mergeCell ref="AS58:AS61"/>
    <mergeCell ref="AT58:AT61"/>
    <mergeCell ref="AU58:AU61"/>
    <mergeCell ref="C51:C54"/>
    <mergeCell ref="I51:I54"/>
    <mergeCell ref="J51:J54"/>
    <mergeCell ref="K51:K54"/>
    <mergeCell ref="AF51:AF54"/>
    <mergeCell ref="AW43:AW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AX51:AX54"/>
    <mergeCell ref="K47:K50"/>
    <mergeCell ref="AF47:AF50"/>
    <mergeCell ref="AG47:AG50"/>
    <mergeCell ref="AJ47:AJ50"/>
    <mergeCell ref="AK47:AK50"/>
    <mergeCell ref="AL47:AL50"/>
    <mergeCell ref="AP51:AP54"/>
    <mergeCell ref="AQ51:AQ54"/>
    <mergeCell ref="AR51:AR54"/>
    <mergeCell ref="AG51:AG54"/>
    <mergeCell ref="AT51:AT54"/>
    <mergeCell ref="H51:H52"/>
    <mergeCell ref="H53:H54"/>
    <mergeCell ref="AJ51:AJ54"/>
    <mergeCell ref="AK51:AK54"/>
    <mergeCell ref="AL51:AL54"/>
    <mergeCell ref="Z40:AA40"/>
    <mergeCell ref="AB40:AC40"/>
    <mergeCell ref="AU43:AU46"/>
    <mergeCell ref="AV43:AV46"/>
    <mergeCell ref="AK43:AK46"/>
    <mergeCell ref="AL43:AL46"/>
    <mergeCell ref="AM43:AM46"/>
    <mergeCell ref="AN43:AN46"/>
    <mergeCell ref="AO43:AO46"/>
    <mergeCell ref="L40:M40"/>
    <mergeCell ref="N40:O40"/>
    <mergeCell ref="P40:Q40"/>
    <mergeCell ref="R40:S40"/>
    <mergeCell ref="T40:U40"/>
    <mergeCell ref="V40:W40"/>
    <mergeCell ref="AS36:AS39"/>
    <mergeCell ref="AT36:AT39"/>
    <mergeCell ref="AU36:AU39"/>
    <mergeCell ref="AV36:AV39"/>
    <mergeCell ref="AP43:AP46"/>
    <mergeCell ref="AQ43:AQ46"/>
    <mergeCell ref="AR43:AR46"/>
    <mergeCell ref="AS43:AS46"/>
    <mergeCell ref="AT43:AT46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U32:AU35"/>
    <mergeCell ref="AV32:AV35"/>
    <mergeCell ref="AW32:AW35"/>
    <mergeCell ref="AX32:AX35"/>
    <mergeCell ref="K36:K39"/>
    <mergeCell ref="AF36:AF39"/>
    <mergeCell ref="AG36:AG39"/>
    <mergeCell ref="AJ36:AJ39"/>
    <mergeCell ref="AK36:AK39"/>
    <mergeCell ref="AL36:AL39"/>
    <mergeCell ref="AO32:AO35"/>
    <mergeCell ref="AP32:AP35"/>
    <mergeCell ref="AQ32:AQ35"/>
    <mergeCell ref="AR32:AR35"/>
    <mergeCell ref="AS32:AS35"/>
    <mergeCell ref="AT32:AT35"/>
    <mergeCell ref="AG32:AG35"/>
    <mergeCell ref="AJ32:AJ35"/>
    <mergeCell ref="AK32:AK35"/>
    <mergeCell ref="AL32:AL35"/>
    <mergeCell ref="AM32:AM35"/>
    <mergeCell ref="AN32:AN35"/>
    <mergeCell ref="AR21:AR24"/>
    <mergeCell ref="AG17:AG20"/>
    <mergeCell ref="AJ17:AJ20"/>
    <mergeCell ref="AL13:AL16"/>
    <mergeCell ref="AK17:AK20"/>
    <mergeCell ref="AM17:AM20"/>
    <mergeCell ref="AT28:AT31"/>
    <mergeCell ref="AU28:AU31"/>
    <mergeCell ref="AV28:AV31"/>
    <mergeCell ref="AW28:AW31"/>
    <mergeCell ref="AX28:AX31"/>
    <mergeCell ref="C32:C35"/>
    <mergeCell ref="I32:I35"/>
    <mergeCell ref="J32:J35"/>
    <mergeCell ref="K32:K35"/>
    <mergeCell ref="AF32:AF35"/>
    <mergeCell ref="N25:O25"/>
    <mergeCell ref="AF28:AF31"/>
    <mergeCell ref="AG28:AG31"/>
    <mergeCell ref="AJ28:AJ31"/>
    <mergeCell ref="AK28:AK31"/>
    <mergeCell ref="AS28:AS31"/>
    <mergeCell ref="C28:C31"/>
    <mergeCell ref="I28:I31"/>
    <mergeCell ref="J28:J31"/>
    <mergeCell ref="K28:K31"/>
    <mergeCell ref="E26:G26"/>
    <mergeCell ref="L25:M25"/>
    <mergeCell ref="T25:U25"/>
    <mergeCell ref="V25:W25"/>
    <mergeCell ref="AB10:AC10"/>
    <mergeCell ref="AJ13:AJ16"/>
    <mergeCell ref="AK13:AK16"/>
    <mergeCell ref="AW13:AW16"/>
    <mergeCell ref="AU13:AU16"/>
    <mergeCell ref="AR13:AR16"/>
    <mergeCell ref="AO13:AO16"/>
    <mergeCell ref="AO17:AO20"/>
    <mergeCell ref="AR17:AR20"/>
    <mergeCell ref="AU17:AU20"/>
    <mergeCell ref="AW17:AW20"/>
    <mergeCell ref="AN17:AN20"/>
    <mergeCell ref="AP17:AP20"/>
    <mergeCell ref="AQ17:AQ20"/>
    <mergeCell ref="AS17:AS20"/>
    <mergeCell ref="AV17:AV20"/>
    <mergeCell ref="AS13:AS16"/>
    <mergeCell ref="AT13:AT16"/>
    <mergeCell ref="AV13:AV16"/>
    <mergeCell ref="AT17:AT20"/>
    <mergeCell ref="Z10:AA10"/>
    <mergeCell ref="X10:Y10"/>
    <mergeCell ref="AM13:AM16"/>
    <mergeCell ref="AN13:AN16"/>
    <mergeCell ref="AG13:AG16"/>
    <mergeCell ref="AL17:AL20"/>
    <mergeCell ref="AP13:AP16"/>
    <mergeCell ref="AQ13:AQ16"/>
    <mergeCell ref="AP21:AP24"/>
    <mergeCell ref="AQ21:AQ24"/>
    <mergeCell ref="AL21:AL24"/>
    <mergeCell ref="AO21:AO24"/>
    <mergeCell ref="AJ21:AJ24"/>
    <mergeCell ref="AK21:AK24"/>
    <mergeCell ref="AV21:AV24"/>
    <mergeCell ref="AX21:AX24"/>
    <mergeCell ref="J133:J136"/>
    <mergeCell ref="AX17:AX20"/>
    <mergeCell ref="AX58:AX61"/>
    <mergeCell ref="AQ77:AQ80"/>
    <mergeCell ref="AR77:AR80"/>
    <mergeCell ref="AP58:AP61"/>
    <mergeCell ref="AQ58:AQ61"/>
    <mergeCell ref="AR58:AR61"/>
    <mergeCell ref="AP77:AP80"/>
    <mergeCell ref="AR88:AR91"/>
    <mergeCell ref="AP107:AP110"/>
    <mergeCell ref="AQ107:AQ110"/>
    <mergeCell ref="AM73:AM76"/>
    <mergeCell ref="AN73:AN76"/>
    <mergeCell ref="AO73:AO76"/>
    <mergeCell ref="AP73:AP76"/>
    <mergeCell ref="C21:C24"/>
    <mergeCell ref="I21:I24"/>
    <mergeCell ref="J21:J24"/>
    <mergeCell ref="K21:K24"/>
    <mergeCell ref="AF21:AF24"/>
    <mergeCell ref="AG21:AG24"/>
    <mergeCell ref="R10:S10"/>
    <mergeCell ref="C13:C16"/>
    <mergeCell ref="I13:I16"/>
    <mergeCell ref="J13:J16"/>
    <mergeCell ref="K13:K16"/>
    <mergeCell ref="T10:U10"/>
    <mergeCell ref="E11:G11"/>
    <mergeCell ref="I62:I65"/>
    <mergeCell ref="J62:J65"/>
    <mergeCell ref="K62:K65"/>
    <mergeCell ref="C66:C69"/>
    <mergeCell ref="I58:I61"/>
    <mergeCell ref="J58:J61"/>
    <mergeCell ref="K58:K61"/>
    <mergeCell ref="C62:C65"/>
    <mergeCell ref="J17:J20"/>
    <mergeCell ref="K17:K20"/>
    <mergeCell ref="AF17:AF20"/>
    <mergeCell ref="X25:Y25"/>
    <mergeCell ref="Z25:AA25"/>
    <mergeCell ref="AB25:AC25"/>
    <mergeCell ref="X40:Y40"/>
    <mergeCell ref="AB55:AC55"/>
    <mergeCell ref="AF58:AF61"/>
    <mergeCell ref="AG58:AG61"/>
    <mergeCell ref="AG62:AG65"/>
    <mergeCell ref="C81:C84"/>
    <mergeCell ref="C92:C95"/>
    <mergeCell ref="I92:I95"/>
    <mergeCell ref="J92:J95"/>
    <mergeCell ref="K92:K95"/>
    <mergeCell ref="J66:J69"/>
    <mergeCell ref="K66:K69"/>
    <mergeCell ref="C88:C91"/>
    <mergeCell ref="I88:I91"/>
    <mergeCell ref="C111:C114"/>
    <mergeCell ref="I111:I114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I66:I69"/>
    <mergeCell ref="C17:C20"/>
    <mergeCell ref="I17:I20"/>
    <mergeCell ref="AF216:AF219"/>
    <mergeCell ref="AF111:AF114"/>
    <mergeCell ref="AF92:AF95"/>
    <mergeCell ref="C133:C136"/>
    <mergeCell ref="I133:I136"/>
    <mergeCell ref="J81:J84"/>
    <mergeCell ref="P25:Q25"/>
    <mergeCell ref="R25:S25"/>
    <mergeCell ref="C58:C61"/>
    <mergeCell ref="I81:I84"/>
    <mergeCell ref="C5:D5"/>
    <mergeCell ref="C36:C39"/>
    <mergeCell ref="I36:I39"/>
    <mergeCell ref="J36:J39"/>
    <mergeCell ref="C47:C50"/>
    <mergeCell ref="I47:I50"/>
    <mergeCell ref="J47:J50"/>
    <mergeCell ref="H17:H24"/>
    <mergeCell ref="E41:G41"/>
    <mergeCell ref="G6:M6"/>
    <mergeCell ref="C148:C151"/>
    <mergeCell ref="I148:I151"/>
    <mergeCell ref="J148:J151"/>
    <mergeCell ref="C126:C129"/>
    <mergeCell ref="I126:I129"/>
    <mergeCell ref="C156:C159"/>
    <mergeCell ref="I156:I159"/>
    <mergeCell ref="J156:J159"/>
    <mergeCell ref="H152:H153"/>
    <mergeCell ref="H154:H155"/>
    <mergeCell ref="H156:H157"/>
    <mergeCell ref="H158:H159"/>
    <mergeCell ref="C141:C144"/>
    <mergeCell ref="I141:I144"/>
    <mergeCell ref="J141:J144"/>
    <mergeCell ref="C152:C155"/>
    <mergeCell ref="I152:I155"/>
    <mergeCell ref="J152:J155"/>
    <mergeCell ref="L115:M115"/>
    <mergeCell ref="K122:K125"/>
    <mergeCell ref="J126:J129"/>
    <mergeCell ref="C182:C185"/>
    <mergeCell ref="I182:I185"/>
    <mergeCell ref="J182:J185"/>
    <mergeCell ref="C186:C189"/>
    <mergeCell ref="I186:I189"/>
    <mergeCell ref="J186:J189"/>
    <mergeCell ref="I306:I309"/>
    <mergeCell ref="J306:J309"/>
    <mergeCell ref="H229:H230"/>
    <mergeCell ref="C197:C200"/>
    <mergeCell ref="I197:I200"/>
    <mergeCell ref="J197:J200"/>
    <mergeCell ref="C336:C339"/>
    <mergeCell ref="I336:I339"/>
    <mergeCell ref="J336:J339"/>
    <mergeCell ref="C253:C256"/>
    <mergeCell ref="I253:I256"/>
    <mergeCell ref="J253:J256"/>
    <mergeCell ref="C257:C260"/>
    <mergeCell ref="C216:C219"/>
    <mergeCell ref="I216:I219"/>
    <mergeCell ref="J216:J219"/>
    <mergeCell ref="C223:C226"/>
    <mergeCell ref="I223:I226"/>
    <mergeCell ref="J223:J226"/>
    <mergeCell ref="C261:C264"/>
    <mergeCell ref="C212:C215"/>
    <mergeCell ref="I212:I215"/>
    <mergeCell ref="J212:J215"/>
    <mergeCell ref="C272:C275"/>
    <mergeCell ref="I272:I275"/>
    <mergeCell ref="J272:J275"/>
    <mergeCell ref="C171:C174"/>
    <mergeCell ref="I171:I174"/>
    <mergeCell ref="J171:J174"/>
    <mergeCell ref="C426:C429"/>
    <mergeCell ref="I426:I429"/>
    <mergeCell ref="J426:J429"/>
    <mergeCell ref="C482:C485"/>
    <mergeCell ref="I482:I485"/>
    <mergeCell ref="J482:J485"/>
    <mergeCell ref="C433:C436"/>
    <mergeCell ref="I433:I436"/>
    <mergeCell ref="J433:J436"/>
    <mergeCell ref="C456:C459"/>
    <mergeCell ref="C418:C421"/>
    <mergeCell ref="I418:I421"/>
    <mergeCell ref="J418:J421"/>
    <mergeCell ref="C422:C425"/>
    <mergeCell ref="I422:I425"/>
    <mergeCell ref="J422:J425"/>
    <mergeCell ref="C306:C309"/>
    <mergeCell ref="C411:C414"/>
    <mergeCell ref="I411:I414"/>
    <mergeCell ref="J411:J414"/>
    <mergeCell ref="C347:C350"/>
    <mergeCell ref="I347:I350"/>
    <mergeCell ref="C178:C181"/>
    <mergeCell ref="I178:I181"/>
    <mergeCell ref="J178:J181"/>
    <mergeCell ref="C298:C301"/>
    <mergeCell ref="I298:I301"/>
    <mergeCell ref="J298:J301"/>
    <mergeCell ref="C302:C305"/>
    <mergeCell ref="C621:C624"/>
    <mergeCell ref="I621:I624"/>
    <mergeCell ref="J621:J624"/>
    <mergeCell ref="C617:C620"/>
    <mergeCell ref="I617:I620"/>
    <mergeCell ref="J617:J620"/>
    <mergeCell ref="J437:J440"/>
    <mergeCell ref="C501:C504"/>
    <mergeCell ref="I501:I504"/>
    <mergeCell ref="J501:J504"/>
    <mergeCell ref="C512:C515"/>
    <mergeCell ref="I512:I515"/>
    <mergeCell ref="J512:J515"/>
    <mergeCell ref="I456:I459"/>
    <mergeCell ref="J456:J459"/>
    <mergeCell ref="C471:C474"/>
    <mergeCell ref="C478:C481"/>
    <mergeCell ref="I478:I481"/>
    <mergeCell ref="J478:J481"/>
    <mergeCell ref="C538:C541"/>
    <mergeCell ref="I538:I541"/>
    <mergeCell ref="J538:J541"/>
    <mergeCell ref="H540:H541"/>
    <mergeCell ref="C542:C545"/>
    <mergeCell ref="I542:I545"/>
    <mergeCell ref="J542:J545"/>
    <mergeCell ref="J606:J609"/>
    <mergeCell ref="C452:C455"/>
    <mergeCell ref="I452:I455"/>
    <mergeCell ref="J452:J455"/>
    <mergeCell ref="C463:C466"/>
    <mergeCell ref="I463:I466"/>
    <mergeCell ref="N235:O235"/>
    <mergeCell ref="P235:Q235"/>
    <mergeCell ref="R235:S235"/>
    <mergeCell ref="R280:S280"/>
    <mergeCell ref="C771:C774"/>
    <mergeCell ref="I771:I774"/>
    <mergeCell ref="J771:J774"/>
    <mergeCell ref="C797:C800"/>
    <mergeCell ref="K216:K219"/>
    <mergeCell ref="K223:K226"/>
    <mergeCell ref="C246:C249"/>
    <mergeCell ref="I246:I249"/>
    <mergeCell ref="J246:J249"/>
    <mergeCell ref="K246:K249"/>
    <mergeCell ref="AL118:AL121"/>
    <mergeCell ref="C696:C699"/>
    <mergeCell ref="I696:I699"/>
    <mergeCell ref="J696:J699"/>
    <mergeCell ref="L250:M250"/>
    <mergeCell ref="N250:O250"/>
    <mergeCell ref="P250:Q250"/>
    <mergeCell ref="R250:S250"/>
    <mergeCell ref="L280:M280"/>
    <mergeCell ref="N280:O280"/>
    <mergeCell ref="AL373:AL376"/>
    <mergeCell ref="C118:C121"/>
    <mergeCell ref="I118:I121"/>
    <mergeCell ref="J118:J121"/>
    <mergeCell ref="K118:K121"/>
    <mergeCell ref="C122:C125"/>
    <mergeCell ref="I122:I125"/>
    <mergeCell ref="J122:J125"/>
    <mergeCell ref="AX122:AX125"/>
    <mergeCell ref="AM122:AM125"/>
    <mergeCell ref="AX13:AX16"/>
    <mergeCell ref="AL28:AL31"/>
    <mergeCell ref="AM28:AM31"/>
    <mergeCell ref="AN28:AN31"/>
    <mergeCell ref="AO28:AO31"/>
    <mergeCell ref="AP28:AP31"/>
    <mergeCell ref="AQ28:AQ31"/>
    <mergeCell ref="AR28:AR31"/>
    <mergeCell ref="AM21:AM24"/>
    <mergeCell ref="AN21:AN24"/>
    <mergeCell ref="AQ238:AQ241"/>
    <mergeCell ref="AR238:AR241"/>
    <mergeCell ref="AL73:AL76"/>
    <mergeCell ref="AM58:AM61"/>
    <mergeCell ref="AN58:AN61"/>
    <mergeCell ref="AL122:AL125"/>
    <mergeCell ref="AT126:AT129"/>
    <mergeCell ref="AS122:AS125"/>
    <mergeCell ref="AT122:AT125"/>
    <mergeCell ref="AU122:AU125"/>
    <mergeCell ref="AV122:AV125"/>
    <mergeCell ref="AW122:AW125"/>
    <mergeCell ref="AN126:AN129"/>
    <mergeCell ref="AS126:AS129"/>
    <mergeCell ref="AL126:AL129"/>
    <mergeCell ref="AM126:AM129"/>
    <mergeCell ref="AU21:AU24"/>
    <mergeCell ref="AW21:AW24"/>
    <mergeCell ref="AS21:AS24"/>
    <mergeCell ref="AT21:AT24"/>
    <mergeCell ref="AP253:AP256"/>
    <mergeCell ref="AQ253:AQ256"/>
    <mergeCell ref="AR253:AR256"/>
    <mergeCell ref="AP283:AP286"/>
    <mergeCell ref="AQ283:AQ286"/>
    <mergeCell ref="AP238:AP241"/>
    <mergeCell ref="AO62:AO65"/>
    <mergeCell ref="AO126:AO129"/>
    <mergeCell ref="AP126:AP129"/>
    <mergeCell ref="AQ126:AQ129"/>
    <mergeCell ref="AR126:AR129"/>
    <mergeCell ref="AP178:AP181"/>
    <mergeCell ref="AQ178:AQ181"/>
    <mergeCell ref="AR178:AR181"/>
    <mergeCell ref="AR111:AR114"/>
    <mergeCell ref="AR167:AR170"/>
    <mergeCell ref="AO193:AO196"/>
    <mergeCell ref="AP193:AP196"/>
    <mergeCell ref="AO92:AO95"/>
    <mergeCell ref="AP92:AP95"/>
    <mergeCell ref="AO96:AO99"/>
    <mergeCell ref="AP96:AP99"/>
    <mergeCell ref="AQ96:AQ99"/>
    <mergeCell ref="AR96:AR99"/>
    <mergeCell ref="AR681:AR684"/>
    <mergeCell ref="AQ677:AQ680"/>
    <mergeCell ref="AN666:AN669"/>
    <mergeCell ref="AO666:AO669"/>
    <mergeCell ref="AP666:AP669"/>
    <mergeCell ref="AQ666:AQ669"/>
    <mergeCell ref="AR666:AR669"/>
    <mergeCell ref="AR677:AR680"/>
    <mergeCell ref="AJ58:AJ61"/>
    <mergeCell ref="AK58:AK61"/>
    <mergeCell ref="AL58:AL61"/>
    <mergeCell ref="P55:Q55"/>
    <mergeCell ref="R55:S55"/>
    <mergeCell ref="T55:U55"/>
    <mergeCell ref="V55:W55"/>
    <mergeCell ref="X55:Y55"/>
    <mergeCell ref="Z55:AA55"/>
    <mergeCell ref="AP636:AP639"/>
    <mergeCell ref="AQ636:AQ639"/>
    <mergeCell ref="AR636:AR639"/>
    <mergeCell ref="AN673:AN676"/>
    <mergeCell ref="AQ538:AQ541"/>
    <mergeCell ref="AR538:AR541"/>
    <mergeCell ref="AO553:AO556"/>
    <mergeCell ref="AP553:AP556"/>
    <mergeCell ref="AQ553:AQ556"/>
    <mergeCell ref="AR553:AR556"/>
    <mergeCell ref="AQ231:AQ234"/>
    <mergeCell ref="AR231:AR234"/>
    <mergeCell ref="AQ257:AQ260"/>
    <mergeCell ref="AQ208:AQ211"/>
    <mergeCell ref="AR208:AR211"/>
    <mergeCell ref="R85:S85"/>
    <mergeCell ref="T85:U85"/>
    <mergeCell ref="V85:W85"/>
    <mergeCell ref="X85:Y85"/>
    <mergeCell ref="Z85:AA85"/>
    <mergeCell ref="AB85:AC85"/>
    <mergeCell ref="AG92:AG95"/>
    <mergeCell ref="AJ92:AJ95"/>
    <mergeCell ref="AK92:AK95"/>
    <mergeCell ref="AL92:AL95"/>
    <mergeCell ref="AF66:AF69"/>
    <mergeCell ref="AG66:AG69"/>
    <mergeCell ref="AJ66:AJ69"/>
    <mergeCell ref="AK66:AK69"/>
    <mergeCell ref="AL66:AL69"/>
    <mergeCell ref="AM66:AM69"/>
    <mergeCell ref="AS62:AS65"/>
    <mergeCell ref="AM92:AM95"/>
    <mergeCell ref="AN92:AN95"/>
    <mergeCell ref="AT62:AT65"/>
    <mergeCell ref="AU62:AU65"/>
    <mergeCell ref="AV62:AV65"/>
    <mergeCell ref="AW62:AW65"/>
    <mergeCell ref="AX62:AX65"/>
    <mergeCell ref="AJ118:AJ121"/>
    <mergeCell ref="AK118:AK121"/>
    <mergeCell ref="AP62:AP65"/>
    <mergeCell ref="AQ62:AQ65"/>
    <mergeCell ref="AR62:AR65"/>
    <mergeCell ref="AN66:AN69"/>
    <mergeCell ref="AO66:AO69"/>
    <mergeCell ref="AP66:AP69"/>
    <mergeCell ref="AQ66:AQ69"/>
    <mergeCell ref="AR66:AR69"/>
    <mergeCell ref="AX118:AX121"/>
    <mergeCell ref="AJ62:AJ65"/>
    <mergeCell ref="AK62:AK65"/>
    <mergeCell ref="AL62:AL65"/>
    <mergeCell ref="AM62:AM65"/>
    <mergeCell ref="AN62:AN65"/>
    <mergeCell ref="AT81:AT84"/>
    <mergeCell ref="AW118:AW121"/>
    <mergeCell ref="AS118:AS121"/>
    <mergeCell ref="AT118:AT121"/>
    <mergeCell ref="AU118:AU121"/>
    <mergeCell ref="AV118:AV121"/>
    <mergeCell ref="AU66:AU69"/>
    <mergeCell ref="AV66:AV69"/>
    <mergeCell ref="AW66:AW69"/>
    <mergeCell ref="AX66:AX69"/>
    <mergeCell ref="AU81:AU84"/>
    <mergeCell ref="AS178:AS181"/>
    <mergeCell ref="AT178:AT181"/>
    <mergeCell ref="AU178:AU181"/>
    <mergeCell ref="AJ178:AJ181"/>
    <mergeCell ref="AK178:AK181"/>
    <mergeCell ref="AL178:AL181"/>
    <mergeCell ref="AM178:AM181"/>
    <mergeCell ref="AN178:AN181"/>
    <mergeCell ref="AO178:AO181"/>
    <mergeCell ref="K178:K181"/>
    <mergeCell ref="AF178:AF181"/>
    <mergeCell ref="AG178:AG181"/>
    <mergeCell ref="AR137:AR140"/>
    <mergeCell ref="AS137:AS140"/>
    <mergeCell ref="AT137:AT140"/>
    <mergeCell ref="AU137:AU140"/>
    <mergeCell ref="AL137:AL140"/>
    <mergeCell ref="AM137:AM140"/>
    <mergeCell ref="AN137:AN140"/>
    <mergeCell ref="AO137:AO140"/>
    <mergeCell ref="AP137:AP140"/>
    <mergeCell ref="AQ137:AQ140"/>
    <mergeCell ref="K156:K159"/>
    <mergeCell ref="AB160:AC160"/>
    <mergeCell ref="AU152:AU155"/>
    <mergeCell ref="AS167:AS170"/>
    <mergeCell ref="AT167:AT170"/>
    <mergeCell ref="AU167:AU170"/>
    <mergeCell ref="AX126:AX129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T182:AT185"/>
    <mergeCell ref="AU182:AU185"/>
    <mergeCell ref="AV182:AV185"/>
    <mergeCell ref="AW182:AW185"/>
    <mergeCell ref="AU126:AU129"/>
    <mergeCell ref="AV126:AV129"/>
    <mergeCell ref="AW126:AW129"/>
    <mergeCell ref="AV178:AV181"/>
    <mergeCell ref="AW133:AW136"/>
    <mergeCell ref="AV137:AV140"/>
    <mergeCell ref="AN182:AN185"/>
    <mergeCell ref="AO182:AO185"/>
    <mergeCell ref="AP182:AP185"/>
    <mergeCell ref="AQ182:AQ185"/>
    <mergeCell ref="AR182:AR185"/>
    <mergeCell ref="AS182:AS185"/>
    <mergeCell ref="AW137:AW140"/>
    <mergeCell ref="AX137:AX140"/>
    <mergeCell ref="AX133:AX136"/>
    <mergeCell ref="AS141:AS144"/>
    <mergeCell ref="AT141:AT144"/>
    <mergeCell ref="AU141:AU144"/>
    <mergeCell ref="AU186:AU189"/>
    <mergeCell ref="AV186:AV189"/>
    <mergeCell ref="AW186:AW189"/>
    <mergeCell ref="K182:K185"/>
    <mergeCell ref="AF182:AF185"/>
    <mergeCell ref="AG182:AG185"/>
    <mergeCell ref="AJ182:AJ185"/>
    <mergeCell ref="AK182:AK185"/>
    <mergeCell ref="AL182:AL185"/>
    <mergeCell ref="AM182:AM185"/>
    <mergeCell ref="AO186:AO189"/>
    <mergeCell ref="AP186:AP189"/>
    <mergeCell ref="AQ186:AQ189"/>
    <mergeCell ref="AR186:AR189"/>
    <mergeCell ref="AS186:AS189"/>
    <mergeCell ref="AT186:AT189"/>
    <mergeCell ref="AN238:AN241"/>
    <mergeCell ref="AO238:AO241"/>
    <mergeCell ref="K186:K189"/>
    <mergeCell ref="AF186:AF189"/>
    <mergeCell ref="AG186:AG189"/>
    <mergeCell ref="AJ186:AJ189"/>
    <mergeCell ref="AK186:AK189"/>
    <mergeCell ref="AL186:AL189"/>
    <mergeCell ref="AM186:AM189"/>
    <mergeCell ref="AN186:AN189"/>
    <mergeCell ref="AF238:AF241"/>
    <mergeCell ref="AG238:AG241"/>
    <mergeCell ref="AJ238:AJ241"/>
    <mergeCell ref="AK238:AK241"/>
    <mergeCell ref="AL238:AL241"/>
    <mergeCell ref="AM238:AM241"/>
    <mergeCell ref="T235:U235"/>
    <mergeCell ref="V235:W235"/>
    <mergeCell ref="X235:Y235"/>
    <mergeCell ref="Z235:AA235"/>
    <mergeCell ref="AB235:AC235"/>
    <mergeCell ref="C238:C241"/>
    <mergeCell ref="I238:I241"/>
    <mergeCell ref="J238:J241"/>
    <mergeCell ref="K238:K241"/>
    <mergeCell ref="E236:G236"/>
    <mergeCell ref="AS242:AS245"/>
    <mergeCell ref="AT242:AT245"/>
    <mergeCell ref="AU242:AU245"/>
    <mergeCell ref="AV242:AV245"/>
    <mergeCell ref="AW242:AW245"/>
    <mergeCell ref="AX242:AX245"/>
    <mergeCell ref="AM242:AM245"/>
    <mergeCell ref="AN242:AN245"/>
    <mergeCell ref="AO242:AO245"/>
    <mergeCell ref="AP242:AP245"/>
    <mergeCell ref="AQ242:AQ245"/>
    <mergeCell ref="AR242:AR245"/>
    <mergeCell ref="AX238:AX241"/>
    <mergeCell ref="C242:C245"/>
    <mergeCell ref="I242:I245"/>
    <mergeCell ref="J242:J245"/>
    <mergeCell ref="K242:K245"/>
    <mergeCell ref="AF242:AF245"/>
    <mergeCell ref="AG242:AG245"/>
    <mergeCell ref="AJ242:AJ245"/>
    <mergeCell ref="AK242:AK245"/>
    <mergeCell ref="AL242:AL245"/>
    <mergeCell ref="AT246:AT249"/>
    <mergeCell ref="AU246:AU249"/>
    <mergeCell ref="AV246:AV249"/>
    <mergeCell ref="AW246:AW249"/>
    <mergeCell ref="AX246:AX249"/>
    <mergeCell ref="AS238:AS241"/>
    <mergeCell ref="AT238:AT241"/>
    <mergeCell ref="AU238:AU241"/>
    <mergeCell ref="AV238:AV241"/>
    <mergeCell ref="AW238:AW241"/>
    <mergeCell ref="AN246:AN249"/>
    <mergeCell ref="AO246:AO249"/>
    <mergeCell ref="AP246:AP249"/>
    <mergeCell ref="AQ246:AQ249"/>
    <mergeCell ref="AR246:AR249"/>
    <mergeCell ref="AS246:AS249"/>
    <mergeCell ref="AF246:AF249"/>
    <mergeCell ref="AG246:AG249"/>
    <mergeCell ref="AJ246:AJ249"/>
    <mergeCell ref="AK246:AK249"/>
    <mergeCell ref="AL246:AL249"/>
    <mergeCell ref="AM246:AM249"/>
    <mergeCell ref="AG298:AG301"/>
    <mergeCell ref="H298:H299"/>
    <mergeCell ref="H300:H301"/>
    <mergeCell ref="AV302:AV305"/>
    <mergeCell ref="AW302:AW305"/>
    <mergeCell ref="AX302:AX305"/>
    <mergeCell ref="H302:H303"/>
    <mergeCell ref="H304:H305"/>
    <mergeCell ref="T295:U295"/>
    <mergeCell ref="V295:W295"/>
    <mergeCell ref="X295:Y295"/>
    <mergeCell ref="Z295:AA295"/>
    <mergeCell ref="AB295:AC295"/>
    <mergeCell ref="AM302:AM305"/>
    <mergeCell ref="AN302:AN305"/>
    <mergeCell ref="AO302:AO305"/>
    <mergeCell ref="AP302:AP305"/>
    <mergeCell ref="AQ302:AQ305"/>
    <mergeCell ref="AR302:AR305"/>
    <mergeCell ref="AX298:AX301"/>
    <mergeCell ref="I302:I305"/>
    <mergeCell ref="J302:J305"/>
    <mergeCell ref="K302:K305"/>
    <mergeCell ref="AF302:AF305"/>
    <mergeCell ref="AG302:AG305"/>
    <mergeCell ref="AJ302:AJ305"/>
    <mergeCell ref="AK302:AK305"/>
    <mergeCell ref="AL302:AL305"/>
    <mergeCell ref="AS298:AS301"/>
    <mergeCell ref="AT298:AT301"/>
    <mergeCell ref="AU298:AU301"/>
    <mergeCell ref="AV298:AV301"/>
    <mergeCell ref="AW298:AW301"/>
    <mergeCell ref="AS302:AS305"/>
    <mergeCell ref="AT302:AT305"/>
    <mergeCell ref="AU302:AU305"/>
    <mergeCell ref="AP306:AP309"/>
    <mergeCell ref="AQ306:AQ309"/>
    <mergeCell ref="AR306:AR309"/>
    <mergeCell ref="AS306:AS309"/>
    <mergeCell ref="AT306:AT309"/>
    <mergeCell ref="AU306:AU309"/>
    <mergeCell ref="AT358:AT361"/>
    <mergeCell ref="AU313:AU316"/>
    <mergeCell ref="AU358:AU361"/>
    <mergeCell ref="AV358:AV361"/>
    <mergeCell ref="AW358:AW361"/>
    <mergeCell ref="AR321:AR324"/>
    <mergeCell ref="AS321:AS324"/>
    <mergeCell ref="AT321:AT324"/>
    <mergeCell ref="AU321:AU324"/>
    <mergeCell ref="AV321:AV324"/>
    <mergeCell ref="AW321:AW324"/>
    <mergeCell ref="AS351:AS354"/>
    <mergeCell ref="AT351:AT354"/>
    <mergeCell ref="AP298:AP301"/>
    <mergeCell ref="AQ298:AQ301"/>
    <mergeCell ref="AR298:AR301"/>
    <mergeCell ref="K306:K309"/>
    <mergeCell ref="AF306:AF309"/>
    <mergeCell ref="AG306:AG309"/>
    <mergeCell ref="AJ306:AJ309"/>
    <mergeCell ref="AK306:AK309"/>
    <mergeCell ref="AL306:AL309"/>
    <mergeCell ref="AM306:AM309"/>
    <mergeCell ref="AN306:AN309"/>
    <mergeCell ref="AO306:AO309"/>
    <mergeCell ref="AN358:AN361"/>
    <mergeCell ref="AO358:AO361"/>
    <mergeCell ref="AP358:AP361"/>
    <mergeCell ref="AQ358:AQ361"/>
    <mergeCell ref="AR358:AR361"/>
    <mergeCell ref="AS358:AS361"/>
    <mergeCell ref="C358:C361"/>
    <mergeCell ref="I358:I361"/>
    <mergeCell ref="J358:J361"/>
    <mergeCell ref="K358:K361"/>
    <mergeCell ref="AF358:AF361"/>
    <mergeCell ref="AG358:AG361"/>
    <mergeCell ref="X310:Y310"/>
    <mergeCell ref="Z310:AA310"/>
    <mergeCell ref="AB310:AC310"/>
    <mergeCell ref="AJ358:AJ361"/>
    <mergeCell ref="AK358:AK361"/>
    <mergeCell ref="AL358:AL361"/>
    <mergeCell ref="AM358:AM361"/>
    <mergeCell ref="L310:M310"/>
    <mergeCell ref="N310:O310"/>
    <mergeCell ref="P310:Q310"/>
    <mergeCell ref="R310:S310"/>
    <mergeCell ref="T310:U310"/>
    <mergeCell ref="V310:W310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O362:AO365"/>
    <mergeCell ref="AP362:AP365"/>
    <mergeCell ref="AQ362:AQ365"/>
    <mergeCell ref="AR362:AR365"/>
    <mergeCell ref="AS362:AS365"/>
    <mergeCell ref="AT362:AT365"/>
    <mergeCell ref="AX362:AX365"/>
    <mergeCell ref="AV306:AV309"/>
    <mergeCell ref="AW306:AW309"/>
    <mergeCell ref="AK313:AK316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AB325:AC325"/>
    <mergeCell ref="AL321:AL324"/>
    <mergeCell ref="C362:C365"/>
    <mergeCell ref="I362:I365"/>
    <mergeCell ref="J362:J365"/>
    <mergeCell ref="K362:K365"/>
    <mergeCell ref="AF362:AF365"/>
    <mergeCell ref="AG362:AG365"/>
    <mergeCell ref="AJ362:AJ365"/>
    <mergeCell ref="AM362:AM365"/>
    <mergeCell ref="AN362:AN365"/>
    <mergeCell ref="AR366:AR369"/>
    <mergeCell ref="AS366:AS369"/>
    <mergeCell ref="AT366:AT369"/>
    <mergeCell ref="AU366:AU369"/>
    <mergeCell ref="AV366:AV369"/>
    <mergeCell ref="AW366:AW369"/>
    <mergeCell ref="AL366:AL369"/>
    <mergeCell ref="AM366:AM369"/>
    <mergeCell ref="AN366:AN369"/>
    <mergeCell ref="AO366:AO369"/>
    <mergeCell ref="AP366:AP369"/>
    <mergeCell ref="AQ366:AQ369"/>
    <mergeCell ref="AW362:AW365"/>
    <mergeCell ref="C366:C369"/>
    <mergeCell ref="I366:I369"/>
    <mergeCell ref="J366:J369"/>
    <mergeCell ref="K366:K369"/>
    <mergeCell ref="AF366:AF369"/>
    <mergeCell ref="AG366:AG369"/>
    <mergeCell ref="AJ366:AJ369"/>
    <mergeCell ref="AK366:AK369"/>
    <mergeCell ref="H362:H363"/>
    <mergeCell ref="H364:H365"/>
    <mergeCell ref="AS422:AS425"/>
    <mergeCell ref="AT422:AT425"/>
    <mergeCell ref="AU422:AU425"/>
    <mergeCell ref="AV422:AV425"/>
    <mergeCell ref="AW422:AW425"/>
    <mergeCell ref="K418:K421"/>
    <mergeCell ref="AF418:AF421"/>
    <mergeCell ref="AG418:AG421"/>
    <mergeCell ref="AJ418:AJ421"/>
    <mergeCell ref="AK418:AK421"/>
    <mergeCell ref="AM422:AM425"/>
    <mergeCell ref="AN422:AN425"/>
    <mergeCell ref="AO422:AO425"/>
    <mergeCell ref="AP422:AP425"/>
    <mergeCell ref="AQ422:AQ425"/>
    <mergeCell ref="AR422:AR425"/>
    <mergeCell ref="K422:K425"/>
    <mergeCell ref="AF422:AF425"/>
    <mergeCell ref="AG422:AG425"/>
    <mergeCell ref="AJ422:AJ425"/>
    <mergeCell ref="AK422:AK425"/>
    <mergeCell ref="AL422:AL425"/>
    <mergeCell ref="AG426:AG429"/>
    <mergeCell ref="AJ426:AJ429"/>
    <mergeCell ref="AK426:AK429"/>
    <mergeCell ref="AL478:AL481"/>
    <mergeCell ref="AM478:AM481"/>
    <mergeCell ref="AN478:AN481"/>
    <mergeCell ref="AO478:AO481"/>
    <mergeCell ref="AP478:AP481"/>
    <mergeCell ref="AQ478:AQ481"/>
    <mergeCell ref="L430:M430"/>
    <mergeCell ref="N430:O430"/>
    <mergeCell ref="P430:Q430"/>
    <mergeCell ref="R430:S430"/>
    <mergeCell ref="AN418:AN421"/>
    <mergeCell ref="AO418:AO421"/>
    <mergeCell ref="AP418:AP421"/>
    <mergeCell ref="AQ418:AQ421"/>
    <mergeCell ref="AM437:AM440"/>
    <mergeCell ref="AN437:AN440"/>
    <mergeCell ref="AO437:AO440"/>
    <mergeCell ref="AP437:AP440"/>
    <mergeCell ref="L445:M445"/>
    <mergeCell ref="N445:O445"/>
    <mergeCell ref="P445:Q445"/>
    <mergeCell ref="R445:S445"/>
    <mergeCell ref="T445:U445"/>
    <mergeCell ref="V445:W445"/>
    <mergeCell ref="AJ456:AJ459"/>
    <mergeCell ref="AK456:AK459"/>
    <mergeCell ref="AL456:AL459"/>
    <mergeCell ref="AB460:AC460"/>
    <mergeCell ref="AM448:AM451"/>
    <mergeCell ref="AS437:AS440"/>
    <mergeCell ref="AT437:AT440"/>
    <mergeCell ref="AU437:AU440"/>
    <mergeCell ref="AV437:AV440"/>
    <mergeCell ref="X475:Y475"/>
    <mergeCell ref="Z475:AA475"/>
    <mergeCell ref="AB475:AC475"/>
    <mergeCell ref="AU478:AU481"/>
    <mergeCell ref="AV478:AV481"/>
    <mergeCell ref="AW478:AW481"/>
    <mergeCell ref="AF478:AF481"/>
    <mergeCell ref="AG478:AG481"/>
    <mergeCell ref="AJ478:AJ481"/>
    <mergeCell ref="AK478:AK481"/>
    <mergeCell ref="L475:M475"/>
    <mergeCell ref="N475:O475"/>
    <mergeCell ref="P475:Q475"/>
    <mergeCell ref="R475:S475"/>
    <mergeCell ref="T475:U475"/>
    <mergeCell ref="V475:W475"/>
    <mergeCell ref="AR478:AR481"/>
    <mergeCell ref="AS478:AS481"/>
    <mergeCell ref="AT478:AT481"/>
    <mergeCell ref="AU441:AU444"/>
    <mergeCell ref="AV441:AV444"/>
    <mergeCell ref="AW441:AW444"/>
    <mergeCell ref="AN448:AN451"/>
    <mergeCell ref="AO448:AO451"/>
    <mergeCell ref="X445:Y445"/>
    <mergeCell ref="Z445:AA445"/>
    <mergeCell ref="AB445:AC445"/>
    <mergeCell ref="AV452:AV455"/>
    <mergeCell ref="AX426:AX429"/>
    <mergeCell ref="AX478:AX481"/>
    <mergeCell ref="AW437:AW440"/>
    <mergeCell ref="AS433:AS436"/>
    <mergeCell ref="AT433:AT436"/>
    <mergeCell ref="AM482:AM485"/>
    <mergeCell ref="AN482:AN485"/>
    <mergeCell ref="AO482:AO485"/>
    <mergeCell ref="AP482:AP485"/>
    <mergeCell ref="AQ482:AQ485"/>
    <mergeCell ref="AR482:AR485"/>
    <mergeCell ref="K482:K485"/>
    <mergeCell ref="AF482:AF485"/>
    <mergeCell ref="AG482:AG485"/>
    <mergeCell ref="AJ482:AJ485"/>
    <mergeCell ref="AK482:AK485"/>
    <mergeCell ref="AL482:AL485"/>
    <mergeCell ref="K478:K481"/>
    <mergeCell ref="AR426:AR429"/>
    <mergeCell ref="AS426:AS429"/>
    <mergeCell ref="AT426:AT429"/>
    <mergeCell ref="AU426:AU429"/>
    <mergeCell ref="AV426:AV429"/>
    <mergeCell ref="AW426:AW429"/>
    <mergeCell ref="AL426:AL429"/>
    <mergeCell ref="AM426:AM429"/>
    <mergeCell ref="AN426:AN429"/>
    <mergeCell ref="AO426:AO429"/>
    <mergeCell ref="AP426:AP429"/>
    <mergeCell ref="AQ426:AQ429"/>
    <mergeCell ref="K426:K429"/>
    <mergeCell ref="AF426:AF429"/>
    <mergeCell ref="AS486:AS489"/>
    <mergeCell ref="AT486:AT489"/>
    <mergeCell ref="AU486:AU489"/>
    <mergeCell ref="AV486:AV489"/>
    <mergeCell ref="AW486:AW489"/>
    <mergeCell ref="AX486:AX489"/>
    <mergeCell ref="AM486:AM489"/>
    <mergeCell ref="AN486:AN489"/>
    <mergeCell ref="AO486:AO489"/>
    <mergeCell ref="AP486:AP489"/>
    <mergeCell ref="AQ486:AQ489"/>
    <mergeCell ref="AR486:AR489"/>
    <mergeCell ref="AX482:AX485"/>
    <mergeCell ref="C486:C489"/>
    <mergeCell ref="I486:I489"/>
    <mergeCell ref="J486:J489"/>
    <mergeCell ref="K486:K489"/>
    <mergeCell ref="AF486:AF489"/>
    <mergeCell ref="AG486:AG489"/>
    <mergeCell ref="AJ486:AJ489"/>
    <mergeCell ref="AK486:AK489"/>
    <mergeCell ref="AL486:AL489"/>
    <mergeCell ref="AS482:AS485"/>
    <mergeCell ref="AT482:AT485"/>
    <mergeCell ref="AU482:AU485"/>
    <mergeCell ref="AV482:AV485"/>
    <mergeCell ref="AW482:AW485"/>
    <mergeCell ref="AX542:AX545"/>
    <mergeCell ref="AL538:AL541"/>
    <mergeCell ref="AM538:AM541"/>
    <mergeCell ref="AN538:AN541"/>
    <mergeCell ref="AO538:AO541"/>
    <mergeCell ref="AP538:AP541"/>
    <mergeCell ref="AR542:AR545"/>
    <mergeCell ref="AS542:AS545"/>
    <mergeCell ref="AT542:AT545"/>
    <mergeCell ref="AU542:AU545"/>
    <mergeCell ref="AV542:AV545"/>
    <mergeCell ref="AW542:AW545"/>
    <mergeCell ref="AL542:AL545"/>
    <mergeCell ref="AM542:AM545"/>
    <mergeCell ref="AN542:AN545"/>
    <mergeCell ref="AO542:AO545"/>
    <mergeCell ref="AP542:AP545"/>
    <mergeCell ref="AQ542:AQ545"/>
    <mergeCell ref="AW538:AW541"/>
    <mergeCell ref="AX538:AX541"/>
    <mergeCell ref="AG542:AG545"/>
    <mergeCell ref="AJ542:AJ545"/>
    <mergeCell ref="AK542:AK545"/>
    <mergeCell ref="AT546:AT549"/>
    <mergeCell ref="AU546:AU549"/>
    <mergeCell ref="AS538:AS541"/>
    <mergeCell ref="AT538:AT541"/>
    <mergeCell ref="AU538:AU541"/>
    <mergeCell ref="AV538:AV541"/>
    <mergeCell ref="AN546:AN549"/>
    <mergeCell ref="AO546:AO549"/>
    <mergeCell ref="AP546:AP549"/>
    <mergeCell ref="AQ546:AQ549"/>
    <mergeCell ref="AR546:AR549"/>
    <mergeCell ref="AS546:AS549"/>
    <mergeCell ref="AT598:AT601"/>
    <mergeCell ref="I546:I549"/>
    <mergeCell ref="J546:J549"/>
    <mergeCell ref="K546:K549"/>
    <mergeCell ref="AF546:AF549"/>
    <mergeCell ref="AG546:AG549"/>
    <mergeCell ref="AJ546:AJ549"/>
    <mergeCell ref="AK546:AK549"/>
    <mergeCell ref="AL546:AL549"/>
    <mergeCell ref="AM546:AM549"/>
    <mergeCell ref="AN598:AN601"/>
    <mergeCell ref="AO598:AO601"/>
    <mergeCell ref="AP598:AP601"/>
    <mergeCell ref="AQ598:AQ601"/>
    <mergeCell ref="AR598:AR601"/>
    <mergeCell ref="AS598:AS601"/>
    <mergeCell ref="AU557:AU560"/>
    <mergeCell ref="AV557:AV560"/>
    <mergeCell ref="AW557:AW560"/>
    <mergeCell ref="AX557:AX560"/>
    <mergeCell ref="C598:C601"/>
    <mergeCell ref="I598:I601"/>
    <mergeCell ref="J598:J601"/>
    <mergeCell ref="K598:K601"/>
    <mergeCell ref="AF598:AF601"/>
    <mergeCell ref="AG598:AG601"/>
    <mergeCell ref="X595:Y595"/>
    <mergeCell ref="Z595:AA595"/>
    <mergeCell ref="AB595:AC595"/>
    <mergeCell ref="AU598:AU601"/>
    <mergeCell ref="AV598:AV601"/>
    <mergeCell ref="AW598:AW601"/>
    <mergeCell ref="AJ598:AJ601"/>
    <mergeCell ref="AK598:AK601"/>
    <mergeCell ref="AL598:AL601"/>
    <mergeCell ref="AM598:AM601"/>
    <mergeCell ref="L595:M595"/>
    <mergeCell ref="N595:O595"/>
    <mergeCell ref="P595:Q595"/>
    <mergeCell ref="R595:S595"/>
    <mergeCell ref="T595:U595"/>
    <mergeCell ref="V595:W595"/>
    <mergeCell ref="C576:C579"/>
    <mergeCell ref="I576:I579"/>
    <mergeCell ref="J576:J579"/>
    <mergeCell ref="C587:C590"/>
    <mergeCell ref="AR557:AR560"/>
    <mergeCell ref="AS557:AS560"/>
    <mergeCell ref="AT557:AT560"/>
    <mergeCell ref="AV546:AV549"/>
    <mergeCell ref="AW546:AW549"/>
    <mergeCell ref="AX546:AX549"/>
    <mergeCell ref="AU553:AU556"/>
    <mergeCell ref="AV553:AV556"/>
    <mergeCell ref="AW553:AW556"/>
    <mergeCell ref="AX553:AX556"/>
    <mergeCell ref="AL602:AL605"/>
    <mergeCell ref="AM602:AM605"/>
    <mergeCell ref="AN602:AN605"/>
    <mergeCell ref="AO602:AO605"/>
    <mergeCell ref="AP602:AP605"/>
    <mergeCell ref="AQ602:AQ605"/>
    <mergeCell ref="AW606:AW609"/>
    <mergeCell ref="AX606:AX609"/>
    <mergeCell ref="C602:C605"/>
    <mergeCell ref="I602:I605"/>
    <mergeCell ref="J602:J605"/>
    <mergeCell ref="K602:K605"/>
    <mergeCell ref="AF602:AF605"/>
    <mergeCell ref="AG602:AG605"/>
    <mergeCell ref="AJ602:AJ605"/>
    <mergeCell ref="AK602:AK605"/>
    <mergeCell ref="AQ606:AQ609"/>
    <mergeCell ref="AR606:AR609"/>
    <mergeCell ref="AS606:AS609"/>
    <mergeCell ref="AT606:AT609"/>
    <mergeCell ref="AU606:AU609"/>
    <mergeCell ref="AV606:AV609"/>
    <mergeCell ref="AX602:AX605"/>
    <mergeCell ref="C606:C609"/>
    <mergeCell ref="I606:I609"/>
    <mergeCell ref="Z655:AA655"/>
    <mergeCell ref="AB655:AC655"/>
    <mergeCell ref="C658:C661"/>
    <mergeCell ref="I658:I661"/>
    <mergeCell ref="J658:J661"/>
    <mergeCell ref="K658:K661"/>
    <mergeCell ref="E656:G656"/>
    <mergeCell ref="AV662:AV665"/>
    <mergeCell ref="AW662:AW665"/>
    <mergeCell ref="AX662:AX665"/>
    <mergeCell ref="L655:M655"/>
    <mergeCell ref="N655:O655"/>
    <mergeCell ref="P655:Q655"/>
    <mergeCell ref="R655:S655"/>
    <mergeCell ref="T655:U655"/>
    <mergeCell ref="V655:W655"/>
    <mergeCell ref="X655:Y655"/>
    <mergeCell ref="AP662:AP665"/>
    <mergeCell ref="AQ662:AQ665"/>
    <mergeCell ref="AR662:AR665"/>
    <mergeCell ref="AS662:AS665"/>
    <mergeCell ref="AT662:AT665"/>
    <mergeCell ref="AU662:AU665"/>
    <mergeCell ref="AJ662:AJ665"/>
    <mergeCell ref="AK662:AK665"/>
    <mergeCell ref="AL662:AL665"/>
    <mergeCell ref="AM662:AM665"/>
    <mergeCell ref="AN662:AN665"/>
    <mergeCell ref="AO662:AO665"/>
    <mergeCell ref="C662:C665"/>
    <mergeCell ref="I662:I665"/>
    <mergeCell ref="J662:J665"/>
    <mergeCell ref="AS658:AS661"/>
    <mergeCell ref="AT658:AT661"/>
    <mergeCell ref="AU658:AU661"/>
    <mergeCell ref="AV658:AV661"/>
    <mergeCell ref="AW658:AW661"/>
    <mergeCell ref="AX658:AX661"/>
    <mergeCell ref="AT718:AT721"/>
    <mergeCell ref="AU718:AU721"/>
    <mergeCell ref="AV718:AV721"/>
    <mergeCell ref="C666:C669"/>
    <mergeCell ref="I666:I669"/>
    <mergeCell ref="J666:J669"/>
    <mergeCell ref="C707:C710"/>
    <mergeCell ref="I707:I710"/>
    <mergeCell ref="J707:J710"/>
    <mergeCell ref="C673:C676"/>
    <mergeCell ref="AN718:AN721"/>
    <mergeCell ref="AO718:AO721"/>
    <mergeCell ref="AP718:AP721"/>
    <mergeCell ref="AQ718:AQ721"/>
    <mergeCell ref="AR718:AR721"/>
    <mergeCell ref="AS718:AS721"/>
    <mergeCell ref="AF718:AF721"/>
    <mergeCell ref="AG718:AG721"/>
    <mergeCell ref="AJ718:AJ721"/>
    <mergeCell ref="AK718:AK721"/>
    <mergeCell ref="C718:C721"/>
    <mergeCell ref="AR658:AR661"/>
    <mergeCell ref="AR673:AR676"/>
    <mergeCell ref="AS673:AS676"/>
    <mergeCell ref="AX666:AX669"/>
    <mergeCell ref="L715:M715"/>
    <mergeCell ref="AS666:AS669"/>
    <mergeCell ref="AU666:AU669"/>
    <mergeCell ref="AV666:AV669"/>
    <mergeCell ref="AW666:AW669"/>
    <mergeCell ref="K662:K665"/>
    <mergeCell ref="AF662:AF665"/>
    <mergeCell ref="AG662:AG665"/>
    <mergeCell ref="AT673:AT676"/>
    <mergeCell ref="AU673:AU676"/>
    <mergeCell ref="AV673:AV676"/>
    <mergeCell ref="AW673:AW676"/>
    <mergeCell ref="AX673:AX676"/>
    <mergeCell ref="AK673:AK676"/>
    <mergeCell ref="K673:K676"/>
    <mergeCell ref="AF673:AF676"/>
    <mergeCell ref="AG673:AG676"/>
    <mergeCell ref="AJ673:AJ676"/>
    <mergeCell ref="AL673:AL676"/>
    <mergeCell ref="AM673:AM676"/>
    <mergeCell ref="AO673:AO676"/>
    <mergeCell ref="AP673:AP676"/>
    <mergeCell ref="AQ673:AQ676"/>
    <mergeCell ref="AW677:AW680"/>
    <mergeCell ref="AX677:AX680"/>
    <mergeCell ref="K681:K684"/>
    <mergeCell ref="K666:K669"/>
    <mergeCell ref="AF666:AF669"/>
    <mergeCell ref="AG666:AG669"/>
    <mergeCell ref="AJ666:AJ669"/>
    <mergeCell ref="AK666:AK669"/>
    <mergeCell ref="AL666:AL669"/>
    <mergeCell ref="AM666:AM669"/>
    <mergeCell ref="AF677:AF680"/>
    <mergeCell ref="AG677:AG680"/>
    <mergeCell ref="C722:C725"/>
    <mergeCell ref="I722:I725"/>
    <mergeCell ref="J722:J725"/>
    <mergeCell ref="AP722:AP725"/>
    <mergeCell ref="AQ722:AQ725"/>
    <mergeCell ref="AR722:AR725"/>
    <mergeCell ref="AS722:AS725"/>
    <mergeCell ref="AT722:AT725"/>
    <mergeCell ref="AT666:AT669"/>
    <mergeCell ref="L670:M670"/>
    <mergeCell ref="N670:O670"/>
    <mergeCell ref="I673:I676"/>
    <mergeCell ref="J673:J676"/>
    <mergeCell ref="C681:C684"/>
    <mergeCell ref="I681:I684"/>
    <mergeCell ref="J681:J684"/>
    <mergeCell ref="AF681:AF684"/>
    <mergeCell ref="AG681:AG684"/>
    <mergeCell ref="AS681:AS684"/>
    <mergeCell ref="AJ681:AJ684"/>
    <mergeCell ref="C726:C729"/>
    <mergeCell ref="I726:I729"/>
    <mergeCell ref="J726:J729"/>
    <mergeCell ref="K726:K729"/>
    <mergeCell ref="AF726:AF729"/>
    <mergeCell ref="AG726:AG729"/>
    <mergeCell ref="AJ726:AJ729"/>
    <mergeCell ref="AK726:AK729"/>
    <mergeCell ref="AU722:AU725"/>
    <mergeCell ref="AV722:AV725"/>
    <mergeCell ref="AR726:AR729"/>
    <mergeCell ref="AS726:AS729"/>
    <mergeCell ref="AT726:AT729"/>
    <mergeCell ref="AU726:AU729"/>
    <mergeCell ref="AV726:AV729"/>
    <mergeCell ref="AV778:AV781"/>
    <mergeCell ref="C782:C785"/>
    <mergeCell ref="I782:I785"/>
    <mergeCell ref="J782:J785"/>
    <mergeCell ref="K782:K785"/>
    <mergeCell ref="AF782:AF785"/>
    <mergeCell ref="AP733:AP736"/>
    <mergeCell ref="AQ733:AQ736"/>
    <mergeCell ref="L730:M730"/>
    <mergeCell ref="N730:O730"/>
    <mergeCell ref="P730:Q730"/>
    <mergeCell ref="R730:S730"/>
    <mergeCell ref="T730:U730"/>
    <mergeCell ref="V730:W730"/>
    <mergeCell ref="K722:K725"/>
    <mergeCell ref="AF722:AF725"/>
    <mergeCell ref="AG722:AG725"/>
    <mergeCell ref="C786:C789"/>
    <mergeCell ref="I786:I789"/>
    <mergeCell ref="J786:J789"/>
    <mergeCell ref="K786:K789"/>
    <mergeCell ref="AF786:AF789"/>
    <mergeCell ref="AG786:AG789"/>
    <mergeCell ref="AJ786:AJ789"/>
    <mergeCell ref="AN838:AN841"/>
    <mergeCell ref="AO838:AO841"/>
    <mergeCell ref="AP838:AP841"/>
    <mergeCell ref="AQ838:AQ841"/>
    <mergeCell ref="AR838:AR841"/>
    <mergeCell ref="AS838:AS841"/>
    <mergeCell ref="C838:C841"/>
    <mergeCell ref="I838:I841"/>
    <mergeCell ref="C808:C811"/>
    <mergeCell ref="I808:I811"/>
    <mergeCell ref="J808:J811"/>
    <mergeCell ref="K808:K811"/>
    <mergeCell ref="AF808:AF811"/>
    <mergeCell ref="AG808:AG811"/>
    <mergeCell ref="H808:H809"/>
    <mergeCell ref="H810:H811"/>
    <mergeCell ref="AJ801:AJ804"/>
    <mergeCell ref="AK801:AK804"/>
    <mergeCell ref="C801:C804"/>
    <mergeCell ref="I801:I804"/>
    <mergeCell ref="J801:J804"/>
    <mergeCell ref="K801:K804"/>
    <mergeCell ref="H801:H802"/>
    <mergeCell ref="J838:J841"/>
    <mergeCell ref="K838:K841"/>
    <mergeCell ref="V835:W835"/>
    <mergeCell ref="X835:Y835"/>
    <mergeCell ref="Z835:AA835"/>
    <mergeCell ref="AB835:AC835"/>
    <mergeCell ref="AU838:AU841"/>
    <mergeCell ref="AV838:AV841"/>
    <mergeCell ref="AJ838:AJ841"/>
    <mergeCell ref="AK838:AK841"/>
    <mergeCell ref="AL838:AL841"/>
    <mergeCell ref="AM838:AM841"/>
    <mergeCell ref="AT801:AT804"/>
    <mergeCell ref="AU801:AU804"/>
    <mergeCell ref="AV801:AV804"/>
    <mergeCell ref="AW801:AW804"/>
    <mergeCell ref="AX801:AX804"/>
    <mergeCell ref="AU797:AU800"/>
    <mergeCell ref="AT838:AT841"/>
    <mergeCell ref="AV797:AV800"/>
    <mergeCell ref="AW797:AW800"/>
    <mergeCell ref="AF801:AF804"/>
    <mergeCell ref="AG801:AG804"/>
    <mergeCell ref="AR797:AR800"/>
    <mergeCell ref="AS797:AS800"/>
    <mergeCell ref="AT797:AT800"/>
    <mergeCell ref="AV816:AV819"/>
    <mergeCell ref="AW816:AW819"/>
    <mergeCell ref="AU816:AU819"/>
    <mergeCell ref="AV812:AV815"/>
    <mergeCell ref="AV823:AV826"/>
    <mergeCell ref="AW823:AW826"/>
    <mergeCell ref="AX823:AX826"/>
    <mergeCell ref="AU827:AU830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V846:AV849"/>
    <mergeCell ref="AW846:AW849"/>
    <mergeCell ref="AX846:AX849"/>
    <mergeCell ref="AV842:AV845"/>
    <mergeCell ref="AW842:AW845"/>
    <mergeCell ref="AX842:AX845"/>
    <mergeCell ref="AS786:AS789"/>
    <mergeCell ref="AT786:AT789"/>
    <mergeCell ref="AW793:AW796"/>
    <mergeCell ref="AX793:AX796"/>
    <mergeCell ref="AR793:AR796"/>
    <mergeCell ref="AS793:AS796"/>
    <mergeCell ref="AT793:AT796"/>
    <mergeCell ref="AX797:AX800"/>
    <mergeCell ref="AW808:AW811"/>
    <mergeCell ref="AX808:AX811"/>
    <mergeCell ref="AL801:AL804"/>
    <mergeCell ref="AM801:AM804"/>
    <mergeCell ref="AN801:AN804"/>
    <mergeCell ref="AO801:AO804"/>
    <mergeCell ref="L895:M895"/>
    <mergeCell ref="N895:O895"/>
    <mergeCell ref="P895:Q895"/>
    <mergeCell ref="R895:S895"/>
    <mergeCell ref="AU846:AU849"/>
    <mergeCell ref="AJ846:AJ849"/>
    <mergeCell ref="AK846:AK849"/>
    <mergeCell ref="AL846:AL849"/>
    <mergeCell ref="AM846:AM849"/>
    <mergeCell ref="AN846:AN849"/>
    <mergeCell ref="AO846:AO849"/>
    <mergeCell ref="AU842:AU845"/>
    <mergeCell ref="C846:C849"/>
    <mergeCell ref="I846:I849"/>
    <mergeCell ref="J846:J849"/>
    <mergeCell ref="K846:K849"/>
    <mergeCell ref="AF846:AF849"/>
    <mergeCell ref="AG846:AG849"/>
    <mergeCell ref="AQ842:AQ845"/>
    <mergeCell ref="AR842:AR845"/>
    <mergeCell ref="AS842:AS845"/>
    <mergeCell ref="AT842:AT845"/>
    <mergeCell ref="P850:Q850"/>
    <mergeCell ref="R850:S850"/>
    <mergeCell ref="T850:U850"/>
    <mergeCell ref="V850:W850"/>
    <mergeCell ref="AT853:AT856"/>
    <mergeCell ref="AU853:AU856"/>
    <mergeCell ref="H842:H843"/>
    <mergeCell ref="H844:H845"/>
    <mergeCell ref="H846:H847"/>
    <mergeCell ref="H848:H849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X850:Y850"/>
    <mergeCell ref="Z850:AA850"/>
    <mergeCell ref="AB850:AC850"/>
    <mergeCell ref="C853:C856"/>
    <mergeCell ref="I853:I856"/>
    <mergeCell ref="J853:J856"/>
    <mergeCell ref="K853:K856"/>
    <mergeCell ref="L850:M850"/>
    <mergeCell ref="N850:O850"/>
    <mergeCell ref="AW898:AW901"/>
    <mergeCell ref="AX898:AX901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Q898:AQ901"/>
    <mergeCell ref="AR898:AR901"/>
    <mergeCell ref="AS898:AS901"/>
    <mergeCell ref="AT898:AT901"/>
    <mergeCell ref="AU898:AU901"/>
    <mergeCell ref="AV898:AV901"/>
    <mergeCell ref="AF898:AF901"/>
    <mergeCell ref="AG898:AG901"/>
    <mergeCell ref="AJ898:AJ901"/>
    <mergeCell ref="AK898:AK901"/>
    <mergeCell ref="H898:H899"/>
    <mergeCell ref="C898:C901"/>
    <mergeCell ref="I898:I901"/>
    <mergeCell ref="J898:J901"/>
    <mergeCell ref="K898:K901"/>
    <mergeCell ref="AR902:AR905"/>
    <mergeCell ref="AS902:AS905"/>
    <mergeCell ref="AT902:AT905"/>
    <mergeCell ref="E956:G956"/>
    <mergeCell ref="AX906:AX909"/>
    <mergeCell ref="H902:H903"/>
    <mergeCell ref="H904:H905"/>
    <mergeCell ref="H906:H907"/>
    <mergeCell ref="H908:H909"/>
    <mergeCell ref="AL898:AL901"/>
    <mergeCell ref="AM898:AM901"/>
    <mergeCell ref="AN898:AN901"/>
    <mergeCell ref="AO898:AO901"/>
    <mergeCell ref="AP898:AP901"/>
    <mergeCell ref="AR906:AR909"/>
    <mergeCell ref="AS906:AS909"/>
    <mergeCell ref="AT906:AT909"/>
    <mergeCell ref="AU906:AU909"/>
    <mergeCell ref="AV906:AV909"/>
    <mergeCell ref="AW906:AW909"/>
    <mergeCell ref="AL906:AL909"/>
    <mergeCell ref="AM906:AM909"/>
    <mergeCell ref="AN906:AN909"/>
    <mergeCell ref="AO906:AO909"/>
    <mergeCell ref="AP906:AP909"/>
    <mergeCell ref="AQ906:AQ909"/>
    <mergeCell ref="AW902:AW905"/>
    <mergeCell ref="AX902:AX905"/>
    <mergeCell ref="AU902:AU905"/>
    <mergeCell ref="AV902:AV905"/>
    <mergeCell ref="H900:H901"/>
    <mergeCell ref="AB910:AC910"/>
    <mergeCell ref="AS921:AS924"/>
    <mergeCell ref="AT921:AT924"/>
    <mergeCell ref="AM921:AM924"/>
    <mergeCell ref="L955:M955"/>
    <mergeCell ref="N955:O955"/>
    <mergeCell ref="P955:Q955"/>
    <mergeCell ref="R955:S955"/>
    <mergeCell ref="T955:U955"/>
    <mergeCell ref="AL962:AL965"/>
    <mergeCell ref="AM962:AM965"/>
    <mergeCell ref="AN962:AN965"/>
    <mergeCell ref="AO962:AO965"/>
    <mergeCell ref="AP962:AP965"/>
    <mergeCell ref="AQ962:AQ965"/>
    <mergeCell ref="AW958:AW961"/>
    <mergeCell ref="C906:C909"/>
    <mergeCell ref="I906:I909"/>
    <mergeCell ref="J906:J909"/>
    <mergeCell ref="K906:K909"/>
    <mergeCell ref="AF906:AF909"/>
    <mergeCell ref="AG906:AG909"/>
    <mergeCell ref="AJ906:AJ909"/>
    <mergeCell ref="AK906:AK909"/>
    <mergeCell ref="AF958:AF961"/>
    <mergeCell ref="AG958:AG961"/>
    <mergeCell ref="AJ958:AJ961"/>
    <mergeCell ref="AK958:AK961"/>
    <mergeCell ref="H958:H959"/>
    <mergeCell ref="H960:H961"/>
    <mergeCell ref="V955:W955"/>
    <mergeCell ref="X955:Y955"/>
    <mergeCell ref="Z955:AA955"/>
    <mergeCell ref="AB955:AC955"/>
    <mergeCell ref="C958:C961"/>
    <mergeCell ref="I958:I961"/>
    <mergeCell ref="AO958:AO961"/>
    <mergeCell ref="AP958:AP961"/>
    <mergeCell ref="AR966:AR969"/>
    <mergeCell ref="AS966:AS969"/>
    <mergeCell ref="AT966:AT969"/>
    <mergeCell ref="AU966:AU969"/>
    <mergeCell ref="AV966:AV969"/>
    <mergeCell ref="AW966:AW969"/>
    <mergeCell ref="AL966:AL969"/>
    <mergeCell ref="AR962:AR965"/>
    <mergeCell ref="AS962:AS965"/>
    <mergeCell ref="AT962:AT965"/>
    <mergeCell ref="AU962:AU965"/>
    <mergeCell ref="AV962:AV965"/>
    <mergeCell ref="J958:J961"/>
    <mergeCell ref="K958:K961"/>
    <mergeCell ref="AM966:AM969"/>
    <mergeCell ref="AN966:AN969"/>
    <mergeCell ref="AO966:AO969"/>
    <mergeCell ref="AP966:AP969"/>
    <mergeCell ref="AQ966:AQ969"/>
    <mergeCell ref="AW962:AW965"/>
    <mergeCell ref="AX962:AX965"/>
    <mergeCell ref="C966:C969"/>
    <mergeCell ref="I966:I969"/>
    <mergeCell ref="J966:J969"/>
    <mergeCell ref="K966:K969"/>
    <mergeCell ref="AF966:AF969"/>
    <mergeCell ref="AG966:AG969"/>
    <mergeCell ref="AJ966:AJ969"/>
    <mergeCell ref="AK966:AK969"/>
    <mergeCell ref="AX958:AX961"/>
    <mergeCell ref="C962:C965"/>
    <mergeCell ref="I962:I965"/>
    <mergeCell ref="J962:J965"/>
    <mergeCell ref="K962:K965"/>
    <mergeCell ref="AF962:AF965"/>
    <mergeCell ref="AG962:AG965"/>
    <mergeCell ref="AJ962:AJ965"/>
    <mergeCell ref="AK962:AK965"/>
    <mergeCell ref="AQ958:AQ961"/>
    <mergeCell ref="AR958:AR961"/>
    <mergeCell ref="AS958:AS961"/>
    <mergeCell ref="AT958:AT961"/>
    <mergeCell ref="AU958:AU961"/>
    <mergeCell ref="AV958:AV961"/>
    <mergeCell ref="AX966:AX969"/>
    <mergeCell ref="H962:H963"/>
    <mergeCell ref="H964:H965"/>
    <mergeCell ref="H966:H967"/>
    <mergeCell ref="H968:H969"/>
    <mergeCell ref="AL958:AL961"/>
    <mergeCell ref="AM958:AM961"/>
    <mergeCell ref="AN958:AN961"/>
  </mergeCells>
  <printOptions verticalCentered="1"/>
  <pageMargins left="0.1" right="0.1" top="0.25" bottom="0.25" header="0" footer="0.17"/>
  <pageSetup scale="47" fitToHeight="12" orientation="portrait" r:id="rId1"/>
  <headerFooter alignWithMargins="0">
    <oddFooter>&amp;R&amp;Z&amp;F    page &amp;P &amp; of &amp;N</oddFooter>
  </headerFooter>
  <rowBreaks count="15" manualBreakCount="15">
    <brk id="69" max="32" man="1"/>
    <brk id="129" max="32" man="1"/>
    <brk id="189" max="32" man="1"/>
    <brk id="249" max="32" man="1"/>
    <brk id="309" max="32" man="1"/>
    <brk id="369" max="32" man="1"/>
    <brk id="429" max="32" man="1"/>
    <brk id="489" max="32" man="1"/>
    <brk id="549" max="32" man="1"/>
    <brk id="609" max="32" man="1"/>
    <brk id="669" max="32" man="1"/>
    <brk id="729" max="32" man="1"/>
    <brk id="789" max="32" man="1"/>
    <brk id="849" max="32" man="1"/>
    <brk id="909" max="3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3B8F-834F-4EE1-BF39-B096D0203F7D}">
  <dimension ref="A1:S72"/>
  <sheetViews>
    <sheetView zoomScale="85" zoomScaleNormal="85" workbookViewId="0">
      <selection activeCell="K1" sqref="K1:S1048576"/>
    </sheetView>
  </sheetViews>
  <sheetFormatPr defaultRowHeight="12.75" x14ac:dyDescent="0.2"/>
  <cols>
    <col min="1" max="3" width="9.140625" style="5"/>
    <col min="4" max="4" width="9.28515625" style="5" bestFit="1" customWidth="1"/>
    <col min="5" max="5" width="9.140625" style="5"/>
    <col min="6" max="6" width="0" style="5" hidden="1" customWidth="1"/>
    <col min="7" max="7" width="9.28515625" style="5" bestFit="1" customWidth="1"/>
    <col min="8" max="8" width="10.7109375" style="5" customWidth="1"/>
    <col min="9" max="16384" width="9.140625" style="5"/>
  </cols>
  <sheetData>
    <row r="1" spans="1:19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19" ht="15.75" x14ac:dyDescent="0.25">
      <c r="A2" s="6"/>
      <c r="B2" s="183" t="s">
        <v>263</v>
      </c>
      <c r="K2" s="5" t="s">
        <v>281</v>
      </c>
    </row>
    <row r="3" spans="1:19" ht="21.75" customHeight="1" x14ac:dyDescent="0.2">
      <c r="A3" s="6"/>
      <c r="B3" s="135"/>
      <c r="F3" s="136"/>
      <c r="K3" s="5" t="s">
        <v>280</v>
      </c>
      <c r="L3" s="149">
        <v>9.6999999999999993</v>
      </c>
      <c r="M3" s="5" t="s">
        <v>279</v>
      </c>
    </row>
    <row r="4" spans="1:19" ht="15.75" thickBot="1" x14ac:dyDescent="0.25">
      <c r="A4" s="6"/>
      <c r="B4" s="135"/>
      <c r="C4" s="136" t="s">
        <v>260</v>
      </c>
      <c r="D4" s="182">
        <v>42528</v>
      </c>
      <c r="E4" s="178"/>
      <c r="G4" s="136" t="s">
        <v>278</v>
      </c>
      <c r="H4" s="182" t="s">
        <v>277</v>
      </c>
    </row>
    <row r="5" spans="1:19" ht="15.75" thickBot="1" x14ac:dyDescent="0.25">
      <c r="A5" s="6"/>
      <c r="B5" s="181"/>
      <c r="C5" s="136" t="s">
        <v>258</v>
      </c>
      <c r="D5" s="179">
        <v>159</v>
      </c>
      <c r="E5" s="180"/>
      <c r="F5" s="136"/>
      <c r="G5" s="136" t="s">
        <v>276</v>
      </c>
      <c r="H5" s="179" t="s">
        <v>133</v>
      </c>
      <c r="K5" s="5" t="s">
        <v>4</v>
      </c>
      <c r="L5" s="5">
        <v>3</v>
      </c>
    </row>
    <row r="6" spans="1:19" ht="22.9" customHeight="1" thickBot="1" x14ac:dyDescent="0.3">
      <c r="A6" s="6"/>
      <c r="B6" s="134" t="s">
        <v>275</v>
      </c>
      <c r="C6" s="178" t="s">
        <v>274</v>
      </c>
      <c r="D6" s="178"/>
      <c r="E6" s="178"/>
      <c r="F6" s="178"/>
      <c r="G6" s="178"/>
      <c r="H6" s="178"/>
    </row>
    <row r="7" spans="1:19" ht="6.6" customHeight="1" thickBot="1" x14ac:dyDescent="0.35">
      <c r="A7" s="6"/>
      <c r="B7" s="135"/>
      <c r="C7" s="177"/>
    </row>
    <row r="8" spans="1:19" ht="40.9" customHeight="1" thickBot="1" x14ac:dyDescent="0.3">
      <c r="A8" s="6"/>
      <c r="B8" s="176" t="s">
        <v>173</v>
      </c>
      <c r="C8" s="175" t="s">
        <v>273</v>
      </c>
      <c r="D8" s="175" t="s">
        <v>272</v>
      </c>
      <c r="E8" s="175" t="s">
        <v>271</v>
      </c>
      <c r="F8" s="175" t="s">
        <v>270</v>
      </c>
      <c r="G8" s="175" t="s">
        <v>269</v>
      </c>
      <c r="H8" s="174" t="s">
        <v>268</v>
      </c>
      <c r="I8" s="173" t="s">
        <v>267</v>
      </c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  <c r="P8" s="5" t="s">
        <v>27</v>
      </c>
      <c r="Q8" s="5" t="s">
        <v>28</v>
      </c>
      <c r="R8" s="5" t="s">
        <v>29</v>
      </c>
      <c r="S8" s="5" t="s">
        <v>30</v>
      </c>
    </row>
    <row r="9" spans="1:19" ht="18" customHeight="1" x14ac:dyDescent="0.2">
      <c r="A9" s="156"/>
      <c r="B9" s="170" t="s">
        <v>250</v>
      </c>
      <c r="C9" s="166">
        <v>162</v>
      </c>
      <c r="D9" s="165">
        <v>65</v>
      </c>
      <c r="E9" s="164">
        <v>1.48</v>
      </c>
      <c r="F9" s="164"/>
      <c r="G9" s="164">
        <v>0.54</v>
      </c>
      <c r="H9" s="163"/>
      <c r="I9" s="5">
        <v>191.03</v>
      </c>
      <c r="K9" s="5">
        <f t="shared" ref="K9:K40" si="0">E9/$L$5</f>
        <v>0.49333333333333335</v>
      </c>
      <c r="L9" s="5">
        <f t="shared" ref="L9:L40" si="1">G9/$L$5</f>
        <v>0.18000000000000002</v>
      </c>
      <c r="M9" s="150">
        <f t="shared" ref="M9:M40" si="2">SUM(E9,G9,H9)/$L$5</f>
        <v>0.67333333333333334</v>
      </c>
      <c r="N9" s="149">
        <f t="shared" ref="N9:N40" si="3">(E9/$L$5)/1000*$L$3*10000</f>
        <v>47.853333333333332</v>
      </c>
      <c r="O9" s="149">
        <f t="shared" ref="O9:O40" si="4">(G9/$L$5)/1000*$L$3*10000</f>
        <v>17.46</v>
      </c>
      <c r="P9" s="149">
        <f t="shared" ref="P9:P40" si="5">(0/$L$5)/1000*$L$3*10000</f>
        <v>0</v>
      </c>
      <c r="Q9" s="149">
        <f t="shared" ref="Q9:Q40" si="6">(H9/$L$5)/1000*$L$3*10000</f>
        <v>0</v>
      </c>
      <c r="R9" s="149">
        <f t="shared" ref="R9:R40" si="7">SUM(N9,O9,Q9)</f>
        <v>65.313333333333333</v>
      </c>
      <c r="S9" s="148">
        <f t="shared" ref="S9:S31" si="8">(I9/$L$5)/(100*100)*$L$3</f>
        <v>6.1766366666666669E-2</v>
      </c>
    </row>
    <row r="10" spans="1:19" ht="18" customHeight="1" x14ac:dyDescent="0.2">
      <c r="A10" s="156"/>
      <c r="B10" s="169" t="s">
        <v>246</v>
      </c>
      <c r="C10" s="160">
        <v>162</v>
      </c>
      <c r="D10" s="159">
        <v>65</v>
      </c>
      <c r="E10" s="158">
        <v>2.33</v>
      </c>
      <c r="F10" s="158"/>
      <c r="G10" s="158">
        <v>1.04</v>
      </c>
      <c r="H10" s="157"/>
      <c r="I10" s="5">
        <v>319.69</v>
      </c>
      <c r="K10" s="5">
        <f t="shared" si="0"/>
        <v>0.77666666666666673</v>
      </c>
      <c r="L10" s="5">
        <f t="shared" si="1"/>
        <v>0.34666666666666668</v>
      </c>
      <c r="M10" s="150">
        <f t="shared" si="2"/>
        <v>1.1233333333333333</v>
      </c>
      <c r="N10" s="149">
        <f t="shared" si="3"/>
        <v>75.336666666666673</v>
      </c>
      <c r="O10" s="149">
        <f t="shared" si="4"/>
        <v>33.626666666666665</v>
      </c>
      <c r="P10" s="149">
        <f t="shared" si="5"/>
        <v>0</v>
      </c>
      <c r="Q10" s="149">
        <f t="shared" si="6"/>
        <v>0</v>
      </c>
      <c r="R10" s="149">
        <f t="shared" si="7"/>
        <v>108.96333333333334</v>
      </c>
      <c r="S10" s="148">
        <f t="shared" si="8"/>
        <v>0.10336643333333333</v>
      </c>
    </row>
    <row r="11" spans="1:19" ht="18" customHeight="1" x14ac:dyDescent="0.2">
      <c r="A11" s="156"/>
      <c r="B11" s="169" t="s">
        <v>245</v>
      </c>
      <c r="C11" s="160">
        <v>162</v>
      </c>
      <c r="D11" s="159">
        <v>65</v>
      </c>
      <c r="E11" s="158">
        <v>2.13</v>
      </c>
      <c r="F11" s="158"/>
      <c r="G11" s="158">
        <v>0.9</v>
      </c>
      <c r="H11" s="157"/>
      <c r="I11" s="5">
        <v>289.32</v>
      </c>
      <c r="K11" s="5">
        <f t="shared" si="0"/>
        <v>0.71</v>
      </c>
      <c r="L11" s="5">
        <f t="shared" si="1"/>
        <v>0.3</v>
      </c>
      <c r="M11" s="150">
        <f t="shared" si="2"/>
        <v>1.01</v>
      </c>
      <c r="N11" s="149">
        <f t="shared" si="3"/>
        <v>68.86999999999999</v>
      </c>
      <c r="O11" s="149">
        <f t="shared" si="4"/>
        <v>29.099999999999994</v>
      </c>
      <c r="P11" s="149">
        <f t="shared" si="5"/>
        <v>0</v>
      </c>
      <c r="Q11" s="149">
        <f t="shared" si="6"/>
        <v>0</v>
      </c>
      <c r="R11" s="149">
        <f t="shared" si="7"/>
        <v>97.969999999999985</v>
      </c>
      <c r="S11" s="148">
        <f t="shared" si="8"/>
        <v>9.3546799999999986E-2</v>
      </c>
    </row>
    <row r="12" spans="1:19" ht="18" customHeight="1" thickBot="1" x14ac:dyDescent="0.25">
      <c r="A12" s="156"/>
      <c r="B12" s="168" t="s">
        <v>243</v>
      </c>
      <c r="C12" s="154">
        <v>162</v>
      </c>
      <c r="D12" s="153">
        <v>65</v>
      </c>
      <c r="E12" s="152">
        <v>4.13</v>
      </c>
      <c r="F12" s="152"/>
      <c r="G12" s="152">
        <v>1.79</v>
      </c>
      <c r="H12" s="151"/>
      <c r="I12" s="5">
        <v>605.11</v>
      </c>
      <c r="K12" s="5">
        <f t="shared" si="0"/>
        <v>1.3766666666666667</v>
      </c>
      <c r="L12" s="5">
        <f t="shared" si="1"/>
        <v>0.59666666666666668</v>
      </c>
      <c r="M12" s="150">
        <f t="shared" si="2"/>
        <v>1.9733333333333334</v>
      </c>
      <c r="N12" s="149">
        <f t="shared" si="3"/>
        <v>133.53666666666666</v>
      </c>
      <c r="O12" s="149">
        <f t="shared" si="4"/>
        <v>57.876666666666665</v>
      </c>
      <c r="P12" s="149">
        <f t="shared" si="5"/>
        <v>0</v>
      </c>
      <c r="Q12" s="149">
        <f t="shared" si="6"/>
        <v>0</v>
      </c>
      <c r="R12" s="149">
        <f t="shared" si="7"/>
        <v>191.41333333333333</v>
      </c>
      <c r="S12" s="148">
        <f t="shared" si="8"/>
        <v>0.19565223333333334</v>
      </c>
    </row>
    <row r="13" spans="1:19" ht="18" customHeight="1" x14ac:dyDescent="0.2">
      <c r="A13" s="156"/>
      <c r="B13" s="167" t="s">
        <v>242</v>
      </c>
      <c r="C13" s="166">
        <v>162</v>
      </c>
      <c r="D13" s="165">
        <v>65</v>
      </c>
      <c r="E13" s="164">
        <v>2.9</v>
      </c>
      <c r="F13" s="164"/>
      <c r="G13" s="164">
        <v>1.1599999999999999</v>
      </c>
      <c r="H13" s="163">
        <v>0.02</v>
      </c>
      <c r="I13" s="5">
        <v>378.08</v>
      </c>
      <c r="K13" s="5">
        <f t="shared" si="0"/>
        <v>0.96666666666666667</v>
      </c>
      <c r="L13" s="5">
        <f t="shared" si="1"/>
        <v>0.38666666666666666</v>
      </c>
      <c r="M13" s="150">
        <f t="shared" si="2"/>
        <v>1.3599999999999997</v>
      </c>
      <c r="N13" s="149">
        <f t="shared" si="3"/>
        <v>93.766666666666666</v>
      </c>
      <c r="O13" s="149">
        <f t="shared" si="4"/>
        <v>37.506666666666668</v>
      </c>
      <c r="P13" s="149">
        <f t="shared" si="5"/>
        <v>0</v>
      </c>
      <c r="Q13" s="149">
        <f t="shared" si="6"/>
        <v>0.64666666666666672</v>
      </c>
      <c r="R13" s="149">
        <f t="shared" si="7"/>
        <v>131.92000000000002</v>
      </c>
      <c r="S13" s="148">
        <f t="shared" si="8"/>
        <v>0.12224586666666663</v>
      </c>
    </row>
    <row r="14" spans="1:19" ht="18" customHeight="1" x14ac:dyDescent="0.2">
      <c r="A14" s="156"/>
      <c r="B14" s="172" t="s">
        <v>241</v>
      </c>
      <c r="C14" s="160">
        <v>162</v>
      </c>
      <c r="D14" s="159">
        <v>65</v>
      </c>
      <c r="E14" s="158">
        <v>3.64</v>
      </c>
      <c r="F14" s="158"/>
      <c r="G14" s="158">
        <v>1.55</v>
      </c>
      <c r="H14" s="157"/>
      <c r="I14" s="5">
        <v>475.38</v>
      </c>
      <c r="K14" s="5">
        <f t="shared" si="0"/>
        <v>1.2133333333333334</v>
      </c>
      <c r="L14" s="5">
        <f t="shared" si="1"/>
        <v>0.51666666666666672</v>
      </c>
      <c r="M14" s="150">
        <f t="shared" si="2"/>
        <v>1.7300000000000002</v>
      </c>
      <c r="N14" s="149">
        <f t="shared" si="3"/>
        <v>117.69333333333333</v>
      </c>
      <c r="O14" s="149">
        <f t="shared" si="4"/>
        <v>50.116666666666667</v>
      </c>
      <c r="P14" s="149">
        <f t="shared" si="5"/>
        <v>0</v>
      </c>
      <c r="Q14" s="149">
        <f t="shared" si="6"/>
        <v>0</v>
      </c>
      <c r="R14" s="149">
        <f t="shared" si="7"/>
        <v>167.81</v>
      </c>
      <c r="S14" s="148">
        <f t="shared" si="8"/>
        <v>0.15370620000000002</v>
      </c>
    </row>
    <row r="15" spans="1:19" ht="18" customHeight="1" x14ac:dyDescent="0.2">
      <c r="A15" s="156"/>
      <c r="B15" s="172" t="s">
        <v>240</v>
      </c>
      <c r="C15" s="160">
        <v>162</v>
      </c>
      <c r="D15" s="159">
        <v>65</v>
      </c>
      <c r="E15" s="158">
        <v>3.57</v>
      </c>
      <c r="F15" s="158"/>
      <c r="G15" s="158">
        <v>1.46</v>
      </c>
      <c r="H15" s="157"/>
      <c r="I15" s="5">
        <v>431.03</v>
      </c>
      <c r="K15" s="5">
        <f t="shared" si="0"/>
        <v>1.19</v>
      </c>
      <c r="L15" s="5">
        <f t="shared" si="1"/>
        <v>0.48666666666666664</v>
      </c>
      <c r="M15" s="150">
        <f t="shared" si="2"/>
        <v>1.6766666666666665</v>
      </c>
      <c r="N15" s="149">
        <f t="shared" si="3"/>
        <v>115.42999999999998</v>
      </c>
      <c r="O15" s="149">
        <f t="shared" si="4"/>
        <v>47.206666666666663</v>
      </c>
      <c r="P15" s="149">
        <f t="shared" si="5"/>
        <v>0</v>
      </c>
      <c r="Q15" s="149">
        <f t="shared" si="6"/>
        <v>0</v>
      </c>
      <c r="R15" s="149">
        <f t="shared" si="7"/>
        <v>162.63666666666666</v>
      </c>
      <c r="S15" s="148">
        <f t="shared" si="8"/>
        <v>0.13936636666666663</v>
      </c>
    </row>
    <row r="16" spans="1:19" ht="18" customHeight="1" thickBot="1" x14ac:dyDescent="0.25">
      <c r="A16" s="156"/>
      <c r="B16" s="171" t="s">
        <v>239</v>
      </c>
      <c r="C16" s="154">
        <v>162</v>
      </c>
      <c r="D16" s="153">
        <v>65</v>
      </c>
      <c r="E16" s="152">
        <v>3.59</v>
      </c>
      <c r="F16" s="152"/>
      <c r="G16" s="152">
        <v>1.56</v>
      </c>
      <c r="H16" s="151">
        <v>0.03</v>
      </c>
      <c r="I16" s="5">
        <v>466.02</v>
      </c>
      <c r="K16" s="5">
        <f t="shared" si="0"/>
        <v>1.1966666666666665</v>
      </c>
      <c r="L16" s="5">
        <f t="shared" si="1"/>
        <v>0.52</v>
      </c>
      <c r="M16" s="150">
        <f t="shared" si="2"/>
        <v>1.7266666666666668</v>
      </c>
      <c r="N16" s="149">
        <f t="shared" si="3"/>
        <v>116.07666666666665</v>
      </c>
      <c r="O16" s="149">
        <f t="shared" si="4"/>
        <v>50.44</v>
      </c>
      <c r="P16" s="149">
        <f t="shared" si="5"/>
        <v>0</v>
      </c>
      <c r="Q16" s="149">
        <f t="shared" si="6"/>
        <v>0.97</v>
      </c>
      <c r="R16" s="149">
        <f t="shared" si="7"/>
        <v>167.48666666666665</v>
      </c>
      <c r="S16" s="148">
        <f t="shared" si="8"/>
        <v>0.1506798</v>
      </c>
    </row>
    <row r="17" spans="1:19" ht="18" customHeight="1" x14ac:dyDescent="0.2">
      <c r="A17" s="156"/>
      <c r="B17" s="170" t="s">
        <v>237</v>
      </c>
      <c r="C17" s="166">
        <v>162</v>
      </c>
      <c r="D17" s="165">
        <v>65</v>
      </c>
      <c r="E17" s="164">
        <v>1.96</v>
      </c>
      <c r="F17" s="164"/>
      <c r="G17" s="164">
        <v>0.9</v>
      </c>
      <c r="H17" s="163"/>
      <c r="I17" s="5">
        <v>292.5</v>
      </c>
      <c r="K17" s="5">
        <f t="shared" si="0"/>
        <v>0.65333333333333332</v>
      </c>
      <c r="L17" s="5">
        <f t="shared" si="1"/>
        <v>0.3</v>
      </c>
      <c r="M17" s="150">
        <f t="shared" si="2"/>
        <v>0.95333333333333325</v>
      </c>
      <c r="N17" s="149">
        <f t="shared" si="3"/>
        <v>63.373333333333328</v>
      </c>
      <c r="O17" s="149">
        <f t="shared" si="4"/>
        <v>29.099999999999994</v>
      </c>
      <c r="P17" s="149">
        <f t="shared" si="5"/>
        <v>0</v>
      </c>
      <c r="Q17" s="149">
        <f t="shared" si="6"/>
        <v>0</v>
      </c>
      <c r="R17" s="149">
        <f t="shared" si="7"/>
        <v>92.473333333333329</v>
      </c>
      <c r="S17" s="148">
        <f t="shared" si="8"/>
        <v>9.4574999999999992E-2</v>
      </c>
    </row>
    <row r="18" spans="1:19" ht="18" customHeight="1" x14ac:dyDescent="0.2">
      <c r="A18" s="156"/>
      <c r="B18" s="169" t="s">
        <v>236</v>
      </c>
      <c r="C18" s="160">
        <v>162</v>
      </c>
      <c r="D18" s="159">
        <v>65</v>
      </c>
      <c r="E18" s="158">
        <v>3.51</v>
      </c>
      <c r="F18" s="158"/>
      <c r="G18" s="158">
        <v>1.69</v>
      </c>
      <c r="H18" s="157"/>
      <c r="I18" s="5">
        <v>515.78</v>
      </c>
      <c r="K18" s="5">
        <f t="shared" si="0"/>
        <v>1.17</v>
      </c>
      <c r="L18" s="5">
        <f t="shared" si="1"/>
        <v>0.56333333333333335</v>
      </c>
      <c r="M18" s="150">
        <f t="shared" si="2"/>
        <v>1.7333333333333332</v>
      </c>
      <c r="N18" s="149">
        <f t="shared" si="3"/>
        <v>113.49</v>
      </c>
      <c r="O18" s="149">
        <f t="shared" si="4"/>
        <v>54.643333333333331</v>
      </c>
      <c r="P18" s="149">
        <f t="shared" si="5"/>
        <v>0</v>
      </c>
      <c r="Q18" s="149">
        <f t="shared" si="6"/>
        <v>0</v>
      </c>
      <c r="R18" s="149">
        <f t="shared" si="7"/>
        <v>168.13333333333333</v>
      </c>
      <c r="S18" s="148">
        <f t="shared" si="8"/>
        <v>0.16676886666666663</v>
      </c>
    </row>
    <row r="19" spans="1:19" ht="18" customHeight="1" x14ac:dyDescent="0.2">
      <c r="A19" s="156"/>
      <c r="B19" s="169" t="s">
        <v>235</v>
      </c>
      <c r="C19" s="160">
        <v>162</v>
      </c>
      <c r="D19" s="159">
        <v>65</v>
      </c>
      <c r="E19" s="158">
        <v>2.52</v>
      </c>
      <c r="F19" s="158"/>
      <c r="G19" s="158">
        <v>1.0900000000000001</v>
      </c>
      <c r="H19" s="157"/>
      <c r="I19" s="5">
        <v>360.15</v>
      </c>
      <c r="K19" s="5">
        <f t="shared" si="0"/>
        <v>0.84</v>
      </c>
      <c r="L19" s="5">
        <f t="shared" si="1"/>
        <v>0.36333333333333334</v>
      </c>
      <c r="M19" s="150">
        <f t="shared" si="2"/>
        <v>1.2033333333333334</v>
      </c>
      <c r="N19" s="149">
        <f t="shared" si="3"/>
        <v>81.47999999999999</v>
      </c>
      <c r="O19" s="149">
        <f t="shared" si="4"/>
        <v>35.243333333333332</v>
      </c>
      <c r="P19" s="149">
        <f t="shared" si="5"/>
        <v>0</v>
      </c>
      <c r="Q19" s="149">
        <f t="shared" si="6"/>
        <v>0</v>
      </c>
      <c r="R19" s="149">
        <f t="shared" si="7"/>
        <v>116.72333333333333</v>
      </c>
      <c r="S19" s="148">
        <f t="shared" si="8"/>
        <v>0.1164485</v>
      </c>
    </row>
    <row r="20" spans="1:19" ht="18" customHeight="1" thickBot="1" x14ac:dyDescent="0.25">
      <c r="A20" s="156"/>
      <c r="B20" s="168" t="s">
        <v>234</v>
      </c>
      <c r="C20" s="154">
        <v>162</v>
      </c>
      <c r="D20" s="153">
        <v>65</v>
      </c>
      <c r="E20" s="152">
        <v>4.7699999999999996</v>
      </c>
      <c r="F20" s="152"/>
      <c r="G20" s="152">
        <v>2.1</v>
      </c>
      <c r="H20" s="151"/>
      <c r="I20" s="5">
        <v>639.53</v>
      </c>
      <c r="K20" s="5">
        <f t="shared" si="0"/>
        <v>1.5899999999999999</v>
      </c>
      <c r="L20" s="5">
        <f t="shared" si="1"/>
        <v>0.70000000000000007</v>
      </c>
      <c r="M20" s="150">
        <f t="shared" si="2"/>
        <v>2.2899999999999996</v>
      </c>
      <c r="N20" s="149">
        <f t="shared" si="3"/>
        <v>154.22999999999996</v>
      </c>
      <c r="O20" s="149">
        <f t="shared" si="4"/>
        <v>67.900000000000006</v>
      </c>
      <c r="P20" s="149">
        <f t="shared" si="5"/>
        <v>0</v>
      </c>
      <c r="Q20" s="149">
        <f t="shared" si="6"/>
        <v>0</v>
      </c>
      <c r="R20" s="149">
        <f t="shared" si="7"/>
        <v>222.12999999999997</v>
      </c>
      <c r="S20" s="148">
        <f t="shared" si="8"/>
        <v>0.20678136666666663</v>
      </c>
    </row>
    <row r="21" spans="1:19" ht="18" customHeight="1" x14ac:dyDescent="0.2">
      <c r="A21" s="156"/>
      <c r="B21" s="167" t="s">
        <v>233</v>
      </c>
      <c r="C21" s="166">
        <v>162</v>
      </c>
      <c r="D21" s="165">
        <v>65</v>
      </c>
      <c r="E21" s="164">
        <v>2.21</v>
      </c>
      <c r="F21" s="164"/>
      <c r="G21" s="164">
        <v>0.96</v>
      </c>
      <c r="H21" s="163"/>
      <c r="I21" s="5">
        <v>297.13</v>
      </c>
      <c r="K21" s="5">
        <f t="shared" si="0"/>
        <v>0.73666666666666669</v>
      </c>
      <c r="L21" s="5">
        <f t="shared" si="1"/>
        <v>0.32</v>
      </c>
      <c r="M21" s="150">
        <f t="shared" si="2"/>
        <v>1.0566666666666666</v>
      </c>
      <c r="N21" s="149">
        <f t="shared" si="3"/>
        <v>71.456666666666663</v>
      </c>
      <c r="O21" s="149">
        <f t="shared" si="4"/>
        <v>31.04</v>
      </c>
      <c r="P21" s="149">
        <f t="shared" si="5"/>
        <v>0</v>
      </c>
      <c r="Q21" s="149">
        <f t="shared" si="6"/>
        <v>0</v>
      </c>
      <c r="R21" s="149">
        <f t="shared" si="7"/>
        <v>102.49666666666667</v>
      </c>
      <c r="S21" s="148">
        <f t="shared" si="8"/>
        <v>9.6072033333333334E-2</v>
      </c>
    </row>
    <row r="22" spans="1:19" ht="18" customHeight="1" x14ac:dyDescent="0.2">
      <c r="A22" s="156"/>
      <c r="B22" s="162" t="s">
        <v>232</v>
      </c>
      <c r="C22" s="160">
        <v>162</v>
      </c>
      <c r="D22" s="159">
        <v>65</v>
      </c>
      <c r="E22" s="158">
        <v>2.62</v>
      </c>
      <c r="F22" s="158"/>
      <c r="G22" s="158">
        <v>1.01</v>
      </c>
      <c r="H22" s="157"/>
      <c r="I22" s="5">
        <v>330.6</v>
      </c>
      <c r="K22" s="5">
        <f t="shared" si="0"/>
        <v>0.87333333333333341</v>
      </c>
      <c r="L22" s="5">
        <f t="shared" si="1"/>
        <v>0.33666666666666667</v>
      </c>
      <c r="M22" s="150">
        <f t="shared" si="2"/>
        <v>1.21</v>
      </c>
      <c r="N22" s="149">
        <f t="shared" si="3"/>
        <v>84.713333333333324</v>
      </c>
      <c r="O22" s="149">
        <f t="shared" si="4"/>
        <v>32.656666666666666</v>
      </c>
      <c r="P22" s="149">
        <f t="shared" si="5"/>
        <v>0</v>
      </c>
      <c r="Q22" s="149">
        <f t="shared" si="6"/>
        <v>0</v>
      </c>
      <c r="R22" s="149">
        <f t="shared" si="7"/>
        <v>117.36999999999999</v>
      </c>
      <c r="S22" s="148">
        <f t="shared" si="8"/>
        <v>0.10689399999999999</v>
      </c>
    </row>
    <row r="23" spans="1:19" ht="18" customHeight="1" x14ac:dyDescent="0.2">
      <c r="A23" s="156"/>
      <c r="B23" s="161" t="s">
        <v>231</v>
      </c>
      <c r="C23" s="160">
        <v>162</v>
      </c>
      <c r="D23" s="159">
        <v>65</v>
      </c>
      <c r="E23" s="158">
        <v>1.69</v>
      </c>
      <c r="F23" s="158"/>
      <c r="G23" s="158">
        <v>0.7</v>
      </c>
      <c r="H23" s="157"/>
      <c r="I23" s="5">
        <v>217.78</v>
      </c>
      <c r="K23" s="5">
        <f t="shared" si="0"/>
        <v>0.56333333333333335</v>
      </c>
      <c r="L23" s="5">
        <f t="shared" si="1"/>
        <v>0.23333333333333331</v>
      </c>
      <c r="M23" s="150">
        <f t="shared" si="2"/>
        <v>0.79666666666666652</v>
      </c>
      <c r="N23" s="149">
        <f t="shared" si="3"/>
        <v>54.643333333333331</v>
      </c>
      <c r="O23" s="149">
        <f t="shared" si="4"/>
        <v>22.633333333333329</v>
      </c>
      <c r="P23" s="149">
        <f t="shared" si="5"/>
        <v>0</v>
      </c>
      <c r="Q23" s="149">
        <f t="shared" si="6"/>
        <v>0</v>
      </c>
      <c r="R23" s="149">
        <f t="shared" si="7"/>
        <v>77.276666666666657</v>
      </c>
      <c r="S23" s="148">
        <f t="shared" si="8"/>
        <v>7.0415533333333336E-2</v>
      </c>
    </row>
    <row r="24" spans="1:19" ht="18" customHeight="1" thickBot="1" x14ac:dyDescent="0.25">
      <c r="A24" s="156"/>
      <c r="B24" s="155" t="s">
        <v>230</v>
      </c>
      <c r="C24" s="154">
        <v>162</v>
      </c>
      <c r="D24" s="153">
        <v>65</v>
      </c>
      <c r="E24" s="152">
        <v>3.35</v>
      </c>
      <c r="F24" s="152"/>
      <c r="G24" s="152">
        <v>1.35</v>
      </c>
      <c r="H24" s="151">
        <v>0</v>
      </c>
      <c r="I24" s="5">
        <v>431.99</v>
      </c>
      <c r="K24" s="5">
        <f t="shared" si="0"/>
        <v>1.1166666666666667</v>
      </c>
      <c r="L24" s="5">
        <f t="shared" si="1"/>
        <v>0.45</v>
      </c>
      <c r="M24" s="150">
        <f t="shared" si="2"/>
        <v>1.5666666666666667</v>
      </c>
      <c r="N24" s="149">
        <f t="shared" si="3"/>
        <v>108.31666666666665</v>
      </c>
      <c r="O24" s="149">
        <f t="shared" si="4"/>
        <v>43.65</v>
      </c>
      <c r="P24" s="149">
        <f t="shared" si="5"/>
        <v>0</v>
      </c>
      <c r="Q24" s="149">
        <f t="shared" si="6"/>
        <v>0</v>
      </c>
      <c r="R24" s="149">
        <f t="shared" si="7"/>
        <v>151.96666666666664</v>
      </c>
      <c r="S24" s="148">
        <f t="shared" si="8"/>
        <v>0.13967676666666665</v>
      </c>
    </row>
    <row r="25" spans="1:19" ht="18" customHeight="1" x14ac:dyDescent="0.2">
      <c r="A25" s="156"/>
      <c r="B25" s="170" t="s">
        <v>229</v>
      </c>
      <c r="C25" s="166">
        <v>162</v>
      </c>
      <c r="D25" s="165">
        <v>65</v>
      </c>
      <c r="E25" s="164">
        <v>2.61</v>
      </c>
      <c r="F25" s="164"/>
      <c r="G25" s="164">
        <v>1.1399999999999999</v>
      </c>
      <c r="H25" s="163"/>
      <c r="I25" s="5">
        <v>356.83</v>
      </c>
      <c r="K25" s="5">
        <f t="shared" si="0"/>
        <v>0.87</v>
      </c>
      <c r="L25" s="5">
        <f t="shared" si="1"/>
        <v>0.37999999999999995</v>
      </c>
      <c r="M25" s="150">
        <f t="shared" si="2"/>
        <v>1.25</v>
      </c>
      <c r="N25" s="149">
        <f t="shared" si="3"/>
        <v>84.389999999999986</v>
      </c>
      <c r="O25" s="149">
        <f t="shared" si="4"/>
        <v>36.86</v>
      </c>
      <c r="P25" s="149">
        <f t="shared" si="5"/>
        <v>0</v>
      </c>
      <c r="Q25" s="149">
        <f t="shared" si="6"/>
        <v>0</v>
      </c>
      <c r="R25" s="149">
        <f t="shared" si="7"/>
        <v>121.24999999999999</v>
      </c>
      <c r="S25" s="148">
        <f t="shared" si="8"/>
        <v>0.11537503333333332</v>
      </c>
    </row>
    <row r="26" spans="1:19" ht="18" customHeight="1" x14ac:dyDescent="0.2">
      <c r="A26" s="156"/>
      <c r="B26" s="169" t="s">
        <v>228</v>
      </c>
      <c r="C26" s="160">
        <v>162</v>
      </c>
      <c r="D26" s="159">
        <v>65</v>
      </c>
      <c r="E26" s="158">
        <v>2.4300000000000002</v>
      </c>
      <c r="F26" s="158"/>
      <c r="G26" s="158">
        <v>0.99</v>
      </c>
      <c r="H26" s="157"/>
      <c r="I26" s="5">
        <v>322.07</v>
      </c>
      <c r="K26" s="5">
        <f t="shared" si="0"/>
        <v>0.81</v>
      </c>
      <c r="L26" s="5">
        <f t="shared" si="1"/>
        <v>0.33</v>
      </c>
      <c r="M26" s="150">
        <f t="shared" si="2"/>
        <v>1.1399999999999999</v>
      </c>
      <c r="N26" s="149">
        <f t="shared" si="3"/>
        <v>78.569999999999993</v>
      </c>
      <c r="O26" s="149">
        <f t="shared" si="4"/>
        <v>32.01</v>
      </c>
      <c r="P26" s="149">
        <f t="shared" si="5"/>
        <v>0</v>
      </c>
      <c r="Q26" s="149">
        <f t="shared" si="6"/>
        <v>0</v>
      </c>
      <c r="R26" s="149">
        <f t="shared" si="7"/>
        <v>110.57999999999998</v>
      </c>
      <c r="S26" s="148">
        <f t="shared" si="8"/>
        <v>0.10413596666666666</v>
      </c>
    </row>
    <row r="27" spans="1:19" ht="18" customHeight="1" x14ac:dyDescent="0.2">
      <c r="A27" s="156"/>
      <c r="B27" s="169" t="s">
        <v>227</v>
      </c>
      <c r="C27" s="160">
        <v>162</v>
      </c>
      <c r="D27" s="159">
        <v>65</v>
      </c>
      <c r="E27" s="158">
        <v>2.1</v>
      </c>
      <c r="F27" s="158"/>
      <c r="G27" s="158">
        <v>0.88</v>
      </c>
      <c r="H27" s="157"/>
      <c r="I27" s="5">
        <v>294.32</v>
      </c>
      <c r="K27" s="5">
        <f t="shared" si="0"/>
        <v>0.70000000000000007</v>
      </c>
      <c r="L27" s="5">
        <f t="shared" si="1"/>
        <v>0.29333333333333333</v>
      </c>
      <c r="M27" s="150">
        <f t="shared" si="2"/>
        <v>0.99333333333333329</v>
      </c>
      <c r="N27" s="149">
        <f t="shared" si="3"/>
        <v>67.900000000000006</v>
      </c>
      <c r="O27" s="149">
        <f t="shared" si="4"/>
        <v>28.45333333333333</v>
      </c>
      <c r="P27" s="149">
        <f t="shared" si="5"/>
        <v>0</v>
      </c>
      <c r="Q27" s="149">
        <f t="shared" si="6"/>
        <v>0</v>
      </c>
      <c r="R27" s="149">
        <f t="shared" si="7"/>
        <v>96.353333333333339</v>
      </c>
      <c r="S27" s="148">
        <f t="shared" si="8"/>
        <v>9.5163466666666668E-2</v>
      </c>
    </row>
    <row r="28" spans="1:19" ht="18" customHeight="1" thickBot="1" x14ac:dyDescent="0.25">
      <c r="A28" s="156"/>
      <c r="B28" s="168" t="s">
        <v>225</v>
      </c>
      <c r="C28" s="154">
        <v>162</v>
      </c>
      <c r="D28" s="153">
        <v>65</v>
      </c>
      <c r="E28" s="152">
        <v>3.28</v>
      </c>
      <c r="F28" s="152"/>
      <c r="G28" s="152">
        <v>1.35</v>
      </c>
      <c r="H28" s="151">
        <v>0</v>
      </c>
      <c r="I28" s="5">
        <v>455.82</v>
      </c>
      <c r="K28" s="5">
        <f t="shared" si="0"/>
        <v>1.0933333333333333</v>
      </c>
      <c r="L28" s="5">
        <f t="shared" si="1"/>
        <v>0.45</v>
      </c>
      <c r="M28" s="150">
        <f t="shared" si="2"/>
        <v>1.5433333333333332</v>
      </c>
      <c r="N28" s="149">
        <f t="shared" si="3"/>
        <v>106.05333333333333</v>
      </c>
      <c r="O28" s="149">
        <f t="shared" si="4"/>
        <v>43.65</v>
      </c>
      <c r="P28" s="149">
        <f t="shared" si="5"/>
        <v>0</v>
      </c>
      <c r="Q28" s="149">
        <f t="shared" si="6"/>
        <v>0</v>
      </c>
      <c r="R28" s="149">
        <f t="shared" si="7"/>
        <v>149.70333333333332</v>
      </c>
      <c r="S28" s="148">
        <f t="shared" si="8"/>
        <v>0.14738179999999998</v>
      </c>
    </row>
    <row r="29" spans="1:19" ht="18" customHeight="1" x14ac:dyDescent="0.2">
      <c r="A29" s="156"/>
      <c r="B29" s="167" t="s">
        <v>224</v>
      </c>
      <c r="C29" s="166">
        <v>162</v>
      </c>
      <c r="D29" s="165">
        <v>65</v>
      </c>
      <c r="E29" s="164">
        <v>3.52</v>
      </c>
      <c r="F29" s="164"/>
      <c r="G29" s="164">
        <v>1.42</v>
      </c>
      <c r="H29" s="163"/>
      <c r="I29" s="5">
        <v>436.98</v>
      </c>
      <c r="K29" s="5">
        <f t="shared" si="0"/>
        <v>1.1733333333333333</v>
      </c>
      <c r="L29" s="5">
        <f t="shared" si="1"/>
        <v>0.47333333333333333</v>
      </c>
      <c r="M29" s="150">
        <f t="shared" si="2"/>
        <v>1.6466666666666665</v>
      </c>
      <c r="N29" s="149">
        <f t="shared" si="3"/>
        <v>113.81333333333332</v>
      </c>
      <c r="O29" s="149">
        <f t="shared" si="4"/>
        <v>45.913333333333327</v>
      </c>
      <c r="P29" s="149">
        <f t="shared" si="5"/>
        <v>0</v>
      </c>
      <c r="Q29" s="149">
        <f t="shared" si="6"/>
        <v>0</v>
      </c>
      <c r="R29" s="149">
        <f t="shared" si="7"/>
        <v>159.72666666666663</v>
      </c>
      <c r="S29" s="148">
        <f t="shared" si="8"/>
        <v>0.14129019999999998</v>
      </c>
    </row>
    <row r="30" spans="1:19" ht="18" customHeight="1" x14ac:dyDescent="0.2">
      <c r="A30" s="156"/>
      <c r="B30" s="172" t="s">
        <v>223</v>
      </c>
      <c r="C30" s="160">
        <v>162</v>
      </c>
      <c r="D30" s="159">
        <v>65</v>
      </c>
      <c r="E30" s="158">
        <v>2.5</v>
      </c>
      <c r="F30" s="158"/>
      <c r="G30" s="158">
        <v>1.04</v>
      </c>
      <c r="H30" s="157"/>
      <c r="I30" s="5">
        <v>394.13</v>
      </c>
      <c r="K30" s="5">
        <f t="shared" si="0"/>
        <v>0.83333333333333337</v>
      </c>
      <c r="L30" s="5">
        <f t="shared" si="1"/>
        <v>0.34666666666666668</v>
      </c>
      <c r="M30" s="150">
        <f t="shared" si="2"/>
        <v>1.18</v>
      </c>
      <c r="N30" s="149">
        <f t="shared" si="3"/>
        <v>80.833333333333329</v>
      </c>
      <c r="O30" s="149">
        <f t="shared" si="4"/>
        <v>33.626666666666665</v>
      </c>
      <c r="P30" s="149">
        <f t="shared" si="5"/>
        <v>0</v>
      </c>
      <c r="Q30" s="149">
        <f t="shared" si="6"/>
        <v>0</v>
      </c>
      <c r="R30" s="149">
        <f t="shared" si="7"/>
        <v>114.46</v>
      </c>
      <c r="S30" s="148">
        <f t="shared" si="8"/>
        <v>0.12743536666666666</v>
      </c>
    </row>
    <row r="31" spans="1:19" ht="18" customHeight="1" x14ac:dyDescent="0.2">
      <c r="A31" s="156"/>
      <c r="B31" s="172" t="s">
        <v>222</v>
      </c>
      <c r="C31" s="160">
        <v>162</v>
      </c>
      <c r="D31" s="159">
        <v>65</v>
      </c>
      <c r="E31" s="158">
        <v>1.59</v>
      </c>
      <c r="F31" s="158"/>
      <c r="G31" s="158">
        <v>0.61</v>
      </c>
      <c r="H31" s="157"/>
      <c r="I31" s="5">
        <v>209.03</v>
      </c>
      <c r="K31" s="5">
        <f t="shared" si="0"/>
        <v>0.53</v>
      </c>
      <c r="L31" s="5">
        <f t="shared" si="1"/>
        <v>0.20333333333333334</v>
      </c>
      <c r="M31" s="150">
        <f t="shared" si="2"/>
        <v>0.73333333333333339</v>
      </c>
      <c r="N31" s="149">
        <f t="shared" si="3"/>
        <v>51.41</v>
      </c>
      <c r="O31" s="149">
        <f t="shared" si="4"/>
        <v>19.723333333333333</v>
      </c>
      <c r="P31" s="149">
        <f t="shared" si="5"/>
        <v>0</v>
      </c>
      <c r="Q31" s="149">
        <f t="shared" si="6"/>
        <v>0</v>
      </c>
      <c r="R31" s="149">
        <f t="shared" si="7"/>
        <v>71.133333333333326</v>
      </c>
      <c r="S31" s="148">
        <f t="shared" si="8"/>
        <v>6.7586366666666661E-2</v>
      </c>
    </row>
    <row r="32" spans="1:19" ht="18" customHeight="1" thickBot="1" x14ac:dyDescent="0.25">
      <c r="A32" s="156"/>
      <c r="B32" s="171" t="s">
        <v>221</v>
      </c>
      <c r="C32" s="154">
        <v>162</v>
      </c>
      <c r="D32" s="153">
        <v>65</v>
      </c>
      <c r="E32" s="152">
        <v>2.06</v>
      </c>
      <c r="F32" s="152"/>
      <c r="G32" s="152">
        <v>0.78</v>
      </c>
      <c r="H32" s="151"/>
      <c r="K32" s="5">
        <f t="shared" si="0"/>
        <v>0.68666666666666665</v>
      </c>
      <c r="L32" s="5">
        <f t="shared" si="1"/>
        <v>0.26</v>
      </c>
      <c r="M32" s="150">
        <f t="shared" si="2"/>
        <v>0.94666666666666666</v>
      </c>
      <c r="N32" s="149">
        <f t="shared" si="3"/>
        <v>66.606666666666669</v>
      </c>
      <c r="O32" s="149">
        <f t="shared" si="4"/>
        <v>25.22</v>
      </c>
      <c r="P32" s="149">
        <f t="shared" si="5"/>
        <v>0</v>
      </c>
      <c r="Q32" s="149">
        <f t="shared" si="6"/>
        <v>0</v>
      </c>
      <c r="R32" s="149">
        <f t="shared" si="7"/>
        <v>91.826666666666668</v>
      </c>
      <c r="S32" s="148"/>
    </row>
    <row r="33" spans="1:19" ht="18" customHeight="1" x14ac:dyDescent="0.2">
      <c r="A33" s="156"/>
      <c r="B33" s="170" t="s">
        <v>219</v>
      </c>
      <c r="C33" s="166">
        <v>162</v>
      </c>
      <c r="D33" s="165">
        <v>65</v>
      </c>
      <c r="E33" s="164">
        <v>3.31</v>
      </c>
      <c r="F33" s="164"/>
      <c r="G33" s="164">
        <v>1.38</v>
      </c>
      <c r="H33" s="163">
        <v>0.01</v>
      </c>
      <c r="I33" s="5">
        <v>438.13</v>
      </c>
      <c r="K33" s="5">
        <f t="shared" si="0"/>
        <v>1.1033333333333333</v>
      </c>
      <c r="L33" s="5">
        <f t="shared" si="1"/>
        <v>0.45999999999999996</v>
      </c>
      <c r="M33" s="150">
        <f t="shared" si="2"/>
        <v>1.5666666666666664</v>
      </c>
      <c r="N33" s="149">
        <f t="shared" si="3"/>
        <v>107.02333333333333</v>
      </c>
      <c r="O33" s="149">
        <f t="shared" si="4"/>
        <v>44.61999999999999</v>
      </c>
      <c r="P33" s="149">
        <f t="shared" si="5"/>
        <v>0</v>
      </c>
      <c r="Q33" s="149">
        <f t="shared" si="6"/>
        <v>0.32333333333333336</v>
      </c>
      <c r="R33" s="149">
        <f t="shared" si="7"/>
        <v>151.96666666666664</v>
      </c>
      <c r="S33" s="148">
        <f t="shared" ref="S33:S72" si="9">(I33/$L$5)/(100*100)*$L$3</f>
        <v>0.1416620333333333</v>
      </c>
    </row>
    <row r="34" spans="1:19" ht="18" customHeight="1" x14ac:dyDescent="0.2">
      <c r="A34" s="156"/>
      <c r="B34" s="169" t="s">
        <v>217</v>
      </c>
      <c r="C34" s="160">
        <v>162</v>
      </c>
      <c r="D34" s="159">
        <v>65</v>
      </c>
      <c r="E34" s="158">
        <v>3.21</v>
      </c>
      <c r="F34" s="158"/>
      <c r="G34" s="158">
        <v>1.32</v>
      </c>
      <c r="H34" s="157">
        <v>0.01</v>
      </c>
      <c r="I34" s="5">
        <v>428.21</v>
      </c>
      <c r="K34" s="5">
        <f t="shared" si="0"/>
        <v>1.07</v>
      </c>
      <c r="L34" s="5">
        <f t="shared" si="1"/>
        <v>0.44</v>
      </c>
      <c r="M34" s="150">
        <f t="shared" si="2"/>
        <v>1.5133333333333334</v>
      </c>
      <c r="N34" s="149">
        <f t="shared" si="3"/>
        <v>103.78999999999999</v>
      </c>
      <c r="O34" s="149">
        <f t="shared" si="4"/>
        <v>42.68</v>
      </c>
      <c r="P34" s="149">
        <f t="shared" si="5"/>
        <v>0</v>
      </c>
      <c r="Q34" s="149">
        <f t="shared" si="6"/>
        <v>0.32333333333333336</v>
      </c>
      <c r="R34" s="149">
        <f t="shared" si="7"/>
        <v>146.79333333333332</v>
      </c>
      <c r="S34" s="148">
        <f t="shared" si="9"/>
        <v>0.13845456666666664</v>
      </c>
    </row>
    <row r="35" spans="1:19" ht="18" customHeight="1" x14ac:dyDescent="0.2">
      <c r="A35" s="156"/>
      <c r="B35" s="169" t="s">
        <v>216</v>
      </c>
      <c r="C35" s="160">
        <v>162</v>
      </c>
      <c r="D35" s="159">
        <v>65</v>
      </c>
      <c r="E35" s="158">
        <v>2.89</v>
      </c>
      <c r="F35" s="158"/>
      <c r="G35" s="158">
        <v>1.19</v>
      </c>
      <c r="H35" s="157">
        <v>0.01</v>
      </c>
      <c r="I35" s="5">
        <v>389.08</v>
      </c>
      <c r="K35" s="5">
        <f t="shared" si="0"/>
        <v>0.96333333333333337</v>
      </c>
      <c r="L35" s="5">
        <f t="shared" si="1"/>
        <v>0.39666666666666667</v>
      </c>
      <c r="M35" s="150">
        <f t="shared" si="2"/>
        <v>1.3633333333333333</v>
      </c>
      <c r="N35" s="149">
        <f t="shared" si="3"/>
        <v>93.443333333333328</v>
      </c>
      <c r="O35" s="149">
        <f t="shared" si="4"/>
        <v>38.476666666666667</v>
      </c>
      <c r="P35" s="149">
        <f t="shared" si="5"/>
        <v>0</v>
      </c>
      <c r="Q35" s="149">
        <f t="shared" si="6"/>
        <v>0.32333333333333336</v>
      </c>
      <c r="R35" s="149">
        <f t="shared" si="7"/>
        <v>132.24333333333331</v>
      </c>
      <c r="S35" s="148">
        <f t="shared" si="9"/>
        <v>0.12580253333333333</v>
      </c>
    </row>
    <row r="36" spans="1:19" ht="18" customHeight="1" thickBot="1" x14ac:dyDescent="0.25">
      <c r="A36" s="156"/>
      <c r="B36" s="168" t="s">
        <v>215</v>
      </c>
      <c r="C36" s="154">
        <v>162</v>
      </c>
      <c r="D36" s="153">
        <v>65</v>
      </c>
      <c r="E36" s="152">
        <v>4.53</v>
      </c>
      <c r="F36" s="152"/>
      <c r="G36" s="152">
        <v>1.89</v>
      </c>
      <c r="H36" s="151">
        <v>0</v>
      </c>
      <c r="I36" s="5">
        <v>588.04</v>
      </c>
      <c r="K36" s="5">
        <f t="shared" si="0"/>
        <v>1.51</v>
      </c>
      <c r="L36" s="5">
        <f t="shared" si="1"/>
        <v>0.63</v>
      </c>
      <c r="M36" s="150">
        <f t="shared" si="2"/>
        <v>2.14</v>
      </c>
      <c r="N36" s="149">
        <f t="shared" si="3"/>
        <v>146.47</v>
      </c>
      <c r="O36" s="149">
        <f t="shared" si="4"/>
        <v>61.11</v>
      </c>
      <c r="P36" s="149">
        <f t="shared" si="5"/>
        <v>0</v>
      </c>
      <c r="Q36" s="149">
        <f t="shared" si="6"/>
        <v>0</v>
      </c>
      <c r="R36" s="149">
        <f t="shared" si="7"/>
        <v>207.57999999999998</v>
      </c>
      <c r="S36" s="148">
        <f t="shared" si="9"/>
        <v>0.19013293333333331</v>
      </c>
    </row>
    <row r="37" spans="1:19" ht="18" customHeight="1" x14ac:dyDescent="0.2">
      <c r="A37" s="156"/>
      <c r="B37" s="167" t="s">
        <v>214</v>
      </c>
      <c r="C37" s="166">
        <v>162</v>
      </c>
      <c r="D37" s="165">
        <v>65</v>
      </c>
      <c r="E37" s="164">
        <v>4.0599999999999996</v>
      </c>
      <c r="F37" s="164"/>
      <c r="G37" s="164">
        <v>1.91</v>
      </c>
      <c r="H37" s="163"/>
      <c r="I37" s="5">
        <v>567.82000000000005</v>
      </c>
      <c r="K37" s="5">
        <f t="shared" si="0"/>
        <v>1.3533333333333333</v>
      </c>
      <c r="L37" s="5">
        <f t="shared" si="1"/>
        <v>0.6366666666666666</v>
      </c>
      <c r="M37" s="150">
        <f t="shared" si="2"/>
        <v>1.99</v>
      </c>
      <c r="N37" s="149">
        <f t="shared" si="3"/>
        <v>131.27333333333334</v>
      </c>
      <c r="O37" s="149">
        <f t="shared" si="4"/>
        <v>61.756666666666653</v>
      </c>
      <c r="P37" s="149">
        <f t="shared" si="5"/>
        <v>0</v>
      </c>
      <c r="Q37" s="149">
        <f t="shared" si="6"/>
        <v>0</v>
      </c>
      <c r="R37" s="149">
        <f t="shared" si="7"/>
        <v>193.03</v>
      </c>
      <c r="S37" s="148">
        <f t="shared" si="9"/>
        <v>0.18359513333333333</v>
      </c>
    </row>
    <row r="38" spans="1:19" ht="18" customHeight="1" x14ac:dyDescent="0.2">
      <c r="A38" s="156"/>
      <c r="B38" s="162" t="s">
        <v>213</v>
      </c>
      <c r="C38" s="160">
        <v>162</v>
      </c>
      <c r="D38" s="159">
        <v>65</v>
      </c>
      <c r="E38" s="158">
        <v>3.34</v>
      </c>
      <c r="F38" s="158"/>
      <c r="G38" s="158">
        <v>1.56</v>
      </c>
      <c r="H38" s="157">
        <v>0</v>
      </c>
      <c r="I38" s="5">
        <v>459.37</v>
      </c>
      <c r="K38" s="5">
        <f t="shared" si="0"/>
        <v>1.1133333333333333</v>
      </c>
      <c r="L38" s="5">
        <f t="shared" si="1"/>
        <v>0.52</v>
      </c>
      <c r="M38" s="150">
        <f t="shared" si="2"/>
        <v>1.6333333333333335</v>
      </c>
      <c r="N38" s="149">
        <f t="shared" si="3"/>
        <v>107.99333333333333</v>
      </c>
      <c r="O38" s="149">
        <f t="shared" si="4"/>
        <v>50.44</v>
      </c>
      <c r="P38" s="149">
        <f t="shared" si="5"/>
        <v>0</v>
      </c>
      <c r="Q38" s="149">
        <f t="shared" si="6"/>
        <v>0</v>
      </c>
      <c r="R38" s="149">
        <f t="shared" si="7"/>
        <v>158.43333333333334</v>
      </c>
      <c r="S38" s="148">
        <f t="shared" si="9"/>
        <v>0.14852963333333333</v>
      </c>
    </row>
    <row r="39" spans="1:19" ht="18" customHeight="1" x14ac:dyDescent="0.2">
      <c r="A39" s="156"/>
      <c r="B39" s="161" t="s">
        <v>212</v>
      </c>
      <c r="C39" s="160">
        <v>162</v>
      </c>
      <c r="D39" s="159">
        <v>65</v>
      </c>
      <c r="E39" s="158">
        <v>3.24</v>
      </c>
      <c r="F39" s="158"/>
      <c r="G39" s="158">
        <v>1.43</v>
      </c>
      <c r="H39" s="157"/>
      <c r="I39" s="5">
        <v>420.54</v>
      </c>
      <c r="K39" s="5">
        <f t="shared" si="0"/>
        <v>1.08</v>
      </c>
      <c r="L39" s="5">
        <f t="shared" si="1"/>
        <v>0.47666666666666663</v>
      </c>
      <c r="M39" s="150">
        <f t="shared" si="2"/>
        <v>1.5566666666666666</v>
      </c>
      <c r="N39" s="149">
        <f t="shared" si="3"/>
        <v>104.75999999999999</v>
      </c>
      <c r="O39" s="149">
        <f t="shared" si="4"/>
        <v>46.236666666666657</v>
      </c>
      <c r="P39" s="149">
        <f t="shared" si="5"/>
        <v>0</v>
      </c>
      <c r="Q39" s="149">
        <f t="shared" si="6"/>
        <v>0</v>
      </c>
      <c r="R39" s="149">
        <f t="shared" si="7"/>
        <v>150.99666666666664</v>
      </c>
      <c r="S39" s="148">
        <f t="shared" si="9"/>
        <v>0.1359746</v>
      </c>
    </row>
    <row r="40" spans="1:19" ht="18" customHeight="1" thickBot="1" x14ac:dyDescent="0.25">
      <c r="A40" s="156"/>
      <c r="B40" s="155" t="s">
        <v>211</v>
      </c>
      <c r="C40" s="154">
        <v>162</v>
      </c>
      <c r="D40" s="153">
        <v>65</v>
      </c>
      <c r="E40" s="152">
        <v>3.86</v>
      </c>
      <c r="F40" s="152"/>
      <c r="G40" s="152">
        <v>1.91</v>
      </c>
      <c r="H40" s="151">
        <v>0.01</v>
      </c>
      <c r="I40" s="5">
        <v>527.54</v>
      </c>
      <c r="K40" s="5">
        <f t="shared" si="0"/>
        <v>1.2866666666666666</v>
      </c>
      <c r="L40" s="5">
        <f t="shared" si="1"/>
        <v>0.6366666666666666</v>
      </c>
      <c r="M40" s="150">
        <f t="shared" si="2"/>
        <v>1.9266666666666665</v>
      </c>
      <c r="N40" s="149">
        <f t="shared" si="3"/>
        <v>124.80666666666666</v>
      </c>
      <c r="O40" s="149">
        <f t="shared" si="4"/>
        <v>61.756666666666653</v>
      </c>
      <c r="P40" s="149">
        <f t="shared" si="5"/>
        <v>0</v>
      </c>
      <c r="Q40" s="149">
        <f t="shared" si="6"/>
        <v>0.32333333333333336</v>
      </c>
      <c r="R40" s="149">
        <f t="shared" si="7"/>
        <v>186.88666666666663</v>
      </c>
      <c r="S40" s="148">
        <f t="shared" si="9"/>
        <v>0.17057126666666664</v>
      </c>
    </row>
    <row r="41" spans="1:19" ht="18" customHeight="1" x14ac:dyDescent="0.2">
      <c r="A41" s="156"/>
      <c r="B41" s="170" t="s">
        <v>210</v>
      </c>
      <c r="C41" s="166">
        <v>162</v>
      </c>
      <c r="D41" s="165">
        <v>65</v>
      </c>
      <c r="E41" s="164">
        <v>3.93</v>
      </c>
      <c r="F41" s="164"/>
      <c r="G41" s="164">
        <v>1.75</v>
      </c>
      <c r="H41" s="163"/>
      <c r="I41" s="5">
        <v>555.04</v>
      </c>
      <c r="K41" s="5">
        <f t="shared" ref="K41:K72" si="10">E41/$L$5</f>
        <v>1.31</v>
      </c>
      <c r="L41" s="5">
        <f t="shared" ref="L41:L72" si="11">G41/$L$5</f>
        <v>0.58333333333333337</v>
      </c>
      <c r="M41" s="150">
        <f t="shared" ref="M41:M72" si="12">SUM(E41,G41,H41)/$L$5</f>
        <v>1.8933333333333333</v>
      </c>
      <c r="N41" s="149">
        <f t="shared" ref="N41:N72" si="13">(E41/$L$5)/1000*$L$3*10000</f>
        <v>127.07</v>
      </c>
      <c r="O41" s="149">
        <f t="shared" ref="O41:O72" si="14">(G41/$L$5)/1000*$L$3*10000</f>
        <v>56.583333333333336</v>
      </c>
      <c r="P41" s="149">
        <f t="shared" ref="P41:P72" si="15">(0/$L$5)/1000*$L$3*10000</f>
        <v>0</v>
      </c>
      <c r="Q41" s="149">
        <f t="shared" ref="Q41:Q72" si="16">(H41/$L$5)/1000*$L$3*10000</f>
        <v>0</v>
      </c>
      <c r="R41" s="149">
        <f t="shared" ref="R41:R72" si="17">SUM(N41,O41,Q41)</f>
        <v>183.65333333333334</v>
      </c>
      <c r="S41" s="148">
        <f t="shared" si="9"/>
        <v>0.1794629333333333</v>
      </c>
    </row>
    <row r="42" spans="1:19" ht="18" customHeight="1" x14ac:dyDescent="0.2">
      <c r="A42" s="156"/>
      <c r="B42" s="169" t="s">
        <v>208</v>
      </c>
      <c r="C42" s="160">
        <v>162</v>
      </c>
      <c r="D42" s="159">
        <v>65</v>
      </c>
      <c r="E42" s="158">
        <v>4.51</v>
      </c>
      <c r="F42" s="158"/>
      <c r="G42" s="158">
        <v>1.85</v>
      </c>
      <c r="H42" s="157">
        <v>0</v>
      </c>
      <c r="I42" s="5">
        <v>570.75</v>
      </c>
      <c r="K42" s="5">
        <f t="shared" si="10"/>
        <v>1.5033333333333332</v>
      </c>
      <c r="L42" s="5">
        <f t="shared" si="11"/>
        <v>0.6166666666666667</v>
      </c>
      <c r="M42" s="150">
        <f t="shared" si="12"/>
        <v>2.1199999999999997</v>
      </c>
      <c r="N42" s="149">
        <f t="shared" si="13"/>
        <v>145.8233333333333</v>
      </c>
      <c r="O42" s="149">
        <f t="shared" si="14"/>
        <v>59.81666666666667</v>
      </c>
      <c r="P42" s="149">
        <f t="shared" si="15"/>
        <v>0</v>
      </c>
      <c r="Q42" s="149">
        <f t="shared" si="16"/>
        <v>0</v>
      </c>
      <c r="R42" s="149">
        <f t="shared" si="17"/>
        <v>205.63999999999996</v>
      </c>
      <c r="S42" s="148">
        <f t="shared" si="9"/>
        <v>0.1845425</v>
      </c>
    </row>
    <row r="43" spans="1:19" ht="18" customHeight="1" x14ac:dyDescent="0.2">
      <c r="A43" s="156"/>
      <c r="B43" s="169" t="s">
        <v>207</v>
      </c>
      <c r="C43" s="160">
        <v>162</v>
      </c>
      <c r="D43" s="159">
        <v>65</v>
      </c>
      <c r="E43" s="158">
        <v>1.8</v>
      </c>
      <c r="F43" s="158"/>
      <c r="G43" s="158">
        <v>0.7</v>
      </c>
      <c r="H43" s="157"/>
      <c r="I43" s="5">
        <v>242.11</v>
      </c>
      <c r="K43" s="5">
        <f t="shared" si="10"/>
        <v>0.6</v>
      </c>
      <c r="L43" s="5">
        <f t="shared" si="11"/>
        <v>0.23333333333333331</v>
      </c>
      <c r="M43" s="150">
        <f t="shared" si="12"/>
        <v>0.83333333333333337</v>
      </c>
      <c r="N43" s="149">
        <f t="shared" si="13"/>
        <v>58.199999999999989</v>
      </c>
      <c r="O43" s="149">
        <f t="shared" si="14"/>
        <v>22.633333333333329</v>
      </c>
      <c r="P43" s="149">
        <f t="shared" si="15"/>
        <v>0</v>
      </c>
      <c r="Q43" s="149">
        <f t="shared" si="16"/>
        <v>0</v>
      </c>
      <c r="R43" s="149">
        <f t="shared" si="17"/>
        <v>80.833333333333314</v>
      </c>
      <c r="S43" s="148">
        <f t="shared" si="9"/>
        <v>7.8282233333333326E-2</v>
      </c>
    </row>
    <row r="44" spans="1:19" ht="18" customHeight="1" thickBot="1" x14ac:dyDescent="0.25">
      <c r="A44" s="156"/>
      <c r="B44" s="168" t="s">
        <v>206</v>
      </c>
      <c r="C44" s="154">
        <v>162</v>
      </c>
      <c r="D44" s="153">
        <v>65</v>
      </c>
      <c r="E44" s="152">
        <v>3.12</v>
      </c>
      <c r="F44" s="152"/>
      <c r="G44" s="152">
        <v>1.35</v>
      </c>
      <c r="H44" s="151"/>
      <c r="I44" s="5">
        <v>444.71</v>
      </c>
      <c r="K44" s="5">
        <f t="shared" si="10"/>
        <v>1.04</v>
      </c>
      <c r="L44" s="5">
        <f t="shared" si="11"/>
        <v>0.45</v>
      </c>
      <c r="M44" s="150">
        <f t="shared" si="12"/>
        <v>1.4900000000000002</v>
      </c>
      <c r="N44" s="149">
        <f t="shared" si="13"/>
        <v>100.88</v>
      </c>
      <c r="O44" s="149">
        <f t="shared" si="14"/>
        <v>43.65</v>
      </c>
      <c r="P44" s="149">
        <f t="shared" si="15"/>
        <v>0</v>
      </c>
      <c r="Q44" s="149">
        <f t="shared" si="16"/>
        <v>0</v>
      </c>
      <c r="R44" s="149">
        <f t="shared" si="17"/>
        <v>144.53</v>
      </c>
      <c r="S44" s="148">
        <f t="shared" si="9"/>
        <v>0.14378956666666665</v>
      </c>
    </row>
    <row r="45" spans="1:19" ht="18" customHeight="1" x14ac:dyDescent="0.2">
      <c r="A45" s="156"/>
      <c r="B45" s="167" t="s">
        <v>205</v>
      </c>
      <c r="C45" s="166">
        <v>162</v>
      </c>
      <c r="D45" s="165">
        <v>65</v>
      </c>
      <c r="E45" s="164">
        <v>3.11</v>
      </c>
      <c r="F45" s="164"/>
      <c r="G45" s="164">
        <v>1.39</v>
      </c>
      <c r="H45" s="163"/>
      <c r="I45" s="5">
        <v>437.15</v>
      </c>
      <c r="K45" s="5">
        <f t="shared" si="10"/>
        <v>1.0366666666666666</v>
      </c>
      <c r="L45" s="5">
        <f t="shared" si="11"/>
        <v>0.46333333333333332</v>
      </c>
      <c r="M45" s="150">
        <f t="shared" si="12"/>
        <v>1.5</v>
      </c>
      <c r="N45" s="149">
        <f t="shared" si="13"/>
        <v>100.55666666666666</v>
      </c>
      <c r="O45" s="149">
        <f t="shared" si="14"/>
        <v>44.943333333333328</v>
      </c>
      <c r="P45" s="149">
        <f t="shared" si="15"/>
        <v>0</v>
      </c>
      <c r="Q45" s="149">
        <f t="shared" si="16"/>
        <v>0</v>
      </c>
      <c r="R45" s="149">
        <f t="shared" si="17"/>
        <v>145.5</v>
      </c>
      <c r="S45" s="148">
        <f t="shared" si="9"/>
        <v>0.14134516666666666</v>
      </c>
    </row>
    <row r="46" spans="1:19" ht="18" customHeight="1" x14ac:dyDescent="0.2">
      <c r="A46" s="156"/>
      <c r="B46" s="172" t="s">
        <v>204</v>
      </c>
      <c r="C46" s="160">
        <v>162</v>
      </c>
      <c r="D46" s="159">
        <v>65</v>
      </c>
      <c r="E46" s="158">
        <v>3.69</v>
      </c>
      <c r="F46" s="158"/>
      <c r="G46" s="158">
        <v>1.64</v>
      </c>
      <c r="H46" s="157"/>
      <c r="I46" s="5">
        <v>502.42</v>
      </c>
      <c r="K46" s="5">
        <f t="shared" si="10"/>
        <v>1.23</v>
      </c>
      <c r="L46" s="5">
        <f t="shared" si="11"/>
        <v>0.54666666666666663</v>
      </c>
      <c r="M46" s="150">
        <f t="shared" si="12"/>
        <v>1.7766666666666666</v>
      </c>
      <c r="N46" s="149">
        <f t="shared" si="13"/>
        <v>119.30999999999999</v>
      </c>
      <c r="O46" s="149">
        <f t="shared" si="14"/>
        <v>53.026666666666664</v>
      </c>
      <c r="P46" s="149">
        <f t="shared" si="15"/>
        <v>0</v>
      </c>
      <c r="Q46" s="149">
        <f t="shared" si="16"/>
        <v>0</v>
      </c>
      <c r="R46" s="149">
        <f t="shared" si="17"/>
        <v>172.33666666666664</v>
      </c>
      <c r="S46" s="148">
        <f t="shared" si="9"/>
        <v>0.16244913333333333</v>
      </c>
    </row>
    <row r="47" spans="1:19" ht="18" customHeight="1" x14ac:dyDescent="0.2">
      <c r="A47" s="156"/>
      <c r="B47" s="172" t="s">
        <v>203</v>
      </c>
      <c r="C47" s="160">
        <v>162</v>
      </c>
      <c r="D47" s="159">
        <v>65</v>
      </c>
      <c r="E47" s="158">
        <v>2.19</v>
      </c>
      <c r="F47" s="158"/>
      <c r="G47" s="158">
        <v>0.84</v>
      </c>
      <c r="H47" s="157"/>
      <c r="I47" s="5">
        <v>286.10000000000002</v>
      </c>
      <c r="K47" s="5">
        <f t="shared" si="10"/>
        <v>0.73</v>
      </c>
      <c r="L47" s="5">
        <f t="shared" si="11"/>
        <v>0.27999999999999997</v>
      </c>
      <c r="M47" s="150">
        <f t="shared" si="12"/>
        <v>1.01</v>
      </c>
      <c r="N47" s="149">
        <f t="shared" si="13"/>
        <v>70.809999999999988</v>
      </c>
      <c r="O47" s="149">
        <f t="shared" si="14"/>
        <v>27.159999999999997</v>
      </c>
      <c r="P47" s="149">
        <f t="shared" si="15"/>
        <v>0</v>
      </c>
      <c r="Q47" s="149">
        <f t="shared" si="16"/>
        <v>0</v>
      </c>
      <c r="R47" s="149">
        <f t="shared" si="17"/>
        <v>97.969999999999985</v>
      </c>
      <c r="S47" s="148">
        <f t="shared" si="9"/>
        <v>9.2505666666666667E-2</v>
      </c>
    </row>
    <row r="48" spans="1:19" ht="18" customHeight="1" thickBot="1" x14ac:dyDescent="0.25">
      <c r="A48" s="156"/>
      <c r="B48" s="171" t="s">
        <v>202</v>
      </c>
      <c r="C48" s="154">
        <v>162</v>
      </c>
      <c r="D48" s="153">
        <v>65</v>
      </c>
      <c r="E48" s="152">
        <v>3.42</v>
      </c>
      <c r="F48" s="152"/>
      <c r="G48" s="152">
        <v>1.37</v>
      </c>
      <c r="H48" s="151"/>
      <c r="I48" s="5">
        <v>461.81</v>
      </c>
      <c r="K48" s="5">
        <f t="shared" si="10"/>
        <v>1.1399999999999999</v>
      </c>
      <c r="L48" s="5">
        <f t="shared" si="11"/>
        <v>0.45666666666666672</v>
      </c>
      <c r="M48" s="150">
        <f t="shared" si="12"/>
        <v>1.5966666666666667</v>
      </c>
      <c r="N48" s="149">
        <f t="shared" si="13"/>
        <v>110.57999999999998</v>
      </c>
      <c r="O48" s="149">
        <f t="shared" si="14"/>
        <v>44.296666666666667</v>
      </c>
      <c r="P48" s="149">
        <f t="shared" si="15"/>
        <v>0</v>
      </c>
      <c r="Q48" s="149">
        <f t="shared" si="16"/>
        <v>0</v>
      </c>
      <c r="R48" s="149">
        <f t="shared" si="17"/>
        <v>154.87666666666667</v>
      </c>
      <c r="S48" s="148">
        <f t="shared" si="9"/>
        <v>0.14931856666666665</v>
      </c>
    </row>
    <row r="49" spans="1:19" ht="18" customHeight="1" x14ac:dyDescent="0.2">
      <c r="A49" s="156"/>
      <c r="B49" s="170" t="s">
        <v>201</v>
      </c>
      <c r="C49" s="166">
        <v>162</v>
      </c>
      <c r="D49" s="165">
        <v>65</v>
      </c>
      <c r="E49" s="164">
        <v>5.38</v>
      </c>
      <c r="F49" s="164"/>
      <c r="G49" s="164">
        <v>2.58</v>
      </c>
      <c r="H49" s="163">
        <v>0.01</v>
      </c>
      <c r="I49" s="5">
        <v>771.36</v>
      </c>
      <c r="K49" s="5">
        <f t="shared" si="10"/>
        <v>1.7933333333333332</v>
      </c>
      <c r="L49" s="5">
        <f t="shared" si="11"/>
        <v>0.86</v>
      </c>
      <c r="M49" s="150">
        <f t="shared" si="12"/>
        <v>2.6566666666666667</v>
      </c>
      <c r="N49" s="149">
        <f t="shared" si="13"/>
        <v>173.95333333333332</v>
      </c>
      <c r="O49" s="149">
        <f t="shared" si="14"/>
        <v>83.419999999999987</v>
      </c>
      <c r="P49" s="149">
        <f t="shared" si="15"/>
        <v>0</v>
      </c>
      <c r="Q49" s="149">
        <f t="shared" si="16"/>
        <v>0.32333333333333336</v>
      </c>
      <c r="R49" s="149">
        <f t="shared" si="17"/>
        <v>257.69666666666666</v>
      </c>
      <c r="S49" s="148">
        <f t="shared" si="9"/>
        <v>0.24940639999999997</v>
      </c>
    </row>
    <row r="50" spans="1:19" ht="18" customHeight="1" x14ac:dyDescent="0.2">
      <c r="A50" s="156"/>
      <c r="B50" s="169" t="s">
        <v>200</v>
      </c>
      <c r="C50" s="160">
        <v>162</v>
      </c>
      <c r="D50" s="159">
        <v>65</v>
      </c>
      <c r="E50" s="158">
        <v>3.33</v>
      </c>
      <c r="F50" s="158"/>
      <c r="G50" s="158">
        <v>1.43</v>
      </c>
      <c r="H50" s="157"/>
      <c r="I50" s="5">
        <v>441.35</v>
      </c>
      <c r="K50" s="5">
        <f t="shared" si="10"/>
        <v>1.1100000000000001</v>
      </c>
      <c r="L50" s="5">
        <f t="shared" si="11"/>
        <v>0.47666666666666663</v>
      </c>
      <c r="M50" s="150">
        <f t="shared" si="12"/>
        <v>1.5866666666666667</v>
      </c>
      <c r="N50" s="149">
        <f t="shared" si="13"/>
        <v>107.67</v>
      </c>
      <c r="O50" s="149">
        <f t="shared" si="14"/>
        <v>46.236666666666657</v>
      </c>
      <c r="P50" s="149">
        <f t="shared" si="15"/>
        <v>0</v>
      </c>
      <c r="Q50" s="149">
        <f t="shared" si="16"/>
        <v>0</v>
      </c>
      <c r="R50" s="149">
        <f t="shared" si="17"/>
        <v>153.90666666666667</v>
      </c>
      <c r="S50" s="148">
        <f t="shared" si="9"/>
        <v>0.14270316666666666</v>
      </c>
    </row>
    <row r="51" spans="1:19" ht="18" customHeight="1" x14ac:dyDescent="0.2">
      <c r="A51" s="156"/>
      <c r="B51" s="169" t="s">
        <v>199</v>
      </c>
      <c r="C51" s="160">
        <v>162</v>
      </c>
      <c r="D51" s="159">
        <v>65</v>
      </c>
      <c r="E51" s="158">
        <v>2.88</v>
      </c>
      <c r="F51" s="158"/>
      <c r="G51" s="158">
        <v>1.24</v>
      </c>
      <c r="H51" s="157">
        <v>0.01</v>
      </c>
      <c r="I51" s="5">
        <v>389.57</v>
      </c>
      <c r="K51" s="5">
        <f t="shared" si="10"/>
        <v>0.96</v>
      </c>
      <c r="L51" s="5">
        <f t="shared" si="11"/>
        <v>0.41333333333333333</v>
      </c>
      <c r="M51" s="150">
        <f t="shared" si="12"/>
        <v>1.3766666666666667</v>
      </c>
      <c r="N51" s="149">
        <f t="shared" si="13"/>
        <v>93.11999999999999</v>
      </c>
      <c r="O51" s="149">
        <f t="shared" si="14"/>
        <v>40.093333333333327</v>
      </c>
      <c r="P51" s="149">
        <f t="shared" si="15"/>
        <v>0</v>
      </c>
      <c r="Q51" s="149">
        <f t="shared" si="16"/>
        <v>0.32333333333333336</v>
      </c>
      <c r="R51" s="149">
        <f t="shared" si="17"/>
        <v>133.53666666666663</v>
      </c>
      <c r="S51" s="148">
        <f t="shared" si="9"/>
        <v>0.12596096666666665</v>
      </c>
    </row>
    <row r="52" spans="1:19" ht="18" customHeight="1" thickBot="1" x14ac:dyDescent="0.25">
      <c r="A52" s="156"/>
      <c r="B52" s="168" t="s">
        <v>198</v>
      </c>
      <c r="C52" s="154">
        <v>162</v>
      </c>
      <c r="D52" s="153">
        <v>65</v>
      </c>
      <c r="E52" s="152">
        <v>3.45</v>
      </c>
      <c r="F52" s="152"/>
      <c r="G52" s="152">
        <v>1.55</v>
      </c>
      <c r="H52" s="151">
        <v>0.02</v>
      </c>
      <c r="I52" s="5">
        <v>457.67</v>
      </c>
      <c r="K52" s="5">
        <f t="shared" si="10"/>
        <v>1.1500000000000001</v>
      </c>
      <c r="L52" s="5">
        <f t="shared" si="11"/>
        <v>0.51666666666666672</v>
      </c>
      <c r="M52" s="150">
        <f t="shared" si="12"/>
        <v>1.6733333333333331</v>
      </c>
      <c r="N52" s="149">
        <f t="shared" si="13"/>
        <v>111.55000000000001</v>
      </c>
      <c r="O52" s="149">
        <f t="shared" si="14"/>
        <v>50.116666666666667</v>
      </c>
      <c r="P52" s="149">
        <f t="shared" si="15"/>
        <v>0</v>
      </c>
      <c r="Q52" s="149">
        <f t="shared" si="16"/>
        <v>0.64666666666666672</v>
      </c>
      <c r="R52" s="149">
        <f t="shared" si="17"/>
        <v>162.31333333333336</v>
      </c>
      <c r="S52" s="148">
        <f t="shared" si="9"/>
        <v>0.14797996666666666</v>
      </c>
    </row>
    <row r="53" spans="1:19" ht="18" customHeight="1" x14ac:dyDescent="0.2">
      <c r="A53" s="156"/>
      <c r="B53" s="167" t="s">
        <v>197</v>
      </c>
      <c r="C53" s="166">
        <v>162</v>
      </c>
      <c r="D53" s="165">
        <v>65</v>
      </c>
      <c r="E53" s="164">
        <v>4.04</v>
      </c>
      <c r="F53" s="164"/>
      <c r="G53" s="164">
        <v>1.93</v>
      </c>
      <c r="H53" s="163">
        <v>0.01</v>
      </c>
      <c r="I53" s="5">
        <v>532.08000000000004</v>
      </c>
      <c r="K53" s="5">
        <f t="shared" si="10"/>
        <v>1.3466666666666667</v>
      </c>
      <c r="L53" s="5">
        <f t="shared" si="11"/>
        <v>0.64333333333333331</v>
      </c>
      <c r="M53" s="150">
        <f t="shared" si="12"/>
        <v>1.9933333333333332</v>
      </c>
      <c r="N53" s="149">
        <f t="shared" si="13"/>
        <v>130.62666666666667</v>
      </c>
      <c r="O53" s="149">
        <f t="shared" si="14"/>
        <v>62.403333333333329</v>
      </c>
      <c r="P53" s="149">
        <f t="shared" si="15"/>
        <v>0</v>
      </c>
      <c r="Q53" s="149">
        <f t="shared" si="16"/>
        <v>0.32333333333333336</v>
      </c>
      <c r="R53" s="149">
        <f t="shared" si="17"/>
        <v>193.35333333333332</v>
      </c>
      <c r="S53" s="148">
        <f t="shared" si="9"/>
        <v>0.1720392</v>
      </c>
    </row>
    <row r="54" spans="1:19" ht="18" customHeight="1" x14ac:dyDescent="0.2">
      <c r="A54" s="156"/>
      <c r="B54" s="162" t="s">
        <v>196</v>
      </c>
      <c r="C54" s="160">
        <v>162</v>
      </c>
      <c r="D54" s="159">
        <v>65</v>
      </c>
      <c r="E54" s="158">
        <v>4.62</v>
      </c>
      <c r="F54" s="158"/>
      <c r="G54" s="158">
        <v>2.35</v>
      </c>
      <c r="H54" s="157">
        <v>0</v>
      </c>
      <c r="I54" s="5">
        <v>631.6</v>
      </c>
      <c r="K54" s="5">
        <f t="shared" si="10"/>
        <v>1.54</v>
      </c>
      <c r="L54" s="5">
        <f t="shared" si="11"/>
        <v>0.78333333333333333</v>
      </c>
      <c r="M54" s="150">
        <f t="shared" si="12"/>
        <v>2.3233333333333337</v>
      </c>
      <c r="N54" s="149">
        <f t="shared" si="13"/>
        <v>149.38</v>
      </c>
      <c r="O54" s="149">
        <f t="shared" si="14"/>
        <v>75.983333333333334</v>
      </c>
      <c r="P54" s="149">
        <f t="shared" si="15"/>
        <v>0</v>
      </c>
      <c r="Q54" s="149">
        <f t="shared" si="16"/>
        <v>0</v>
      </c>
      <c r="R54" s="149">
        <f t="shared" si="17"/>
        <v>225.36333333333334</v>
      </c>
      <c r="S54" s="148">
        <f t="shared" si="9"/>
        <v>0.20421733333333333</v>
      </c>
    </row>
    <row r="55" spans="1:19" ht="18" customHeight="1" x14ac:dyDescent="0.2">
      <c r="A55" s="156"/>
      <c r="B55" s="161" t="s">
        <v>195</v>
      </c>
      <c r="C55" s="160">
        <v>162</v>
      </c>
      <c r="D55" s="159">
        <v>65</v>
      </c>
      <c r="E55" s="158">
        <v>4.25</v>
      </c>
      <c r="F55" s="158"/>
      <c r="G55" s="158">
        <v>1.95</v>
      </c>
      <c r="H55" s="157"/>
      <c r="I55" s="5">
        <v>599.35</v>
      </c>
      <c r="K55" s="5">
        <f t="shared" si="10"/>
        <v>1.4166666666666667</v>
      </c>
      <c r="L55" s="5">
        <f t="shared" si="11"/>
        <v>0.65</v>
      </c>
      <c r="M55" s="150">
        <f t="shared" si="12"/>
        <v>2.0666666666666669</v>
      </c>
      <c r="N55" s="149">
        <f t="shared" si="13"/>
        <v>137.41666666666666</v>
      </c>
      <c r="O55" s="149">
        <f t="shared" si="14"/>
        <v>63.04999999999999</v>
      </c>
      <c r="P55" s="149">
        <f t="shared" si="15"/>
        <v>0</v>
      </c>
      <c r="Q55" s="149">
        <f t="shared" si="16"/>
        <v>0</v>
      </c>
      <c r="R55" s="149">
        <f t="shared" si="17"/>
        <v>200.46666666666664</v>
      </c>
      <c r="S55" s="148">
        <f t="shared" si="9"/>
        <v>0.19378983333333333</v>
      </c>
    </row>
    <row r="56" spans="1:19" ht="18" customHeight="1" thickBot="1" x14ac:dyDescent="0.25">
      <c r="A56" s="156"/>
      <c r="B56" s="155" t="s">
        <v>194</v>
      </c>
      <c r="C56" s="154">
        <v>162</v>
      </c>
      <c r="D56" s="153">
        <v>65</v>
      </c>
      <c r="E56" s="152">
        <v>4.9000000000000004</v>
      </c>
      <c r="F56" s="152"/>
      <c r="G56" s="152">
        <v>2.5</v>
      </c>
      <c r="H56" s="151">
        <v>0.01</v>
      </c>
      <c r="I56" s="5">
        <v>704.1</v>
      </c>
      <c r="K56" s="5">
        <f t="shared" si="10"/>
        <v>1.6333333333333335</v>
      </c>
      <c r="L56" s="5">
        <f t="shared" si="11"/>
        <v>0.83333333333333337</v>
      </c>
      <c r="M56" s="150">
        <f t="shared" si="12"/>
        <v>2.4700000000000002</v>
      </c>
      <c r="N56" s="149">
        <f t="shared" si="13"/>
        <v>158.43333333333334</v>
      </c>
      <c r="O56" s="149">
        <f t="shared" si="14"/>
        <v>80.833333333333329</v>
      </c>
      <c r="P56" s="149">
        <f t="shared" si="15"/>
        <v>0</v>
      </c>
      <c r="Q56" s="149">
        <f t="shared" si="16"/>
        <v>0.32333333333333336</v>
      </c>
      <c r="R56" s="149">
        <f t="shared" si="17"/>
        <v>239.58999999999997</v>
      </c>
      <c r="S56" s="148">
        <f t="shared" si="9"/>
        <v>0.227659</v>
      </c>
    </row>
    <row r="57" spans="1:19" ht="18" customHeight="1" x14ac:dyDescent="0.2">
      <c r="A57" s="156"/>
      <c r="B57" s="170" t="s">
        <v>193</v>
      </c>
      <c r="C57" s="166">
        <v>162</v>
      </c>
      <c r="D57" s="165">
        <v>65</v>
      </c>
      <c r="E57" s="164">
        <v>4.37</v>
      </c>
      <c r="F57" s="164"/>
      <c r="G57" s="164">
        <v>1.82</v>
      </c>
      <c r="H57" s="163"/>
      <c r="I57" s="5">
        <v>564.85</v>
      </c>
      <c r="K57" s="5">
        <f t="shared" si="10"/>
        <v>1.4566666666666668</v>
      </c>
      <c r="L57" s="5">
        <f t="shared" si="11"/>
        <v>0.60666666666666669</v>
      </c>
      <c r="M57" s="150">
        <f t="shared" si="12"/>
        <v>2.0633333333333335</v>
      </c>
      <c r="N57" s="149">
        <f t="shared" si="13"/>
        <v>141.29666666666668</v>
      </c>
      <c r="O57" s="149">
        <f t="shared" si="14"/>
        <v>58.846666666666664</v>
      </c>
      <c r="P57" s="149">
        <f t="shared" si="15"/>
        <v>0</v>
      </c>
      <c r="Q57" s="149">
        <f t="shared" si="16"/>
        <v>0</v>
      </c>
      <c r="R57" s="149">
        <f t="shared" si="17"/>
        <v>200.14333333333335</v>
      </c>
      <c r="S57" s="148">
        <f t="shared" si="9"/>
        <v>0.1826348333333333</v>
      </c>
    </row>
    <row r="58" spans="1:19" ht="18" customHeight="1" x14ac:dyDescent="0.2">
      <c r="A58" s="156"/>
      <c r="B58" s="169" t="s">
        <v>192</v>
      </c>
      <c r="C58" s="160">
        <v>162</v>
      </c>
      <c r="D58" s="159">
        <v>65</v>
      </c>
      <c r="E58" s="158">
        <v>3.13</v>
      </c>
      <c r="F58" s="158"/>
      <c r="G58" s="158">
        <v>1.49</v>
      </c>
      <c r="H58" s="157"/>
      <c r="I58" s="5">
        <v>422.26</v>
      </c>
      <c r="K58" s="5">
        <f t="shared" si="10"/>
        <v>1.0433333333333332</v>
      </c>
      <c r="L58" s="5">
        <f t="shared" si="11"/>
        <v>0.49666666666666665</v>
      </c>
      <c r="M58" s="150">
        <f t="shared" si="12"/>
        <v>1.54</v>
      </c>
      <c r="N58" s="149">
        <f t="shared" si="13"/>
        <v>101.20333333333332</v>
      </c>
      <c r="O58" s="149">
        <f t="shared" si="14"/>
        <v>48.176666666666662</v>
      </c>
      <c r="P58" s="149">
        <f t="shared" si="15"/>
        <v>0</v>
      </c>
      <c r="Q58" s="149">
        <f t="shared" si="16"/>
        <v>0</v>
      </c>
      <c r="R58" s="149">
        <f t="shared" si="17"/>
        <v>149.38</v>
      </c>
      <c r="S58" s="148">
        <f t="shared" si="9"/>
        <v>0.13653073333333332</v>
      </c>
    </row>
    <row r="59" spans="1:19" ht="18" customHeight="1" x14ac:dyDescent="0.2">
      <c r="A59" s="156"/>
      <c r="B59" s="169" t="s">
        <v>191</v>
      </c>
      <c r="C59" s="160">
        <v>162</v>
      </c>
      <c r="D59" s="159">
        <v>65</v>
      </c>
      <c r="E59" s="158">
        <v>3.66</v>
      </c>
      <c r="F59" s="158"/>
      <c r="G59" s="158">
        <v>1.6</v>
      </c>
      <c r="H59" s="157"/>
      <c r="I59" s="5">
        <v>477.11</v>
      </c>
      <c r="K59" s="5">
        <f t="shared" si="10"/>
        <v>1.22</v>
      </c>
      <c r="L59" s="5">
        <f t="shared" si="11"/>
        <v>0.53333333333333333</v>
      </c>
      <c r="M59" s="150">
        <f t="shared" si="12"/>
        <v>1.7533333333333332</v>
      </c>
      <c r="N59" s="149">
        <f t="shared" si="13"/>
        <v>118.33999999999999</v>
      </c>
      <c r="O59" s="149">
        <f t="shared" si="14"/>
        <v>51.733333333333334</v>
      </c>
      <c r="P59" s="149">
        <f t="shared" si="15"/>
        <v>0</v>
      </c>
      <c r="Q59" s="149">
        <f t="shared" si="16"/>
        <v>0</v>
      </c>
      <c r="R59" s="149">
        <f t="shared" si="17"/>
        <v>170.07333333333332</v>
      </c>
      <c r="S59" s="148">
        <f t="shared" si="9"/>
        <v>0.15426556666666666</v>
      </c>
    </row>
    <row r="60" spans="1:19" ht="18" customHeight="1" thickBot="1" x14ac:dyDescent="0.25">
      <c r="A60" s="156"/>
      <c r="B60" s="168" t="s">
        <v>190</v>
      </c>
      <c r="C60" s="154">
        <v>162</v>
      </c>
      <c r="D60" s="153">
        <v>65</v>
      </c>
      <c r="E60" s="152">
        <v>3.83</v>
      </c>
      <c r="F60" s="152"/>
      <c r="G60" s="152">
        <v>1.54</v>
      </c>
      <c r="H60" s="151">
        <v>0.01</v>
      </c>
      <c r="I60" s="5">
        <v>500.43</v>
      </c>
      <c r="K60" s="5">
        <f t="shared" si="10"/>
        <v>1.2766666666666666</v>
      </c>
      <c r="L60" s="5">
        <f t="shared" si="11"/>
        <v>0.51333333333333331</v>
      </c>
      <c r="M60" s="150">
        <f t="shared" si="12"/>
        <v>1.7933333333333332</v>
      </c>
      <c r="N60" s="149">
        <f t="shared" si="13"/>
        <v>123.83666666666666</v>
      </c>
      <c r="O60" s="149">
        <f t="shared" si="14"/>
        <v>49.793333333333329</v>
      </c>
      <c r="P60" s="149">
        <f t="shared" si="15"/>
        <v>0</v>
      </c>
      <c r="Q60" s="149">
        <f t="shared" si="16"/>
        <v>0.32333333333333336</v>
      </c>
      <c r="R60" s="149">
        <f t="shared" si="17"/>
        <v>173.95333333333332</v>
      </c>
      <c r="S60" s="148">
        <f t="shared" si="9"/>
        <v>0.1618057</v>
      </c>
    </row>
    <row r="61" spans="1:19" ht="18" customHeight="1" x14ac:dyDescent="0.2">
      <c r="A61" s="156"/>
      <c r="B61" s="167" t="s">
        <v>189</v>
      </c>
      <c r="C61" s="166">
        <v>162</v>
      </c>
      <c r="D61" s="165">
        <v>65</v>
      </c>
      <c r="E61" s="164">
        <v>5.04</v>
      </c>
      <c r="F61" s="164"/>
      <c r="G61" s="164">
        <v>2.38</v>
      </c>
      <c r="H61" s="163"/>
      <c r="I61" s="5">
        <v>731.95</v>
      </c>
      <c r="K61" s="5">
        <f t="shared" si="10"/>
        <v>1.68</v>
      </c>
      <c r="L61" s="5">
        <f t="shared" si="11"/>
        <v>0.79333333333333333</v>
      </c>
      <c r="M61" s="150">
        <f t="shared" si="12"/>
        <v>2.4733333333333332</v>
      </c>
      <c r="N61" s="149">
        <f t="shared" si="13"/>
        <v>162.95999999999998</v>
      </c>
      <c r="O61" s="149">
        <f t="shared" si="14"/>
        <v>76.953333333333333</v>
      </c>
      <c r="P61" s="149">
        <f t="shared" si="15"/>
        <v>0</v>
      </c>
      <c r="Q61" s="149">
        <f t="shared" si="16"/>
        <v>0</v>
      </c>
      <c r="R61" s="149">
        <f t="shared" si="17"/>
        <v>239.9133333333333</v>
      </c>
      <c r="S61" s="148">
        <f t="shared" si="9"/>
        <v>0.23666383333333332</v>
      </c>
    </row>
    <row r="62" spans="1:19" ht="18" customHeight="1" x14ac:dyDescent="0.2">
      <c r="A62" s="156"/>
      <c r="B62" s="172" t="s">
        <v>187</v>
      </c>
      <c r="C62" s="160">
        <v>162</v>
      </c>
      <c r="D62" s="159">
        <v>65</v>
      </c>
      <c r="E62" s="158">
        <v>3.33</v>
      </c>
      <c r="F62" s="158"/>
      <c r="G62" s="158">
        <v>1.47</v>
      </c>
      <c r="H62" s="157"/>
      <c r="I62" s="5">
        <v>448.58</v>
      </c>
      <c r="K62" s="5">
        <f t="shared" si="10"/>
        <v>1.1100000000000001</v>
      </c>
      <c r="L62" s="5">
        <f t="shared" si="11"/>
        <v>0.49</v>
      </c>
      <c r="M62" s="150">
        <f t="shared" si="12"/>
        <v>1.5999999999999999</v>
      </c>
      <c r="N62" s="149">
        <f t="shared" si="13"/>
        <v>107.67</v>
      </c>
      <c r="O62" s="149">
        <f t="shared" si="14"/>
        <v>47.529999999999994</v>
      </c>
      <c r="P62" s="149">
        <f t="shared" si="15"/>
        <v>0</v>
      </c>
      <c r="Q62" s="149">
        <f t="shared" si="16"/>
        <v>0</v>
      </c>
      <c r="R62" s="149">
        <f t="shared" si="17"/>
        <v>155.19999999999999</v>
      </c>
      <c r="S62" s="148">
        <f t="shared" si="9"/>
        <v>0.14504086666666666</v>
      </c>
    </row>
    <row r="63" spans="1:19" ht="18" customHeight="1" x14ac:dyDescent="0.2">
      <c r="A63" s="156"/>
      <c r="B63" s="172" t="s">
        <v>186</v>
      </c>
      <c r="C63" s="160">
        <v>162</v>
      </c>
      <c r="D63" s="159">
        <v>65</v>
      </c>
      <c r="E63" s="158">
        <v>3.39</v>
      </c>
      <c r="F63" s="158"/>
      <c r="G63" s="158">
        <v>1.47</v>
      </c>
      <c r="H63" s="157"/>
      <c r="I63" s="5">
        <v>463.2</v>
      </c>
      <c r="K63" s="5">
        <f t="shared" si="10"/>
        <v>1.1300000000000001</v>
      </c>
      <c r="L63" s="5">
        <f t="shared" si="11"/>
        <v>0.49</v>
      </c>
      <c r="M63" s="150">
        <f t="shared" si="12"/>
        <v>1.62</v>
      </c>
      <c r="N63" s="149">
        <f t="shared" si="13"/>
        <v>109.61</v>
      </c>
      <c r="O63" s="149">
        <f t="shared" si="14"/>
        <v>47.529999999999994</v>
      </c>
      <c r="P63" s="149">
        <f t="shared" si="15"/>
        <v>0</v>
      </c>
      <c r="Q63" s="149">
        <f t="shared" si="16"/>
        <v>0</v>
      </c>
      <c r="R63" s="149">
        <f t="shared" si="17"/>
        <v>157.13999999999999</v>
      </c>
      <c r="S63" s="148">
        <f t="shared" si="9"/>
        <v>0.14976799999999998</v>
      </c>
    </row>
    <row r="64" spans="1:19" ht="18" customHeight="1" thickBot="1" x14ac:dyDescent="0.25">
      <c r="A64" s="156"/>
      <c r="B64" s="171" t="s">
        <v>186</v>
      </c>
      <c r="C64" s="154">
        <v>162</v>
      </c>
      <c r="D64" s="153">
        <v>65</v>
      </c>
      <c r="E64" s="152">
        <v>2.4</v>
      </c>
      <c r="F64" s="152"/>
      <c r="G64" s="152">
        <v>1.01</v>
      </c>
      <c r="H64" s="151">
        <v>0.01</v>
      </c>
      <c r="I64" s="5">
        <v>716.35</v>
      </c>
      <c r="K64" s="5">
        <f t="shared" si="10"/>
        <v>0.79999999999999993</v>
      </c>
      <c r="L64" s="5">
        <f t="shared" si="11"/>
        <v>0.33666666666666667</v>
      </c>
      <c r="M64" s="150">
        <f t="shared" si="12"/>
        <v>1.1399999999999999</v>
      </c>
      <c r="N64" s="149">
        <f t="shared" si="13"/>
        <v>77.59999999999998</v>
      </c>
      <c r="O64" s="149">
        <f t="shared" si="14"/>
        <v>32.656666666666666</v>
      </c>
      <c r="P64" s="149">
        <f t="shared" si="15"/>
        <v>0</v>
      </c>
      <c r="Q64" s="149">
        <f t="shared" si="16"/>
        <v>0.32333333333333336</v>
      </c>
      <c r="R64" s="149">
        <f t="shared" si="17"/>
        <v>110.57999999999998</v>
      </c>
      <c r="S64" s="148">
        <f t="shared" si="9"/>
        <v>0.23161983333333333</v>
      </c>
    </row>
    <row r="65" spans="1:19" ht="18" customHeight="1" x14ac:dyDescent="0.2">
      <c r="A65" s="156"/>
      <c r="B65" s="170" t="s">
        <v>182</v>
      </c>
      <c r="C65" s="166">
        <v>162</v>
      </c>
      <c r="D65" s="165">
        <v>65</v>
      </c>
      <c r="E65" s="164">
        <v>4.95</v>
      </c>
      <c r="F65" s="164"/>
      <c r="G65" s="164">
        <v>2.4</v>
      </c>
      <c r="H65" s="163"/>
      <c r="I65" s="5">
        <v>683.85</v>
      </c>
      <c r="K65" s="5">
        <f t="shared" si="10"/>
        <v>1.6500000000000001</v>
      </c>
      <c r="L65" s="5">
        <f t="shared" si="11"/>
        <v>0.79999999999999993</v>
      </c>
      <c r="M65" s="150">
        <f t="shared" si="12"/>
        <v>2.4499999999999997</v>
      </c>
      <c r="N65" s="149">
        <f t="shared" si="13"/>
        <v>160.05000000000001</v>
      </c>
      <c r="O65" s="149">
        <f t="shared" si="14"/>
        <v>77.59999999999998</v>
      </c>
      <c r="P65" s="149">
        <f t="shared" si="15"/>
        <v>0</v>
      </c>
      <c r="Q65" s="149">
        <f t="shared" si="16"/>
        <v>0</v>
      </c>
      <c r="R65" s="149">
        <f t="shared" si="17"/>
        <v>237.64999999999998</v>
      </c>
      <c r="S65" s="148">
        <f t="shared" si="9"/>
        <v>0.22111150000000002</v>
      </c>
    </row>
    <row r="66" spans="1:19" ht="18" customHeight="1" x14ac:dyDescent="0.2">
      <c r="A66" s="156"/>
      <c r="B66" s="169" t="s">
        <v>181</v>
      </c>
      <c r="C66" s="160">
        <v>162</v>
      </c>
      <c r="D66" s="159">
        <v>65</v>
      </c>
      <c r="E66" s="158">
        <v>5.52</v>
      </c>
      <c r="F66" s="158"/>
      <c r="G66" s="158">
        <v>2.5</v>
      </c>
      <c r="H66" s="157">
        <v>0.01</v>
      </c>
      <c r="I66" s="5">
        <v>765.72</v>
      </c>
      <c r="K66" s="5">
        <f t="shared" si="10"/>
        <v>1.8399999999999999</v>
      </c>
      <c r="L66" s="5">
        <f t="shared" si="11"/>
        <v>0.83333333333333337</v>
      </c>
      <c r="M66" s="150">
        <f t="shared" si="12"/>
        <v>2.6766666666666663</v>
      </c>
      <c r="N66" s="149">
        <f t="shared" si="13"/>
        <v>178.47999999999996</v>
      </c>
      <c r="O66" s="149">
        <f t="shared" si="14"/>
        <v>80.833333333333329</v>
      </c>
      <c r="P66" s="149">
        <f t="shared" si="15"/>
        <v>0</v>
      </c>
      <c r="Q66" s="149">
        <f t="shared" si="16"/>
        <v>0.32333333333333336</v>
      </c>
      <c r="R66" s="149">
        <f t="shared" si="17"/>
        <v>259.6366666666666</v>
      </c>
      <c r="S66" s="148">
        <f t="shared" si="9"/>
        <v>0.24758279999999999</v>
      </c>
    </row>
    <row r="67" spans="1:19" ht="18" customHeight="1" x14ac:dyDescent="0.2">
      <c r="A67" s="156"/>
      <c r="B67" s="169" t="s">
        <v>180</v>
      </c>
      <c r="C67" s="160">
        <v>162</v>
      </c>
      <c r="D67" s="159">
        <v>65</v>
      </c>
      <c r="E67" s="158">
        <v>5.3</v>
      </c>
      <c r="F67" s="158"/>
      <c r="G67" s="158">
        <v>2.41</v>
      </c>
      <c r="H67" s="157">
        <v>0.01</v>
      </c>
      <c r="I67" s="5">
        <v>749.39</v>
      </c>
      <c r="K67" s="5">
        <f t="shared" si="10"/>
        <v>1.7666666666666666</v>
      </c>
      <c r="L67" s="5">
        <f t="shared" si="11"/>
        <v>0.80333333333333334</v>
      </c>
      <c r="M67" s="150">
        <f t="shared" si="12"/>
        <v>2.5733333333333333</v>
      </c>
      <c r="N67" s="149">
        <f t="shared" si="13"/>
        <v>171.36666666666665</v>
      </c>
      <c r="O67" s="149">
        <f t="shared" si="14"/>
        <v>77.923333333333332</v>
      </c>
      <c r="P67" s="149">
        <f t="shared" si="15"/>
        <v>0</v>
      </c>
      <c r="Q67" s="149">
        <f t="shared" si="16"/>
        <v>0.32333333333333336</v>
      </c>
      <c r="R67" s="149">
        <f t="shared" si="17"/>
        <v>249.61333333333329</v>
      </c>
      <c r="S67" s="148">
        <f t="shared" si="9"/>
        <v>0.24230276666666661</v>
      </c>
    </row>
    <row r="68" spans="1:19" ht="18" customHeight="1" thickBot="1" x14ac:dyDescent="0.25">
      <c r="A68" s="156"/>
      <c r="B68" s="168" t="s">
        <v>177</v>
      </c>
      <c r="C68" s="154">
        <v>162</v>
      </c>
      <c r="D68" s="153">
        <v>65</v>
      </c>
      <c r="E68" s="152">
        <v>4.4400000000000004</v>
      </c>
      <c r="F68" s="152"/>
      <c r="G68" s="152">
        <v>2</v>
      </c>
      <c r="H68" s="151"/>
      <c r="I68" s="5">
        <v>636.71</v>
      </c>
      <c r="K68" s="5">
        <f t="shared" si="10"/>
        <v>1.4800000000000002</v>
      </c>
      <c r="L68" s="5">
        <f t="shared" si="11"/>
        <v>0.66666666666666663</v>
      </c>
      <c r="M68" s="150">
        <f t="shared" si="12"/>
        <v>2.1466666666666669</v>
      </c>
      <c r="N68" s="149">
        <f t="shared" si="13"/>
        <v>143.56</v>
      </c>
      <c r="O68" s="149">
        <f t="shared" si="14"/>
        <v>64.666666666666657</v>
      </c>
      <c r="P68" s="149">
        <f t="shared" si="15"/>
        <v>0</v>
      </c>
      <c r="Q68" s="149">
        <f t="shared" si="16"/>
        <v>0</v>
      </c>
      <c r="R68" s="149">
        <f t="shared" si="17"/>
        <v>208.22666666666666</v>
      </c>
      <c r="S68" s="148">
        <f t="shared" si="9"/>
        <v>0.20586956666666667</v>
      </c>
    </row>
    <row r="69" spans="1:19" ht="18" customHeight="1" x14ac:dyDescent="0.2">
      <c r="A69" s="156"/>
      <c r="B69" s="167" t="s">
        <v>176</v>
      </c>
      <c r="C69" s="166">
        <v>162</v>
      </c>
      <c r="D69" s="165">
        <v>65</v>
      </c>
      <c r="E69" s="164">
        <v>7.64</v>
      </c>
      <c r="F69" s="164"/>
      <c r="G69" s="164">
        <v>3.51</v>
      </c>
      <c r="H69" s="163">
        <v>0.01</v>
      </c>
      <c r="I69" s="5">
        <v>1063.6199999999999</v>
      </c>
      <c r="K69" s="5">
        <f t="shared" si="10"/>
        <v>2.5466666666666664</v>
      </c>
      <c r="L69" s="5">
        <f t="shared" si="11"/>
        <v>1.17</v>
      </c>
      <c r="M69" s="150">
        <f t="shared" si="12"/>
        <v>3.7199999999999993</v>
      </c>
      <c r="N69" s="149">
        <f t="shared" si="13"/>
        <v>247.02666666666661</v>
      </c>
      <c r="O69" s="149">
        <f t="shared" si="14"/>
        <v>113.49</v>
      </c>
      <c r="P69" s="149">
        <f t="shared" si="15"/>
        <v>0</v>
      </c>
      <c r="Q69" s="149">
        <f t="shared" si="16"/>
        <v>0.32333333333333336</v>
      </c>
      <c r="R69" s="149">
        <f t="shared" si="17"/>
        <v>360.83999999999992</v>
      </c>
      <c r="S69" s="148">
        <f t="shared" si="9"/>
        <v>0.34390379999999998</v>
      </c>
    </row>
    <row r="70" spans="1:19" ht="18" customHeight="1" x14ac:dyDescent="0.2">
      <c r="A70" s="156"/>
      <c r="B70" s="162" t="s">
        <v>175</v>
      </c>
      <c r="C70" s="160">
        <v>162</v>
      </c>
      <c r="D70" s="159">
        <v>65</v>
      </c>
      <c r="E70" s="158">
        <v>4.04</v>
      </c>
      <c r="F70" s="158"/>
      <c r="G70" s="158">
        <v>1.91</v>
      </c>
      <c r="H70" s="157"/>
      <c r="I70" s="5">
        <v>591.04999999999995</v>
      </c>
      <c r="K70" s="5">
        <f t="shared" si="10"/>
        <v>1.3466666666666667</v>
      </c>
      <c r="L70" s="5">
        <f t="shared" si="11"/>
        <v>0.6366666666666666</v>
      </c>
      <c r="M70" s="150">
        <f t="shared" si="12"/>
        <v>1.9833333333333334</v>
      </c>
      <c r="N70" s="149">
        <f t="shared" si="13"/>
        <v>130.62666666666667</v>
      </c>
      <c r="O70" s="149">
        <f t="shared" si="14"/>
        <v>61.756666666666653</v>
      </c>
      <c r="P70" s="149">
        <f t="shared" si="15"/>
        <v>0</v>
      </c>
      <c r="Q70" s="149">
        <f t="shared" si="16"/>
        <v>0</v>
      </c>
      <c r="R70" s="149">
        <f t="shared" si="17"/>
        <v>192.38333333333333</v>
      </c>
      <c r="S70" s="148">
        <f t="shared" si="9"/>
        <v>0.19110616666666663</v>
      </c>
    </row>
    <row r="71" spans="1:19" ht="18" customHeight="1" x14ac:dyDescent="0.2">
      <c r="A71" s="156"/>
      <c r="B71" s="161" t="s">
        <v>174</v>
      </c>
      <c r="C71" s="160">
        <v>162</v>
      </c>
      <c r="D71" s="159">
        <v>65</v>
      </c>
      <c r="E71" s="158">
        <v>5.28</v>
      </c>
      <c r="F71" s="158"/>
      <c r="G71" s="158">
        <v>2.4</v>
      </c>
      <c r="H71" s="157">
        <v>0.01</v>
      </c>
      <c r="I71" s="5">
        <v>766.21</v>
      </c>
      <c r="K71" s="5">
        <f t="shared" si="10"/>
        <v>1.76</v>
      </c>
      <c r="L71" s="5">
        <f t="shared" si="11"/>
        <v>0.79999999999999993</v>
      </c>
      <c r="M71" s="150">
        <f t="shared" si="12"/>
        <v>2.563333333333333</v>
      </c>
      <c r="N71" s="149">
        <f t="shared" si="13"/>
        <v>170.72</v>
      </c>
      <c r="O71" s="149">
        <f t="shared" si="14"/>
        <v>77.59999999999998</v>
      </c>
      <c r="P71" s="149">
        <f t="shared" si="15"/>
        <v>0</v>
      </c>
      <c r="Q71" s="149">
        <f t="shared" si="16"/>
        <v>0.32333333333333336</v>
      </c>
      <c r="R71" s="149">
        <f t="shared" si="17"/>
        <v>248.64333333333332</v>
      </c>
      <c r="S71" s="148">
        <f t="shared" si="9"/>
        <v>0.24774123333333334</v>
      </c>
    </row>
    <row r="72" spans="1:19" ht="18" customHeight="1" thickBot="1" x14ac:dyDescent="0.25">
      <c r="A72" s="156"/>
      <c r="B72" s="155" t="s">
        <v>140</v>
      </c>
      <c r="C72" s="154">
        <v>162</v>
      </c>
      <c r="D72" s="153">
        <v>65</v>
      </c>
      <c r="E72" s="152">
        <v>5.0739999999999998</v>
      </c>
      <c r="F72" s="152"/>
      <c r="G72" s="152">
        <v>2.27</v>
      </c>
      <c r="H72" s="151">
        <v>0.01</v>
      </c>
      <c r="I72" s="5">
        <v>709.52</v>
      </c>
      <c r="K72" s="5">
        <f t="shared" si="10"/>
        <v>1.6913333333333334</v>
      </c>
      <c r="L72" s="5">
        <f t="shared" si="11"/>
        <v>0.75666666666666671</v>
      </c>
      <c r="M72" s="150">
        <f t="shared" si="12"/>
        <v>2.4513333333333329</v>
      </c>
      <c r="N72" s="149">
        <f t="shared" si="13"/>
        <v>164.05933333333331</v>
      </c>
      <c r="O72" s="149">
        <f t="shared" si="14"/>
        <v>73.396666666666661</v>
      </c>
      <c r="P72" s="149">
        <f t="shared" si="15"/>
        <v>0</v>
      </c>
      <c r="Q72" s="149">
        <f t="shared" si="16"/>
        <v>0.32333333333333336</v>
      </c>
      <c r="R72" s="149">
        <f t="shared" si="17"/>
        <v>237.77933333333328</v>
      </c>
      <c r="S72" s="148">
        <f t="shared" si="9"/>
        <v>0.22941146666666665</v>
      </c>
    </row>
  </sheetData>
  <pageMargins left="0.25" right="0.25" top="0.5" bottom="0.5" header="0" footer="0"/>
  <pageSetup scale="105" fitToHeight="2" orientation="portrait" r:id="rId1"/>
  <rowBreaks count="1" manualBreakCount="1">
    <brk id="40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3A6F-3788-4A12-B376-EFE541C5FBF2}">
  <dimension ref="A1:BJ970"/>
  <sheetViews>
    <sheetView topLeftCell="AN1" zoomScale="55" zoomScaleNormal="55" zoomScaleSheetLayoutView="25" workbookViewId="0">
      <selection activeCell="BF1" sqref="BF1:BJ1048576"/>
    </sheetView>
  </sheetViews>
  <sheetFormatPr defaultRowHeight="15" x14ac:dyDescent="0.2"/>
  <cols>
    <col min="1" max="1" width="11.85546875" style="5" customWidth="1"/>
    <col min="2" max="2" width="17" style="8" customWidth="1"/>
    <col min="3" max="3" width="10.140625" style="5" customWidth="1"/>
    <col min="4" max="4" width="16.7109375" style="5" customWidth="1"/>
    <col min="5" max="5" width="14.5703125" style="150" customWidth="1"/>
    <col min="6" max="6" width="20.28515625" style="150" customWidth="1"/>
    <col min="7" max="7" width="11.7109375" style="150" customWidth="1"/>
    <col min="8" max="8" width="12.7109375" style="135" customWidth="1"/>
    <col min="9" max="11" width="11.7109375" style="5" customWidth="1"/>
    <col min="12" max="12" width="4.28515625" style="5" customWidth="1"/>
    <col min="13" max="13" width="18.7109375" style="7" customWidth="1"/>
    <col min="14" max="14" width="4.28515625" style="5" customWidth="1"/>
    <col min="15" max="15" width="18.7109375" style="7" customWidth="1"/>
    <col min="16" max="16" width="4.28515625" style="5" customWidth="1"/>
    <col min="17" max="17" width="18.7109375" style="7" customWidth="1"/>
    <col min="18" max="18" width="4.28515625" style="5" hidden="1" customWidth="1"/>
    <col min="19" max="19" width="18.7109375" style="7" hidden="1" customWidth="1"/>
    <col min="20" max="20" width="4.28515625" style="5" hidden="1" customWidth="1"/>
    <col min="21" max="21" width="18.7109375" style="7" hidden="1" customWidth="1"/>
    <col min="22" max="22" width="4.28515625" style="5" hidden="1" customWidth="1"/>
    <col min="23" max="23" width="18.7109375" style="7" hidden="1" customWidth="1"/>
    <col min="24" max="24" width="4.28515625" style="5" hidden="1" customWidth="1"/>
    <col min="25" max="25" width="18.7109375" style="7" hidden="1" customWidth="1"/>
    <col min="26" max="26" width="4.28515625" style="5" hidden="1" customWidth="1"/>
    <col min="27" max="27" width="18.7109375" style="7" hidden="1" customWidth="1"/>
    <col min="28" max="28" width="8.140625" style="5" customWidth="1"/>
    <col min="29" max="29" width="9.28515625" style="7" customWidth="1"/>
    <col min="30" max="31" width="16.7109375" style="7" customWidth="1"/>
    <col min="32" max="32" width="15.140625" style="5" customWidth="1"/>
    <col min="33" max="33" width="12.140625" style="5" hidden="1" customWidth="1"/>
    <col min="34" max="34" width="13.7109375" style="5" hidden="1" customWidth="1"/>
    <col min="35" max="35" width="22.8554687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146"/>
      <c r="E1" s="233" t="s">
        <v>264</v>
      </c>
      <c r="K1" s="434" t="s">
        <v>383</v>
      </c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231"/>
    </row>
    <row r="2" spans="1:62" ht="31.9" customHeight="1" x14ac:dyDescent="0.4">
      <c r="A2" s="147"/>
      <c r="B2" s="147"/>
      <c r="C2" s="145"/>
      <c r="D2" s="146"/>
      <c r="E2" s="233"/>
      <c r="K2" s="434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231"/>
    </row>
    <row r="3" spans="1:62" ht="22.15" customHeight="1" x14ac:dyDescent="0.25">
      <c r="B3" s="144" t="s">
        <v>263</v>
      </c>
      <c r="G3" s="232" t="s">
        <v>262</v>
      </c>
      <c r="H3" s="143" t="s">
        <v>382</v>
      </c>
      <c r="I3" s="131"/>
      <c r="J3" s="131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231"/>
    </row>
    <row r="4" spans="1:62" ht="6.6" customHeight="1" x14ac:dyDescent="0.3">
      <c r="B4" s="141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231"/>
      <c r="AJ4" s="129"/>
    </row>
    <row r="5" spans="1:62" ht="22.15" customHeight="1" thickBot="1" x14ac:dyDescent="0.3">
      <c r="B5" s="134" t="s">
        <v>260</v>
      </c>
      <c r="C5" s="382">
        <v>42543</v>
      </c>
      <c r="D5" s="383"/>
      <c r="G5" s="230"/>
      <c r="H5" s="134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231"/>
      <c r="BF5" s="5" t="s">
        <v>4</v>
      </c>
      <c r="BG5" s="5">
        <v>3</v>
      </c>
    </row>
    <row r="6" spans="1:62" ht="22.15" customHeight="1" thickTop="1" x14ac:dyDescent="0.3">
      <c r="B6" s="134" t="s">
        <v>258</v>
      </c>
      <c r="C6" s="137">
        <v>174</v>
      </c>
      <c r="D6" s="137"/>
      <c r="E6" s="230"/>
      <c r="F6" s="230"/>
      <c r="G6" s="230"/>
      <c r="H6" s="387" t="s">
        <v>381</v>
      </c>
      <c r="I6" s="428"/>
      <c r="J6" s="428"/>
      <c r="K6" s="428"/>
      <c r="L6" s="428"/>
      <c r="M6" s="429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x14ac:dyDescent="0.3">
      <c r="B7" s="134" t="s">
        <v>256</v>
      </c>
      <c r="C7" s="135" t="s">
        <v>380</v>
      </c>
      <c r="H7" s="404" t="s">
        <v>254</v>
      </c>
      <c r="I7" s="430"/>
      <c r="J7" s="430"/>
      <c r="K7" s="430"/>
      <c r="L7" s="430"/>
      <c r="M7" s="431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Bot="1" x14ac:dyDescent="0.35">
      <c r="B8" s="134" t="s">
        <v>253</v>
      </c>
      <c r="C8" s="133" t="s">
        <v>379</v>
      </c>
      <c r="D8" s="132"/>
      <c r="E8" s="229"/>
      <c r="F8" s="229"/>
      <c r="H8" s="407" t="s">
        <v>378</v>
      </c>
      <c r="I8" s="432"/>
      <c r="J8" s="432"/>
      <c r="K8" s="432"/>
      <c r="L8" s="432"/>
      <c r="M8" s="433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Top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107" t="s">
        <v>160</v>
      </c>
      <c r="AI10" s="228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>
        <v>175</v>
      </c>
      <c r="E11" s="425">
        <v>2244.12</v>
      </c>
      <c r="F11" s="426"/>
      <c r="G11" s="427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27" t="s">
        <v>377</v>
      </c>
      <c r="AI11" s="202" t="s">
        <v>137</v>
      </c>
      <c r="AJ11" s="119">
        <f t="shared" ref="AJ11:BB11" si="0">SUM(AJ13:AJ24)</f>
        <v>16</v>
      </c>
      <c r="AK11" s="84">
        <f t="shared" si="0"/>
        <v>0</v>
      </c>
      <c r="AL11" s="83">
        <f t="shared" si="0"/>
        <v>0</v>
      </c>
      <c r="AM11" s="85">
        <f t="shared" si="0"/>
        <v>18</v>
      </c>
      <c r="AN11" s="84">
        <f t="shared" si="0"/>
        <v>2</v>
      </c>
      <c r="AO11" s="83">
        <f t="shared" si="0"/>
        <v>0</v>
      </c>
      <c r="AP11" s="85">
        <f t="shared" si="0"/>
        <v>0</v>
      </c>
      <c r="AQ11" s="84">
        <f t="shared" si="0"/>
        <v>0</v>
      </c>
      <c r="AR11" s="83">
        <f t="shared" si="0"/>
        <v>0</v>
      </c>
      <c r="AS11" s="85">
        <f t="shared" si="0"/>
        <v>0</v>
      </c>
      <c r="AT11" s="84">
        <f t="shared" si="0"/>
        <v>0</v>
      </c>
      <c r="AU11" s="83">
        <f t="shared" si="0"/>
        <v>0</v>
      </c>
      <c r="AV11" s="85">
        <f t="shared" si="0"/>
        <v>0</v>
      </c>
      <c r="AW11" s="84">
        <f t="shared" si="0"/>
        <v>0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5.333333333333333</v>
      </c>
      <c r="BG11" s="5">
        <f>SUM(AM11:AO11,AY11)/$BG$5</f>
        <v>6.666666666666667</v>
      </c>
      <c r="BH11" s="5">
        <f>SUM(AP11:AR11,AZ11)/$BG$5</f>
        <v>0</v>
      </c>
      <c r="BI11" s="5">
        <f>SUM(AS11:AU11,BA11)/$BG$5</f>
        <v>0</v>
      </c>
      <c r="BJ11" s="5">
        <f>SUM(AV11:AX11,BB11)/$BG$5</f>
        <v>0</v>
      </c>
    </row>
    <row r="12" spans="1:62" ht="54.6" customHeight="1" thickBot="1" x14ac:dyDescent="0.3">
      <c r="B12" s="78"/>
      <c r="C12" s="77"/>
      <c r="D12" s="206"/>
      <c r="E12" s="205"/>
      <c r="F12" s="205"/>
      <c r="G12" s="204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27"/>
      <c r="AI12" s="202" t="s">
        <v>135</v>
      </c>
      <c r="AJ12" s="201">
        <f t="shared" ref="AJ12:BB12" si="1">AJ11/3</f>
        <v>5.333333333333333</v>
      </c>
      <c r="AK12" s="64">
        <f t="shared" si="1"/>
        <v>0</v>
      </c>
      <c r="AL12" s="63">
        <f t="shared" si="1"/>
        <v>0</v>
      </c>
      <c r="AM12" s="65">
        <f t="shared" si="1"/>
        <v>6</v>
      </c>
      <c r="AN12" s="64">
        <f t="shared" si="1"/>
        <v>0.66666666666666663</v>
      </c>
      <c r="AO12" s="63">
        <f t="shared" si="1"/>
        <v>0</v>
      </c>
      <c r="AP12" s="65">
        <f t="shared" si="1"/>
        <v>0</v>
      </c>
      <c r="AQ12" s="64">
        <f t="shared" si="1"/>
        <v>0</v>
      </c>
      <c r="AR12" s="63">
        <f t="shared" si="1"/>
        <v>0</v>
      </c>
      <c r="AS12" s="65">
        <f t="shared" si="1"/>
        <v>0</v>
      </c>
      <c r="AT12" s="64">
        <f t="shared" si="1"/>
        <v>0</v>
      </c>
      <c r="AU12" s="63">
        <f t="shared" si="1"/>
        <v>0</v>
      </c>
      <c r="AV12" s="65">
        <f t="shared" si="1"/>
        <v>0</v>
      </c>
      <c r="AW12" s="64">
        <f t="shared" si="1"/>
        <v>0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19.899999999999999" customHeight="1" x14ac:dyDescent="0.2">
      <c r="B13" s="30"/>
      <c r="C13" s="338">
        <v>1</v>
      </c>
      <c r="D13" s="46"/>
      <c r="E13" s="198"/>
      <c r="F13" s="198"/>
      <c r="G13" s="197"/>
      <c r="H13" s="358" t="s">
        <v>183</v>
      </c>
      <c r="I13" s="390">
        <v>26</v>
      </c>
      <c r="J13" s="390">
        <v>12</v>
      </c>
      <c r="K13" s="390">
        <v>7</v>
      </c>
      <c r="L13" s="42" t="s">
        <v>131</v>
      </c>
      <c r="M13" s="43" t="s">
        <v>351</v>
      </c>
      <c r="N13" s="42" t="s">
        <v>129</v>
      </c>
      <c r="O13" s="43" t="s">
        <v>130</v>
      </c>
      <c r="P13" s="42" t="s">
        <v>128</v>
      </c>
      <c r="Q13" s="43"/>
      <c r="R13" s="42" t="s">
        <v>127</v>
      </c>
      <c r="S13" s="43"/>
      <c r="T13" s="42" t="s">
        <v>126</v>
      </c>
      <c r="U13" s="43"/>
      <c r="V13" s="42" t="s">
        <v>125</v>
      </c>
      <c r="W13" s="43"/>
      <c r="X13" s="42" t="s">
        <v>124</v>
      </c>
      <c r="Y13" s="43"/>
      <c r="Z13" s="42" t="s">
        <v>123</v>
      </c>
      <c r="AA13" s="43"/>
      <c r="AB13" s="196"/>
      <c r="AC13" s="43"/>
      <c r="AD13" s="196"/>
      <c r="AE13" s="58"/>
      <c r="AF13" s="421"/>
      <c r="AG13" s="421"/>
      <c r="AH13" s="38"/>
      <c r="AI13" s="226"/>
      <c r="AJ13" s="401">
        <f>SUMPRODUCT(LEN($M13:$AA16)-LEN(SUBSTITUTE($M13:$AA16,"A", "")))</f>
        <v>2</v>
      </c>
      <c r="AK13" s="352">
        <f>SUMPRODUCT(LEN($AD13:$AD16)-LEN(SUBSTITUTE($AD13:$AD16,"A", "")))</f>
        <v>0</v>
      </c>
      <c r="AL13" s="335">
        <f>SUMPRODUCT(LEN($AC13:$AC16)-LEN(SUBSTITUTE($AC13:$AC16,"A", "")))</f>
        <v>0</v>
      </c>
      <c r="AM13" s="349">
        <f>SUMPRODUCT(LEN($M13:$AA16)-LEN(SUBSTITUTE($M13:$AA16,"S", "")))</f>
        <v>6</v>
      </c>
      <c r="AN13" s="352">
        <f>SUMPRODUCT(LEN($AD13:$AD16)-LEN(SUBSTITUTE($AD13:$AD16,"S", "")))</f>
        <v>0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0</v>
      </c>
      <c r="AT13" s="352">
        <f>SUMPRODUCT(LEN($AD13:$AD16)-LEN(SUBSTITUTE($AD13:$AD16,"G", "")))</f>
        <v>0</v>
      </c>
      <c r="AU13" s="335">
        <f>SUMPRODUCT(LEN($AC13:$AC16)-LEN(SUBSTITUTE($AC13:$AC16,"G", "")))</f>
        <v>0</v>
      </c>
      <c r="AV13" s="349">
        <f>SUMPRODUCT(LEN($L13:$AA16)-LEN(SUBSTITUTE($L13:$AA16,"M", "")))</f>
        <v>0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19.899999999999999" customHeight="1" thickBot="1" x14ac:dyDescent="0.25">
      <c r="B14" s="30"/>
      <c r="C14" s="339"/>
      <c r="D14" s="37"/>
      <c r="E14" s="195"/>
      <c r="F14" s="195"/>
      <c r="G14" s="194"/>
      <c r="H14" s="359"/>
      <c r="I14" s="391"/>
      <c r="J14" s="391"/>
      <c r="K14" s="391"/>
      <c r="L14" s="33" t="s">
        <v>122</v>
      </c>
      <c r="M14" s="55" t="s">
        <v>351</v>
      </c>
      <c r="N14" s="33" t="s">
        <v>121</v>
      </c>
      <c r="O14" s="55"/>
      <c r="P14" s="33" t="s">
        <v>120</v>
      </c>
      <c r="Q14" s="55"/>
      <c r="R14" s="33" t="s">
        <v>119</v>
      </c>
      <c r="S14" s="55"/>
      <c r="T14" s="33" t="s">
        <v>118</v>
      </c>
      <c r="U14" s="55"/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193"/>
      <c r="AC14" s="55"/>
      <c r="AD14" s="193"/>
      <c r="AE14" s="57"/>
      <c r="AF14" s="422"/>
      <c r="AG14" s="422"/>
      <c r="AH14" s="21"/>
      <c r="AI14" s="226"/>
      <c r="AJ14" s="402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19.899999999999999" customHeight="1" x14ac:dyDescent="0.2">
      <c r="B15" s="30"/>
      <c r="C15" s="340"/>
      <c r="D15" s="29"/>
      <c r="E15" s="192"/>
      <c r="F15" s="192"/>
      <c r="G15" s="191"/>
      <c r="H15" s="419" t="s">
        <v>376</v>
      </c>
      <c r="I15" s="392"/>
      <c r="J15" s="392"/>
      <c r="K15" s="392"/>
      <c r="L15" s="25" t="s">
        <v>114</v>
      </c>
      <c r="M15" s="114" t="s">
        <v>354</v>
      </c>
      <c r="N15" s="25" t="s">
        <v>112</v>
      </c>
      <c r="O15" s="114"/>
      <c r="P15" s="25" t="s">
        <v>111</v>
      </c>
      <c r="Q15" s="114"/>
      <c r="R15" s="25" t="s">
        <v>110</v>
      </c>
      <c r="S15" s="114"/>
      <c r="T15" s="25" t="s">
        <v>109</v>
      </c>
      <c r="U15" s="114"/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190"/>
      <c r="AC15" s="114"/>
      <c r="AD15" s="190"/>
      <c r="AE15" s="57"/>
      <c r="AF15" s="422"/>
      <c r="AG15" s="422"/>
      <c r="AH15" s="21"/>
      <c r="AI15" s="226"/>
      <c r="AJ15" s="402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19.899999999999999" customHeight="1" thickBot="1" x14ac:dyDescent="0.25">
      <c r="B16" s="30"/>
      <c r="C16" s="355"/>
      <c r="D16" s="54"/>
      <c r="E16" s="200"/>
      <c r="F16" s="200"/>
      <c r="G16" s="199"/>
      <c r="H16" s="420"/>
      <c r="I16" s="393"/>
      <c r="J16" s="393"/>
      <c r="K16" s="393"/>
      <c r="L16" s="50" t="s">
        <v>105</v>
      </c>
      <c r="M16" s="51" t="s">
        <v>130</v>
      </c>
      <c r="N16" s="50" t="s">
        <v>104</v>
      </c>
      <c r="O16" s="51"/>
      <c r="P16" s="50" t="s">
        <v>103</v>
      </c>
      <c r="Q16" s="51"/>
      <c r="R16" s="50" t="s">
        <v>102</v>
      </c>
      <c r="S16" s="51"/>
      <c r="T16" s="50">
        <v>20</v>
      </c>
      <c r="U16" s="51"/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187"/>
      <c r="AC16" s="51"/>
      <c r="AD16" s="187"/>
      <c r="AE16" s="56"/>
      <c r="AF16" s="424"/>
      <c r="AG16" s="424"/>
      <c r="AH16" s="47"/>
      <c r="AI16" s="226"/>
      <c r="AJ16" s="403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2:62" ht="20.45" customHeight="1" x14ac:dyDescent="0.2">
      <c r="B17" s="30"/>
      <c r="C17" s="338">
        <v>2</v>
      </c>
      <c r="D17" s="46"/>
      <c r="E17" s="198"/>
      <c r="F17" s="198"/>
      <c r="G17" s="197"/>
      <c r="H17" s="358"/>
      <c r="I17" s="390">
        <v>35</v>
      </c>
      <c r="J17" s="390">
        <v>16</v>
      </c>
      <c r="K17" s="390">
        <v>6</v>
      </c>
      <c r="L17" s="42" t="s">
        <v>131</v>
      </c>
      <c r="M17" s="43" t="s">
        <v>179</v>
      </c>
      <c r="N17" s="42" t="s">
        <v>129</v>
      </c>
      <c r="O17" s="43" t="s">
        <v>347</v>
      </c>
      <c r="P17" s="42" t="s">
        <v>128</v>
      </c>
      <c r="Q17" s="43" t="s">
        <v>130</v>
      </c>
      <c r="R17" s="42" t="s">
        <v>127</v>
      </c>
      <c r="S17" s="43"/>
      <c r="T17" s="42" t="s">
        <v>126</v>
      </c>
      <c r="U17" s="43"/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196"/>
      <c r="AC17" s="43"/>
      <c r="AD17" s="196" t="s">
        <v>130</v>
      </c>
      <c r="AE17" s="39"/>
      <c r="AF17" s="421"/>
      <c r="AG17" s="421"/>
      <c r="AH17" s="38"/>
      <c r="AI17" s="226"/>
      <c r="AJ17" s="401">
        <f>SUMPRODUCT(LEN($M17:$AA20)-LEN(SUBSTITUTE($M17:$AA20,"A", "")))</f>
        <v>10</v>
      </c>
      <c r="AK17" s="352">
        <f>SUMPRODUCT(LEN($AD17:$AD20)-LEN(SUBSTITUTE($AD17:$AD20,"A", "")))</f>
        <v>0</v>
      </c>
      <c r="AL17" s="335">
        <f>SUMPRODUCT(LEN($AC17:$AC20)-LEN(SUBSTITUTE($AC17:$AC20,"A", "")))</f>
        <v>0</v>
      </c>
      <c r="AM17" s="349">
        <f>SUMPRODUCT(LEN($M17:$AA20)-LEN(SUBSTITUTE($M17:$AA20,"S", "")))</f>
        <v>6</v>
      </c>
      <c r="AN17" s="352">
        <f>SUMPRODUCT(LEN($AD17:$AD20)-LEN(SUBSTITUTE($AD17:$AD20,"S", "")))</f>
        <v>1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0</v>
      </c>
      <c r="AT17" s="352">
        <f>SUMPRODUCT(LEN($AD17:$AD20)-LEN(SUBSTITUTE($AD17:$AD20,"G", "")))</f>
        <v>0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1" thickBot="1" x14ac:dyDescent="0.25">
      <c r="B18" s="30"/>
      <c r="C18" s="339"/>
      <c r="D18" s="37"/>
      <c r="E18" s="195"/>
      <c r="F18" s="195"/>
      <c r="G18" s="194"/>
      <c r="H18" s="359"/>
      <c r="I18" s="391"/>
      <c r="J18" s="391"/>
      <c r="K18" s="391"/>
      <c r="L18" s="33" t="s">
        <v>122</v>
      </c>
      <c r="M18" s="55" t="s">
        <v>132</v>
      </c>
      <c r="N18" s="33" t="s">
        <v>121</v>
      </c>
      <c r="O18" s="55" t="s">
        <v>179</v>
      </c>
      <c r="P18" s="33" t="s">
        <v>120</v>
      </c>
      <c r="Q18" s="55" t="s">
        <v>132</v>
      </c>
      <c r="R18" s="33" t="s">
        <v>119</v>
      </c>
      <c r="S18" s="55"/>
      <c r="T18" s="33" t="s">
        <v>118</v>
      </c>
      <c r="U18" s="55"/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193"/>
      <c r="AC18" s="55"/>
      <c r="AD18" s="193"/>
      <c r="AE18" s="22"/>
      <c r="AF18" s="422"/>
      <c r="AG18" s="422"/>
      <c r="AH18" s="21"/>
      <c r="AI18" s="226"/>
      <c r="AJ18" s="402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2:62" ht="20.25" x14ac:dyDescent="0.2">
      <c r="B19" s="30"/>
      <c r="C19" s="340"/>
      <c r="D19" s="29"/>
      <c r="E19" s="192"/>
      <c r="F19" s="192"/>
      <c r="G19" s="191"/>
      <c r="H19" s="360"/>
      <c r="I19" s="392"/>
      <c r="J19" s="392"/>
      <c r="K19" s="392"/>
      <c r="L19" s="25" t="s">
        <v>114</v>
      </c>
      <c r="M19" s="114" t="s">
        <v>132</v>
      </c>
      <c r="N19" s="25" t="s">
        <v>112</v>
      </c>
      <c r="O19" s="114" t="s">
        <v>351</v>
      </c>
      <c r="P19" s="25" t="s">
        <v>111</v>
      </c>
      <c r="Q19" s="114"/>
      <c r="R19" s="25" t="s">
        <v>110</v>
      </c>
      <c r="S19" s="114"/>
      <c r="T19" s="25" t="s">
        <v>109</v>
      </c>
      <c r="U19" s="114"/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190"/>
      <c r="AC19" s="114"/>
      <c r="AD19" s="190"/>
      <c r="AE19" s="22"/>
      <c r="AF19" s="422"/>
      <c r="AG19" s="422"/>
      <c r="AH19" s="21"/>
      <c r="AI19" s="226"/>
      <c r="AJ19" s="402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2:62" ht="21" thickBot="1" x14ac:dyDescent="0.25">
      <c r="B20" s="30"/>
      <c r="C20" s="355"/>
      <c r="D20" s="54"/>
      <c r="E20" s="200"/>
      <c r="F20" s="200"/>
      <c r="G20" s="199"/>
      <c r="H20" s="361"/>
      <c r="I20" s="393"/>
      <c r="J20" s="393"/>
      <c r="K20" s="393"/>
      <c r="L20" s="50" t="s">
        <v>105</v>
      </c>
      <c r="M20" s="51" t="s">
        <v>353</v>
      </c>
      <c r="N20" s="50" t="s">
        <v>104</v>
      </c>
      <c r="O20" s="51" t="s">
        <v>130</v>
      </c>
      <c r="P20" s="50" t="s">
        <v>103</v>
      </c>
      <c r="Q20" s="51"/>
      <c r="R20" s="50" t="s">
        <v>102</v>
      </c>
      <c r="S20" s="51"/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187"/>
      <c r="AC20" s="51"/>
      <c r="AD20" s="187"/>
      <c r="AE20" s="48"/>
      <c r="AF20" s="424"/>
      <c r="AG20" s="424"/>
      <c r="AH20" s="47"/>
      <c r="AI20" s="226"/>
      <c r="AJ20" s="403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2:62" ht="20.25" x14ac:dyDescent="0.2">
      <c r="B21" s="30"/>
      <c r="C21" s="338">
        <v>3</v>
      </c>
      <c r="D21" s="46"/>
      <c r="E21" s="198"/>
      <c r="F21" s="198"/>
      <c r="G21" s="197"/>
      <c r="H21" s="358"/>
      <c r="I21" s="390">
        <v>39</v>
      </c>
      <c r="J21" s="390">
        <v>12</v>
      </c>
      <c r="K21" s="390">
        <v>6</v>
      </c>
      <c r="L21" s="42" t="s">
        <v>131</v>
      </c>
      <c r="M21" s="43" t="s">
        <v>130</v>
      </c>
      <c r="N21" s="42" t="s">
        <v>129</v>
      </c>
      <c r="O21" s="43" t="s">
        <v>130</v>
      </c>
      <c r="P21" s="42" t="s">
        <v>128</v>
      </c>
      <c r="Q21" s="43"/>
      <c r="R21" s="42" t="s">
        <v>127</v>
      </c>
      <c r="S21" s="43"/>
      <c r="T21" s="42" t="s">
        <v>126</v>
      </c>
      <c r="U21" s="43"/>
      <c r="V21" s="42" t="s">
        <v>125</v>
      </c>
      <c r="W21" s="43"/>
      <c r="X21" s="42" t="s">
        <v>124</v>
      </c>
      <c r="Y21" s="43"/>
      <c r="Z21" s="42" t="s">
        <v>123</v>
      </c>
      <c r="AA21" s="43"/>
      <c r="AB21" s="196"/>
      <c r="AC21" s="43"/>
      <c r="AD21" s="196" t="s">
        <v>130</v>
      </c>
      <c r="AE21" s="39"/>
      <c r="AF21" s="421"/>
      <c r="AG21" s="421"/>
      <c r="AH21" s="38"/>
      <c r="AI21" s="226"/>
      <c r="AJ21" s="401">
        <f>SUMPRODUCT(LEN($M21:$AA24)-LEN(SUBSTITUTE($M21:$AA24,"A", "")))</f>
        <v>4</v>
      </c>
      <c r="AK21" s="352">
        <f>SUMPRODUCT(LEN($AD21:$AD24)-LEN(SUBSTITUTE($AD21:$AD24,"A", "")))</f>
        <v>0</v>
      </c>
      <c r="AL21" s="335">
        <f>SUMPRODUCT(LEN($AC21:$AC24)-LEN(SUBSTITUTE($AC21:$AC24,"A", "")))</f>
        <v>0</v>
      </c>
      <c r="AM21" s="349">
        <f>SUMPRODUCT(LEN($M21:$AA24)-LEN(SUBSTITUTE($M21:$AA24,"S", "")))</f>
        <v>6</v>
      </c>
      <c r="AN21" s="352">
        <f>SUMPRODUCT(LEN($AD21:$AD24)-LEN(SUBSTITUTE($AD21:$AD24,"S", "")))</f>
        <v>1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0</v>
      </c>
      <c r="AT21" s="352">
        <f>SUMPRODUCT(LEN($AD21:$AD24)-LEN(SUBSTITUTE($AD21:$AD24,"G", "")))</f>
        <v>0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1" thickBot="1" x14ac:dyDescent="0.25">
      <c r="B22" s="30"/>
      <c r="C22" s="339"/>
      <c r="D22" s="37"/>
      <c r="E22" s="195"/>
      <c r="F22" s="195"/>
      <c r="G22" s="194"/>
      <c r="H22" s="359"/>
      <c r="I22" s="391"/>
      <c r="J22" s="391"/>
      <c r="K22" s="391"/>
      <c r="L22" s="33" t="s">
        <v>122</v>
      </c>
      <c r="M22" s="55" t="s">
        <v>179</v>
      </c>
      <c r="N22" s="33" t="s">
        <v>121</v>
      </c>
      <c r="O22" s="55" t="s">
        <v>130</v>
      </c>
      <c r="P22" s="33" t="s">
        <v>120</v>
      </c>
      <c r="Q22" s="55"/>
      <c r="R22" s="33" t="s">
        <v>119</v>
      </c>
      <c r="S22" s="55"/>
      <c r="T22" s="33" t="s">
        <v>118</v>
      </c>
      <c r="U22" s="55"/>
      <c r="V22" s="33" t="s">
        <v>117</v>
      </c>
      <c r="W22" s="55"/>
      <c r="X22" s="33" t="s">
        <v>116</v>
      </c>
      <c r="Y22" s="55"/>
      <c r="Z22" s="33" t="s">
        <v>115</v>
      </c>
      <c r="AA22" s="55"/>
      <c r="AB22" s="193"/>
      <c r="AC22" s="55"/>
      <c r="AD22" s="193"/>
      <c r="AE22" s="22"/>
      <c r="AF22" s="422"/>
      <c r="AG22" s="422"/>
      <c r="AH22" s="21"/>
      <c r="AI22" s="226"/>
      <c r="AJ22" s="402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2:62" ht="20.25" x14ac:dyDescent="0.2">
      <c r="B23" s="30"/>
      <c r="C23" s="340"/>
      <c r="D23" s="29"/>
      <c r="E23" s="192"/>
      <c r="F23" s="192"/>
      <c r="G23" s="191"/>
      <c r="H23" s="360"/>
      <c r="I23" s="392"/>
      <c r="J23" s="392"/>
      <c r="K23" s="392"/>
      <c r="L23" s="25" t="s">
        <v>114</v>
      </c>
      <c r="M23" s="114" t="s">
        <v>351</v>
      </c>
      <c r="N23" s="25" t="s">
        <v>112</v>
      </c>
      <c r="O23" s="114" t="s">
        <v>130</v>
      </c>
      <c r="P23" s="25" t="s">
        <v>111</v>
      </c>
      <c r="Q23" s="114"/>
      <c r="R23" s="25" t="s">
        <v>110</v>
      </c>
      <c r="S23" s="114"/>
      <c r="T23" s="25" t="s">
        <v>109</v>
      </c>
      <c r="U23" s="114"/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190"/>
      <c r="AC23" s="114"/>
      <c r="AD23" s="190"/>
      <c r="AE23" s="22"/>
      <c r="AF23" s="422"/>
      <c r="AG23" s="422"/>
      <c r="AH23" s="21"/>
      <c r="AI23" s="226"/>
      <c r="AJ23" s="402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2:62" ht="21" thickBot="1" x14ac:dyDescent="0.25">
      <c r="B24" s="20"/>
      <c r="C24" s="341"/>
      <c r="D24" s="19"/>
      <c r="E24" s="189"/>
      <c r="F24" s="189"/>
      <c r="G24" s="188"/>
      <c r="H24" s="361"/>
      <c r="I24" s="394"/>
      <c r="J24" s="394"/>
      <c r="K24" s="394"/>
      <c r="L24" s="15" t="s">
        <v>105</v>
      </c>
      <c r="M24" s="16" t="s">
        <v>351</v>
      </c>
      <c r="N24" s="15" t="s">
        <v>104</v>
      </c>
      <c r="O24" s="16"/>
      <c r="P24" s="15" t="s">
        <v>103</v>
      </c>
      <c r="Q24" s="16"/>
      <c r="R24" s="15" t="s">
        <v>102</v>
      </c>
      <c r="S24" s="16"/>
      <c r="T24" s="15">
        <v>20</v>
      </c>
      <c r="U24" s="16"/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187"/>
      <c r="AC24" s="16"/>
      <c r="AD24" s="186"/>
      <c r="AE24" s="11"/>
      <c r="AF24" s="423"/>
      <c r="AG24" s="423"/>
      <c r="AH24" s="10"/>
      <c r="AI24" s="225"/>
      <c r="AJ24" s="403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107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2:62" ht="48" thickBot="1" x14ac:dyDescent="0.3">
      <c r="B26" s="98" t="s">
        <v>246</v>
      </c>
      <c r="C26" s="97"/>
      <c r="D26" s="208">
        <v>175</v>
      </c>
      <c r="E26" s="425">
        <v>2096.9499999999998</v>
      </c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03"/>
      <c r="AI26" s="86" t="s">
        <v>137</v>
      </c>
      <c r="AJ26" s="85">
        <f t="shared" ref="AJ26:BB26" si="2">SUM(AJ28:AJ39)</f>
        <v>11</v>
      </c>
      <c r="AK26" s="84">
        <f t="shared" si="2"/>
        <v>0</v>
      </c>
      <c r="AL26" s="83">
        <f t="shared" si="2"/>
        <v>0</v>
      </c>
      <c r="AM26" s="85">
        <f t="shared" si="2"/>
        <v>20</v>
      </c>
      <c r="AN26" s="84">
        <f t="shared" si="2"/>
        <v>2</v>
      </c>
      <c r="AO26" s="83">
        <f t="shared" si="2"/>
        <v>0</v>
      </c>
      <c r="AP26" s="85">
        <f t="shared" si="2"/>
        <v>0</v>
      </c>
      <c r="AQ26" s="84">
        <f t="shared" si="2"/>
        <v>0</v>
      </c>
      <c r="AR26" s="83">
        <f t="shared" si="2"/>
        <v>0</v>
      </c>
      <c r="AS26" s="85">
        <f t="shared" si="2"/>
        <v>0</v>
      </c>
      <c r="AT26" s="84">
        <f t="shared" si="2"/>
        <v>0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0</v>
      </c>
      <c r="AZ26" s="81">
        <f t="shared" si="2"/>
        <v>0</v>
      </c>
      <c r="BA26" s="81">
        <f t="shared" si="2"/>
        <v>0</v>
      </c>
      <c r="BB26" s="80">
        <f t="shared" si="2"/>
        <v>0</v>
      </c>
      <c r="BC26" s="79" t="s">
        <v>136</v>
      </c>
      <c r="BF26" s="5">
        <f>SUM(AJ26:AL26)/$BG$5</f>
        <v>3.6666666666666665</v>
      </c>
      <c r="BG26" s="5">
        <f>SUM(AM26:AO26,AY26)/$BG$5</f>
        <v>7.333333333333333</v>
      </c>
      <c r="BH26" s="5">
        <f>SUM(AP26:AR26,AZ26)/$BG$5</f>
        <v>0</v>
      </c>
      <c r="BI26" s="5">
        <f>SUM(AS26:AU26,BA26)/$BG$5</f>
        <v>0</v>
      </c>
      <c r="BJ26" s="5">
        <f>SUM(AV26:AX26,BB26)/$BG$5</f>
        <v>0</v>
      </c>
    </row>
    <row r="27" spans="2:62" ht="37.5" thickBot="1" x14ac:dyDescent="0.3"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03"/>
      <c r="AI27" s="202" t="s">
        <v>135</v>
      </c>
      <c r="AJ27" s="201">
        <f t="shared" ref="AJ27:BB27" si="3">AJ26/3</f>
        <v>3.6666666666666665</v>
      </c>
      <c r="AK27" s="64">
        <f t="shared" si="3"/>
        <v>0</v>
      </c>
      <c r="AL27" s="63">
        <f t="shared" si="3"/>
        <v>0</v>
      </c>
      <c r="AM27" s="65">
        <f t="shared" si="3"/>
        <v>6.666666666666667</v>
      </c>
      <c r="AN27" s="64">
        <f t="shared" si="3"/>
        <v>0.66666666666666663</v>
      </c>
      <c r="AO27" s="63">
        <f t="shared" si="3"/>
        <v>0</v>
      </c>
      <c r="AP27" s="65">
        <f t="shared" si="3"/>
        <v>0</v>
      </c>
      <c r="AQ27" s="64">
        <f t="shared" si="3"/>
        <v>0</v>
      </c>
      <c r="AR27" s="63">
        <f t="shared" si="3"/>
        <v>0</v>
      </c>
      <c r="AS27" s="65">
        <f t="shared" si="3"/>
        <v>0</v>
      </c>
      <c r="AT27" s="64">
        <f t="shared" si="3"/>
        <v>0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</v>
      </c>
      <c r="AZ27" s="61">
        <f t="shared" si="3"/>
        <v>0</v>
      </c>
      <c r="BA27" s="61">
        <f t="shared" si="3"/>
        <v>0</v>
      </c>
      <c r="BB27" s="60">
        <f t="shared" si="3"/>
        <v>0</v>
      </c>
      <c r="BC27" s="59" t="s">
        <v>134</v>
      </c>
    </row>
    <row r="28" spans="2:62" ht="20.45" customHeight="1" x14ac:dyDescent="0.2">
      <c r="B28" s="30"/>
      <c r="C28" s="338">
        <v>1</v>
      </c>
      <c r="D28" s="46"/>
      <c r="E28" s="198"/>
      <c r="F28" s="198"/>
      <c r="G28" s="197"/>
      <c r="H28" s="358" t="s">
        <v>183</v>
      </c>
      <c r="I28" s="390">
        <v>41</v>
      </c>
      <c r="J28" s="390">
        <v>14</v>
      </c>
      <c r="K28" s="390">
        <v>7</v>
      </c>
      <c r="L28" s="42" t="s">
        <v>131</v>
      </c>
      <c r="M28" s="43" t="s">
        <v>349</v>
      </c>
      <c r="N28" s="42" t="s">
        <v>129</v>
      </c>
      <c r="O28" s="43" t="s">
        <v>347</v>
      </c>
      <c r="P28" s="42" t="s">
        <v>128</v>
      </c>
      <c r="Q28" s="43"/>
      <c r="R28" s="42" t="s">
        <v>127</v>
      </c>
      <c r="S28" s="43"/>
      <c r="T28" s="42" t="s">
        <v>126</v>
      </c>
      <c r="U28" s="43"/>
      <c r="V28" s="42" t="s">
        <v>125</v>
      </c>
      <c r="W28" s="43"/>
      <c r="X28" s="42" t="s">
        <v>124</v>
      </c>
      <c r="Y28" s="43"/>
      <c r="Z28" s="42" t="s">
        <v>123</v>
      </c>
      <c r="AA28" s="43"/>
      <c r="AB28" s="196"/>
      <c r="AC28" s="43"/>
      <c r="AD28" s="196" t="s">
        <v>130</v>
      </c>
      <c r="AE28" s="58"/>
      <c r="AF28" s="421"/>
      <c r="AG28" s="421"/>
      <c r="AH28" s="38"/>
      <c r="AI28" s="9"/>
      <c r="AJ28" s="349">
        <f>SUMPRODUCT(LEN($M28:$AA31)-LEN(SUBSTITUTE($M28:$AA31,"A", "")))</f>
        <v>2</v>
      </c>
      <c r="AK28" s="352">
        <f>SUMPRODUCT(LEN($AD28:$AD31)-LEN(SUBSTITUTE($AD28:$AD31,"A", "")))</f>
        <v>0</v>
      </c>
      <c r="AL28" s="335">
        <f>SUMPRODUCT(LEN($AC28:$AC31)-LEN(SUBSTITUTE($AC28:$AC31,"A", "")))</f>
        <v>0</v>
      </c>
      <c r="AM28" s="349">
        <f>SUMPRODUCT(LEN($M28:$AA31)-LEN(SUBSTITUTE($M28:$AA31,"S", "")))</f>
        <v>12</v>
      </c>
      <c r="AN28" s="352">
        <f>SUMPRODUCT(LEN($AD28:$AD31)-LEN(SUBSTITUTE($AD28:$AD31,"S", "")))</f>
        <v>1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0</v>
      </c>
      <c r="AT28" s="352">
        <f>SUMPRODUCT(LEN($AD28:$AD31)-LEN(SUBSTITUTE($AD28:$AD31,"G", "")))</f>
        <v>0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0</v>
      </c>
      <c r="AZ28" s="410">
        <f>SUMPRODUCT(LEN($AE28:$AE31)-LEN(SUBSTITUTE($AE28:$AE31,"F", "")))</f>
        <v>0</v>
      </c>
      <c r="BA28" s="410">
        <f>SUMPRODUCT(LEN($AE28:$AE31)-LEN(SUBSTITUTE($AE28:$AE31,"G", "")))</f>
        <v>0</v>
      </c>
      <c r="BB28" s="413">
        <f>SUMPRODUCT(LEN($AE28:$AE31)-LEN(SUBSTITUTE($AE28:$AE31,"M", "")))</f>
        <v>0</v>
      </c>
    </row>
    <row r="29" spans="2:62" ht="20.45" customHeight="1" thickBot="1" x14ac:dyDescent="0.25">
      <c r="B29" s="30"/>
      <c r="C29" s="339"/>
      <c r="D29" s="37"/>
      <c r="E29" s="195"/>
      <c r="F29" s="195"/>
      <c r="G29" s="194"/>
      <c r="H29" s="359"/>
      <c r="I29" s="391"/>
      <c r="J29" s="391"/>
      <c r="K29" s="391"/>
      <c r="L29" s="33" t="s">
        <v>122</v>
      </c>
      <c r="M29" s="55" t="s">
        <v>350</v>
      </c>
      <c r="N29" s="33" t="s">
        <v>121</v>
      </c>
      <c r="O29" s="55" t="s">
        <v>130</v>
      </c>
      <c r="P29" s="33" t="s">
        <v>120</v>
      </c>
      <c r="Q29" s="55"/>
      <c r="R29" s="33" t="s">
        <v>119</v>
      </c>
      <c r="S29" s="55"/>
      <c r="T29" s="33" t="s">
        <v>118</v>
      </c>
      <c r="U29" s="55"/>
      <c r="V29" s="33" t="s">
        <v>117</v>
      </c>
      <c r="W29" s="55"/>
      <c r="X29" s="33" t="s">
        <v>116</v>
      </c>
      <c r="Y29" s="55"/>
      <c r="Z29" s="33" t="s">
        <v>115</v>
      </c>
      <c r="AA29" s="55"/>
      <c r="AB29" s="193"/>
      <c r="AC29" s="55"/>
      <c r="AD29" s="193"/>
      <c r="AE29" s="57"/>
      <c r="AF29" s="422"/>
      <c r="AG29" s="422"/>
      <c r="AH29" s="21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2:62" ht="20.45" customHeight="1" x14ac:dyDescent="0.2">
      <c r="B30" s="30"/>
      <c r="C30" s="340"/>
      <c r="D30" s="29"/>
      <c r="E30" s="192"/>
      <c r="F30" s="192"/>
      <c r="G30" s="191"/>
      <c r="H30" s="360"/>
      <c r="I30" s="392"/>
      <c r="J30" s="392"/>
      <c r="K30" s="392"/>
      <c r="L30" s="25" t="s">
        <v>114</v>
      </c>
      <c r="M30" s="114" t="s">
        <v>354</v>
      </c>
      <c r="N30" s="25" t="s">
        <v>112</v>
      </c>
      <c r="O30" s="114" t="s">
        <v>130</v>
      </c>
      <c r="P30" s="25" t="s">
        <v>111</v>
      </c>
      <c r="Q30" s="114"/>
      <c r="R30" s="25" t="s">
        <v>110</v>
      </c>
      <c r="S30" s="114"/>
      <c r="T30" s="25" t="s">
        <v>109</v>
      </c>
      <c r="U30" s="114"/>
      <c r="V30" s="25" t="s">
        <v>108</v>
      </c>
      <c r="W30" s="114"/>
      <c r="X30" s="25" t="s">
        <v>107</v>
      </c>
      <c r="Y30" s="114"/>
      <c r="Z30" s="25" t="s">
        <v>106</v>
      </c>
      <c r="AA30" s="114"/>
      <c r="AB30" s="190"/>
      <c r="AC30" s="114"/>
      <c r="AD30" s="190"/>
      <c r="AE30" s="57"/>
      <c r="AF30" s="422"/>
      <c r="AG30" s="422"/>
      <c r="AH30" s="21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2:62" ht="21" customHeight="1" thickBot="1" x14ac:dyDescent="0.25">
      <c r="B31" s="30"/>
      <c r="C31" s="355"/>
      <c r="D31" s="54"/>
      <c r="E31" s="200"/>
      <c r="F31" s="200"/>
      <c r="G31" s="199"/>
      <c r="H31" s="361"/>
      <c r="I31" s="393"/>
      <c r="J31" s="393"/>
      <c r="K31" s="393"/>
      <c r="L31" s="50" t="s">
        <v>105</v>
      </c>
      <c r="M31" s="51" t="s">
        <v>354</v>
      </c>
      <c r="N31" s="50" t="s">
        <v>104</v>
      </c>
      <c r="O31" s="51"/>
      <c r="P31" s="50" t="s">
        <v>103</v>
      </c>
      <c r="Q31" s="51"/>
      <c r="R31" s="50" t="s">
        <v>102</v>
      </c>
      <c r="S31" s="51"/>
      <c r="T31" s="50">
        <v>20</v>
      </c>
      <c r="U31" s="51"/>
      <c r="V31" s="50" t="s">
        <v>101</v>
      </c>
      <c r="W31" s="51"/>
      <c r="X31" s="50" t="s">
        <v>100</v>
      </c>
      <c r="Y31" s="51"/>
      <c r="Z31" s="50" t="s">
        <v>99</v>
      </c>
      <c r="AA31" s="51"/>
      <c r="AB31" s="187"/>
      <c r="AC31" s="51"/>
      <c r="AD31" s="187"/>
      <c r="AE31" s="56"/>
      <c r="AF31" s="424"/>
      <c r="AG31" s="424"/>
      <c r="AH31" s="47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2:62" ht="20.45" customHeight="1" x14ac:dyDescent="0.2">
      <c r="B32" s="30"/>
      <c r="C32" s="338">
        <v>2</v>
      </c>
      <c r="D32" s="46"/>
      <c r="E32" s="198"/>
      <c r="F32" s="198"/>
      <c r="G32" s="197"/>
      <c r="H32" s="358"/>
      <c r="I32" s="390">
        <v>39</v>
      </c>
      <c r="J32" s="390">
        <v>12</v>
      </c>
      <c r="K32" s="390">
        <v>6</v>
      </c>
      <c r="L32" s="42" t="s">
        <v>131</v>
      </c>
      <c r="M32" s="43" t="s">
        <v>132</v>
      </c>
      <c r="N32" s="42" t="s">
        <v>129</v>
      </c>
      <c r="O32" s="43" t="s">
        <v>130</v>
      </c>
      <c r="P32" s="42" t="s">
        <v>128</v>
      </c>
      <c r="Q32" s="43"/>
      <c r="R32" s="42" t="s">
        <v>127</v>
      </c>
      <c r="S32" s="43"/>
      <c r="T32" s="42" t="s">
        <v>126</v>
      </c>
      <c r="U32" s="43"/>
      <c r="V32" s="42" t="s">
        <v>125</v>
      </c>
      <c r="W32" s="43"/>
      <c r="X32" s="42" t="s">
        <v>124</v>
      </c>
      <c r="Y32" s="43"/>
      <c r="Z32" s="42" t="s">
        <v>123</v>
      </c>
      <c r="AA32" s="43"/>
      <c r="AB32" s="196"/>
      <c r="AC32" s="43"/>
      <c r="AD32" s="196"/>
      <c r="AE32" s="39"/>
      <c r="AF32" s="421"/>
      <c r="AG32" s="421"/>
      <c r="AH32" s="38"/>
      <c r="AI32" s="9"/>
      <c r="AJ32" s="349">
        <f>SUMPRODUCT(LEN($M32:$AA35)-LEN(SUBSTITUTE($M32:$AA35,"A", "")))</f>
        <v>4</v>
      </c>
      <c r="AK32" s="352">
        <f>SUMPRODUCT(LEN($AD32:$AD35)-LEN(SUBSTITUTE($AD32:$AD35,"A", "")))</f>
        <v>0</v>
      </c>
      <c r="AL32" s="335">
        <f>SUMPRODUCT(LEN($AC32:$AC35)-LEN(SUBSTITUTE($AC32:$AC35,"A", "")))</f>
        <v>0</v>
      </c>
      <c r="AM32" s="349">
        <f>SUMPRODUCT(LEN($M32:$AA35)-LEN(SUBSTITUTE($M32:$AA35,"S", "")))</f>
        <v>3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0</v>
      </c>
      <c r="AT32" s="352">
        <f>SUMPRODUCT(LEN($AD32:$AD35)-LEN(SUBSTITUTE($AD32:$AD35,"G", "")))</f>
        <v>0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0.45" customHeight="1" thickBot="1" x14ac:dyDescent="0.25">
      <c r="B33" s="30"/>
      <c r="C33" s="339"/>
      <c r="D33" s="37"/>
      <c r="E33" s="195"/>
      <c r="F33" s="195"/>
      <c r="G33" s="194"/>
      <c r="H33" s="359"/>
      <c r="I33" s="391"/>
      <c r="J33" s="391"/>
      <c r="K33" s="391"/>
      <c r="L33" s="33" t="s">
        <v>122</v>
      </c>
      <c r="M33" s="55" t="s">
        <v>132</v>
      </c>
      <c r="N33" s="33" t="s">
        <v>121</v>
      </c>
      <c r="O33" s="55" t="s">
        <v>130</v>
      </c>
      <c r="P33" s="33" t="s">
        <v>120</v>
      </c>
      <c r="Q33" s="55"/>
      <c r="R33" s="33" t="s">
        <v>119</v>
      </c>
      <c r="S33" s="55"/>
      <c r="T33" s="33" t="s">
        <v>118</v>
      </c>
      <c r="U33" s="55"/>
      <c r="V33" s="33" t="s">
        <v>117</v>
      </c>
      <c r="W33" s="55"/>
      <c r="X33" s="33" t="s">
        <v>116</v>
      </c>
      <c r="Y33" s="55"/>
      <c r="Z33" s="33" t="s">
        <v>115</v>
      </c>
      <c r="AA33" s="55"/>
      <c r="AB33" s="193"/>
      <c r="AC33" s="55"/>
      <c r="AD33" s="193"/>
      <c r="AE33" s="22"/>
      <c r="AF33" s="422"/>
      <c r="AG33" s="422"/>
      <c r="AH33" s="21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0.45" customHeight="1" x14ac:dyDescent="0.2">
      <c r="B34" s="30"/>
      <c r="C34" s="340"/>
      <c r="D34" s="29"/>
      <c r="E34" s="192"/>
      <c r="F34" s="192"/>
      <c r="G34" s="191"/>
      <c r="H34" s="360"/>
      <c r="I34" s="392"/>
      <c r="J34" s="392"/>
      <c r="K34" s="392"/>
      <c r="L34" s="25" t="s">
        <v>114</v>
      </c>
      <c r="M34" s="114" t="s">
        <v>351</v>
      </c>
      <c r="N34" s="25" t="s">
        <v>112</v>
      </c>
      <c r="O34" s="114"/>
      <c r="P34" s="25" t="s">
        <v>111</v>
      </c>
      <c r="Q34" s="114"/>
      <c r="R34" s="25" t="s">
        <v>110</v>
      </c>
      <c r="S34" s="114"/>
      <c r="T34" s="25" t="s">
        <v>109</v>
      </c>
      <c r="U34" s="114"/>
      <c r="V34" s="25" t="s">
        <v>108</v>
      </c>
      <c r="W34" s="114"/>
      <c r="X34" s="25" t="s">
        <v>107</v>
      </c>
      <c r="Y34" s="114"/>
      <c r="Z34" s="25" t="s">
        <v>106</v>
      </c>
      <c r="AA34" s="114"/>
      <c r="AB34" s="190"/>
      <c r="AC34" s="114"/>
      <c r="AD34" s="190"/>
      <c r="AE34" s="22"/>
      <c r="AF34" s="422"/>
      <c r="AG34" s="422"/>
      <c r="AH34" s="21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1" customHeight="1" thickBot="1" x14ac:dyDescent="0.25">
      <c r="B35" s="30"/>
      <c r="C35" s="355"/>
      <c r="D35" s="54"/>
      <c r="E35" s="200"/>
      <c r="F35" s="200"/>
      <c r="G35" s="199"/>
      <c r="H35" s="361"/>
      <c r="I35" s="393"/>
      <c r="J35" s="393"/>
      <c r="K35" s="393"/>
      <c r="L35" s="50" t="s">
        <v>105</v>
      </c>
      <c r="M35" s="51" t="s">
        <v>132</v>
      </c>
      <c r="N35" s="50" t="s">
        <v>104</v>
      </c>
      <c r="O35" s="51"/>
      <c r="P35" s="50" t="s">
        <v>103</v>
      </c>
      <c r="Q35" s="51"/>
      <c r="R35" s="50" t="s">
        <v>102</v>
      </c>
      <c r="S35" s="51"/>
      <c r="T35" s="50">
        <v>20</v>
      </c>
      <c r="U35" s="51"/>
      <c r="V35" s="50" t="s">
        <v>101</v>
      </c>
      <c r="W35" s="51"/>
      <c r="X35" s="50" t="s">
        <v>100</v>
      </c>
      <c r="Y35" s="51"/>
      <c r="Z35" s="50" t="s">
        <v>99</v>
      </c>
      <c r="AA35" s="51"/>
      <c r="AB35" s="187"/>
      <c r="AC35" s="51"/>
      <c r="AD35" s="187"/>
      <c r="AE35" s="48"/>
      <c r="AF35" s="424"/>
      <c r="AG35" s="424"/>
      <c r="AH35" s="47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0.45" customHeight="1" x14ac:dyDescent="0.2">
      <c r="B36" s="30"/>
      <c r="C36" s="338">
        <v>3</v>
      </c>
      <c r="D36" s="46"/>
      <c r="E36" s="198"/>
      <c r="F36" s="198"/>
      <c r="G36" s="197"/>
      <c r="H36" s="358"/>
      <c r="I36" s="390">
        <v>39</v>
      </c>
      <c r="J36" s="390">
        <v>13</v>
      </c>
      <c r="K36" s="390">
        <v>7</v>
      </c>
      <c r="L36" s="42" t="s">
        <v>131</v>
      </c>
      <c r="M36" s="43" t="s">
        <v>179</v>
      </c>
      <c r="N36" s="42" t="s">
        <v>129</v>
      </c>
      <c r="O36" s="43" t="s">
        <v>130</v>
      </c>
      <c r="P36" s="42" t="s">
        <v>128</v>
      </c>
      <c r="Q36" s="43"/>
      <c r="R36" s="42" t="s">
        <v>127</v>
      </c>
      <c r="S36" s="43"/>
      <c r="T36" s="42" t="s">
        <v>126</v>
      </c>
      <c r="U36" s="43"/>
      <c r="V36" s="42" t="s">
        <v>125</v>
      </c>
      <c r="W36" s="43"/>
      <c r="X36" s="42" t="s">
        <v>124</v>
      </c>
      <c r="Y36" s="43"/>
      <c r="Z36" s="42" t="s">
        <v>123</v>
      </c>
      <c r="AA36" s="43"/>
      <c r="AB36" s="196"/>
      <c r="AC36" s="43"/>
      <c r="AD36" s="196" t="s">
        <v>130</v>
      </c>
      <c r="AE36" s="39"/>
      <c r="AF36" s="421"/>
      <c r="AG36" s="421"/>
      <c r="AH36" s="38"/>
      <c r="AI36" s="9"/>
      <c r="AJ36" s="349">
        <f>SUMPRODUCT(LEN($M36:$AA39)-LEN(SUBSTITUTE($M36:$AA39,"A", "")))</f>
        <v>5</v>
      </c>
      <c r="AK36" s="352">
        <f>SUMPRODUCT(LEN($AD36:$AD39)-LEN(SUBSTITUTE($AD36:$AD39,"A", "")))</f>
        <v>0</v>
      </c>
      <c r="AL36" s="335">
        <f>SUMPRODUCT(LEN($AC36:$AC39)-LEN(SUBSTITUTE($AC36:$AC39,"A", "")))</f>
        <v>0</v>
      </c>
      <c r="AM36" s="349">
        <f>SUMPRODUCT(LEN($M36:$AA39)-LEN(SUBSTITUTE($M36:$AA39,"S", "")))</f>
        <v>5</v>
      </c>
      <c r="AN36" s="352">
        <f>SUMPRODUCT(LEN($AD36:$AD39)-LEN(SUBSTITUTE($AD36:$AD39,"S", "")))</f>
        <v>1</v>
      </c>
      <c r="AO36" s="335">
        <f>SUMPRODUCT(LEN($AC36:$AC39)-LEN(SUBSTITUTE($AC36:$AC39,"S", "")))</f>
        <v>0</v>
      </c>
      <c r="AP36" s="349">
        <f>SUMPRODUCT(LEN($M36:$AA39)-LEN(SUBSTITUTE($M36:$AA39,"F", "")))</f>
        <v>0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0</v>
      </c>
      <c r="AT36" s="352">
        <f>SUMPRODUCT(LEN($AD36:$AD39)-LEN(SUBSTITUTE($AD36:$AD39,"G", "")))</f>
        <v>0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0.45" customHeight="1" thickBot="1" x14ac:dyDescent="0.25">
      <c r="B37" s="30"/>
      <c r="C37" s="339"/>
      <c r="D37" s="37"/>
      <c r="E37" s="195"/>
      <c r="F37" s="195"/>
      <c r="G37" s="194"/>
      <c r="H37" s="359"/>
      <c r="I37" s="391"/>
      <c r="J37" s="391"/>
      <c r="K37" s="391"/>
      <c r="L37" s="33" t="s">
        <v>122</v>
      </c>
      <c r="M37" s="55" t="s">
        <v>351</v>
      </c>
      <c r="N37" s="33" t="s">
        <v>121</v>
      </c>
      <c r="O37" s="55" t="s">
        <v>130</v>
      </c>
      <c r="P37" s="33" t="s">
        <v>120</v>
      </c>
      <c r="Q37" s="55"/>
      <c r="R37" s="33" t="s">
        <v>119</v>
      </c>
      <c r="S37" s="55"/>
      <c r="T37" s="33" t="s">
        <v>118</v>
      </c>
      <c r="U37" s="55"/>
      <c r="V37" s="33" t="s">
        <v>117</v>
      </c>
      <c r="W37" s="55"/>
      <c r="X37" s="33" t="s">
        <v>116</v>
      </c>
      <c r="Y37" s="55"/>
      <c r="Z37" s="33" t="s">
        <v>115</v>
      </c>
      <c r="AA37" s="55"/>
      <c r="AB37" s="193"/>
      <c r="AC37" s="55"/>
      <c r="AD37" s="193"/>
      <c r="AE37" s="22"/>
      <c r="AF37" s="422"/>
      <c r="AG37" s="422"/>
      <c r="AH37" s="21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0.45" customHeight="1" x14ac:dyDescent="0.2">
      <c r="B38" s="30"/>
      <c r="C38" s="340"/>
      <c r="D38" s="29"/>
      <c r="E38" s="192"/>
      <c r="F38" s="192"/>
      <c r="G38" s="191"/>
      <c r="H38" s="360"/>
      <c r="I38" s="392"/>
      <c r="J38" s="392"/>
      <c r="K38" s="392"/>
      <c r="L38" s="25" t="s">
        <v>114</v>
      </c>
      <c r="M38" s="114" t="s">
        <v>354</v>
      </c>
      <c r="N38" s="25" t="s">
        <v>112</v>
      </c>
      <c r="O38" s="114"/>
      <c r="P38" s="25" t="s">
        <v>111</v>
      </c>
      <c r="Q38" s="114"/>
      <c r="R38" s="25" t="s">
        <v>110</v>
      </c>
      <c r="S38" s="114"/>
      <c r="T38" s="25" t="s">
        <v>109</v>
      </c>
      <c r="U38" s="114"/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190"/>
      <c r="AC38" s="114"/>
      <c r="AD38" s="190"/>
      <c r="AE38" s="22"/>
      <c r="AF38" s="422"/>
      <c r="AG38" s="422"/>
      <c r="AH38" s="21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1" customHeight="1" thickBot="1" x14ac:dyDescent="0.25">
      <c r="B39" s="20"/>
      <c r="C39" s="341"/>
      <c r="D39" s="19"/>
      <c r="E39" s="189"/>
      <c r="F39" s="189"/>
      <c r="G39" s="188"/>
      <c r="H39" s="361"/>
      <c r="I39" s="394"/>
      <c r="J39" s="394"/>
      <c r="K39" s="394"/>
      <c r="L39" s="15" t="s">
        <v>105</v>
      </c>
      <c r="M39" s="16" t="s">
        <v>179</v>
      </c>
      <c r="N39" s="15" t="s">
        <v>104</v>
      </c>
      <c r="O39" s="16"/>
      <c r="P39" s="15" t="s">
        <v>103</v>
      </c>
      <c r="Q39" s="16"/>
      <c r="R39" s="15" t="s">
        <v>102</v>
      </c>
      <c r="S39" s="16"/>
      <c r="T39" s="15">
        <v>20</v>
      </c>
      <c r="U39" s="16"/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187"/>
      <c r="AC39" s="16"/>
      <c r="AD39" s="186"/>
      <c r="AE39" s="11"/>
      <c r="AF39" s="423"/>
      <c r="AG39" s="423"/>
      <c r="AH39" s="10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107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174</v>
      </c>
      <c r="E41" s="425">
        <v>3086.65</v>
      </c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03"/>
      <c r="AI41" s="86" t="s">
        <v>137</v>
      </c>
      <c r="AJ41" s="85">
        <f t="shared" ref="AJ41:BB41" si="4">SUM(AJ43:AJ54)</f>
        <v>24</v>
      </c>
      <c r="AK41" s="84">
        <f t="shared" si="4"/>
        <v>1</v>
      </c>
      <c r="AL41" s="83">
        <f t="shared" si="4"/>
        <v>0</v>
      </c>
      <c r="AM41" s="85">
        <f t="shared" si="4"/>
        <v>24</v>
      </c>
      <c r="AN41" s="84">
        <f t="shared" si="4"/>
        <v>4</v>
      </c>
      <c r="AO41" s="83">
        <f t="shared" si="4"/>
        <v>0</v>
      </c>
      <c r="AP41" s="85">
        <f t="shared" si="4"/>
        <v>0</v>
      </c>
      <c r="AQ41" s="84">
        <f t="shared" si="4"/>
        <v>0</v>
      </c>
      <c r="AR41" s="83">
        <f t="shared" si="4"/>
        <v>0</v>
      </c>
      <c r="AS41" s="85">
        <f t="shared" si="4"/>
        <v>0</v>
      </c>
      <c r="AT41" s="84">
        <f t="shared" si="4"/>
        <v>0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8.3333333333333339</v>
      </c>
      <c r="BG41" s="5">
        <f>SUM(AM41:AO41,AY41)/$BG$5</f>
        <v>9.3333333333333339</v>
      </c>
      <c r="BH41" s="5">
        <f>SUM(AP41:AR41,AZ41)/$BG$5</f>
        <v>0</v>
      </c>
      <c r="BI41" s="5">
        <f>SUM(AS41:AU41,BA41)/$BG$5</f>
        <v>0</v>
      </c>
      <c r="BJ41" s="5">
        <f>SUM(AV41:AX41,BB41)/$BG$5</f>
        <v>0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03"/>
      <c r="AI42" s="202" t="s">
        <v>135</v>
      </c>
      <c r="AJ42" s="201">
        <f t="shared" ref="AJ42:BB42" si="5">AJ41/3</f>
        <v>8</v>
      </c>
      <c r="AK42" s="64">
        <f t="shared" si="5"/>
        <v>0.33333333333333331</v>
      </c>
      <c r="AL42" s="63">
        <f t="shared" si="5"/>
        <v>0</v>
      </c>
      <c r="AM42" s="65">
        <f t="shared" si="5"/>
        <v>8</v>
      </c>
      <c r="AN42" s="64">
        <f t="shared" si="5"/>
        <v>1.3333333333333333</v>
      </c>
      <c r="AO42" s="63">
        <f t="shared" si="5"/>
        <v>0</v>
      </c>
      <c r="AP42" s="65">
        <f t="shared" si="5"/>
        <v>0</v>
      </c>
      <c r="AQ42" s="64">
        <f t="shared" si="5"/>
        <v>0</v>
      </c>
      <c r="AR42" s="63">
        <f t="shared" si="5"/>
        <v>0</v>
      </c>
      <c r="AS42" s="65">
        <f t="shared" si="5"/>
        <v>0</v>
      </c>
      <c r="AT42" s="64">
        <f t="shared" si="5"/>
        <v>0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0.45" customHeight="1" x14ac:dyDescent="0.2">
      <c r="B43" s="30"/>
      <c r="C43" s="338">
        <v>1</v>
      </c>
      <c r="D43" s="46"/>
      <c r="E43" s="198"/>
      <c r="F43" s="198"/>
      <c r="G43" s="197"/>
      <c r="H43" s="358" t="s">
        <v>133</v>
      </c>
      <c r="I43" s="390">
        <v>33</v>
      </c>
      <c r="J43" s="390">
        <v>15</v>
      </c>
      <c r="K43" s="390">
        <v>7</v>
      </c>
      <c r="L43" s="42" t="s">
        <v>131</v>
      </c>
      <c r="M43" s="43" t="s">
        <v>352</v>
      </c>
      <c r="N43" s="42" t="s">
        <v>129</v>
      </c>
      <c r="O43" s="43" t="s">
        <v>347</v>
      </c>
      <c r="P43" s="42" t="s">
        <v>128</v>
      </c>
      <c r="Q43" s="43"/>
      <c r="R43" s="42" t="s">
        <v>127</v>
      </c>
      <c r="S43" s="43"/>
      <c r="T43" s="42" t="s">
        <v>126</v>
      </c>
      <c r="U43" s="43"/>
      <c r="V43" s="42" t="s">
        <v>125</v>
      </c>
      <c r="W43" s="43"/>
      <c r="X43" s="42" t="s">
        <v>124</v>
      </c>
      <c r="Y43" s="43"/>
      <c r="Z43" s="42" t="s">
        <v>123</v>
      </c>
      <c r="AA43" s="43"/>
      <c r="AB43" s="196"/>
      <c r="AC43" s="43"/>
      <c r="AD43" s="196" t="s">
        <v>349</v>
      </c>
      <c r="AE43" s="58"/>
      <c r="AF43" s="421"/>
      <c r="AG43" s="421"/>
      <c r="AH43" s="38"/>
      <c r="AI43" s="9"/>
      <c r="AJ43" s="349">
        <f>SUMPRODUCT(LEN($M43:$AA46)-LEN(SUBSTITUTE($M43:$AA46,"A", "")))</f>
        <v>7</v>
      </c>
      <c r="AK43" s="352">
        <f>SUMPRODUCT(LEN($AD43:$AD46)-LEN(SUBSTITUTE($AD43:$AD46,"A", "")))</f>
        <v>1</v>
      </c>
      <c r="AL43" s="335">
        <f>SUMPRODUCT(LEN($AC43:$AC46)-LEN(SUBSTITUTE($AC43:$AC46,"A", "")))</f>
        <v>0</v>
      </c>
      <c r="AM43" s="349">
        <f>SUMPRODUCT(LEN($M43:$AA46)-LEN(SUBSTITUTE($M43:$AA46,"S", "")))</f>
        <v>8</v>
      </c>
      <c r="AN43" s="352">
        <f>SUMPRODUCT(LEN($AD43:$AD46)-LEN(SUBSTITUTE($AD43:$AD46,"S", "")))</f>
        <v>3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0</v>
      </c>
      <c r="AT43" s="352">
        <f>SUMPRODUCT(LEN($AD43:$AD46)-LEN(SUBSTITUTE($AD43:$AD46,"G", "")))</f>
        <v>0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0.45" customHeight="1" thickBot="1" x14ac:dyDescent="0.25">
      <c r="B44" s="30"/>
      <c r="C44" s="339"/>
      <c r="D44" s="37"/>
      <c r="E44" s="195"/>
      <c r="F44" s="195"/>
      <c r="G44" s="194"/>
      <c r="H44" s="359"/>
      <c r="I44" s="391"/>
      <c r="J44" s="391"/>
      <c r="K44" s="391"/>
      <c r="L44" s="33" t="s">
        <v>122</v>
      </c>
      <c r="M44" s="55" t="s">
        <v>353</v>
      </c>
      <c r="N44" s="33" t="s">
        <v>121</v>
      </c>
      <c r="O44" s="55" t="s">
        <v>130</v>
      </c>
      <c r="P44" s="33" t="s">
        <v>120</v>
      </c>
      <c r="Q44" s="55"/>
      <c r="R44" s="33" t="s">
        <v>119</v>
      </c>
      <c r="S44" s="55"/>
      <c r="T44" s="33" t="s">
        <v>118</v>
      </c>
      <c r="U44" s="55"/>
      <c r="V44" s="33" t="s">
        <v>117</v>
      </c>
      <c r="W44" s="55"/>
      <c r="X44" s="33" t="s">
        <v>116</v>
      </c>
      <c r="Y44" s="55"/>
      <c r="Z44" s="33" t="s">
        <v>115</v>
      </c>
      <c r="AA44" s="55"/>
      <c r="AB44" s="193"/>
      <c r="AC44" s="55"/>
      <c r="AD44" s="193" t="s">
        <v>132</v>
      </c>
      <c r="AE44" s="57"/>
      <c r="AF44" s="422"/>
      <c r="AG44" s="422"/>
      <c r="AH44" s="21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0.45" customHeight="1" x14ac:dyDescent="0.2">
      <c r="B45" s="30"/>
      <c r="C45" s="340"/>
      <c r="D45" s="29"/>
      <c r="E45" s="192"/>
      <c r="F45" s="192"/>
      <c r="G45" s="191"/>
      <c r="H45" s="360"/>
      <c r="I45" s="392"/>
      <c r="J45" s="392"/>
      <c r="K45" s="392"/>
      <c r="L45" s="25" t="s">
        <v>114</v>
      </c>
      <c r="M45" s="114" t="s">
        <v>354</v>
      </c>
      <c r="N45" s="25" t="s">
        <v>112</v>
      </c>
      <c r="O45" s="114" t="s">
        <v>130</v>
      </c>
      <c r="P45" s="25" t="s">
        <v>111</v>
      </c>
      <c r="Q45" s="114"/>
      <c r="R45" s="25" t="s">
        <v>110</v>
      </c>
      <c r="S45" s="114"/>
      <c r="T45" s="25" t="s">
        <v>109</v>
      </c>
      <c r="U45" s="114"/>
      <c r="V45" s="25" t="s">
        <v>108</v>
      </c>
      <c r="W45" s="114"/>
      <c r="X45" s="25" t="s">
        <v>107</v>
      </c>
      <c r="Y45" s="114"/>
      <c r="Z45" s="25" t="s">
        <v>106</v>
      </c>
      <c r="AA45" s="114"/>
      <c r="AB45" s="190"/>
      <c r="AC45" s="114"/>
      <c r="AD45" s="190"/>
      <c r="AE45" s="57"/>
      <c r="AF45" s="422"/>
      <c r="AG45" s="422"/>
      <c r="AH45" s="21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1" customHeight="1" thickBot="1" x14ac:dyDescent="0.25">
      <c r="B46" s="30"/>
      <c r="C46" s="355"/>
      <c r="D46" s="54"/>
      <c r="E46" s="200"/>
      <c r="F46" s="200"/>
      <c r="G46" s="199"/>
      <c r="H46" s="361"/>
      <c r="I46" s="393"/>
      <c r="J46" s="393"/>
      <c r="K46" s="393"/>
      <c r="L46" s="50" t="s">
        <v>105</v>
      </c>
      <c r="M46" s="51" t="s">
        <v>179</v>
      </c>
      <c r="N46" s="50" t="s">
        <v>104</v>
      </c>
      <c r="O46" s="51" t="s">
        <v>132</v>
      </c>
      <c r="P46" s="50" t="s">
        <v>103</v>
      </c>
      <c r="Q46" s="51"/>
      <c r="R46" s="50" t="s">
        <v>102</v>
      </c>
      <c r="S46" s="51"/>
      <c r="T46" s="50">
        <v>20</v>
      </c>
      <c r="U46" s="51"/>
      <c r="V46" s="50" t="s">
        <v>101</v>
      </c>
      <c r="W46" s="51"/>
      <c r="X46" s="50" t="s">
        <v>100</v>
      </c>
      <c r="Y46" s="51"/>
      <c r="Z46" s="50" t="s">
        <v>99</v>
      </c>
      <c r="AA46" s="51"/>
      <c r="AB46" s="187"/>
      <c r="AC46" s="51"/>
      <c r="AD46" s="187"/>
      <c r="AE46" s="56"/>
      <c r="AF46" s="424"/>
      <c r="AG46" s="424"/>
      <c r="AH46" s="47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0.45" customHeight="1" x14ac:dyDescent="0.2">
      <c r="B47" s="30"/>
      <c r="C47" s="338">
        <v>2</v>
      </c>
      <c r="D47" s="46"/>
      <c r="E47" s="198"/>
      <c r="F47" s="198"/>
      <c r="G47" s="197"/>
      <c r="H47" s="358"/>
      <c r="I47" s="390">
        <v>37</v>
      </c>
      <c r="J47" s="390">
        <v>14</v>
      </c>
      <c r="K47" s="390">
        <v>6</v>
      </c>
      <c r="L47" s="42" t="s">
        <v>131</v>
      </c>
      <c r="M47" s="43" t="s">
        <v>354</v>
      </c>
      <c r="N47" s="42" t="s">
        <v>129</v>
      </c>
      <c r="O47" s="43" t="s">
        <v>347</v>
      </c>
      <c r="P47" s="42" t="s">
        <v>128</v>
      </c>
      <c r="Q47" s="43"/>
      <c r="R47" s="42" t="s">
        <v>127</v>
      </c>
      <c r="S47" s="43"/>
      <c r="T47" s="42" t="s">
        <v>126</v>
      </c>
      <c r="U47" s="43"/>
      <c r="V47" s="42" t="s">
        <v>125</v>
      </c>
      <c r="W47" s="43"/>
      <c r="X47" s="42" t="s">
        <v>124</v>
      </c>
      <c r="Y47" s="43"/>
      <c r="Z47" s="42" t="s">
        <v>123</v>
      </c>
      <c r="AA47" s="43"/>
      <c r="AB47" s="196"/>
      <c r="AC47" s="43"/>
      <c r="AD47" s="196"/>
      <c r="AE47" s="39"/>
      <c r="AF47" s="421"/>
      <c r="AG47" s="421"/>
      <c r="AH47" s="38"/>
      <c r="AI47" s="9"/>
      <c r="AJ47" s="349">
        <f>SUMPRODUCT(LEN($M47:$AA50)-LEN(SUBSTITUTE($M47:$AA50,"A", "")))</f>
        <v>6</v>
      </c>
      <c r="AK47" s="352">
        <f>SUMPRODUCT(LEN($AD47:$AD50)-LEN(SUBSTITUTE($AD47:$AD50,"A", "")))</f>
        <v>0</v>
      </c>
      <c r="AL47" s="335">
        <f>SUMPRODUCT(LEN($AC47:$AC50)-LEN(SUBSTITUTE($AC47:$AC50,"A", "")))</f>
        <v>0</v>
      </c>
      <c r="AM47" s="349">
        <f>SUMPRODUCT(LEN($M47:$AA50)-LEN(SUBSTITUTE($M47:$AA50,"S", "")))</f>
        <v>8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0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0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0.45" customHeight="1" thickBot="1" x14ac:dyDescent="0.25">
      <c r="B48" s="30"/>
      <c r="C48" s="339"/>
      <c r="D48" s="37"/>
      <c r="E48" s="195"/>
      <c r="F48" s="195"/>
      <c r="G48" s="194"/>
      <c r="H48" s="359"/>
      <c r="I48" s="391"/>
      <c r="J48" s="391"/>
      <c r="K48" s="391"/>
      <c r="L48" s="33" t="s">
        <v>122</v>
      </c>
      <c r="M48" s="55" t="s">
        <v>357</v>
      </c>
      <c r="N48" s="33" t="s">
        <v>121</v>
      </c>
      <c r="O48" s="55" t="s">
        <v>130</v>
      </c>
      <c r="P48" s="33" t="s">
        <v>120</v>
      </c>
      <c r="Q48" s="55"/>
      <c r="R48" s="33" t="s">
        <v>119</v>
      </c>
      <c r="S48" s="55"/>
      <c r="T48" s="33" t="s">
        <v>118</v>
      </c>
      <c r="U48" s="55"/>
      <c r="V48" s="33" t="s">
        <v>117</v>
      </c>
      <c r="W48" s="55"/>
      <c r="X48" s="33" t="s">
        <v>116</v>
      </c>
      <c r="Y48" s="55"/>
      <c r="Z48" s="33" t="s">
        <v>115</v>
      </c>
      <c r="AA48" s="55"/>
      <c r="AB48" s="193"/>
      <c r="AC48" s="55"/>
      <c r="AD48" s="193"/>
      <c r="AE48" s="22"/>
      <c r="AF48" s="422"/>
      <c r="AG48" s="422"/>
      <c r="AH48" s="21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0.45" customHeight="1" x14ac:dyDescent="0.2">
      <c r="B49" s="30"/>
      <c r="C49" s="340"/>
      <c r="D49" s="29"/>
      <c r="E49" s="192"/>
      <c r="F49" s="192"/>
      <c r="G49" s="191"/>
      <c r="H49" s="360"/>
      <c r="I49" s="392"/>
      <c r="J49" s="392"/>
      <c r="K49" s="392"/>
      <c r="L49" s="25" t="s">
        <v>114</v>
      </c>
      <c r="M49" s="114" t="s">
        <v>354</v>
      </c>
      <c r="N49" s="25" t="s">
        <v>112</v>
      </c>
      <c r="O49" s="114" t="s">
        <v>132</v>
      </c>
      <c r="P49" s="25" t="s">
        <v>111</v>
      </c>
      <c r="Q49" s="114"/>
      <c r="R49" s="25" t="s">
        <v>110</v>
      </c>
      <c r="S49" s="114"/>
      <c r="T49" s="25" t="s">
        <v>109</v>
      </c>
      <c r="U49" s="114"/>
      <c r="V49" s="25" t="s">
        <v>108</v>
      </c>
      <c r="W49" s="114"/>
      <c r="X49" s="25" t="s">
        <v>107</v>
      </c>
      <c r="Y49" s="114"/>
      <c r="Z49" s="25" t="s">
        <v>106</v>
      </c>
      <c r="AA49" s="114"/>
      <c r="AB49" s="190"/>
      <c r="AC49" s="114"/>
      <c r="AD49" s="190"/>
      <c r="AE49" s="22"/>
      <c r="AF49" s="422"/>
      <c r="AG49" s="422"/>
      <c r="AH49" s="21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1" customHeight="1" thickBot="1" x14ac:dyDescent="0.25">
      <c r="B50" s="30"/>
      <c r="C50" s="355"/>
      <c r="D50" s="54"/>
      <c r="E50" s="200"/>
      <c r="F50" s="200"/>
      <c r="G50" s="199"/>
      <c r="H50" s="361"/>
      <c r="I50" s="393"/>
      <c r="J50" s="393"/>
      <c r="K50" s="393"/>
      <c r="L50" s="50" t="s">
        <v>105</v>
      </c>
      <c r="M50" s="51" t="s">
        <v>347</v>
      </c>
      <c r="N50" s="50" t="s">
        <v>104</v>
      </c>
      <c r="O50" s="51" t="s">
        <v>130</v>
      </c>
      <c r="P50" s="50" t="s">
        <v>103</v>
      </c>
      <c r="Q50" s="51"/>
      <c r="R50" s="50" t="s">
        <v>102</v>
      </c>
      <c r="S50" s="51"/>
      <c r="T50" s="50">
        <v>20</v>
      </c>
      <c r="U50" s="51"/>
      <c r="V50" s="50" t="s">
        <v>101</v>
      </c>
      <c r="W50" s="51"/>
      <c r="X50" s="50" t="s">
        <v>100</v>
      </c>
      <c r="Y50" s="51"/>
      <c r="Z50" s="50" t="s">
        <v>99</v>
      </c>
      <c r="AA50" s="51"/>
      <c r="AB50" s="187"/>
      <c r="AC50" s="51"/>
      <c r="AD50" s="187"/>
      <c r="AE50" s="48"/>
      <c r="AF50" s="424"/>
      <c r="AG50" s="424"/>
      <c r="AH50" s="47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0.45" customHeight="1" x14ac:dyDescent="0.2">
      <c r="B51" s="30"/>
      <c r="C51" s="338">
        <v>3</v>
      </c>
      <c r="D51" s="46"/>
      <c r="E51" s="198"/>
      <c r="F51" s="198"/>
      <c r="G51" s="197"/>
      <c r="H51" s="358"/>
      <c r="I51" s="390">
        <v>40</v>
      </c>
      <c r="J51" s="390">
        <v>15</v>
      </c>
      <c r="K51" s="390">
        <v>6</v>
      </c>
      <c r="L51" s="42" t="s">
        <v>131</v>
      </c>
      <c r="M51" s="43" t="s">
        <v>352</v>
      </c>
      <c r="N51" s="42" t="s">
        <v>129</v>
      </c>
      <c r="O51" s="43" t="s">
        <v>179</v>
      </c>
      <c r="P51" s="42" t="s">
        <v>128</v>
      </c>
      <c r="Q51" s="43" t="s">
        <v>132</v>
      </c>
      <c r="R51" s="42" t="s">
        <v>127</v>
      </c>
      <c r="S51" s="43"/>
      <c r="T51" s="42" t="s">
        <v>126</v>
      </c>
      <c r="U51" s="43"/>
      <c r="V51" s="42" t="s">
        <v>125</v>
      </c>
      <c r="W51" s="43"/>
      <c r="X51" s="42" t="s">
        <v>124</v>
      </c>
      <c r="Y51" s="43"/>
      <c r="Z51" s="42" t="s">
        <v>123</v>
      </c>
      <c r="AA51" s="43"/>
      <c r="AB51" s="196"/>
      <c r="AC51" s="43"/>
      <c r="AD51" s="196" t="s">
        <v>130</v>
      </c>
      <c r="AE51" s="39"/>
      <c r="AF51" s="421"/>
      <c r="AG51" s="421"/>
      <c r="AH51" s="38"/>
      <c r="AI51" s="9"/>
      <c r="AJ51" s="349">
        <f>SUMPRODUCT(LEN($M51:$AA54)-LEN(SUBSTITUTE($M51:$AA54,"A", "")))</f>
        <v>11</v>
      </c>
      <c r="AK51" s="352">
        <f>SUMPRODUCT(LEN($AD51:$AD54)-LEN(SUBSTITUTE($AD51:$AD54,"A", "")))</f>
        <v>0</v>
      </c>
      <c r="AL51" s="335">
        <f>SUMPRODUCT(LEN($AC51:$AC54)-LEN(SUBSTITUTE($AC51:$AC54,"A", "")))</f>
        <v>0</v>
      </c>
      <c r="AM51" s="349">
        <f>SUMPRODUCT(LEN($M51:$AA54)-LEN(SUBSTITUTE($M51:$AA54,"S", "")))</f>
        <v>8</v>
      </c>
      <c r="AN51" s="352">
        <f>SUMPRODUCT(LEN($AD51:$AD54)-LEN(SUBSTITUTE($AD51:$AD54,"S", "")))</f>
        <v>1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0</v>
      </c>
      <c r="AT51" s="352">
        <f>SUMPRODUCT(LEN($AD51:$AD54)-LEN(SUBSTITUTE($AD51:$AD54,"G", "")))</f>
        <v>0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0.45" customHeight="1" thickBot="1" x14ac:dyDescent="0.25">
      <c r="B52" s="30"/>
      <c r="C52" s="339"/>
      <c r="D52" s="37"/>
      <c r="E52" s="195"/>
      <c r="F52" s="195"/>
      <c r="G52" s="194"/>
      <c r="H52" s="359"/>
      <c r="I52" s="391"/>
      <c r="J52" s="391"/>
      <c r="K52" s="391"/>
      <c r="L52" s="33" t="s">
        <v>122</v>
      </c>
      <c r="M52" s="55" t="s">
        <v>348</v>
      </c>
      <c r="N52" s="33" t="s">
        <v>121</v>
      </c>
      <c r="O52" s="55" t="s">
        <v>354</v>
      </c>
      <c r="P52" s="33" t="s">
        <v>120</v>
      </c>
      <c r="Q52" s="55"/>
      <c r="R52" s="33" t="s">
        <v>119</v>
      </c>
      <c r="S52" s="55"/>
      <c r="T52" s="33" t="s">
        <v>118</v>
      </c>
      <c r="U52" s="55"/>
      <c r="V52" s="33" t="s">
        <v>117</v>
      </c>
      <c r="W52" s="55"/>
      <c r="X52" s="33" t="s">
        <v>116</v>
      </c>
      <c r="Y52" s="55"/>
      <c r="Z52" s="33" t="s">
        <v>115</v>
      </c>
      <c r="AA52" s="55"/>
      <c r="AB52" s="193"/>
      <c r="AC52" s="55"/>
      <c r="AD52" s="193"/>
      <c r="AE52" s="22"/>
      <c r="AF52" s="422"/>
      <c r="AG52" s="422"/>
      <c r="AH52" s="21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0.45" customHeight="1" x14ac:dyDescent="0.2">
      <c r="B53" s="30"/>
      <c r="C53" s="340"/>
      <c r="D53" s="29"/>
      <c r="E53" s="192"/>
      <c r="F53" s="192"/>
      <c r="G53" s="191"/>
      <c r="H53" s="360"/>
      <c r="I53" s="392"/>
      <c r="J53" s="392"/>
      <c r="K53" s="392"/>
      <c r="L53" s="25" t="s">
        <v>114</v>
      </c>
      <c r="M53" s="114" t="s">
        <v>359</v>
      </c>
      <c r="N53" s="25" t="s">
        <v>112</v>
      </c>
      <c r="O53" s="114" t="s">
        <v>347</v>
      </c>
      <c r="P53" s="25" t="s">
        <v>111</v>
      </c>
      <c r="Q53" s="114"/>
      <c r="R53" s="25" t="s">
        <v>110</v>
      </c>
      <c r="S53" s="114"/>
      <c r="T53" s="25" t="s">
        <v>109</v>
      </c>
      <c r="U53" s="114"/>
      <c r="V53" s="25" t="s">
        <v>108</v>
      </c>
      <c r="W53" s="114"/>
      <c r="X53" s="25" t="s">
        <v>107</v>
      </c>
      <c r="Y53" s="114"/>
      <c r="Z53" s="25" t="s">
        <v>106</v>
      </c>
      <c r="AA53" s="114"/>
      <c r="AB53" s="190"/>
      <c r="AC53" s="114"/>
      <c r="AD53" s="190"/>
      <c r="AE53" s="22"/>
      <c r="AF53" s="422"/>
      <c r="AG53" s="422"/>
      <c r="AH53" s="21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1" customHeight="1" thickBot="1" x14ac:dyDescent="0.25">
      <c r="B54" s="20"/>
      <c r="C54" s="341"/>
      <c r="D54" s="19"/>
      <c r="E54" s="189"/>
      <c r="F54" s="189"/>
      <c r="G54" s="188"/>
      <c r="H54" s="361"/>
      <c r="I54" s="394"/>
      <c r="J54" s="394"/>
      <c r="K54" s="394"/>
      <c r="L54" s="15" t="s">
        <v>105</v>
      </c>
      <c r="M54" s="16" t="s">
        <v>347</v>
      </c>
      <c r="N54" s="15" t="s">
        <v>104</v>
      </c>
      <c r="O54" s="16" t="s">
        <v>130</v>
      </c>
      <c r="P54" s="15" t="s">
        <v>103</v>
      </c>
      <c r="Q54" s="16"/>
      <c r="R54" s="15" t="s">
        <v>102</v>
      </c>
      <c r="S54" s="16"/>
      <c r="T54" s="15">
        <v>20</v>
      </c>
      <c r="U54" s="16"/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187"/>
      <c r="AC54" s="16"/>
      <c r="AD54" s="186"/>
      <c r="AE54" s="11"/>
      <c r="AF54" s="423"/>
      <c r="AG54" s="423"/>
      <c r="AH54" s="10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107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174</v>
      </c>
      <c r="E56" s="425">
        <v>2626.36</v>
      </c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03"/>
      <c r="AI56" s="86" t="s">
        <v>137</v>
      </c>
      <c r="AJ56" s="85">
        <f t="shared" ref="AJ56:BB56" si="6">SUM(AJ58:AJ69)</f>
        <v>11</v>
      </c>
      <c r="AK56" s="84">
        <f t="shared" si="6"/>
        <v>0</v>
      </c>
      <c r="AL56" s="83">
        <f t="shared" si="6"/>
        <v>0</v>
      </c>
      <c r="AM56" s="85">
        <f t="shared" si="6"/>
        <v>26</v>
      </c>
      <c r="AN56" s="84">
        <f t="shared" si="6"/>
        <v>2</v>
      </c>
      <c r="AO56" s="83">
        <f t="shared" si="6"/>
        <v>0</v>
      </c>
      <c r="AP56" s="85">
        <f t="shared" si="6"/>
        <v>0</v>
      </c>
      <c r="AQ56" s="84">
        <f t="shared" si="6"/>
        <v>0</v>
      </c>
      <c r="AR56" s="83">
        <f t="shared" si="6"/>
        <v>0</v>
      </c>
      <c r="AS56" s="85">
        <f t="shared" si="6"/>
        <v>0</v>
      </c>
      <c r="AT56" s="84">
        <f t="shared" si="6"/>
        <v>0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0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3.6666666666666665</v>
      </c>
      <c r="BG56" s="5">
        <f>SUM(AM56:AO56,AY56)/$BG$5</f>
        <v>9.3333333333333339</v>
      </c>
      <c r="BH56" s="5">
        <f>SUM(AP56:AR56,AZ56)/$BG$5</f>
        <v>0</v>
      </c>
      <c r="BI56" s="5">
        <f>SUM(AS56:AU56,BA56)/$BG$5</f>
        <v>0</v>
      </c>
      <c r="BJ56" s="5">
        <f>SUM(AV56:AX56,BB56)/$BG$5</f>
        <v>0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03"/>
      <c r="AI57" s="202" t="s">
        <v>135</v>
      </c>
      <c r="AJ57" s="201">
        <f t="shared" ref="AJ57:BB57" si="7">AJ56/3</f>
        <v>3.6666666666666665</v>
      </c>
      <c r="AK57" s="64">
        <f t="shared" si="7"/>
        <v>0</v>
      </c>
      <c r="AL57" s="63">
        <f t="shared" si="7"/>
        <v>0</v>
      </c>
      <c r="AM57" s="65">
        <f t="shared" si="7"/>
        <v>8.6666666666666661</v>
      </c>
      <c r="AN57" s="64">
        <f t="shared" si="7"/>
        <v>0.66666666666666663</v>
      </c>
      <c r="AO57" s="63">
        <f t="shared" si="7"/>
        <v>0</v>
      </c>
      <c r="AP57" s="65">
        <f t="shared" si="7"/>
        <v>0</v>
      </c>
      <c r="AQ57" s="64">
        <f t="shared" si="7"/>
        <v>0</v>
      </c>
      <c r="AR57" s="63">
        <f t="shared" si="7"/>
        <v>0</v>
      </c>
      <c r="AS57" s="65">
        <f t="shared" si="7"/>
        <v>0</v>
      </c>
      <c r="AT57" s="64">
        <f t="shared" si="7"/>
        <v>0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0.45" customHeight="1" x14ac:dyDescent="0.2">
      <c r="B58" s="30"/>
      <c r="C58" s="338">
        <v>1</v>
      </c>
      <c r="D58" s="46"/>
      <c r="E58" s="198"/>
      <c r="F58" s="198"/>
      <c r="G58" s="197"/>
      <c r="H58" s="358" t="s">
        <v>183</v>
      </c>
      <c r="I58" s="390">
        <v>36</v>
      </c>
      <c r="J58" s="390">
        <v>14</v>
      </c>
      <c r="K58" s="390">
        <v>5</v>
      </c>
      <c r="L58" s="42" t="s">
        <v>131</v>
      </c>
      <c r="M58" s="43" t="s">
        <v>347</v>
      </c>
      <c r="N58" s="42" t="s">
        <v>129</v>
      </c>
      <c r="O58" s="43" t="s">
        <v>349</v>
      </c>
      <c r="P58" s="42" t="s">
        <v>128</v>
      </c>
      <c r="Q58" s="43" t="s">
        <v>130</v>
      </c>
      <c r="R58" s="42" t="s">
        <v>127</v>
      </c>
      <c r="S58" s="43"/>
      <c r="T58" s="42" t="s">
        <v>126</v>
      </c>
      <c r="U58" s="43"/>
      <c r="V58" s="42" t="s">
        <v>125</v>
      </c>
      <c r="W58" s="43"/>
      <c r="X58" s="42" t="s">
        <v>124</v>
      </c>
      <c r="Y58" s="43"/>
      <c r="Z58" s="42" t="s">
        <v>123</v>
      </c>
      <c r="AA58" s="43"/>
      <c r="AB58" s="196"/>
      <c r="AC58" s="43"/>
      <c r="AD58" s="196" t="s">
        <v>354</v>
      </c>
      <c r="AE58" s="58"/>
      <c r="AF58" s="421"/>
      <c r="AG58" s="421"/>
      <c r="AH58" s="38"/>
      <c r="AI58" s="9"/>
      <c r="AJ58" s="349">
        <f>SUMPRODUCT(LEN($M58:$AA61)-LEN(SUBSTITUTE($M58:$AA61,"A", "")))</f>
        <v>6</v>
      </c>
      <c r="AK58" s="352">
        <f>SUMPRODUCT(LEN($AD58:$AD61)-LEN(SUBSTITUTE($AD58:$AD61,"A", "")))</f>
        <v>0</v>
      </c>
      <c r="AL58" s="335">
        <f>SUMPRODUCT(LEN($AC58:$AC61)-LEN(SUBSTITUTE($AC58:$AC61,"A", "")))</f>
        <v>0</v>
      </c>
      <c r="AM58" s="349">
        <f>SUMPRODUCT(LEN($M58:$AA61)-LEN(SUBSTITUTE($M58:$AA61,"S", "")))</f>
        <v>11</v>
      </c>
      <c r="AN58" s="352">
        <f>SUMPRODUCT(LEN($AD58:$AD61)-LEN(SUBSTITUTE($AD58:$AD61,"S", "")))</f>
        <v>2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0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0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0.45" customHeight="1" thickBot="1" x14ac:dyDescent="0.25">
      <c r="B59" s="30"/>
      <c r="C59" s="339"/>
      <c r="D59" s="37"/>
      <c r="E59" s="195"/>
      <c r="F59" s="195"/>
      <c r="G59" s="194"/>
      <c r="H59" s="359"/>
      <c r="I59" s="391"/>
      <c r="J59" s="391"/>
      <c r="K59" s="391"/>
      <c r="L59" s="33" t="s">
        <v>122</v>
      </c>
      <c r="M59" s="55" t="s">
        <v>354</v>
      </c>
      <c r="N59" s="33" t="s">
        <v>121</v>
      </c>
      <c r="O59" s="55" t="s">
        <v>354</v>
      </c>
      <c r="P59" s="33" t="s">
        <v>120</v>
      </c>
      <c r="Q59" s="55"/>
      <c r="R59" s="33" t="s">
        <v>119</v>
      </c>
      <c r="S59" s="55"/>
      <c r="T59" s="33" t="s">
        <v>118</v>
      </c>
      <c r="U59" s="55"/>
      <c r="V59" s="33" t="s">
        <v>117</v>
      </c>
      <c r="W59" s="55"/>
      <c r="X59" s="33" t="s">
        <v>116</v>
      </c>
      <c r="Y59" s="55"/>
      <c r="Z59" s="33" t="s">
        <v>115</v>
      </c>
      <c r="AA59" s="55"/>
      <c r="AB59" s="193"/>
      <c r="AC59" s="55"/>
      <c r="AD59" s="193"/>
      <c r="AE59" s="57"/>
      <c r="AF59" s="422"/>
      <c r="AG59" s="422"/>
      <c r="AH59" s="21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0.45" customHeight="1" x14ac:dyDescent="0.2">
      <c r="B60" s="30"/>
      <c r="C60" s="340"/>
      <c r="D60" s="29"/>
      <c r="E60" s="192"/>
      <c r="F60" s="192"/>
      <c r="G60" s="191"/>
      <c r="H60" s="360"/>
      <c r="I60" s="392"/>
      <c r="J60" s="392"/>
      <c r="K60" s="392"/>
      <c r="L60" s="25" t="s">
        <v>114</v>
      </c>
      <c r="M60" s="114" t="s">
        <v>347</v>
      </c>
      <c r="N60" s="25" t="s">
        <v>112</v>
      </c>
      <c r="O60" s="114" t="s">
        <v>179</v>
      </c>
      <c r="P60" s="25" t="s">
        <v>111</v>
      </c>
      <c r="Q60" s="114"/>
      <c r="R60" s="25" t="s">
        <v>110</v>
      </c>
      <c r="S60" s="114"/>
      <c r="T60" s="25" t="s">
        <v>109</v>
      </c>
      <c r="U60" s="114"/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190"/>
      <c r="AC60" s="114"/>
      <c r="AD60" s="190"/>
      <c r="AE60" s="57"/>
      <c r="AF60" s="422"/>
      <c r="AG60" s="422"/>
      <c r="AH60" s="21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1" customHeight="1" thickBot="1" x14ac:dyDescent="0.25">
      <c r="B61" s="30"/>
      <c r="C61" s="355"/>
      <c r="D61" s="54"/>
      <c r="E61" s="200"/>
      <c r="F61" s="200"/>
      <c r="G61" s="199"/>
      <c r="H61" s="361"/>
      <c r="I61" s="393"/>
      <c r="J61" s="393"/>
      <c r="K61" s="393"/>
      <c r="L61" s="50" t="s">
        <v>105</v>
      </c>
      <c r="M61" s="51" t="s">
        <v>347</v>
      </c>
      <c r="N61" s="50" t="s">
        <v>104</v>
      </c>
      <c r="O61" s="51" t="s">
        <v>132</v>
      </c>
      <c r="P61" s="50" t="s">
        <v>103</v>
      </c>
      <c r="Q61" s="51"/>
      <c r="R61" s="50" t="s">
        <v>102</v>
      </c>
      <c r="S61" s="51"/>
      <c r="T61" s="50">
        <v>20</v>
      </c>
      <c r="U61" s="51"/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187"/>
      <c r="AC61" s="51"/>
      <c r="AD61" s="187"/>
      <c r="AE61" s="56"/>
      <c r="AF61" s="424"/>
      <c r="AG61" s="424"/>
      <c r="AH61" s="47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0.45" customHeight="1" x14ac:dyDescent="0.2">
      <c r="B62" s="30"/>
      <c r="C62" s="338">
        <v>2</v>
      </c>
      <c r="D62" s="46"/>
      <c r="E62" s="198"/>
      <c r="F62" s="198"/>
      <c r="G62" s="197"/>
      <c r="H62" s="358"/>
      <c r="I62" s="390">
        <v>32</v>
      </c>
      <c r="J62" s="390">
        <v>14</v>
      </c>
      <c r="K62" s="390">
        <v>7</v>
      </c>
      <c r="L62" s="42" t="s">
        <v>131</v>
      </c>
      <c r="M62" s="43" t="s">
        <v>349</v>
      </c>
      <c r="N62" s="42" t="s">
        <v>129</v>
      </c>
      <c r="O62" s="43" t="s">
        <v>130</v>
      </c>
      <c r="P62" s="42" t="s">
        <v>128</v>
      </c>
      <c r="Q62" s="43"/>
      <c r="R62" s="42" t="s">
        <v>127</v>
      </c>
      <c r="S62" s="43"/>
      <c r="T62" s="42" t="s">
        <v>126</v>
      </c>
      <c r="U62" s="43"/>
      <c r="V62" s="42" t="s">
        <v>125</v>
      </c>
      <c r="W62" s="43"/>
      <c r="X62" s="42" t="s">
        <v>124</v>
      </c>
      <c r="Y62" s="43"/>
      <c r="Z62" s="42" t="s">
        <v>123</v>
      </c>
      <c r="AA62" s="43"/>
      <c r="AB62" s="196"/>
      <c r="AC62" s="43"/>
      <c r="AD62" s="196"/>
      <c r="AE62" s="39"/>
      <c r="AF62" s="421"/>
      <c r="AG62" s="421"/>
      <c r="AH62" s="38"/>
      <c r="AI62" s="9"/>
      <c r="AJ62" s="349">
        <f>SUMPRODUCT(LEN($M62:$AA65)-LEN(SUBSTITUTE($M62:$AA65,"A", "")))</f>
        <v>2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9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0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0.45" customHeight="1" thickBot="1" x14ac:dyDescent="0.25">
      <c r="B63" s="30"/>
      <c r="C63" s="339"/>
      <c r="D63" s="37"/>
      <c r="E63" s="195"/>
      <c r="F63" s="195"/>
      <c r="G63" s="194"/>
      <c r="H63" s="359"/>
      <c r="I63" s="391"/>
      <c r="J63" s="391"/>
      <c r="K63" s="391"/>
      <c r="L63" s="33" t="s">
        <v>122</v>
      </c>
      <c r="M63" s="55" t="s">
        <v>130</v>
      </c>
      <c r="N63" s="33" t="s">
        <v>121</v>
      </c>
      <c r="O63" s="55" t="s">
        <v>130</v>
      </c>
      <c r="P63" s="33" t="s">
        <v>120</v>
      </c>
      <c r="Q63" s="55"/>
      <c r="R63" s="33" t="s">
        <v>119</v>
      </c>
      <c r="S63" s="55"/>
      <c r="T63" s="33" t="s">
        <v>118</v>
      </c>
      <c r="U63" s="55"/>
      <c r="V63" s="33" t="s">
        <v>117</v>
      </c>
      <c r="W63" s="55"/>
      <c r="X63" s="33" t="s">
        <v>116</v>
      </c>
      <c r="Y63" s="55"/>
      <c r="Z63" s="33" t="s">
        <v>115</v>
      </c>
      <c r="AA63" s="55"/>
      <c r="AB63" s="193"/>
      <c r="AC63" s="55"/>
      <c r="AD63" s="193"/>
      <c r="AE63" s="22"/>
      <c r="AF63" s="422"/>
      <c r="AG63" s="422"/>
      <c r="AH63" s="21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0.45" customHeight="1" x14ac:dyDescent="0.2">
      <c r="B64" s="30"/>
      <c r="C64" s="340"/>
      <c r="D64" s="29"/>
      <c r="E64" s="192"/>
      <c r="F64" s="192"/>
      <c r="G64" s="191"/>
      <c r="H64" s="360"/>
      <c r="I64" s="392"/>
      <c r="J64" s="392"/>
      <c r="K64" s="392"/>
      <c r="L64" s="25" t="s">
        <v>114</v>
      </c>
      <c r="M64" s="114" t="s">
        <v>354</v>
      </c>
      <c r="N64" s="25" t="s">
        <v>112</v>
      </c>
      <c r="O64" s="114" t="s">
        <v>132</v>
      </c>
      <c r="P64" s="25" t="s">
        <v>111</v>
      </c>
      <c r="Q64" s="114"/>
      <c r="R64" s="25" t="s">
        <v>110</v>
      </c>
      <c r="S64" s="114"/>
      <c r="T64" s="25" t="s">
        <v>109</v>
      </c>
      <c r="U64" s="114"/>
      <c r="V64" s="25" t="s">
        <v>108</v>
      </c>
      <c r="W64" s="114"/>
      <c r="X64" s="25" t="s">
        <v>107</v>
      </c>
      <c r="Y64" s="114"/>
      <c r="Z64" s="25" t="s">
        <v>106</v>
      </c>
      <c r="AA64" s="114"/>
      <c r="AB64" s="190"/>
      <c r="AC64" s="114"/>
      <c r="AD64" s="190"/>
      <c r="AE64" s="22"/>
      <c r="AF64" s="422"/>
      <c r="AG64" s="422"/>
      <c r="AH64" s="21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1" customHeight="1" thickBot="1" x14ac:dyDescent="0.25">
      <c r="B65" s="30"/>
      <c r="C65" s="355"/>
      <c r="D65" s="54"/>
      <c r="E65" s="200"/>
      <c r="F65" s="200"/>
      <c r="G65" s="199"/>
      <c r="H65" s="361"/>
      <c r="I65" s="393"/>
      <c r="J65" s="393"/>
      <c r="K65" s="393"/>
      <c r="L65" s="50" t="s">
        <v>105</v>
      </c>
      <c r="M65" s="51" t="s">
        <v>351</v>
      </c>
      <c r="N65" s="50" t="s">
        <v>104</v>
      </c>
      <c r="O65" s="51"/>
      <c r="P65" s="50" t="s">
        <v>103</v>
      </c>
      <c r="Q65" s="51"/>
      <c r="R65" s="50" t="s">
        <v>102</v>
      </c>
      <c r="S65" s="51"/>
      <c r="T65" s="50">
        <v>20</v>
      </c>
      <c r="U65" s="51"/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187"/>
      <c r="AC65" s="51"/>
      <c r="AD65" s="187"/>
      <c r="AE65" s="48"/>
      <c r="AF65" s="424"/>
      <c r="AG65" s="424"/>
      <c r="AH65" s="47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0.45" customHeight="1" x14ac:dyDescent="0.2">
      <c r="B66" s="30"/>
      <c r="C66" s="338">
        <v>3</v>
      </c>
      <c r="D66" s="46"/>
      <c r="E66" s="198"/>
      <c r="F66" s="198"/>
      <c r="G66" s="197"/>
      <c r="H66" s="358"/>
      <c r="I66" s="390">
        <v>40</v>
      </c>
      <c r="J66" s="390">
        <v>14</v>
      </c>
      <c r="K66" s="390">
        <v>8</v>
      </c>
      <c r="L66" s="42" t="s">
        <v>131</v>
      </c>
      <c r="M66" s="43" t="s">
        <v>179</v>
      </c>
      <c r="N66" s="42" t="s">
        <v>129</v>
      </c>
      <c r="O66" s="43" t="s">
        <v>130</v>
      </c>
      <c r="P66" s="42" t="s">
        <v>128</v>
      </c>
      <c r="Q66" s="43"/>
      <c r="R66" s="42" t="s">
        <v>127</v>
      </c>
      <c r="S66" s="43"/>
      <c r="T66" s="42" t="s">
        <v>126</v>
      </c>
      <c r="U66" s="43"/>
      <c r="V66" s="42" t="s">
        <v>125</v>
      </c>
      <c r="W66" s="43"/>
      <c r="X66" s="42" t="s">
        <v>124</v>
      </c>
      <c r="Y66" s="43"/>
      <c r="Z66" s="42" t="s">
        <v>123</v>
      </c>
      <c r="AA66" s="43"/>
      <c r="AB66" s="196"/>
      <c r="AC66" s="43"/>
      <c r="AD66" s="196"/>
      <c r="AE66" s="39"/>
      <c r="AF66" s="421"/>
      <c r="AG66" s="421"/>
      <c r="AH66" s="38"/>
      <c r="AI66" s="9"/>
      <c r="AJ66" s="349">
        <f>SUMPRODUCT(LEN($M66:$AA69)-LEN(SUBSTITUTE($M66:$AA69,"A", "")))</f>
        <v>3</v>
      </c>
      <c r="AK66" s="352">
        <f>SUMPRODUCT(LEN($AD66:$AD69)-LEN(SUBSTITUTE($AD66:$AD69,"A", "")))</f>
        <v>0</v>
      </c>
      <c r="AL66" s="335">
        <f>SUMPRODUCT(LEN($AC66:$AC69)-LEN(SUBSTITUTE($AC66:$AC69,"A", "")))</f>
        <v>0</v>
      </c>
      <c r="AM66" s="349">
        <f>SUMPRODUCT(LEN($M66:$AA69)-LEN(SUBSTITUTE($M66:$AA69,"S", "")))</f>
        <v>6</v>
      </c>
      <c r="AN66" s="352">
        <f>SUMPRODUCT(LEN($AD66:$AD69)-LEN(SUBSTITUTE($AD66:$AD69,"S", "")))</f>
        <v>0</v>
      </c>
      <c r="AO66" s="335">
        <f>SUMPRODUCT(LEN($AC66:$AC69)-LEN(SUBSTITUTE($AC66:$AC69,"S", "")))</f>
        <v>0</v>
      </c>
      <c r="AP66" s="349">
        <f>SUMPRODUCT(LEN($M66:$AA69)-LEN(SUBSTITUTE($M66:$AA69,"F", "")))</f>
        <v>0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0</v>
      </c>
      <c r="AT66" s="352">
        <f>SUMPRODUCT(LEN($AD66:$AD69)-LEN(SUBSTITUTE($AD66:$AD69,"G", "")))</f>
        <v>0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0.45" customHeight="1" thickBot="1" x14ac:dyDescent="0.25">
      <c r="B67" s="30"/>
      <c r="C67" s="339"/>
      <c r="D67" s="37"/>
      <c r="E67" s="195"/>
      <c r="F67" s="195"/>
      <c r="G67" s="194"/>
      <c r="H67" s="359"/>
      <c r="I67" s="391"/>
      <c r="J67" s="391"/>
      <c r="K67" s="391"/>
      <c r="L67" s="33" t="s">
        <v>122</v>
      </c>
      <c r="M67" s="55" t="s">
        <v>351</v>
      </c>
      <c r="N67" s="33" t="s">
        <v>121</v>
      </c>
      <c r="O67" s="55" t="s">
        <v>130</v>
      </c>
      <c r="P67" s="33" t="s">
        <v>120</v>
      </c>
      <c r="Q67" s="55"/>
      <c r="R67" s="33" t="s">
        <v>119</v>
      </c>
      <c r="S67" s="55"/>
      <c r="T67" s="33" t="s">
        <v>118</v>
      </c>
      <c r="U67" s="55"/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193"/>
      <c r="AC67" s="55"/>
      <c r="AD67" s="193"/>
      <c r="AE67" s="22"/>
      <c r="AF67" s="422"/>
      <c r="AG67" s="422"/>
      <c r="AH67" s="21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0.45" customHeight="1" x14ac:dyDescent="0.2">
      <c r="B68" s="30"/>
      <c r="C68" s="340"/>
      <c r="D68" s="29"/>
      <c r="E68" s="192"/>
      <c r="F68" s="192"/>
      <c r="G68" s="191"/>
      <c r="H68" s="360"/>
      <c r="I68" s="392"/>
      <c r="J68" s="392"/>
      <c r="K68" s="392"/>
      <c r="L68" s="25" t="s">
        <v>114</v>
      </c>
      <c r="M68" s="114" t="s">
        <v>354</v>
      </c>
      <c r="N68" s="25" t="s">
        <v>112</v>
      </c>
      <c r="O68" s="114"/>
      <c r="P68" s="25" t="s">
        <v>111</v>
      </c>
      <c r="Q68" s="114"/>
      <c r="R68" s="25" t="s">
        <v>110</v>
      </c>
      <c r="S68" s="114"/>
      <c r="T68" s="25" t="s">
        <v>109</v>
      </c>
      <c r="U68" s="114"/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190"/>
      <c r="AC68" s="114"/>
      <c r="AD68" s="190"/>
      <c r="AE68" s="22"/>
      <c r="AF68" s="422"/>
      <c r="AG68" s="422"/>
      <c r="AH68" s="21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1" customHeight="1" thickBot="1" x14ac:dyDescent="0.25">
      <c r="B69" s="20"/>
      <c r="C69" s="341"/>
      <c r="D69" s="19"/>
      <c r="E69" s="189"/>
      <c r="F69" s="189"/>
      <c r="G69" s="188"/>
      <c r="H69" s="361"/>
      <c r="I69" s="394"/>
      <c r="J69" s="394"/>
      <c r="K69" s="394"/>
      <c r="L69" s="15" t="s">
        <v>105</v>
      </c>
      <c r="M69" s="16" t="s">
        <v>130</v>
      </c>
      <c r="N69" s="15" t="s">
        <v>104</v>
      </c>
      <c r="O69" s="16"/>
      <c r="P69" s="15" t="s">
        <v>103</v>
      </c>
      <c r="Q69" s="16"/>
      <c r="R69" s="15" t="s">
        <v>102</v>
      </c>
      <c r="S69" s="16"/>
      <c r="T69" s="15">
        <v>20</v>
      </c>
      <c r="U69" s="16"/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187"/>
      <c r="AC69" s="16"/>
      <c r="AD69" s="186"/>
      <c r="AE69" s="11"/>
      <c r="AF69" s="423"/>
      <c r="AG69" s="423"/>
      <c r="AH69" s="10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107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174</v>
      </c>
      <c r="E71" s="425">
        <v>3144.04</v>
      </c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03"/>
      <c r="AI71" s="86" t="s">
        <v>137</v>
      </c>
      <c r="AJ71" s="85">
        <f t="shared" ref="AJ71:BB71" si="8">SUM(AJ73:AJ84)</f>
        <v>25</v>
      </c>
      <c r="AK71" s="84">
        <f t="shared" si="8"/>
        <v>1</v>
      </c>
      <c r="AL71" s="83">
        <f t="shared" si="8"/>
        <v>0</v>
      </c>
      <c r="AM71" s="85">
        <f t="shared" si="8"/>
        <v>16</v>
      </c>
      <c r="AN71" s="84">
        <f t="shared" si="8"/>
        <v>0</v>
      </c>
      <c r="AO71" s="83">
        <f t="shared" si="8"/>
        <v>0</v>
      </c>
      <c r="AP71" s="85">
        <f t="shared" si="8"/>
        <v>0</v>
      </c>
      <c r="AQ71" s="84">
        <f t="shared" si="8"/>
        <v>0</v>
      </c>
      <c r="AR71" s="83">
        <f t="shared" si="8"/>
        <v>0</v>
      </c>
      <c r="AS71" s="85">
        <f t="shared" si="8"/>
        <v>0</v>
      </c>
      <c r="AT71" s="84">
        <f t="shared" si="8"/>
        <v>0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0</v>
      </c>
      <c r="BB71" s="80">
        <f t="shared" si="8"/>
        <v>0</v>
      </c>
      <c r="BC71" s="79" t="s">
        <v>136</v>
      </c>
      <c r="BF71" s="5">
        <f>SUM(AJ71:AL71)/$BG$5</f>
        <v>8.6666666666666661</v>
      </c>
      <c r="BG71" s="5">
        <f>SUM(AM71:AO71,AY71)/$BG$5</f>
        <v>5.333333333333333</v>
      </c>
      <c r="BH71" s="5">
        <f>SUM(AP71:AR71,AZ71)/$BG$5</f>
        <v>0</v>
      </c>
      <c r="BI71" s="5">
        <f>SUM(AS71:AU71,BA71)/$BG$5</f>
        <v>0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03"/>
      <c r="AI72" s="202" t="s">
        <v>135</v>
      </c>
      <c r="AJ72" s="201">
        <f t="shared" ref="AJ72:BB72" si="9">AJ71/3</f>
        <v>8.3333333333333339</v>
      </c>
      <c r="AK72" s="64">
        <f t="shared" si="9"/>
        <v>0.33333333333333331</v>
      </c>
      <c r="AL72" s="63">
        <f t="shared" si="9"/>
        <v>0</v>
      </c>
      <c r="AM72" s="65">
        <f t="shared" si="9"/>
        <v>5.333333333333333</v>
      </c>
      <c r="AN72" s="64">
        <f t="shared" si="9"/>
        <v>0</v>
      </c>
      <c r="AO72" s="63">
        <f t="shared" si="9"/>
        <v>0</v>
      </c>
      <c r="AP72" s="65">
        <f t="shared" si="9"/>
        <v>0</v>
      </c>
      <c r="AQ72" s="64">
        <f t="shared" si="9"/>
        <v>0</v>
      </c>
      <c r="AR72" s="63">
        <f t="shared" si="9"/>
        <v>0</v>
      </c>
      <c r="AS72" s="65">
        <f t="shared" si="9"/>
        <v>0</v>
      </c>
      <c r="AT72" s="64">
        <f t="shared" si="9"/>
        <v>0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</v>
      </c>
      <c r="BB72" s="60">
        <f t="shared" si="9"/>
        <v>0</v>
      </c>
      <c r="BC72" s="59" t="s">
        <v>134</v>
      </c>
    </row>
    <row r="73" spans="2:62" ht="20.45" customHeight="1" x14ac:dyDescent="0.2">
      <c r="B73" s="30"/>
      <c r="C73" s="338">
        <v>1</v>
      </c>
      <c r="D73" s="46"/>
      <c r="E73" s="198"/>
      <c r="F73" s="198"/>
      <c r="G73" s="197"/>
      <c r="H73" s="358" t="s">
        <v>183</v>
      </c>
      <c r="I73" s="390">
        <v>40</v>
      </c>
      <c r="J73" s="390">
        <v>15</v>
      </c>
      <c r="K73" s="390">
        <v>7</v>
      </c>
      <c r="L73" s="42" t="s">
        <v>131</v>
      </c>
      <c r="M73" s="43" t="s">
        <v>351</v>
      </c>
      <c r="N73" s="42" t="s">
        <v>129</v>
      </c>
      <c r="O73" s="43" t="s">
        <v>179</v>
      </c>
      <c r="P73" s="42" t="s">
        <v>128</v>
      </c>
      <c r="Q73" s="43"/>
      <c r="R73" s="42" t="s">
        <v>127</v>
      </c>
      <c r="S73" s="43"/>
      <c r="T73" s="42" t="s">
        <v>126</v>
      </c>
      <c r="U73" s="43"/>
      <c r="V73" s="42" t="s">
        <v>125</v>
      </c>
      <c r="W73" s="43"/>
      <c r="X73" s="42" t="s">
        <v>124</v>
      </c>
      <c r="Y73" s="43"/>
      <c r="Z73" s="42" t="s">
        <v>123</v>
      </c>
      <c r="AA73" s="43"/>
      <c r="AB73" s="196"/>
      <c r="AC73" s="43"/>
      <c r="AD73" s="196"/>
      <c r="AE73" s="58"/>
      <c r="AF73" s="421"/>
      <c r="AG73" s="421"/>
      <c r="AH73" s="38"/>
      <c r="AI73" s="9"/>
      <c r="AJ73" s="349">
        <f>SUMPRODUCT(LEN($M73:$AA76)-LEN(SUBSTITUTE($M73:$AA76,"A", "")))</f>
        <v>12</v>
      </c>
      <c r="AK73" s="352">
        <f>SUMPRODUCT(LEN($AD73:$AD76)-LEN(SUBSTITUTE($AD73:$AD76,"A", "")))</f>
        <v>0</v>
      </c>
      <c r="AL73" s="335">
        <f>SUMPRODUCT(LEN($AC73:$AC76)-LEN(SUBSTITUTE($AC73:$AC76,"A", "")))</f>
        <v>0</v>
      </c>
      <c r="AM73" s="349">
        <f>SUMPRODUCT(LEN($M73:$AA76)-LEN(SUBSTITUTE($M73:$AA76,"S", "")))</f>
        <v>2</v>
      </c>
      <c r="AN73" s="352">
        <f>SUMPRODUCT(LEN($AD73:$AD76)-LEN(SUBSTITUTE($AD73:$AD76,"S", "")))</f>
        <v>0</v>
      </c>
      <c r="AO73" s="335">
        <f>SUMPRODUCT(LEN($AC73:$AC76)-LEN(SUBSTITUTE($AC73:$AC76,"S", "")))</f>
        <v>0</v>
      </c>
      <c r="AP73" s="349">
        <f>SUMPRODUCT(LEN($M73:$AA76)-LEN(SUBSTITUTE($M73:$AA76,"F", "")))</f>
        <v>0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0</v>
      </c>
      <c r="AT73" s="352">
        <f>SUMPRODUCT(LEN($AD73:$AD76)-LEN(SUBSTITUTE($AD73:$AD76,"G", "")))</f>
        <v>0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0</v>
      </c>
      <c r="BB73" s="413">
        <f>SUMPRODUCT(LEN($AE73:$AE76)-LEN(SUBSTITUTE($AE73:$AE76,"M", "")))</f>
        <v>0</v>
      </c>
    </row>
    <row r="74" spans="2:62" ht="20.45" customHeight="1" thickBot="1" x14ac:dyDescent="0.25">
      <c r="B74" s="30"/>
      <c r="C74" s="339"/>
      <c r="D74" s="37"/>
      <c r="E74" s="195"/>
      <c r="F74" s="195"/>
      <c r="G74" s="194"/>
      <c r="H74" s="359"/>
      <c r="I74" s="391"/>
      <c r="J74" s="391"/>
      <c r="K74" s="391"/>
      <c r="L74" s="33" t="s">
        <v>122</v>
      </c>
      <c r="M74" s="55" t="s">
        <v>347</v>
      </c>
      <c r="N74" s="33" t="s">
        <v>121</v>
      </c>
      <c r="O74" s="55" t="s">
        <v>132</v>
      </c>
      <c r="P74" s="33" t="s">
        <v>120</v>
      </c>
      <c r="Q74" s="55"/>
      <c r="R74" s="33" t="s">
        <v>119</v>
      </c>
      <c r="S74" s="55"/>
      <c r="T74" s="33" t="s">
        <v>118</v>
      </c>
      <c r="U74" s="55"/>
      <c r="V74" s="33" t="s">
        <v>117</v>
      </c>
      <c r="W74" s="55"/>
      <c r="X74" s="33" t="s">
        <v>116</v>
      </c>
      <c r="Y74" s="55"/>
      <c r="Z74" s="33" t="s">
        <v>115</v>
      </c>
      <c r="AA74" s="55"/>
      <c r="AB74" s="193"/>
      <c r="AC74" s="55"/>
      <c r="AD74" s="193"/>
      <c r="AE74" s="57"/>
      <c r="AF74" s="422"/>
      <c r="AG74" s="422"/>
      <c r="AH74" s="21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0.45" customHeight="1" x14ac:dyDescent="0.2">
      <c r="B75" s="30"/>
      <c r="C75" s="340"/>
      <c r="D75" s="29"/>
      <c r="E75" s="192"/>
      <c r="F75" s="192"/>
      <c r="G75" s="191"/>
      <c r="H75" s="360"/>
      <c r="I75" s="392"/>
      <c r="J75" s="392"/>
      <c r="K75" s="392"/>
      <c r="L75" s="25" t="s">
        <v>114</v>
      </c>
      <c r="M75" s="114" t="s">
        <v>179</v>
      </c>
      <c r="N75" s="25" t="s">
        <v>112</v>
      </c>
      <c r="O75" s="114" t="s">
        <v>132</v>
      </c>
      <c r="P75" s="25" t="s">
        <v>111</v>
      </c>
      <c r="Q75" s="114"/>
      <c r="R75" s="25" t="s">
        <v>110</v>
      </c>
      <c r="S75" s="114"/>
      <c r="T75" s="25" t="s">
        <v>109</v>
      </c>
      <c r="U75" s="114"/>
      <c r="V75" s="25" t="s">
        <v>108</v>
      </c>
      <c r="W75" s="114"/>
      <c r="X75" s="25" t="s">
        <v>107</v>
      </c>
      <c r="Y75" s="114"/>
      <c r="Z75" s="25" t="s">
        <v>106</v>
      </c>
      <c r="AA75" s="114"/>
      <c r="AB75" s="190"/>
      <c r="AC75" s="114"/>
      <c r="AD75" s="190"/>
      <c r="AE75" s="57"/>
      <c r="AF75" s="422"/>
      <c r="AG75" s="422"/>
      <c r="AH75" s="21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1" customHeight="1" thickBot="1" x14ac:dyDescent="0.25">
      <c r="B76" s="30"/>
      <c r="C76" s="355"/>
      <c r="D76" s="54"/>
      <c r="E76" s="200"/>
      <c r="F76" s="200"/>
      <c r="G76" s="199"/>
      <c r="H76" s="361"/>
      <c r="I76" s="393"/>
      <c r="J76" s="393"/>
      <c r="K76" s="393"/>
      <c r="L76" s="50" t="s">
        <v>105</v>
      </c>
      <c r="M76" s="51" t="s">
        <v>357</v>
      </c>
      <c r="N76" s="50" t="s">
        <v>104</v>
      </c>
      <c r="O76" s="51" t="s">
        <v>132</v>
      </c>
      <c r="P76" s="50" t="s">
        <v>103</v>
      </c>
      <c r="Q76" s="51"/>
      <c r="R76" s="50" t="s">
        <v>102</v>
      </c>
      <c r="S76" s="51"/>
      <c r="T76" s="50">
        <v>20</v>
      </c>
      <c r="U76" s="51"/>
      <c r="V76" s="50" t="s">
        <v>101</v>
      </c>
      <c r="W76" s="51"/>
      <c r="X76" s="50" t="s">
        <v>100</v>
      </c>
      <c r="Y76" s="51"/>
      <c r="Z76" s="50" t="s">
        <v>99</v>
      </c>
      <c r="AA76" s="51"/>
      <c r="AB76" s="187"/>
      <c r="AC76" s="51"/>
      <c r="AD76" s="187"/>
      <c r="AE76" s="56"/>
      <c r="AF76" s="424"/>
      <c r="AG76" s="424"/>
      <c r="AH76" s="47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0.45" customHeight="1" x14ac:dyDescent="0.2">
      <c r="B77" s="30"/>
      <c r="C77" s="338">
        <v>2</v>
      </c>
      <c r="D77" s="46"/>
      <c r="E77" s="198"/>
      <c r="F77" s="198"/>
      <c r="G77" s="197"/>
      <c r="H77" s="358"/>
      <c r="I77" s="390">
        <v>39</v>
      </c>
      <c r="J77" s="390">
        <v>15</v>
      </c>
      <c r="K77" s="390">
        <v>7</v>
      </c>
      <c r="L77" s="42" t="s">
        <v>131</v>
      </c>
      <c r="M77" s="43" t="s">
        <v>130</v>
      </c>
      <c r="N77" s="42" t="s">
        <v>129</v>
      </c>
      <c r="O77" s="43" t="s">
        <v>179</v>
      </c>
      <c r="P77" s="42" t="s">
        <v>128</v>
      </c>
      <c r="Q77" s="43"/>
      <c r="R77" s="42" t="s">
        <v>127</v>
      </c>
      <c r="S77" s="43"/>
      <c r="T77" s="42" t="s">
        <v>126</v>
      </c>
      <c r="U77" s="43"/>
      <c r="V77" s="42" t="s">
        <v>125</v>
      </c>
      <c r="W77" s="43"/>
      <c r="X77" s="42" t="s">
        <v>124</v>
      </c>
      <c r="Y77" s="43"/>
      <c r="Z77" s="42" t="s">
        <v>123</v>
      </c>
      <c r="AA77" s="43"/>
      <c r="AB77" s="196"/>
      <c r="AC77" s="43"/>
      <c r="AD77" s="196" t="s">
        <v>132</v>
      </c>
      <c r="AE77" s="39"/>
      <c r="AF77" s="421"/>
      <c r="AG77" s="421"/>
      <c r="AH77" s="38"/>
      <c r="AI77" s="9"/>
      <c r="AJ77" s="349">
        <f>SUMPRODUCT(LEN($M77:$AA80)-LEN(SUBSTITUTE($M77:$AA80,"A", "")))</f>
        <v>9</v>
      </c>
      <c r="AK77" s="352">
        <f>SUMPRODUCT(LEN($AD77:$AD80)-LEN(SUBSTITUTE($AD77:$AD80,"A", "")))</f>
        <v>1</v>
      </c>
      <c r="AL77" s="335">
        <f>SUMPRODUCT(LEN($AC77:$AC80)-LEN(SUBSTITUTE($AC77:$AC80,"A", "")))</f>
        <v>0</v>
      </c>
      <c r="AM77" s="349">
        <f>SUMPRODUCT(LEN($M77:$AA80)-LEN(SUBSTITUTE($M77:$AA80,"S", "")))</f>
        <v>5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0</v>
      </c>
      <c r="AT77" s="352">
        <f>SUMPRODUCT(LEN($AD77:$AD80)-LEN(SUBSTITUTE($AD77:$AD80,"G", "")))</f>
        <v>0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0.45" customHeight="1" thickBot="1" x14ac:dyDescent="0.25">
      <c r="B78" s="30"/>
      <c r="C78" s="339"/>
      <c r="D78" s="37"/>
      <c r="E78" s="195"/>
      <c r="F78" s="195"/>
      <c r="G78" s="194"/>
      <c r="H78" s="359"/>
      <c r="I78" s="391"/>
      <c r="J78" s="391"/>
      <c r="K78" s="391"/>
      <c r="L78" s="33" t="s">
        <v>122</v>
      </c>
      <c r="M78" s="55" t="s">
        <v>349</v>
      </c>
      <c r="N78" s="33" t="s">
        <v>121</v>
      </c>
      <c r="O78" s="55" t="s">
        <v>179</v>
      </c>
      <c r="P78" s="33" t="s">
        <v>120</v>
      </c>
      <c r="Q78" s="55"/>
      <c r="R78" s="33" t="s">
        <v>119</v>
      </c>
      <c r="S78" s="55"/>
      <c r="T78" s="33" t="s">
        <v>118</v>
      </c>
      <c r="U78" s="55"/>
      <c r="V78" s="33" t="s">
        <v>117</v>
      </c>
      <c r="W78" s="55"/>
      <c r="X78" s="33" t="s">
        <v>116</v>
      </c>
      <c r="Y78" s="55"/>
      <c r="Z78" s="33" t="s">
        <v>115</v>
      </c>
      <c r="AA78" s="55"/>
      <c r="AB78" s="193"/>
      <c r="AC78" s="55"/>
      <c r="AD78" s="193"/>
      <c r="AE78" s="22"/>
      <c r="AF78" s="422"/>
      <c r="AG78" s="422"/>
      <c r="AH78" s="21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0.45" customHeight="1" x14ac:dyDescent="0.2">
      <c r="B79" s="30"/>
      <c r="C79" s="340"/>
      <c r="D79" s="29"/>
      <c r="E79" s="192"/>
      <c r="F79" s="192"/>
      <c r="G79" s="191"/>
      <c r="H79" s="360"/>
      <c r="I79" s="392"/>
      <c r="J79" s="392"/>
      <c r="K79" s="392"/>
      <c r="L79" s="25" t="s">
        <v>114</v>
      </c>
      <c r="M79" s="114" t="s">
        <v>179</v>
      </c>
      <c r="N79" s="25" t="s">
        <v>112</v>
      </c>
      <c r="O79" s="114" t="s">
        <v>132</v>
      </c>
      <c r="P79" s="25" t="s">
        <v>111</v>
      </c>
      <c r="Q79" s="114"/>
      <c r="R79" s="25" t="s">
        <v>110</v>
      </c>
      <c r="S79" s="114"/>
      <c r="T79" s="25" t="s">
        <v>109</v>
      </c>
      <c r="U79" s="114"/>
      <c r="V79" s="25" t="s">
        <v>108</v>
      </c>
      <c r="W79" s="114"/>
      <c r="X79" s="25" t="s">
        <v>107</v>
      </c>
      <c r="Y79" s="114"/>
      <c r="Z79" s="25" t="s">
        <v>106</v>
      </c>
      <c r="AA79" s="114"/>
      <c r="AB79" s="190"/>
      <c r="AC79" s="114"/>
      <c r="AD79" s="190"/>
      <c r="AE79" s="22"/>
      <c r="AF79" s="422"/>
      <c r="AG79" s="422"/>
      <c r="AH79" s="21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1" customHeight="1" thickBot="1" x14ac:dyDescent="0.25">
      <c r="B80" s="30"/>
      <c r="C80" s="355"/>
      <c r="D80" s="54"/>
      <c r="E80" s="200"/>
      <c r="F80" s="200"/>
      <c r="G80" s="199"/>
      <c r="H80" s="361"/>
      <c r="I80" s="393"/>
      <c r="J80" s="393"/>
      <c r="K80" s="393"/>
      <c r="L80" s="50" t="s">
        <v>105</v>
      </c>
      <c r="M80" s="51" t="s">
        <v>179</v>
      </c>
      <c r="N80" s="50" t="s">
        <v>104</v>
      </c>
      <c r="O80" s="51" t="s">
        <v>130</v>
      </c>
      <c r="P80" s="50" t="s">
        <v>103</v>
      </c>
      <c r="Q80" s="51"/>
      <c r="R80" s="50" t="s">
        <v>102</v>
      </c>
      <c r="S80" s="51"/>
      <c r="T80" s="50">
        <v>20</v>
      </c>
      <c r="U80" s="51"/>
      <c r="V80" s="50" t="s">
        <v>101</v>
      </c>
      <c r="W80" s="51"/>
      <c r="X80" s="50" t="s">
        <v>100</v>
      </c>
      <c r="Y80" s="51"/>
      <c r="Z80" s="50" t="s">
        <v>99</v>
      </c>
      <c r="AA80" s="51"/>
      <c r="AB80" s="187"/>
      <c r="AC80" s="51"/>
      <c r="AD80" s="187"/>
      <c r="AE80" s="48"/>
      <c r="AF80" s="424"/>
      <c r="AG80" s="424"/>
      <c r="AH80" s="47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0.45" customHeight="1" x14ac:dyDescent="0.2">
      <c r="B81" s="30"/>
      <c r="C81" s="338">
        <v>3</v>
      </c>
      <c r="D81" s="46"/>
      <c r="E81" s="198"/>
      <c r="F81" s="198"/>
      <c r="G81" s="197"/>
      <c r="H81" s="358"/>
      <c r="I81" s="390">
        <v>44</v>
      </c>
      <c r="J81" s="390">
        <v>13</v>
      </c>
      <c r="K81" s="390">
        <v>5</v>
      </c>
      <c r="L81" s="42" t="s">
        <v>131</v>
      </c>
      <c r="M81" s="43" t="s">
        <v>132</v>
      </c>
      <c r="N81" s="42" t="s">
        <v>129</v>
      </c>
      <c r="O81" s="43" t="s">
        <v>179</v>
      </c>
      <c r="P81" s="42" t="s">
        <v>128</v>
      </c>
      <c r="Q81" s="43"/>
      <c r="R81" s="42" t="s">
        <v>127</v>
      </c>
      <c r="S81" s="43"/>
      <c r="T81" s="42" t="s">
        <v>126</v>
      </c>
      <c r="U81" s="43"/>
      <c r="V81" s="42" t="s">
        <v>125</v>
      </c>
      <c r="W81" s="43"/>
      <c r="X81" s="42" t="s">
        <v>124</v>
      </c>
      <c r="Y81" s="43"/>
      <c r="Z81" s="42" t="s">
        <v>123</v>
      </c>
      <c r="AA81" s="43"/>
      <c r="AB81" s="196"/>
      <c r="AC81" s="43"/>
      <c r="AD81" s="196"/>
      <c r="AE81" s="39"/>
      <c r="AF81" s="421"/>
      <c r="AG81" s="421"/>
      <c r="AH81" s="38"/>
      <c r="AI81" s="9"/>
      <c r="AJ81" s="349">
        <f>SUMPRODUCT(LEN($M81:$AA84)-LEN(SUBSTITUTE($M81:$AA84,"A", "")))</f>
        <v>4</v>
      </c>
      <c r="AK81" s="352">
        <f>SUMPRODUCT(LEN($AD81:$AD84)-LEN(SUBSTITUTE($AD81:$AD84,"A", "")))</f>
        <v>0</v>
      </c>
      <c r="AL81" s="335">
        <f>SUMPRODUCT(LEN($AC81:$AC84)-LEN(SUBSTITUTE($AC81:$AC84,"A", "")))</f>
        <v>0</v>
      </c>
      <c r="AM81" s="349">
        <f>SUMPRODUCT(LEN($M81:$AA84)-LEN(SUBSTITUTE($M81:$AA84,"S", "")))</f>
        <v>9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0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0.45" customHeight="1" thickBot="1" x14ac:dyDescent="0.25">
      <c r="B82" s="30"/>
      <c r="C82" s="339"/>
      <c r="D82" s="37"/>
      <c r="E82" s="195"/>
      <c r="F82" s="195"/>
      <c r="G82" s="194"/>
      <c r="H82" s="359"/>
      <c r="I82" s="391"/>
      <c r="J82" s="391"/>
      <c r="K82" s="391"/>
      <c r="L82" s="33" t="s">
        <v>122</v>
      </c>
      <c r="M82" s="55" t="s">
        <v>354</v>
      </c>
      <c r="N82" s="33" t="s">
        <v>121</v>
      </c>
      <c r="O82" s="55" t="s">
        <v>354</v>
      </c>
      <c r="P82" s="33" t="s">
        <v>120</v>
      </c>
      <c r="Q82" s="55"/>
      <c r="R82" s="33" t="s">
        <v>119</v>
      </c>
      <c r="S82" s="55"/>
      <c r="T82" s="33" t="s">
        <v>118</v>
      </c>
      <c r="U82" s="55"/>
      <c r="V82" s="33" t="s">
        <v>117</v>
      </c>
      <c r="W82" s="55"/>
      <c r="X82" s="33" t="s">
        <v>116</v>
      </c>
      <c r="Y82" s="55"/>
      <c r="Z82" s="33" t="s">
        <v>115</v>
      </c>
      <c r="AA82" s="55"/>
      <c r="AB82" s="193"/>
      <c r="AC82" s="55"/>
      <c r="AD82" s="193"/>
      <c r="AE82" s="22"/>
      <c r="AF82" s="422"/>
      <c r="AG82" s="422"/>
      <c r="AH82" s="21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0.45" customHeight="1" x14ac:dyDescent="0.2">
      <c r="B83" s="30"/>
      <c r="C83" s="340"/>
      <c r="D83" s="29"/>
      <c r="E83" s="192"/>
      <c r="F83" s="192"/>
      <c r="G83" s="191"/>
      <c r="H83" s="360"/>
      <c r="I83" s="392"/>
      <c r="J83" s="392"/>
      <c r="K83" s="392"/>
      <c r="L83" s="25" t="s">
        <v>114</v>
      </c>
      <c r="M83" s="114" t="s">
        <v>354</v>
      </c>
      <c r="N83" s="25" t="s">
        <v>112</v>
      </c>
      <c r="O83" s="114" t="s">
        <v>130</v>
      </c>
      <c r="P83" s="25" t="s">
        <v>111</v>
      </c>
      <c r="Q83" s="114"/>
      <c r="R83" s="25" t="s">
        <v>110</v>
      </c>
      <c r="S83" s="114"/>
      <c r="T83" s="25" t="s">
        <v>109</v>
      </c>
      <c r="U83" s="114"/>
      <c r="V83" s="25" t="s">
        <v>108</v>
      </c>
      <c r="W83" s="114"/>
      <c r="X83" s="25" t="s">
        <v>107</v>
      </c>
      <c r="Y83" s="114"/>
      <c r="Z83" s="25" t="s">
        <v>106</v>
      </c>
      <c r="AA83" s="114"/>
      <c r="AB83" s="190"/>
      <c r="AC83" s="114"/>
      <c r="AD83" s="190"/>
      <c r="AE83" s="22"/>
      <c r="AF83" s="422"/>
      <c r="AG83" s="422"/>
      <c r="AH83" s="21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1" customHeight="1" thickBot="1" x14ac:dyDescent="0.25">
      <c r="B84" s="20"/>
      <c r="C84" s="341"/>
      <c r="D84" s="19"/>
      <c r="E84" s="189"/>
      <c r="F84" s="189"/>
      <c r="G84" s="188"/>
      <c r="H84" s="361"/>
      <c r="I84" s="394"/>
      <c r="J84" s="394"/>
      <c r="K84" s="394"/>
      <c r="L84" s="15" t="s">
        <v>105</v>
      </c>
      <c r="M84" s="16" t="s">
        <v>347</v>
      </c>
      <c r="N84" s="15" t="s">
        <v>104</v>
      </c>
      <c r="O84" s="16" t="s">
        <v>130</v>
      </c>
      <c r="P84" s="15" t="s">
        <v>103</v>
      </c>
      <c r="Q84" s="16"/>
      <c r="R84" s="15" t="s">
        <v>102</v>
      </c>
      <c r="S84" s="16"/>
      <c r="T84" s="15">
        <v>20</v>
      </c>
      <c r="U84" s="16"/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187"/>
      <c r="AC84" s="16"/>
      <c r="AD84" s="186"/>
      <c r="AE84" s="11"/>
      <c r="AF84" s="423"/>
      <c r="AG84" s="423"/>
      <c r="AH84" s="10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107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thickBot="1" x14ac:dyDescent="0.3">
      <c r="B86" s="98" t="s">
        <v>241</v>
      </c>
      <c r="C86" s="97"/>
      <c r="D86" s="208">
        <v>175</v>
      </c>
      <c r="E86" s="425">
        <v>2631.87</v>
      </c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03"/>
      <c r="AI86" s="86" t="s">
        <v>137</v>
      </c>
      <c r="AJ86" s="85">
        <f t="shared" ref="AJ86:BB86" si="10">SUM(AJ88:AJ99)</f>
        <v>18</v>
      </c>
      <c r="AK86" s="84">
        <f t="shared" si="10"/>
        <v>1</v>
      </c>
      <c r="AL86" s="83">
        <f t="shared" si="10"/>
        <v>0</v>
      </c>
      <c r="AM86" s="85">
        <f t="shared" si="10"/>
        <v>20</v>
      </c>
      <c r="AN86" s="84">
        <f t="shared" si="10"/>
        <v>1</v>
      </c>
      <c r="AO86" s="83">
        <f t="shared" si="10"/>
        <v>0</v>
      </c>
      <c r="AP86" s="85">
        <f t="shared" si="10"/>
        <v>0</v>
      </c>
      <c r="AQ86" s="84">
        <f t="shared" si="10"/>
        <v>0</v>
      </c>
      <c r="AR86" s="83">
        <f t="shared" si="10"/>
        <v>0</v>
      </c>
      <c r="AS86" s="85">
        <f t="shared" si="10"/>
        <v>0</v>
      </c>
      <c r="AT86" s="84">
        <f t="shared" si="10"/>
        <v>0</v>
      </c>
      <c r="AU86" s="83">
        <f t="shared" si="10"/>
        <v>0</v>
      </c>
      <c r="AV86" s="85">
        <f t="shared" si="10"/>
        <v>0</v>
      </c>
      <c r="AW86" s="84">
        <f t="shared" si="10"/>
        <v>0</v>
      </c>
      <c r="AX86" s="83">
        <f t="shared" si="10"/>
        <v>0</v>
      </c>
      <c r="AY86" s="82">
        <f t="shared" si="10"/>
        <v>0</v>
      </c>
      <c r="AZ86" s="81">
        <f t="shared" si="10"/>
        <v>0</v>
      </c>
      <c r="BA86" s="81">
        <f t="shared" si="10"/>
        <v>0</v>
      </c>
      <c r="BB86" s="80">
        <f t="shared" si="10"/>
        <v>0</v>
      </c>
      <c r="BC86" s="79" t="s">
        <v>136</v>
      </c>
      <c r="BF86" s="5">
        <f>SUM(AJ86:AL86)/$BG$5</f>
        <v>6.333333333333333</v>
      </c>
      <c r="BG86" s="5">
        <f>SUM(AM86:AO86,AY86)/$BG$5</f>
        <v>7</v>
      </c>
      <c r="BH86" s="5">
        <f>SUM(AP86:AR86,AZ86)/$BG$5</f>
        <v>0</v>
      </c>
      <c r="BI86" s="5">
        <f>SUM(AS86:AU86,BA86)/$BG$5</f>
        <v>0</v>
      </c>
      <c r="BJ86" s="5">
        <f>SUM(AV86:AX86,BB86)/$BG$5</f>
        <v>0</v>
      </c>
    </row>
    <row r="87" spans="2:62" ht="37.5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03"/>
      <c r="AI87" s="202" t="s">
        <v>135</v>
      </c>
      <c r="AJ87" s="201">
        <f t="shared" ref="AJ87:BB87" si="11">AJ86/3</f>
        <v>6</v>
      </c>
      <c r="AK87" s="64">
        <f t="shared" si="11"/>
        <v>0.33333333333333331</v>
      </c>
      <c r="AL87" s="63">
        <f t="shared" si="11"/>
        <v>0</v>
      </c>
      <c r="AM87" s="65">
        <f t="shared" si="11"/>
        <v>6.666666666666667</v>
      </c>
      <c r="AN87" s="64">
        <f t="shared" si="11"/>
        <v>0.33333333333333331</v>
      </c>
      <c r="AO87" s="63">
        <f t="shared" si="11"/>
        <v>0</v>
      </c>
      <c r="AP87" s="65">
        <f t="shared" si="11"/>
        <v>0</v>
      </c>
      <c r="AQ87" s="64">
        <f t="shared" si="11"/>
        <v>0</v>
      </c>
      <c r="AR87" s="63">
        <f t="shared" si="11"/>
        <v>0</v>
      </c>
      <c r="AS87" s="65">
        <f t="shared" si="11"/>
        <v>0</v>
      </c>
      <c r="AT87" s="64">
        <f t="shared" si="11"/>
        <v>0</v>
      </c>
      <c r="AU87" s="63">
        <f t="shared" si="11"/>
        <v>0</v>
      </c>
      <c r="AV87" s="65">
        <f t="shared" si="11"/>
        <v>0</v>
      </c>
      <c r="AW87" s="64">
        <f t="shared" si="11"/>
        <v>0</v>
      </c>
      <c r="AX87" s="63">
        <f t="shared" si="11"/>
        <v>0</v>
      </c>
      <c r="AY87" s="62">
        <f t="shared" si="11"/>
        <v>0</v>
      </c>
      <c r="AZ87" s="61">
        <f t="shared" si="11"/>
        <v>0</v>
      </c>
      <c r="BA87" s="61">
        <f t="shared" si="11"/>
        <v>0</v>
      </c>
      <c r="BB87" s="60">
        <f t="shared" si="11"/>
        <v>0</v>
      </c>
      <c r="BC87" s="59" t="s">
        <v>134</v>
      </c>
    </row>
    <row r="88" spans="2:62" ht="20.45" customHeight="1" x14ac:dyDescent="0.2">
      <c r="B88" s="30"/>
      <c r="C88" s="338">
        <v>1</v>
      </c>
      <c r="D88" s="46"/>
      <c r="E88" s="198"/>
      <c r="F88" s="198"/>
      <c r="G88" s="197"/>
      <c r="H88" s="358" t="s">
        <v>133</v>
      </c>
      <c r="I88" s="390">
        <v>30</v>
      </c>
      <c r="J88" s="390">
        <v>12</v>
      </c>
      <c r="K88" s="390">
        <v>7</v>
      </c>
      <c r="L88" s="42" t="s">
        <v>131</v>
      </c>
      <c r="M88" s="43" t="s">
        <v>132</v>
      </c>
      <c r="N88" s="42" t="s">
        <v>129</v>
      </c>
      <c r="O88" s="43" t="s">
        <v>132</v>
      </c>
      <c r="P88" s="42" t="s">
        <v>128</v>
      </c>
      <c r="Q88" s="43"/>
      <c r="R88" s="42" t="s">
        <v>127</v>
      </c>
      <c r="S88" s="43"/>
      <c r="T88" s="42" t="s">
        <v>126</v>
      </c>
      <c r="U88" s="43"/>
      <c r="V88" s="42" t="s">
        <v>125</v>
      </c>
      <c r="W88" s="43"/>
      <c r="X88" s="42" t="s">
        <v>124</v>
      </c>
      <c r="Y88" s="43"/>
      <c r="Z88" s="42" t="s">
        <v>123</v>
      </c>
      <c r="AA88" s="43"/>
      <c r="AB88" s="196"/>
      <c r="AC88" s="43"/>
      <c r="AD88" s="196"/>
      <c r="AE88" s="58"/>
      <c r="AF88" s="421"/>
      <c r="AG88" s="421"/>
      <c r="AH88" s="38"/>
      <c r="AI88" s="9"/>
      <c r="AJ88" s="349">
        <f>SUMPRODUCT(LEN($M88:$AA91)-LEN(SUBSTITUTE($M88:$AA91,"A", "")))</f>
        <v>5</v>
      </c>
      <c r="AK88" s="352">
        <f>SUMPRODUCT(LEN($AD88:$AD91)-LEN(SUBSTITUTE($AD88:$AD91,"A", "")))</f>
        <v>0</v>
      </c>
      <c r="AL88" s="335">
        <f>SUMPRODUCT(LEN($AC88:$AC91)-LEN(SUBSTITUTE($AC88:$AC91,"A", "")))</f>
        <v>0</v>
      </c>
      <c r="AM88" s="349">
        <f>SUMPRODUCT(LEN($M88:$AA91)-LEN(SUBSTITUTE($M88:$AA91,"S", "")))</f>
        <v>0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0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0</v>
      </c>
      <c r="AT88" s="352">
        <f>SUMPRODUCT(LEN($AD88:$AD91)-LEN(SUBSTITUTE($AD88:$AD91,"G", "")))</f>
        <v>0</v>
      </c>
      <c r="AU88" s="335">
        <f>SUMPRODUCT(LEN($AC88:$AC91)-LEN(SUBSTITUTE($AC88:$AC91,"G", "")))</f>
        <v>0</v>
      </c>
      <c r="AV88" s="349">
        <f>SUMPRODUCT(LEN($L88:$AA91)-LEN(SUBSTITUTE($L88:$AA91,"M", "")))</f>
        <v>0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0</v>
      </c>
      <c r="AZ88" s="410">
        <f>SUMPRODUCT(LEN($AE88:$AE91)-LEN(SUBSTITUTE($AE88:$AE91,"F", "")))</f>
        <v>0</v>
      </c>
      <c r="BA88" s="410">
        <f>SUMPRODUCT(LEN($AE88:$AE91)-LEN(SUBSTITUTE($AE88:$AE91,"G", "")))</f>
        <v>0</v>
      </c>
      <c r="BB88" s="413">
        <f>SUMPRODUCT(LEN($AE88:$AE91)-LEN(SUBSTITUTE($AE88:$AE91,"M", "")))</f>
        <v>0</v>
      </c>
    </row>
    <row r="89" spans="2:62" ht="20.45" customHeight="1" thickBot="1" x14ac:dyDescent="0.25">
      <c r="B89" s="30"/>
      <c r="C89" s="339"/>
      <c r="D89" s="37"/>
      <c r="E89" s="195"/>
      <c r="F89" s="195"/>
      <c r="G89" s="194"/>
      <c r="H89" s="359"/>
      <c r="I89" s="391"/>
      <c r="J89" s="391"/>
      <c r="K89" s="391"/>
      <c r="L89" s="33" t="s">
        <v>122</v>
      </c>
      <c r="M89" s="55" t="s">
        <v>132</v>
      </c>
      <c r="N89" s="33" t="s">
        <v>121</v>
      </c>
      <c r="O89" s="55"/>
      <c r="P89" s="33" t="s">
        <v>120</v>
      </c>
      <c r="Q89" s="55"/>
      <c r="R89" s="33" t="s">
        <v>119</v>
      </c>
      <c r="S89" s="55"/>
      <c r="T89" s="33" t="s">
        <v>118</v>
      </c>
      <c r="U89" s="55"/>
      <c r="V89" s="33" t="s">
        <v>117</v>
      </c>
      <c r="W89" s="55"/>
      <c r="X89" s="33" t="s">
        <v>116</v>
      </c>
      <c r="Y89" s="55"/>
      <c r="Z89" s="33" t="s">
        <v>115</v>
      </c>
      <c r="AA89" s="55"/>
      <c r="AB89" s="193"/>
      <c r="AC89" s="55"/>
      <c r="AD89" s="193"/>
      <c r="AE89" s="57"/>
      <c r="AF89" s="422"/>
      <c r="AG89" s="422"/>
      <c r="AH89" s="21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0.45" customHeight="1" x14ac:dyDescent="0.2">
      <c r="B90" s="30"/>
      <c r="C90" s="340"/>
      <c r="D90" s="29"/>
      <c r="E90" s="192"/>
      <c r="F90" s="192"/>
      <c r="G90" s="191"/>
      <c r="H90" s="360"/>
      <c r="I90" s="392"/>
      <c r="J90" s="392"/>
      <c r="K90" s="392"/>
      <c r="L90" s="25" t="s">
        <v>114</v>
      </c>
      <c r="M90" s="114" t="s">
        <v>132</v>
      </c>
      <c r="N90" s="25" t="s">
        <v>112</v>
      </c>
      <c r="O90" s="114"/>
      <c r="P90" s="25" t="s">
        <v>111</v>
      </c>
      <c r="Q90" s="114"/>
      <c r="R90" s="25" t="s">
        <v>110</v>
      </c>
      <c r="S90" s="114"/>
      <c r="T90" s="25" t="s">
        <v>109</v>
      </c>
      <c r="U90" s="114"/>
      <c r="V90" s="25" t="s">
        <v>108</v>
      </c>
      <c r="W90" s="114"/>
      <c r="X90" s="25" t="s">
        <v>107</v>
      </c>
      <c r="Y90" s="114"/>
      <c r="Z90" s="25" t="s">
        <v>106</v>
      </c>
      <c r="AA90" s="114"/>
      <c r="AB90" s="190"/>
      <c r="AC90" s="114"/>
      <c r="AD90" s="190"/>
      <c r="AE90" s="57"/>
      <c r="AF90" s="422"/>
      <c r="AG90" s="422"/>
      <c r="AH90" s="21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1" customHeight="1" thickBot="1" x14ac:dyDescent="0.25">
      <c r="B91" s="30"/>
      <c r="C91" s="355"/>
      <c r="D91" s="54"/>
      <c r="E91" s="200"/>
      <c r="F91" s="200"/>
      <c r="G91" s="199"/>
      <c r="H91" s="361"/>
      <c r="I91" s="393"/>
      <c r="J91" s="393"/>
      <c r="K91" s="393"/>
      <c r="L91" s="50" t="s">
        <v>105</v>
      </c>
      <c r="M91" s="51" t="s">
        <v>132</v>
      </c>
      <c r="N91" s="50" t="s">
        <v>104</v>
      </c>
      <c r="O91" s="51"/>
      <c r="P91" s="50" t="s">
        <v>103</v>
      </c>
      <c r="Q91" s="51"/>
      <c r="R91" s="50" t="s">
        <v>102</v>
      </c>
      <c r="S91" s="51"/>
      <c r="T91" s="50">
        <v>20</v>
      </c>
      <c r="U91" s="51"/>
      <c r="V91" s="50" t="s">
        <v>101</v>
      </c>
      <c r="W91" s="51"/>
      <c r="X91" s="50" t="s">
        <v>100</v>
      </c>
      <c r="Y91" s="51"/>
      <c r="Z91" s="50" t="s">
        <v>99</v>
      </c>
      <c r="AA91" s="51"/>
      <c r="AB91" s="187"/>
      <c r="AC91" s="51"/>
      <c r="AD91" s="187"/>
      <c r="AE91" s="56"/>
      <c r="AF91" s="424"/>
      <c r="AG91" s="424"/>
      <c r="AH91" s="47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0.45" customHeight="1" x14ac:dyDescent="0.2">
      <c r="B92" s="30"/>
      <c r="C92" s="338">
        <v>2</v>
      </c>
      <c r="D92" s="46"/>
      <c r="E92" s="198"/>
      <c r="F92" s="198"/>
      <c r="G92" s="197"/>
      <c r="H92" s="358"/>
      <c r="I92" s="390">
        <v>38</v>
      </c>
      <c r="J92" s="390">
        <v>15</v>
      </c>
      <c r="K92" s="390">
        <v>6</v>
      </c>
      <c r="L92" s="42" t="s">
        <v>131</v>
      </c>
      <c r="M92" s="43" t="s">
        <v>351</v>
      </c>
      <c r="N92" s="42" t="s">
        <v>129</v>
      </c>
      <c r="O92" s="43" t="s">
        <v>347</v>
      </c>
      <c r="P92" s="42" t="s">
        <v>128</v>
      </c>
      <c r="Q92" s="43" t="s">
        <v>130</v>
      </c>
      <c r="R92" s="42" t="s">
        <v>127</v>
      </c>
      <c r="S92" s="43"/>
      <c r="T92" s="42" t="s">
        <v>126</v>
      </c>
      <c r="U92" s="43"/>
      <c r="V92" s="42" t="s">
        <v>125</v>
      </c>
      <c r="W92" s="43"/>
      <c r="X92" s="42" t="s">
        <v>124</v>
      </c>
      <c r="Y92" s="43"/>
      <c r="Z92" s="42" t="s">
        <v>123</v>
      </c>
      <c r="AA92" s="43"/>
      <c r="AB92" s="196"/>
      <c r="AC92" s="43"/>
      <c r="AD92" s="196" t="s">
        <v>132</v>
      </c>
      <c r="AE92" s="39"/>
      <c r="AF92" s="421"/>
      <c r="AG92" s="421"/>
      <c r="AH92" s="38"/>
      <c r="AI92" s="9"/>
      <c r="AJ92" s="349">
        <f>SUMPRODUCT(LEN($M92:$AA95)-LEN(SUBSTITUTE($M92:$AA95,"A", "")))</f>
        <v>5</v>
      </c>
      <c r="AK92" s="352">
        <f>SUMPRODUCT(LEN($AD92:$AD95)-LEN(SUBSTITUTE($AD92:$AD95,"A", "")))</f>
        <v>1</v>
      </c>
      <c r="AL92" s="335">
        <f>SUMPRODUCT(LEN($AC92:$AC95)-LEN(SUBSTITUTE($AC92:$AC95,"A", "")))</f>
        <v>0</v>
      </c>
      <c r="AM92" s="349">
        <f>SUMPRODUCT(LEN($M92:$AA95)-LEN(SUBSTITUTE($M92:$AA95,"S", "")))</f>
        <v>12</v>
      </c>
      <c r="AN92" s="352">
        <f>SUMPRODUCT(LEN($AD92:$AD95)-LEN(SUBSTITUTE($AD92:$AD95,"S", "")))</f>
        <v>0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0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0.45" customHeight="1" thickBot="1" x14ac:dyDescent="0.25">
      <c r="B93" s="30"/>
      <c r="C93" s="339"/>
      <c r="D93" s="37"/>
      <c r="E93" s="195"/>
      <c r="F93" s="195"/>
      <c r="G93" s="194"/>
      <c r="H93" s="359"/>
      <c r="I93" s="391"/>
      <c r="J93" s="391"/>
      <c r="K93" s="391"/>
      <c r="L93" s="33" t="s">
        <v>122</v>
      </c>
      <c r="M93" s="55" t="s">
        <v>352</v>
      </c>
      <c r="N93" s="33" t="s">
        <v>121</v>
      </c>
      <c r="O93" s="55" t="s">
        <v>354</v>
      </c>
      <c r="P93" s="33" t="s">
        <v>120</v>
      </c>
      <c r="Q93" s="55"/>
      <c r="R93" s="33" t="s">
        <v>119</v>
      </c>
      <c r="S93" s="55"/>
      <c r="T93" s="33" t="s">
        <v>118</v>
      </c>
      <c r="U93" s="55"/>
      <c r="V93" s="33" t="s">
        <v>117</v>
      </c>
      <c r="W93" s="55"/>
      <c r="X93" s="33" t="s">
        <v>116</v>
      </c>
      <c r="Y93" s="55"/>
      <c r="Z93" s="33" t="s">
        <v>115</v>
      </c>
      <c r="AA93" s="55"/>
      <c r="AB93" s="193"/>
      <c r="AC93" s="55"/>
      <c r="AD93" s="193"/>
      <c r="AE93" s="22"/>
      <c r="AF93" s="422"/>
      <c r="AG93" s="422"/>
      <c r="AH93" s="21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0.45" customHeight="1" x14ac:dyDescent="0.2">
      <c r="B94" s="30"/>
      <c r="C94" s="340"/>
      <c r="D94" s="29"/>
      <c r="E94" s="192"/>
      <c r="F94" s="192"/>
      <c r="G94" s="191"/>
      <c r="H94" s="360"/>
      <c r="I94" s="392"/>
      <c r="J94" s="392"/>
      <c r="K94" s="392"/>
      <c r="L94" s="25" t="s">
        <v>114</v>
      </c>
      <c r="M94" s="114" t="s">
        <v>349</v>
      </c>
      <c r="N94" s="25" t="s">
        <v>112</v>
      </c>
      <c r="O94" s="114" t="s">
        <v>130</v>
      </c>
      <c r="P94" s="25" t="s">
        <v>111</v>
      </c>
      <c r="Q94" s="114"/>
      <c r="R94" s="25" t="s">
        <v>110</v>
      </c>
      <c r="S94" s="114"/>
      <c r="T94" s="25" t="s">
        <v>109</v>
      </c>
      <c r="U94" s="114"/>
      <c r="V94" s="25" t="s">
        <v>108</v>
      </c>
      <c r="W94" s="114"/>
      <c r="X94" s="25" t="s">
        <v>107</v>
      </c>
      <c r="Y94" s="114"/>
      <c r="Z94" s="25" t="s">
        <v>106</v>
      </c>
      <c r="AA94" s="114"/>
      <c r="AB94" s="190"/>
      <c r="AC94" s="114"/>
      <c r="AD94" s="190"/>
      <c r="AE94" s="22"/>
      <c r="AF94" s="422"/>
      <c r="AG94" s="422"/>
      <c r="AH94" s="21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1" customHeight="1" thickBot="1" x14ac:dyDescent="0.25">
      <c r="B95" s="30"/>
      <c r="C95" s="355"/>
      <c r="D95" s="54"/>
      <c r="E95" s="200"/>
      <c r="F95" s="200"/>
      <c r="G95" s="199"/>
      <c r="H95" s="361"/>
      <c r="I95" s="393"/>
      <c r="J95" s="393"/>
      <c r="K95" s="393"/>
      <c r="L95" s="50" t="s">
        <v>105</v>
      </c>
      <c r="M95" s="51" t="s">
        <v>347</v>
      </c>
      <c r="N95" s="50" t="s">
        <v>104</v>
      </c>
      <c r="O95" s="51" t="s">
        <v>130</v>
      </c>
      <c r="P95" s="50" t="s">
        <v>103</v>
      </c>
      <c r="Q95" s="51"/>
      <c r="R95" s="50" t="s">
        <v>102</v>
      </c>
      <c r="S95" s="51"/>
      <c r="T95" s="50">
        <v>20</v>
      </c>
      <c r="U95" s="51"/>
      <c r="V95" s="50" t="s">
        <v>101</v>
      </c>
      <c r="W95" s="51"/>
      <c r="X95" s="50" t="s">
        <v>100</v>
      </c>
      <c r="Y95" s="51"/>
      <c r="Z95" s="50" t="s">
        <v>99</v>
      </c>
      <c r="AA95" s="51"/>
      <c r="AB95" s="187"/>
      <c r="AC95" s="51"/>
      <c r="AD95" s="187"/>
      <c r="AE95" s="48"/>
      <c r="AF95" s="424"/>
      <c r="AG95" s="424"/>
      <c r="AH95" s="47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0.45" customHeight="1" x14ac:dyDescent="0.2">
      <c r="B96" s="30"/>
      <c r="C96" s="338">
        <v>3</v>
      </c>
      <c r="D96" s="46"/>
      <c r="E96" s="198"/>
      <c r="F96" s="198"/>
      <c r="G96" s="197"/>
      <c r="H96" s="358"/>
      <c r="I96" s="390">
        <v>40</v>
      </c>
      <c r="J96" s="390">
        <v>15</v>
      </c>
      <c r="K96" s="390">
        <v>6</v>
      </c>
      <c r="L96" s="42" t="s">
        <v>131</v>
      </c>
      <c r="M96" s="43" t="s">
        <v>353</v>
      </c>
      <c r="N96" s="42" t="s">
        <v>129</v>
      </c>
      <c r="O96" s="43" t="s">
        <v>179</v>
      </c>
      <c r="P96" s="42" t="s">
        <v>128</v>
      </c>
      <c r="Q96" s="43" t="s">
        <v>132</v>
      </c>
      <c r="R96" s="42" t="s">
        <v>127</v>
      </c>
      <c r="S96" s="43"/>
      <c r="T96" s="42" t="s">
        <v>126</v>
      </c>
      <c r="U96" s="43"/>
      <c r="V96" s="42" t="s">
        <v>125</v>
      </c>
      <c r="W96" s="43"/>
      <c r="X96" s="42" t="s">
        <v>124</v>
      </c>
      <c r="Y96" s="43"/>
      <c r="Z96" s="42" t="s">
        <v>123</v>
      </c>
      <c r="AA96" s="43"/>
      <c r="AB96" s="196"/>
      <c r="AC96" s="43"/>
      <c r="AD96" s="196" t="s">
        <v>130</v>
      </c>
      <c r="AE96" s="39"/>
      <c r="AF96" s="421"/>
      <c r="AG96" s="421"/>
      <c r="AH96" s="38"/>
      <c r="AI96" s="9"/>
      <c r="AJ96" s="349">
        <f>SUMPRODUCT(LEN($M96:$AA99)-LEN(SUBSTITUTE($M96:$AA99,"A", "")))</f>
        <v>8</v>
      </c>
      <c r="AK96" s="352">
        <f>SUMPRODUCT(LEN($AD96:$AD99)-LEN(SUBSTITUTE($AD96:$AD99,"A", "")))</f>
        <v>0</v>
      </c>
      <c r="AL96" s="335">
        <f>SUMPRODUCT(LEN($AC96:$AC99)-LEN(SUBSTITUTE($AC96:$AC99,"A", "")))</f>
        <v>0</v>
      </c>
      <c r="AM96" s="349">
        <f>SUMPRODUCT(LEN($M96:$AA99)-LEN(SUBSTITUTE($M96:$AA99,"S", "")))</f>
        <v>8</v>
      </c>
      <c r="AN96" s="352">
        <f>SUMPRODUCT(LEN($AD96:$AD99)-LEN(SUBSTITUTE($AD96:$AD99,"S", "")))</f>
        <v>1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0</v>
      </c>
      <c r="AT96" s="352">
        <f>SUMPRODUCT(LEN($AD96:$AD99)-LEN(SUBSTITUTE($AD96:$AD99,"G", "")))</f>
        <v>0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0.45" customHeight="1" thickBot="1" x14ac:dyDescent="0.25">
      <c r="B97" s="30"/>
      <c r="C97" s="339"/>
      <c r="D97" s="37"/>
      <c r="E97" s="195"/>
      <c r="F97" s="195"/>
      <c r="G97" s="194"/>
      <c r="H97" s="359"/>
      <c r="I97" s="391"/>
      <c r="J97" s="391"/>
      <c r="K97" s="391"/>
      <c r="L97" s="33" t="s">
        <v>122</v>
      </c>
      <c r="M97" s="55" t="s">
        <v>353</v>
      </c>
      <c r="N97" s="33" t="s">
        <v>121</v>
      </c>
      <c r="O97" s="55" t="s">
        <v>130</v>
      </c>
      <c r="P97" s="33" t="s">
        <v>120</v>
      </c>
      <c r="Q97" s="55"/>
      <c r="R97" s="33" t="s">
        <v>119</v>
      </c>
      <c r="S97" s="55"/>
      <c r="T97" s="33" t="s">
        <v>118</v>
      </c>
      <c r="U97" s="55"/>
      <c r="V97" s="33" t="s">
        <v>117</v>
      </c>
      <c r="W97" s="55"/>
      <c r="X97" s="33" t="s">
        <v>116</v>
      </c>
      <c r="Y97" s="55"/>
      <c r="Z97" s="33" t="s">
        <v>115</v>
      </c>
      <c r="AA97" s="55"/>
      <c r="AB97" s="193"/>
      <c r="AC97" s="55"/>
      <c r="AD97" s="193"/>
      <c r="AE97" s="22"/>
      <c r="AF97" s="422"/>
      <c r="AG97" s="422"/>
      <c r="AH97" s="21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0.45" customHeight="1" x14ac:dyDescent="0.2">
      <c r="B98" s="30"/>
      <c r="C98" s="340"/>
      <c r="D98" s="29"/>
      <c r="E98" s="192"/>
      <c r="F98" s="192"/>
      <c r="G98" s="191"/>
      <c r="H98" s="360"/>
      <c r="I98" s="392"/>
      <c r="J98" s="392"/>
      <c r="K98" s="392"/>
      <c r="L98" s="25" t="s">
        <v>114</v>
      </c>
      <c r="M98" s="114" t="s">
        <v>354</v>
      </c>
      <c r="N98" s="25" t="s">
        <v>112</v>
      </c>
      <c r="O98" s="114" t="s">
        <v>132</v>
      </c>
      <c r="P98" s="25" t="s">
        <v>111</v>
      </c>
      <c r="Q98" s="114"/>
      <c r="R98" s="25" t="s">
        <v>110</v>
      </c>
      <c r="S98" s="114"/>
      <c r="T98" s="25" t="s">
        <v>109</v>
      </c>
      <c r="U98" s="114"/>
      <c r="V98" s="25" t="s">
        <v>108</v>
      </c>
      <c r="W98" s="114"/>
      <c r="X98" s="25" t="s">
        <v>107</v>
      </c>
      <c r="Y98" s="114"/>
      <c r="Z98" s="25" t="s">
        <v>106</v>
      </c>
      <c r="AA98" s="114"/>
      <c r="AB98" s="190"/>
      <c r="AC98" s="114"/>
      <c r="AD98" s="190"/>
      <c r="AE98" s="22"/>
      <c r="AF98" s="422"/>
      <c r="AG98" s="422"/>
      <c r="AH98" s="21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1" customHeight="1" thickBot="1" x14ac:dyDescent="0.25">
      <c r="B99" s="20"/>
      <c r="C99" s="341"/>
      <c r="D99" s="19"/>
      <c r="E99" s="189"/>
      <c r="F99" s="189"/>
      <c r="G99" s="188"/>
      <c r="H99" s="361"/>
      <c r="I99" s="394"/>
      <c r="J99" s="394"/>
      <c r="K99" s="394"/>
      <c r="L99" s="15" t="s">
        <v>105</v>
      </c>
      <c r="M99" s="16" t="s">
        <v>179</v>
      </c>
      <c r="N99" s="15" t="s">
        <v>104</v>
      </c>
      <c r="O99" s="16" t="s">
        <v>130</v>
      </c>
      <c r="P99" s="15" t="s">
        <v>103</v>
      </c>
      <c r="Q99" s="16"/>
      <c r="R99" s="15" t="s">
        <v>102</v>
      </c>
      <c r="S99" s="16"/>
      <c r="T99" s="15">
        <v>20</v>
      </c>
      <c r="U99" s="16"/>
      <c r="V99" s="15" t="s">
        <v>101</v>
      </c>
      <c r="W99" s="16"/>
      <c r="X99" s="15" t="s">
        <v>100</v>
      </c>
      <c r="Y99" s="16"/>
      <c r="Z99" s="15" t="s">
        <v>99</v>
      </c>
      <c r="AA99" s="16"/>
      <c r="AB99" s="187"/>
      <c r="AC99" s="16"/>
      <c r="AD99" s="186"/>
      <c r="AE99" s="11"/>
      <c r="AF99" s="423"/>
      <c r="AG99" s="423"/>
      <c r="AH99" s="10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107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>
        <v>174</v>
      </c>
      <c r="E101" s="425">
        <v>3076.25</v>
      </c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03"/>
      <c r="AI101" s="86" t="s">
        <v>137</v>
      </c>
      <c r="AJ101" s="85">
        <f t="shared" ref="AJ101:BB101" si="12">SUM(AJ103:AJ114)</f>
        <v>26</v>
      </c>
      <c r="AK101" s="84">
        <f t="shared" si="12"/>
        <v>0</v>
      </c>
      <c r="AL101" s="83">
        <f t="shared" si="12"/>
        <v>0</v>
      </c>
      <c r="AM101" s="85">
        <f t="shared" si="12"/>
        <v>13</v>
      </c>
      <c r="AN101" s="84">
        <f t="shared" si="12"/>
        <v>1</v>
      </c>
      <c r="AO101" s="83">
        <f t="shared" si="12"/>
        <v>0</v>
      </c>
      <c r="AP101" s="85">
        <f t="shared" si="12"/>
        <v>0</v>
      </c>
      <c r="AQ101" s="84">
        <f t="shared" si="12"/>
        <v>0</v>
      </c>
      <c r="AR101" s="83">
        <f t="shared" si="12"/>
        <v>0</v>
      </c>
      <c r="AS101" s="85">
        <f t="shared" si="12"/>
        <v>0</v>
      </c>
      <c r="AT101" s="84">
        <f t="shared" si="12"/>
        <v>0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0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8.6666666666666661</v>
      </c>
      <c r="BG101" s="5">
        <f>SUM(AM101:AO101,AY101)/$BG$5</f>
        <v>4.666666666666667</v>
      </c>
      <c r="BH101" s="5">
        <f>SUM(AP101:AR101,AZ101)/$BG$5</f>
        <v>0</v>
      </c>
      <c r="BI101" s="5">
        <f>SUM(AS101:AU101,BA101)/$BG$5</f>
        <v>0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03"/>
      <c r="AI102" s="202" t="s">
        <v>135</v>
      </c>
      <c r="AJ102" s="201">
        <f t="shared" ref="AJ102:BB102" si="13">AJ101/3</f>
        <v>8.6666666666666661</v>
      </c>
      <c r="AK102" s="64">
        <f t="shared" si="13"/>
        <v>0</v>
      </c>
      <c r="AL102" s="63">
        <f t="shared" si="13"/>
        <v>0</v>
      </c>
      <c r="AM102" s="65">
        <f t="shared" si="13"/>
        <v>4.333333333333333</v>
      </c>
      <c r="AN102" s="64">
        <f t="shared" si="13"/>
        <v>0.33333333333333331</v>
      </c>
      <c r="AO102" s="63">
        <f t="shared" si="13"/>
        <v>0</v>
      </c>
      <c r="AP102" s="65">
        <f t="shared" si="13"/>
        <v>0</v>
      </c>
      <c r="AQ102" s="64">
        <f t="shared" si="13"/>
        <v>0</v>
      </c>
      <c r="AR102" s="63">
        <f t="shared" si="13"/>
        <v>0</v>
      </c>
      <c r="AS102" s="65">
        <f t="shared" si="13"/>
        <v>0</v>
      </c>
      <c r="AT102" s="64">
        <f t="shared" si="13"/>
        <v>0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0.45" customHeight="1" x14ac:dyDescent="0.2">
      <c r="B103" s="30"/>
      <c r="C103" s="338">
        <v>1</v>
      </c>
      <c r="D103" s="46"/>
      <c r="E103" s="198"/>
      <c r="F103" s="198"/>
      <c r="G103" s="197"/>
      <c r="H103" s="358" t="s">
        <v>133</v>
      </c>
      <c r="I103" s="390">
        <v>44</v>
      </c>
      <c r="J103" s="390">
        <v>15</v>
      </c>
      <c r="K103" s="390">
        <v>7</v>
      </c>
      <c r="L103" s="42" t="s">
        <v>131</v>
      </c>
      <c r="M103" s="43" t="s">
        <v>132</v>
      </c>
      <c r="N103" s="42" t="s">
        <v>129</v>
      </c>
      <c r="O103" s="43" t="s">
        <v>132</v>
      </c>
      <c r="P103" s="42" t="s">
        <v>128</v>
      </c>
      <c r="Q103" s="43"/>
      <c r="R103" s="42" t="s">
        <v>127</v>
      </c>
      <c r="S103" s="43"/>
      <c r="T103" s="42" t="s">
        <v>126</v>
      </c>
      <c r="U103" s="43"/>
      <c r="V103" s="42" t="s">
        <v>125</v>
      </c>
      <c r="W103" s="43"/>
      <c r="X103" s="42" t="s">
        <v>124</v>
      </c>
      <c r="Y103" s="43"/>
      <c r="Z103" s="42" t="s">
        <v>123</v>
      </c>
      <c r="AA103" s="43"/>
      <c r="AB103" s="196"/>
      <c r="AC103" s="43"/>
      <c r="AD103" s="196"/>
      <c r="AE103" s="58"/>
      <c r="AF103" s="421"/>
      <c r="AG103" s="421"/>
      <c r="AH103" s="38"/>
      <c r="AI103" s="9"/>
      <c r="AJ103" s="349">
        <f>SUMPRODUCT(LEN($M103:$AA106)-LEN(SUBSTITUTE($M103:$AA106,"A", "")))</f>
        <v>8</v>
      </c>
      <c r="AK103" s="352">
        <f>SUMPRODUCT(LEN($AD103:$AD106)-LEN(SUBSTITUTE($AD103:$AD106,"A", "")))</f>
        <v>0</v>
      </c>
      <c r="AL103" s="335">
        <f>SUMPRODUCT(LEN($AC103:$AC106)-LEN(SUBSTITUTE($AC103:$AC106,"A", "")))</f>
        <v>0</v>
      </c>
      <c r="AM103" s="349">
        <f>SUMPRODUCT(LEN($M103:$AA106)-LEN(SUBSTITUTE($M103:$AA106,"S", "")))</f>
        <v>3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0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0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0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0.45" customHeight="1" thickBot="1" x14ac:dyDescent="0.25">
      <c r="B104" s="30"/>
      <c r="C104" s="339"/>
      <c r="D104" s="37"/>
      <c r="E104" s="195"/>
      <c r="F104" s="195"/>
      <c r="G104" s="194"/>
      <c r="H104" s="359"/>
      <c r="I104" s="391"/>
      <c r="J104" s="391"/>
      <c r="K104" s="391"/>
      <c r="L104" s="33" t="s">
        <v>122</v>
      </c>
      <c r="M104" s="55" t="s">
        <v>347</v>
      </c>
      <c r="N104" s="33" t="s">
        <v>121</v>
      </c>
      <c r="O104" s="55" t="s">
        <v>132</v>
      </c>
      <c r="P104" s="33" t="s">
        <v>120</v>
      </c>
      <c r="Q104" s="55"/>
      <c r="R104" s="33" t="s">
        <v>119</v>
      </c>
      <c r="S104" s="55"/>
      <c r="T104" s="33" t="s">
        <v>118</v>
      </c>
      <c r="U104" s="55"/>
      <c r="V104" s="33" t="s">
        <v>117</v>
      </c>
      <c r="W104" s="55"/>
      <c r="X104" s="33" t="s">
        <v>116</v>
      </c>
      <c r="Y104" s="55"/>
      <c r="Z104" s="33" t="s">
        <v>115</v>
      </c>
      <c r="AA104" s="55"/>
      <c r="AB104" s="193"/>
      <c r="AC104" s="55"/>
      <c r="AD104" s="193"/>
      <c r="AE104" s="57"/>
      <c r="AF104" s="422"/>
      <c r="AG104" s="422"/>
      <c r="AH104" s="21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0.45" customHeight="1" x14ac:dyDescent="0.2">
      <c r="B105" s="30"/>
      <c r="C105" s="340"/>
      <c r="D105" s="29"/>
      <c r="E105" s="192"/>
      <c r="F105" s="192"/>
      <c r="G105" s="191"/>
      <c r="H105" s="360"/>
      <c r="I105" s="392"/>
      <c r="J105" s="392"/>
      <c r="K105" s="392"/>
      <c r="L105" s="25" t="s">
        <v>114</v>
      </c>
      <c r="M105" s="114" t="s">
        <v>179</v>
      </c>
      <c r="N105" s="25" t="s">
        <v>112</v>
      </c>
      <c r="O105" s="114" t="s">
        <v>130</v>
      </c>
      <c r="P105" s="25" t="s">
        <v>111</v>
      </c>
      <c r="Q105" s="114"/>
      <c r="R105" s="25" t="s">
        <v>110</v>
      </c>
      <c r="S105" s="114"/>
      <c r="T105" s="25" t="s">
        <v>109</v>
      </c>
      <c r="U105" s="114"/>
      <c r="V105" s="25" t="s">
        <v>108</v>
      </c>
      <c r="W105" s="114"/>
      <c r="X105" s="25" t="s">
        <v>107</v>
      </c>
      <c r="Y105" s="114"/>
      <c r="Z105" s="25" t="s">
        <v>106</v>
      </c>
      <c r="AA105" s="114"/>
      <c r="AB105" s="190"/>
      <c r="AC105" s="114"/>
      <c r="AD105" s="190"/>
      <c r="AE105" s="57"/>
      <c r="AF105" s="422"/>
      <c r="AG105" s="422"/>
      <c r="AH105" s="21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1" customHeight="1" thickBot="1" x14ac:dyDescent="0.25">
      <c r="B106" s="30"/>
      <c r="C106" s="355"/>
      <c r="D106" s="54"/>
      <c r="E106" s="200"/>
      <c r="F106" s="200"/>
      <c r="G106" s="199"/>
      <c r="H106" s="361"/>
      <c r="I106" s="393"/>
      <c r="J106" s="393"/>
      <c r="K106" s="393"/>
      <c r="L106" s="50" t="s">
        <v>105</v>
      </c>
      <c r="M106" s="51" t="s">
        <v>179</v>
      </c>
      <c r="N106" s="50" t="s">
        <v>104</v>
      </c>
      <c r="O106" s="51" t="s">
        <v>130</v>
      </c>
      <c r="P106" s="50" t="s">
        <v>103</v>
      </c>
      <c r="Q106" s="51"/>
      <c r="R106" s="50" t="s">
        <v>102</v>
      </c>
      <c r="S106" s="51"/>
      <c r="T106" s="50">
        <v>20</v>
      </c>
      <c r="U106" s="51"/>
      <c r="V106" s="50" t="s">
        <v>101</v>
      </c>
      <c r="W106" s="51"/>
      <c r="X106" s="50" t="s">
        <v>100</v>
      </c>
      <c r="Y106" s="51"/>
      <c r="Z106" s="50" t="s">
        <v>99</v>
      </c>
      <c r="AA106" s="51"/>
      <c r="AB106" s="187"/>
      <c r="AC106" s="51"/>
      <c r="AD106" s="187"/>
      <c r="AE106" s="56"/>
      <c r="AF106" s="424"/>
      <c r="AG106" s="424"/>
      <c r="AH106" s="47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0.45" customHeight="1" x14ac:dyDescent="0.2">
      <c r="B107" s="30"/>
      <c r="C107" s="338">
        <v>2</v>
      </c>
      <c r="D107" s="46"/>
      <c r="E107" s="198"/>
      <c r="F107" s="198"/>
      <c r="G107" s="197"/>
      <c r="H107" s="358"/>
      <c r="I107" s="390">
        <v>46</v>
      </c>
      <c r="J107" s="390">
        <v>15</v>
      </c>
      <c r="K107" s="390">
        <v>6</v>
      </c>
      <c r="L107" s="42" t="s">
        <v>131</v>
      </c>
      <c r="M107" s="43" t="s">
        <v>179</v>
      </c>
      <c r="N107" s="42" t="s">
        <v>129</v>
      </c>
      <c r="O107" s="43" t="s">
        <v>179</v>
      </c>
      <c r="P107" s="42" t="s">
        <v>128</v>
      </c>
      <c r="Q107" s="43" t="s">
        <v>130</v>
      </c>
      <c r="R107" s="42" t="s">
        <v>127</v>
      </c>
      <c r="S107" s="43"/>
      <c r="T107" s="42" t="s">
        <v>126</v>
      </c>
      <c r="U107" s="43"/>
      <c r="V107" s="42" t="s">
        <v>125</v>
      </c>
      <c r="W107" s="43"/>
      <c r="X107" s="42" t="s">
        <v>124</v>
      </c>
      <c r="Y107" s="43"/>
      <c r="Z107" s="42" t="s">
        <v>123</v>
      </c>
      <c r="AA107" s="43"/>
      <c r="AB107" s="196"/>
      <c r="AC107" s="43"/>
      <c r="AD107" s="196" t="s">
        <v>130</v>
      </c>
      <c r="AE107" s="39"/>
      <c r="AF107" s="421"/>
      <c r="AG107" s="421"/>
      <c r="AH107" s="38"/>
      <c r="AI107" s="9"/>
      <c r="AJ107" s="349">
        <f>SUMPRODUCT(LEN($M107:$AA110)-LEN(SUBSTITUTE($M107:$AA110,"A", "")))</f>
        <v>11</v>
      </c>
      <c r="AK107" s="352">
        <f>SUMPRODUCT(LEN($AD107:$AD110)-LEN(SUBSTITUTE($AD107:$AD110,"A", "")))</f>
        <v>0</v>
      </c>
      <c r="AL107" s="335">
        <f>SUMPRODUCT(LEN($AC107:$AC110)-LEN(SUBSTITUTE($AC107:$AC110,"A", "")))</f>
        <v>0</v>
      </c>
      <c r="AM107" s="349">
        <f>SUMPRODUCT(LEN($M107:$AA110)-LEN(SUBSTITUTE($M107:$AA110,"S", "")))</f>
        <v>7</v>
      </c>
      <c r="AN107" s="352">
        <f>SUMPRODUCT(LEN($AD107:$AD110)-LEN(SUBSTITUTE($AD107:$AD110,"S", "")))</f>
        <v>1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0</v>
      </c>
      <c r="AT107" s="352">
        <f>SUMPRODUCT(LEN($AD107:$AD110)-LEN(SUBSTITUTE($AD107:$AD110,"G", "")))</f>
        <v>0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0.45" customHeight="1" thickBot="1" x14ac:dyDescent="0.25">
      <c r="B108" s="30"/>
      <c r="C108" s="339"/>
      <c r="D108" s="37"/>
      <c r="E108" s="195"/>
      <c r="F108" s="195"/>
      <c r="G108" s="194"/>
      <c r="H108" s="359"/>
      <c r="I108" s="391"/>
      <c r="J108" s="391"/>
      <c r="K108" s="391"/>
      <c r="L108" s="33" t="s">
        <v>122</v>
      </c>
      <c r="M108" s="55" t="s">
        <v>346</v>
      </c>
      <c r="N108" s="33" t="s">
        <v>121</v>
      </c>
      <c r="O108" s="55" t="s">
        <v>179</v>
      </c>
      <c r="P108" s="33" t="s">
        <v>120</v>
      </c>
      <c r="Q108" s="55"/>
      <c r="R108" s="33" t="s">
        <v>119</v>
      </c>
      <c r="S108" s="55"/>
      <c r="T108" s="33" t="s">
        <v>118</v>
      </c>
      <c r="U108" s="55"/>
      <c r="V108" s="33" t="s">
        <v>117</v>
      </c>
      <c r="W108" s="55"/>
      <c r="X108" s="33" t="s">
        <v>116</v>
      </c>
      <c r="Y108" s="55"/>
      <c r="Z108" s="33" t="s">
        <v>115</v>
      </c>
      <c r="AA108" s="55"/>
      <c r="AB108" s="193"/>
      <c r="AC108" s="55"/>
      <c r="AD108" s="193"/>
      <c r="AE108" s="22"/>
      <c r="AF108" s="422"/>
      <c r="AG108" s="422"/>
      <c r="AH108" s="21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0.45" customHeight="1" x14ac:dyDescent="0.2">
      <c r="B109" s="30"/>
      <c r="C109" s="340"/>
      <c r="D109" s="29"/>
      <c r="E109" s="192"/>
      <c r="F109" s="192"/>
      <c r="G109" s="191"/>
      <c r="H109" s="360"/>
      <c r="I109" s="392"/>
      <c r="J109" s="392"/>
      <c r="K109" s="392"/>
      <c r="L109" s="25" t="s">
        <v>114</v>
      </c>
      <c r="M109" s="114" t="s">
        <v>349</v>
      </c>
      <c r="N109" s="25" t="s">
        <v>112</v>
      </c>
      <c r="O109" s="114" t="s">
        <v>132</v>
      </c>
      <c r="P109" s="25" t="s">
        <v>111</v>
      </c>
      <c r="Q109" s="114"/>
      <c r="R109" s="25" t="s">
        <v>110</v>
      </c>
      <c r="S109" s="114"/>
      <c r="T109" s="25" t="s">
        <v>109</v>
      </c>
      <c r="U109" s="114"/>
      <c r="V109" s="25" t="s">
        <v>108</v>
      </c>
      <c r="W109" s="114"/>
      <c r="X109" s="25" t="s">
        <v>107</v>
      </c>
      <c r="Y109" s="114"/>
      <c r="Z109" s="25" t="s">
        <v>106</v>
      </c>
      <c r="AA109" s="114"/>
      <c r="AB109" s="190"/>
      <c r="AC109" s="114"/>
      <c r="AD109" s="190"/>
      <c r="AE109" s="22"/>
      <c r="AF109" s="422"/>
      <c r="AG109" s="422"/>
      <c r="AH109" s="21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1" customHeight="1" thickBot="1" x14ac:dyDescent="0.25">
      <c r="B110" s="30"/>
      <c r="C110" s="355"/>
      <c r="D110" s="54"/>
      <c r="E110" s="200"/>
      <c r="F110" s="200"/>
      <c r="G110" s="199"/>
      <c r="H110" s="361"/>
      <c r="I110" s="393"/>
      <c r="J110" s="393"/>
      <c r="K110" s="393"/>
      <c r="L110" s="50" t="s">
        <v>105</v>
      </c>
      <c r="M110" s="51" t="s">
        <v>359</v>
      </c>
      <c r="N110" s="50" t="s">
        <v>104</v>
      </c>
      <c r="O110" s="51" t="s">
        <v>132</v>
      </c>
      <c r="P110" s="50" t="s">
        <v>103</v>
      </c>
      <c r="Q110" s="51"/>
      <c r="R110" s="50" t="s">
        <v>102</v>
      </c>
      <c r="S110" s="51"/>
      <c r="T110" s="50">
        <v>20</v>
      </c>
      <c r="U110" s="51"/>
      <c r="V110" s="50" t="s">
        <v>101</v>
      </c>
      <c r="W110" s="51"/>
      <c r="X110" s="50" t="s">
        <v>100</v>
      </c>
      <c r="Y110" s="51"/>
      <c r="Z110" s="50" t="s">
        <v>99</v>
      </c>
      <c r="AA110" s="51"/>
      <c r="AB110" s="187"/>
      <c r="AC110" s="51"/>
      <c r="AD110" s="187"/>
      <c r="AE110" s="48"/>
      <c r="AF110" s="424"/>
      <c r="AG110" s="424"/>
      <c r="AH110" s="47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0.45" customHeight="1" x14ac:dyDescent="0.2">
      <c r="B111" s="30"/>
      <c r="C111" s="338">
        <v>3</v>
      </c>
      <c r="D111" s="46"/>
      <c r="E111" s="198"/>
      <c r="F111" s="198"/>
      <c r="G111" s="197"/>
      <c r="H111" s="358"/>
      <c r="I111" s="390">
        <v>36</v>
      </c>
      <c r="J111" s="390">
        <v>13</v>
      </c>
      <c r="K111" s="390">
        <v>7</v>
      </c>
      <c r="L111" s="42" t="s">
        <v>131</v>
      </c>
      <c r="M111" s="43" t="s">
        <v>354</v>
      </c>
      <c r="N111" s="42" t="s">
        <v>129</v>
      </c>
      <c r="O111" s="43" t="s">
        <v>132</v>
      </c>
      <c r="P111" s="42" t="s">
        <v>128</v>
      </c>
      <c r="Q111" s="43"/>
      <c r="R111" s="42" t="s">
        <v>127</v>
      </c>
      <c r="S111" s="43"/>
      <c r="T111" s="42" t="s">
        <v>126</v>
      </c>
      <c r="U111" s="43"/>
      <c r="V111" s="42" t="s">
        <v>125</v>
      </c>
      <c r="W111" s="43"/>
      <c r="X111" s="42" t="s">
        <v>124</v>
      </c>
      <c r="Y111" s="43"/>
      <c r="Z111" s="42" t="s">
        <v>123</v>
      </c>
      <c r="AA111" s="43"/>
      <c r="AB111" s="196"/>
      <c r="AC111" s="43"/>
      <c r="AD111" s="196"/>
      <c r="AE111" s="39"/>
      <c r="AF111" s="421"/>
      <c r="AG111" s="421"/>
      <c r="AH111" s="38"/>
      <c r="AI111" s="9"/>
      <c r="AJ111" s="349">
        <f>SUMPRODUCT(LEN($M111:$AA114)-LEN(SUBSTITUTE($M111:$AA114,"A", "")))</f>
        <v>7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3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0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0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0.45" customHeight="1" thickBot="1" x14ac:dyDescent="0.25">
      <c r="B112" s="30"/>
      <c r="C112" s="339"/>
      <c r="D112" s="37"/>
      <c r="E112" s="195"/>
      <c r="F112" s="195"/>
      <c r="G112" s="194"/>
      <c r="H112" s="359"/>
      <c r="I112" s="391"/>
      <c r="J112" s="391"/>
      <c r="K112" s="391"/>
      <c r="L112" s="33" t="s">
        <v>122</v>
      </c>
      <c r="M112" s="55" t="s">
        <v>179</v>
      </c>
      <c r="N112" s="33" t="s">
        <v>121</v>
      </c>
      <c r="O112" s="55" t="s">
        <v>132</v>
      </c>
      <c r="P112" s="33" t="s">
        <v>120</v>
      </c>
      <c r="Q112" s="55"/>
      <c r="R112" s="33" t="s">
        <v>119</v>
      </c>
      <c r="S112" s="55"/>
      <c r="T112" s="33" t="s">
        <v>118</v>
      </c>
      <c r="U112" s="55"/>
      <c r="V112" s="33" t="s">
        <v>117</v>
      </c>
      <c r="W112" s="55"/>
      <c r="X112" s="33" t="s">
        <v>116</v>
      </c>
      <c r="Y112" s="55"/>
      <c r="Z112" s="33" t="s">
        <v>115</v>
      </c>
      <c r="AA112" s="55"/>
      <c r="AB112" s="193"/>
      <c r="AC112" s="55"/>
      <c r="AD112" s="193"/>
      <c r="AE112" s="22"/>
      <c r="AF112" s="422"/>
      <c r="AG112" s="422"/>
      <c r="AH112" s="21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0.45" customHeight="1" x14ac:dyDescent="0.2">
      <c r="B113" s="30"/>
      <c r="C113" s="340"/>
      <c r="D113" s="29"/>
      <c r="E113" s="192"/>
      <c r="F113" s="192"/>
      <c r="G113" s="191"/>
      <c r="H113" s="360"/>
      <c r="I113" s="392"/>
      <c r="J113" s="392"/>
      <c r="K113" s="392"/>
      <c r="L113" s="25" t="s">
        <v>114</v>
      </c>
      <c r="M113" s="114" t="s">
        <v>179</v>
      </c>
      <c r="N113" s="25" t="s">
        <v>112</v>
      </c>
      <c r="O113" s="114"/>
      <c r="P113" s="25" t="s">
        <v>111</v>
      </c>
      <c r="Q113" s="114"/>
      <c r="R113" s="25" t="s">
        <v>110</v>
      </c>
      <c r="S113" s="114"/>
      <c r="T113" s="25" t="s">
        <v>109</v>
      </c>
      <c r="U113" s="114"/>
      <c r="V113" s="25" t="s">
        <v>108</v>
      </c>
      <c r="W113" s="114"/>
      <c r="X113" s="25" t="s">
        <v>107</v>
      </c>
      <c r="Y113" s="114"/>
      <c r="Z113" s="25" t="s">
        <v>106</v>
      </c>
      <c r="AA113" s="114"/>
      <c r="AB113" s="190"/>
      <c r="AC113" s="114"/>
      <c r="AD113" s="190"/>
      <c r="AE113" s="22"/>
      <c r="AF113" s="422"/>
      <c r="AG113" s="422"/>
      <c r="AH113" s="21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1" customHeight="1" thickBot="1" x14ac:dyDescent="0.25">
      <c r="B114" s="20"/>
      <c r="C114" s="341"/>
      <c r="D114" s="19"/>
      <c r="E114" s="189"/>
      <c r="F114" s="189"/>
      <c r="G114" s="188"/>
      <c r="H114" s="361"/>
      <c r="I114" s="394"/>
      <c r="J114" s="394"/>
      <c r="K114" s="394"/>
      <c r="L114" s="15" t="s">
        <v>105</v>
      </c>
      <c r="M114" s="16" t="s">
        <v>347</v>
      </c>
      <c r="N114" s="15" t="s">
        <v>104</v>
      </c>
      <c r="O114" s="16"/>
      <c r="P114" s="15" t="s">
        <v>103</v>
      </c>
      <c r="Q114" s="16"/>
      <c r="R114" s="15" t="s">
        <v>102</v>
      </c>
      <c r="S114" s="16"/>
      <c r="T114" s="15">
        <v>20</v>
      </c>
      <c r="U114" s="16"/>
      <c r="V114" s="15" t="s">
        <v>101</v>
      </c>
      <c r="W114" s="16"/>
      <c r="X114" s="15" t="s">
        <v>100</v>
      </c>
      <c r="Y114" s="16"/>
      <c r="Z114" s="15" t="s">
        <v>99</v>
      </c>
      <c r="AA114" s="16"/>
      <c r="AB114" s="187"/>
      <c r="AC114" s="16"/>
      <c r="AD114" s="186"/>
      <c r="AE114" s="11"/>
      <c r="AF114" s="423"/>
      <c r="AG114" s="423"/>
      <c r="AH114" s="10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107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174</v>
      </c>
      <c r="E116" s="425">
        <v>2563.46</v>
      </c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03"/>
      <c r="AI116" s="86" t="s">
        <v>137</v>
      </c>
      <c r="AJ116" s="85">
        <f t="shared" ref="AJ116:BB116" si="14">SUM(AJ118:AJ129)</f>
        <v>19</v>
      </c>
      <c r="AK116" s="84">
        <f t="shared" si="14"/>
        <v>1</v>
      </c>
      <c r="AL116" s="83">
        <f t="shared" si="14"/>
        <v>0</v>
      </c>
      <c r="AM116" s="85">
        <f t="shared" si="14"/>
        <v>14</v>
      </c>
      <c r="AN116" s="84">
        <f t="shared" si="14"/>
        <v>3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0</v>
      </c>
      <c r="AT116" s="84">
        <f t="shared" si="14"/>
        <v>0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6.666666666666667</v>
      </c>
      <c r="BG116" s="5">
        <f>SUM(AM116:AO116,AY116)/$BG$5</f>
        <v>5.666666666666667</v>
      </c>
      <c r="BH116" s="5">
        <f>SUM(AP116:AR116,AZ116)/$BG$5</f>
        <v>0</v>
      </c>
      <c r="BI116" s="5">
        <f>SUM(AS116:AU116,BA116)/$BG$5</f>
        <v>0</v>
      </c>
      <c r="BJ116" s="5">
        <f>SUM(AV116:AX116,BB116)/$BG$5</f>
        <v>0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03"/>
      <c r="AI117" s="202" t="s">
        <v>135</v>
      </c>
      <c r="AJ117" s="201">
        <f t="shared" ref="AJ117:BB117" si="15">AJ116/3</f>
        <v>6.333333333333333</v>
      </c>
      <c r="AK117" s="64">
        <f t="shared" si="15"/>
        <v>0.33333333333333331</v>
      </c>
      <c r="AL117" s="63">
        <f t="shared" si="15"/>
        <v>0</v>
      </c>
      <c r="AM117" s="65">
        <f t="shared" si="15"/>
        <v>4.666666666666667</v>
      </c>
      <c r="AN117" s="64">
        <f t="shared" si="15"/>
        <v>1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0</v>
      </c>
      <c r="AT117" s="64">
        <f t="shared" si="15"/>
        <v>0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0.45" customHeight="1" x14ac:dyDescent="0.2">
      <c r="B118" s="30"/>
      <c r="C118" s="338">
        <v>1</v>
      </c>
      <c r="D118" s="46"/>
      <c r="E118" s="198"/>
      <c r="F118" s="198"/>
      <c r="G118" s="197"/>
      <c r="H118" s="358" t="s">
        <v>133</v>
      </c>
      <c r="I118" s="390">
        <v>28</v>
      </c>
      <c r="J118" s="390">
        <v>11</v>
      </c>
      <c r="K118" s="390">
        <v>6</v>
      </c>
      <c r="L118" s="42" t="s">
        <v>131</v>
      </c>
      <c r="M118" s="43" t="s">
        <v>132</v>
      </c>
      <c r="N118" s="42" t="s">
        <v>129</v>
      </c>
      <c r="O118" s="43" t="s">
        <v>130</v>
      </c>
      <c r="P118" s="42" t="s">
        <v>128</v>
      </c>
      <c r="Q118" s="43"/>
      <c r="R118" s="42" t="s">
        <v>127</v>
      </c>
      <c r="S118" s="43"/>
      <c r="T118" s="42" t="s">
        <v>126</v>
      </c>
      <c r="U118" s="43"/>
      <c r="V118" s="42" t="s">
        <v>125</v>
      </c>
      <c r="W118" s="43"/>
      <c r="X118" s="42" t="s">
        <v>124</v>
      </c>
      <c r="Y118" s="43"/>
      <c r="Z118" s="42" t="s">
        <v>123</v>
      </c>
      <c r="AA118" s="43"/>
      <c r="AB118" s="196"/>
      <c r="AC118" s="43"/>
      <c r="AD118" s="196"/>
      <c r="AE118" s="58"/>
      <c r="AF118" s="421"/>
      <c r="AG118" s="421"/>
      <c r="AH118" s="38"/>
      <c r="AI118" s="9"/>
      <c r="AJ118" s="349">
        <f>SUMPRODUCT(LEN($M118:$AA121)-LEN(SUBSTITUTE($M118:$AA121,"A", "")))</f>
        <v>3</v>
      </c>
      <c r="AK118" s="352">
        <f>SUMPRODUCT(LEN($AD118:$AD121)-LEN(SUBSTITUTE($AD118:$AD121,"A", "")))</f>
        <v>0</v>
      </c>
      <c r="AL118" s="335">
        <f>SUMPRODUCT(LEN($AC118:$AC121)-LEN(SUBSTITUTE($AC118:$AC121,"A", "")))</f>
        <v>0</v>
      </c>
      <c r="AM118" s="349">
        <f>SUMPRODUCT(LEN($M118:$AA121)-LEN(SUBSTITUTE($M118:$AA121,"S", "")))</f>
        <v>2</v>
      </c>
      <c r="AN118" s="352">
        <f>SUMPRODUCT(LEN($AD118:$AD121)-LEN(SUBSTITUTE($AD118:$AD121,"S", "")))</f>
        <v>0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0</v>
      </c>
      <c r="AT118" s="352">
        <f>SUMPRODUCT(LEN($AD118:$AD121)-LEN(SUBSTITUTE($AD118:$AD121,"G", "")))</f>
        <v>0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0.45" customHeight="1" thickBot="1" x14ac:dyDescent="0.25">
      <c r="B119" s="30"/>
      <c r="C119" s="339"/>
      <c r="D119" s="37"/>
      <c r="E119" s="195"/>
      <c r="F119" s="195"/>
      <c r="G119" s="194"/>
      <c r="H119" s="359"/>
      <c r="I119" s="391"/>
      <c r="J119" s="391"/>
      <c r="K119" s="391"/>
      <c r="L119" s="33" t="s">
        <v>122</v>
      </c>
      <c r="M119" s="55" t="s">
        <v>130</v>
      </c>
      <c r="N119" s="33" t="s">
        <v>121</v>
      </c>
      <c r="O119" s="55"/>
      <c r="P119" s="33" t="s">
        <v>120</v>
      </c>
      <c r="Q119" s="55"/>
      <c r="R119" s="33" t="s">
        <v>119</v>
      </c>
      <c r="S119" s="55"/>
      <c r="T119" s="33" t="s">
        <v>118</v>
      </c>
      <c r="U119" s="55"/>
      <c r="V119" s="33" t="s">
        <v>117</v>
      </c>
      <c r="W119" s="55"/>
      <c r="X119" s="33" t="s">
        <v>116</v>
      </c>
      <c r="Y119" s="55"/>
      <c r="Z119" s="33" t="s">
        <v>115</v>
      </c>
      <c r="AA119" s="55"/>
      <c r="AB119" s="193"/>
      <c r="AC119" s="55"/>
      <c r="AD119" s="193"/>
      <c r="AE119" s="57"/>
      <c r="AF119" s="422"/>
      <c r="AG119" s="422"/>
      <c r="AH119" s="21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0.45" customHeight="1" x14ac:dyDescent="0.2">
      <c r="B120" s="30"/>
      <c r="C120" s="340"/>
      <c r="D120" s="29"/>
      <c r="E120" s="192"/>
      <c r="F120" s="192"/>
      <c r="G120" s="191"/>
      <c r="H120" s="360"/>
      <c r="I120" s="392"/>
      <c r="J120" s="392"/>
      <c r="K120" s="392"/>
      <c r="L120" s="25" t="s">
        <v>114</v>
      </c>
      <c r="M120" s="114" t="s">
        <v>132</v>
      </c>
      <c r="N120" s="25" t="s">
        <v>112</v>
      </c>
      <c r="O120" s="114"/>
      <c r="P120" s="25" t="s">
        <v>111</v>
      </c>
      <c r="Q120" s="114"/>
      <c r="R120" s="25" t="s">
        <v>110</v>
      </c>
      <c r="S120" s="114"/>
      <c r="T120" s="25" t="s">
        <v>109</v>
      </c>
      <c r="U120" s="114"/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190"/>
      <c r="AC120" s="114"/>
      <c r="AD120" s="190"/>
      <c r="AE120" s="57"/>
      <c r="AF120" s="422"/>
      <c r="AG120" s="422"/>
      <c r="AH120" s="21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1" customHeight="1" thickBot="1" x14ac:dyDescent="0.25">
      <c r="B121" s="30"/>
      <c r="C121" s="355"/>
      <c r="D121" s="54"/>
      <c r="E121" s="200"/>
      <c r="F121" s="200"/>
      <c r="G121" s="199"/>
      <c r="H121" s="361"/>
      <c r="I121" s="393"/>
      <c r="J121" s="393"/>
      <c r="K121" s="393"/>
      <c r="L121" s="50" t="s">
        <v>105</v>
      </c>
      <c r="M121" s="51" t="s">
        <v>132</v>
      </c>
      <c r="N121" s="50" t="s">
        <v>104</v>
      </c>
      <c r="O121" s="51"/>
      <c r="P121" s="50" t="s">
        <v>103</v>
      </c>
      <c r="Q121" s="51"/>
      <c r="R121" s="50" t="s">
        <v>102</v>
      </c>
      <c r="S121" s="51"/>
      <c r="T121" s="50">
        <v>20</v>
      </c>
      <c r="U121" s="51"/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187"/>
      <c r="AC121" s="51"/>
      <c r="AD121" s="187"/>
      <c r="AE121" s="56"/>
      <c r="AF121" s="424"/>
      <c r="AG121" s="424"/>
      <c r="AH121" s="47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0.45" customHeight="1" x14ac:dyDescent="0.2">
      <c r="B122" s="30"/>
      <c r="C122" s="338">
        <v>2</v>
      </c>
      <c r="D122" s="46"/>
      <c r="E122" s="198"/>
      <c r="F122" s="198"/>
      <c r="G122" s="197"/>
      <c r="H122" s="358"/>
      <c r="I122" s="390">
        <v>37</v>
      </c>
      <c r="J122" s="390">
        <v>16</v>
      </c>
      <c r="K122" s="390">
        <v>7</v>
      </c>
      <c r="L122" s="42" t="s">
        <v>131</v>
      </c>
      <c r="M122" s="43" t="s">
        <v>179</v>
      </c>
      <c r="N122" s="42" t="s">
        <v>129</v>
      </c>
      <c r="O122" s="43" t="s">
        <v>179</v>
      </c>
      <c r="P122" s="42" t="s">
        <v>128</v>
      </c>
      <c r="Q122" s="43" t="s">
        <v>130</v>
      </c>
      <c r="R122" s="42" t="s">
        <v>127</v>
      </c>
      <c r="S122" s="43"/>
      <c r="T122" s="42" t="s">
        <v>126</v>
      </c>
      <c r="U122" s="43"/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196"/>
      <c r="AC122" s="43"/>
      <c r="AD122" s="196" t="s">
        <v>130</v>
      </c>
      <c r="AE122" s="39"/>
      <c r="AF122" s="421"/>
      <c r="AG122" s="421"/>
      <c r="AH122" s="38"/>
      <c r="AI122" s="9"/>
      <c r="AJ122" s="349">
        <f>SUMPRODUCT(LEN($M122:$AA125)-LEN(SUBSTITUTE($M122:$AA125,"A", "")))</f>
        <v>8</v>
      </c>
      <c r="AK122" s="352">
        <f>SUMPRODUCT(LEN($AD122:$AD125)-LEN(SUBSTITUTE($AD122:$AD125,"A", "")))</f>
        <v>0</v>
      </c>
      <c r="AL122" s="335">
        <f>SUMPRODUCT(LEN($AC122:$AC125)-LEN(SUBSTITUTE($AC122:$AC125,"A", "")))</f>
        <v>0</v>
      </c>
      <c r="AM122" s="349">
        <f>SUMPRODUCT(LEN($M122:$AA125)-LEN(SUBSTITUTE($M122:$AA125,"S", "")))</f>
        <v>8</v>
      </c>
      <c r="AN122" s="352">
        <f>SUMPRODUCT(LEN($AD122:$AD125)-LEN(SUBSTITUTE($AD122:$AD125,"S", "")))</f>
        <v>1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0</v>
      </c>
      <c r="AT122" s="352">
        <f>SUMPRODUCT(LEN($AD122:$AD125)-LEN(SUBSTITUTE($AD122:$AD125,"G", "")))</f>
        <v>0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0.45" customHeight="1" thickBot="1" x14ac:dyDescent="0.25">
      <c r="B123" s="30"/>
      <c r="C123" s="339"/>
      <c r="D123" s="37"/>
      <c r="E123" s="195"/>
      <c r="F123" s="195"/>
      <c r="G123" s="194"/>
      <c r="H123" s="359"/>
      <c r="I123" s="391"/>
      <c r="J123" s="391"/>
      <c r="K123" s="391"/>
      <c r="L123" s="33" t="s">
        <v>122</v>
      </c>
      <c r="M123" s="55" t="s">
        <v>179</v>
      </c>
      <c r="N123" s="33" t="s">
        <v>121</v>
      </c>
      <c r="O123" s="55" t="s">
        <v>130</v>
      </c>
      <c r="P123" s="33" t="s">
        <v>120</v>
      </c>
      <c r="Q123" s="55"/>
      <c r="R123" s="33" t="s">
        <v>119</v>
      </c>
      <c r="S123" s="55"/>
      <c r="T123" s="33" t="s">
        <v>118</v>
      </c>
      <c r="U123" s="55"/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193"/>
      <c r="AC123" s="55"/>
      <c r="AD123" s="193"/>
      <c r="AE123" s="22"/>
      <c r="AF123" s="422"/>
      <c r="AG123" s="422"/>
      <c r="AH123" s="21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0.45" customHeight="1" x14ac:dyDescent="0.2">
      <c r="B124" s="30"/>
      <c r="C124" s="340"/>
      <c r="D124" s="29"/>
      <c r="E124" s="192"/>
      <c r="F124" s="192"/>
      <c r="G124" s="191"/>
      <c r="H124" s="360"/>
      <c r="I124" s="392"/>
      <c r="J124" s="392"/>
      <c r="K124" s="392"/>
      <c r="L124" s="25" t="s">
        <v>114</v>
      </c>
      <c r="M124" s="114" t="s">
        <v>349</v>
      </c>
      <c r="N124" s="25" t="s">
        <v>112</v>
      </c>
      <c r="O124" s="114" t="s">
        <v>132</v>
      </c>
      <c r="P124" s="25" t="s">
        <v>111</v>
      </c>
      <c r="Q124" s="114"/>
      <c r="R124" s="25" t="s">
        <v>110</v>
      </c>
      <c r="S124" s="114"/>
      <c r="T124" s="25" t="s">
        <v>109</v>
      </c>
      <c r="U124" s="114"/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190"/>
      <c r="AC124" s="114"/>
      <c r="AD124" s="190"/>
      <c r="AE124" s="22"/>
      <c r="AF124" s="422"/>
      <c r="AG124" s="422"/>
      <c r="AH124" s="21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1" customHeight="1" thickBot="1" x14ac:dyDescent="0.25">
      <c r="B125" s="30"/>
      <c r="C125" s="355"/>
      <c r="D125" s="54"/>
      <c r="E125" s="200"/>
      <c r="F125" s="200"/>
      <c r="G125" s="199"/>
      <c r="H125" s="361"/>
      <c r="I125" s="393"/>
      <c r="J125" s="393"/>
      <c r="K125" s="393"/>
      <c r="L125" s="50" t="s">
        <v>105</v>
      </c>
      <c r="M125" s="51" t="s">
        <v>350</v>
      </c>
      <c r="N125" s="50" t="s">
        <v>104</v>
      </c>
      <c r="O125" s="51" t="s">
        <v>130</v>
      </c>
      <c r="P125" s="50" t="s">
        <v>103</v>
      </c>
      <c r="Q125" s="51"/>
      <c r="R125" s="50" t="s">
        <v>102</v>
      </c>
      <c r="S125" s="51"/>
      <c r="T125" s="50">
        <v>20</v>
      </c>
      <c r="U125" s="51"/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187"/>
      <c r="AC125" s="51"/>
      <c r="AD125" s="187"/>
      <c r="AE125" s="48"/>
      <c r="AF125" s="424"/>
      <c r="AG125" s="424"/>
      <c r="AH125" s="47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0.45" customHeight="1" x14ac:dyDescent="0.2">
      <c r="B126" s="30"/>
      <c r="C126" s="338">
        <v>3</v>
      </c>
      <c r="D126" s="46"/>
      <c r="E126" s="198"/>
      <c r="F126" s="198"/>
      <c r="G126" s="197"/>
      <c r="H126" s="358"/>
      <c r="I126" s="390">
        <v>33</v>
      </c>
      <c r="J126" s="390">
        <v>14</v>
      </c>
      <c r="K126" s="390">
        <v>6</v>
      </c>
      <c r="L126" s="42" t="s">
        <v>131</v>
      </c>
      <c r="M126" s="43" t="s">
        <v>354</v>
      </c>
      <c r="N126" s="42" t="s">
        <v>129</v>
      </c>
      <c r="O126" s="43" t="s">
        <v>179</v>
      </c>
      <c r="P126" s="42" t="s">
        <v>128</v>
      </c>
      <c r="Q126" s="43"/>
      <c r="R126" s="42" t="s">
        <v>127</v>
      </c>
      <c r="S126" s="43"/>
      <c r="T126" s="42" t="s">
        <v>126</v>
      </c>
      <c r="U126" s="43"/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196"/>
      <c r="AC126" s="43"/>
      <c r="AD126" s="196" t="s">
        <v>353</v>
      </c>
      <c r="AE126" s="39"/>
      <c r="AF126" s="421"/>
      <c r="AG126" s="421"/>
      <c r="AH126" s="38"/>
      <c r="AI126" s="9"/>
      <c r="AJ126" s="349">
        <f>SUMPRODUCT(LEN($M126:$AA129)-LEN(SUBSTITUTE($M126:$AA129,"A", "")))</f>
        <v>8</v>
      </c>
      <c r="AK126" s="352">
        <f>SUMPRODUCT(LEN($AD126:$AD129)-LEN(SUBSTITUTE($AD126:$AD129,"A", "")))</f>
        <v>1</v>
      </c>
      <c r="AL126" s="335">
        <f>SUMPRODUCT(LEN($AC126:$AC129)-LEN(SUBSTITUTE($AC126:$AC129,"A", "")))</f>
        <v>0</v>
      </c>
      <c r="AM126" s="349">
        <f>SUMPRODUCT(LEN($M126:$AA129)-LEN(SUBSTITUTE($M126:$AA129,"S", "")))</f>
        <v>4</v>
      </c>
      <c r="AN126" s="352">
        <f>SUMPRODUCT(LEN($AD126:$AD129)-LEN(SUBSTITUTE($AD126:$AD129,"S", "")))</f>
        <v>2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0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0.45" customHeight="1" thickBot="1" x14ac:dyDescent="0.25">
      <c r="B127" s="30"/>
      <c r="C127" s="339"/>
      <c r="D127" s="37"/>
      <c r="E127" s="195"/>
      <c r="F127" s="195"/>
      <c r="G127" s="194"/>
      <c r="H127" s="359"/>
      <c r="I127" s="391"/>
      <c r="J127" s="391"/>
      <c r="K127" s="391"/>
      <c r="L127" s="33" t="s">
        <v>122</v>
      </c>
      <c r="M127" s="55" t="s">
        <v>132</v>
      </c>
      <c r="N127" s="33" t="s">
        <v>121</v>
      </c>
      <c r="O127" s="55" t="s">
        <v>130</v>
      </c>
      <c r="P127" s="33" t="s">
        <v>120</v>
      </c>
      <c r="Q127" s="55"/>
      <c r="R127" s="33" t="s">
        <v>119</v>
      </c>
      <c r="S127" s="55"/>
      <c r="T127" s="33" t="s">
        <v>118</v>
      </c>
      <c r="U127" s="55"/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193"/>
      <c r="AC127" s="55"/>
      <c r="AD127" s="193"/>
      <c r="AE127" s="22"/>
      <c r="AF127" s="422"/>
      <c r="AG127" s="422"/>
      <c r="AH127" s="21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0.45" customHeight="1" x14ac:dyDescent="0.2">
      <c r="B128" s="30"/>
      <c r="C128" s="340"/>
      <c r="D128" s="29"/>
      <c r="E128" s="192"/>
      <c r="F128" s="192"/>
      <c r="G128" s="191"/>
      <c r="H128" s="360"/>
      <c r="I128" s="392"/>
      <c r="J128" s="392"/>
      <c r="K128" s="392"/>
      <c r="L128" s="25" t="s">
        <v>114</v>
      </c>
      <c r="M128" s="114" t="s">
        <v>179</v>
      </c>
      <c r="N128" s="25" t="s">
        <v>112</v>
      </c>
      <c r="O128" s="114" t="s">
        <v>132</v>
      </c>
      <c r="P128" s="25" t="s">
        <v>111</v>
      </c>
      <c r="Q128" s="114"/>
      <c r="R128" s="25" t="s">
        <v>110</v>
      </c>
      <c r="S128" s="114"/>
      <c r="T128" s="25" t="s">
        <v>109</v>
      </c>
      <c r="U128" s="114"/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190"/>
      <c r="AC128" s="114"/>
      <c r="AD128" s="190"/>
      <c r="AE128" s="22"/>
      <c r="AF128" s="422"/>
      <c r="AG128" s="422"/>
      <c r="AH128" s="21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1" customHeight="1" thickBot="1" x14ac:dyDescent="0.25">
      <c r="B129" s="20"/>
      <c r="C129" s="341"/>
      <c r="D129" s="19"/>
      <c r="E129" s="189"/>
      <c r="F129" s="189"/>
      <c r="G129" s="188"/>
      <c r="H129" s="361"/>
      <c r="I129" s="394"/>
      <c r="J129" s="394"/>
      <c r="K129" s="394"/>
      <c r="L129" s="15" t="s">
        <v>105</v>
      </c>
      <c r="M129" s="16" t="s">
        <v>179</v>
      </c>
      <c r="N129" s="15" t="s">
        <v>104</v>
      </c>
      <c r="O129" s="16" t="s">
        <v>130</v>
      </c>
      <c r="P129" s="15" t="s">
        <v>103</v>
      </c>
      <c r="Q129" s="16"/>
      <c r="R129" s="15" t="s">
        <v>102</v>
      </c>
      <c r="S129" s="16"/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187"/>
      <c r="AC129" s="16"/>
      <c r="AD129" s="186"/>
      <c r="AE129" s="11"/>
      <c r="AF129" s="423"/>
      <c r="AG129" s="423"/>
      <c r="AH129" s="10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107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175</v>
      </c>
      <c r="E131" s="425">
        <v>2967.03</v>
      </c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03"/>
      <c r="AI131" s="86" t="s">
        <v>137</v>
      </c>
      <c r="AJ131" s="85">
        <f t="shared" ref="AJ131:BB131" si="16">SUM(AJ133:AJ144)</f>
        <v>21</v>
      </c>
      <c r="AK131" s="84">
        <f t="shared" si="16"/>
        <v>3</v>
      </c>
      <c r="AL131" s="83">
        <f t="shared" si="16"/>
        <v>0</v>
      </c>
      <c r="AM131" s="85">
        <f t="shared" si="16"/>
        <v>15</v>
      </c>
      <c r="AN131" s="84">
        <f t="shared" si="16"/>
        <v>5</v>
      </c>
      <c r="AO131" s="83">
        <f t="shared" si="16"/>
        <v>0</v>
      </c>
      <c r="AP131" s="85">
        <f t="shared" si="16"/>
        <v>0</v>
      </c>
      <c r="AQ131" s="84">
        <f t="shared" si="16"/>
        <v>0</v>
      </c>
      <c r="AR131" s="83">
        <f t="shared" si="16"/>
        <v>0</v>
      </c>
      <c r="AS131" s="85">
        <f t="shared" si="16"/>
        <v>0</v>
      </c>
      <c r="AT131" s="84">
        <f t="shared" si="16"/>
        <v>0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0</v>
      </c>
      <c r="AZ131" s="81">
        <f t="shared" si="16"/>
        <v>0</v>
      </c>
      <c r="BA131" s="81">
        <f t="shared" si="16"/>
        <v>0</v>
      </c>
      <c r="BB131" s="80">
        <f t="shared" si="16"/>
        <v>0</v>
      </c>
      <c r="BC131" s="79" t="s">
        <v>136</v>
      </c>
      <c r="BF131" s="5">
        <f>SUM(AJ131:AL131)/$BG$5</f>
        <v>8</v>
      </c>
      <c r="BG131" s="5">
        <f>SUM(AM131:AO131,AY131)/$BG$5</f>
        <v>6.666666666666667</v>
      </c>
      <c r="BH131" s="5">
        <f>SUM(AP131:AR131,AZ131)/$BG$5</f>
        <v>0</v>
      </c>
      <c r="BI131" s="5">
        <f>SUM(AS131:AU131,BA131)/$BG$5</f>
        <v>0</v>
      </c>
      <c r="BJ131" s="5">
        <f>SUM(AV131:AX131,BB131)/$BG$5</f>
        <v>0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73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03"/>
      <c r="AI132" s="202" t="s">
        <v>135</v>
      </c>
      <c r="AJ132" s="201">
        <f t="shared" ref="AJ132:BB132" si="17">AJ131/3</f>
        <v>7</v>
      </c>
      <c r="AK132" s="64">
        <f t="shared" si="17"/>
        <v>1</v>
      </c>
      <c r="AL132" s="63">
        <f t="shared" si="17"/>
        <v>0</v>
      </c>
      <c r="AM132" s="65">
        <f t="shared" si="17"/>
        <v>5</v>
      </c>
      <c r="AN132" s="64">
        <f t="shared" si="17"/>
        <v>1.6666666666666667</v>
      </c>
      <c r="AO132" s="63">
        <f t="shared" si="17"/>
        <v>0</v>
      </c>
      <c r="AP132" s="65">
        <f t="shared" si="17"/>
        <v>0</v>
      </c>
      <c r="AQ132" s="64">
        <f t="shared" si="17"/>
        <v>0</v>
      </c>
      <c r="AR132" s="63">
        <f t="shared" si="17"/>
        <v>0</v>
      </c>
      <c r="AS132" s="65">
        <f t="shared" si="17"/>
        <v>0</v>
      </c>
      <c r="AT132" s="64">
        <f t="shared" si="17"/>
        <v>0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0</v>
      </c>
      <c r="AZ132" s="61">
        <f t="shared" si="17"/>
        <v>0</v>
      </c>
      <c r="BA132" s="61">
        <f t="shared" si="17"/>
        <v>0</v>
      </c>
      <c r="BB132" s="60">
        <f t="shared" si="17"/>
        <v>0</v>
      </c>
      <c r="BC132" s="59" t="s">
        <v>134</v>
      </c>
    </row>
    <row r="133" spans="2:62" ht="20.45" customHeight="1" x14ac:dyDescent="0.2">
      <c r="B133" s="30"/>
      <c r="C133" s="338">
        <v>1</v>
      </c>
      <c r="D133" s="46"/>
      <c r="E133" s="198"/>
      <c r="F133" s="198"/>
      <c r="G133" s="197"/>
      <c r="H133" s="358" t="s">
        <v>133</v>
      </c>
      <c r="I133" s="390">
        <v>38</v>
      </c>
      <c r="J133" s="390">
        <v>15</v>
      </c>
      <c r="K133" s="390">
        <v>7</v>
      </c>
      <c r="L133" s="42" t="s">
        <v>131</v>
      </c>
      <c r="M133" s="43" t="s">
        <v>179</v>
      </c>
      <c r="N133" s="42" t="s">
        <v>129</v>
      </c>
      <c r="O133" s="43" t="s">
        <v>132</v>
      </c>
      <c r="P133" s="42" t="s">
        <v>128</v>
      </c>
      <c r="Q133" s="43"/>
      <c r="R133" s="42" t="s">
        <v>127</v>
      </c>
      <c r="S133" s="43"/>
      <c r="T133" s="42" t="s">
        <v>126</v>
      </c>
      <c r="U133" s="43"/>
      <c r="V133" s="42" t="s">
        <v>125</v>
      </c>
      <c r="W133" s="43"/>
      <c r="X133" s="42" t="s">
        <v>124</v>
      </c>
      <c r="Y133" s="43"/>
      <c r="Z133" s="42" t="s">
        <v>123</v>
      </c>
      <c r="AA133" s="43"/>
      <c r="AB133" s="196"/>
      <c r="AC133" s="43"/>
      <c r="AD133" s="196"/>
      <c r="AE133" s="58"/>
      <c r="AF133" s="421"/>
      <c r="AG133" s="421"/>
      <c r="AH133" s="38"/>
      <c r="AI133" s="9"/>
      <c r="AJ133" s="349">
        <f>SUMPRODUCT(LEN($M133:$AA136)-LEN(SUBSTITUTE($M133:$AA136,"A", "")))</f>
        <v>7</v>
      </c>
      <c r="AK133" s="352">
        <f>SUMPRODUCT(LEN($AD133:$AD136)-LEN(SUBSTITUTE($AD133:$AD136,"A", "")))</f>
        <v>0</v>
      </c>
      <c r="AL133" s="335">
        <f>SUMPRODUCT(LEN($AC133:$AC136)-LEN(SUBSTITUTE($AC133:$AC136,"A", "")))</f>
        <v>0</v>
      </c>
      <c r="AM133" s="349">
        <f>SUMPRODUCT(LEN($M133:$AA136)-LEN(SUBSTITUTE($M133:$AA136,"S", "")))</f>
        <v>4</v>
      </c>
      <c r="AN133" s="352">
        <f>SUMPRODUCT(LEN($AD133:$AD136)-LEN(SUBSTITUTE($AD133:$AD136,"S", "")))</f>
        <v>0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0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0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0</v>
      </c>
      <c r="BB133" s="413">
        <f>SUMPRODUCT(LEN($AE133:$AE136)-LEN(SUBSTITUTE($AE133:$AE136,"M", "")))</f>
        <v>0</v>
      </c>
    </row>
    <row r="134" spans="2:62" ht="20.45" customHeight="1" thickBot="1" x14ac:dyDescent="0.25">
      <c r="B134" s="30"/>
      <c r="C134" s="339"/>
      <c r="D134" s="37"/>
      <c r="E134" s="195"/>
      <c r="F134" s="195"/>
      <c r="G134" s="194"/>
      <c r="H134" s="359"/>
      <c r="I134" s="391"/>
      <c r="J134" s="391"/>
      <c r="K134" s="391"/>
      <c r="L134" s="33" t="s">
        <v>122</v>
      </c>
      <c r="M134" s="55" t="s">
        <v>347</v>
      </c>
      <c r="N134" s="33" t="s">
        <v>121</v>
      </c>
      <c r="O134" s="55" t="s">
        <v>132</v>
      </c>
      <c r="P134" s="33" t="s">
        <v>120</v>
      </c>
      <c r="Q134" s="55"/>
      <c r="R134" s="33" t="s">
        <v>119</v>
      </c>
      <c r="S134" s="55"/>
      <c r="T134" s="33" t="s">
        <v>118</v>
      </c>
      <c r="U134" s="55"/>
      <c r="V134" s="33" t="s">
        <v>117</v>
      </c>
      <c r="W134" s="55"/>
      <c r="X134" s="33" t="s">
        <v>116</v>
      </c>
      <c r="Y134" s="55"/>
      <c r="Z134" s="33" t="s">
        <v>115</v>
      </c>
      <c r="AA134" s="55"/>
      <c r="AB134" s="193"/>
      <c r="AC134" s="55"/>
      <c r="AD134" s="193"/>
      <c r="AE134" s="57"/>
      <c r="AF134" s="422"/>
      <c r="AG134" s="422"/>
      <c r="AH134" s="21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0.45" customHeight="1" x14ac:dyDescent="0.2">
      <c r="B135" s="30"/>
      <c r="C135" s="340"/>
      <c r="D135" s="29"/>
      <c r="E135" s="192"/>
      <c r="F135" s="192"/>
      <c r="G135" s="191"/>
      <c r="H135" s="360"/>
      <c r="I135" s="392"/>
      <c r="J135" s="392"/>
      <c r="K135" s="392"/>
      <c r="L135" s="25" t="s">
        <v>114</v>
      </c>
      <c r="M135" s="114" t="s">
        <v>132</v>
      </c>
      <c r="N135" s="25" t="s">
        <v>112</v>
      </c>
      <c r="O135" s="114" t="s">
        <v>130</v>
      </c>
      <c r="P135" s="25" t="s">
        <v>111</v>
      </c>
      <c r="Q135" s="114"/>
      <c r="R135" s="25" t="s">
        <v>110</v>
      </c>
      <c r="S135" s="114"/>
      <c r="T135" s="25" t="s">
        <v>109</v>
      </c>
      <c r="U135" s="114"/>
      <c r="V135" s="25" t="s">
        <v>108</v>
      </c>
      <c r="W135" s="114"/>
      <c r="X135" s="25" t="s">
        <v>107</v>
      </c>
      <c r="Y135" s="114"/>
      <c r="Z135" s="25" t="s">
        <v>106</v>
      </c>
      <c r="AA135" s="114"/>
      <c r="AB135" s="190"/>
      <c r="AC135" s="114"/>
      <c r="AD135" s="190"/>
      <c r="AE135" s="57"/>
      <c r="AF135" s="422"/>
      <c r="AG135" s="422"/>
      <c r="AH135" s="21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1" customHeight="1" thickBot="1" x14ac:dyDescent="0.25">
      <c r="B136" s="30"/>
      <c r="C136" s="355"/>
      <c r="D136" s="54"/>
      <c r="E136" s="200"/>
      <c r="F136" s="200"/>
      <c r="G136" s="199"/>
      <c r="H136" s="361"/>
      <c r="I136" s="393"/>
      <c r="J136" s="393"/>
      <c r="K136" s="393"/>
      <c r="L136" s="50" t="s">
        <v>105</v>
      </c>
      <c r="M136" s="51" t="s">
        <v>354</v>
      </c>
      <c r="N136" s="50" t="s">
        <v>104</v>
      </c>
      <c r="O136" s="51" t="s">
        <v>132</v>
      </c>
      <c r="P136" s="50" t="s">
        <v>103</v>
      </c>
      <c r="Q136" s="51"/>
      <c r="R136" s="50" t="s">
        <v>102</v>
      </c>
      <c r="S136" s="51"/>
      <c r="T136" s="50">
        <v>20</v>
      </c>
      <c r="U136" s="51"/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187"/>
      <c r="AC136" s="51"/>
      <c r="AD136" s="187"/>
      <c r="AE136" s="56"/>
      <c r="AF136" s="424"/>
      <c r="AG136" s="424"/>
      <c r="AH136" s="47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0.45" customHeight="1" x14ac:dyDescent="0.2">
      <c r="B137" s="30"/>
      <c r="C137" s="338">
        <v>2</v>
      </c>
      <c r="D137" s="46"/>
      <c r="E137" s="198"/>
      <c r="F137" s="198"/>
      <c r="G137" s="197"/>
      <c r="H137" s="358"/>
      <c r="I137" s="390">
        <v>38</v>
      </c>
      <c r="J137" s="390">
        <v>14</v>
      </c>
      <c r="K137" s="390">
        <v>6</v>
      </c>
      <c r="L137" s="42" t="s">
        <v>131</v>
      </c>
      <c r="M137" s="43" t="s">
        <v>347</v>
      </c>
      <c r="N137" s="42" t="s">
        <v>129</v>
      </c>
      <c r="O137" s="43" t="s">
        <v>347</v>
      </c>
      <c r="P137" s="42" t="s">
        <v>128</v>
      </c>
      <c r="Q137" s="43"/>
      <c r="R137" s="42" t="s">
        <v>127</v>
      </c>
      <c r="S137" s="43"/>
      <c r="T137" s="42" t="s">
        <v>126</v>
      </c>
      <c r="U137" s="43"/>
      <c r="V137" s="42" t="s">
        <v>125</v>
      </c>
      <c r="W137" s="43"/>
      <c r="X137" s="42" t="s">
        <v>124</v>
      </c>
      <c r="Y137" s="43"/>
      <c r="Z137" s="42" t="s">
        <v>123</v>
      </c>
      <c r="AA137" s="43"/>
      <c r="AB137" s="196"/>
      <c r="AC137" s="43"/>
      <c r="AD137" s="196" t="s">
        <v>130</v>
      </c>
      <c r="AE137" s="39"/>
      <c r="AF137" s="421"/>
      <c r="AG137" s="421"/>
      <c r="AH137" s="38"/>
      <c r="AI137" s="9"/>
      <c r="AJ137" s="349">
        <f>SUMPRODUCT(LEN($M137:$AA140)-LEN(SUBSTITUTE($M137:$AA140,"A", "")))</f>
        <v>10</v>
      </c>
      <c r="AK137" s="352">
        <f>SUMPRODUCT(LEN($AD137:$AD140)-LEN(SUBSTITUTE($AD137:$AD140,"A", "")))</f>
        <v>1</v>
      </c>
      <c r="AL137" s="335">
        <f>SUMPRODUCT(LEN($AC137:$AC140)-LEN(SUBSTITUTE($AC137:$AC140,"A", "")))</f>
        <v>0</v>
      </c>
      <c r="AM137" s="349">
        <f>SUMPRODUCT(LEN($M137:$AA140)-LEN(SUBSTITUTE($M137:$AA140,"S", "")))</f>
        <v>4</v>
      </c>
      <c r="AN137" s="352">
        <f>SUMPRODUCT(LEN($AD137:$AD140)-LEN(SUBSTITUTE($AD137:$AD140,"S", "")))</f>
        <v>3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0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0.45" customHeight="1" thickBot="1" x14ac:dyDescent="0.25">
      <c r="B138" s="30"/>
      <c r="C138" s="339"/>
      <c r="D138" s="37"/>
      <c r="E138" s="195"/>
      <c r="F138" s="195"/>
      <c r="G138" s="194"/>
      <c r="H138" s="359"/>
      <c r="I138" s="391"/>
      <c r="J138" s="391"/>
      <c r="K138" s="391"/>
      <c r="L138" s="33" t="s">
        <v>122</v>
      </c>
      <c r="M138" s="55" t="s">
        <v>179</v>
      </c>
      <c r="N138" s="33" t="s">
        <v>121</v>
      </c>
      <c r="O138" s="55" t="s">
        <v>132</v>
      </c>
      <c r="P138" s="33" t="s">
        <v>120</v>
      </c>
      <c r="Q138" s="55"/>
      <c r="R138" s="33" t="s">
        <v>119</v>
      </c>
      <c r="S138" s="55"/>
      <c r="T138" s="33" t="s">
        <v>118</v>
      </c>
      <c r="U138" s="55"/>
      <c r="V138" s="33" t="s">
        <v>117</v>
      </c>
      <c r="W138" s="55"/>
      <c r="X138" s="33" t="s">
        <v>116</v>
      </c>
      <c r="Y138" s="55"/>
      <c r="Z138" s="33" t="s">
        <v>115</v>
      </c>
      <c r="AA138" s="55"/>
      <c r="AB138" s="193"/>
      <c r="AC138" s="55"/>
      <c r="AD138" s="193" t="s">
        <v>353</v>
      </c>
      <c r="AE138" s="22"/>
      <c r="AF138" s="422"/>
      <c r="AG138" s="422"/>
      <c r="AH138" s="21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0.45" customHeight="1" x14ac:dyDescent="0.2">
      <c r="B139" s="30"/>
      <c r="C139" s="340"/>
      <c r="D139" s="29"/>
      <c r="E139" s="192"/>
      <c r="F139" s="192"/>
      <c r="G139" s="191"/>
      <c r="H139" s="360"/>
      <c r="I139" s="392"/>
      <c r="J139" s="392"/>
      <c r="K139" s="392"/>
      <c r="L139" s="25" t="s">
        <v>114</v>
      </c>
      <c r="M139" s="114" t="s">
        <v>348</v>
      </c>
      <c r="N139" s="25" t="s">
        <v>112</v>
      </c>
      <c r="O139" s="114" t="s">
        <v>132</v>
      </c>
      <c r="P139" s="25" t="s">
        <v>111</v>
      </c>
      <c r="Q139" s="114"/>
      <c r="R139" s="25" t="s">
        <v>110</v>
      </c>
      <c r="S139" s="114"/>
      <c r="T139" s="25" t="s">
        <v>109</v>
      </c>
      <c r="U139" s="114"/>
      <c r="V139" s="25" t="s">
        <v>108</v>
      </c>
      <c r="W139" s="114"/>
      <c r="X139" s="25" t="s">
        <v>107</v>
      </c>
      <c r="Y139" s="114"/>
      <c r="Z139" s="25" t="s">
        <v>106</v>
      </c>
      <c r="AA139" s="114"/>
      <c r="AB139" s="190"/>
      <c r="AC139" s="114"/>
      <c r="AD139" s="190"/>
      <c r="AE139" s="22"/>
      <c r="AF139" s="422"/>
      <c r="AG139" s="422"/>
      <c r="AH139" s="21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1" customHeight="1" thickBot="1" x14ac:dyDescent="0.25">
      <c r="B140" s="30"/>
      <c r="C140" s="355"/>
      <c r="D140" s="54"/>
      <c r="E140" s="200"/>
      <c r="F140" s="200"/>
      <c r="G140" s="199"/>
      <c r="H140" s="361"/>
      <c r="I140" s="393"/>
      <c r="J140" s="393"/>
      <c r="K140" s="393"/>
      <c r="L140" s="50" t="s">
        <v>105</v>
      </c>
      <c r="M140" s="51" t="s">
        <v>179</v>
      </c>
      <c r="N140" s="50" t="s">
        <v>104</v>
      </c>
      <c r="O140" s="51" t="s">
        <v>130</v>
      </c>
      <c r="P140" s="50" t="s">
        <v>103</v>
      </c>
      <c r="Q140" s="51"/>
      <c r="R140" s="50" t="s">
        <v>102</v>
      </c>
      <c r="S140" s="51"/>
      <c r="T140" s="50">
        <v>20</v>
      </c>
      <c r="U140" s="51"/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187"/>
      <c r="AC140" s="51"/>
      <c r="AD140" s="187"/>
      <c r="AE140" s="48"/>
      <c r="AF140" s="424"/>
      <c r="AG140" s="424"/>
      <c r="AH140" s="47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0.45" customHeight="1" x14ac:dyDescent="0.2">
      <c r="B141" s="30"/>
      <c r="C141" s="338">
        <v>3</v>
      </c>
      <c r="D141" s="46"/>
      <c r="E141" s="198"/>
      <c r="F141" s="198"/>
      <c r="G141" s="197"/>
      <c r="H141" s="358"/>
      <c r="I141" s="390">
        <v>40</v>
      </c>
      <c r="J141" s="390">
        <v>14</v>
      </c>
      <c r="K141" s="390">
        <v>7</v>
      </c>
      <c r="L141" s="42" t="s">
        <v>131</v>
      </c>
      <c r="M141" s="43" t="s">
        <v>347</v>
      </c>
      <c r="N141" s="42" t="s">
        <v>129</v>
      </c>
      <c r="O141" s="43" t="s">
        <v>130</v>
      </c>
      <c r="P141" s="42" t="s">
        <v>128</v>
      </c>
      <c r="Q141" s="43"/>
      <c r="R141" s="42" t="s">
        <v>127</v>
      </c>
      <c r="S141" s="43"/>
      <c r="T141" s="42" t="s">
        <v>126</v>
      </c>
      <c r="U141" s="43"/>
      <c r="V141" s="42" t="s">
        <v>125</v>
      </c>
      <c r="W141" s="43"/>
      <c r="X141" s="42" t="s">
        <v>124</v>
      </c>
      <c r="Y141" s="43"/>
      <c r="Z141" s="42" t="s">
        <v>123</v>
      </c>
      <c r="AA141" s="43"/>
      <c r="AB141" s="196"/>
      <c r="AC141" s="43"/>
      <c r="AD141" s="196" t="s">
        <v>350</v>
      </c>
      <c r="AE141" s="39"/>
      <c r="AF141" s="421"/>
      <c r="AG141" s="421"/>
      <c r="AH141" s="38"/>
      <c r="AI141" s="9"/>
      <c r="AJ141" s="349">
        <f>SUMPRODUCT(LEN($M141:$AA144)-LEN(SUBSTITUTE($M141:$AA144,"A", "")))</f>
        <v>4</v>
      </c>
      <c r="AK141" s="352">
        <f>SUMPRODUCT(LEN($AD141:$AD144)-LEN(SUBSTITUTE($AD141:$AD144,"A", "")))</f>
        <v>2</v>
      </c>
      <c r="AL141" s="335">
        <f>SUMPRODUCT(LEN($AC141:$AC144)-LEN(SUBSTITUTE($AC141:$AC144,"A", "")))</f>
        <v>0</v>
      </c>
      <c r="AM141" s="349">
        <f>SUMPRODUCT(LEN($M141:$AA144)-LEN(SUBSTITUTE($M141:$AA144,"S", "")))</f>
        <v>7</v>
      </c>
      <c r="AN141" s="352">
        <f>SUMPRODUCT(LEN($AD141:$AD144)-LEN(SUBSTITUTE($AD141:$AD144,"S", "")))</f>
        <v>2</v>
      </c>
      <c r="AO141" s="335">
        <f>SUMPRODUCT(LEN($AC141:$AC144)-LEN(SUBSTITUTE($AC141:$AC144,"S", "")))</f>
        <v>0</v>
      </c>
      <c r="AP141" s="349">
        <f>SUMPRODUCT(LEN($M141:$AA144)-LEN(SUBSTITUTE($M141:$AA144,"F", "")))</f>
        <v>0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0</v>
      </c>
      <c r="AT141" s="352">
        <f>SUMPRODUCT(LEN($AD141:$AD144)-LEN(SUBSTITUTE($AD141:$AD144,"G", "")))</f>
        <v>0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0.45" customHeight="1" thickBot="1" x14ac:dyDescent="0.25">
      <c r="B142" s="30"/>
      <c r="C142" s="339"/>
      <c r="D142" s="37"/>
      <c r="E142" s="195"/>
      <c r="F142" s="195"/>
      <c r="G142" s="194"/>
      <c r="H142" s="359"/>
      <c r="I142" s="391"/>
      <c r="J142" s="391"/>
      <c r="K142" s="391"/>
      <c r="L142" s="33" t="s">
        <v>122</v>
      </c>
      <c r="M142" s="55" t="s">
        <v>347</v>
      </c>
      <c r="N142" s="33" t="s">
        <v>121</v>
      </c>
      <c r="O142" s="55" t="s">
        <v>130</v>
      </c>
      <c r="P142" s="33" t="s">
        <v>120</v>
      </c>
      <c r="Q142" s="55"/>
      <c r="R142" s="33" t="s">
        <v>119</v>
      </c>
      <c r="S142" s="55"/>
      <c r="T142" s="33" t="s">
        <v>118</v>
      </c>
      <c r="U142" s="55"/>
      <c r="V142" s="33" t="s">
        <v>117</v>
      </c>
      <c r="W142" s="55"/>
      <c r="X142" s="33" t="s">
        <v>116</v>
      </c>
      <c r="Y142" s="55"/>
      <c r="Z142" s="33" t="s">
        <v>115</v>
      </c>
      <c r="AA142" s="55"/>
      <c r="AB142" s="193"/>
      <c r="AC142" s="55"/>
      <c r="AD142" s="193" t="s">
        <v>132</v>
      </c>
      <c r="AE142" s="22"/>
      <c r="AF142" s="422"/>
      <c r="AG142" s="422"/>
      <c r="AH142" s="21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0.45" customHeight="1" x14ac:dyDescent="0.2">
      <c r="B143" s="30"/>
      <c r="C143" s="340"/>
      <c r="D143" s="29"/>
      <c r="E143" s="192"/>
      <c r="F143" s="192"/>
      <c r="G143" s="191"/>
      <c r="H143" s="360"/>
      <c r="I143" s="392"/>
      <c r="J143" s="392"/>
      <c r="K143" s="392"/>
      <c r="L143" s="25" t="s">
        <v>114</v>
      </c>
      <c r="M143" s="114" t="s">
        <v>347</v>
      </c>
      <c r="N143" s="25" t="s">
        <v>112</v>
      </c>
      <c r="O143" s="114" t="s">
        <v>130</v>
      </c>
      <c r="P143" s="25" t="s">
        <v>111</v>
      </c>
      <c r="Q143" s="114"/>
      <c r="R143" s="25" t="s">
        <v>110</v>
      </c>
      <c r="S143" s="114"/>
      <c r="T143" s="25" t="s">
        <v>109</v>
      </c>
      <c r="U143" s="114"/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190"/>
      <c r="AC143" s="114"/>
      <c r="AD143" s="190"/>
      <c r="AE143" s="22"/>
      <c r="AF143" s="422"/>
      <c r="AG143" s="422"/>
      <c r="AH143" s="21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1" customHeight="1" thickBot="1" x14ac:dyDescent="0.25">
      <c r="B144" s="20"/>
      <c r="C144" s="341"/>
      <c r="D144" s="19"/>
      <c r="E144" s="189"/>
      <c r="F144" s="189"/>
      <c r="G144" s="188"/>
      <c r="H144" s="361"/>
      <c r="I144" s="394"/>
      <c r="J144" s="394"/>
      <c r="K144" s="394"/>
      <c r="L144" s="15" t="s">
        <v>105</v>
      </c>
      <c r="M144" s="16" t="s">
        <v>347</v>
      </c>
      <c r="N144" s="15" t="s">
        <v>104</v>
      </c>
      <c r="O144" s="16"/>
      <c r="P144" s="15" t="s">
        <v>103</v>
      </c>
      <c r="Q144" s="16"/>
      <c r="R144" s="15" t="s">
        <v>102</v>
      </c>
      <c r="S144" s="16"/>
      <c r="T144" s="15">
        <v>20</v>
      </c>
      <c r="U144" s="16"/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187"/>
      <c r="AC144" s="16"/>
      <c r="AD144" s="186"/>
      <c r="AE144" s="11"/>
      <c r="AF144" s="423"/>
      <c r="AG144" s="423"/>
      <c r="AH144" s="10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107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175</v>
      </c>
      <c r="E146" s="425">
        <v>3157.97</v>
      </c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03"/>
      <c r="AI146" s="86" t="s">
        <v>137</v>
      </c>
      <c r="AJ146" s="85">
        <f t="shared" ref="AJ146:BB146" si="18">SUM(AJ148:AJ159)</f>
        <v>13</v>
      </c>
      <c r="AK146" s="84">
        <f t="shared" si="18"/>
        <v>1</v>
      </c>
      <c r="AL146" s="83">
        <f t="shared" si="18"/>
        <v>0</v>
      </c>
      <c r="AM146" s="85">
        <f t="shared" si="18"/>
        <v>21</v>
      </c>
      <c r="AN146" s="84">
        <f t="shared" si="18"/>
        <v>0</v>
      </c>
      <c r="AO146" s="83">
        <f t="shared" si="18"/>
        <v>0</v>
      </c>
      <c r="AP146" s="85">
        <f t="shared" si="18"/>
        <v>0</v>
      </c>
      <c r="AQ146" s="84">
        <f t="shared" si="18"/>
        <v>0</v>
      </c>
      <c r="AR146" s="83">
        <f t="shared" si="18"/>
        <v>0</v>
      </c>
      <c r="AS146" s="85">
        <f t="shared" si="18"/>
        <v>0</v>
      </c>
      <c r="AT146" s="84">
        <f t="shared" si="18"/>
        <v>0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4.666666666666667</v>
      </c>
      <c r="BG146" s="5">
        <f>SUM(AM146:AO146,AY146)/$BG$5</f>
        <v>7</v>
      </c>
      <c r="BH146" s="5">
        <f>SUM(AP146:AR146,AZ146)/$BG$5</f>
        <v>0</v>
      </c>
      <c r="BI146" s="5">
        <f>SUM(AS146:AU146,BA146)/$BG$5</f>
        <v>0</v>
      </c>
      <c r="BJ146" s="5">
        <f>SUM(AV146:AX146,BB146)/$BG$5</f>
        <v>0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03"/>
      <c r="AI147" s="202" t="s">
        <v>135</v>
      </c>
      <c r="AJ147" s="201">
        <f t="shared" ref="AJ147:BB147" si="19">AJ146/3</f>
        <v>4.333333333333333</v>
      </c>
      <c r="AK147" s="64">
        <f t="shared" si="19"/>
        <v>0.33333333333333331</v>
      </c>
      <c r="AL147" s="63">
        <f t="shared" si="19"/>
        <v>0</v>
      </c>
      <c r="AM147" s="65">
        <f t="shared" si="19"/>
        <v>7</v>
      </c>
      <c r="AN147" s="64">
        <f t="shared" si="19"/>
        <v>0</v>
      </c>
      <c r="AO147" s="63">
        <f t="shared" si="19"/>
        <v>0</v>
      </c>
      <c r="AP147" s="65">
        <f t="shared" si="19"/>
        <v>0</v>
      </c>
      <c r="AQ147" s="64">
        <f t="shared" si="19"/>
        <v>0</v>
      </c>
      <c r="AR147" s="63">
        <f t="shared" si="19"/>
        <v>0</v>
      </c>
      <c r="AS147" s="65">
        <f t="shared" si="19"/>
        <v>0</v>
      </c>
      <c r="AT147" s="64">
        <f t="shared" si="19"/>
        <v>0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0.45" customHeight="1" x14ac:dyDescent="0.2">
      <c r="B148" s="30"/>
      <c r="C148" s="338">
        <v>1</v>
      </c>
      <c r="D148" s="46"/>
      <c r="E148" s="198"/>
      <c r="F148" s="198"/>
      <c r="G148" s="197"/>
      <c r="H148" s="358" t="s">
        <v>133</v>
      </c>
      <c r="I148" s="390">
        <v>57</v>
      </c>
      <c r="J148" s="390">
        <v>16</v>
      </c>
      <c r="K148" s="390">
        <v>6</v>
      </c>
      <c r="L148" s="42" t="s">
        <v>131</v>
      </c>
      <c r="M148" s="43" t="s">
        <v>130</v>
      </c>
      <c r="N148" s="42" t="s">
        <v>129</v>
      </c>
      <c r="O148" s="43" t="s">
        <v>350</v>
      </c>
      <c r="P148" s="42" t="s">
        <v>128</v>
      </c>
      <c r="Q148" s="43" t="s">
        <v>130</v>
      </c>
      <c r="R148" s="42" t="s">
        <v>127</v>
      </c>
      <c r="S148" s="43"/>
      <c r="T148" s="42" t="s">
        <v>126</v>
      </c>
      <c r="U148" s="43"/>
      <c r="V148" s="42" t="s">
        <v>125</v>
      </c>
      <c r="W148" s="43"/>
      <c r="X148" s="42" t="s">
        <v>124</v>
      </c>
      <c r="Y148" s="43"/>
      <c r="Z148" s="42" t="s">
        <v>123</v>
      </c>
      <c r="AA148" s="43"/>
      <c r="AB148" s="196"/>
      <c r="AC148" s="43"/>
      <c r="AD148" s="196" t="s">
        <v>132</v>
      </c>
      <c r="AE148" s="58"/>
      <c r="AF148" s="421"/>
      <c r="AG148" s="421"/>
      <c r="AH148" s="38"/>
      <c r="AI148" s="9"/>
      <c r="AJ148" s="349">
        <f>SUMPRODUCT(LEN($M148:$AA151)-LEN(SUBSTITUTE($M148:$AA151,"A", "")))</f>
        <v>7</v>
      </c>
      <c r="AK148" s="352">
        <f>SUMPRODUCT(LEN($AD148:$AD151)-LEN(SUBSTITUTE($AD148:$AD151,"A", "")))</f>
        <v>1</v>
      </c>
      <c r="AL148" s="335">
        <f>SUMPRODUCT(LEN($AC148:$AC151)-LEN(SUBSTITUTE($AC148:$AC151,"A", "")))</f>
        <v>0</v>
      </c>
      <c r="AM148" s="349">
        <f>SUMPRODUCT(LEN($M148:$AA151)-LEN(SUBSTITUTE($M148:$AA151,"S", "")))</f>
        <v>13</v>
      </c>
      <c r="AN148" s="352">
        <f>SUMPRODUCT(LEN($AD148:$AD151)-LEN(SUBSTITUTE($AD148:$AD151,"S", "")))</f>
        <v>0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0</v>
      </c>
      <c r="AT148" s="352">
        <f>SUMPRODUCT(LEN($AD148:$AD151)-LEN(SUBSTITUTE($AD148:$AD151,"G", "")))</f>
        <v>0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0.45" customHeight="1" thickBot="1" x14ac:dyDescent="0.25">
      <c r="B149" s="30"/>
      <c r="C149" s="339"/>
      <c r="D149" s="37"/>
      <c r="E149" s="195"/>
      <c r="F149" s="195"/>
      <c r="G149" s="194"/>
      <c r="H149" s="359"/>
      <c r="I149" s="391"/>
      <c r="J149" s="391"/>
      <c r="K149" s="391"/>
      <c r="L149" s="33" t="s">
        <v>122</v>
      </c>
      <c r="M149" s="55" t="s">
        <v>349</v>
      </c>
      <c r="N149" s="33" t="s">
        <v>121</v>
      </c>
      <c r="O149" s="55" t="s">
        <v>179</v>
      </c>
      <c r="P149" s="33" t="s">
        <v>120</v>
      </c>
      <c r="Q149" s="55" t="s">
        <v>130</v>
      </c>
      <c r="R149" s="33" t="s">
        <v>119</v>
      </c>
      <c r="S149" s="55"/>
      <c r="T149" s="33" t="s">
        <v>118</v>
      </c>
      <c r="U149" s="55"/>
      <c r="V149" s="33" t="s">
        <v>117</v>
      </c>
      <c r="W149" s="55"/>
      <c r="X149" s="33" t="s">
        <v>116</v>
      </c>
      <c r="Y149" s="55"/>
      <c r="Z149" s="33" t="s">
        <v>115</v>
      </c>
      <c r="AA149" s="55"/>
      <c r="AB149" s="193"/>
      <c r="AC149" s="55"/>
      <c r="AD149" s="193"/>
      <c r="AE149" s="57"/>
      <c r="AF149" s="422"/>
      <c r="AG149" s="422"/>
      <c r="AH149" s="21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0.45" customHeight="1" x14ac:dyDescent="0.2">
      <c r="B150" s="30"/>
      <c r="C150" s="340"/>
      <c r="D150" s="29"/>
      <c r="E150" s="192"/>
      <c r="F150" s="192"/>
      <c r="G150" s="191"/>
      <c r="H150" s="360"/>
      <c r="I150" s="392"/>
      <c r="J150" s="392"/>
      <c r="K150" s="392"/>
      <c r="L150" s="25" t="s">
        <v>114</v>
      </c>
      <c r="M150" s="114" t="s">
        <v>348</v>
      </c>
      <c r="N150" s="25" t="s">
        <v>112</v>
      </c>
      <c r="O150" s="114" t="s">
        <v>347</v>
      </c>
      <c r="P150" s="25" t="s">
        <v>111</v>
      </c>
      <c r="Q150" s="114"/>
      <c r="R150" s="25" t="s">
        <v>110</v>
      </c>
      <c r="S150" s="114"/>
      <c r="T150" s="25" t="s">
        <v>109</v>
      </c>
      <c r="U150" s="114"/>
      <c r="V150" s="25" t="s">
        <v>108</v>
      </c>
      <c r="W150" s="114"/>
      <c r="X150" s="25" t="s">
        <v>107</v>
      </c>
      <c r="Y150" s="114"/>
      <c r="Z150" s="25" t="s">
        <v>106</v>
      </c>
      <c r="AA150" s="114"/>
      <c r="AB150" s="190"/>
      <c r="AC150" s="114"/>
      <c r="AD150" s="190"/>
      <c r="AE150" s="57"/>
      <c r="AF150" s="422"/>
      <c r="AG150" s="422"/>
      <c r="AH150" s="21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1" customHeight="1" thickBot="1" x14ac:dyDescent="0.25">
      <c r="B151" s="30"/>
      <c r="C151" s="355"/>
      <c r="D151" s="54"/>
      <c r="E151" s="200"/>
      <c r="F151" s="200"/>
      <c r="G151" s="199"/>
      <c r="H151" s="361"/>
      <c r="I151" s="393"/>
      <c r="J151" s="393"/>
      <c r="K151" s="393"/>
      <c r="L151" s="50" t="s">
        <v>105</v>
      </c>
      <c r="M151" s="51" t="s">
        <v>350</v>
      </c>
      <c r="N151" s="50" t="s">
        <v>104</v>
      </c>
      <c r="O151" s="51" t="s">
        <v>130</v>
      </c>
      <c r="P151" s="50" t="s">
        <v>103</v>
      </c>
      <c r="Q151" s="51"/>
      <c r="R151" s="50" t="s">
        <v>102</v>
      </c>
      <c r="S151" s="51"/>
      <c r="T151" s="50">
        <v>20</v>
      </c>
      <c r="U151" s="51"/>
      <c r="V151" s="50" t="s">
        <v>101</v>
      </c>
      <c r="W151" s="51"/>
      <c r="X151" s="50" t="s">
        <v>100</v>
      </c>
      <c r="Y151" s="51"/>
      <c r="Z151" s="50" t="s">
        <v>99</v>
      </c>
      <c r="AA151" s="51"/>
      <c r="AB151" s="187"/>
      <c r="AC151" s="51"/>
      <c r="AD151" s="187"/>
      <c r="AE151" s="56"/>
      <c r="AF151" s="424"/>
      <c r="AG151" s="424"/>
      <c r="AH151" s="47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0.45" customHeight="1" x14ac:dyDescent="0.2">
      <c r="B152" s="30"/>
      <c r="C152" s="338">
        <v>2</v>
      </c>
      <c r="D152" s="46"/>
      <c r="E152" s="198"/>
      <c r="F152" s="198"/>
      <c r="G152" s="197"/>
      <c r="H152" s="358"/>
      <c r="I152" s="390">
        <v>36</v>
      </c>
      <c r="J152" s="390">
        <v>12</v>
      </c>
      <c r="K152" s="390">
        <v>6</v>
      </c>
      <c r="L152" s="42" t="s">
        <v>131</v>
      </c>
      <c r="M152" s="43" t="s">
        <v>130</v>
      </c>
      <c r="N152" s="42" t="s">
        <v>129</v>
      </c>
      <c r="O152" s="43" t="s">
        <v>130</v>
      </c>
      <c r="P152" s="42" t="s">
        <v>128</v>
      </c>
      <c r="Q152" s="43"/>
      <c r="R152" s="42" t="s">
        <v>127</v>
      </c>
      <c r="S152" s="43"/>
      <c r="T152" s="42" t="s">
        <v>126</v>
      </c>
      <c r="U152" s="43"/>
      <c r="V152" s="42" t="s">
        <v>125</v>
      </c>
      <c r="W152" s="43"/>
      <c r="X152" s="42" t="s">
        <v>124</v>
      </c>
      <c r="Y152" s="43"/>
      <c r="Z152" s="42" t="s">
        <v>123</v>
      </c>
      <c r="AA152" s="43"/>
      <c r="AB152" s="196"/>
      <c r="AC152" s="43"/>
      <c r="AD152" s="196"/>
      <c r="AE152" s="39"/>
      <c r="AF152" s="421"/>
      <c r="AG152" s="421"/>
      <c r="AH152" s="38"/>
      <c r="AI152" s="9"/>
      <c r="AJ152" s="349">
        <f>SUMPRODUCT(LEN($M152:$AA155)-LEN(SUBSTITUTE($M152:$AA155,"A", "")))</f>
        <v>2</v>
      </c>
      <c r="AK152" s="352">
        <f>SUMPRODUCT(LEN($AD152:$AD155)-LEN(SUBSTITUTE($AD152:$AD155,"A", "")))</f>
        <v>0</v>
      </c>
      <c r="AL152" s="335">
        <f>SUMPRODUCT(LEN($AC152:$AC155)-LEN(SUBSTITUTE($AC152:$AC155,"A", "")))</f>
        <v>0</v>
      </c>
      <c r="AM152" s="349">
        <f>SUMPRODUCT(LEN($M152:$AA155)-LEN(SUBSTITUTE($M152:$AA155,"S", "")))</f>
        <v>5</v>
      </c>
      <c r="AN152" s="352">
        <f>SUMPRODUCT(LEN($AD152:$AD155)-LEN(SUBSTITUTE($AD152:$AD155,"S", "")))</f>
        <v>0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0</v>
      </c>
      <c r="AR152" s="335">
        <f>SUMPRODUCT(LEN($AC152:$AC155)-LEN(SUBSTITUTE($AC152:$AC155,"F", "")))</f>
        <v>0</v>
      </c>
      <c r="AS152" s="349">
        <f>SUMPRODUCT(LEN($M152:$AA155)-LEN(SUBSTITUTE($M152:$AA155,"G", "")))</f>
        <v>0</v>
      </c>
      <c r="AT152" s="352">
        <f>SUMPRODUCT(LEN($AD152:$AD155)-LEN(SUBSTITUTE($AD152:$AD155,"G", "")))</f>
        <v>0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0.45" customHeight="1" thickBot="1" x14ac:dyDescent="0.25">
      <c r="B153" s="30"/>
      <c r="C153" s="339"/>
      <c r="D153" s="37"/>
      <c r="E153" s="195"/>
      <c r="F153" s="195"/>
      <c r="G153" s="194"/>
      <c r="H153" s="359"/>
      <c r="I153" s="391"/>
      <c r="J153" s="391"/>
      <c r="K153" s="391"/>
      <c r="L153" s="33" t="s">
        <v>122</v>
      </c>
      <c r="M153" s="55" t="s">
        <v>351</v>
      </c>
      <c r="N153" s="33" t="s">
        <v>121</v>
      </c>
      <c r="O153" s="55" t="s">
        <v>130</v>
      </c>
      <c r="P153" s="33" t="s">
        <v>120</v>
      </c>
      <c r="Q153" s="55"/>
      <c r="R153" s="33" t="s">
        <v>119</v>
      </c>
      <c r="S153" s="55"/>
      <c r="T153" s="33" t="s">
        <v>118</v>
      </c>
      <c r="U153" s="55"/>
      <c r="V153" s="33" t="s">
        <v>117</v>
      </c>
      <c r="W153" s="55"/>
      <c r="X153" s="33" t="s">
        <v>116</v>
      </c>
      <c r="Y153" s="55"/>
      <c r="Z153" s="33" t="s">
        <v>115</v>
      </c>
      <c r="AA153" s="55"/>
      <c r="AB153" s="193"/>
      <c r="AC153" s="55"/>
      <c r="AD153" s="193"/>
      <c r="AE153" s="22"/>
      <c r="AF153" s="422"/>
      <c r="AG153" s="422"/>
      <c r="AH153" s="21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0.45" customHeight="1" x14ac:dyDescent="0.2">
      <c r="B154" s="30"/>
      <c r="C154" s="340"/>
      <c r="D154" s="29"/>
      <c r="E154" s="192"/>
      <c r="F154" s="192"/>
      <c r="G154" s="191"/>
      <c r="H154" s="360"/>
      <c r="I154" s="392"/>
      <c r="J154" s="392"/>
      <c r="K154" s="392"/>
      <c r="L154" s="25" t="s">
        <v>114</v>
      </c>
      <c r="M154" s="114" t="s">
        <v>130</v>
      </c>
      <c r="N154" s="25" t="s">
        <v>112</v>
      </c>
      <c r="O154" s="114"/>
      <c r="P154" s="25" t="s">
        <v>111</v>
      </c>
      <c r="Q154" s="114"/>
      <c r="R154" s="25" t="s">
        <v>110</v>
      </c>
      <c r="S154" s="114"/>
      <c r="T154" s="25" t="s">
        <v>109</v>
      </c>
      <c r="U154" s="114"/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190"/>
      <c r="AC154" s="114"/>
      <c r="AD154" s="190"/>
      <c r="AE154" s="22"/>
      <c r="AF154" s="422"/>
      <c r="AG154" s="422"/>
      <c r="AH154" s="21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1" customHeight="1" thickBot="1" x14ac:dyDescent="0.25">
      <c r="B155" s="30"/>
      <c r="C155" s="355"/>
      <c r="D155" s="54"/>
      <c r="E155" s="200"/>
      <c r="F155" s="200"/>
      <c r="G155" s="199"/>
      <c r="H155" s="361"/>
      <c r="I155" s="393"/>
      <c r="J155" s="393"/>
      <c r="K155" s="393"/>
      <c r="L155" s="50" t="s">
        <v>105</v>
      </c>
      <c r="M155" s="51" t="s">
        <v>132</v>
      </c>
      <c r="N155" s="50" t="s">
        <v>104</v>
      </c>
      <c r="O155" s="51"/>
      <c r="P155" s="50" t="s">
        <v>103</v>
      </c>
      <c r="Q155" s="51"/>
      <c r="R155" s="50" t="s">
        <v>102</v>
      </c>
      <c r="S155" s="51"/>
      <c r="T155" s="50">
        <v>20</v>
      </c>
      <c r="U155" s="51"/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187"/>
      <c r="AC155" s="51"/>
      <c r="AD155" s="187"/>
      <c r="AE155" s="48"/>
      <c r="AF155" s="424"/>
      <c r="AG155" s="424"/>
      <c r="AH155" s="47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0.45" customHeight="1" x14ac:dyDescent="0.2">
      <c r="B156" s="30"/>
      <c r="C156" s="338">
        <v>3</v>
      </c>
      <c r="D156" s="46"/>
      <c r="E156" s="198"/>
      <c r="F156" s="198"/>
      <c r="G156" s="197"/>
      <c r="H156" s="358"/>
      <c r="I156" s="390">
        <v>43</v>
      </c>
      <c r="J156" s="390">
        <v>14</v>
      </c>
      <c r="K156" s="390">
        <v>7</v>
      </c>
      <c r="L156" s="42" t="s">
        <v>131</v>
      </c>
      <c r="M156" s="43" t="s">
        <v>132</v>
      </c>
      <c r="N156" s="42" t="s">
        <v>129</v>
      </c>
      <c r="O156" s="43" t="s">
        <v>132</v>
      </c>
      <c r="P156" s="42" t="s">
        <v>128</v>
      </c>
      <c r="Q156" s="43"/>
      <c r="R156" s="42" t="s">
        <v>127</v>
      </c>
      <c r="S156" s="43"/>
      <c r="T156" s="42" t="s">
        <v>126</v>
      </c>
      <c r="U156" s="43"/>
      <c r="V156" s="42" t="s">
        <v>125</v>
      </c>
      <c r="W156" s="43"/>
      <c r="X156" s="42" t="s">
        <v>124</v>
      </c>
      <c r="Y156" s="43"/>
      <c r="Z156" s="42" t="s">
        <v>123</v>
      </c>
      <c r="AA156" s="43"/>
      <c r="AB156" s="196"/>
      <c r="AC156" s="43"/>
      <c r="AD156" s="196"/>
      <c r="AE156" s="39"/>
      <c r="AF156" s="421"/>
      <c r="AG156" s="421"/>
      <c r="AH156" s="38"/>
      <c r="AI156" s="9"/>
      <c r="AJ156" s="349">
        <f>SUMPRODUCT(LEN($M156:$AA159)-LEN(SUBSTITUTE($M156:$AA159,"A", "")))</f>
        <v>4</v>
      </c>
      <c r="AK156" s="352">
        <f>SUMPRODUCT(LEN($AD156:$AD159)-LEN(SUBSTITUTE($AD156:$AD159,"A", "")))</f>
        <v>0</v>
      </c>
      <c r="AL156" s="335">
        <f>SUMPRODUCT(LEN($AC156:$AC159)-LEN(SUBSTITUTE($AC156:$AC159,"A", "")))</f>
        <v>0</v>
      </c>
      <c r="AM156" s="349">
        <f>SUMPRODUCT(LEN($M156:$AA159)-LEN(SUBSTITUTE($M156:$AA159,"S", "")))</f>
        <v>3</v>
      </c>
      <c r="AN156" s="352">
        <f>SUMPRODUCT(LEN($AD156:$AD159)-LEN(SUBSTITUTE($AD156:$AD159,"S", "")))</f>
        <v>0</v>
      </c>
      <c r="AO156" s="335">
        <f>SUMPRODUCT(LEN($AC156:$AC159)-LEN(SUBSTITUTE($AC156:$AC159,"S", "")))</f>
        <v>0</v>
      </c>
      <c r="AP156" s="349">
        <f>SUMPRODUCT(LEN($M156:$AA159)-LEN(SUBSTITUTE($M156:$AA159,"F", "")))</f>
        <v>0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0</v>
      </c>
      <c r="AT156" s="352">
        <f>SUMPRODUCT(LEN($AD156:$AD159)-LEN(SUBSTITUTE($AD156:$AD159,"G", "")))</f>
        <v>0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0.45" customHeight="1" thickBot="1" x14ac:dyDescent="0.25">
      <c r="B157" s="30"/>
      <c r="C157" s="339"/>
      <c r="D157" s="37"/>
      <c r="E157" s="195"/>
      <c r="F157" s="195"/>
      <c r="G157" s="194"/>
      <c r="H157" s="359"/>
      <c r="I157" s="391"/>
      <c r="J157" s="391"/>
      <c r="K157" s="391"/>
      <c r="L157" s="33" t="s">
        <v>122</v>
      </c>
      <c r="M157" s="55" t="s">
        <v>132</v>
      </c>
      <c r="N157" s="33" t="s">
        <v>121</v>
      </c>
      <c r="O157" s="55" t="s">
        <v>130</v>
      </c>
      <c r="P157" s="33" t="s">
        <v>120</v>
      </c>
      <c r="Q157" s="55"/>
      <c r="R157" s="33" t="s">
        <v>119</v>
      </c>
      <c r="S157" s="55"/>
      <c r="T157" s="33" t="s">
        <v>118</v>
      </c>
      <c r="U157" s="55"/>
      <c r="V157" s="33" t="s">
        <v>117</v>
      </c>
      <c r="W157" s="55"/>
      <c r="X157" s="33" t="s">
        <v>116</v>
      </c>
      <c r="Y157" s="55"/>
      <c r="Z157" s="33" t="s">
        <v>115</v>
      </c>
      <c r="AA157" s="55"/>
      <c r="AB157" s="193"/>
      <c r="AC157" s="55"/>
      <c r="AD157" s="193"/>
      <c r="AE157" s="22"/>
      <c r="AF157" s="422"/>
      <c r="AG157" s="422"/>
      <c r="AH157" s="21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0.45" customHeight="1" x14ac:dyDescent="0.2">
      <c r="B158" s="30"/>
      <c r="C158" s="340"/>
      <c r="D158" s="29"/>
      <c r="E158" s="192"/>
      <c r="F158" s="192"/>
      <c r="G158" s="191"/>
      <c r="H158" s="360"/>
      <c r="I158" s="392"/>
      <c r="J158" s="392"/>
      <c r="K158" s="392"/>
      <c r="L158" s="25" t="s">
        <v>114</v>
      </c>
      <c r="M158" s="114" t="s">
        <v>132</v>
      </c>
      <c r="N158" s="25" t="s">
        <v>112</v>
      </c>
      <c r="O158" s="114" t="s">
        <v>130</v>
      </c>
      <c r="P158" s="25" t="s">
        <v>111</v>
      </c>
      <c r="Q158" s="114"/>
      <c r="R158" s="25" t="s">
        <v>110</v>
      </c>
      <c r="S158" s="114"/>
      <c r="T158" s="25" t="s">
        <v>109</v>
      </c>
      <c r="U158" s="114"/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190"/>
      <c r="AC158" s="114"/>
      <c r="AD158" s="190"/>
      <c r="AE158" s="22"/>
      <c r="AF158" s="422"/>
      <c r="AG158" s="422"/>
      <c r="AH158" s="21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1" customHeight="1" thickBot="1" x14ac:dyDescent="0.25">
      <c r="B159" s="20"/>
      <c r="C159" s="341"/>
      <c r="D159" s="19"/>
      <c r="E159" s="189"/>
      <c r="F159" s="189"/>
      <c r="G159" s="188"/>
      <c r="H159" s="361"/>
      <c r="I159" s="394"/>
      <c r="J159" s="394"/>
      <c r="K159" s="394"/>
      <c r="L159" s="15" t="s">
        <v>105</v>
      </c>
      <c r="M159" s="16" t="s">
        <v>130</v>
      </c>
      <c r="N159" s="15" t="s">
        <v>104</v>
      </c>
      <c r="O159" s="16"/>
      <c r="P159" s="15" t="s">
        <v>103</v>
      </c>
      <c r="Q159" s="16"/>
      <c r="R159" s="15" t="s">
        <v>102</v>
      </c>
      <c r="S159" s="16"/>
      <c r="T159" s="15">
        <v>20</v>
      </c>
      <c r="U159" s="16"/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187"/>
      <c r="AC159" s="16"/>
      <c r="AD159" s="186"/>
      <c r="AE159" s="11"/>
      <c r="AF159" s="423"/>
      <c r="AG159" s="423"/>
      <c r="AH159" s="10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107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174</v>
      </c>
      <c r="E161" s="425">
        <v>2709.29</v>
      </c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03"/>
      <c r="AI161" s="86" t="s">
        <v>137</v>
      </c>
      <c r="AJ161" s="85">
        <f t="shared" ref="AJ161:BB161" si="20">SUM(AJ163:AJ174)</f>
        <v>17</v>
      </c>
      <c r="AK161" s="84">
        <f t="shared" si="20"/>
        <v>1</v>
      </c>
      <c r="AL161" s="83">
        <f t="shared" si="20"/>
        <v>0</v>
      </c>
      <c r="AM161" s="85">
        <f t="shared" si="20"/>
        <v>10</v>
      </c>
      <c r="AN161" s="84">
        <f t="shared" si="20"/>
        <v>1</v>
      </c>
      <c r="AO161" s="83">
        <f t="shared" si="20"/>
        <v>0</v>
      </c>
      <c r="AP161" s="85">
        <f t="shared" si="20"/>
        <v>0</v>
      </c>
      <c r="AQ161" s="84">
        <f t="shared" si="20"/>
        <v>0</v>
      </c>
      <c r="AR161" s="83">
        <f t="shared" si="20"/>
        <v>0</v>
      </c>
      <c r="AS161" s="85">
        <f t="shared" si="20"/>
        <v>0</v>
      </c>
      <c r="AT161" s="84">
        <f t="shared" si="20"/>
        <v>0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0</v>
      </c>
      <c r="AZ161" s="81">
        <f t="shared" si="20"/>
        <v>0</v>
      </c>
      <c r="BA161" s="81">
        <f t="shared" si="20"/>
        <v>0</v>
      </c>
      <c r="BB161" s="80">
        <f t="shared" si="20"/>
        <v>0</v>
      </c>
      <c r="BC161" s="79" t="s">
        <v>136</v>
      </c>
      <c r="BF161" s="5">
        <f>SUM(AJ161:AL161)/$BG$5</f>
        <v>6</v>
      </c>
      <c r="BG161" s="5">
        <f>SUM(AM161:AO161,AY161)/$BG$5</f>
        <v>3.6666666666666665</v>
      </c>
      <c r="BH161" s="5">
        <f>SUM(AP161:AR161,AZ161)/$BG$5</f>
        <v>0</v>
      </c>
      <c r="BI161" s="5">
        <f>SUM(AS161:AU161,BA161)/$BG$5</f>
        <v>0</v>
      </c>
      <c r="BJ161" s="5">
        <f>SUM(AV161:AX161,BB161)/$BG$5</f>
        <v>0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03"/>
      <c r="AI162" s="202" t="s">
        <v>135</v>
      </c>
      <c r="AJ162" s="201">
        <f t="shared" ref="AJ162:BB162" si="21">AJ161/3</f>
        <v>5.666666666666667</v>
      </c>
      <c r="AK162" s="64">
        <f t="shared" si="21"/>
        <v>0.33333333333333331</v>
      </c>
      <c r="AL162" s="63">
        <f t="shared" si="21"/>
        <v>0</v>
      </c>
      <c r="AM162" s="65">
        <f t="shared" si="21"/>
        <v>3.3333333333333335</v>
      </c>
      <c r="AN162" s="64">
        <f t="shared" si="21"/>
        <v>0.33333333333333331</v>
      </c>
      <c r="AO162" s="63">
        <f t="shared" si="21"/>
        <v>0</v>
      </c>
      <c r="AP162" s="65">
        <f t="shared" si="21"/>
        <v>0</v>
      </c>
      <c r="AQ162" s="64">
        <f t="shared" si="21"/>
        <v>0</v>
      </c>
      <c r="AR162" s="63">
        <f t="shared" si="21"/>
        <v>0</v>
      </c>
      <c r="AS162" s="65">
        <f t="shared" si="21"/>
        <v>0</v>
      </c>
      <c r="AT162" s="64">
        <f t="shared" si="21"/>
        <v>0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</v>
      </c>
      <c r="AZ162" s="61">
        <f t="shared" si="21"/>
        <v>0</v>
      </c>
      <c r="BA162" s="61">
        <f t="shared" si="21"/>
        <v>0</v>
      </c>
      <c r="BB162" s="60">
        <f t="shared" si="21"/>
        <v>0</v>
      </c>
      <c r="BC162" s="59" t="s">
        <v>134</v>
      </c>
    </row>
    <row r="163" spans="2:62" ht="20.45" customHeight="1" x14ac:dyDescent="0.2">
      <c r="B163" s="30"/>
      <c r="C163" s="338">
        <v>1</v>
      </c>
      <c r="D163" s="46"/>
      <c r="E163" s="198"/>
      <c r="F163" s="198"/>
      <c r="G163" s="197"/>
      <c r="H163" s="358" t="s">
        <v>133</v>
      </c>
      <c r="I163" s="390">
        <v>35</v>
      </c>
      <c r="J163" s="390">
        <v>13</v>
      </c>
      <c r="K163" s="390">
        <v>9</v>
      </c>
      <c r="L163" s="42" t="s">
        <v>131</v>
      </c>
      <c r="M163" s="43" t="s">
        <v>179</v>
      </c>
      <c r="N163" s="42" t="s">
        <v>129</v>
      </c>
      <c r="O163" s="43"/>
      <c r="P163" s="42" t="s">
        <v>128</v>
      </c>
      <c r="Q163" s="43"/>
      <c r="R163" s="42" t="s">
        <v>127</v>
      </c>
      <c r="S163" s="43"/>
      <c r="T163" s="42" t="s">
        <v>126</v>
      </c>
      <c r="U163" s="43"/>
      <c r="V163" s="42" t="s">
        <v>125</v>
      </c>
      <c r="W163" s="43"/>
      <c r="X163" s="42" t="s">
        <v>124</v>
      </c>
      <c r="Y163" s="43"/>
      <c r="Z163" s="42" t="s">
        <v>123</v>
      </c>
      <c r="AA163" s="43"/>
      <c r="AB163" s="196"/>
      <c r="AC163" s="43"/>
      <c r="AD163" s="196"/>
      <c r="AE163" s="58"/>
      <c r="AF163" s="421"/>
      <c r="AG163" s="421"/>
      <c r="AH163" s="38"/>
      <c r="AI163" s="9"/>
      <c r="AJ163" s="349">
        <f>SUMPRODUCT(LEN($M163:$AA166)-LEN(SUBSTITUTE($M163:$AA166,"A", "")))</f>
        <v>4</v>
      </c>
      <c r="AK163" s="352">
        <f>SUMPRODUCT(LEN($AD163:$AD166)-LEN(SUBSTITUTE($AD163:$AD166,"A", "")))</f>
        <v>0</v>
      </c>
      <c r="AL163" s="335">
        <f>SUMPRODUCT(LEN($AC163:$AC166)-LEN(SUBSTITUTE($AC163:$AC166,"A", "")))</f>
        <v>0</v>
      </c>
      <c r="AM163" s="349">
        <f>SUMPRODUCT(LEN($M163:$AA166)-LEN(SUBSTITUTE($M163:$AA166,"S", "")))</f>
        <v>1</v>
      </c>
      <c r="AN163" s="352">
        <f>SUMPRODUCT(LEN($AD163:$AD166)-LEN(SUBSTITUTE($AD163:$AD166,"S", "")))</f>
        <v>0</v>
      </c>
      <c r="AO163" s="335">
        <f>SUMPRODUCT(LEN($AC163:$AC166)-LEN(SUBSTITUTE($AC163:$AC166,"S", "")))</f>
        <v>0</v>
      </c>
      <c r="AP163" s="349">
        <f>SUMPRODUCT(LEN($M163:$AA166)-LEN(SUBSTITUTE($M163:$AA166,"F", "")))</f>
        <v>0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0</v>
      </c>
      <c r="AT163" s="352">
        <f>SUMPRODUCT(LEN($AD163:$AD166)-LEN(SUBSTITUTE($AD163:$AD166,"G", "")))</f>
        <v>0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0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0</v>
      </c>
      <c r="BB163" s="413">
        <f>SUMPRODUCT(LEN($AE163:$AE166)-LEN(SUBSTITUTE($AE163:$AE166,"M", "")))</f>
        <v>0</v>
      </c>
    </row>
    <row r="164" spans="2:62" ht="20.45" customHeight="1" thickBot="1" x14ac:dyDescent="0.25">
      <c r="B164" s="30"/>
      <c r="C164" s="339"/>
      <c r="D164" s="37"/>
      <c r="E164" s="195"/>
      <c r="F164" s="195"/>
      <c r="G164" s="194"/>
      <c r="H164" s="359"/>
      <c r="I164" s="391"/>
      <c r="J164" s="391"/>
      <c r="K164" s="391"/>
      <c r="L164" s="33" t="s">
        <v>122</v>
      </c>
      <c r="M164" s="55" t="s">
        <v>132</v>
      </c>
      <c r="N164" s="33" t="s">
        <v>121</v>
      </c>
      <c r="O164" s="55"/>
      <c r="P164" s="33" t="s">
        <v>120</v>
      </c>
      <c r="Q164" s="55"/>
      <c r="R164" s="33" t="s">
        <v>119</v>
      </c>
      <c r="S164" s="55"/>
      <c r="T164" s="33" t="s">
        <v>118</v>
      </c>
      <c r="U164" s="55"/>
      <c r="V164" s="33" t="s">
        <v>117</v>
      </c>
      <c r="W164" s="55"/>
      <c r="X164" s="33" t="s">
        <v>116</v>
      </c>
      <c r="Y164" s="55"/>
      <c r="Z164" s="33" t="s">
        <v>115</v>
      </c>
      <c r="AA164" s="55"/>
      <c r="AB164" s="193"/>
      <c r="AC164" s="55"/>
      <c r="AD164" s="193"/>
      <c r="AE164" s="57"/>
      <c r="AF164" s="422"/>
      <c r="AG164" s="422"/>
      <c r="AH164" s="21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0.45" customHeight="1" x14ac:dyDescent="0.2">
      <c r="B165" s="30"/>
      <c r="C165" s="340"/>
      <c r="D165" s="29"/>
      <c r="E165" s="192"/>
      <c r="F165" s="192"/>
      <c r="G165" s="191"/>
      <c r="H165" s="360">
        <v>174</v>
      </c>
      <c r="I165" s="392"/>
      <c r="J165" s="392"/>
      <c r="K165" s="392"/>
      <c r="L165" s="25" t="s">
        <v>114</v>
      </c>
      <c r="M165" s="114" t="s">
        <v>132</v>
      </c>
      <c r="N165" s="25" t="s">
        <v>112</v>
      </c>
      <c r="O165" s="114"/>
      <c r="P165" s="25" t="s">
        <v>111</v>
      </c>
      <c r="Q165" s="114"/>
      <c r="R165" s="25" t="s">
        <v>110</v>
      </c>
      <c r="S165" s="114"/>
      <c r="T165" s="25" t="s">
        <v>109</v>
      </c>
      <c r="U165" s="114"/>
      <c r="V165" s="25" t="s">
        <v>108</v>
      </c>
      <c r="W165" s="114"/>
      <c r="X165" s="25" t="s">
        <v>107</v>
      </c>
      <c r="Y165" s="114"/>
      <c r="Z165" s="25" t="s">
        <v>106</v>
      </c>
      <c r="AA165" s="114"/>
      <c r="AB165" s="190"/>
      <c r="AC165" s="114"/>
      <c r="AD165" s="190"/>
      <c r="AE165" s="57"/>
      <c r="AF165" s="422"/>
      <c r="AG165" s="422"/>
      <c r="AH165" s="21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1" customHeight="1" thickBot="1" x14ac:dyDescent="0.25">
      <c r="B166" s="30"/>
      <c r="C166" s="355"/>
      <c r="D166" s="54"/>
      <c r="E166" s="200"/>
      <c r="F166" s="200"/>
      <c r="G166" s="199"/>
      <c r="H166" s="361"/>
      <c r="I166" s="393"/>
      <c r="J166" s="393"/>
      <c r="K166" s="393"/>
      <c r="L166" s="50" t="s">
        <v>105</v>
      </c>
      <c r="M166" s="51" t="s">
        <v>130</v>
      </c>
      <c r="N166" s="50" t="s">
        <v>104</v>
      </c>
      <c r="O166" s="51"/>
      <c r="P166" s="50" t="s">
        <v>103</v>
      </c>
      <c r="Q166" s="51"/>
      <c r="R166" s="50" t="s">
        <v>102</v>
      </c>
      <c r="S166" s="51"/>
      <c r="T166" s="50">
        <v>20</v>
      </c>
      <c r="U166" s="51"/>
      <c r="V166" s="50" t="s">
        <v>101</v>
      </c>
      <c r="W166" s="51"/>
      <c r="X166" s="50" t="s">
        <v>100</v>
      </c>
      <c r="Y166" s="51"/>
      <c r="Z166" s="50" t="s">
        <v>99</v>
      </c>
      <c r="AA166" s="51"/>
      <c r="AB166" s="187"/>
      <c r="AC166" s="51"/>
      <c r="AD166" s="187"/>
      <c r="AE166" s="56"/>
      <c r="AF166" s="424"/>
      <c r="AG166" s="424"/>
      <c r="AH166" s="47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0.45" customHeight="1" x14ac:dyDescent="0.2">
      <c r="B167" s="30"/>
      <c r="C167" s="338">
        <v>2</v>
      </c>
      <c r="D167" s="46"/>
      <c r="E167" s="198"/>
      <c r="F167" s="198"/>
      <c r="G167" s="197"/>
      <c r="H167" s="358"/>
      <c r="I167" s="390">
        <v>36</v>
      </c>
      <c r="J167" s="390">
        <v>11</v>
      </c>
      <c r="K167" s="390">
        <v>6</v>
      </c>
      <c r="L167" s="42" t="s">
        <v>131</v>
      </c>
      <c r="M167" s="43" t="s">
        <v>132</v>
      </c>
      <c r="N167" s="42" t="s">
        <v>129</v>
      </c>
      <c r="O167" s="43" t="s">
        <v>130</v>
      </c>
      <c r="P167" s="42" t="s">
        <v>128</v>
      </c>
      <c r="Q167" s="43"/>
      <c r="R167" s="42" t="s">
        <v>127</v>
      </c>
      <c r="S167" s="43"/>
      <c r="T167" s="42" t="s">
        <v>126</v>
      </c>
      <c r="U167" s="43"/>
      <c r="V167" s="42" t="s">
        <v>125</v>
      </c>
      <c r="W167" s="43"/>
      <c r="X167" s="42" t="s">
        <v>124</v>
      </c>
      <c r="Y167" s="43"/>
      <c r="Z167" s="42" t="s">
        <v>123</v>
      </c>
      <c r="AA167" s="43"/>
      <c r="AB167" s="196"/>
      <c r="AC167" s="43"/>
      <c r="AD167" s="196"/>
      <c r="AE167" s="39"/>
      <c r="AF167" s="421"/>
      <c r="AG167" s="421"/>
      <c r="AH167" s="38"/>
      <c r="AI167" s="9"/>
      <c r="AJ167" s="349">
        <f>SUMPRODUCT(LEN($M167:$AA170)-LEN(SUBSTITUTE($M167:$AA170,"A", "")))</f>
        <v>3</v>
      </c>
      <c r="AK167" s="352">
        <f>SUMPRODUCT(LEN($AD167:$AD170)-LEN(SUBSTITUTE($AD167:$AD170,"A", "")))</f>
        <v>0</v>
      </c>
      <c r="AL167" s="335">
        <f>SUMPRODUCT(LEN($AC167:$AC170)-LEN(SUBSTITUTE($AC167:$AC170,"A", "")))</f>
        <v>0</v>
      </c>
      <c r="AM167" s="349">
        <f>SUMPRODUCT(LEN($M167:$AA170)-LEN(SUBSTITUTE($M167:$AA170,"S", "")))</f>
        <v>2</v>
      </c>
      <c r="AN167" s="352">
        <f>SUMPRODUCT(LEN($AD167:$AD170)-LEN(SUBSTITUTE($AD167:$AD170,"S", "")))</f>
        <v>0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0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0.45" customHeight="1" thickBot="1" x14ac:dyDescent="0.25">
      <c r="B168" s="30"/>
      <c r="C168" s="339"/>
      <c r="D168" s="37"/>
      <c r="E168" s="195"/>
      <c r="F168" s="195"/>
      <c r="G168" s="194"/>
      <c r="H168" s="359"/>
      <c r="I168" s="391"/>
      <c r="J168" s="391"/>
      <c r="K168" s="391"/>
      <c r="L168" s="33" t="s">
        <v>122</v>
      </c>
      <c r="M168" s="55" t="s">
        <v>130</v>
      </c>
      <c r="N168" s="33" t="s">
        <v>121</v>
      </c>
      <c r="O168" s="55"/>
      <c r="P168" s="33" t="s">
        <v>120</v>
      </c>
      <c r="Q168" s="55"/>
      <c r="R168" s="33" t="s">
        <v>119</v>
      </c>
      <c r="S168" s="55"/>
      <c r="T168" s="33" t="s">
        <v>118</v>
      </c>
      <c r="U168" s="55"/>
      <c r="V168" s="33" t="s">
        <v>117</v>
      </c>
      <c r="W168" s="55"/>
      <c r="X168" s="33" t="s">
        <v>116</v>
      </c>
      <c r="Y168" s="55"/>
      <c r="Z168" s="33" t="s">
        <v>115</v>
      </c>
      <c r="AA168" s="55"/>
      <c r="AB168" s="193"/>
      <c r="AC168" s="55"/>
      <c r="AD168" s="193"/>
      <c r="AE168" s="22"/>
      <c r="AF168" s="422"/>
      <c r="AG168" s="422"/>
      <c r="AH168" s="21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0.45" customHeight="1" x14ac:dyDescent="0.2">
      <c r="B169" s="30"/>
      <c r="C169" s="340"/>
      <c r="D169" s="29"/>
      <c r="E169" s="192"/>
      <c r="F169" s="192"/>
      <c r="G169" s="191"/>
      <c r="H169" s="360"/>
      <c r="I169" s="392"/>
      <c r="J169" s="392"/>
      <c r="K169" s="392"/>
      <c r="L169" s="25" t="s">
        <v>114</v>
      </c>
      <c r="M169" s="114" t="s">
        <v>132</v>
      </c>
      <c r="N169" s="25" t="s">
        <v>112</v>
      </c>
      <c r="O169" s="114"/>
      <c r="P169" s="25" t="s">
        <v>111</v>
      </c>
      <c r="Q169" s="114"/>
      <c r="R169" s="25" t="s">
        <v>110</v>
      </c>
      <c r="S169" s="114"/>
      <c r="T169" s="25" t="s">
        <v>109</v>
      </c>
      <c r="U169" s="114"/>
      <c r="V169" s="25" t="s">
        <v>108</v>
      </c>
      <c r="W169" s="114"/>
      <c r="X169" s="25" t="s">
        <v>107</v>
      </c>
      <c r="Y169" s="114"/>
      <c r="Z169" s="25" t="s">
        <v>106</v>
      </c>
      <c r="AA169" s="114"/>
      <c r="AB169" s="190"/>
      <c r="AC169" s="114"/>
      <c r="AD169" s="190"/>
      <c r="AE169" s="22"/>
      <c r="AF169" s="422"/>
      <c r="AG169" s="422"/>
      <c r="AH169" s="21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1" customHeight="1" thickBot="1" x14ac:dyDescent="0.25">
      <c r="B170" s="30"/>
      <c r="C170" s="355"/>
      <c r="D170" s="54"/>
      <c r="E170" s="200"/>
      <c r="F170" s="200"/>
      <c r="G170" s="199"/>
      <c r="H170" s="361"/>
      <c r="I170" s="393"/>
      <c r="J170" s="393"/>
      <c r="K170" s="393"/>
      <c r="L170" s="50" t="s">
        <v>105</v>
      </c>
      <c r="M170" s="51" t="s">
        <v>132</v>
      </c>
      <c r="N170" s="50" t="s">
        <v>104</v>
      </c>
      <c r="O170" s="51"/>
      <c r="P170" s="50" t="s">
        <v>103</v>
      </c>
      <c r="Q170" s="51"/>
      <c r="R170" s="50" t="s">
        <v>102</v>
      </c>
      <c r="S170" s="51"/>
      <c r="T170" s="50">
        <v>20</v>
      </c>
      <c r="U170" s="51"/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187"/>
      <c r="AC170" s="51"/>
      <c r="AD170" s="187"/>
      <c r="AE170" s="48"/>
      <c r="AF170" s="424"/>
      <c r="AG170" s="424"/>
      <c r="AH170" s="47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0.45" customHeight="1" x14ac:dyDescent="0.2">
      <c r="B171" s="30"/>
      <c r="C171" s="338">
        <v>3</v>
      </c>
      <c r="D171" s="46"/>
      <c r="E171" s="198"/>
      <c r="F171" s="198"/>
      <c r="G171" s="197"/>
      <c r="H171" s="358"/>
      <c r="I171" s="390">
        <v>43</v>
      </c>
      <c r="J171" s="390">
        <v>15</v>
      </c>
      <c r="K171" s="390">
        <v>6</v>
      </c>
      <c r="L171" s="42" t="s">
        <v>131</v>
      </c>
      <c r="M171" s="43" t="s">
        <v>357</v>
      </c>
      <c r="N171" s="42" t="s">
        <v>129</v>
      </c>
      <c r="O171" s="43" t="s">
        <v>347</v>
      </c>
      <c r="P171" s="42" t="s">
        <v>128</v>
      </c>
      <c r="Q171" s="43" t="s">
        <v>130</v>
      </c>
      <c r="R171" s="42" t="s">
        <v>127</v>
      </c>
      <c r="S171" s="43"/>
      <c r="T171" s="42" t="s">
        <v>126</v>
      </c>
      <c r="U171" s="43"/>
      <c r="V171" s="42" t="s">
        <v>125</v>
      </c>
      <c r="W171" s="43"/>
      <c r="X171" s="42" t="s">
        <v>124</v>
      </c>
      <c r="Y171" s="43"/>
      <c r="Z171" s="42" t="s">
        <v>123</v>
      </c>
      <c r="AA171" s="43"/>
      <c r="AB171" s="196"/>
      <c r="AC171" s="43"/>
      <c r="AD171" s="196" t="s">
        <v>132</v>
      </c>
      <c r="AE171" s="39"/>
      <c r="AF171" s="421"/>
      <c r="AG171" s="421"/>
      <c r="AH171" s="38"/>
      <c r="AI171" s="9"/>
      <c r="AJ171" s="349">
        <f>SUMPRODUCT(LEN($M171:$AA174)-LEN(SUBSTITUTE($M171:$AA174,"A", "")))</f>
        <v>10</v>
      </c>
      <c r="AK171" s="352">
        <f>SUMPRODUCT(LEN($AD171:$AD174)-LEN(SUBSTITUTE($AD171:$AD174,"A", "")))</f>
        <v>1</v>
      </c>
      <c r="AL171" s="335">
        <f>SUMPRODUCT(LEN($AC171:$AC174)-LEN(SUBSTITUTE($AC171:$AC174,"A", "")))</f>
        <v>0</v>
      </c>
      <c r="AM171" s="349">
        <f>SUMPRODUCT(LEN($M171:$AA174)-LEN(SUBSTITUTE($M171:$AA174,"S", "")))</f>
        <v>7</v>
      </c>
      <c r="AN171" s="352">
        <f>SUMPRODUCT(LEN($AD171:$AD174)-LEN(SUBSTITUTE($AD171:$AD174,"S", "")))</f>
        <v>1</v>
      </c>
      <c r="AO171" s="335">
        <f>SUMPRODUCT(LEN($AC171:$AC174)-LEN(SUBSTITUTE($AC171:$AC174,"S", "")))</f>
        <v>0</v>
      </c>
      <c r="AP171" s="349">
        <f>SUMPRODUCT(LEN($M171:$AA174)-LEN(SUBSTITUTE($M171:$AA174,"F", "")))</f>
        <v>0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0</v>
      </c>
      <c r="AT171" s="352">
        <f>SUMPRODUCT(LEN($AD171:$AD174)-LEN(SUBSTITUTE($AD171:$AD174,"G", "")))</f>
        <v>0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0.45" customHeight="1" thickBot="1" x14ac:dyDescent="0.25">
      <c r="B172" s="30"/>
      <c r="C172" s="339"/>
      <c r="D172" s="37"/>
      <c r="E172" s="195"/>
      <c r="F172" s="195"/>
      <c r="G172" s="194"/>
      <c r="H172" s="359"/>
      <c r="I172" s="391"/>
      <c r="J172" s="391"/>
      <c r="K172" s="391"/>
      <c r="L172" s="33" t="s">
        <v>122</v>
      </c>
      <c r="M172" s="55" t="s">
        <v>179</v>
      </c>
      <c r="N172" s="33" t="s">
        <v>121</v>
      </c>
      <c r="O172" s="55" t="s">
        <v>347</v>
      </c>
      <c r="P172" s="33" t="s">
        <v>120</v>
      </c>
      <c r="Q172" s="55"/>
      <c r="R172" s="33" t="s">
        <v>119</v>
      </c>
      <c r="S172" s="55"/>
      <c r="T172" s="33" t="s">
        <v>118</v>
      </c>
      <c r="U172" s="55"/>
      <c r="V172" s="33" t="s">
        <v>117</v>
      </c>
      <c r="W172" s="55"/>
      <c r="X172" s="33" t="s">
        <v>116</v>
      </c>
      <c r="Y172" s="55"/>
      <c r="Z172" s="33" t="s">
        <v>115</v>
      </c>
      <c r="AA172" s="55"/>
      <c r="AB172" s="193"/>
      <c r="AC172" s="55"/>
      <c r="AD172" s="193" t="s">
        <v>130</v>
      </c>
      <c r="AE172" s="22"/>
      <c r="AF172" s="422"/>
      <c r="AG172" s="422"/>
      <c r="AH172" s="21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0.45" customHeight="1" x14ac:dyDescent="0.2">
      <c r="B173" s="30"/>
      <c r="C173" s="340"/>
      <c r="D173" s="29"/>
      <c r="E173" s="192"/>
      <c r="F173" s="192"/>
      <c r="G173" s="191"/>
      <c r="H173" s="360"/>
      <c r="I173" s="392"/>
      <c r="J173" s="392"/>
      <c r="K173" s="392"/>
      <c r="L173" s="25" t="s">
        <v>114</v>
      </c>
      <c r="M173" s="114" t="s">
        <v>347</v>
      </c>
      <c r="N173" s="25" t="s">
        <v>112</v>
      </c>
      <c r="O173" s="114" t="s">
        <v>132</v>
      </c>
      <c r="P173" s="25" t="s">
        <v>111</v>
      </c>
      <c r="Q173" s="114"/>
      <c r="R173" s="25" t="s">
        <v>110</v>
      </c>
      <c r="S173" s="114"/>
      <c r="T173" s="25" t="s">
        <v>109</v>
      </c>
      <c r="U173" s="114"/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190"/>
      <c r="AC173" s="114"/>
      <c r="AD173" s="190"/>
      <c r="AE173" s="22"/>
      <c r="AF173" s="422"/>
      <c r="AG173" s="422"/>
      <c r="AH173" s="21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1" customHeight="1" thickBot="1" x14ac:dyDescent="0.25">
      <c r="B174" s="20"/>
      <c r="C174" s="341"/>
      <c r="D174" s="19"/>
      <c r="E174" s="189"/>
      <c r="F174" s="189"/>
      <c r="G174" s="188"/>
      <c r="H174" s="361"/>
      <c r="I174" s="394"/>
      <c r="J174" s="394"/>
      <c r="K174" s="394"/>
      <c r="L174" s="15" t="s">
        <v>105</v>
      </c>
      <c r="M174" s="16" t="s">
        <v>346</v>
      </c>
      <c r="N174" s="15" t="s">
        <v>104</v>
      </c>
      <c r="O174" s="16" t="s">
        <v>130</v>
      </c>
      <c r="P174" s="15" t="s">
        <v>103</v>
      </c>
      <c r="Q174" s="16"/>
      <c r="R174" s="15" t="s">
        <v>102</v>
      </c>
      <c r="S174" s="16"/>
      <c r="T174" s="15">
        <v>20</v>
      </c>
      <c r="U174" s="16"/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187"/>
      <c r="AC174" s="16"/>
      <c r="AD174" s="186"/>
      <c r="AE174" s="11"/>
      <c r="AF174" s="423"/>
      <c r="AG174" s="423"/>
      <c r="AH174" s="10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107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174</v>
      </c>
      <c r="E176" s="425">
        <v>3978.68</v>
      </c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03"/>
      <c r="AI176" s="86" t="s">
        <v>137</v>
      </c>
      <c r="AJ176" s="85">
        <f t="shared" ref="AJ176:BB176" si="22">SUM(AJ178:AJ189)</f>
        <v>24</v>
      </c>
      <c r="AK176" s="84">
        <f t="shared" si="22"/>
        <v>6</v>
      </c>
      <c r="AL176" s="83">
        <f t="shared" si="22"/>
        <v>0</v>
      </c>
      <c r="AM176" s="85">
        <f t="shared" si="22"/>
        <v>16</v>
      </c>
      <c r="AN176" s="84">
        <f t="shared" si="22"/>
        <v>5</v>
      </c>
      <c r="AO176" s="83">
        <f t="shared" si="22"/>
        <v>0</v>
      </c>
      <c r="AP176" s="85">
        <f t="shared" si="22"/>
        <v>0</v>
      </c>
      <c r="AQ176" s="84">
        <f t="shared" si="22"/>
        <v>0</v>
      </c>
      <c r="AR176" s="83">
        <f t="shared" si="22"/>
        <v>0</v>
      </c>
      <c r="AS176" s="85">
        <f t="shared" si="22"/>
        <v>0</v>
      </c>
      <c r="AT176" s="84">
        <f t="shared" si="22"/>
        <v>0</v>
      </c>
      <c r="AU176" s="83">
        <f t="shared" si="22"/>
        <v>0</v>
      </c>
      <c r="AV176" s="85">
        <f t="shared" si="22"/>
        <v>0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0</v>
      </c>
      <c r="BB176" s="80">
        <f t="shared" si="22"/>
        <v>0</v>
      </c>
      <c r="BC176" s="79" t="s">
        <v>136</v>
      </c>
      <c r="BF176" s="5">
        <f>SUM(AJ176:AL176)/$BG$5</f>
        <v>10</v>
      </c>
      <c r="BG176" s="5">
        <f>SUM(AM176:AO176,AY176)/$BG$5</f>
        <v>7</v>
      </c>
      <c r="BH176" s="5">
        <f>SUM(AP176:AR176,AZ176)/$BG$5</f>
        <v>0</v>
      </c>
      <c r="BI176" s="5">
        <f>SUM(AS176:AU176,BA176)/$BG$5</f>
        <v>0</v>
      </c>
      <c r="BJ176" s="5">
        <f>SUM(AV176:AX176,BB176)/$BG$5</f>
        <v>0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03"/>
      <c r="AI177" s="202" t="s">
        <v>135</v>
      </c>
      <c r="AJ177" s="201">
        <f t="shared" ref="AJ177:BB177" si="23">AJ176/3</f>
        <v>8</v>
      </c>
      <c r="AK177" s="64">
        <f t="shared" si="23"/>
        <v>2</v>
      </c>
      <c r="AL177" s="63">
        <f t="shared" si="23"/>
        <v>0</v>
      </c>
      <c r="AM177" s="65">
        <f t="shared" si="23"/>
        <v>5.333333333333333</v>
      </c>
      <c r="AN177" s="64">
        <f t="shared" si="23"/>
        <v>1.6666666666666667</v>
      </c>
      <c r="AO177" s="63">
        <f t="shared" si="23"/>
        <v>0</v>
      </c>
      <c r="AP177" s="65">
        <f t="shared" si="23"/>
        <v>0</v>
      </c>
      <c r="AQ177" s="64">
        <f t="shared" si="23"/>
        <v>0</v>
      </c>
      <c r="AR177" s="63">
        <f t="shared" si="23"/>
        <v>0</v>
      </c>
      <c r="AS177" s="65">
        <f t="shared" si="23"/>
        <v>0</v>
      </c>
      <c r="AT177" s="64">
        <f t="shared" si="23"/>
        <v>0</v>
      </c>
      <c r="AU177" s="63">
        <f t="shared" si="23"/>
        <v>0</v>
      </c>
      <c r="AV177" s="65">
        <f t="shared" si="23"/>
        <v>0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</v>
      </c>
      <c r="BB177" s="60">
        <f t="shared" si="23"/>
        <v>0</v>
      </c>
      <c r="BC177" s="59" t="s">
        <v>134</v>
      </c>
    </row>
    <row r="178" spans="2:62" ht="20.45" customHeight="1" x14ac:dyDescent="0.2">
      <c r="B178" s="30"/>
      <c r="C178" s="338">
        <v>1</v>
      </c>
      <c r="D178" s="46"/>
      <c r="E178" s="198"/>
      <c r="F178" s="198"/>
      <c r="G178" s="197"/>
      <c r="H178" s="358" t="s">
        <v>133</v>
      </c>
      <c r="I178" s="390">
        <v>40</v>
      </c>
      <c r="J178" s="390">
        <v>13</v>
      </c>
      <c r="K178" s="390">
        <v>6</v>
      </c>
      <c r="L178" s="42" t="s">
        <v>131</v>
      </c>
      <c r="M178" s="43" t="s">
        <v>132</v>
      </c>
      <c r="N178" s="42" t="s">
        <v>129</v>
      </c>
      <c r="O178" s="43" t="s">
        <v>132</v>
      </c>
      <c r="P178" s="42" t="s">
        <v>128</v>
      </c>
      <c r="Q178" s="43"/>
      <c r="R178" s="42" t="s">
        <v>127</v>
      </c>
      <c r="S178" s="43"/>
      <c r="T178" s="42" t="s">
        <v>126</v>
      </c>
      <c r="U178" s="43"/>
      <c r="V178" s="42" t="s">
        <v>125</v>
      </c>
      <c r="W178" s="43"/>
      <c r="X178" s="42" t="s">
        <v>124</v>
      </c>
      <c r="Y178" s="43"/>
      <c r="Z178" s="42" t="s">
        <v>123</v>
      </c>
      <c r="AA178" s="43"/>
      <c r="AB178" s="196"/>
      <c r="AC178" s="43"/>
      <c r="AD178" s="196"/>
      <c r="AE178" s="58"/>
      <c r="AF178" s="421"/>
      <c r="AG178" s="421"/>
      <c r="AH178" s="38"/>
      <c r="AI178" s="9"/>
      <c r="AJ178" s="349">
        <f>SUMPRODUCT(LEN($M178:$AA181)-LEN(SUBSTITUTE($M178:$AA181,"A", "")))</f>
        <v>7</v>
      </c>
      <c r="AK178" s="352">
        <f>SUMPRODUCT(LEN($AD178:$AD181)-LEN(SUBSTITUTE($AD178:$AD181,"A", "")))</f>
        <v>0</v>
      </c>
      <c r="AL178" s="335">
        <f>SUMPRODUCT(LEN($AC178:$AC181)-LEN(SUBSTITUTE($AC178:$AC181,"A", "")))</f>
        <v>0</v>
      </c>
      <c r="AM178" s="349">
        <f>SUMPRODUCT(LEN($M178:$AA181)-LEN(SUBSTITUTE($M178:$AA181,"S", "")))</f>
        <v>2</v>
      </c>
      <c r="AN178" s="352">
        <f>SUMPRODUCT(LEN($AD178:$AD181)-LEN(SUBSTITUTE($AD178:$AD181,"S", "")))</f>
        <v>0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0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0</v>
      </c>
      <c r="BB178" s="413">
        <f>SUMPRODUCT(LEN($AE178:$AE181)-LEN(SUBSTITUTE($AE178:$AE181,"M", "")))</f>
        <v>0</v>
      </c>
    </row>
    <row r="179" spans="2:62" ht="20.45" customHeight="1" thickBot="1" x14ac:dyDescent="0.25">
      <c r="B179" s="30"/>
      <c r="C179" s="339"/>
      <c r="D179" s="37"/>
      <c r="E179" s="195"/>
      <c r="F179" s="195"/>
      <c r="G179" s="194"/>
      <c r="H179" s="359"/>
      <c r="I179" s="391"/>
      <c r="J179" s="391"/>
      <c r="K179" s="391"/>
      <c r="L179" s="33" t="s">
        <v>122</v>
      </c>
      <c r="M179" s="55" t="s">
        <v>179</v>
      </c>
      <c r="N179" s="33" t="s">
        <v>121</v>
      </c>
      <c r="O179" s="55" t="s">
        <v>132</v>
      </c>
      <c r="P179" s="33" t="s">
        <v>120</v>
      </c>
      <c r="Q179" s="55"/>
      <c r="R179" s="33" t="s">
        <v>119</v>
      </c>
      <c r="S179" s="55"/>
      <c r="T179" s="33" t="s">
        <v>118</v>
      </c>
      <c r="U179" s="55"/>
      <c r="V179" s="33" t="s">
        <v>117</v>
      </c>
      <c r="W179" s="55"/>
      <c r="X179" s="33" t="s">
        <v>116</v>
      </c>
      <c r="Y179" s="55"/>
      <c r="Z179" s="33" t="s">
        <v>115</v>
      </c>
      <c r="AA179" s="55"/>
      <c r="AB179" s="193"/>
      <c r="AC179" s="55"/>
      <c r="AD179" s="193"/>
      <c r="AE179" s="57"/>
      <c r="AF179" s="422"/>
      <c r="AG179" s="422"/>
      <c r="AH179" s="21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0.45" customHeight="1" x14ac:dyDescent="0.2">
      <c r="B180" s="30"/>
      <c r="C180" s="340"/>
      <c r="D180" s="29"/>
      <c r="E180" s="192"/>
      <c r="F180" s="192"/>
      <c r="G180" s="191"/>
      <c r="H180" s="360">
        <v>174</v>
      </c>
      <c r="I180" s="392"/>
      <c r="J180" s="392"/>
      <c r="K180" s="392"/>
      <c r="L180" s="25" t="s">
        <v>114</v>
      </c>
      <c r="M180" s="114" t="s">
        <v>132</v>
      </c>
      <c r="N180" s="25" t="s">
        <v>112</v>
      </c>
      <c r="O180" s="114" t="s">
        <v>130</v>
      </c>
      <c r="P180" s="25" t="s">
        <v>111</v>
      </c>
      <c r="Q180" s="114"/>
      <c r="R180" s="25" t="s">
        <v>110</v>
      </c>
      <c r="S180" s="114"/>
      <c r="T180" s="25" t="s">
        <v>109</v>
      </c>
      <c r="U180" s="114"/>
      <c r="V180" s="25" t="s">
        <v>108</v>
      </c>
      <c r="W180" s="114"/>
      <c r="X180" s="25" t="s">
        <v>107</v>
      </c>
      <c r="Y180" s="114"/>
      <c r="Z180" s="25" t="s">
        <v>106</v>
      </c>
      <c r="AA180" s="114"/>
      <c r="AB180" s="190"/>
      <c r="AC180" s="114"/>
      <c r="AD180" s="190"/>
      <c r="AE180" s="57"/>
      <c r="AF180" s="422"/>
      <c r="AG180" s="422"/>
      <c r="AH180" s="21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1" customHeight="1" thickBot="1" x14ac:dyDescent="0.25">
      <c r="B181" s="30"/>
      <c r="C181" s="355"/>
      <c r="D181" s="54"/>
      <c r="E181" s="200"/>
      <c r="F181" s="200"/>
      <c r="G181" s="199"/>
      <c r="H181" s="361"/>
      <c r="I181" s="393"/>
      <c r="J181" s="393"/>
      <c r="K181" s="393"/>
      <c r="L181" s="50" t="s">
        <v>105</v>
      </c>
      <c r="M181" s="51" t="s">
        <v>347</v>
      </c>
      <c r="N181" s="50" t="s">
        <v>104</v>
      </c>
      <c r="O181" s="51"/>
      <c r="P181" s="50" t="s">
        <v>103</v>
      </c>
      <c r="Q181" s="51"/>
      <c r="R181" s="50" t="s">
        <v>102</v>
      </c>
      <c r="S181" s="51"/>
      <c r="T181" s="50">
        <v>20</v>
      </c>
      <c r="U181" s="51"/>
      <c r="V181" s="50" t="s">
        <v>101</v>
      </c>
      <c r="W181" s="51"/>
      <c r="X181" s="50" t="s">
        <v>100</v>
      </c>
      <c r="Y181" s="51"/>
      <c r="Z181" s="50" t="s">
        <v>99</v>
      </c>
      <c r="AA181" s="51"/>
      <c r="AB181" s="187"/>
      <c r="AC181" s="51"/>
      <c r="AD181" s="187"/>
      <c r="AE181" s="56"/>
      <c r="AF181" s="424"/>
      <c r="AG181" s="424"/>
      <c r="AH181" s="47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0.45" customHeight="1" x14ac:dyDescent="0.2">
      <c r="B182" s="30"/>
      <c r="C182" s="338">
        <v>2</v>
      </c>
      <c r="D182" s="46"/>
      <c r="E182" s="198"/>
      <c r="F182" s="198"/>
      <c r="G182" s="197"/>
      <c r="H182" s="358"/>
      <c r="I182" s="390">
        <v>45</v>
      </c>
      <c r="J182" s="390">
        <v>16</v>
      </c>
      <c r="K182" s="390">
        <v>7</v>
      </c>
      <c r="L182" s="42" t="s">
        <v>131</v>
      </c>
      <c r="M182" s="43" t="s">
        <v>375</v>
      </c>
      <c r="N182" s="42" t="s">
        <v>129</v>
      </c>
      <c r="O182" s="43" t="s">
        <v>347</v>
      </c>
      <c r="P182" s="42" t="s">
        <v>128</v>
      </c>
      <c r="Q182" s="43" t="s">
        <v>132</v>
      </c>
      <c r="R182" s="42" t="s">
        <v>127</v>
      </c>
      <c r="S182" s="43"/>
      <c r="T182" s="42" t="s">
        <v>126</v>
      </c>
      <c r="U182" s="43"/>
      <c r="V182" s="42" t="s">
        <v>125</v>
      </c>
      <c r="W182" s="43"/>
      <c r="X182" s="42" t="s">
        <v>124</v>
      </c>
      <c r="Y182" s="43"/>
      <c r="Z182" s="42" t="s">
        <v>123</v>
      </c>
      <c r="AA182" s="43"/>
      <c r="AB182" s="196"/>
      <c r="AC182" s="43"/>
      <c r="AD182" s="196" t="s">
        <v>354</v>
      </c>
      <c r="AE182" s="39"/>
      <c r="AF182" s="421"/>
      <c r="AG182" s="421"/>
      <c r="AH182" s="38"/>
      <c r="AI182" s="9"/>
      <c r="AJ182" s="349">
        <f>SUMPRODUCT(LEN($M182:$AA185)-LEN(SUBSTITUTE($M182:$AA185,"A", "")))</f>
        <v>11</v>
      </c>
      <c r="AK182" s="352">
        <f>SUMPRODUCT(LEN($AD182:$AD185)-LEN(SUBSTITUTE($AD182:$AD185,"A", "")))</f>
        <v>6</v>
      </c>
      <c r="AL182" s="335">
        <f>SUMPRODUCT(LEN($AC182:$AC185)-LEN(SUBSTITUTE($AC182:$AC185,"A", "")))</f>
        <v>0</v>
      </c>
      <c r="AM182" s="349">
        <f>SUMPRODUCT(LEN($M182:$AA185)-LEN(SUBSTITUTE($M182:$AA185,"S", "")))</f>
        <v>9</v>
      </c>
      <c r="AN182" s="352">
        <f>SUMPRODUCT(LEN($AD182:$AD185)-LEN(SUBSTITUTE($AD182:$AD185,"S", "")))</f>
        <v>4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0</v>
      </c>
      <c r="AT182" s="352">
        <f>SUMPRODUCT(LEN($AD182:$AD185)-LEN(SUBSTITUTE($AD182:$AD185,"G", "")))</f>
        <v>0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0.45" customHeight="1" thickBot="1" x14ac:dyDescent="0.25">
      <c r="B183" s="30"/>
      <c r="C183" s="339"/>
      <c r="D183" s="37"/>
      <c r="E183" s="195"/>
      <c r="F183" s="195"/>
      <c r="G183" s="194"/>
      <c r="H183" s="359"/>
      <c r="I183" s="391"/>
      <c r="J183" s="391"/>
      <c r="K183" s="391"/>
      <c r="L183" s="33" t="s">
        <v>122</v>
      </c>
      <c r="M183" s="55" t="s">
        <v>346</v>
      </c>
      <c r="N183" s="33" t="s">
        <v>121</v>
      </c>
      <c r="O183" s="55" t="s">
        <v>179</v>
      </c>
      <c r="P183" s="33" t="s">
        <v>120</v>
      </c>
      <c r="Q183" s="55"/>
      <c r="R183" s="33" t="s">
        <v>119</v>
      </c>
      <c r="S183" s="55"/>
      <c r="T183" s="33" t="s">
        <v>118</v>
      </c>
      <c r="U183" s="55"/>
      <c r="V183" s="33" t="s">
        <v>117</v>
      </c>
      <c r="W183" s="55"/>
      <c r="X183" s="33" t="s">
        <v>116</v>
      </c>
      <c r="Y183" s="55"/>
      <c r="Z183" s="33" t="s">
        <v>115</v>
      </c>
      <c r="AA183" s="55"/>
      <c r="AB183" s="193"/>
      <c r="AC183" s="55"/>
      <c r="AD183" s="193" t="s">
        <v>359</v>
      </c>
      <c r="AE183" s="22"/>
      <c r="AF183" s="422"/>
      <c r="AG183" s="422"/>
      <c r="AH183" s="21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0.45" customHeight="1" x14ac:dyDescent="0.2">
      <c r="B184" s="30"/>
      <c r="C184" s="340"/>
      <c r="D184" s="29"/>
      <c r="E184" s="192"/>
      <c r="F184" s="192"/>
      <c r="G184" s="191"/>
      <c r="H184" s="360"/>
      <c r="I184" s="392"/>
      <c r="J184" s="392"/>
      <c r="K184" s="392"/>
      <c r="L184" s="25" t="s">
        <v>114</v>
      </c>
      <c r="M184" s="114" t="s">
        <v>346</v>
      </c>
      <c r="N184" s="25" t="s">
        <v>112</v>
      </c>
      <c r="O184" s="114" t="s">
        <v>132</v>
      </c>
      <c r="P184" s="25" t="s">
        <v>111</v>
      </c>
      <c r="Q184" s="114"/>
      <c r="R184" s="25" t="s">
        <v>110</v>
      </c>
      <c r="S184" s="114"/>
      <c r="T184" s="25" t="s">
        <v>109</v>
      </c>
      <c r="U184" s="114"/>
      <c r="V184" s="25" t="s">
        <v>108</v>
      </c>
      <c r="W184" s="114"/>
      <c r="X184" s="25" t="s">
        <v>107</v>
      </c>
      <c r="Y184" s="114"/>
      <c r="Z184" s="25" t="s">
        <v>106</v>
      </c>
      <c r="AA184" s="114"/>
      <c r="AB184" s="190"/>
      <c r="AC184" s="114"/>
      <c r="AD184" s="190" t="s">
        <v>357</v>
      </c>
      <c r="AE184" s="22"/>
      <c r="AF184" s="422"/>
      <c r="AG184" s="422"/>
      <c r="AH184" s="21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1" customHeight="1" thickBot="1" x14ac:dyDescent="0.25">
      <c r="B185" s="30"/>
      <c r="C185" s="355"/>
      <c r="D185" s="54"/>
      <c r="E185" s="200"/>
      <c r="F185" s="200"/>
      <c r="G185" s="199"/>
      <c r="H185" s="361"/>
      <c r="I185" s="393"/>
      <c r="J185" s="393"/>
      <c r="K185" s="393"/>
      <c r="L185" s="50" t="s">
        <v>105</v>
      </c>
      <c r="M185" s="51" t="s">
        <v>352</v>
      </c>
      <c r="N185" s="50" t="s">
        <v>104</v>
      </c>
      <c r="O185" s="51" t="s">
        <v>130</v>
      </c>
      <c r="P185" s="50" t="s">
        <v>103</v>
      </c>
      <c r="Q185" s="51"/>
      <c r="R185" s="50" t="s">
        <v>102</v>
      </c>
      <c r="S185" s="51"/>
      <c r="T185" s="50">
        <v>20</v>
      </c>
      <c r="U185" s="51"/>
      <c r="V185" s="50" t="s">
        <v>101</v>
      </c>
      <c r="W185" s="51"/>
      <c r="X185" s="50" t="s">
        <v>100</v>
      </c>
      <c r="Y185" s="51"/>
      <c r="Z185" s="50" t="s">
        <v>99</v>
      </c>
      <c r="AA185" s="51"/>
      <c r="AB185" s="187"/>
      <c r="AC185" s="51"/>
      <c r="AD185" s="187" t="s">
        <v>351</v>
      </c>
      <c r="AE185" s="48"/>
      <c r="AF185" s="424"/>
      <c r="AG185" s="424"/>
      <c r="AH185" s="47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0.45" customHeight="1" x14ac:dyDescent="0.2">
      <c r="B186" s="30"/>
      <c r="C186" s="338">
        <v>3</v>
      </c>
      <c r="D186" s="46"/>
      <c r="E186" s="198"/>
      <c r="F186" s="198"/>
      <c r="G186" s="197"/>
      <c r="H186" s="358"/>
      <c r="I186" s="390">
        <v>41</v>
      </c>
      <c r="J186" s="390">
        <v>14</v>
      </c>
      <c r="K186" s="390">
        <v>7</v>
      </c>
      <c r="L186" s="42" t="s">
        <v>131</v>
      </c>
      <c r="M186" s="43" t="s">
        <v>130</v>
      </c>
      <c r="N186" s="42" t="s">
        <v>129</v>
      </c>
      <c r="O186" s="43" t="s">
        <v>351</v>
      </c>
      <c r="P186" s="42" t="s">
        <v>128</v>
      </c>
      <c r="Q186" s="43"/>
      <c r="R186" s="42" t="s">
        <v>127</v>
      </c>
      <c r="S186" s="43"/>
      <c r="T186" s="42" t="s">
        <v>126</v>
      </c>
      <c r="U186" s="43"/>
      <c r="V186" s="42" t="s">
        <v>125</v>
      </c>
      <c r="W186" s="43"/>
      <c r="X186" s="42" t="s">
        <v>124</v>
      </c>
      <c r="Y186" s="43"/>
      <c r="Z186" s="42" t="s">
        <v>123</v>
      </c>
      <c r="AA186" s="43"/>
      <c r="AB186" s="196"/>
      <c r="AC186" s="43"/>
      <c r="AD186" s="196" t="s">
        <v>130</v>
      </c>
      <c r="AE186" s="39"/>
      <c r="AF186" s="421"/>
      <c r="AG186" s="421"/>
      <c r="AH186" s="38"/>
      <c r="AI186" s="9"/>
      <c r="AJ186" s="349">
        <f>SUMPRODUCT(LEN($M186:$AA189)-LEN(SUBSTITUTE($M186:$AA189,"A", "")))</f>
        <v>6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5</v>
      </c>
      <c r="AN186" s="352">
        <f>SUMPRODUCT(LEN($AD186:$AD189)-LEN(SUBSTITUTE($AD186:$AD189,"S", "")))</f>
        <v>1</v>
      </c>
      <c r="AO186" s="335">
        <f>SUMPRODUCT(LEN($AC186:$AC189)-LEN(SUBSTITUTE($AC186:$AC189,"S", "")))</f>
        <v>0</v>
      </c>
      <c r="AP186" s="349">
        <f>SUMPRODUCT(LEN($M186:$AA189)-LEN(SUBSTITUTE($M186:$AA189,"F", "")))</f>
        <v>0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0</v>
      </c>
      <c r="AT186" s="352">
        <f>SUMPRODUCT(LEN($AD186:$AD189)-LEN(SUBSTITUTE($AD186:$AD189,"G", "")))</f>
        <v>0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0.45" customHeight="1" thickBot="1" x14ac:dyDescent="0.25">
      <c r="B187" s="30"/>
      <c r="C187" s="339"/>
      <c r="D187" s="37"/>
      <c r="E187" s="195"/>
      <c r="F187" s="195"/>
      <c r="G187" s="194"/>
      <c r="H187" s="359"/>
      <c r="I187" s="391"/>
      <c r="J187" s="391"/>
      <c r="K187" s="391"/>
      <c r="L187" s="33" t="s">
        <v>122</v>
      </c>
      <c r="M187" s="55" t="s">
        <v>347</v>
      </c>
      <c r="N187" s="33" t="s">
        <v>121</v>
      </c>
      <c r="O187" s="55" t="s">
        <v>132</v>
      </c>
      <c r="P187" s="33" t="s">
        <v>120</v>
      </c>
      <c r="Q187" s="55"/>
      <c r="R187" s="33" t="s">
        <v>119</v>
      </c>
      <c r="S187" s="55"/>
      <c r="T187" s="33" t="s">
        <v>118</v>
      </c>
      <c r="U187" s="55"/>
      <c r="V187" s="33" t="s">
        <v>117</v>
      </c>
      <c r="W187" s="55"/>
      <c r="X187" s="33" t="s">
        <v>116</v>
      </c>
      <c r="Y187" s="55"/>
      <c r="Z187" s="33" t="s">
        <v>115</v>
      </c>
      <c r="AA187" s="55"/>
      <c r="AB187" s="193"/>
      <c r="AC187" s="55"/>
      <c r="AD187" s="193"/>
      <c r="AE187" s="22"/>
      <c r="AF187" s="422"/>
      <c r="AG187" s="422"/>
      <c r="AH187" s="21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0.45" customHeight="1" x14ac:dyDescent="0.2">
      <c r="B188" s="30"/>
      <c r="C188" s="340"/>
      <c r="D188" s="29"/>
      <c r="E188" s="192"/>
      <c r="F188" s="192"/>
      <c r="G188" s="191"/>
      <c r="H188" s="360"/>
      <c r="I188" s="392"/>
      <c r="J188" s="392"/>
      <c r="K188" s="392"/>
      <c r="L188" s="25" t="s">
        <v>114</v>
      </c>
      <c r="M188" s="114" t="s">
        <v>354</v>
      </c>
      <c r="N188" s="25" t="s">
        <v>112</v>
      </c>
      <c r="O188" s="114" t="s">
        <v>132</v>
      </c>
      <c r="P188" s="25" t="s">
        <v>111</v>
      </c>
      <c r="Q188" s="114"/>
      <c r="R188" s="25" t="s">
        <v>110</v>
      </c>
      <c r="S188" s="114"/>
      <c r="T188" s="25" t="s">
        <v>109</v>
      </c>
      <c r="U188" s="114"/>
      <c r="V188" s="25" t="s">
        <v>108</v>
      </c>
      <c r="W188" s="114"/>
      <c r="X188" s="25" t="s">
        <v>107</v>
      </c>
      <c r="Y188" s="114"/>
      <c r="Z188" s="25" t="s">
        <v>106</v>
      </c>
      <c r="AA188" s="114"/>
      <c r="AB188" s="190"/>
      <c r="AC188" s="114"/>
      <c r="AD188" s="190"/>
      <c r="AE188" s="22"/>
      <c r="AF188" s="422"/>
      <c r="AG188" s="422"/>
      <c r="AH188" s="21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1" customHeight="1" thickBot="1" x14ac:dyDescent="0.25">
      <c r="B189" s="20"/>
      <c r="C189" s="341"/>
      <c r="D189" s="19"/>
      <c r="E189" s="189"/>
      <c r="F189" s="189"/>
      <c r="G189" s="188"/>
      <c r="H189" s="361"/>
      <c r="I189" s="394"/>
      <c r="J189" s="394"/>
      <c r="K189" s="394"/>
      <c r="L189" s="15" t="s">
        <v>105</v>
      </c>
      <c r="M189" s="16" t="s">
        <v>179</v>
      </c>
      <c r="N189" s="15" t="s">
        <v>104</v>
      </c>
      <c r="O189" s="16"/>
      <c r="P189" s="15" t="s">
        <v>103</v>
      </c>
      <c r="Q189" s="16"/>
      <c r="R189" s="15" t="s">
        <v>102</v>
      </c>
      <c r="S189" s="16"/>
      <c r="T189" s="15">
        <v>20</v>
      </c>
      <c r="U189" s="16"/>
      <c r="V189" s="15" t="s">
        <v>101</v>
      </c>
      <c r="W189" s="16"/>
      <c r="X189" s="15" t="s">
        <v>100</v>
      </c>
      <c r="Y189" s="16"/>
      <c r="Z189" s="15" t="s">
        <v>99</v>
      </c>
      <c r="AA189" s="16"/>
      <c r="AB189" s="187"/>
      <c r="AC189" s="16"/>
      <c r="AD189" s="186"/>
      <c r="AE189" s="11"/>
      <c r="AF189" s="423"/>
      <c r="AG189" s="423"/>
      <c r="AH189" s="10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107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175</v>
      </c>
      <c r="E191" s="425">
        <v>3065.91</v>
      </c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03"/>
      <c r="AI191" s="86" t="s">
        <v>137</v>
      </c>
      <c r="AJ191" s="85">
        <f t="shared" ref="AJ191:BB191" si="24">SUM(AJ193:AJ204)</f>
        <v>19</v>
      </c>
      <c r="AK191" s="84">
        <f t="shared" si="24"/>
        <v>0</v>
      </c>
      <c r="AL191" s="83">
        <f t="shared" si="24"/>
        <v>0</v>
      </c>
      <c r="AM191" s="85">
        <f t="shared" si="24"/>
        <v>28</v>
      </c>
      <c r="AN191" s="84">
        <f t="shared" si="24"/>
        <v>5</v>
      </c>
      <c r="AO191" s="83">
        <f t="shared" si="24"/>
        <v>0</v>
      </c>
      <c r="AP191" s="85">
        <f t="shared" si="24"/>
        <v>0</v>
      </c>
      <c r="AQ191" s="84">
        <f t="shared" si="24"/>
        <v>0</v>
      </c>
      <c r="AR191" s="83">
        <f t="shared" si="24"/>
        <v>0</v>
      </c>
      <c r="AS191" s="85">
        <f t="shared" si="24"/>
        <v>0</v>
      </c>
      <c r="AT191" s="84">
        <f t="shared" si="24"/>
        <v>0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0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6.333333333333333</v>
      </c>
      <c r="BG191" s="5">
        <f>SUM(AM191:AO191,AY191)/$BG$5</f>
        <v>11</v>
      </c>
      <c r="BH191" s="5">
        <f>SUM(AP191:AR191,AZ191)/$BG$5</f>
        <v>0</v>
      </c>
      <c r="BI191" s="5">
        <f>SUM(AS191:AU191,BA191)/$BG$5</f>
        <v>0</v>
      </c>
      <c r="BJ191" s="5">
        <f>SUM(AV191:AX191,BB191)/$BG$5</f>
        <v>0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03"/>
      <c r="AI192" s="202" t="s">
        <v>135</v>
      </c>
      <c r="AJ192" s="201">
        <f t="shared" ref="AJ192:BB192" si="25">AJ191/3</f>
        <v>6.333333333333333</v>
      </c>
      <c r="AK192" s="64">
        <f t="shared" si="25"/>
        <v>0</v>
      </c>
      <c r="AL192" s="63">
        <f t="shared" si="25"/>
        <v>0</v>
      </c>
      <c r="AM192" s="65">
        <f t="shared" si="25"/>
        <v>9.3333333333333339</v>
      </c>
      <c r="AN192" s="64">
        <f t="shared" si="25"/>
        <v>1.6666666666666667</v>
      </c>
      <c r="AO192" s="63">
        <f t="shared" si="25"/>
        <v>0</v>
      </c>
      <c r="AP192" s="65">
        <f t="shared" si="25"/>
        <v>0</v>
      </c>
      <c r="AQ192" s="64">
        <f t="shared" si="25"/>
        <v>0</v>
      </c>
      <c r="AR192" s="63">
        <f t="shared" si="25"/>
        <v>0</v>
      </c>
      <c r="AS192" s="65">
        <f t="shared" si="25"/>
        <v>0</v>
      </c>
      <c r="AT192" s="64">
        <f t="shared" si="25"/>
        <v>0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0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0.45" customHeight="1" x14ac:dyDescent="0.2">
      <c r="B193" s="30"/>
      <c r="C193" s="338">
        <v>1</v>
      </c>
      <c r="D193" s="46"/>
      <c r="E193" s="198"/>
      <c r="F193" s="198"/>
      <c r="G193" s="197"/>
      <c r="H193" s="358" t="s">
        <v>183</v>
      </c>
      <c r="I193" s="390">
        <v>42</v>
      </c>
      <c r="J193" s="390">
        <v>15</v>
      </c>
      <c r="K193" s="390">
        <v>7</v>
      </c>
      <c r="L193" s="42" t="s">
        <v>131</v>
      </c>
      <c r="M193" s="43" t="s">
        <v>352</v>
      </c>
      <c r="N193" s="42" t="s">
        <v>129</v>
      </c>
      <c r="O193" s="43" t="s">
        <v>347</v>
      </c>
      <c r="P193" s="42" t="s">
        <v>128</v>
      </c>
      <c r="Q193" s="43"/>
      <c r="R193" s="42" t="s">
        <v>127</v>
      </c>
      <c r="S193" s="43"/>
      <c r="T193" s="42" t="s">
        <v>126</v>
      </c>
      <c r="U193" s="43"/>
      <c r="V193" s="42" t="s">
        <v>125</v>
      </c>
      <c r="W193" s="43"/>
      <c r="X193" s="42" t="s">
        <v>124</v>
      </c>
      <c r="Y193" s="43"/>
      <c r="Z193" s="42" t="s">
        <v>123</v>
      </c>
      <c r="AA193" s="43"/>
      <c r="AB193" s="196"/>
      <c r="AC193" s="43"/>
      <c r="AD193" s="196" t="s">
        <v>130</v>
      </c>
      <c r="AE193" s="58"/>
      <c r="AF193" s="421"/>
      <c r="AG193" s="421"/>
      <c r="AH193" s="38"/>
      <c r="AI193" s="9"/>
      <c r="AJ193" s="349">
        <f>SUMPRODUCT(LEN($M193:$AA196)-LEN(SUBSTITUTE($M193:$AA196,"A", "")))</f>
        <v>6</v>
      </c>
      <c r="AK193" s="352">
        <f>SUMPRODUCT(LEN($AD193:$AD196)-LEN(SUBSTITUTE($AD193:$AD196,"A", "")))</f>
        <v>0</v>
      </c>
      <c r="AL193" s="335">
        <f>SUMPRODUCT(LEN($AC193:$AC196)-LEN(SUBSTITUTE($AC193:$AC196,"A", "")))</f>
        <v>0</v>
      </c>
      <c r="AM193" s="349">
        <f>SUMPRODUCT(LEN($M193:$AA196)-LEN(SUBSTITUTE($M193:$AA196,"S", "")))</f>
        <v>11</v>
      </c>
      <c r="AN193" s="352">
        <f>SUMPRODUCT(LEN($AD193:$AD196)-LEN(SUBSTITUTE($AD193:$AD196,"S", "")))</f>
        <v>2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0</v>
      </c>
      <c r="AT193" s="352">
        <f>SUMPRODUCT(LEN($AD193:$AD196)-LEN(SUBSTITUTE($AD193:$AD196,"G", "")))</f>
        <v>0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0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0.45" customHeight="1" thickBot="1" x14ac:dyDescent="0.25">
      <c r="B194" s="30"/>
      <c r="C194" s="339"/>
      <c r="D194" s="37"/>
      <c r="E194" s="195"/>
      <c r="F194" s="195"/>
      <c r="G194" s="194"/>
      <c r="H194" s="359"/>
      <c r="I194" s="391"/>
      <c r="J194" s="391"/>
      <c r="K194" s="391"/>
      <c r="L194" s="33" t="s">
        <v>122</v>
      </c>
      <c r="M194" s="55" t="s">
        <v>349</v>
      </c>
      <c r="N194" s="33" t="s">
        <v>121</v>
      </c>
      <c r="O194" s="55" t="s">
        <v>132</v>
      </c>
      <c r="P194" s="33" t="s">
        <v>120</v>
      </c>
      <c r="Q194" s="55"/>
      <c r="R194" s="33" t="s">
        <v>119</v>
      </c>
      <c r="S194" s="55"/>
      <c r="T194" s="33" t="s">
        <v>118</v>
      </c>
      <c r="U194" s="55"/>
      <c r="V194" s="33" t="s">
        <v>117</v>
      </c>
      <c r="W194" s="55"/>
      <c r="X194" s="33" t="s">
        <v>116</v>
      </c>
      <c r="Y194" s="55"/>
      <c r="Z194" s="33" t="s">
        <v>115</v>
      </c>
      <c r="AA194" s="55"/>
      <c r="AB194" s="193"/>
      <c r="AC194" s="55"/>
      <c r="AD194" s="193" t="s">
        <v>130</v>
      </c>
      <c r="AE194" s="57"/>
      <c r="AF194" s="422"/>
      <c r="AG194" s="422"/>
      <c r="AH194" s="21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0.45" customHeight="1" x14ac:dyDescent="0.2">
      <c r="B195" s="30"/>
      <c r="C195" s="340"/>
      <c r="D195" s="29"/>
      <c r="E195" s="192"/>
      <c r="F195" s="192"/>
      <c r="G195" s="191"/>
      <c r="H195" s="360">
        <v>175</v>
      </c>
      <c r="I195" s="392"/>
      <c r="J195" s="392"/>
      <c r="K195" s="392"/>
      <c r="L195" s="25" t="s">
        <v>114</v>
      </c>
      <c r="M195" s="114" t="s">
        <v>349</v>
      </c>
      <c r="N195" s="25" t="s">
        <v>112</v>
      </c>
      <c r="O195" s="114" t="s">
        <v>130</v>
      </c>
      <c r="P195" s="25" t="s">
        <v>111</v>
      </c>
      <c r="Q195" s="114"/>
      <c r="R195" s="25" t="s">
        <v>110</v>
      </c>
      <c r="S195" s="114"/>
      <c r="T195" s="25" t="s">
        <v>109</v>
      </c>
      <c r="U195" s="114"/>
      <c r="V195" s="25" t="s">
        <v>108</v>
      </c>
      <c r="W195" s="114"/>
      <c r="X195" s="25" t="s">
        <v>107</v>
      </c>
      <c r="Y195" s="114"/>
      <c r="Z195" s="25" t="s">
        <v>106</v>
      </c>
      <c r="AA195" s="114"/>
      <c r="AB195" s="190"/>
      <c r="AC195" s="114"/>
      <c r="AD195" s="190"/>
      <c r="AE195" s="57"/>
      <c r="AF195" s="422"/>
      <c r="AG195" s="422"/>
      <c r="AH195" s="21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1" customHeight="1" thickBot="1" x14ac:dyDescent="0.25">
      <c r="B196" s="30"/>
      <c r="C196" s="355"/>
      <c r="D196" s="54"/>
      <c r="E196" s="200"/>
      <c r="F196" s="200"/>
      <c r="G196" s="199"/>
      <c r="H196" s="361"/>
      <c r="I196" s="393"/>
      <c r="J196" s="393"/>
      <c r="K196" s="393"/>
      <c r="L196" s="50" t="s">
        <v>105</v>
      </c>
      <c r="M196" s="51" t="s">
        <v>350</v>
      </c>
      <c r="N196" s="50" t="s">
        <v>104</v>
      </c>
      <c r="O196" s="51" t="s">
        <v>132</v>
      </c>
      <c r="P196" s="50" t="s">
        <v>103</v>
      </c>
      <c r="Q196" s="51"/>
      <c r="R196" s="50" t="s">
        <v>102</v>
      </c>
      <c r="S196" s="51"/>
      <c r="T196" s="50">
        <v>20</v>
      </c>
      <c r="U196" s="51"/>
      <c r="V196" s="50" t="s">
        <v>101</v>
      </c>
      <c r="W196" s="51"/>
      <c r="X196" s="50" t="s">
        <v>100</v>
      </c>
      <c r="Y196" s="51"/>
      <c r="Z196" s="50" t="s">
        <v>99</v>
      </c>
      <c r="AA196" s="51"/>
      <c r="AB196" s="187"/>
      <c r="AC196" s="51"/>
      <c r="AD196" s="187"/>
      <c r="AE196" s="56"/>
      <c r="AF196" s="424"/>
      <c r="AG196" s="424"/>
      <c r="AH196" s="47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0.45" customHeight="1" x14ac:dyDescent="0.2">
      <c r="B197" s="30"/>
      <c r="C197" s="338">
        <v>2</v>
      </c>
      <c r="D197" s="46"/>
      <c r="E197" s="198"/>
      <c r="F197" s="198"/>
      <c r="G197" s="197"/>
      <c r="H197" s="358"/>
      <c r="I197" s="390">
        <v>35</v>
      </c>
      <c r="J197" s="390">
        <v>15</v>
      </c>
      <c r="K197" s="390">
        <v>7</v>
      </c>
      <c r="L197" s="42" t="s">
        <v>131</v>
      </c>
      <c r="M197" s="43" t="s">
        <v>348</v>
      </c>
      <c r="N197" s="42" t="s">
        <v>129</v>
      </c>
      <c r="O197" s="43" t="s">
        <v>347</v>
      </c>
      <c r="P197" s="42" t="s">
        <v>128</v>
      </c>
      <c r="Q197" s="43"/>
      <c r="R197" s="42" t="s">
        <v>127</v>
      </c>
      <c r="S197" s="43"/>
      <c r="T197" s="42" t="s">
        <v>126</v>
      </c>
      <c r="U197" s="43"/>
      <c r="V197" s="42" t="s">
        <v>125</v>
      </c>
      <c r="W197" s="43"/>
      <c r="X197" s="42" t="s">
        <v>124</v>
      </c>
      <c r="Y197" s="43"/>
      <c r="Z197" s="42" t="s">
        <v>123</v>
      </c>
      <c r="AA197" s="43"/>
      <c r="AB197" s="196"/>
      <c r="AC197" s="43"/>
      <c r="AD197" s="196" t="s">
        <v>354</v>
      </c>
      <c r="AE197" s="39"/>
      <c r="AF197" s="421"/>
      <c r="AG197" s="421"/>
      <c r="AH197" s="38"/>
      <c r="AI197" s="9"/>
      <c r="AJ197" s="349">
        <f>SUMPRODUCT(LEN($M197:$AA200)-LEN(SUBSTITUTE($M197:$AA200,"A", "")))</f>
        <v>8</v>
      </c>
      <c r="AK197" s="352">
        <f>SUMPRODUCT(LEN($AD197:$AD200)-LEN(SUBSTITUTE($AD197:$AD200,"A", "")))</f>
        <v>0</v>
      </c>
      <c r="AL197" s="335">
        <f>SUMPRODUCT(LEN($AC197:$AC200)-LEN(SUBSTITUTE($AC197:$AC200,"A", "")))</f>
        <v>0</v>
      </c>
      <c r="AM197" s="349">
        <f>SUMPRODUCT(LEN($M197:$AA200)-LEN(SUBSTITUTE($M197:$AA200,"S", "")))</f>
        <v>9</v>
      </c>
      <c r="AN197" s="352">
        <f>SUMPRODUCT(LEN($AD197:$AD200)-LEN(SUBSTITUTE($AD197:$AD200,"S", "")))</f>
        <v>2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0</v>
      </c>
      <c r="AT197" s="352">
        <f>SUMPRODUCT(LEN($AD197:$AD200)-LEN(SUBSTITUTE($AD197:$AD200,"G", "")))</f>
        <v>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0.45" customHeight="1" thickBot="1" x14ac:dyDescent="0.25">
      <c r="B198" s="30"/>
      <c r="C198" s="339"/>
      <c r="D198" s="37"/>
      <c r="E198" s="195"/>
      <c r="F198" s="195"/>
      <c r="G198" s="194"/>
      <c r="H198" s="359"/>
      <c r="I198" s="391"/>
      <c r="J198" s="391"/>
      <c r="K198" s="391"/>
      <c r="L198" s="33" t="s">
        <v>122</v>
      </c>
      <c r="M198" s="55" t="s">
        <v>359</v>
      </c>
      <c r="N198" s="33" t="s">
        <v>121</v>
      </c>
      <c r="O198" s="55" t="s">
        <v>354</v>
      </c>
      <c r="P198" s="33" t="s">
        <v>120</v>
      </c>
      <c r="Q198" s="55"/>
      <c r="R198" s="33" t="s">
        <v>119</v>
      </c>
      <c r="S198" s="55"/>
      <c r="T198" s="33" t="s">
        <v>118</v>
      </c>
      <c r="U198" s="55"/>
      <c r="V198" s="33" t="s">
        <v>117</v>
      </c>
      <c r="W198" s="55"/>
      <c r="X198" s="33" t="s">
        <v>116</v>
      </c>
      <c r="Y198" s="55"/>
      <c r="Z198" s="33" t="s">
        <v>115</v>
      </c>
      <c r="AA198" s="55"/>
      <c r="AB198" s="193"/>
      <c r="AC198" s="55"/>
      <c r="AD198" s="193"/>
      <c r="AE198" s="22"/>
      <c r="AF198" s="422"/>
      <c r="AG198" s="422"/>
      <c r="AH198" s="21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0.45" customHeight="1" x14ac:dyDescent="0.2">
      <c r="B199" s="30"/>
      <c r="C199" s="340"/>
      <c r="D199" s="29"/>
      <c r="E199" s="192"/>
      <c r="F199" s="192"/>
      <c r="G199" s="191"/>
      <c r="H199" s="360"/>
      <c r="I199" s="392"/>
      <c r="J199" s="392"/>
      <c r="K199" s="392"/>
      <c r="L199" s="25" t="s">
        <v>114</v>
      </c>
      <c r="M199" s="114" t="s">
        <v>353</v>
      </c>
      <c r="N199" s="25" t="s">
        <v>112</v>
      </c>
      <c r="O199" s="114" t="s">
        <v>130</v>
      </c>
      <c r="P199" s="25" t="s">
        <v>111</v>
      </c>
      <c r="Q199" s="114"/>
      <c r="R199" s="25" t="s">
        <v>110</v>
      </c>
      <c r="S199" s="114"/>
      <c r="T199" s="25" t="s">
        <v>109</v>
      </c>
      <c r="U199" s="114"/>
      <c r="V199" s="25" t="s">
        <v>108</v>
      </c>
      <c r="W199" s="114"/>
      <c r="X199" s="25" t="s">
        <v>107</v>
      </c>
      <c r="Y199" s="114"/>
      <c r="Z199" s="25" t="s">
        <v>106</v>
      </c>
      <c r="AA199" s="114"/>
      <c r="AB199" s="190"/>
      <c r="AC199" s="114"/>
      <c r="AD199" s="190"/>
      <c r="AE199" s="22"/>
      <c r="AF199" s="422"/>
      <c r="AG199" s="422"/>
      <c r="AH199" s="21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1" customHeight="1" thickBot="1" x14ac:dyDescent="0.25">
      <c r="B200" s="30"/>
      <c r="C200" s="355"/>
      <c r="D200" s="54"/>
      <c r="E200" s="200"/>
      <c r="F200" s="200"/>
      <c r="G200" s="199"/>
      <c r="H200" s="361"/>
      <c r="I200" s="393"/>
      <c r="J200" s="393"/>
      <c r="K200" s="393"/>
      <c r="L200" s="50" t="s">
        <v>105</v>
      </c>
      <c r="M200" s="51" t="s">
        <v>179</v>
      </c>
      <c r="N200" s="50" t="s">
        <v>104</v>
      </c>
      <c r="O200" s="51" t="s">
        <v>130</v>
      </c>
      <c r="P200" s="50" t="s">
        <v>103</v>
      </c>
      <c r="Q200" s="51"/>
      <c r="R200" s="50" t="s">
        <v>102</v>
      </c>
      <c r="S200" s="51"/>
      <c r="T200" s="50">
        <v>20</v>
      </c>
      <c r="U200" s="51"/>
      <c r="V200" s="50" t="s">
        <v>101</v>
      </c>
      <c r="W200" s="51"/>
      <c r="X200" s="50" t="s">
        <v>100</v>
      </c>
      <c r="Y200" s="51"/>
      <c r="Z200" s="50" t="s">
        <v>99</v>
      </c>
      <c r="AA200" s="51"/>
      <c r="AB200" s="187"/>
      <c r="AC200" s="51"/>
      <c r="AD200" s="187"/>
      <c r="AE200" s="48"/>
      <c r="AF200" s="424"/>
      <c r="AG200" s="424"/>
      <c r="AH200" s="47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0.45" customHeight="1" x14ac:dyDescent="0.2">
      <c r="B201" s="30"/>
      <c r="C201" s="338">
        <v>3</v>
      </c>
      <c r="D201" s="46"/>
      <c r="E201" s="198"/>
      <c r="F201" s="198"/>
      <c r="G201" s="197"/>
      <c r="H201" s="358"/>
      <c r="I201" s="390">
        <v>38</v>
      </c>
      <c r="J201" s="390">
        <v>14</v>
      </c>
      <c r="K201" s="390">
        <v>6</v>
      </c>
      <c r="L201" s="42" t="s">
        <v>131</v>
      </c>
      <c r="M201" s="43" t="s">
        <v>179</v>
      </c>
      <c r="N201" s="42" t="s">
        <v>129</v>
      </c>
      <c r="O201" s="43" t="s">
        <v>351</v>
      </c>
      <c r="P201" s="42" t="s">
        <v>128</v>
      </c>
      <c r="Q201" s="43"/>
      <c r="R201" s="42" t="s">
        <v>127</v>
      </c>
      <c r="S201" s="43"/>
      <c r="T201" s="42" t="s">
        <v>126</v>
      </c>
      <c r="U201" s="43"/>
      <c r="V201" s="42" t="s">
        <v>125</v>
      </c>
      <c r="W201" s="43"/>
      <c r="X201" s="42" t="s">
        <v>124</v>
      </c>
      <c r="Y201" s="43"/>
      <c r="Z201" s="42" t="s">
        <v>123</v>
      </c>
      <c r="AA201" s="43"/>
      <c r="AB201" s="196"/>
      <c r="AC201" s="43"/>
      <c r="AD201" s="196" t="s">
        <v>130</v>
      </c>
      <c r="AE201" s="39"/>
      <c r="AF201" s="421"/>
      <c r="AG201" s="421"/>
      <c r="AH201" s="38"/>
      <c r="AI201" s="9"/>
      <c r="AJ201" s="349">
        <f>SUMPRODUCT(LEN($M201:$AA204)-LEN(SUBSTITUTE($M201:$AA204,"A", "")))</f>
        <v>5</v>
      </c>
      <c r="AK201" s="352">
        <f>SUMPRODUCT(LEN($AD201:$AD204)-LEN(SUBSTITUTE($AD201:$AD204,"A", "")))</f>
        <v>0</v>
      </c>
      <c r="AL201" s="335">
        <f>SUMPRODUCT(LEN($AC201:$AC204)-LEN(SUBSTITUTE($AC201:$AC204,"A", "")))</f>
        <v>0</v>
      </c>
      <c r="AM201" s="349">
        <f>SUMPRODUCT(LEN($M201:$AA204)-LEN(SUBSTITUTE($M201:$AA204,"S", "")))</f>
        <v>8</v>
      </c>
      <c r="AN201" s="352">
        <f>SUMPRODUCT(LEN($AD201:$AD204)-LEN(SUBSTITUTE($AD201:$AD204,"S", "")))</f>
        <v>1</v>
      </c>
      <c r="AO201" s="335">
        <f>SUMPRODUCT(LEN($AC201:$AC204)-LEN(SUBSTITUTE($AC201:$AC204,"S", "")))</f>
        <v>0</v>
      </c>
      <c r="AP201" s="349">
        <f>SUMPRODUCT(LEN($M201:$AA204)-LEN(SUBSTITUTE($M201:$AA204,"F", "")))</f>
        <v>0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0</v>
      </c>
      <c r="AT201" s="352">
        <f>SUMPRODUCT(LEN($AD201:$AD204)-LEN(SUBSTITUTE($AD201:$AD204,"G", "")))</f>
        <v>0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0.45" customHeight="1" thickBot="1" x14ac:dyDescent="0.25">
      <c r="B202" s="30"/>
      <c r="C202" s="339"/>
      <c r="D202" s="37"/>
      <c r="E202" s="195"/>
      <c r="F202" s="195"/>
      <c r="G202" s="194"/>
      <c r="H202" s="359"/>
      <c r="I202" s="391"/>
      <c r="J202" s="391"/>
      <c r="K202" s="391"/>
      <c r="L202" s="33" t="s">
        <v>122</v>
      </c>
      <c r="M202" s="55" t="s">
        <v>354</v>
      </c>
      <c r="N202" s="33" t="s">
        <v>121</v>
      </c>
      <c r="O202" s="55" t="s">
        <v>130</v>
      </c>
      <c r="P202" s="33" t="s">
        <v>120</v>
      </c>
      <c r="Q202" s="55"/>
      <c r="R202" s="33" t="s">
        <v>119</v>
      </c>
      <c r="S202" s="55"/>
      <c r="T202" s="33" t="s">
        <v>118</v>
      </c>
      <c r="U202" s="55"/>
      <c r="V202" s="33" t="s">
        <v>117</v>
      </c>
      <c r="W202" s="55"/>
      <c r="X202" s="33" t="s">
        <v>116</v>
      </c>
      <c r="Y202" s="55"/>
      <c r="Z202" s="33" t="s">
        <v>115</v>
      </c>
      <c r="AA202" s="55"/>
      <c r="AB202" s="193"/>
      <c r="AC202" s="55"/>
      <c r="AD202" s="193"/>
      <c r="AE202" s="22"/>
      <c r="AF202" s="422"/>
      <c r="AG202" s="422"/>
      <c r="AH202" s="21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0.45" customHeight="1" x14ac:dyDescent="0.2">
      <c r="B203" s="30"/>
      <c r="C203" s="340"/>
      <c r="D203" s="29"/>
      <c r="E203" s="192"/>
      <c r="F203" s="192"/>
      <c r="G203" s="191"/>
      <c r="H203" s="360"/>
      <c r="I203" s="392"/>
      <c r="J203" s="392"/>
      <c r="K203" s="392"/>
      <c r="L203" s="25" t="s">
        <v>114</v>
      </c>
      <c r="M203" s="114" t="s">
        <v>347</v>
      </c>
      <c r="N203" s="25" t="s">
        <v>112</v>
      </c>
      <c r="O203" s="114" t="s">
        <v>130</v>
      </c>
      <c r="P203" s="25" t="s">
        <v>111</v>
      </c>
      <c r="Q203" s="114"/>
      <c r="R203" s="25" t="s">
        <v>110</v>
      </c>
      <c r="S203" s="114"/>
      <c r="T203" s="25" t="s">
        <v>109</v>
      </c>
      <c r="U203" s="114"/>
      <c r="V203" s="25" t="s">
        <v>108</v>
      </c>
      <c r="W203" s="114"/>
      <c r="X203" s="25" t="s">
        <v>107</v>
      </c>
      <c r="Y203" s="114"/>
      <c r="Z203" s="25" t="s">
        <v>106</v>
      </c>
      <c r="AA203" s="114"/>
      <c r="AB203" s="190"/>
      <c r="AC203" s="114"/>
      <c r="AD203" s="190"/>
      <c r="AE203" s="22"/>
      <c r="AF203" s="422"/>
      <c r="AG203" s="422"/>
      <c r="AH203" s="21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1" customHeight="1" thickBot="1" x14ac:dyDescent="0.25">
      <c r="B204" s="20"/>
      <c r="C204" s="341"/>
      <c r="D204" s="19"/>
      <c r="E204" s="189"/>
      <c r="F204" s="189"/>
      <c r="G204" s="188"/>
      <c r="H204" s="361"/>
      <c r="I204" s="394"/>
      <c r="J204" s="394"/>
      <c r="K204" s="394"/>
      <c r="L204" s="15" t="s">
        <v>105</v>
      </c>
      <c r="M204" s="16" t="s">
        <v>351</v>
      </c>
      <c r="N204" s="15" t="s">
        <v>104</v>
      </c>
      <c r="O204" s="16" t="s">
        <v>130</v>
      </c>
      <c r="P204" s="15" t="s">
        <v>103</v>
      </c>
      <c r="Q204" s="16"/>
      <c r="R204" s="15" t="s">
        <v>102</v>
      </c>
      <c r="S204" s="16"/>
      <c r="T204" s="15">
        <v>20</v>
      </c>
      <c r="U204" s="16"/>
      <c r="V204" s="15" t="s">
        <v>101</v>
      </c>
      <c r="W204" s="16"/>
      <c r="X204" s="15" t="s">
        <v>100</v>
      </c>
      <c r="Y204" s="16"/>
      <c r="Z204" s="15" t="s">
        <v>99</v>
      </c>
      <c r="AA204" s="16"/>
      <c r="AB204" s="187"/>
      <c r="AC204" s="16"/>
      <c r="AD204" s="186"/>
      <c r="AE204" s="11"/>
      <c r="AF204" s="423"/>
      <c r="AG204" s="423"/>
      <c r="AH204" s="10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107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175</v>
      </c>
      <c r="E206" s="425">
        <v>2346.33</v>
      </c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03"/>
      <c r="AI206" s="86" t="s">
        <v>137</v>
      </c>
      <c r="AJ206" s="85">
        <f t="shared" ref="AJ206:BB206" si="26">SUM(AJ208:AJ219)</f>
        <v>15</v>
      </c>
      <c r="AK206" s="84">
        <f t="shared" si="26"/>
        <v>0</v>
      </c>
      <c r="AL206" s="83">
        <f t="shared" si="26"/>
        <v>0</v>
      </c>
      <c r="AM206" s="85">
        <f t="shared" si="26"/>
        <v>23</v>
      </c>
      <c r="AN206" s="84">
        <f t="shared" si="26"/>
        <v>3</v>
      </c>
      <c r="AO206" s="83">
        <f t="shared" si="26"/>
        <v>0</v>
      </c>
      <c r="AP206" s="85">
        <f t="shared" si="26"/>
        <v>0</v>
      </c>
      <c r="AQ206" s="84">
        <f t="shared" si="26"/>
        <v>0</v>
      </c>
      <c r="AR206" s="83">
        <f t="shared" si="26"/>
        <v>0</v>
      </c>
      <c r="AS206" s="85">
        <f t="shared" si="26"/>
        <v>0</v>
      </c>
      <c r="AT206" s="84">
        <f t="shared" si="26"/>
        <v>0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0</v>
      </c>
      <c r="AZ206" s="81">
        <f t="shared" si="26"/>
        <v>0</v>
      </c>
      <c r="BA206" s="81">
        <f t="shared" si="26"/>
        <v>0</v>
      </c>
      <c r="BB206" s="80">
        <f t="shared" si="26"/>
        <v>0</v>
      </c>
      <c r="BC206" s="79" t="s">
        <v>136</v>
      </c>
      <c r="BF206" s="5">
        <f>SUM(AJ206:AL206)/$BG$5</f>
        <v>5</v>
      </c>
      <c r="BG206" s="5">
        <f>SUM(AM206:AO206,AY206)/$BG$5</f>
        <v>8.6666666666666661</v>
      </c>
      <c r="BH206" s="5">
        <f>SUM(AP206:AR206,AZ206)/$BG$5</f>
        <v>0</v>
      </c>
      <c r="BI206" s="5">
        <f>SUM(AS206:AU206,BA206)/$BG$5</f>
        <v>0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03"/>
      <c r="AI207" s="202" t="s">
        <v>135</v>
      </c>
      <c r="AJ207" s="201">
        <f t="shared" ref="AJ207:BB207" si="27">AJ206/3</f>
        <v>5</v>
      </c>
      <c r="AK207" s="64">
        <f t="shared" si="27"/>
        <v>0</v>
      </c>
      <c r="AL207" s="63">
        <f t="shared" si="27"/>
        <v>0</v>
      </c>
      <c r="AM207" s="65">
        <f t="shared" si="27"/>
        <v>7.666666666666667</v>
      </c>
      <c r="AN207" s="64">
        <f t="shared" si="27"/>
        <v>1</v>
      </c>
      <c r="AO207" s="63">
        <f t="shared" si="27"/>
        <v>0</v>
      </c>
      <c r="AP207" s="65">
        <f t="shared" si="27"/>
        <v>0</v>
      </c>
      <c r="AQ207" s="64">
        <f t="shared" si="27"/>
        <v>0</v>
      </c>
      <c r="AR207" s="63">
        <f t="shared" si="27"/>
        <v>0</v>
      </c>
      <c r="AS207" s="65">
        <f t="shared" si="27"/>
        <v>0</v>
      </c>
      <c r="AT207" s="64">
        <f t="shared" si="27"/>
        <v>0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</v>
      </c>
      <c r="AZ207" s="61">
        <f t="shared" si="27"/>
        <v>0</v>
      </c>
      <c r="BA207" s="61">
        <f t="shared" si="27"/>
        <v>0</v>
      </c>
      <c r="BB207" s="60">
        <f t="shared" si="27"/>
        <v>0</v>
      </c>
      <c r="BC207" s="59" t="s">
        <v>134</v>
      </c>
    </row>
    <row r="208" spans="2:62" ht="20.45" customHeight="1" x14ac:dyDescent="0.2">
      <c r="B208" s="30"/>
      <c r="C208" s="338">
        <v>1</v>
      </c>
      <c r="D208" s="46"/>
      <c r="E208" s="198"/>
      <c r="F208" s="198"/>
      <c r="G208" s="197"/>
      <c r="H208" s="358" t="s">
        <v>133</v>
      </c>
      <c r="I208" s="390">
        <v>37</v>
      </c>
      <c r="J208" s="390">
        <v>14</v>
      </c>
      <c r="K208" s="390">
        <v>6</v>
      </c>
      <c r="L208" s="42" t="s">
        <v>131</v>
      </c>
      <c r="M208" s="43" t="s">
        <v>132</v>
      </c>
      <c r="N208" s="42" t="s">
        <v>129</v>
      </c>
      <c r="O208" s="43" t="s">
        <v>351</v>
      </c>
      <c r="P208" s="42" t="s">
        <v>128</v>
      </c>
      <c r="Q208" s="43"/>
      <c r="R208" s="42" t="s">
        <v>127</v>
      </c>
      <c r="S208" s="43"/>
      <c r="T208" s="42" t="s">
        <v>126</v>
      </c>
      <c r="U208" s="43"/>
      <c r="V208" s="42" t="s">
        <v>125</v>
      </c>
      <c r="W208" s="43"/>
      <c r="X208" s="42" t="s">
        <v>124</v>
      </c>
      <c r="Y208" s="43"/>
      <c r="Z208" s="42" t="s">
        <v>123</v>
      </c>
      <c r="AA208" s="43"/>
      <c r="AB208" s="196"/>
      <c r="AC208" s="43"/>
      <c r="AD208" s="196" t="s">
        <v>130</v>
      </c>
      <c r="AE208" s="58"/>
      <c r="AF208" s="421"/>
      <c r="AG208" s="421"/>
      <c r="AH208" s="38"/>
      <c r="AI208" s="9"/>
      <c r="AJ208" s="349">
        <f>SUMPRODUCT(LEN($M208:$AA211)-LEN(SUBSTITUTE($M208:$AA211,"A", "")))</f>
        <v>6</v>
      </c>
      <c r="AK208" s="352">
        <f>SUMPRODUCT(LEN($AD208:$AD211)-LEN(SUBSTITUTE($AD208:$AD211,"A", "")))</f>
        <v>0</v>
      </c>
      <c r="AL208" s="335">
        <f>SUMPRODUCT(LEN($AC208:$AC211)-LEN(SUBSTITUTE($AC208:$AC211,"A", "")))</f>
        <v>0</v>
      </c>
      <c r="AM208" s="349">
        <f>SUMPRODUCT(LEN($M208:$AA211)-LEN(SUBSTITUTE($M208:$AA211,"S", "")))</f>
        <v>6</v>
      </c>
      <c r="AN208" s="352">
        <f>SUMPRODUCT(LEN($AD208:$AD211)-LEN(SUBSTITUTE($AD208:$AD211,"S", "")))</f>
        <v>1</v>
      </c>
      <c r="AO208" s="335">
        <f>SUMPRODUCT(LEN($AC208:$AC211)-LEN(SUBSTITUTE($AC208:$AC211,"S", "")))</f>
        <v>0</v>
      </c>
      <c r="AP208" s="349">
        <f>SUMPRODUCT(LEN($M208:$AA211)-LEN(SUBSTITUTE($M208:$AA211,"F", "")))</f>
        <v>0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0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0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0</v>
      </c>
      <c r="BB208" s="413">
        <f>SUMPRODUCT(LEN($AE208:$AE211)-LEN(SUBSTITUTE($AE208:$AE211,"M", "")))</f>
        <v>0</v>
      </c>
    </row>
    <row r="209" spans="2:62" ht="20.45" customHeight="1" thickBot="1" x14ac:dyDescent="0.25">
      <c r="B209" s="30"/>
      <c r="C209" s="339"/>
      <c r="D209" s="37"/>
      <c r="E209" s="195"/>
      <c r="F209" s="195"/>
      <c r="G209" s="194"/>
      <c r="H209" s="359"/>
      <c r="I209" s="391"/>
      <c r="J209" s="391"/>
      <c r="K209" s="391"/>
      <c r="L209" s="33" t="s">
        <v>122</v>
      </c>
      <c r="M209" s="55" t="s">
        <v>179</v>
      </c>
      <c r="N209" s="33" t="s">
        <v>121</v>
      </c>
      <c r="O209" s="55" t="s">
        <v>132</v>
      </c>
      <c r="P209" s="33" t="s">
        <v>120</v>
      </c>
      <c r="Q209" s="55"/>
      <c r="R209" s="33" t="s">
        <v>119</v>
      </c>
      <c r="S209" s="55"/>
      <c r="T209" s="33" t="s">
        <v>118</v>
      </c>
      <c r="U209" s="55"/>
      <c r="V209" s="33" t="s">
        <v>117</v>
      </c>
      <c r="W209" s="55"/>
      <c r="X209" s="33" t="s">
        <v>116</v>
      </c>
      <c r="Y209" s="55"/>
      <c r="Z209" s="33" t="s">
        <v>115</v>
      </c>
      <c r="AA209" s="55"/>
      <c r="AB209" s="193"/>
      <c r="AC209" s="55"/>
      <c r="AD209" s="193"/>
      <c r="AE209" s="57"/>
      <c r="AF209" s="422"/>
      <c r="AG209" s="422"/>
      <c r="AH209" s="21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0.45" customHeight="1" x14ac:dyDescent="0.2">
      <c r="B210" s="30"/>
      <c r="C210" s="340"/>
      <c r="D210" s="29"/>
      <c r="E210" s="192"/>
      <c r="F210" s="192"/>
      <c r="G210" s="191"/>
      <c r="H210" s="360">
        <v>175</v>
      </c>
      <c r="I210" s="392"/>
      <c r="J210" s="392"/>
      <c r="K210" s="392"/>
      <c r="L210" s="25" t="s">
        <v>114</v>
      </c>
      <c r="M210" s="114" t="s">
        <v>354</v>
      </c>
      <c r="N210" s="25" t="s">
        <v>112</v>
      </c>
      <c r="O210" s="114" t="s">
        <v>130</v>
      </c>
      <c r="P210" s="25" t="s">
        <v>111</v>
      </c>
      <c r="Q210" s="114"/>
      <c r="R210" s="25" t="s">
        <v>110</v>
      </c>
      <c r="S210" s="114"/>
      <c r="T210" s="25" t="s">
        <v>109</v>
      </c>
      <c r="U210" s="114"/>
      <c r="V210" s="25" t="s">
        <v>108</v>
      </c>
      <c r="W210" s="114"/>
      <c r="X210" s="25" t="s">
        <v>107</v>
      </c>
      <c r="Y210" s="114"/>
      <c r="Z210" s="25" t="s">
        <v>106</v>
      </c>
      <c r="AA210" s="114"/>
      <c r="AB210" s="190"/>
      <c r="AC210" s="114"/>
      <c r="AD210" s="190"/>
      <c r="AE210" s="57"/>
      <c r="AF210" s="422"/>
      <c r="AG210" s="422"/>
      <c r="AH210" s="21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1" customHeight="1" thickBot="1" x14ac:dyDescent="0.25">
      <c r="B211" s="30"/>
      <c r="C211" s="355"/>
      <c r="D211" s="54"/>
      <c r="E211" s="200"/>
      <c r="F211" s="200"/>
      <c r="G211" s="199"/>
      <c r="H211" s="361"/>
      <c r="I211" s="393"/>
      <c r="J211" s="393"/>
      <c r="K211" s="393"/>
      <c r="L211" s="50" t="s">
        <v>105</v>
      </c>
      <c r="M211" s="51" t="s">
        <v>351</v>
      </c>
      <c r="N211" s="50" t="s">
        <v>104</v>
      </c>
      <c r="O211" s="51" t="s">
        <v>130</v>
      </c>
      <c r="P211" s="50" t="s">
        <v>103</v>
      </c>
      <c r="Q211" s="51"/>
      <c r="R211" s="50" t="s">
        <v>102</v>
      </c>
      <c r="S211" s="51"/>
      <c r="T211" s="50">
        <v>20</v>
      </c>
      <c r="U211" s="51"/>
      <c r="V211" s="50" t="s">
        <v>101</v>
      </c>
      <c r="W211" s="51"/>
      <c r="X211" s="50" t="s">
        <v>100</v>
      </c>
      <c r="Y211" s="51"/>
      <c r="Z211" s="50" t="s">
        <v>99</v>
      </c>
      <c r="AA211" s="51"/>
      <c r="AB211" s="187"/>
      <c r="AC211" s="51"/>
      <c r="AD211" s="187"/>
      <c r="AE211" s="56"/>
      <c r="AF211" s="424"/>
      <c r="AG211" s="424"/>
      <c r="AH211" s="47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0.45" customHeight="1" x14ac:dyDescent="0.2">
      <c r="B212" s="30"/>
      <c r="C212" s="338">
        <v>2</v>
      </c>
      <c r="D212" s="46"/>
      <c r="E212" s="198"/>
      <c r="F212" s="198"/>
      <c r="G212" s="197"/>
      <c r="H212" s="358"/>
      <c r="I212" s="390">
        <v>30</v>
      </c>
      <c r="J212" s="390">
        <v>12</v>
      </c>
      <c r="K212" s="390">
        <v>7</v>
      </c>
      <c r="L212" s="42" t="s">
        <v>131</v>
      </c>
      <c r="M212" s="43" t="s">
        <v>351</v>
      </c>
      <c r="N212" s="42" t="s">
        <v>129</v>
      </c>
      <c r="O212" s="43" t="s">
        <v>130</v>
      </c>
      <c r="P212" s="42" t="s">
        <v>128</v>
      </c>
      <c r="Q212" s="43"/>
      <c r="R212" s="42" t="s">
        <v>127</v>
      </c>
      <c r="S212" s="43"/>
      <c r="T212" s="42" t="s">
        <v>126</v>
      </c>
      <c r="U212" s="43"/>
      <c r="V212" s="42" t="s">
        <v>125</v>
      </c>
      <c r="W212" s="43"/>
      <c r="X212" s="42" t="s">
        <v>124</v>
      </c>
      <c r="Y212" s="43"/>
      <c r="Z212" s="42" t="s">
        <v>123</v>
      </c>
      <c r="AA212" s="43"/>
      <c r="AB212" s="196"/>
      <c r="AC212" s="43"/>
      <c r="AD212" s="196"/>
      <c r="AE212" s="39"/>
      <c r="AF212" s="421"/>
      <c r="AG212" s="421"/>
      <c r="AH212" s="38"/>
      <c r="AI212" s="9"/>
      <c r="AJ212" s="349">
        <f>SUMPRODUCT(LEN($M212:$AA215)-LEN(SUBSTITUTE($M212:$AA215,"A", "")))</f>
        <v>2</v>
      </c>
      <c r="AK212" s="352">
        <f>SUMPRODUCT(LEN($AD212:$AD215)-LEN(SUBSTITUTE($AD212:$AD215,"A", "")))</f>
        <v>0</v>
      </c>
      <c r="AL212" s="335">
        <f>SUMPRODUCT(LEN($AC212:$AC215)-LEN(SUBSTITUTE($AC212:$AC215,"A", "")))</f>
        <v>0</v>
      </c>
      <c r="AM212" s="349">
        <f>SUMPRODUCT(LEN($M212:$AA215)-LEN(SUBSTITUTE($M212:$AA215,"S", "")))</f>
        <v>7</v>
      </c>
      <c r="AN212" s="352">
        <f>SUMPRODUCT(LEN($AD212:$AD215)-LEN(SUBSTITUTE($AD212:$AD215,"S", "")))</f>
        <v>0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0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0.45" customHeight="1" thickBot="1" x14ac:dyDescent="0.25">
      <c r="B213" s="30"/>
      <c r="C213" s="339"/>
      <c r="D213" s="37"/>
      <c r="E213" s="195"/>
      <c r="F213" s="195"/>
      <c r="G213" s="194"/>
      <c r="H213" s="359"/>
      <c r="I213" s="391"/>
      <c r="J213" s="391"/>
      <c r="K213" s="391"/>
      <c r="L213" s="33" t="s">
        <v>122</v>
      </c>
      <c r="M213" s="55" t="s">
        <v>354</v>
      </c>
      <c r="N213" s="33" t="s">
        <v>121</v>
      </c>
      <c r="O213" s="55" t="s">
        <v>351</v>
      </c>
      <c r="P213" s="33" t="s">
        <v>120</v>
      </c>
      <c r="Q213" s="55"/>
      <c r="R213" s="33" t="s">
        <v>119</v>
      </c>
      <c r="S213" s="55"/>
      <c r="T213" s="33" t="s">
        <v>118</v>
      </c>
      <c r="U213" s="55"/>
      <c r="V213" s="33" t="s">
        <v>117</v>
      </c>
      <c r="W213" s="55"/>
      <c r="X213" s="33" t="s">
        <v>116</v>
      </c>
      <c r="Y213" s="55"/>
      <c r="Z213" s="33" t="s">
        <v>115</v>
      </c>
      <c r="AA213" s="55"/>
      <c r="AB213" s="193"/>
      <c r="AC213" s="55"/>
      <c r="AD213" s="193"/>
      <c r="AE213" s="22"/>
      <c r="AF213" s="422"/>
      <c r="AG213" s="422"/>
      <c r="AH213" s="21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0.45" customHeight="1" x14ac:dyDescent="0.2">
      <c r="B214" s="30"/>
      <c r="C214" s="340"/>
      <c r="D214" s="29"/>
      <c r="E214" s="192"/>
      <c r="F214" s="192"/>
      <c r="G214" s="191"/>
      <c r="H214" s="360"/>
      <c r="I214" s="392"/>
      <c r="J214" s="392"/>
      <c r="K214" s="392"/>
      <c r="L214" s="25" t="s">
        <v>114</v>
      </c>
      <c r="M214" s="114" t="s">
        <v>130</v>
      </c>
      <c r="N214" s="25" t="s">
        <v>112</v>
      </c>
      <c r="O214" s="114"/>
      <c r="P214" s="25" t="s">
        <v>111</v>
      </c>
      <c r="Q214" s="114"/>
      <c r="R214" s="25" t="s">
        <v>110</v>
      </c>
      <c r="S214" s="114"/>
      <c r="T214" s="25" t="s">
        <v>109</v>
      </c>
      <c r="U214" s="114"/>
      <c r="V214" s="25" t="s">
        <v>108</v>
      </c>
      <c r="W214" s="114"/>
      <c r="X214" s="25" t="s">
        <v>107</v>
      </c>
      <c r="Y214" s="114"/>
      <c r="Z214" s="25" t="s">
        <v>106</v>
      </c>
      <c r="AA214" s="114"/>
      <c r="AB214" s="190"/>
      <c r="AC214" s="114"/>
      <c r="AD214" s="190"/>
      <c r="AE214" s="22"/>
      <c r="AF214" s="422"/>
      <c r="AG214" s="422"/>
      <c r="AH214" s="21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1" customHeight="1" thickBot="1" x14ac:dyDescent="0.25">
      <c r="B215" s="30"/>
      <c r="C215" s="355"/>
      <c r="D215" s="54"/>
      <c r="E215" s="200"/>
      <c r="F215" s="200"/>
      <c r="G215" s="199"/>
      <c r="H215" s="361"/>
      <c r="I215" s="393"/>
      <c r="J215" s="393"/>
      <c r="K215" s="393"/>
      <c r="L215" s="50" t="s">
        <v>105</v>
      </c>
      <c r="M215" s="51" t="s">
        <v>130</v>
      </c>
      <c r="N215" s="50" t="s">
        <v>104</v>
      </c>
      <c r="O215" s="51"/>
      <c r="P215" s="50" t="s">
        <v>103</v>
      </c>
      <c r="Q215" s="51"/>
      <c r="R215" s="50" t="s">
        <v>102</v>
      </c>
      <c r="S215" s="51"/>
      <c r="T215" s="50">
        <v>20</v>
      </c>
      <c r="U215" s="51"/>
      <c r="V215" s="50" t="s">
        <v>101</v>
      </c>
      <c r="W215" s="51"/>
      <c r="X215" s="50" t="s">
        <v>100</v>
      </c>
      <c r="Y215" s="51"/>
      <c r="Z215" s="50" t="s">
        <v>99</v>
      </c>
      <c r="AA215" s="51"/>
      <c r="AB215" s="187"/>
      <c r="AC215" s="51"/>
      <c r="AD215" s="187"/>
      <c r="AE215" s="48"/>
      <c r="AF215" s="424"/>
      <c r="AG215" s="424"/>
      <c r="AH215" s="47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0.45" customHeight="1" x14ac:dyDescent="0.2">
      <c r="B216" s="30"/>
      <c r="C216" s="338">
        <v>3</v>
      </c>
      <c r="D216" s="46"/>
      <c r="E216" s="198"/>
      <c r="F216" s="198"/>
      <c r="G216" s="197"/>
      <c r="H216" s="358"/>
      <c r="I216" s="390">
        <v>31</v>
      </c>
      <c r="J216" s="390">
        <v>14</v>
      </c>
      <c r="K216" s="390">
        <v>6</v>
      </c>
      <c r="L216" s="42" t="s">
        <v>131</v>
      </c>
      <c r="M216" s="43" t="s">
        <v>346</v>
      </c>
      <c r="N216" s="42" t="s">
        <v>129</v>
      </c>
      <c r="O216" s="43" t="s">
        <v>351</v>
      </c>
      <c r="P216" s="42" t="s">
        <v>128</v>
      </c>
      <c r="Q216" s="43"/>
      <c r="R216" s="42" t="s">
        <v>127</v>
      </c>
      <c r="S216" s="43"/>
      <c r="T216" s="42" t="s">
        <v>126</v>
      </c>
      <c r="U216" s="43"/>
      <c r="V216" s="42" t="s">
        <v>125</v>
      </c>
      <c r="W216" s="43"/>
      <c r="X216" s="42" t="s">
        <v>124</v>
      </c>
      <c r="Y216" s="43"/>
      <c r="Z216" s="42" t="s">
        <v>123</v>
      </c>
      <c r="AA216" s="43"/>
      <c r="AB216" s="196"/>
      <c r="AC216" s="43"/>
      <c r="AD216" s="196" t="s">
        <v>354</v>
      </c>
      <c r="AE216" s="39"/>
      <c r="AF216" s="421"/>
      <c r="AG216" s="421"/>
      <c r="AH216" s="38"/>
      <c r="AI216" s="9"/>
      <c r="AJ216" s="349">
        <f>SUMPRODUCT(LEN($M216:$AA219)-LEN(SUBSTITUTE($M216:$AA219,"A", "")))</f>
        <v>7</v>
      </c>
      <c r="AK216" s="352">
        <f>SUMPRODUCT(LEN($AD216:$AD219)-LEN(SUBSTITUTE($AD216:$AD219,"A", "")))</f>
        <v>0</v>
      </c>
      <c r="AL216" s="335">
        <f>SUMPRODUCT(LEN($AC216:$AC219)-LEN(SUBSTITUTE($AC216:$AC219,"A", "")))</f>
        <v>0</v>
      </c>
      <c r="AM216" s="349">
        <f>SUMPRODUCT(LEN($M216:$AA219)-LEN(SUBSTITUTE($M216:$AA219,"S", "")))</f>
        <v>10</v>
      </c>
      <c r="AN216" s="352">
        <f>SUMPRODUCT(LEN($AD216:$AD219)-LEN(SUBSTITUTE($AD216:$AD219,"S", "")))</f>
        <v>2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0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0.45" customHeight="1" thickBot="1" x14ac:dyDescent="0.25">
      <c r="B217" s="30"/>
      <c r="C217" s="339"/>
      <c r="D217" s="37"/>
      <c r="E217" s="195"/>
      <c r="F217" s="195"/>
      <c r="G217" s="194"/>
      <c r="H217" s="359"/>
      <c r="I217" s="391"/>
      <c r="J217" s="391"/>
      <c r="K217" s="391"/>
      <c r="L217" s="33" t="s">
        <v>122</v>
      </c>
      <c r="M217" s="55" t="s">
        <v>354</v>
      </c>
      <c r="N217" s="33" t="s">
        <v>121</v>
      </c>
      <c r="O217" s="55" t="s">
        <v>179</v>
      </c>
      <c r="P217" s="33" t="s">
        <v>120</v>
      </c>
      <c r="Q217" s="55"/>
      <c r="R217" s="33" t="s">
        <v>119</v>
      </c>
      <c r="S217" s="55"/>
      <c r="T217" s="33" t="s">
        <v>118</v>
      </c>
      <c r="U217" s="55"/>
      <c r="V217" s="33" t="s">
        <v>117</v>
      </c>
      <c r="W217" s="55"/>
      <c r="X217" s="33" t="s">
        <v>116</v>
      </c>
      <c r="Y217" s="55"/>
      <c r="Z217" s="33" t="s">
        <v>115</v>
      </c>
      <c r="AA217" s="55"/>
      <c r="AB217" s="193"/>
      <c r="AC217" s="55"/>
      <c r="AD217" s="193"/>
      <c r="AE217" s="22"/>
      <c r="AF217" s="422"/>
      <c r="AG217" s="422"/>
      <c r="AH217" s="21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0.45" customHeight="1" x14ac:dyDescent="0.2">
      <c r="B218" s="30"/>
      <c r="C218" s="340"/>
      <c r="D218" s="29"/>
      <c r="E218" s="192"/>
      <c r="F218" s="192"/>
      <c r="G218" s="191"/>
      <c r="H218" s="360"/>
      <c r="I218" s="392"/>
      <c r="J218" s="392"/>
      <c r="K218" s="392"/>
      <c r="L218" s="25" t="s">
        <v>114</v>
      </c>
      <c r="M218" s="114" t="s">
        <v>350</v>
      </c>
      <c r="N218" s="25" t="s">
        <v>112</v>
      </c>
      <c r="O218" s="114" t="s">
        <v>132</v>
      </c>
      <c r="P218" s="25" t="s">
        <v>111</v>
      </c>
      <c r="Q218" s="114"/>
      <c r="R218" s="25" t="s">
        <v>110</v>
      </c>
      <c r="S218" s="114"/>
      <c r="T218" s="25" t="s">
        <v>109</v>
      </c>
      <c r="U218" s="114"/>
      <c r="V218" s="25" t="s">
        <v>108</v>
      </c>
      <c r="W218" s="114"/>
      <c r="X218" s="25" t="s">
        <v>107</v>
      </c>
      <c r="Y218" s="114"/>
      <c r="Z218" s="25" t="s">
        <v>106</v>
      </c>
      <c r="AA218" s="114"/>
      <c r="AB218" s="190"/>
      <c r="AC218" s="114"/>
      <c r="AD218" s="190"/>
      <c r="AE218" s="22"/>
      <c r="AF218" s="422"/>
      <c r="AG218" s="422"/>
      <c r="AH218" s="21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1" customHeight="1" thickBot="1" x14ac:dyDescent="0.25">
      <c r="B219" s="20"/>
      <c r="C219" s="341"/>
      <c r="D219" s="19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 t="s">
        <v>350</v>
      </c>
      <c r="N219" s="15" t="s">
        <v>104</v>
      </c>
      <c r="O219" s="16" t="s">
        <v>130</v>
      </c>
      <c r="P219" s="15" t="s">
        <v>103</v>
      </c>
      <c r="Q219" s="16"/>
      <c r="R219" s="15" t="s">
        <v>102</v>
      </c>
      <c r="S219" s="16"/>
      <c r="T219" s="15">
        <v>20</v>
      </c>
      <c r="U219" s="16"/>
      <c r="V219" s="15" t="s">
        <v>101</v>
      </c>
      <c r="W219" s="16"/>
      <c r="X219" s="15" t="s">
        <v>100</v>
      </c>
      <c r="Y219" s="16"/>
      <c r="Z219" s="15" t="s">
        <v>99</v>
      </c>
      <c r="AA219" s="16"/>
      <c r="AB219" s="187"/>
      <c r="AC219" s="16"/>
      <c r="AD219" s="186"/>
      <c r="AE219" s="11"/>
      <c r="AF219" s="423"/>
      <c r="AG219" s="423"/>
      <c r="AH219" s="10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107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>
        <v>175</v>
      </c>
      <c r="E221" s="425">
        <v>1373.13</v>
      </c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03"/>
      <c r="AI221" s="86" t="s">
        <v>137</v>
      </c>
      <c r="AJ221" s="85">
        <f t="shared" ref="AJ221:BB221" si="28">SUM(AJ223:AJ234)</f>
        <v>9</v>
      </c>
      <c r="AK221" s="84">
        <f t="shared" si="28"/>
        <v>0</v>
      </c>
      <c r="AL221" s="83">
        <f t="shared" si="28"/>
        <v>0</v>
      </c>
      <c r="AM221" s="85">
        <f t="shared" si="28"/>
        <v>13</v>
      </c>
      <c r="AN221" s="84">
        <f t="shared" si="28"/>
        <v>0</v>
      </c>
      <c r="AO221" s="83">
        <f t="shared" si="28"/>
        <v>0</v>
      </c>
      <c r="AP221" s="85">
        <f t="shared" si="28"/>
        <v>0</v>
      </c>
      <c r="AQ221" s="84">
        <f t="shared" si="28"/>
        <v>0</v>
      </c>
      <c r="AR221" s="83">
        <f t="shared" si="28"/>
        <v>0</v>
      </c>
      <c r="AS221" s="85">
        <f t="shared" si="28"/>
        <v>0</v>
      </c>
      <c r="AT221" s="84">
        <f t="shared" si="28"/>
        <v>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0</v>
      </c>
      <c r="AZ221" s="81">
        <f t="shared" si="28"/>
        <v>0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3</v>
      </c>
      <c r="BG221" s="5">
        <f>SUM(AM221:AO221,AY221)/$BG$5</f>
        <v>4.333333333333333</v>
      </c>
      <c r="BH221" s="5">
        <f>SUM(AP221:AR221,AZ221)/$BG$5</f>
        <v>0</v>
      </c>
      <c r="BI221" s="5">
        <f>SUM(AS221:AU221,BA221)/$BG$5</f>
        <v>0</v>
      </c>
      <c r="BJ221" s="5">
        <f>SUM(AV221:AX221,BB221)/$BG$5</f>
        <v>0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03"/>
      <c r="AI222" s="202" t="s">
        <v>135</v>
      </c>
      <c r="AJ222" s="201">
        <f t="shared" ref="AJ222:BB222" si="29">AJ221/3</f>
        <v>3</v>
      </c>
      <c r="AK222" s="64">
        <f t="shared" si="29"/>
        <v>0</v>
      </c>
      <c r="AL222" s="63">
        <f t="shared" si="29"/>
        <v>0</v>
      </c>
      <c r="AM222" s="65">
        <f t="shared" si="29"/>
        <v>4.333333333333333</v>
      </c>
      <c r="AN222" s="64">
        <f t="shared" si="29"/>
        <v>0</v>
      </c>
      <c r="AO222" s="63">
        <f t="shared" si="29"/>
        <v>0</v>
      </c>
      <c r="AP222" s="65">
        <f t="shared" si="29"/>
        <v>0</v>
      </c>
      <c r="AQ222" s="64">
        <f t="shared" si="29"/>
        <v>0</v>
      </c>
      <c r="AR222" s="63">
        <f t="shared" si="29"/>
        <v>0</v>
      </c>
      <c r="AS222" s="65">
        <f t="shared" si="29"/>
        <v>0</v>
      </c>
      <c r="AT222" s="64">
        <f t="shared" si="29"/>
        <v>0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</v>
      </c>
      <c r="AZ222" s="61">
        <f t="shared" si="29"/>
        <v>0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0.45" customHeight="1" x14ac:dyDescent="0.2">
      <c r="B223" s="30"/>
      <c r="C223" s="338">
        <v>1</v>
      </c>
      <c r="D223" s="46"/>
      <c r="E223" s="198"/>
      <c r="F223" s="198"/>
      <c r="G223" s="197"/>
      <c r="H223" s="358" t="s">
        <v>183</v>
      </c>
      <c r="I223" s="390">
        <v>28</v>
      </c>
      <c r="J223" s="390">
        <v>12</v>
      </c>
      <c r="K223" s="390">
        <v>6</v>
      </c>
      <c r="L223" s="42" t="s">
        <v>131</v>
      </c>
      <c r="M223" s="43" t="s">
        <v>347</v>
      </c>
      <c r="N223" s="42" t="s">
        <v>129</v>
      </c>
      <c r="O223" s="43" t="s">
        <v>132</v>
      </c>
      <c r="P223" s="42" t="s">
        <v>128</v>
      </c>
      <c r="Q223" s="43"/>
      <c r="R223" s="42" t="s">
        <v>127</v>
      </c>
      <c r="S223" s="43"/>
      <c r="T223" s="42" t="s">
        <v>126</v>
      </c>
      <c r="U223" s="43"/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196"/>
      <c r="AC223" s="43"/>
      <c r="AD223" s="196"/>
      <c r="AE223" s="58"/>
      <c r="AF223" s="421"/>
      <c r="AG223" s="421"/>
      <c r="AH223" s="38"/>
      <c r="AI223" s="9"/>
      <c r="AJ223" s="349">
        <f>SUMPRODUCT(LEN($M223:$AA226)-LEN(SUBSTITUTE($M223:$AA226,"A", "")))</f>
        <v>6</v>
      </c>
      <c r="AK223" s="352">
        <f>SUMPRODUCT(LEN($AD223:$AD226)-LEN(SUBSTITUTE($AD223:$AD226,"A", "")))</f>
        <v>0</v>
      </c>
      <c r="AL223" s="335">
        <f>SUMPRODUCT(LEN($AC223:$AC226)-LEN(SUBSTITUTE($AC223:$AC226,"A", "")))</f>
        <v>0</v>
      </c>
      <c r="AM223" s="349">
        <f>SUMPRODUCT(LEN($M223:$AA226)-LEN(SUBSTITUTE($M223:$AA226,"S", "")))</f>
        <v>4</v>
      </c>
      <c r="AN223" s="352">
        <f>SUMPRODUCT(LEN($AD223:$AD226)-LEN(SUBSTITUTE($AD223:$AD226,"S", "")))</f>
        <v>0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0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0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0.45" customHeight="1" thickBot="1" x14ac:dyDescent="0.25">
      <c r="B224" s="30"/>
      <c r="C224" s="339"/>
      <c r="D224" s="37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179</v>
      </c>
      <c r="N224" s="33" t="s">
        <v>121</v>
      </c>
      <c r="O224" s="55" t="s">
        <v>130</v>
      </c>
      <c r="P224" s="33" t="s">
        <v>120</v>
      </c>
      <c r="Q224" s="55"/>
      <c r="R224" s="33" t="s">
        <v>119</v>
      </c>
      <c r="S224" s="55"/>
      <c r="T224" s="33" t="s">
        <v>118</v>
      </c>
      <c r="U224" s="55"/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193"/>
      <c r="AC224" s="55"/>
      <c r="AD224" s="193"/>
      <c r="AE224" s="57"/>
      <c r="AF224" s="422"/>
      <c r="AG224" s="422"/>
      <c r="AH224" s="21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0.45" customHeight="1" x14ac:dyDescent="0.2">
      <c r="B225" s="30"/>
      <c r="C225" s="340"/>
      <c r="D225" s="29"/>
      <c r="E225" s="192"/>
      <c r="F225" s="192"/>
      <c r="G225" s="191"/>
      <c r="H225" s="360">
        <v>175</v>
      </c>
      <c r="I225" s="392"/>
      <c r="J225" s="392"/>
      <c r="K225" s="392"/>
      <c r="L225" s="25" t="s">
        <v>114</v>
      </c>
      <c r="M225" s="114" t="s">
        <v>179</v>
      </c>
      <c r="N225" s="25" t="s">
        <v>112</v>
      </c>
      <c r="O225" s="114"/>
      <c r="P225" s="25" t="s">
        <v>111</v>
      </c>
      <c r="Q225" s="114"/>
      <c r="R225" s="25" t="s">
        <v>110</v>
      </c>
      <c r="S225" s="114"/>
      <c r="T225" s="25" t="s">
        <v>109</v>
      </c>
      <c r="U225" s="114"/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190"/>
      <c r="AC225" s="114"/>
      <c r="AD225" s="190"/>
      <c r="AE225" s="57"/>
      <c r="AF225" s="422"/>
      <c r="AG225" s="422"/>
      <c r="AH225" s="21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1" customHeight="1" thickBot="1" x14ac:dyDescent="0.25">
      <c r="B226" s="30"/>
      <c r="C226" s="355"/>
      <c r="D226" s="54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354</v>
      </c>
      <c r="N226" s="50" t="s">
        <v>104</v>
      </c>
      <c r="O226" s="51"/>
      <c r="P226" s="50" t="s">
        <v>103</v>
      </c>
      <c r="Q226" s="51"/>
      <c r="R226" s="50" t="s">
        <v>102</v>
      </c>
      <c r="S226" s="51"/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187"/>
      <c r="AC226" s="51"/>
      <c r="AD226" s="187"/>
      <c r="AE226" s="56"/>
      <c r="AF226" s="424"/>
      <c r="AG226" s="424"/>
      <c r="AH226" s="47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0.45" customHeight="1" x14ac:dyDescent="0.2">
      <c r="B227" s="30"/>
      <c r="C227" s="338">
        <v>2</v>
      </c>
      <c r="D227" s="46"/>
      <c r="E227" s="198"/>
      <c r="F227" s="198"/>
      <c r="G227" s="197"/>
      <c r="H227" s="358"/>
      <c r="I227" s="390">
        <v>27</v>
      </c>
      <c r="J227" s="390">
        <v>11</v>
      </c>
      <c r="K227" s="390">
        <v>6</v>
      </c>
      <c r="L227" s="42" t="s">
        <v>131</v>
      </c>
      <c r="M227" s="43" t="s">
        <v>354</v>
      </c>
      <c r="N227" s="42" t="s">
        <v>129</v>
      </c>
      <c r="O227" s="43" t="s">
        <v>130</v>
      </c>
      <c r="P227" s="42" t="s">
        <v>128</v>
      </c>
      <c r="Q227" s="43"/>
      <c r="R227" s="42" t="s">
        <v>127</v>
      </c>
      <c r="S227" s="43"/>
      <c r="T227" s="42" t="s">
        <v>126</v>
      </c>
      <c r="U227" s="43"/>
      <c r="V227" s="42" t="s">
        <v>125</v>
      </c>
      <c r="W227" s="43"/>
      <c r="X227" s="42" t="s">
        <v>124</v>
      </c>
      <c r="Y227" s="43"/>
      <c r="Z227" s="42" t="s">
        <v>123</v>
      </c>
      <c r="AA227" s="43"/>
      <c r="AB227" s="196"/>
      <c r="AC227" s="43"/>
      <c r="AD227" s="196"/>
      <c r="AE227" s="39"/>
      <c r="AF227" s="421"/>
      <c r="AG227" s="421"/>
      <c r="AH227" s="38"/>
      <c r="AI227" s="9"/>
      <c r="AJ227" s="349">
        <f>SUMPRODUCT(LEN($M227:$AA230)-LEN(SUBSTITUTE($M227:$AA230,"A", "")))</f>
        <v>2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5</v>
      </c>
      <c r="AN227" s="352">
        <f>SUMPRODUCT(LEN($AD227:$AD230)-LEN(SUBSTITUTE($AD227:$AD230,"S", "")))</f>
        <v>0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0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0.45" customHeight="1" thickBot="1" x14ac:dyDescent="0.25">
      <c r="B228" s="30"/>
      <c r="C228" s="339"/>
      <c r="D228" s="37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 t="s">
        <v>351</v>
      </c>
      <c r="N228" s="33" t="s">
        <v>121</v>
      </c>
      <c r="O228" s="55"/>
      <c r="P228" s="33" t="s">
        <v>120</v>
      </c>
      <c r="Q228" s="55"/>
      <c r="R228" s="33" t="s">
        <v>119</v>
      </c>
      <c r="S228" s="55"/>
      <c r="T228" s="33" t="s">
        <v>118</v>
      </c>
      <c r="U228" s="55"/>
      <c r="V228" s="33" t="s">
        <v>117</v>
      </c>
      <c r="W228" s="55"/>
      <c r="X228" s="33" t="s">
        <v>116</v>
      </c>
      <c r="Y228" s="55"/>
      <c r="Z228" s="33" t="s">
        <v>115</v>
      </c>
      <c r="AA228" s="55"/>
      <c r="AB228" s="193"/>
      <c r="AC228" s="55"/>
      <c r="AD228" s="193"/>
      <c r="AE228" s="22"/>
      <c r="AF228" s="422"/>
      <c r="AG228" s="422"/>
      <c r="AH228" s="21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0.45" customHeight="1" x14ac:dyDescent="0.2">
      <c r="B229" s="30"/>
      <c r="C229" s="340"/>
      <c r="D229" s="29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 t="s">
        <v>130</v>
      </c>
      <c r="N229" s="25" t="s">
        <v>112</v>
      </c>
      <c r="O229" s="114"/>
      <c r="P229" s="25" t="s">
        <v>111</v>
      </c>
      <c r="Q229" s="114"/>
      <c r="R229" s="25" t="s">
        <v>110</v>
      </c>
      <c r="S229" s="114"/>
      <c r="T229" s="25" t="s">
        <v>109</v>
      </c>
      <c r="U229" s="114"/>
      <c r="V229" s="25" t="s">
        <v>108</v>
      </c>
      <c r="W229" s="114"/>
      <c r="X229" s="25" t="s">
        <v>107</v>
      </c>
      <c r="Y229" s="114"/>
      <c r="Z229" s="25" t="s">
        <v>106</v>
      </c>
      <c r="AA229" s="114"/>
      <c r="AB229" s="190"/>
      <c r="AC229" s="114"/>
      <c r="AD229" s="190"/>
      <c r="AE229" s="22"/>
      <c r="AF229" s="422"/>
      <c r="AG229" s="422"/>
      <c r="AH229" s="21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1" customHeight="1" thickBot="1" x14ac:dyDescent="0.25">
      <c r="B230" s="30"/>
      <c r="C230" s="355"/>
      <c r="D230" s="54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 t="s">
        <v>132</v>
      </c>
      <c r="N230" s="50" t="s">
        <v>104</v>
      </c>
      <c r="O230" s="51"/>
      <c r="P230" s="50" t="s">
        <v>103</v>
      </c>
      <c r="Q230" s="51"/>
      <c r="R230" s="50" t="s">
        <v>102</v>
      </c>
      <c r="S230" s="51"/>
      <c r="T230" s="50">
        <v>20</v>
      </c>
      <c r="U230" s="51"/>
      <c r="V230" s="50" t="s">
        <v>101</v>
      </c>
      <c r="W230" s="51"/>
      <c r="X230" s="50" t="s">
        <v>100</v>
      </c>
      <c r="Y230" s="51"/>
      <c r="Z230" s="50" t="s">
        <v>99</v>
      </c>
      <c r="AA230" s="51"/>
      <c r="AB230" s="187"/>
      <c r="AC230" s="51"/>
      <c r="AD230" s="187"/>
      <c r="AE230" s="48"/>
      <c r="AF230" s="424"/>
      <c r="AG230" s="424"/>
      <c r="AH230" s="47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0.45" customHeight="1" x14ac:dyDescent="0.2">
      <c r="B231" s="30"/>
      <c r="C231" s="338">
        <v>3</v>
      </c>
      <c r="D231" s="46"/>
      <c r="E231" s="198"/>
      <c r="F231" s="198"/>
      <c r="G231" s="197"/>
      <c r="H231" s="358"/>
      <c r="I231" s="390">
        <v>27</v>
      </c>
      <c r="J231" s="390">
        <v>12</v>
      </c>
      <c r="K231" s="390">
        <v>8</v>
      </c>
      <c r="L231" s="42" t="s">
        <v>131</v>
      </c>
      <c r="M231" s="43" t="s">
        <v>351</v>
      </c>
      <c r="N231" s="42" t="s">
        <v>129</v>
      </c>
      <c r="O231" s="43"/>
      <c r="P231" s="42" t="s">
        <v>128</v>
      </c>
      <c r="Q231" s="43"/>
      <c r="R231" s="42" t="s">
        <v>127</v>
      </c>
      <c r="S231" s="43"/>
      <c r="T231" s="42" t="s">
        <v>126</v>
      </c>
      <c r="U231" s="43"/>
      <c r="V231" s="42" t="s">
        <v>125</v>
      </c>
      <c r="W231" s="43"/>
      <c r="X231" s="42" t="s">
        <v>124</v>
      </c>
      <c r="Y231" s="43"/>
      <c r="Z231" s="42" t="s">
        <v>123</v>
      </c>
      <c r="AA231" s="43"/>
      <c r="AB231" s="196"/>
      <c r="AC231" s="43"/>
      <c r="AD231" s="196"/>
      <c r="AE231" s="39"/>
      <c r="AF231" s="421"/>
      <c r="AG231" s="421"/>
      <c r="AH231" s="38"/>
      <c r="AI231" s="9"/>
      <c r="AJ231" s="349">
        <f>SUMPRODUCT(LEN($M231:$AA234)-LEN(SUBSTITUTE($M231:$AA234,"A", "")))</f>
        <v>1</v>
      </c>
      <c r="AK231" s="352">
        <f>SUMPRODUCT(LEN($AD231:$AD234)-LEN(SUBSTITUTE($AD231:$AD234,"A", "")))</f>
        <v>0</v>
      </c>
      <c r="AL231" s="335">
        <f>SUMPRODUCT(LEN($AC231:$AC234)-LEN(SUBSTITUTE($AC231:$AC234,"A", "")))</f>
        <v>0</v>
      </c>
      <c r="AM231" s="349">
        <f>SUMPRODUCT(LEN($M231:$AA234)-LEN(SUBSTITUTE($M231:$AA234,"S", "")))</f>
        <v>4</v>
      </c>
      <c r="AN231" s="352">
        <f>SUMPRODUCT(LEN($AD231:$AD234)-LEN(SUBSTITUTE($AD231:$AD234,"S", "")))</f>
        <v>0</v>
      </c>
      <c r="AO231" s="335">
        <f>SUMPRODUCT(LEN($AC231:$AC234)-LEN(SUBSTITUTE($AC231:$AC234,"S", "")))</f>
        <v>0</v>
      </c>
      <c r="AP231" s="349">
        <f>SUMPRODUCT(LEN($M231:$AA234)-LEN(SUBSTITUTE($M231:$AA234,"F", "")))</f>
        <v>0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0</v>
      </c>
      <c r="AT231" s="352">
        <f>SUMPRODUCT(LEN($AD231:$AD234)-LEN(SUBSTITUTE($AD231:$AD234,"G", "")))</f>
        <v>0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0.45" customHeight="1" thickBot="1" x14ac:dyDescent="0.25">
      <c r="B232" s="30"/>
      <c r="C232" s="339"/>
      <c r="D232" s="37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 t="s">
        <v>130</v>
      </c>
      <c r="N232" s="33" t="s">
        <v>121</v>
      </c>
      <c r="O232" s="55"/>
      <c r="P232" s="33" t="s">
        <v>120</v>
      </c>
      <c r="Q232" s="55"/>
      <c r="R232" s="33" t="s">
        <v>119</v>
      </c>
      <c r="S232" s="55"/>
      <c r="T232" s="33" t="s">
        <v>118</v>
      </c>
      <c r="U232" s="55"/>
      <c r="V232" s="33" t="s">
        <v>117</v>
      </c>
      <c r="W232" s="55"/>
      <c r="X232" s="33" t="s">
        <v>116</v>
      </c>
      <c r="Y232" s="55"/>
      <c r="Z232" s="33" t="s">
        <v>115</v>
      </c>
      <c r="AA232" s="55"/>
      <c r="AB232" s="193"/>
      <c r="AC232" s="55"/>
      <c r="AD232" s="193"/>
      <c r="AE232" s="22"/>
      <c r="AF232" s="422"/>
      <c r="AG232" s="422"/>
      <c r="AH232" s="21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0.45" customHeight="1" x14ac:dyDescent="0.2">
      <c r="B233" s="30"/>
      <c r="C233" s="340"/>
      <c r="D233" s="29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 t="s">
        <v>130</v>
      </c>
      <c r="N233" s="25" t="s">
        <v>112</v>
      </c>
      <c r="O233" s="114"/>
      <c r="P233" s="25" t="s">
        <v>111</v>
      </c>
      <c r="Q233" s="114"/>
      <c r="R233" s="25" t="s">
        <v>110</v>
      </c>
      <c r="S233" s="114"/>
      <c r="T233" s="25" t="s">
        <v>109</v>
      </c>
      <c r="U233" s="114"/>
      <c r="V233" s="25" t="s">
        <v>108</v>
      </c>
      <c r="W233" s="114"/>
      <c r="X233" s="25" t="s">
        <v>107</v>
      </c>
      <c r="Y233" s="114"/>
      <c r="Z233" s="25" t="s">
        <v>106</v>
      </c>
      <c r="AA233" s="114"/>
      <c r="AB233" s="190"/>
      <c r="AC233" s="114"/>
      <c r="AD233" s="190"/>
      <c r="AE233" s="22"/>
      <c r="AF233" s="422"/>
      <c r="AG233" s="422"/>
      <c r="AH233" s="21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1" customHeight="1" thickBot="1" x14ac:dyDescent="0.25">
      <c r="B234" s="20"/>
      <c r="C234" s="341"/>
      <c r="D234" s="19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 t="s">
        <v>130</v>
      </c>
      <c r="N234" s="15" t="s">
        <v>104</v>
      </c>
      <c r="O234" s="16"/>
      <c r="P234" s="15" t="s">
        <v>103</v>
      </c>
      <c r="Q234" s="16"/>
      <c r="R234" s="15" t="s">
        <v>102</v>
      </c>
      <c r="S234" s="16"/>
      <c r="T234" s="15">
        <v>20</v>
      </c>
      <c r="U234" s="16"/>
      <c r="V234" s="15" t="s">
        <v>101</v>
      </c>
      <c r="W234" s="16"/>
      <c r="X234" s="15" t="s">
        <v>100</v>
      </c>
      <c r="Y234" s="16"/>
      <c r="Z234" s="15" t="s">
        <v>99</v>
      </c>
      <c r="AA234" s="16"/>
      <c r="AB234" s="187"/>
      <c r="AC234" s="16"/>
      <c r="AD234" s="186"/>
      <c r="AE234" s="11"/>
      <c r="AF234" s="423"/>
      <c r="AG234" s="423"/>
      <c r="AH234" s="10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107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175</v>
      </c>
      <c r="E236" s="425">
        <v>2844.91</v>
      </c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03"/>
      <c r="AI236" s="86" t="s">
        <v>137</v>
      </c>
      <c r="AJ236" s="85">
        <f t="shared" ref="AJ236:BB236" si="30">SUM(AJ238:AJ249)</f>
        <v>20</v>
      </c>
      <c r="AK236" s="84">
        <f t="shared" si="30"/>
        <v>0</v>
      </c>
      <c r="AL236" s="83">
        <f t="shared" si="30"/>
        <v>0</v>
      </c>
      <c r="AM236" s="85">
        <f t="shared" si="30"/>
        <v>29</v>
      </c>
      <c r="AN236" s="84">
        <f t="shared" si="30"/>
        <v>3</v>
      </c>
      <c r="AO236" s="83">
        <f t="shared" si="30"/>
        <v>0</v>
      </c>
      <c r="AP236" s="85">
        <f t="shared" si="30"/>
        <v>0</v>
      </c>
      <c r="AQ236" s="84">
        <f t="shared" si="30"/>
        <v>0</v>
      </c>
      <c r="AR236" s="83">
        <f t="shared" si="30"/>
        <v>0</v>
      </c>
      <c r="AS236" s="85">
        <f t="shared" si="30"/>
        <v>0</v>
      </c>
      <c r="AT236" s="84">
        <f t="shared" si="30"/>
        <v>0</v>
      </c>
      <c r="AU236" s="83">
        <f t="shared" si="30"/>
        <v>0</v>
      </c>
      <c r="AV236" s="85">
        <f t="shared" si="30"/>
        <v>0</v>
      </c>
      <c r="AW236" s="84">
        <f t="shared" si="30"/>
        <v>0</v>
      </c>
      <c r="AX236" s="83">
        <f t="shared" si="30"/>
        <v>0</v>
      </c>
      <c r="AY236" s="82">
        <f t="shared" si="30"/>
        <v>0</v>
      </c>
      <c r="AZ236" s="81">
        <f t="shared" si="30"/>
        <v>0</v>
      </c>
      <c r="BA236" s="81">
        <f t="shared" si="30"/>
        <v>0</v>
      </c>
      <c r="BB236" s="80">
        <f t="shared" si="30"/>
        <v>0</v>
      </c>
      <c r="BC236" s="79" t="s">
        <v>136</v>
      </c>
      <c r="BF236" s="5">
        <f>SUM(AJ236:AL236)/$BG$5</f>
        <v>6.666666666666667</v>
      </c>
      <c r="BG236" s="5">
        <f>SUM(AM236:AO236,AY236)/$BG$5</f>
        <v>10.666666666666666</v>
      </c>
      <c r="BH236" s="5">
        <f>SUM(AP236:AR236,AZ236)/$BG$5</f>
        <v>0</v>
      </c>
      <c r="BI236" s="5">
        <f>SUM(AS236:AU236,BA236)/$BG$5</f>
        <v>0</v>
      </c>
      <c r="BJ236" s="5">
        <f>SUM(AV236:AX236,BB236)/$BG$5</f>
        <v>0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03"/>
      <c r="AI237" s="202" t="s">
        <v>135</v>
      </c>
      <c r="AJ237" s="201">
        <f t="shared" ref="AJ237:BB237" si="31">AJ236/3</f>
        <v>6.666666666666667</v>
      </c>
      <c r="AK237" s="64">
        <f t="shared" si="31"/>
        <v>0</v>
      </c>
      <c r="AL237" s="63">
        <f t="shared" si="31"/>
        <v>0</v>
      </c>
      <c r="AM237" s="65">
        <f t="shared" si="31"/>
        <v>9.6666666666666661</v>
      </c>
      <c r="AN237" s="64">
        <f t="shared" si="31"/>
        <v>1</v>
      </c>
      <c r="AO237" s="63">
        <f t="shared" si="31"/>
        <v>0</v>
      </c>
      <c r="AP237" s="65">
        <f t="shared" si="31"/>
        <v>0</v>
      </c>
      <c r="AQ237" s="64">
        <f t="shared" si="31"/>
        <v>0</v>
      </c>
      <c r="AR237" s="63">
        <f t="shared" si="31"/>
        <v>0</v>
      </c>
      <c r="AS237" s="65">
        <f t="shared" si="31"/>
        <v>0</v>
      </c>
      <c r="AT237" s="64">
        <f t="shared" si="31"/>
        <v>0</v>
      </c>
      <c r="AU237" s="63">
        <f t="shared" si="31"/>
        <v>0</v>
      </c>
      <c r="AV237" s="65">
        <f t="shared" si="31"/>
        <v>0</v>
      </c>
      <c r="AW237" s="64">
        <f t="shared" si="31"/>
        <v>0</v>
      </c>
      <c r="AX237" s="63">
        <f t="shared" si="31"/>
        <v>0</v>
      </c>
      <c r="AY237" s="62">
        <f t="shared" si="31"/>
        <v>0</v>
      </c>
      <c r="AZ237" s="61">
        <f t="shared" si="31"/>
        <v>0</v>
      </c>
      <c r="BA237" s="61">
        <f t="shared" si="31"/>
        <v>0</v>
      </c>
      <c r="BB237" s="60">
        <f t="shared" si="31"/>
        <v>0</v>
      </c>
      <c r="BC237" s="59" t="s">
        <v>134</v>
      </c>
    </row>
    <row r="238" spans="2:62" ht="20.45" customHeight="1" x14ac:dyDescent="0.2">
      <c r="B238" s="30"/>
      <c r="C238" s="338">
        <v>1</v>
      </c>
      <c r="D238" s="46"/>
      <c r="E238" s="198"/>
      <c r="F238" s="198"/>
      <c r="G238" s="197"/>
      <c r="H238" s="358" t="s">
        <v>183</v>
      </c>
      <c r="I238" s="390">
        <v>45</v>
      </c>
      <c r="J238" s="390">
        <v>16</v>
      </c>
      <c r="K238" s="390">
        <v>7</v>
      </c>
      <c r="L238" s="42" t="s">
        <v>131</v>
      </c>
      <c r="M238" s="43" t="s">
        <v>348</v>
      </c>
      <c r="N238" s="42" t="s">
        <v>129</v>
      </c>
      <c r="O238" s="43" t="s">
        <v>353</v>
      </c>
      <c r="P238" s="42" t="s">
        <v>128</v>
      </c>
      <c r="Q238" s="43" t="s">
        <v>130</v>
      </c>
      <c r="R238" s="42" t="s">
        <v>127</v>
      </c>
      <c r="S238" s="43"/>
      <c r="T238" s="42" t="s">
        <v>126</v>
      </c>
      <c r="U238" s="43"/>
      <c r="V238" s="42" t="s">
        <v>125</v>
      </c>
      <c r="W238" s="43"/>
      <c r="X238" s="42" t="s">
        <v>124</v>
      </c>
      <c r="Y238" s="43"/>
      <c r="Z238" s="42" t="s">
        <v>123</v>
      </c>
      <c r="AA238" s="43"/>
      <c r="AB238" s="196"/>
      <c r="AC238" s="43"/>
      <c r="AD238" s="196"/>
      <c r="AE238" s="58"/>
      <c r="AF238" s="421"/>
      <c r="AG238" s="421"/>
      <c r="AH238" s="38"/>
      <c r="AI238" s="9"/>
      <c r="AJ238" s="349">
        <f>SUMPRODUCT(LEN($M238:$AA241)-LEN(SUBSTITUTE($M238:$AA241,"A", "")))</f>
        <v>11</v>
      </c>
      <c r="AK238" s="352">
        <f>SUMPRODUCT(LEN($AD238:$AD241)-LEN(SUBSTITUTE($AD238:$AD241,"A", "")))</f>
        <v>0</v>
      </c>
      <c r="AL238" s="335">
        <f>SUMPRODUCT(LEN($AC238:$AC241)-LEN(SUBSTITUTE($AC238:$AC241,"A", "")))</f>
        <v>0</v>
      </c>
      <c r="AM238" s="349">
        <f>SUMPRODUCT(LEN($M238:$AA241)-LEN(SUBSTITUTE($M238:$AA241,"S", "")))</f>
        <v>10</v>
      </c>
      <c r="AN238" s="352">
        <f>SUMPRODUCT(LEN($AD238:$AD241)-LEN(SUBSTITUTE($AD238:$AD241,"S", "")))</f>
        <v>0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0</v>
      </c>
      <c r="AT238" s="352">
        <f>SUMPRODUCT(LEN($AD238:$AD241)-LEN(SUBSTITUTE($AD238:$AD241,"G", "")))</f>
        <v>0</v>
      </c>
      <c r="AU238" s="335">
        <f>SUMPRODUCT(LEN($AC238:$AC241)-LEN(SUBSTITUTE($AC238:$AC241,"G", "")))</f>
        <v>0</v>
      </c>
      <c r="AV238" s="349">
        <f>SUMPRODUCT(LEN($L238:$AA241)-LEN(SUBSTITUTE($L238:$AA241,"M", "")))</f>
        <v>0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0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0</v>
      </c>
      <c r="BB238" s="413">
        <f>SUMPRODUCT(LEN($AE238:$AE241)-LEN(SUBSTITUTE($AE238:$AE241,"M", "")))</f>
        <v>0</v>
      </c>
    </row>
    <row r="239" spans="2:62" ht="20.45" customHeight="1" thickBot="1" x14ac:dyDescent="0.25">
      <c r="B239" s="30"/>
      <c r="C239" s="339"/>
      <c r="D239" s="37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359</v>
      </c>
      <c r="N239" s="33" t="s">
        <v>121</v>
      </c>
      <c r="O239" s="55" t="s">
        <v>354</v>
      </c>
      <c r="P239" s="33" t="s">
        <v>120</v>
      </c>
      <c r="Q239" s="55"/>
      <c r="R239" s="33" t="s">
        <v>119</v>
      </c>
      <c r="S239" s="55"/>
      <c r="T239" s="33" t="s">
        <v>118</v>
      </c>
      <c r="U239" s="55"/>
      <c r="V239" s="33" t="s">
        <v>117</v>
      </c>
      <c r="W239" s="55"/>
      <c r="X239" s="33" t="s">
        <v>116</v>
      </c>
      <c r="Y239" s="55"/>
      <c r="Z239" s="33" t="s">
        <v>115</v>
      </c>
      <c r="AA239" s="55"/>
      <c r="AB239" s="193"/>
      <c r="AC239" s="55"/>
      <c r="AD239" s="193"/>
      <c r="AE239" s="57"/>
      <c r="AF239" s="422"/>
      <c r="AG239" s="422"/>
      <c r="AH239" s="21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0.45" customHeight="1" x14ac:dyDescent="0.2">
      <c r="B240" s="30"/>
      <c r="C240" s="340"/>
      <c r="D240" s="29"/>
      <c r="E240" s="192"/>
      <c r="F240" s="192"/>
      <c r="G240" s="191"/>
      <c r="H240" s="360">
        <v>175</v>
      </c>
      <c r="I240" s="392"/>
      <c r="J240" s="392"/>
      <c r="K240" s="392"/>
      <c r="L240" s="25" t="s">
        <v>114</v>
      </c>
      <c r="M240" s="114" t="s">
        <v>357</v>
      </c>
      <c r="N240" s="25" t="s">
        <v>112</v>
      </c>
      <c r="O240" s="114" t="s">
        <v>351</v>
      </c>
      <c r="P240" s="25" t="s">
        <v>111</v>
      </c>
      <c r="Q240" s="114"/>
      <c r="R240" s="25" t="s">
        <v>110</v>
      </c>
      <c r="S240" s="114"/>
      <c r="T240" s="25" t="s">
        <v>109</v>
      </c>
      <c r="U240" s="114"/>
      <c r="V240" s="25" t="s">
        <v>108</v>
      </c>
      <c r="W240" s="114"/>
      <c r="X240" s="25" t="s">
        <v>107</v>
      </c>
      <c r="Y240" s="114"/>
      <c r="Z240" s="25" t="s">
        <v>106</v>
      </c>
      <c r="AA240" s="114"/>
      <c r="AB240" s="190"/>
      <c r="AC240" s="114"/>
      <c r="AD240" s="190"/>
      <c r="AE240" s="57"/>
      <c r="AF240" s="422"/>
      <c r="AG240" s="422"/>
      <c r="AH240" s="21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1" customHeight="1" thickBot="1" x14ac:dyDescent="0.25">
      <c r="B241" s="30"/>
      <c r="C241" s="355"/>
      <c r="D241" s="54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348</v>
      </c>
      <c r="N241" s="50" t="s">
        <v>104</v>
      </c>
      <c r="O241" s="51" t="s">
        <v>130</v>
      </c>
      <c r="P241" s="50" t="s">
        <v>103</v>
      </c>
      <c r="Q241" s="51"/>
      <c r="R241" s="50" t="s">
        <v>102</v>
      </c>
      <c r="S241" s="51"/>
      <c r="T241" s="50">
        <v>20</v>
      </c>
      <c r="U241" s="51"/>
      <c r="V241" s="50" t="s">
        <v>101</v>
      </c>
      <c r="W241" s="51"/>
      <c r="X241" s="50" t="s">
        <v>100</v>
      </c>
      <c r="Y241" s="51"/>
      <c r="Z241" s="50" t="s">
        <v>99</v>
      </c>
      <c r="AA241" s="51"/>
      <c r="AB241" s="187"/>
      <c r="AC241" s="51"/>
      <c r="AD241" s="187"/>
      <c r="AE241" s="56"/>
      <c r="AF241" s="424"/>
      <c r="AG241" s="424"/>
      <c r="AH241" s="47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0.45" customHeight="1" x14ac:dyDescent="0.2">
      <c r="B242" s="30"/>
      <c r="C242" s="338">
        <v>2</v>
      </c>
      <c r="D242" s="46"/>
      <c r="E242" s="198"/>
      <c r="F242" s="198"/>
      <c r="G242" s="197"/>
      <c r="H242" s="358"/>
      <c r="I242" s="390">
        <v>31</v>
      </c>
      <c r="J242" s="390">
        <v>14</v>
      </c>
      <c r="K242" s="390">
        <v>7</v>
      </c>
      <c r="L242" s="42" t="s">
        <v>131</v>
      </c>
      <c r="M242" s="43" t="s">
        <v>346</v>
      </c>
      <c r="N242" s="42" t="s">
        <v>129</v>
      </c>
      <c r="O242" s="43" t="s">
        <v>358</v>
      </c>
      <c r="P242" s="42" t="s">
        <v>128</v>
      </c>
      <c r="Q242" s="43"/>
      <c r="R242" s="42" t="s">
        <v>127</v>
      </c>
      <c r="S242" s="43"/>
      <c r="T242" s="42" t="s">
        <v>126</v>
      </c>
      <c r="U242" s="43"/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196"/>
      <c r="AC242" s="43"/>
      <c r="AD242" s="196" t="s">
        <v>349</v>
      </c>
      <c r="AE242" s="39"/>
      <c r="AF242" s="421"/>
      <c r="AG242" s="421"/>
      <c r="AH242" s="38"/>
      <c r="AI242" s="9"/>
      <c r="AJ242" s="349">
        <f>SUMPRODUCT(LEN($M242:$AA245)-LEN(SUBSTITUTE($M242:$AA245,"A", "")))</f>
        <v>5</v>
      </c>
      <c r="AK242" s="352">
        <f>SUMPRODUCT(LEN($AD242:$AD245)-LEN(SUBSTITUTE($AD242:$AD245,"A", "")))</f>
        <v>0</v>
      </c>
      <c r="AL242" s="335">
        <f>SUMPRODUCT(LEN($AC242:$AC245)-LEN(SUBSTITUTE($AC242:$AC245,"A", "")))</f>
        <v>0</v>
      </c>
      <c r="AM242" s="349">
        <f>SUMPRODUCT(LEN($M242:$AA245)-LEN(SUBSTITUTE($M242:$AA245,"S", "")))</f>
        <v>6</v>
      </c>
      <c r="AN242" s="352">
        <f>SUMPRODUCT(LEN($AD242:$AD245)-LEN(SUBSTITUTE($AD242:$AD245,"S", "")))</f>
        <v>3</v>
      </c>
      <c r="AO242" s="335">
        <f>SUMPRODUCT(LEN($AC242:$AC245)-LEN(SUBSTITUTE($AC242:$AC245,"S", "")))</f>
        <v>0</v>
      </c>
      <c r="AP242" s="349">
        <f>SUMPRODUCT(LEN($M242:$AA245)-LEN(SUBSTITUTE($M242:$AA245,"F", "")))</f>
        <v>0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0</v>
      </c>
      <c r="AT242" s="352">
        <f>SUMPRODUCT(LEN($AD242:$AD245)-LEN(SUBSTITUTE($AD242:$AD245,"G", "")))</f>
        <v>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0.45" customHeight="1" thickBot="1" x14ac:dyDescent="0.25">
      <c r="B243" s="30"/>
      <c r="C243" s="339"/>
      <c r="D243" s="37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 t="s">
        <v>352</v>
      </c>
      <c r="N243" s="33" t="s">
        <v>121</v>
      </c>
      <c r="O243" s="55" t="s">
        <v>132</v>
      </c>
      <c r="P243" s="33" t="s">
        <v>120</v>
      </c>
      <c r="Q243" s="55"/>
      <c r="R243" s="33" t="s">
        <v>119</v>
      </c>
      <c r="S243" s="55"/>
      <c r="T243" s="33" t="s">
        <v>118</v>
      </c>
      <c r="U243" s="55"/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193"/>
      <c r="AC243" s="55"/>
      <c r="AD243" s="193"/>
      <c r="AE243" s="22"/>
      <c r="AF243" s="422"/>
      <c r="AG243" s="422"/>
      <c r="AH243" s="21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0.45" customHeight="1" x14ac:dyDescent="0.2">
      <c r="B244" s="30"/>
      <c r="C244" s="340"/>
      <c r="D244" s="29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 t="s">
        <v>350</v>
      </c>
      <c r="N244" s="25" t="s">
        <v>112</v>
      </c>
      <c r="O244" s="114" t="s">
        <v>130</v>
      </c>
      <c r="P244" s="25" t="s">
        <v>111</v>
      </c>
      <c r="Q244" s="114"/>
      <c r="R244" s="25" t="s">
        <v>110</v>
      </c>
      <c r="S244" s="114"/>
      <c r="T244" s="25" t="s">
        <v>109</v>
      </c>
      <c r="U244" s="114"/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190"/>
      <c r="AC244" s="114"/>
      <c r="AD244" s="190"/>
      <c r="AE244" s="22"/>
      <c r="AF244" s="422"/>
      <c r="AG244" s="422"/>
      <c r="AH244" s="21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1" customHeight="1" thickBot="1" x14ac:dyDescent="0.25">
      <c r="B245" s="30"/>
      <c r="C245" s="355"/>
      <c r="D245" s="54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 t="s">
        <v>358</v>
      </c>
      <c r="N245" s="50" t="s">
        <v>104</v>
      </c>
      <c r="O245" s="51"/>
      <c r="P245" s="50" t="s">
        <v>103</v>
      </c>
      <c r="Q245" s="51"/>
      <c r="R245" s="50" t="s">
        <v>102</v>
      </c>
      <c r="S245" s="51"/>
      <c r="T245" s="50">
        <v>20</v>
      </c>
      <c r="U245" s="51"/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187"/>
      <c r="AC245" s="51"/>
      <c r="AD245" s="187"/>
      <c r="AE245" s="48"/>
      <c r="AF245" s="424"/>
      <c r="AG245" s="424"/>
      <c r="AH245" s="47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0.45" customHeight="1" x14ac:dyDescent="0.2">
      <c r="B246" s="30"/>
      <c r="C246" s="338">
        <v>3</v>
      </c>
      <c r="D246" s="46"/>
      <c r="E246" s="198"/>
      <c r="F246" s="198"/>
      <c r="G246" s="197"/>
      <c r="H246" s="358"/>
      <c r="I246" s="390">
        <v>29</v>
      </c>
      <c r="J246" s="390">
        <v>14</v>
      </c>
      <c r="K246" s="390">
        <v>5</v>
      </c>
      <c r="L246" s="42" t="s">
        <v>131</v>
      </c>
      <c r="M246" s="43" t="s">
        <v>132</v>
      </c>
      <c r="N246" s="42" t="s">
        <v>129</v>
      </c>
      <c r="O246" s="43" t="s">
        <v>351</v>
      </c>
      <c r="P246" s="42" t="s">
        <v>128</v>
      </c>
      <c r="Q246" s="43" t="s">
        <v>130</v>
      </c>
      <c r="R246" s="42" t="s">
        <v>127</v>
      </c>
      <c r="S246" s="43"/>
      <c r="T246" s="42" t="s">
        <v>126</v>
      </c>
      <c r="U246" s="43"/>
      <c r="V246" s="42" t="s">
        <v>125</v>
      </c>
      <c r="W246" s="43"/>
      <c r="X246" s="42" t="s">
        <v>124</v>
      </c>
      <c r="Y246" s="43"/>
      <c r="Z246" s="42" t="s">
        <v>123</v>
      </c>
      <c r="AA246" s="43"/>
      <c r="AB246" s="196"/>
      <c r="AC246" s="43"/>
      <c r="AD246" s="196"/>
      <c r="AE246" s="39"/>
      <c r="AF246" s="421"/>
      <c r="AG246" s="421"/>
      <c r="AH246" s="38"/>
      <c r="AI246" s="9"/>
      <c r="AJ246" s="349">
        <f>SUMPRODUCT(LEN($M246:$AA249)-LEN(SUBSTITUTE($M246:$AA249,"A", "")))</f>
        <v>4</v>
      </c>
      <c r="AK246" s="352">
        <f>SUMPRODUCT(LEN($AD246:$AD249)-LEN(SUBSTITUTE($AD246:$AD249,"A", "")))</f>
        <v>0</v>
      </c>
      <c r="AL246" s="335">
        <f>SUMPRODUCT(LEN($AC246:$AC249)-LEN(SUBSTITUTE($AC246:$AC249,"A", "")))</f>
        <v>0</v>
      </c>
      <c r="AM246" s="349">
        <f>SUMPRODUCT(LEN($M246:$AA249)-LEN(SUBSTITUTE($M246:$AA249,"S", "")))</f>
        <v>13</v>
      </c>
      <c r="AN246" s="352">
        <f>SUMPRODUCT(LEN($AD246:$AD249)-LEN(SUBSTITUTE($AD246:$AD249,"S", "")))</f>
        <v>0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0</v>
      </c>
      <c r="AT246" s="352">
        <f>SUMPRODUCT(LEN($AD246:$AD249)-LEN(SUBSTITUTE($AD246:$AD249,"G", "")))</f>
        <v>0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0.45" customHeight="1" thickBot="1" x14ac:dyDescent="0.25">
      <c r="B247" s="30"/>
      <c r="C247" s="339"/>
      <c r="D247" s="37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 t="s">
        <v>359</v>
      </c>
      <c r="N247" s="33" t="s">
        <v>121</v>
      </c>
      <c r="O247" s="55" t="s">
        <v>354</v>
      </c>
      <c r="P247" s="33" t="s">
        <v>120</v>
      </c>
      <c r="Q247" s="55"/>
      <c r="R247" s="33" t="s">
        <v>119</v>
      </c>
      <c r="S247" s="55"/>
      <c r="T247" s="33" t="s">
        <v>118</v>
      </c>
      <c r="U247" s="55"/>
      <c r="V247" s="33" t="s">
        <v>117</v>
      </c>
      <c r="W247" s="55"/>
      <c r="X247" s="33" t="s">
        <v>116</v>
      </c>
      <c r="Y247" s="55"/>
      <c r="Z247" s="33" t="s">
        <v>115</v>
      </c>
      <c r="AA247" s="55"/>
      <c r="AB247" s="193"/>
      <c r="AC247" s="55"/>
      <c r="AD247" s="193"/>
      <c r="AE247" s="22"/>
      <c r="AF247" s="422"/>
      <c r="AG247" s="422"/>
      <c r="AH247" s="21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0.45" customHeight="1" x14ac:dyDescent="0.2">
      <c r="B248" s="30"/>
      <c r="C248" s="340"/>
      <c r="D248" s="29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 t="s">
        <v>349</v>
      </c>
      <c r="N248" s="25" t="s">
        <v>112</v>
      </c>
      <c r="O248" s="114" t="s">
        <v>130</v>
      </c>
      <c r="P248" s="25" t="s">
        <v>111</v>
      </c>
      <c r="Q248" s="114"/>
      <c r="R248" s="25" t="s">
        <v>110</v>
      </c>
      <c r="S248" s="114"/>
      <c r="T248" s="25" t="s">
        <v>109</v>
      </c>
      <c r="U248" s="114"/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190"/>
      <c r="AC248" s="114"/>
      <c r="AD248" s="190"/>
      <c r="AE248" s="22"/>
      <c r="AF248" s="422"/>
      <c r="AG248" s="422"/>
      <c r="AH248" s="21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1" customHeight="1" thickBot="1" x14ac:dyDescent="0.25">
      <c r="B249" s="20"/>
      <c r="C249" s="341"/>
      <c r="D249" s="19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 t="s">
        <v>349</v>
      </c>
      <c r="N249" s="15" t="s">
        <v>104</v>
      </c>
      <c r="O249" s="16" t="s">
        <v>130</v>
      </c>
      <c r="P249" s="15" t="s">
        <v>103</v>
      </c>
      <c r="Q249" s="16"/>
      <c r="R249" s="15" t="s">
        <v>102</v>
      </c>
      <c r="S249" s="16"/>
      <c r="T249" s="15">
        <v>20</v>
      </c>
      <c r="U249" s="16"/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187"/>
      <c r="AC249" s="16"/>
      <c r="AD249" s="186"/>
      <c r="AE249" s="11"/>
      <c r="AF249" s="423"/>
      <c r="AG249" s="423"/>
      <c r="AH249" s="10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107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>
        <v>175</v>
      </c>
      <c r="E251" s="425">
        <v>3013.37</v>
      </c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03"/>
      <c r="AI251" s="86" t="s">
        <v>137</v>
      </c>
      <c r="AJ251" s="85">
        <f t="shared" ref="AJ251:BB251" si="32">SUM(AJ253:AJ264)</f>
        <v>21</v>
      </c>
      <c r="AK251" s="84">
        <f t="shared" si="32"/>
        <v>0</v>
      </c>
      <c r="AL251" s="83">
        <f t="shared" si="32"/>
        <v>0</v>
      </c>
      <c r="AM251" s="85">
        <f t="shared" si="32"/>
        <v>27</v>
      </c>
      <c r="AN251" s="84">
        <f t="shared" si="32"/>
        <v>3</v>
      </c>
      <c r="AO251" s="83">
        <f t="shared" si="32"/>
        <v>0</v>
      </c>
      <c r="AP251" s="85">
        <f t="shared" si="32"/>
        <v>0</v>
      </c>
      <c r="AQ251" s="84">
        <f t="shared" si="32"/>
        <v>0</v>
      </c>
      <c r="AR251" s="83">
        <f t="shared" si="32"/>
        <v>0</v>
      </c>
      <c r="AS251" s="85">
        <f t="shared" si="32"/>
        <v>0</v>
      </c>
      <c r="AT251" s="84">
        <f t="shared" si="32"/>
        <v>0</v>
      </c>
      <c r="AU251" s="83">
        <f t="shared" si="32"/>
        <v>0</v>
      </c>
      <c r="AV251" s="85">
        <f t="shared" si="32"/>
        <v>0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0</v>
      </c>
      <c r="BB251" s="80">
        <f t="shared" si="32"/>
        <v>0</v>
      </c>
      <c r="BC251" s="79" t="s">
        <v>136</v>
      </c>
      <c r="BF251" s="5">
        <f>SUM(AJ251:AL251)/$BG$5</f>
        <v>7</v>
      </c>
      <c r="BG251" s="5">
        <f>SUM(AM251:AO251,AY251)/$BG$5</f>
        <v>10</v>
      </c>
      <c r="BH251" s="5">
        <f>SUM(AP251:AR251,AZ251)/$BG$5</f>
        <v>0</v>
      </c>
      <c r="BI251" s="5">
        <f>SUM(AS251:AU251,BA251)/$BG$5</f>
        <v>0</v>
      </c>
      <c r="BJ251" s="5">
        <f>SUM(AV251:AX251,BB251)/$BG$5</f>
        <v>0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03"/>
      <c r="AI252" s="202" t="s">
        <v>135</v>
      </c>
      <c r="AJ252" s="201">
        <f t="shared" ref="AJ252:BB252" si="33">AJ251/3</f>
        <v>7</v>
      </c>
      <c r="AK252" s="64">
        <f t="shared" si="33"/>
        <v>0</v>
      </c>
      <c r="AL252" s="63">
        <f t="shared" si="33"/>
        <v>0</v>
      </c>
      <c r="AM252" s="65">
        <f t="shared" si="33"/>
        <v>9</v>
      </c>
      <c r="AN252" s="64">
        <f t="shared" si="33"/>
        <v>1</v>
      </c>
      <c r="AO252" s="63">
        <f t="shared" si="33"/>
        <v>0</v>
      </c>
      <c r="AP252" s="65">
        <f t="shared" si="33"/>
        <v>0</v>
      </c>
      <c r="AQ252" s="64">
        <f t="shared" si="33"/>
        <v>0</v>
      </c>
      <c r="AR252" s="63">
        <f t="shared" si="33"/>
        <v>0</v>
      </c>
      <c r="AS252" s="65">
        <f t="shared" si="33"/>
        <v>0</v>
      </c>
      <c r="AT252" s="64">
        <f t="shared" si="33"/>
        <v>0</v>
      </c>
      <c r="AU252" s="63">
        <f t="shared" si="33"/>
        <v>0</v>
      </c>
      <c r="AV252" s="65">
        <f t="shared" si="33"/>
        <v>0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</v>
      </c>
      <c r="BB252" s="60">
        <f t="shared" si="33"/>
        <v>0</v>
      </c>
      <c r="BC252" s="59" t="s">
        <v>134</v>
      </c>
    </row>
    <row r="253" spans="2:62" ht="20.45" customHeight="1" x14ac:dyDescent="0.2">
      <c r="B253" s="30"/>
      <c r="C253" s="338">
        <v>1</v>
      </c>
      <c r="D253" s="46"/>
      <c r="E253" s="198"/>
      <c r="F253" s="198"/>
      <c r="G253" s="197"/>
      <c r="H253" s="358" t="s">
        <v>183</v>
      </c>
      <c r="I253" s="390">
        <v>46</v>
      </c>
      <c r="J253" s="390">
        <v>16</v>
      </c>
      <c r="K253" s="390">
        <v>6</v>
      </c>
      <c r="L253" s="42" t="s">
        <v>131</v>
      </c>
      <c r="M253" s="43" t="s">
        <v>351</v>
      </c>
      <c r="N253" s="42" t="s">
        <v>129</v>
      </c>
      <c r="O253" s="43" t="s">
        <v>350</v>
      </c>
      <c r="P253" s="42" t="s">
        <v>128</v>
      </c>
      <c r="Q253" s="43" t="s">
        <v>132</v>
      </c>
      <c r="R253" s="42" t="s">
        <v>127</v>
      </c>
      <c r="S253" s="43"/>
      <c r="T253" s="42" t="s">
        <v>126</v>
      </c>
      <c r="U253" s="43"/>
      <c r="V253" s="42" t="s">
        <v>125</v>
      </c>
      <c r="W253" s="43"/>
      <c r="X253" s="42" t="s">
        <v>124</v>
      </c>
      <c r="Y253" s="43"/>
      <c r="Z253" s="42" t="s">
        <v>123</v>
      </c>
      <c r="AA253" s="43"/>
      <c r="AB253" s="196"/>
      <c r="AC253" s="43"/>
      <c r="AD253" s="196" t="s">
        <v>130</v>
      </c>
      <c r="AE253" s="58"/>
      <c r="AF253" s="421"/>
      <c r="AG253" s="421"/>
      <c r="AH253" s="38"/>
      <c r="AI253" s="9"/>
      <c r="AJ253" s="349">
        <f>SUMPRODUCT(LEN($M253:$AA256)-LEN(SUBSTITUTE($M253:$AA256,"A", "")))</f>
        <v>5</v>
      </c>
      <c r="AK253" s="352">
        <f>SUMPRODUCT(LEN($AD253:$AD256)-LEN(SUBSTITUTE($AD253:$AD256,"A", "")))</f>
        <v>0</v>
      </c>
      <c r="AL253" s="335">
        <f>SUMPRODUCT(LEN($AC253:$AC256)-LEN(SUBSTITUTE($AC253:$AC256,"A", "")))</f>
        <v>0</v>
      </c>
      <c r="AM253" s="349">
        <f>SUMPRODUCT(LEN($M253:$AA256)-LEN(SUBSTITUTE($M253:$AA256,"S", "")))</f>
        <v>17</v>
      </c>
      <c r="AN253" s="352">
        <f>SUMPRODUCT(LEN($AD253:$AD256)-LEN(SUBSTITUTE($AD253:$AD256,"S", "")))</f>
        <v>1</v>
      </c>
      <c r="AO253" s="335">
        <f>SUMPRODUCT(LEN($AC253:$AC256)-LEN(SUBSTITUTE($AC253:$AC256,"S", "")))</f>
        <v>0</v>
      </c>
      <c r="AP253" s="349">
        <f>SUMPRODUCT(LEN($M253:$AA256)-LEN(SUBSTITUTE($M253:$AA256,"F", "")))</f>
        <v>0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0</v>
      </c>
      <c r="AT253" s="352">
        <f>SUMPRODUCT(LEN($AD253:$AD256)-LEN(SUBSTITUTE($AD253:$AD256,"G", "")))</f>
        <v>0</v>
      </c>
      <c r="AU253" s="335">
        <f>SUMPRODUCT(LEN($AC253:$AC256)-LEN(SUBSTITUTE($AC253:$AC256,"G", "")))</f>
        <v>0</v>
      </c>
      <c r="AV253" s="349">
        <f>SUMPRODUCT(LEN($L253:$AA256)-LEN(SUBSTITUTE($L253:$AA256,"M", "")))</f>
        <v>0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0</v>
      </c>
      <c r="BB253" s="413">
        <f>SUMPRODUCT(LEN($AE253:$AE256)-LEN(SUBSTITUTE($AE253:$AE256,"M", "")))</f>
        <v>0</v>
      </c>
    </row>
    <row r="254" spans="2:62" ht="20.45" customHeight="1" thickBot="1" x14ac:dyDescent="0.25">
      <c r="B254" s="30"/>
      <c r="C254" s="339"/>
      <c r="D254" s="37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351</v>
      </c>
      <c r="N254" s="33" t="s">
        <v>121</v>
      </c>
      <c r="O254" s="55" t="s">
        <v>353</v>
      </c>
      <c r="P254" s="33" t="s">
        <v>120</v>
      </c>
      <c r="Q254" s="55" t="s">
        <v>130</v>
      </c>
      <c r="R254" s="33" t="s">
        <v>119</v>
      </c>
      <c r="S254" s="55"/>
      <c r="T254" s="33" t="s">
        <v>118</v>
      </c>
      <c r="U254" s="55"/>
      <c r="V254" s="33" t="s">
        <v>117</v>
      </c>
      <c r="W254" s="55"/>
      <c r="X254" s="33" t="s">
        <v>116</v>
      </c>
      <c r="Y254" s="55"/>
      <c r="Z254" s="33" t="s">
        <v>115</v>
      </c>
      <c r="AA254" s="55"/>
      <c r="AB254" s="193"/>
      <c r="AC254" s="55"/>
      <c r="AD254" s="193"/>
      <c r="AE254" s="57"/>
      <c r="AF254" s="422"/>
      <c r="AG254" s="422"/>
      <c r="AH254" s="21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0.45" customHeight="1" x14ac:dyDescent="0.2">
      <c r="B255" s="30"/>
      <c r="C255" s="340"/>
      <c r="D255" s="29"/>
      <c r="E255" s="192"/>
      <c r="F255" s="192"/>
      <c r="G255" s="191"/>
      <c r="H255" s="360">
        <v>175</v>
      </c>
      <c r="I255" s="392"/>
      <c r="J255" s="392"/>
      <c r="K255" s="392"/>
      <c r="L255" s="25" t="s">
        <v>114</v>
      </c>
      <c r="M255" s="114" t="s">
        <v>349</v>
      </c>
      <c r="N255" s="25" t="s">
        <v>112</v>
      </c>
      <c r="O255" s="114" t="s">
        <v>354</v>
      </c>
      <c r="P255" s="25" t="s">
        <v>111</v>
      </c>
      <c r="Q255" s="114"/>
      <c r="R255" s="25" t="s">
        <v>110</v>
      </c>
      <c r="S255" s="114"/>
      <c r="T255" s="25" t="s">
        <v>109</v>
      </c>
      <c r="U255" s="114"/>
      <c r="V255" s="25" t="s">
        <v>108</v>
      </c>
      <c r="W255" s="114"/>
      <c r="X255" s="25" t="s">
        <v>107</v>
      </c>
      <c r="Y255" s="114"/>
      <c r="Z255" s="25" t="s">
        <v>106</v>
      </c>
      <c r="AA255" s="114"/>
      <c r="AB255" s="190"/>
      <c r="AC255" s="114"/>
      <c r="AD255" s="190"/>
      <c r="AE255" s="57"/>
      <c r="AF255" s="422"/>
      <c r="AG255" s="422"/>
      <c r="AH255" s="21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1" customHeight="1" thickBot="1" x14ac:dyDescent="0.25">
      <c r="B256" s="30"/>
      <c r="C256" s="355"/>
      <c r="D256" s="54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349</v>
      </c>
      <c r="N256" s="50" t="s">
        <v>104</v>
      </c>
      <c r="O256" s="51" t="s">
        <v>354</v>
      </c>
      <c r="P256" s="50" t="s">
        <v>103</v>
      </c>
      <c r="Q256" s="51"/>
      <c r="R256" s="50" t="s">
        <v>102</v>
      </c>
      <c r="S256" s="51"/>
      <c r="T256" s="50">
        <v>20</v>
      </c>
      <c r="U256" s="51"/>
      <c r="V256" s="50" t="s">
        <v>101</v>
      </c>
      <c r="W256" s="51"/>
      <c r="X256" s="50" t="s">
        <v>100</v>
      </c>
      <c r="Y256" s="51"/>
      <c r="Z256" s="50" t="s">
        <v>99</v>
      </c>
      <c r="AA256" s="51"/>
      <c r="AB256" s="187"/>
      <c r="AC256" s="51"/>
      <c r="AD256" s="187"/>
      <c r="AE256" s="56"/>
      <c r="AF256" s="424"/>
      <c r="AG256" s="424"/>
      <c r="AH256" s="47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0.45" customHeight="1" x14ac:dyDescent="0.2">
      <c r="B257" s="30"/>
      <c r="C257" s="338">
        <v>2</v>
      </c>
      <c r="D257" s="46"/>
      <c r="E257" s="198"/>
      <c r="F257" s="198"/>
      <c r="G257" s="197"/>
      <c r="H257" s="358"/>
      <c r="I257" s="390">
        <v>31</v>
      </c>
      <c r="J257" s="390">
        <v>14</v>
      </c>
      <c r="K257" s="390">
        <v>7</v>
      </c>
      <c r="L257" s="42" t="s">
        <v>131</v>
      </c>
      <c r="M257" s="43" t="s">
        <v>179</v>
      </c>
      <c r="N257" s="42" t="s">
        <v>129</v>
      </c>
      <c r="O257" s="43" t="s">
        <v>351</v>
      </c>
      <c r="P257" s="42" t="s">
        <v>128</v>
      </c>
      <c r="Q257" s="43"/>
      <c r="R257" s="42" t="s">
        <v>127</v>
      </c>
      <c r="S257" s="43"/>
      <c r="T257" s="42" t="s">
        <v>126</v>
      </c>
      <c r="U257" s="43"/>
      <c r="V257" s="42" t="s">
        <v>125</v>
      </c>
      <c r="W257" s="43"/>
      <c r="X257" s="42" t="s">
        <v>124</v>
      </c>
      <c r="Y257" s="43"/>
      <c r="Z257" s="42" t="s">
        <v>123</v>
      </c>
      <c r="AA257" s="43"/>
      <c r="AB257" s="196"/>
      <c r="AC257" s="43"/>
      <c r="AD257" s="196" t="s">
        <v>130</v>
      </c>
      <c r="AE257" s="39"/>
      <c r="AF257" s="421"/>
      <c r="AG257" s="421"/>
      <c r="AH257" s="38"/>
      <c r="AI257" s="9"/>
      <c r="AJ257" s="349">
        <f>SUMPRODUCT(LEN($M257:$AA260)-LEN(SUBSTITUTE($M257:$AA260,"A", "")))</f>
        <v>8</v>
      </c>
      <c r="AK257" s="352">
        <f>SUMPRODUCT(LEN($AD257:$AD260)-LEN(SUBSTITUTE($AD257:$AD260,"A", "")))</f>
        <v>0</v>
      </c>
      <c r="AL257" s="335">
        <f>SUMPRODUCT(LEN($AC257:$AC260)-LEN(SUBSTITUTE($AC257:$AC260,"A", "")))</f>
        <v>0</v>
      </c>
      <c r="AM257" s="349">
        <f>SUMPRODUCT(LEN($M257:$AA260)-LEN(SUBSTITUTE($M257:$AA260,"S", "")))</f>
        <v>4</v>
      </c>
      <c r="AN257" s="352">
        <f>SUMPRODUCT(LEN($AD257:$AD260)-LEN(SUBSTITUTE($AD257:$AD260,"S", "")))</f>
        <v>1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0</v>
      </c>
      <c r="AT257" s="352">
        <f>SUMPRODUCT(LEN($AD257:$AD260)-LEN(SUBSTITUTE($AD257:$AD260,"G", "")))</f>
        <v>0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0.45" customHeight="1" thickBot="1" x14ac:dyDescent="0.25">
      <c r="B258" s="30"/>
      <c r="C258" s="339"/>
      <c r="D258" s="37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 t="s">
        <v>347</v>
      </c>
      <c r="N258" s="33" t="s">
        <v>121</v>
      </c>
      <c r="O258" s="55" t="s">
        <v>130</v>
      </c>
      <c r="P258" s="33" t="s">
        <v>120</v>
      </c>
      <c r="Q258" s="55"/>
      <c r="R258" s="33" t="s">
        <v>119</v>
      </c>
      <c r="S258" s="55"/>
      <c r="T258" s="33" t="s">
        <v>118</v>
      </c>
      <c r="U258" s="55"/>
      <c r="V258" s="33" t="s">
        <v>117</v>
      </c>
      <c r="W258" s="55"/>
      <c r="X258" s="33" t="s">
        <v>116</v>
      </c>
      <c r="Y258" s="55"/>
      <c r="Z258" s="33" t="s">
        <v>115</v>
      </c>
      <c r="AA258" s="55"/>
      <c r="AB258" s="193"/>
      <c r="AC258" s="55"/>
      <c r="AD258" s="193"/>
      <c r="AE258" s="22"/>
      <c r="AF258" s="422"/>
      <c r="AG258" s="422"/>
      <c r="AH258" s="21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0.45" customHeight="1" x14ac:dyDescent="0.2">
      <c r="B259" s="30"/>
      <c r="C259" s="340"/>
      <c r="D259" s="29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 t="s">
        <v>179</v>
      </c>
      <c r="N259" s="25" t="s">
        <v>112</v>
      </c>
      <c r="O259" s="114" t="s">
        <v>132</v>
      </c>
      <c r="P259" s="25" t="s">
        <v>111</v>
      </c>
      <c r="Q259" s="114"/>
      <c r="R259" s="25" t="s">
        <v>110</v>
      </c>
      <c r="S259" s="114"/>
      <c r="T259" s="25" t="s">
        <v>109</v>
      </c>
      <c r="U259" s="114"/>
      <c r="V259" s="25" t="s">
        <v>108</v>
      </c>
      <c r="W259" s="114"/>
      <c r="X259" s="25" t="s">
        <v>107</v>
      </c>
      <c r="Y259" s="114"/>
      <c r="Z259" s="25" t="s">
        <v>106</v>
      </c>
      <c r="AA259" s="114"/>
      <c r="AB259" s="190"/>
      <c r="AC259" s="114"/>
      <c r="AD259" s="190"/>
      <c r="AE259" s="22"/>
      <c r="AF259" s="422"/>
      <c r="AG259" s="422"/>
      <c r="AH259" s="21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1" customHeight="1" thickBot="1" x14ac:dyDescent="0.25">
      <c r="B260" s="30"/>
      <c r="C260" s="355"/>
      <c r="D260" s="54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 t="s">
        <v>351</v>
      </c>
      <c r="N260" s="50" t="s">
        <v>104</v>
      </c>
      <c r="O260" s="51"/>
      <c r="P260" s="50" t="s">
        <v>103</v>
      </c>
      <c r="Q260" s="51"/>
      <c r="R260" s="50" t="s">
        <v>102</v>
      </c>
      <c r="S260" s="51"/>
      <c r="T260" s="50">
        <v>20</v>
      </c>
      <c r="U260" s="51"/>
      <c r="V260" s="50" t="s">
        <v>101</v>
      </c>
      <c r="W260" s="51"/>
      <c r="X260" s="50" t="s">
        <v>100</v>
      </c>
      <c r="Y260" s="51"/>
      <c r="Z260" s="50" t="s">
        <v>99</v>
      </c>
      <c r="AA260" s="51"/>
      <c r="AB260" s="187"/>
      <c r="AC260" s="51"/>
      <c r="AD260" s="187"/>
      <c r="AE260" s="48"/>
      <c r="AF260" s="424"/>
      <c r="AG260" s="424"/>
      <c r="AH260" s="47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0.45" customHeight="1" x14ac:dyDescent="0.2">
      <c r="B261" s="30"/>
      <c r="C261" s="338">
        <v>3</v>
      </c>
      <c r="D261" s="46"/>
      <c r="E261" s="198"/>
      <c r="F261" s="198"/>
      <c r="G261" s="197"/>
      <c r="H261" s="358"/>
      <c r="I261" s="390">
        <v>40</v>
      </c>
      <c r="J261" s="390">
        <v>15</v>
      </c>
      <c r="K261" s="390">
        <v>7</v>
      </c>
      <c r="L261" s="42" t="s">
        <v>131</v>
      </c>
      <c r="M261" s="43" t="s">
        <v>351</v>
      </c>
      <c r="N261" s="42" t="s">
        <v>129</v>
      </c>
      <c r="O261" s="43" t="s">
        <v>351</v>
      </c>
      <c r="P261" s="42" t="s">
        <v>128</v>
      </c>
      <c r="Q261" s="43"/>
      <c r="R261" s="42" t="s">
        <v>127</v>
      </c>
      <c r="S261" s="43"/>
      <c r="T261" s="42" t="s">
        <v>126</v>
      </c>
      <c r="U261" s="43"/>
      <c r="V261" s="42" t="s">
        <v>125</v>
      </c>
      <c r="W261" s="43"/>
      <c r="X261" s="42" t="s">
        <v>124</v>
      </c>
      <c r="Y261" s="43"/>
      <c r="Z261" s="42" t="s">
        <v>123</v>
      </c>
      <c r="AA261" s="43"/>
      <c r="AB261" s="196"/>
      <c r="AC261" s="43"/>
      <c r="AD261" s="196" t="s">
        <v>130</v>
      </c>
      <c r="AE261" s="39"/>
      <c r="AF261" s="421"/>
      <c r="AG261" s="421"/>
      <c r="AH261" s="38"/>
      <c r="AI261" s="9"/>
      <c r="AJ261" s="349">
        <f>SUMPRODUCT(LEN($M261:$AA264)-LEN(SUBSTITUTE($M261:$AA264,"A", "")))</f>
        <v>8</v>
      </c>
      <c r="AK261" s="352">
        <f>SUMPRODUCT(LEN($AD261:$AD264)-LEN(SUBSTITUTE($AD261:$AD264,"A", "")))</f>
        <v>0</v>
      </c>
      <c r="AL261" s="335">
        <f>SUMPRODUCT(LEN($AC261:$AC264)-LEN(SUBSTITUTE($AC261:$AC264,"A", "")))</f>
        <v>0</v>
      </c>
      <c r="AM261" s="349">
        <f>SUMPRODUCT(LEN($M261:$AA264)-LEN(SUBSTITUTE($M261:$AA264,"S", "")))</f>
        <v>6</v>
      </c>
      <c r="AN261" s="352">
        <f>SUMPRODUCT(LEN($AD261:$AD264)-LEN(SUBSTITUTE($AD261:$AD264,"S", "")))</f>
        <v>1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0</v>
      </c>
      <c r="AT261" s="352">
        <f>SUMPRODUCT(LEN($AD261:$AD264)-LEN(SUBSTITUTE($AD261:$AD264,"G", "")))</f>
        <v>0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0.45" customHeight="1" thickBot="1" x14ac:dyDescent="0.25">
      <c r="B262" s="30"/>
      <c r="C262" s="339"/>
      <c r="D262" s="37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 t="s">
        <v>348</v>
      </c>
      <c r="N262" s="33" t="s">
        <v>121</v>
      </c>
      <c r="O262" s="55" t="s">
        <v>132</v>
      </c>
      <c r="P262" s="33" t="s">
        <v>120</v>
      </c>
      <c r="Q262" s="55"/>
      <c r="R262" s="33" t="s">
        <v>119</v>
      </c>
      <c r="S262" s="55"/>
      <c r="T262" s="33" t="s">
        <v>118</v>
      </c>
      <c r="U262" s="55"/>
      <c r="V262" s="33" t="s">
        <v>117</v>
      </c>
      <c r="W262" s="55"/>
      <c r="X262" s="33" t="s">
        <v>116</v>
      </c>
      <c r="Y262" s="55"/>
      <c r="Z262" s="33" t="s">
        <v>115</v>
      </c>
      <c r="AA262" s="55"/>
      <c r="AB262" s="193"/>
      <c r="AC262" s="55"/>
      <c r="AD262" s="193"/>
      <c r="AE262" s="22"/>
      <c r="AF262" s="422"/>
      <c r="AG262" s="422"/>
      <c r="AH262" s="21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0.45" customHeight="1" x14ac:dyDescent="0.2">
      <c r="B263" s="30"/>
      <c r="C263" s="340"/>
      <c r="D263" s="29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 t="s">
        <v>347</v>
      </c>
      <c r="N263" s="25" t="s">
        <v>112</v>
      </c>
      <c r="O263" s="114" t="s">
        <v>132</v>
      </c>
      <c r="P263" s="25" t="s">
        <v>111</v>
      </c>
      <c r="Q263" s="114"/>
      <c r="R263" s="25" t="s">
        <v>110</v>
      </c>
      <c r="S263" s="114"/>
      <c r="T263" s="25" t="s">
        <v>109</v>
      </c>
      <c r="U263" s="114"/>
      <c r="V263" s="25" t="s">
        <v>108</v>
      </c>
      <c r="W263" s="114"/>
      <c r="X263" s="25" t="s">
        <v>107</v>
      </c>
      <c r="Y263" s="114"/>
      <c r="Z263" s="25" t="s">
        <v>106</v>
      </c>
      <c r="AA263" s="114"/>
      <c r="AB263" s="190"/>
      <c r="AC263" s="114"/>
      <c r="AD263" s="190"/>
      <c r="AE263" s="22"/>
      <c r="AF263" s="422"/>
      <c r="AG263" s="422"/>
      <c r="AH263" s="21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1" customHeight="1" thickBot="1" x14ac:dyDescent="0.25">
      <c r="B264" s="20"/>
      <c r="C264" s="341"/>
      <c r="D264" s="19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 t="s">
        <v>351</v>
      </c>
      <c r="N264" s="15" t="s">
        <v>104</v>
      </c>
      <c r="O264" s="16" t="s">
        <v>130</v>
      </c>
      <c r="P264" s="15" t="s">
        <v>103</v>
      </c>
      <c r="Q264" s="16"/>
      <c r="R264" s="15" t="s">
        <v>102</v>
      </c>
      <c r="S264" s="16"/>
      <c r="T264" s="15">
        <v>20</v>
      </c>
      <c r="U264" s="16"/>
      <c r="V264" s="15" t="s">
        <v>101</v>
      </c>
      <c r="W264" s="16"/>
      <c r="X264" s="15" t="s">
        <v>100</v>
      </c>
      <c r="Y264" s="16"/>
      <c r="Z264" s="15" t="s">
        <v>99</v>
      </c>
      <c r="AA264" s="16"/>
      <c r="AB264" s="187"/>
      <c r="AC264" s="16"/>
      <c r="AD264" s="186"/>
      <c r="AE264" s="11"/>
      <c r="AF264" s="423"/>
      <c r="AG264" s="423"/>
      <c r="AH264" s="10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107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>
        <v>175</v>
      </c>
      <c r="E266" s="425">
        <v>3046.06</v>
      </c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03"/>
      <c r="AI266" s="86" t="s">
        <v>137</v>
      </c>
      <c r="AJ266" s="85">
        <f t="shared" ref="AJ266:BB266" si="34">SUM(AJ268:AJ279)</f>
        <v>14</v>
      </c>
      <c r="AK266" s="84">
        <f t="shared" si="34"/>
        <v>2</v>
      </c>
      <c r="AL266" s="83">
        <f t="shared" si="34"/>
        <v>0</v>
      </c>
      <c r="AM266" s="85">
        <f t="shared" si="34"/>
        <v>18</v>
      </c>
      <c r="AN266" s="84">
        <f t="shared" si="34"/>
        <v>3</v>
      </c>
      <c r="AO266" s="83">
        <f t="shared" si="34"/>
        <v>0</v>
      </c>
      <c r="AP266" s="85">
        <f t="shared" si="34"/>
        <v>0</v>
      </c>
      <c r="AQ266" s="84">
        <f t="shared" si="34"/>
        <v>0</v>
      </c>
      <c r="AR266" s="83">
        <f t="shared" si="34"/>
        <v>0</v>
      </c>
      <c r="AS266" s="85">
        <f t="shared" si="34"/>
        <v>0</v>
      </c>
      <c r="AT266" s="84">
        <f t="shared" si="34"/>
        <v>0</v>
      </c>
      <c r="AU266" s="83">
        <f t="shared" si="34"/>
        <v>0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0</v>
      </c>
      <c r="AZ266" s="81">
        <f t="shared" si="34"/>
        <v>0</v>
      </c>
      <c r="BA266" s="81">
        <f t="shared" si="34"/>
        <v>0</v>
      </c>
      <c r="BB266" s="80">
        <f t="shared" si="34"/>
        <v>0</v>
      </c>
      <c r="BC266" s="79" t="s">
        <v>136</v>
      </c>
      <c r="BF266" s="5">
        <f>SUM(AJ266:AL266)/$BG$5</f>
        <v>5.333333333333333</v>
      </c>
      <c r="BG266" s="5">
        <f>SUM(AM266:AO266,AY266)/$BG$5</f>
        <v>7</v>
      </c>
      <c r="BH266" s="5">
        <f>SUM(AP266:AR266,AZ266)/$BG$5</f>
        <v>0</v>
      </c>
      <c r="BI266" s="5">
        <f>SUM(AS266:AU266,BA266)/$BG$5</f>
        <v>0</v>
      </c>
      <c r="BJ266" s="5">
        <f>SUM(AV266:AX266,BB266)/$BG$5</f>
        <v>0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03"/>
      <c r="AI267" s="202" t="s">
        <v>135</v>
      </c>
      <c r="AJ267" s="201">
        <f t="shared" ref="AJ267:BB267" si="35">AJ266/3</f>
        <v>4.666666666666667</v>
      </c>
      <c r="AK267" s="64">
        <f t="shared" si="35"/>
        <v>0.66666666666666663</v>
      </c>
      <c r="AL267" s="63">
        <f t="shared" si="35"/>
        <v>0</v>
      </c>
      <c r="AM267" s="65">
        <f t="shared" si="35"/>
        <v>6</v>
      </c>
      <c r="AN267" s="64">
        <f t="shared" si="35"/>
        <v>1</v>
      </c>
      <c r="AO267" s="63">
        <f t="shared" si="35"/>
        <v>0</v>
      </c>
      <c r="AP267" s="65">
        <f t="shared" si="35"/>
        <v>0</v>
      </c>
      <c r="AQ267" s="64">
        <f t="shared" si="35"/>
        <v>0</v>
      </c>
      <c r="AR267" s="63">
        <f t="shared" si="35"/>
        <v>0</v>
      </c>
      <c r="AS267" s="65">
        <f t="shared" si="35"/>
        <v>0</v>
      </c>
      <c r="AT267" s="64">
        <f t="shared" si="35"/>
        <v>0</v>
      </c>
      <c r="AU267" s="63">
        <f t="shared" si="35"/>
        <v>0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0</v>
      </c>
      <c r="AZ267" s="61">
        <f t="shared" si="35"/>
        <v>0</v>
      </c>
      <c r="BA267" s="61">
        <f t="shared" si="35"/>
        <v>0</v>
      </c>
      <c r="BB267" s="60">
        <f t="shared" si="35"/>
        <v>0</v>
      </c>
      <c r="BC267" s="59" t="s">
        <v>134</v>
      </c>
    </row>
    <row r="268" spans="2:62" ht="20.45" customHeight="1" x14ac:dyDescent="0.2">
      <c r="B268" s="30"/>
      <c r="C268" s="338">
        <v>1</v>
      </c>
      <c r="D268" s="46"/>
      <c r="E268" s="198"/>
      <c r="F268" s="198"/>
      <c r="G268" s="197"/>
      <c r="H268" s="358" t="s">
        <v>183</v>
      </c>
      <c r="I268" s="390">
        <v>47</v>
      </c>
      <c r="J268" s="390">
        <v>14</v>
      </c>
      <c r="K268" s="390">
        <v>6</v>
      </c>
      <c r="L268" s="42" t="s">
        <v>131</v>
      </c>
      <c r="M268" s="43" t="s">
        <v>351</v>
      </c>
      <c r="N268" s="42" t="s">
        <v>129</v>
      </c>
      <c r="O268" s="43" t="s">
        <v>347</v>
      </c>
      <c r="P268" s="42" t="s">
        <v>128</v>
      </c>
      <c r="Q268" s="43"/>
      <c r="R268" s="42" t="s">
        <v>127</v>
      </c>
      <c r="S268" s="43"/>
      <c r="T268" s="42" t="s">
        <v>126</v>
      </c>
      <c r="U268" s="43"/>
      <c r="V268" s="42" t="s">
        <v>125</v>
      </c>
      <c r="W268" s="43"/>
      <c r="X268" s="42" t="s">
        <v>124</v>
      </c>
      <c r="Y268" s="43"/>
      <c r="Z268" s="42" t="s">
        <v>123</v>
      </c>
      <c r="AA268" s="43"/>
      <c r="AB268" s="196"/>
      <c r="AC268" s="43"/>
      <c r="AD268" s="196" t="s">
        <v>350</v>
      </c>
      <c r="AE268" s="58"/>
      <c r="AF268" s="421"/>
      <c r="AG268" s="421"/>
      <c r="AH268" s="38"/>
      <c r="AI268" s="9"/>
      <c r="AJ268" s="349">
        <f>SUMPRODUCT(LEN($M268:$AA271)-LEN(SUBSTITUTE($M268:$AA271,"A", "")))</f>
        <v>8</v>
      </c>
      <c r="AK268" s="352">
        <f>SUMPRODUCT(LEN($AD268:$AD271)-LEN(SUBSTITUTE($AD268:$AD271,"A", "")))</f>
        <v>2</v>
      </c>
      <c r="AL268" s="335">
        <f>SUMPRODUCT(LEN($AC268:$AC271)-LEN(SUBSTITUTE($AC268:$AC271,"A", "")))</f>
        <v>0</v>
      </c>
      <c r="AM268" s="349">
        <f>SUMPRODUCT(LEN($M268:$AA271)-LEN(SUBSTITUTE($M268:$AA271,"S", "")))</f>
        <v>9</v>
      </c>
      <c r="AN268" s="352">
        <f>SUMPRODUCT(LEN($AD268:$AD271)-LEN(SUBSTITUTE($AD268:$AD271,"S", "")))</f>
        <v>3</v>
      </c>
      <c r="AO268" s="335">
        <f>SUMPRODUCT(LEN($AC268:$AC271)-LEN(SUBSTITUTE($AC268:$AC271,"S", "")))</f>
        <v>0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0</v>
      </c>
      <c r="AT268" s="352">
        <f>SUMPRODUCT(LEN($AD268:$AD271)-LEN(SUBSTITUTE($AD268:$AD271,"G", "")))</f>
        <v>0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0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0</v>
      </c>
      <c r="BB268" s="413">
        <f>SUMPRODUCT(LEN($AE268:$AE271)-LEN(SUBSTITUTE($AE268:$AE271,"M", "")))</f>
        <v>0</v>
      </c>
    </row>
    <row r="269" spans="2:62" ht="20.45" customHeight="1" thickBot="1" x14ac:dyDescent="0.25">
      <c r="B269" s="30"/>
      <c r="C269" s="339"/>
      <c r="D269" s="37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346</v>
      </c>
      <c r="N269" s="33" t="s">
        <v>121</v>
      </c>
      <c r="O269" s="55" t="s">
        <v>347</v>
      </c>
      <c r="P269" s="33" t="s">
        <v>120</v>
      </c>
      <c r="Q269" s="55"/>
      <c r="R269" s="33" t="s">
        <v>119</v>
      </c>
      <c r="S269" s="55"/>
      <c r="T269" s="33" t="s">
        <v>118</v>
      </c>
      <c r="U269" s="55"/>
      <c r="V269" s="33" t="s">
        <v>117</v>
      </c>
      <c r="W269" s="55"/>
      <c r="X269" s="33" t="s">
        <v>116</v>
      </c>
      <c r="Y269" s="55"/>
      <c r="Z269" s="33" t="s">
        <v>115</v>
      </c>
      <c r="AA269" s="55"/>
      <c r="AB269" s="193"/>
      <c r="AC269" s="55"/>
      <c r="AD269" s="193" t="s">
        <v>347</v>
      </c>
      <c r="AE269" s="57"/>
      <c r="AF269" s="422"/>
      <c r="AG269" s="422"/>
      <c r="AH269" s="21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0.45" customHeight="1" x14ac:dyDescent="0.2">
      <c r="B270" s="30"/>
      <c r="C270" s="340"/>
      <c r="D270" s="29"/>
      <c r="E270" s="192"/>
      <c r="F270" s="192"/>
      <c r="G270" s="191"/>
      <c r="H270" s="360">
        <v>175</v>
      </c>
      <c r="I270" s="392"/>
      <c r="J270" s="392"/>
      <c r="K270" s="392"/>
      <c r="L270" s="25" t="s">
        <v>114</v>
      </c>
      <c r="M270" s="114" t="s">
        <v>350</v>
      </c>
      <c r="N270" s="25" t="s">
        <v>112</v>
      </c>
      <c r="O270" s="114" t="s">
        <v>132</v>
      </c>
      <c r="P270" s="25" t="s">
        <v>111</v>
      </c>
      <c r="Q270" s="114"/>
      <c r="R270" s="25" t="s">
        <v>110</v>
      </c>
      <c r="S270" s="114"/>
      <c r="T270" s="25" t="s">
        <v>109</v>
      </c>
      <c r="U270" s="114"/>
      <c r="V270" s="25" t="s">
        <v>108</v>
      </c>
      <c r="W270" s="114"/>
      <c r="X270" s="25" t="s">
        <v>107</v>
      </c>
      <c r="Y270" s="114"/>
      <c r="Z270" s="25" t="s">
        <v>106</v>
      </c>
      <c r="AA270" s="114"/>
      <c r="AB270" s="190"/>
      <c r="AC270" s="114"/>
      <c r="AD270" s="190"/>
      <c r="AE270" s="57"/>
      <c r="AF270" s="422"/>
      <c r="AG270" s="422"/>
      <c r="AH270" s="21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1" customHeight="1" thickBot="1" x14ac:dyDescent="0.25">
      <c r="B271" s="30"/>
      <c r="C271" s="355"/>
      <c r="D271" s="54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348</v>
      </c>
      <c r="N271" s="50" t="s">
        <v>104</v>
      </c>
      <c r="O271" s="51" t="s">
        <v>130</v>
      </c>
      <c r="P271" s="50" t="s">
        <v>103</v>
      </c>
      <c r="Q271" s="51"/>
      <c r="R271" s="50" t="s">
        <v>102</v>
      </c>
      <c r="S271" s="51"/>
      <c r="T271" s="50">
        <v>20</v>
      </c>
      <c r="U271" s="51"/>
      <c r="V271" s="50" t="s">
        <v>101</v>
      </c>
      <c r="W271" s="51"/>
      <c r="X271" s="50" t="s">
        <v>100</v>
      </c>
      <c r="Y271" s="51"/>
      <c r="Z271" s="50" t="s">
        <v>99</v>
      </c>
      <c r="AA271" s="51"/>
      <c r="AB271" s="187"/>
      <c r="AC271" s="51"/>
      <c r="AD271" s="187"/>
      <c r="AE271" s="56"/>
      <c r="AF271" s="424"/>
      <c r="AG271" s="424"/>
      <c r="AH271" s="47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0.45" customHeight="1" x14ac:dyDescent="0.2">
      <c r="B272" s="30"/>
      <c r="C272" s="338">
        <v>2</v>
      </c>
      <c r="D272" s="46"/>
      <c r="E272" s="198"/>
      <c r="F272" s="198"/>
      <c r="G272" s="197"/>
      <c r="H272" s="358"/>
      <c r="I272" s="390">
        <v>42</v>
      </c>
      <c r="J272" s="390">
        <v>13</v>
      </c>
      <c r="K272" s="390">
        <v>7</v>
      </c>
      <c r="L272" s="42" t="s">
        <v>131</v>
      </c>
      <c r="M272" s="43" t="s">
        <v>132</v>
      </c>
      <c r="N272" s="42" t="s">
        <v>129</v>
      </c>
      <c r="O272" s="43" t="s">
        <v>130</v>
      </c>
      <c r="P272" s="42" t="s">
        <v>128</v>
      </c>
      <c r="Q272" s="43"/>
      <c r="R272" s="42" t="s">
        <v>127</v>
      </c>
      <c r="S272" s="43"/>
      <c r="T272" s="42" t="s">
        <v>126</v>
      </c>
      <c r="U272" s="43"/>
      <c r="V272" s="42" t="s">
        <v>125</v>
      </c>
      <c r="W272" s="43"/>
      <c r="X272" s="42" t="s">
        <v>124</v>
      </c>
      <c r="Y272" s="43"/>
      <c r="Z272" s="42" t="s">
        <v>123</v>
      </c>
      <c r="AA272" s="43"/>
      <c r="AB272" s="196"/>
      <c r="AC272" s="43"/>
      <c r="AD272" s="196"/>
      <c r="AE272" s="39"/>
      <c r="AF272" s="421"/>
      <c r="AG272" s="421"/>
      <c r="AH272" s="38"/>
      <c r="AI272" s="9"/>
      <c r="AJ272" s="349">
        <f>SUMPRODUCT(LEN($M272:$AA275)-LEN(SUBSTITUTE($M272:$AA275,"A", "")))</f>
        <v>3</v>
      </c>
      <c r="AK272" s="352">
        <f>SUMPRODUCT(LEN($AD272:$AD275)-LEN(SUBSTITUTE($AD272:$AD275,"A", "")))</f>
        <v>0</v>
      </c>
      <c r="AL272" s="335">
        <f>SUMPRODUCT(LEN($AC272:$AC275)-LEN(SUBSTITUTE($AC272:$AC275,"A", "")))</f>
        <v>0</v>
      </c>
      <c r="AM272" s="349">
        <f>SUMPRODUCT(LEN($M272:$AA275)-LEN(SUBSTITUTE($M272:$AA275,"S", "")))</f>
        <v>4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0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0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0.45" customHeight="1" thickBot="1" x14ac:dyDescent="0.25">
      <c r="B273" s="30"/>
      <c r="C273" s="339"/>
      <c r="D273" s="37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 t="s">
        <v>351</v>
      </c>
      <c r="N273" s="33" t="s">
        <v>121</v>
      </c>
      <c r="O273" s="55" t="s">
        <v>130</v>
      </c>
      <c r="P273" s="33" t="s">
        <v>120</v>
      </c>
      <c r="Q273" s="55"/>
      <c r="R273" s="33" t="s">
        <v>119</v>
      </c>
      <c r="S273" s="55"/>
      <c r="T273" s="33" t="s">
        <v>118</v>
      </c>
      <c r="U273" s="55"/>
      <c r="V273" s="33" t="s">
        <v>117</v>
      </c>
      <c r="W273" s="55"/>
      <c r="X273" s="33" t="s">
        <v>116</v>
      </c>
      <c r="Y273" s="55"/>
      <c r="Z273" s="33" t="s">
        <v>115</v>
      </c>
      <c r="AA273" s="55"/>
      <c r="AB273" s="193"/>
      <c r="AC273" s="55"/>
      <c r="AD273" s="193"/>
      <c r="AE273" s="22"/>
      <c r="AF273" s="422"/>
      <c r="AG273" s="422"/>
      <c r="AH273" s="21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0.45" customHeight="1" x14ac:dyDescent="0.2">
      <c r="B274" s="30"/>
      <c r="C274" s="340"/>
      <c r="D274" s="29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 t="s">
        <v>130</v>
      </c>
      <c r="N274" s="25" t="s">
        <v>112</v>
      </c>
      <c r="O274" s="114"/>
      <c r="P274" s="25" t="s">
        <v>111</v>
      </c>
      <c r="Q274" s="114"/>
      <c r="R274" s="25" t="s">
        <v>110</v>
      </c>
      <c r="S274" s="114"/>
      <c r="T274" s="25" t="s">
        <v>109</v>
      </c>
      <c r="U274" s="114"/>
      <c r="V274" s="25" t="s">
        <v>108</v>
      </c>
      <c r="W274" s="114"/>
      <c r="X274" s="25" t="s">
        <v>107</v>
      </c>
      <c r="Y274" s="114"/>
      <c r="Z274" s="25" t="s">
        <v>106</v>
      </c>
      <c r="AA274" s="114"/>
      <c r="AB274" s="190"/>
      <c r="AC274" s="114"/>
      <c r="AD274" s="190"/>
      <c r="AE274" s="22"/>
      <c r="AF274" s="422"/>
      <c r="AG274" s="422"/>
      <c r="AH274" s="21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1" customHeight="1" thickBot="1" x14ac:dyDescent="0.25">
      <c r="B275" s="30"/>
      <c r="C275" s="355"/>
      <c r="D275" s="54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 t="s">
        <v>132</v>
      </c>
      <c r="N275" s="50" t="s">
        <v>104</v>
      </c>
      <c r="O275" s="51"/>
      <c r="P275" s="50" t="s">
        <v>103</v>
      </c>
      <c r="Q275" s="51"/>
      <c r="R275" s="50" t="s">
        <v>102</v>
      </c>
      <c r="S275" s="51"/>
      <c r="T275" s="50">
        <v>20</v>
      </c>
      <c r="U275" s="51"/>
      <c r="V275" s="50" t="s">
        <v>101</v>
      </c>
      <c r="W275" s="51"/>
      <c r="X275" s="50" t="s">
        <v>100</v>
      </c>
      <c r="Y275" s="51"/>
      <c r="Z275" s="50" t="s">
        <v>99</v>
      </c>
      <c r="AA275" s="51"/>
      <c r="AB275" s="187"/>
      <c r="AC275" s="51"/>
      <c r="AD275" s="187"/>
      <c r="AE275" s="48"/>
      <c r="AF275" s="424"/>
      <c r="AG275" s="424"/>
      <c r="AH275" s="47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0.45" customHeight="1" x14ac:dyDescent="0.2">
      <c r="B276" s="30"/>
      <c r="C276" s="338">
        <v>3</v>
      </c>
      <c r="D276" s="46"/>
      <c r="E276" s="198"/>
      <c r="F276" s="198"/>
      <c r="G276" s="197"/>
      <c r="H276" s="358"/>
      <c r="I276" s="390">
        <v>38</v>
      </c>
      <c r="J276" s="390">
        <v>14</v>
      </c>
      <c r="K276" s="390">
        <v>7</v>
      </c>
      <c r="L276" s="42" t="s">
        <v>131</v>
      </c>
      <c r="M276" s="43" t="s">
        <v>130</v>
      </c>
      <c r="N276" s="42" t="s">
        <v>129</v>
      </c>
      <c r="O276" s="43" t="s">
        <v>132</v>
      </c>
      <c r="P276" s="42" t="s">
        <v>128</v>
      </c>
      <c r="Q276" s="43"/>
      <c r="R276" s="42" t="s">
        <v>127</v>
      </c>
      <c r="S276" s="43"/>
      <c r="T276" s="42" t="s">
        <v>126</v>
      </c>
      <c r="U276" s="43"/>
      <c r="V276" s="42" t="s">
        <v>125</v>
      </c>
      <c r="W276" s="43"/>
      <c r="X276" s="42" t="s">
        <v>124</v>
      </c>
      <c r="Y276" s="43"/>
      <c r="Z276" s="42" t="s">
        <v>123</v>
      </c>
      <c r="AA276" s="43"/>
      <c r="AB276" s="196"/>
      <c r="AC276" s="43"/>
      <c r="AD276" s="196"/>
      <c r="AE276" s="39"/>
      <c r="AF276" s="421"/>
      <c r="AG276" s="421"/>
      <c r="AH276" s="38"/>
      <c r="AI276" s="9"/>
      <c r="AJ276" s="349">
        <f>SUMPRODUCT(LEN($M276:$AA279)-LEN(SUBSTITUTE($M276:$AA279,"A", "")))</f>
        <v>3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5</v>
      </c>
      <c r="AN276" s="352">
        <f>SUMPRODUCT(LEN($AD276:$AD279)-LEN(SUBSTITUTE($AD276:$AD279,"S", "")))</f>
        <v>0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0</v>
      </c>
      <c r="AT276" s="352">
        <f>SUMPRODUCT(LEN($AD276:$AD279)-LEN(SUBSTITUTE($AD276:$AD279,"G", "")))</f>
        <v>0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0.45" customHeight="1" thickBot="1" x14ac:dyDescent="0.25">
      <c r="B277" s="30"/>
      <c r="C277" s="339"/>
      <c r="D277" s="37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 t="s">
        <v>358</v>
      </c>
      <c r="N277" s="33" t="s">
        <v>121</v>
      </c>
      <c r="O277" s="55" t="s">
        <v>130</v>
      </c>
      <c r="P277" s="33" t="s">
        <v>120</v>
      </c>
      <c r="Q277" s="55"/>
      <c r="R277" s="33" t="s">
        <v>119</v>
      </c>
      <c r="S277" s="55"/>
      <c r="T277" s="33" t="s">
        <v>118</v>
      </c>
      <c r="U277" s="55"/>
      <c r="V277" s="33" t="s">
        <v>117</v>
      </c>
      <c r="W277" s="55"/>
      <c r="X277" s="33" t="s">
        <v>116</v>
      </c>
      <c r="Y277" s="55"/>
      <c r="Z277" s="33" t="s">
        <v>115</v>
      </c>
      <c r="AA277" s="55"/>
      <c r="AB277" s="193"/>
      <c r="AC277" s="55"/>
      <c r="AD277" s="193"/>
      <c r="AE277" s="22"/>
      <c r="AF277" s="422"/>
      <c r="AG277" s="422"/>
      <c r="AH277" s="21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0.45" customHeight="1" x14ac:dyDescent="0.2">
      <c r="B278" s="30"/>
      <c r="C278" s="340"/>
      <c r="D278" s="29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 t="s">
        <v>347</v>
      </c>
      <c r="N278" s="25" t="s">
        <v>112</v>
      </c>
      <c r="O278" s="114" t="s">
        <v>130</v>
      </c>
      <c r="P278" s="25" t="s">
        <v>111</v>
      </c>
      <c r="Q278" s="114"/>
      <c r="R278" s="25" t="s">
        <v>110</v>
      </c>
      <c r="S278" s="114"/>
      <c r="T278" s="25" t="s">
        <v>109</v>
      </c>
      <c r="U278" s="114"/>
      <c r="V278" s="25" t="s">
        <v>108</v>
      </c>
      <c r="W278" s="114"/>
      <c r="X278" s="25" t="s">
        <v>107</v>
      </c>
      <c r="Y278" s="114"/>
      <c r="Z278" s="25" t="s">
        <v>106</v>
      </c>
      <c r="AA278" s="114"/>
      <c r="AB278" s="190"/>
      <c r="AC278" s="114"/>
      <c r="AD278" s="190"/>
      <c r="AE278" s="22"/>
      <c r="AF278" s="422"/>
      <c r="AG278" s="422"/>
      <c r="AH278" s="21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1" customHeight="1" thickBot="1" x14ac:dyDescent="0.25">
      <c r="B279" s="20"/>
      <c r="C279" s="341"/>
      <c r="D279" s="19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 t="s">
        <v>351</v>
      </c>
      <c r="N279" s="15" t="s">
        <v>104</v>
      </c>
      <c r="O279" s="16"/>
      <c r="P279" s="15" t="s">
        <v>103</v>
      </c>
      <c r="Q279" s="16"/>
      <c r="R279" s="15" t="s">
        <v>102</v>
      </c>
      <c r="S279" s="16"/>
      <c r="T279" s="15">
        <v>20</v>
      </c>
      <c r="U279" s="16"/>
      <c r="V279" s="15" t="s">
        <v>101</v>
      </c>
      <c r="W279" s="16"/>
      <c r="X279" s="15" t="s">
        <v>100</v>
      </c>
      <c r="Y279" s="16"/>
      <c r="Z279" s="15" t="s">
        <v>99</v>
      </c>
      <c r="AA279" s="16"/>
      <c r="AB279" s="187"/>
      <c r="AC279" s="16"/>
      <c r="AD279" s="186"/>
      <c r="AE279" s="11"/>
      <c r="AF279" s="423"/>
      <c r="AG279" s="423"/>
      <c r="AH279" s="10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107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174</v>
      </c>
      <c r="E281" s="425">
        <v>2996.13</v>
      </c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03"/>
      <c r="AI281" s="86" t="s">
        <v>137</v>
      </c>
      <c r="AJ281" s="85">
        <f t="shared" ref="AJ281:BB281" si="36">SUM(AJ283:AJ294)</f>
        <v>16</v>
      </c>
      <c r="AK281" s="84">
        <f t="shared" si="36"/>
        <v>0</v>
      </c>
      <c r="AL281" s="83">
        <f t="shared" si="36"/>
        <v>0</v>
      </c>
      <c r="AM281" s="85">
        <f t="shared" si="36"/>
        <v>30</v>
      </c>
      <c r="AN281" s="84">
        <f t="shared" si="36"/>
        <v>1</v>
      </c>
      <c r="AO281" s="83">
        <f t="shared" si="36"/>
        <v>0</v>
      </c>
      <c r="AP281" s="85">
        <f t="shared" si="36"/>
        <v>0</v>
      </c>
      <c r="AQ281" s="84">
        <f t="shared" si="36"/>
        <v>0</v>
      </c>
      <c r="AR281" s="83">
        <f t="shared" si="36"/>
        <v>0</v>
      </c>
      <c r="AS281" s="85">
        <f t="shared" si="36"/>
        <v>0</v>
      </c>
      <c r="AT281" s="84">
        <f t="shared" si="36"/>
        <v>0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0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5.333333333333333</v>
      </c>
      <c r="BG281" s="5">
        <f>SUM(AM281:AO281,AY281)/$BG$5</f>
        <v>10.333333333333334</v>
      </c>
      <c r="BH281" s="5">
        <f>SUM(AP281:AR281,AZ281)/$BG$5</f>
        <v>0</v>
      </c>
      <c r="BI281" s="5">
        <f>SUM(AS281:AU281,BA281)/$BG$5</f>
        <v>0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03"/>
      <c r="AI282" s="202" t="s">
        <v>135</v>
      </c>
      <c r="AJ282" s="201">
        <f t="shared" ref="AJ282:BB282" si="37">AJ281/3</f>
        <v>5.333333333333333</v>
      </c>
      <c r="AK282" s="64">
        <f t="shared" si="37"/>
        <v>0</v>
      </c>
      <c r="AL282" s="63">
        <f t="shared" si="37"/>
        <v>0</v>
      </c>
      <c r="AM282" s="65">
        <f t="shared" si="37"/>
        <v>10</v>
      </c>
      <c r="AN282" s="64">
        <f t="shared" si="37"/>
        <v>0.33333333333333331</v>
      </c>
      <c r="AO282" s="63">
        <f t="shared" si="37"/>
        <v>0</v>
      </c>
      <c r="AP282" s="65">
        <f t="shared" si="37"/>
        <v>0</v>
      </c>
      <c r="AQ282" s="64">
        <f t="shared" si="37"/>
        <v>0</v>
      </c>
      <c r="AR282" s="63">
        <f t="shared" si="37"/>
        <v>0</v>
      </c>
      <c r="AS282" s="65">
        <f t="shared" si="37"/>
        <v>0</v>
      </c>
      <c r="AT282" s="64">
        <f t="shared" si="37"/>
        <v>0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0.45" customHeight="1" x14ac:dyDescent="0.2">
      <c r="B283" s="30"/>
      <c r="C283" s="338">
        <v>1</v>
      </c>
      <c r="D283" s="46"/>
      <c r="E283" s="198"/>
      <c r="F283" s="198"/>
      <c r="G283" s="197"/>
      <c r="H283" s="358" t="s">
        <v>183</v>
      </c>
      <c r="I283" s="390">
        <v>28</v>
      </c>
      <c r="J283" s="390">
        <v>14</v>
      </c>
      <c r="K283" s="390">
        <v>8</v>
      </c>
      <c r="L283" s="42" t="s">
        <v>131</v>
      </c>
      <c r="M283" s="43" t="s">
        <v>354</v>
      </c>
      <c r="N283" s="42" t="s">
        <v>129</v>
      </c>
      <c r="O283" s="43" t="s">
        <v>130</v>
      </c>
      <c r="P283" s="42" t="s">
        <v>128</v>
      </c>
      <c r="Q283" s="43"/>
      <c r="R283" s="42" t="s">
        <v>127</v>
      </c>
      <c r="S283" s="43"/>
      <c r="T283" s="42" t="s">
        <v>126</v>
      </c>
      <c r="U283" s="43"/>
      <c r="V283" s="42" t="s">
        <v>125</v>
      </c>
      <c r="W283" s="43"/>
      <c r="X283" s="42" t="s">
        <v>124</v>
      </c>
      <c r="Y283" s="43"/>
      <c r="Z283" s="42" t="s">
        <v>123</v>
      </c>
      <c r="AA283" s="43"/>
      <c r="AB283" s="196"/>
      <c r="AC283" s="43"/>
      <c r="AD283" s="196"/>
      <c r="AE283" s="58"/>
      <c r="AF283" s="421"/>
      <c r="AG283" s="421"/>
      <c r="AH283" s="38"/>
      <c r="AI283" s="9"/>
      <c r="AJ283" s="349">
        <f>SUMPRODUCT(LEN($M283:$AA286)-LEN(SUBSTITUTE($M283:$AA286,"A", "")))</f>
        <v>1</v>
      </c>
      <c r="AK283" s="352">
        <f>SUMPRODUCT(LEN($AD283:$AD286)-LEN(SUBSTITUTE($AD283:$AD286,"A", "")))</f>
        <v>0</v>
      </c>
      <c r="AL283" s="335">
        <f>SUMPRODUCT(LEN($AC283:$AC286)-LEN(SUBSTITUTE($AC283:$AC286,"A", "")))</f>
        <v>0</v>
      </c>
      <c r="AM283" s="349">
        <f>SUMPRODUCT(LEN($M283:$AA286)-LEN(SUBSTITUTE($M283:$AA286,"S", "")))</f>
        <v>8</v>
      </c>
      <c r="AN283" s="352">
        <f>SUMPRODUCT(LEN($AD283:$AD286)-LEN(SUBSTITUTE($AD283:$AD286,"S", "")))</f>
        <v>0</v>
      </c>
      <c r="AO283" s="335">
        <f>SUMPRODUCT(LEN($AC283:$AC286)-LEN(SUBSTITUTE($AC283:$AC286,"S", "")))</f>
        <v>0</v>
      </c>
      <c r="AP283" s="349">
        <f>SUMPRODUCT(LEN($M283:$AA286)-LEN(SUBSTITUTE($M283:$AA286,"F", "")))</f>
        <v>0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0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0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0.45" customHeight="1" thickBot="1" x14ac:dyDescent="0.25">
      <c r="B284" s="30"/>
      <c r="C284" s="339"/>
      <c r="D284" s="37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354</v>
      </c>
      <c r="N284" s="33" t="s">
        <v>121</v>
      </c>
      <c r="O284" s="55" t="s">
        <v>130</v>
      </c>
      <c r="P284" s="33" t="s">
        <v>120</v>
      </c>
      <c r="Q284" s="55"/>
      <c r="R284" s="33" t="s">
        <v>119</v>
      </c>
      <c r="S284" s="55"/>
      <c r="T284" s="33" t="s">
        <v>118</v>
      </c>
      <c r="U284" s="55"/>
      <c r="V284" s="33" t="s">
        <v>117</v>
      </c>
      <c r="W284" s="55"/>
      <c r="X284" s="33" t="s">
        <v>116</v>
      </c>
      <c r="Y284" s="55"/>
      <c r="Z284" s="33" t="s">
        <v>115</v>
      </c>
      <c r="AA284" s="55"/>
      <c r="AB284" s="193"/>
      <c r="AC284" s="55"/>
      <c r="AD284" s="193"/>
      <c r="AE284" s="57"/>
      <c r="AF284" s="422"/>
      <c r="AG284" s="422"/>
      <c r="AH284" s="21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0.45" customHeight="1" x14ac:dyDescent="0.2">
      <c r="B285" s="30"/>
      <c r="C285" s="340"/>
      <c r="D285" s="29"/>
      <c r="E285" s="192"/>
      <c r="F285" s="192"/>
      <c r="G285" s="191"/>
      <c r="H285" s="360">
        <v>175</v>
      </c>
      <c r="I285" s="392"/>
      <c r="J285" s="392"/>
      <c r="K285" s="392"/>
      <c r="L285" s="25" t="s">
        <v>114</v>
      </c>
      <c r="M285" s="114" t="s">
        <v>351</v>
      </c>
      <c r="N285" s="25" t="s">
        <v>112</v>
      </c>
      <c r="O285" s="114"/>
      <c r="P285" s="25" t="s">
        <v>111</v>
      </c>
      <c r="Q285" s="114"/>
      <c r="R285" s="25" t="s">
        <v>110</v>
      </c>
      <c r="S285" s="114"/>
      <c r="T285" s="25" t="s">
        <v>109</v>
      </c>
      <c r="U285" s="114"/>
      <c r="V285" s="25" t="s">
        <v>108</v>
      </c>
      <c r="W285" s="114"/>
      <c r="X285" s="25" t="s">
        <v>107</v>
      </c>
      <c r="Y285" s="114"/>
      <c r="Z285" s="25" t="s">
        <v>106</v>
      </c>
      <c r="AA285" s="114"/>
      <c r="AB285" s="190"/>
      <c r="AC285" s="114"/>
      <c r="AD285" s="190"/>
      <c r="AE285" s="57"/>
      <c r="AF285" s="422"/>
      <c r="AG285" s="422"/>
      <c r="AH285" s="21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1" customHeight="1" thickBot="1" x14ac:dyDescent="0.25">
      <c r="B286" s="30"/>
      <c r="C286" s="355"/>
      <c r="D286" s="54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130</v>
      </c>
      <c r="N286" s="50" t="s">
        <v>104</v>
      </c>
      <c r="O286" s="51"/>
      <c r="P286" s="50" t="s">
        <v>103</v>
      </c>
      <c r="Q286" s="51"/>
      <c r="R286" s="50" t="s">
        <v>102</v>
      </c>
      <c r="S286" s="51"/>
      <c r="T286" s="50">
        <v>20</v>
      </c>
      <c r="U286" s="51"/>
      <c r="V286" s="50" t="s">
        <v>101</v>
      </c>
      <c r="W286" s="51"/>
      <c r="X286" s="50" t="s">
        <v>100</v>
      </c>
      <c r="Y286" s="51"/>
      <c r="Z286" s="50" t="s">
        <v>99</v>
      </c>
      <c r="AA286" s="51"/>
      <c r="AB286" s="187"/>
      <c r="AC286" s="51"/>
      <c r="AD286" s="187"/>
      <c r="AE286" s="56"/>
      <c r="AF286" s="424"/>
      <c r="AG286" s="424"/>
      <c r="AH286" s="47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0.45" customHeight="1" x14ac:dyDescent="0.2">
      <c r="B287" s="30"/>
      <c r="C287" s="338">
        <v>2</v>
      </c>
      <c r="D287" s="46"/>
      <c r="E287" s="198"/>
      <c r="F287" s="198"/>
      <c r="G287" s="197"/>
      <c r="H287" s="358"/>
      <c r="I287" s="390">
        <v>42</v>
      </c>
      <c r="J287" s="390">
        <v>15</v>
      </c>
      <c r="K287" s="390">
        <v>6</v>
      </c>
      <c r="L287" s="42" t="s">
        <v>131</v>
      </c>
      <c r="M287" s="43" t="s">
        <v>346</v>
      </c>
      <c r="N287" s="42" t="s">
        <v>129</v>
      </c>
      <c r="O287" s="43" t="s">
        <v>348</v>
      </c>
      <c r="P287" s="42" t="s">
        <v>128</v>
      </c>
      <c r="Q287" s="43" t="s">
        <v>130</v>
      </c>
      <c r="R287" s="42" t="s">
        <v>127</v>
      </c>
      <c r="S287" s="43"/>
      <c r="T287" s="42" t="s">
        <v>126</v>
      </c>
      <c r="U287" s="43"/>
      <c r="V287" s="42" t="s">
        <v>125</v>
      </c>
      <c r="W287" s="43"/>
      <c r="X287" s="42" t="s">
        <v>124</v>
      </c>
      <c r="Y287" s="43"/>
      <c r="Z287" s="42" t="s">
        <v>123</v>
      </c>
      <c r="AA287" s="43"/>
      <c r="AB287" s="196"/>
      <c r="AC287" s="43"/>
      <c r="AD287" s="196"/>
      <c r="AE287" s="39"/>
      <c r="AF287" s="421"/>
      <c r="AG287" s="421"/>
      <c r="AH287" s="38"/>
      <c r="AI287" s="9"/>
      <c r="AJ287" s="349">
        <f>SUMPRODUCT(LEN($M287:$AA290)-LEN(SUBSTITUTE($M287:$AA290,"A", "")))</f>
        <v>8</v>
      </c>
      <c r="AK287" s="352">
        <f>SUMPRODUCT(LEN($AD287:$AD290)-LEN(SUBSTITUTE($AD287:$AD290,"A", "")))</f>
        <v>0</v>
      </c>
      <c r="AL287" s="335">
        <f>SUMPRODUCT(LEN($AC287:$AC290)-LEN(SUBSTITUTE($AC287:$AC290,"A", "")))</f>
        <v>0</v>
      </c>
      <c r="AM287" s="349">
        <f>SUMPRODUCT(LEN($M287:$AA290)-LEN(SUBSTITUTE($M287:$AA290,"S", "")))</f>
        <v>12</v>
      </c>
      <c r="AN287" s="352">
        <f>SUMPRODUCT(LEN($AD287:$AD290)-LEN(SUBSTITUTE($AD287:$AD290,"S", "")))</f>
        <v>0</v>
      </c>
      <c r="AO287" s="335">
        <f>SUMPRODUCT(LEN($AC287:$AC290)-LEN(SUBSTITUTE($AC287:$AC290,"S", "")))</f>
        <v>0</v>
      </c>
      <c r="AP287" s="349">
        <f>SUMPRODUCT(LEN($M287:$AA290)-LEN(SUBSTITUTE($M287:$AA290,"F", "")))</f>
        <v>0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0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0.45" customHeight="1" thickBot="1" x14ac:dyDescent="0.25">
      <c r="B288" s="30"/>
      <c r="C288" s="339"/>
      <c r="D288" s="37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 t="s">
        <v>353</v>
      </c>
      <c r="N288" s="33" t="s">
        <v>121</v>
      </c>
      <c r="O288" s="55" t="s">
        <v>179</v>
      </c>
      <c r="P288" s="33" t="s">
        <v>120</v>
      </c>
      <c r="Q288" s="55"/>
      <c r="R288" s="33" t="s">
        <v>119</v>
      </c>
      <c r="S288" s="55"/>
      <c r="T288" s="33" t="s">
        <v>118</v>
      </c>
      <c r="U288" s="55"/>
      <c r="V288" s="33" t="s">
        <v>117</v>
      </c>
      <c r="W288" s="55"/>
      <c r="X288" s="33" t="s">
        <v>116</v>
      </c>
      <c r="Y288" s="55"/>
      <c r="Z288" s="33" t="s">
        <v>115</v>
      </c>
      <c r="AA288" s="55"/>
      <c r="AB288" s="193"/>
      <c r="AC288" s="55"/>
      <c r="AD288" s="193"/>
      <c r="AE288" s="22"/>
      <c r="AF288" s="422"/>
      <c r="AG288" s="422"/>
      <c r="AH288" s="21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0.45" customHeight="1" x14ac:dyDescent="0.2">
      <c r="B289" s="30"/>
      <c r="C289" s="340"/>
      <c r="D289" s="29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 t="s">
        <v>350</v>
      </c>
      <c r="N289" s="25" t="s">
        <v>112</v>
      </c>
      <c r="O289" s="114" t="s">
        <v>130</v>
      </c>
      <c r="P289" s="25" t="s">
        <v>111</v>
      </c>
      <c r="Q289" s="114"/>
      <c r="R289" s="25" t="s">
        <v>110</v>
      </c>
      <c r="S289" s="114"/>
      <c r="T289" s="25" t="s">
        <v>109</v>
      </c>
      <c r="U289" s="114"/>
      <c r="V289" s="25" t="s">
        <v>108</v>
      </c>
      <c r="W289" s="114"/>
      <c r="X289" s="25" t="s">
        <v>107</v>
      </c>
      <c r="Y289" s="114"/>
      <c r="Z289" s="25" t="s">
        <v>106</v>
      </c>
      <c r="AA289" s="114"/>
      <c r="AB289" s="190"/>
      <c r="AC289" s="114"/>
      <c r="AD289" s="190"/>
      <c r="AE289" s="22"/>
      <c r="AF289" s="422"/>
      <c r="AG289" s="422"/>
      <c r="AH289" s="21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1" customHeight="1" thickBot="1" x14ac:dyDescent="0.25">
      <c r="B290" s="30"/>
      <c r="C290" s="355"/>
      <c r="D290" s="54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 t="s">
        <v>350</v>
      </c>
      <c r="N290" s="50" t="s">
        <v>104</v>
      </c>
      <c r="O290" s="51" t="s">
        <v>130</v>
      </c>
      <c r="P290" s="50" t="s">
        <v>103</v>
      </c>
      <c r="Q290" s="51"/>
      <c r="R290" s="50" t="s">
        <v>102</v>
      </c>
      <c r="S290" s="51"/>
      <c r="T290" s="50">
        <v>20</v>
      </c>
      <c r="U290" s="51"/>
      <c r="V290" s="50" t="s">
        <v>101</v>
      </c>
      <c r="W290" s="51"/>
      <c r="X290" s="50" t="s">
        <v>100</v>
      </c>
      <c r="Y290" s="51"/>
      <c r="Z290" s="50" t="s">
        <v>99</v>
      </c>
      <c r="AA290" s="51"/>
      <c r="AB290" s="187"/>
      <c r="AC290" s="51"/>
      <c r="AD290" s="187"/>
      <c r="AE290" s="48"/>
      <c r="AF290" s="424"/>
      <c r="AG290" s="424"/>
      <c r="AH290" s="47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0.45" customHeight="1" x14ac:dyDescent="0.2">
      <c r="B291" s="30"/>
      <c r="C291" s="338">
        <v>3</v>
      </c>
      <c r="D291" s="46"/>
      <c r="E291" s="198"/>
      <c r="F291" s="198"/>
      <c r="G291" s="197"/>
      <c r="H291" s="358"/>
      <c r="I291" s="390">
        <v>37</v>
      </c>
      <c r="J291" s="390">
        <v>15</v>
      </c>
      <c r="K291" s="390">
        <v>8</v>
      </c>
      <c r="L291" s="42" t="s">
        <v>131</v>
      </c>
      <c r="M291" s="43" t="s">
        <v>179</v>
      </c>
      <c r="N291" s="42" t="s">
        <v>129</v>
      </c>
      <c r="O291" s="43" t="s">
        <v>347</v>
      </c>
      <c r="P291" s="42" t="s">
        <v>128</v>
      </c>
      <c r="Q291" s="43"/>
      <c r="R291" s="42" t="s">
        <v>127</v>
      </c>
      <c r="S291" s="43"/>
      <c r="T291" s="42" t="s">
        <v>126</v>
      </c>
      <c r="U291" s="43"/>
      <c r="V291" s="42" t="s">
        <v>125</v>
      </c>
      <c r="W291" s="43"/>
      <c r="X291" s="42" t="s">
        <v>124</v>
      </c>
      <c r="Y291" s="43"/>
      <c r="Z291" s="42" t="s">
        <v>123</v>
      </c>
      <c r="AA291" s="43"/>
      <c r="AB291" s="196"/>
      <c r="AC291" s="43"/>
      <c r="AD291" s="196" t="s">
        <v>130</v>
      </c>
      <c r="AE291" s="39"/>
      <c r="AF291" s="421"/>
      <c r="AG291" s="421"/>
      <c r="AH291" s="38"/>
      <c r="AI291" s="9"/>
      <c r="AJ291" s="349">
        <f>SUMPRODUCT(LEN($M291:$AA294)-LEN(SUBSTITUTE($M291:$AA294,"A", "")))</f>
        <v>7</v>
      </c>
      <c r="AK291" s="352">
        <f>SUMPRODUCT(LEN($AD291:$AD294)-LEN(SUBSTITUTE($AD291:$AD294,"A", "")))</f>
        <v>0</v>
      </c>
      <c r="AL291" s="335">
        <f>SUMPRODUCT(LEN($AC291:$AC294)-LEN(SUBSTITUTE($AC291:$AC294,"A", "")))</f>
        <v>0</v>
      </c>
      <c r="AM291" s="349">
        <f>SUMPRODUCT(LEN($M291:$AA294)-LEN(SUBSTITUTE($M291:$AA294,"S", "")))</f>
        <v>10</v>
      </c>
      <c r="AN291" s="352">
        <f>SUMPRODUCT(LEN($AD291:$AD294)-LEN(SUBSTITUTE($AD291:$AD294,"S", "")))</f>
        <v>1</v>
      </c>
      <c r="AO291" s="335">
        <f>SUMPRODUCT(LEN($AC291:$AC294)-LEN(SUBSTITUTE($AC291:$AC294,"S", "")))</f>
        <v>0</v>
      </c>
      <c r="AP291" s="349">
        <f>SUMPRODUCT(LEN($M291:$AA294)-LEN(SUBSTITUTE($M291:$AA294,"F", "")))</f>
        <v>0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0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0.45" customHeight="1" thickBot="1" x14ac:dyDescent="0.25">
      <c r="B292" s="30"/>
      <c r="C292" s="339"/>
      <c r="D292" s="37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 t="s">
        <v>359</v>
      </c>
      <c r="N292" s="33" t="s">
        <v>121</v>
      </c>
      <c r="O292" s="55" t="s">
        <v>354</v>
      </c>
      <c r="P292" s="33" t="s">
        <v>120</v>
      </c>
      <c r="Q292" s="55"/>
      <c r="R292" s="33" t="s">
        <v>119</v>
      </c>
      <c r="S292" s="55"/>
      <c r="T292" s="33" t="s">
        <v>118</v>
      </c>
      <c r="U292" s="55"/>
      <c r="V292" s="33" t="s">
        <v>117</v>
      </c>
      <c r="W292" s="55"/>
      <c r="X292" s="33" t="s">
        <v>116</v>
      </c>
      <c r="Y292" s="55"/>
      <c r="Z292" s="33" t="s">
        <v>115</v>
      </c>
      <c r="AA292" s="55"/>
      <c r="AB292" s="193"/>
      <c r="AC292" s="55"/>
      <c r="AD292" s="193"/>
      <c r="AE292" s="22"/>
      <c r="AF292" s="422"/>
      <c r="AG292" s="422"/>
      <c r="AH292" s="21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0.45" customHeight="1" x14ac:dyDescent="0.2">
      <c r="B293" s="30"/>
      <c r="C293" s="340"/>
      <c r="D293" s="29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 t="s">
        <v>349</v>
      </c>
      <c r="N293" s="25" t="s">
        <v>112</v>
      </c>
      <c r="O293" s="114" t="s">
        <v>179</v>
      </c>
      <c r="P293" s="25" t="s">
        <v>111</v>
      </c>
      <c r="Q293" s="114"/>
      <c r="R293" s="25" t="s">
        <v>110</v>
      </c>
      <c r="S293" s="114"/>
      <c r="T293" s="25" t="s">
        <v>109</v>
      </c>
      <c r="U293" s="114"/>
      <c r="V293" s="25" t="s">
        <v>108</v>
      </c>
      <c r="W293" s="114"/>
      <c r="X293" s="25" t="s">
        <v>107</v>
      </c>
      <c r="Y293" s="114"/>
      <c r="Z293" s="25" t="s">
        <v>106</v>
      </c>
      <c r="AA293" s="114"/>
      <c r="AB293" s="190"/>
      <c r="AC293" s="114"/>
      <c r="AD293" s="190"/>
      <c r="AE293" s="22"/>
      <c r="AF293" s="422"/>
      <c r="AG293" s="422"/>
      <c r="AH293" s="21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1" customHeight="1" thickBot="1" x14ac:dyDescent="0.25">
      <c r="B294" s="20"/>
      <c r="C294" s="341"/>
      <c r="D294" s="19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 t="s">
        <v>349</v>
      </c>
      <c r="N294" s="15" t="s">
        <v>104</v>
      </c>
      <c r="O294" s="16"/>
      <c r="P294" s="15" t="s">
        <v>103</v>
      </c>
      <c r="Q294" s="16"/>
      <c r="R294" s="15" t="s">
        <v>102</v>
      </c>
      <c r="S294" s="16"/>
      <c r="T294" s="15">
        <v>20</v>
      </c>
      <c r="U294" s="16"/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187"/>
      <c r="AC294" s="16"/>
      <c r="AD294" s="186"/>
      <c r="AE294" s="11"/>
      <c r="AF294" s="423"/>
      <c r="AG294" s="423"/>
      <c r="AH294" s="10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107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174</v>
      </c>
      <c r="E296" s="425">
        <v>2614.88</v>
      </c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03"/>
      <c r="AI296" s="86" t="s">
        <v>137</v>
      </c>
      <c r="AJ296" s="85">
        <f t="shared" ref="AJ296:BB296" si="38">SUM(AJ298:AJ309)</f>
        <v>12</v>
      </c>
      <c r="AK296" s="84">
        <f t="shared" si="38"/>
        <v>1</v>
      </c>
      <c r="AL296" s="83">
        <f t="shared" si="38"/>
        <v>0</v>
      </c>
      <c r="AM296" s="85">
        <f t="shared" si="38"/>
        <v>22</v>
      </c>
      <c r="AN296" s="84">
        <f t="shared" si="38"/>
        <v>0</v>
      </c>
      <c r="AO296" s="83">
        <f t="shared" si="38"/>
        <v>0</v>
      </c>
      <c r="AP296" s="85">
        <f t="shared" si="38"/>
        <v>0</v>
      </c>
      <c r="AQ296" s="84">
        <f t="shared" si="38"/>
        <v>0</v>
      </c>
      <c r="AR296" s="83">
        <f t="shared" si="38"/>
        <v>0</v>
      </c>
      <c r="AS296" s="85">
        <f t="shared" si="38"/>
        <v>0</v>
      </c>
      <c r="AT296" s="84">
        <f t="shared" si="38"/>
        <v>0</v>
      </c>
      <c r="AU296" s="83">
        <f t="shared" si="38"/>
        <v>0</v>
      </c>
      <c r="AV296" s="85">
        <f t="shared" si="38"/>
        <v>0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0</v>
      </c>
      <c r="BB296" s="80">
        <f t="shared" si="38"/>
        <v>0</v>
      </c>
      <c r="BC296" s="79" t="s">
        <v>136</v>
      </c>
      <c r="BF296" s="5">
        <f>SUM(AJ296:AL296)/$BG$5</f>
        <v>4.333333333333333</v>
      </c>
      <c r="BG296" s="5">
        <f>SUM(AM296:AO296,AY296)/$BG$5</f>
        <v>7.333333333333333</v>
      </c>
      <c r="BH296" s="5">
        <f>SUM(AP296:AR296,AZ296)/$BG$5</f>
        <v>0</v>
      </c>
      <c r="BI296" s="5">
        <f>SUM(AS296:AU296,BA296)/$BG$5</f>
        <v>0</v>
      </c>
      <c r="BJ296" s="5">
        <f>SUM(AV296:AX296,BB296)/$BG$5</f>
        <v>0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03"/>
      <c r="AI297" s="202" t="s">
        <v>135</v>
      </c>
      <c r="AJ297" s="201">
        <f t="shared" ref="AJ297:BB297" si="39">AJ296/3</f>
        <v>4</v>
      </c>
      <c r="AK297" s="64">
        <f t="shared" si="39"/>
        <v>0.33333333333333331</v>
      </c>
      <c r="AL297" s="63">
        <f t="shared" si="39"/>
        <v>0</v>
      </c>
      <c r="AM297" s="65">
        <f t="shared" si="39"/>
        <v>7.333333333333333</v>
      </c>
      <c r="AN297" s="64">
        <f t="shared" si="39"/>
        <v>0</v>
      </c>
      <c r="AO297" s="63">
        <f t="shared" si="39"/>
        <v>0</v>
      </c>
      <c r="AP297" s="65">
        <f t="shared" si="39"/>
        <v>0</v>
      </c>
      <c r="AQ297" s="64">
        <f t="shared" si="39"/>
        <v>0</v>
      </c>
      <c r="AR297" s="63">
        <f t="shared" si="39"/>
        <v>0</v>
      </c>
      <c r="AS297" s="65">
        <f t="shared" si="39"/>
        <v>0</v>
      </c>
      <c r="AT297" s="64">
        <f t="shared" si="39"/>
        <v>0</v>
      </c>
      <c r="AU297" s="63">
        <f t="shared" si="39"/>
        <v>0</v>
      </c>
      <c r="AV297" s="65">
        <f t="shared" si="39"/>
        <v>0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</v>
      </c>
      <c r="BB297" s="60">
        <f t="shared" si="39"/>
        <v>0</v>
      </c>
      <c r="BC297" s="59" t="s">
        <v>134</v>
      </c>
    </row>
    <row r="298" spans="2:62" ht="20.45" customHeight="1" x14ac:dyDescent="0.2">
      <c r="B298" s="30"/>
      <c r="C298" s="338">
        <v>1</v>
      </c>
      <c r="D298" s="46"/>
      <c r="E298" s="198"/>
      <c r="F298" s="198"/>
      <c r="G298" s="197"/>
      <c r="H298" s="358" t="s">
        <v>183</v>
      </c>
      <c r="I298" s="390">
        <v>44</v>
      </c>
      <c r="J298" s="390">
        <v>16</v>
      </c>
      <c r="K298" s="390">
        <v>8</v>
      </c>
      <c r="L298" s="42" t="s">
        <v>131</v>
      </c>
      <c r="M298" s="43" t="s">
        <v>346</v>
      </c>
      <c r="N298" s="42" t="s">
        <v>129</v>
      </c>
      <c r="O298" s="43" t="s">
        <v>179</v>
      </c>
      <c r="P298" s="42" t="s">
        <v>128</v>
      </c>
      <c r="Q298" s="43"/>
      <c r="R298" s="42" t="s">
        <v>127</v>
      </c>
      <c r="S298" s="43"/>
      <c r="T298" s="42" t="s">
        <v>126</v>
      </c>
      <c r="U298" s="43"/>
      <c r="V298" s="42" t="s">
        <v>125</v>
      </c>
      <c r="W298" s="43"/>
      <c r="X298" s="42" t="s">
        <v>124</v>
      </c>
      <c r="Y298" s="43"/>
      <c r="Z298" s="42" t="s">
        <v>123</v>
      </c>
      <c r="AA298" s="43"/>
      <c r="AB298" s="196"/>
      <c r="AC298" s="43"/>
      <c r="AD298" s="196" t="s">
        <v>132</v>
      </c>
      <c r="AE298" s="58"/>
      <c r="AF298" s="421"/>
      <c r="AG298" s="421"/>
      <c r="AH298" s="38"/>
      <c r="AI298" s="9"/>
      <c r="AJ298" s="349">
        <f>SUMPRODUCT(LEN($M298:$AA301)-LEN(SUBSTITUTE($M298:$AA301,"A", "")))</f>
        <v>8</v>
      </c>
      <c r="AK298" s="352">
        <f>SUMPRODUCT(LEN($AD298:$AD301)-LEN(SUBSTITUTE($AD298:$AD301,"A", "")))</f>
        <v>1</v>
      </c>
      <c r="AL298" s="335">
        <f>SUMPRODUCT(LEN($AC298:$AC301)-LEN(SUBSTITUTE($AC298:$AC301,"A", "")))</f>
        <v>0</v>
      </c>
      <c r="AM298" s="349">
        <f>SUMPRODUCT(LEN($M298:$AA301)-LEN(SUBSTITUTE($M298:$AA301,"S", "")))</f>
        <v>10</v>
      </c>
      <c r="AN298" s="352">
        <f>SUMPRODUCT(LEN($AD298:$AD301)-LEN(SUBSTITUTE($AD298:$AD301,"S", "")))</f>
        <v>0</v>
      </c>
      <c r="AO298" s="335">
        <f>SUMPRODUCT(LEN($AC298:$AC301)-LEN(SUBSTITUTE($AC298:$AC301,"S", "")))</f>
        <v>0</v>
      </c>
      <c r="AP298" s="349">
        <f>SUMPRODUCT(LEN($M298:$AA301)-LEN(SUBSTITUTE($M298:$AA301,"F", "")))</f>
        <v>0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0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0</v>
      </c>
      <c r="BB298" s="413">
        <f>SUMPRODUCT(LEN($AE298:$AE301)-LEN(SUBSTITUTE($AE298:$AE301,"M", "")))</f>
        <v>0</v>
      </c>
    </row>
    <row r="299" spans="2:62" ht="20.45" customHeight="1" thickBot="1" x14ac:dyDescent="0.25">
      <c r="B299" s="30"/>
      <c r="C299" s="339"/>
      <c r="D299" s="37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350</v>
      </c>
      <c r="N299" s="33" t="s">
        <v>121</v>
      </c>
      <c r="O299" s="55" t="s">
        <v>347</v>
      </c>
      <c r="P299" s="33" t="s">
        <v>120</v>
      </c>
      <c r="Q299" s="55"/>
      <c r="R299" s="33" t="s">
        <v>119</v>
      </c>
      <c r="S299" s="55"/>
      <c r="T299" s="33" t="s">
        <v>118</v>
      </c>
      <c r="U299" s="55"/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193"/>
      <c r="AC299" s="55"/>
      <c r="AD299" s="193"/>
      <c r="AE299" s="57"/>
      <c r="AF299" s="422"/>
      <c r="AG299" s="422"/>
      <c r="AH299" s="21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0.45" customHeight="1" x14ac:dyDescent="0.2">
      <c r="B300" s="30"/>
      <c r="C300" s="340"/>
      <c r="D300" s="29"/>
      <c r="E300" s="192"/>
      <c r="F300" s="192"/>
      <c r="G300" s="191"/>
      <c r="H300" s="360">
        <v>175</v>
      </c>
      <c r="I300" s="392"/>
      <c r="J300" s="392"/>
      <c r="K300" s="392"/>
      <c r="L300" s="25" t="s">
        <v>114</v>
      </c>
      <c r="M300" s="114" t="s">
        <v>350</v>
      </c>
      <c r="N300" s="25" t="s">
        <v>112</v>
      </c>
      <c r="O300" s="114" t="s">
        <v>354</v>
      </c>
      <c r="P300" s="25" t="s">
        <v>111</v>
      </c>
      <c r="Q300" s="114"/>
      <c r="R300" s="25" t="s">
        <v>110</v>
      </c>
      <c r="S300" s="114"/>
      <c r="T300" s="25" t="s">
        <v>109</v>
      </c>
      <c r="U300" s="114"/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190"/>
      <c r="AC300" s="114"/>
      <c r="AD300" s="190"/>
      <c r="AE300" s="57"/>
      <c r="AF300" s="422"/>
      <c r="AG300" s="422"/>
      <c r="AH300" s="21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1" customHeight="1" thickBot="1" x14ac:dyDescent="0.25">
      <c r="B301" s="30"/>
      <c r="C301" s="355"/>
      <c r="D301" s="54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179</v>
      </c>
      <c r="N301" s="50" t="s">
        <v>104</v>
      </c>
      <c r="O301" s="51" t="s">
        <v>130</v>
      </c>
      <c r="P301" s="50" t="s">
        <v>103</v>
      </c>
      <c r="Q301" s="51"/>
      <c r="R301" s="50" t="s">
        <v>102</v>
      </c>
      <c r="S301" s="51"/>
      <c r="T301" s="50">
        <v>20</v>
      </c>
      <c r="U301" s="51"/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187"/>
      <c r="AC301" s="51"/>
      <c r="AD301" s="187"/>
      <c r="AE301" s="56"/>
      <c r="AF301" s="424"/>
      <c r="AG301" s="424"/>
      <c r="AH301" s="47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0.45" customHeight="1" x14ac:dyDescent="0.2">
      <c r="B302" s="30"/>
      <c r="C302" s="338">
        <v>2</v>
      </c>
      <c r="D302" s="46"/>
      <c r="E302" s="198"/>
      <c r="F302" s="198"/>
      <c r="G302" s="197"/>
      <c r="H302" s="358"/>
      <c r="I302" s="390">
        <v>33</v>
      </c>
      <c r="J302" s="390">
        <v>14</v>
      </c>
      <c r="K302" s="390">
        <v>7</v>
      </c>
      <c r="L302" s="42" t="s">
        <v>131</v>
      </c>
      <c r="M302" s="43" t="s">
        <v>347</v>
      </c>
      <c r="N302" s="42" t="s">
        <v>129</v>
      </c>
      <c r="O302" s="43" t="s">
        <v>132</v>
      </c>
      <c r="P302" s="42" t="s">
        <v>128</v>
      </c>
      <c r="Q302" s="43"/>
      <c r="R302" s="42" t="s">
        <v>127</v>
      </c>
      <c r="S302" s="43"/>
      <c r="T302" s="42" t="s">
        <v>126</v>
      </c>
      <c r="U302" s="43"/>
      <c r="V302" s="42" t="s">
        <v>125</v>
      </c>
      <c r="W302" s="43"/>
      <c r="X302" s="42" t="s">
        <v>124</v>
      </c>
      <c r="Y302" s="43"/>
      <c r="Z302" s="42" t="s">
        <v>123</v>
      </c>
      <c r="AA302" s="43"/>
      <c r="AB302" s="196"/>
      <c r="AC302" s="43"/>
      <c r="AD302" s="196"/>
      <c r="AE302" s="39"/>
      <c r="AF302" s="421"/>
      <c r="AG302" s="421"/>
      <c r="AH302" s="38"/>
      <c r="AI302" s="9"/>
      <c r="AJ302" s="349">
        <f>SUMPRODUCT(LEN($M302:$AA305)-LEN(SUBSTITUTE($M302:$AA305,"A", "")))</f>
        <v>2</v>
      </c>
      <c r="AK302" s="352">
        <f>SUMPRODUCT(LEN($AD302:$AD305)-LEN(SUBSTITUTE($AD302:$AD305,"A", "")))</f>
        <v>0</v>
      </c>
      <c r="AL302" s="335">
        <f>SUMPRODUCT(LEN($AC302:$AC305)-LEN(SUBSTITUTE($AC302:$AC305,"A", "")))</f>
        <v>0</v>
      </c>
      <c r="AM302" s="349">
        <f>SUMPRODUCT(LEN($M302:$AA305)-LEN(SUBSTITUTE($M302:$AA305,"S", "")))</f>
        <v>9</v>
      </c>
      <c r="AN302" s="352">
        <f>SUMPRODUCT(LEN($AD302:$AD305)-LEN(SUBSTITUTE($AD302:$AD305,"S", "")))</f>
        <v>0</v>
      </c>
      <c r="AO302" s="335">
        <f>SUMPRODUCT(LEN($AC302:$AC305)-LEN(SUBSTITUTE($AC302:$AC305,"S", "")))</f>
        <v>0</v>
      </c>
      <c r="AP302" s="349">
        <f>SUMPRODUCT(LEN($M302:$AA305)-LEN(SUBSTITUTE($M302:$AA305,"F", "")))</f>
        <v>0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0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0.45" customHeight="1" thickBot="1" x14ac:dyDescent="0.25">
      <c r="B303" s="30"/>
      <c r="C303" s="339"/>
      <c r="D303" s="37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 t="s">
        <v>354</v>
      </c>
      <c r="N303" s="33" t="s">
        <v>121</v>
      </c>
      <c r="O303" s="55" t="s">
        <v>130</v>
      </c>
      <c r="P303" s="33" t="s">
        <v>120</v>
      </c>
      <c r="Q303" s="55"/>
      <c r="R303" s="33" t="s">
        <v>119</v>
      </c>
      <c r="S303" s="55"/>
      <c r="T303" s="33" t="s">
        <v>118</v>
      </c>
      <c r="U303" s="55"/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193"/>
      <c r="AC303" s="55"/>
      <c r="AD303" s="193"/>
      <c r="AE303" s="22"/>
      <c r="AF303" s="422"/>
      <c r="AG303" s="422"/>
      <c r="AH303" s="21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0.45" customHeight="1" x14ac:dyDescent="0.2">
      <c r="B304" s="30"/>
      <c r="C304" s="340"/>
      <c r="D304" s="29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 t="s">
        <v>354</v>
      </c>
      <c r="N304" s="25" t="s">
        <v>112</v>
      </c>
      <c r="O304" s="114" t="s">
        <v>130</v>
      </c>
      <c r="P304" s="25" t="s">
        <v>111</v>
      </c>
      <c r="Q304" s="114"/>
      <c r="R304" s="25" t="s">
        <v>110</v>
      </c>
      <c r="S304" s="114"/>
      <c r="T304" s="25" t="s">
        <v>109</v>
      </c>
      <c r="U304" s="114"/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190"/>
      <c r="AC304" s="114"/>
      <c r="AD304" s="190"/>
      <c r="AE304" s="22"/>
      <c r="AF304" s="422"/>
      <c r="AG304" s="422"/>
      <c r="AH304" s="21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1" customHeight="1" thickBot="1" x14ac:dyDescent="0.25">
      <c r="B305" s="30"/>
      <c r="C305" s="355"/>
      <c r="D305" s="54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 t="s">
        <v>354</v>
      </c>
      <c r="N305" s="50" t="s">
        <v>104</v>
      </c>
      <c r="O305" s="51"/>
      <c r="P305" s="50" t="s">
        <v>103</v>
      </c>
      <c r="Q305" s="51"/>
      <c r="R305" s="50" t="s">
        <v>102</v>
      </c>
      <c r="S305" s="51"/>
      <c r="T305" s="50">
        <v>20</v>
      </c>
      <c r="U305" s="51"/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187"/>
      <c r="AC305" s="51"/>
      <c r="AD305" s="187"/>
      <c r="AE305" s="48"/>
      <c r="AF305" s="424"/>
      <c r="AG305" s="424"/>
      <c r="AH305" s="47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0.45" customHeight="1" x14ac:dyDescent="0.2">
      <c r="B306" s="30"/>
      <c r="C306" s="338">
        <v>3</v>
      </c>
      <c r="D306" s="46"/>
      <c r="E306" s="198"/>
      <c r="F306" s="198"/>
      <c r="G306" s="197"/>
      <c r="H306" s="358"/>
      <c r="I306" s="390">
        <v>32</v>
      </c>
      <c r="J306" s="390">
        <v>12</v>
      </c>
      <c r="K306" s="390">
        <v>7</v>
      </c>
      <c r="L306" s="42" t="s">
        <v>131</v>
      </c>
      <c r="M306" s="43" t="s">
        <v>132</v>
      </c>
      <c r="N306" s="42" t="s">
        <v>129</v>
      </c>
      <c r="O306" s="43" t="s">
        <v>130</v>
      </c>
      <c r="P306" s="42" t="s">
        <v>128</v>
      </c>
      <c r="Q306" s="43"/>
      <c r="R306" s="42" t="s">
        <v>127</v>
      </c>
      <c r="S306" s="43"/>
      <c r="T306" s="42" t="s">
        <v>126</v>
      </c>
      <c r="U306" s="43"/>
      <c r="V306" s="42" t="s">
        <v>125</v>
      </c>
      <c r="W306" s="43"/>
      <c r="X306" s="42" t="s">
        <v>124</v>
      </c>
      <c r="Y306" s="43"/>
      <c r="Z306" s="42" t="s">
        <v>123</v>
      </c>
      <c r="AA306" s="43"/>
      <c r="AB306" s="196"/>
      <c r="AC306" s="43"/>
      <c r="AD306" s="196"/>
      <c r="AE306" s="39"/>
      <c r="AF306" s="421"/>
      <c r="AG306" s="421"/>
      <c r="AH306" s="38"/>
      <c r="AI306" s="9"/>
      <c r="AJ306" s="349">
        <f>SUMPRODUCT(LEN($M306:$AA309)-LEN(SUBSTITUTE($M306:$AA309,"A", "")))</f>
        <v>2</v>
      </c>
      <c r="AK306" s="352">
        <f>SUMPRODUCT(LEN($AD306:$AD309)-LEN(SUBSTITUTE($AD306:$AD309,"A", "")))</f>
        <v>0</v>
      </c>
      <c r="AL306" s="335">
        <f>SUMPRODUCT(LEN($AC306:$AC309)-LEN(SUBSTITUTE($AC306:$AC309,"A", "")))</f>
        <v>0</v>
      </c>
      <c r="AM306" s="349">
        <f>SUMPRODUCT(LEN($M306:$AA309)-LEN(SUBSTITUTE($M306:$AA309,"S", "")))</f>
        <v>3</v>
      </c>
      <c r="AN306" s="352">
        <f>SUMPRODUCT(LEN($AD306:$AD309)-LEN(SUBSTITUTE($AD306:$AD309,"S", "")))</f>
        <v>0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0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0.45" customHeight="1" thickBot="1" x14ac:dyDescent="0.25">
      <c r="B307" s="30"/>
      <c r="C307" s="339"/>
      <c r="D307" s="37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 t="s">
        <v>132</v>
      </c>
      <c r="N307" s="33" t="s">
        <v>121</v>
      </c>
      <c r="O307" s="55"/>
      <c r="P307" s="33" t="s">
        <v>120</v>
      </c>
      <c r="Q307" s="55"/>
      <c r="R307" s="33" t="s">
        <v>119</v>
      </c>
      <c r="S307" s="55"/>
      <c r="T307" s="33" t="s">
        <v>118</v>
      </c>
      <c r="U307" s="55"/>
      <c r="V307" s="33" t="s">
        <v>117</v>
      </c>
      <c r="W307" s="55"/>
      <c r="X307" s="33" t="s">
        <v>116</v>
      </c>
      <c r="Y307" s="55"/>
      <c r="Z307" s="33" t="s">
        <v>115</v>
      </c>
      <c r="AA307" s="55"/>
      <c r="AB307" s="193"/>
      <c r="AC307" s="55"/>
      <c r="AD307" s="193"/>
      <c r="AE307" s="22"/>
      <c r="AF307" s="422"/>
      <c r="AG307" s="422"/>
      <c r="AH307" s="21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0.45" customHeight="1" x14ac:dyDescent="0.2">
      <c r="B308" s="30"/>
      <c r="C308" s="340"/>
      <c r="D308" s="29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 t="s">
        <v>130</v>
      </c>
      <c r="N308" s="25" t="s">
        <v>112</v>
      </c>
      <c r="O308" s="114"/>
      <c r="P308" s="25" t="s">
        <v>111</v>
      </c>
      <c r="Q308" s="114"/>
      <c r="R308" s="25" t="s">
        <v>110</v>
      </c>
      <c r="S308" s="114"/>
      <c r="T308" s="25" t="s">
        <v>109</v>
      </c>
      <c r="U308" s="114"/>
      <c r="V308" s="25" t="s">
        <v>108</v>
      </c>
      <c r="W308" s="114"/>
      <c r="X308" s="25" t="s">
        <v>107</v>
      </c>
      <c r="Y308" s="114"/>
      <c r="Z308" s="25" t="s">
        <v>106</v>
      </c>
      <c r="AA308" s="114"/>
      <c r="AB308" s="190"/>
      <c r="AC308" s="114"/>
      <c r="AD308" s="190"/>
      <c r="AE308" s="22"/>
      <c r="AF308" s="422"/>
      <c r="AG308" s="422"/>
      <c r="AH308" s="21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1" customHeight="1" thickBot="1" x14ac:dyDescent="0.25">
      <c r="B309" s="20"/>
      <c r="C309" s="341"/>
      <c r="D309" s="19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 t="s">
        <v>130</v>
      </c>
      <c r="N309" s="15" t="s">
        <v>104</v>
      </c>
      <c r="O309" s="16"/>
      <c r="P309" s="15" t="s">
        <v>103</v>
      </c>
      <c r="Q309" s="16"/>
      <c r="R309" s="15" t="s">
        <v>102</v>
      </c>
      <c r="S309" s="16"/>
      <c r="T309" s="15">
        <v>20</v>
      </c>
      <c r="U309" s="16"/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187"/>
      <c r="AC309" s="16"/>
      <c r="AD309" s="186"/>
      <c r="AE309" s="11"/>
      <c r="AF309" s="423"/>
      <c r="AG309" s="423"/>
      <c r="AH309" s="10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107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175</v>
      </c>
      <c r="E311" s="425">
        <v>4005.99</v>
      </c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03"/>
      <c r="AI311" s="86" t="s">
        <v>137</v>
      </c>
      <c r="AJ311" s="85">
        <f t="shared" ref="AJ311:BB311" si="40">SUM(AJ313:AJ324)</f>
        <v>22</v>
      </c>
      <c r="AK311" s="84">
        <f t="shared" si="40"/>
        <v>6</v>
      </c>
      <c r="AL311" s="83">
        <f t="shared" si="40"/>
        <v>0</v>
      </c>
      <c r="AM311" s="85">
        <f t="shared" si="40"/>
        <v>21</v>
      </c>
      <c r="AN311" s="84">
        <f t="shared" si="40"/>
        <v>4</v>
      </c>
      <c r="AO311" s="83">
        <f t="shared" si="40"/>
        <v>0</v>
      </c>
      <c r="AP311" s="85">
        <f t="shared" si="40"/>
        <v>0</v>
      </c>
      <c r="AQ311" s="84">
        <f t="shared" si="40"/>
        <v>0</v>
      </c>
      <c r="AR311" s="83">
        <f t="shared" si="40"/>
        <v>0</v>
      </c>
      <c r="AS311" s="85">
        <f t="shared" si="40"/>
        <v>0</v>
      </c>
      <c r="AT311" s="84">
        <f t="shared" si="40"/>
        <v>0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0</v>
      </c>
      <c r="AZ311" s="81">
        <f t="shared" si="40"/>
        <v>0</v>
      </c>
      <c r="BA311" s="81">
        <f t="shared" si="40"/>
        <v>0</v>
      </c>
      <c r="BB311" s="80">
        <f t="shared" si="40"/>
        <v>0</v>
      </c>
      <c r="BC311" s="79" t="s">
        <v>136</v>
      </c>
      <c r="BF311" s="5">
        <f>SUM(AJ311:AL311)/$BG$5</f>
        <v>9.3333333333333339</v>
      </c>
      <c r="BG311" s="5">
        <f>SUM(AM311:AO311,AY311)/$BG$5</f>
        <v>8.3333333333333339</v>
      </c>
      <c r="BH311" s="5">
        <f>SUM(AP311:AR311,AZ311)/$BG$5</f>
        <v>0</v>
      </c>
      <c r="BI311" s="5">
        <f>SUM(AS311:AU311,BA311)/$BG$5</f>
        <v>0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03"/>
      <c r="AI312" s="202" t="s">
        <v>135</v>
      </c>
      <c r="AJ312" s="201">
        <f t="shared" ref="AJ312:BB312" si="41">AJ311/3</f>
        <v>7.333333333333333</v>
      </c>
      <c r="AK312" s="64">
        <f t="shared" si="41"/>
        <v>2</v>
      </c>
      <c r="AL312" s="63">
        <f t="shared" si="41"/>
        <v>0</v>
      </c>
      <c r="AM312" s="65">
        <f t="shared" si="41"/>
        <v>7</v>
      </c>
      <c r="AN312" s="64">
        <f t="shared" si="41"/>
        <v>1.3333333333333333</v>
      </c>
      <c r="AO312" s="63">
        <f t="shared" si="41"/>
        <v>0</v>
      </c>
      <c r="AP312" s="65">
        <f t="shared" si="41"/>
        <v>0</v>
      </c>
      <c r="AQ312" s="64">
        <f t="shared" si="41"/>
        <v>0</v>
      </c>
      <c r="AR312" s="63">
        <f t="shared" si="41"/>
        <v>0</v>
      </c>
      <c r="AS312" s="65">
        <f t="shared" si="41"/>
        <v>0</v>
      </c>
      <c r="AT312" s="64">
        <f t="shared" si="41"/>
        <v>0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</v>
      </c>
      <c r="AZ312" s="61">
        <f t="shared" si="41"/>
        <v>0</v>
      </c>
      <c r="BA312" s="61">
        <f t="shared" si="41"/>
        <v>0</v>
      </c>
      <c r="BB312" s="60">
        <f t="shared" si="41"/>
        <v>0</v>
      </c>
      <c r="BC312" s="59" t="s">
        <v>134</v>
      </c>
    </row>
    <row r="313" spans="2:62" ht="20.45" customHeight="1" x14ac:dyDescent="0.2">
      <c r="B313" s="30"/>
      <c r="C313" s="338">
        <v>1</v>
      </c>
      <c r="D313" s="46"/>
      <c r="E313" s="198"/>
      <c r="F313" s="198"/>
      <c r="G313" s="197"/>
      <c r="H313" s="358" t="s">
        <v>133</v>
      </c>
      <c r="I313" s="390">
        <v>49</v>
      </c>
      <c r="J313" s="390">
        <v>15</v>
      </c>
      <c r="K313" s="390">
        <v>6</v>
      </c>
      <c r="L313" s="42" t="s">
        <v>131</v>
      </c>
      <c r="M313" s="43" t="s">
        <v>371</v>
      </c>
      <c r="N313" s="42" t="s">
        <v>129</v>
      </c>
      <c r="O313" s="43" t="s">
        <v>347</v>
      </c>
      <c r="P313" s="42" t="s">
        <v>128</v>
      </c>
      <c r="Q313" s="43" t="s">
        <v>132</v>
      </c>
      <c r="R313" s="42" t="s">
        <v>127</v>
      </c>
      <c r="S313" s="43"/>
      <c r="T313" s="42" t="s">
        <v>126</v>
      </c>
      <c r="U313" s="43"/>
      <c r="V313" s="42" t="s">
        <v>125</v>
      </c>
      <c r="W313" s="43"/>
      <c r="X313" s="42" t="s">
        <v>124</v>
      </c>
      <c r="Y313" s="43"/>
      <c r="Z313" s="42" t="s">
        <v>123</v>
      </c>
      <c r="AA313" s="43"/>
      <c r="AB313" s="196"/>
      <c r="AC313" s="43"/>
      <c r="AD313" s="196" t="s">
        <v>132</v>
      </c>
      <c r="AE313" s="58"/>
      <c r="AF313" s="421"/>
      <c r="AG313" s="421"/>
      <c r="AH313" s="38"/>
      <c r="AI313" s="9"/>
      <c r="AJ313" s="349">
        <f>SUMPRODUCT(LEN($M313:$AA316)-LEN(SUBSTITUTE($M313:$AA316,"A", "")))</f>
        <v>10</v>
      </c>
      <c r="AK313" s="352">
        <f>SUMPRODUCT(LEN($AD313:$AD316)-LEN(SUBSTITUTE($AD313:$AD316,"A", "")))</f>
        <v>6</v>
      </c>
      <c r="AL313" s="335">
        <f>SUMPRODUCT(LEN($AC313:$AC316)-LEN(SUBSTITUTE($AC313:$AC316,"A", "")))</f>
        <v>0</v>
      </c>
      <c r="AM313" s="349">
        <f>SUMPRODUCT(LEN($M313:$AA316)-LEN(SUBSTITUTE($M313:$AA316,"S", "")))</f>
        <v>8</v>
      </c>
      <c r="AN313" s="352">
        <f>SUMPRODUCT(LEN($AD313:$AD316)-LEN(SUBSTITUTE($AD313:$AD316,"S", "")))</f>
        <v>4</v>
      </c>
      <c r="AO313" s="335">
        <f>SUMPRODUCT(LEN($AC313:$AC316)-LEN(SUBSTITUTE($AC313:$AC316,"S", "")))</f>
        <v>0</v>
      </c>
      <c r="AP313" s="349">
        <f>SUMPRODUCT(LEN($M313:$AA316)-LEN(SUBSTITUTE($M313:$AA316,"F", "")))</f>
        <v>0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0</v>
      </c>
      <c r="AT313" s="352">
        <f>SUMPRODUCT(LEN($AD313:$AD316)-LEN(SUBSTITUTE($AD313:$AD316,"G", "")))</f>
        <v>0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0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0</v>
      </c>
      <c r="BB313" s="413">
        <f>SUMPRODUCT(LEN($AE313:$AE316)-LEN(SUBSTITUTE($AE313:$AE316,"M", "")))</f>
        <v>0</v>
      </c>
    </row>
    <row r="314" spans="2:62" ht="20.45" customHeight="1" thickBot="1" x14ac:dyDescent="0.25">
      <c r="B314" s="30"/>
      <c r="C314" s="339"/>
      <c r="D314" s="37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358</v>
      </c>
      <c r="N314" s="33" t="s">
        <v>121</v>
      </c>
      <c r="O314" s="55" t="s">
        <v>347</v>
      </c>
      <c r="P314" s="33" t="s">
        <v>120</v>
      </c>
      <c r="Q314" s="55"/>
      <c r="R314" s="33" t="s">
        <v>119</v>
      </c>
      <c r="S314" s="55"/>
      <c r="T314" s="33" t="s">
        <v>118</v>
      </c>
      <c r="U314" s="55"/>
      <c r="V314" s="33" t="s">
        <v>117</v>
      </c>
      <c r="W314" s="55"/>
      <c r="X314" s="33" t="s">
        <v>116</v>
      </c>
      <c r="Y314" s="55"/>
      <c r="Z314" s="33" t="s">
        <v>115</v>
      </c>
      <c r="AA314" s="55"/>
      <c r="AB314" s="193"/>
      <c r="AC314" s="55"/>
      <c r="AD314" s="193" t="s">
        <v>374</v>
      </c>
      <c r="AE314" s="57"/>
      <c r="AF314" s="422"/>
      <c r="AG314" s="422"/>
      <c r="AH314" s="21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0.45" customHeight="1" x14ac:dyDescent="0.2">
      <c r="B315" s="30"/>
      <c r="C315" s="340"/>
      <c r="D315" s="29"/>
      <c r="E315" s="192"/>
      <c r="F315" s="192"/>
      <c r="G315" s="191"/>
      <c r="H315" s="360">
        <v>175</v>
      </c>
      <c r="I315" s="392"/>
      <c r="J315" s="392"/>
      <c r="K315" s="392"/>
      <c r="L315" s="25" t="s">
        <v>114</v>
      </c>
      <c r="M315" s="114" t="s">
        <v>373</v>
      </c>
      <c r="N315" s="25" t="s">
        <v>112</v>
      </c>
      <c r="O315" s="114" t="s">
        <v>132</v>
      </c>
      <c r="P315" s="25" t="s">
        <v>111</v>
      </c>
      <c r="Q315" s="114"/>
      <c r="R315" s="25" t="s">
        <v>110</v>
      </c>
      <c r="S315" s="114"/>
      <c r="T315" s="25" t="s">
        <v>109</v>
      </c>
      <c r="U315" s="114"/>
      <c r="V315" s="25" t="s">
        <v>108</v>
      </c>
      <c r="W315" s="114"/>
      <c r="X315" s="25" t="s">
        <v>107</v>
      </c>
      <c r="Y315" s="114"/>
      <c r="Z315" s="25" t="s">
        <v>106</v>
      </c>
      <c r="AA315" s="114"/>
      <c r="AB315" s="190"/>
      <c r="AC315" s="114"/>
      <c r="AD315" s="190" t="s">
        <v>348</v>
      </c>
      <c r="AE315" s="57"/>
      <c r="AF315" s="422"/>
      <c r="AG315" s="422"/>
      <c r="AH315" s="21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1" customHeight="1" thickBot="1" x14ac:dyDescent="0.25">
      <c r="B316" s="30"/>
      <c r="C316" s="355"/>
      <c r="D316" s="54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353</v>
      </c>
      <c r="N316" s="50" t="s">
        <v>104</v>
      </c>
      <c r="O316" s="51" t="s">
        <v>132</v>
      </c>
      <c r="P316" s="50" t="s">
        <v>103</v>
      </c>
      <c r="Q316" s="51"/>
      <c r="R316" s="50" t="s">
        <v>102</v>
      </c>
      <c r="S316" s="51"/>
      <c r="T316" s="50">
        <v>20</v>
      </c>
      <c r="U316" s="51"/>
      <c r="V316" s="50" t="s">
        <v>101</v>
      </c>
      <c r="W316" s="51"/>
      <c r="X316" s="50" t="s">
        <v>100</v>
      </c>
      <c r="Y316" s="51"/>
      <c r="Z316" s="50" t="s">
        <v>99</v>
      </c>
      <c r="AA316" s="51"/>
      <c r="AB316" s="187"/>
      <c r="AC316" s="51"/>
      <c r="AD316" s="187" t="s">
        <v>132</v>
      </c>
      <c r="AE316" s="56"/>
      <c r="AF316" s="424"/>
      <c r="AG316" s="424"/>
      <c r="AH316" s="224" t="s">
        <v>372</v>
      </c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0.45" customHeight="1" x14ac:dyDescent="0.2">
      <c r="B317" s="30"/>
      <c r="C317" s="338">
        <v>2</v>
      </c>
      <c r="D317" s="46"/>
      <c r="E317" s="198"/>
      <c r="F317" s="198"/>
      <c r="G317" s="197"/>
      <c r="H317" s="358"/>
      <c r="I317" s="390">
        <v>37</v>
      </c>
      <c r="J317" s="390">
        <v>15</v>
      </c>
      <c r="K317" s="390">
        <v>8</v>
      </c>
      <c r="L317" s="42" t="s">
        <v>131</v>
      </c>
      <c r="M317" s="43" t="s">
        <v>179</v>
      </c>
      <c r="N317" s="42" t="s">
        <v>129</v>
      </c>
      <c r="O317" s="43" t="s">
        <v>132</v>
      </c>
      <c r="P317" s="42" t="s">
        <v>128</v>
      </c>
      <c r="Q317" s="43"/>
      <c r="R317" s="42" t="s">
        <v>127</v>
      </c>
      <c r="S317" s="43"/>
      <c r="T317" s="42" t="s">
        <v>126</v>
      </c>
      <c r="U317" s="43"/>
      <c r="V317" s="42" t="s">
        <v>125</v>
      </c>
      <c r="W317" s="43"/>
      <c r="X317" s="42" t="s">
        <v>124</v>
      </c>
      <c r="Y317" s="43"/>
      <c r="Z317" s="42" t="s">
        <v>123</v>
      </c>
      <c r="AA317" s="43"/>
      <c r="AB317" s="196"/>
      <c r="AC317" s="43"/>
      <c r="AD317" s="196"/>
      <c r="AE317" s="39"/>
      <c r="AF317" s="421"/>
      <c r="AG317" s="421"/>
      <c r="AH317" s="38"/>
      <c r="AI317" s="9"/>
      <c r="AJ317" s="349">
        <f>SUMPRODUCT(LEN($M317:$AA320)-LEN(SUBSTITUTE($M317:$AA320,"A", "")))</f>
        <v>6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4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0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0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0.45" customHeight="1" thickBot="1" x14ac:dyDescent="0.25">
      <c r="B318" s="30"/>
      <c r="C318" s="339"/>
      <c r="D318" s="37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 t="s">
        <v>354</v>
      </c>
      <c r="N318" s="33" t="s">
        <v>121</v>
      </c>
      <c r="O318" s="55" t="s">
        <v>130</v>
      </c>
      <c r="P318" s="33" t="s">
        <v>120</v>
      </c>
      <c r="Q318" s="55"/>
      <c r="R318" s="33" t="s">
        <v>119</v>
      </c>
      <c r="S318" s="55"/>
      <c r="T318" s="33" t="s">
        <v>118</v>
      </c>
      <c r="U318" s="55"/>
      <c r="V318" s="33" t="s">
        <v>117</v>
      </c>
      <c r="W318" s="55"/>
      <c r="X318" s="33" t="s">
        <v>116</v>
      </c>
      <c r="Y318" s="55"/>
      <c r="Z318" s="33" t="s">
        <v>115</v>
      </c>
      <c r="AA318" s="55"/>
      <c r="AB318" s="193"/>
      <c r="AC318" s="55"/>
      <c r="AD318" s="193"/>
      <c r="AE318" s="22"/>
      <c r="AF318" s="422"/>
      <c r="AG318" s="422"/>
      <c r="AH318" s="21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0.45" customHeight="1" x14ac:dyDescent="0.2">
      <c r="B319" s="30"/>
      <c r="C319" s="340"/>
      <c r="D319" s="29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 t="s">
        <v>347</v>
      </c>
      <c r="N319" s="25" t="s">
        <v>112</v>
      </c>
      <c r="O319" s="114" t="s">
        <v>132</v>
      </c>
      <c r="P319" s="25" t="s">
        <v>111</v>
      </c>
      <c r="Q319" s="114"/>
      <c r="R319" s="25" t="s">
        <v>110</v>
      </c>
      <c r="S319" s="114"/>
      <c r="T319" s="25" t="s">
        <v>109</v>
      </c>
      <c r="U319" s="114"/>
      <c r="V319" s="25" t="s">
        <v>108</v>
      </c>
      <c r="W319" s="114"/>
      <c r="X319" s="25" t="s">
        <v>107</v>
      </c>
      <c r="Y319" s="114"/>
      <c r="Z319" s="25" t="s">
        <v>106</v>
      </c>
      <c r="AA319" s="114"/>
      <c r="AB319" s="190"/>
      <c r="AC319" s="114"/>
      <c r="AD319" s="190"/>
      <c r="AE319" s="22"/>
      <c r="AF319" s="422"/>
      <c r="AG319" s="422"/>
      <c r="AH319" s="21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1" customHeight="1" thickBot="1" x14ac:dyDescent="0.25">
      <c r="B320" s="30"/>
      <c r="C320" s="355"/>
      <c r="D320" s="54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 t="s">
        <v>132</v>
      </c>
      <c r="N320" s="50" t="s">
        <v>104</v>
      </c>
      <c r="O320" s="51"/>
      <c r="P320" s="50" t="s">
        <v>103</v>
      </c>
      <c r="Q320" s="51"/>
      <c r="R320" s="50" t="s">
        <v>102</v>
      </c>
      <c r="S320" s="51"/>
      <c r="T320" s="50">
        <v>20</v>
      </c>
      <c r="U320" s="51"/>
      <c r="V320" s="50" t="s">
        <v>101</v>
      </c>
      <c r="W320" s="51"/>
      <c r="X320" s="50" t="s">
        <v>100</v>
      </c>
      <c r="Y320" s="51"/>
      <c r="Z320" s="50" t="s">
        <v>99</v>
      </c>
      <c r="AA320" s="51"/>
      <c r="AB320" s="187"/>
      <c r="AC320" s="51"/>
      <c r="AD320" s="187"/>
      <c r="AE320" s="48"/>
      <c r="AF320" s="424"/>
      <c r="AG320" s="424"/>
      <c r="AH320" s="47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0.45" customHeight="1" x14ac:dyDescent="0.2">
      <c r="B321" s="30"/>
      <c r="C321" s="338">
        <v>3</v>
      </c>
      <c r="D321" s="46"/>
      <c r="E321" s="198"/>
      <c r="F321" s="198"/>
      <c r="G321" s="197"/>
      <c r="H321" s="358"/>
      <c r="I321" s="390">
        <v>47</v>
      </c>
      <c r="J321" s="390">
        <v>15</v>
      </c>
      <c r="K321" s="390">
        <v>5</v>
      </c>
      <c r="L321" s="42" t="s">
        <v>131</v>
      </c>
      <c r="M321" s="43" t="s">
        <v>132</v>
      </c>
      <c r="N321" s="42" t="s">
        <v>129</v>
      </c>
      <c r="O321" s="43" t="s">
        <v>179</v>
      </c>
      <c r="P321" s="42" t="s">
        <v>128</v>
      </c>
      <c r="Q321" s="43" t="s">
        <v>130</v>
      </c>
      <c r="R321" s="42" t="s">
        <v>127</v>
      </c>
      <c r="S321" s="43"/>
      <c r="T321" s="42" t="s">
        <v>126</v>
      </c>
      <c r="U321" s="43"/>
      <c r="V321" s="42" t="s">
        <v>125</v>
      </c>
      <c r="W321" s="43"/>
      <c r="X321" s="42" t="s">
        <v>124</v>
      </c>
      <c r="Y321" s="43"/>
      <c r="Z321" s="42" t="s">
        <v>123</v>
      </c>
      <c r="AA321" s="43"/>
      <c r="AB321" s="196"/>
      <c r="AC321" s="43"/>
      <c r="AD321" s="196"/>
      <c r="AE321" s="39"/>
      <c r="AF321" s="421"/>
      <c r="AG321" s="421"/>
      <c r="AH321" s="38"/>
      <c r="AI321" s="9"/>
      <c r="AJ321" s="349">
        <f>SUMPRODUCT(LEN($M321:$AA324)-LEN(SUBSTITUTE($M321:$AA324,"A", "")))</f>
        <v>6</v>
      </c>
      <c r="AK321" s="352">
        <f>SUMPRODUCT(LEN($AD321:$AD324)-LEN(SUBSTITUTE($AD321:$AD324,"A", "")))</f>
        <v>0</v>
      </c>
      <c r="AL321" s="335">
        <f>SUMPRODUCT(LEN($AC321:$AC324)-LEN(SUBSTITUTE($AC321:$AC324,"A", "")))</f>
        <v>0</v>
      </c>
      <c r="AM321" s="349">
        <f>SUMPRODUCT(LEN($M321:$AA324)-LEN(SUBSTITUTE($M321:$AA324,"S", "")))</f>
        <v>9</v>
      </c>
      <c r="AN321" s="352">
        <f>SUMPRODUCT(LEN($AD321:$AD324)-LEN(SUBSTITUTE($AD321:$AD324,"S", "")))</f>
        <v>0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0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0.45" customHeight="1" thickBot="1" x14ac:dyDescent="0.25">
      <c r="B322" s="30"/>
      <c r="C322" s="339"/>
      <c r="D322" s="37"/>
      <c r="E322" s="195"/>
      <c r="F322" s="195"/>
      <c r="G322" s="194"/>
      <c r="H322" s="359"/>
      <c r="I322" s="391"/>
      <c r="J322" s="391"/>
      <c r="K322" s="391"/>
      <c r="L322" s="33" t="s">
        <v>122</v>
      </c>
      <c r="M322" s="55" t="s">
        <v>132</v>
      </c>
      <c r="N322" s="33" t="s">
        <v>121</v>
      </c>
      <c r="O322" s="55" t="s">
        <v>354</v>
      </c>
      <c r="P322" s="33" t="s">
        <v>120</v>
      </c>
      <c r="Q322" s="55" t="s">
        <v>130</v>
      </c>
      <c r="R322" s="33" t="s">
        <v>119</v>
      </c>
      <c r="S322" s="55"/>
      <c r="T322" s="33" t="s">
        <v>118</v>
      </c>
      <c r="U322" s="55"/>
      <c r="V322" s="33" t="s">
        <v>117</v>
      </c>
      <c r="W322" s="55"/>
      <c r="X322" s="33" t="s">
        <v>116</v>
      </c>
      <c r="Y322" s="55"/>
      <c r="Z322" s="33" t="s">
        <v>115</v>
      </c>
      <c r="AA322" s="55"/>
      <c r="AB322" s="193"/>
      <c r="AC322" s="55"/>
      <c r="AD322" s="193"/>
      <c r="AE322" s="22"/>
      <c r="AF322" s="422"/>
      <c r="AG322" s="422"/>
      <c r="AH322" s="21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0.45" customHeight="1" x14ac:dyDescent="0.2">
      <c r="B323" s="30"/>
      <c r="C323" s="340"/>
      <c r="D323" s="29"/>
      <c r="E323" s="192"/>
      <c r="F323" s="192"/>
      <c r="G323" s="191"/>
      <c r="H323" s="360"/>
      <c r="I323" s="392"/>
      <c r="J323" s="392"/>
      <c r="K323" s="392"/>
      <c r="L323" s="25" t="s">
        <v>114</v>
      </c>
      <c r="M323" s="114" t="s">
        <v>353</v>
      </c>
      <c r="N323" s="25" t="s">
        <v>112</v>
      </c>
      <c r="O323" s="114" t="s">
        <v>130</v>
      </c>
      <c r="P323" s="25" t="s">
        <v>111</v>
      </c>
      <c r="Q323" s="114"/>
      <c r="R323" s="25" t="s">
        <v>110</v>
      </c>
      <c r="S323" s="114"/>
      <c r="T323" s="25" t="s">
        <v>109</v>
      </c>
      <c r="U323" s="114"/>
      <c r="V323" s="25" t="s">
        <v>108</v>
      </c>
      <c r="W323" s="114"/>
      <c r="X323" s="25" t="s">
        <v>107</v>
      </c>
      <c r="Y323" s="114"/>
      <c r="Z323" s="25" t="s">
        <v>106</v>
      </c>
      <c r="AA323" s="114"/>
      <c r="AB323" s="190"/>
      <c r="AC323" s="114"/>
      <c r="AD323" s="190"/>
      <c r="AE323" s="22"/>
      <c r="AF323" s="422"/>
      <c r="AG323" s="422"/>
      <c r="AH323" s="21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1" customHeight="1" thickBot="1" x14ac:dyDescent="0.25">
      <c r="B324" s="20"/>
      <c r="C324" s="341"/>
      <c r="D324" s="19"/>
      <c r="E324" s="189"/>
      <c r="F324" s="189"/>
      <c r="G324" s="188"/>
      <c r="H324" s="361"/>
      <c r="I324" s="394"/>
      <c r="J324" s="394"/>
      <c r="K324" s="394"/>
      <c r="L324" s="15" t="s">
        <v>105</v>
      </c>
      <c r="M324" s="16" t="s">
        <v>354</v>
      </c>
      <c r="N324" s="15" t="s">
        <v>104</v>
      </c>
      <c r="O324" s="16" t="s">
        <v>132</v>
      </c>
      <c r="P324" s="15" t="s">
        <v>103</v>
      </c>
      <c r="Q324" s="16"/>
      <c r="R324" s="15" t="s">
        <v>102</v>
      </c>
      <c r="S324" s="16"/>
      <c r="T324" s="15">
        <v>20</v>
      </c>
      <c r="U324" s="16"/>
      <c r="V324" s="15" t="s">
        <v>101</v>
      </c>
      <c r="W324" s="16"/>
      <c r="X324" s="15" t="s">
        <v>100</v>
      </c>
      <c r="Y324" s="16"/>
      <c r="Z324" s="15" t="s">
        <v>99</v>
      </c>
      <c r="AA324" s="16"/>
      <c r="AB324" s="187"/>
      <c r="AC324" s="16"/>
      <c r="AD324" s="186"/>
      <c r="AE324" s="11"/>
      <c r="AF324" s="423"/>
      <c r="AG324" s="423"/>
      <c r="AH324" s="10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107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175</v>
      </c>
      <c r="E326" s="425">
        <v>2613.62</v>
      </c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03"/>
      <c r="AI326" s="86" t="s">
        <v>137</v>
      </c>
      <c r="AJ326" s="85">
        <f t="shared" ref="AJ326:BB326" si="42">SUM(AJ328:AJ339)</f>
        <v>24</v>
      </c>
      <c r="AK326" s="84">
        <f t="shared" si="42"/>
        <v>1</v>
      </c>
      <c r="AL326" s="83">
        <f t="shared" si="42"/>
        <v>0</v>
      </c>
      <c r="AM326" s="85">
        <f t="shared" si="42"/>
        <v>11</v>
      </c>
      <c r="AN326" s="84">
        <f t="shared" si="42"/>
        <v>2</v>
      </c>
      <c r="AO326" s="83">
        <f t="shared" si="42"/>
        <v>0</v>
      </c>
      <c r="AP326" s="85">
        <f t="shared" si="42"/>
        <v>0</v>
      </c>
      <c r="AQ326" s="84">
        <f t="shared" si="42"/>
        <v>0</v>
      </c>
      <c r="AR326" s="83">
        <f t="shared" si="42"/>
        <v>0</v>
      </c>
      <c r="AS326" s="85">
        <f t="shared" si="42"/>
        <v>0</v>
      </c>
      <c r="AT326" s="84">
        <f t="shared" si="42"/>
        <v>0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0</v>
      </c>
      <c r="AZ326" s="81">
        <f t="shared" si="42"/>
        <v>0</v>
      </c>
      <c r="BA326" s="81">
        <f t="shared" si="42"/>
        <v>0</v>
      </c>
      <c r="BB326" s="80">
        <f t="shared" si="42"/>
        <v>0</v>
      </c>
      <c r="BC326" s="79" t="s">
        <v>136</v>
      </c>
      <c r="BF326" s="5">
        <f>SUM(AJ326:AL326)/$BG$5</f>
        <v>8.3333333333333339</v>
      </c>
      <c r="BG326" s="5">
        <f>SUM(AM326:AO326,AY326)/$BG$5</f>
        <v>4.333333333333333</v>
      </c>
      <c r="BH326" s="5">
        <f>SUM(AP326:AR326,AZ326)/$BG$5</f>
        <v>0</v>
      </c>
      <c r="BI326" s="5">
        <f>SUM(AS326:AU326,BA326)/$BG$5</f>
        <v>0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03"/>
      <c r="AI327" s="202" t="s">
        <v>135</v>
      </c>
      <c r="AJ327" s="201">
        <f t="shared" ref="AJ327:BB327" si="43">AJ326/3</f>
        <v>8</v>
      </c>
      <c r="AK327" s="64">
        <f t="shared" si="43"/>
        <v>0.33333333333333331</v>
      </c>
      <c r="AL327" s="63">
        <f t="shared" si="43"/>
        <v>0</v>
      </c>
      <c r="AM327" s="65">
        <f t="shared" si="43"/>
        <v>3.6666666666666665</v>
      </c>
      <c r="AN327" s="64">
        <f t="shared" si="43"/>
        <v>0.66666666666666663</v>
      </c>
      <c r="AO327" s="63">
        <f t="shared" si="43"/>
        <v>0</v>
      </c>
      <c r="AP327" s="65">
        <f t="shared" si="43"/>
        <v>0</v>
      </c>
      <c r="AQ327" s="64">
        <f t="shared" si="43"/>
        <v>0</v>
      </c>
      <c r="AR327" s="63">
        <f t="shared" si="43"/>
        <v>0</v>
      </c>
      <c r="AS327" s="65">
        <f t="shared" si="43"/>
        <v>0</v>
      </c>
      <c r="AT327" s="64">
        <f t="shared" si="43"/>
        <v>0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0</v>
      </c>
      <c r="AZ327" s="61">
        <f t="shared" si="43"/>
        <v>0</v>
      </c>
      <c r="BA327" s="61">
        <f t="shared" si="43"/>
        <v>0</v>
      </c>
      <c r="BB327" s="60">
        <f t="shared" si="43"/>
        <v>0</v>
      </c>
      <c r="BC327" s="59" t="s">
        <v>134</v>
      </c>
    </row>
    <row r="328" spans="2:62" ht="20.45" customHeight="1" x14ac:dyDescent="0.2">
      <c r="B328" s="30"/>
      <c r="C328" s="338">
        <v>1</v>
      </c>
      <c r="D328" s="46"/>
      <c r="E328" s="198"/>
      <c r="F328" s="198"/>
      <c r="G328" s="197"/>
      <c r="H328" s="358" t="s">
        <v>183</v>
      </c>
      <c r="I328" s="390">
        <v>37</v>
      </c>
      <c r="J328" s="390">
        <v>14</v>
      </c>
      <c r="K328" s="390">
        <v>6</v>
      </c>
      <c r="L328" s="42" t="s">
        <v>131</v>
      </c>
      <c r="M328" s="43" t="s">
        <v>179</v>
      </c>
      <c r="N328" s="42" t="s">
        <v>129</v>
      </c>
      <c r="O328" s="43" t="s">
        <v>132</v>
      </c>
      <c r="P328" s="42" t="s">
        <v>128</v>
      </c>
      <c r="Q328" s="43"/>
      <c r="R328" s="42" t="s">
        <v>127</v>
      </c>
      <c r="S328" s="43"/>
      <c r="T328" s="42" t="s">
        <v>126</v>
      </c>
      <c r="U328" s="43"/>
      <c r="V328" s="42" t="s">
        <v>125</v>
      </c>
      <c r="W328" s="43"/>
      <c r="X328" s="42" t="s">
        <v>124</v>
      </c>
      <c r="Y328" s="43"/>
      <c r="Z328" s="42" t="s">
        <v>123</v>
      </c>
      <c r="AA328" s="43"/>
      <c r="AB328" s="196"/>
      <c r="AC328" s="43"/>
      <c r="AD328" s="196" t="s">
        <v>132</v>
      </c>
      <c r="AE328" s="58"/>
      <c r="AF328" s="421"/>
      <c r="AG328" s="421"/>
      <c r="AH328" s="38"/>
      <c r="AI328" s="9"/>
      <c r="AJ328" s="349">
        <f>SUMPRODUCT(LEN($M328:$AA331)-LEN(SUBSTITUTE($M328:$AA331,"A", "")))</f>
        <v>9</v>
      </c>
      <c r="AK328" s="352">
        <f>SUMPRODUCT(LEN($AD328:$AD331)-LEN(SUBSTITUTE($AD328:$AD331,"A", "")))</f>
        <v>1</v>
      </c>
      <c r="AL328" s="335">
        <f>SUMPRODUCT(LEN($AC328:$AC331)-LEN(SUBSTITUTE($AC328:$AC331,"A", "")))</f>
        <v>0</v>
      </c>
      <c r="AM328" s="349">
        <f>SUMPRODUCT(LEN($M328:$AA331)-LEN(SUBSTITUTE($M328:$AA331,"S", "")))</f>
        <v>4</v>
      </c>
      <c r="AN328" s="352">
        <f>SUMPRODUCT(LEN($AD328:$AD331)-LEN(SUBSTITUTE($AD328:$AD331,"S", "")))</f>
        <v>0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0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0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0</v>
      </c>
      <c r="BB328" s="413">
        <f>SUMPRODUCT(LEN($AE328:$AE331)-LEN(SUBSTITUTE($AE328:$AE331,"M", "")))</f>
        <v>0</v>
      </c>
    </row>
    <row r="329" spans="2:62" ht="20.45" customHeight="1" thickBot="1" x14ac:dyDescent="0.25">
      <c r="B329" s="30"/>
      <c r="C329" s="339"/>
      <c r="D329" s="37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179</v>
      </c>
      <c r="N329" s="33" t="s">
        <v>121</v>
      </c>
      <c r="O329" s="55" t="s">
        <v>132</v>
      </c>
      <c r="P329" s="33" t="s">
        <v>120</v>
      </c>
      <c r="Q329" s="55"/>
      <c r="R329" s="33" t="s">
        <v>119</v>
      </c>
      <c r="S329" s="55"/>
      <c r="T329" s="33" t="s">
        <v>118</v>
      </c>
      <c r="U329" s="55"/>
      <c r="V329" s="33" t="s">
        <v>117</v>
      </c>
      <c r="W329" s="55"/>
      <c r="X329" s="33" t="s">
        <v>116</v>
      </c>
      <c r="Y329" s="55"/>
      <c r="Z329" s="33" t="s">
        <v>115</v>
      </c>
      <c r="AA329" s="55"/>
      <c r="AB329" s="193"/>
      <c r="AC329" s="55"/>
      <c r="AD329" s="193"/>
      <c r="AE329" s="57"/>
      <c r="AF329" s="422"/>
      <c r="AG329" s="422"/>
      <c r="AH329" s="21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0.45" customHeight="1" x14ac:dyDescent="0.2">
      <c r="B330" s="30"/>
      <c r="C330" s="340"/>
      <c r="D330" s="29"/>
      <c r="E330" s="192"/>
      <c r="F330" s="192"/>
      <c r="G330" s="191"/>
      <c r="H330" s="360">
        <v>175</v>
      </c>
      <c r="I330" s="392"/>
      <c r="J330" s="392"/>
      <c r="K330" s="392"/>
      <c r="L330" s="25" t="s">
        <v>114</v>
      </c>
      <c r="M330" s="114" t="s">
        <v>353</v>
      </c>
      <c r="N330" s="25" t="s">
        <v>112</v>
      </c>
      <c r="O330" s="114" t="s">
        <v>130</v>
      </c>
      <c r="P330" s="25" t="s">
        <v>111</v>
      </c>
      <c r="Q330" s="114"/>
      <c r="R330" s="25" t="s">
        <v>110</v>
      </c>
      <c r="S330" s="114"/>
      <c r="T330" s="25" t="s">
        <v>109</v>
      </c>
      <c r="U330" s="114"/>
      <c r="V330" s="25" t="s">
        <v>108</v>
      </c>
      <c r="W330" s="114"/>
      <c r="X330" s="25" t="s">
        <v>107</v>
      </c>
      <c r="Y330" s="114"/>
      <c r="Z330" s="25" t="s">
        <v>106</v>
      </c>
      <c r="AA330" s="114"/>
      <c r="AB330" s="190"/>
      <c r="AC330" s="114"/>
      <c r="AD330" s="190"/>
      <c r="AE330" s="57"/>
      <c r="AF330" s="422"/>
      <c r="AG330" s="422"/>
      <c r="AH330" s="21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1" customHeight="1" thickBot="1" x14ac:dyDescent="0.25">
      <c r="B331" s="30"/>
      <c r="C331" s="355"/>
      <c r="D331" s="54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179</v>
      </c>
      <c r="N331" s="50" t="s">
        <v>104</v>
      </c>
      <c r="O331" s="51" t="s">
        <v>130</v>
      </c>
      <c r="P331" s="50" t="s">
        <v>103</v>
      </c>
      <c r="Q331" s="51"/>
      <c r="R331" s="50" t="s">
        <v>102</v>
      </c>
      <c r="S331" s="51"/>
      <c r="T331" s="50">
        <v>20</v>
      </c>
      <c r="U331" s="51"/>
      <c r="V331" s="50" t="s">
        <v>101</v>
      </c>
      <c r="W331" s="51"/>
      <c r="X331" s="50" t="s">
        <v>100</v>
      </c>
      <c r="Y331" s="51"/>
      <c r="Z331" s="50" t="s">
        <v>99</v>
      </c>
      <c r="AA331" s="51"/>
      <c r="AB331" s="187"/>
      <c r="AC331" s="51"/>
      <c r="AD331" s="187"/>
      <c r="AE331" s="56"/>
      <c r="AF331" s="424"/>
      <c r="AG331" s="424"/>
      <c r="AH331" s="47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0.45" customHeight="1" x14ac:dyDescent="0.2">
      <c r="B332" s="30"/>
      <c r="C332" s="338">
        <v>2</v>
      </c>
      <c r="D332" s="46"/>
      <c r="E332" s="198"/>
      <c r="F332" s="198"/>
      <c r="G332" s="197"/>
      <c r="H332" s="358"/>
      <c r="I332" s="390">
        <v>39</v>
      </c>
      <c r="J332" s="390">
        <v>14</v>
      </c>
      <c r="K332" s="390">
        <v>8</v>
      </c>
      <c r="L332" s="42" t="s">
        <v>131</v>
      </c>
      <c r="M332" s="43" t="s">
        <v>179</v>
      </c>
      <c r="N332" s="42" t="s">
        <v>129</v>
      </c>
      <c r="O332" s="43" t="s">
        <v>132</v>
      </c>
      <c r="P332" s="42" t="s">
        <v>128</v>
      </c>
      <c r="Q332" s="43"/>
      <c r="R332" s="42" t="s">
        <v>127</v>
      </c>
      <c r="S332" s="43"/>
      <c r="T332" s="42" t="s">
        <v>126</v>
      </c>
      <c r="U332" s="43"/>
      <c r="V332" s="42" t="s">
        <v>125</v>
      </c>
      <c r="W332" s="43"/>
      <c r="X332" s="42" t="s">
        <v>124</v>
      </c>
      <c r="Y332" s="43"/>
      <c r="Z332" s="42" t="s">
        <v>123</v>
      </c>
      <c r="AA332" s="43"/>
      <c r="AB332" s="196"/>
      <c r="AC332" s="43"/>
      <c r="AD332" s="196" t="s">
        <v>130</v>
      </c>
      <c r="AE332" s="39"/>
      <c r="AF332" s="421"/>
      <c r="AG332" s="421"/>
      <c r="AH332" s="38"/>
      <c r="AI332" s="9"/>
      <c r="AJ332" s="349">
        <f>SUMPRODUCT(LEN($M332:$AA335)-LEN(SUBSTITUTE($M332:$AA335,"A", "")))</f>
        <v>7</v>
      </c>
      <c r="AK332" s="352">
        <f>SUMPRODUCT(LEN($AD332:$AD335)-LEN(SUBSTITUTE($AD332:$AD335,"A", "")))</f>
        <v>0</v>
      </c>
      <c r="AL332" s="335">
        <f>SUMPRODUCT(LEN($AC332:$AC335)-LEN(SUBSTITUTE($AC332:$AC335,"A", "")))</f>
        <v>0</v>
      </c>
      <c r="AM332" s="349">
        <f>SUMPRODUCT(LEN($M332:$AA335)-LEN(SUBSTITUTE($M332:$AA335,"S", "")))</f>
        <v>3</v>
      </c>
      <c r="AN332" s="352">
        <f>SUMPRODUCT(LEN($AD332:$AD335)-LEN(SUBSTITUTE($AD332:$AD335,"S", "")))</f>
        <v>1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0</v>
      </c>
      <c r="AT332" s="352">
        <f>SUMPRODUCT(LEN($AD332:$AD335)-LEN(SUBSTITUTE($AD332:$AD335,"G", "")))</f>
        <v>0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0.45" customHeight="1" thickBot="1" x14ac:dyDescent="0.25">
      <c r="B333" s="30"/>
      <c r="C333" s="339"/>
      <c r="D333" s="37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 t="s">
        <v>179</v>
      </c>
      <c r="N333" s="33" t="s">
        <v>121</v>
      </c>
      <c r="O333" s="55" t="s">
        <v>130</v>
      </c>
      <c r="P333" s="33" t="s">
        <v>120</v>
      </c>
      <c r="Q333" s="55"/>
      <c r="R333" s="33" t="s">
        <v>119</v>
      </c>
      <c r="S333" s="55"/>
      <c r="T333" s="33" t="s">
        <v>118</v>
      </c>
      <c r="U333" s="55"/>
      <c r="V333" s="33" t="s">
        <v>117</v>
      </c>
      <c r="W333" s="55"/>
      <c r="X333" s="33" t="s">
        <v>116</v>
      </c>
      <c r="Y333" s="55"/>
      <c r="Z333" s="33" t="s">
        <v>115</v>
      </c>
      <c r="AA333" s="55"/>
      <c r="AB333" s="193"/>
      <c r="AC333" s="55"/>
      <c r="AD333" s="193"/>
      <c r="AE333" s="22"/>
      <c r="AF333" s="422"/>
      <c r="AG333" s="422"/>
      <c r="AH333" s="21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0.45" customHeight="1" x14ac:dyDescent="0.2">
      <c r="B334" s="30"/>
      <c r="C334" s="340"/>
      <c r="D334" s="29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 t="s">
        <v>351</v>
      </c>
      <c r="N334" s="25" t="s">
        <v>112</v>
      </c>
      <c r="O334" s="114"/>
      <c r="P334" s="25" t="s">
        <v>111</v>
      </c>
      <c r="Q334" s="114"/>
      <c r="R334" s="25" t="s">
        <v>110</v>
      </c>
      <c r="S334" s="114"/>
      <c r="T334" s="25" t="s">
        <v>109</v>
      </c>
      <c r="U334" s="114"/>
      <c r="V334" s="25" t="s">
        <v>108</v>
      </c>
      <c r="W334" s="114"/>
      <c r="X334" s="25" t="s">
        <v>107</v>
      </c>
      <c r="Y334" s="114"/>
      <c r="Z334" s="25" t="s">
        <v>106</v>
      </c>
      <c r="AA334" s="114"/>
      <c r="AB334" s="190"/>
      <c r="AC334" s="114"/>
      <c r="AD334" s="190"/>
      <c r="AE334" s="22"/>
      <c r="AF334" s="422"/>
      <c r="AG334" s="422"/>
      <c r="AH334" s="21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1" customHeight="1" thickBot="1" x14ac:dyDescent="0.25">
      <c r="B335" s="30"/>
      <c r="C335" s="355"/>
      <c r="D335" s="54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 t="s">
        <v>351</v>
      </c>
      <c r="N335" s="50" t="s">
        <v>104</v>
      </c>
      <c r="O335" s="51"/>
      <c r="P335" s="50" t="s">
        <v>103</v>
      </c>
      <c r="Q335" s="51"/>
      <c r="R335" s="50" t="s">
        <v>102</v>
      </c>
      <c r="S335" s="51"/>
      <c r="T335" s="50">
        <v>20</v>
      </c>
      <c r="U335" s="51"/>
      <c r="V335" s="50" t="s">
        <v>101</v>
      </c>
      <c r="W335" s="51"/>
      <c r="X335" s="50" t="s">
        <v>100</v>
      </c>
      <c r="Y335" s="51"/>
      <c r="Z335" s="50" t="s">
        <v>99</v>
      </c>
      <c r="AA335" s="51"/>
      <c r="AB335" s="187"/>
      <c r="AC335" s="51"/>
      <c r="AD335" s="187"/>
      <c r="AE335" s="48"/>
      <c r="AF335" s="424"/>
      <c r="AG335" s="424"/>
      <c r="AH335" s="47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0.45" customHeight="1" x14ac:dyDescent="0.2">
      <c r="B336" s="30"/>
      <c r="C336" s="338">
        <v>3</v>
      </c>
      <c r="D336" s="46"/>
      <c r="E336" s="198"/>
      <c r="F336" s="198"/>
      <c r="G336" s="197"/>
      <c r="H336" s="358"/>
      <c r="I336" s="390">
        <v>38</v>
      </c>
      <c r="J336" s="390">
        <v>14</v>
      </c>
      <c r="K336" s="390">
        <v>7</v>
      </c>
      <c r="L336" s="42" t="s">
        <v>131</v>
      </c>
      <c r="M336" s="43" t="s">
        <v>351</v>
      </c>
      <c r="N336" s="42" t="s">
        <v>129</v>
      </c>
      <c r="O336" s="43" t="s">
        <v>351</v>
      </c>
      <c r="P336" s="42" t="s">
        <v>128</v>
      </c>
      <c r="Q336" s="43"/>
      <c r="R336" s="42" t="s">
        <v>127</v>
      </c>
      <c r="S336" s="43"/>
      <c r="T336" s="42" t="s">
        <v>126</v>
      </c>
      <c r="U336" s="43"/>
      <c r="V336" s="42" t="s">
        <v>125</v>
      </c>
      <c r="W336" s="43"/>
      <c r="X336" s="42" t="s">
        <v>124</v>
      </c>
      <c r="Y336" s="43"/>
      <c r="Z336" s="42" t="s">
        <v>123</v>
      </c>
      <c r="AA336" s="43"/>
      <c r="AB336" s="196"/>
      <c r="AC336" s="43"/>
      <c r="AD336" s="196" t="s">
        <v>130</v>
      </c>
      <c r="AE336" s="39"/>
      <c r="AF336" s="421"/>
      <c r="AG336" s="421"/>
      <c r="AH336" s="38"/>
      <c r="AI336" s="9"/>
      <c r="AJ336" s="349">
        <f>SUMPRODUCT(LEN($M336:$AA339)-LEN(SUBSTITUTE($M336:$AA339,"A", "")))</f>
        <v>8</v>
      </c>
      <c r="AK336" s="352">
        <f>SUMPRODUCT(LEN($AD336:$AD339)-LEN(SUBSTITUTE($AD336:$AD339,"A", "")))</f>
        <v>0</v>
      </c>
      <c r="AL336" s="335">
        <f>SUMPRODUCT(LEN($AC336:$AC339)-LEN(SUBSTITUTE($AC336:$AC339,"A", "")))</f>
        <v>0</v>
      </c>
      <c r="AM336" s="349">
        <f>SUMPRODUCT(LEN($M336:$AA339)-LEN(SUBSTITUTE($M336:$AA339,"S", "")))</f>
        <v>4</v>
      </c>
      <c r="AN336" s="352">
        <f>SUMPRODUCT(LEN($AD336:$AD339)-LEN(SUBSTITUTE($AD336:$AD339,"S", "")))</f>
        <v>1</v>
      </c>
      <c r="AO336" s="335">
        <f>SUMPRODUCT(LEN($AC336:$AC339)-LEN(SUBSTITUTE($AC336:$AC339,"S", "")))</f>
        <v>0</v>
      </c>
      <c r="AP336" s="349">
        <f>SUMPRODUCT(LEN($M336:$AA339)-LEN(SUBSTITUTE($M336:$AA339,"F", "")))</f>
        <v>0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0</v>
      </c>
      <c r="AT336" s="352">
        <f>SUMPRODUCT(LEN($AD336:$AD339)-LEN(SUBSTITUTE($AD336:$AD339,"G", "")))</f>
        <v>0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0.45" customHeight="1" thickBot="1" x14ac:dyDescent="0.25">
      <c r="B337" s="30"/>
      <c r="C337" s="339"/>
      <c r="D337" s="37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 t="s">
        <v>347</v>
      </c>
      <c r="N337" s="33" t="s">
        <v>121</v>
      </c>
      <c r="O337" s="55" t="s">
        <v>132</v>
      </c>
      <c r="P337" s="33" t="s">
        <v>120</v>
      </c>
      <c r="Q337" s="55"/>
      <c r="R337" s="33" t="s">
        <v>119</v>
      </c>
      <c r="S337" s="55"/>
      <c r="T337" s="33" t="s">
        <v>118</v>
      </c>
      <c r="U337" s="55"/>
      <c r="V337" s="33" t="s">
        <v>117</v>
      </c>
      <c r="W337" s="55"/>
      <c r="X337" s="33" t="s">
        <v>116</v>
      </c>
      <c r="Y337" s="55"/>
      <c r="Z337" s="33" t="s">
        <v>115</v>
      </c>
      <c r="AA337" s="55"/>
      <c r="AB337" s="193"/>
      <c r="AC337" s="55"/>
      <c r="AD337" s="193"/>
      <c r="AE337" s="22"/>
      <c r="AF337" s="422"/>
      <c r="AG337" s="422"/>
      <c r="AH337" s="21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0.45" customHeight="1" x14ac:dyDescent="0.2">
      <c r="B338" s="30"/>
      <c r="C338" s="340"/>
      <c r="D338" s="29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 t="s">
        <v>347</v>
      </c>
      <c r="N338" s="25" t="s">
        <v>112</v>
      </c>
      <c r="O338" s="114" t="s">
        <v>132</v>
      </c>
      <c r="P338" s="25" t="s">
        <v>111</v>
      </c>
      <c r="Q338" s="114"/>
      <c r="R338" s="25" t="s">
        <v>110</v>
      </c>
      <c r="S338" s="114"/>
      <c r="T338" s="25" t="s">
        <v>109</v>
      </c>
      <c r="U338" s="114"/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190"/>
      <c r="AC338" s="114"/>
      <c r="AD338" s="190"/>
      <c r="AE338" s="22"/>
      <c r="AF338" s="422"/>
      <c r="AG338" s="422"/>
      <c r="AH338" s="21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1" customHeight="1" thickBot="1" x14ac:dyDescent="0.25">
      <c r="B339" s="20"/>
      <c r="C339" s="341"/>
      <c r="D339" s="19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 t="s">
        <v>179</v>
      </c>
      <c r="N339" s="15" t="s">
        <v>104</v>
      </c>
      <c r="O339" s="16"/>
      <c r="P339" s="15" t="s">
        <v>103</v>
      </c>
      <c r="Q339" s="16"/>
      <c r="R339" s="15" t="s">
        <v>102</v>
      </c>
      <c r="S339" s="16"/>
      <c r="T339" s="15">
        <v>20</v>
      </c>
      <c r="U339" s="16"/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187"/>
      <c r="AC339" s="16"/>
      <c r="AD339" s="186"/>
      <c r="AE339" s="11"/>
      <c r="AF339" s="423"/>
      <c r="AG339" s="423"/>
      <c r="AH339" s="10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107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175</v>
      </c>
      <c r="E341" s="425">
        <v>2824.81</v>
      </c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03"/>
      <c r="AI341" s="86" t="s">
        <v>137</v>
      </c>
      <c r="AJ341" s="85">
        <f t="shared" ref="AJ341:BB341" si="44">SUM(AJ343:AJ354)</f>
        <v>14</v>
      </c>
      <c r="AK341" s="84">
        <f t="shared" si="44"/>
        <v>1</v>
      </c>
      <c r="AL341" s="83">
        <f t="shared" si="44"/>
        <v>0</v>
      </c>
      <c r="AM341" s="85">
        <f t="shared" si="44"/>
        <v>27</v>
      </c>
      <c r="AN341" s="84">
        <f t="shared" si="44"/>
        <v>3</v>
      </c>
      <c r="AO341" s="83">
        <f t="shared" si="44"/>
        <v>0</v>
      </c>
      <c r="AP341" s="85">
        <f t="shared" si="44"/>
        <v>0</v>
      </c>
      <c r="AQ341" s="84">
        <f t="shared" si="44"/>
        <v>0</v>
      </c>
      <c r="AR341" s="83">
        <f t="shared" si="44"/>
        <v>0</v>
      </c>
      <c r="AS341" s="85">
        <f t="shared" si="44"/>
        <v>0</v>
      </c>
      <c r="AT341" s="84">
        <f t="shared" si="44"/>
        <v>0</v>
      </c>
      <c r="AU341" s="83">
        <f t="shared" si="44"/>
        <v>0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5</v>
      </c>
      <c r="BG341" s="5">
        <f>SUM(AM341:AO341,AY341)/$BG$5</f>
        <v>10</v>
      </c>
      <c r="BH341" s="5">
        <f>SUM(AP341:AR341,AZ341)/$BG$5</f>
        <v>0</v>
      </c>
      <c r="BI341" s="5">
        <f>SUM(AS341:AU341,BA341)/$BG$5</f>
        <v>0</v>
      </c>
      <c r="BJ341" s="5">
        <f>SUM(AV341:AX341,BB341)/$BG$5</f>
        <v>0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03"/>
      <c r="AI342" s="202" t="s">
        <v>135</v>
      </c>
      <c r="AJ342" s="201">
        <f t="shared" ref="AJ342:BB342" si="45">AJ341/3</f>
        <v>4.666666666666667</v>
      </c>
      <c r="AK342" s="64">
        <f t="shared" si="45"/>
        <v>0.33333333333333331</v>
      </c>
      <c r="AL342" s="63">
        <f t="shared" si="45"/>
        <v>0</v>
      </c>
      <c r="AM342" s="65">
        <f t="shared" si="45"/>
        <v>9</v>
      </c>
      <c r="AN342" s="64">
        <f t="shared" si="45"/>
        <v>1</v>
      </c>
      <c r="AO342" s="63">
        <f t="shared" si="45"/>
        <v>0</v>
      </c>
      <c r="AP342" s="65">
        <f t="shared" si="45"/>
        <v>0</v>
      </c>
      <c r="AQ342" s="64">
        <f t="shared" si="45"/>
        <v>0</v>
      </c>
      <c r="AR342" s="63">
        <f t="shared" si="45"/>
        <v>0</v>
      </c>
      <c r="AS342" s="65">
        <f t="shared" si="45"/>
        <v>0</v>
      </c>
      <c r="AT342" s="64">
        <f t="shared" si="45"/>
        <v>0</v>
      </c>
      <c r="AU342" s="63">
        <f t="shared" si="45"/>
        <v>0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0.45" customHeight="1" x14ac:dyDescent="0.2">
      <c r="B343" s="30"/>
      <c r="C343" s="338">
        <v>1</v>
      </c>
      <c r="D343" s="46"/>
      <c r="E343" s="198"/>
      <c r="F343" s="198"/>
      <c r="G343" s="197"/>
      <c r="H343" s="358" t="s">
        <v>183</v>
      </c>
      <c r="I343" s="390">
        <v>40</v>
      </c>
      <c r="J343" s="390">
        <v>15</v>
      </c>
      <c r="K343" s="390">
        <v>7</v>
      </c>
      <c r="L343" s="42" t="s">
        <v>131</v>
      </c>
      <c r="M343" s="43" t="s">
        <v>347</v>
      </c>
      <c r="N343" s="42" t="s">
        <v>129</v>
      </c>
      <c r="O343" s="43" t="s">
        <v>354</v>
      </c>
      <c r="P343" s="42" t="s">
        <v>128</v>
      </c>
      <c r="Q343" s="43"/>
      <c r="R343" s="42" t="s">
        <v>127</v>
      </c>
      <c r="S343" s="43"/>
      <c r="T343" s="42" t="s">
        <v>126</v>
      </c>
      <c r="U343" s="43"/>
      <c r="V343" s="42" t="s">
        <v>125</v>
      </c>
      <c r="W343" s="43"/>
      <c r="X343" s="42" t="s">
        <v>124</v>
      </c>
      <c r="Y343" s="43"/>
      <c r="Z343" s="42" t="s">
        <v>123</v>
      </c>
      <c r="AA343" s="43"/>
      <c r="AB343" s="196"/>
      <c r="AC343" s="43"/>
      <c r="AD343" s="196"/>
      <c r="AE343" s="58"/>
      <c r="AF343" s="421"/>
      <c r="AG343" s="421"/>
      <c r="AH343" s="38"/>
      <c r="AI343" s="9"/>
      <c r="AJ343" s="349">
        <f>SUMPRODUCT(LEN($M343:$AA346)-LEN(SUBSTITUTE($M343:$AA346,"A", "")))</f>
        <v>5</v>
      </c>
      <c r="AK343" s="352">
        <f>SUMPRODUCT(LEN($AD343:$AD346)-LEN(SUBSTITUTE($AD343:$AD346,"A", "")))</f>
        <v>0</v>
      </c>
      <c r="AL343" s="335">
        <f>SUMPRODUCT(LEN($AC343:$AC346)-LEN(SUBSTITUTE($AC343:$AC346,"A", "")))</f>
        <v>0</v>
      </c>
      <c r="AM343" s="349">
        <f>SUMPRODUCT(LEN($M343:$AA346)-LEN(SUBSTITUTE($M343:$AA346,"S", "")))</f>
        <v>11</v>
      </c>
      <c r="AN343" s="352">
        <f>SUMPRODUCT(LEN($AD343:$AD346)-LEN(SUBSTITUTE($AD343:$AD346,"S", "")))</f>
        <v>0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0</v>
      </c>
      <c r="AT343" s="352">
        <f>SUMPRODUCT(LEN($AD343:$AD346)-LEN(SUBSTITUTE($AD343:$AD346,"G", "")))</f>
        <v>0</v>
      </c>
      <c r="AU343" s="335">
        <f>SUMPRODUCT(LEN($AC343:$AC346)-LEN(SUBSTITUTE($AC343:$AC346,"G", "")))</f>
        <v>0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0.45" customHeight="1" thickBot="1" x14ac:dyDescent="0.25">
      <c r="B344" s="30"/>
      <c r="C344" s="339"/>
      <c r="D344" s="37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352</v>
      </c>
      <c r="N344" s="33" t="s">
        <v>121</v>
      </c>
      <c r="O344" s="55" t="s">
        <v>130</v>
      </c>
      <c r="P344" s="33" t="s">
        <v>120</v>
      </c>
      <c r="Q344" s="55"/>
      <c r="R344" s="33" t="s">
        <v>119</v>
      </c>
      <c r="S344" s="55"/>
      <c r="T344" s="33" t="s">
        <v>118</v>
      </c>
      <c r="U344" s="55"/>
      <c r="V344" s="33" t="s">
        <v>117</v>
      </c>
      <c r="W344" s="55"/>
      <c r="X344" s="33" t="s">
        <v>116</v>
      </c>
      <c r="Y344" s="55"/>
      <c r="Z344" s="33" t="s">
        <v>115</v>
      </c>
      <c r="AA344" s="55"/>
      <c r="AB344" s="193"/>
      <c r="AC344" s="55"/>
      <c r="AD344" s="193"/>
      <c r="AE344" s="57"/>
      <c r="AF344" s="422"/>
      <c r="AG344" s="422"/>
      <c r="AH344" s="21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0.45" customHeight="1" x14ac:dyDescent="0.2">
      <c r="B345" s="30"/>
      <c r="C345" s="340"/>
      <c r="D345" s="29"/>
      <c r="E345" s="192"/>
      <c r="F345" s="192"/>
      <c r="G345" s="191"/>
      <c r="H345" s="360">
        <v>175</v>
      </c>
      <c r="I345" s="392"/>
      <c r="J345" s="392"/>
      <c r="K345" s="392"/>
      <c r="L345" s="25" t="s">
        <v>114</v>
      </c>
      <c r="M345" s="114" t="s">
        <v>353</v>
      </c>
      <c r="N345" s="25" t="s">
        <v>112</v>
      </c>
      <c r="O345" s="114" t="s">
        <v>130</v>
      </c>
      <c r="P345" s="25" t="s">
        <v>111</v>
      </c>
      <c r="Q345" s="114"/>
      <c r="R345" s="25" t="s">
        <v>110</v>
      </c>
      <c r="S345" s="114"/>
      <c r="T345" s="25" t="s">
        <v>109</v>
      </c>
      <c r="U345" s="114"/>
      <c r="V345" s="25" t="s">
        <v>108</v>
      </c>
      <c r="W345" s="114"/>
      <c r="X345" s="25" t="s">
        <v>107</v>
      </c>
      <c r="Y345" s="114"/>
      <c r="Z345" s="25" t="s">
        <v>106</v>
      </c>
      <c r="AA345" s="114"/>
      <c r="AB345" s="190"/>
      <c r="AC345" s="114"/>
      <c r="AD345" s="190"/>
      <c r="AE345" s="57"/>
      <c r="AF345" s="422"/>
      <c r="AG345" s="422"/>
      <c r="AH345" s="21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1" customHeight="1" thickBot="1" x14ac:dyDescent="0.25">
      <c r="B346" s="30"/>
      <c r="C346" s="355"/>
      <c r="D346" s="54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350</v>
      </c>
      <c r="N346" s="50" t="s">
        <v>104</v>
      </c>
      <c r="O346" s="51" t="s">
        <v>130</v>
      </c>
      <c r="P346" s="50" t="s">
        <v>103</v>
      </c>
      <c r="Q346" s="51"/>
      <c r="R346" s="50" t="s">
        <v>102</v>
      </c>
      <c r="S346" s="51"/>
      <c r="T346" s="50">
        <v>20</v>
      </c>
      <c r="U346" s="51"/>
      <c r="V346" s="50" t="s">
        <v>101</v>
      </c>
      <c r="W346" s="51"/>
      <c r="X346" s="50" t="s">
        <v>100</v>
      </c>
      <c r="Y346" s="51"/>
      <c r="Z346" s="50" t="s">
        <v>99</v>
      </c>
      <c r="AA346" s="51"/>
      <c r="AB346" s="187"/>
      <c r="AC346" s="51"/>
      <c r="AD346" s="187"/>
      <c r="AE346" s="56"/>
      <c r="AF346" s="424"/>
      <c r="AG346" s="424"/>
      <c r="AH346" s="47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0.45" customHeight="1" x14ac:dyDescent="0.2">
      <c r="B347" s="30"/>
      <c r="C347" s="338">
        <v>2</v>
      </c>
      <c r="D347" s="46"/>
      <c r="E347" s="198"/>
      <c r="F347" s="198"/>
      <c r="G347" s="197"/>
      <c r="H347" s="358"/>
      <c r="I347" s="390">
        <v>38</v>
      </c>
      <c r="J347" s="390">
        <v>14</v>
      </c>
      <c r="K347" s="390">
        <v>7</v>
      </c>
      <c r="L347" s="42" t="s">
        <v>131</v>
      </c>
      <c r="M347" s="43" t="s">
        <v>350</v>
      </c>
      <c r="N347" s="42" t="s">
        <v>129</v>
      </c>
      <c r="O347" s="43" t="s">
        <v>351</v>
      </c>
      <c r="P347" s="42" t="s">
        <v>128</v>
      </c>
      <c r="Q347" s="43"/>
      <c r="R347" s="42" t="s">
        <v>127</v>
      </c>
      <c r="S347" s="43"/>
      <c r="T347" s="42" t="s">
        <v>126</v>
      </c>
      <c r="U347" s="43"/>
      <c r="V347" s="42" t="s">
        <v>125</v>
      </c>
      <c r="W347" s="43"/>
      <c r="X347" s="42" t="s">
        <v>124</v>
      </c>
      <c r="Y347" s="43"/>
      <c r="Z347" s="42" t="s">
        <v>123</v>
      </c>
      <c r="AA347" s="43"/>
      <c r="AB347" s="196"/>
      <c r="AC347" s="43"/>
      <c r="AD347" s="196" t="s">
        <v>351</v>
      </c>
      <c r="AE347" s="39"/>
      <c r="AF347" s="421"/>
      <c r="AG347" s="421"/>
      <c r="AH347" s="38"/>
      <c r="AI347" s="9"/>
      <c r="AJ347" s="349">
        <f>SUMPRODUCT(LEN($M347:$AA350)-LEN(SUBSTITUTE($M347:$AA350,"A", "")))</f>
        <v>3</v>
      </c>
      <c r="AK347" s="352">
        <f>SUMPRODUCT(LEN($AD347:$AD350)-LEN(SUBSTITUTE($AD347:$AD350,"A", "")))</f>
        <v>1</v>
      </c>
      <c r="AL347" s="335">
        <f>SUMPRODUCT(LEN($AC347:$AC350)-LEN(SUBSTITUTE($AC347:$AC350,"A", "")))</f>
        <v>0</v>
      </c>
      <c r="AM347" s="349">
        <f>SUMPRODUCT(LEN($M347:$AA350)-LEN(SUBSTITUTE($M347:$AA350,"S", "")))</f>
        <v>8</v>
      </c>
      <c r="AN347" s="352">
        <f>SUMPRODUCT(LEN($AD347:$AD350)-LEN(SUBSTITUTE($AD347:$AD350,"S", "")))</f>
        <v>1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0</v>
      </c>
      <c r="AT347" s="352">
        <f>SUMPRODUCT(LEN($AD347:$AD350)-LEN(SUBSTITUTE($AD347:$AD350,"G", "")))</f>
        <v>0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0.45" customHeight="1" thickBot="1" x14ac:dyDescent="0.25">
      <c r="B348" s="30"/>
      <c r="C348" s="339"/>
      <c r="D348" s="37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 t="s">
        <v>358</v>
      </c>
      <c r="N348" s="33" t="s">
        <v>121</v>
      </c>
      <c r="O348" s="55" t="s">
        <v>130</v>
      </c>
      <c r="P348" s="33" t="s">
        <v>120</v>
      </c>
      <c r="Q348" s="55"/>
      <c r="R348" s="33" t="s">
        <v>119</v>
      </c>
      <c r="S348" s="55"/>
      <c r="T348" s="33" t="s">
        <v>118</v>
      </c>
      <c r="U348" s="55"/>
      <c r="V348" s="33" t="s">
        <v>117</v>
      </c>
      <c r="W348" s="55"/>
      <c r="X348" s="33" t="s">
        <v>116</v>
      </c>
      <c r="Y348" s="55"/>
      <c r="Z348" s="33" t="s">
        <v>115</v>
      </c>
      <c r="AA348" s="55"/>
      <c r="AB348" s="193"/>
      <c r="AC348" s="55"/>
      <c r="AD348" s="193"/>
      <c r="AE348" s="22"/>
      <c r="AF348" s="422"/>
      <c r="AG348" s="422"/>
      <c r="AH348" s="21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0.45" customHeight="1" x14ac:dyDescent="0.2">
      <c r="B349" s="30"/>
      <c r="C349" s="340"/>
      <c r="D349" s="29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 t="s">
        <v>347</v>
      </c>
      <c r="N349" s="25" t="s">
        <v>112</v>
      </c>
      <c r="O349" s="114" t="s">
        <v>130</v>
      </c>
      <c r="P349" s="25" t="s">
        <v>111</v>
      </c>
      <c r="Q349" s="114"/>
      <c r="R349" s="25" t="s">
        <v>110</v>
      </c>
      <c r="S349" s="114"/>
      <c r="T349" s="25" t="s">
        <v>109</v>
      </c>
      <c r="U349" s="114"/>
      <c r="V349" s="25" t="s">
        <v>108</v>
      </c>
      <c r="W349" s="114"/>
      <c r="X349" s="25" t="s">
        <v>107</v>
      </c>
      <c r="Y349" s="114"/>
      <c r="Z349" s="25" t="s">
        <v>106</v>
      </c>
      <c r="AA349" s="114"/>
      <c r="AB349" s="190"/>
      <c r="AC349" s="114"/>
      <c r="AD349" s="190"/>
      <c r="AE349" s="22"/>
      <c r="AF349" s="422"/>
      <c r="AG349" s="422"/>
      <c r="AH349" s="21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1" customHeight="1" thickBot="1" x14ac:dyDescent="0.25">
      <c r="B350" s="30"/>
      <c r="C350" s="355"/>
      <c r="D350" s="54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 t="s">
        <v>354</v>
      </c>
      <c r="N350" s="50" t="s">
        <v>104</v>
      </c>
      <c r="O350" s="51"/>
      <c r="P350" s="50" t="s">
        <v>103</v>
      </c>
      <c r="Q350" s="51"/>
      <c r="R350" s="50" t="s">
        <v>102</v>
      </c>
      <c r="S350" s="51"/>
      <c r="T350" s="50">
        <v>20</v>
      </c>
      <c r="U350" s="51"/>
      <c r="V350" s="50" t="s">
        <v>101</v>
      </c>
      <c r="W350" s="51"/>
      <c r="X350" s="50" t="s">
        <v>100</v>
      </c>
      <c r="Y350" s="51"/>
      <c r="Z350" s="50" t="s">
        <v>99</v>
      </c>
      <c r="AA350" s="51"/>
      <c r="AB350" s="187"/>
      <c r="AC350" s="51"/>
      <c r="AD350" s="187"/>
      <c r="AE350" s="48"/>
      <c r="AF350" s="424"/>
      <c r="AG350" s="424"/>
      <c r="AH350" s="47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0.45" customHeight="1" x14ac:dyDescent="0.2">
      <c r="B351" s="30"/>
      <c r="C351" s="338">
        <v>3</v>
      </c>
      <c r="D351" s="46"/>
      <c r="E351" s="198"/>
      <c r="F351" s="198"/>
      <c r="G351" s="197"/>
      <c r="H351" s="358"/>
      <c r="I351" s="390">
        <v>38</v>
      </c>
      <c r="J351" s="390">
        <v>15</v>
      </c>
      <c r="K351" s="390">
        <v>7</v>
      </c>
      <c r="L351" s="42" t="s">
        <v>131</v>
      </c>
      <c r="M351" s="43" t="s">
        <v>350</v>
      </c>
      <c r="N351" s="42" t="s">
        <v>129</v>
      </c>
      <c r="O351" s="43" t="s">
        <v>130</v>
      </c>
      <c r="P351" s="42" t="s">
        <v>128</v>
      </c>
      <c r="Q351" s="43"/>
      <c r="R351" s="42" t="s">
        <v>127</v>
      </c>
      <c r="S351" s="43"/>
      <c r="T351" s="42" t="s">
        <v>126</v>
      </c>
      <c r="U351" s="43"/>
      <c r="V351" s="42" t="s">
        <v>125</v>
      </c>
      <c r="W351" s="43"/>
      <c r="X351" s="42" t="s">
        <v>124</v>
      </c>
      <c r="Y351" s="43"/>
      <c r="Z351" s="42" t="s">
        <v>123</v>
      </c>
      <c r="AA351" s="43"/>
      <c r="AB351" s="196"/>
      <c r="AC351" s="43"/>
      <c r="AD351" s="196" t="s">
        <v>354</v>
      </c>
      <c r="AE351" s="39"/>
      <c r="AF351" s="421"/>
      <c r="AG351" s="421"/>
      <c r="AH351" s="38"/>
      <c r="AI351" s="9"/>
      <c r="AJ351" s="349">
        <f>SUMPRODUCT(LEN($M351:$AA354)-LEN(SUBSTITUTE($M351:$AA354,"A", "")))</f>
        <v>6</v>
      </c>
      <c r="AK351" s="352">
        <f>SUMPRODUCT(LEN($AD351:$AD354)-LEN(SUBSTITUTE($AD351:$AD354,"A", "")))</f>
        <v>0</v>
      </c>
      <c r="AL351" s="335">
        <f>SUMPRODUCT(LEN($AC351:$AC354)-LEN(SUBSTITUTE($AC351:$AC354,"A", "")))</f>
        <v>0</v>
      </c>
      <c r="AM351" s="349">
        <f>SUMPRODUCT(LEN($M351:$AA354)-LEN(SUBSTITUTE($M351:$AA354,"S", "")))</f>
        <v>8</v>
      </c>
      <c r="AN351" s="352">
        <f>SUMPRODUCT(LEN($AD351:$AD354)-LEN(SUBSTITUTE($AD351:$AD354,"S", "")))</f>
        <v>2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0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0.45" customHeight="1" thickBot="1" x14ac:dyDescent="0.25">
      <c r="B352" s="30"/>
      <c r="C352" s="339"/>
      <c r="D352" s="37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 t="s">
        <v>359</v>
      </c>
      <c r="N352" s="33" t="s">
        <v>121</v>
      </c>
      <c r="O352" s="55" t="s">
        <v>130</v>
      </c>
      <c r="P352" s="33" t="s">
        <v>120</v>
      </c>
      <c r="Q352" s="55"/>
      <c r="R352" s="33" t="s">
        <v>119</v>
      </c>
      <c r="S352" s="55"/>
      <c r="T352" s="33" t="s">
        <v>118</v>
      </c>
      <c r="U352" s="55"/>
      <c r="V352" s="33" t="s">
        <v>117</v>
      </c>
      <c r="W352" s="55"/>
      <c r="X352" s="33" t="s">
        <v>116</v>
      </c>
      <c r="Y352" s="55"/>
      <c r="Z352" s="33" t="s">
        <v>115</v>
      </c>
      <c r="AA352" s="55"/>
      <c r="AB352" s="193"/>
      <c r="AC352" s="55"/>
      <c r="AD352" s="193"/>
      <c r="AE352" s="22"/>
      <c r="AF352" s="422"/>
      <c r="AG352" s="422"/>
      <c r="AH352" s="21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0.45" customHeight="1" x14ac:dyDescent="0.2">
      <c r="B353" s="30"/>
      <c r="C353" s="340"/>
      <c r="D353" s="29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 t="s">
        <v>179</v>
      </c>
      <c r="N353" s="25" t="s">
        <v>112</v>
      </c>
      <c r="O353" s="114" t="s">
        <v>130</v>
      </c>
      <c r="P353" s="25" t="s">
        <v>111</v>
      </c>
      <c r="Q353" s="114"/>
      <c r="R353" s="25" t="s">
        <v>110</v>
      </c>
      <c r="S353" s="114"/>
      <c r="T353" s="25" t="s">
        <v>109</v>
      </c>
      <c r="U353" s="114"/>
      <c r="V353" s="25" t="s">
        <v>108</v>
      </c>
      <c r="W353" s="114"/>
      <c r="X353" s="25" t="s">
        <v>107</v>
      </c>
      <c r="Y353" s="114"/>
      <c r="Z353" s="25" t="s">
        <v>106</v>
      </c>
      <c r="AA353" s="114"/>
      <c r="AB353" s="190"/>
      <c r="AC353" s="114"/>
      <c r="AD353" s="190"/>
      <c r="AE353" s="22"/>
      <c r="AF353" s="422"/>
      <c r="AG353" s="422"/>
      <c r="AH353" s="21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1" customHeight="1" thickBot="1" x14ac:dyDescent="0.25">
      <c r="B354" s="20"/>
      <c r="C354" s="341"/>
      <c r="D354" s="19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 t="s">
        <v>351</v>
      </c>
      <c r="N354" s="15" t="s">
        <v>104</v>
      </c>
      <c r="O354" s="16" t="s">
        <v>130</v>
      </c>
      <c r="P354" s="15" t="s">
        <v>103</v>
      </c>
      <c r="Q354" s="16"/>
      <c r="R354" s="15" t="s">
        <v>102</v>
      </c>
      <c r="S354" s="16"/>
      <c r="T354" s="15">
        <v>20</v>
      </c>
      <c r="U354" s="16"/>
      <c r="V354" s="15" t="s">
        <v>101</v>
      </c>
      <c r="W354" s="16"/>
      <c r="X354" s="15" t="s">
        <v>100</v>
      </c>
      <c r="Y354" s="16"/>
      <c r="Z354" s="15" t="s">
        <v>99</v>
      </c>
      <c r="AA354" s="16"/>
      <c r="AB354" s="187"/>
      <c r="AC354" s="16"/>
      <c r="AD354" s="186"/>
      <c r="AE354" s="11"/>
      <c r="AF354" s="423"/>
      <c r="AG354" s="423"/>
      <c r="AH354" s="10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107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175</v>
      </c>
      <c r="E356" s="425">
        <v>3944.16</v>
      </c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03"/>
      <c r="AI356" s="86" t="s">
        <v>137</v>
      </c>
      <c r="AJ356" s="85">
        <f t="shared" ref="AJ356:BB356" si="46">SUM(AJ358:AJ369)</f>
        <v>16</v>
      </c>
      <c r="AK356" s="84">
        <f t="shared" si="46"/>
        <v>1</v>
      </c>
      <c r="AL356" s="83">
        <f t="shared" si="46"/>
        <v>0</v>
      </c>
      <c r="AM356" s="85">
        <f t="shared" si="46"/>
        <v>13</v>
      </c>
      <c r="AN356" s="84">
        <f t="shared" si="46"/>
        <v>3</v>
      </c>
      <c r="AO356" s="83">
        <f t="shared" si="46"/>
        <v>1</v>
      </c>
      <c r="AP356" s="85">
        <f t="shared" si="46"/>
        <v>0</v>
      </c>
      <c r="AQ356" s="84">
        <f t="shared" si="46"/>
        <v>0</v>
      </c>
      <c r="AR356" s="83">
        <f t="shared" si="46"/>
        <v>0</v>
      </c>
      <c r="AS356" s="85">
        <f t="shared" si="46"/>
        <v>0</v>
      </c>
      <c r="AT356" s="84">
        <f t="shared" si="46"/>
        <v>0</v>
      </c>
      <c r="AU356" s="83">
        <f t="shared" si="46"/>
        <v>0</v>
      </c>
      <c r="AV356" s="85">
        <f t="shared" si="46"/>
        <v>0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5.666666666666667</v>
      </c>
      <c r="BG356" s="5">
        <f>SUM(AM356:AO356,AY356)/$BG$5</f>
        <v>5.666666666666667</v>
      </c>
      <c r="BH356" s="5">
        <f>SUM(AP356:AR356,AZ356)/$BG$5</f>
        <v>0</v>
      </c>
      <c r="BI356" s="5">
        <f>SUM(AS356:AU356,BA356)/$BG$5</f>
        <v>0</v>
      </c>
      <c r="BJ356" s="5">
        <f>SUM(AV356:AX356,BB356)/$BG$5</f>
        <v>0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03"/>
      <c r="AI357" s="202" t="s">
        <v>135</v>
      </c>
      <c r="AJ357" s="201">
        <f t="shared" ref="AJ357:BB357" si="47">AJ356/3</f>
        <v>5.333333333333333</v>
      </c>
      <c r="AK357" s="64">
        <f t="shared" si="47"/>
        <v>0.33333333333333331</v>
      </c>
      <c r="AL357" s="63">
        <f t="shared" si="47"/>
        <v>0</v>
      </c>
      <c r="AM357" s="65">
        <f t="shared" si="47"/>
        <v>4.333333333333333</v>
      </c>
      <c r="AN357" s="64">
        <f t="shared" si="47"/>
        <v>1</v>
      </c>
      <c r="AO357" s="63">
        <f t="shared" si="47"/>
        <v>0.33333333333333331</v>
      </c>
      <c r="AP357" s="65">
        <f t="shared" si="47"/>
        <v>0</v>
      </c>
      <c r="AQ357" s="64">
        <f t="shared" si="47"/>
        <v>0</v>
      </c>
      <c r="AR357" s="63">
        <f t="shared" si="47"/>
        <v>0</v>
      </c>
      <c r="AS357" s="65">
        <f t="shared" si="47"/>
        <v>0</v>
      </c>
      <c r="AT357" s="64">
        <f t="shared" si="47"/>
        <v>0</v>
      </c>
      <c r="AU357" s="63">
        <f t="shared" si="47"/>
        <v>0</v>
      </c>
      <c r="AV357" s="65">
        <f t="shared" si="47"/>
        <v>0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0.45" customHeight="1" x14ac:dyDescent="0.2">
      <c r="B358" s="30"/>
      <c r="C358" s="338">
        <v>1</v>
      </c>
      <c r="D358" s="46"/>
      <c r="E358" s="198"/>
      <c r="F358" s="198"/>
      <c r="G358" s="197"/>
      <c r="H358" s="358" t="s">
        <v>133</v>
      </c>
      <c r="I358" s="390">
        <v>35</v>
      </c>
      <c r="J358" s="390">
        <v>14</v>
      </c>
      <c r="K358" s="390">
        <v>6</v>
      </c>
      <c r="L358" s="42" t="s">
        <v>131</v>
      </c>
      <c r="M358" s="43" t="s">
        <v>347</v>
      </c>
      <c r="N358" s="42" t="s">
        <v>129</v>
      </c>
      <c r="O358" s="43" t="s">
        <v>354</v>
      </c>
      <c r="P358" s="42" t="s">
        <v>128</v>
      </c>
      <c r="Q358" s="43"/>
      <c r="R358" s="42" t="s">
        <v>127</v>
      </c>
      <c r="S358" s="43"/>
      <c r="T358" s="42" t="s">
        <v>126</v>
      </c>
      <c r="U358" s="43"/>
      <c r="V358" s="42" t="s">
        <v>125</v>
      </c>
      <c r="W358" s="43"/>
      <c r="X358" s="42" t="s">
        <v>124</v>
      </c>
      <c r="Y358" s="43"/>
      <c r="Z358" s="42" t="s">
        <v>123</v>
      </c>
      <c r="AA358" s="43"/>
      <c r="AB358" s="196">
        <v>13</v>
      </c>
      <c r="AC358" s="43" t="s">
        <v>130</v>
      </c>
      <c r="AD358" s="196" t="s">
        <v>132</v>
      </c>
      <c r="AE358" s="58"/>
      <c r="AF358" s="421"/>
      <c r="AG358" s="421"/>
      <c r="AH358" s="38"/>
      <c r="AI358" s="9"/>
      <c r="AJ358" s="349">
        <f>SUMPRODUCT(LEN($M358:$AA361)-LEN(SUBSTITUTE($M358:$AA361,"A", "")))</f>
        <v>6</v>
      </c>
      <c r="AK358" s="352">
        <f>SUMPRODUCT(LEN($AD358:$AD361)-LEN(SUBSTITUTE($AD358:$AD361,"A", "")))</f>
        <v>1</v>
      </c>
      <c r="AL358" s="335">
        <f>SUMPRODUCT(LEN($AC358:$AC361)-LEN(SUBSTITUTE($AC358:$AC361,"A", "")))</f>
        <v>0</v>
      </c>
      <c r="AM358" s="349">
        <f>SUMPRODUCT(LEN($M358:$AA361)-LEN(SUBSTITUTE($M358:$AA361,"S", "")))</f>
        <v>7</v>
      </c>
      <c r="AN358" s="352">
        <f>SUMPRODUCT(LEN($AD358:$AD361)-LEN(SUBSTITUTE($AD358:$AD361,"S", "")))</f>
        <v>0</v>
      </c>
      <c r="AO358" s="335">
        <f>SUMPRODUCT(LEN($AC358:$AC361)-LEN(SUBSTITUTE($AC358:$AC361,"S", "")))</f>
        <v>1</v>
      </c>
      <c r="AP358" s="349">
        <f>SUMPRODUCT(LEN($M358:$AA361)-LEN(SUBSTITUTE($M358:$AA361,"F", "")))</f>
        <v>0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0</v>
      </c>
      <c r="AT358" s="352">
        <f>SUMPRODUCT(LEN($AD358:$AD361)-LEN(SUBSTITUTE($AD358:$AD361,"G", "")))</f>
        <v>0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0.45" customHeight="1" thickBot="1" x14ac:dyDescent="0.25">
      <c r="B359" s="30"/>
      <c r="C359" s="339"/>
      <c r="D359" s="37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347</v>
      </c>
      <c r="N359" s="33" t="s">
        <v>121</v>
      </c>
      <c r="O359" s="55" t="s">
        <v>132</v>
      </c>
      <c r="P359" s="33" t="s">
        <v>120</v>
      </c>
      <c r="Q359" s="55"/>
      <c r="R359" s="33" t="s">
        <v>119</v>
      </c>
      <c r="S359" s="55"/>
      <c r="T359" s="33" t="s">
        <v>118</v>
      </c>
      <c r="U359" s="55"/>
      <c r="V359" s="33" t="s">
        <v>117</v>
      </c>
      <c r="W359" s="55"/>
      <c r="X359" s="33" t="s">
        <v>116</v>
      </c>
      <c r="Y359" s="55"/>
      <c r="Z359" s="33" t="s">
        <v>115</v>
      </c>
      <c r="AA359" s="55"/>
      <c r="AB359" s="193"/>
      <c r="AC359" s="55"/>
      <c r="AD359" s="193"/>
      <c r="AE359" s="57"/>
      <c r="AF359" s="422"/>
      <c r="AG359" s="422"/>
      <c r="AH359" s="21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0.45" customHeight="1" x14ac:dyDescent="0.2">
      <c r="B360" s="30"/>
      <c r="C360" s="340"/>
      <c r="D360" s="29"/>
      <c r="E360" s="192"/>
      <c r="F360" s="192"/>
      <c r="G360" s="191"/>
      <c r="H360" s="360">
        <v>175</v>
      </c>
      <c r="I360" s="392"/>
      <c r="J360" s="392"/>
      <c r="K360" s="392"/>
      <c r="L360" s="25" t="s">
        <v>114</v>
      </c>
      <c r="M360" s="114" t="s">
        <v>347</v>
      </c>
      <c r="N360" s="25" t="s">
        <v>112</v>
      </c>
      <c r="O360" s="114" t="s">
        <v>132</v>
      </c>
      <c r="P360" s="25" t="s">
        <v>111</v>
      </c>
      <c r="Q360" s="114"/>
      <c r="R360" s="25" t="s">
        <v>110</v>
      </c>
      <c r="S360" s="114"/>
      <c r="T360" s="25" t="s">
        <v>109</v>
      </c>
      <c r="U360" s="114"/>
      <c r="V360" s="25" t="s">
        <v>108</v>
      </c>
      <c r="W360" s="114"/>
      <c r="X360" s="25" t="s">
        <v>107</v>
      </c>
      <c r="Y360" s="114"/>
      <c r="Z360" s="25" t="s">
        <v>106</v>
      </c>
      <c r="AA360" s="114"/>
      <c r="AB360" s="190"/>
      <c r="AC360" s="114"/>
      <c r="AD360" s="190"/>
      <c r="AE360" s="57"/>
      <c r="AF360" s="422"/>
      <c r="AG360" s="422"/>
      <c r="AH360" s="21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1" customHeight="1" thickBot="1" x14ac:dyDescent="0.25">
      <c r="B361" s="30"/>
      <c r="C361" s="355"/>
      <c r="D361" s="54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351</v>
      </c>
      <c r="N361" s="50" t="s">
        <v>104</v>
      </c>
      <c r="O361" s="51" t="s">
        <v>130</v>
      </c>
      <c r="P361" s="50" t="s">
        <v>103</v>
      </c>
      <c r="Q361" s="51"/>
      <c r="R361" s="50" t="s">
        <v>102</v>
      </c>
      <c r="S361" s="51"/>
      <c r="T361" s="50">
        <v>20</v>
      </c>
      <c r="U361" s="51"/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187"/>
      <c r="AC361" s="51"/>
      <c r="AD361" s="187"/>
      <c r="AE361" s="56"/>
      <c r="AF361" s="424"/>
      <c r="AG361" s="424"/>
      <c r="AH361" s="47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0.45" customHeight="1" x14ac:dyDescent="0.2">
      <c r="B362" s="30"/>
      <c r="C362" s="338">
        <v>2</v>
      </c>
      <c r="D362" s="46"/>
      <c r="E362" s="198"/>
      <c r="F362" s="198"/>
      <c r="G362" s="197"/>
      <c r="H362" s="358"/>
      <c r="I362" s="390">
        <v>32</v>
      </c>
      <c r="J362" s="390">
        <v>13</v>
      </c>
      <c r="K362" s="390">
        <v>8</v>
      </c>
      <c r="L362" s="42" t="s">
        <v>131</v>
      </c>
      <c r="M362" s="43" t="s">
        <v>179</v>
      </c>
      <c r="N362" s="42" t="s">
        <v>129</v>
      </c>
      <c r="O362" s="43" t="s">
        <v>130</v>
      </c>
      <c r="P362" s="42" t="s">
        <v>128</v>
      </c>
      <c r="Q362" s="43"/>
      <c r="R362" s="42" t="s">
        <v>127</v>
      </c>
      <c r="S362" s="43"/>
      <c r="T362" s="42" t="s">
        <v>126</v>
      </c>
      <c r="U362" s="43"/>
      <c r="V362" s="42" t="s">
        <v>125</v>
      </c>
      <c r="W362" s="43"/>
      <c r="X362" s="42" t="s">
        <v>124</v>
      </c>
      <c r="Y362" s="43"/>
      <c r="Z362" s="42" t="s">
        <v>123</v>
      </c>
      <c r="AA362" s="43"/>
      <c r="AB362" s="196"/>
      <c r="AC362" s="43"/>
      <c r="AD362" s="196" t="s">
        <v>130</v>
      </c>
      <c r="AE362" s="39"/>
      <c r="AF362" s="421"/>
      <c r="AG362" s="421"/>
      <c r="AH362" s="38"/>
      <c r="AI362" s="9"/>
      <c r="AJ362" s="349">
        <f>SUMPRODUCT(LEN($M362:$AA365)-LEN(SUBSTITUTE($M362:$AA365,"A", "")))</f>
        <v>5</v>
      </c>
      <c r="AK362" s="352">
        <f>SUMPRODUCT(LEN($AD362:$AD365)-LEN(SUBSTITUTE($AD362:$AD365,"A", "")))</f>
        <v>0</v>
      </c>
      <c r="AL362" s="335">
        <f>SUMPRODUCT(LEN($AC362:$AC365)-LEN(SUBSTITUTE($AC362:$AC365,"A", "")))</f>
        <v>0</v>
      </c>
      <c r="AM362" s="349">
        <f>SUMPRODUCT(LEN($M362:$AA365)-LEN(SUBSTITUTE($M362:$AA365,"S", "")))</f>
        <v>2</v>
      </c>
      <c r="AN362" s="352">
        <f>SUMPRODUCT(LEN($AD362:$AD365)-LEN(SUBSTITUTE($AD362:$AD365,"S", "")))</f>
        <v>2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0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0.45" customHeight="1" thickBot="1" x14ac:dyDescent="0.25">
      <c r="B363" s="30"/>
      <c r="C363" s="339"/>
      <c r="D363" s="37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 t="s">
        <v>351</v>
      </c>
      <c r="N363" s="33" t="s">
        <v>121</v>
      </c>
      <c r="O363" s="55"/>
      <c r="P363" s="33" t="s">
        <v>120</v>
      </c>
      <c r="Q363" s="55"/>
      <c r="R363" s="33" t="s">
        <v>119</v>
      </c>
      <c r="S363" s="55"/>
      <c r="T363" s="33" t="s">
        <v>118</v>
      </c>
      <c r="U363" s="55"/>
      <c r="V363" s="33" t="s">
        <v>117</v>
      </c>
      <c r="W363" s="55"/>
      <c r="X363" s="33" t="s">
        <v>116</v>
      </c>
      <c r="Y363" s="55"/>
      <c r="Z363" s="33" t="s">
        <v>115</v>
      </c>
      <c r="AA363" s="55"/>
      <c r="AB363" s="193"/>
      <c r="AC363" s="55"/>
      <c r="AD363" s="193" t="s">
        <v>130</v>
      </c>
      <c r="AE363" s="22"/>
      <c r="AF363" s="422"/>
      <c r="AG363" s="422"/>
      <c r="AH363" s="21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0.45" customHeight="1" x14ac:dyDescent="0.2">
      <c r="B364" s="30"/>
      <c r="C364" s="340"/>
      <c r="D364" s="29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 t="s">
        <v>132</v>
      </c>
      <c r="N364" s="25" t="s">
        <v>112</v>
      </c>
      <c r="O364" s="114"/>
      <c r="P364" s="25" t="s">
        <v>111</v>
      </c>
      <c r="Q364" s="114"/>
      <c r="R364" s="25" t="s">
        <v>110</v>
      </c>
      <c r="S364" s="114"/>
      <c r="T364" s="25" t="s">
        <v>109</v>
      </c>
      <c r="U364" s="114"/>
      <c r="V364" s="25" t="s">
        <v>108</v>
      </c>
      <c r="W364" s="114"/>
      <c r="X364" s="25" t="s">
        <v>107</v>
      </c>
      <c r="Y364" s="114"/>
      <c r="Z364" s="25" t="s">
        <v>106</v>
      </c>
      <c r="AA364" s="114"/>
      <c r="AB364" s="190"/>
      <c r="AC364" s="114"/>
      <c r="AD364" s="190"/>
      <c r="AE364" s="22"/>
      <c r="AF364" s="422"/>
      <c r="AG364" s="422"/>
      <c r="AH364" s="21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1" customHeight="1" thickBot="1" x14ac:dyDescent="0.25">
      <c r="B365" s="30"/>
      <c r="C365" s="355"/>
      <c r="D365" s="54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 t="s">
        <v>132</v>
      </c>
      <c r="N365" s="50" t="s">
        <v>104</v>
      </c>
      <c r="O365" s="51"/>
      <c r="P365" s="50" t="s">
        <v>103</v>
      </c>
      <c r="Q365" s="51"/>
      <c r="R365" s="50" t="s">
        <v>102</v>
      </c>
      <c r="S365" s="51"/>
      <c r="T365" s="50">
        <v>20</v>
      </c>
      <c r="U365" s="51"/>
      <c r="V365" s="50" t="s">
        <v>101</v>
      </c>
      <c r="W365" s="51"/>
      <c r="X365" s="50" t="s">
        <v>100</v>
      </c>
      <c r="Y365" s="51"/>
      <c r="Z365" s="50" t="s">
        <v>99</v>
      </c>
      <c r="AA365" s="51"/>
      <c r="AB365" s="187"/>
      <c r="AC365" s="51"/>
      <c r="AD365" s="187"/>
      <c r="AE365" s="48"/>
      <c r="AF365" s="424"/>
      <c r="AG365" s="424"/>
      <c r="AH365" s="47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0.45" customHeight="1" x14ac:dyDescent="0.2">
      <c r="B366" s="30"/>
      <c r="C366" s="338">
        <v>3</v>
      </c>
      <c r="D366" s="46"/>
      <c r="E366" s="198"/>
      <c r="F366" s="198"/>
      <c r="G366" s="197"/>
      <c r="H366" s="358"/>
      <c r="I366" s="390">
        <v>26</v>
      </c>
      <c r="J366" s="390">
        <v>12</v>
      </c>
      <c r="K366" s="390">
        <v>6</v>
      </c>
      <c r="L366" s="42" t="s">
        <v>131</v>
      </c>
      <c r="M366" s="43" t="s">
        <v>179</v>
      </c>
      <c r="N366" s="42" t="s">
        <v>129</v>
      </c>
      <c r="O366" s="43" t="s">
        <v>130</v>
      </c>
      <c r="P366" s="42" t="s">
        <v>128</v>
      </c>
      <c r="Q366" s="43"/>
      <c r="R366" s="42" t="s">
        <v>127</v>
      </c>
      <c r="S366" s="43"/>
      <c r="T366" s="42" t="s">
        <v>126</v>
      </c>
      <c r="U366" s="43"/>
      <c r="V366" s="42" t="s">
        <v>125</v>
      </c>
      <c r="W366" s="43"/>
      <c r="X366" s="42" t="s">
        <v>124</v>
      </c>
      <c r="Y366" s="43"/>
      <c r="Z366" s="42" t="s">
        <v>123</v>
      </c>
      <c r="AA366" s="43"/>
      <c r="AB366" s="196"/>
      <c r="AC366" s="43"/>
      <c r="AD366" s="196" t="s">
        <v>130</v>
      </c>
      <c r="AE366" s="39"/>
      <c r="AF366" s="421"/>
      <c r="AG366" s="421"/>
      <c r="AH366" s="38"/>
      <c r="AI366" s="9"/>
      <c r="AJ366" s="349">
        <f>SUMPRODUCT(LEN($M366:$AA369)-LEN(SUBSTITUTE($M366:$AA369,"A", "")))</f>
        <v>5</v>
      </c>
      <c r="AK366" s="352">
        <f>SUMPRODUCT(LEN($AD366:$AD369)-LEN(SUBSTITUTE($AD366:$AD369,"A", "")))</f>
        <v>0</v>
      </c>
      <c r="AL366" s="335">
        <f>SUMPRODUCT(LEN($AC366:$AC369)-LEN(SUBSTITUTE($AC366:$AC369,"A", "")))</f>
        <v>0</v>
      </c>
      <c r="AM366" s="349">
        <f>SUMPRODUCT(LEN($M366:$AA369)-LEN(SUBSTITUTE($M366:$AA369,"S", "")))</f>
        <v>4</v>
      </c>
      <c r="AN366" s="352">
        <f>SUMPRODUCT(LEN($AD366:$AD369)-LEN(SUBSTITUTE($AD366:$AD369,"S", "")))</f>
        <v>1</v>
      </c>
      <c r="AO366" s="335">
        <f>SUMPRODUCT(LEN($AC366:$AC369)-LEN(SUBSTITUTE($AC366:$AC369,"S", "")))</f>
        <v>0</v>
      </c>
      <c r="AP366" s="349">
        <f>SUMPRODUCT(LEN($M366:$AA369)-LEN(SUBSTITUTE($M366:$AA369,"F", "")))</f>
        <v>0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0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0.45" customHeight="1" thickBot="1" x14ac:dyDescent="0.25">
      <c r="B367" s="30"/>
      <c r="C367" s="339"/>
      <c r="D367" s="37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 t="s">
        <v>179</v>
      </c>
      <c r="N367" s="33" t="s">
        <v>121</v>
      </c>
      <c r="O367" s="55" t="s">
        <v>130</v>
      </c>
      <c r="P367" s="33" t="s">
        <v>120</v>
      </c>
      <c r="Q367" s="55"/>
      <c r="R367" s="33" t="s">
        <v>119</v>
      </c>
      <c r="S367" s="55"/>
      <c r="T367" s="33" t="s">
        <v>118</v>
      </c>
      <c r="U367" s="55"/>
      <c r="V367" s="33" t="s">
        <v>117</v>
      </c>
      <c r="W367" s="55"/>
      <c r="X367" s="33" t="s">
        <v>116</v>
      </c>
      <c r="Y367" s="55"/>
      <c r="Z367" s="33" t="s">
        <v>115</v>
      </c>
      <c r="AA367" s="55"/>
      <c r="AB367" s="193"/>
      <c r="AC367" s="55"/>
      <c r="AD367" s="193"/>
      <c r="AE367" s="22"/>
      <c r="AF367" s="422"/>
      <c r="AG367" s="422"/>
      <c r="AH367" s="21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0.45" customHeight="1" x14ac:dyDescent="0.2">
      <c r="B368" s="30"/>
      <c r="C368" s="340"/>
      <c r="D368" s="29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 t="s">
        <v>354</v>
      </c>
      <c r="N368" s="25" t="s">
        <v>112</v>
      </c>
      <c r="O368" s="114"/>
      <c r="P368" s="25" t="s">
        <v>111</v>
      </c>
      <c r="Q368" s="114"/>
      <c r="R368" s="25" t="s">
        <v>110</v>
      </c>
      <c r="S368" s="114"/>
      <c r="T368" s="25" t="s">
        <v>109</v>
      </c>
      <c r="U368" s="114"/>
      <c r="V368" s="25" t="s">
        <v>108</v>
      </c>
      <c r="W368" s="114"/>
      <c r="X368" s="25" t="s">
        <v>107</v>
      </c>
      <c r="Y368" s="114"/>
      <c r="Z368" s="25" t="s">
        <v>106</v>
      </c>
      <c r="AA368" s="114"/>
      <c r="AB368" s="190"/>
      <c r="AC368" s="114"/>
      <c r="AD368" s="190"/>
      <c r="AE368" s="22"/>
      <c r="AF368" s="422"/>
      <c r="AG368" s="422"/>
      <c r="AH368" s="21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1" customHeight="1" thickBot="1" x14ac:dyDescent="0.25">
      <c r="B369" s="20"/>
      <c r="C369" s="341"/>
      <c r="D369" s="19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 t="s">
        <v>132</v>
      </c>
      <c r="N369" s="15" t="s">
        <v>104</v>
      </c>
      <c r="O369" s="16"/>
      <c r="P369" s="15" t="s">
        <v>103</v>
      </c>
      <c r="Q369" s="16"/>
      <c r="R369" s="15" t="s">
        <v>102</v>
      </c>
      <c r="S369" s="16"/>
      <c r="T369" s="15">
        <v>20</v>
      </c>
      <c r="U369" s="16"/>
      <c r="V369" s="15" t="s">
        <v>101</v>
      </c>
      <c r="W369" s="16"/>
      <c r="X369" s="15" t="s">
        <v>100</v>
      </c>
      <c r="Y369" s="16"/>
      <c r="Z369" s="15" t="s">
        <v>99</v>
      </c>
      <c r="AA369" s="16"/>
      <c r="AB369" s="187"/>
      <c r="AC369" s="16"/>
      <c r="AD369" s="186"/>
      <c r="AE369" s="11"/>
      <c r="AF369" s="423"/>
      <c r="AG369" s="423"/>
      <c r="AH369" s="10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107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175</v>
      </c>
      <c r="E371" s="425">
        <v>2633.53</v>
      </c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03"/>
      <c r="AI371" s="86" t="s">
        <v>137</v>
      </c>
      <c r="AJ371" s="85">
        <f t="shared" ref="AJ371:BB371" si="48">SUM(AJ373:AJ384)</f>
        <v>24</v>
      </c>
      <c r="AK371" s="84">
        <f t="shared" si="48"/>
        <v>1</v>
      </c>
      <c r="AL371" s="83">
        <f t="shared" si="48"/>
        <v>0</v>
      </c>
      <c r="AM371" s="85">
        <f t="shared" si="48"/>
        <v>23</v>
      </c>
      <c r="AN371" s="84">
        <f t="shared" si="48"/>
        <v>6</v>
      </c>
      <c r="AO371" s="83">
        <f t="shared" si="48"/>
        <v>0</v>
      </c>
      <c r="AP371" s="85">
        <f t="shared" si="48"/>
        <v>0</v>
      </c>
      <c r="AQ371" s="84">
        <f t="shared" si="48"/>
        <v>0</v>
      </c>
      <c r="AR371" s="83">
        <f t="shared" si="48"/>
        <v>0</v>
      </c>
      <c r="AS371" s="85">
        <f t="shared" si="48"/>
        <v>0</v>
      </c>
      <c r="AT371" s="84">
        <f t="shared" si="48"/>
        <v>0</v>
      </c>
      <c r="AU371" s="83">
        <f t="shared" si="48"/>
        <v>0</v>
      </c>
      <c r="AV371" s="85">
        <f t="shared" si="48"/>
        <v>0</v>
      </c>
      <c r="AW371" s="84">
        <f t="shared" si="48"/>
        <v>0</v>
      </c>
      <c r="AX371" s="83">
        <f t="shared" si="48"/>
        <v>0</v>
      </c>
      <c r="AY371" s="82">
        <f t="shared" si="48"/>
        <v>0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8.3333333333333339</v>
      </c>
      <c r="BG371" s="5">
        <f>SUM(AM371:AO371,AY371)/$BG$5</f>
        <v>9.6666666666666661</v>
      </c>
      <c r="BH371" s="5">
        <f>SUM(AP371:AR371,AZ371)/$BG$5</f>
        <v>0</v>
      </c>
      <c r="BI371" s="5">
        <f>SUM(AS371:AU371,BA371)/$BG$5</f>
        <v>0</v>
      </c>
      <c r="BJ371" s="5">
        <f>SUM(AV371:AX371,BB371)/$BG$5</f>
        <v>0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03"/>
      <c r="AI372" s="202" t="s">
        <v>135</v>
      </c>
      <c r="AJ372" s="201">
        <f t="shared" ref="AJ372:BB372" si="49">AJ371/3</f>
        <v>8</v>
      </c>
      <c r="AK372" s="64">
        <f t="shared" si="49"/>
        <v>0.33333333333333331</v>
      </c>
      <c r="AL372" s="63">
        <f t="shared" si="49"/>
        <v>0</v>
      </c>
      <c r="AM372" s="65">
        <f t="shared" si="49"/>
        <v>7.666666666666667</v>
      </c>
      <c r="AN372" s="64">
        <f t="shared" si="49"/>
        <v>2</v>
      </c>
      <c r="AO372" s="63">
        <f t="shared" si="49"/>
        <v>0</v>
      </c>
      <c r="AP372" s="65">
        <f t="shared" si="49"/>
        <v>0</v>
      </c>
      <c r="AQ372" s="64">
        <f t="shared" si="49"/>
        <v>0</v>
      </c>
      <c r="AR372" s="63">
        <f t="shared" si="49"/>
        <v>0</v>
      </c>
      <c r="AS372" s="65">
        <f t="shared" si="49"/>
        <v>0</v>
      </c>
      <c r="AT372" s="64">
        <f t="shared" si="49"/>
        <v>0</v>
      </c>
      <c r="AU372" s="63">
        <f t="shared" si="49"/>
        <v>0</v>
      </c>
      <c r="AV372" s="65">
        <f t="shared" si="49"/>
        <v>0</v>
      </c>
      <c r="AW372" s="64">
        <f t="shared" si="49"/>
        <v>0</v>
      </c>
      <c r="AX372" s="63">
        <f t="shared" si="49"/>
        <v>0</v>
      </c>
      <c r="AY372" s="62">
        <f t="shared" si="49"/>
        <v>0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0.45" customHeight="1" x14ac:dyDescent="0.2">
      <c r="B373" s="30"/>
      <c r="C373" s="338">
        <v>1</v>
      </c>
      <c r="D373" s="46"/>
      <c r="E373" s="198"/>
      <c r="F373" s="198"/>
      <c r="G373" s="197"/>
      <c r="H373" s="358" t="s">
        <v>183</v>
      </c>
      <c r="I373" s="390">
        <v>43</v>
      </c>
      <c r="J373" s="390">
        <v>15</v>
      </c>
      <c r="K373" s="390">
        <v>8</v>
      </c>
      <c r="L373" s="42" t="s">
        <v>131</v>
      </c>
      <c r="M373" s="43" t="s">
        <v>179</v>
      </c>
      <c r="N373" s="42" t="s">
        <v>129</v>
      </c>
      <c r="O373" s="43" t="s">
        <v>179</v>
      </c>
      <c r="P373" s="42" t="s">
        <v>128</v>
      </c>
      <c r="Q373" s="43"/>
      <c r="R373" s="42" t="s">
        <v>127</v>
      </c>
      <c r="S373" s="43"/>
      <c r="T373" s="42" t="s">
        <v>126</v>
      </c>
      <c r="U373" s="43"/>
      <c r="V373" s="42" t="s">
        <v>125</v>
      </c>
      <c r="W373" s="43"/>
      <c r="X373" s="42" t="s">
        <v>124</v>
      </c>
      <c r="Y373" s="43"/>
      <c r="Z373" s="42" t="s">
        <v>123</v>
      </c>
      <c r="AA373" s="43"/>
      <c r="AB373" s="196"/>
      <c r="AC373" s="43"/>
      <c r="AD373" s="196" t="s">
        <v>351</v>
      </c>
      <c r="AE373" s="58"/>
      <c r="AF373" s="421"/>
      <c r="AG373" s="421"/>
      <c r="AH373" s="38"/>
      <c r="AI373" s="9"/>
      <c r="AJ373" s="349">
        <f>SUMPRODUCT(LEN($M373:$AA376)-LEN(SUBSTITUTE($M373:$AA376,"A", "")))</f>
        <v>9</v>
      </c>
      <c r="AK373" s="352">
        <f>SUMPRODUCT(LEN($AD373:$AD376)-LEN(SUBSTITUTE($AD373:$AD376,"A", "")))</f>
        <v>1</v>
      </c>
      <c r="AL373" s="335">
        <f>SUMPRODUCT(LEN($AC373:$AC376)-LEN(SUBSTITUTE($AC373:$AC376,"A", "")))</f>
        <v>0</v>
      </c>
      <c r="AM373" s="349">
        <f>SUMPRODUCT(LEN($M373:$AA376)-LEN(SUBSTITUTE($M373:$AA376,"S", "")))</f>
        <v>4</v>
      </c>
      <c r="AN373" s="352">
        <f>SUMPRODUCT(LEN($AD373:$AD376)-LEN(SUBSTITUTE($AD373:$AD376,"S", "")))</f>
        <v>1</v>
      </c>
      <c r="AO373" s="335">
        <f>SUMPRODUCT(LEN($AC373:$AC376)-LEN(SUBSTITUTE($AC373:$AC376,"S", "")))</f>
        <v>0</v>
      </c>
      <c r="AP373" s="349">
        <f>SUMPRODUCT(LEN($M373:$AA376)-LEN(SUBSTITUTE($M373:$AA376,"F", "")))</f>
        <v>0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0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0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0.45" customHeight="1" thickBot="1" x14ac:dyDescent="0.25">
      <c r="B374" s="30"/>
      <c r="C374" s="339"/>
      <c r="D374" s="37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348</v>
      </c>
      <c r="N374" s="33" t="s">
        <v>121</v>
      </c>
      <c r="O374" s="55" t="s">
        <v>132</v>
      </c>
      <c r="P374" s="33" t="s">
        <v>120</v>
      </c>
      <c r="Q374" s="55"/>
      <c r="R374" s="33" t="s">
        <v>119</v>
      </c>
      <c r="S374" s="55"/>
      <c r="T374" s="33" t="s">
        <v>118</v>
      </c>
      <c r="U374" s="55"/>
      <c r="V374" s="33" t="s">
        <v>117</v>
      </c>
      <c r="W374" s="55"/>
      <c r="X374" s="33" t="s">
        <v>116</v>
      </c>
      <c r="Y374" s="55"/>
      <c r="Z374" s="33" t="s">
        <v>115</v>
      </c>
      <c r="AA374" s="55"/>
      <c r="AB374" s="193"/>
      <c r="AC374" s="55"/>
      <c r="AD374" s="193"/>
      <c r="AE374" s="57"/>
      <c r="AF374" s="422"/>
      <c r="AG374" s="422"/>
      <c r="AH374" s="21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0.45" customHeight="1" x14ac:dyDescent="0.2">
      <c r="B375" s="30"/>
      <c r="C375" s="340"/>
      <c r="D375" s="29"/>
      <c r="E375" s="192"/>
      <c r="F375" s="192"/>
      <c r="G375" s="191"/>
      <c r="H375" s="360">
        <v>175</v>
      </c>
      <c r="I375" s="392"/>
      <c r="J375" s="392"/>
      <c r="K375" s="392"/>
      <c r="L375" s="25" t="s">
        <v>114</v>
      </c>
      <c r="M375" s="114" t="s">
        <v>351</v>
      </c>
      <c r="N375" s="25" t="s">
        <v>112</v>
      </c>
      <c r="O375" s="114" t="s">
        <v>130</v>
      </c>
      <c r="P375" s="25" t="s">
        <v>111</v>
      </c>
      <c r="Q375" s="114"/>
      <c r="R375" s="25" t="s">
        <v>110</v>
      </c>
      <c r="S375" s="114"/>
      <c r="T375" s="25" t="s">
        <v>109</v>
      </c>
      <c r="U375" s="114"/>
      <c r="V375" s="25" t="s">
        <v>108</v>
      </c>
      <c r="W375" s="114"/>
      <c r="X375" s="25" t="s">
        <v>107</v>
      </c>
      <c r="Y375" s="114"/>
      <c r="Z375" s="25" t="s">
        <v>106</v>
      </c>
      <c r="AA375" s="114"/>
      <c r="AB375" s="190"/>
      <c r="AC375" s="114"/>
      <c r="AD375" s="190"/>
      <c r="AE375" s="57"/>
      <c r="AF375" s="422"/>
      <c r="AG375" s="422"/>
      <c r="AH375" s="21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1" customHeight="1" thickBot="1" x14ac:dyDescent="0.25">
      <c r="B376" s="30"/>
      <c r="C376" s="355"/>
      <c r="D376" s="54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351</v>
      </c>
      <c r="N376" s="50" t="s">
        <v>104</v>
      </c>
      <c r="O376" s="51"/>
      <c r="P376" s="50" t="s">
        <v>103</v>
      </c>
      <c r="Q376" s="51"/>
      <c r="R376" s="50" t="s">
        <v>102</v>
      </c>
      <c r="S376" s="51"/>
      <c r="T376" s="50">
        <v>20</v>
      </c>
      <c r="U376" s="51"/>
      <c r="V376" s="50" t="s">
        <v>101</v>
      </c>
      <c r="W376" s="51"/>
      <c r="X376" s="50" t="s">
        <v>100</v>
      </c>
      <c r="Y376" s="51"/>
      <c r="Z376" s="50" t="s">
        <v>99</v>
      </c>
      <c r="AA376" s="51"/>
      <c r="AB376" s="187"/>
      <c r="AC376" s="51"/>
      <c r="AD376" s="187"/>
      <c r="AE376" s="56"/>
      <c r="AF376" s="424"/>
      <c r="AG376" s="424"/>
      <c r="AH376" s="47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0.45" customHeight="1" x14ac:dyDescent="0.2">
      <c r="B377" s="30"/>
      <c r="C377" s="338">
        <v>2</v>
      </c>
      <c r="D377" s="46"/>
      <c r="E377" s="198"/>
      <c r="F377" s="198"/>
      <c r="G377" s="197"/>
      <c r="H377" s="358"/>
      <c r="I377" s="390">
        <v>43</v>
      </c>
      <c r="J377" s="390">
        <v>15</v>
      </c>
      <c r="K377" s="390">
        <v>6</v>
      </c>
      <c r="L377" s="42" t="s">
        <v>131</v>
      </c>
      <c r="M377" s="43" t="s">
        <v>371</v>
      </c>
      <c r="N377" s="42" t="s">
        <v>129</v>
      </c>
      <c r="O377" s="43" t="s">
        <v>349</v>
      </c>
      <c r="P377" s="42" t="s">
        <v>128</v>
      </c>
      <c r="Q377" s="43" t="s">
        <v>130</v>
      </c>
      <c r="R377" s="42" t="s">
        <v>127</v>
      </c>
      <c r="S377" s="43"/>
      <c r="T377" s="42" t="s">
        <v>126</v>
      </c>
      <c r="U377" s="43"/>
      <c r="V377" s="42" t="s">
        <v>125</v>
      </c>
      <c r="W377" s="43"/>
      <c r="X377" s="42" t="s">
        <v>124</v>
      </c>
      <c r="Y377" s="43"/>
      <c r="Z377" s="42" t="s">
        <v>123</v>
      </c>
      <c r="AA377" s="43"/>
      <c r="AB377" s="196"/>
      <c r="AC377" s="43"/>
      <c r="AD377" s="196" t="s">
        <v>349</v>
      </c>
      <c r="AE377" s="39"/>
      <c r="AF377" s="421"/>
      <c r="AG377" s="421"/>
      <c r="AH377" s="38"/>
      <c r="AI377" s="9"/>
      <c r="AJ377" s="349">
        <f>SUMPRODUCT(LEN($M377:$AA380)-LEN(SUBSTITUTE($M377:$AA380,"A", "")))</f>
        <v>9</v>
      </c>
      <c r="AK377" s="352">
        <f>SUMPRODUCT(LEN($AD377:$AD380)-LEN(SUBSTITUTE($AD377:$AD380,"A", "")))</f>
        <v>0</v>
      </c>
      <c r="AL377" s="335">
        <f>SUMPRODUCT(LEN($AC377:$AC380)-LEN(SUBSTITUTE($AC377:$AC380,"A", "")))</f>
        <v>0</v>
      </c>
      <c r="AM377" s="349">
        <f>SUMPRODUCT(LEN($M377:$AA380)-LEN(SUBSTITUTE($M377:$AA380,"S", "")))</f>
        <v>13</v>
      </c>
      <c r="AN377" s="352">
        <f>SUMPRODUCT(LEN($AD377:$AD380)-LEN(SUBSTITUTE($AD377:$AD380,"S", "")))</f>
        <v>5</v>
      </c>
      <c r="AO377" s="335">
        <f>SUMPRODUCT(LEN($AC377:$AC380)-LEN(SUBSTITUTE($AC377:$AC380,"S", "")))</f>
        <v>0</v>
      </c>
      <c r="AP377" s="349">
        <f>SUMPRODUCT(LEN($M377:$AA380)-LEN(SUBSTITUTE($M377:$AA380,"F", "")))</f>
        <v>0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0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0.45" customHeight="1" thickBot="1" x14ac:dyDescent="0.25">
      <c r="B378" s="30"/>
      <c r="C378" s="339"/>
      <c r="D378" s="37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 t="s">
        <v>346</v>
      </c>
      <c r="N378" s="33" t="s">
        <v>121</v>
      </c>
      <c r="O378" s="55" t="s">
        <v>179</v>
      </c>
      <c r="P378" s="33" t="s">
        <v>120</v>
      </c>
      <c r="Q378" s="55"/>
      <c r="R378" s="33" t="s">
        <v>119</v>
      </c>
      <c r="S378" s="55"/>
      <c r="T378" s="33" t="s">
        <v>118</v>
      </c>
      <c r="U378" s="55"/>
      <c r="V378" s="33" t="s">
        <v>117</v>
      </c>
      <c r="W378" s="55"/>
      <c r="X378" s="33" t="s">
        <v>116</v>
      </c>
      <c r="Y378" s="55"/>
      <c r="Z378" s="33" t="s">
        <v>115</v>
      </c>
      <c r="AA378" s="55"/>
      <c r="AB378" s="193"/>
      <c r="AC378" s="55"/>
      <c r="AD378" s="193" t="s">
        <v>354</v>
      </c>
      <c r="AE378" s="22"/>
      <c r="AF378" s="422"/>
      <c r="AG378" s="422"/>
      <c r="AH378" s="21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0.45" customHeight="1" x14ac:dyDescent="0.2">
      <c r="B379" s="30"/>
      <c r="C379" s="340"/>
      <c r="D379" s="29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 t="s">
        <v>353</v>
      </c>
      <c r="N379" s="25" t="s">
        <v>112</v>
      </c>
      <c r="O379" s="114" t="s">
        <v>179</v>
      </c>
      <c r="P379" s="25" t="s">
        <v>111</v>
      </c>
      <c r="Q379" s="114"/>
      <c r="R379" s="25" t="s">
        <v>110</v>
      </c>
      <c r="S379" s="114"/>
      <c r="T379" s="25" t="s">
        <v>109</v>
      </c>
      <c r="U379" s="114"/>
      <c r="V379" s="25" t="s">
        <v>108</v>
      </c>
      <c r="W379" s="114"/>
      <c r="X379" s="25" t="s">
        <v>107</v>
      </c>
      <c r="Y379" s="114"/>
      <c r="Z379" s="25" t="s">
        <v>106</v>
      </c>
      <c r="AA379" s="114"/>
      <c r="AB379" s="190"/>
      <c r="AC379" s="114"/>
      <c r="AD379" s="190"/>
      <c r="AE379" s="22"/>
      <c r="AF379" s="422"/>
      <c r="AG379" s="422"/>
      <c r="AH379" s="21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1" customHeight="1" thickBot="1" x14ac:dyDescent="0.25">
      <c r="B380" s="30"/>
      <c r="C380" s="355"/>
      <c r="D380" s="54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 t="s">
        <v>346</v>
      </c>
      <c r="N380" s="50" t="s">
        <v>104</v>
      </c>
      <c r="O380" s="51" t="s">
        <v>132</v>
      </c>
      <c r="P380" s="50" t="s">
        <v>103</v>
      </c>
      <c r="Q380" s="51"/>
      <c r="R380" s="50" t="s">
        <v>102</v>
      </c>
      <c r="S380" s="51"/>
      <c r="T380" s="50">
        <v>20</v>
      </c>
      <c r="U380" s="51"/>
      <c r="V380" s="50" t="s">
        <v>101</v>
      </c>
      <c r="W380" s="51"/>
      <c r="X380" s="50" t="s">
        <v>100</v>
      </c>
      <c r="Y380" s="51"/>
      <c r="Z380" s="50" t="s">
        <v>99</v>
      </c>
      <c r="AA380" s="51"/>
      <c r="AB380" s="187"/>
      <c r="AC380" s="51"/>
      <c r="AD380" s="187"/>
      <c r="AE380" s="48"/>
      <c r="AF380" s="424"/>
      <c r="AG380" s="424"/>
      <c r="AH380" s="47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0.45" customHeight="1" x14ac:dyDescent="0.2">
      <c r="B381" s="30"/>
      <c r="C381" s="338">
        <v>3</v>
      </c>
      <c r="D381" s="46"/>
      <c r="E381" s="198"/>
      <c r="F381" s="198"/>
      <c r="G381" s="197"/>
      <c r="H381" s="358"/>
      <c r="I381" s="390">
        <v>43</v>
      </c>
      <c r="J381" s="390">
        <v>15</v>
      </c>
      <c r="K381" s="390">
        <v>6</v>
      </c>
      <c r="L381" s="42" t="s">
        <v>131</v>
      </c>
      <c r="M381" s="43" t="s">
        <v>347</v>
      </c>
      <c r="N381" s="42" t="s">
        <v>129</v>
      </c>
      <c r="O381" s="43" t="s">
        <v>132</v>
      </c>
      <c r="P381" s="42" t="s">
        <v>128</v>
      </c>
      <c r="Q381" s="43"/>
      <c r="R381" s="42" t="s">
        <v>127</v>
      </c>
      <c r="S381" s="43"/>
      <c r="T381" s="42" t="s">
        <v>126</v>
      </c>
      <c r="U381" s="43"/>
      <c r="V381" s="42" t="s">
        <v>125</v>
      </c>
      <c r="W381" s="43"/>
      <c r="X381" s="42" t="s">
        <v>124</v>
      </c>
      <c r="Y381" s="43"/>
      <c r="Z381" s="42" t="s">
        <v>123</v>
      </c>
      <c r="AA381" s="43"/>
      <c r="AB381" s="196"/>
      <c r="AC381" s="43"/>
      <c r="AD381" s="196"/>
      <c r="AE381" s="39"/>
      <c r="AF381" s="421"/>
      <c r="AG381" s="421"/>
      <c r="AH381" s="38"/>
      <c r="AI381" s="9"/>
      <c r="AJ381" s="349">
        <f>SUMPRODUCT(LEN($M381:$AA384)-LEN(SUBSTITUTE($M381:$AA384,"A", "")))</f>
        <v>6</v>
      </c>
      <c r="AK381" s="352">
        <f>SUMPRODUCT(LEN($AD381:$AD384)-LEN(SUBSTITUTE($AD381:$AD384,"A", "")))</f>
        <v>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6</v>
      </c>
      <c r="AN381" s="352">
        <f>SUMPRODUCT(LEN($AD381:$AD384)-LEN(SUBSTITUTE($AD381:$AD384,"S", "")))</f>
        <v>0</v>
      </c>
      <c r="AO381" s="335">
        <f>SUMPRODUCT(LEN($AC381:$AC384)-LEN(SUBSTITUTE($AC381:$AC384,"S", "")))</f>
        <v>0</v>
      </c>
      <c r="AP381" s="349">
        <f>SUMPRODUCT(LEN($M381:$AA384)-LEN(SUBSTITUTE($M381:$AA384,"F", "")))</f>
        <v>0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0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0.45" customHeight="1" thickBot="1" x14ac:dyDescent="0.25">
      <c r="B382" s="30"/>
      <c r="C382" s="339"/>
      <c r="D382" s="37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 t="s">
        <v>349</v>
      </c>
      <c r="N382" s="33" t="s">
        <v>121</v>
      </c>
      <c r="O382" s="55" t="s">
        <v>132</v>
      </c>
      <c r="P382" s="33" t="s">
        <v>120</v>
      </c>
      <c r="Q382" s="55"/>
      <c r="R382" s="33" t="s">
        <v>119</v>
      </c>
      <c r="S382" s="55"/>
      <c r="T382" s="33" t="s">
        <v>118</v>
      </c>
      <c r="U382" s="55"/>
      <c r="V382" s="33" t="s">
        <v>117</v>
      </c>
      <c r="W382" s="55"/>
      <c r="X382" s="33" t="s">
        <v>116</v>
      </c>
      <c r="Y382" s="55"/>
      <c r="Z382" s="33" t="s">
        <v>115</v>
      </c>
      <c r="AA382" s="55"/>
      <c r="AB382" s="193"/>
      <c r="AC382" s="55"/>
      <c r="AD382" s="193"/>
      <c r="AE382" s="22"/>
      <c r="AF382" s="422"/>
      <c r="AG382" s="422"/>
      <c r="AH382" s="21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0.45" customHeight="1" x14ac:dyDescent="0.2">
      <c r="B383" s="30"/>
      <c r="C383" s="340"/>
      <c r="D383" s="29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 t="s">
        <v>132</v>
      </c>
      <c r="N383" s="25" t="s">
        <v>112</v>
      </c>
      <c r="O383" s="114" t="s">
        <v>132</v>
      </c>
      <c r="P383" s="25" t="s">
        <v>111</v>
      </c>
      <c r="Q383" s="114"/>
      <c r="R383" s="25" t="s">
        <v>110</v>
      </c>
      <c r="S383" s="114"/>
      <c r="T383" s="25" t="s">
        <v>109</v>
      </c>
      <c r="U383" s="114"/>
      <c r="V383" s="25" t="s">
        <v>108</v>
      </c>
      <c r="W383" s="114"/>
      <c r="X383" s="25" t="s">
        <v>107</v>
      </c>
      <c r="Y383" s="114"/>
      <c r="Z383" s="25" t="s">
        <v>106</v>
      </c>
      <c r="AA383" s="114"/>
      <c r="AB383" s="190"/>
      <c r="AC383" s="114"/>
      <c r="AD383" s="190"/>
      <c r="AE383" s="22"/>
      <c r="AF383" s="422"/>
      <c r="AG383" s="422"/>
      <c r="AH383" s="21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1" customHeight="1" thickBot="1" x14ac:dyDescent="0.25">
      <c r="B384" s="20"/>
      <c r="C384" s="341"/>
      <c r="D384" s="19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 t="s">
        <v>347</v>
      </c>
      <c r="N384" s="15" t="s">
        <v>104</v>
      </c>
      <c r="O384" s="16" t="s">
        <v>130</v>
      </c>
      <c r="P384" s="15" t="s">
        <v>103</v>
      </c>
      <c r="Q384" s="16"/>
      <c r="R384" s="15" t="s">
        <v>102</v>
      </c>
      <c r="S384" s="16"/>
      <c r="T384" s="15">
        <v>20</v>
      </c>
      <c r="U384" s="16"/>
      <c r="V384" s="15" t="s">
        <v>101</v>
      </c>
      <c r="W384" s="16"/>
      <c r="X384" s="15" t="s">
        <v>100</v>
      </c>
      <c r="Y384" s="16"/>
      <c r="Z384" s="15" t="s">
        <v>99</v>
      </c>
      <c r="AA384" s="16"/>
      <c r="AB384" s="187"/>
      <c r="AC384" s="16"/>
      <c r="AD384" s="186"/>
      <c r="AE384" s="11"/>
      <c r="AF384" s="423"/>
      <c r="AG384" s="423"/>
      <c r="AH384" s="10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107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175</v>
      </c>
      <c r="E386" s="425">
        <v>2633.53</v>
      </c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03"/>
      <c r="AI386" s="86" t="s">
        <v>137</v>
      </c>
      <c r="AJ386" s="85">
        <f t="shared" ref="AJ386:BB386" si="50">SUM(AJ388:AJ399)</f>
        <v>19</v>
      </c>
      <c r="AK386" s="84">
        <f t="shared" si="50"/>
        <v>0</v>
      </c>
      <c r="AL386" s="83">
        <f t="shared" si="50"/>
        <v>0</v>
      </c>
      <c r="AM386" s="85">
        <f t="shared" si="50"/>
        <v>12</v>
      </c>
      <c r="AN386" s="84">
        <f t="shared" si="50"/>
        <v>0</v>
      </c>
      <c r="AO386" s="83">
        <f t="shared" si="50"/>
        <v>0</v>
      </c>
      <c r="AP386" s="85">
        <f t="shared" si="50"/>
        <v>0</v>
      </c>
      <c r="AQ386" s="84">
        <f t="shared" si="50"/>
        <v>0</v>
      </c>
      <c r="AR386" s="83">
        <f t="shared" si="50"/>
        <v>0</v>
      </c>
      <c r="AS386" s="85">
        <f t="shared" si="50"/>
        <v>0</v>
      </c>
      <c r="AT386" s="84">
        <f t="shared" si="50"/>
        <v>0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0</v>
      </c>
      <c r="AZ386" s="81">
        <f t="shared" si="50"/>
        <v>0</v>
      </c>
      <c r="BA386" s="81">
        <f t="shared" si="50"/>
        <v>0</v>
      </c>
      <c r="BB386" s="80">
        <f t="shared" si="50"/>
        <v>0</v>
      </c>
      <c r="BC386" s="79" t="s">
        <v>136</v>
      </c>
      <c r="BF386" s="5">
        <f>SUM(AJ386:AL386)/$BG$5</f>
        <v>6.333333333333333</v>
      </c>
      <c r="BG386" s="5">
        <f>SUM(AM386:AO386,AY386)/$BG$5</f>
        <v>4</v>
      </c>
      <c r="BH386" s="5">
        <f>SUM(AP386:AR386,AZ386)/$BG$5</f>
        <v>0</v>
      </c>
      <c r="BI386" s="5">
        <f>SUM(AS386:AU386,BA386)/$BG$5</f>
        <v>0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03"/>
      <c r="AI387" s="202" t="s">
        <v>135</v>
      </c>
      <c r="AJ387" s="201">
        <f t="shared" ref="AJ387:BB387" si="51">AJ386/3</f>
        <v>6.333333333333333</v>
      </c>
      <c r="AK387" s="64">
        <f t="shared" si="51"/>
        <v>0</v>
      </c>
      <c r="AL387" s="63">
        <f t="shared" si="51"/>
        <v>0</v>
      </c>
      <c r="AM387" s="65">
        <f t="shared" si="51"/>
        <v>4</v>
      </c>
      <c r="AN387" s="64">
        <f t="shared" si="51"/>
        <v>0</v>
      </c>
      <c r="AO387" s="63">
        <f t="shared" si="51"/>
        <v>0</v>
      </c>
      <c r="AP387" s="65">
        <f t="shared" si="51"/>
        <v>0</v>
      </c>
      <c r="AQ387" s="64">
        <f t="shared" si="51"/>
        <v>0</v>
      </c>
      <c r="AR387" s="63">
        <f t="shared" si="51"/>
        <v>0</v>
      </c>
      <c r="AS387" s="65">
        <f t="shared" si="51"/>
        <v>0</v>
      </c>
      <c r="AT387" s="64">
        <f t="shared" si="51"/>
        <v>0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</v>
      </c>
      <c r="AZ387" s="61">
        <f t="shared" si="51"/>
        <v>0</v>
      </c>
      <c r="BA387" s="61">
        <f t="shared" si="51"/>
        <v>0</v>
      </c>
      <c r="BB387" s="60">
        <f t="shared" si="51"/>
        <v>0</v>
      </c>
      <c r="BC387" s="59" t="s">
        <v>134</v>
      </c>
    </row>
    <row r="388" spans="2:62" ht="20.45" customHeight="1" x14ac:dyDescent="0.2">
      <c r="B388" s="30"/>
      <c r="C388" s="338">
        <v>1</v>
      </c>
      <c r="D388" s="46"/>
      <c r="E388" s="198"/>
      <c r="F388" s="198"/>
      <c r="G388" s="197"/>
      <c r="H388" s="358" t="s">
        <v>370</v>
      </c>
      <c r="I388" s="390">
        <v>44</v>
      </c>
      <c r="J388" s="390">
        <v>13</v>
      </c>
      <c r="K388" s="390">
        <v>6</v>
      </c>
      <c r="L388" s="42" t="s">
        <v>131</v>
      </c>
      <c r="M388" s="43" t="s">
        <v>132</v>
      </c>
      <c r="N388" s="42" t="s">
        <v>129</v>
      </c>
      <c r="O388" s="43" t="s">
        <v>179</v>
      </c>
      <c r="P388" s="42" t="s">
        <v>128</v>
      </c>
      <c r="Q388" s="43"/>
      <c r="R388" s="42" t="s">
        <v>127</v>
      </c>
      <c r="S388" s="43"/>
      <c r="T388" s="42" t="s">
        <v>126</v>
      </c>
      <c r="U388" s="43"/>
      <c r="V388" s="42" t="s">
        <v>125</v>
      </c>
      <c r="W388" s="43"/>
      <c r="X388" s="42" t="s">
        <v>124</v>
      </c>
      <c r="Y388" s="43"/>
      <c r="Z388" s="42" t="s">
        <v>123</v>
      </c>
      <c r="AA388" s="43"/>
      <c r="AB388" s="196"/>
      <c r="AC388" s="43"/>
      <c r="AD388" s="196"/>
      <c r="AE388" s="58"/>
      <c r="AF388" s="421"/>
      <c r="AG388" s="421"/>
      <c r="AH388" s="38"/>
      <c r="AI388" s="9"/>
      <c r="AJ388" s="349">
        <f>SUMPRODUCT(LEN($M388:$AA391)-LEN(SUBSTITUTE($M388:$AA391,"A", "")))</f>
        <v>6</v>
      </c>
      <c r="AK388" s="352">
        <f>SUMPRODUCT(LEN($AD388:$AD391)-LEN(SUBSTITUTE($AD388:$AD391,"A", "")))</f>
        <v>0</v>
      </c>
      <c r="AL388" s="335">
        <f>SUMPRODUCT(LEN($AC388:$AC391)-LEN(SUBSTITUTE($AC388:$AC391,"A", "")))</f>
        <v>0</v>
      </c>
      <c r="AM388" s="349">
        <f>SUMPRODUCT(LEN($M388:$AA391)-LEN(SUBSTITUTE($M388:$AA391,"S", "")))</f>
        <v>5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0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0</v>
      </c>
      <c r="AT388" s="352">
        <f>SUMPRODUCT(LEN($AD388:$AD391)-LEN(SUBSTITUTE($AD388:$AD391,"G", "")))</f>
        <v>0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0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0</v>
      </c>
      <c r="BB388" s="413">
        <f>SUMPRODUCT(LEN($AE388:$AE391)-LEN(SUBSTITUTE($AE388:$AE391,"M", "")))</f>
        <v>0</v>
      </c>
    </row>
    <row r="389" spans="2:62" ht="20.45" customHeight="1" thickBot="1" x14ac:dyDescent="0.25">
      <c r="B389" s="30"/>
      <c r="C389" s="339"/>
      <c r="D389" s="37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351</v>
      </c>
      <c r="N389" s="33" t="s">
        <v>121</v>
      </c>
      <c r="O389" s="55" t="s">
        <v>130</v>
      </c>
      <c r="P389" s="33" t="s">
        <v>120</v>
      </c>
      <c r="Q389" s="55"/>
      <c r="R389" s="33" t="s">
        <v>119</v>
      </c>
      <c r="S389" s="55"/>
      <c r="T389" s="33" t="s">
        <v>118</v>
      </c>
      <c r="U389" s="55"/>
      <c r="V389" s="33" t="s">
        <v>117</v>
      </c>
      <c r="W389" s="55"/>
      <c r="X389" s="33" t="s">
        <v>116</v>
      </c>
      <c r="Y389" s="55"/>
      <c r="Z389" s="33" t="s">
        <v>115</v>
      </c>
      <c r="AA389" s="55"/>
      <c r="AB389" s="193"/>
      <c r="AC389" s="55"/>
      <c r="AD389" s="193"/>
      <c r="AE389" s="57"/>
      <c r="AF389" s="422"/>
      <c r="AG389" s="422"/>
      <c r="AH389" s="21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0.45" customHeight="1" x14ac:dyDescent="0.2">
      <c r="B390" s="30"/>
      <c r="C390" s="340"/>
      <c r="D390" s="29"/>
      <c r="E390" s="192"/>
      <c r="F390" s="192"/>
      <c r="G390" s="191"/>
      <c r="H390" s="360">
        <v>175</v>
      </c>
      <c r="I390" s="392"/>
      <c r="J390" s="392"/>
      <c r="K390" s="392"/>
      <c r="L390" s="25" t="s">
        <v>114</v>
      </c>
      <c r="M390" s="114" t="s">
        <v>130</v>
      </c>
      <c r="N390" s="25" t="s">
        <v>112</v>
      </c>
      <c r="O390" s="114" t="s">
        <v>351</v>
      </c>
      <c r="P390" s="25" t="s">
        <v>111</v>
      </c>
      <c r="Q390" s="114"/>
      <c r="R390" s="25" t="s">
        <v>110</v>
      </c>
      <c r="S390" s="114"/>
      <c r="T390" s="25" t="s">
        <v>109</v>
      </c>
      <c r="U390" s="114"/>
      <c r="V390" s="25" t="s">
        <v>108</v>
      </c>
      <c r="W390" s="114"/>
      <c r="X390" s="25" t="s">
        <v>107</v>
      </c>
      <c r="Y390" s="114"/>
      <c r="Z390" s="25" t="s">
        <v>106</v>
      </c>
      <c r="AA390" s="114"/>
      <c r="AB390" s="190"/>
      <c r="AC390" s="114"/>
      <c r="AD390" s="190"/>
      <c r="AE390" s="57"/>
      <c r="AF390" s="422"/>
      <c r="AG390" s="422"/>
      <c r="AH390" s="21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1" customHeight="1" thickBot="1" x14ac:dyDescent="0.25">
      <c r="B391" s="30"/>
      <c r="C391" s="355"/>
      <c r="D391" s="54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351</v>
      </c>
      <c r="N391" s="50" t="s">
        <v>104</v>
      </c>
      <c r="O391" s="51"/>
      <c r="P391" s="50" t="s">
        <v>103</v>
      </c>
      <c r="Q391" s="51"/>
      <c r="R391" s="50" t="s">
        <v>102</v>
      </c>
      <c r="S391" s="51"/>
      <c r="T391" s="50">
        <v>20</v>
      </c>
      <c r="U391" s="51"/>
      <c r="V391" s="50" t="s">
        <v>101</v>
      </c>
      <c r="W391" s="51"/>
      <c r="X391" s="50" t="s">
        <v>100</v>
      </c>
      <c r="Y391" s="51"/>
      <c r="Z391" s="50" t="s">
        <v>99</v>
      </c>
      <c r="AA391" s="51"/>
      <c r="AB391" s="187"/>
      <c r="AC391" s="51"/>
      <c r="AD391" s="187"/>
      <c r="AE391" s="56"/>
      <c r="AF391" s="424"/>
      <c r="AG391" s="424"/>
      <c r="AH391" s="47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0.45" customHeight="1" x14ac:dyDescent="0.2">
      <c r="B392" s="30"/>
      <c r="C392" s="338">
        <v>2</v>
      </c>
      <c r="D392" s="46"/>
      <c r="E392" s="198"/>
      <c r="F392" s="198"/>
      <c r="G392" s="197"/>
      <c r="H392" s="358"/>
      <c r="I392" s="390">
        <v>49</v>
      </c>
      <c r="J392" s="390">
        <v>14</v>
      </c>
      <c r="K392" s="390">
        <v>6</v>
      </c>
      <c r="L392" s="42" t="s">
        <v>131</v>
      </c>
      <c r="M392" s="43" t="s">
        <v>132</v>
      </c>
      <c r="N392" s="42" t="s">
        <v>129</v>
      </c>
      <c r="O392" s="43" t="s">
        <v>179</v>
      </c>
      <c r="P392" s="42" t="s">
        <v>128</v>
      </c>
      <c r="Q392" s="43"/>
      <c r="R392" s="42" t="s">
        <v>127</v>
      </c>
      <c r="S392" s="43"/>
      <c r="T392" s="42" t="s">
        <v>126</v>
      </c>
      <c r="U392" s="43"/>
      <c r="V392" s="42" t="s">
        <v>125</v>
      </c>
      <c r="W392" s="43"/>
      <c r="X392" s="42" t="s">
        <v>124</v>
      </c>
      <c r="Y392" s="43"/>
      <c r="Z392" s="42" t="s">
        <v>123</v>
      </c>
      <c r="AA392" s="43"/>
      <c r="AB392" s="196"/>
      <c r="AC392" s="43"/>
      <c r="AD392" s="196"/>
      <c r="AE392" s="39"/>
      <c r="AF392" s="421"/>
      <c r="AG392" s="421"/>
      <c r="AH392" s="38"/>
      <c r="AI392" s="9"/>
      <c r="AJ392" s="349">
        <f>SUMPRODUCT(LEN($M392:$AA395)-LEN(SUBSTITUTE($M392:$AA395,"A", "")))</f>
        <v>11</v>
      </c>
      <c r="AK392" s="352">
        <f>SUMPRODUCT(LEN($AD392:$AD395)-LEN(SUBSTITUTE($AD392:$AD395,"A", "")))</f>
        <v>0</v>
      </c>
      <c r="AL392" s="335">
        <f>SUMPRODUCT(LEN($AC392:$AC395)-LEN(SUBSTITUTE($AC392:$AC395,"A", "")))</f>
        <v>0</v>
      </c>
      <c r="AM392" s="349">
        <f>SUMPRODUCT(LEN($M392:$AA395)-LEN(SUBSTITUTE($M392:$AA395,"S", "")))</f>
        <v>6</v>
      </c>
      <c r="AN392" s="352">
        <f>SUMPRODUCT(LEN($AD392:$AD395)-LEN(SUBSTITUTE($AD392:$AD395,"S", "")))</f>
        <v>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0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0</v>
      </c>
      <c r="AT392" s="352">
        <f>SUMPRODUCT(LEN($AD392:$AD395)-LEN(SUBSTITUTE($AD392:$AD395,"G", "")))</f>
        <v>0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0.45" customHeight="1" thickBot="1" x14ac:dyDescent="0.25">
      <c r="B393" s="30"/>
      <c r="C393" s="339"/>
      <c r="D393" s="37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 t="s">
        <v>352</v>
      </c>
      <c r="N393" s="33" t="s">
        <v>121</v>
      </c>
      <c r="O393" s="55" t="s">
        <v>351</v>
      </c>
      <c r="P393" s="33" t="s">
        <v>120</v>
      </c>
      <c r="Q393" s="55"/>
      <c r="R393" s="33" t="s">
        <v>119</v>
      </c>
      <c r="S393" s="55"/>
      <c r="T393" s="33" t="s">
        <v>118</v>
      </c>
      <c r="U393" s="55"/>
      <c r="V393" s="33" t="s">
        <v>117</v>
      </c>
      <c r="W393" s="55"/>
      <c r="X393" s="33" t="s">
        <v>116</v>
      </c>
      <c r="Y393" s="55"/>
      <c r="Z393" s="33" t="s">
        <v>115</v>
      </c>
      <c r="AA393" s="55"/>
      <c r="AB393" s="193"/>
      <c r="AC393" s="55"/>
      <c r="AD393" s="193"/>
      <c r="AE393" s="22"/>
      <c r="AF393" s="422"/>
      <c r="AG393" s="422"/>
      <c r="AH393" s="21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0.45" customHeight="1" x14ac:dyDescent="0.2">
      <c r="B394" s="30"/>
      <c r="C394" s="340"/>
      <c r="D394" s="29"/>
      <c r="E394" s="192"/>
      <c r="F394" s="192"/>
      <c r="G394" s="191"/>
      <c r="H394" s="360"/>
      <c r="I394" s="392"/>
      <c r="J394" s="392"/>
      <c r="K394" s="392"/>
      <c r="L394" s="25" t="s">
        <v>114</v>
      </c>
      <c r="M394" s="114" t="s">
        <v>351</v>
      </c>
      <c r="N394" s="25" t="s">
        <v>112</v>
      </c>
      <c r="O394" s="114" t="s">
        <v>351</v>
      </c>
      <c r="P394" s="25" t="s">
        <v>111</v>
      </c>
      <c r="Q394" s="114"/>
      <c r="R394" s="25" t="s">
        <v>110</v>
      </c>
      <c r="S394" s="114"/>
      <c r="T394" s="25" t="s">
        <v>109</v>
      </c>
      <c r="U394" s="114"/>
      <c r="V394" s="25" t="s">
        <v>108</v>
      </c>
      <c r="W394" s="114"/>
      <c r="X394" s="25" t="s">
        <v>107</v>
      </c>
      <c r="Y394" s="114"/>
      <c r="Z394" s="25" t="s">
        <v>106</v>
      </c>
      <c r="AA394" s="114"/>
      <c r="AB394" s="190"/>
      <c r="AC394" s="114"/>
      <c r="AD394" s="190"/>
      <c r="AE394" s="22"/>
      <c r="AF394" s="422"/>
      <c r="AG394" s="422"/>
      <c r="AH394" s="21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1" customHeight="1" thickBot="1" x14ac:dyDescent="0.25">
      <c r="B395" s="30"/>
      <c r="C395" s="355"/>
      <c r="D395" s="54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 t="s">
        <v>352</v>
      </c>
      <c r="N395" s="50" t="s">
        <v>104</v>
      </c>
      <c r="O395" s="51" t="s">
        <v>351</v>
      </c>
      <c r="P395" s="50" t="s">
        <v>103</v>
      </c>
      <c r="Q395" s="51"/>
      <c r="R395" s="50" t="s">
        <v>102</v>
      </c>
      <c r="S395" s="51"/>
      <c r="T395" s="50">
        <v>20</v>
      </c>
      <c r="U395" s="51"/>
      <c r="V395" s="50" t="s">
        <v>101</v>
      </c>
      <c r="W395" s="51"/>
      <c r="X395" s="50" t="s">
        <v>100</v>
      </c>
      <c r="Y395" s="51"/>
      <c r="Z395" s="50" t="s">
        <v>99</v>
      </c>
      <c r="AA395" s="51"/>
      <c r="AB395" s="187"/>
      <c r="AC395" s="51"/>
      <c r="AD395" s="187"/>
      <c r="AE395" s="48"/>
      <c r="AF395" s="424"/>
      <c r="AG395" s="424"/>
      <c r="AH395" s="47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0.45" customHeight="1" x14ac:dyDescent="0.2">
      <c r="B396" s="30"/>
      <c r="C396" s="338">
        <v>3</v>
      </c>
      <c r="D396" s="46"/>
      <c r="E396" s="198"/>
      <c r="F396" s="198"/>
      <c r="G396" s="197"/>
      <c r="H396" s="358"/>
      <c r="I396" s="390">
        <v>37</v>
      </c>
      <c r="J396" s="390">
        <v>12</v>
      </c>
      <c r="K396" s="390">
        <v>9</v>
      </c>
      <c r="L396" s="42" t="s">
        <v>131</v>
      </c>
      <c r="M396" s="43" t="s">
        <v>132</v>
      </c>
      <c r="N396" s="42" t="s">
        <v>129</v>
      </c>
      <c r="O396" s="43"/>
      <c r="P396" s="42" t="s">
        <v>128</v>
      </c>
      <c r="Q396" s="43"/>
      <c r="R396" s="42" t="s">
        <v>127</v>
      </c>
      <c r="S396" s="43"/>
      <c r="T396" s="42" t="s">
        <v>126</v>
      </c>
      <c r="U396" s="43"/>
      <c r="V396" s="42" t="s">
        <v>125</v>
      </c>
      <c r="W396" s="43"/>
      <c r="X396" s="42" t="s">
        <v>124</v>
      </c>
      <c r="Y396" s="43"/>
      <c r="Z396" s="42" t="s">
        <v>123</v>
      </c>
      <c r="AA396" s="43"/>
      <c r="AB396" s="196"/>
      <c r="AC396" s="43"/>
      <c r="AD396" s="196"/>
      <c r="AE396" s="39"/>
      <c r="AF396" s="421"/>
      <c r="AG396" s="421"/>
      <c r="AH396" s="38"/>
      <c r="AI396" s="9"/>
      <c r="AJ396" s="349">
        <f>SUMPRODUCT(LEN($M396:$AA399)-LEN(SUBSTITUTE($M396:$AA399,"A", "")))</f>
        <v>2</v>
      </c>
      <c r="AK396" s="352">
        <f>SUMPRODUCT(LEN($AD396:$AD399)-LEN(SUBSTITUTE($AD396:$AD399,"A", "")))</f>
        <v>0</v>
      </c>
      <c r="AL396" s="335">
        <f>SUMPRODUCT(LEN($AC396:$AC399)-LEN(SUBSTITUTE($AC396:$AC399,"A", "")))</f>
        <v>0</v>
      </c>
      <c r="AM396" s="349">
        <f>SUMPRODUCT(LEN($M396:$AA399)-LEN(SUBSTITUTE($M396:$AA399,"S", "")))</f>
        <v>1</v>
      </c>
      <c r="AN396" s="352">
        <f>SUMPRODUCT(LEN($AD396:$AD399)-LEN(SUBSTITUTE($AD396:$AD399,"S", "")))</f>
        <v>0</v>
      </c>
      <c r="AO396" s="335">
        <f>SUMPRODUCT(LEN($AC396:$AC399)-LEN(SUBSTITUTE($AC396:$AC399,"S", "")))</f>
        <v>0</v>
      </c>
      <c r="AP396" s="349">
        <f>SUMPRODUCT(LEN($M396:$AA399)-LEN(SUBSTITUTE($M396:$AA399,"F", "")))</f>
        <v>0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0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0.45" customHeight="1" thickBot="1" x14ac:dyDescent="0.25">
      <c r="B397" s="30"/>
      <c r="C397" s="339"/>
      <c r="D397" s="37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 t="s">
        <v>132</v>
      </c>
      <c r="N397" s="33" t="s">
        <v>121</v>
      </c>
      <c r="O397" s="55"/>
      <c r="P397" s="33" t="s">
        <v>120</v>
      </c>
      <c r="Q397" s="55"/>
      <c r="R397" s="33" t="s">
        <v>119</v>
      </c>
      <c r="S397" s="55"/>
      <c r="T397" s="33" t="s">
        <v>118</v>
      </c>
      <c r="U397" s="55"/>
      <c r="V397" s="33" t="s">
        <v>117</v>
      </c>
      <c r="W397" s="55"/>
      <c r="X397" s="33" t="s">
        <v>116</v>
      </c>
      <c r="Y397" s="55"/>
      <c r="Z397" s="33" t="s">
        <v>115</v>
      </c>
      <c r="AA397" s="55"/>
      <c r="AB397" s="193"/>
      <c r="AC397" s="55"/>
      <c r="AD397" s="193"/>
      <c r="AE397" s="22"/>
      <c r="AF397" s="422"/>
      <c r="AG397" s="422"/>
      <c r="AH397" s="21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0.45" customHeight="1" x14ac:dyDescent="0.2">
      <c r="B398" s="30"/>
      <c r="C398" s="340"/>
      <c r="D398" s="29"/>
      <c r="E398" s="192"/>
      <c r="F398" s="192"/>
      <c r="G398" s="191"/>
      <c r="H398" s="360"/>
      <c r="I398" s="392"/>
      <c r="J398" s="392"/>
      <c r="K398" s="392"/>
      <c r="L398" s="25" t="s">
        <v>114</v>
      </c>
      <c r="M398" s="114" t="s">
        <v>130</v>
      </c>
      <c r="N398" s="25" t="s">
        <v>112</v>
      </c>
      <c r="O398" s="114"/>
      <c r="P398" s="25" t="s">
        <v>111</v>
      </c>
      <c r="Q398" s="114"/>
      <c r="R398" s="25" t="s">
        <v>110</v>
      </c>
      <c r="S398" s="114"/>
      <c r="T398" s="25" t="s">
        <v>109</v>
      </c>
      <c r="U398" s="114"/>
      <c r="V398" s="25" t="s">
        <v>108</v>
      </c>
      <c r="W398" s="114"/>
      <c r="X398" s="25" t="s">
        <v>107</v>
      </c>
      <c r="Y398" s="114"/>
      <c r="Z398" s="25" t="s">
        <v>106</v>
      </c>
      <c r="AA398" s="114"/>
      <c r="AB398" s="190"/>
      <c r="AC398" s="114"/>
      <c r="AD398" s="190"/>
      <c r="AE398" s="22"/>
      <c r="AF398" s="422"/>
      <c r="AG398" s="422"/>
      <c r="AH398" s="21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1" customHeight="1" thickBot="1" x14ac:dyDescent="0.25">
      <c r="B399" s="20"/>
      <c r="C399" s="341"/>
      <c r="D399" s="19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/>
      <c r="N399" s="15" t="s">
        <v>104</v>
      </c>
      <c r="O399" s="16"/>
      <c r="P399" s="15" t="s">
        <v>103</v>
      </c>
      <c r="Q399" s="16"/>
      <c r="R399" s="15" t="s">
        <v>102</v>
      </c>
      <c r="S399" s="16"/>
      <c r="T399" s="15">
        <v>20</v>
      </c>
      <c r="U399" s="16"/>
      <c r="V399" s="15" t="s">
        <v>101</v>
      </c>
      <c r="W399" s="16"/>
      <c r="X399" s="15" t="s">
        <v>100</v>
      </c>
      <c r="Y399" s="16"/>
      <c r="Z399" s="15" t="s">
        <v>99</v>
      </c>
      <c r="AA399" s="16"/>
      <c r="AB399" s="187"/>
      <c r="AC399" s="16"/>
      <c r="AD399" s="186"/>
      <c r="AE399" s="11"/>
      <c r="AF399" s="423"/>
      <c r="AG399" s="423"/>
      <c r="AH399" s="10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107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175</v>
      </c>
      <c r="E401" s="425">
        <v>2071.21</v>
      </c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03"/>
      <c r="AI401" s="86" t="s">
        <v>137</v>
      </c>
      <c r="AJ401" s="85">
        <f t="shared" ref="AJ401:BB401" si="52">SUM(AJ403:AJ414)</f>
        <v>12</v>
      </c>
      <c r="AK401" s="84">
        <f t="shared" si="52"/>
        <v>1</v>
      </c>
      <c r="AL401" s="83">
        <f t="shared" si="52"/>
        <v>0</v>
      </c>
      <c r="AM401" s="85">
        <f t="shared" si="52"/>
        <v>19</v>
      </c>
      <c r="AN401" s="84">
        <f t="shared" si="52"/>
        <v>1</v>
      </c>
      <c r="AO401" s="83">
        <f t="shared" si="52"/>
        <v>0</v>
      </c>
      <c r="AP401" s="85">
        <f t="shared" si="52"/>
        <v>0</v>
      </c>
      <c r="AQ401" s="84">
        <f t="shared" si="52"/>
        <v>0</v>
      </c>
      <c r="AR401" s="83">
        <f t="shared" si="52"/>
        <v>0</v>
      </c>
      <c r="AS401" s="85">
        <f t="shared" si="52"/>
        <v>0</v>
      </c>
      <c r="AT401" s="84">
        <f t="shared" si="52"/>
        <v>0</v>
      </c>
      <c r="AU401" s="83">
        <f t="shared" si="52"/>
        <v>0</v>
      </c>
      <c r="AV401" s="85">
        <f t="shared" si="52"/>
        <v>0</v>
      </c>
      <c r="AW401" s="84">
        <f t="shared" si="52"/>
        <v>0</v>
      </c>
      <c r="AX401" s="83">
        <f t="shared" si="52"/>
        <v>0</v>
      </c>
      <c r="AY401" s="82">
        <f t="shared" si="52"/>
        <v>0</v>
      </c>
      <c r="AZ401" s="81">
        <f t="shared" si="52"/>
        <v>0</v>
      </c>
      <c r="BA401" s="81">
        <f t="shared" si="52"/>
        <v>0</v>
      </c>
      <c r="BB401" s="80">
        <f t="shared" si="52"/>
        <v>0</v>
      </c>
      <c r="BC401" s="79" t="s">
        <v>136</v>
      </c>
      <c r="BF401" s="5">
        <f>SUM(AJ401:AL401)/$BG$5</f>
        <v>4.333333333333333</v>
      </c>
      <c r="BG401" s="5">
        <f>SUM(AM401:AO401,AY401)/$BG$5</f>
        <v>6.666666666666667</v>
      </c>
      <c r="BH401" s="5">
        <f>SUM(AP401:AR401,AZ401)/$BG$5</f>
        <v>0</v>
      </c>
      <c r="BI401" s="5">
        <f>SUM(AS401:AU401,BA401)/$BG$5</f>
        <v>0</v>
      </c>
      <c r="BJ401" s="5">
        <f>SUM(AV401:AX401,BB401)/$BG$5</f>
        <v>0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03"/>
      <c r="AI402" s="202" t="s">
        <v>135</v>
      </c>
      <c r="AJ402" s="201">
        <f t="shared" ref="AJ402:BB402" si="53">AJ401/3</f>
        <v>4</v>
      </c>
      <c r="AK402" s="64">
        <f t="shared" si="53"/>
        <v>0.33333333333333331</v>
      </c>
      <c r="AL402" s="63">
        <f t="shared" si="53"/>
        <v>0</v>
      </c>
      <c r="AM402" s="65">
        <f t="shared" si="53"/>
        <v>6.333333333333333</v>
      </c>
      <c r="AN402" s="64">
        <f t="shared" si="53"/>
        <v>0.33333333333333331</v>
      </c>
      <c r="AO402" s="63">
        <f t="shared" si="53"/>
        <v>0</v>
      </c>
      <c r="AP402" s="65">
        <f t="shared" si="53"/>
        <v>0</v>
      </c>
      <c r="AQ402" s="64">
        <f t="shared" si="53"/>
        <v>0</v>
      </c>
      <c r="AR402" s="63">
        <f t="shared" si="53"/>
        <v>0</v>
      </c>
      <c r="AS402" s="65">
        <f t="shared" si="53"/>
        <v>0</v>
      </c>
      <c r="AT402" s="64">
        <f t="shared" si="53"/>
        <v>0</v>
      </c>
      <c r="AU402" s="63">
        <f t="shared" si="53"/>
        <v>0</v>
      </c>
      <c r="AV402" s="65">
        <f t="shared" si="53"/>
        <v>0</v>
      </c>
      <c r="AW402" s="64">
        <f t="shared" si="53"/>
        <v>0</v>
      </c>
      <c r="AX402" s="63">
        <f t="shared" si="53"/>
        <v>0</v>
      </c>
      <c r="AY402" s="62">
        <f t="shared" si="53"/>
        <v>0</v>
      </c>
      <c r="AZ402" s="61">
        <f t="shared" si="53"/>
        <v>0</v>
      </c>
      <c r="BA402" s="61">
        <f t="shared" si="53"/>
        <v>0</v>
      </c>
      <c r="BB402" s="60">
        <f t="shared" si="53"/>
        <v>0</v>
      </c>
      <c r="BC402" s="59" t="s">
        <v>134</v>
      </c>
    </row>
    <row r="403" spans="2:62" ht="20.45" customHeight="1" x14ac:dyDescent="0.2">
      <c r="B403" s="30"/>
      <c r="C403" s="338">
        <v>1</v>
      </c>
      <c r="D403" s="46"/>
      <c r="E403" s="198"/>
      <c r="F403" s="198"/>
      <c r="G403" s="197"/>
      <c r="H403" s="358" t="s">
        <v>133</v>
      </c>
      <c r="I403" s="390">
        <v>34</v>
      </c>
      <c r="J403" s="390">
        <v>11</v>
      </c>
      <c r="K403" s="390">
        <v>4</v>
      </c>
      <c r="L403" s="42" t="s">
        <v>131</v>
      </c>
      <c r="M403" s="43" t="s">
        <v>179</v>
      </c>
      <c r="N403" s="42" t="s">
        <v>129</v>
      </c>
      <c r="O403" s="43" t="s">
        <v>132</v>
      </c>
      <c r="P403" s="42" t="s">
        <v>128</v>
      </c>
      <c r="Q403" s="43"/>
      <c r="R403" s="42" t="s">
        <v>127</v>
      </c>
      <c r="S403" s="43"/>
      <c r="T403" s="42" t="s">
        <v>126</v>
      </c>
      <c r="U403" s="43"/>
      <c r="V403" s="42" t="s">
        <v>125</v>
      </c>
      <c r="W403" s="43"/>
      <c r="X403" s="42" t="s">
        <v>124</v>
      </c>
      <c r="Y403" s="43"/>
      <c r="Z403" s="42" t="s">
        <v>123</v>
      </c>
      <c r="AA403" s="43"/>
      <c r="AB403" s="196"/>
      <c r="AC403" s="43"/>
      <c r="AD403" s="196"/>
      <c r="AE403" s="58"/>
      <c r="AF403" s="421"/>
      <c r="AG403" s="421"/>
      <c r="AH403" s="38"/>
      <c r="AI403" s="9"/>
      <c r="AJ403" s="349">
        <f>SUMPRODUCT(LEN($M403:$AA406)-LEN(SUBSTITUTE($M403:$AA406,"A", "")))</f>
        <v>3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5</v>
      </c>
      <c r="AN403" s="352">
        <f>SUMPRODUCT(LEN($AD403:$AD406)-LEN(SUBSTITUTE($AD403:$AD406,"S", "")))</f>
        <v>0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0</v>
      </c>
      <c r="AT403" s="352">
        <f>SUMPRODUCT(LEN($AD403:$AD406)-LEN(SUBSTITUTE($AD403:$AD406,"G", "")))</f>
        <v>0</v>
      </c>
      <c r="AU403" s="335">
        <f>SUMPRODUCT(LEN($AC403:$AC406)-LEN(SUBSTITUTE($AC403:$AC406,"G", "")))</f>
        <v>0</v>
      </c>
      <c r="AV403" s="349">
        <f>SUMPRODUCT(LEN($L403:$AA406)-LEN(SUBSTITUTE($L403:$AA406,"M", "")))</f>
        <v>0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0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0</v>
      </c>
      <c r="BB403" s="413">
        <f>SUMPRODUCT(LEN($AE403:$AE406)-LEN(SUBSTITUTE($AE403:$AE406,"M", "")))</f>
        <v>0</v>
      </c>
    </row>
    <row r="404" spans="2:62" ht="20.45" customHeight="1" thickBot="1" x14ac:dyDescent="0.25">
      <c r="B404" s="30"/>
      <c r="C404" s="339"/>
      <c r="D404" s="37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130</v>
      </c>
      <c r="N404" s="33" t="s">
        <v>121</v>
      </c>
      <c r="O404" s="55" t="s">
        <v>130</v>
      </c>
      <c r="P404" s="33" t="s">
        <v>120</v>
      </c>
      <c r="Q404" s="55"/>
      <c r="R404" s="33" t="s">
        <v>119</v>
      </c>
      <c r="S404" s="55"/>
      <c r="T404" s="33" t="s">
        <v>118</v>
      </c>
      <c r="U404" s="55"/>
      <c r="V404" s="33" t="s">
        <v>117</v>
      </c>
      <c r="W404" s="55"/>
      <c r="X404" s="33" t="s">
        <v>116</v>
      </c>
      <c r="Y404" s="55"/>
      <c r="Z404" s="33" t="s">
        <v>115</v>
      </c>
      <c r="AA404" s="55"/>
      <c r="AB404" s="193"/>
      <c r="AC404" s="55"/>
      <c r="AD404" s="193"/>
      <c r="AE404" s="57"/>
      <c r="AF404" s="422"/>
      <c r="AG404" s="422"/>
      <c r="AH404" s="21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0.45" customHeight="1" x14ac:dyDescent="0.2">
      <c r="B405" s="30"/>
      <c r="C405" s="340"/>
      <c r="D405" s="29"/>
      <c r="E405" s="192"/>
      <c r="F405" s="192"/>
      <c r="G405" s="191"/>
      <c r="H405" s="360">
        <v>175</v>
      </c>
      <c r="I405" s="392"/>
      <c r="J405" s="392"/>
      <c r="K405" s="392"/>
      <c r="L405" s="25" t="s">
        <v>114</v>
      </c>
      <c r="M405" s="114" t="s">
        <v>130</v>
      </c>
      <c r="N405" s="25" t="s">
        <v>112</v>
      </c>
      <c r="O405" s="114" t="s">
        <v>130</v>
      </c>
      <c r="P405" s="25" t="s">
        <v>111</v>
      </c>
      <c r="Q405" s="114"/>
      <c r="R405" s="25" t="s">
        <v>110</v>
      </c>
      <c r="S405" s="114"/>
      <c r="T405" s="25" t="s">
        <v>109</v>
      </c>
      <c r="U405" s="114"/>
      <c r="V405" s="25" t="s">
        <v>108</v>
      </c>
      <c r="W405" s="114"/>
      <c r="X405" s="25" t="s">
        <v>107</v>
      </c>
      <c r="Y405" s="114"/>
      <c r="Z405" s="25" t="s">
        <v>106</v>
      </c>
      <c r="AA405" s="114"/>
      <c r="AB405" s="190"/>
      <c r="AC405" s="114"/>
      <c r="AD405" s="190"/>
      <c r="AE405" s="57"/>
      <c r="AF405" s="422"/>
      <c r="AG405" s="422"/>
      <c r="AH405" s="21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1" customHeight="1" thickBot="1" x14ac:dyDescent="0.25">
      <c r="B406" s="30"/>
      <c r="C406" s="355"/>
      <c r="D406" s="54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130</v>
      </c>
      <c r="N406" s="50" t="s">
        <v>104</v>
      </c>
      <c r="O406" s="51"/>
      <c r="P406" s="50" t="s">
        <v>103</v>
      </c>
      <c r="Q406" s="51"/>
      <c r="R406" s="50" t="s">
        <v>102</v>
      </c>
      <c r="S406" s="51"/>
      <c r="T406" s="50">
        <v>20</v>
      </c>
      <c r="U406" s="51"/>
      <c r="V406" s="50" t="s">
        <v>101</v>
      </c>
      <c r="W406" s="51"/>
      <c r="X406" s="50" t="s">
        <v>100</v>
      </c>
      <c r="Y406" s="51"/>
      <c r="Z406" s="50" t="s">
        <v>99</v>
      </c>
      <c r="AA406" s="51"/>
      <c r="AB406" s="187"/>
      <c r="AC406" s="51"/>
      <c r="AD406" s="187"/>
      <c r="AE406" s="56"/>
      <c r="AF406" s="424"/>
      <c r="AG406" s="424"/>
      <c r="AH406" s="47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0.45" customHeight="1" x14ac:dyDescent="0.2">
      <c r="B407" s="30"/>
      <c r="C407" s="338">
        <v>2</v>
      </c>
      <c r="D407" s="46"/>
      <c r="E407" s="198"/>
      <c r="F407" s="198"/>
      <c r="G407" s="197"/>
      <c r="H407" s="358"/>
      <c r="I407" s="390">
        <v>41</v>
      </c>
      <c r="J407" s="390">
        <v>12</v>
      </c>
      <c r="K407" s="390">
        <v>5</v>
      </c>
      <c r="L407" s="42" t="s">
        <v>131</v>
      </c>
      <c r="M407" s="43" t="s">
        <v>179</v>
      </c>
      <c r="N407" s="42" t="s">
        <v>129</v>
      </c>
      <c r="O407" s="43" t="s">
        <v>132</v>
      </c>
      <c r="P407" s="42" t="s">
        <v>128</v>
      </c>
      <c r="Q407" s="43"/>
      <c r="R407" s="42" t="s">
        <v>127</v>
      </c>
      <c r="S407" s="43"/>
      <c r="T407" s="42" t="s">
        <v>126</v>
      </c>
      <c r="U407" s="43"/>
      <c r="V407" s="42" t="s">
        <v>125</v>
      </c>
      <c r="W407" s="43"/>
      <c r="X407" s="42" t="s">
        <v>124</v>
      </c>
      <c r="Y407" s="43"/>
      <c r="Z407" s="42" t="s">
        <v>123</v>
      </c>
      <c r="AA407" s="43"/>
      <c r="AB407" s="196"/>
      <c r="AC407" s="43"/>
      <c r="AD407" s="196"/>
      <c r="AE407" s="39"/>
      <c r="AF407" s="421"/>
      <c r="AG407" s="421"/>
      <c r="AH407" s="38"/>
      <c r="AI407" s="9"/>
      <c r="AJ407" s="349">
        <f>SUMPRODUCT(LEN($M407:$AA410)-LEN(SUBSTITUTE($M407:$AA410,"A", "")))</f>
        <v>5</v>
      </c>
      <c r="AK407" s="352">
        <f>SUMPRODUCT(LEN($AD407:$AD410)-LEN(SUBSTITUTE($AD407:$AD410,"A", "")))</f>
        <v>0</v>
      </c>
      <c r="AL407" s="335">
        <f>SUMPRODUCT(LEN($AC407:$AC410)-LEN(SUBSTITUTE($AC407:$AC410,"A", "")))</f>
        <v>0</v>
      </c>
      <c r="AM407" s="349">
        <f>SUMPRODUCT(LEN($M407:$AA410)-LEN(SUBSTITUTE($M407:$AA410,"S", "")))</f>
        <v>5</v>
      </c>
      <c r="AN407" s="352">
        <f>SUMPRODUCT(LEN($AD407:$AD410)-LEN(SUBSTITUTE($AD407:$AD410,"S", "")))</f>
        <v>0</v>
      </c>
      <c r="AO407" s="335">
        <f>SUMPRODUCT(LEN($AC407:$AC410)-LEN(SUBSTITUTE($AC407:$AC410,"S", "")))</f>
        <v>0</v>
      </c>
      <c r="AP407" s="349">
        <f>SUMPRODUCT(LEN($M407:$AA410)-LEN(SUBSTITUTE($M407:$AA410,"F", "")))</f>
        <v>0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0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0.45" customHeight="1" thickBot="1" x14ac:dyDescent="0.25">
      <c r="B408" s="30"/>
      <c r="C408" s="339"/>
      <c r="D408" s="37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 t="s">
        <v>130</v>
      </c>
      <c r="N408" s="33" t="s">
        <v>121</v>
      </c>
      <c r="O408" s="55" t="s">
        <v>132</v>
      </c>
      <c r="P408" s="33" t="s">
        <v>120</v>
      </c>
      <c r="Q408" s="55"/>
      <c r="R408" s="33" t="s">
        <v>119</v>
      </c>
      <c r="S408" s="55"/>
      <c r="T408" s="33" t="s">
        <v>118</v>
      </c>
      <c r="U408" s="55"/>
      <c r="V408" s="33" t="s">
        <v>117</v>
      </c>
      <c r="W408" s="55"/>
      <c r="X408" s="33" t="s">
        <v>116</v>
      </c>
      <c r="Y408" s="55"/>
      <c r="Z408" s="33" t="s">
        <v>115</v>
      </c>
      <c r="AA408" s="55"/>
      <c r="AB408" s="193"/>
      <c r="AC408" s="55"/>
      <c r="AD408" s="193"/>
      <c r="AE408" s="22"/>
      <c r="AF408" s="422"/>
      <c r="AG408" s="422"/>
      <c r="AH408" s="21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0.45" customHeight="1" x14ac:dyDescent="0.2">
      <c r="B409" s="30"/>
      <c r="C409" s="340"/>
      <c r="D409" s="29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 t="s">
        <v>354</v>
      </c>
      <c r="N409" s="25" t="s">
        <v>112</v>
      </c>
      <c r="O409" s="114" t="s">
        <v>130</v>
      </c>
      <c r="P409" s="25" t="s">
        <v>111</v>
      </c>
      <c r="Q409" s="114"/>
      <c r="R409" s="25" t="s">
        <v>110</v>
      </c>
      <c r="S409" s="114"/>
      <c r="T409" s="25" t="s">
        <v>109</v>
      </c>
      <c r="U409" s="114"/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190"/>
      <c r="AC409" s="114"/>
      <c r="AD409" s="190"/>
      <c r="AE409" s="22"/>
      <c r="AF409" s="422"/>
      <c r="AG409" s="422"/>
      <c r="AH409" s="21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1" customHeight="1" thickBot="1" x14ac:dyDescent="0.25">
      <c r="B410" s="30"/>
      <c r="C410" s="355"/>
      <c r="D410" s="54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 t="s">
        <v>347</v>
      </c>
      <c r="N410" s="50" t="s">
        <v>104</v>
      </c>
      <c r="O410" s="51"/>
      <c r="P410" s="50" t="s">
        <v>103</v>
      </c>
      <c r="Q410" s="51"/>
      <c r="R410" s="50" t="s">
        <v>102</v>
      </c>
      <c r="S410" s="51"/>
      <c r="T410" s="50">
        <v>20</v>
      </c>
      <c r="U410" s="51"/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187"/>
      <c r="AC410" s="51"/>
      <c r="AD410" s="187"/>
      <c r="AE410" s="48"/>
      <c r="AF410" s="424"/>
      <c r="AG410" s="424"/>
      <c r="AH410" s="47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0.45" customHeight="1" x14ac:dyDescent="0.2">
      <c r="B411" s="30"/>
      <c r="C411" s="338">
        <v>3</v>
      </c>
      <c r="D411" s="46"/>
      <c r="E411" s="198"/>
      <c r="F411" s="198"/>
      <c r="G411" s="197"/>
      <c r="H411" s="358"/>
      <c r="I411" s="390">
        <v>36</v>
      </c>
      <c r="J411" s="390">
        <v>15</v>
      </c>
      <c r="K411" s="390">
        <v>7</v>
      </c>
      <c r="L411" s="42" t="s">
        <v>131</v>
      </c>
      <c r="M411" s="43" t="s">
        <v>348</v>
      </c>
      <c r="N411" s="42" t="s">
        <v>129</v>
      </c>
      <c r="O411" s="43" t="s">
        <v>130</v>
      </c>
      <c r="P411" s="42" t="s">
        <v>128</v>
      </c>
      <c r="Q411" s="43"/>
      <c r="R411" s="42" t="s">
        <v>127</v>
      </c>
      <c r="S411" s="43"/>
      <c r="T411" s="42" t="s">
        <v>126</v>
      </c>
      <c r="U411" s="43"/>
      <c r="V411" s="42" t="s">
        <v>125</v>
      </c>
      <c r="W411" s="43"/>
      <c r="X411" s="42" t="s">
        <v>124</v>
      </c>
      <c r="Y411" s="43"/>
      <c r="Z411" s="42" t="s">
        <v>123</v>
      </c>
      <c r="AA411" s="43"/>
      <c r="AB411" s="196"/>
      <c r="AC411" s="43"/>
      <c r="AD411" s="196" t="s">
        <v>130</v>
      </c>
      <c r="AE411" s="39"/>
      <c r="AF411" s="421"/>
      <c r="AG411" s="421"/>
      <c r="AH411" s="38"/>
      <c r="AI411" s="9"/>
      <c r="AJ411" s="349">
        <f>SUMPRODUCT(LEN($M411:$AA414)-LEN(SUBSTITUTE($M411:$AA414,"A", "")))</f>
        <v>4</v>
      </c>
      <c r="AK411" s="352">
        <f>SUMPRODUCT(LEN($AD411:$AD414)-LEN(SUBSTITUTE($AD411:$AD414,"A", "")))</f>
        <v>1</v>
      </c>
      <c r="AL411" s="335">
        <f>SUMPRODUCT(LEN($AC411:$AC414)-LEN(SUBSTITUTE($AC411:$AC414,"A", "")))</f>
        <v>0</v>
      </c>
      <c r="AM411" s="349">
        <f>SUMPRODUCT(LEN($M411:$AA414)-LEN(SUBSTITUTE($M411:$AA414,"S", "")))</f>
        <v>9</v>
      </c>
      <c r="AN411" s="352">
        <f>SUMPRODUCT(LEN($AD411:$AD414)-LEN(SUBSTITUTE($AD411:$AD414,"S", "")))</f>
        <v>1</v>
      </c>
      <c r="AO411" s="335">
        <f>SUMPRODUCT(LEN($AC411:$AC414)-LEN(SUBSTITUTE($AC411:$AC414,"S", "")))</f>
        <v>0</v>
      </c>
      <c r="AP411" s="349">
        <f>SUMPRODUCT(LEN($M411:$AA414)-LEN(SUBSTITUTE($M411:$AA414,"F", "")))</f>
        <v>0</v>
      </c>
      <c r="AQ411" s="352">
        <f>SUMPRODUCT(LEN($AD411:$AD414)-LEN(SUBSTITUTE($AD411:$AD414,"F", "")))</f>
        <v>0</v>
      </c>
      <c r="AR411" s="335">
        <f>SUMPRODUCT(LEN($AC411:$AC414)-LEN(SUBSTITUTE($AC411:$AC414,"F", "")))</f>
        <v>0</v>
      </c>
      <c r="AS411" s="349">
        <f>SUMPRODUCT(LEN($M411:$AA414)-LEN(SUBSTITUTE($M411:$AA414,"G", "")))</f>
        <v>0</v>
      </c>
      <c r="AT411" s="352">
        <f>SUMPRODUCT(LEN($AD411:$AD414)-LEN(SUBSTITUTE($AD411:$AD414,"G", "")))</f>
        <v>0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0.45" customHeight="1" thickBot="1" x14ac:dyDescent="0.25">
      <c r="B412" s="30"/>
      <c r="C412" s="339"/>
      <c r="D412" s="37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 t="s">
        <v>347</v>
      </c>
      <c r="N412" s="33" t="s">
        <v>121</v>
      </c>
      <c r="O412" s="55" t="s">
        <v>132</v>
      </c>
      <c r="P412" s="33" t="s">
        <v>120</v>
      </c>
      <c r="Q412" s="55"/>
      <c r="R412" s="33" t="s">
        <v>119</v>
      </c>
      <c r="S412" s="55"/>
      <c r="T412" s="33" t="s">
        <v>118</v>
      </c>
      <c r="U412" s="55"/>
      <c r="V412" s="33" t="s">
        <v>117</v>
      </c>
      <c r="W412" s="55"/>
      <c r="X412" s="33" t="s">
        <v>116</v>
      </c>
      <c r="Y412" s="55"/>
      <c r="Z412" s="33" t="s">
        <v>115</v>
      </c>
      <c r="AA412" s="55"/>
      <c r="AB412" s="193"/>
      <c r="AC412" s="55"/>
      <c r="AD412" s="193" t="s">
        <v>132</v>
      </c>
      <c r="AE412" s="22"/>
      <c r="AF412" s="422"/>
      <c r="AG412" s="422"/>
      <c r="AH412" s="21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0.45" customHeight="1" x14ac:dyDescent="0.2">
      <c r="B413" s="30"/>
      <c r="C413" s="340"/>
      <c r="D413" s="29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 t="s">
        <v>354</v>
      </c>
      <c r="N413" s="25" t="s">
        <v>112</v>
      </c>
      <c r="O413" s="114" t="s">
        <v>130</v>
      </c>
      <c r="P413" s="25" t="s">
        <v>111</v>
      </c>
      <c r="Q413" s="114"/>
      <c r="R413" s="25" t="s">
        <v>110</v>
      </c>
      <c r="S413" s="114"/>
      <c r="T413" s="25" t="s">
        <v>109</v>
      </c>
      <c r="U413" s="114"/>
      <c r="V413" s="25" t="s">
        <v>108</v>
      </c>
      <c r="W413" s="114"/>
      <c r="X413" s="25" t="s">
        <v>107</v>
      </c>
      <c r="Y413" s="114"/>
      <c r="Z413" s="25" t="s">
        <v>106</v>
      </c>
      <c r="AA413" s="114"/>
      <c r="AB413" s="190"/>
      <c r="AC413" s="114"/>
      <c r="AD413" s="190"/>
      <c r="AE413" s="22"/>
      <c r="AF413" s="422"/>
      <c r="AG413" s="422"/>
      <c r="AH413" s="21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1" customHeight="1" thickBot="1" x14ac:dyDescent="0.25">
      <c r="B414" s="20"/>
      <c r="C414" s="341"/>
      <c r="D414" s="19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 t="s">
        <v>354</v>
      </c>
      <c r="N414" s="15" t="s">
        <v>104</v>
      </c>
      <c r="O414" s="16" t="s">
        <v>130</v>
      </c>
      <c r="P414" s="15" t="s">
        <v>103</v>
      </c>
      <c r="Q414" s="16"/>
      <c r="R414" s="15" t="s">
        <v>102</v>
      </c>
      <c r="S414" s="16"/>
      <c r="T414" s="15">
        <v>20</v>
      </c>
      <c r="U414" s="16"/>
      <c r="V414" s="15" t="s">
        <v>101</v>
      </c>
      <c r="W414" s="16"/>
      <c r="X414" s="15" t="s">
        <v>100</v>
      </c>
      <c r="Y414" s="16"/>
      <c r="Z414" s="15" t="s">
        <v>99</v>
      </c>
      <c r="AA414" s="16"/>
      <c r="AB414" s="187"/>
      <c r="AC414" s="16"/>
      <c r="AD414" s="186"/>
      <c r="AE414" s="11"/>
      <c r="AF414" s="423"/>
      <c r="AG414" s="423"/>
      <c r="AH414" s="10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107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>
        <v>175</v>
      </c>
      <c r="E416" s="425">
        <v>1948.54</v>
      </c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/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03"/>
      <c r="AI416" s="86" t="s">
        <v>137</v>
      </c>
      <c r="AJ416" s="85">
        <f t="shared" ref="AJ416:BB416" si="54">SUM(AJ418:AJ429)</f>
        <v>14</v>
      </c>
      <c r="AK416" s="84">
        <f t="shared" si="54"/>
        <v>0</v>
      </c>
      <c r="AL416" s="83">
        <f t="shared" si="54"/>
        <v>0</v>
      </c>
      <c r="AM416" s="85">
        <f t="shared" si="54"/>
        <v>18</v>
      </c>
      <c r="AN416" s="84">
        <f t="shared" si="54"/>
        <v>0</v>
      </c>
      <c r="AO416" s="83">
        <f t="shared" si="54"/>
        <v>0</v>
      </c>
      <c r="AP416" s="85">
        <f t="shared" si="54"/>
        <v>0</v>
      </c>
      <c r="AQ416" s="84">
        <f t="shared" si="54"/>
        <v>0</v>
      </c>
      <c r="AR416" s="83">
        <f t="shared" si="54"/>
        <v>0</v>
      </c>
      <c r="AS416" s="85">
        <f t="shared" si="54"/>
        <v>0</v>
      </c>
      <c r="AT416" s="84">
        <f t="shared" si="54"/>
        <v>0</v>
      </c>
      <c r="AU416" s="83">
        <f t="shared" si="54"/>
        <v>0</v>
      </c>
      <c r="AV416" s="85">
        <f t="shared" si="54"/>
        <v>0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0</v>
      </c>
      <c r="BB416" s="80">
        <f t="shared" si="54"/>
        <v>0</v>
      </c>
      <c r="BC416" s="79" t="s">
        <v>136</v>
      </c>
      <c r="BF416" s="5">
        <f>SUM(AJ416:AL416)/$BG$5</f>
        <v>4.666666666666667</v>
      </c>
      <c r="BG416" s="5">
        <f>SUM(AM416:AO416,AY416)/$BG$5</f>
        <v>6</v>
      </c>
      <c r="BH416" s="5">
        <f>SUM(AP416:AR416,AZ416)/$BG$5</f>
        <v>0</v>
      </c>
      <c r="BI416" s="5">
        <f>SUM(AS416:AU416,BA416)/$BG$5</f>
        <v>0</v>
      </c>
      <c r="BJ416" s="5">
        <f>SUM(AV416:AX416,BB416)/$BG$5</f>
        <v>0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03"/>
      <c r="AI417" s="202" t="s">
        <v>135</v>
      </c>
      <c r="AJ417" s="201">
        <f t="shared" ref="AJ417:BB417" si="55">AJ416/3</f>
        <v>4.666666666666667</v>
      </c>
      <c r="AK417" s="64">
        <f t="shared" si="55"/>
        <v>0</v>
      </c>
      <c r="AL417" s="63">
        <f t="shared" si="55"/>
        <v>0</v>
      </c>
      <c r="AM417" s="65">
        <f t="shared" si="55"/>
        <v>6</v>
      </c>
      <c r="AN417" s="64">
        <f t="shared" si="55"/>
        <v>0</v>
      </c>
      <c r="AO417" s="63">
        <f t="shared" si="55"/>
        <v>0</v>
      </c>
      <c r="AP417" s="65">
        <f t="shared" si="55"/>
        <v>0</v>
      </c>
      <c r="AQ417" s="64">
        <f t="shared" si="55"/>
        <v>0</v>
      </c>
      <c r="AR417" s="63">
        <f t="shared" si="55"/>
        <v>0</v>
      </c>
      <c r="AS417" s="65">
        <f t="shared" si="55"/>
        <v>0</v>
      </c>
      <c r="AT417" s="64">
        <f t="shared" si="55"/>
        <v>0</v>
      </c>
      <c r="AU417" s="63">
        <f t="shared" si="55"/>
        <v>0</v>
      </c>
      <c r="AV417" s="65">
        <f t="shared" si="55"/>
        <v>0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</v>
      </c>
      <c r="BB417" s="60">
        <f t="shared" si="55"/>
        <v>0</v>
      </c>
      <c r="BC417" s="59" t="s">
        <v>134</v>
      </c>
    </row>
    <row r="418" spans="2:62" ht="20.45" customHeight="1" x14ac:dyDescent="0.2">
      <c r="B418" s="30"/>
      <c r="C418" s="338">
        <v>1</v>
      </c>
      <c r="D418" s="46"/>
      <c r="E418" s="198"/>
      <c r="F418" s="198"/>
      <c r="G418" s="197"/>
      <c r="H418" s="358" t="s">
        <v>133</v>
      </c>
      <c r="I418" s="390">
        <v>38</v>
      </c>
      <c r="J418" s="390">
        <v>15</v>
      </c>
      <c r="K418" s="390">
        <v>6</v>
      </c>
      <c r="L418" s="42" t="s">
        <v>131</v>
      </c>
      <c r="M418" s="43" t="s">
        <v>132</v>
      </c>
      <c r="N418" s="42" t="s">
        <v>129</v>
      </c>
      <c r="O418" s="43" t="s">
        <v>347</v>
      </c>
      <c r="P418" s="42" t="s">
        <v>128</v>
      </c>
      <c r="Q418" s="43" t="s">
        <v>130</v>
      </c>
      <c r="R418" s="42" t="s">
        <v>127</v>
      </c>
      <c r="S418" s="43"/>
      <c r="T418" s="42" t="s">
        <v>126</v>
      </c>
      <c r="U418" s="43"/>
      <c r="V418" s="42" t="s">
        <v>125</v>
      </c>
      <c r="W418" s="43"/>
      <c r="X418" s="42" t="s">
        <v>124</v>
      </c>
      <c r="Y418" s="43"/>
      <c r="Z418" s="42" t="s">
        <v>123</v>
      </c>
      <c r="AA418" s="43"/>
      <c r="AB418" s="196"/>
      <c r="AC418" s="43"/>
      <c r="AD418" s="196"/>
      <c r="AE418" s="58"/>
      <c r="AF418" s="421"/>
      <c r="AG418" s="421"/>
      <c r="AH418" s="38"/>
      <c r="AI418" s="9"/>
      <c r="AJ418" s="349">
        <f>SUMPRODUCT(LEN($M418:$AA421)-LEN(SUBSTITUTE($M418:$AA421,"A", "")))</f>
        <v>5</v>
      </c>
      <c r="AK418" s="352">
        <f>SUMPRODUCT(LEN($AD418:$AD421)-LEN(SUBSTITUTE($AD418:$AD421,"A", "")))</f>
        <v>0</v>
      </c>
      <c r="AL418" s="335">
        <f>SUMPRODUCT(LEN($AC418:$AC421)-LEN(SUBSTITUTE($AC418:$AC421,"A", "")))</f>
        <v>0</v>
      </c>
      <c r="AM418" s="349">
        <f>SUMPRODUCT(LEN($M418:$AA421)-LEN(SUBSTITUTE($M418:$AA421,"S", "")))</f>
        <v>10</v>
      </c>
      <c r="AN418" s="352">
        <f>SUMPRODUCT(LEN($AD418:$AD421)-LEN(SUBSTITUTE($AD418:$AD421,"S", "")))</f>
        <v>0</v>
      </c>
      <c r="AO418" s="335">
        <f>SUMPRODUCT(LEN($AC418:$AC421)-LEN(SUBSTITUTE($AC418:$AC421,"S", "")))</f>
        <v>0</v>
      </c>
      <c r="AP418" s="349">
        <f>SUMPRODUCT(LEN($M418:$AA421)-LEN(SUBSTITUTE($M418:$AA421,"F", "")))</f>
        <v>0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0</v>
      </c>
      <c r="AT418" s="352">
        <f>SUMPRODUCT(LEN($AD418:$AD421)-LEN(SUBSTITUTE($AD418:$AD421,"G", "")))</f>
        <v>0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0</v>
      </c>
      <c r="BB418" s="413">
        <f>SUMPRODUCT(LEN($AE418:$AE421)-LEN(SUBSTITUTE($AE418:$AE421,"M", "")))</f>
        <v>0</v>
      </c>
    </row>
    <row r="419" spans="2:62" ht="20.45" customHeight="1" thickBot="1" x14ac:dyDescent="0.25">
      <c r="B419" s="30"/>
      <c r="C419" s="339"/>
      <c r="D419" s="37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352</v>
      </c>
      <c r="N419" s="33" t="s">
        <v>121</v>
      </c>
      <c r="O419" s="55" t="s">
        <v>130</v>
      </c>
      <c r="P419" s="33" t="s">
        <v>120</v>
      </c>
      <c r="Q419" s="55"/>
      <c r="R419" s="33" t="s">
        <v>119</v>
      </c>
      <c r="S419" s="55"/>
      <c r="T419" s="33" t="s">
        <v>118</v>
      </c>
      <c r="U419" s="55"/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193"/>
      <c r="AC419" s="55"/>
      <c r="AD419" s="193"/>
      <c r="AE419" s="57"/>
      <c r="AF419" s="422"/>
      <c r="AG419" s="422"/>
      <c r="AH419" s="21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0.45" customHeight="1" x14ac:dyDescent="0.2">
      <c r="B420" s="30"/>
      <c r="C420" s="340"/>
      <c r="D420" s="29"/>
      <c r="E420" s="192"/>
      <c r="F420" s="192"/>
      <c r="G420" s="191"/>
      <c r="H420" s="360">
        <v>175</v>
      </c>
      <c r="I420" s="392"/>
      <c r="J420" s="392"/>
      <c r="K420" s="392"/>
      <c r="L420" s="25" t="s">
        <v>114</v>
      </c>
      <c r="M420" s="114" t="s">
        <v>349</v>
      </c>
      <c r="N420" s="25" t="s">
        <v>112</v>
      </c>
      <c r="O420" s="114" t="s">
        <v>130</v>
      </c>
      <c r="P420" s="25" t="s">
        <v>111</v>
      </c>
      <c r="Q420" s="114"/>
      <c r="R420" s="25" t="s">
        <v>110</v>
      </c>
      <c r="S420" s="114"/>
      <c r="T420" s="25" t="s">
        <v>109</v>
      </c>
      <c r="U420" s="114"/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190"/>
      <c r="AC420" s="114"/>
      <c r="AD420" s="190"/>
      <c r="AE420" s="57"/>
      <c r="AF420" s="422"/>
      <c r="AG420" s="422"/>
      <c r="AH420" s="21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1" customHeight="1" thickBot="1" x14ac:dyDescent="0.25">
      <c r="B421" s="30"/>
      <c r="C421" s="355"/>
      <c r="D421" s="54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347</v>
      </c>
      <c r="N421" s="50" t="s">
        <v>104</v>
      </c>
      <c r="O421" s="51" t="s">
        <v>130</v>
      </c>
      <c r="P421" s="50" t="s">
        <v>103</v>
      </c>
      <c r="Q421" s="51"/>
      <c r="R421" s="50" t="s">
        <v>102</v>
      </c>
      <c r="S421" s="51"/>
      <c r="T421" s="50">
        <v>20</v>
      </c>
      <c r="U421" s="51"/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187"/>
      <c r="AC421" s="51"/>
      <c r="AD421" s="187"/>
      <c r="AE421" s="56"/>
      <c r="AF421" s="424"/>
      <c r="AG421" s="424"/>
      <c r="AH421" s="47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0.45" customHeight="1" x14ac:dyDescent="0.2">
      <c r="B422" s="30"/>
      <c r="C422" s="338">
        <v>2</v>
      </c>
      <c r="D422" s="46"/>
      <c r="E422" s="198"/>
      <c r="F422" s="198"/>
      <c r="G422" s="197"/>
      <c r="H422" s="358"/>
      <c r="I422" s="390">
        <v>31</v>
      </c>
      <c r="J422" s="390">
        <v>11</v>
      </c>
      <c r="K422" s="390">
        <v>8</v>
      </c>
      <c r="L422" s="42" t="s">
        <v>131</v>
      </c>
      <c r="M422" s="43" t="s">
        <v>132</v>
      </c>
      <c r="N422" s="42" t="s">
        <v>129</v>
      </c>
      <c r="O422" s="43"/>
      <c r="P422" s="42" t="s">
        <v>128</v>
      </c>
      <c r="Q422" s="43"/>
      <c r="R422" s="42" t="s">
        <v>127</v>
      </c>
      <c r="S422" s="43"/>
      <c r="T422" s="42" t="s">
        <v>126</v>
      </c>
      <c r="U422" s="43"/>
      <c r="V422" s="42" t="s">
        <v>125</v>
      </c>
      <c r="W422" s="43"/>
      <c r="X422" s="42" t="s">
        <v>124</v>
      </c>
      <c r="Y422" s="43"/>
      <c r="Z422" s="42" t="s">
        <v>123</v>
      </c>
      <c r="AA422" s="43"/>
      <c r="AB422" s="196"/>
      <c r="AC422" s="43"/>
      <c r="AD422" s="196"/>
      <c r="AE422" s="39"/>
      <c r="AF422" s="421"/>
      <c r="AG422" s="421"/>
      <c r="AH422" s="38"/>
      <c r="AI422" s="9"/>
      <c r="AJ422" s="349">
        <f>SUMPRODUCT(LEN($M422:$AA425)-LEN(SUBSTITUTE($M422:$AA425,"A", "")))</f>
        <v>1</v>
      </c>
      <c r="AK422" s="352">
        <f>SUMPRODUCT(LEN($AD422:$AD425)-LEN(SUBSTITUTE($AD422:$AD425,"A", "")))</f>
        <v>0</v>
      </c>
      <c r="AL422" s="335">
        <f>SUMPRODUCT(LEN($AC422:$AC425)-LEN(SUBSTITUTE($AC422:$AC425,"A", "")))</f>
        <v>0</v>
      </c>
      <c r="AM422" s="349">
        <f>SUMPRODUCT(LEN($M422:$AA425)-LEN(SUBSTITUTE($M422:$AA425,"S", "")))</f>
        <v>2</v>
      </c>
      <c r="AN422" s="352">
        <f>SUMPRODUCT(LEN($AD422:$AD425)-LEN(SUBSTITUTE($AD422:$AD425,"S", "")))</f>
        <v>0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0</v>
      </c>
      <c r="AT422" s="352">
        <f>SUMPRODUCT(LEN($AD422:$AD425)-LEN(SUBSTITUTE($AD422:$AD425,"G", "")))</f>
        <v>0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0.45" customHeight="1" thickBot="1" x14ac:dyDescent="0.25">
      <c r="B423" s="30"/>
      <c r="C423" s="339"/>
      <c r="D423" s="37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 t="s">
        <v>130</v>
      </c>
      <c r="N423" s="33" t="s">
        <v>121</v>
      </c>
      <c r="O423" s="55"/>
      <c r="P423" s="33" t="s">
        <v>120</v>
      </c>
      <c r="Q423" s="55"/>
      <c r="R423" s="33" t="s">
        <v>119</v>
      </c>
      <c r="S423" s="55"/>
      <c r="T423" s="33" t="s">
        <v>118</v>
      </c>
      <c r="U423" s="55"/>
      <c r="V423" s="33" t="s">
        <v>117</v>
      </c>
      <c r="W423" s="55"/>
      <c r="X423" s="33" t="s">
        <v>116</v>
      </c>
      <c r="Y423" s="55"/>
      <c r="Z423" s="33" t="s">
        <v>115</v>
      </c>
      <c r="AA423" s="55"/>
      <c r="AB423" s="193"/>
      <c r="AC423" s="55"/>
      <c r="AD423" s="193"/>
      <c r="AE423" s="22"/>
      <c r="AF423" s="422"/>
      <c r="AG423" s="422"/>
      <c r="AH423" s="21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0.45" customHeight="1" x14ac:dyDescent="0.2">
      <c r="B424" s="30"/>
      <c r="C424" s="340"/>
      <c r="D424" s="29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 t="s">
        <v>130</v>
      </c>
      <c r="N424" s="25" t="s">
        <v>112</v>
      </c>
      <c r="O424" s="114"/>
      <c r="P424" s="25" t="s">
        <v>111</v>
      </c>
      <c r="Q424" s="114"/>
      <c r="R424" s="25" t="s">
        <v>110</v>
      </c>
      <c r="S424" s="114"/>
      <c r="T424" s="25" t="s">
        <v>109</v>
      </c>
      <c r="U424" s="114"/>
      <c r="V424" s="25" t="s">
        <v>108</v>
      </c>
      <c r="W424" s="114"/>
      <c r="X424" s="25" t="s">
        <v>107</v>
      </c>
      <c r="Y424" s="114"/>
      <c r="Z424" s="25" t="s">
        <v>106</v>
      </c>
      <c r="AA424" s="114"/>
      <c r="AB424" s="190"/>
      <c r="AC424" s="114"/>
      <c r="AD424" s="190"/>
      <c r="AE424" s="22"/>
      <c r="AF424" s="422"/>
      <c r="AG424" s="422"/>
      <c r="AH424" s="21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1" customHeight="1" thickBot="1" x14ac:dyDescent="0.25">
      <c r="B425" s="30"/>
      <c r="C425" s="355"/>
      <c r="D425" s="54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/>
      <c r="N425" s="50" t="s">
        <v>104</v>
      </c>
      <c r="O425" s="51"/>
      <c r="P425" s="50" t="s">
        <v>103</v>
      </c>
      <c r="Q425" s="51"/>
      <c r="R425" s="50" t="s">
        <v>102</v>
      </c>
      <c r="S425" s="51"/>
      <c r="T425" s="50">
        <v>20</v>
      </c>
      <c r="U425" s="51"/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187"/>
      <c r="AC425" s="51"/>
      <c r="AD425" s="187"/>
      <c r="AE425" s="48"/>
      <c r="AF425" s="424"/>
      <c r="AG425" s="424"/>
      <c r="AH425" s="47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0.45" customHeight="1" x14ac:dyDescent="0.2">
      <c r="B426" s="30"/>
      <c r="C426" s="338">
        <v>3</v>
      </c>
      <c r="D426" s="46"/>
      <c r="E426" s="198"/>
      <c r="F426" s="198"/>
      <c r="G426" s="197"/>
      <c r="H426" s="358"/>
      <c r="I426" s="390">
        <v>36</v>
      </c>
      <c r="J426" s="390">
        <v>15</v>
      </c>
      <c r="K426" s="390">
        <v>7</v>
      </c>
      <c r="L426" s="42" t="s">
        <v>131</v>
      </c>
      <c r="M426" s="43" t="s">
        <v>132</v>
      </c>
      <c r="N426" s="42" t="s">
        <v>129</v>
      </c>
      <c r="O426" s="43" t="s">
        <v>179</v>
      </c>
      <c r="P426" s="42" t="s">
        <v>128</v>
      </c>
      <c r="Q426" s="43"/>
      <c r="R426" s="42" t="s">
        <v>127</v>
      </c>
      <c r="S426" s="43"/>
      <c r="T426" s="42" t="s">
        <v>126</v>
      </c>
      <c r="U426" s="43"/>
      <c r="V426" s="42" t="s">
        <v>125</v>
      </c>
      <c r="W426" s="43"/>
      <c r="X426" s="42" t="s">
        <v>124</v>
      </c>
      <c r="Y426" s="43"/>
      <c r="Z426" s="42" t="s">
        <v>123</v>
      </c>
      <c r="AA426" s="43"/>
      <c r="AB426" s="196"/>
      <c r="AC426" s="43"/>
      <c r="AD426" s="196"/>
      <c r="AE426" s="39"/>
      <c r="AF426" s="421"/>
      <c r="AG426" s="421"/>
      <c r="AH426" s="38"/>
      <c r="AI426" s="9"/>
      <c r="AJ426" s="349">
        <f>SUMPRODUCT(LEN($M426:$AA429)-LEN(SUBSTITUTE($M426:$AA429,"A", "")))</f>
        <v>8</v>
      </c>
      <c r="AK426" s="352">
        <f>SUMPRODUCT(LEN($AD426:$AD429)-LEN(SUBSTITUTE($AD426:$AD429,"A", "")))</f>
        <v>0</v>
      </c>
      <c r="AL426" s="335">
        <f>SUMPRODUCT(LEN($AC426:$AC429)-LEN(SUBSTITUTE($AC426:$AC429,"A", "")))</f>
        <v>0</v>
      </c>
      <c r="AM426" s="349">
        <f>SUMPRODUCT(LEN($M426:$AA429)-LEN(SUBSTITUTE($M426:$AA429,"S", "")))</f>
        <v>6</v>
      </c>
      <c r="AN426" s="352">
        <f>SUMPRODUCT(LEN($AD426:$AD429)-LEN(SUBSTITUTE($AD426:$AD429,"S", "")))</f>
        <v>0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0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0.45" customHeight="1" thickBot="1" x14ac:dyDescent="0.25">
      <c r="B427" s="30"/>
      <c r="C427" s="339"/>
      <c r="D427" s="37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 t="s">
        <v>346</v>
      </c>
      <c r="N427" s="33" t="s">
        <v>121</v>
      </c>
      <c r="O427" s="55" t="s">
        <v>132</v>
      </c>
      <c r="P427" s="33" t="s">
        <v>120</v>
      </c>
      <c r="Q427" s="55"/>
      <c r="R427" s="33" t="s">
        <v>119</v>
      </c>
      <c r="S427" s="55"/>
      <c r="T427" s="33" t="s">
        <v>118</v>
      </c>
      <c r="U427" s="55"/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193"/>
      <c r="AC427" s="55"/>
      <c r="AD427" s="193"/>
      <c r="AE427" s="22"/>
      <c r="AF427" s="422"/>
      <c r="AG427" s="422"/>
      <c r="AH427" s="21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0.45" customHeight="1" x14ac:dyDescent="0.2">
      <c r="B428" s="30"/>
      <c r="C428" s="340"/>
      <c r="D428" s="29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 t="s">
        <v>348</v>
      </c>
      <c r="N428" s="25" t="s">
        <v>112</v>
      </c>
      <c r="O428" s="114" t="s">
        <v>130</v>
      </c>
      <c r="P428" s="25" t="s">
        <v>111</v>
      </c>
      <c r="Q428" s="114"/>
      <c r="R428" s="25" t="s">
        <v>110</v>
      </c>
      <c r="S428" s="114"/>
      <c r="T428" s="25" t="s">
        <v>109</v>
      </c>
      <c r="U428" s="114"/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190"/>
      <c r="AC428" s="114"/>
      <c r="AD428" s="190"/>
      <c r="AE428" s="22"/>
      <c r="AF428" s="422"/>
      <c r="AG428" s="422"/>
      <c r="AH428" s="21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1" customHeight="1" thickBot="1" x14ac:dyDescent="0.25">
      <c r="B429" s="20"/>
      <c r="C429" s="341"/>
      <c r="D429" s="19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 t="s">
        <v>347</v>
      </c>
      <c r="N429" s="15" t="s">
        <v>104</v>
      </c>
      <c r="O429" s="16" t="s">
        <v>130</v>
      </c>
      <c r="P429" s="15" t="s">
        <v>103</v>
      </c>
      <c r="Q429" s="16"/>
      <c r="R429" s="15" t="s">
        <v>102</v>
      </c>
      <c r="S429" s="16"/>
      <c r="T429" s="15">
        <v>20</v>
      </c>
      <c r="U429" s="16"/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187"/>
      <c r="AC429" s="16"/>
      <c r="AD429" s="186"/>
      <c r="AE429" s="11"/>
      <c r="AF429" s="423"/>
      <c r="AG429" s="423"/>
      <c r="AH429" s="10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107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175</v>
      </c>
      <c r="E431" s="425">
        <v>3953</v>
      </c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03"/>
      <c r="AI431" s="86" t="s">
        <v>137</v>
      </c>
      <c r="AJ431" s="85">
        <f t="shared" ref="AJ431:BB431" si="56">SUM(AJ433:AJ444)</f>
        <v>23</v>
      </c>
      <c r="AK431" s="84">
        <f t="shared" si="56"/>
        <v>3</v>
      </c>
      <c r="AL431" s="83">
        <f t="shared" si="56"/>
        <v>0</v>
      </c>
      <c r="AM431" s="85">
        <f t="shared" si="56"/>
        <v>23</v>
      </c>
      <c r="AN431" s="84">
        <f t="shared" si="56"/>
        <v>3</v>
      </c>
      <c r="AO431" s="83">
        <f t="shared" si="56"/>
        <v>0</v>
      </c>
      <c r="AP431" s="85">
        <f t="shared" si="56"/>
        <v>0</v>
      </c>
      <c r="AQ431" s="84">
        <f t="shared" si="56"/>
        <v>0</v>
      </c>
      <c r="AR431" s="83">
        <f t="shared" si="56"/>
        <v>0</v>
      </c>
      <c r="AS431" s="85">
        <f t="shared" si="56"/>
        <v>0</v>
      </c>
      <c r="AT431" s="84">
        <f t="shared" si="56"/>
        <v>0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8.6666666666666661</v>
      </c>
      <c r="BG431" s="5">
        <f>SUM(AM431:AO431,AY431)/$BG$5</f>
        <v>8.6666666666666661</v>
      </c>
      <c r="BH431" s="5">
        <f>SUM(AP431:AR431,AZ431)/$BG$5</f>
        <v>0</v>
      </c>
      <c r="BI431" s="5">
        <f>SUM(AS431:AU431,BA431)/$BG$5</f>
        <v>0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03"/>
      <c r="AI432" s="202" t="s">
        <v>135</v>
      </c>
      <c r="AJ432" s="201">
        <f t="shared" ref="AJ432:BB432" si="57">AJ431/3</f>
        <v>7.666666666666667</v>
      </c>
      <c r="AK432" s="64">
        <f t="shared" si="57"/>
        <v>1</v>
      </c>
      <c r="AL432" s="63">
        <f t="shared" si="57"/>
        <v>0</v>
      </c>
      <c r="AM432" s="65">
        <f t="shared" si="57"/>
        <v>7.666666666666667</v>
      </c>
      <c r="AN432" s="64">
        <f t="shared" si="57"/>
        <v>1</v>
      </c>
      <c r="AO432" s="63">
        <f t="shared" si="57"/>
        <v>0</v>
      </c>
      <c r="AP432" s="65">
        <f t="shared" si="57"/>
        <v>0</v>
      </c>
      <c r="AQ432" s="64">
        <f t="shared" si="57"/>
        <v>0</v>
      </c>
      <c r="AR432" s="63">
        <f t="shared" si="57"/>
        <v>0</v>
      </c>
      <c r="AS432" s="65">
        <f t="shared" si="57"/>
        <v>0</v>
      </c>
      <c r="AT432" s="64">
        <f t="shared" si="57"/>
        <v>0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0.45" customHeight="1" x14ac:dyDescent="0.2">
      <c r="B433" s="30"/>
      <c r="C433" s="338">
        <v>1</v>
      </c>
      <c r="D433" s="46"/>
      <c r="E433" s="198"/>
      <c r="F433" s="198"/>
      <c r="G433" s="197"/>
      <c r="H433" s="358" t="s">
        <v>133</v>
      </c>
      <c r="I433" s="390">
        <v>39</v>
      </c>
      <c r="J433" s="390">
        <v>15</v>
      </c>
      <c r="K433" s="390">
        <v>7</v>
      </c>
      <c r="L433" s="42" t="s">
        <v>131</v>
      </c>
      <c r="M433" s="43" t="s">
        <v>357</v>
      </c>
      <c r="N433" s="42" t="s">
        <v>129</v>
      </c>
      <c r="O433" s="43" t="s">
        <v>179</v>
      </c>
      <c r="P433" s="42" t="s">
        <v>128</v>
      </c>
      <c r="Q433" s="43"/>
      <c r="R433" s="42" t="s">
        <v>127</v>
      </c>
      <c r="S433" s="43"/>
      <c r="T433" s="42" t="s">
        <v>126</v>
      </c>
      <c r="U433" s="43"/>
      <c r="V433" s="42" t="s">
        <v>125</v>
      </c>
      <c r="W433" s="43"/>
      <c r="X433" s="42" t="s">
        <v>124</v>
      </c>
      <c r="Y433" s="43"/>
      <c r="Z433" s="42" t="s">
        <v>123</v>
      </c>
      <c r="AA433" s="43"/>
      <c r="AB433" s="196"/>
      <c r="AC433" s="43"/>
      <c r="AD433" s="196" t="s">
        <v>132</v>
      </c>
      <c r="AE433" s="58"/>
      <c r="AF433" s="421"/>
      <c r="AG433" s="421"/>
      <c r="AH433" s="38"/>
      <c r="AI433" s="9"/>
      <c r="AJ433" s="349">
        <f>SUMPRODUCT(LEN($M433:$AA436)-LEN(SUBSTITUTE($M433:$AA436,"A", "")))</f>
        <v>11</v>
      </c>
      <c r="AK433" s="352">
        <f>SUMPRODUCT(LEN($AD433:$AD436)-LEN(SUBSTITUTE($AD433:$AD436,"A", "")))</f>
        <v>2</v>
      </c>
      <c r="AL433" s="335">
        <f>SUMPRODUCT(LEN($AC433:$AC436)-LEN(SUBSTITUTE($AC433:$AC436,"A", "")))</f>
        <v>0</v>
      </c>
      <c r="AM433" s="349">
        <f>SUMPRODUCT(LEN($M433:$AA436)-LEN(SUBSTITUTE($M433:$AA436,"S", "")))</f>
        <v>6</v>
      </c>
      <c r="AN433" s="352">
        <f>SUMPRODUCT(LEN($AD433:$AD436)-LEN(SUBSTITUTE($AD433:$AD436,"S", "")))</f>
        <v>1</v>
      </c>
      <c r="AO433" s="335">
        <f>SUMPRODUCT(LEN($AC433:$AC436)-LEN(SUBSTITUTE($AC433:$AC436,"S", "")))</f>
        <v>0</v>
      </c>
      <c r="AP433" s="349">
        <f>SUMPRODUCT(LEN($M433:$AA436)-LEN(SUBSTITUTE($M433:$AA436,"F", "")))</f>
        <v>0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0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0.45" customHeight="1" thickBot="1" x14ac:dyDescent="0.25">
      <c r="B434" s="30"/>
      <c r="C434" s="339"/>
      <c r="D434" s="37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348</v>
      </c>
      <c r="N434" s="33" t="s">
        <v>121</v>
      </c>
      <c r="O434" s="55" t="s">
        <v>351</v>
      </c>
      <c r="P434" s="33" t="s">
        <v>120</v>
      </c>
      <c r="Q434" s="55"/>
      <c r="R434" s="33" t="s">
        <v>119</v>
      </c>
      <c r="S434" s="55"/>
      <c r="T434" s="33" t="s">
        <v>118</v>
      </c>
      <c r="U434" s="55"/>
      <c r="V434" s="33" t="s">
        <v>117</v>
      </c>
      <c r="W434" s="55"/>
      <c r="X434" s="33" t="s">
        <v>116</v>
      </c>
      <c r="Y434" s="55"/>
      <c r="Z434" s="33" t="s">
        <v>115</v>
      </c>
      <c r="AA434" s="55"/>
      <c r="AB434" s="193"/>
      <c r="AC434" s="55"/>
      <c r="AD434" s="193" t="s">
        <v>351</v>
      </c>
      <c r="AE434" s="57"/>
      <c r="AF434" s="422"/>
      <c r="AG434" s="422"/>
      <c r="AH434" s="21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0.45" customHeight="1" x14ac:dyDescent="0.2">
      <c r="B435" s="30"/>
      <c r="C435" s="340"/>
      <c r="D435" s="29"/>
      <c r="E435" s="192"/>
      <c r="F435" s="192"/>
      <c r="G435" s="191"/>
      <c r="H435" s="360">
        <v>175</v>
      </c>
      <c r="I435" s="392"/>
      <c r="J435" s="392"/>
      <c r="K435" s="392"/>
      <c r="L435" s="25" t="s">
        <v>114</v>
      </c>
      <c r="M435" s="114" t="s">
        <v>359</v>
      </c>
      <c r="N435" s="25" t="s">
        <v>112</v>
      </c>
      <c r="O435" s="114" t="s">
        <v>130</v>
      </c>
      <c r="P435" s="25" t="s">
        <v>111</v>
      </c>
      <c r="Q435" s="114"/>
      <c r="R435" s="25" t="s">
        <v>110</v>
      </c>
      <c r="S435" s="114"/>
      <c r="T435" s="25" t="s">
        <v>109</v>
      </c>
      <c r="U435" s="114"/>
      <c r="V435" s="25" t="s">
        <v>108</v>
      </c>
      <c r="W435" s="114"/>
      <c r="X435" s="25" t="s">
        <v>107</v>
      </c>
      <c r="Y435" s="114"/>
      <c r="Z435" s="25" t="s">
        <v>106</v>
      </c>
      <c r="AA435" s="114"/>
      <c r="AB435" s="190"/>
      <c r="AC435" s="114"/>
      <c r="AD435" s="190"/>
      <c r="AE435" s="57"/>
      <c r="AF435" s="422"/>
      <c r="AG435" s="422"/>
      <c r="AH435" s="21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1" customHeight="1" thickBot="1" x14ac:dyDescent="0.25">
      <c r="B436" s="30"/>
      <c r="C436" s="355"/>
      <c r="D436" s="54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351</v>
      </c>
      <c r="N436" s="50" t="s">
        <v>104</v>
      </c>
      <c r="O436" s="51" t="s">
        <v>130</v>
      </c>
      <c r="P436" s="50" t="s">
        <v>103</v>
      </c>
      <c r="Q436" s="51"/>
      <c r="R436" s="50" t="s">
        <v>102</v>
      </c>
      <c r="S436" s="51"/>
      <c r="T436" s="50">
        <v>20</v>
      </c>
      <c r="U436" s="51"/>
      <c r="V436" s="50" t="s">
        <v>101</v>
      </c>
      <c r="W436" s="51"/>
      <c r="X436" s="50" t="s">
        <v>100</v>
      </c>
      <c r="Y436" s="51"/>
      <c r="Z436" s="50" t="s">
        <v>99</v>
      </c>
      <c r="AA436" s="51"/>
      <c r="AB436" s="187"/>
      <c r="AC436" s="51"/>
      <c r="AD436" s="187"/>
      <c r="AE436" s="56"/>
      <c r="AF436" s="424"/>
      <c r="AG436" s="424"/>
      <c r="AH436" s="47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0.45" customHeight="1" x14ac:dyDescent="0.2">
      <c r="B437" s="30"/>
      <c r="C437" s="338">
        <v>2</v>
      </c>
      <c r="D437" s="46"/>
      <c r="E437" s="198"/>
      <c r="F437" s="198"/>
      <c r="G437" s="197"/>
      <c r="H437" s="358"/>
      <c r="I437" s="390">
        <v>41</v>
      </c>
      <c r="J437" s="390">
        <v>15</v>
      </c>
      <c r="K437" s="390">
        <v>8</v>
      </c>
      <c r="L437" s="42" t="s">
        <v>131</v>
      </c>
      <c r="M437" s="43" t="s">
        <v>357</v>
      </c>
      <c r="N437" s="42" t="s">
        <v>129</v>
      </c>
      <c r="O437" s="43" t="s">
        <v>132</v>
      </c>
      <c r="P437" s="42" t="s">
        <v>128</v>
      </c>
      <c r="Q437" s="43"/>
      <c r="R437" s="42" t="s">
        <v>127</v>
      </c>
      <c r="S437" s="43"/>
      <c r="T437" s="42" t="s">
        <v>126</v>
      </c>
      <c r="U437" s="43"/>
      <c r="V437" s="42" t="s">
        <v>125</v>
      </c>
      <c r="W437" s="43"/>
      <c r="X437" s="42" t="s">
        <v>124</v>
      </c>
      <c r="Y437" s="43"/>
      <c r="Z437" s="42" t="s">
        <v>123</v>
      </c>
      <c r="AA437" s="43"/>
      <c r="AB437" s="196"/>
      <c r="AC437" s="43"/>
      <c r="AD437" s="196" t="s">
        <v>130</v>
      </c>
      <c r="AE437" s="39"/>
      <c r="AF437" s="421"/>
      <c r="AG437" s="421"/>
      <c r="AH437" s="38"/>
      <c r="AI437" s="9"/>
      <c r="AJ437" s="349">
        <f>SUMPRODUCT(LEN($M437:$AA440)-LEN(SUBSTITUTE($M437:$AA440,"A", "")))</f>
        <v>8</v>
      </c>
      <c r="AK437" s="352">
        <f>SUMPRODUCT(LEN($AD437:$AD440)-LEN(SUBSTITUTE($AD437:$AD440,"A", "")))</f>
        <v>0</v>
      </c>
      <c r="AL437" s="335">
        <f>SUMPRODUCT(LEN($AC437:$AC440)-LEN(SUBSTITUTE($AC437:$AC440,"A", "")))</f>
        <v>0</v>
      </c>
      <c r="AM437" s="349">
        <f>SUMPRODUCT(LEN($M437:$AA440)-LEN(SUBSTITUTE($M437:$AA440,"S", "")))</f>
        <v>3</v>
      </c>
      <c r="AN437" s="352">
        <f>SUMPRODUCT(LEN($AD437:$AD440)-LEN(SUBSTITUTE($AD437:$AD440,"S", "")))</f>
        <v>1</v>
      </c>
      <c r="AO437" s="335">
        <f>SUMPRODUCT(LEN($AC437:$AC440)-LEN(SUBSTITUTE($AC437:$AC440,"S", "")))</f>
        <v>0</v>
      </c>
      <c r="AP437" s="349">
        <f>SUMPRODUCT(LEN($M437:$AA440)-LEN(SUBSTITUTE($M437:$AA440,"F", "")))</f>
        <v>0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0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0.45" customHeight="1" thickBot="1" x14ac:dyDescent="0.25">
      <c r="B438" s="30"/>
      <c r="C438" s="339"/>
      <c r="D438" s="37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 t="s">
        <v>351</v>
      </c>
      <c r="N438" s="33" t="s">
        <v>121</v>
      </c>
      <c r="O438" s="55" t="s">
        <v>132</v>
      </c>
      <c r="P438" s="33" t="s">
        <v>120</v>
      </c>
      <c r="Q438" s="55"/>
      <c r="R438" s="33" t="s">
        <v>119</v>
      </c>
      <c r="S438" s="55"/>
      <c r="T438" s="33" t="s">
        <v>118</v>
      </c>
      <c r="U438" s="55"/>
      <c r="V438" s="33" t="s">
        <v>117</v>
      </c>
      <c r="W438" s="55"/>
      <c r="X438" s="33" t="s">
        <v>116</v>
      </c>
      <c r="Y438" s="55"/>
      <c r="Z438" s="33" t="s">
        <v>115</v>
      </c>
      <c r="AA438" s="55"/>
      <c r="AB438" s="193"/>
      <c r="AC438" s="55"/>
      <c r="AD438" s="193"/>
      <c r="AE438" s="22"/>
      <c r="AF438" s="422"/>
      <c r="AG438" s="422"/>
      <c r="AH438" s="21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0.45" customHeight="1" x14ac:dyDescent="0.2">
      <c r="B439" s="30"/>
      <c r="C439" s="340"/>
      <c r="D439" s="29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 t="s">
        <v>347</v>
      </c>
      <c r="N439" s="25" t="s">
        <v>112</v>
      </c>
      <c r="O439" s="114" t="s">
        <v>132</v>
      </c>
      <c r="P439" s="25" t="s">
        <v>111</v>
      </c>
      <c r="Q439" s="114"/>
      <c r="R439" s="25" t="s">
        <v>110</v>
      </c>
      <c r="S439" s="114"/>
      <c r="T439" s="25" t="s">
        <v>109</v>
      </c>
      <c r="U439" s="114"/>
      <c r="V439" s="25" t="s">
        <v>108</v>
      </c>
      <c r="W439" s="114"/>
      <c r="X439" s="25" t="s">
        <v>107</v>
      </c>
      <c r="Y439" s="114"/>
      <c r="Z439" s="25" t="s">
        <v>106</v>
      </c>
      <c r="AA439" s="114"/>
      <c r="AB439" s="190"/>
      <c r="AC439" s="114"/>
      <c r="AD439" s="190"/>
      <c r="AE439" s="22"/>
      <c r="AF439" s="422"/>
      <c r="AG439" s="422"/>
      <c r="AH439" s="21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1" customHeight="1" thickBot="1" x14ac:dyDescent="0.25">
      <c r="B440" s="30"/>
      <c r="C440" s="355"/>
      <c r="D440" s="54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 t="s">
        <v>130</v>
      </c>
      <c r="N440" s="50" t="s">
        <v>104</v>
      </c>
      <c r="O440" s="51"/>
      <c r="P440" s="50" t="s">
        <v>103</v>
      </c>
      <c r="Q440" s="51"/>
      <c r="R440" s="50" t="s">
        <v>102</v>
      </c>
      <c r="S440" s="51"/>
      <c r="T440" s="50">
        <v>20</v>
      </c>
      <c r="U440" s="51"/>
      <c r="V440" s="50" t="s">
        <v>101</v>
      </c>
      <c r="W440" s="51"/>
      <c r="X440" s="50" t="s">
        <v>100</v>
      </c>
      <c r="Y440" s="51"/>
      <c r="Z440" s="50" t="s">
        <v>99</v>
      </c>
      <c r="AA440" s="51"/>
      <c r="AB440" s="187"/>
      <c r="AC440" s="51"/>
      <c r="AD440" s="187"/>
      <c r="AE440" s="48"/>
      <c r="AF440" s="424"/>
      <c r="AG440" s="424"/>
      <c r="AH440" s="47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0.45" customHeight="1" x14ac:dyDescent="0.2">
      <c r="B441" s="30"/>
      <c r="C441" s="338">
        <v>3</v>
      </c>
      <c r="D441" s="46"/>
      <c r="E441" s="198"/>
      <c r="F441" s="198"/>
      <c r="G441" s="197"/>
      <c r="H441" s="358"/>
      <c r="I441" s="390">
        <v>48</v>
      </c>
      <c r="J441" s="390">
        <v>15</v>
      </c>
      <c r="K441" s="390">
        <v>6</v>
      </c>
      <c r="L441" s="42" t="s">
        <v>131</v>
      </c>
      <c r="M441" s="43" t="s">
        <v>347</v>
      </c>
      <c r="N441" s="42" t="s">
        <v>129</v>
      </c>
      <c r="O441" s="43" t="s">
        <v>354</v>
      </c>
      <c r="P441" s="42" t="s">
        <v>128</v>
      </c>
      <c r="Q441" s="43" t="s">
        <v>130</v>
      </c>
      <c r="R441" s="42" t="s">
        <v>127</v>
      </c>
      <c r="S441" s="43"/>
      <c r="T441" s="42" t="s">
        <v>126</v>
      </c>
      <c r="U441" s="43"/>
      <c r="V441" s="42" t="s">
        <v>125</v>
      </c>
      <c r="W441" s="43"/>
      <c r="X441" s="42" t="s">
        <v>124</v>
      </c>
      <c r="Y441" s="43"/>
      <c r="Z441" s="42" t="s">
        <v>123</v>
      </c>
      <c r="AA441" s="43"/>
      <c r="AB441" s="196"/>
      <c r="AC441" s="43"/>
      <c r="AD441" s="196" t="s">
        <v>351</v>
      </c>
      <c r="AE441" s="39"/>
      <c r="AF441" s="421"/>
      <c r="AG441" s="421"/>
      <c r="AH441" s="38"/>
      <c r="AI441" s="9"/>
      <c r="AJ441" s="349">
        <f>SUMPRODUCT(LEN($M441:$AA444)-LEN(SUBSTITUTE($M441:$AA444,"A", "")))</f>
        <v>4</v>
      </c>
      <c r="AK441" s="352">
        <f>SUMPRODUCT(LEN($AD441:$AD444)-LEN(SUBSTITUTE($AD441:$AD444,"A", "")))</f>
        <v>1</v>
      </c>
      <c r="AL441" s="335">
        <f>SUMPRODUCT(LEN($AC441:$AC444)-LEN(SUBSTITUTE($AC441:$AC444,"A", "")))</f>
        <v>0</v>
      </c>
      <c r="AM441" s="349">
        <f>SUMPRODUCT(LEN($M441:$AA444)-LEN(SUBSTITUTE($M441:$AA444,"S", "")))</f>
        <v>14</v>
      </c>
      <c r="AN441" s="352">
        <f>SUMPRODUCT(LEN($AD441:$AD444)-LEN(SUBSTITUTE($AD441:$AD444,"S", "")))</f>
        <v>1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0</v>
      </c>
      <c r="AT441" s="352">
        <f>SUMPRODUCT(LEN($AD441:$AD444)-LEN(SUBSTITUTE($AD441:$AD444,"G", "")))</f>
        <v>0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0.45" customHeight="1" thickBot="1" x14ac:dyDescent="0.25">
      <c r="B442" s="30"/>
      <c r="C442" s="339"/>
      <c r="D442" s="37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 t="s">
        <v>346</v>
      </c>
      <c r="N442" s="33" t="s">
        <v>121</v>
      </c>
      <c r="O442" s="55" t="s">
        <v>347</v>
      </c>
      <c r="P442" s="33" t="s">
        <v>120</v>
      </c>
      <c r="Q442" s="55"/>
      <c r="R442" s="33" t="s">
        <v>119</v>
      </c>
      <c r="S442" s="55"/>
      <c r="T442" s="33" t="s">
        <v>118</v>
      </c>
      <c r="U442" s="55"/>
      <c r="V442" s="33" t="s">
        <v>117</v>
      </c>
      <c r="W442" s="55"/>
      <c r="X442" s="33" t="s">
        <v>116</v>
      </c>
      <c r="Y442" s="55"/>
      <c r="Z442" s="33" t="s">
        <v>115</v>
      </c>
      <c r="AA442" s="55"/>
      <c r="AB442" s="193"/>
      <c r="AC442" s="55"/>
      <c r="AD442" s="193"/>
      <c r="AE442" s="22"/>
      <c r="AF442" s="422"/>
      <c r="AG442" s="422"/>
      <c r="AH442" s="21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0.45" customHeight="1" x14ac:dyDescent="0.2">
      <c r="B443" s="30"/>
      <c r="C443" s="340"/>
      <c r="D443" s="29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 t="s">
        <v>349</v>
      </c>
      <c r="N443" s="25" t="s">
        <v>112</v>
      </c>
      <c r="O443" s="114" t="s">
        <v>130</v>
      </c>
      <c r="P443" s="25" t="s">
        <v>111</v>
      </c>
      <c r="Q443" s="114"/>
      <c r="R443" s="25" t="s">
        <v>110</v>
      </c>
      <c r="S443" s="114"/>
      <c r="T443" s="25" t="s">
        <v>109</v>
      </c>
      <c r="U443" s="114"/>
      <c r="V443" s="25" t="s">
        <v>108</v>
      </c>
      <c r="W443" s="114"/>
      <c r="X443" s="25" t="s">
        <v>107</v>
      </c>
      <c r="Y443" s="114"/>
      <c r="Z443" s="25" t="s">
        <v>106</v>
      </c>
      <c r="AA443" s="114"/>
      <c r="AB443" s="190"/>
      <c r="AC443" s="114"/>
      <c r="AD443" s="190"/>
      <c r="AE443" s="22"/>
      <c r="AF443" s="422"/>
      <c r="AG443" s="422"/>
      <c r="AH443" s="21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1" customHeight="1" thickBot="1" x14ac:dyDescent="0.25">
      <c r="B444" s="20"/>
      <c r="C444" s="341"/>
      <c r="D444" s="19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 t="s">
        <v>350</v>
      </c>
      <c r="N444" s="15" t="s">
        <v>104</v>
      </c>
      <c r="O444" s="16" t="s">
        <v>130</v>
      </c>
      <c r="P444" s="15" t="s">
        <v>103</v>
      </c>
      <c r="Q444" s="16"/>
      <c r="R444" s="15" t="s">
        <v>102</v>
      </c>
      <c r="S444" s="16"/>
      <c r="T444" s="15">
        <v>20</v>
      </c>
      <c r="U444" s="16"/>
      <c r="V444" s="15" t="s">
        <v>101</v>
      </c>
      <c r="W444" s="16"/>
      <c r="X444" s="15" t="s">
        <v>100</v>
      </c>
      <c r="Y444" s="16"/>
      <c r="Z444" s="15" t="s">
        <v>99</v>
      </c>
      <c r="AA444" s="16"/>
      <c r="AB444" s="187"/>
      <c r="AC444" s="16"/>
      <c r="AD444" s="186"/>
      <c r="AE444" s="11"/>
      <c r="AF444" s="423"/>
      <c r="AG444" s="423"/>
      <c r="AH444" s="10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107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175</v>
      </c>
      <c r="E446" s="425">
        <v>2155.96</v>
      </c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03"/>
      <c r="AI446" s="86" t="s">
        <v>137</v>
      </c>
      <c r="AJ446" s="85">
        <f t="shared" ref="AJ446:BB446" si="58">SUM(AJ448:AJ459)</f>
        <v>15</v>
      </c>
      <c r="AK446" s="84">
        <f t="shared" si="58"/>
        <v>0</v>
      </c>
      <c r="AL446" s="83">
        <f t="shared" si="58"/>
        <v>0</v>
      </c>
      <c r="AM446" s="85">
        <f t="shared" si="58"/>
        <v>15</v>
      </c>
      <c r="AN446" s="84">
        <f t="shared" si="58"/>
        <v>0</v>
      </c>
      <c r="AO446" s="83">
        <f t="shared" si="58"/>
        <v>0</v>
      </c>
      <c r="AP446" s="85">
        <f t="shared" si="58"/>
        <v>0</v>
      </c>
      <c r="AQ446" s="84">
        <f t="shared" si="58"/>
        <v>0</v>
      </c>
      <c r="AR446" s="83">
        <f t="shared" si="58"/>
        <v>0</v>
      </c>
      <c r="AS446" s="85">
        <f t="shared" si="58"/>
        <v>0</v>
      </c>
      <c r="AT446" s="84">
        <f t="shared" si="58"/>
        <v>0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5</v>
      </c>
      <c r="BG446" s="5">
        <f>SUM(AM446:AO446,AY446)/$BG$5</f>
        <v>5</v>
      </c>
      <c r="BH446" s="5">
        <f>SUM(AP446:AR446,AZ446)/$BG$5</f>
        <v>0</v>
      </c>
      <c r="BI446" s="5">
        <f>SUM(AS446:AU446,BA446)/$BG$5</f>
        <v>0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03"/>
      <c r="AI447" s="202" t="s">
        <v>135</v>
      </c>
      <c r="AJ447" s="201">
        <f t="shared" ref="AJ447:BB447" si="59">AJ446/3</f>
        <v>5</v>
      </c>
      <c r="AK447" s="64">
        <f t="shared" si="59"/>
        <v>0</v>
      </c>
      <c r="AL447" s="63">
        <f t="shared" si="59"/>
        <v>0</v>
      </c>
      <c r="AM447" s="65">
        <f t="shared" si="59"/>
        <v>5</v>
      </c>
      <c r="AN447" s="64">
        <f t="shared" si="59"/>
        <v>0</v>
      </c>
      <c r="AO447" s="63">
        <f t="shared" si="59"/>
        <v>0</v>
      </c>
      <c r="AP447" s="65">
        <f t="shared" si="59"/>
        <v>0</v>
      </c>
      <c r="AQ447" s="64">
        <f t="shared" si="59"/>
        <v>0</v>
      </c>
      <c r="AR447" s="63">
        <f t="shared" si="59"/>
        <v>0</v>
      </c>
      <c r="AS447" s="65">
        <f t="shared" si="59"/>
        <v>0</v>
      </c>
      <c r="AT447" s="64">
        <f t="shared" si="59"/>
        <v>0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0.45" customHeight="1" x14ac:dyDescent="0.2">
      <c r="B448" s="30"/>
      <c r="C448" s="338">
        <v>1</v>
      </c>
      <c r="D448" s="46"/>
      <c r="E448" s="198"/>
      <c r="F448" s="198"/>
      <c r="G448" s="197"/>
      <c r="H448" s="358" t="s">
        <v>133</v>
      </c>
      <c r="I448" s="390">
        <v>44</v>
      </c>
      <c r="J448" s="390">
        <v>13</v>
      </c>
      <c r="K448" s="390">
        <v>6</v>
      </c>
      <c r="L448" s="42" t="s">
        <v>131</v>
      </c>
      <c r="M448" s="43" t="s">
        <v>132</v>
      </c>
      <c r="N448" s="42" t="s">
        <v>129</v>
      </c>
      <c r="O448" s="43" t="s">
        <v>132</v>
      </c>
      <c r="P448" s="42" t="s">
        <v>128</v>
      </c>
      <c r="Q448" s="43"/>
      <c r="R448" s="42" t="s">
        <v>127</v>
      </c>
      <c r="S448" s="43"/>
      <c r="T448" s="42" t="s">
        <v>126</v>
      </c>
      <c r="U448" s="43"/>
      <c r="V448" s="42" t="s">
        <v>125</v>
      </c>
      <c r="W448" s="43"/>
      <c r="X448" s="42" t="s">
        <v>124</v>
      </c>
      <c r="Y448" s="43"/>
      <c r="Z448" s="42" t="s">
        <v>123</v>
      </c>
      <c r="AA448" s="43"/>
      <c r="AB448" s="196"/>
      <c r="AC448" s="43"/>
      <c r="AD448" s="196"/>
      <c r="AE448" s="58"/>
      <c r="AF448" s="421"/>
      <c r="AG448" s="421"/>
      <c r="AH448" s="38"/>
      <c r="AI448" s="9"/>
      <c r="AJ448" s="349">
        <f>SUMPRODUCT(LEN($M448:$AA451)-LEN(SUBSTITUTE($M448:$AA451,"A", "")))</f>
        <v>5</v>
      </c>
      <c r="AK448" s="352">
        <f>SUMPRODUCT(LEN($AD448:$AD451)-LEN(SUBSTITUTE($AD448:$AD451,"A", "")))</f>
        <v>0</v>
      </c>
      <c r="AL448" s="335">
        <f>SUMPRODUCT(LEN($AC448:$AC451)-LEN(SUBSTITUTE($AC448:$AC451,"A", "")))</f>
        <v>0</v>
      </c>
      <c r="AM448" s="349">
        <f>SUMPRODUCT(LEN($M448:$AA451)-LEN(SUBSTITUTE($M448:$AA451,"S", "")))</f>
        <v>5</v>
      </c>
      <c r="AN448" s="352">
        <f>SUMPRODUCT(LEN($AD448:$AD451)-LEN(SUBSTITUTE($AD448:$AD451,"S", "")))</f>
        <v>0</v>
      </c>
      <c r="AO448" s="335">
        <f>SUMPRODUCT(LEN($AC448:$AC451)-LEN(SUBSTITUTE($AC448:$AC451,"S", "")))</f>
        <v>0</v>
      </c>
      <c r="AP448" s="349">
        <f>SUMPRODUCT(LEN($M448:$AA451)-LEN(SUBSTITUTE($M448:$AA451,"F", "")))</f>
        <v>0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0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0.45" customHeight="1" thickBot="1" x14ac:dyDescent="0.25">
      <c r="B449" s="30"/>
      <c r="C449" s="339"/>
      <c r="D449" s="37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179</v>
      </c>
      <c r="N449" s="33" t="s">
        <v>121</v>
      </c>
      <c r="O449" s="55" t="s">
        <v>130</v>
      </c>
      <c r="P449" s="33" t="s">
        <v>120</v>
      </c>
      <c r="Q449" s="55"/>
      <c r="R449" s="33" t="s">
        <v>119</v>
      </c>
      <c r="S449" s="55"/>
      <c r="T449" s="33" t="s">
        <v>118</v>
      </c>
      <c r="U449" s="55"/>
      <c r="V449" s="33" t="s">
        <v>117</v>
      </c>
      <c r="W449" s="55"/>
      <c r="X449" s="33" t="s">
        <v>116</v>
      </c>
      <c r="Y449" s="55"/>
      <c r="Z449" s="33" t="s">
        <v>115</v>
      </c>
      <c r="AA449" s="55"/>
      <c r="AB449" s="193"/>
      <c r="AC449" s="55"/>
      <c r="AD449" s="193"/>
      <c r="AE449" s="57"/>
      <c r="AF449" s="422"/>
      <c r="AG449" s="422"/>
      <c r="AH449" s="21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0.45" customHeight="1" x14ac:dyDescent="0.2">
      <c r="B450" s="30"/>
      <c r="C450" s="340"/>
      <c r="D450" s="29"/>
      <c r="E450" s="192"/>
      <c r="F450" s="192"/>
      <c r="G450" s="191"/>
      <c r="H450" s="360">
        <v>175</v>
      </c>
      <c r="I450" s="392"/>
      <c r="J450" s="392"/>
      <c r="K450" s="392"/>
      <c r="L450" s="25" t="s">
        <v>114</v>
      </c>
      <c r="M450" s="114" t="s">
        <v>347</v>
      </c>
      <c r="N450" s="25" t="s">
        <v>112</v>
      </c>
      <c r="O450" s="114" t="s">
        <v>130</v>
      </c>
      <c r="P450" s="25" t="s">
        <v>111</v>
      </c>
      <c r="Q450" s="114"/>
      <c r="R450" s="25" t="s">
        <v>110</v>
      </c>
      <c r="S450" s="114"/>
      <c r="T450" s="25" t="s">
        <v>109</v>
      </c>
      <c r="U450" s="114"/>
      <c r="V450" s="25" t="s">
        <v>108</v>
      </c>
      <c r="W450" s="114"/>
      <c r="X450" s="25" t="s">
        <v>107</v>
      </c>
      <c r="Y450" s="114"/>
      <c r="Z450" s="25" t="s">
        <v>106</v>
      </c>
      <c r="AA450" s="114"/>
      <c r="AB450" s="190"/>
      <c r="AC450" s="114"/>
      <c r="AD450" s="190"/>
      <c r="AE450" s="57"/>
      <c r="AF450" s="422"/>
      <c r="AG450" s="422"/>
      <c r="AH450" s="21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1" customHeight="1" thickBot="1" x14ac:dyDescent="0.25">
      <c r="B451" s="30"/>
      <c r="C451" s="355"/>
      <c r="D451" s="54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354</v>
      </c>
      <c r="N451" s="50" t="s">
        <v>104</v>
      </c>
      <c r="O451" s="51"/>
      <c r="P451" s="50" t="s">
        <v>103</v>
      </c>
      <c r="Q451" s="51"/>
      <c r="R451" s="50" t="s">
        <v>102</v>
      </c>
      <c r="S451" s="51"/>
      <c r="T451" s="50">
        <v>20</v>
      </c>
      <c r="U451" s="51"/>
      <c r="V451" s="50" t="s">
        <v>101</v>
      </c>
      <c r="W451" s="51"/>
      <c r="X451" s="50" t="s">
        <v>100</v>
      </c>
      <c r="Y451" s="51"/>
      <c r="Z451" s="50" t="s">
        <v>99</v>
      </c>
      <c r="AA451" s="51"/>
      <c r="AB451" s="187"/>
      <c r="AC451" s="51"/>
      <c r="AD451" s="187"/>
      <c r="AE451" s="56"/>
      <c r="AF451" s="424"/>
      <c r="AG451" s="424"/>
      <c r="AH451" s="47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0.45" customHeight="1" x14ac:dyDescent="0.2">
      <c r="B452" s="30"/>
      <c r="C452" s="338">
        <v>2</v>
      </c>
      <c r="D452" s="46"/>
      <c r="E452" s="198"/>
      <c r="F452" s="198"/>
      <c r="G452" s="197"/>
      <c r="H452" s="358"/>
      <c r="I452" s="390">
        <v>48</v>
      </c>
      <c r="J452" s="390">
        <v>14</v>
      </c>
      <c r="K452" s="390">
        <v>6</v>
      </c>
      <c r="L452" s="42" t="s">
        <v>131</v>
      </c>
      <c r="M452" s="43" t="s">
        <v>132</v>
      </c>
      <c r="N452" s="42" t="s">
        <v>129</v>
      </c>
      <c r="O452" s="43" t="s">
        <v>179</v>
      </c>
      <c r="P452" s="42" t="s">
        <v>128</v>
      </c>
      <c r="Q452" s="43"/>
      <c r="R452" s="42" t="s">
        <v>127</v>
      </c>
      <c r="S452" s="43"/>
      <c r="T452" s="42" t="s">
        <v>126</v>
      </c>
      <c r="U452" s="43"/>
      <c r="V452" s="42" t="s">
        <v>125</v>
      </c>
      <c r="W452" s="43"/>
      <c r="X452" s="42" t="s">
        <v>124</v>
      </c>
      <c r="Y452" s="43"/>
      <c r="Z452" s="42" t="s">
        <v>123</v>
      </c>
      <c r="AA452" s="43"/>
      <c r="AB452" s="196"/>
      <c r="AC452" s="43"/>
      <c r="AD452" s="196"/>
      <c r="AE452" s="39"/>
      <c r="AF452" s="421"/>
      <c r="AG452" s="421"/>
      <c r="AH452" s="38"/>
      <c r="AI452" s="9"/>
      <c r="AJ452" s="349">
        <f>SUMPRODUCT(LEN($M452:$AA455)-LEN(SUBSTITUTE($M452:$AA455,"A", "")))</f>
        <v>6</v>
      </c>
      <c r="AK452" s="352">
        <f>SUMPRODUCT(LEN($AD452:$AD455)-LEN(SUBSTITUTE($AD452:$AD455,"A", "")))</f>
        <v>0</v>
      </c>
      <c r="AL452" s="335">
        <f>SUMPRODUCT(LEN($AC452:$AC455)-LEN(SUBSTITUTE($AC452:$AC455,"A", "")))</f>
        <v>0</v>
      </c>
      <c r="AM452" s="349">
        <f>SUMPRODUCT(LEN($M452:$AA455)-LEN(SUBSTITUTE($M452:$AA455,"S", "")))</f>
        <v>7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0</v>
      </c>
      <c r="AT452" s="352">
        <f>SUMPRODUCT(LEN($AD452:$AD455)-LEN(SUBSTITUTE($AD452:$AD455,"G", "")))</f>
        <v>0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0.45" customHeight="1" thickBot="1" x14ac:dyDescent="0.25">
      <c r="B453" s="30"/>
      <c r="C453" s="339"/>
      <c r="D453" s="37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 t="s">
        <v>349</v>
      </c>
      <c r="N453" s="33" t="s">
        <v>121</v>
      </c>
      <c r="O453" s="55" t="s">
        <v>132</v>
      </c>
      <c r="P453" s="33" t="s">
        <v>120</v>
      </c>
      <c r="Q453" s="55"/>
      <c r="R453" s="33" t="s">
        <v>119</v>
      </c>
      <c r="S453" s="55"/>
      <c r="T453" s="33" t="s">
        <v>118</v>
      </c>
      <c r="U453" s="55"/>
      <c r="V453" s="33" t="s">
        <v>117</v>
      </c>
      <c r="W453" s="55"/>
      <c r="X453" s="33" t="s">
        <v>116</v>
      </c>
      <c r="Y453" s="55"/>
      <c r="Z453" s="33" t="s">
        <v>115</v>
      </c>
      <c r="AA453" s="55"/>
      <c r="AB453" s="193"/>
      <c r="AC453" s="55"/>
      <c r="AD453" s="193"/>
      <c r="AE453" s="22"/>
      <c r="AF453" s="422"/>
      <c r="AG453" s="422"/>
      <c r="AH453" s="21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0.45" customHeight="1" x14ac:dyDescent="0.2">
      <c r="B454" s="30"/>
      <c r="C454" s="340"/>
      <c r="D454" s="29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 t="s">
        <v>354</v>
      </c>
      <c r="N454" s="25" t="s">
        <v>112</v>
      </c>
      <c r="O454" s="114" t="s">
        <v>130</v>
      </c>
      <c r="P454" s="25" t="s">
        <v>111</v>
      </c>
      <c r="Q454" s="114"/>
      <c r="R454" s="25" t="s">
        <v>110</v>
      </c>
      <c r="S454" s="114"/>
      <c r="T454" s="25" t="s">
        <v>109</v>
      </c>
      <c r="U454" s="114"/>
      <c r="V454" s="25" t="s">
        <v>108</v>
      </c>
      <c r="W454" s="114"/>
      <c r="X454" s="25" t="s">
        <v>107</v>
      </c>
      <c r="Y454" s="114"/>
      <c r="Z454" s="25" t="s">
        <v>106</v>
      </c>
      <c r="AA454" s="114"/>
      <c r="AB454" s="190"/>
      <c r="AC454" s="114"/>
      <c r="AD454" s="190"/>
      <c r="AE454" s="22"/>
      <c r="AF454" s="422"/>
      <c r="AG454" s="422"/>
      <c r="AH454" s="21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1" customHeight="1" thickBot="1" x14ac:dyDescent="0.25">
      <c r="B455" s="30"/>
      <c r="C455" s="355"/>
      <c r="D455" s="54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 t="s">
        <v>347</v>
      </c>
      <c r="N455" s="50" t="s">
        <v>104</v>
      </c>
      <c r="O455" s="51" t="s">
        <v>132</v>
      </c>
      <c r="P455" s="50" t="s">
        <v>103</v>
      </c>
      <c r="Q455" s="51"/>
      <c r="R455" s="50" t="s">
        <v>102</v>
      </c>
      <c r="S455" s="51"/>
      <c r="T455" s="50">
        <v>20</v>
      </c>
      <c r="U455" s="51"/>
      <c r="V455" s="50" t="s">
        <v>101</v>
      </c>
      <c r="W455" s="51"/>
      <c r="X455" s="50" t="s">
        <v>100</v>
      </c>
      <c r="Y455" s="51"/>
      <c r="Z455" s="50" t="s">
        <v>99</v>
      </c>
      <c r="AA455" s="51"/>
      <c r="AB455" s="187"/>
      <c r="AC455" s="51"/>
      <c r="AD455" s="187"/>
      <c r="AE455" s="48"/>
      <c r="AF455" s="424"/>
      <c r="AG455" s="424"/>
      <c r="AH455" s="47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0.45" customHeight="1" x14ac:dyDescent="0.2">
      <c r="B456" s="30"/>
      <c r="C456" s="338">
        <v>3</v>
      </c>
      <c r="D456" s="46"/>
      <c r="E456" s="198"/>
      <c r="F456" s="198"/>
      <c r="G456" s="197"/>
      <c r="H456" s="358"/>
      <c r="I456" s="390">
        <v>37</v>
      </c>
      <c r="J456" s="390">
        <v>13</v>
      </c>
      <c r="K456" s="390">
        <v>7</v>
      </c>
      <c r="L456" s="42" t="s">
        <v>131</v>
      </c>
      <c r="M456" s="43" t="s">
        <v>132</v>
      </c>
      <c r="N456" s="42" t="s">
        <v>129</v>
      </c>
      <c r="O456" s="43" t="s">
        <v>130</v>
      </c>
      <c r="P456" s="42" t="s">
        <v>128</v>
      </c>
      <c r="Q456" s="43"/>
      <c r="R456" s="42" t="s">
        <v>127</v>
      </c>
      <c r="S456" s="43"/>
      <c r="T456" s="42" t="s">
        <v>126</v>
      </c>
      <c r="U456" s="43"/>
      <c r="V456" s="42" t="s">
        <v>125</v>
      </c>
      <c r="W456" s="43"/>
      <c r="X456" s="42" t="s">
        <v>124</v>
      </c>
      <c r="Y456" s="43"/>
      <c r="Z456" s="42" t="s">
        <v>123</v>
      </c>
      <c r="AA456" s="43"/>
      <c r="AB456" s="196"/>
      <c r="AC456" s="43"/>
      <c r="AD456" s="196"/>
      <c r="AE456" s="39"/>
      <c r="AF456" s="421"/>
      <c r="AG456" s="421"/>
      <c r="AH456" s="38"/>
      <c r="AI456" s="9"/>
      <c r="AJ456" s="349">
        <f>SUMPRODUCT(LEN($M456:$AA459)-LEN(SUBSTITUTE($M456:$AA459,"A", "")))</f>
        <v>4</v>
      </c>
      <c r="AK456" s="352">
        <f>SUMPRODUCT(LEN($AD456:$AD459)-LEN(SUBSTITUTE($AD456:$AD459,"A", "")))</f>
        <v>0</v>
      </c>
      <c r="AL456" s="335">
        <f>SUMPRODUCT(LEN($AC456:$AC459)-LEN(SUBSTITUTE($AC456:$AC459,"A", "")))</f>
        <v>0</v>
      </c>
      <c r="AM456" s="349">
        <f>SUMPRODUCT(LEN($M456:$AA459)-LEN(SUBSTITUTE($M456:$AA459,"S", "")))</f>
        <v>3</v>
      </c>
      <c r="AN456" s="352">
        <f>SUMPRODUCT(LEN($AD456:$AD459)-LEN(SUBSTITUTE($AD456:$AD459,"S", "")))</f>
        <v>0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0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0.45" customHeight="1" thickBot="1" x14ac:dyDescent="0.25">
      <c r="B457" s="30"/>
      <c r="C457" s="339"/>
      <c r="D457" s="37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 t="s">
        <v>179</v>
      </c>
      <c r="N457" s="33" t="s">
        <v>121</v>
      </c>
      <c r="O457" s="55" t="s">
        <v>130</v>
      </c>
      <c r="P457" s="33" t="s">
        <v>120</v>
      </c>
      <c r="Q457" s="55"/>
      <c r="R457" s="33" t="s">
        <v>119</v>
      </c>
      <c r="S457" s="55"/>
      <c r="T457" s="33" t="s">
        <v>118</v>
      </c>
      <c r="U457" s="55"/>
      <c r="V457" s="33" t="s">
        <v>117</v>
      </c>
      <c r="W457" s="55"/>
      <c r="X457" s="33" t="s">
        <v>116</v>
      </c>
      <c r="Y457" s="55"/>
      <c r="Z457" s="33" t="s">
        <v>115</v>
      </c>
      <c r="AA457" s="55"/>
      <c r="AB457" s="193"/>
      <c r="AC457" s="55"/>
      <c r="AD457" s="193"/>
      <c r="AE457" s="22"/>
      <c r="AF457" s="422"/>
      <c r="AG457" s="422"/>
      <c r="AH457" s="21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0.45" customHeight="1" x14ac:dyDescent="0.2">
      <c r="B458" s="30"/>
      <c r="C458" s="340"/>
      <c r="D458" s="29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 t="s">
        <v>132</v>
      </c>
      <c r="N458" s="25" t="s">
        <v>112</v>
      </c>
      <c r="O458" s="114"/>
      <c r="P458" s="25" t="s">
        <v>111</v>
      </c>
      <c r="Q458" s="114"/>
      <c r="R458" s="25" t="s">
        <v>110</v>
      </c>
      <c r="S458" s="114"/>
      <c r="T458" s="25" t="s">
        <v>109</v>
      </c>
      <c r="U458" s="114"/>
      <c r="V458" s="25" t="s">
        <v>108</v>
      </c>
      <c r="W458" s="114"/>
      <c r="X458" s="25" t="s">
        <v>107</v>
      </c>
      <c r="Y458" s="114"/>
      <c r="Z458" s="25" t="s">
        <v>106</v>
      </c>
      <c r="AA458" s="114"/>
      <c r="AB458" s="190"/>
      <c r="AC458" s="114"/>
      <c r="AD458" s="190"/>
      <c r="AE458" s="22"/>
      <c r="AF458" s="422"/>
      <c r="AG458" s="422"/>
      <c r="AH458" s="21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1" customHeight="1" thickBot="1" x14ac:dyDescent="0.25">
      <c r="B459" s="20"/>
      <c r="C459" s="341"/>
      <c r="D459" s="19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 t="s">
        <v>130</v>
      </c>
      <c r="N459" s="15" t="s">
        <v>104</v>
      </c>
      <c r="O459" s="16"/>
      <c r="P459" s="15" t="s">
        <v>103</v>
      </c>
      <c r="Q459" s="16"/>
      <c r="R459" s="15" t="s">
        <v>102</v>
      </c>
      <c r="S459" s="16"/>
      <c r="T459" s="15">
        <v>20</v>
      </c>
      <c r="U459" s="16"/>
      <c r="V459" s="15" t="s">
        <v>101</v>
      </c>
      <c r="W459" s="16"/>
      <c r="X459" s="15" t="s">
        <v>100</v>
      </c>
      <c r="Y459" s="16"/>
      <c r="Z459" s="15" t="s">
        <v>99</v>
      </c>
      <c r="AA459" s="16"/>
      <c r="AB459" s="187"/>
      <c r="AC459" s="16"/>
      <c r="AD459" s="186"/>
      <c r="AE459" s="11"/>
      <c r="AF459" s="423"/>
      <c r="AG459" s="423"/>
      <c r="AH459" s="10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107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174</v>
      </c>
      <c r="E461" s="425">
        <v>2341.7399999999998</v>
      </c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03"/>
      <c r="AI461" s="86" t="s">
        <v>137</v>
      </c>
      <c r="AJ461" s="85">
        <f t="shared" ref="AJ461:BB461" si="60">SUM(AJ463:AJ474)</f>
        <v>20</v>
      </c>
      <c r="AK461" s="84">
        <f t="shared" si="60"/>
        <v>1</v>
      </c>
      <c r="AL461" s="83">
        <f t="shared" si="60"/>
        <v>0</v>
      </c>
      <c r="AM461" s="85">
        <f t="shared" si="60"/>
        <v>24</v>
      </c>
      <c r="AN461" s="84">
        <f t="shared" si="60"/>
        <v>1</v>
      </c>
      <c r="AO461" s="83">
        <f t="shared" si="60"/>
        <v>0</v>
      </c>
      <c r="AP461" s="85">
        <f t="shared" si="60"/>
        <v>0</v>
      </c>
      <c r="AQ461" s="84">
        <f t="shared" si="60"/>
        <v>0</v>
      </c>
      <c r="AR461" s="83">
        <f t="shared" si="60"/>
        <v>0</v>
      </c>
      <c r="AS461" s="85">
        <f t="shared" si="60"/>
        <v>0</v>
      </c>
      <c r="AT461" s="84">
        <f t="shared" si="60"/>
        <v>0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0</v>
      </c>
      <c r="AZ461" s="81">
        <f t="shared" si="60"/>
        <v>0</v>
      </c>
      <c r="BA461" s="81">
        <f t="shared" si="60"/>
        <v>0</v>
      </c>
      <c r="BB461" s="80">
        <f t="shared" si="60"/>
        <v>0</v>
      </c>
      <c r="BC461" s="79" t="s">
        <v>136</v>
      </c>
      <c r="BF461" s="5">
        <f>SUM(AJ461:AL461)/$BG$5</f>
        <v>7</v>
      </c>
      <c r="BG461" s="5">
        <f>SUM(AM461:AO461,AY461)/$BG$5</f>
        <v>8.3333333333333339</v>
      </c>
      <c r="BH461" s="5">
        <f>SUM(AP461:AR461,AZ461)/$BG$5</f>
        <v>0</v>
      </c>
      <c r="BI461" s="5">
        <f>SUM(AS461:AU461,BA461)/$BG$5</f>
        <v>0</v>
      </c>
      <c r="BJ461" s="5">
        <f>SUM(AV461:AX461,BB461)/$BG$5</f>
        <v>0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03"/>
      <c r="AI462" s="202" t="s">
        <v>135</v>
      </c>
      <c r="AJ462" s="201">
        <f t="shared" ref="AJ462:BB462" si="61">AJ461/3</f>
        <v>6.666666666666667</v>
      </c>
      <c r="AK462" s="64">
        <f t="shared" si="61"/>
        <v>0.33333333333333331</v>
      </c>
      <c r="AL462" s="63">
        <f t="shared" si="61"/>
        <v>0</v>
      </c>
      <c r="AM462" s="65">
        <f t="shared" si="61"/>
        <v>8</v>
      </c>
      <c r="AN462" s="64">
        <f t="shared" si="61"/>
        <v>0.33333333333333331</v>
      </c>
      <c r="AO462" s="63">
        <f t="shared" si="61"/>
        <v>0</v>
      </c>
      <c r="AP462" s="65">
        <f t="shared" si="61"/>
        <v>0</v>
      </c>
      <c r="AQ462" s="64">
        <f t="shared" si="61"/>
        <v>0</v>
      </c>
      <c r="AR462" s="63">
        <f t="shared" si="61"/>
        <v>0</v>
      </c>
      <c r="AS462" s="65">
        <f t="shared" si="61"/>
        <v>0</v>
      </c>
      <c r="AT462" s="64">
        <f t="shared" si="61"/>
        <v>0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</v>
      </c>
      <c r="AZ462" s="61">
        <f t="shared" si="61"/>
        <v>0</v>
      </c>
      <c r="BA462" s="61">
        <f t="shared" si="61"/>
        <v>0</v>
      </c>
      <c r="BB462" s="60">
        <f t="shared" si="61"/>
        <v>0</v>
      </c>
      <c r="BC462" s="59" t="s">
        <v>134</v>
      </c>
    </row>
    <row r="463" spans="2:62" ht="20.45" customHeight="1" x14ac:dyDescent="0.2">
      <c r="B463" s="30"/>
      <c r="C463" s="338">
        <v>1</v>
      </c>
      <c r="D463" s="46"/>
      <c r="E463" s="198"/>
      <c r="F463" s="198"/>
      <c r="G463" s="197"/>
      <c r="H463" s="358" t="s">
        <v>133</v>
      </c>
      <c r="I463" s="390">
        <v>41</v>
      </c>
      <c r="J463" s="390">
        <v>14</v>
      </c>
      <c r="K463" s="390">
        <v>6</v>
      </c>
      <c r="L463" s="42" t="s">
        <v>131</v>
      </c>
      <c r="M463" s="43" t="s">
        <v>347</v>
      </c>
      <c r="N463" s="42" t="s">
        <v>129</v>
      </c>
      <c r="O463" s="43" t="s">
        <v>347</v>
      </c>
      <c r="P463" s="42" t="s">
        <v>128</v>
      </c>
      <c r="Q463" s="43"/>
      <c r="R463" s="42" t="s">
        <v>127</v>
      </c>
      <c r="S463" s="43"/>
      <c r="T463" s="42" t="s">
        <v>126</v>
      </c>
      <c r="U463" s="43"/>
      <c r="V463" s="42" t="s">
        <v>125</v>
      </c>
      <c r="W463" s="43"/>
      <c r="X463" s="42" t="s">
        <v>124</v>
      </c>
      <c r="Y463" s="43"/>
      <c r="Z463" s="42" t="s">
        <v>123</v>
      </c>
      <c r="AA463" s="43"/>
      <c r="AB463" s="196"/>
      <c r="AC463" s="43"/>
      <c r="AD463" s="196"/>
      <c r="AE463" s="58"/>
      <c r="AF463" s="421"/>
      <c r="AG463" s="421"/>
      <c r="AH463" s="38"/>
      <c r="AI463" s="9"/>
      <c r="AJ463" s="349">
        <f>SUMPRODUCT(LEN($M463:$AA466)-LEN(SUBSTITUTE($M463:$AA466,"A", "")))</f>
        <v>7</v>
      </c>
      <c r="AK463" s="352">
        <f>SUMPRODUCT(LEN($AD463:$AD466)-LEN(SUBSTITUTE($AD463:$AD466,"A", "")))</f>
        <v>0</v>
      </c>
      <c r="AL463" s="335">
        <f>SUMPRODUCT(LEN($AC463:$AC466)-LEN(SUBSTITUTE($AC463:$AC466,"A", "")))</f>
        <v>0</v>
      </c>
      <c r="AM463" s="349">
        <f>SUMPRODUCT(LEN($M463:$AA466)-LEN(SUBSTITUTE($M463:$AA466,"S", "")))</f>
        <v>7</v>
      </c>
      <c r="AN463" s="352">
        <f>SUMPRODUCT(LEN($AD463:$AD466)-LEN(SUBSTITUTE($AD463:$AD466,"S", "")))</f>
        <v>0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0</v>
      </c>
      <c r="AT463" s="352">
        <f>SUMPRODUCT(LEN($AD463:$AD466)-LEN(SUBSTITUTE($AD463:$AD466,"G", "")))</f>
        <v>0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0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0</v>
      </c>
      <c r="BB463" s="413">
        <f>SUMPRODUCT(LEN($AE463:$AE466)-LEN(SUBSTITUTE($AE463:$AE466,"M", "")))</f>
        <v>0</v>
      </c>
    </row>
    <row r="464" spans="2:62" ht="20.45" customHeight="1" thickBot="1" x14ac:dyDescent="0.25">
      <c r="B464" s="30"/>
      <c r="C464" s="339"/>
      <c r="D464" s="37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354</v>
      </c>
      <c r="N464" s="33" t="s">
        <v>121</v>
      </c>
      <c r="O464" s="55" t="s">
        <v>179</v>
      </c>
      <c r="P464" s="33" t="s">
        <v>120</v>
      </c>
      <c r="Q464" s="55"/>
      <c r="R464" s="33" t="s">
        <v>119</v>
      </c>
      <c r="S464" s="55"/>
      <c r="T464" s="33" t="s">
        <v>118</v>
      </c>
      <c r="U464" s="55"/>
      <c r="V464" s="33" t="s">
        <v>117</v>
      </c>
      <c r="W464" s="55"/>
      <c r="X464" s="33" t="s">
        <v>116</v>
      </c>
      <c r="Y464" s="55"/>
      <c r="Z464" s="33" t="s">
        <v>115</v>
      </c>
      <c r="AA464" s="55"/>
      <c r="AB464" s="193"/>
      <c r="AC464" s="55"/>
      <c r="AD464" s="193"/>
      <c r="AE464" s="57"/>
      <c r="AF464" s="422"/>
      <c r="AG464" s="422"/>
      <c r="AH464" s="21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0.45" customHeight="1" x14ac:dyDescent="0.2">
      <c r="B465" s="30"/>
      <c r="C465" s="340"/>
      <c r="D465" s="29"/>
      <c r="E465" s="192"/>
      <c r="F465" s="192"/>
      <c r="G465" s="191"/>
      <c r="H465" s="360">
        <v>174</v>
      </c>
      <c r="I465" s="392"/>
      <c r="J465" s="392"/>
      <c r="K465" s="392"/>
      <c r="L465" s="25" t="s">
        <v>114</v>
      </c>
      <c r="M465" s="114" t="s">
        <v>347</v>
      </c>
      <c r="N465" s="25" t="s">
        <v>112</v>
      </c>
      <c r="O465" s="114" t="s">
        <v>132</v>
      </c>
      <c r="P465" s="25" t="s">
        <v>111</v>
      </c>
      <c r="Q465" s="114"/>
      <c r="R465" s="25" t="s">
        <v>110</v>
      </c>
      <c r="S465" s="114"/>
      <c r="T465" s="25" t="s">
        <v>109</v>
      </c>
      <c r="U465" s="114"/>
      <c r="V465" s="25" t="s">
        <v>108</v>
      </c>
      <c r="W465" s="114"/>
      <c r="X465" s="25" t="s">
        <v>107</v>
      </c>
      <c r="Y465" s="114"/>
      <c r="Z465" s="25" t="s">
        <v>106</v>
      </c>
      <c r="AA465" s="114"/>
      <c r="AB465" s="190"/>
      <c r="AC465" s="114"/>
      <c r="AD465" s="190"/>
      <c r="AE465" s="57"/>
      <c r="AF465" s="422"/>
      <c r="AG465" s="422"/>
      <c r="AH465" s="21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1" customHeight="1" thickBot="1" x14ac:dyDescent="0.25">
      <c r="B466" s="30"/>
      <c r="C466" s="355"/>
      <c r="D466" s="54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347</v>
      </c>
      <c r="N466" s="50" t="s">
        <v>104</v>
      </c>
      <c r="O466" s="51" t="s">
        <v>130</v>
      </c>
      <c r="P466" s="50" t="s">
        <v>103</v>
      </c>
      <c r="Q466" s="51"/>
      <c r="R466" s="50" t="s">
        <v>102</v>
      </c>
      <c r="S466" s="51"/>
      <c r="T466" s="50">
        <v>20</v>
      </c>
      <c r="U466" s="51"/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187"/>
      <c r="AC466" s="51"/>
      <c r="AD466" s="187"/>
      <c r="AE466" s="56"/>
      <c r="AF466" s="424"/>
      <c r="AG466" s="424"/>
      <c r="AH466" s="47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0.45" customHeight="1" x14ac:dyDescent="0.2">
      <c r="B467" s="30"/>
      <c r="C467" s="338">
        <v>2</v>
      </c>
      <c r="D467" s="46"/>
      <c r="E467" s="198"/>
      <c r="F467" s="198"/>
      <c r="G467" s="197"/>
      <c r="H467" s="358"/>
      <c r="I467" s="390">
        <v>51</v>
      </c>
      <c r="J467" s="390">
        <v>15</v>
      </c>
      <c r="K467" s="390">
        <v>6</v>
      </c>
      <c r="L467" s="42" t="s">
        <v>131</v>
      </c>
      <c r="M467" s="43" t="s">
        <v>354</v>
      </c>
      <c r="N467" s="42" t="s">
        <v>129</v>
      </c>
      <c r="O467" s="43" t="s">
        <v>354</v>
      </c>
      <c r="P467" s="42" t="s">
        <v>128</v>
      </c>
      <c r="Q467" s="43"/>
      <c r="R467" s="42" t="s">
        <v>127</v>
      </c>
      <c r="S467" s="43"/>
      <c r="T467" s="42" t="s">
        <v>126</v>
      </c>
      <c r="U467" s="43"/>
      <c r="V467" s="42" t="s">
        <v>125</v>
      </c>
      <c r="W467" s="43"/>
      <c r="X467" s="42" t="s">
        <v>124</v>
      </c>
      <c r="Y467" s="43"/>
      <c r="Z467" s="42" t="s">
        <v>123</v>
      </c>
      <c r="AA467" s="43"/>
      <c r="AB467" s="196"/>
      <c r="AC467" s="43"/>
      <c r="AD467" s="196" t="s">
        <v>130</v>
      </c>
      <c r="AE467" s="39"/>
      <c r="AF467" s="421"/>
      <c r="AG467" s="421"/>
      <c r="AH467" s="38"/>
      <c r="AI467" s="9"/>
      <c r="AJ467" s="349">
        <f>SUMPRODUCT(LEN($M467:$AA470)-LEN(SUBSTITUTE($M467:$AA470,"A", "")))</f>
        <v>5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13</v>
      </c>
      <c r="AN467" s="352">
        <f>SUMPRODUCT(LEN($AD467:$AD470)-LEN(SUBSTITUTE($AD467:$AD470,"S", "")))</f>
        <v>1</v>
      </c>
      <c r="AO467" s="335">
        <f>SUMPRODUCT(LEN($AC467:$AC470)-LEN(SUBSTITUTE($AC467:$AC470,"S", "")))</f>
        <v>0</v>
      </c>
      <c r="AP467" s="349">
        <f>SUMPRODUCT(LEN($M467:$AA470)-LEN(SUBSTITUTE($M467:$AA470,"F", "")))</f>
        <v>0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0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0.45" customHeight="1" thickBot="1" x14ac:dyDescent="0.25">
      <c r="B468" s="30"/>
      <c r="C468" s="339"/>
      <c r="D468" s="37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 t="s">
        <v>349</v>
      </c>
      <c r="N468" s="33" t="s">
        <v>121</v>
      </c>
      <c r="O468" s="55" t="s">
        <v>351</v>
      </c>
      <c r="P468" s="33" t="s">
        <v>120</v>
      </c>
      <c r="Q468" s="55" t="s">
        <v>132</v>
      </c>
      <c r="R468" s="33" t="s">
        <v>119</v>
      </c>
      <c r="S468" s="55"/>
      <c r="T468" s="33" t="s">
        <v>118</v>
      </c>
      <c r="U468" s="55"/>
      <c r="V468" s="33" t="s">
        <v>117</v>
      </c>
      <c r="W468" s="55"/>
      <c r="X468" s="33" t="s">
        <v>116</v>
      </c>
      <c r="Y468" s="55"/>
      <c r="Z468" s="33" t="s">
        <v>115</v>
      </c>
      <c r="AA468" s="55"/>
      <c r="AB468" s="193"/>
      <c r="AC468" s="55"/>
      <c r="AD468" s="193"/>
      <c r="AE468" s="22"/>
      <c r="AF468" s="422"/>
      <c r="AG468" s="422"/>
      <c r="AH468" s="21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0.45" customHeight="1" x14ac:dyDescent="0.2">
      <c r="B469" s="30"/>
      <c r="C469" s="340"/>
      <c r="D469" s="29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 t="s">
        <v>349</v>
      </c>
      <c r="N469" s="25" t="s">
        <v>112</v>
      </c>
      <c r="O469" s="114" t="s">
        <v>132</v>
      </c>
      <c r="P469" s="25" t="s">
        <v>111</v>
      </c>
      <c r="Q469" s="114"/>
      <c r="R469" s="25" t="s">
        <v>110</v>
      </c>
      <c r="S469" s="114"/>
      <c r="T469" s="25" t="s">
        <v>109</v>
      </c>
      <c r="U469" s="114"/>
      <c r="V469" s="25" t="s">
        <v>108</v>
      </c>
      <c r="W469" s="114"/>
      <c r="X469" s="25" t="s">
        <v>107</v>
      </c>
      <c r="Y469" s="114"/>
      <c r="Z469" s="25" t="s">
        <v>106</v>
      </c>
      <c r="AA469" s="114"/>
      <c r="AB469" s="190"/>
      <c r="AC469" s="114"/>
      <c r="AD469" s="190"/>
      <c r="AE469" s="22"/>
      <c r="AF469" s="422"/>
      <c r="AG469" s="422"/>
      <c r="AH469" s="21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1" customHeight="1" thickBot="1" x14ac:dyDescent="0.25">
      <c r="B470" s="30"/>
      <c r="C470" s="355"/>
      <c r="D470" s="54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 t="s">
        <v>359</v>
      </c>
      <c r="N470" s="50" t="s">
        <v>104</v>
      </c>
      <c r="O470" s="51" t="s">
        <v>130</v>
      </c>
      <c r="P470" s="50" t="s">
        <v>103</v>
      </c>
      <c r="Q470" s="51"/>
      <c r="R470" s="50" t="s">
        <v>102</v>
      </c>
      <c r="S470" s="51"/>
      <c r="T470" s="50">
        <v>20</v>
      </c>
      <c r="U470" s="51"/>
      <c r="V470" s="50" t="s">
        <v>101</v>
      </c>
      <c r="W470" s="51"/>
      <c r="X470" s="50" t="s">
        <v>100</v>
      </c>
      <c r="Y470" s="51"/>
      <c r="Z470" s="50" t="s">
        <v>99</v>
      </c>
      <c r="AA470" s="51"/>
      <c r="AB470" s="187"/>
      <c r="AC470" s="51"/>
      <c r="AD470" s="187"/>
      <c r="AE470" s="48"/>
      <c r="AF470" s="424"/>
      <c r="AG470" s="424"/>
      <c r="AH470" s="47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0.45" customHeight="1" x14ac:dyDescent="0.2">
      <c r="B471" s="30"/>
      <c r="C471" s="338">
        <v>3</v>
      </c>
      <c r="D471" s="46"/>
      <c r="E471" s="198"/>
      <c r="F471" s="198"/>
      <c r="G471" s="197"/>
      <c r="H471" s="358"/>
      <c r="I471" s="390">
        <v>37</v>
      </c>
      <c r="J471" s="390">
        <v>14</v>
      </c>
      <c r="K471" s="390">
        <v>7</v>
      </c>
      <c r="L471" s="42" t="s">
        <v>131</v>
      </c>
      <c r="M471" s="43" t="s">
        <v>354</v>
      </c>
      <c r="N471" s="42" t="s">
        <v>129</v>
      </c>
      <c r="O471" s="43" t="s">
        <v>130</v>
      </c>
      <c r="P471" s="42" t="s">
        <v>128</v>
      </c>
      <c r="Q471" s="43"/>
      <c r="R471" s="42" t="s">
        <v>127</v>
      </c>
      <c r="S471" s="43"/>
      <c r="T471" s="42" t="s">
        <v>126</v>
      </c>
      <c r="U471" s="43"/>
      <c r="V471" s="42" t="s">
        <v>125</v>
      </c>
      <c r="W471" s="43"/>
      <c r="X471" s="42" t="s">
        <v>124</v>
      </c>
      <c r="Y471" s="43"/>
      <c r="Z471" s="42" t="s">
        <v>123</v>
      </c>
      <c r="AA471" s="43"/>
      <c r="AB471" s="196"/>
      <c r="AC471" s="43"/>
      <c r="AD471" s="196" t="s">
        <v>132</v>
      </c>
      <c r="AE471" s="39"/>
      <c r="AF471" s="421"/>
      <c r="AG471" s="421"/>
      <c r="AH471" s="38"/>
      <c r="AI471" s="9"/>
      <c r="AJ471" s="349">
        <f>SUMPRODUCT(LEN($M471:$AA474)-LEN(SUBSTITUTE($M471:$AA474,"A", "")))</f>
        <v>8</v>
      </c>
      <c r="AK471" s="352">
        <f>SUMPRODUCT(LEN($AD471:$AD474)-LEN(SUBSTITUTE($AD471:$AD474,"A", "")))</f>
        <v>1</v>
      </c>
      <c r="AL471" s="335">
        <f>SUMPRODUCT(LEN($AC471:$AC474)-LEN(SUBSTITUTE($AC471:$AC474,"A", "")))</f>
        <v>0</v>
      </c>
      <c r="AM471" s="349">
        <f>SUMPRODUCT(LEN($M471:$AA474)-LEN(SUBSTITUTE($M471:$AA474,"S", "")))</f>
        <v>4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0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0.45" customHeight="1" thickBot="1" x14ac:dyDescent="0.25">
      <c r="B472" s="30"/>
      <c r="C472" s="339"/>
      <c r="D472" s="37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 t="s">
        <v>347</v>
      </c>
      <c r="N472" s="33" t="s">
        <v>121</v>
      </c>
      <c r="O472" s="55" t="s">
        <v>179</v>
      </c>
      <c r="P472" s="33" t="s">
        <v>120</v>
      </c>
      <c r="Q472" s="55"/>
      <c r="R472" s="33" t="s">
        <v>119</v>
      </c>
      <c r="S472" s="55"/>
      <c r="T472" s="33" t="s">
        <v>118</v>
      </c>
      <c r="U472" s="55"/>
      <c r="V472" s="33" t="s">
        <v>117</v>
      </c>
      <c r="W472" s="55"/>
      <c r="X472" s="33" t="s">
        <v>116</v>
      </c>
      <c r="Y472" s="55"/>
      <c r="Z472" s="33" t="s">
        <v>115</v>
      </c>
      <c r="AA472" s="55"/>
      <c r="AB472" s="193"/>
      <c r="AC472" s="55"/>
      <c r="AD472" s="193"/>
      <c r="AE472" s="22"/>
      <c r="AF472" s="422"/>
      <c r="AG472" s="422"/>
      <c r="AH472" s="21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0.45" customHeight="1" x14ac:dyDescent="0.2">
      <c r="B473" s="30"/>
      <c r="C473" s="340"/>
      <c r="D473" s="29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 t="s">
        <v>179</v>
      </c>
      <c r="N473" s="25" t="s">
        <v>112</v>
      </c>
      <c r="O473" s="114" t="s">
        <v>132</v>
      </c>
      <c r="P473" s="25" t="s">
        <v>111</v>
      </c>
      <c r="Q473" s="114"/>
      <c r="R473" s="25" t="s">
        <v>110</v>
      </c>
      <c r="S473" s="114"/>
      <c r="T473" s="25" t="s">
        <v>109</v>
      </c>
      <c r="U473" s="114"/>
      <c r="V473" s="25" t="s">
        <v>108</v>
      </c>
      <c r="W473" s="114"/>
      <c r="X473" s="25" t="s">
        <v>107</v>
      </c>
      <c r="Y473" s="114"/>
      <c r="Z473" s="25" t="s">
        <v>106</v>
      </c>
      <c r="AA473" s="114"/>
      <c r="AB473" s="190"/>
      <c r="AC473" s="114"/>
      <c r="AD473" s="190"/>
      <c r="AE473" s="22"/>
      <c r="AF473" s="422"/>
      <c r="AG473" s="422"/>
      <c r="AH473" s="21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1" customHeight="1" thickBot="1" x14ac:dyDescent="0.25">
      <c r="B474" s="20"/>
      <c r="C474" s="341"/>
      <c r="D474" s="19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 t="s">
        <v>179</v>
      </c>
      <c r="N474" s="15" t="s">
        <v>104</v>
      </c>
      <c r="O474" s="16"/>
      <c r="P474" s="15" t="s">
        <v>103</v>
      </c>
      <c r="Q474" s="16"/>
      <c r="R474" s="15" t="s">
        <v>102</v>
      </c>
      <c r="S474" s="16"/>
      <c r="T474" s="15">
        <v>20</v>
      </c>
      <c r="U474" s="16"/>
      <c r="V474" s="15" t="s">
        <v>101</v>
      </c>
      <c r="W474" s="16"/>
      <c r="X474" s="15" t="s">
        <v>100</v>
      </c>
      <c r="Y474" s="16"/>
      <c r="Z474" s="15" t="s">
        <v>99</v>
      </c>
      <c r="AA474" s="16"/>
      <c r="AB474" s="187"/>
      <c r="AC474" s="16"/>
      <c r="AD474" s="186"/>
      <c r="AE474" s="11"/>
      <c r="AF474" s="423"/>
      <c r="AG474" s="423"/>
      <c r="AH474" s="10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107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174</v>
      </c>
      <c r="E476" s="425">
        <v>1985.06</v>
      </c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03"/>
      <c r="AI476" s="86" t="s">
        <v>137</v>
      </c>
      <c r="AJ476" s="85">
        <f t="shared" ref="AJ476:BB476" si="62">SUM(AJ478:AJ489)</f>
        <v>12</v>
      </c>
      <c r="AK476" s="84">
        <f t="shared" si="62"/>
        <v>0</v>
      </c>
      <c r="AL476" s="83">
        <f t="shared" si="62"/>
        <v>0</v>
      </c>
      <c r="AM476" s="85">
        <f t="shared" si="62"/>
        <v>16</v>
      </c>
      <c r="AN476" s="84">
        <f t="shared" si="62"/>
        <v>1</v>
      </c>
      <c r="AO476" s="83">
        <f t="shared" si="62"/>
        <v>0</v>
      </c>
      <c r="AP476" s="85">
        <f t="shared" si="62"/>
        <v>0</v>
      </c>
      <c r="AQ476" s="84">
        <f t="shared" si="62"/>
        <v>0</v>
      </c>
      <c r="AR476" s="83">
        <f t="shared" si="62"/>
        <v>0</v>
      </c>
      <c r="AS476" s="85">
        <f t="shared" si="62"/>
        <v>0</v>
      </c>
      <c r="AT476" s="84">
        <f t="shared" si="62"/>
        <v>0</v>
      </c>
      <c r="AU476" s="83">
        <f t="shared" si="62"/>
        <v>0</v>
      </c>
      <c r="AV476" s="85">
        <f t="shared" si="62"/>
        <v>0</v>
      </c>
      <c r="AW476" s="84">
        <f t="shared" si="62"/>
        <v>0</v>
      </c>
      <c r="AX476" s="83">
        <f t="shared" si="62"/>
        <v>0</v>
      </c>
      <c r="AY476" s="82">
        <f t="shared" si="62"/>
        <v>0</v>
      </c>
      <c r="AZ476" s="81">
        <f t="shared" si="62"/>
        <v>0</v>
      </c>
      <c r="BA476" s="81">
        <f t="shared" si="62"/>
        <v>0</v>
      </c>
      <c r="BB476" s="80">
        <f t="shared" si="62"/>
        <v>0</v>
      </c>
      <c r="BC476" s="79" t="s">
        <v>136</v>
      </c>
      <c r="BF476" s="5">
        <f>SUM(AJ476:AL476)/$BG$5</f>
        <v>4</v>
      </c>
      <c r="BG476" s="5">
        <f>SUM(AM476:AO476,AY476)/$BG$5</f>
        <v>5.666666666666667</v>
      </c>
      <c r="BH476" s="5">
        <f>SUM(AP476:AR476,AZ476)/$BG$5</f>
        <v>0</v>
      </c>
      <c r="BI476" s="5">
        <f>SUM(AS476:AU476,BA476)/$BG$5</f>
        <v>0</v>
      </c>
      <c r="BJ476" s="5">
        <f>SUM(AV476:AX476,BB476)/$BG$5</f>
        <v>0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03"/>
      <c r="AI477" s="202" t="s">
        <v>135</v>
      </c>
      <c r="AJ477" s="201">
        <f t="shared" ref="AJ477:BB477" si="63">AJ476/3</f>
        <v>4</v>
      </c>
      <c r="AK477" s="64">
        <f t="shared" si="63"/>
        <v>0</v>
      </c>
      <c r="AL477" s="63">
        <f t="shared" si="63"/>
        <v>0</v>
      </c>
      <c r="AM477" s="65">
        <f t="shared" si="63"/>
        <v>5.333333333333333</v>
      </c>
      <c r="AN477" s="64">
        <f t="shared" si="63"/>
        <v>0.33333333333333331</v>
      </c>
      <c r="AO477" s="63">
        <f t="shared" si="63"/>
        <v>0</v>
      </c>
      <c r="AP477" s="65">
        <f t="shared" si="63"/>
        <v>0</v>
      </c>
      <c r="AQ477" s="64">
        <f t="shared" si="63"/>
        <v>0</v>
      </c>
      <c r="AR477" s="63">
        <f t="shared" si="63"/>
        <v>0</v>
      </c>
      <c r="AS477" s="65">
        <f t="shared" si="63"/>
        <v>0</v>
      </c>
      <c r="AT477" s="64">
        <f t="shared" si="63"/>
        <v>0</v>
      </c>
      <c r="AU477" s="63">
        <f t="shared" si="63"/>
        <v>0</v>
      </c>
      <c r="AV477" s="65">
        <f t="shared" si="63"/>
        <v>0</v>
      </c>
      <c r="AW477" s="64">
        <f t="shared" si="63"/>
        <v>0</v>
      </c>
      <c r="AX477" s="63">
        <f t="shared" si="63"/>
        <v>0</v>
      </c>
      <c r="AY477" s="62">
        <f t="shared" si="63"/>
        <v>0</v>
      </c>
      <c r="AZ477" s="61">
        <f t="shared" si="63"/>
        <v>0</v>
      </c>
      <c r="BA477" s="61">
        <f t="shared" si="63"/>
        <v>0</v>
      </c>
      <c r="BB477" s="60">
        <f t="shared" si="63"/>
        <v>0</v>
      </c>
      <c r="BC477" s="59" t="s">
        <v>134</v>
      </c>
    </row>
    <row r="478" spans="2:62" ht="20.45" customHeight="1" x14ac:dyDescent="0.2">
      <c r="B478" s="30"/>
      <c r="C478" s="338">
        <v>1</v>
      </c>
      <c r="D478" s="46"/>
      <c r="E478" s="198"/>
      <c r="F478" s="198"/>
      <c r="G478" s="197"/>
      <c r="H478" s="358" t="s">
        <v>133</v>
      </c>
      <c r="I478" s="390">
        <v>37</v>
      </c>
      <c r="J478" s="390">
        <v>14</v>
      </c>
      <c r="K478" s="390">
        <v>7</v>
      </c>
      <c r="L478" s="42" t="s">
        <v>131</v>
      </c>
      <c r="M478" s="43" t="s">
        <v>351</v>
      </c>
      <c r="N478" s="42" t="s">
        <v>129</v>
      </c>
      <c r="O478" s="43" t="s">
        <v>132</v>
      </c>
      <c r="P478" s="42" t="s">
        <v>128</v>
      </c>
      <c r="Q478" s="43"/>
      <c r="R478" s="42" t="s">
        <v>127</v>
      </c>
      <c r="S478" s="43"/>
      <c r="T478" s="42" t="s">
        <v>126</v>
      </c>
      <c r="U478" s="43"/>
      <c r="V478" s="42" t="s">
        <v>125</v>
      </c>
      <c r="W478" s="43"/>
      <c r="X478" s="42" t="s">
        <v>124</v>
      </c>
      <c r="Y478" s="43"/>
      <c r="Z478" s="42" t="s">
        <v>123</v>
      </c>
      <c r="AA478" s="43"/>
      <c r="AB478" s="196"/>
      <c r="AC478" s="43"/>
      <c r="AD478" s="196"/>
      <c r="AE478" s="58"/>
      <c r="AF478" s="421"/>
      <c r="AG478" s="421"/>
      <c r="AH478" s="38"/>
      <c r="AI478" s="9"/>
      <c r="AJ478" s="349">
        <f>SUMPRODUCT(LEN($M478:$AA481)-LEN(SUBSTITUTE($M478:$AA481,"A", "")))</f>
        <v>6</v>
      </c>
      <c r="AK478" s="352">
        <f>SUMPRODUCT(LEN($AD478:$AD481)-LEN(SUBSTITUTE($AD478:$AD481,"A", "")))</f>
        <v>0</v>
      </c>
      <c r="AL478" s="335">
        <f>SUMPRODUCT(LEN($AC478:$AC481)-LEN(SUBSTITUTE($AC478:$AC481,"A", "")))</f>
        <v>0</v>
      </c>
      <c r="AM478" s="349">
        <f>SUMPRODUCT(LEN($M478:$AA481)-LEN(SUBSTITUTE($M478:$AA481,"S", "")))</f>
        <v>5</v>
      </c>
      <c r="AN478" s="352">
        <f>SUMPRODUCT(LEN($AD478:$AD481)-LEN(SUBSTITUTE($AD478:$AD481,"S", "")))</f>
        <v>0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0</v>
      </c>
      <c r="AT478" s="352">
        <f>SUMPRODUCT(LEN($AD478:$AD481)-LEN(SUBSTITUTE($AD478:$AD481,"G", "")))</f>
        <v>0</v>
      </c>
      <c r="AU478" s="335">
        <f>SUMPRODUCT(LEN($AC478:$AC481)-LEN(SUBSTITUTE($AC478:$AC481,"G", "")))</f>
        <v>0</v>
      </c>
      <c r="AV478" s="349">
        <f>SUMPRODUCT(LEN($L478:$AA481)-LEN(SUBSTITUTE($L478:$AA481,"M", "")))</f>
        <v>0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0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0</v>
      </c>
      <c r="BB478" s="413">
        <f>SUMPRODUCT(LEN($AE478:$AE481)-LEN(SUBSTITUTE($AE478:$AE481,"M", "")))</f>
        <v>0</v>
      </c>
    </row>
    <row r="479" spans="2:62" ht="20.45" customHeight="1" thickBot="1" x14ac:dyDescent="0.25">
      <c r="B479" s="30"/>
      <c r="C479" s="339"/>
      <c r="D479" s="37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179</v>
      </c>
      <c r="N479" s="33" t="s">
        <v>121</v>
      </c>
      <c r="O479" s="55" t="s">
        <v>130</v>
      </c>
      <c r="P479" s="33" t="s">
        <v>120</v>
      </c>
      <c r="Q479" s="55"/>
      <c r="R479" s="33" t="s">
        <v>119</v>
      </c>
      <c r="S479" s="55"/>
      <c r="T479" s="33" t="s">
        <v>118</v>
      </c>
      <c r="U479" s="55"/>
      <c r="V479" s="33" t="s">
        <v>117</v>
      </c>
      <c r="W479" s="55"/>
      <c r="X479" s="33" t="s">
        <v>116</v>
      </c>
      <c r="Y479" s="55"/>
      <c r="Z479" s="33" t="s">
        <v>115</v>
      </c>
      <c r="AA479" s="55"/>
      <c r="AB479" s="193"/>
      <c r="AC479" s="55"/>
      <c r="AD479" s="193"/>
      <c r="AE479" s="57"/>
      <c r="AF479" s="422"/>
      <c r="AG479" s="422"/>
      <c r="AH479" s="21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0.45" customHeight="1" x14ac:dyDescent="0.2">
      <c r="B480" s="30"/>
      <c r="C480" s="340"/>
      <c r="D480" s="29"/>
      <c r="E480" s="192"/>
      <c r="F480" s="192"/>
      <c r="G480" s="191"/>
      <c r="H480" s="360">
        <v>174</v>
      </c>
      <c r="I480" s="392"/>
      <c r="J480" s="392"/>
      <c r="K480" s="392"/>
      <c r="L480" s="25" t="s">
        <v>114</v>
      </c>
      <c r="M480" s="114" t="s">
        <v>347</v>
      </c>
      <c r="N480" s="25" t="s">
        <v>112</v>
      </c>
      <c r="O480" s="114" t="s">
        <v>130</v>
      </c>
      <c r="P480" s="25" t="s">
        <v>111</v>
      </c>
      <c r="Q480" s="114"/>
      <c r="R480" s="25" t="s">
        <v>110</v>
      </c>
      <c r="S480" s="114"/>
      <c r="T480" s="25" t="s">
        <v>109</v>
      </c>
      <c r="U480" s="114"/>
      <c r="V480" s="25" t="s">
        <v>108</v>
      </c>
      <c r="W480" s="114"/>
      <c r="X480" s="25" t="s">
        <v>107</v>
      </c>
      <c r="Y480" s="114"/>
      <c r="Z480" s="25" t="s">
        <v>106</v>
      </c>
      <c r="AA480" s="114"/>
      <c r="AB480" s="190"/>
      <c r="AC480" s="114"/>
      <c r="AD480" s="190"/>
      <c r="AE480" s="57"/>
      <c r="AF480" s="422"/>
      <c r="AG480" s="422"/>
      <c r="AH480" s="21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1" customHeight="1" thickBot="1" x14ac:dyDescent="0.25">
      <c r="B481" s="30"/>
      <c r="C481" s="355"/>
      <c r="D481" s="54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351</v>
      </c>
      <c r="N481" s="50" t="s">
        <v>104</v>
      </c>
      <c r="O481" s="51"/>
      <c r="P481" s="50" t="s">
        <v>103</v>
      </c>
      <c r="Q481" s="51"/>
      <c r="R481" s="50" t="s">
        <v>102</v>
      </c>
      <c r="S481" s="51"/>
      <c r="T481" s="50">
        <v>20</v>
      </c>
      <c r="U481" s="51"/>
      <c r="V481" s="50" t="s">
        <v>101</v>
      </c>
      <c r="W481" s="51"/>
      <c r="X481" s="50" t="s">
        <v>100</v>
      </c>
      <c r="Y481" s="51"/>
      <c r="Z481" s="50" t="s">
        <v>99</v>
      </c>
      <c r="AA481" s="51"/>
      <c r="AB481" s="187"/>
      <c r="AC481" s="51"/>
      <c r="AD481" s="187"/>
      <c r="AE481" s="56"/>
      <c r="AF481" s="424"/>
      <c r="AG481" s="424"/>
      <c r="AH481" s="47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0.45" customHeight="1" x14ac:dyDescent="0.2">
      <c r="B482" s="30"/>
      <c r="C482" s="338">
        <v>2</v>
      </c>
      <c r="D482" s="46"/>
      <c r="E482" s="198"/>
      <c r="F482" s="198"/>
      <c r="G482" s="197"/>
      <c r="H482" s="358"/>
      <c r="I482" s="390">
        <v>37</v>
      </c>
      <c r="J482" s="390">
        <v>14</v>
      </c>
      <c r="K482" s="390">
        <v>6</v>
      </c>
      <c r="L482" s="42" t="s">
        <v>131</v>
      </c>
      <c r="M482" s="43" t="s">
        <v>347</v>
      </c>
      <c r="N482" s="42" t="s">
        <v>129</v>
      </c>
      <c r="O482" s="43" t="s">
        <v>130</v>
      </c>
      <c r="P482" s="42" t="s">
        <v>128</v>
      </c>
      <c r="Q482" s="43"/>
      <c r="R482" s="42" t="s">
        <v>127</v>
      </c>
      <c r="S482" s="43"/>
      <c r="T482" s="42" t="s">
        <v>126</v>
      </c>
      <c r="U482" s="43"/>
      <c r="V482" s="42" t="s">
        <v>125</v>
      </c>
      <c r="W482" s="43"/>
      <c r="X482" s="42" t="s">
        <v>124</v>
      </c>
      <c r="Y482" s="43"/>
      <c r="Z482" s="42" t="s">
        <v>123</v>
      </c>
      <c r="AA482" s="43"/>
      <c r="AB482" s="196"/>
      <c r="AC482" s="43"/>
      <c r="AD482" s="196" t="s">
        <v>130</v>
      </c>
      <c r="AE482" s="39"/>
      <c r="AF482" s="421"/>
      <c r="AG482" s="421"/>
      <c r="AH482" s="38"/>
      <c r="AI482" s="9"/>
      <c r="AJ482" s="349">
        <f>SUMPRODUCT(LEN($M482:$AA485)-LEN(SUBSTITUTE($M482:$AA485,"A", "")))</f>
        <v>5</v>
      </c>
      <c r="AK482" s="352">
        <f>SUMPRODUCT(LEN($AD482:$AD485)-LEN(SUBSTITUTE($AD482:$AD485,"A", "")))</f>
        <v>0</v>
      </c>
      <c r="AL482" s="335">
        <f>SUMPRODUCT(LEN($AC482:$AC485)-LEN(SUBSTITUTE($AC482:$AC485,"A", "")))</f>
        <v>0</v>
      </c>
      <c r="AM482" s="349">
        <f>SUMPRODUCT(LEN($M482:$AA485)-LEN(SUBSTITUTE($M482:$AA485,"S", "")))</f>
        <v>7</v>
      </c>
      <c r="AN482" s="352">
        <f>SUMPRODUCT(LEN($AD482:$AD485)-LEN(SUBSTITUTE($AD482:$AD485,"S", "")))</f>
        <v>1</v>
      </c>
      <c r="AO482" s="335">
        <f>SUMPRODUCT(LEN($AC482:$AC485)-LEN(SUBSTITUTE($AC482:$AC485,"S", "")))</f>
        <v>0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0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0.45" customHeight="1" thickBot="1" x14ac:dyDescent="0.25">
      <c r="B483" s="30"/>
      <c r="C483" s="339"/>
      <c r="D483" s="37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 t="s">
        <v>179</v>
      </c>
      <c r="N483" s="33" t="s">
        <v>121</v>
      </c>
      <c r="O483" s="55" t="s">
        <v>130</v>
      </c>
      <c r="P483" s="33" t="s">
        <v>120</v>
      </c>
      <c r="Q483" s="55"/>
      <c r="R483" s="33" t="s">
        <v>119</v>
      </c>
      <c r="S483" s="55"/>
      <c r="T483" s="33" t="s">
        <v>118</v>
      </c>
      <c r="U483" s="55"/>
      <c r="V483" s="33" t="s">
        <v>117</v>
      </c>
      <c r="W483" s="55"/>
      <c r="X483" s="33" t="s">
        <v>116</v>
      </c>
      <c r="Y483" s="55"/>
      <c r="Z483" s="33" t="s">
        <v>115</v>
      </c>
      <c r="AA483" s="55"/>
      <c r="AB483" s="193"/>
      <c r="AC483" s="55"/>
      <c r="AD483" s="193"/>
      <c r="AE483" s="22"/>
      <c r="AF483" s="422"/>
      <c r="AG483" s="422"/>
      <c r="AH483" s="21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0.45" customHeight="1" x14ac:dyDescent="0.2">
      <c r="B484" s="30"/>
      <c r="C484" s="340"/>
      <c r="D484" s="29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 t="s">
        <v>354</v>
      </c>
      <c r="N484" s="25" t="s">
        <v>112</v>
      </c>
      <c r="O484" s="114" t="s">
        <v>130</v>
      </c>
      <c r="P484" s="25" t="s">
        <v>111</v>
      </c>
      <c r="Q484" s="114"/>
      <c r="R484" s="25" t="s">
        <v>110</v>
      </c>
      <c r="S484" s="114"/>
      <c r="T484" s="25" t="s">
        <v>109</v>
      </c>
      <c r="U484" s="114"/>
      <c r="V484" s="25" t="s">
        <v>108</v>
      </c>
      <c r="W484" s="114"/>
      <c r="X484" s="25" t="s">
        <v>107</v>
      </c>
      <c r="Y484" s="114"/>
      <c r="Z484" s="25" t="s">
        <v>106</v>
      </c>
      <c r="AA484" s="114"/>
      <c r="AB484" s="190"/>
      <c r="AC484" s="114"/>
      <c r="AD484" s="190"/>
      <c r="AE484" s="22"/>
      <c r="AF484" s="422"/>
      <c r="AG484" s="422"/>
      <c r="AH484" s="21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1" customHeight="1" thickBot="1" x14ac:dyDescent="0.25">
      <c r="B485" s="30"/>
      <c r="C485" s="355"/>
      <c r="D485" s="54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 t="s">
        <v>179</v>
      </c>
      <c r="N485" s="50" t="s">
        <v>104</v>
      </c>
      <c r="O485" s="51" t="s">
        <v>130</v>
      </c>
      <c r="P485" s="50" t="s">
        <v>103</v>
      </c>
      <c r="Q485" s="51"/>
      <c r="R485" s="50" t="s">
        <v>102</v>
      </c>
      <c r="S485" s="51"/>
      <c r="T485" s="50">
        <v>20</v>
      </c>
      <c r="U485" s="51"/>
      <c r="V485" s="50" t="s">
        <v>101</v>
      </c>
      <c r="W485" s="51"/>
      <c r="X485" s="50" t="s">
        <v>100</v>
      </c>
      <c r="Y485" s="51"/>
      <c r="Z485" s="50" t="s">
        <v>99</v>
      </c>
      <c r="AA485" s="51"/>
      <c r="AB485" s="187"/>
      <c r="AC485" s="51"/>
      <c r="AD485" s="187"/>
      <c r="AE485" s="48"/>
      <c r="AF485" s="424"/>
      <c r="AG485" s="424"/>
      <c r="AH485" s="47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0.45" customHeight="1" x14ac:dyDescent="0.2">
      <c r="B486" s="30"/>
      <c r="C486" s="338">
        <v>3</v>
      </c>
      <c r="D486" s="46"/>
      <c r="E486" s="198"/>
      <c r="F486" s="198"/>
      <c r="G486" s="197"/>
      <c r="H486" s="358"/>
      <c r="I486" s="390">
        <v>27</v>
      </c>
      <c r="J486" s="390">
        <v>11</v>
      </c>
      <c r="K486" s="390">
        <v>6</v>
      </c>
      <c r="L486" s="42" t="s">
        <v>131</v>
      </c>
      <c r="M486" s="43" t="s">
        <v>132</v>
      </c>
      <c r="N486" s="42" t="s">
        <v>129</v>
      </c>
      <c r="O486" s="43" t="s">
        <v>130</v>
      </c>
      <c r="P486" s="42" t="s">
        <v>128</v>
      </c>
      <c r="Q486" s="43"/>
      <c r="R486" s="42" t="s">
        <v>127</v>
      </c>
      <c r="S486" s="43"/>
      <c r="T486" s="42" t="s">
        <v>126</v>
      </c>
      <c r="U486" s="43"/>
      <c r="V486" s="42" t="s">
        <v>125</v>
      </c>
      <c r="W486" s="43"/>
      <c r="X486" s="42" t="s">
        <v>124</v>
      </c>
      <c r="Y486" s="43"/>
      <c r="Z486" s="42" t="s">
        <v>123</v>
      </c>
      <c r="AA486" s="43"/>
      <c r="AB486" s="196"/>
      <c r="AC486" s="43"/>
      <c r="AD486" s="196"/>
      <c r="AE486" s="39"/>
      <c r="AF486" s="421"/>
      <c r="AG486" s="421"/>
      <c r="AH486" s="38"/>
      <c r="AI486" s="9"/>
      <c r="AJ486" s="349">
        <f>SUMPRODUCT(LEN($M486:$AA489)-LEN(SUBSTITUTE($M486:$AA489,"A", "")))</f>
        <v>1</v>
      </c>
      <c r="AK486" s="352">
        <f>SUMPRODUCT(LEN($AD486:$AD489)-LEN(SUBSTITUTE($AD486:$AD489,"A", "")))</f>
        <v>0</v>
      </c>
      <c r="AL486" s="335">
        <f>SUMPRODUCT(LEN($AC486:$AC489)-LEN(SUBSTITUTE($AC486:$AC489,"A", "")))</f>
        <v>0</v>
      </c>
      <c r="AM486" s="349">
        <f>SUMPRODUCT(LEN($M486:$AA489)-LEN(SUBSTITUTE($M486:$AA489,"S", "")))</f>
        <v>4</v>
      </c>
      <c r="AN486" s="352">
        <f>SUMPRODUCT(LEN($AD486:$AD489)-LEN(SUBSTITUTE($AD486:$AD489,"S", "")))</f>
        <v>0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0</v>
      </c>
      <c r="AT486" s="352">
        <f>SUMPRODUCT(LEN($AD486:$AD489)-LEN(SUBSTITUTE($AD486:$AD489,"G", "")))</f>
        <v>0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0.45" customHeight="1" thickBot="1" x14ac:dyDescent="0.25">
      <c r="B487" s="30"/>
      <c r="C487" s="339"/>
      <c r="D487" s="37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 t="s">
        <v>130</v>
      </c>
      <c r="N487" s="33" t="s">
        <v>121</v>
      </c>
      <c r="O487" s="55"/>
      <c r="P487" s="33" t="s">
        <v>120</v>
      </c>
      <c r="Q487" s="55"/>
      <c r="R487" s="33" t="s">
        <v>119</v>
      </c>
      <c r="S487" s="55"/>
      <c r="T487" s="33" t="s">
        <v>118</v>
      </c>
      <c r="U487" s="55"/>
      <c r="V487" s="33" t="s">
        <v>117</v>
      </c>
      <c r="W487" s="55"/>
      <c r="X487" s="33" t="s">
        <v>116</v>
      </c>
      <c r="Y487" s="55"/>
      <c r="Z487" s="33" t="s">
        <v>115</v>
      </c>
      <c r="AA487" s="55"/>
      <c r="AB487" s="193"/>
      <c r="AC487" s="55"/>
      <c r="AD487" s="193"/>
      <c r="AE487" s="22"/>
      <c r="AF487" s="422"/>
      <c r="AG487" s="422"/>
      <c r="AH487" s="21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0.45" customHeight="1" x14ac:dyDescent="0.2">
      <c r="B488" s="30"/>
      <c r="C488" s="340"/>
      <c r="D488" s="29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 t="s">
        <v>130</v>
      </c>
      <c r="N488" s="25" t="s">
        <v>112</v>
      </c>
      <c r="O488" s="114"/>
      <c r="P488" s="25" t="s">
        <v>111</v>
      </c>
      <c r="Q488" s="114"/>
      <c r="R488" s="25" t="s">
        <v>110</v>
      </c>
      <c r="S488" s="114"/>
      <c r="T488" s="25" t="s">
        <v>109</v>
      </c>
      <c r="U488" s="114"/>
      <c r="V488" s="25" t="s">
        <v>108</v>
      </c>
      <c r="W488" s="114"/>
      <c r="X488" s="25" t="s">
        <v>107</v>
      </c>
      <c r="Y488" s="114"/>
      <c r="Z488" s="25" t="s">
        <v>106</v>
      </c>
      <c r="AA488" s="114"/>
      <c r="AB488" s="190"/>
      <c r="AC488" s="114"/>
      <c r="AD488" s="190"/>
      <c r="AE488" s="22"/>
      <c r="AF488" s="422"/>
      <c r="AG488" s="422"/>
      <c r="AH488" s="21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1" customHeight="1" thickBot="1" x14ac:dyDescent="0.25">
      <c r="B489" s="20"/>
      <c r="C489" s="341"/>
      <c r="D489" s="19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 t="s">
        <v>130</v>
      </c>
      <c r="N489" s="15" t="s">
        <v>104</v>
      </c>
      <c r="O489" s="16"/>
      <c r="P489" s="15" t="s">
        <v>103</v>
      </c>
      <c r="Q489" s="16"/>
      <c r="R489" s="15" t="s">
        <v>102</v>
      </c>
      <c r="S489" s="16"/>
      <c r="T489" s="15">
        <v>20</v>
      </c>
      <c r="U489" s="16"/>
      <c r="V489" s="15" t="s">
        <v>101</v>
      </c>
      <c r="W489" s="16"/>
      <c r="X489" s="15" t="s">
        <v>100</v>
      </c>
      <c r="Y489" s="16"/>
      <c r="Z489" s="15" t="s">
        <v>99</v>
      </c>
      <c r="AA489" s="16"/>
      <c r="AB489" s="187"/>
      <c r="AC489" s="16"/>
      <c r="AD489" s="186"/>
      <c r="AE489" s="11"/>
      <c r="AF489" s="423"/>
      <c r="AG489" s="423"/>
      <c r="AH489" s="10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107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>
        <v>175</v>
      </c>
      <c r="E491" s="425">
        <v>3970.01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03"/>
      <c r="AI491" s="86" t="s">
        <v>137</v>
      </c>
      <c r="AJ491" s="119">
        <f t="shared" ref="AJ491:BB491" si="64">SUM(AJ493:AJ504)</f>
        <v>24</v>
      </c>
      <c r="AK491" s="84">
        <f t="shared" si="64"/>
        <v>3</v>
      </c>
      <c r="AL491" s="83">
        <f t="shared" si="64"/>
        <v>0</v>
      </c>
      <c r="AM491" s="85">
        <f t="shared" si="64"/>
        <v>22</v>
      </c>
      <c r="AN491" s="84">
        <f t="shared" si="64"/>
        <v>3</v>
      </c>
      <c r="AO491" s="83">
        <f t="shared" si="64"/>
        <v>0</v>
      </c>
      <c r="AP491" s="85">
        <f t="shared" si="64"/>
        <v>0</v>
      </c>
      <c r="AQ491" s="84">
        <f t="shared" si="64"/>
        <v>0</v>
      </c>
      <c r="AR491" s="83">
        <f t="shared" si="64"/>
        <v>0</v>
      </c>
      <c r="AS491" s="85">
        <f t="shared" si="64"/>
        <v>0</v>
      </c>
      <c r="AT491" s="84">
        <f t="shared" si="64"/>
        <v>0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9</v>
      </c>
      <c r="BG491" s="5">
        <f>SUM(AM491:AO491,AY491)/$BG$5</f>
        <v>8.3333333333333339</v>
      </c>
      <c r="BH491" s="5">
        <f>SUM(AP491:AR491,AZ491)/$BG$5</f>
        <v>0</v>
      </c>
      <c r="BI491" s="5">
        <f>SUM(AS491:AU491,BA491)/$BG$5</f>
        <v>0</v>
      </c>
      <c r="BJ491" s="5">
        <f>SUM(AV491:AX491,BB491)/$BG$5</f>
        <v>0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03"/>
      <c r="AI492" s="202" t="s">
        <v>135</v>
      </c>
      <c r="AJ492" s="201">
        <f t="shared" ref="AJ492:BB492" si="65">AJ491/3</f>
        <v>8</v>
      </c>
      <c r="AK492" s="64">
        <f t="shared" si="65"/>
        <v>1</v>
      </c>
      <c r="AL492" s="63">
        <f t="shared" si="65"/>
        <v>0</v>
      </c>
      <c r="AM492" s="65">
        <f t="shared" si="65"/>
        <v>7.333333333333333</v>
      </c>
      <c r="AN492" s="64">
        <f t="shared" si="65"/>
        <v>1</v>
      </c>
      <c r="AO492" s="63">
        <f t="shared" si="65"/>
        <v>0</v>
      </c>
      <c r="AP492" s="65">
        <f t="shared" si="65"/>
        <v>0</v>
      </c>
      <c r="AQ492" s="64">
        <f t="shared" si="65"/>
        <v>0</v>
      </c>
      <c r="AR492" s="63">
        <f t="shared" si="65"/>
        <v>0</v>
      </c>
      <c r="AS492" s="65">
        <f t="shared" si="65"/>
        <v>0</v>
      </c>
      <c r="AT492" s="64">
        <f t="shared" si="65"/>
        <v>0</v>
      </c>
      <c r="AU492" s="63">
        <f t="shared" si="65"/>
        <v>0</v>
      </c>
      <c r="AV492" s="65">
        <f t="shared" si="65"/>
        <v>0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</v>
      </c>
      <c r="BB492" s="60">
        <f t="shared" si="65"/>
        <v>0</v>
      </c>
      <c r="BC492" s="59" t="s">
        <v>134</v>
      </c>
    </row>
    <row r="493" spans="2:62" ht="20.45" customHeight="1" x14ac:dyDescent="0.2">
      <c r="B493" s="30"/>
      <c r="C493" s="338">
        <v>1</v>
      </c>
      <c r="D493" s="46"/>
      <c r="E493" s="198"/>
      <c r="F493" s="198"/>
      <c r="G493" s="197"/>
      <c r="H493" s="358" t="s">
        <v>133</v>
      </c>
      <c r="I493" s="390">
        <v>45</v>
      </c>
      <c r="J493" s="390">
        <v>15</v>
      </c>
      <c r="K493" s="390">
        <v>6</v>
      </c>
      <c r="L493" s="42" t="s">
        <v>131</v>
      </c>
      <c r="M493" s="43" t="s">
        <v>179</v>
      </c>
      <c r="N493" s="42" t="s">
        <v>129</v>
      </c>
      <c r="O493" s="43" t="s">
        <v>347</v>
      </c>
      <c r="P493" s="42" t="s">
        <v>128</v>
      </c>
      <c r="Q493" s="43" t="s">
        <v>130</v>
      </c>
      <c r="R493" s="42" t="s">
        <v>127</v>
      </c>
      <c r="S493" s="43"/>
      <c r="T493" s="42" t="s">
        <v>126</v>
      </c>
      <c r="U493" s="43"/>
      <c r="V493" s="42" t="s">
        <v>125</v>
      </c>
      <c r="W493" s="43"/>
      <c r="X493" s="42" t="s">
        <v>124</v>
      </c>
      <c r="Y493" s="43"/>
      <c r="Z493" s="42" t="s">
        <v>123</v>
      </c>
      <c r="AA493" s="43"/>
      <c r="AB493" s="196"/>
      <c r="AC493" s="43"/>
      <c r="AD493" s="196" t="s">
        <v>132</v>
      </c>
      <c r="AE493" s="58"/>
      <c r="AF493" s="421"/>
      <c r="AG493" s="421"/>
      <c r="AH493" s="38"/>
      <c r="AI493" s="9"/>
      <c r="AJ493" s="401">
        <f>SUMPRODUCT(LEN($M493:$AA496)-LEN(SUBSTITUTE($M493:$AA496,"A", "")))</f>
        <v>9</v>
      </c>
      <c r="AK493" s="352">
        <f>SUMPRODUCT(LEN($AD493:$AD496)-LEN(SUBSTITUTE($AD493:$AD496,"A", "")))</f>
        <v>1</v>
      </c>
      <c r="AL493" s="335">
        <f>SUMPRODUCT(LEN($AC493:$AC496)-LEN(SUBSTITUTE($AC493:$AC496,"A", "")))</f>
        <v>0</v>
      </c>
      <c r="AM493" s="349">
        <f>SUMPRODUCT(LEN($M493:$AA496)-LEN(SUBSTITUTE($M493:$AA496,"S", "")))</f>
        <v>8</v>
      </c>
      <c r="AN493" s="352">
        <f>SUMPRODUCT(LEN($AD493:$AD496)-LEN(SUBSTITUTE($AD493:$AD496,"S", "")))</f>
        <v>0</v>
      </c>
      <c r="AO493" s="335">
        <f>SUMPRODUCT(LEN($AC493:$AC496)-LEN(SUBSTITUTE($AC493:$AC496,"S", "")))</f>
        <v>0</v>
      </c>
      <c r="AP493" s="349">
        <f>SUMPRODUCT(LEN($M493:$AA496)-LEN(SUBSTITUTE($M493:$AA496,"F", "")))</f>
        <v>0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0</v>
      </c>
      <c r="AT493" s="352">
        <f>SUMPRODUCT(LEN($AD493:$AD496)-LEN(SUBSTITUTE($AD493:$AD496,"G", "")))</f>
        <v>0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0.45" customHeight="1" thickBot="1" x14ac:dyDescent="0.25">
      <c r="B494" s="30"/>
      <c r="C494" s="339"/>
      <c r="D494" s="37"/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351</v>
      </c>
      <c r="N494" s="33" t="s">
        <v>121</v>
      </c>
      <c r="O494" s="55" t="s">
        <v>351</v>
      </c>
      <c r="P494" s="33" t="s">
        <v>120</v>
      </c>
      <c r="Q494" s="55"/>
      <c r="R494" s="33" t="s">
        <v>119</v>
      </c>
      <c r="S494" s="55"/>
      <c r="T494" s="33" t="s">
        <v>118</v>
      </c>
      <c r="U494" s="55"/>
      <c r="V494" s="33" t="s">
        <v>117</v>
      </c>
      <c r="W494" s="55"/>
      <c r="X494" s="33" t="s">
        <v>116</v>
      </c>
      <c r="Y494" s="55"/>
      <c r="Z494" s="33" t="s">
        <v>115</v>
      </c>
      <c r="AA494" s="55"/>
      <c r="AB494" s="193"/>
      <c r="AC494" s="55"/>
      <c r="AD494" s="193"/>
      <c r="AE494" s="57"/>
      <c r="AF494" s="422"/>
      <c r="AG494" s="422"/>
      <c r="AH494" s="21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0.45" customHeight="1" x14ac:dyDescent="0.2">
      <c r="B495" s="30"/>
      <c r="C495" s="340"/>
      <c r="D495" s="29"/>
      <c r="E495" s="192"/>
      <c r="F495" s="192"/>
      <c r="G495" s="191"/>
      <c r="H495" s="360">
        <v>175</v>
      </c>
      <c r="I495" s="392"/>
      <c r="J495" s="392"/>
      <c r="K495" s="392"/>
      <c r="L495" s="25" t="s">
        <v>114</v>
      </c>
      <c r="M495" s="114" t="s">
        <v>352</v>
      </c>
      <c r="N495" s="25" t="s">
        <v>112</v>
      </c>
      <c r="O495" s="114" t="s">
        <v>130</v>
      </c>
      <c r="P495" s="25" t="s">
        <v>111</v>
      </c>
      <c r="Q495" s="114"/>
      <c r="R495" s="25" t="s">
        <v>110</v>
      </c>
      <c r="S495" s="114"/>
      <c r="T495" s="25" t="s">
        <v>109</v>
      </c>
      <c r="U495" s="114"/>
      <c r="V495" s="25" t="s">
        <v>108</v>
      </c>
      <c r="W495" s="114"/>
      <c r="X495" s="25" t="s">
        <v>107</v>
      </c>
      <c r="Y495" s="114"/>
      <c r="Z495" s="25" t="s">
        <v>106</v>
      </c>
      <c r="AA495" s="114"/>
      <c r="AB495" s="190"/>
      <c r="AC495" s="114"/>
      <c r="AD495" s="190"/>
      <c r="AE495" s="57"/>
      <c r="AF495" s="422"/>
      <c r="AG495" s="422"/>
      <c r="AH495" s="21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1" customHeight="1" thickBot="1" x14ac:dyDescent="0.25">
      <c r="B496" s="30"/>
      <c r="C496" s="355"/>
      <c r="D496" s="54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359</v>
      </c>
      <c r="N496" s="50" t="s">
        <v>104</v>
      </c>
      <c r="O496" s="51" t="s">
        <v>130</v>
      </c>
      <c r="P496" s="50" t="s">
        <v>103</v>
      </c>
      <c r="Q496" s="51"/>
      <c r="R496" s="50" t="s">
        <v>102</v>
      </c>
      <c r="S496" s="51"/>
      <c r="T496" s="50">
        <v>20</v>
      </c>
      <c r="U496" s="51"/>
      <c r="V496" s="50" t="s">
        <v>101</v>
      </c>
      <c r="W496" s="51"/>
      <c r="X496" s="50" t="s">
        <v>100</v>
      </c>
      <c r="Y496" s="51"/>
      <c r="Z496" s="50" t="s">
        <v>99</v>
      </c>
      <c r="AA496" s="51"/>
      <c r="AB496" s="187"/>
      <c r="AC496" s="51"/>
      <c r="AD496" s="187"/>
      <c r="AE496" s="56"/>
      <c r="AF496" s="424"/>
      <c r="AG496" s="424"/>
      <c r="AH496" s="47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0.45" customHeight="1" x14ac:dyDescent="0.2">
      <c r="B497" s="30"/>
      <c r="C497" s="338">
        <v>2</v>
      </c>
      <c r="D497" s="46"/>
      <c r="E497" s="198"/>
      <c r="F497" s="198"/>
      <c r="G497" s="197"/>
      <c r="H497" s="358"/>
      <c r="I497" s="390">
        <v>49</v>
      </c>
      <c r="J497" s="390">
        <v>15</v>
      </c>
      <c r="K497" s="390">
        <v>6</v>
      </c>
      <c r="L497" s="42" t="s">
        <v>131</v>
      </c>
      <c r="M497" s="43" t="s">
        <v>179</v>
      </c>
      <c r="N497" s="42" t="s">
        <v>129</v>
      </c>
      <c r="O497" s="43" t="s">
        <v>347</v>
      </c>
      <c r="P497" s="42" t="s">
        <v>128</v>
      </c>
      <c r="Q497" s="43" t="s">
        <v>130</v>
      </c>
      <c r="R497" s="42" t="s">
        <v>127</v>
      </c>
      <c r="S497" s="43"/>
      <c r="T497" s="42" t="s">
        <v>126</v>
      </c>
      <c r="U497" s="43"/>
      <c r="V497" s="42" t="s">
        <v>125</v>
      </c>
      <c r="W497" s="43"/>
      <c r="X497" s="42" t="s">
        <v>124</v>
      </c>
      <c r="Y497" s="43"/>
      <c r="Z497" s="42" t="s">
        <v>123</v>
      </c>
      <c r="AA497" s="43"/>
      <c r="AB497" s="196"/>
      <c r="AC497" s="43"/>
      <c r="AD497" s="196" t="s">
        <v>348</v>
      </c>
      <c r="AE497" s="39"/>
      <c r="AF497" s="421"/>
      <c r="AG497" s="421"/>
      <c r="AH497" s="38"/>
      <c r="AI497" s="9"/>
      <c r="AJ497" s="401">
        <f>SUMPRODUCT(LEN($M497:$AA500)-LEN(SUBSTITUTE($M497:$AA500,"A", "")))</f>
        <v>8</v>
      </c>
      <c r="AK497" s="352">
        <f>SUMPRODUCT(LEN($AD497:$AD500)-LEN(SUBSTITUTE($AD497:$AD500,"A", "")))</f>
        <v>2</v>
      </c>
      <c r="AL497" s="335">
        <f>SUMPRODUCT(LEN($AC497:$AC500)-LEN(SUBSTITUTE($AC497:$AC500,"A", "")))</f>
        <v>0</v>
      </c>
      <c r="AM497" s="349">
        <f>SUMPRODUCT(LEN($M497:$AA500)-LEN(SUBSTITUTE($M497:$AA500,"S", "")))</f>
        <v>5</v>
      </c>
      <c r="AN497" s="352">
        <f>SUMPRODUCT(LEN($AD497:$AD500)-LEN(SUBSTITUTE($AD497:$AD500,"S", "")))</f>
        <v>1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0</v>
      </c>
      <c r="AT497" s="352">
        <f>SUMPRODUCT(LEN($AD497:$AD500)-LEN(SUBSTITUTE($AD497:$AD500,"G", "")))</f>
        <v>0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0.45" customHeight="1" thickBot="1" x14ac:dyDescent="0.25">
      <c r="B498" s="30"/>
      <c r="C498" s="339"/>
      <c r="D498" s="37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 t="s">
        <v>358</v>
      </c>
      <c r="N498" s="33" t="s">
        <v>121</v>
      </c>
      <c r="O498" s="55" t="s">
        <v>347</v>
      </c>
      <c r="P498" s="33" t="s">
        <v>120</v>
      </c>
      <c r="Q498" s="55"/>
      <c r="R498" s="33" t="s">
        <v>119</v>
      </c>
      <c r="S498" s="55"/>
      <c r="T498" s="33" t="s">
        <v>118</v>
      </c>
      <c r="U498" s="55"/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193"/>
      <c r="AC498" s="55"/>
      <c r="AD498" s="193"/>
      <c r="AE498" s="22"/>
      <c r="AF498" s="422"/>
      <c r="AG498" s="422"/>
      <c r="AH498" s="21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0.45" customHeight="1" x14ac:dyDescent="0.2">
      <c r="B499" s="30"/>
      <c r="C499" s="340"/>
      <c r="D499" s="29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 t="s">
        <v>347</v>
      </c>
      <c r="N499" s="25" t="s">
        <v>112</v>
      </c>
      <c r="O499" s="114" t="s">
        <v>132</v>
      </c>
      <c r="P499" s="25" t="s">
        <v>111</v>
      </c>
      <c r="Q499" s="114"/>
      <c r="R499" s="25" t="s">
        <v>110</v>
      </c>
      <c r="S499" s="114"/>
      <c r="T499" s="25" t="s">
        <v>109</v>
      </c>
      <c r="U499" s="114"/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190"/>
      <c r="AC499" s="114"/>
      <c r="AD499" s="190"/>
      <c r="AE499" s="22"/>
      <c r="AF499" s="422"/>
      <c r="AG499" s="422"/>
      <c r="AH499" s="21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1" customHeight="1" thickBot="1" x14ac:dyDescent="0.25">
      <c r="B500" s="30"/>
      <c r="C500" s="355"/>
      <c r="D500" s="54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 t="s">
        <v>179</v>
      </c>
      <c r="N500" s="50" t="s">
        <v>104</v>
      </c>
      <c r="O500" s="51" t="s">
        <v>130</v>
      </c>
      <c r="P500" s="50" t="s">
        <v>103</v>
      </c>
      <c r="Q500" s="51"/>
      <c r="R500" s="50" t="s">
        <v>102</v>
      </c>
      <c r="S500" s="51"/>
      <c r="T500" s="50">
        <v>20</v>
      </c>
      <c r="U500" s="51"/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187"/>
      <c r="AC500" s="51"/>
      <c r="AD500" s="187"/>
      <c r="AE500" s="48"/>
      <c r="AF500" s="424"/>
      <c r="AG500" s="424"/>
      <c r="AH500" s="47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0.45" customHeight="1" x14ac:dyDescent="0.2">
      <c r="B501" s="30"/>
      <c r="C501" s="338">
        <v>3</v>
      </c>
      <c r="D501" s="46"/>
      <c r="E501" s="198"/>
      <c r="F501" s="198"/>
      <c r="G501" s="197"/>
      <c r="H501" s="358"/>
      <c r="I501" s="390">
        <v>45</v>
      </c>
      <c r="J501" s="390">
        <v>15</v>
      </c>
      <c r="K501" s="390">
        <v>6</v>
      </c>
      <c r="L501" s="42" t="s">
        <v>131</v>
      </c>
      <c r="M501" s="43" t="s">
        <v>351</v>
      </c>
      <c r="N501" s="42" t="s">
        <v>129</v>
      </c>
      <c r="O501" s="43" t="s">
        <v>354</v>
      </c>
      <c r="P501" s="42" t="s">
        <v>128</v>
      </c>
      <c r="Q501" s="43" t="s">
        <v>130</v>
      </c>
      <c r="R501" s="42" t="s">
        <v>127</v>
      </c>
      <c r="S501" s="43"/>
      <c r="T501" s="42" t="s">
        <v>126</v>
      </c>
      <c r="U501" s="43"/>
      <c r="V501" s="42" t="s">
        <v>125</v>
      </c>
      <c r="W501" s="43"/>
      <c r="X501" s="42" t="s">
        <v>124</v>
      </c>
      <c r="Y501" s="43"/>
      <c r="Z501" s="42" t="s">
        <v>123</v>
      </c>
      <c r="AA501" s="43"/>
      <c r="AB501" s="196"/>
      <c r="AC501" s="43"/>
      <c r="AD501" s="196" t="s">
        <v>130</v>
      </c>
      <c r="AE501" s="39"/>
      <c r="AF501" s="421"/>
      <c r="AG501" s="421"/>
      <c r="AH501" s="38"/>
      <c r="AI501" s="9"/>
      <c r="AJ501" s="401">
        <f>SUMPRODUCT(LEN($M501:$AA504)-LEN(SUBSTITUTE($M501:$AA504,"A", "")))</f>
        <v>7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9</v>
      </c>
      <c r="AN501" s="352">
        <f>SUMPRODUCT(LEN($AD501:$AD504)-LEN(SUBSTITUTE($AD501:$AD504,"S", "")))</f>
        <v>2</v>
      </c>
      <c r="AO501" s="335">
        <f>SUMPRODUCT(LEN($AC501:$AC504)-LEN(SUBSTITUTE($AC501:$AC504,"S", "")))</f>
        <v>0</v>
      </c>
      <c r="AP501" s="349">
        <f>SUMPRODUCT(LEN($M501:$AA504)-LEN(SUBSTITUTE($M501:$AA504,"F", "")))</f>
        <v>0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0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0.45" customHeight="1" thickBot="1" x14ac:dyDescent="0.25">
      <c r="B502" s="30"/>
      <c r="C502" s="339"/>
      <c r="D502" s="37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 t="s">
        <v>352</v>
      </c>
      <c r="N502" s="33" t="s">
        <v>121</v>
      </c>
      <c r="O502" s="55" t="s">
        <v>347</v>
      </c>
      <c r="P502" s="33" t="s">
        <v>120</v>
      </c>
      <c r="Q502" s="55"/>
      <c r="R502" s="33" t="s">
        <v>119</v>
      </c>
      <c r="S502" s="55"/>
      <c r="T502" s="33" t="s">
        <v>118</v>
      </c>
      <c r="U502" s="55"/>
      <c r="V502" s="33" t="s">
        <v>117</v>
      </c>
      <c r="W502" s="55"/>
      <c r="X502" s="33" t="s">
        <v>116</v>
      </c>
      <c r="Y502" s="55"/>
      <c r="Z502" s="33" t="s">
        <v>115</v>
      </c>
      <c r="AA502" s="55"/>
      <c r="AB502" s="193"/>
      <c r="AC502" s="55"/>
      <c r="AD502" s="193" t="s">
        <v>130</v>
      </c>
      <c r="AE502" s="22"/>
      <c r="AF502" s="422"/>
      <c r="AG502" s="422"/>
      <c r="AH502" s="21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0.45" customHeight="1" x14ac:dyDescent="0.2">
      <c r="B503" s="30"/>
      <c r="C503" s="340"/>
      <c r="D503" s="29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 t="s">
        <v>347</v>
      </c>
      <c r="N503" s="25" t="s">
        <v>112</v>
      </c>
      <c r="O503" s="114" t="s">
        <v>130</v>
      </c>
      <c r="P503" s="25" t="s">
        <v>111</v>
      </c>
      <c r="Q503" s="114"/>
      <c r="R503" s="25" t="s">
        <v>110</v>
      </c>
      <c r="S503" s="114"/>
      <c r="T503" s="25" t="s">
        <v>109</v>
      </c>
      <c r="U503" s="114"/>
      <c r="V503" s="25" t="s">
        <v>108</v>
      </c>
      <c r="W503" s="114"/>
      <c r="X503" s="25" t="s">
        <v>107</v>
      </c>
      <c r="Y503" s="114"/>
      <c r="Z503" s="25" t="s">
        <v>106</v>
      </c>
      <c r="AA503" s="114"/>
      <c r="AB503" s="190"/>
      <c r="AC503" s="114"/>
      <c r="AD503" s="190"/>
      <c r="AE503" s="22"/>
      <c r="AF503" s="422"/>
      <c r="AG503" s="422"/>
      <c r="AH503" s="21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1" customHeight="1" thickBot="1" x14ac:dyDescent="0.25">
      <c r="B504" s="20"/>
      <c r="C504" s="341"/>
      <c r="D504" s="19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 t="s">
        <v>347</v>
      </c>
      <c r="N504" s="15" t="s">
        <v>104</v>
      </c>
      <c r="O504" s="16" t="s">
        <v>132</v>
      </c>
      <c r="P504" s="15" t="s">
        <v>103</v>
      </c>
      <c r="Q504" s="16"/>
      <c r="R504" s="15" t="s">
        <v>102</v>
      </c>
      <c r="S504" s="16"/>
      <c r="T504" s="15">
        <v>20</v>
      </c>
      <c r="U504" s="16"/>
      <c r="V504" s="15" t="s">
        <v>101</v>
      </c>
      <c r="W504" s="16"/>
      <c r="X504" s="15" t="s">
        <v>100</v>
      </c>
      <c r="Y504" s="16"/>
      <c r="Z504" s="15" t="s">
        <v>99</v>
      </c>
      <c r="AA504" s="16"/>
      <c r="AB504" s="187"/>
      <c r="AC504" s="16"/>
      <c r="AD504" s="186"/>
      <c r="AE504" s="11"/>
      <c r="AF504" s="423"/>
      <c r="AG504" s="423"/>
      <c r="AH504" s="10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107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>
        <v>175</v>
      </c>
      <c r="E506" s="425">
        <v>3135.47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03"/>
      <c r="AI506" s="86" t="s">
        <v>137</v>
      </c>
      <c r="AJ506" s="85">
        <f t="shared" ref="AJ506:BB506" si="66">SUM(AJ508:AJ519)</f>
        <v>21</v>
      </c>
      <c r="AK506" s="84">
        <f t="shared" si="66"/>
        <v>2</v>
      </c>
      <c r="AL506" s="83">
        <f t="shared" si="66"/>
        <v>0</v>
      </c>
      <c r="AM506" s="85">
        <f t="shared" si="66"/>
        <v>17</v>
      </c>
      <c r="AN506" s="84">
        <f t="shared" si="66"/>
        <v>0</v>
      </c>
      <c r="AO506" s="83">
        <f t="shared" si="66"/>
        <v>0</v>
      </c>
      <c r="AP506" s="85">
        <f t="shared" si="66"/>
        <v>0</v>
      </c>
      <c r="AQ506" s="84">
        <f t="shared" si="66"/>
        <v>0</v>
      </c>
      <c r="AR506" s="83">
        <f t="shared" si="66"/>
        <v>0</v>
      </c>
      <c r="AS506" s="85">
        <f t="shared" si="66"/>
        <v>0</v>
      </c>
      <c r="AT506" s="84">
        <f t="shared" si="66"/>
        <v>0</v>
      </c>
      <c r="AU506" s="83">
        <f t="shared" si="66"/>
        <v>0</v>
      </c>
      <c r="AV506" s="85">
        <f t="shared" si="66"/>
        <v>0</v>
      </c>
      <c r="AW506" s="84">
        <f t="shared" si="66"/>
        <v>0</v>
      </c>
      <c r="AX506" s="83">
        <f t="shared" si="66"/>
        <v>0</v>
      </c>
      <c r="AY506" s="82">
        <f t="shared" si="66"/>
        <v>0</v>
      </c>
      <c r="AZ506" s="81">
        <f t="shared" si="66"/>
        <v>0</v>
      </c>
      <c r="BA506" s="81">
        <f t="shared" si="66"/>
        <v>0</v>
      </c>
      <c r="BB506" s="80">
        <f t="shared" si="66"/>
        <v>0</v>
      </c>
      <c r="BC506" s="79" t="s">
        <v>136</v>
      </c>
      <c r="BF506" s="5">
        <f>SUM(AJ506:AL506)/$BG$5</f>
        <v>7.666666666666667</v>
      </c>
      <c r="BG506" s="5">
        <f>SUM(AM506:AO506,AY506)/$BG$5</f>
        <v>5.666666666666667</v>
      </c>
      <c r="BH506" s="5">
        <f>SUM(AP506:AR506,AZ506)/$BG$5</f>
        <v>0</v>
      </c>
      <c r="BI506" s="5">
        <f>SUM(AS506:AU506,BA506)/$BG$5</f>
        <v>0</v>
      </c>
      <c r="BJ506" s="5">
        <f>SUM(AV506:AX506,BB506)/$BG$5</f>
        <v>0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03"/>
      <c r="AI507" s="202" t="s">
        <v>135</v>
      </c>
      <c r="AJ507" s="201">
        <f t="shared" ref="AJ507:BB507" si="67">AJ506/3</f>
        <v>7</v>
      </c>
      <c r="AK507" s="64">
        <f t="shared" si="67"/>
        <v>0.66666666666666663</v>
      </c>
      <c r="AL507" s="63">
        <f t="shared" si="67"/>
        <v>0</v>
      </c>
      <c r="AM507" s="65">
        <f t="shared" si="67"/>
        <v>5.666666666666667</v>
      </c>
      <c r="AN507" s="64">
        <f t="shared" si="67"/>
        <v>0</v>
      </c>
      <c r="AO507" s="63">
        <f t="shared" si="67"/>
        <v>0</v>
      </c>
      <c r="AP507" s="65">
        <f t="shared" si="67"/>
        <v>0</v>
      </c>
      <c r="AQ507" s="64">
        <f t="shared" si="67"/>
        <v>0</v>
      </c>
      <c r="AR507" s="63">
        <f t="shared" si="67"/>
        <v>0</v>
      </c>
      <c r="AS507" s="65">
        <f t="shared" si="67"/>
        <v>0</v>
      </c>
      <c r="AT507" s="64">
        <f t="shared" si="67"/>
        <v>0</v>
      </c>
      <c r="AU507" s="63">
        <f t="shared" si="67"/>
        <v>0</v>
      </c>
      <c r="AV507" s="65">
        <f t="shared" si="67"/>
        <v>0</v>
      </c>
      <c r="AW507" s="64">
        <f t="shared" si="67"/>
        <v>0</v>
      </c>
      <c r="AX507" s="63">
        <f t="shared" si="67"/>
        <v>0</v>
      </c>
      <c r="AY507" s="62">
        <f t="shared" si="67"/>
        <v>0</v>
      </c>
      <c r="AZ507" s="61">
        <f t="shared" si="67"/>
        <v>0</v>
      </c>
      <c r="BA507" s="61">
        <f t="shared" si="67"/>
        <v>0</v>
      </c>
      <c r="BB507" s="60">
        <f t="shared" si="67"/>
        <v>0</v>
      </c>
      <c r="BC507" s="59" t="s">
        <v>134</v>
      </c>
    </row>
    <row r="508" spans="2:62" ht="20.45" customHeight="1" x14ac:dyDescent="0.2">
      <c r="B508" s="30"/>
      <c r="C508" s="338">
        <v>1</v>
      </c>
      <c r="D508" s="46"/>
      <c r="E508" s="198"/>
      <c r="F508" s="198"/>
      <c r="G508" s="197"/>
      <c r="H508" s="358" t="s">
        <v>133</v>
      </c>
      <c r="I508" s="390">
        <v>42</v>
      </c>
      <c r="J508" s="390">
        <v>14</v>
      </c>
      <c r="K508" s="390">
        <v>6</v>
      </c>
      <c r="L508" s="42" t="s">
        <v>131</v>
      </c>
      <c r="M508" s="43" t="s">
        <v>132</v>
      </c>
      <c r="N508" s="42" t="s">
        <v>129</v>
      </c>
      <c r="O508" s="43" t="s">
        <v>347</v>
      </c>
      <c r="P508" s="42" t="s">
        <v>128</v>
      </c>
      <c r="Q508" s="43"/>
      <c r="R508" s="42" t="s">
        <v>127</v>
      </c>
      <c r="S508" s="43"/>
      <c r="T508" s="42" t="s">
        <v>126</v>
      </c>
      <c r="U508" s="43"/>
      <c r="V508" s="42" t="s">
        <v>125</v>
      </c>
      <c r="W508" s="43"/>
      <c r="X508" s="42" t="s">
        <v>124</v>
      </c>
      <c r="Y508" s="43"/>
      <c r="Z508" s="42" t="s">
        <v>123</v>
      </c>
      <c r="AA508" s="43"/>
      <c r="AB508" s="196"/>
      <c r="AC508" s="43"/>
      <c r="AD508" s="196" t="s">
        <v>132</v>
      </c>
      <c r="AE508" s="58"/>
      <c r="AF508" s="421"/>
      <c r="AG508" s="421"/>
      <c r="AH508" s="38"/>
      <c r="AI508" s="9"/>
      <c r="AJ508" s="349">
        <f>SUMPRODUCT(LEN($M508:$AA511)-LEN(SUBSTITUTE($M508:$AA511,"A", "")))</f>
        <v>7</v>
      </c>
      <c r="AK508" s="352">
        <f>SUMPRODUCT(LEN($AD508:$AD511)-LEN(SUBSTITUTE($AD508:$AD511,"A", "")))</f>
        <v>1</v>
      </c>
      <c r="AL508" s="335">
        <f>SUMPRODUCT(LEN($AC508:$AC511)-LEN(SUBSTITUTE($AC508:$AC511,"A", "")))</f>
        <v>0</v>
      </c>
      <c r="AM508" s="349">
        <f>SUMPRODUCT(LEN($M508:$AA511)-LEN(SUBSTITUTE($M508:$AA511,"S", "")))</f>
        <v>5</v>
      </c>
      <c r="AN508" s="352">
        <f>SUMPRODUCT(LEN($AD508:$AD511)-LEN(SUBSTITUTE($AD508:$AD511,"S", "")))</f>
        <v>0</v>
      </c>
      <c r="AO508" s="335">
        <f>SUMPRODUCT(LEN($AC508:$AC511)-LEN(SUBSTITUTE($AC508:$AC511,"S", "")))</f>
        <v>0</v>
      </c>
      <c r="AP508" s="349">
        <f>SUMPRODUCT(LEN($M508:$AA511)-LEN(SUBSTITUTE($M508:$AA511,"F", "")))</f>
        <v>0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0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0.45" customHeight="1" thickBot="1" x14ac:dyDescent="0.25">
      <c r="B509" s="30"/>
      <c r="C509" s="339"/>
      <c r="D509" s="37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354</v>
      </c>
      <c r="N509" s="33" t="s">
        <v>121</v>
      </c>
      <c r="O509" s="55" t="s">
        <v>132</v>
      </c>
      <c r="P509" s="33" t="s">
        <v>120</v>
      </c>
      <c r="Q509" s="55"/>
      <c r="R509" s="33" t="s">
        <v>119</v>
      </c>
      <c r="S509" s="55"/>
      <c r="T509" s="33" t="s">
        <v>118</v>
      </c>
      <c r="U509" s="55"/>
      <c r="V509" s="33" t="s">
        <v>117</v>
      </c>
      <c r="W509" s="55"/>
      <c r="X509" s="33" t="s">
        <v>116</v>
      </c>
      <c r="Y509" s="55"/>
      <c r="Z509" s="33" t="s">
        <v>115</v>
      </c>
      <c r="AA509" s="55"/>
      <c r="AB509" s="193"/>
      <c r="AC509" s="55"/>
      <c r="AD509" s="193"/>
      <c r="AE509" s="57"/>
      <c r="AF509" s="422"/>
      <c r="AG509" s="422"/>
      <c r="AH509" s="21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0.45" customHeight="1" x14ac:dyDescent="0.2">
      <c r="B510" s="30"/>
      <c r="C510" s="340"/>
      <c r="D510" s="29"/>
      <c r="E510" s="192"/>
      <c r="F510" s="192"/>
      <c r="G510" s="191"/>
      <c r="H510" s="360">
        <v>175</v>
      </c>
      <c r="I510" s="392"/>
      <c r="J510" s="392"/>
      <c r="K510" s="392"/>
      <c r="L510" s="25" t="s">
        <v>114</v>
      </c>
      <c r="M510" s="114" t="s">
        <v>179</v>
      </c>
      <c r="N510" s="25" t="s">
        <v>112</v>
      </c>
      <c r="O510" s="114" t="s">
        <v>130</v>
      </c>
      <c r="P510" s="25" t="s">
        <v>111</v>
      </c>
      <c r="Q510" s="114"/>
      <c r="R510" s="25" t="s">
        <v>110</v>
      </c>
      <c r="S510" s="114"/>
      <c r="T510" s="25" t="s">
        <v>109</v>
      </c>
      <c r="U510" s="114"/>
      <c r="V510" s="25" t="s">
        <v>108</v>
      </c>
      <c r="W510" s="114"/>
      <c r="X510" s="25" t="s">
        <v>107</v>
      </c>
      <c r="Y510" s="114"/>
      <c r="Z510" s="25" t="s">
        <v>106</v>
      </c>
      <c r="AA510" s="114"/>
      <c r="AB510" s="190"/>
      <c r="AC510" s="114"/>
      <c r="AD510" s="190"/>
      <c r="AE510" s="57"/>
      <c r="AF510" s="422"/>
      <c r="AG510" s="422"/>
      <c r="AH510" s="21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1" customHeight="1" thickBot="1" x14ac:dyDescent="0.25">
      <c r="B511" s="30"/>
      <c r="C511" s="355"/>
      <c r="D511" s="54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179</v>
      </c>
      <c r="N511" s="50" t="s">
        <v>104</v>
      </c>
      <c r="O511" s="51" t="s">
        <v>130</v>
      </c>
      <c r="P511" s="50" t="s">
        <v>103</v>
      </c>
      <c r="Q511" s="51"/>
      <c r="R511" s="50" t="s">
        <v>102</v>
      </c>
      <c r="S511" s="51"/>
      <c r="T511" s="50">
        <v>20</v>
      </c>
      <c r="U511" s="51"/>
      <c r="V511" s="50" t="s">
        <v>101</v>
      </c>
      <c r="W511" s="51"/>
      <c r="X511" s="50" t="s">
        <v>100</v>
      </c>
      <c r="Y511" s="51"/>
      <c r="Z511" s="50" t="s">
        <v>99</v>
      </c>
      <c r="AA511" s="51"/>
      <c r="AB511" s="187"/>
      <c r="AC511" s="51"/>
      <c r="AD511" s="187"/>
      <c r="AE511" s="56"/>
      <c r="AF511" s="424"/>
      <c r="AG511" s="424"/>
      <c r="AH511" s="47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0.45" customHeight="1" x14ac:dyDescent="0.2">
      <c r="B512" s="30"/>
      <c r="C512" s="338">
        <v>2</v>
      </c>
      <c r="D512" s="46"/>
      <c r="E512" s="198"/>
      <c r="F512" s="198"/>
      <c r="G512" s="197"/>
      <c r="H512" s="358"/>
      <c r="I512" s="390">
        <v>46</v>
      </c>
      <c r="J512" s="390">
        <v>15</v>
      </c>
      <c r="K512" s="390">
        <v>6</v>
      </c>
      <c r="L512" s="42" t="s">
        <v>131</v>
      </c>
      <c r="M512" s="43" t="s">
        <v>132</v>
      </c>
      <c r="N512" s="42" t="s">
        <v>129</v>
      </c>
      <c r="O512" s="43" t="s">
        <v>347</v>
      </c>
      <c r="P512" s="42" t="s">
        <v>128</v>
      </c>
      <c r="Q512" s="43" t="s">
        <v>130</v>
      </c>
      <c r="R512" s="42" t="s">
        <v>127</v>
      </c>
      <c r="S512" s="43"/>
      <c r="T512" s="42" t="s">
        <v>126</v>
      </c>
      <c r="U512" s="43"/>
      <c r="V512" s="42" t="s">
        <v>125</v>
      </c>
      <c r="W512" s="43"/>
      <c r="X512" s="42" t="s">
        <v>124</v>
      </c>
      <c r="Y512" s="43"/>
      <c r="Z512" s="42" t="s">
        <v>123</v>
      </c>
      <c r="AA512" s="43"/>
      <c r="AB512" s="196"/>
      <c r="AC512" s="43"/>
      <c r="AD512" s="196"/>
      <c r="AE512" s="39"/>
      <c r="AF512" s="421"/>
      <c r="AG512" s="421"/>
      <c r="AH512" s="38"/>
      <c r="AI512" s="9"/>
      <c r="AJ512" s="349">
        <f>SUMPRODUCT(LEN($M512:$AA515)-LEN(SUBSTITUTE($M512:$AA515,"A", "")))</f>
        <v>9</v>
      </c>
      <c r="AK512" s="352">
        <f>SUMPRODUCT(LEN($AD512:$AD515)-LEN(SUBSTITUTE($AD512:$AD515,"A", "")))</f>
        <v>0</v>
      </c>
      <c r="AL512" s="335">
        <f>SUMPRODUCT(LEN($AC512:$AC515)-LEN(SUBSTITUTE($AC512:$AC515,"A", "")))</f>
        <v>0</v>
      </c>
      <c r="AM512" s="349">
        <f>SUMPRODUCT(LEN($M512:$AA515)-LEN(SUBSTITUTE($M512:$AA515,"S", "")))</f>
        <v>8</v>
      </c>
      <c r="AN512" s="352">
        <f>SUMPRODUCT(LEN($AD512:$AD515)-LEN(SUBSTITUTE($AD512:$AD515,"S", "")))</f>
        <v>0</v>
      </c>
      <c r="AO512" s="335">
        <f>SUMPRODUCT(LEN($AC512:$AC515)-LEN(SUBSTITUTE($AC512:$AC515,"S", "")))</f>
        <v>0</v>
      </c>
      <c r="AP512" s="349">
        <f>SUMPRODUCT(LEN($M512:$AA515)-LEN(SUBSTITUTE($M512:$AA515,"F", "")))</f>
        <v>0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0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0.45" customHeight="1" thickBot="1" x14ac:dyDescent="0.25">
      <c r="B513" s="30"/>
      <c r="C513" s="339"/>
      <c r="D513" s="37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 t="s">
        <v>348</v>
      </c>
      <c r="N513" s="33" t="s">
        <v>121</v>
      </c>
      <c r="O513" s="55" t="s">
        <v>351</v>
      </c>
      <c r="P513" s="33" t="s">
        <v>120</v>
      </c>
      <c r="Q513" s="55"/>
      <c r="R513" s="33" t="s">
        <v>119</v>
      </c>
      <c r="S513" s="55"/>
      <c r="T513" s="33" t="s">
        <v>118</v>
      </c>
      <c r="U513" s="55"/>
      <c r="V513" s="33" t="s">
        <v>117</v>
      </c>
      <c r="W513" s="55"/>
      <c r="X513" s="33" t="s">
        <v>116</v>
      </c>
      <c r="Y513" s="55"/>
      <c r="Z513" s="33" t="s">
        <v>115</v>
      </c>
      <c r="AA513" s="55"/>
      <c r="AB513" s="193"/>
      <c r="AC513" s="55"/>
      <c r="AD513" s="193"/>
      <c r="AE513" s="22"/>
      <c r="AF513" s="422"/>
      <c r="AG513" s="422"/>
      <c r="AH513" s="21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0.45" customHeight="1" x14ac:dyDescent="0.2">
      <c r="B514" s="30"/>
      <c r="C514" s="340"/>
      <c r="D514" s="29"/>
      <c r="E514" s="192"/>
      <c r="F514" s="192"/>
      <c r="G514" s="191"/>
      <c r="H514" s="360"/>
      <c r="I514" s="392"/>
      <c r="J514" s="392"/>
      <c r="K514" s="392"/>
      <c r="L514" s="25" t="s">
        <v>114</v>
      </c>
      <c r="M514" s="114" t="s">
        <v>348</v>
      </c>
      <c r="N514" s="25" t="s">
        <v>112</v>
      </c>
      <c r="O514" s="114" t="s">
        <v>132</v>
      </c>
      <c r="P514" s="25" t="s">
        <v>111</v>
      </c>
      <c r="Q514" s="114"/>
      <c r="R514" s="25" t="s">
        <v>110</v>
      </c>
      <c r="S514" s="114"/>
      <c r="T514" s="25" t="s">
        <v>109</v>
      </c>
      <c r="U514" s="114"/>
      <c r="V514" s="25" t="s">
        <v>108</v>
      </c>
      <c r="W514" s="114"/>
      <c r="X514" s="25" t="s">
        <v>107</v>
      </c>
      <c r="Y514" s="114"/>
      <c r="Z514" s="25" t="s">
        <v>106</v>
      </c>
      <c r="AA514" s="114"/>
      <c r="AB514" s="190"/>
      <c r="AC514" s="114"/>
      <c r="AD514" s="190"/>
      <c r="AE514" s="22"/>
      <c r="AF514" s="422"/>
      <c r="AG514" s="422"/>
      <c r="AH514" s="21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1" customHeight="1" thickBot="1" x14ac:dyDescent="0.25">
      <c r="B515" s="30"/>
      <c r="C515" s="355"/>
      <c r="D515" s="54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 t="s">
        <v>353</v>
      </c>
      <c r="N515" s="50" t="s">
        <v>104</v>
      </c>
      <c r="O515" s="51" t="s">
        <v>130</v>
      </c>
      <c r="P515" s="50" t="s">
        <v>103</v>
      </c>
      <c r="Q515" s="51"/>
      <c r="R515" s="50" t="s">
        <v>102</v>
      </c>
      <c r="S515" s="51"/>
      <c r="T515" s="50">
        <v>20</v>
      </c>
      <c r="U515" s="51"/>
      <c r="V515" s="50" t="s">
        <v>101</v>
      </c>
      <c r="W515" s="51"/>
      <c r="X515" s="50" t="s">
        <v>100</v>
      </c>
      <c r="Y515" s="51"/>
      <c r="Z515" s="50" t="s">
        <v>99</v>
      </c>
      <c r="AA515" s="51"/>
      <c r="AB515" s="187"/>
      <c r="AC515" s="51"/>
      <c r="AD515" s="187"/>
      <c r="AE515" s="48"/>
      <c r="AF515" s="424"/>
      <c r="AG515" s="424"/>
      <c r="AH515" s="47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0.45" customHeight="1" x14ac:dyDescent="0.2">
      <c r="B516" s="30"/>
      <c r="C516" s="338">
        <v>3</v>
      </c>
      <c r="D516" s="46"/>
      <c r="E516" s="198"/>
      <c r="F516" s="198"/>
      <c r="G516" s="197"/>
      <c r="H516" s="358"/>
      <c r="I516" s="390">
        <v>36</v>
      </c>
      <c r="J516" s="390">
        <v>14</v>
      </c>
      <c r="K516" s="390">
        <v>8</v>
      </c>
      <c r="L516" s="42" t="s">
        <v>131</v>
      </c>
      <c r="M516" s="43" t="s">
        <v>179</v>
      </c>
      <c r="N516" s="42" t="s">
        <v>129</v>
      </c>
      <c r="O516" s="43" t="s">
        <v>130</v>
      </c>
      <c r="P516" s="42" t="s">
        <v>128</v>
      </c>
      <c r="Q516" s="43"/>
      <c r="R516" s="42" t="s">
        <v>127</v>
      </c>
      <c r="S516" s="43"/>
      <c r="T516" s="42" t="s">
        <v>126</v>
      </c>
      <c r="U516" s="43"/>
      <c r="V516" s="42" t="s">
        <v>125</v>
      </c>
      <c r="W516" s="43"/>
      <c r="X516" s="42" t="s">
        <v>124</v>
      </c>
      <c r="Y516" s="43"/>
      <c r="Z516" s="42" t="s">
        <v>123</v>
      </c>
      <c r="AA516" s="43"/>
      <c r="AB516" s="196"/>
      <c r="AC516" s="43"/>
      <c r="AD516" s="196" t="s">
        <v>132</v>
      </c>
      <c r="AE516" s="39"/>
      <c r="AF516" s="421"/>
      <c r="AG516" s="421"/>
      <c r="AH516" s="38"/>
      <c r="AI516" s="9"/>
      <c r="AJ516" s="349">
        <f>SUMPRODUCT(LEN($M516:$AA519)-LEN(SUBSTITUTE($M516:$AA519,"A", "")))</f>
        <v>5</v>
      </c>
      <c r="AK516" s="352">
        <f>SUMPRODUCT(LEN($AD516:$AD519)-LEN(SUBSTITUTE($AD516:$AD519,"A", "")))</f>
        <v>1</v>
      </c>
      <c r="AL516" s="335">
        <f>SUMPRODUCT(LEN($AC516:$AC519)-LEN(SUBSTITUTE($AC516:$AC519,"A", "")))</f>
        <v>0</v>
      </c>
      <c r="AM516" s="349">
        <f>SUMPRODUCT(LEN($M516:$AA519)-LEN(SUBSTITUTE($M516:$AA519,"S", "")))</f>
        <v>4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0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0.45" customHeight="1" thickBot="1" x14ac:dyDescent="0.25">
      <c r="B517" s="30"/>
      <c r="C517" s="339"/>
      <c r="D517" s="37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 t="s">
        <v>351</v>
      </c>
      <c r="N517" s="33" t="s">
        <v>121</v>
      </c>
      <c r="O517" s="55" t="s">
        <v>130</v>
      </c>
      <c r="P517" s="33" t="s">
        <v>120</v>
      </c>
      <c r="Q517" s="55"/>
      <c r="R517" s="33" t="s">
        <v>119</v>
      </c>
      <c r="S517" s="55"/>
      <c r="T517" s="33" t="s">
        <v>118</v>
      </c>
      <c r="U517" s="55"/>
      <c r="V517" s="33" t="s">
        <v>117</v>
      </c>
      <c r="W517" s="55"/>
      <c r="X517" s="33" t="s">
        <v>116</v>
      </c>
      <c r="Y517" s="55"/>
      <c r="Z517" s="33" t="s">
        <v>115</v>
      </c>
      <c r="AA517" s="55"/>
      <c r="AB517" s="193"/>
      <c r="AC517" s="55"/>
      <c r="AD517" s="193"/>
      <c r="AE517" s="22"/>
      <c r="AF517" s="422"/>
      <c r="AG517" s="422"/>
      <c r="AH517" s="21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0.45" customHeight="1" x14ac:dyDescent="0.2">
      <c r="B518" s="30"/>
      <c r="C518" s="340"/>
      <c r="D518" s="29"/>
      <c r="E518" s="192"/>
      <c r="F518" s="192"/>
      <c r="G518" s="191"/>
      <c r="H518" s="360"/>
      <c r="I518" s="392"/>
      <c r="J518" s="392"/>
      <c r="K518" s="392"/>
      <c r="L518" s="25" t="s">
        <v>114</v>
      </c>
      <c r="M518" s="114" t="s">
        <v>351</v>
      </c>
      <c r="N518" s="25" t="s">
        <v>112</v>
      </c>
      <c r="O518" s="114"/>
      <c r="P518" s="25" t="s">
        <v>111</v>
      </c>
      <c r="Q518" s="114"/>
      <c r="R518" s="25" t="s">
        <v>110</v>
      </c>
      <c r="S518" s="114"/>
      <c r="T518" s="25" t="s">
        <v>109</v>
      </c>
      <c r="U518" s="114"/>
      <c r="V518" s="25" t="s">
        <v>108</v>
      </c>
      <c r="W518" s="114"/>
      <c r="X518" s="25" t="s">
        <v>107</v>
      </c>
      <c r="Y518" s="114"/>
      <c r="Z518" s="25" t="s">
        <v>106</v>
      </c>
      <c r="AA518" s="114"/>
      <c r="AB518" s="190"/>
      <c r="AC518" s="114"/>
      <c r="AD518" s="190"/>
      <c r="AE518" s="22"/>
      <c r="AF518" s="422"/>
      <c r="AG518" s="422"/>
      <c r="AH518" s="21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1" customHeight="1" thickBot="1" x14ac:dyDescent="0.25">
      <c r="B519" s="20"/>
      <c r="C519" s="341"/>
      <c r="D519" s="19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 t="s">
        <v>132</v>
      </c>
      <c r="N519" s="15" t="s">
        <v>104</v>
      </c>
      <c r="O519" s="16"/>
      <c r="P519" s="15" t="s">
        <v>103</v>
      </c>
      <c r="Q519" s="16"/>
      <c r="R519" s="15" t="s">
        <v>102</v>
      </c>
      <c r="S519" s="16"/>
      <c r="T519" s="15">
        <v>20</v>
      </c>
      <c r="U519" s="16"/>
      <c r="V519" s="15" t="s">
        <v>101</v>
      </c>
      <c r="W519" s="16"/>
      <c r="X519" s="15" t="s">
        <v>100</v>
      </c>
      <c r="Y519" s="16"/>
      <c r="Z519" s="15" t="s">
        <v>99</v>
      </c>
      <c r="AA519" s="16"/>
      <c r="AB519" s="187"/>
      <c r="AC519" s="16"/>
      <c r="AD519" s="186"/>
      <c r="AE519" s="11"/>
      <c r="AF519" s="423"/>
      <c r="AG519" s="423"/>
      <c r="AH519" s="10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107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>
        <v>174</v>
      </c>
      <c r="E521" s="425">
        <v>2079.52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03"/>
      <c r="AI521" s="86" t="s">
        <v>137</v>
      </c>
      <c r="AJ521" s="85">
        <f t="shared" ref="AJ521:BB521" si="68">SUM(AJ523:AJ534)</f>
        <v>11</v>
      </c>
      <c r="AK521" s="84">
        <f t="shared" si="68"/>
        <v>0</v>
      </c>
      <c r="AL521" s="83">
        <f t="shared" si="68"/>
        <v>0</v>
      </c>
      <c r="AM521" s="85">
        <f t="shared" si="68"/>
        <v>24</v>
      </c>
      <c r="AN521" s="84">
        <f t="shared" si="68"/>
        <v>2</v>
      </c>
      <c r="AO521" s="83">
        <f t="shared" si="68"/>
        <v>0</v>
      </c>
      <c r="AP521" s="85">
        <f t="shared" si="68"/>
        <v>0</v>
      </c>
      <c r="AQ521" s="84">
        <f t="shared" si="68"/>
        <v>0</v>
      </c>
      <c r="AR521" s="83">
        <f t="shared" si="68"/>
        <v>0</v>
      </c>
      <c r="AS521" s="85">
        <f t="shared" si="68"/>
        <v>0</v>
      </c>
      <c r="AT521" s="84">
        <f t="shared" si="68"/>
        <v>0</v>
      </c>
      <c r="AU521" s="83">
        <f t="shared" si="68"/>
        <v>0</v>
      </c>
      <c r="AV521" s="85">
        <f t="shared" si="68"/>
        <v>0</v>
      </c>
      <c r="AW521" s="84">
        <f t="shared" si="68"/>
        <v>0</v>
      </c>
      <c r="AX521" s="83">
        <f t="shared" si="68"/>
        <v>0</v>
      </c>
      <c r="AY521" s="82">
        <f t="shared" si="68"/>
        <v>0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3.6666666666666665</v>
      </c>
      <c r="BG521" s="5">
        <f>SUM(AM521:AO521,AY521)/$BG$5</f>
        <v>8.6666666666666661</v>
      </c>
      <c r="BH521" s="5">
        <f>SUM(AP521:AR521,AZ521)/$BG$5</f>
        <v>0</v>
      </c>
      <c r="BI521" s="5">
        <f>SUM(AS521:AU521,BA521)/$BG$5</f>
        <v>0</v>
      </c>
      <c r="BJ521" s="5">
        <f>SUM(AV521:AX521,BB521)/$BG$5</f>
        <v>0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03"/>
      <c r="AI522" s="202" t="s">
        <v>135</v>
      </c>
      <c r="AJ522" s="201">
        <f t="shared" ref="AJ522:BB522" si="69">AJ521/3</f>
        <v>3.6666666666666665</v>
      </c>
      <c r="AK522" s="64">
        <f t="shared" si="69"/>
        <v>0</v>
      </c>
      <c r="AL522" s="63">
        <f t="shared" si="69"/>
        <v>0</v>
      </c>
      <c r="AM522" s="65">
        <f t="shared" si="69"/>
        <v>8</v>
      </c>
      <c r="AN522" s="64">
        <f t="shared" si="69"/>
        <v>0.66666666666666663</v>
      </c>
      <c r="AO522" s="63">
        <f t="shared" si="69"/>
        <v>0</v>
      </c>
      <c r="AP522" s="65">
        <f t="shared" si="69"/>
        <v>0</v>
      </c>
      <c r="AQ522" s="64">
        <f t="shared" si="69"/>
        <v>0</v>
      </c>
      <c r="AR522" s="63">
        <f t="shared" si="69"/>
        <v>0</v>
      </c>
      <c r="AS522" s="65">
        <f t="shared" si="69"/>
        <v>0</v>
      </c>
      <c r="AT522" s="64">
        <f t="shared" si="69"/>
        <v>0</v>
      </c>
      <c r="AU522" s="63">
        <f t="shared" si="69"/>
        <v>0</v>
      </c>
      <c r="AV522" s="65">
        <f t="shared" si="69"/>
        <v>0</v>
      </c>
      <c r="AW522" s="64">
        <f t="shared" si="69"/>
        <v>0</v>
      </c>
      <c r="AX522" s="63">
        <f t="shared" si="69"/>
        <v>0</v>
      </c>
      <c r="AY522" s="62">
        <f t="shared" si="69"/>
        <v>0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0.45" customHeight="1" x14ac:dyDescent="0.2">
      <c r="B523" s="30"/>
      <c r="C523" s="338">
        <v>1</v>
      </c>
      <c r="D523" s="46"/>
      <c r="E523" s="198"/>
      <c r="F523" s="198"/>
      <c r="G523" s="197"/>
      <c r="H523" s="358" t="s">
        <v>183</v>
      </c>
      <c r="I523" s="390">
        <v>32</v>
      </c>
      <c r="J523" s="390">
        <v>14</v>
      </c>
      <c r="K523" s="390">
        <v>7</v>
      </c>
      <c r="L523" s="42" t="s">
        <v>131</v>
      </c>
      <c r="M523" s="43" t="s">
        <v>179</v>
      </c>
      <c r="N523" s="42" t="s">
        <v>129</v>
      </c>
      <c r="O523" s="43" t="s">
        <v>347</v>
      </c>
      <c r="P523" s="42" t="s">
        <v>128</v>
      </c>
      <c r="Q523" s="43"/>
      <c r="R523" s="42" t="s">
        <v>127</v>
      </c>
      <c r="S523" s="43"/>
      <c r="T523" s="42" t="s">
        <v>126</v>
      </c>
      <c r="U523" s="43"/>
      <c r="V523" s="42" t="s">
        <v>125</v>
      </c>
      <c r="W523" s="43"/>
      <c r="X523" s="42" t="s">
        <v>124</v>
      </c>
      <c r="Y523" s="43"/>
      <c r="Z523" s="42" t="s">
        <v>123</v>
      </c>
      <c r="AA523" s="43"/>
      <c r="AB523" s="196"/>
      <c r="AC523" s="43"/>
      <c r="AD523" s="196"/>
      <c r="AE523" s="58"/>
      <c r="AF523" s="421"/>
      <c r="AG523" s="421"/>
      <c r="AH523" s="38"/>
      <c r="AI523" s="9"/>
      <c r="AJ523" s="349">
        <f>SUMPRODUCT(LEN($M523:$AA526)-LEN(SUBSTITUTE($M523:$AA526,"A", "")))</f>
        <v>3</v>
      </c>
      <c r="AK523" s="352">
        <f>SUMPRODUCT(LEN($AD523:$AD526)-LEN(SUBSTITUTE($AD523:$AD526,"A", "")))</f>
        <v>0</v>
      </c>
      <c r="AL523" s="335">
        <f>SUMPRODUCT(LEN($AC523:$AC526)-LEN(SUBSTITUTE($AC523:$AC526,"A", "")))</f>
        <v>0</v>
      </c>
      <c r="AM523" s="349">
        <f>SUMPRODUCT(LEN($M523:$AA526)-LEN(SUBSTITUTE($M523:$AA526,"S", "")))</f>
        <v>10</v>
      </c>
      <c r="AN523" s="352">
        <f>SUMPRODUCT(LEN($AD523:$AD526)-LEN(SUBSTITUTE($AD523:$AD526,"S", "")))</f>
        <v>0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0</v>
      </c>
      <c r="AT523" s="352">
        <f>SUMPRODUCT(LEN($AD523:$AD526)-LEN(SUBSTITUTE($AD523:$AD526,"G", "")))</f>
        <v>0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0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0.45" customHeight="1" thickBot="1" x14ac:dyDescent="0.25">
      <c r="B524" s="30"/>
      <c r="C524" s="339"/>
      <c r="D524" s="37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354</v>
      </c>
      <c r="N524" s="33" t="s">
        <v>121</v>
      </c>
      <c r="O524" s="55" t="s">
        <v>130</v>
      </c>
      <c r="P524" s="33" t="s">
        <v>120</v>
      </c>
      <c r="Q524" s="55"/>
      <c r="R524" s="33" t="s">
        <v>119</v>
      </c>
      <c r="S524" s="55"/>
      <c r="T524" s="33" t="s">
        <v>118</v>
      </c>
      <c r="U524" s="55"/>
      <c r="V524" s="33" t="s">
        <v>117</v>
      </c>
      <c r="W524" s="55"/>
      <c r="X524" s="33" t="s">
        <v>116</v>
      </c>
      <c r="Y524" s="55"/>
      <c r="Z524" s="33" t="s">
        <v>115</v>
      </c>
      <c r="AA524" s="55"/>
      <c r="AB524" s="193"/>
      <c r="AC524" s="55"/>
      <c r="AD524" s="193"/>
      <c r="AE524" s="57"/>
      <c r="AF524" s="422"/>
      <c r="AG524" s="422"/>
      <c r="AH524" s="21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0.45" customHeight="1" x14ac:dyDescent="0.2">
      <c r="B525" s="30"/>
      <c r="C525" s="340"/>
      <c r="D525" s="29"/>
      <c r="E525" s="192"/>
      <c r="F525" s="192"/>
      <c r="G525" s="191"/>
      <c r="H525" s="360">
        <v>174</v>
      </c>
      <c r="I525" s="392"/>
      <c r="J525" s="392"/>
      <c r="K525" s="392"/>
      <c r="L525" s="25" t="s">
        <v>114</v>
      </c>
      <c r="M525" s="114" t="s">
        <v>349</v>
      </c>
      <c r="N525" s="25" t="s">
        <v>112</v>
      </c>
      <c r="O525" s="114" t="s">
        <v>130</v>
      </c>
      <c r="P525" s="25" t="s">
        <v>111</v>
      </c>
      <c r="Q525" s="114"/>
      <c r="R525" s="25" t="s">
        <v>110</v>
      </c>
      <c r="S525" s="114"/>
      <c r="T525" s="25" t="s">
        <v>109</v>
      </c>
      <c r="U525" s="114"/>
      <c r="V525" s="25" t="s">
        <v>108</v>
      </c>
      <c r="W525" s="114"/>
      <c r="X525" s="25" t="s">
        <v>107</v>
      </c>
      <c r="Y525" s="114"/>
      <c r="Z525" s="25" t="s">
        <v>106</v>
      </c>
      <c r="AA525" s="114"/>
      <c r="AB525" s="190"/>
      <c r="AC525" s="114"/>
      <c r="AD525" s="190"/>
      <c r="AE525" s="57"/>
      <c r="AF525" s="422"/>
      <c r="AG525" s="422"/>
      <c r="AH525" s="21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1" customHeight="1" thickBot="1" x14ac:dyDescent="0.25">
      <c r="B526" s="30"/>
      <c r="C526" s="355"/>
      <c r="D526" s="54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354</v>
      </c>
      <c r="N526" s="50" t="s">
        <v>104</v>
      </c>
      <c r="O526" s="51"/>
      <c r="P526" s="50" t="s">
        <v>103</v>
      </c>
      <c r="Q526" s="51"/>
      <c r="R526" s="50" t="s">
        <v>102</v>
      </c>
      <c r="S526" s="51"/>
      <c r="T526" s="50">
        <v>20</v>
      </c>
      <c r="U526" s="51"/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187"/>
      <c r="AC526" s="51"/>
      <c r="AD526" s="187"/>
      <c r="AE526" s="56"/>
      <c r="AF526" s="424"/>
      <c r="AG526" s="424"/>
      <c r="AH526" s="47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0.45" customHeight="1" x14ac:dyDescent="0.2">
      <c r="B527" s="30"/>
      <c r="C527" s="338">
        <v>2</v>
      </c>
      <c r="D527" s="46"/>
      <c r="E527" s="198"/>
      <c r="F527" s="198"/>
      <c r="G527" s="197"/>
      <c r="H527" s="358"/>
      <c r="I527" s="390">
        <v>31</v>
      </c>
      <c r="J527" s="390">
        <v>14</v>
      </c>
      <c r="K527" s="390">
        <v>7</v>
      </c>
      <c r="L527" s="42" t="s">
        <v>131</v>
      </c>
      <c r="M527" s="43" t="s">
        <v>354</v>
      </c>
      <c r="N527" s="42" t="s">
        <v>129</v>
      </c>
      <c r="O527" s="43" t="s">
        <v>354</v>
      </c>
      <c r="P527" s="42" t="s">
        <v>128</v>
      </c>
      <c r="Q527" s="43"/>
      <c r="R527" s="42" t="s">
        <v>127</v>
      </c>
      <c r="S527" s="43"/>
      <c r="T527" s="42" t="s">
        <v>126</v>
      </c>
      <c r="U527" s="43"/>
      <c r="V527" s="42" t="s">
        <v>125</v>
      </c>
      <c r="W527" s="43"/>
      <c r="X527" s="42" t="s">
        <v>124</v>
      </c>
      <c r="Y527" s="43"/>
      <c r="Z527" s="42" t="s">
        <v>123</v>
      </c>
      <c r="AA527" s="43"/>
      <c r="AB527" s="196"/>
      <c r="AC527" s="43"/>
      <c r="AD527" s="196" t="s">
        <v>354</v>
      </c>
      <c r="AE527" s="39"/>
      <c r="AF527" s="421"/>
      <c r="AG527" s="421"/>
      <c r="AH527" s="38"/>
      <c r="AI527" s="9"/>
      <c r="AJ527" s="349">
        <f>SUMPRODUCT(LEN($M527:$AA530)-LEN(SUBSTITUTE($M527:$AA530,"A", "")))</f>
        <v>1</v>
      </c>
      <c r="AK527" s="352">
        <f>SUMPRODUCT(LEN($AD527:$AD530)-LEN(SUBSTITUTE($AD527:$AD530,"A", "")))</f>
        <v>0</v>
      </c>
      <c r="AL527" s="335">
        <f>SUMPRODUCT(LEN($AC527:$AC530)-LEN(SUBSTITUTE($AC527:$AC530,"A", "")))</f>
        <v>0</v>
      </c>
      <c r="AM527" s="349">
        <f>SUMPRODUCT(LEN($M527:$AA530)-LEN(SUBSTITUTE($M527:$AA530,"S", "")))</f>
        <v>11</v>
      </c>
      <c r="AN527" s="352">
        <f>SUMPRODUCT(LEN($AD527:$AD530)-LEN(SUBSTITUTE($AD527:$AD530,"S", "")))</f>
        <v>2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0</v>
      </c>
      <c r="AT527" s="352">
        <f>SUMPRODUCT(LEN($AD527:$AD530)-LEN(SUBSTITUTE($AD527:$AD530,"G", "")))</f>
        <v>0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0.45" customHeight="1" thickBot="1" x14ac:dyDescent="0.25">
      <c r="B528" s="30"/>
      <c r="C528" s="339"/>
      <c r="D528" s="37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 t="s">
        <v>354</v>
      </c>
      <c r="N528" s="33" t="s">
        <v>121</v>
      </c>
      <c r="O528" s="55" t="s">
        <v>132</v>
      </c>
      <c r="P528" s="33" t="s">
        <v>120</v>
      </c>
      <c r="Q528" s="55"/>
      <c r="R528" s="33" t="s">
        <v>119</v>
      </c>
      <c r="S528" s="55"/>
      <c r="T528" s="33" t="s">
        <v>118</v>
      </c>
      <c r="U528" s="55"/>
      <c r="V528" s="33" t="s">
        <v>117</v>
      </c>
      <c r="W528" s="55"/>
      <c r="X528" s="33" t="s">
        <v>116</v>
      </c>
      <c r="Y528" s="55"/>
      <c r="Z528" s="33" t="s">
        <v>115</v>
      </c>
      <c r="AA528" s="55"/>
      <c r="AB528" s="193"/>
      <c r="AC528" s="55"/>
      <c r="AD528" s="193"/>
      <c r="AE528" s="22"/>
      <c r="AF528" s="422"/>
      <c r="AG528" s="422"/>
      <c r="AH528" s="21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0.45" customHeight="1" x14ac:dyDescent="0.2">
      <c r="B529" s="30"/>
      <c r="C529" s="340"/>
      <c r="D529" s="29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 t="s">
        <v>354</v>
      </c>
      <c r="N529" s="25" t="s">
        <v>112</v>
      </c>
      <c r="O529" s="114" t="s">
        <v>130</v>
      </c>
      <c r="P529" s="25" t="s">
        <v>111</v>
      </c>
      <c r="Q529" s="114"/>
      <c r="R529" s="25" t="s">
        <v>110</v>
      </c>
      <c r="S529" s="114"/>
      <c r="T529" s="25" t="s">
        <v>109</v>
      </c>
      <c r="U529" s="114"/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190"/>
      <c r="AC529" s="114"/>
      <c r="AD529" s="190"/>
      <c r="AE529" s="22"/>
      <c r="AF529" s="422"/>
      <c r="AG529" s="422"/>
      <c r="AH529" s="21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1" customHeight="1" thickBot="1" x14ac:dyDescent="0.25">
      <c r="B530" s="30"/>
      <c r="C530" s="355"/>
      <c r="D530" s="54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 t="s">
        <v>354</v>
      </c>
      <c r="N530" s="50" t="s">
        <v>104</v>
      </c>
      <c r="O530" s="51"/>
      <c r="P530" s="50" t="s">
        <v>103</v>
      </c>
      <c r="Q530" s="51"/>
      <c r="R530" s="50" t="s">
        <v>102</v>
      </c>
      <c r="S530" s="51"/>
      <c r="T530" s="50">
        <v>20</v>
      </c>
      <c r="U530" s="51"/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187"/>
      <c r="AC530" s="51"/>
      <c r="AD530" s="187"/>
      <c r="AE530" s="48"/>
      <c r="AF530" s="424"/>
      <c r="AG530" s="424"/>
      <c r="AH530" s="47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0.45" customHeight="1" x14ac:dyDescent="0.2">
      <c r="B531" s="30"/>
      <c r="C531" s="338">
        <v>3</v>
      </c>
      <c r="D531" s="46"/>
      <c r="E531" s="198"/>
      <c r="F531" s="198"/>
      <c r="G531" s="197"/>
      <c r="H531" s="358"/>
      <c r="I531" s="390">
        <v>38</v>
      </c>
      <c r="J531" s="390">
        <v>13</v>
      </c>
      <c r="K531" s="390">
        <v>7</v>
      </c>
      <c r="L531" s="42" t="s">
        <v>131</v>
      </c>
      <c r="M531" s="43" t="s">
        <v>179</v>
      </c>
      <c r="N531" s="42" t="s">
        <v>129</v>
      </c>
      <c r="O531" s="43" t="s">
        <v>132</v>
      </c>
      <c r="P531" s="42" t="s">
        <v>128</v>
      </c>
      <c r="Q531" s="43"/>
      <c r="R531" s="42" t="s">
        <v>127</v>
      </c>
      <c r="S531" s="43"/>
      <c r="T531" s="42" t="s">
        <v>126</v>
      </c>
      <c r="U531" s="43"/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196"/>
      <c r="AC531" s="43"/>
      <c r="AD531" s="196"/>
      <c r="AE531" s="39"/>
      <c r="AF531" s="421"/>
      <c r="AG531" s="421"/>
      <c r="AH531" s="38"/>
      <c r="AI531" s="9"/>
      <c r="AJ531" s="349">
        <f>SUMPRODUCT(LEN($M531:$AA534)-LEN(SUBSTITUTE($M531:$AA534,"A", "")))</f>
        <v>7</v>
      </c>
      <c r="AK531" s="352">
        <f>SUMPRODUCT(LEN($AD531:$AD534)-LEN(SUBSTITUTE($AD531:$AD534,"A", "")))</f>
        <v>0</v>
      </c>
      <c r="AL531" s="335">
        <f>SUMPRODUCT(LEN($AC531:$AC534)-LEN(SUBSTITUTE($AC531:$AC534,"A", "")))</f>
        <v>0</v>
      </c>
      <c r="AM531" s="349">
        <f>SUMPRODUCT(LEN($M531:$AA534)-LEN(SUBSTITUTE($M531:$AA534,"S", "")))</f>
        <v>3</v>
      </c>
      <c r="AN531" s="352">
        <f>SUMPRODUCT(LEN($AD531:$AD534)-LEN(SUBSTITUTE($AD531:$AD534,"S", "")))</f>
        <v>0</v>
      </c>
      <c r="AO531" s="335">
        <f>SUMPRODUCT(LEN($AC531:$AC534)-LEN(SUBSTITUTE($AC531:$AC534,"S", "")))</f>
        <v>0</v>
      </c>
      <c r="AP531" s="349">
        <f>SUMPRODUCT(LEN($M531:$AA534)-LEN(SUBSTITUTE($M531:$AA534,"F", "")))</f>
        <v>0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0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0.45" customHeight="1" thickBot="1" x14ac:dyDescent="0.25">
      <c r="B532" s="30"/>
      <c r="C532" s="339"/>
      <c r="D532" s="37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 t="s">
        <v>179</v>
      </c>
      <c r="N532" s="33" t="s">
        <v>121</v>
      </c>
      <c r="O532" s="55" t="s">
        <v>130</v>
      </c>
      <c r="P532" s="33" t="s">
        <v>120</v>
      </c>
      <c r="Q532" s="55"/>
      <c r="R532" s="33" t="s">
        <v>119</v>
      </c>
      <c r="S532" s="55"/>
      <c r="T532" s="33" t="s">
        <v>118</v>
      </c>
      <c r="U532" s="55"/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193"/>
      <c r="AC532" s="55"/>
      <c r="AD532" s="193"/>
      <c r="AE532" s="22"/>
      <c r="AF532" s="422"/>
      <c r="AG532" s="422"/>
      <c r="AH532" s="21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0.45" customHeight="1" x14ac:dyDescent="0.2">
      <c r="B533" s="30"/>
      <c r="C533" s="340"/>
      <c r="D533" s="29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 t="s">
        <v>351</v>
      </c>
      <c r="N533" s="25" t="s">
        <v>112</v>
      </c>
      <c r="O533" s="114" t="s">
        <v>130</v>
      </c>
      <c r="P533" s="25" t="s">
        <v>111</v>
      </c>
      <c r="Q533" s="114"/>
      <c r="R533" s="25" t="s">
        <v>110</v>
      </c>
      <c r="S533" s="114"/>
      <c r="T533" s="25" t="s">
        <v>109</v>
      </c>
      <c r="U533" s="114"/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190"/>
      <c r="AC533" s="114"/>
      <c r="AD533" s="190"/>
      <c r="AE533" s="22"/>
      <c r="AF533" s="422"/>
      <c r="AG533" s="422"/>
      <c r="AH533" s="21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1" customHeight="1" thickBot="1" x14ac:dyDescent="0.25">
      <c r="B534" s="20"/>
      <c r="C534" s="341"/>
      <c r="D534" s="19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 t="s">
        <v>132</v>
      </c>
      <c r="N534" s="15" t="s">
        <v>104</v>
      </c>
      <c r="O534" s="16"/>
      <c r="P534" s="15" t="s">
        <v>103</v>
      </c>
      <c r="Q534" s="16"/>
      <c r="R534" s="15" t="s">
        <v>102</v>
      </c>
      <c r="S534" s="16"/>
      <c r="T534" s="15">
        <v>20</v>
      </c>
      <c r="U534" s="16"/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187"/>
      <c r="AC534" s="16"/>
      <c r="AD534" s="186"/>
      <c r="AE534" s="11"/>
      <c r="AF534" s="423"/>
      <c r="AG534" s="423"/>
      <c r="AH534" s="10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107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174</v>
      </c>
      <c r="E536" s="425">
        <v>2882.7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03"/>
      <c r="AI536" s="86" t="s">
        <v>137</v>
      </c>
      <c r="AJ536" s="85">
        <f t="shared" ref="AJ536:BB536" si="70">SUM(AJ538:AJ549)</f>
        <v>29</v>
      </c>
      <c r="AK536" s="84">
        <f t="shared" si="70"/>
        <v>0</v>
      </c>
      <c r="AL536" s="83">
        <f t="shared" si="70"/>
        <v>0</v>
      </c>
      <c r="AM536" s="85">
        <f t="shared" si="70"/>
        <v>13</v>
      </c>
      <c r="AN536" s="84">
        <f t="shared" si="70"/>
        <v>1</v>
      </c>
      <c r="AO536" s="83">
        <f t="shared" si="70"/>
        <v>0</v>
      </c>
      <c r="AP536" s="85">
        <f t="shared" si="70"/>
        <v>0</v>
      </c>
      <c r="AQ536" s="84">
        <f t="shared" si="70"/>
        <v>0</v>
      </c>
      <c r="AR536" s="83">
        <f t="shared" si="70"/>
        <v>0</v>
      </c>
      <c r="AS536" s="85">
        <f t="shared" si="70"/>
        <v>0</v>
      </c>
      <c r="AT536" s="84">
        <f t="shared" si="70"/>
        <v>0</v>
      </c>
      <c r="AU536" s="83">
        <f t="shared" si="70"/>
        <v>0</v>
      </c>
      <c r="AV536" s="85">
        <f t="shared" si="70"/>
        <v>0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0</v>
      </c>
      <c r="BA536" s="81">
        <f t="shared" si="70"/>
        <v>0</v>
      </c>
      <c r="BB536" s="80">
        <f t="shared" si="70"/>
        <v>0</v>
      </c>
      <c r="BC536" s="79" t="s">
        <v>136</v>
      </c>
      <c r="BF536" s="5">
        <f>SUM(AJ536:AL536)/$BG$5</f>
        <v>9.6666666666666661</v>
      </c>
      <c r="BG536" s="5">
        <f>SUM(AM536:AO536,AY536)/$BG$5</f>
        <v>4.666666666666667</v>
      </c>
      <c r="BH536" s="5">
        <f>SUM(AP536:AR536,AZ536)/$BG$5</f>
        <v>0</v>
      </c>
      <c r="BI536" s="5">
        <f>SUM(AS536:AU536,BA536)/$BG$5</f>
        <v>0</v>
      </c>
      <c r="BJ536" s="5">
        <f>SUM(AV536:AX536,BB536)/$BG$5</f>
        <v>0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03"/>
      <c r="AI537" s="202" t="s">
        <v>135</v>
      </c>
      <c r="AJ537" s="201">
        <f t="shared" ref="AJ537:BB537" si="71">AJ536/3</f>
        <v>9.6666666666666661</v>
      </c>
      <c r="AK537" s="64">
        <f t="shared" si="71"/>
        <v>0</v>
      </c>
      <c r="AL537" s="63">
        <f t="shared" si="71"/>
        <v>0</v>
      </c>
      <c r="AM537" s="65">
        <f t="shared" si="71"/>
        <v>4.333333333333333</v>
      </c>
      <c r="AN537" s="64">
        <f t="shared" si="71"/>
        <v>0.33333333333333331</v>
      </c>
      <c r="AO537" s="63">
        <f t="shared" si="71"/>
        <v>0</v>
      </c>
      <c r="AP537" s="65">
        <f t="shared" si="71"/>
        <v>0</v>
      </c>
      <c r="AQ537" s="64">
        <f t="shared" si="71"/>
        <v>0</v>
      </c>
      <c r="AR537" s="63">
        <f t="shared" si="71"/>
        <v>0</v>
      </c>
      <c r="AS537" s="65">
        <f t="shared" si="71"/>
        <v>0</v>
      </c>
      <c r="AT537" s="64">
        <f t="shared" si="71"/>
        <v>0</v>
      </c>
      <c r="AU537" s="63">
        <f t="shared" si="71"/>
        <v>0</v>
      </c>
      <c r="AV537" s="65">
        <f t="shared" si="71"/>
        <v>0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</v>
      </c>
      <c r="BA537" s="61">
        <f t="shared" si="71"/>
        <v>0</v>
      </c>
      <c r="BB537" s="60">
        <f t="shared" si="71"/>
        <v>0</v>
      </c>
      <c r="BC537" s="59" t="s">
        <v>134</v>
      </c>
    </row>
    <row r="538" spans="2:62" ht="20.45" customHeight="1" x14ac:dyDescent="0.2">
      <c r="B538" s="30"/>
      <c r="C538" s="338">
        <v>1</v>
      </c>
      <c r="D538" s="46"/>
      <c r="E538" s="198"/>
      <c r="F538" s="198"/>
      <c r="G538" s="197"/>
      <c r="H538" s="358" t="s">
        <v>183</v>
      </c>
      <c r="I538" s="390">
        <v>42</v>
      </c>
      <c r="J538" s="390">
        <v>14</v>
      </c>
      <c r="K538" s="390">
        <v>7</v>
      </c>
      <c r="L538" s="42" t="s">
        <v>131</v>
      </c>
      <c r="M538" s="43" t="s">
        <v>347</v>
      </c>
      <c r="N538" s="42" t="s">
        <v>129</v>
      </c>
      <c r="O538" s="43" t="s">
        <v>179</v>
      </c>
      <c r="P538" s="42" t="s">
        <v>128</v>
      </c>
      <c r="Q538" s="43"/>
      <c r="R538" s="42" t="s">
        <v>127</v>
      </c>
      <c r="S538" s="43"/>
      <c r="T538" s="42" t="s">
        <v>126</v>
      </c>
      <c r="U538" s="43"/>
      <c r="V538" s="42" t="s">
        <v>125</v>
      </c>
      <c r="W538" s="43"/>
      <c r="X538" s="42" t="s">
        <v>124</v>
      </c>
      <c r="Y538" s="43"/>
      <c r="Z538" s="42" t="s">
        <v>123</v>
      </c>
      <c r="AA538" s="43"/>
      <c r="AB538" s="196"/>
      <c r="AC538" s="43"/>
      <c r="AD538" s="196"/>
      <c r="AE538" s="58"/>
      <c r="AF538" s="421"/>
      <c r="AG538" s="421"/>
      <c r="AH538" s="38"/>
      <c r="AI538" s="9"/>
      <c r="AJ538" s="349">
        <f>SUMPRODUCT(LEN($M538:$AA541)-LEN(SUBSTITUTE($M538:$AA541,"A", "")))</f>
        <v>8</v>
      </c>
      <c r="AK538" s="352">
        <f>SUMPRODUCT(LEN($AD538:$AD541)-LEN(SUBSTITUTE($AD538:$AD541,"A", "")))</f>
        <v>0</v>
      </c>
      <c r="AL538" s="335">
        <f>SUMPRODUCT(LEN($AC538:$AC541)-LEN(SUBSTITUTE($AC538:$AC541,"A", "")))</f>
        <v>0</v>
      </c>
      <c r="AM538" s="349">
        <f>SUMPRODUCT(LEN($M538:$AA541)-LEN(SUBSTITUTE($M538:$AA541,"S", "")))</f>
        <v>3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0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0</v>
      </c>
      <c r="BB538" s="413">
        <f>SUMPRODUCT(LEN($AE538:$AE541)-LEN(SUBSTITUTE($AE538:$AE541,"M", "")))</f>
        <v>0</v>
      </c>
    </row>
    <row r="539" spans="2:62" ht="20.45" customHeight="1" thickBot="1" x14ac:dyDescent="0.25">
      <c r="B539" s="30"/>
      <c r="C539" s="339"/>
      <c r="D539" s="37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179</v>
      </c>
      <c r="N539" s="33" t="s">
        <v>121</v>
      </c>
      <c r="O539" s="55" t="s">
        <v>130</v>
      </c>
      <c r="P539" s="33" t="s">
        <v>120</v>
      </c>
      <c r="Q539" s="55"/>
      <c r="R539" s="33" t="s">
        <v>119</v>
      </c>
      <c r="S539" s="55"/>
      <c r="T539" s="33" t="s">
        <v>118</v>
      </c>
      <c r="U539" s="55"/>
      <c r="V539" s="33" t="s">
        <v>117</v>
      </c>
      <c r="W539" s="55"/>
      <c r="X539" s="33" t="s">
        <v>116</v>
      </c>
      <c r="Y539" s="55"/>
      <c r="Z539" s="33" t="s">
        <v>115</v>
      </c>
      <c r="AA539" s="55"/>
      <c r="AB539" s="193"/>
      <c r="AC539" s="55"/>
      <c r="AD539" s="193"/>
      <c r="AE539" s="57"/>
      <c r="AF539" s="422"/>
      <c r="AG539" s="422"/>
      <c r="AH539" s="21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0.45" customHeight="1" x14ac:dyDescent="0.2">
      <c r="B540" s="30"/>
      <c r="C540" s="340"/>
      <c r="D540" s="29"/>
      <c r="E540" s="192"/>
      <c r="F540" s="192"/>
      <c r="G540" s="191"/>
      <c r="H540" s="360">
        <v>174</v>
      </c>
      <c r="I540" s="392"/>
      <c r="J540" s="392"/>
      <c r="K540" s="392"/>
      <c r="L540" s="25" t="s">
        <v>114</v>
      </c>
      <c r="M540" s="114" t="s">
        <v>179</v>
      </c>
      <c r="N540" s="25" t="s">
        <v>112</v>
      </c>
      <c r="O540" s="114"/>
      <c r="P540" s="25" t="s">
        <v>111</v>
      </c>
      <c r="Q540" s="114"/>
      <c r="R540" s="25" t="s">
        <v>110</v>
      </c>
      <c r="S540" s="114"/>
      <c r="T540" s="25" t="s">
        <v>109</v>
      </c>
      <c r="U540" s="114"/>
      <c r="V540" s="25" t="s">
        <v>108</v>
      </c>
      <c r="W540" s="114"/>
      <c r="X540" s="25" t="s">
        <v>107</v>
      </c>
      <c r="Y540" s="114"/>
      <c r="Z540" s="25" t="s">
        <v>106</v>
      </c>
      <c r="AA540" s="114"/>
      <c r="AB540" s="190"/>
      <c r="AC540" s="114"/>
      <c r="AD540" s="190"/>
      <c r="AE540" s="57"/>
      <c r="AF540" s="422"/>
      <c r="AG540" s="422"/>
      <c r="AH540" s="21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1" customHeight="1" thickBot="1" x14ac:dyDescent="0.25">
      <c r="B541" s="30"/>
      <c r="C541" s="355"/>
      <c r="D541" s="54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351</v>
      </c>
      <c r="N541" s="50" t="s">
        <v>104</v>
      </c>
      <c r="O541" s="51"/>
      <c r="P541" s="50" t="s">
        <v>103</v>
      </c>
      <c r="Q541" s="51"/>
      <c r="R541" s="50" t="s">
        <v>102</v>
      </c>
      <c r="S541" s="51"/>
      <c r="T541" s="50">
        <v>20</v>
      </c>
      <c r="U541" s="51"/>
      <c r="V541" s="50" t="s">
        <v>101</v>
      </c>
      <c r="W541" s="51"/>
      <c r="X541" s="50" t="s">
        <v>100</v>
      </c>
      <c r="Y541" s="51"/>
      <c r="Z541" s="50" t="s">
        <v>99</v>
      </c>
      <c r="AA541" s="51"/>
      <c r="AB541" s="187"/>
      <c r="AC541" s="51"/>
      <c r="AD541" s="187"/>
      <c r="AE541" s="56"/>
      <c r="AF541" s="424"/>
      <c r="AG541" s="424"/>
      <c r="AH541" s="47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0.45" customHeight="1" x14ac:dyDescent="0.2">
      <c r="B542" s="30"/>
      <c r="C542" s="338">
        <v>2</v>
      </c>
      <c r="D542" s="46"/>
      <c r="E542" s="198"/>
      <c r="F542" s="198"/>
      <c r="G542" s="197"/>
      <c r="H542" s="358"/>
      <c r="I542" s="390">
        <v>37</v>
      </c>
      <c r="J542" s="390">
        <v>14</v>
      </c>
      <c r="K542" s="390">
        <v>6</v>
      </c>
      <c r="L542" s="42" t="s">
        <v>131</v>
      </c>
      <c r="M542" s="43" t="s">
        <v>132</v>
      </c>
      <c r="N542" s="42" t="s">
        <v>129</v>
      </c>
      <c r="O542" s="43" t="s">
        <v>179</v>
      </c>
      <c r="P542" s="42" t="s">
        <v>128</v>
      </c>
      <c r="Q542" s="43"/>
      <c r="R542" s="42" t="s">
        <v>127</v>
      </c>
      <c r="S542" s="43"/>
      <c r="T542" s="42" t="s">
        <v>126</v>
      </c>
      <c r="U542" s="43"/>
      <c r="V542" s="42" t="s">
        <v>125</v>
      </c>
      <c r="W542" s="43"/>
      <c r="X542" s="42" t="s">
        <v>124</v>
      </c>
      <c r="Y542" s="43"/>
      <c r="Z542" s="42" t="s">
        <v>123</v>
      </c>
      <c r="AA542" s="43"/>
      <c r="AB542" s="196"/>
      <c r="AC542" s="43"/>
      <c r="AD542" s="196"/>
      <c r="AE542" s="39"/>
      <c r="AF542" s="421"/>
      <c r="AG542" s="421"/>
      <c r="AH542" s="38"/>
      <c r="AI542" s="9"/>
      <c r="AJ542" s="349">
        <f>SUMPRODUCT(LEN($M542:$AA545)-LEN(SUBSTITUTE($M542:$AA545,"A", "")))</f>
        <v>10</v>
      </c>
      <c r="AK542" s="352">
        <f>SUMPRODUCT(LEN($AD542:$AD545)-LEN(SUBSTITUTE($AD542:$AD545,"A", "")))</f>
        <v>0</v>
      </c>
      <c r="AL542" s="335">
        <f>SUMPRODUCT(LEN($AC542:$AC545)-LEN(SUBSTITUTE($AC542:$AC545,"A", "")))</f>
        <v>0</v>
      </c>
      <c r="AM542" s="349">
        <f>SUMPRODUCT(LEN($M542:$AA545)-LEN(SUBSTITUTE($M542:$AA545,"S", "")))</f>
        <v>3</v>
      </c>
      <c r="AN542" s="352">
        <f>SUMPRODUCT(LEN($AD542:$AD545)-LEN(SUBSTITUTE($AD542:$AD545,"S", "")))</f>
        <v>0</v>
      </c>
      <c r="AO542" s="335">
        <f>SUMPRODUCT(LEN($AC542:$AC545)-LEN(SUBSTITUTE($AC542:$AC545,"S", "")))</f>
        <v>0</v>
      </c>
      <c r="AP542" s="349">
        <f>SUMPRODUCT(LEN($M542:$AA545)-LEN(SUBSTITUTE($M542:$AA545,"F", "")))</f>
        <v>0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0</v>
      </c>
      <c r="AT542" s="352">
        <f>SUMPRODUCT(LEN($AD542:$AD545)-LEN(SUBSTITUTE($AD542:$AD545,"G", "")))</f>
        <v>0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0.45" customHeight="1" thickBot="1" x14ac:dyDescent="0.25">
      <c r="B543" s="30"/>
      <c r="C543" s="339"/>
      <c r="D543" s="37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 t="s">
        <v>179</v>
      </c>
      <c r="N543" s="33" t="s">
        <v>121</v>
      </c>
      <c r="O543" s="55" t="s">
        <v>351</v>
      </c>
      <c r="P543" s="33" t="s">
        <v>120</v>
      </c>
      <c r="Q543" s="55"/>
      <c r="R543" s="33" t="s">
        <v>119</v>
      </c>
      <c r="S543" s="55"/>
      <c r="T543" s="33" t="s">
        <v>118</v>
      </c>
      <c r="U543" s="55"/>
      <c r="V543" s="33" t="s">
        <v>117</v>
      </c>
      <c r="W543" s="55"/>
      <c r="X543" s="33" t="s">
        <v>116</v>
      </c>
      <c r="Y543" s="55"/>
      <c r="Z543" s="33" t="s">
        <v>115</v>
      </c>
      <c r="AA543" s="55"/>
      <c r="AB543" s="193"/>
      <c r="AC543" s="55"/>
      <c r="AD543" s="193"/>
      <c r="AE543" s="22"/>
      <c r="AF543" s="422"/>
      <c r="AG543" s="422"/>
      <c r="AH543" s="21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0.45" customHeight="1" x14ac:dyDescent="0.2">
      <c r="B544" s="30"/>
      <c r="C544" s="340"/>
      <c r="D544" s="29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 t="s">
        <v>179</v>
      </c>
      <c r="N544" s="25" t="s">
        <v>112</v>
      </c>
      <c r="O544" s="114" t="s">
        <v>130</v>
      </c>
      <c r="P544" s="25" t="s">
        <v>111</v>
      </c>
      <c r="Q544" s="114"/>
      <c r="R544" s="25" t="s">
        <v>110</v>
      </c>
      <c r="S544" s="114"/>
      <c r="T544" s="25" t="s">
        <v>109</v>
      </c>
      <c r="U544" s="114"/>
      <c r="V544" s="25" t="s">
        <v>108</v>
      </c>
      <c r="W544" s="114"/>
      <c r="X544" s="25" t="s">
        <v>107</v>
      </c>
      <c r="Y544" s="114"/>
      <c r="Z544" s="25" t="s">
        <v>106</v>
      </c>
      <c r="AA544" s="114"/>
      <c r="AB544" s="190"/>
      <c r="AC544" s="114"/>
      <c r="AD544" s="190"/>
      <c r="AE544" s="22"/>
      <c r="AF544" s="422"/>
      <c r="AG544" s="422"/>
      <c r="AH544" s="21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1" customHeight="1" thickBot="1" x14ac:dyDescent="0.25">
      <c r="B545" s="30"/>
      <c r="C545" s="355"/>
      <c r="D545" s="54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 t="s">
        <v>179</v>
      </c>
      <c r="N545" s="50" t="s">
        <v>104</v>
      </c>
      <c r="O545" s="51" t="s">
        <v>130</v>
      </c>
      <c r="P545" s="50" t="s">
        <v>103</v>
      </c>
      <c r="Q545" s="51"/>
      <c r="R545" s="50" t="s">
        <v>102</v>
      </c>
      <c r="S545" s="51"/>
      <c r="T545" s="50">
        <v>20</v>
      </c>
      <c r="U545" s="51"/>
      <c r="V545" s="50" t="s">
        <v>101</v>
      </c>
      <c r="W545" s="51"/>
      <c r="X545" s="50" t="s">
        <v>100</v>
      </c>
      <c r="Y545" s="51"/>
      <c r="Z545" s="50" t="s">
        <v>99</v>
      </c>
      <c r="AA545" s="51"/>
      <c r="AB545" s="187"/>
      <c r="AC545" s="51"/>
      <c r="AD545" s="187"/>
      <c r="AE545" s="48"/>
      <c r="AF545" s="424"/>
      <c r="AG545" s="424"/>
      <c r="AH545" s="47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0.45" customHeight="1" x14ac:dyDescent="0.2">
      <c r="B546" s="30"/>
      <c r="C546" s="338">
        <v>3</v>
      </c>
      <c r="D546" s="46"/>
      <c r="E546" s="198"/>
      <c r="F546" s="198"/>
      <c r="G546" s="197"/>
      <c r="H546" s="358"/>
      <c r="I546" s="390">
        <v>36</v>
      </c>
      <c r="J546" s="390">
        <v>15</v>
      </c>
      <c r="K546" s="390">
        <v>6</v>
      </c>
      <c r="L546" s="42" t="s">
        <v>131</v>
      </c>
      <c r="M546" s="43" t="s">
        <v>359</v>
      </c>
      <c r="N546" s="42" t="s">
        <v>129</v>
      </c>
      <c r="O546" s="43" t="s">
        <v>351</v>
      </c>
      <c r="P546" s="42" t="s">
        <v>128</v>
      </c>
      <c r="Q546" s="43" t="s">
        <v>130</v>
      </c>
      <c r="R546" s="42" t="s">
        <v>127</v>
      </c>
      <c r="S546" s="43"/>
      <c r="T546" s="42" t="s">
        <v>126</v>
      </c>
      <c r="U546" s="43"/>
      <c r="V546" s="42" t="s">
        <v>125</v>
      </c>
      <c r="W546" s="43"/>
      <c r="X546" s="42" t="s">
        <v>124</v>
      </c>
      <c r="Y546" s="43"/>
      <c r="Z546" s="42" t="s">
        <v>123</v>
      </c>
      <c r="AA546" s="43"/>
      <c r="AB546" s="196"/>
      <c r="AC546" s="43"/>
      <c r="AD546" s="196" t="s">
        <v>130</v>
      </c>
      <c r="AE546" s="39"/>
      <c r="AF546" s="421"/>
      <c r="AG546" s="421"/>
      <c r="AH546" s="38"/>
      <c r="AI546" s="9"/>
      <c r="AJ546" s="349">
        <f>SUMPRODUCT(LEN($M546:$AA549)-LEN(SUBSTITUTE($M546:$AA549,"A", "")))</f>
        <v>11</v>
      </c>
      <c r="AK546" s="352">
        <f>SUMPRODUCT(LEN($AD546:$AD549)-LEN(SUBSTITUTE($AD546:$AD549,"A", "")))</f>
        <v>0</v>
      </c>
      <c r="AL546" s="335">
        <f>SUMPRODUCT(LEN($AC546:$AC549)-LEN(SUBSTITUTE($AC546:$AC549,"A", "")))</f>
        <v>0</v>
      </c>
      <c r="AM546" s="349">
        <f>SUMPRODUCT(LEN($M546:$AA549)-LEN(SUBSTITUTE($M546:$AA549,"S", "")))</f>
        <v>7</v>
      </c>
      <c r="AN546" s="352">
        <f>SUMPRODUCT(LEN($AD546:$AD549)-LEN(SUBSTITUTE($AD546:$AD549,"S", "")))</f>
        <v>1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0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0.45" customHeight="1" thickBot="1" x14ac:dyDescent="0.25">
      <c r="B547" s="30"/>
      <c r="C547" s="339"/>
      <c r="D547" s="37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 t="s">
        <v>352</v>
      </c>
      <c r="N547" s="33" t="s">
        <v>121</v>
      </c>
      <c r="O547" s="55" t="s">
        <v>351</v>
      </c>
      <c r="P547" s="33" t="s">
        <v>120</v>
      </c>
      <c r="Q547" s="55"/>
      <c r="R547" s="33" t="s">
        <v>119</v>
      </c>
      <c r="S547" s="55"/>
      <c r="T547" s="33" t="s">
        <v>118</v>
      </c>
      <c r="U547" s="55"/>
      <c r="V547" s="33" t="s">
        <v>117</v>
      </c>
      <c r="W547" s="55"/>
      <c r="X547" s="33" t="s">
        <v>116</v>
      </c>
      <c r="Y547" s="55"/>
      <c r="Z547" s="33" t="s">
        <v>115</v>
      </c>
      <c r="AA547" s="55"/>
      <c r="AB547" s="193"/>
      <c r="AC547" s="55"/>
      <c r="AD547" s="193"/>
      <c r="AE547" s="22"/>
      <c r="AF547" s="422"/>
      <c r="AG547" s="422"/>
      <c r="AH547" s="21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0.45" customHeight="1" x14ac:dyDescent="0.2">
      <c r="B548" s="30"/>
      <c r="C548" s="340"/>
      <c r="D548" s="29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 t="s">
        <v>351</v>
      </c>
      <c r="N548" s="25" t="s">
        <v>112</v>
      </c>
      <c r="O548" s="114" t="s">
        <v>179</v>
      </c>
      <c r="P548" s="25" t="s">
        <v>111</v>
      </c>
      <c r="Q548" s="114"/>
      <c r="R548" s="25" t="s">
        <v>110</v>
      </c>
      <c r="S548" s="114"/>
      <c r="T548" s="25" t="s">
        <v>109</v>
      </c>
      <c r="U548" s="114"/>
      <c r="V548" s="25" t="s">
        <v>108</v>
      </c>
      <c r="W548" s="114"/>
      <c r="X548" s="25" t="s">
        <v>107</v>
      </c>
      <c r="Y548" s="114"/>
      <c r="Z548" s="25" t="s">
        <v>106</v>
      </c>
      <c r="AA548" s="114"/>
      <c r="AB548" s="190"/>
      <c r="AC548" s="114"/>
      <c r="AD548" s="190"/>
      <c r="AE548" s="22"/>
      <c r="AF548" s="422"/>
      <c r="AG548" s="422"/>
      <c r="AH548" s="21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1" customHeight="1" thickBot="1" x14ac:dyDescent="0.25">
      <c r="B549" s="20"/>
      <c r="C549" s="341"/>
      <c r="D549" s="19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 t="s">
        <v>179</v>
      </c>
      <c r="N549" s="15" t="s">
        <v>104</v>
      </c>
      <c r="O549" s="16" t="s">
        <v>130</v>
      </c>
      <c r="P549" s="15" t="s">
        <v>103</v>
      </c>
      <c r="Q549" s="16"/>
      <c r="R549" s="15" t="s">
        <v>102</v>
      </c>
      <c r="S549" s="16"/>
      <c r="T549" s="15">
        <v>20</v>
      </c>
      <c r="U549" s="16"/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187"/>
      <c r="AC549" s="16"/>
      <c r="AD549" s="186"/>
      <c r="AE549" s="11"/>
      <c r="AF549" s="423"/>
      <c r="AG549" s="423"/>
      <c r="AH549" s="10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107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175</v>
      </c>
      <c r="E551" s="425">
        <v>4094.61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03"/>
      <c r="AI551" s="86" t="s">
        <v>137</v>
      </c>
      <c r="AJ551" s="85">
        <f t="shared" ref="AJ551:BB551" si="72">SUM(AJ553:AJ564)</f>
        <v>26</v>
      </c>
      <c r="AK551" s="84">
        <f t="shared" si="72"/>
        <v>2</v>
      </c>
      <c r="AL551" s="83">
        <f t="shared" si="72"/>
        <v>0</v>
      </c>
      <c r="AM551" s="85">
        <f t="shared" si="72"/>
        <v>21</v>
      </c>
      <c r="AN551" s="84">
        <f t="shared" si="72"/>
        <v>5</v>
      </c>
      <c r="AO551" s="83">
        <f t="shared" si="72"/>
        <v>0</v>
      </c>
      <c r="AP551" s="85">
        <f t="shared" si="72"/>
        <v>0</v>
      </c>
      <c r="AQ551" s="84">
        <f t="shared" si="72"/>
        <v>0</v>
      </c>
      <c r="AR551" s="83">
        <f t="shared" si="72"/>
        <v>0</v>
      </c>
      <c r="AS551" s="85">
        <f t="shared" si="72"/>
        <v>0</v>
      </c>
      <c r="AT551" s="84">
        <f t="shared" si="72"/>
        <v>0</v>
      </c>
      <c r="AU551" s="83">
        <f t="shared" si="72"/>
        <v>0</v>
      </c>
      <c r="AV551" s="85">
        <f t="shared" si="72"/>
        <v>0</v>
      </c>
      <c r="AW551" s="84">
        <f t="shared" si="72"/>
        <v>0</v>
      </c>
      <c r="AX551" s="83">
        <f t="shared" si="72"/>
        <v>0</v>
      </c>
      <c r="AY551" s="82">
        <f t="shared" si="72"/>
        <v>0</v>
      </c>
      <c r="AZ551" s="81">
        <f t="shared" si="72"/>
        <v>0</v>
      </c>
      <c r="BA551" s="81">
        <f t="shared" si="72"/>
        <v>0</v>
      </c>
      <c r="BB551" s="80">
        <f t="shared" si="72"/>
        <v>0</v>
      </c>
      <c r="BC551" s="79" t="s">
        <v>136</v>
      </c>
      <c r="BF551" s="5">
        <f>SUM(AJ551:AL551)/$BG$5</f>
        <v>9.3333333333333339</v>
      </c>
      <c r="BG551" s="5">
        <f>SUM(AM551:AO551,AY551)/$BG$5</f>
        <v>8.6666666666666661</v>
      </c>
      <c r="BH551" s="5">
        <f>SUM(AP551:AR551,AZ551)/$BG$5</f>
        <v>0</v>
      </c>
      <c r="BI551" s="5">
        <f>SUM(AS551:AU551,BA551)/$BG$5</f>
        <v>0</v>
      </c>
      <c r="BJ551" s="5">
        <f>SUM(AV551:AX551,BB551)/$BG$5</f>
        <v>0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03"/>
      <c r="AI552" s="202" t="s">
        <v>135</v>
      </c>
      <c r="AJ552" s="201">
        <f t="shared" ref="AJ552:BB552" si="73">AJ551/3</f>
        <v>8.6666666666666661</v>
      </c>
      <c r="AK552" s="64">
        <f t="shared" si="73"/>
        <v>0.66666666666666663</v>
      </c>
      <c r="AL552" s="63">
        <f t="shared" si="73"/>
        <v>0</v>
      </c>
      <c r="AM552" s="65">
        <f t="shared" si="73"/>
        <v>7</v>
      </c>
      <c r="AN552" s="64">
        <f t="shared" si="73"/>
        <v>1.6666666666666667</v>
      </c>
      <c r="AO552" s="63">
        <f t="shared" si="73"/>
        <v>0</v>
      </c>
      <c r="AP552" s="65">
        <f t="shared" si="73"/>
        <v>0</v>
      </c>
      <c r="AQ552" s="64">
        <f t="shared" si="73"/>
        <v>0</v>
      </c>
      <c r="AR552" s="63">
        <f t="shared" si="73"/>
        <v>0</v>
      </c>
      <c r="AS552" s="65">
        <f t="shared" si="73"/>
        <v>0</v>
      </c>
      <c r="AT552" s="64">
        <f t="shared" si="73"/>
        <v>0</v>
      </c>
      <c r="AU552" s="63">
        <f t="shared" si="73"/>
        <v>0</v>
      </c>
      <c r="AV552" s="65">
        <f t="shared" si="73"/>
        <v>0</v>
      </c>
      <c r="AW552" s="64">
        <f t="shared" si="73"/>
        <v>0</v>
      </c>
      <c r="AX552" s="63">
        <f t="shared" si="73"/>
        <v>0</v>
      </c>
      <c r="AY552" s="62">
        <f t="shared" si="73"/>
        <v>0</v>
      </c>
      <c r="AZ552" s="61">
        <f t="shared" si="73"/>
        <v>0</v>
      </c>
      <c r="BA552" s="61">
        <f t="shared" si="73"/>
        <v>0</v>
      </c>
      <c r="BB552" s="60">
        <f t="shared" si="73"/>
        <v>0</v>
      </c>
      <c r="BC552" s="59" t="s">
        <v>134</v>
      </c>
    </row>
    <row r="553" spans="2:62" ht="20.45" customHeight="1" x14ac:dyDescent="0.2">
      <c r="B553" s="30"/>
      <c r="C553" s="338">
        <v>1</v>
      </c>
      <c r="D553" s="46"/>
      <c r="E553" s="198"/>
      <c r="F553" s="198"/>
      <c r="G553" s="197"/>
      <c r="H553" s="358" t="s">
        <v>133</v>
      </c>
      <c r="I553" s="390">
        <v>45</v>
      </c>
      <c r="J553" s="390">
        <v>14</v>
      </c>
      <c r="K553" s="390">
        <v>6</v>
      </c>
      <c r="L553" s="42" t="s">
        <v>131</v>
      </c>
      <c r="M553" s="43" t="s">
        <v>347</v>
      </c>
      <c r="N553" s="42" t="s">
        <v>129</v>
      </c>
      <c r="O553" s="43" t="s">
        <v>351</v>
      </c>
      <c r="P553" s="42" t="s">
        <v>128</v>
      </c>
      <c r="Q553" s="43"/>
      <c r="R553" s="42" t="s">
        <v>127</v>
      </c>
      <c r="S553" s="43"/>
      <c r="T553" s="42" t="s">
        <v>126</v>
      </c>
      <c r="U553" s="43"/>
      <c r="V553" s="42" t="s">
        <v>125</v>
      </c>
      <c r="W553" s="43"/>
      <c r="X553" s="42" t="s">
        <v>124</v>
      </c>
      <c r="Y553" s="43"/>
      <c r="Z553" s="42" t="s">
        <v>123</v>
      </c>
      <c r="AA553" s="43"/>
      <c r="AB553" s="196"/>
      <c r="AC553" s="43"/>
      <c r="AD553" s="196"/>
      <c r="AE553" s="58"/>
      <c r="AF553" s="421"/>
      <c r="AG553" s="421"/>
      <c r="AH553" s="38"/>
      <c r="AI553" s="9"/>
      <c r="AJ553" s="349">
        <f>SUMPRODUCT(LEN($M553:$AA556)-LEN(SUBSTITUTE($M553:$AA556,"A", "")))</f>
        <v>6</v>
      </c>
      <c r="AK553" s="352">
        <f>SUMPRODUCT(LEN($AD553:$AD556)-LEN(SUBSTITUTE($AD553:$AD556,"A", "")))</f>
        <v>0</v>
      </c>
      <c r="AL553" s="335">
        <f>SUMPRODUCT(LEN($AC553:$AC556)-LEN(SUBSTITUTE($AC553:$AC556,"A", "")))</f>
        <v>0</v>
      </c>
      <c r="AM553" s="349">
        <f>SUMPRODUCT(LEN($M553:$AA556)-LEN(SUBSTITUTE($M553:$AA556,"S", "")))</f>
        <v>8</v>
      </c>
      <c r="AN553" s="352">
        <f>SUMPRODUCT(LEN($AD553:$AD556)-LEN(SUBSTITUTE($AD553:$AD556,"S", "")))</f>
        <v>0</v>
      </c>
      <c r="AO553" s="335">
        <f>SUMPRODUCT(LEN($AC553:$AC556)-LEN(SUBSTITUTE($AC553:$AC556,"S", "")))</f>
        <v>0</v>
      </c>
      <c r="AP553" s="349">
        <f>SUMPRODUCT(LEN($M553:$AA556)-LEN(SUBSTITUTE($M553:$AA556,"F", "")))</f>
        <v>0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0</v>
      </c>
      <c r="AT553" s="352">
        <f>SUMPRODUCT(LEN($AD553:$AD556)-LEN(SUBSTITUTE($AD553:$AD556,"G", "")))</f>
        <v>0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0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0</v>
      </c>
      <c r="BB553" s="413">
        <f>SUMPRODUCT(LEN($AE553:$AE556)-LEN(SUBSTITUTE($AE553:$AE556,"M", "")))</f>
        <v>0</v>
      </c>
    </row>
    <row r="554" spans="2:62" ht="20.45" customHeight="1" thickBot="1" x14ac:dyDescent="0.25">
      <c r="B554" s="30"/>
      <c r="C554" s="339"/>
      <c r="D554" s="37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354</v>
      </c>
      <c r="N554" s="33" t="s">
        <v>121</v>
      </c>
      <c r="O554" s="55" t="s">
        <v>130</v>
      </c>
      <c r="P554" s="33" t="s">
        <v>120</v>
      </c>
      <c r="Q554" s="55"/>
      <c r="R554" s="33" t="s">
        <v>119</v>
      </c>
      <c r="S554" s="55"/>
      <c r="T554" s="33" t="s">
        <v>118</v>
      </c>
      <c r="U554" s="55"/>
      <c r="V554" s="33" t="s">
        <v>117</v>
      </c>
      <c r="W554" s="55"/>
      <c r="X554" s="33" t="s">
        <v>116</v>
      </c>
      <c r="Y554" s="55"/>
      <c r="Z554" s="33" t="s">
        <v>115</v>
      </c>
      <c r="AA554" s="55"/>
      <c r="AB554" s="193"/>
      <c r="AC554" s="55"/>
      <c r="AD554" s="193"/>
      <c r="AE554" s="57"/>
      <c r="AF554" s="422"/>
      <c r="AG554" s="422"/>
      <c r="AH554" s="21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0.45" customHeight="1" x14ac:dyDescent="0.2">
      <c r="B555" s="30"/>
      <c r="C555" s="340"/>
      <c r="D555" s="29"/>
      <c r="E555" s="192"/>
      <c r="F555" s="192"/>
      <c r="G555" s="191"/>
      <c r="H555" s="360">
        <v>175</v>
      </c>
      <c r="I555" s="392"/>
      <c r="J555" s="392"/>
      <c r="K555" s="392"/>
      <c r="L555" s="25" t="s">
        <v>114</v>
      </c>
      <c r="M555" s="114" t="s">
        <v>179</v>
      </c>
      <c r="N555" s="25" t="s">
        <v>112</v>
      </c>
      <c r="O555" s="114" t="s">
        <v>347</v>
      </c>
      <c r="P555" s="25" t="s">
        <v>111</v>
      </c>
      <c r="Q555" s="114"/>
      <c r="R555" s="25" t="s">
        <v>110</v>
      </c>
      <c r="S555" s="114"/>
      <c r="T555" s="25" t="s">
        <v>109</v>
      </c>
      <c r="U555" s="114"/>
      <c r="V555" s="25" t="s">
        <v>108</v>
      </c>
      <c r="W555" s="114"/>
      <c r="X555" s="25" t="s">
        <v>107</v>
      </c>
      <c r="Y555" s="114"/>
      <c r="Z555" s="25" t="s">
        <v>106</v>
      </c>
      <c r="AA555" s="114"/>
      <c r="AB555" s="190"/>
      <c r="AC555" s="114"/>
      <c r="AD555" s="190"/>
      <c r="AE555" s="57"/>
      <c r="AF555" s="422"/>
      <c r="AG555" s="422"/>
      <c r="AH555" s="21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1" customHeight="1" thickBot="1" x14ac:dyDescent="0.25">
      <c r="B556" s="30"/>
      <c r="C556" s="355"/>
      <c r="D556" s="54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347</v>
      </c>
      <c r="N556" s="50" t="s">
        <v>104</v>
      </c>
      <c r="O556" s="51" t="s">
        <v>130</v>
      </c>
      <c r="P556" s="50" t="s">
        <v>103</v>
      </c>
      <c r="Q556" s="51"/>
      <c r="R556" s="50" t="s">
        <v>102</v>
      </c>
      <c r="S556" s="51"/>
      <c r="T556" s="50">
        <v>20</v>
      </c>
      <c r="U556" s="51"/>
      <c r="V556" s="50" t="s">
        <v>101</v>
      </c>
      <c r="W556" s="51"/>
      <c r="X556" s="50" t="s">
        <v>100</v>
      </c>
      <c r="Y556" s="51"/>
      <c r="Z556" s="50" t="s">
        <v>99</v>
      </c>
      <c r="AA556" s="51"/>
      <c r="AB556" s="187"/>
      <c r="AC556" s="51"/>
      <c r="AD556" s="187"/>
      <c r="AE556" s="56"/>
      <c r="AF556" s="424"/>
      <c r="AG556" s="424"/>
      <c r="AH556" s="47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0.45" customHeight="1" x14ac:dyDescent="0.2">
      <c r="B557" s="30"/>
      <c r="C557" s="338">
        <v>2</v>
      </c>
      <c r="D557" s="46"/>
      <c r="E557" s="198"/>
      <c r="F557" s="198"/>
      <c r="G557" s="197"/>
      <c r="H557" s="358"/>
      <c r="I557" s="390">
        <v>50</v>
      </c>
      <c r="J557" s="390">
        <v>14</v>
      </c>
      <c r="K557" s="390">
        <v>7</v>
      </c>
      <c r="L557" s="42" t="s">
        <v>131</v>
      </c>
      <c r="M557" s="43" t="s">
        <v>179</v>
      </c>
      <c r="N557" s="42" t="s">
        <v>129</v>
      </c>
      <c r="O557" s="43" t="s">
        <v>132</v>
      </c>
      <c r="P557" s="42" t="s">
        <v>128</v>
      </c>
      <c r="Q557" s="43"/>
      <c r="R557" s="42" t="s">
        <v>127</v>
      </c>
      <c r="S557" s="43"/>
      <c r="T557" s="42" t="s">
        <v>126</v>
      </c>
      <c r="U557" s="43"/>
      <c r="V557" s="42" t="s">
        <v>125</v>
      </c>
      <c r="W557" s="43"/>
      <c r="X557" s="42" t="s">
        <v>124</v>
      </c>
      <c r="Y557" s="43"/>
      <c r="Z557" s="42" t="s">
        <v>123</v>
      </c>
      <c r="AA557" s="43"/>
      <c r="AB557" s="196"/>
      <c r="AC557" s="43"/>
      <c r="AD557" s="196"/>
      <c r="AE557" s="39"/>
      <c r="AF557" s="421"/>
      <c r="AG557" s="421"/>
      <c r="AH557" s="38"/>
      <c r="AI557" s="9"/>
      <c r="AJ557" s="349">
        <f>SUMPRODUCT(LEN($M557:$AA560)-LEN(SUBSTITUTE($M557:$AA560,"A", "")))</f>
        <v>6</v>
      </c>
      <c r="AK557" s="352">
        <f>SUMPRODUCT(LEN($AD557:$AD560)-LEN(SUBSTITUTE($AD557:$AD560,"A", "")))</f>
        <v>0</v>
      </c>
      <c r="AL557" s="335">
        <f>SUMPRODUCT(LEN($AC557:$AC560)-LEN(SUBSTITUTE($AC557:$AC560,"A", "")))</f>
        <v>0</v>
      </c>
      <c r="AM557" s="349">
        <f>SUMPRODUCT(LEN($M557:$AA560)-LEN(SUBSTITUTE($M557:$AA560,"S", "")))</f>
        <v>5</v>
      </c>
      <c r="AN557" s="352">
        <f>SUMPRODUCT(LEN($AD557:$AD560)-LEN(SUBSTITUTE($AD557:$AD560,"S", "")))</f>
        <v>0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0</v>
      </c>
      <c r="AR557" s="335">
        <f>SUMPRODUCT(LEN($AC557:$AC560)-LEN(SUBSTITUTE($AC557:$AC560,"F", "")))</f>
        <v>0</v>
      </c>
      <c r="AS557" s="349">
        <f>SUMPRODUCT(LEN($M557:$AA560)-LEN(SUBSTITUTE($M557:$AA560,"G", "")))</f>
        <v>0</v>
      </c>
      <c r="AT557" s="352">
        <f>SUMPRODUCT(LEN($AD557:$AD560)-LEN(SUBSTITUTE($AD557:$AD560,"G", "")))</f>
        <v>0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0.45" customHeight="1" thickBot="1" x14ac:dyDescent="0.25">
      <c r="B558" s="30"/>
      <c r="C558" s="339"/>
      <c r="D558" s="37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 t="s">
        <v>354</v>
      </c>
      <c r="N558" s="33" t="s">
        <v>121</v>
      </c>
      <c r="O558" s="55" t="s">
        <v>130</v>
      </c>
      <c r="P558" s="33" t="s">
        <v>120</v>
      </c>
      <c r="Q558" s="55"/>
      <c r="R558" s="33" t="s">
        <v>119</v>
      </c>
      <c r="S558" s="55"/>
      <c r="T558" s="33" t="s">
        <v>118</v>
      </c>
      <c r="U558" s="55"/>
      <c r="V558" s="33" t="s">
        <v>117</v>
      </c>
      <c r="W558" s="55"/>
      <c r="X558" s="33" t="s">
        <v>116</v>
      </c>
      <c r="Y558" s="55"/>
      <c r="Z558" s="33" t="s">
        <v>115</v>
      </c>
      <c r="AA558" s="55"/>
      <c r="AB558" s="193"/>
      <c r="AC558" s="55"/>
      <c r="AD558" s="193"/>
      <c r="AE558" s="22"/>
      <c r="AF558" s="422"/>
      <c r="AG558" s="422"/>
      <c r="AH558" s="21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0.45" customHeight="1" x14ac:dyDescent="0.2">
      <c r="B559" s="30"/>
      <c r="C559" s="340"/>
      <c r="D559" s="29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 t="s">
        <v>347</v>
      </c>
      <c r="N559" s="25" t="s">
        <v>112</v>
      </c>
      <c r="O559" s="114" t="s">
        <v>132</v>
      </c>
      <c r="P559" s="25" t="s">
        <v>111</v>
      </c>
      <c r="Q559" s="114"/>
      <c r="R559" s="25" t="s">
        <v>110</v>
      </c>
      <c r="S559" s="114"/>
      <c r="T559" s="25" t="s">
        <v>109</v>
      </c>
      <c r="U559" s="114"/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190"/>
      <c r="AC559" s="114"/>
      <c r="AD559" s="190"/>
      <c r="AE559" s="22"/>
      <c r="AF559" s="422"/>
      <c r="AG559" s="422"/>
      <c r="AH559" s="21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1" customHeight="1" thickBot="1" x14ac:dyDescent="0.25">
      <c r="B560" s="30"/>
      <c r="C560" s="355"/>
      <c r="D560" s="54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 t="s">
        <v>351</v>
      </c>
      <c r="N560" s="50" t="s">
        <v>104</v>
      </c>
      <c r="O560" s="51"/>
      <c r="P560" s="50" t="s">
        <v>103</v>
      </c>
      <c r="Q560" s="51"/>
      <c r="R560" s="50" t="s">
        <v>102</v>
      </c>
      <c r="S560" s="51"/>
      <c r="T560" s="50">
        <v>20</v>
      </c>
      <c r="U560" s="51"/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187"/>
      <c r="AC560" s="51"/>
      <c r="AD560" s="187"/>
      <c r="AE560" s="48"/>
      <c r="AF560" s="424"/>
      <c r="AG560" s="424"/>
      <c r="AH560" s="47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0.45" customHeight="1" x14ac:dyDescent="0.2">
      <c r="B561" s="30"/>
      <c r="C561" s="338">
        <v>3</v>
      </c>
      <c r="D561" s="46"/>
      <c r="E561" s="198"/>
      <c r="F561" s="198"/>
      <c r="G561" s="197"/>
      <c r="H561" s="358"/>
      <c r="I561" s="390">
        <v>56</v>
      </c>
      <c r="J561" s="390">
        <v>16</v>
      </c>
      <c r="K561" s="390">
        <v>6</v>
      </c>
      <c r="L561" s="42" t="s">
        <v>131</v>
      </c>
      <c r="M561" s="43" t="s">
        <v>357</v>
      </c>
      <c r="N561" s="42" t="s">
        <v>129</v>
      </c>
      <c r="O561" s="43" t="s">
        <v>357</v>
      </c>
      <c r="P561" s="42" t="s">
        <v>128</v>
      </c>
      <c r="Q561" s="43" t="s">
        <v>132</v>
      </c>
      <c r="R561" s="42" t="s">
        <v>127</v>
      </c>
      <c r="S561" s="43"/>
      <c r="T561" s="42" t="s">
        <v>126</v>
      </c>
      <c r="U561" s="43"/>
      <c r="V561" s="42" t="s">
        <v>125</v>
      </c>
      <c r="W561" s="43"/>
      <c r="X561" s="42" t="s">
        <v>124</v>
      </c>
      <c r="Y561" s="43"/>
      <c r="Z561" s="42" t="s">
        <v>123</v>
      </c>
      <c r="AA561" s="43"/>
      <c r="AB561" s="196"/>
      <c r="AC561" s="43"/>
      <c r="AD561" s="196" t="s">
        <v>353</v>
      </c>
      <c r="AE561" s="39"/>
      <c r="AF561" s="421"/>
      <c r="AG561" s="421"/>
      <c r="AH561" s="38"/>
      <c r="AI561" s="9"/>
      <c r="AJ561" s="349">
        <f>SUMPRODUCT(LEN($M561:$AA564)-LEN(SUBSTITUTE($M561:$AA564,"A", "")))</f>
        <v>14</v>
      </c>
      <c r="AK561" s="352">
        <f>SUMPRODUCT(LEN($AD561:$AD564)-LEN(SUBSTITUTE($AD561:$AD564,"A", "")))</f>
        <v>2</v>
      </c>
      <c r="AL561" s="335">
        <f>SUMPRODUCT(LEN($AC561:$AC564)-LEN(SUBSTITUTE($AC561:$AC564,"A", "")))</f>
        <v>0</v>
      </c>
      <c r="AM561" s="349">
        <f>SUMPRODUCT(LEN($M561:$AA564)-LEN(SUBSTITUTE($M561:$AA564,"S", "")))</f>
        <v>8</v>
      </c>
      <c r="AN561" s="352">
        <f>SUMPRODUCT(LEN($AD561:$AD564)-LEN(SUBSTITUTE($AD561:$AD564,"S", "")))</f>
        <v>5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0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0.45" customHeight="1" thickBot="1" x14ac:dyDescent="0.25">
      <c r="B562" s="30"/>
      <c r="C562" s="339"/>
      <c r="D562" s="37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 t="s">
        <v>357</v>
      </c>
      <c r="N562" s="33" t="s">
        <v>121</v>
      </c>
      <c r="O562" s="55" t="s">
        <v>347</v>
      </c>
      <c r="P562" s="33" t="s">
        <v>120</v>
      </c>
      <c r="Q562" s="55" t="s">
        <v>130</v>
      </c>
      <c r="R562" s="33" t="s">
        <v>119</v>
      </c>
      <c r="S562" s="55"/>
      <c r="T562" s="33" t="s">
        <v>118</v>
      </c>
      <c r="U562" s="55"/>
      <c r="V562" s="33" t="s">
        <v>117</v>
      </c>
      <c r="W562" s="55"/>
      <c r="X562" s="33" t="s">
        <v>116</v>
      </c>
      <c r="Y562" s="55"/>
      <c r="Z562" s="33" t="s">
        <v>115</v>
      </c>
      <c r="AA562" s="55"/>
      <c r="AB562" s="193"/>
      <c r="AC562" s="55"/>
      <c r="AD562" s="193" t="s">
        <v>369</v>
      </c>
      <c r="AE562" s="22"/>
      <c r="AF562" s="422"/>
      <c r="AG562" s="422"/>
      <c r="AH562" s="21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0.45" customHeight="1" x14ac:dyDescent="0.2">
      <c r="B563" s="30"/>
      <c r="C563" s="340"/>
      <c r="D563" s="29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 t="s">
        <v>352</v>
      </c>
      <c r="N563" s="25" t="s">
        <v>112</v>
      </c>
      <c r="O563" s="114" t="s">
        <v>354</v>
      </c>
      <c r="P563" s="25" t="s">
        <v>111</v>
      </c>
      <c r="Q563" s="114"/>
      <c r="R563" s="25" t="s">
        <v>110</v>
      </c>
      <c r="S563" s="114"/>
      <c r="T563" s="25" t="s">
        <v>109</v>
      </c>
      <c r="U563" s="114"/>
      <c r="V563" s="25" t="s">
        <v>108</v>
      </c>
      <c r="W563" s="114"/>
      <c r="X563" s="25" t="s">
        <v>107</v>
      </c>
      <c r="Y563" s="114"/>
      <c r="Z563" s="25" t="s">
        <v>106</v>
      </c>
      <c r="AA563" s="114"/>
      <c r="AB563" s="190"/>
      <c r="AC563" s="114"/>
      <c r="AD563" s="190"/>
      <c r="AE563" s="22"/>
      <c r="AF563" s="422"/>
      <c r="AG563" s="422"/>
      <c r="AH563" s="21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1" customHeight="1" thickBot="1" x14ac:dyDescent="0.25">
      <c r="B564" s="20"/>
      <c r="C564" s="341"/>
      <c r="D564" s="19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 t="s">
        <v>350</v>
      </c>
      <c r="N564" s="15" t="s">
        <v>104</v>
      </c>
      <c r="O564" s="16" t="s">
        <v>130</v>
      </c>
      <c r="P564" s="15" t="s">
        <v>103</v>
      </c>
      <c r="Q564" s="16"/>
      <c r="R564" s="15" t="s">
        <v>102</v>
      </c>
      <c r="S564" s="16"/>
      <c r="T564" s="15">
        <v>20</v>
      </c>
      <c r="U564" s="16"/>
      <c r="V564" s="15" t="s">
        <v>101</v>
      </c>
      <c r="W564" s="16"/>
      <c r="X564" s="15" t="s">
        <v>100</v>
      </c>
      <c r="Y564" s="16"/>
      <c r="Z564" s="15" t="s">
        <v>99</v>
      </c>
      <c r="AA564" s="16"/>
      <c r="AB564" s="187"/>
      <c r="AC564" s="16"/>
      <c r="AD564" s="186"/>
      <c r="AE564" s="11"/>
      <c r="AF564" s="423"/>
      <c r="AG564" s="423"/>
      <c r="AH564" s="10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107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175</v>
      </c>
      <c r="E566" s="425">
        <v>2597.37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03"/>
      <c r="AI566" s="86" t="s">
        <v>137</v>
      </c>
      <c r="AJ566" s="85">
        <f t="shared" ref="AJ566:BB566" si="74">SUM(AJ568:AJ579)</f>
        <v>17</v>
      </c>
      <c r="AK566" s="84">
        <f t="shared" si="74"/>
        <v>0</v>
      </c>
      <c r="AL566" s="83">
        <f t="shared" si="74"/>
        <v>0</v>
      </c>
      <c r="AM566" s="85">
        <f t="shared" si="74"/>
        <v>27</v>
      </c>
      <c r="AN566" s="84">
        <f t="shared" si="74"/>
        <v>1</v>
      </c>
      <c r="AO566" s="83">
        <f t="shared" si="74"/>
        <v>0</v>
      </c>
      <c r="AP566" s="85">
        <f t="shared" si="74"/>
        <v>0</v>
      </c>
      <c r="AQ566" s="84">
        <f t="shared" si="74"/>
        <v>0</v>
      </c>
      <c r="AR566" s="83">
        <f t="shared" si="74"/>
        <v>0</v>
      </c>
      <c r="AS566" s="85">
        <f t="shared" si="74"/>
        <v>0</v>
      </c>
      <c r="AT566" s="84">
        <f t="shared" si="74"/>
        <v>0</v>
      </c>
      <c r="AU566" s="83">
        <f t="shared" si="74"/>
        <v>0</v>
      </c>
      <c r="AV566" s="85">
        <f t="shared" si="74"/>
        <v>0</v>
      </c>
      <c r="AW566" s="84">
        <f t="shared" si="74"/>
        <v>0</v>
      </c>
      <c r="AX566" s="83">
        <f t="shared" si="74"/>
        <v>0</v>
      </c>
      <c r="AY566" s="82">
        <f t="shared" si="74"/>
        <v>0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5.666666666666667</v>
      </c>
      <c r="BG566" s="5">
        <f>SUM(AM566:AO566,AY566)/$BG$5</f>
        <v>9.3333333333333339</v>
      </c>
      <c r="BH566" s="5">
        <f>SUM(AP566:AR566,AZ566)/$BG$5</f>
        <v>0</v>
      </c>
      <c r="BI566" s="5">
        <f>SUM(AS566:AU566,BA566)/$BG$5</f>
        <v>0</v>
      </c>
      <c r="BJ566" s="5">
        <f>SUM(AV566:AX566,BB566)/$BG$5</f>
        <v>0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03"/>
      <c r="AI567" s="202" t="s">
        <v>135</v>
      </c>
      <c r="AJ567" s="201">
        <f t="shared" ref="AJ567:BB567" si="75">AJ566/3</f>
        <v>5.666666666666667</v>
      </c>
      <c r="AK567" s="64">
        <f t="shared" si="75"/>
        <v>0</v>
      </c>
      <c r="AL567" s="63">
        <f t="shared" si="75"/>
        <v>0</v>
      </c>
      <c r="AM567" s="65">
        <f t="shared" si="75"/>
        <v>9</v>
      </c>
      <c r="AN567" s="64">
        <f t="shared" si="75"/>
        <v>0.33333333333333331</v>
      </c>
      <c r="AO567" s="63">
        <f t="shared" si="75"/>
        <v>0</v>
      </c>
      <c r="AP567" s="65">
        <f t="shared" si="75"/>
        <v>0</v>
      </c>
      <c r="AQ567" s="64">
        <f t="shared" si="75"/>
        <v>0</v>
      </c>
      <c r="AR567" s="63">
        <f t="shared" si="75"/>
        <v>0</v>
      </c>
      <c r="AS567" s="65">
        <f t="shared" si="75"/>
        <v>0</v>
      </c>
      <c r="AT567" s="64">
        <f t="shared" si="75"/>
        <v>0</v>
      </c>
      <c r="AU567" s="63">
        <f t="shared" si="75"/>
        <v>0</v>
      </c>
      <c r="AV567" s="65">
        <f t="shared" si="75"/>
        <v>0</v>
      </c>
      <c r="AW567" s="64">
        <f t="shared" si="75"/>
        <v>0</v>
      </c>
      <c r="AX567" s="63">
        <f t="shared" si="75"/>
        <v>0</v>
      </c>
      <c r="AY567" s="62">
        <f t="shared" si="75"/>
        <v>0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0.45" customHeight="1" x14ac:dyDescent="0.2">
      <c r="B568" s="30"/>
      <c r="C568" s="338">
        <v>1</v>
      </c>
      <c r="D568" s="46"/>
      <c r="E568" s="198"/>
      <c r="F568" s="198"/>
      <c r="G568" s="197"/>
      <c r="H568" s="358" t="s">
        <v>368</v>
      </c>
      <c r="I568" s="390">
        <v>44</v>
      </c>
      <c r="J568" s="390">
        <v>15</v>
      </c>
      <c r="K568" s="390">
        <v>6</v>
      </c>
      <c r="L568" s="42" t="s">
        <v>131</v>
      </c>
      <c r="M568" s="43" t="s">
        <v>351</v>
      </c>
      <c r="N568" s="42" t="s">
        <v>129</v>
      </c>
      <c r="O568" s="43" t="s">
        <v>354</v>
      </c>
      <c r="P568" s="42" t="s">
        <v>128</v>
      </c>
      <c r="Q568" s="43"/>
      <c r="R568" s="42" t="s">
        <v>127</v>
      </c>
      <c r="S568" s="43"/>
      <c r="T568" s="42" t="s">
        <v>126</v>
      </c>
      <c r="U568" s="43"/>
      <c r="V568" s="42" t="s">
        <v>125</v>
      </c>
      <c r="W568" s="43"/>
      <c r="X568" s="42" t="s">
        <v>124</v>
      </c>
      <c r="Y568" s="43"/>
      <c r="Z568" s="42" t="s">
        <v>123</v>
      </c>
      <c r="AA568" s="43"/>
      <c r="AB568" s="196"/>
      <c r="AC568" s="43"/>
      <c r="AD568" s="196"/>
      <c r="AE568" s="58"/>
      <c r="AF568" s="421"/>
      <c r="AG568" s="421"/>
      <c r="AH568" s="38"/>
      <c r="AI568" s="9"/>
      <c r="AJ568" s="349">
        <f>SUMPRODUCT(LEN($M568:$AA571)-LEN(SUBSTITUTE($M568:$AA571,"A", "")))</f>
        <v>6</v>
      </c>
      <c r="AK568" s="352">
        <f>SUMPRODUCT(LEN($AD568:$AD571)-LEN(SUBSTITUTE($AD568:$AD571,"A", "")))</f>
        <v>0</v>
      </c>
      <c r="AL568" s="335">
        <f>SUMPRODUCT(LEN($AC568:$AC571)-LEN(SUBSTITUTE($AC568:$AC571,"A", "")))</f>
        <v>0</v>
      </c>
      <c r="AM568" s="349">
        <f>SUMPRODUCT(LEN($M568:$AA571)-LEN(SUBSTITUTE($M568:$AA571,"S", "")))</f>
        <v>7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0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0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0.45" customHeight="1" thickBot="1" x14ac:dyDescent="0.25">
      <c r="B569" s="30"/>
      <c r="C569" s="339"/>
      <c r="D569" s="37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347</v>
      </c>
      <c r="N569" s="33" t="s">
        <v>121</v>
      </c>
      <c r="O569" s="55" t="s">
        <v>132</v>
      </c>
      <c r="P569" s="33" t="s">
        <v>120</v>
      </c>
      <c r="Q569" s="55"/>
      <c r="R569" s="33" t="s">
        <v>119</v>
      </c>
      <c r="S569" s="55"/>
      <c r="T569" s="33" t="s">
        <v>118</v>
      </c>
      <c r="U569" s="55"/>
      <c r="V569" s="33" t="s">
        <v>117</v>
      </c>
      <c r="W569" s="55"/>
      <c r="X569" s="33" t="s">
        <v>116</v>
      </c>
      <c r="Y569" s="55"/>
      <c r="Z569" s="33" t="s">
        <v>115</v>
      </c>
      <c r="AA569" s="55"/>
      <c r="AB569" s="193"/>
      <c r="AC569" s="55"/>
      <c r="AD569" s="193"/>
      <c r="AE569" s="57"/>
      <c r="AF569" s="422"/>
      <c r="AG569" s="422"/>
      <c r="AH569" s="21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0.45" customHeight="1" x14ac:dyDescent="0.2">
      <c r="B570" s="30"/>
      <c r="C570" s="340"/>
      <c r="D570" s="29"/>
      <c r="E570" s="192"/>
      <c r="F570" s="192"/>
      <c r="G570" s="191"/>
      <c r="H570" s="360">
        <v>175</v>
      </c>
      <c r="I570" s="392"/>
      <c r="J570" s="392"/>
      <c r="K570" s="392"/>
      <c r="L570" s="25" t="s">
        <v>114</v>
      </c>
      <c r="M570" s="114" t="s">
        <v>351</v>
      </c>
      <c r="N570" s="25" t="s">
        <v>112</v>
      </c>
      <c r="O570" s="114" t="s">
        <v>132</v>
      </c>
      <c r="P570" s="25" t="s">
        <v>111</v>
      </c>
      <c r="Q570" s="114"/>
      <c r="R570" s="25" t="s">
        <v>110</v>
      </c>
      <c r="S570" s="114"/>
      <c r="T570" s="25" t="s">
        <v>109</v>
      </c>
      <c r="U570" s="114"/>
      <c r="V570" s="25" t="s">
        <v>108</v>
      </c>
      <c r="W570" s="114"/>
      <c r="X570" s="25" t="s">
        <v>107</v>
      </c>
      <c r="Y570" s="114"/>
      <c r="Z570" s="25" t="s">
        <v>106</v>
      </c>
      <c r="AA570" s="114"/>
      <c r="AB570" s="190"/>
      <c r="AC570" s="114"/>
      <c r="AD570" s="190"/>
      <c r="AE570" s="57"/>
      <c r="AF570" s="422"/>
      <c r="AG570" s="422"/>
      <c r="AH570" s="21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1" customHeight="1" thickBot="1" x14ac:dyDescent="0.25">
      <c r="B571" s="30"/>
      <c r="C571" s="355"/>
      <c r="D571" s="54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351</v>
      </c>
      <c r="N571" s="50" t="s">
        <v>104</v>
      </c>
      <c r="O571" s="51" t="s">
        <v>130</v>
      </c>
      <c r="P571" s="50" t="s">
        <v>103</v>
      </c>
      <c r="Q571" s="51"/>
      <c r="R571" s="50" t="s">
        <v>102</v>
      </c>
      <c r="S571" s="51"/>
      <c r="T571" s="50">
        <v>20</v>
      </c>
      <c r="U571" s="51"/>
      <c r="V571" s="50" t="s">
        <v>101</v>
      </c>
      <c r="W571" s="51"/>
      <c r="X571" s="50" t="s">
        <v>100</v>
      </c>
      <c r="Y571" s="51"/>
      <c r="Z571" s="50" t="s">
        <v>99</v>
      </c>
      <c r="AA571" s="51"/>
      <c r="AB571" s="187"/>
      <c r="AC571" s="51"/>
      <c r="AD571" s="187"/>
      <c r="AE571" s="56"/>
      <c r="AF571" s="424"/>
      <c r="AG571" s="424"/>
      <c r="AH571" s="47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0.45" customHeight="1" x14ac:dyDescent="0.2">
      <c r="B572" s="30"/>
      <c r="C572" s="338">
        <v>2</v>
      </c>
      <c r="D572" s="46"/>
      <c r="E572" s="198"/>
      <c r="F572" s="198"/>
      <c r="G572" s="197"/>
      <c r="H572" s="358"/>
      <c r="I572" s="390">
        <v>42</v>
      </c>
      <c r="J572" s="390">
        <v>15</v>
      </c>
      <c r="K572" s="390">
        <v>6</v>
      </c>
      <c r="L572" s="42" t="s">
        <v>131</v>
      </c>
      <c r="M572" s="43" t="s">
        <v>354</v>
      </c>
      <c r="N572" s="42" t="s">
        <v>129</v>
      </c>
      <c r="O572" s="43" t="s">
        <v>350</v>
      </c>
      <c r="P572" s="42" t="s">
        <v>128</v>
      </c>
      <c r="Q572" s="43" t="s">
        <v>130</v>
      </c>
      <c r="R572" s="42" t="s">
        <v>127</v>
      </c>
      <c r="S572" s="43"/>
      <c r="T572" s="42" t="s">
        <v>126</v>
      </c>
      <c r="U572" s="43"/>
      <c r="V572" s="42" t="s">
        <v>125</v>
      </c>
      <c r="W572" s="43"/>
      <c r="X572" s="42" t="s">
        <v>124</v>
      </c>
      <c r="Y572" s="43"/>
      <c r="Z572" s="42" t="s">
        <v>123</v>
      </c>
      <c r="AA572" s="43"/>
      <c r="AB572" s="196"/>
      <c r="AC572" s="43"/>
      <c r="AD572" s="196" t="s">
        <v>130</v>
      </c>
      <c r="AE572" s="39"/>
      <c r="AF572" s="421"/>
      <c r="AG572" s="421"/>
      <c r="AH572" s="38"/>
      <c r="AI572" s="9"/>
      <c r="AJ572" s="349">
        <f>SUMPRODUCT(LEN($M572:$AA575)-LEN(SUBSTITUTE($M572:$AA575,"A", "")))</f>
        <v>5</v>
      </c>
      <c r="AK572" s="352">
        <f>SUMPRODUCT(LEN($AD572:$AD575)-LEN(SUBSTITUTE($AD572:$AD575,"A", "")))</f>
        <v>0</v>
      </c>
      <c r="AL572" s="335">
        <f>SUMPRODUCT(LEN($AC572:$AC575)-LEN(SUBSTITUTE($AC572:$AC575,"A", "")))</f>
        <v>0</v>
      </c>
      <c r="AM572" s="349">
        <f>SUMPRODUCT(LEN($M572:$AA575)-LEN(SUBSTITUTE($M572:$AA575,"S", "")))</f>
        <v>15</v>
      </c>
      <c r="AN572" s="352">
        <f>SUMPRODUCT(LEN($AD572:$AD575)-LEN(SUBSTITUTE($AD572:$AD575,"S", "")))</f>
        <v>1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0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0.45" customHeight="1" thickBot="1" x14ac:dyDescent="0.25">
      <c r="B573" s="30"/>
      <c r="C573" s="339"/>
      <c r="D573" s="37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 t="s">
        <v>359</v>
      </c>
      <c r="N573" s="33" t="s">
        <v>121</v>
      </c>
      <c r="O573" s="55" t="s">
        <v>354</v>
      </c>
      <c r="P573" s="33" t="s">
        <v>120</v>
      </c>
      <c r="Q573" s="55"/>
      <c r="R573" s="33" t="s">
        <v>119</v>
      </c>
      <c r="S573" s="55"/>
      <c r="T573" s="33" t="s">
        <v>118</v>
      </c>
      <c r="U573" s="55"/>
      <c r="V573" s="33" t="s">
        <v>117</v>
      </c>
      <c r="W573" s="55"/>
      <c r="X573" s="33" t="s">
        <v>116</v>
      </c>
      <c r="Y573" s="55"/>
      <c r="Z573" s="33" t="s">
        <v>115</v>
      </c>
      <c r="AA573" s="55"/>
      <c r="AB573" s="193"/>
      <c r="AC573" s="55"/>
      <c r="AD573" s="193"/>
      <c r="AE573" s="22"/>
      <c r="AF573" s="422"/>
      <c r="AG573" s="422"/>
      <c r="AH573" s="21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0.45" customHeight="1" x14ac:dyDescent="0.2">
      <c r="B574" s="30"/>
      <c r="C574" s="340"/>
      <c r="D574" s="29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 t="s">
        <v>346</v>
      </c>
      <c r="N574" s="25" t="s">
        <v>112</v>
      </c>
      <c r="O574" s="114" t="s">
        <v>354</v>
      </c>
      <c r="P574" s="25" t="s">
        <v>111</v>
      </c>
      <c r="Q574" s="114"/>
      <c r="R574" s="25" t="s">
        <v>110</v>
      </c>
      <c r="S574" s="114"/>
      <c r="T574" s="25" t="s">
        <v>109</v>
      </c>
      <c r="U574" s="114"/>
      <c r="V574" s="25" t="s">
        <v>108</v>
      </c>
      <c r="W574" s="114"/>
      <c r="X574" s="25" t="s">
        <v>107</v>
      </c>
      <c r="Y574" s="114"/>
      <c r="Z574" s="25" t="s">
        <v>106</v>
      </c>
      <c r="AA574" s="114"/>
      <c r="AB574" s="190"/>
      <c r="AC574" s="114"/>
      <c r="AD574" s="190"/>
      <c r="AE574" s="22"/>
      <c r="AF574" s="422"/>
      <c r="AG574" s="422"/>
      <c r="AH574" s="21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1" customHeight="1" thickBot="1" x14ac:dyDescent="0.25">
      <c r="B575" s="30"/>
      <c r="C575" s="355"/>
      <c r="D575" s="54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 t="s">
        <v>350</v>
      </c>
      <c r="N575" s="50" t="s">
        <v>104</v>
      </c>
      <c r="O575" s="51" t="s">
        <v>130</v>
      </c>
      <c r="P575" s="50" t="s">
        <v>103</v>
      </c>
      <c r="Q575" s="51"/>
      <c r="R575" s="50" t="s">
        <v>102</v>
      </c>
      <c r="S575" s="51"/>
      <c r="T575" s="50">
        <v>20</v>
      </c>
      <c r="U575" s="51"/>
      <c r="V575" s="50" t="s">
        <v>101</v>
      </c>
      <c r="W575" s="51"/>
      <c r="X575" s="50" t="s">
        <v>100</v>
      </c>
      <c r="Y575" s="51"/>
      <c r="Z575" s="50" t="s">
        <v>99</v>
      </c>
      <c r="AA575" s="51"/>
      <c r="AB575" s="187"/>
      <c r="AC575" s="51"/>
      <c r="AD575" s="187"/>
      <c r="AE575" s="48"/>
      <c r="AF575" s="424"/>
      <c r="AG575" s="424"/>
      <c r="AH575" s="47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0.45" customHeight="1" x14ac:dyDescent="0.2">
      <c r="B576" s="30"/>
      <c r="C576" s="338">
        <v>3</v>
      </c>
      <c r="D576" s="46"/>
      <c r="E576" s="198"/>
      <c r="F576" s="198"/>
      <c r="G576" s="197"/>
      <c r="H576" s="358"/>
      <c r="I576" s="390">
        <v>38</v>
      </c>
      <c r="J576" s="390">
        <v>14</v>
      </c>
      <c r="K576" s="390">
        <v>6</v>
      </c>
      <c r="L576" s="42" t="s">
        <v>131</v>
      </c>
      <c r="M576" s="43" t="s">
        <v>132</v>
      </c>
      <c r="N576" s="42" t="s">
        <v>129</v>
      </c>
      <c r="O576" s="43" t="s">
        <v>132</v>
      </c>
      <c r="P576" s="42" t="s">
        <v>128</v>
      </c>
      <c r="Q576" s="43"/>
      <c r="R576" s="42" t="s">
        <v>127</v>
      </c>
      <c r="S576" s="43"/>
      <c r="T576" s="42" t="s">
        <v>126</v>
      </c>
      <c r="U576" s="43"/>
      <c r="V576" s="42" t="s">
        <v>125</v>
      </c>
      <c r="W576" s="43"/>
      <c r="X576" s="42" t="s">
        <v>124</v>
      </c>
      <c r="Y576" s="43"/>
      <c r="Z576" s="42" t="s">
        <v>123</v>
      </c>
      <c r="AA576" s="43"/>
      <c r="AB576" s="196"/>
      <c r="AC576" s="43"/>
      <c r="AD576" s="196"/>
      <c r="AE576" s="39"/>
      <c r="AF576" s="421"/>
      <c r="AG576" s="421"/>
      <c r="AH576" s="38"/>
      <c r="AI576" s="9"/>
      <c r="AJ576" s="349">
        <f>SUMPRODUCT(LEN($M576:$AA579)-LEN(SUBSTITUTE($M576:$AA579,"A", "")))</f>
        <v>6</v>
      </c>
      <c r="AK576" s="352">
        <f>SUMPRODUCT(LEN($AD576:$AD579)-LEN(SUBSTITUTE($AD576:$AD579,"A", "")))</f>
        <v>0</v>
      </c>
      <c r="AL576" s="335">
        <f>SUMPRODUCT(LEN($AC576:$AC579)-LEN(SUBSTITUTE($AC576:$AC579,"A", "")))</f>
        <v>0</v>
      </c>
      <c r="AM576" s="349">
        <f>SUMPRODUCT(LEN($M576:$AA579)-LEN(SUBSTITUTE($M576:$AA579,"S", "")))</f>
        <v>5</v>
      </c>
      <c r="AN576" s="352">
        <f>SUMPRODUCT(LEN($AD576:$AD579)-LEN(SUBSTITUTE($AD576:$AD579,"S", "")))</f>
        <v>0</v>
      </c>
      <c r="AO576" s="335">
        <f>SUMPRODUCT(LEN($AC576:$AC579)-LEN(SUBSTITUTE($AC576:$AC579,"S", "")))</f>
        <v>0</v>
      </c>
      <c r="AP576" s="349">
        <f>SUMPRODUCT(LEN($M576:$AA579)-LEN(SUBSTITUTE($M576:$AA579,"F", "")))</f>
        <v>0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0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0.45" customHeight="1" thickBot="1" x14ac:dyDescent="0.25">
      <c r="B577" s="30"/>
      <c r="C577" s="339"/>
      <c r="D577" s="37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 t="s">
        <v>351</v>
      </c>
      <c r="N577" s="33" t="s">
        <v>121</v>
      </c>
      <c r="O577" s="55" t="s">
        <v>130</v>
      </c>
      <c r="P577" s="33" t="s">
        <v>120</v>
      </c>
      <c r="Q577" s="55"/>
      <c r="R577" s="33" t="s">
        <v>119</v>
      </c>
      <c r="S577" s="55"/>
      <c r="T577" s="33" t="s">
        <v>118</v>
      </c>
      <c r="U577" s="55"/>
      <c r="V577" s="33" t="s">
        <v>117</v>
      </c>
      <c r="W577" s="55"/>
      <c r="X577" s="33" t="s">
        <v>116</v>
      </c>
      <c r="Y577" s="55"/>
      <c r="Z577" s="33" t="s">
        <v>115</v>
      </c>
      <c r="AA577" s="55"/>
      <c r="AB577" s="193"/>
      <c r="AC577" s="55"/>
      <c r="AD577" s="193"/>
      <c r="AE577" s="22"/>
      <c r="AF577" s="422"/>
      <c r="AG577" s="422"/>
      <c r="AH577" s="21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0.45" customHeight="1" x14ac:dyDescent="0.2">
      <c r="B578" s="30"/>
      <c r="C578" s="340"/>
      <c r="D578" s="29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 t="s">
        <v>179</v>
      </c>
      <c r="N578" s="25" t="s">
        <v>112</v>
      </c>
      <c r="O578" s="114" t="s">
        <v>130</v>
      </c>
      <c r="P578" s="25" t="s">
        <v>111</v>
      </c>
      <c r="Q578" s="114"/>
      <c r="R578" s="25" t="s">
        <v>110</v>
      </c>
      <c r="S578" s="114"/>
      <c r="T578" s="25" t="s">
        <v>109</v>
      </c>
      <c r="U578" s="114"/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190"/>
      <c r="AC578" s="114"/>
      <c r="AD578" s="190"/>
      <c r="AE578" s="22"/>
      <c r="AF578" s="422"/>
      <c r="AG578" s="422"/>
      <c r="AH578" s="21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1" customHeight="1" thickBot="1" x14ac:dyDescent="0.25">
      <c r="B579" s="20"/>
      <c r="C579" s="341"/>
      <c r="D579" s="19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 t="s">
        <v>351</v>
      </c>
      <c r="N579" s="15" t="s">
        <v>104</v>
      </c>
      <c r="O579" s="16" t="s">
        <v>130</v>
      </c>
      <c r="P579" s="15" t="s">
        <v>103</v>
      </c>
      <c r="Q579" s="16"/>
      <c r="R579" s="15" t="s">
        <v>102</v>
      </c>
      <c r="S579" s="16"/>
      <c r="T579" s="15">
        <v>20</v>
      </c>
      <c r="U579" s="16"/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187"/>
      <c r="AC579" s="16"/>
      <c r="AD579" s="186"/>
      <c r="AE579" s="11"/>
      <c r="AF579" s="423"/>
      <c r="AG579" s="423"/>
      <c r="AH579" s="10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107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174</v>
      </c>
      <c r="E581" s="425">
        <v>2668.35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03"/>
      <c r="AI581" s="86" t="s">
        <v>137</v>
      </c>
      <c r="AJ581" s="85">
        <f t="shared" ref="AJ581:BB581" si="76">SUM(AJ583:AJ594)</f>
        <v>18</v>
      </c>
      <c r="AK581" s="84">
        <f t="shared" si="76"/>
        <v>2</v>
      </c>
      <c r="AL581" s="83">
        <f t="shared" si="76"/>
        <v>0</v>
      </c>
      <c r="AM581" s="85">
        <f t="shared" si="76"/>
        <v>20</v>
      </c>
      <c r="AN581" s="84">
        <f t="shared" si="76"/>
        <v>0</v>
      </c>
      <c r="AO581" s="83">
        <f t="shared" si="76"/>
        <v>0</v>
      </c>
      <c r="AP581" s="85">
        <f t="shared" si="76"/>
        <v>0</v>
      </c>
      <c r="AQ581" s="84">
        <f t="shared" si="76"/>
        <v>0</v>
      </c>
      <c r="AR581" s="83">
        <f t="shared" si="76"/>
        <v>0</v>
      </c>
      <c r="AS581" s="85">
        <f t="shared" si="76"/>
        <v>0</v>
      </c>
      <c r="AT581" s="84">
        <f t="shared" si="76"/>
        <v>0</v>
      </c>
      <c r="AU581" s="83">
        <f t="shared" si="76"/>
        <v>0</v>
      </c>
      <c r="AV581" s="85">
        <f t="shared" si="76"/>
        <v>0</v>
      </c>
      <c r="AW581" s="84">
        <f t="shared" si="76"/>
        <v>0</v>
      </c>
      <c r="AX581" s="83">
        <f t="shared" si="76"/>
        <v>0</v>
      </c>
      <c r="AY581" s="82">
        <f t="shared" si="76"/>
        <v>0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6.666666666666667</v>
      </c>
      <c r="BG581" s="5">
        <f>SUM(AM581:AO581,AY581)/$BG$5</f>
        <v>6.666666666666667</v>
      </c>
      <c r="BH581" s="5">
        <f>SUM(AP581:AR581,AZ581)/$BG$5</f>
        <v>0</v>
      </c>
      <c r="BI581" s="5">
        <f>SUM(AS581:AU581,BA581)/$BG$5</f>
        <v>0</v>
      </c>
      <c r="BJ581" s="5">
        <f>SUM(AV581:AX581,BB581)/$BG$5</f>
        <v>0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03"/>
      <c r="AI582" s="202" t="s">
        <v>135</v>
      </c>
      <c r="AJ582" s="201">
        <f t="shared" ref="AJ582:BB582" si="77">AJ581/3</f>
        <v>6</v>
      </c>
      <c r="AK582" s="64">
        <f t="shared" si="77"/>
        <v>0.66666666666666663</v>
      </c>
      <c r="AL582" s="63">
        <f t="shared" si="77"/>
        <v>0</v>
      </c>
      <c r="AM582" s="65">
        <f t="shared" si="77"/>
        <v>6.666666666666667</v>
      </c>
      <c r="AN582" s="64">
        <f t="shared" si="77"/>
        <v>0</v>
      </c>
      <c r="AO582" s="63">
        <f t="shared" si="77"/>
        <v>0</v>
      </c>
      <c r="AP582" s="65">
        <f t="shared" si="77"/>
        <v>0</v>
      </c>
      <c r="AQ582" s="64">
        <f t="shared" si="77"/>
        <v>0</v>
      </c>
      <c r="AR582" s="63">
        <f t="shared" si="77"/>
        <v>0</v>
      </c>
      <c r="AS582" s="65">
        <f t="shared" si="77"/>
        <v>0</v>
      </c>
      <c r="AT582" s="64">
        <f t="shared" si="77"/>
        <v>0</v>
      </c>
      <c r="AU582" s="63">
        <f t="shared" si="77"/>
        <v>0</v>
      </c>
      <c r="AV582" s="65">
        <f t="shared" si="77"/>
        <v>0</v>
      </c>
      <c r="AW582" s="64">
        <f t="shared" si="77"/>
        <v>0</v>
      </c>
      <c r="AX582" s="63">
        <f t="shared" si="77"/>
        <v>0</v>
      </c>
      <c r="AY582" s="62">
        <f t="shared" si="77"/>
        <v>0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0.45" customHeight="1" x14ac:dyDescent="0.2">
      <c r="B583" s="30"/>
      <c r="C583" s="338">
        <v>1</v>
      </c>
      <c r="D583" s="46"/>
      <c r="E583" s="198"/>
      <c r="F583" s="198"/>
      <c r="G583" s="197"/>
      <c r="H583" s="358" t="s">
        <v>183</v>
      </c>
      <c r="I583" s="390">
        <v>39</v>
      </c>
      <c r="J583" s="390">
        <v>14</v>
      </c>
      <c r="K583" s="390">
        <v>6</v>
      </c>
      <c r="L583" s="42" t="s">
        <v>131</v>
      </c>
      <c r="M583" s="43" t="s">
        <v>349</v>
      </c>
      <c r="N583" s="42" t="s">
        <v>129</v>
      </c>
      <c r="O583" s="43" t="s">
        <v>347</v>
      </c>
      <c r="P583" s="42" t="s">
        <v>128</v>
      </c>
      <c r="Q583" s="43"/>
      <c r="R583" s="42" t="s">
        <v>127</v>
      </c>
      <c r="S583" s="43"/>
      <c r="T583" s="42" t="s">
        <v>126</v>
      </c>
      <c r="U583" s="43"/>
      <c r="V583" s="42" t="s">
        <v>125</v>
      </c>
      <c r="W583" s="43"/>
      <c r="X583" s="42" t="s">
        <v>124</v>
      </c>
      <c r="Y583" s="43"/>
      <c r="Z583" s="42" t="s">
        <v>123</v>
      </c>
      <c r="AA583" s="43"/>
      <c r="AB583" s="196"/>
      <c r="AC583" s="43"/>
      <c r="AD583" s="196" t="s">
        <v>132</v>
      </c>
      <c r="AE583" s="58"/>
      <c r="AF583" s="421"/>
      <c r="AG583" s="421"/>
      <c r="AH583" s="38"/>
      <c r="AI583" s="9"/>
      <c r="AJ583" s="349">
        <f>SUMPRODUCT(LEN($M583:$AA586)-LEN(SUBSTITUTE($M583:$AA586,"A", "")))</f>
        <v>4</v>
      </c>
      <c r="AK583" s="352">
        <f>SUMPRODUCT(LEN($AD583:$AD586)-LEN(SUBSTITUTE($AD583:$AD586,"A", "")))</f>
        <v>1</v>
      </c>
      <c r="AL583" s="335">
        <f>SUMPRODUCT(LEN($AC583:$AC586)-LEN(SUBSTITUTE($AC583:$AC586,"A", "")))</f>
        <v>0</v>
      </c>
      <c r="AM583" s="349">
        <f>SUMPRODUCT(LEN($M583:$AA586)-LEN(SUBSTITUTE($M583:$AA586,"S", "")))</f>
        <v>10</v>
      </c>
      <c r="AN583" s="352">
        <f>SUMPRODUCT(LEN($AD583:$AD586)-LEN(SUBSTITUTE($AD583:$AD586,"S", "")))</f>
        <v>0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0</v>
      </c>
      <c r="AT583" s="352">
        <f>SUMPRODUCT(LEN($AD583:$AD586)-LEN(SUBSTITUTE($AD583:$AD586,"G", "")))</f>
        <v>0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0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0.45" customHeight="1" thickBot="1" x14ac:dyDescent="0.25">
      <c r="B584" s="30"/>
      <c r="C584" s="339"/>
      <c r="D584" s="37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354</v>
      </c>
      <c r="N584" s="33" t="s">
        <v>121</v>
      </c>
      <c r="O584" s="55" t="s">
        <v>130</v>
      </c>
      <c r="P584" s="33" t="s">
        <v>120</v>
      </c>
      <c r="Q584" s="55"/>
      <c r="R584" s="33" t="s">
        <v>119</v>
      </c>
      <c r="S584" s="55"/>
      <c r="T584" s="33" t="s">
        <v>118</v>
      </c>
      <c r="U584" s="55"/>
      <c r="V584" s="33" t="s">
        <v>117</v>
      </c>
      <c r="W584" s="55"/>
      <c r="X584" s="33" t="s">
        <v>116</v>
      </c>
      <c r="Y584" s="55"/>
      <c r="Z584" s="33" t="s">
        <v>115</v>
      </c>
      <c r="AA584" s="55"/>
      <c r="AB584" s="193"/>
      <c r="AC584" s="55"/>
      <c r="AD584" s="193"/>
      <c r="AE584" s="57"/>
      <c r="AF584" s="422"/>
      <c r="AG584" s="422"/>
      <c r="AH584" s="21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0.45" customHeight="1" x14ac:dyDescent="0.2">
      <c r="B585" s="30"/>
      <c r="C585" s="340"/>
      <c r="D585" s="29"/>
      <c r="E585" s="192"/>
      <c r="F585" s="192"/>
      <c r="G585" s="191"/>
      <c r="H585" s="360">
        <v>174</v>
      </c>
      <c r="I585" s="392"/>
      <c r="J585" s="392"/>
      <c r="K585" s="392"/>
      <c r="L585" s="25" t="s">
        <v>114</v>
      </c>
      <c r="M585" s="114" t="s">
        <v>347</v>
      </c>
      <c r="N585" s="25" t="s">
        <v>112</v>
      </c>
      <c r="O585" s="114" t="s">
        <v>130</v>
      </c>
      <c r="P585" s="25" t="s">
        <v>111</v>
      </c>
      <c r="Q585" s="114"/>
      <c r="R585" s="25" t="s">
        <v>110</v>
      </c>
      <c r="S585" s="114"/>
      <c r="T585" s="25" t="s">
        <v>109</v>
      </c>
      <c r="U585" s="114"/>
      <c r="V585" s="25" t="s">
        <v>108</v>
      </c>
      <c r="W585" s="114"/>
      <c r="X585" s="25" t="s">
        <v>107</v>
      </c>
      <c r="Y585" s="114"/>
      <c r="Z585" s="25" t="s">
        <v>106</v>
      </c>
      <c r="AA585" s="114"/>
      <c r="AB585" s="190"/>
      <c r="AC585" s="114"/>
      <c r="AD585" s="190"/>
      <c r="AE585" s="57"/>
      <c r="AF585" s="422"/>
      <c r="AG585" s="422"/>
      <c r="AH585" s="21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1" customHeight="1" thickBot="1" x14ac:dyDescent="0.25">
      <c r="B586" s="30"/>
      <c r="C586" s="355"/>
      <c r="D586" s="54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179</v>
      </c>
      <c r="N586" s="50" t="s">
        <v>104</v>
      </c>
      <c r="O586" s="51" t="s">
        <v>130</v>
      </c>
      <c r="P586" s="50" t="s">
        <v>103</v>
      </c>
      <c r="Q586" s="51"/>
      <c r="R586" s="50" t="s">
        <v>102</v>
      </c>
      <c r="S586" s="51"/>
      <c r="T586" s="50">
        <v>20</v>
      </c>
      <c r="U586" s="51"/>
      <c r="V586" s="50" t="s">
        <v>101</v>
      </c>
      <c r="W586" s="51"/>
      <c r="X586" s="50" t="s">
        <v>100</v>
      </c>
      <c r="Y586" s="51"/>
      <c r="Z586" s="50" t="s">
        <v>99</v>
      </c>
      <c r="AA586" s="51"/>
      <c r="AB586" s="187"/>
      <c r="AC586" s="51"/>
      <c r="AD586" s="187"/>
      <c r="AE586" s="56"/>
      <c r="AF586" s="424"/>
      <c r="AG586" s="424"/>
      <c r="AH586" s="47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0.45" customHeight="1" x14ac:dyDescent="0.2">
      <c r="B587" s="30"/>
      <c r="C587" s="338">
        <v>2</v>
      </c>
      <c r="D587" s="46"/>
      <c r="E587" s="198"/>
      <c r="F587" s="198"/>
      <c r="G587" s="197"/>
      <c r="H587" s="358"/>
      <c r="I587" s="390">
        <v>40</v>
      </c>
      <c r="J587" s="390">
        <v>14</v>
      </c>
      <c r="K587" s="390">
        <v>6</v>
      </c>
      <c r="L587" s="42" t="s">
        <v>131</v>
      </c>
      <c r="M587" s="43" t="s">
        <v>179</v>
      </c>
      <c r="N587" s="42" t="s">
        <v>129</v>
      </c>
      <c r="O587" s="43" t="s">
        <v>351</v>
      </c>
      <c r="P587" s="42" t="s">
        <v>128</v>
      </c>
      <c r="Q587" s="43" t="s">
        <v>130</v>
      </c>
      <c r="R587" s="42" t="s">
        <v>127</v>
      </c>
      <c r="S587" s="43"/>
      <c r="T587" s="42" t="s">
        <v>126</v>
      </c>
      <c r="U587" s="43"/>
      <c r="V587" s="42" t="s">
        <v>125</v>
      </c>
      <c r="W587" s="43"/>
      <c r="X587" s="42" t="s">
        <v>124</v>
      </c>
      <c r="Y587" s="43"/>
      <c r="Z587" s="42" t="s">
        <v>123</v>
      </c>
      <c r="AA587" s="43"/>
      <c r="AB587" s="196"/>
      <c r="AC587" s="43"/>
      <c r="AD587" s="196" t="s">
        <v>132</v>
      </c>
      <c r="AE587" s="39"/>
      <c r="AF587" s="421"/>
      <c r="AG587" s="421"/>
      <c r="AH587" s="38"/>
      <c r="AI587" s="9"/>
      <c r="AJ587" s="349">
        <f>SUMPRODUCT(LEN($M587:$AA590)-LEN(SUBSTITUTE($M587:$AA590,"A", "")))</f>
        <v>7</v>
      </c>
      <c r="AK587" s="352">
        <f>SUMPRODUCT(LEN($AD587:$AD590)-LEN(SUBSTITUTE($AD587:$AD590,"A", "")))</f>
        <v>1</v>
      </c>
      <c r="AL587" s="335">
        <f>SUMPRODUCT(LEN($AC587:$AC590)-LEN(SUBSTITUTE($AC587:$AC590,"A", "")))</f>
        <v>0</v>
      </c>
      <c r="AM587" s="349">
        <f>SUMPRODUCT(LEN($M587:$AA590)-LEN(SUBSTITUTE($M587:$AA590,"S", "")))</f>
        <v>7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0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0.45" customHeight="1" thickBot="1" x14ac:dyDescent="0.25">
      <c r="B588" s="30"/>
      <c r="C588" s="339"/>
      <c r="D588" s="37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 t="s">
        <v>347</v>
      </c>
      <c r="N588" s="33" t="s">
        <v>121</v>
      </c>
      <c r="O588" s="55" t="s">
        <v>132</v>
      </c>
      <c r="P588" s="33" t="s">
        <v>120</v>
      </c>
      <c r="Q588" s="55"/>
      <c r="R588" s="33" t="s">
        <v>119</v>
      </c>
      <c r="S588" s="55"/>
      <c r="T588" s="33" t="s">
        <v>118</v>
      </c>
      <c r="U588" s="55"/>
      <c r="V588" s="33" t="s">
        <v>117</v>
      </c>
      <c r="W588" s="55"/>
      <c r="X588" s="33" t="s">
        <v>116</v>
      </c>
      <c r="Y588" s="55"/>
      <c r="Z588" s="33" t="s">
        <v>115</v>
      </c>
      <c r="AA588" s="55"/>
      <c r="AB588" s="193"/>
      <c r="AC588" s="55"/>
      <c r="AD588" s="193"/>
      <c r="AE588" s="22"/>
      <c r="AF588" s="422"/>
      <c r="AG588" s="422"/>
      <c r="AH588" s="21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0.45" customHeight="1" x14ac:dyDescent="0.2">
      <c r="B589" s="30"/>
      <c r="C589" s="340"/>
      <c r="D589" s="29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 t="s">
        <v>347</v>
      </c>
      <c r="N589" s="25" t="s">
        <v>112</v>
      </c>
      <c r="O589" s="114" t="s">
        <v>130</v>
      </c>
      <c r="P589" s="25" t="s">
        <v>111</v>
      </c>
      <c r="Q589" s="114"/>
      <c r="R589" s="25" t="s">
        <v>110</v>
      </c>
      <c r="S589" s="114"/>
      <c r="T589" s="25" t="s">
        <v>109</v>
      </c>
      <c r="U589" s="114"/>
      <c r="V589" s="25" t="s">
        <v>108</v>
      </c>
      <c r="W589" s="114"/>
      <c r="X589" s="25" t="s">
        <v>107</v>
      </c>
      <c r="Y589" s="114"/>
      <c r="Z589" s="25" t="s">
        <v>106</v>
      </c>
      <c r="AA589" s="114"/>
      <c r="AB589" s="190"/>
      <c r="AC589" s="114"/>
      <c r="AD589" s="190"/>
      <c r="AE589" s="22"/>
      <c r="AF589" s="422"/>
      <c r="AG589" s="422"/>
      <c r="AH589" s="21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1" customHeight="1" thickBot="1" x14ac:dyDescent="0.25">
      <c r="B590" s="30"/>
      <c r="C590" s="355"/>
      <c r="D590" s="54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 t="s">
        <v>347</v>
      </c>
      <c r="N590" s="50" t="s">
        <v>104</v>
      </c>
      <c r="O590" s="51" t="s">
        <v>130</v>
      </c>
      <c r="P590" s="50" t="s">
        <v>103</v>
      </c>
      <c r="Q590" s="51"/>
      <c r="R590" s="50" t="s">
        <v>102</v>
      </c>
      <c r="S590" s="51"/>
      <c r="T590" s="50">
        <v>20</v>
      </c>
      <c r="U590" s="51"/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187"/>
      <c r="AC590" s="51"/>
      <c r="AD590" s="187"/>
      <c r="AE590" s="48"/>
      <c r="AF590" s="424"/>
      <c r="AG590" s="424"/>
      <c r="AH590" s="47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0.45" customHeight="1" x14ac:dyDescent="0.2">
      <c r="B591" s="30"/>
      <c r="C591" s="338">
        <v>3</v>
      </c>
      <c r="D591" s="46"/>
      <c r="E591" s="198"/>
      <c r="F591" s="198"/>
      <c r="G591" s="197"/>
      <c r="H591" s="358"/>
      <c r="I591" s="390">
        <v>45</v>
      </c>
      <c r="J591" s="390">
        <v>15</v>
      </c>
      <c r="K591" s="390">
        <v>8</v>
      </c>
      <c r="L591" s="42" t="s">
        <v>131</v>
      </c>
      <c r="M591" s="43" t="s">
        <v>347</v>
      </c>
      <c r="N591" s="42" t="s">
        <v>129</v>
      </c>
      <c r="O591" s="43" t="s">
        <v>132</v>
      </c>
      <c r="P591" s="42" t="s">
        <v>128</v>
      </c>
      <c r="Q591" s="43"/>
      <c r="R591" s="42" t="s">
        <v>127</v>
      </c>
      <c r="S591" s="43"/>
      <c r="T591" s="42" t="s">
        <v>126</v>
      </c>
      <c r="U591" s="43"/>
      <c r="V591" s="42" t="s">
        <v>125</v>
      </c>
      <c r="W591" s="43"/>
      <c r="X591" s="42" t="s">
        <v>124</v>
      </c>
      <c r="Y591" s="43"/>
      <c r="Z591" s="42" t="s">
        <v>123</v>
      </c>
      <c r="AA591" s="43"/>
      <c r="AB591" s="196"/>
      <c r="AC591" s="43"/>
      <c r="AD591" s="196"/>
      <c r="AE591" s="39"/>
      <c r="AF591" s="421"/>
      <c r="AG591" s="421"/>
      <c r="AH591" s="38"/>
      <c r="AI591" s="9"/>
      <c r="AJ591" s="349">
        <f>SUMPRODUCT(LEN($M591:$AA594)-LEN(SUBSTITUTE($M591:$AA594,"A", "")))</f>
        <v>7</v>
      </c>
      <c r="AK591" s="352">
        <f>SUMPRODUCT(LEN($AD591:$AD594)-LEN(SUBSTITUTE($AD591:$AD594,"A", "")))</f>
        <v>0</v>
      </c>
      <c r="AL591" s="335">
        <f>SUMPRODUCT(LEN($AC591:$AC594)-LEN(SUBSTITUTE($AC591:$AC594,"A", "")))</f>
        <v>0</v>
      </c>
      <c r="AM591" s="349">
        <f>SUMPRODUCT(LEN($M591:$AA594)-LEN(SUBSTITUTE($M591:$AA594,"S", "")))</f>
        <v>3</v>
      </c>
      <c r="AN591" s="352">
        <f>SUMPRODUCT(LEN($AD591:$AD594)-LEN(SUBSTITUTE($AD591:$AD594,"S", "")))</f>
        <v>0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0</v>
      </c>
      <c r="AS591" s="349">
        <f>SUMPRODUCT(LEN($M591:$AA594)-LEN(SUBSTITUTE($M591:$AA594,"G", "")))</f>
        <v>0</v>
      </c>
      <c r="AT591" s="352">
        <f>SUMPRODUCT(LEN($AD591:$AD594)-LEN(SUBSTITUTE($AD591:$AD594,"G", "")))</f>
        <v>0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0.45" customHeight="1" thickBot="1" x14ac:dyDescent="0.25">
      <c r="B592" s="30"/>
      <c r="C592" s="339"/>
      <c r="D592" s="37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 t="s">
        <v>179</v>
      </c>
      <c r="N592" s="33" t="s">
        <v>121</v>
      </c>
      <c r="O592" s="55" t="s">
        <v>132</v>
      </c>
      <c r="P592" s="33" t="s">
        <v>120</v>
      </c>
      <c r="Q592" s="55"/>
      <c r="R592" s="33" t="s">
        <v>119</v>
      </c>
      <c r="S592" s="55"/>
      <c r="T592" s="33" t="s">
        <v>118</v>
      </c>
      <c r="U592" s="55"/>
      <c r="V592" s="33" t="s">
        <v>117</v>
      </c>
      <c r="W592" s="55"/>
      <c r="X592" s="33" t="s">
        <v>116</v>
      </c>
      <c r="Y592" s="55"/>
      <c r="Z592" s="33" t="s">
        <v>115</v>
      </c>
      <c r="AA592" s="55"/>
      <c r="AB592" s="193"/>
      <c r="AC592" s="55"/>
      <c r="AD592" s="193"/>
      <c r="AE592" s="22"/>
      <c r="AF592" s="422"/>
      <c r="AG592" s="422"/>
      <c r="AH592" s="21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0.45" customHeight="1" x14ac:dyDescent="0.2">
      <c r="B593" s="30"/>
      <c r="C593" s="340"/>
      <c r="D593" s="29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 t="s">
        <v>347</v>
      </c>
      <c r="N593" s="25" t="s">
        <v>112</v>
      </c>
      <c r="O593" s="114" t="s">
        <v>130</v>
      </c>
      <c r="P593" s="25" t="s">
        <v>111</v>
      </c>
      <c r="Q593" s="114"/>
      <c r="R593" s="25" t="s">
        <v>110</v>
      </c>
      <c r="S593" s="114"/>
      <c r="T593" s="25" t="s">
        <v>109</v>
      </c>
      <c r="U593" s="114"/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190"/>
      <c r="AC593" s="114"/>
      <c r="AD593" s="190"/>
      <c r="AE593" s="22"/>
      <c r="AF593" s="422"/>
      <c r="AG593" s="422"/>
      <c r="AH593" s="21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1" customHeight="1" thickBot="1" x14ac:dyDescent="0.25">
      <c r="B594" s="20"/>
      <c r="C594" s="341"/>
      <c r="D594" s="19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 t="s">
        <v>132</v>
      </c>
      <c r="N594" s="15" t="s">
        <v>104</v>
      </c>
      <c r="O594" s="16"/>
      <c r="P594" s="15" t="s">
        <v>103</v>
      </c>
      <c r="Q594" s="16"/>
      <c r="R594" s="15" t="s">
        <v>102</v>
      </c>
      <c r="S594" s="16"/>
      <c r="T594" s="15">
        <v>20</v>
      </c>
      <c r="U594" s="16"/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187"/>
      <c r="AC594" s="16"/>
      <c r="AD594" s="186"/>
      <c r="AE594" s="11"/>
      <c r="AF594" s="423"/>
      <c r="AG594" s="423"/>
      <c r="AH594" s="10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107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174</v>
      </c>
      <c r="E596" s="425">
        <v>2303.4499999999998</v>
      </c>
      <c r="F596" s="426"/>
      <c r="G596" s="42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03"/>
      <c r="AI596" s="86" t="s">
        <v>137</v>
      </c>
      <c r="AJ596" s="85">
        <f t="shared" ref="AJ596:BB596" si="78">SUM(AJ598:AJ609)</f>
        <v>15</v>
      </c>
      <c r="AK596" s="84">
        <f t="shared" si="78"/>
        <v>1</v>
      </c>
      <c r="AL596" s="83">
        <f t="shared" si="78"/>
        <v>0</v>
      </c>
      <c r="AM596" s="85">
        <f t="shared" si="78"/>
        <v>12</v>
      </c>
      <c r="AN596" s="84">
        <f t="shared" si="78"/>
        <v>0</v>
      </c>
      <c r="AO596" s="83">
        <f t="shared" si="78"/>
        <v>0</v>
      </c>
      <c r="AP596" s="85">
        <f t="shared" si="78"/>
        <v>0</v>
      </c>
      <c r="AQ596" s="84">
        <f t="shared" si="78"/>
        <v>0</v>
      </c>
      <c r="AR596" s="83">
        <f t="shared" si="78"/>
        <v>0</v>
      </c>
      <c r="AS596" s="85">
        <f t="shared" si="78"/>
        <v>0</v>
      </c>
      <c r="AT596" s="84">
        <f t="shared" si="78"/>
        <v>0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0</v>
      </c>
      <c r="BA596" s="81">
        <f t="shared" si="78"/>
        <v>0</v>
      </c>
      <c r="BB596" s="80">
        <f t="shared" si="78"/>
        <v>0</v>
      </c>
      <c r="BC596" s="79" t="s">
        <v>136</v>
      </c>
      <c r="BF596" s="5">
        <f>SUM(AJ596:AL596)/$BG$5</f>
        <v>5.333333333333333</v>
      </c>
      <c r="BG596" s="5">
        <f>SUM(AM596:AO596,AY596)/$BG$5</f>
        <v>4</v>
      </c>
      <c r="BH596" s="5">
        <f>SUM(AP596:AR596,AZ596)/$BG$5</f>
        <v>0</v>
      </c>
      <c r="BI596" s="5">
        <f>SUM(AS596:AU596,BA596)/$BG$5</f>
        <v>0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05"/>
      <c r="F597" s="205"/>
      <c r="G597" s="204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03"/>
      <c r="AI597" s="202" t="s">
        <v>135</v>
      </c>
      <c r="AJ597" s="201">
        <f t="shared" ref="AJ597:BB597" si="79">AJ596/3</f>
        <v>5</v>
      </c>
      <c r="AK597" s="64">
        <f t="shared" si="79"/>
        <v>0.33333333333333331</v>
      </c>
      <c r="AL597" s="63">
        <f t="shared" si="79"/>
        <v>0</v>
      </c>
      <c r="AM597" s="65">
        <f t="shared" si="79"/>
        <v>4</v>
      </c>
      <c r="AN597" s="64">
        <f t="shared" si="79"/>
        <v>0</v>
      </c>
      <c r="AO597" s="63">
        <f t="shared" si="79"/>
        <v>0</v>
      </c>
      <c r="AP597" s="65">
        <f t="shared" si="79"/>
        <v>0</v>
      </c>
      <c r="AQ597" s="64">
        <f t="shared" si="79"/>
        <v>0</v>
      </c>
      <c r="AR597" s="63">
        <f t="shared" si="79"/>
        <v>0</v>
      </c>
      <c r="AS597" s="65">
        <f t="shared" si="79"/>
        <v>0</v>
      </c>
      <c r="AT597" s="64">
        <f t="shared" si="79"/>
        <v>0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</v>
      </c>
      <c r="BA597" s="61">
        <f t="shared" si="79"/>
        <v>0</v>
      </c>
      <c r="BB597" s="60">
        <f t="shared" si="79"/>
        <v>0</v>
      </c>
      <c r="BC597" s="59" t="s">
        <v>134</v>
      </c>
    </row>
    <row r="598" spans="2:62" ht="20.45" customHeight="1" x14ac:dyDescent="0.2">
      <c r="B598" s="30"/>
      <c r="C598" s="338">
        <v>1</v>
      </c>
      <c r="D598" s="46"/>
      <c r="E598" s="198"/>
      <c r="F598" s="198"/>
      <c r="G598" s="197"/>
      <c r="H598" s="358" t="s">
        <v>183</v>
      </c>
      <c r="I598" s="390">
        <v>45</v>
      </c>
      <c r="J598" s="390">
        <v>15</v>
      </c>
      <c r="K598" s="390">
        <v>7</v>
      </c>
      <c r="L598" s="42" t="s">
        <v>131</v>
      </c>
      <c r="M598" s="43" t="s">
        <v>347</v>
      </c>
      <c r="N598" s="42" t="s">
        <v>129</v>
      </c>
      <c r="O598" s="43" t="s">
        <v>351</v>
      </c>
      <c r="P598" s="42" t="s">
        <v>128</v>
      </c>
      <c r="Q598" s="43"/>
      <c r="R598" s="42" t="s">
        <v>127</v>
      </c>
      <c r="S598" s="43"/>
      <c r="T598" s="42" t="s">
        <v>126</v>
      </c>
      <c r="U598" s="43"/>
      <c r="V598" s="42" t="s">
        <v>125</v>
      </c>
      <c r="W598" s="43"/>
      <c r="X598" s="42" t="s">
        <v>124</v>
      </c>
      <c r="Y598" s="43"/>
      <c r="Z598" s="42" t="s">
        <v>123</v>
      </c>
      <c r="AA598" s="43"/>
      <c r="AB598" s="196"/>
      <c r="AC598" s="43"/>
      <c r="AD598" s="196" t="s">
        <v>132</v>
      </c>
      <c r="AE598" s="58"/>
      <c r="AF598" s="421"/>
      <c r="AG598" s="421"/>
      <c r="AH598" s="38"/>
      <c r="AI598" s="9"/>
      <c r="AJ598" s="349">
        <f>SUMPRODUCT(LEN($M598:$AA601)-LEN(SUBSTITUTE($M598:$AA601,"A", "")))</f>
        <v>7</v>
      </c>
      <c r="AK598" s="352">
        <f>SUMPRODUCT(LEN($AD598:$AD601)-LEN(SUBSTITUTE($AD598:$AD601,"A", "")))</f>
        <v>1</v>
      </c>
      <c r="AL598" s="335">
        <f>SUMPRODUCT(LEN($AC598:$AC601)-LEN(SUBSTITUTE($AC598:$AC601,"A", "")))</f>
        <v>0</v>
      </c>
      <c r="AM598" s="349">
        <f>SUMPRODUCT(LEN($M598:$AA601)-LEN(SUBSTITUTE($M598:$AA601,"S", "")))</f>
        <v>9</v>
      </c>
      <c r="AN598" s="352">
        <f>SUMPRODUCT(LEN($AD598:$AD601)-LEN(SUBSTITUTE($AD598:$AD601,"S", "")))</f>
        <v>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0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0</v>
      </c>
      <c r="AT598" s="352">
        <f>SUMPRODUCT(LEN($AD598:$AD601)-LEN(SUBSTITUTE($AD598:$AD601,"G", "")))</f>
        <v>0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0.45" customHeight="1" thickBot="1" x14ac:dyDescent="0.25">
      <c r="B599" s="30"/>
      <c r="C599" s="339"/>
      <c r="D599" s="37"/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359</v>
      </c>
      <c r="N599" s="33" t="s">
        <v>121</v>
      </c>
      <c r="O599" s="55" t="s">
        <v>347</v>
      </c>
      <c r="P599" s="33" t="s">
        <v>120</v>
      </c>
      <c r="Q599" s="55"/>
      <c r="R599" s="33" t="s">
        <v>119</v>
      </c>
      <c r="S599" s="55"/>
      <c r="T599" s="33" t="s">
        <v>118</v>
      </c>
      <c r="U599" s="55"/>
      <c r="V599" s="33" t="s">
        <v>117</v>
      </c>
      <c r="W599" s="55"/>
      <c r="X599" s="33" t="s">
        <v>116</v>
      </c>
      <c r="Y599" s="55"/>
      <c r="Z599" s="33" t="s">
        <v>115</v>
      </c>
      <c r="AA599" s="55"/>
      <c r="AB599" s="193"/>
      <c r="AC599" s="55"/>
      <c r="AD599" s="193"/>
      <c r="AE599" s="57"/>
      <c r="AF599" s="422"/>
      <c r="AG599" s="422"/>
      <c r="AH599" s="21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0.45" customHeight="1" x14ac:dyDescent="0.2">
      <c r="B600" s="30"/>
      <c r="C600" s="340"/>
      <c r="D600" s="29"/>
      <c r="E600" s="192"/>
      <c r="F600" s="192"/>
      <c r="G600" s="191"/>
      <c r="H600" s="360">
        <v>174</v>
      </c>
      <c r="I600" s="392"/>
      <c r="J600" s="392"/>
      <c r="K600" s="392"/>
      <c r="L600" s="25" t="s">
        <v>114</v>
      </c>
      <c r="M600" s="114" t="s">
        <v>349</v>
      </c>
      <c r="N600" s="25" t="s">
        <v>112</v>
      </c>
      <c r="O600" s="114" t="s">
        <v>130</v>
      </c>
      <c r="P600" s="25" t="s">
        <v>111</v>
      </c>
      <c r="Q600" s="114"/>
      <c r="R600" s="25" t="s">
        <v>110</v>
      </c>
      <c r="S600" s="114"/>
      <c r="T600" s="25" t="s">
        <v>109</v>
      </c>
      <c r="U600" s="114"/>
      <c r="V600" s="25" t="s">
        <v>108</v>
      </c>
      <c r="W600" s="114"/>
      <c r="X600" s="25" t="s">
        <v>107</v>
      </c>
      <c r="Y600" s="114"/>
      <c r="Z600" s="25" t="s">
        <v>106</v>
      </c>
      <c r="AA600" s="114"/>
      <c r="AB600" s="190"/>
      <c r="AC600" s="114"/>
      <c r="AD600" s="190"/>
      <c r="AE600" s="57"/>
      <c r="AF600" s="422"/>
      <c r="AG600" s="422"/>
      <c r="AH600" s="21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1" customHeight="1" thickBot="1" x14ac:dyDescent="0.25">
      <c r="B601" s="30"/>
      <c r="C601" s="355"/>
      <c r="D601" s="54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179</v>
      </c>
      <c r="N601" s="50" t="s">
        <v>104</v>
      </c>
      <c r="O601" s="51" t="s">
        <v>130</v>
      </c>
      <c r="P601" s="50" t="s">
        <v>103</v>
      </c>
      <c r="Q601" s="51"/>
      <c r="R601" s="50" t="s">
        <v>102</v>
      </c>
      <c r="S601" s="51"/>
      <c r="T601" s="50">
        <v>20</v>
      </c>
      <c r="U601" s="51"/>
      <c r="V601" s="50" t="s">
        <v>101</v>
      </c>
      <c r="W601" s="51"/>
      <c r="X601" s="50" t="s">
        <v>100</v>
      </c>
      <c r="Y601" s="51"/>
      <c r="Z601" s="50" t="s">
        <v>99</v>
      </c>
      <c r="AA601" s="51"/>
      <c r="AB601" s="187"/>
      <c r="AC601" s="51"/>
      <c r="AD601" s="187"/>
      <c r="AE601" s="56"/>
      <c r="AF601" s="424"/>
      <c r="AG601" s="424"/>
      <c r="AH601" s="47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0.45" customHeight="1" x14ac:dyDescent="0.2">
      <c r="B602" s="30"/>
      <c r="C602" s="338">
        <v>2</v>
      </c>
      <c r="D602" s="46"/>
      <c r="E602" s="198"/>
      <c r="F602" s="198"/>
      <c r="G602" s="197"/>
      <c r="H602" s="358"/>
      <c r="I602" s="390">
        <v>34</v>
      </c>
      <c r="J602" s="390">
        <v>13</v>
      </c>
      <c r="K602" s="390">
        <v>7</v>
      </c>
      <c r="L602" s="42" t="s">
        <v>131</v>
      </c>
      <c r="M602" s="43" t="s">
        <v>132</v>
      </c>
      <c r="N602" s="42" t="s">
        <v>129</v>
      </c>
      <c r="O602" s="43" t="s">
        <v>132</v>
      </c>
      <c r="P602" s="42" t="s">
        <v>128</v>
      </c>
      <c r="Q602" s="43"/>
      <c r="R602" s="42" t="s">
        <v>127</v>
      </c>
      <c r="S602" s="43"/>
      <c r="T602" s="42" t="s">
        <v>126</v>
      </c>
      <c r="U602" s="43"/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196"/>
      <c r="AC602" s="43"/>
      <c r="AD602" s="196"/>
      <c r="AE602" s="39"/>
      <c r="AF602" s="421"/>
      <c r="AG602" s="421"/>
      <c r="AH602" s="38"/>
      <c r="AI602" s="9"/>
      <c r="AJ602" s="349">
        <f>SUMPRODUCT(LEN($M602:$AA605)-LEN(SUBSTITUTE($M602:$AA605,"A", "")))</f>
        <v>5</v>
      </c>
      <c r="AK602" s="352">
        <f>SUMPRODUCT(LEN($AD602:$AD605)-LEN(SUBSTITUTE($AD602:$AD605,"A", "")))</f>
        <v>0</v>
      </c>
      <c r="AL602" s="335">
        <f>SUMPRODUCT(LEN($AC602:$AC605)-LEN(SUBSTITUTE($AC602:$AC605,"A", "")))</f>
        <v>0</v>
      </c>
      <c r="AM602" s="349">
        <f>SUMPRODUCT(LEN($M602:$AA605)-LEN(SUBSTITUTE($M602:$AA605,"S", "")))</f>
        <v>3</v>
      </c>
      <c r="AN602" s="352">
        <f>SUMPRODUCT(LEN($AD602:$AD605)-LEN(SUBSTITUTE($AD602:$AD605,"S", "")))</f>
        <v>0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0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0.45" customHeight="1" thickBot="1" x14ac:dyDescent="0.25">
      <c r="B603" s="30"/>
      <c r="C603" s="339"/>
      <c r="D603" s="37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 t="s">
        <v>354</v>
      </c>
      <c r="N603" s="33" t="s">
        <v>121</v>
      </c>
      <c r="O603" s="55" t="s">
        <v>130</v>
      </c>
      <c r="P603" s="33" t="s">
        <v>120</v>
      </c>
      <c r="Q603" s="55"/>
      <c r="R603" s="33" t="s">
        <v>119</v>
      </c>
      <c r="S603" s="55"/>
      <c r="T603" s="33" t="s">
        <v>118</v>
      </c>
      <c r="U603" s="55"/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193"/>
      <c r="AC603" s="55"/>
      <c r="AD603" s="193"/>
      <c r="AE603" s="22"/>
      <c r="AF603" s="422"/>
      <c r="AG603" s="422"/>
      <c r="AH603" s="21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0.45" customHeight="1" x14ac:dyDescent="0.2">
      <c r="B604" s="30"/>
      <c r="C604" s="340"/>
      <c r="D604" s="29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 t="s">
        <v>179</v>
      </c>
      <c r="N604" s="25" t="s">
        <v>112</v>
      </c>
      <c r="O604" s="114"/>
      <c r="P604" s="25" t="s">
        <v>111</v>
      </c>
      <c r="Q604" s="114"/>
      <c r="R604" s="25" t="s">
        <v>110</v>
      </c>
      <c r="S604" s="114"/>
      <c r="T604" s="25" t="s">
        <v>109</v>
      </c>
      <c r="U604" s="114"/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190"/>
      <c r="AC604" s="114"/>
      <c r="AD604" s="190"/>
      <c r="AE604" s="22"/>
      <c r="AF604" s="422"/>
      <c r="AG604" s="422"/>
      <c r="AH604" s="21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1" customHeight="1" thickBot="1" x14ac:dyDescent="0.25">
      <c r="B605" s="30"/>
      <c r="C605" s="355"/>
      <c r="D605" s="54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 t="s">
        <v>132</v>
      </c>
      <c r="N605" s="50" t="s">
        <v>104</v>
      </c>
      <c r="O605" s="51"/>
      <c r="P605" s="50" t="s">
        <v>103</v>
      </c>
      <c r="Q605" s="51"/>
      <c r="R605" s="50" t="s">
        <v>102</v>
      </c>
      <c r="S605" s="51"/>
      <c r="T605" s="50">
        <v>20</v>
      </c>
      <c r="U605" s="51"/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187"/>
      <c r="AC605" s="51"/>
      <c r="AD605" s="187"/>
      <c r="AE605" s="48"/>
      <c r="AF605" s="424"/>
      <c r="AG605" s="424"/>
      <c r="AH605" s="47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0.45" customHeight="1" x14ac:dyDescent="0.2">
      <c r="B606" s="30"/>
      <c r="C606" s="338">
        <v>3</v>
      </c>
      <c r="D606" s="46"/>
      <c r="E606" s="198"/>
      <c r="F606" s="198"/>
      <c r="G606" s="197"/>
      <c r="H606" s="358"/>
      <c r="I606" s="390">
        <v>29</v>
      </c>
      <c r="J606" s="390">
        <v>9</v>
      </c>
      <c r="K606" s="390">
        <v>6</v>
      </c>
      <c r="L606" s="42" t="s">
        <v>131</v>
      </c>
      <c r="M606" s="43" t="s">
        <v>132</v>
      </c>
      <c r="N606" s="42" t="s">
        <v>129</v>
      </c>
      <c r="O606" s="43"/>
      <c r="P606" s="42" t="s">
        <v>128</v>
      </c>
      <c r="Q606" s="43"/>
      <c r="R606" s="42" t="s">
        <v>127</v>
      </c>
      <c r="S606" s="43"/>
      <c r="T606" s="42" t="s">
        <v>126</v>
      </c>
      <c r="U606" s="43"/>
      <c r="V606" s="42" t="s">
        <v>125</v>
      </c>
      <c r="W606" s="43"/>
      <c r="X606" s="42" t="s">
        <v>124</v>
      </c>
      <c r="Y606" s="43"/>
      <c r="Z606" s="42" t="s">
        <v>123</v>
      </c>
      <c r="AA606" s="43"/>
      <c r="AB606" s="196"/>
      <c r="AC606" s="43"/>
      <c r="AD606" s="196"/>
      <c r="AE606" s="39"/>
      <c r="AF606" s="421"/>
      <c r="AG606" s="421"/>
      <c r="AH606" s="38"/>
      <c r="AI606" s="9"/>
      <c r="AJ606" s="349">
        <f>SUMPRODUCT(LEN($M606:$AA609)-LEN(SUBSTITUTE($M606:$AA609,"A", "")))</f>
        <v>3</v>
      </c>
      <c r="AK606" s="352">
        <f>SUMPRODUCT(LEN($AD606:$AD609)-LEN(SUBSTITUTE($AD606:$AD609,"A", "")))</f>
        <v>0</v>
      </c>
      <c r="AL606" s="335">
        <f>SUMPRODUCT(LEN($AC606:$AC609)-LEN(SUBSTITUTE($AC606:$AC609,"A", "")))</f>
        <v>0</v>
      </c>
      <c r="AM606" s="349">
        <f>SUMPRODUCT(LEN($M606:$AA609)-LEN(SUBSTITUTE($M606:$AA609,"S", "")))</f>
        <v>0</v>
      </c>
      <c r="AN606" s="352">
        <f>SUMPRODUCT(LEN($AD606:$AD609)-LEN(SUBSTITUTE($AD606:$AD609,"S", "")))</f>
        <v>0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0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0.45" customHeight="1" thickBot="1" x14ac:dyDescent="0.25">
      <c r="B607" s="30"/>
      <c r="C607" s="339"/>
      <c r="D607" s="37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 t="s">
        <v>132</v>
      </c>
      <c r="N607" s="33" t="s">
        <v>121</v>
      </c>
      <c r="O607" s="55"/>
      <c r="P607" s="33" t="s">
        <v>120</v>
      </c>
      <c r="Q607" s="55"/>
      <c r="R607" s="33" t="s">
        <v>119</v>
      </c>
      <c r="S607" s="55"/>
      <c r="T607" s="33" t="s">
        <v>118</v>
      </c>
      <c r="U607" s="55"/>
      <c r="V607" s="33" t="s">
        <v>117</v>
      </c>
      <c r="W607" s="55"/>
      <c r="X607" s="33" t="s">
        <v>116</v>
      </c>
      <c r="Y607" s="55"/>
      <c r="Z607" s="33" t="s">
        <v>115</v>
      </c>
      <c r="AA607" s="55"/>
      <c r="AB607" s="193"/>
      <c r="AC607" s="55"/>
      <c r="AD607" s="193"/>
      <c r="AE607" s="22"/>
      <c r="AF607" s="422"/>
      <c r="AG607" s="422"/>
      <c r="AH607" s="21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0.45" customHeight="1" x14ac:dyDescent="0.2">
      <c r="B608" s="30"/>
      <c r="C608" s="340"/>
      <c r="D608" s="29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 t="s">
        <v>132</v>
      </c>
      <c r="N608" s="25" t="s">
        <v>112</v>
      </c>
      <c r="O608" s="114"/>
      <c r="P608" s="25" t="s">
        <v>111</v>
      </c>
      <c r="Q608" s="114"/>
      <c r="R608" s="25" t="s">
        <v>110</v>
      </c>
      <c r="S608" s="114"/>
      <c r="T608" s="25" t="s">
        <v>109</v>
      </c>
      <c r="U608" s="114"/>
      <c r="V608" s="25" t="s">
        <v>108</v>
      </c>
      <c r="W608" s="114"/>
      <c r="X608" s="25" t="s">
        <v>107</v>
      </c>
      <c r="Y608" s="114"/>
      <c r="Z608" s="25" t="s">
        <v>106</v>
      </c>
      <c r="AA608" s="114"/>
      <c r="AB608" s="190"/>
      <c r="AC608" s="114"/>
      <c r="AD608" s="190"/>
      <c r="AE608" s="22"/>
      <c r="AF608" s="422"/>
      <c r="AG608" s="422"/>
      <c r="AH608" s="21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1" customHeight="1" thickBot="1" x14ac:dyDescent="0.25">
      <c r="B609" s="20"/>
      <c r="C609" s="341"/>
      <c r="D609" s="19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/>
      <c r="N609" s="15" t="s">
        <v>104</v>
      </c>
      <c r="O609" s="16"/>
      <c r="P609" s="15" t="s">
        <v>103</v>
      </c>
      <c r="Q609" s="16"/>
      <c r="R609" s="15" t="s">
        <v>102</v>
      </c>
      <c r="S609" s="16"/>
      <c r="T609" s="15">
        <v>20</v>
      </c>
      <c r="U609" s="16"/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187"/>
      <c r="AC609" s="16"/>
      <c r="AD609" s="186"/>
      <c r="AE609" s="11"/>
      <c r="AF609" s="423"/>
      <c r="AG609" s="423"/>
      <c r="AH609" s="10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107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>
        <v>174</v>
      </c>
      <c r="E611" s="425">
        <v>4518.1400000000003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03"/>
      <c r="AI611" s="86" t="s">
        <v>137</v>
      </c>
      <c r="AJ611" s="85">
        <f t="shared" ref="AJ611:BB611" si="80">SUM(AJ613:AJ624)</f>
        <v>23</v>
      </c>
      <c r="AK611" s="84">
        <f t="shared" si="80"/>
        <v>3</v>
      </c>
      <c r="AL611" s="83">
        <f t="shared" si="80"/>
        <v>0</v>
      </c>
      <c r="AM611" s="85">
        <f t="shared" si="80"/>
        <v>16</v>
      </c>
      <c r="AN611" s="84">
        <f t="shared" si="80"/>
        <v>2</v>
      </c>
      <c r="AO611" s="83">
        <f t="shared" si="80"/>
        <v>0</v>
      </c>
      <c r="AP611" s="85">
        <f t="shared" si="80"/>
        <v>0</v>
      </c>
      <c r="AQ611" s="84">
        <f t="shared" si="80"/>
        <v>0</v>
      </c>
      <c r="AR611" s="83">
        <f t="shared" si="80"/>
        <v>0</v>
      </c>
      <c r="AS611" s="85">
        <f t="shared" si="80"/>
        <v>0</v>
      </c>
      <c r="AT611" s="84">
        <f t="shared" si="80"/>
        <v>0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0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8.6666666666666661</v>
      </c>
      <c r="BG611" s="5">
        <f>SUM(AM611:AO611,AY611)/$BG$5</f>
        <v>6</v>
      </c>
      <c r="BH611" s="5">
        <f>SUM(AP611:AR611,AZ611)/$BG$5</f>
        <v>0</v>
      </c>
      <c r="BI611" s="5">
        <f>SUM(AS611:AU611,BA611)/$BG$5</f>
        <v>0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03"/>
      <c r="AI612" s="202" t="s">
        <v>135</v>
      </c>
      <c r="AJ612" s="201">
        <f t="shared" ref="AJ612:BB612" si="81">AJ611/3</f>
        <v>7.666666666666667</v>
      </c>
      <c r="AK612" s="64">
        <f t="shared" si="81"/>
        <v>1</v>
      </c>
      <c r="AL612" s="63">
        <f t="shared" si="81"/>
        <v>0</v>
      </c>
      <c r="AM612" s="65">
        <f t="shared" si="81"/>
        <v>5.333333333333333</v>
      </c>
      <c r="AN612" s="64">
        <f t="shared" si="81"/>
        <v>0.66666666666666663</v>
      </c>
      <c r="AO612" s="63">
        <f t="shared" si="81"/>
        <v>0</v>
      </c>
      <c r="AP612" s="65">
        <f t="shared" si="81"/>
        <v>0</v>
      </c>
      <c r="AQ612" s="64">
        <f t="shared" si="81"/>
        <v>0</v>
      </c>
      <c r="AR612" s="63">
        <f t="shared" si="81"/>
        <v>0</v>
      </c>
      <c r="AS612" s="65">
        <f t="shared" si="81"/>
        <v>0</v>
      </c>
      <c r="AT612" s="64">
        <f t="shared" si="81"/>
        <v>0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0.45" customHeight="1" x14ac:dyDescent="0.2">
      <c r="B613" s="30"/>
      <c r="C613" s="338">
        <v>1</v>
      </c>
      <c r="D613" s="46"/>
      <c r="E613" s="198"/>
      <c r="F613" s="198"/>
      <c r="G613" s="197"/>
      <c r="H613" s="358" t="s">
        <v>183</v>
      </c>
      <c r="I613" s="390">
        <v>47</v>
      </c>
      <c r="J613" s="390">
        <v>14</v>
      </c>
      <c r="K613" s="390">
        <v>7</v>
      </c>
      <c r="L613" s="42" t="s">
        <v>131</v>
      </c>
      <c r="M613" s="43" t="s">
        <v>351</v>
      </c>
      <c r="N613" s="42" t="s">
        <v>129</v>
      </c>
      <c r="O613" s="43" t="s">
        <v>132</v>
      </c>
      <c r="P613" s="42" t="s">
        <v>128</v>
      </c>
      <c r="Q613" s="43"/>
      <c r="R613" s="42" t="s">
        <v>127</v>
      </c>
      <c r="S613" s="43"/>
      <c r="T613" s="42" t="s">
        <v>126</v>
      </c>
      <c r="U613" s="43"/>
      <c r="V613" s="42" t="s">
        <v>125</v>
      </c>
      <c r="W613" s="43"/>
      <c r="X613" s="42" t="s">
        <v>124</v>
      </c>
      <c r="Y613" s="43"/>
      <c r="Z613" s="42" t="s">
        <v>123</v>
      </c>
      <c r="AA613" s="43"/>
      <c r="AB613" s="196"/>
      <c r="AC613" s="43"/>
      <c r="AD613" s="196"/>
      <c r="AE613" s="58"/>
      <c r="AF613" s="421"/>
      <c r="AG613" s="421"/>
      <c r="AH613" s="38"/>
      <c r="AI613" s="9"/>
      <c r="AJ613" s="349">
        <f>SUMPRODUCT(LEN($M613:$AA616)-LEN(SUBSTITUTE($M613:$AA616,"A", "")))</f>
        <v>6</v>
      </c>
      <c r="AK613" s="352">
        <f>SUMPRODUCT(LEN($AD613:$AD616)-LEN(SUBSTITUTE($AD613:$AD616,"A", "")))</f>
        <v>0</v>
      </c>
      <c r="AL613" s="335">
        <f>SUMPRODUCT(LEN($AC613:$AC616)-LEN(SUBSTITUTE($AC613:$AC616,"A", "")))</f>
        <v>0</v>
      </c>
      <c r="AM613" s="349">
        <f>SUMPRODUCT(LEN($M613:$AA616)-LEN(SUBSTITUTE($M613:$AA616,"S", "")))</f>
        <v>5</v>
      </c>
      <c r="AN613" s="352">
        <f>SUMPRODUCT(LEN($AD613:$AD616)-LEN(SUBSTITUTE($AD613:$AD616,"S", "")))</f>
        <v>0</v>
      </c>
      <c r="AO613" s="335">
        <f>SUMPRODUCT(LEN($AC613:$AC616)-LEN(SUBSTITUTE($AC613:$AC616,"S", "")))</f>
        <v>0</v>
      </c>
      <c r="AP613" s="349">
        <f>SUMPRODUCT(LEN($M613:$AA616)-LEN(SUBSTITUTE($M613:$AA616,"F", "")))</f>
        <v>0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0</v>
      </c>
      <c r="AT613" s="352">
        <f>SUMPRODUCT(LEN($AD613:$AD616)-LEN(SUBSTITUTE($AD613:$AD616,"G", "")))</f>
        <v>0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0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0.45" customHeight="1" thickBot="1" x14ac:dyDescent="0.25">
      <c r="B614" s="30"/>
      <c r="C614" s="339"/>
      <c r="D614" s="37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351</v>
      </c>
      <c r="N614" s="33" t="s">
        <v>121</v>
      </c>
      <c r="O614" s="55" t="s">
        <v>132</v>
      </c>
      <c r="P614" s="33" t="s">
        <v>120</v>
      </c>
      <c r="Q614" s="55"/>
      <c r="R614" s="33" t="s">
        <v>119</v>
      </c>
      <c r="S614" s="55"/>
      <c r="T614" s="33" t="s">
        <v>118</v>
      </c>
      <c r="U614" s="55"/>
      <c r="V614" s="33" t="s">
        <v>117</v>
      </c>
      <c r="W614" s="55"/>
      <c r="X614" s="33" t="s">
        <v>116</v>
      </c>
      <c r="Y614" s="55"/>
      <c r="Z614" s="33" t="s">
        <v>115</v>
      </c>
      <c r="AA614" s="55"/>
      <c r="AB614" s="193"/>
      <c r="AC614" s="55"/>
      <c r="AD614" s="193"/>
      <c r="AE614" s="57"/>
      <c r="AF614" s="422"/>
      <c r="AG614" s="422"/>
      <c r="AH614" s="21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0.45" customHeight="1" x14ac:dyDescent="0.2">
      <c r="B615" s="30"/>
      <c r="C615" s="340"/>
      <c r="D615" s="29"/>
      <c r="E615" s="192"/>
      <c r="F615" s="192"/>
      <c r="G615" s="191"/>
      <c r="H615" s="360">
        <v>174</v>
      </c>
      <c r="I615" s="392"/>
      <c r="J615" s="392"/>
      <c r="K615" s="392"/>
      <c r="L615" s="25" t="s">
        <v>114</v>
      </c>
      <c r="M615" s="114" t="s">
        <v>351</v>
      </c>
      <c r="N615" s="25" t="s">
        <v>112</v>
      </c>
      <c r="O615" s="114" t="s">
        <v>130</v>
      </c>
      <c r="P615" s="25" t="s">
        <v>111</v>
      </c>
      <c r="Q615" s="114"/>
      <c r="R615" s="25" t="s">
        <v>110</v>
      </c>
      <c r="S615" s="114"/>
      <c r="T615" s="25" t="s">
        <v>109</v>
      </c>
      <c r="U615" s="114"/>
      <c r="V615" s="25" t="s">
        <v>108</v>
      </c>
      <c r="W615" s="114"/>
      <c r="X615" s="25" t="s">
        <v>107</v>
      </c>
      <c r="Y615" s="114"/>
      <c r="Z615" s="25" t="s">
        <v>106</v>
      </c>
      <c r="AA615" s="114"/>
      <c r="AB615" s="190"/>
      <c r="AC615" s="114"/>
      <c r="AD615" s="190"/>
      <c r="AE615" s="57"/>
      <c r="AF615" s="422"/>
      <c r="AG615" s="422"/>
      <c r="AH615" s="21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1" customHeight="1" thickBot="1" x14ac:dyDescent="0.25">
      <c r="B616" s="30"/>
      <c r="C616" s="355"/>
      <c r="D616" s="54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351</v>
      </c>
      <c r="N616" s="50" t="s">
        <v>104</v>
      </c>
      <c r="O616" s="51"/>
      <c r="P616" s="50" t="s">
        <v>103</v>
      </c>
      <c r="Q616" s="51"/>
      <c r="R616" s="50" t="s">
        <v>102</v>
      </c>
      <c r="S616" s="51"/>
      <c r="T616" s="50">
        <v>20</v>
      </c>
      <c r="U616" s="51"/>
      <c r="V616" s="50" t="s">
        <v>101</v>
      </c>
      <c r="W616" s="51"/>
      <c r="X616" s="50" t="s">
        <v>100</v>
      </c>
      <c r="Y616" s="51"/>
      <c r="Z616" s="50" t="s">
        <v>99</v>
      </c>
      <c r="AA616" s="51"/>
      <c r="AB616" s="187"/>
      <c r="AC616" s="51"/>
      <c r="AD616" s="187"/>
      <c r="AE616" s="56"/>
      <c r="AF616" s="424"/>
      <c r="AG616" s="424"/>
      <c r="AH616" s="47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0.45" customHeight="1" x14ac:dyDescent="0.2">
      <c r="B617" s="30"/>
      <c r="C617" s="338">
        <v>2</v>
      </c>
      <c r="D617" s="46"/>
      <c r="E617" s="198"/>
      <c r="F617" s="198"/>
      <c r="G617" s="197"/>
      <c r="H617" s="358"/>
      <c r="I617" s="390">
        <v>51</v>
      </c>
      <c r="J617" s="390">
        <v>15</v>
      </c>
      <c r="K617" s="390">
        <v>7</v>
      </c>
      <c r="L617" s="42" t="s">
        <v>131</v>
      </c>
      <c r="M617" s="43" t="s">
        <v>357</v>
      </c>
      <c r="N617" s="42" t="s">
        <v>129</v>
      </c>
      <c r="O617" s="43" t="s">
        <v>179</v>
      </c>
      <c r="P617" s="42" t="s">
        <v>128</v>
      </c>
      <c r="Q617" s="43"/>
      <c r="R617" s="42" t="s">
        <v>127</v>
      </c>
      <c r="S617" s="43"/>
      <c r="T617" s="42" t="s">
        <v>126</v>
      </c>
      <c r="U617" s="43"/>
      <c r="V617" s="42" t="s">
        <v>125</v>
      </c>
      <c r="W617" s="43"/>
      <c r="X617" s="42" t="s">
        <v>124</v>
      </c>
      <c r="Y617" s="43"/>
      <c r="Z617" s="42" t="s">
        <v>123</v>
      </c>
      <c r="AA617" s="43"/>
      <c r="AB617" s="196"/>
      <c r="AC617" s="43"/>
      <c r="AD617" s="196" t="s">
        <v>367</v>
      </c>
      <c r="AE617" s="39"/>
      <c r="AF617" s="421"/>
      <c r="AG617" s="421"/>
      <c r="AH617" s="38"/>
      <c r="AI617" s="9"/>
      <c r="AJ617" s="349">
        <f>SUMPRODUCT(LEN($M617:$AA620)-LEN(SUBSTITUTE($M617:$AA620,"A", "")))</f>
        <v>10</v>
      </c>
      <c r="AK617" s="352">
        <f>SUMPRODUCT(LEN($AD617:$AD620)-LEN(SUBSTITUTE($AD617:$AD620,"A", "")))</f>
        <v>2</v>
      </c>
      <c r="AL617" s="335">
        <f>SUMPRODUCT(LEN($AC617:$AC620)-LEN(SUBSTITUTE($AC617:$AC620,"A", "")))</f>
        <v>0</v>
      </c>
      <c r="AM617" s="349">
        <f>SUMPRODUCT(LEN($M617:$AA620)-LEN(SUBSTITUTE($M617:$AA620,"S", "")))</f>
        <v>4</v>
      </c>
      <c r="AN617" s="352">
        <f>SUMPRODUCT(LEN($AD617:$AD620)-LEN(SUBSTITUTE($AD617:$AD620,"S", "")))</f>
        <v>2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0</v>
      </c>
      <c r="AT617" s="352">
        <f>SUMPRODUCT(LEN($AD617:$AD620)-LEN(SUBSTITUTE($AD617:$AD620,"G", "")))</f>
        <v>0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0.45" customHeight="1" thickBot="1" x14ac:dyDescent="0.25">
      <c r="B618" s="30"/>
      <c r="C618" s="339"/>
      <c r="D618" s="37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 t="s">
        <v>351</v>
      </c>
      <c r="N618" s="33" t="s">
        <v>121</v>
      </c>
      <c r="O618" s="55" t="s">
        <v>352</v>
      </c>
      <c r="P618" s="33" t="s">
        <v>120</v>
      </c>
      <c r="Q618" s="55"/>
      <c r="R618" s="33" t="s">
        <v>119</v>
      </c>
      <c r="S618" s="55"/>
      <c r="T618" s="33" t="s">
        <v>118</v>
      </c>
      <c r="U618" s="55"/>
      <c r="V618" s="33" t="s">
        <v>117</v>
      </c>
      <c r="W618" s="55"/>
      <c r="X618" s="33" t="s">
        <v>116</v>
      </c>
      <c r="Y618" s="55"/>
      <c r="Z618" s="33" t="s">
        <v>115</v>
      </c>
      <c r="AA618" s="55"/>
      <c r="AB618" s="193"/>
      <c r="AC618" s="55"/>
      <c r="AD618" s="193"/>
      <c r="AE618" s="22"/>
      <c r="AF618" s="422"/>
      <c r="AG618" s="422"/>
      <c r="AH618" s="21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0.45" customHeight="1" x14ac:dyDescent="0.2">
      <c r="B619" s="30"/>
      <c r="C619" s="340"/>
      <c r="D619" s="29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 t="s">
        <v>351</v>
      </c>
      <c r="N619" s="25" t="s">
        <v>112</v>
      </c>
      <c r="O619" s="114" t="s">
        <v>132</v>
      </c>
      <c r="P619" s="25" t="s">
        <v>111</v>
      </c>
      <c r="Q619" s="114"/>
      <c r="R619" s="25" t="s">
        <v>110</v>
      </c>
      <c r="S619" s="114"/>
      <c r="T619" s="25" t="s">
        <v>109</v>
      </c>
      <c r="U619" s="114"/>
      <c r="V619" s="25" t="s">
        <v>108</v>
      </c>
      <c r="W619" s="114"/>
      <c r="X619" s="25" t="s">
        <v>107</v>
      </c>
      <c r="Y619" s="114"/>
      <c r="Z619" s="25" t="s">
        <v>106</v>
      </c>
      <c r="AA619" s="114"/>
      <c r="AB619" s="190"/>
      <c r="AC619" s="114"/>
      <c r="AD619" s="190"/>
      <c r="AE619" s="22"/>
      <c r="AF619" s="422"/>
      <c r="AG619" s="422"/>
      <c r="AH619" s="21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1" customHeight="1" thickBot="1" x14ac:dyDescent="0.25">
      <c r="B620" s="30"/>
      <c r="C620" s="355"/>
      <c r="D620" s="54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 t="s">
        <v>130</v>
      </c>
      <c r="N620" s="50" t="s">
        <v>104</v>
      </c>
      <c r="O620" s="51"/>
      <c r="P620" s="50" t="s">
        <v>103</v>
      </c>
      <c r="Q620" s="51"/>
      <c r="R620" s="50" t="s">
        <v>102</v>
      </c>
      <c r="S620" s="51"/>
      <c r="T620" s="50">
        <v>20</v>
      </c>
      <c r="U620" s="51"/>
      <c r="V620" s="50" t="s">
        <v>101</v>
      </c>
      <c r="W620" s="51"/>
      <c r="X620" s="50" t="s">
        <v>100</v>
      </c>
      <c r="Y620" s="51"/>
      <c r="Z620" s="50" t="s">
        <v>99</v>
      </c>
      <c r="AA620" s="51"/>
      <c r="AB620" s="187"/>
      <c r="AC620" s="51"/>
      <c r="AD620" s="187"/>
      <c r="AE620" s="48"/>
      <c r="AF620" s="424"/>
      <c r="AG620" s="424"/>
      <c r="AH620" s="47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0.45" customHeight="1" x14ac:dyDescent="0.2">
      <c r="B621" s="30"/>
      <c r="C621" s="338">
        <v>3</v>
      </c>
      <c r="D621" s="46"/>
      <c r="E621" s="198"/>
      <c r="F621" s="198"/>
      <c r="G621" s="197"/>
      <c r="H621" s="358"/>
      <c r="I621" s="390">
        <v>52</v>
      </c>
      <c r="J621" s="390">
        <v>14</v>
      </c>
      <c r="K621" s="390">
        <v>6</v>
      </c>
      <c r="L621" s="42" t="s">
        <v>131</v>
      </c>
      <c r="M621" s="43" t="s">
        <v>351</v>
      </c>
      <c r="N621" s="42" t="s">
        <v>129</v>
      </c>
      <c r="O621" s="43" t="s">
        <v>347</v>
      </c>
      <c r="P621" s="42" t="s">
        <v>128</v>
      </c>
      <c r="Q621" s="43"/>
      <c r="R621" s="42" t="s">
        <v>127</v>
      </c>
      <c r="S621" s="43"/>
      <c r="T621" s="42" t="s">
        <v>126</v>
      </c>
      <c r="U621" s="43"/>
      <c r="V621" s="42" t="s">
        <v>125</v>
      </c>
      <c r="W621" s="43"/>
      <c r="X621" s="42" t="s">
        <v>124</v>
      </c>
      <c r="Y621" s="43"/>
      <c r="Z621" s="42" t="s">
        <v>123</v>
      </c>
      <c r="AA621" s="43"/>
      <c r="AB621" s="196"/>
      <c r="AC621" s="43"/>
      <c r="AD621" s="196" t="s">
        <v>132</v>
      </c>
      <c r="AE621" s="39"/>
      <c r="AF621" s="421"/>
      <c r="AG621" s="421"/>
      <c r="AH621" s="38"/>
      <c r="AI621" s="9"/>
      <c r="AJ621" s="349">
        <f>SUMPRODUCT(LEN($M621:$AA624)-LEN(SUBSTITUTE($M621:$AA624,"A", "")))</f>
        <v>7</v>
      </c>
      <c r="AK621" s="352">
        <f>SUMPRODUCT(LEN($AD621:$AD624)-LEN(SUBSTITUTE($AD621:$AD624,"A", "")))</f>
        <v>1</v>
      </c>
      <c r="AL621" s="335">
        <f>SUMPRODUCT(LEN($AC621:$AC624)-LEN(SUBSTITUTE($AC621:$AC624,"A", "")))</f>
        <v>0</v>
      </c>
      <c r="AM621" s="349">
        <f>SUMPRODUCT(LEN($M621:$AA624)-LEN(SUBSTITUTE($M621:$AA624,"S", "")))</f>
        <v>7</v>
      </c>
      <c r="AN621" s="352">
        <f>SUMPRODUCT(LEN($AD621:$AD624)-LEN(SUBSTITUTE($AD621:$AD624,"S", "")))</f>
        <v>0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0</v>
      </c>
      <c r="AT621" s="352">
        <f>SUMPRODUCT(LEN($AD621:$AD624)-LEN(SUBSTITUTE($AD621:$AD624,"G", "")))</f>
        <v>0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0.45" customHeight="1" thickBot="1" x14ac:dyDescent="0.25">
      <c r="B622" s="30"/>
      <c r="C622" s="339"/>
      <c r="D622" s="37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 t="s">
        <v>351</v>
      </c>
      <c r="N622" s="33" t="s">
        <v>121</v>
      </c>
      <c r="O622" s="55" t="s">
        <v>132</v>
      </c>
      <c r="P622" s="33" t="s">
        <v>120</v>
      </c>
      <c r="Q622" s="55"/>
      <c r="R622" s="33" t="s">
        <v>119</v>
      </c>
      <c r="S622" s="55"/>
      <c r="T622" s="33" t="s">
        <v>118</v>
      </c>
      <c r="U622" s="55"/>
      <c r="V622" s="33" t="s">
        <v>117</v>
      </c>
      <c r="W622" s="55"/>
      <c r="X622" s="33" t="s">
        <v>116</v>
      </c>
      <c r="Y622" s="55"/>
      <c r="Z622" s="33" t="s">
        <v>115</v>
      </c>
      <c r="AA622" s="55"/>
      <c r="AB622" s="193"/>
      <c r="AC622" s="55"/>
      <c r="AD622" s="193"/>
      <c r="AE622" s="22"/>
      <c r="AF622" s="422"/>
      <c r="AG622" s="422"/>
      <c r="AH622" s="21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0.45" customHeight="1" x14ac:dyDescent="0.2">
      <c r="B623" s="30"/>
      <c r="C623" s="340"/>
      <c r="D623" s="29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 t="s">
        <v>352</v>
      </c>
      <c r="N623" s="25" t="s">
        <v>112</v>
      </c>
      <c r="O623" s="114" t="s">
        <v>130</v>
      </c>
      <c r="P623" s="25" t="s">
        <v>111</v>
      </c>
      <c r="Q623" s="114"/>
      <c r="R623" s="25" t="s">
        <v>110</v>
      </c>
      <c r="S623" s="114"/>
      <c r="T623" s="25" t="s">
        <v>109</v>
      </c>
      <c r="U623" s="114"/>
      <c r="V623" s="25" t="s">
        <v>108</v>
      </c>
      <c r="W623" s="114"/>
      <c r="X623" s="25" t="s">
        <v>107</v>
      </c>
      <c r="Y623" s="114"/>
      <c r="Z623" s="25" t="s">
        <v>106</v>
      </c>
      <c r="AA623" s="114"/>
      <c r="AB623" s="190"/>
      <c r="AC623" s="114"/>
      <c r="AD623" s="190"/>
      <c r="AE623" s="22"/>
      <c r="AF623" s="422"/>
      <c r="AG623" s="422"/>
      <c r="AH623" s="21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1" customHeight="1" thickBot="1" x14ac:dyDescent="0.25">
      <c r="B624" s="20"/>
      <c r="C624" s="341"/>
      <c r="D624" s="19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 t="s">
        <v>347</v>
      </c>
      <c r="N624" s="15" t="s">
        <v>104</v>
      </c>
      <c r="O624" s="16" t="s">
        <v>130</v>
      </c>
      <c r="P624" s="15" t="s">
        <v>103</v>
      </c>
      <c r="Q624" s="16"/>
      <c r="R624" s="15" t="s">
        <v>102</v>
      </c>
      <c r="S624" s="16"/>
      <c r="T624" s="15">
        <v>20</v>
      </c>
      <c r="U624" s="16"/>
      <c r="V624" s="15" t="s">
        <v>101</v>
      </c>
      <c r="W624" s="16"/>
      <c r="X624" s="15" t="s">
        <v>100</v>
      </c>
      <c r="Y624" s="16"/>
      <c r="Z624" s="15" t="s">
        <v>99</v>
      </c>
      <c r="AA624" s="16"/>
      <c r="AB624" s="187"/>
      <c r="AC624" s="16"/>
      <c r="AD624" s="186"/>
      <c r="AE624" s="11"/>
      <c r="AF624" s="423"/>
      <c r="AG624" s="423"/>
      <c r="AH624" s="10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107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>
        <v>174</v>
      </c>
      <c r="E626" s="425">
        <v>2935.97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03"/>
      <c r="AI626" s="86" t="s">
        <v>137</v>
      </c>
      <c r="AJ626" s="85">
        <f t="shared" ref="AJ626:BB626" si="82">SUM(AJ628:AJ639)</f>
        <v>17</v>
      </c>
      <c r="AK626" s="84">
        <f t="shared" si="82"/>
        <v>1</v>
      </c>
      <c r="AL626" s="83">
        <f t="shared" si="82"/>
        <v>0</v>
      </c>
      <c r="AM626" s="85">
        <f t="shared" si="82"/>
        <v>17</v>
      </c>
      <c r="AN626" s="84">
        <f t="shared" si="82"/>
        <v>0</v>
      </c>
      <c r="AO626" s="83">
        <f t="shared" si="82"/>
        <v>0</v>
      </c>
      <c r="AP626" s="85">
        <f t="shared" si="82"/>
        <v>0</v>
      </c>
      <c r="AQ626" s="84">
        <f t="shared" si="82"/>
        <v>0</v>
      </c>
      <c r="AR626" s="83">
        <f t="shared" si="82"/>
        <v>0</v>
      </c>
      <c r="AS626" s="85">
        <f t="shared" si="82"/>
        <v>0</v>
      </c>
      <c r="AT626" s="84">
        <f t="shared" si="82"/>
        <v>0</v>
      </c>
      <c r="AU626" s="83">
        <f t="shared" si="82"/>
        <v>0</v>
      </c>
      <c r="AV626" s="85">
        <f t="shared" si="82"/>
        <v>0</v>
      </c>
      <c r="AW626" s="84">
        <f t="shared" si="82"/>
        <v>0</v>
      </c>
      <c r="AX626" s="83">
        <f t="shared" si="82"/>
        <v>0</v>
      </c>
      <c r="AY626" s="82">
        <f t="shared" si="82"/>
        <v>0</v>
      </c>
      <c r="AZ626" s="81">
        <f t="shared" si="82"/>
        <v>0</v>
      </c>
      <c r="BA626" s="81">
        <f t="shared" si="82"/>
        <v>0</v>
      </c>
      <c r="BB626" s="80">
        <f t="shared" si="82"/>
        <v>0</v>
      </c>
      <c r="BC626" s="79" t="s">
        <v>136</v>
      </c>
      <c r="BF626" s="5">
        <f>SUM(AJ626:AL626)/$BG$5</f>
        <v>6</v>
      </c>
      <c r="BG626" s="5">
        <f>SUM(AM626:AO626,AY626)/$BG$5</f>
        <v>5.666666666666667</v>
      </c>
      <c r="BH626" s="5">
        <f>SUM(AP626:AR626,AZ626)/$BG$5</f>
        <v>0</v>
      </c>
      <c r="BI626" s="5">
        <f>SUM(AS626:AU626,BA626)/$BG$5</f>
        <v>0</v>
      </c>
      <c r="BJ626" s="5">
        <f>SUM(AV626:AX626,BB626)/$BG$5</f>
        <v>0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03"/>
      <c r="AI627" s="202" t="s">
        <v>135</v>
      </c>
      <c r="AJ627" s="201">
        <f t="shared" ref="AJ627:BB627" si="83">AJ626/3</f>
        <v>5.666666666666667</v>
      </c>
      <c r="AK627" s="64">
        <f t="shared" si="83"/>
        <v>0.33333333333333331</v>
      </c>
      <c r="AL627" s="63">
        <f t="shared" si="83"/>
        <v>0</v>
      </c>
      <c r="AM627" s="65">
        <f t="shared" si="83"/>
        <v>5.666666666666667</v>
      </c>
      <c r="AN627" s="64">
        <f t="shared" si="83"/>
        <v>0</v>
      </c>
      <c r="AO627" s="63">
        <f t="shared" si="83"/>
        <v>0</v>
      </c>
      <c r="AP627" s="65">
        <f t="shared" si="83"/>
        <v>0</v>
      </c>
      <c r="AQ627" s="64">
        <f t="shared" si="83"/>
        <v>0</v>
      </c>
      <c r="AR627" s="63">
        <f t="shared" si="83"/>
        <v>0</v>
      </c>
      <c r="AS627" s="65">
        <f t="shared" si="83"/>
        <v>0</v>
      </c>
      <c r="AT627" s="64">
        <f t="shared" si="83"/>
        <v>0</v>
      </c>
      <c r="AU627" s="63">
        <f t="shared" si="83"/>
        <v>0</v>
      </c>
      <c r="AV627" s="65">
        <f t="shared" si="83"/>
        <v>0</v>
      </c>
      <c r="AW627" s="64">
        <f t="shared" si="83"/>
        <v>0</v>
      </c>
      <c r="AX627" s="63">
        <f t="shared" si="83"/>
        <v>0</v>
      </c>
      <c r="AY627" s="62">
        <f t="shared" si="83"/>
        <v>0</v>
      </c>
      <c r="AZ627" s="61">
        <f t="shared" si="83"/>
        <v>0</v>
      </c>
      <c r="BA627" s="61">
        <f t="shared" si="83"/>
        <v>0</v>
      </c>
      <c r="BB627" s="60">
        <f t="shared" si="83"/>
        <v>0</v>
      </c>
      <c r="BC627" s="59" t="s">
        <v>134</v>
      </c>
    </row>
    <row r="628" spans="2:62" ht="20.45" customHeight="1" x14ac:dyDescent="0.2">
      <c r="B628" s="30"/>
      <c r="C628" s="338">
        <v>1</v>
      </c>
      <c r="D628" s="46"/>
      <c r="E628" s="198"/>
      <c r="F628" s="198"/>
      <c r="G628" s="197"/>
      <c r="H628" s="358" t="s">
        <v>183</v>
      </c>
      <c r="I628" s="390">
        <v>46</v>
      </c>
      <c r="J628" s="390">
        <v>14</v>
      </c>
      <c r="K628" s="390">
        <v>6</v>
      </c>
      <c r="L628" s="42" t="s">
        <v>131</v>
      </c>
      <c r="M628" s="43" t="s">
        <v>132</v>
      </c>
      <c r="N628" s="42" t="s">
        <v>129</v>
      </c>
      <c r="O628" s="43" t="s">
        <v>350</v>
      </c>
      <c r="P628" s="42" t="s">
        <v>128</v>
      </c>
      <c r="Q628" s="43"/>
      <c r="R628" s="42" t="s">
        <v>127</v>
      </c>
      <c r="S628" s="43"/>
      <c r="T628" s="42" t="s">
        <v>126</v>
      </c>
      <c r="U628" s="43"/>
      <c r="V628" s="42" t="s">
        <v>125</v>
      </c>
      <c r="W628" s="43"/>
      <c r="X628" s="42" t="s">
        <v>124</v>
      </c>
      <c r="Y628" s="43"/>
      <c r="Z628" s="42" t="s">
        <v>123</v>
      </c>
      <c r="AA628" s="43"/>
      <c r="AB628" s="196"/>
      <c r="AC628" s="43"/>
      <c r="AD628" s="196" t="s">
        <v>132</v>
      </c>
      <c r="AE628" s="58"/>
      <c r="AF628" s="421"/>
      <c r="AG628" s="421"/>
      <c r="AH628" s="38"/>
      <c r="AI628" s="9"/>
      <c r="AJ628" s="349">
        <f>SUMPRODUCT(LEN($M628:$AA631)-LEN(SUBSTITUTE($M628:$AA631,"A", "")))</f>
        <v>9</v>
      </c>
      <c r="AK628" s="352">
        <f>SUMPRODUCT(LEN($AD628:$AD631)-LEN(SUBSTITUTE($AD628:$AD631,"A", "")))</f>
        <v>1</v>
      </c>
      <c r="AL628" s="335">
        <f>SUMPRODUCT(LEN($AC628:$AC631)-LEN(SUBSTITUTE($AC628:$AC631,"A", "")))</f>
        <v>0</v>
      </c>
      <c r="AM628" s="349">
        <f>SUMPRODUCT(LEN($M628:$AA631)-LEN(SUBSTITUTE($M628:$AA631,"S", "")))</f>
        <v>6</v>
      </c>
      <c r="AN628" s="352">
        <f>SUMPRODUCT(LEN($AD628:$AD631)-LEN(SUBSTITUTE($AD628:$AD631,"S", "")))</f>
        <v>0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0</v>
      </c>
      <c r="AT628" s="352">
        <f>SUMPRODUCT(LEN($AD628:$AD631)-LEN(SUBSTITUTE($AD628:$AD631,"G", "")))</f>
        <v>0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0</v>
      </c>
      <c r="BB628" s="413">
        <f>SUMPRODUCT(LEN($AE628:$AE631)-LEN(SUBSTITUTE($AE628:$AE631,"M", "")))</f>
        <v>0</v>
      </c>
    </row>
    <row r="629" spans="2:62" ht="20.45" customHeight="1" thickBot="1" x14ac:dyDescent="0.25">
      <c r="B629" s="30"/>
      <c r="C629" s="339"/>
      <c r="D629" s="37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357</v>
      </c>
      <c r="N629" s="33" t="s">
        <v>121</v>
      </c>
      <c r="O629" s="55" t="s">
        <v>347</v>
      </c>
      <c r="P629" s="33" t="s">
        <v>120</v>
      </c>
      <c r="Q629" s="55"/>
      <c r="R629" s="33" t="s">
        <v>119</v>
      </c>
      <c r="S629" s="55"/>
      <c r="T629" s="33" t="s">
        <v>118</v>
      </c>
      <c r="U629" s="55"/>
      <c r="V629" s="33" t="s">
        <v>117</v>
      </c>
      <c r="W629" s="55"/>
      <c r="X629" s="33" t="s">
        <v>116</v>
      </c>
      <c r="Y629" s="55"/>
      <c r="Z629" s="33" t="s">
        <v>115</v>
      </c>
      <c r="AA629" s="55"/>
      <c r="AB629" s="193"/>
      <c r="AC629" s="55"/>
      <c r="AD629" s="193"/>
      <c r="AE629" s="57"/>
      <c r="AF629" s="422"/>
      <c r="AG629" s="422"/>
      <c r="AH629" s="21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0.45" customHeight="1" x14ac:dyDescent="0.2">
      <c r="B630" s="30"/>
      <c r="C630" s="340"/>
      <c r="D630" s="29"/>
      <c r="E630" s="192"/>
      <c r="F630" s="192"/>
      <c r="G630" s="191"/>
      <c r="H630" s="360">
        <v>174</v>
      </c>
      <c r="I630" s="392"/>
      <c r="J630" s="392"/>
      <c r="K630" s="392"/>
      <c r="L630" s="25" t="s">
        <v>114</v>
      </c>
      <c r="M630" s="114" t="s">
        <v>347</v>
      </c>
      <c r="N630" s="25" t="s">
        <v>112</v>
      </c>
      <c r="O630" s="114" t="s">
        <v>351</v>
      </c>
      <c r="P630" s="25" t="s">
        <v>111</v>
      </c>
      <c r="Q630" s="114"/>
      <c r="R630" s="25" t="s">
        <v>110</v>
      </c>
      <c r="S630" s="114"/>
      <c r="T630" s="25" t="s">
        <v>109</v>
      </c>
      <c r="U630" s="114"/>
      <c r="V630" s="25" t="s">
        <v>108</v>
      </c>
      <c r="W630" s="114"/>
      <c r="X630" s="25" t="s">
        <v>107</v>
      </c>
      <c r="Y630" s="114"/>
      <c r="Z630" s="25" t="s">
        <v>106</v>
      </c>
      <c r="AA630" s="114"/>
      <c r="AB630" s="190"/>
      <c r="AC630" s="114"/>
      <c r="AD630" s="190"/>
      <c r="AE630" s="57"/>
      <c r="AF630" s="422"/>
      <c r="AG630" s="422"/>
      <c r="AH630" s="21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1" customHeight="1" thickBot="1" x14ac:dyDescent="0.25">
      <c r="B631" s="30"/>
      <c r="C631" s="355"/>
      <c r="D631" s="54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132</v>
      </c>
      <c r="N631" s="50" t="s">
        <v>104</v>
      </c>
      <c r="O631" s="51" t="s">
        <v>130</v>
      </c>
      <c r="P631" s="50" t="s">
        <v>103</v>
      </c>
      <c r="Q631" s="51"/>
      <c r="R631" s="50" t="s">
        <v>102</v>
      </c>
      <c r="S631" s="51"/>
      <c r="T631" s="50">
        <v>20</v>
      </c>
      <c r="U631" s="51"/>
      <c r="V631" s="50" t="s">
        <v>101</v>
      </c>
      <c r="W631" s="51"/>
      <c r="X631" s="50" t="s">
        <v>100</v>
      </c>
      <c r="Y631" s="51"/>
      <c r="Z631" s="50" t="s">
        <v>99</v>
      </c>
      <c r="AA631" s="51"/>
      <c r="AB631" s="187"/>
      <c r="AC631" s="51"/>
      <c r="AD631" s="187"/>
      <c r="AE631" s="56"/>
      <c r="AF631" s="424"/>
      <c r="AG631" s="424"/>
      <c r="AH631" s="47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0.45" customHeight="1" x14ac:dyDescent="0.2">
      <c r="B632" s="30"/>
      <c r="C632" s="338">
        <v>2</v>
      </c>
      <c r="D632" s="46"/>
      <c r="E632" s="198"/>
      <c r="F632" s="198"/>
      <c r="G632" s="197"/>
      <c r="H632" s="358"/>
      <c r="I632" s="390">
        <v>42</v>
      </c>
      <c r="J632" s="390">
        <v>14</v>
      </c>
      <c r="K632" s="390">
        <v>6</v>
      </c>
      <c r="L632" s="42" t="s">
        <v>131</v>
      </c>
      <c r="M632" s="43" t="s">
        <v>132</v>
      </c>
      <c r="N632" s="42" t="s">
        <v>129</v>
      </c>
      <c r="O632" s="43" t="s">
        <v>351</v>
      </c>
      <c r="P632" s="42" t="s">
        <v>128</v>
      </c>
      <c r="Q632" s="43"/>
      <c r="R632" s="42" t="s">
        <v>127</v>
      </c>
      <c r="S632" s="43"/>
      <c r="T632" s="42" t="s">
        <v>126</v>
      </c>
      <c r="U632" s="43"/>
      <c r="V632" s="42" t="s">
        <v>125</v>
      </c>
      <c r="W632" s="43"/>
      <c r="X632" s="42" t="s">
        <v>124</v>
      </c>
      <c r="Y632" s="43"/>
      <c r="Z632" s="42" t="s">
        <v>123</v>
      </c>
      <c r="AA632" s="43"/>
      <c r="AB632" s="196"/>
      <c r="AC632" s="43"/>
      <c r="AD632" s="196"/>
      <c r="AE632" s="39"/>
      <c r="AF632" s="421"/>
      <c r="AG632" s="421"/>
      <c r="AH632" s="38"/>
      <c r="AI632" s="9"/>
      <c r="AJ632" s="349">
        <f>SUMPRODUCT(LEN($M632:$AA635)-LEN(SUBSTITUTE($M632:$AA635,"A", "")))</f>
        <v>3</v>
      </c>
      <c r="AK632" s="352">
        <f>SUMPRODUCT(LEN($AD632:$AD635)-LEN(SUBSTITUTE($AD632:$AD635,"A", "")))</f>
        <v>0</v>
      </c>
      <c r="AL632" s="335">
        <f>SUMPRODUCT(LEN($AC632:$AC635)-LEN(SUBSTITUTE($AC632:$AC635,"A", "")))</f>
        <v>0</v>
      </c>
      <c r="AM632" s="349">
        <f>SUMPRODUCT(LEN($M632:$AA635)-LEN(SUBSTITUTE($M632:$AA635,"S", "")))</f>
        <v>8</v>
      </c>
      <c r="AN632" s="352">
        <f>SUMPRODUCT(LEN($AD632:$AD635)-LEN(SUBSTITUTE($AD632:$AD635,"S", "")))</f>
        <v>0</v>
      </c>
      <c r="AO632" s="335">
        <f>SUMPRODUCT(LEN($AC632:$AC635)-LEN(SUBSTITUTE($AC632:$AC635,"S", "")))</f>
        <v>0</v>
      </c>
      <c r="AP632" s="349">
        <f>SUMPRODUCT(LEN($M632:$AA635)-LEN(SUBSTITUTE($M632:$AA635,"F", "")))</f>
        <v>0</v>
      </c>
      <c r="AQ632" s="352">
        <f>SUMPRODUCT(LEN($AD632:$AD635)-LEN(SUBSTITUTE($AD632:$AD635,"F", "")))</f>
        <v>0</v>
      </c>
      <c r="AR632" s="335">
        <f>SUMPRODUCT(LEN($AC632:$AC635)-LEN(SUBSTITUTE($AC632:$AC635,"F", "")))</f>
        <v>0</v>
      </c>
      <c r="AS632" s="349">
        <f>SUMPRODUCT(LEN($M632:$AA635)-LEN(SUBSTITUTE($M632:$AA635,"G", "")))</f>
        <v>0</v>
      </c>
      <c r="AT632" s="352">
        <f>SUMPRODUCT(LEN($AD632:$AD635)-LEN(SUBSTITUTE($AD632:$AD635,"G", "")))</f>
        <v>0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0.45" customHeight="1" thickBot="1" x14ac:dyDescent="0.25">
      <c r="B633" s="30"/>
      <c r="C633" s="339"/>
      <c r="D633" s="37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 t="s">
        <v>351</v>
      </c>
      <c r="N633" s="33" t="s">
        <v>121</v>
      </c>
      <c r="O633" s="55" t="s">
        <v>130</v>
      </c>
      <c r="P633" s="33" t="s">
        <v>120</v>
      </c>
      <c r="Q633" s="55"/>
      <c r="R633" s="33" t="s">
        <v>119</v>
      </c>
      <c r="S633" s="55"/>
      <c r="T633" s="33" t="s">
        <v>118</v>
      </c>
      <c r="U633" s="55"/>
      <c r="V633" s="33" t="s">
        <v>117</v>
      </c>
      <c r="W633" s="55"/>
      <c r="X633" s="33" t="s">
        <v>116</v>
      </c>
      <c r="Y633" s="55"/>
      <c r="Z633" s="33" t="s">
        <v>115</v>
      </c>
      <c r="AA633" s="55"/>
      <c r="AB633" s="193"/>
      <c r="AC633" s="55"/>
      <c r="AD633" s="193"/>
      <c r="AE633" s="22"/>
      <c r="AF633" s="422"/>
      <c r="AG633" s="422"/>
      <c r="AH633" s="21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0.45" customHeight="1" x14ac:dyDescent="0.2">
      <c r="B634" s="30"/>
      <c r="C634" s="340"/>
      <c r="D634" s="29"/>
      <c r="E634" s="192"/>
      <c r="F634" s="192"/>
      <c r="G634" s="191"/>
      <c r="H634" s="360"/>
      <c r="I634" s="392"/>
      <c r="J634" s="392"/>
      <c r="K634" s="392"/>
      <c r="L634" s="25" t="s">
        <v>114</v>
      </c>
      <c r="M634" s="114" t="s">
        <v>354</v>
      </c>
      <c r="N634" s="25" t="s">
        <v>112</v>
      </c>
      <c r="O634" s="114" t="s">
        <v>366</v>
      </c>
      <c r="P634" s="25" t="s">
        <v>111</v>
      </c>
      <c r="Q634" s="114"/>
      <c r="R634" s="25" t="s">
        <v>110</v>
      </c>
      <c r="S634" s="114"/>
      <c r="T634" s="25" t="s">
        <v>109</v>
      </c>
      <c r="U634" s="114"/>
      <c r="V634" s="25" t="s">
        <v>108</v>
      </c>
      <c r="W634" s="114"/>
      <c r="X634" s="25" t="s">
        <v>107</v>
      </c>
      <c r="Y634" s="114"/>
      <c r="Z634" s="25" t="s">
        <v>106</v>
      </c>
      <c r="AA634" s="114"/>
      <c r="AB634" s="190"/>
      <c r="AC634" s="114"/>
      <c r="AD634" s="190"/>
      <c r="AE634" s="22"/>
      <c r="AF634" s="422"/>
      <c r="AG634" s="422"/>
      <c r="AH634" s="21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1" customHeight="1" thickBot="1" x14ac:dyDescent="0.25">
      <c r="B635" s="30"/>
      <c r="C635" s="355"/>
      <c r="D635" s="54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 t="s">
        <v>354</v>
      </c>
      <c r="N635" s="50" t="s">
        <v>104</v>
      </c>
      <c r="O635" s="51" t="s">
        <v>130</v>
      </c>
      <c r="P635" s="50" t="s">
        <v>103</v>
      </c>
      <c r="Q635" s="51"/>
      <c r="R635" s="50" t="s">
        <v>102</v>
      </c>
      <c r="S635" s="51"/>
      <c r="T635" s="50">
        <v>20</v>
      </c>
      <c r="U635" s="51"/>
      <c r="V635" s="50" t="s">
        <v>101</v>
      </c>
      <c r="W635" s="51"/>
      <c r="X635" s="50" t="s">
        <v>100</v>
      </c>
      <c r="Y635" s="51"/>
      <c r="Z635" s="50" t="s">
        <v>99</v>
      </c>
      <c r="AA635" s="51"/>
      <c r="AB635" s="187"/>
      <c r="AC635" s="51"/>
      <c r="AD635" s="187"/>
      <c r="AE635" s="48"/>
      <c r="AF635" s="424"/>
      <c r="AG635" s="424"/>
      <c r="AH635" s="47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0.45" customHeight="1" x14ac:dyDescent="0.2">
      <c r="B636" s="30"/>
      <c r="C636" s="338">
        <v>3</v>
      </c>
      <c r="D636" s="46"/>
      <c r="E636" s="198"/>
      <c r="F636" s="198"/>
      <c r="G636" s="197"/>
      <c r="H636" s="358"/>
      <c r="I636" s="390">
        <v>39</v>
      </c>
      <c r="J636" s="390">
        <v>13</v>
      </c>
      <c r="K636" s="390">
        <v>7</v>
      </c>
      <c r="L636" s="42" t="s">
        <v>131</v>
      </c>
      <c r="M636" s="43" t="s">
        <v>179</v>
      </c>
      <c r="N636" s="42" t="s">
        <v>129</v>
      </c>
      <c r="O636" s="43" t="s">
        <v>130</v>
      </c>
      <c r="P636" s="42" t="s">
        <v>128</v>
      </c>
      <c r="Q636" s="43"/>
      <c r="R636" s="42" t="s">
        <v>127</v>
      </c>
      <c r="S636" s="43"/>
      <c r="T636" s="42" t="s">
        <v>126</v>
      </c>
      <c r="U636" s="43"/>
      <c r="V636" s="42" t="s">
        <v>125</v>
      </c>
      <c r="W636" s="43"/>
      <c r="X636" s="42" t="s">
        <v>124</v>
      </c>
      <c r="Y636" s="43"/>
      <c r="Z636" s="42" t="s">
        <v>123</v>
      </c>
      <c r="AA636" s="43"/>
      <c r="AB636" s="196"/>
      <c r="AC636" s="43"/>
      <c r="AD636" s="196"/>
      <c r="AE636" s="39"/>
      <c r="AF636" s="421"/>
      <c r="AG636" s="421"/>
      <c r="AH636" s="38"/>
      <c r="AI636" s="9"/>
      <c r="AJ636" s="349">
        <f>SUMPRODUCT(LEN($M636:$AA639)-LEN(SUBSTITUTE($M636:$AA639,"A", "")))</f>
        <v>5</v>
      </c>
      <c r="AK636" s="352">
        <f>SUMPRODUCT(LEN($AD636:$AD639)-LEN(SUBSTITUTE($AD636:$AD639,"A", "")))</f>
        <v>0</v>
      </c>
      <c r="AL636" s="335">
        <f>SUMPRODUCT(LEN($AC636:$AC639)-LEN(SUBSTITUTE($AC636:$AC639,"A", "")))</f>
        <v>0</v>
      </c>
      <c r="AM636" s="349">
        <f>SUMPRODUCT(LEN($M636:$AA639)-LEN(SUBSTITUTE($M636:$AA639,"S", "")))</f>
        <v>3</v>
      </c>
      <c r="AN636" s="352">
        <f>SUMPRODUCT(LEN($AD636:$AD639)-LEN(SUBSTITUTE($AD636:$AD639,"S", "")))</f>
        <v>0</v>
      </c>
      <c r="AO636" s="335">
        <f>SUMPRODUCT(LEN($AC636:$AC639)-LEN(SUBSTITUTE($AC636:$AC639,"S", "")))</f>
        <v>0</v>
      </c>
      <c r="AP636" s="349">
        <f>SUMPRODUCT(LEN($M636:$AA639)-LEN(SUBSTITUTE($M636:$AA639,"F", "")))</f>
        <v>0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0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0.45" customHeight="1" thickBot="1" x14ac:dyDescent="0.25">
      <c r="B637" s="30"/>
      <c r="C637" s="339"/>
      <c r="D637" s="37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 t="s">
        <v>179</v>
      </c>
      <c r="N637" s="33" t="s">
        <v>121</v>
      </c>
      <c r="O637" s="55" t="s">
        <v>130</v>
      </c>
      <c r="P637" s="33" t="s">
        <v>120</v>
      </c>
      <c r="Q637" s="55"/>
      <c r="R637" s="33" t="s">
        <v>119</v>
      </c>
      <c r="S637" s="55"/>
      <c r="T637" s="33" t="s">
        <v>118</v>
      </c>
      <c r="U637" s="55"/>
      <c r="V637" s="33" t="s">
        <v>117</v>
      </c>
      <c r="W637" s="55"/>
      <c r="X637" s="33" t="s">
        <v>116</v>
      </c>
      <c r="Y637" s="55"/>
      <c r="Z637" s="33" t="s">
        <v>115</v>
      </c>
      <c r="AA637" s="55"/>
      <c r="AB637" s="193"/>
      <c r="AC637" s="55"/>
      <c r="AD637" s="193"/>
      <c r="AE637" s="22"/>
      <c r="AF637" s="422"/>
      <c r="AG637" s="422"/>
      <c r="AH637" s="21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0.45" customHeight="1" x14ac:dyDescent="0.2">
      <c r="B638" s="30"/>
      <c r="C638" s="340"/>
      <c r="D638" s="29"/>
      <c r="E638" s="192"/>
      <c r="F638" s="192"/>
      <c r="G638" s="191"/>
      <c r="H638" s="360"/>
      <c r="I638" s="392"/>
      <c r="J638" s="392"/>
      <c r="K638" s="392"/>
      <c r="L638" s="25" t="s">
        <v>114</v>
      </c>
      <c r="M638" s="114" t="s">
        <v>132</v>
      </c>
      <c r="N638" s="25" t="s">
        <v>112</v>
      </c>
      <c r="O638" s="114"/>
      <c r="P638" s="25" t="s">
        <v>111</v>
      </c>
      <c r="Q638" s="114"/>
      <c r="R638" s="25" t="s">
        <v>110</v>
      </c>
      <c r="S638" s="114"/>
      <c r="T638" s="25" t="s">
        <v>109</v>
      </c>
      <c r="U638" s="114"/>
      <c r="V638" s="25" t="s">
        <v>108</v>
      </c>
      <c r="W638" s="114"/>
      <c r="X638" s="25" t="s">
        <v>107</v>
      </c>
      <c r="Y638" s="114"/>
      <c r="Z638" s="25" t="s">
        <v>106</v>
      </c>
      <c r="AA638" s="114"/>
      <c r="AB638" s="190"/>
      <c r="AC638" s="114"/>
      <c r="AD638" s="190"/>
      <c r="AE638" s="22"/>
      <c r="AF638" s="422"/>
      <c r="AG638" s="422"/>
      <c r="AH638" s="21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1" customHeight="1" thickBot="1" x14ac:dyDescent="0.25">
      <c r="B639" s="20"/>
      <c r="C639" s="341"/>
      <c r="D639" s="19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 t="s">
        <v>130</v>
      </c>
      <c r="N639" s="15" t="s">
        <v>104</v>
      </c>
      <c r="O639" s="16"/>
      <c r="P639" s="15" t="s">
        <v>103</v>
      </c>
      <c r="Q639" s="16"/>
      <c r="R639" s="15" t="s">
        <v>102</v>
      </c>
      <c r="S639" s="16"/>
      <c r="T639" s="15">
        <v>20</v>
      </c>
      <c r="U639" s="16"/>
      <c r="V639" s="15" t="s">
        <v>101</v>
      </c>
      <c r="W639" s="16"/>
      <c r="X639" s="15" t="s">
        <v>100</v>
      </c>
      <c r="Y639" s="16"/>
      <c r="Z639" s="15" t="s">
        <v>99</v>
      </c>
      <c r="AA639" s="16"/>
      <c r="AB639" s="187"/>
      <c r="AC639" s="16"/>
      <c r="AD639" s="186"/>
      <c r="AE639" s="11"/>
      <c r="AF639" s="423"/>
      <c r="AG639" s="423"/>
      <c r="AH639" s="10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107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175</v>
      </c>
      <c r="E641" s="425">
        <v>3856.97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03"/>
      <c r="AI641" s="86" t="s">
        <v>137</v>
      </c>
      <c r="AJ641" s="85">
        <f t="shared" ref="AJ641:BB641" si="84">SUM(AJ643:AJ654)</f>
        <v>22</v>
      </c>
      <c r="AK641" s="84">
        <f t="shared" si="84"/>
        <v>0</v>
      </c>
      <c r="AL641" s="83">
        <f t="shared" si="84"/>
        <v>0</v>
      </c>
      <c r="AM641" s="85">
        <f t="shared" si="84"/>
        <v>28</v>
      </c>
      <c r="AN641" s="84">
        <f t="shared" si="84"/>
        <v>0</v>
      </c>
      <c r="AO641" s="83">
        <f t="shared" si="84"/>
        <v>0</v>
      </c>
      <c r="AP641" s="85">
        <f t="shared" si="84"/>
        <v>0</v>
      </c>
      <c r="AQ641" s="84">
        <f t="shared" si="84"/>
        <v>0</v>
      </c>
      <c r="AR641" s="83">
        <f t="shared" si="84"/>
        <v>0</v>
      </c>
      <c r="AS641" s="85">
        <f t="shared" si="84"/>
        <v>0</v>
      </c>
      <c r="AT641" s="84">
        <f t="shared" si="84"/>
        <v>0</v>
      </c>
      <c r="AU641" s="83">
        <f t="shared" si="84"/>
        <v>0</v>
      </c>
      <c r="AV641" s="85">
        <f t="shared" si="84"/>
        <v>0</v>
      </c>
      <c r="AW641" s="84">
        <f t="shared" si="84"/>
        <v>0</v>
      </c>
      <c r="AX641" s="83">
        <f t="shared" si="84"/>
        <v>0</v>
      </c>
      <c r="AY641" s="82">
        <f t="shared" si="84"/>
        <v>0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7.333333333333333</v>
      </c>
      <c r="BG641" s="5">
        <f>SUM(AM641:AO641,AY641)/$BG$5</f>
        <v>9.3333333333333339</v>
      </c>
      <c r="BH641" s="5">
        <f>SUM(AP641:AR641,AZ641)/$BG$5</f>
        <v>0</v>
      </c>
      <c r="BI641" s="5">
        <f>SUM(AS641:AU641,BA641)/$BG$5</f>
        <v>0</v>
      </c>
      <c r="BJ641" s="5">
        <f>SUM(AV641:AX641,BB641)/$BG$5</f>
        <v>0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03"/>
      <c r="AI642" s="202" t="s">
        <v>135</v>
      </c>
      <c r="AJ642" s="201">
        <f t="shared" ref="AJ642:BB642" si="85">AJ641/3</f>
        <v>7.333333333333333</v>
      </c>
      <c r="AK642" s="64">
        <f t="shared" si="85"/>
        <v>0</v>
      </c>
      <c r="AL642" s="63">
        <f t="shared" si="85"/>
        <v>0</v>
      </c>
      <c r="AM642" s="65">
        <f t="shared" si="85"/>
        <v>9.3333333333333339</v>
      </c>
      <c r="AN642" s="64">
        <f t="shared" si="85"/>
        <v>0</v>
      </c>
      <c r="AO642" s="63">
        <f t="shared" si="85"/>
        <v>0</v>
      </c>
      <c r="AP642" s="65">
        <f t="shared" si="85"/>
        <v>0</v>
      </c>
      <c r="AQ642" s="64">
        <f t="shared" si="85"/>
        <v>0</v>
      </c>
      <c r="AR642" s="63">
        <f t="shared" si="85"/>
        <v>0</v>
      </c>
      <c r="AS642" s="65">
        <f t="shared" si="85"/>
        <v>0</v>
      </c>
      <c r="AT642" s="64">
        <f t="shared" si="85"/>
        <v>0</v>
      </c>
      <c r="AU642" s="63">
        <f t="shared" si="85"/>
        <v>0</v>
      </c>
      <c r="AV642" s="65">
        <f t="shared" si="85"/>
        <v>0</v>
      </c>
      <c r="AW642" s="64">
        <f t="shared" si="85"/>
        <v>0</v>
      </c>
      <c r="AX642" s="63">
        <f t="shared" si="85"/>
        <v>0</v>
      </c>
      <c r="AY642" s="62">
        <f t="shared" si="85"/>
        <v>0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0.45" customHeight="1" x14ac:dyDescent="0.2">
      <c r="B643" s="30"/>
      <c r="C643" s="338">
        <v>1</v>
      </c>
      <c r="D643" s="46"/>
      <c r="E643" s="198"/>
      <c r="F643" s="198"/>
      <c r="G643" s="197"/>
      <c r="H643" s="358" t="s">
        <v>360</v>
      </c>
      <c r="I643" s="390">
        <v>51</v>
      </c>
      <c r="J643" s="390">
        <v>15</v>
      </c>
      <c r="K643" s="390">
        <v>7</v>
      </c>
      <c r="L643" s="42" t="s">
        <v>131</v>
      </c>
      <c r="M643" s="43" t="s">
        <v>179</v>
      </c>
      <c r="N643" s="42" t="s">
        <v>129</v>
      </c>
      <c r="O643" s="43" t="s">
        <v>179</v>
      </c>
      <c r="P643" s="42" t="s">
        <v>128</v>
      </c>
      <c r="Q643" s="43"/>
      <c r="R643" s="42" t="s">
        <v>127</v>
      </c>
      <c r="S643" s="43"/>
      <c r="T643" s="42" t="s">
        <v>126</v>
      </c>
      <c r="U643" s="43"/>
      <c r="V643" s="42" t="s">
        <v>125</v>
      </c>
      <c r="W643" s="43"/>
      <c r="X643" s="42" t="s">
        <v>124</v>
      </c>
      <c r="Y643" s="43"/>
      <c r="Z643" s="42" t="s">
        <v>123</v>
      </c>
      <c r="AA643" s="43"/>
      <c r="AB643" s="196"/>
      <c r="AC643" s="43"/>
      <c r="AD643" s="196"/>
      <c r="AE643" s="58"/>
      <c r="AF643" s="421"/>
      <c r="AG643" s="421"/>
      <c r="AH643" s="38"/>
      <c r="AI643" s="9"/>
      <c r="AJ643" s="349">
        <f>SUMPRODUCT(LEN($M643:$AA646)-LEN(SUBSTITUTE($M643:$AA646,"A", "")))</f>
        <v>9</v>
      </c>
      <c r="AK643" s="352">
        <f>SUMPRODUCT(LEN($AD643:$AD646)-LEN(SUBSTITUTE($AD643:$AD646,"A", "")))</f>
        <v>0</v>
      </c>
      <c r="AL643" s="335">
        <f>SUMPRODUCT(LEN($AC643:$AC646)-LEN(SUBSTITUTE($AC643:$AC646,"A", "")))</f>
        <v>0</v>
      </c>
      <c r="AM643" s="349">
        <f>SUMPRODUCT(LEN($M643:$AA646)-LEN(SUBSTITUTE($M643:$AA646,"S", "")))</f>
        <v>7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0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0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0.45" customHeight="1" thickBot="1" x14ac:dyDescent="0.25">
      <c r="B644" s="30"/>
      <c r="C644" s="339"/>
      <c r="D644" s="37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346</v>
      </c>
      <c r="N644" s="33" t="s">
        <v>121</v>
      </c>
      <c r="O644" s="55" t="s">
        <v>351</v>
      </c>
      <c r="P644" s="33" t="s">
        <v>120</v>
      </c>
      <c r="Q644" s="55"/>
      <c r="R644" s="33" t="s">
        <v>119</v>
      </c>
      <c r="S644" s="55"/>
      <c r="T644" s="33" t="s">
        <v>118</v>
      </c>
      <c r="U644" s="55"/>
      <c r="V644" s="33" t="s">
        <v>117</v>
      </c>
      <c r="W644" s="55"/>
      <c r="X644" s="33" t="s">
        <v>116</v>
      </c>
      <c r="Y644" s="55"/>
      <c r="Z644" s="33" t="s">
        <v>115</v>
      </c>
      <c r="AA644" s="55"/>
      <c r="AB644" s="193"/>
      <c r="AC644" s="55"/>
      <c r="AD644" s="193"/>
      <c r="AE644" s="57"/>
      <c r="AF644" s="422"/>
      <c r="AG644" s="422"/>
      <c r="AH644" s="21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0.45" customHeight="1" x14ac:dyDescent="0.2">
      <c r="B645" s="30"/>
      <c r="C645" s="340"/>
      <c r="D645" s="29"/>
      <c r="E645" s="192"/>
      <c r="F645" s="192"/>
      <c r="G645" s="191"/>
      <c r="H645" s="360">
        <v>175</v>
      </c>
      <c r="I645" s="392"/>
      <c r="J645" s="392"/>
      <c r="K645" s="392"/>
      <c r="L645" s="25" t="s">
        <v>114</v>
      </c>
      <c r="M645" s="114" t="s">
        <v>359</v>
      </c>
      <c r="N645" s="25" t="s">
        <v>112</v>
      </c>
      <c r="O645" s="114" t="s">
        <v>130</v>
      </c>
      <c r="P645" s="25" t="s">
        <v>111</v>
      </c>
      <c r="Q645" s="114"/>
      <c r="R645" s="25" t="s">
        <v>110</v>
      </c>
      <c r="S645" s="114"/>
      <c r="T645" s="25" t="s">
        <v>109</v>
      </c>
      <c r="U645" s="114"/>
      <c r="V645" s="25" t="s">
        <v>108</v>
      </c>
      <c r="W645" s="114"/>
      <c r="X645" s="25" t="s">
        <v>107</v>
      </c>
      <c r="Y645" s="114"/>
      <c r="Z645" s="25" t="s">
        <v>106</v>
      </c>
      <c r="AA645" s="114"/>
      <c r="AB645" s="190"/>
      <c r="AC645" s="114"/>
      <c r="AD645" s="190"/>
      <c r="AE645" s="57"/>
      <c r="AF645" s="422"/>
      <c r="AG645" s="422"/>
      <c r="AH645" s="21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1" customHeight="1" thickBot="1" x14ac:dyDescent="0.25">
      <c r="B646" s="30"/>
      <c r="C646" s="355"/>
      <c r="D646" s="54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347</v>
      </c>
      <c r="N646" s="50" t="s">
        <v>104</v>
      </c>
      <c r="O646" s="51" t="s">
        <v>130</v>
      </c>
      <c r="P646" s="50" t="s">
        <v>103</v>
      </c>
      <c r="Q646" s="51"/>
      <c r="R646" s="50" t="s">
        <v>102</v>
      </c>
      <c r="S646" s="51"/>
      <c r="T646" s="50">
        <v>20</v>
      </c>
      <c r="U646" s="51"/>
      <c r="V646" s="50" t="s">
        <v>101</v>
      </c>
      <c r="W646" s="51"/>
      <c r="X646" s="50" t="s">
        <v>100</v>
      </c>
      <c r="Y646" s="51"/>
      <c r="Z646" s="50" t="s">
        <v>99</v>
      </c>
      <c r="AA646" s="51"/>
      <c r="AB646" s="187"/>
      <c r="AC646" s="51"/>
      <c r="AD646" s="187"/>
      <c r="AE646" s="56"/>
      <c r="AF646" s="424"/>
      <c r="AG646" s="424"/>
      <c r="AH646" s="47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0.45" customHeight="1" x14ac:dyDescent="0.2">
      <c r="B647" s="30"/>
      <c r="C647" s="338">
        <v>2</v>
      </c>
      <c r="D647" s="46"/>
      <c r="E647" s="198"/>
      <c r="F647" s="198"/>
      <c r="G647" s="197"/>
      <c r="H647" s="358"/>
      <c r="I647" s="390">
        <v>42</v>
      </c>
      <c r="J647" s="390">
        <v>15</v>
      </c>
      <c r="K647" s="390">
        <v>8</v>
      </c>
      <c r="L647" s="42" t="s">
        <v>131</v>
      </c>
      <c r="M647" s="43" t="s">
        <v>346</v>
      </c>
      <c r="N647" s="42" t="s">
        <v>129</v>
      </c>
      <c r="O647" s="43" t="s">
        <v>130</v>
      </c>
      <c r="P647" s="42" t="s">
        <v>128</v>
      </c>
      <c r="Q647" s="43"/>
      <c r="R647" s="42" t="s">
        <v>127</v>
      </c>
      <c r="S647" s="43"/>
      <c r="T647" s="42" t="s">
        <v>126</v>
      </c>
      <c r="U647" s="43"/>
      <c r="V647" s="42" t="s">
        <v>125</v>
      </c>
      <c r="W647" s="43"/>
      <c r="X647" s="42" t="s">
        <v>124</v>
      </c>
      <c r="Y647" s="43"/>
      <c r="Z647" s="42" t="s">
        <v>123</v>
      </c>
      <c r="AA647" s="43"/>
      <c r="AB647" s="196"/>
      <c r="AC647" s="43"/>
      <c r="AD647" s="196"/>
      <c r="AE647" s="39"/>
      <c r="AF647" s="421"/>
      <c r="AG647" s="421"/>
      <c r="AH647" s="38"/>
      <c r="AI647" s="9"/>
      <c r="AJ647" s="349">
        <f>SUMPRODUCT(LEN($M647:$AA650)-LEN(SUBSTITUTE($M647:$AA650,"A", "")))</f>
        <v>6</v>
      </c>
      <c r="AK647" s="352">
        <f>SUMPRODUCT(LEN($AD647:$AD650)-LEN(SUBSTITUTE($AD647:$AD650,"A", "")))</f>
        <v>0</v>
      </c>
      <c r="AL647" s="335">
        <f>SUMPRODUCT(LEN($AC647:$AC650)-LEN(SUBSTITUTE($AC647:$AC650,"A", "")))</f>
        <v>0</v>
      </c>
      <c r="AM647" s="349">
        <f>SUMPRODUCT(LEN($M647:$AA650)-LEN(SUBSTITUTE($M647:$AA650,"S", "")))</f>
        <v>8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0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0.45" customHeight="1" thickBot="1" x14ac:dyDescent="0.25">
      <c r="B648" s="30"/>
      <c r="C648" s="339"/>
      <c r="D648" s="37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 t="s">
        <v>348</v>
      </c>
      <c r="N648" s="33" t="s">
        <v>121</v>
      </c>
      <c r="O648" s="55" t="s">
        <v>132</v>
      </c>
      <c r="P648" s="33" t="s">
        <v>120</v>
      </c>
      <c r="Q648" s="55"/>
      <c r="R648" s="33" t="s">
        <v>119</v>
      </c>
      <c r="S648" s="55"/>
      <c r="T648" s="33" t="s">
        <v>118</v>
      </c>
      <c r="U648" s="55"/>
      <c r="V648" s="33" t="s">
        <v>117</v>
      </c>
      <c r="W648" s="55"/>
      <c r="X648" s="33" t="s">
        <v>116</v>
      </c>
      <c r="Y648" s="55"/>
      <c r="Z648" s="33" t="s">
        <v>115</v>
      </c>
      <c r="AA648" s="55"/>
      <c r="AB648" s="193"/>
      <c r="AC648" s="55"/>
      <c r="AD648" s="193"/>
      <c r="AE648" s="22"/>
      <c r="AF648" s="422"/>
      <c r="AG648" s="422"/>
      <c r="AH648" s="21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0.45" customHeight="1" x14ac:dyDescent="0.2">
      <c r="B649" s="30"/>
      <c r="C649" s="340"/>
      <c r="D649" s="29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 t="s">
        <v>348</v>
      </c>
      <c r="N649" s="25" t="s">
        <v>112</v>
      </c>
      <c r="O649" s="114" t="s">
        <v>130</v>
      </c>
      <c r="P649" s="25" t="s">
        <v>111</v>
      </c>
      <c r="Q649" s="114"/>
      <c r="R649" s="25" t="s">
        <v>110</v>
      </c>
      <c r="S649" s="114"/>
      <c r="T649" s="25" t="s">
        <v>109</v>
      </c>
      <c r="U649" s="114"/>
      <c r="V649" s="25" t="s">
        <v>108</v>
      </c>
      <c r="W649" s="114"/>
      <c r="X649" s="25" t="s">
        <v>107</v>
      </c>
      <c r="Y649" s="114"/>
      <c r="Z649" s="25" t="s">
        <v>106</v>
      </c>
      <c r="AA649" s="114"/>
      <c r="AB649" s="190"/>
      <c r="AC649" s="114"/>
      <c r="AD649" s="190"/>
      <c r="AE649" s="22"/>
      <c r="AF649" s="422"/>
      <c r="AG649" s="422"/>
      <c r="AH649" s="21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1" customHeight="1" thickBot="1" x14ac:dyDescent="0.25">
      <c r="B650" s="30"/>
      <c r="C650" s="355"/>
      <c r="D650" s="54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 t="s">
        <v>354</v>
      </c>
      <c r="N650" s="50" t="s">
        <v>104</v>
      </c>
      <c r="O650" s="51"/>
      <c r="P650" s="50" t="s">
        <v>103</v>
      </c>
      <c r="Q650" s="51"/>
      <c r="R650" s="50" t="s">
        <v>102</v>
      </c>
      <c r="S650" s="51"/>
      <c r="T650" s="50">
        <v>20</v>
      </c>
      <c r="U650" s="51"/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187"/>
      <c r="AC650" s="51"/>
      <c r="AD650" s="187"/>
      <c r="AE650" s="48"/>
      <c r="AF650" s="424"/>
      <c r="AG650" s="424"/>
      <c r="AH650" s="47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0.45" customHeight="1" x14ac:dyDescent="0.2">
      <c r="B651" s="30"/>
      <c r="C651" s="338">
        <v>3</v>
      </c>
      <c r="D651" s="46"/>
      <c r="E651" s="198"/>
      <c r="F651" s="198"/>
      <c r="G651" s="197"/>
      <c r="H651" s="358"/>
      <c r="I651" s="390">
        <v>51</v>
      </c>
      <c r="J651" s="390">
        <v>15</v>
      </c>
      <c r="K651" s="390">
        <v>6</v>
      </c>
      <c r="L651" s="42" t="s">
        <v>131</v>
      </c>
      <c r="M651" s="43" t="s">
        <v>179</v>
      </c>
      <c r="N651" s="42" t="s">
        <v>129</v>
      </c>
      <c r="O651" s="43" t="s">
        <v>350</v>
      </c>
      <c r="P651" s="42" t="s">
        <v>128</v>
      </c>
      <c r="Q651" s="43" t="s">
        <v>130</v>
      </c>
      <c r="R651" s="42" t="s">
        <v>127</v>
      </c>
      <c r="S651" s="43"/>
      <c r="T651" s="42" t="s">
        <v>126</v>
      </c>
      <c r="U651" s="43"/>
      <c r="V651" s="42" t="s">
        <v>125</v>
      </c>
      <c r="W651" s="43"/>
      <c r="X651" s="42" t="s">
        <v>124</v>
      </c>
      <c r="Y651" s="43"/>
      <c r="Z651" s="42" t="s">
        <v>123</v>
      </c>
      <c r="AA651" s="43"/>
      <c r="AB651" s="196"/>
      <c r="AC651" s="43"/>
      <c r="AD651" s="196"/>
      <c r="AE651" s="39"/>
      <c r="AF651" s="421"/>
      <c r="AG651" s="421"/>
      <c r="AH651" s="38"/>
      <c r="AI651" s="9"/>
      <c r="AJ651" s="349">
        <f>SUMPRODUCT(LEN($M651:$AA654)-LEN(SUBSTITUTE($M651:$AA654,"A", "")))</f>
        <v>7</v>
      </c>
      <c r="AK651" s="352">
        <f>SUMPRODUCT(LEN($AD651:$AD654)-LEN(SUBSTITUTE($AD651:$AD654,"A", "")))</f>
        <v>0</v>
      </c>
      <c r="AL651" s="335">
        <f>SUMPRODUCT(LEN($AC651:$AC654)-LEN(SUBSTITUTE($AC651:$AC654,"A", "")))</f>
        <v>0</v>
      </c>
      <c r="AM651" s="349">
        <f>SUMPRODUCT(LEN($M651:$AA654)-LEN(SUBSTITUTE($M651:$AA654,"S", "")))</f>
        <v>13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0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0.45" customHeight="1" thickBot="1" x14ac:dyDescent="0.25">
      <c r="B652" s="30"/>
      <c r="C652" s="339"/>
      <c r="D652" s="37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 t="s">
        <v>353</v>
      </c>
      <c r="N652" s="33" t="s">
        <v>121</v>
      </c>
      <c r="O652" s="55" t="s">
        <v>351</v>
      </c>
      <c r="P652" s="33" t="s">
        <v>120</v>
      </c>
      <c r="Q652" s="55"/>
      <c r="R652" s="33" t="s">
        <v>119</v>
      </c>
      <c r="S652" s="55"/>
      <c r="T652" s="33" t="s">
        <v>118</v>
      </c>
      <c r="U652" s="55"/>
      <c r="V652" s="33" t="s">
        <v>117</v>
      </c>
      <c r="W652" s="55"/>
      <c r="X652" s="33" t="s">
        <v>116</v>
      </c>
      <c r="Y652" s="55"/>
      <c r="Z652" s="33" t="s">
        <v>115</v>
      </c>
      <c r="AA652" s="55"/>
      <c r="AB652" s="193"/>
      <c r="AC652" s="55"/>
      <c r="AD652" s="193"/>
      <c r="AE652" s="22"/>
      <c r="AF652" s="422"/>
      <c r="AG652" s="422"/>
      <c r="AH652" s="21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0.45" customHeight="1" x14ac:dyDescent="0.2">
      <c r="B653" s="30"/>
      <c r="C653" s="340"/>
      <c r="D653" s="29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 t="s">
        <v>349</v>
      </c>
      <c r="N653" s="25" t="s">
        <v>112</v>
      </c>
      <c r="O653" s="114" t="s">
        <v>354</v>
      </c>
      <c r="P653" s="25" t="s">
        <v>111</v>
      </c>
      <c r="Q653" s="114"/>
      <c r="R653" s="25" t="s">
        <v>110</v>
      </c>
      <c r="S653" s="114"/>
      <c r="T653" s="25" t="s">
        <v>109</v>
      </c>
      <c r="U653" s="114"/>
      <c r="V653" s="25" t="s">
        <v>108</v>
      </c>
      <c r="W653" s="114"/>
      <c r="X653" s="25" t="s">
        <v>107</v>
      </c>
      <c r="Y653" s="114"/>
      <c r="Z653" s="25" t="s">
        <v>106</v>
      </c>
      <c r="AA653" s="114"/>
      <c r="AB653" s="190"/>
      <c r="AC653" s="114"/>
      <c r="AD653" s="190"/>
      <c r="AE653" s="22"/>
      <c r="AF653" s="422"/>
      <c r="AG653" s="422"/>
      <c r="AH653" s="21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1" customHeight="1" thickBot="1" x14ac:dyDescent="0.25">
      <c r="B654" s="20"/>
      <c r="C654" s="341"/>
      <c r="D654" s="19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 t="s">
        <v>359</v>
      </c>
      <c r="N654" s="15" t="s">
        <v>104</v>
      </c>
      <c r="O654" s="16" t="s">
        <v>130</v>
      </c>
      <c r="P654" s="15" t="s">
        <v>103</v>
      </c>
      <c r="Q654" s="16"/>
      <c r="R654" s="15" t="s">
        <v>102</v>
      </c>
      <c r="S654" s="16"/>
      <c r="T654" s="15">
        <v>20</v>
      </c>
      <c r="U654" s="16"/>
      <c r="V654" s="15" t="s">
        <v>101</v>
      </c>
      <c r="W654" s="16"/>
      <c r="X654" s="15" t="s">
        <v>100</v>
      </c>
      <c r="Y654" s="16"/>
      <c r="Z654" s="15" t="s">
        <v>99</v>
      </c>
      <c r="AA654" s="16"/>
      <c r="AB654" s="187"/>
      <c r="AC654" s="16"/>
      <c r="AD654" s="186"/>
      <c r="AE654" s="11"/>
      <c r="AF654" s="423"/>
      <c r="AG654" s="423"/>
      <c r="AH654" s="10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107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175</v>
      </c>
      <c r="E656" s="425">
        <v>3408.66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03"/>
      <c r="AI656" s="86" t="s">
        <v>137</v>
      </c>
      <c r="AJ656" s="85">
        <f t="shared" ref="AJ656:BB656" si="86">SUM(AJ658:AJ669)</f>
        <v>32</v>
      </c>
      <c r="AK656" s="84">
        <f t="shared" si="86"/>
        <v>0</v>
      </c>
      <c r="AL656" s="83">
        <f t="shared" si="86"/>
        <v>0</v>
      </c>
      <c r="AM656" s="85">
        <f t="shared" si="86"/>
        <v>20</v>
      </c>
      <c r="AN656" s="84">
        <f t="shared" si="86"/>
        <v>0</v>
      </c>
      <c r="AO656" s="83">
        <f t="shared" si="86"/>
        <v>0</v>
      </c>
      <c r="AP656" s="85">
        <f t="shared" si="86"/>
        <v>0</v>
      </c>
      <c r="AQ656" s="84">
        <f t="shared" si="86"/>
        <v>0</v>
      </c>
      <c r="AR656" s="83">
        <f t="shared" si="86"/>
        <v>0</v>
      </c>
      <c r="AS656" s="85">
        <f t="shared" si="86"/>
        <v>0</v>
      </c>
      <c r="AT656" s="84">
        <f t="shared" si="86"/>
        <v>0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10.666666666666666</v>
      </c>
      <c r="BG656" s="5">
        <f>SUM(AM656:AO656,AY656)/$BG$5</f>
        <v>6.666666666666667</v>
      </c>
      <c r="BH656" s="5">
        <f>SUM(AP656:AR656,AZ656)/$BG$5</f>
        <v>0</v>
      </c>
      <c r="BI656" s="5">
        <f>SUM(AS656:AU656,BA656)/$BG$5</f>
        <v>0</v>
      </c>
      <c r="BJ656" s="5">
        <f>SUM(AV656:AX656,BB656)/$BG$5</f>
        <v>0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03"/>
      <c r="AI657" s="202" t="s">
        <v>135</v>
      </c>
      <c r="AJ657" s="201">
        <f t="shared" ref="AJ657:BB657" si="87">AJ656/3</f>
        <v>10.666666666666666</v>
      </c>
      <c r="AK657" s="64">
        <f t="shared" si="87"/>
        <v>0</v>
      </c>
      <c r="AL657" s="63">
        <f t="shared" si="87"/>
        <v>0</v>
      </c>
      <c r="AM657" s="65">
        <f t="shared" si="87"/>
        <v>6.666666666666667</v>
      </c>
      <c r="AN657" s="64">
        <f t="shared" si="87"/>
        <v>0</v>
      </c>
      <c r="AO657" s="63">
        <f t="shared" si="87"/>
        <v>0</v>
      </c>
      <c r="AP657" s="65">
        <f t="shared" si="87"/>
        <v>0</v>
      </c>
      <c r="AQ657" s="64">
        <f t="shared" si="87"/>
        <v>0</v>
      </c>
      <c r="AR657" s="63">
        <f t="shared" si="87"/>
        <v>0</v>
      </c>
      <c r="AS657" s="65">
        <f t="shared" si="87"/>
        <v>0</v>
      </c>
      <c r="AT657" s="64">
        <f t="shared" si="87"/>
        <v>0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0.45" customHeight="1" x14ac:dyDescent="0.2">
      <c r="B658" s="30"/>
      <c r="C658" s="338">
        <v>1</v>
      </c>
      <c r="D658" s="46"/>
      <c r="E658" s="198"/>
      <c r="F658" s="198"/>
      <c r="G658" s="197"/>
      <c r="H658" s="358" t="s">
        <v>183</v>
      </c>
      <c r="I658" s="390">
        <v>40</v>
      </c>
      <c r="J658" s="390">
        <v>14</v>
      </c>
      <c r="K658" s="390">
        <v>6</v>
      </c>
      <c r="L658" s="42" t="s">
        <v>131</v>
      </c>
      <c r="M658" s="43" t="s">
        <v>352</v>
      </c>
      <c r="N658" s="42" t="s">
        <v>129</v>
      </c>
      <c r="O658" s="43" t="s">
        <v>347</v>
      </c>
      <c r="P658" s="42" t="s">
        <v>128</v>
      </c>
      <c r="Q658" s="43"/>
      <c r="R658" s="42" t="s">
        <v>127</v>
      </c>
      <c r="S658" s="43"/>
      <c r="T658" s="42" t="s">
        <v>126</v>
      </c>
      <c r="U658" s="43"/>
      <c r="V658" s="42" t="s">
        <v>125</v>
      </c>
      <c r="W658" s="43"/>
      <c r="X658" s="42" t="s">
        <v>124</v>
      </c>
      <c r="Y658" s="43"/>
      <c r="Z658" s="42" t="s">
        <v>123</v>
      </c>
      <c r="AA658" s="43"/>
      <c r="AB658" s="196"/>
      <c r="AC658" s="43"/>
      <c r="AD658" s="196"/>
      <c r="AE658" s="58"/>
      <c r="AF658" s="421"/>
      <c r="AG658" s="421"/>
      <c r="AH658" s="38"/>
      <c r="AI658" s="9"/>
      <c r="AJ658" s="349">
        <f>SUMPRODUCT(LEN($M658:$AA661)-LEN(SUBSTITUTE($M658:$AA661,"A", "")))</f>
        <v>9</v>
      </c>
      <c r="AK658" s="352">
        <f>SUMPRODUCT(LEN($AD658:$AD661)-LEN(SUBSTITUTE($AD658:$AD661,"A", "")))</f>
        <v>0</v>
      </c>
      <c r="AL658" s="335">
        <f>SUMPRODUCT(LEN($AC658:$AC661)-LEN(SUBSTITUTE($AC658:$AC661,"A", "")))</f>
        <v>0</v>
      </c>
      <c r="AM658" s="349">
        <f>SUMPRODUCT(LEN($M658:$AA661)-LEN(SUBSTITUTE($M658:$AA661,"S", "")))</f>
        <v>9</v>
      </c>
      <c r="AN658" s="352">
        <f>SUMPRODUCT(LEN($AD658:$AD661)-LEN(SUBSTITUTE($AD658:$AD661,"S", "")))</f>
        <v>0</v>
      </c>
      <c r="AO658" s="335">
        <f>SUMPRODUCT(LEN($AC658:$AC661)-LEN(SUBSTITUTE($AC658:$AC661,"S", "")))</f>
        <v>0</v>
      </c>
      <c r="AP658" s="349">
        <f>SUMPRODUCT(LEN($M658:$AA661)-LEN(SUBSTITUTE($M658:$AA661,"F", "")))</f>
        <v>0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0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0.45" customHeight="1" thickBot="1" x14ac:dyDescent="0.25">
      <c r="B659" s="30"/>
      <c r="C659" s="339"/>
      <c r="D659" s="37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346</v>
      </c>
      <c r="N659" s="33" t="s">
        <v>121</v>
      </c>
      <c r="O659" s="55" t="s">
        <v>354</v>
      </c>
      <c r="P659" s="33" t="s">
        <v>120</v>
      </c>
      <c r="Q659" s="55"/>
      <c r="R659" s="33" t="s">
        <v>119</v>
      </c>
      <c r="S659" s="55"/>
      <c r="T659" s="33" t="s">
        <v>118</v>
      </c>
      <c r="U659" s="55"/>
      <c r="V659" s="33" t="s">
        <v>117</v>
      </c>
      <c r="W659" s="55"/>
      <c r="X659" s="33" t="s">
        <v>116</v>
      </c>
      <c r="Y659" s="55"/>
      <c r="Z659" s="33" t="s">
        <v>115</v>
      </c>
      <c r="AA659" s="55"/>
      <c r="AB659" s="193"/>
      <c r="AC659" s="55"/>
      <c r="AD659" s="193"/>
      <c r="AE659" s="57"/>
      <c r="AF659" s="422"/>
      <c r="AG659" s="422"/>
      <c r="AH659" s="21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0.45" customHeight="1" x14ac:dyDescent="0.2">
      <c r="B660" s="30"/>
      <c r="C660" s="340"/>
      <c r="D660" s="29"/>
      <c r="E660" s="192"/>
      <c r="F660" s="192"/>
      <c r="G660" s="191"/>
      <c r="H660" s="360">
        <v>175</v>
      </c>
      <c r="I660" s="392"/>
      <c r="J660" s="392"/>
      <c r="K660" s="392"/>
      <c r="L660" s="25" t="s">
        <v>114</v>
      </c>
      <c r="M660" s="114" t="s">
        <v>353</v>
      </c>
      <c r="N660" s="25" t="s">
        <v>112</v>
      </c>
      <c r="O660" s="114" t="s">
        <v>351</v>
      </c>
      <c r="P660" s="25" t="s">
        <v>111</v>
      </c>
      <c r="Q660" s="114"/>
      <c r="R660" s="25" t="s">
        <v>110</v>
      </c>
      <c r="S660" s="114"/>
      <c r="T660" s="25" t="s">
        <v>109</v>
      </c>
      <c r="U660" s="114"/>
      <c r="V660" s="25" t="s">
        <v>108</v>
      </c>
      <c r="W660" s="114"/>
      <c r="X660" s="25" t="s">
        <v>107</v>
      </c>
      <c r="Y660" s="114"/>
      <c r="Z660" s="25" t="s">
        <v>106</v>
      </c>
      <c r="AA660" s="114"/>
      <c r="AB660" s="190"/>
      <c r="AC660" s="114"/>
      <c r="AD660" s="190"/>
      <c r="AE660" s="57"/>
      <c r="AF660" s="422"/>
      <c r="AG660" s="422"/>
      <c r="AH660" s="21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1" customHeight="1" thickBot="1" x14ac:dyDescent="0.25">
      <c r="B661" s="30"/>
      <c r="C661" s="355"/>
      <c r="D661" s="54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179</v>
      </c>
      <c r="N661" s="50" t="s">
        <v>104</v>
      </c>
      <c r="O661" s="51" t="s">
        <v>132</v>
      </c>
      <c r="P661" s="50" t="s">
        <v>103</v>
      </c>
      <c r="Q661" s="51"/>
      <c r="R661" s="50" t="s">
        <v>102</v>
      </c>
      <c r="S661" s="51"/>
      <c r="T661" s="50">
        <v>20</v>
      </c>
      <c r="U661" s="51"/>
      <c r="V661" s="50" t="s">
        <v>101</v>
      </c>
      <c r="W661" s="51"/>
      <c r="X661" s="50" t="s">
        <v>100</v>
      </c>
      <c r="Y661" s="51"/>
      <c r="Z661" s="50" t="s">
        <v>99</v>
      </c>
      <c r="AA661" s="51"/>
      <c r="AB661" s="187"/>
      <c r="AC661" s="51"/>
      <c r="AD661" s="187"/>
      <c r="AE661" s="56"/>
      <c r="AF661" s="424"/>
      <c r="AG661" s="424"/>
      <c r="AH661" s="47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0.45" customHeight="1" x14ac:dyDescent="0.2">
      <c r="B662" s="30"/>
      <c r="C662" s="338">
        <v>2</v>
      </c>
      <c r="D662" s="46"/>
      <c r="E662" s="198"/>
      <c r="F662" s="198"/>
      <c r="G662" s="197"/>
      <c r="H662" s="358"/>
      <c r="I662" s="390">
        <v>41</v>
      </c>
      <c r="J662" s="390">
        <v>15</v>
      </c>
      <c r="K662" s="390">
        <v>6</v>
      </c>
      <c r="L662" s="42" t="s">
        <v>131</v>
      </c>
      <c r="M662" s="43" t="s">
        <v>130</v>
      </c>
      <c r="N662" s="42" t="s">
        <v>129</v>
      </c>
      <c r="O662" s="43" t="s">
        <v>179</v>
      </c>
      <c r="P662" s="42" t="s">
        <v>128</v>
      </c>
      <c r="Q662" s="43" t="s">
        <v>132</v>
      </c>
      <c r="R662" s="42" t="s">
        <v>127</v>
      </c>
      <c r="S662" s="43"/>
      <c r="T662" s="42" t="s">
        <v>126</v>
      </c>
      <c r="U662" s="43"/>
      <c r="V662" s="42" t="s">
        <v>125</v>
      </c>
      <c r="W662" s="43"/>
      <c r="X662" s="42" t="s">
        <v>124</v>
      </c>
      <c r="Y662" s="43"/>
      <c r="Z662" s="42" t="s">
        <v>123</v>
      </c>
      <c r="AA662" s="43"/>
      <c r="AB662" s="196"/>
      <c r="AC662" s="43"/>
      <c r="AD662" s="196"/>
      <c r="AE662" s="39"/>
      <c r="AF662" s="421"/>
      <c r="AG662" s="421"/>
      <c r="AH662" s="38"/>
      <c r="AI662" s="9"/>
      <c r="AJ662" s="349">
        <f>SUMPRODUCT(LEN($M662:$AA665)-LEN(SUBSTITUTE($M662:$AA665,"A", "")))</f>
        <v>12</v>
      </c>
      <c r="AK662" s="352">
        <f>SUMPRODUCT(LEN($AD662:$AD665)-LEN(SUBSTITUTE($AD662:$AD665,"A", "")))</f>
        <v>0</v>
      </c>
      <c r="AL662" s="335">
        <f>SUMPRODUCT(LEN($AC662:$AC665)-LEN(SUBSTITUTE($AC662:$AC665,"A", "")))</f>
        <v>0</v>
      </c>
      <c r="AM662" s="349">
        <f>SUMPRODUCT(LEN($M662:$AA665)-LEN(SUBSTITUTE($M662:$AA665,"S", "")))</f>
        <v>3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0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0.45" customHeight="1" thickBot="1" x14ac:dyDescent="0.25">
      <c r="B663" s="30"/>
      <c r="C663" s="339"/>
      <c r="D663" s="37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 t="s">
        <v>132</v>
      </c>
      <c r="N663" s="33" t="s">
        <v>121</v>
      </c>
      <c r="O663" s="55" t="s">
        <v>179</v>
      </c>
      <c r="P663" s="33" t="s">
        <v>120</v>
      </c>
      <c r="Q663" s="55"/>
      <c r="R663" s="33" t="s">
        <v>119</v>
      </c>
      <c r="S663" s="55"/>
      <c r="T663" s="33" t="s">
        <v>118</v>
      </c>
      <c r="U663" s="55"/>
      <c r="V663" s="33" t="s">
        <v>117</v>
      </c>
      <c r="W663" s="55"/>
      <c r="X663" s="33" t="s">
        <v>116</v>
      </c>
      <c r="Y663" s="55"/>
      <c r="Z663" s="33" t="s">
        <v>115</v>
      </c>
      <c r="AA663" s="55"/>
      <c r="AB663" s="193"/>
      <c r="AC663" s="55"/>
      <c r="AD663" s="193"/>
      <c r="AE663" s="22"/>
      <c r="AF663" s="422"/>
      <c r="AG663" s="422"/>
      <c r="AH663" s="21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0.45" customHeight="1" x14ac:dyDescent="0.2">
      <c r="B664" s="30"/>
      <c r="C664" s="340"/>
      <c r="D664" s="29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 t="s">
        <v>357</v>
      </c>
      <c r="N664" s="25" t="s">
        <v>112</v>
      </c>
      <c r="O664" s="114" t="s">
        <v>130</v>
      </c>
      <c r="P664" s="25" t="s">
        <v>111</v>
      </c>
      <c r="Q664" s="114"/>
      <c r="R664" s="25" t="s">
        <v>110</v>
      </c>
      <c r="S664" s="114"/>
      <c r="T664" s="25" t="s">
        <v>109</v>
      </c>
      <c r="U664" s="114"/>
      <c r="V664" s="25" t="s">
        <v>108</v>
      </c>
      <c r="W664" s="114"/>
      <c r="X664" s="25" t="s">
        <v>107</v>
      </c>
      <c r="Y664" s="114"/>
      <c r="Z664" s="25" t="s">
        <v>106</v>
      </c>
      <c r="AA664" s="114"/>
      <c r="AB664" s="190"/>
      <c r="AC664" s="114"/>
      <c r="AD664" s="190"/>
      <c r="AE664" s="22"/>
      <c r="AF664" s="422"/>
      <c r="AG664" s="422"/>
      <c r="AH664" s="21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1" customHeight="1" thickBot="1" x14ac:dyDescent="0.25">
      <c r="B665" s="30"/>
      <c r="C665" s="355"/>
      <c r="D665" s="54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 t="s">
        <v>348</v>
      </c>
      <c r="N665" s="50" t="s">
        <v>104</v>
      </c>
      <c r="O665" s="51" t="s">
        <v>132</v>
      </c>
      <c r="P665" s="50" t="s">
        <v>103</v>
      </c>
      <c r="Q665" s="51"/>
      <c r="R665" s="50" t="s">
        <v>102</v>
      </c>
      <c r="S665" s="51"/>
      <c r="T665" s="50">
        <v>20</v>
      </c>
      <c r="U665" s="51"/>
      <c r="V665" s="50" t="s">
        <v>101</v>
      </c>
      <c r="W665" s="51"/>
      <c r="X665" s="50" t="s">
        <v>100</v>
      </c>
      <c r="Y665" s="51"/>
      <c r="Z665" s="50" t="s">
        <v>99</v>
      </c>
      <c r="AA665" s="51"/>
      <c r="AB665" s="187"/>
      <c r="AC665" s="51"/>
      <c r="AD665" s="187"/>
      <c r="AE665" s="48"/>
      <c r="AF665" s="424"/>
      <c r="AG665" s="424"/>
      <c r="AH665" s="47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0.45" customHeight="1" x14ac:dyDescent="0.2">
      <c r="B666" s="30"/>
      <c r="C666" s="338">
        <v>3</v>
      </c>
      <c r="D666" s="46"/>
      <c r="E666" s="198"/>
      <c r="F666" s="198"/>
      <c r="G666" s="197"/>
      <c r="H666" s="358"/>
      <c r="I666" s="390">
        <v>41</v>
      </c>
      <c r="J666" s="390">
        <v>15</v>
      </c>
      <c r="K666" s="390">
        <v>5</v>
      </c>
      <c r="L666" s="42" t="s">
        <v>131</v>
      </c>
      <c r="M666" s="43" t="s">
        <v>132</v>
      </c>
      <c r="N666" s="42" t="s">
        <v>129</v>
      </c>
      <c r="O666" s="43" t="s">
        <v>359</v>
      </c>
      <c r="P666" s="42" t="s">
        <v>128</v>
      </c>
      <c r="Q666" s="43" t="s">
        <v>130</v>
      </c>
      <c r="R666" s="42" t="s">
        <v>127</v>
      </c>
      <c r="S666" s="43"/>
      <c r="T666" s="42" t="s">
        <v>126</v>
      </c>
      <c r="U666" s="43"/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196"/>
      <c r="AC666" s="43"/>
      <c r="AD666" s="196"/>
      <c r="AE666" s="39"/>
      <c r="AF666" s="421"/>
      <c r="AG666" s="421"/>
      <c r="AH666" s="38"/>
      <c r="AI666" s="9"/>
      <c r="AJ666" s="349">
        <f>SUMPRODUCT(LEN($M666:$AA669)-LEN(SUBSTITUTE($M666:$AA669,"A", "")))</f>
        <v>11</v>
      </c>
      <c r="AK666" s="352">
        <f>SUMPRODUCT(LEN($AD666:$AD669)-LEN(SUBSTITUTE($AD666:$AD669,"A", "")))</f>
        <v>0</v>
      </c>
      <c r="AL666" s="335">
        <f>SUMPRODUCT(LEN($AC666:$AC669)-LEN(SUBSTITUTE($AC666:$AC669,"A", "")))</f>
        <v>0</v>
      </c>
      <c r="AM666" s="349">
        <f>SUMPRODUCT(LEN($M666:$AA669)-LEN(SUBSTITUTE($M666:$AA669,"S", "")))</f>
        <v>8</v>
      </c>
      <c r="AN666" s="352">
        <f>SUMPRODUCT(LEN($AD666:$AD669)-LEN(SUBSTITUTE($AD666:$AD669,"S", "")))</f>
        <v>0</v>
      </c>
      <c r="AO666" s="335">
        <f>SUMPRODUCT(LEN($AC666:$AC669)-LEN(SUBSTITUTE($AC666:$AC669,"S", "")))</f>
        <v>0</v>
      </c>
      <c r="AP666" s="349">
        <f>SUMPRODUCT(LEN($M666:$AA669)-LEN(SUBSTITUTE($M666:$AA669,"F", "")))</f>
        <v>0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0</v>
      </c>
      <c r="AT666" s="352">
        <f>SUMPRODUCT(LEN($AD666:$AD669)-LEN(SUBSTITUTE($AD666:$AD669,"G", "")))</f>
        <v>0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0.45" customHeight="1" thickBot="1" x14ac:dyDescent="0.25">
      <c r="B667" s="30"/>
      <c r="C667" s="339"/>
      <c r="D667" s="37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 t="s">
        <v>348</v>
      </c>
      <c r="N667" s="33" t="s">
        <v>121</v>
      </c>
      <c r="O667" s="55" t="s">
        <v>347</v>
      </c>
      <c r="P667" s="33" t="s">
        <v>120</v>
      </c>
      <c r="Q667" s="55" t="s">
        <v>130</v>
      </c>
      <c r="R667" s="33" t="s">
        <v>119</v>
      </c>
      <c r="S667" s="55"/>
      <c r="T667" s="33" t="s">
        <v>118</v>
      </c>
      <c r="U667" s="55"/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193"/>
      <c r="AC667" s="55"/>
      <c r="AD667" s="193"/>
      <c r="AE667" s="22"/>
      <c r="AF667" s="422"/>
      <c r="AG667" s="422"/>
      <c r="AH667" s="21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0.45" customHeight="1" x14ac:dyDescent="0.2">
      <c r="B668" s="30"/>
      <c r="C668" s="340"/>
      <c r="D668" s="29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 t="s">
        <v>179</v>
      </c>
      <c r="N668" s="25" t="s">
        <v>112</v>
      </c>
      <c r="O668" s="114" t="s">
        <v>351</v>
      </c>
      <c r="P668" s="25" t="s">
        <v>111</v>
      </c>
      <c r="Q668" s="114"/>
      <c r="R668" s="25" t="s">
        <v>110</v>
      </c>
      <c r="S668" s="114"/>
      <c r="T668" s="25" t="s">
        <v>109</v>
      </c>
      <c r="U668" s="114"/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190"/>
      <c r="AC668" s="114"/>
      <c r="AD668" s="190"/>
      <c r="AE668" s="22"/>
      <c r="AF668" s="422"/>
      <c r="AG668" s="422"/>
      <c r="AH668" s="21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1" customHeight="1" thickBot="1" x14ac:dyDescent="0.25">
      <c r="B669" s="20"/>
      <c r="C669" s="341"/>
      <c r="D669" s="19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 t="s">
        <v>348</v>
      </c>
      <c r="N669" s="15" t="s">
        <v>104</v>
      </c>
      <c r="O669" s="16" t="s">
        <v>130</v>
      </c>
      <c r="P669" s="15" t="s">
        <v>103</v>
      </c>
      <c r="Q669" s="16"/>
      <c r="R669" s="15" t="s">
        <v>102</v>
      </c>
      <c r="S669" s="16"/>
      <c r="T669" s="15">
        <v>20</v>
      </c>
      <c r="U669" s="16"/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187"/>
      <c r="AC669" s="16"/>
      <c r="AD669" s="186"/>
      <c r="AE669" s="11"/>
      <c r="AF669" s="423"/>
      <c r="AG669" s="423"/>
      <c r="AH669" s="10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107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>
        <v>174</v>
      </c>
      <c r="E671" s="425">
        <v>3576.26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03"/>
      <c r="AI671" s="86" t="s">
        <v>137</v>
      </c>
      <c r="AJ671" s="85">
        <f t="shared" ref="AJ671:BB671" si="88">SUM(AJ673:AJ684)</f>
        <v>20</v>
      </c>
      <c r="AK671" s="84">
        <f t="shared" si="88"/>
        <v>0</v>
      </c>
      <c r="AL671" s="83">
        <f t="shared" si="88"/>
        <v>0</v>
      </c>
      <c r="AM671" s="85">
        <f t="shared" si="88"/>
        <v>17</v>
      </c>
      <c r="AN671" s="84">
        <f t="shared" si="88"/>
        <v>1</v>
      </c>
      <c r="AO671" s="83">
        <f t="shared" si="88"/>
        <v>0</v>
      </c>
      <c r="AP671" s="85">
        <f t="shared" si="88"/>
        <v>0</v>
      </c>
      <c r="AQ671" s="84">
        <f t="shared" si="88"/>
        <v>0</v>
      </c>
      <c r="AR671" s="83">
        <f t="shared" si="88"/>
        <v>0</v>
      </c>
      <c r="AS671" s="85">
        <f t="shared" si="88"/>
        <v>0</v>
      </c>
      <c r="AT671" s="84">
        <f t="shared" si="88"/>
        <v>0</v>
      </c>
      <c r="AU671" s="83">
        <f t="shared" si="88"/>
        <v>0</v>
      </c>
      <c r="AV671" s="85">
        <f t="shared" si="88"/>
        <v>0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0</v>
      </c>
      <c r="BB671" s="80">
        <f t="shared" si="88"/>
        <v>0</v>
      </c>
      <c r="BC671" s="79" t="s">
        <v>136</v>
      </c>
      <c r="BF671" s="5">
        <f>SUM(AJ671:AL671)/$BG$5</f>
        <v>6.666666666666667</v>
      </c>
      <c r="BG671" s="5">
        <f>SUM(AM671:AO671,AY671)/$BG$5</f>
        <v>6</v>
      </c>
      <c r="BH671" s="5">
        <f>SUM(AP671:AR671,AZ671)/$BG$5</f>
        <v>0</v>
      </c>
      <c r="BI671" s="5">
        <f>SUM(AS671:AU671,BA671)/$BG$5</f>
        <v>0</v>
      </c>
      <c r="BJ671" s="5">
        <f>SUM(AV671:AX671,BB671)/$BG$5</f>
        <v>0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03"/>
      <c r="AI672" s="202" t="s">
        <v>135</v>
      </c>
      <c r="AJ672" s="201">
        <f t="shared" ref="AJ672:BB672" si="89">AJ671/3</f>
        <v>6.666666666666667</v>
      </c>
      <c r="AK672" s="64">
        <f t="shared" si="89"/>
        <v>0</v>
      </c>
      <c r="AL672" s="63">
        <f t="shared" si="89"/>
        <v>0</v>
      </c>
      <c r="AM672" s="65">
        <f t="shared" si="89"/>
        <v>5.666666666666667</v>
      </c>
      <c r="AN672" s="64">
        <f t="shared" si="89"/>
        <v>0.33333333333333331</v>
      </c>
      <c r="AO672" s="63">
        <f t="shared" si="89"/>
        <v>0</v>
      </c>
      <c r="AP672" s="65">
        <f t="shared" si="89"/>
        <v>0</v>
      </c>
      <c r="AQ672" s="64">
        <f t="shared" si="89"/>
        <v>0</v>
      </c>
      <c r="AR672" s="63">
        <f t="shared" si="89"/>
        <v>0</v>
      </c>
      <c r="AS672" s="65">
        <f t="shared" si="89"/>
        <v>0</v>
      </c>
      <c r="AT672" s="64">
        <f t="shared" si="89"/>
        <v>0</v>
      </c>
      <c r="AU672" s="63">
        <f t="shared" si="89"/>
        <v>0</v>
      </c>
      <c r="AV672" s="65">
        <f t="shared" si="89"/>
        <v>0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</v>
      </c>
      <c r="BB672" s="60">
        <f t="shared" si="89"/>
        <v>0</v>
      </c>
      <c r="BC672" s="59" t="s">
        <v>134</v>
      </c>
    </row>
    <row r="673" spans="2:62" ht="20.45" customHeight="1" x14ac:dyDescent="0.2">
      <c r="B673" s="30"/>
      <c r="C673" s="338">
        <v>1</v>
      </c>
      <c r="D673" s="46"/>
      <c r="E673" s="198"/>
      <c r="F673" s="198"/>
      <c r="G673" s="197"/>
      <c r="H673" s="358" t="s">
        <v>133</v>
      </c>
      <c r="I673" s="390">
        <v>38</v>
      </c>
      <c r="J673" s="390">
        <v>14</v>
      </c>
      <c r="K673" s="390">
        <v>8</v>
      </c>
      <c r="L673" s="42" t="s">
        <v>131</v>
      </c>
      <c r="M673" s="43" t="s">
        <v>347</v>
      </c>
      <c r="N673" s="42" t="s">
        <v>129</v>
      </c>
      <c r="O673" s="43" t="s">
        <v>130</v>
      </c>
      <c r="P673" s="42" t="s">
        <v>128</v>
      </c>
      <c r="Q673" s="43"/>
      <c r="R673" s="42" t="s">
        <v>127</v>
      </c>
      <c r="S673" s="43"/>
      <c r="T673" s="42" t="s">
        <v>126</v>
      </c>
      <c r="U673" s="43"/>
      <c r="V673" s="42" t="s">
        <v>125</v>
      </c>
      <c r="W673" s="43"/>
      <c r="X673" s="42" t="s">
        <v>124</v>
      </c>
      <c r="Y673" s="43"/>
      <c r="Z673" s="42" t="s">
        <v>123</v>
      </c>
      <c r="AA673" s="43"/>
      <c r="AB673" s="196"/>
      <c r="AC673" s="43"/>
      <c r="AD673" s="196" t="s">
        <v>130</v>
      </c>
      <c r="AE673" s="58"/>
      <c r="AF673" s="421"/>
      <c r="AG673" s="421"/>
      <c r="AH673" s="38"/>
      <c r="AI673" s="9"/>
      <c r="AJ673" s="349">
        <f>SUMPRODUCT(LEN($M673:$AA676)-LEN(SUBSTITUTE($M673:$AA676,"A", "")))</f>
        <v>5</v>
      </c>
      <c r="AK673" s="352">
        <f>SUMPRODUCT(LEN($AD673:$AD676)-LEN(SUBSTITUTE($AD673:$AD676,"A", "")))</f>
        <v>0</v>
      </c>
      <c r="AL673" s="335">
        <f>SUMPRODUCT(LEN($AC673:$AC676)-LEN(SUBSTITUTE($AC673:$AC676,"A", "")))</f>
        <v>0</v>
      </c>
      <c r="AM673" s="349">
        <f>SUMPRODUCT(LEN($M673:$AA676)-LEN(SUBSTITUTE($M673:$AA676,"S", "")))</f>
        <v>5</v>
      </c>
      <c r="AN673" s="352">
        <f>SUMPRODUCT(LEN($AD673:$AD676)-LEN(SUBSTITUTE($AD673:$AD676,"S", "")))</f>
        <v>1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0</v>
      </c>
      <c r="AT673" s="352">
        <f>SUMPRODUCT(LEN($AD673:$AD676)-LEN(SUBSTITUTE($AD673:$AD676,"G", "")))</f>
        <v>0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0</v>
      </c>
      <c r="BB673" s="413">
        <f>SUMPRODUCT(LEN($AE673:$AE676)-LEN(SUBSTITUTE($AE673:$AE676,"M", "")))</f>
        <v>0</v>
      </c>
    </row>
    <row r="674" spans="2:62" ht="20.45" customHeight="1" thickBot="1" x14ac:dyDescent="0.25">
      <c r="B674" s="30"/>
      <c r="C674" s="339"/>
      <c r="D674" s="37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347</v>
      </c>
      <c r="N674" s="33" t="s">
        <v>121</v>
      </c>
      <c r="O674" s="55" t="s">
        <v>130</v>
      </c>
      <c r="P674" s="33" t="s">
        <v>120</v>
      </c>
      <c r="Q674" s="55"/>
      <c r="R674" s="33" t="s">
        <v>119</v>
      </c>
      <c r="S674" s="55"/>
      <c r="T674" s="33" t="s">
        <v>118</v>
      </c>
      <c r="U674" s="55"/>
      <c r="V674" s="33" t="s">
        <v>117</v>
      </c>
      <c r="W674" s="55"/>
      <c r="X674" s="33" t="s">
        <v>116</v>
      </c>
      <c r="Y674" s="55"/>
      <c r="Z674" s="33" t="s">
        <v>115</v>
      </c>
      <c r="AA674" s="55"/>
      <c r="AB674" s="193"/>
      <c r="AC674" s="55"/>
      <c r="AD674" s="193"/>
      <c r="AE674" s="57"/>
      <c r="AF674" s="422"/>
      <c r="AG674" s="422"/>
      <c r="AH674" s="21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0.45" customHeight="1" x14ac:dyDescent="0.2">
      <c r="B675" s="30"/>
      <c r="C675" s="340"/>
      <c r="D675" s="29"/>
      <c r="E675" s="192"/>
      <c r="F675" s="192"/>
      <c r="G675" s="191"/>
      <c r="H675" s="360">
        <v>174</v>
      </c>
      <c r="I675" s="392"/>
      <c r="J675" s="392"/>
      <c r="K675" s="392"/>
      <c r="L675" s="25" t="s">
        <v>114</v>
      </c>
      <c r="M675" s="114" t="s">
        <v>347</v>
      </c>
      <c r="N675" s="25" t="s">
        <v>112</v>
      </c>
      <c r="O675" s="114"/>
      <c r="P675" s="25" t="s">
        <v>111</v>
      </c>
      <c r="Q675" s="114"/>
      <c r="R675" s="25" t="s">
        <v>110</v>
      </c>
      <c r="S675" s="114"/>
      <c r="T675" s="25" t="s">
        <v>109</v>
      </c>
      <c r="U675" s="114"/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190"/>
      <c r="AC675" s="114"/>
      <c r="AD675" s="190"/>
      <c r="AE675" s="57"/>
      <c r="AF675" s="422"/>
      <c r="AG675" s="422"/>
      <c r="AH675" s="21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1" customHeight="1" thickBot="1" x14ac:dyDescent="0.25">
      <c r="B676" s="30"/>
      <c r="C676" s="355"/>
      <c r="D676" s="54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179</v>
      </c>
      <c r="N676" s="50" t="s">
        <v>104</v>
      </c>
      <c r="O676" s="51"/>
      <c r="P676" s="50" t="s">
        <v>103</v>
      </c>
      <c r="Q676" s="51"/>
      <c r="R676" s="50" t="s">
        <v>102</v>
      </c>
      <c r="S676" s="51"/>
      <c r="T676" s="50">
        <v>20</v>
      </c>
      <c r="U676" s="51"/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187"/>
      <c r="AC676" s="51"/>
      <c r="AD676" s="187"/>
      <c r="AE676" s="56"/>
      <c r="AF676" s="424"/>
      <c r="AG676" s="424"/>
      <c r="AH676" s="47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0.45" customHeight="1" x14ac:dyDescent="0.2">
      <c r="B677" s="30"/>
      <c r="C677" s="338">
        <v>2</v>
      </c>
      <c r="D677" s="46"/>
      <c r="E677" s="198"/>
      <c r="F677" s="198"/>
      <c r="G677" s="197"/>
      <c r="H677" s="358"/>
      <c r="I677" s="390">
        <v>47</v>
      </c>
      <c r="J677" s="390">
        <v>15</v>
      </c>
      <c r="K677" s="390">
        <v>6</v>
      </c>
      <c r="L677" s="42" t="s">
        <v>131</v>
      </c>
      <c r="M677" s="43" t="s">
        <v>132</v>
      </c>
      <c r="N677" s="42" t="s">
        <v>129</v>
      </c>
      <c r="O677" s="43" t="s">
        <v>347</v>
      </c>
      <c r="P677" s="42" t="s">
        <v>128</v>
      </c>
      <c r="Q677" s="43" t="s">
        <v>130</v>
      </c>
      <c r="R677" s="42" t="s">
        <v>127</v>
      </c>
      <c r="S677" s="43"/>
      <c r="T677" s="42" t="s">
        <v>126</v>
      </c>
      <c r="U677" s="43"/>
      <c r="V677" s="42" t="s">
        <v>125</v>
      </c>
      <c r="W677" s="43"/>
      <c r="X677" s="42" t="s">
        <v>124</v>
      </c>
      <c r="Y677" s="43"/>
      <c r="Z677" s="42" t="s">
        <v>123</v>
      </c>
      <c r="AA677" s="43"/>
      <c r="AB677" s="196"/>
      <c r="AC677" s="43"/>
      <c r="AD677" s="196"/>
      <c r="AE677" s="39"/>
      <c r="AF677" s="421"/>
      <c r="AG677" s="421"/>
      <c r="AH677" s="38"/>
      <c r="AI677" s="9"/>
      <c r="AJ677" s="349">
        <f>SUMPRODUCT(LEN($M677:$AA680)-LEN(SUBSTITUTE($M677:$AA680,"A", "")))</f>
        <v>10</v>
      </c>
      <c r="AK677" s="352">
        <f>SUMPRODUCT(LEN($AD677:$AD680)-LEN(SUBSTITUTE($AD677:$AD680,"A", "")))</f>
        <v>0</v>
      </c>
      <c r="AL677" s="335">
        <f>SUMPRODUCT(LEN($AC677:$AC680)-LEN(SUBSTITUTE($AC677:$AC680,"A", "")))</f>
        <v>0</v>
      </c>
      <c r="AM677" s="349">
        <f>SUMPRODUCT(LEN($M677:$AA680)-LEN(SUBSTITUTE($M677:$AA680,"S", "")))</f>
        <v>6</v>
      </c>
      <c r="AN677" s="352">
        <f>SUMPRODUCT(LEN($AD677:$AD680)-LEN(SUBSTITUTE($AD677:$AD680,"S", "")))</f>
        <v>0</v>
      </c>
      <c r="AO677" s="335">
        <f>SUMPRODUCT(LEN($AC677:$AC680)-LEN(SUBSTITUTE($AC677:$AC680,"S", "")))</f>
        <v>0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0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0.45" customHeight="1" thickBot="1" x14ac:dyDescent="0.25">
      <c r="B678" s="30"/>
      <c r="C678" s="339"/>
      <c r="D678" s="37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 t="s">
        <v>352</v>
      </c>
      <c r="N678" s="33" t="s">
        <v>121</v>
      </c>
      <c r="O678" s="55" t="s">
        <v>179</v>
      </c>
      <c r="P678" s="33" t="s">
        <v>120</v>
      </c>
      <c r="Q678" s="55"/>
      <c r="R678" s="33" t="s">
        <v>119</v>
      </c>
      <c r="S678" s="55"/>
      <c r="T678" s="33" t="s">
        <v>118</v>
      </c>
      <c r="U678" s="55"/>
      <c r="V678" s="33" t="s">
        <v>117</v>
      </c>
      <c r="W678" s="55"/>
      <c r="X678" s="33" t="s">
        <v>116</v>
      </c>
      <c r="Y678" s="55"/>
      <c r="Z678" s="33" t="s">
        <v>115</v>
      </c>
      <c r="AA678" s="55"/>
      <c r="AB678" s="193"/>
      <c r="AC678" s="55"/>
      <c r="AD678" s="193"/>
      <c r="AE678" s="22"/>
      <c r="AF678" s="422"/>
      <c r="AG678" s="422"/>
      <c r="AH678" s="21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0.45" customHeight="1" x14ac:dyDescent="0.2">
      <c r="B679" s="30"/>
      <c r="C679" s="340"/>
      <c r="D679" s="29"/>
      <c r="E679" s="192"/>
      <c r="F679" s="192"/>
      <c r="G679" s="191"/>
      <c r="H679" s="360"/>
      <c r="I679" s="392"/>
      <c r="J679" s="392"/>
      <c r="K679" s="392"/>
      <c r="L679" s="25" t="s">
        <v>114</v>
      </c>
      <c r="M679" s="114" t="s">
        <v>347</v>
      </c>
      <c r="N679" s="25" t="s">
        <v>112</v>
      </c>
      <c r="O679" s="114" t="s">
        <v>179</v>
      </c>
      <c r="P679" s="25" t="s">
        <v>111</v>
      </c>
      <c r="Q679" s="114"/>
      <c r="R679" s="25" t="s">
        <v>110</v>
      </c>
      <c r="S679" s="114"/>
      <c r="T679" s="25" t="s">
        <v>109</v>
      </c>
      <c r="U679" s="114"/>
      <c r="V679" s="25" t="s">
        <v>108</v>
      </c>
      <c r="W679" s="114"/>
      <c r="X679" s="25" t="s">
        <v>107</v>
      </c>
      <c r="Y679" s="114"/>
      <c r="Z679" s="25" t="s">
        <v>106</v>
      </c>
      <c r="AA679" s="114"/>
      <c r="AB679" s="190"/>
      <c r="AC679" s="114"/>
      <c r="AD679" s="190"/>
      <c r="AE679" s="22"/>
      <c r="AF679" s="422"/>
      <c r="AG679" s="422"/>
      <c r="AH679" s="21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1" customHeight="1" thickBot="1" x14ac:dyDescent="0.25">
      <c r="B680" s="30"/>
      <c r="C680" s="355"/>
      <c r="D680" s="54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 t="s">
        <v>347</v>
      </c>
      <c r="N680" s="50" t="s">
        <v>104</v>
      </c>
      <c r="O680" s="51" t="s">
        <v>130</v>
      </c>
      <c r="P680" s="50" t="s">
        <v>103</v>
      </c>
      <c r="Q680" s="51"/>
      <c r="R680" s="50" t="s">
        <v>102</v>
      </c>
      <c r="S680" s="51"/>
      <c r="T680" s="50">
        <v>20</v>
      </c>
      <c r="U680" s="51"/>
      <c r="V680" s="50" t="s">
        <v>101</v>
      </c>
      <c r="W680" s="51"/>
      <c r="X680" s="50" t="s">
        <v>100</v>
      </c>
      <c r="Y680" s="51"/>
      <c r="Z680" s="50" t="s">
        <v>99</v>
      </c>
      <c r="AA680" s="51"/>
      <c r="AB680" s="187"/>
      <c r="AC680" s="51"/>
      <c r="AD680" s="187"/>
      <c r="AE680" s="48"/>
      <c r="AF680" s="424"/>
      <c r="AG680" s="424"/>
      <c r="AH680" s="47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0.45" customHeight="1" x14ac:dyDescent="0.2">
      <c r="B681" s="30"/>
      <c r="C681" s="338">
        <v>3</v>
      </c>
      <c r="D681" s="212" t="s">
        <v>365</v>
      </c>
      <c r="E681" s="223"/>
      <c r="F681" s="223"/>
      <c r="G681" s="222"/>
      <c r="H681" s="358"/>
      <c r="I681" s="390">
        <v>40</v>
      </c>
      <c r="J681" s="390">
        <v>14</v>
      </c>
      <c r="K681" s="390">
        <v>6</v>
      </c>
      <c r="L681" s="42" t="s">
        <v>131</v>
      </c>
      <c r="M681" s="43" t="s">
        <v>347</v>
      </c>
      <c r="N681" s="42" t="s">
        <v>129</v>
      </c>
      <c r="O681" s="43" t="s">
        <v>130</v>
      </c>
      <c r="P681" s="42" t="s">
        <v>128</v>
      </c>
      <c r="Q681" s="43"/>
      <c r="R681" s="42" t="s">
        <v>127</v>
      </c>
      <c r="S681" s="43"/>
      <c r="T681" s="42" t="s">
        <v>126</v>
      </c>
      <c r="U681" s="43"/>
      <c r="V681" s="42" t="s">
        <v>125</v>
      </c>
      <c r="W681" s="43"/>
      <c r="X681" s="42" t="s">
        <v>124</v>
      </c>
      <c r="Y681" s="43"/>
      <c r="Z681" s="42" t="s">
        <v>123</v>
      </c>
      <c r="AA681" s="43"/>
      <c r="AB681" s="196"/>
      <c r="AC681" s="43"/>
      <c r="AD681" s="196"/>
      <c r="AE681" s="39"/>
      <c r="AF681" s="421"/>
      <c r="AG681" s="421"/>
      <c r="AH681" s="38"/>
      <c r="AI681" s="9"/>
      <c r="AJ681" s="349">
        <f>SUMPRODUCT(LEN($M681:$AA684)-LEN(SUBSTITUTE($M681:$AA684,"A", "")))</f>
        <v>5</v>
      </c>
      <c r="AK681" s="352">
        <f>SUMPRODUCT(LEN($AD681:$AD684)-LEN(SUBSTITUTE($AD681:$AD684,"A", "")))</f>
        <v>0</v>
      </c>
      <c r="AL681" s="335">
        <f>SUMPRODUCT(LEN($AC681:$AC684)-LEN(SUBSTITUTE($AC681:$AC684,"A", "")))</f>
        <v>0</v>
      </c>
      <c r="AM681" s="349">
        <f>SUMPRODUCT(LEN($M681:$AA684)-LEN(SUBSTITUTE($M681:$AA684,"S", "")))</f>
        <v>6</v>
      </c>
      <c r="AN681" s="352">
        <f>SUMPRODUCT(LEN($AD681:$AD684)-LEN(SUBSTITUTE($AD681:$AD684,"S", "")))</f>
        <v>0</v>
      </c>
      <c r="AO681" s="335">
        <f>SUMPRODUCT(LEN($AC681:$AC684)-LEN(SUBSTITUTE($AC681:$AC684,"S", "")))</f>
        <v>0</v>
      </c>
      <c r="AP681" s="349">
        <f>SUMPRODUCT(LEN($M681:$AA684)-LEN(SUBSTITUTE($M681:$AA684,"F", "")))</f>
        <v>0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0</v>
      </c>
      <c r="AT681" s="352">
        <f>SUMPRODUCT(LEN($AD681:$AD684)-LEN(SUBSTITUTE($AD681:$AD684,"G", "")))</f>
        <v>0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0.45" customHeight="1" thickBot="1" x14ac:dyDescent="0.25">
      <c r="B682" s="30"/>
      <c r="C682" s="339"/>
      <c r="D682" s="221" t="s">
        <v>364</v>
      </c>
      <c r="E682" s="220"/>
      <c r="F682" s="220"/>
      <c r="G682" s="219"/>
      <c r="H682" s="359"/>
      <c r="I682" s="391"/>
      <c r="J682" s="391"/>
      <c r="K682" s="391"/>
      <c r="L682" s="33" t="s">
        <v>122</v>
      </c>
      <c r="M682" s="55" t="s">
        <v>351</v>
      </c>
      <c r="N682" s="33" t="s">
        <v>121</v>
      </c>
      <c r="O682" s="55" t="s">
        <v>130</v>
      </c>
      <c r="P682" s="33" t="s">
        <v>120</v>
      </c>
      <c r="Q682" s="55"/>
      <c r="R682" s="33" t="s">
        <v>119</v>
      </c>
      <c r="S682" s="55"/>
      <c r="T682" s="33" t="s">
        <v>118</v>
      </c>
      <c r="U682" s="55"/>
      <c r="V682" s="33" t="s">
        <v>117</v>
      </c>
      <c r="W682" s="55"/>
      <c r="X682" s="33" t="s">
        <v>116</v>
      </c>
      <c r="Y682" s="55"/>
      <c r="Z682" s="33" t="s">
        <v>115</v>
      </c>
      <c r="AA682" s="55"/>
      <c r="AB682" s="193"/>
      <c r="AC682" s="55"/>
      <c r="AD682" s="193"/>
      <c r="AE682" s="22"/>
      <c r="AF682" s="422"/>
      <c r="AG682" s="422"/>
      <c r="AH682" s="21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0.45" customHeight="1" x14ac:dyDescent="0.2">
      <c r="B683" s="30"/>
      <c r="C683" s="340"/>
      <c r="D683" s="218" t="s">
        <v>363</v>
      </c>
      <c r="E683" s="217"/>
      <c r="F683" s="217"/>
      <c r="G683" s="216"/>
      <c r="H683" s="360"/>
      <c r="I683" s="392"/>
      <c r="J683" s="392"/>
      <c r="K683" s="392"/>
      <c r="L683" s="25" t="s">
        <v>114</v>
      </c>
      <c r="M683" s="114" t="s">
        <v>132</v>
      </c>
      <c r="N683" s="25" t="s">
        <v>112</v>
      </c>
      <c r="O683" s="114" t="s">
        <v>130</v>
      </c>
      <c r="P683" s="25" t="s">
        <v>111</v>
      </c>
      <c r="Q683" s="114"/>
      <c r="R683" s="25" t="s">
        <v>110</v>
      </c>
      <c r="S683" s="114"/>
      <c r="T683" s="25" t="s">
        <v>109</v>
      </c>
      <c r="U683" s="114"/>
      <c r="V683" s="25" t="s">
        <v>108</v>
      </c>
      <c r="W683" s="114"/>
      <c r="X683" s="25" t="s">
        <v>107</v>
      </c>
      <c r="Y683" s="114"/>
      <c r="Z683" s="25" t="s">
        <v>106</v>
      </c>
      <c r="AA683" s="114"/>
      <c r="AB683" s="190"/>
      <c r="AC683" s="114"/>
      <c r="AD683" s="190"/>
      <c r="AE683" s="22"/>
      <c r="AF683" s="422"/>
      <c r="AG683" s="422"/>
      <c r="AH683" s="21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1" customHeight="1" thickBot="1" x14ac:dyDescent="0.25">
      <c r="B684" s="20"/>
      <c r="C684" s="341"/>
      <c r="D684" s="215"/>
      <c r="E684" s="214"/>
      <c r="F684" s="214"/>
      <c r="G684" s="213"/>
      <c r="H684" s="361"/>
      <c r="I684" s="394"/>
      <c r="J684" s="394"/>
      <c r="K684" s="394"/>
      <c r="L684" s="15" t="s">
        <v>105</v>
      </c>
      <c r="M684" s="16" t="s">
        <v>347</v>
      </c>
      <c r="N684" s="15" t="s">
        <v>104</v>
      </c>
      <c r="O684" s="16" t="s">
        <v>132</v>
      </c>
      <c r="P684" s="15" t="s">
        <v>103</v>
      </c>
      <c r="Q684" s="16"/>
      <c r="R684" s="15" t="s">
        <v>102</v>
      </c>
      <c r="S684" s="16"/>
      <c r="T684" s="15">
        <v>20</v>
      </c>
      <c r="U684" s="16"/>
      <c r="V684" s="15" t="s">
        <v>101</v>
      </c>
      <c r="W684" s="16"/>
      <c r="X684" s="15" t="s">
        <v>100</v>
      </c>
      <c r="Y684" s="16"/>
      <c r="Z684" s="15" t="s">
        <v>99</v>
      </c>
      <c r="AA684" s="16"/>
      <c r="AB684" s="187"/>
      <c r="AC684" s="16"/>
      <c r="AD684" s="186"/>
      <c r="AE684" s="11"/>
      <c r="AF684" s="423"/>
      <c r="AG684" s="423"/>
      <c r="AH684" s="10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107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>
        <v>174</v>
      </c>
      <c r="E686" s="425">
        <v>3522.46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03"/>
      <c r="AI686" s="86" t="s">
        <v>137</v>
      </c>
      <c r="AJ686" s="85">
        <f t="shared" ref="AJ686:BB686" si="90">SUM(AJ688:AJ699)</f>
        <v>21</v>
      </c>
      <c r="AK686" s="84">
        <f t="shared" si="90"/>
        <v>0</v>
      </c>
      <c r="AL686" s="83">
        <f t="shared" si="90"/>
        <v>0</v>
      </c>
      <c r="AM686" s="85">
        <f t="shared" si="90"/>
        <v>19</v>
      </c>
      <c r="AN686" s="84">
        <f t="shared" si="90"/>
        <v>4</v>
      </c>
      <c r="AO686" s="83">
        <f t="shared" si="90"/>
        <v>0</v>
      </c>
      <c r="AP686" s="85">
        <f t="shared" si="90"/>
        <v>0</v>
      </c>
      <c r="AQ686" s="84">
        <f t="shared" si="90"/>
        <v>0</v>
      </c>
      <c r="AR686" s="83">
        <f t="shared" si="90"/>
        <v>0</v>
      </c>
      <c r="AS686" s="85">
        <f t="shared" si="90"/>
        <v>0</v>
      </c>
      <c r="AT686" s="84">
        <f t="shared" si="90"/>
        <v>0</v>
      </c>
      <c r="AU686" s="83">
        <f t="shared" si="90"/>
        <v>0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0</v>
      </c>
      <c r="AZ686" s="81">
        <f t="shared" si="90"/>
        <v>0</v>
      </c>
      <c r="BA686" s="81">
        <f t="shared" si="90"/>
        <v>0</v>
      </c>
      <c r="BB686" s="80">
        <f t="shared" si="90"/>
        <v>0</v>
      </c>
      <c r="BC686" s="79" t="s">
        <v>136</v>
      </c>
      <c r="BF686" s="5">
        <f>SUM(AJ686:AL686)/$BG$5</f>
        <v>7</v>
      </c>
      <c r="BG686" s="5">
        <f>SUM(AM686:AO686,AY686)/$BG$5</f>
        <v>7.666666666666667</v>
      </c>
      <c r="BH686" s="5">
        <f>SUM(AP686:AR686,AZ686)/$BG$5</f>
        <v>0</v>
      </c>
      <c r="BI686" s="5">
        <f>SUM(AS686:AU686,BA686)/$BG$5</f>
        <v>0</v>
      </c>
      <c r="BJ686" s="5">
        <f>SUM(AV686:AX686,BB686)/$BG$5</f>
        <v>0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03"/>
      <c r="AI687" s="202" t="s">
        <v>135</v>
      </c>
      <c r="AJ687" s="201">
        <f t="shared" ref="AJ687:BB687" si="91">AJ686/3</f>
        <v>7</v>
      </c>
      <c r="AK687" s="64">
        <f t="shared" si="91"/>
        <v>0</v>
      </c>
      <c r="AL687" s="63">
        <f t="shared" si="91"/>
        <v>0</v>
      </c>
      <c r="AM687" s="65">
        <f t="shared" si="91"/>
        <v>6.333333333333333</v>
      </c>
      <c r="AN687" s="64">
        <f t="shared" si="91"/>
        <v>1.3333333333333333</v>
      </c>
      <c r="AO687" s="63">
        <f t="shared" si="91"/>
        <v>0</v>
      </c>
      <c r="AP687" s="65">
        <f t="shared" si="91"/>
        <v>0</v>
      </c>
      <c r="AQ687" s="64">
        <f t="shared" si="91"/>
        <v>0</v>
      </c>
      <c r="AR687" s="63">
        <f t="shared" si="91"/>
        <v>0</v>
      </c>
      <c r="AS687" s="65">
        <f t="shared" si="91"/>
        <v>0</v>
      </c>
      <c r="AT687" s="64">
        <f t="shared" si="91"/>
        <v>0</v>
      </c>
      <c r="AU687" s="63">
        <f t="shared" si="91"/>
        <v>0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0</v>
      </c>
      <c r="AZ687" s="61">
        <f t="shared" si="91"/>
        <v>0</v>
      </c>
      <c r="BA687" s="61">
        <f t="shared" si="91"/>
        <v>0</v>
      </c>
      <c r="BB687" s="60">
        <f t="shared" si="91"/>
        <v>0</v>
      </c>
      <c r="BC687" s="59" t="s">
        <v>134</v>
      </c>
    </row>
    <row r="688" spans="2:62" ht="20.45" customHeight="1" x14ac:dyDescent="0.2">
      <c r="B688" s="30"/>
      <c r="C688" s="338">
        <v>1</v>
      </c>
      <c r="D688" s="46"/>
      <c r="E688" s="198"/>
      <c r="F688" s="198"/>
      <c r="G688" s="197"/>
      <c r="H688" s="358" t="s">
        <v>133</v>
      </c>
      <c r="I688" s="390">
        <v>47</v>
      </c>
      <c r="J688" s="390">
        <v>15</v>
      </c>
      <c r="K688" s="390">
        <v>7</v>
      </c>
      <c r="L688" s="42" t="s">
        <v>131</v>
      </c>
      <c r="M688" s="43" t="s">
        <v>179</v>
      </c>
      <c r="N688" s="42" t="s">
        <v>129</v>
      </c>
      <c r="O688" s="43" t="s">
        <v>132</v>
      </c>
      <c r="P688" s="42" t="s">
        <v>128</v>
      </c>
      <c r="Q688" s="43"/>
      <c r="R688" s="42" t="s">
        <v>127</v>
      </c>
      <c r="S688" s="43"/>
      <c r="T688" s="42" t="s">
        <v>126</v>
      </c>
      <c r="U688" s="43"/>
      <c r="V688" s="42" t="s">
        <v>125</v>
      </c>
      <c r="W688" s="43"/>
      <c r="X688" s="42" t="s">
        <v>124</v>
      </c>
      <c r="Y688" s="43"/>
      <c r="Z688" s="42" t="s">
        <v>123</v>
      </c>
      <c r="AA688" s="43"/>
      <c r="AB688" s="196"/>
      <c r="AC688" s="43"/>
      <c r="AD688" s="196" t="s">
        <v>130</v>
      </c>
      <c r="AE688" s="58"/>
      <c r="AF688" s="421"/>
      <c r="AG688" s="421"/>
      <c r="AH688" s="38"/>
      <c r="AI688" s="9"/>
      <c r="AJ688" s="349">
        <f>SUMPRODUCT(LEN($M688:$AA691)-LEN(SUBSTITUTE($M688:$AA691,"A", "")))</f>
        <v>7</v>
      </c>
      <c r="AK688" s="352">
        <f>SUMPRODUCT(LEN($AD688:$AD691)-LEN(SUBSTITUTE($AD688:$AD691,"A", "")))</f>
        <v>0</v>
      </c>
      <c r="AL688" s="335">
        <f>SUMPRODUCT(LEN($AC688:$AC691)-LEN(SUBSTITUTE($AC688:$AC691,"A", "")))</f>
        <v>0</v>
      </c>
      <c r="AM688" s="349">
        <f>SUMPRODUCT(LEN($M688:$AA691)-LEN(SUBSTITUTE($M688:$AA691,"S", "")))</f>
        <v>4</v>
      </c>
      <c r="AN688" s="352">
        <f>SUMPRODUCT(LEN($AD688:$AD691)-LEN(SUBSTITUTE($AD688:$AD691,"S", "")))</f>
        <v>1</v>
      </c>
      <c r="AO688" s="335">
        <f>SUMPRODUCT(LEN($AC688:$AC691)-LEN(SUBSTITUTE($AC688:$AC691,"S", "")))</f>
        <v>0</v>
      </c>
      <c r="AP688" s="349">
        <f>SUMPRODUCT(LEN($M688:$AA691)-LEN(SUBSTITUTE($M688:$AA691,"F", "")))</f>
        <v>0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0</v>
      </c>
      <c r="AT688" s="352">
        <f>SUMPRODUCT(LEN($AD688:$AD691)-LEN(SUBSTITUTE($AD688:$AD691,"G", "")))</f>
        <v>0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0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0</v>
      </c>
      <c r="BB688" s="413">
        <f>SUMPRODUCT(LEN($AE688:$AE691)-LEN(SUBSTITUTE($AE688:$AE691,"M", "")))</f>
        <v>0</v>
      </c>
    </row>
    <row r="689" spans="2:62" ht="20.45" customHeight="1" thickBot="1" x14ac:dyDescent="0.25">
      <c r="B689" s="30"/>
      <c r="C689" s="339"/>
      <c r="D689" s="37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179</v>
      </c>
      <c r="N689" s="33" t="s">
        <v>121</v>
      </c>
      <c r="O689" s="55" t="s">
        <v>130</v>
      </c>
      <c r="P689" s="33" t="s">
        <v>120</v>
      </c>
      <c r="Q689" s="55"/>
      <c r="R689" s="33" t="s">
        <v>119</v>
      </c>
      <c r="S689" s="55"/>
      <c r="T689" s="33" t="s">
        <v>118</v>
      </c>
      <c r="U689" s="55"/>
      <c r="V689" s="33" t="s">
        <v>117</v>
      </c>
      <c r="W689" s="55"/>
      <c r="X689" s="33" t="s">
        <v>116</v>
      </c>
      <c r="Y689" s="55"/>
      <c r="Z689" s="33" t="s">
        <v>115</v>
      </c>
      <c r="AA689" s="55"/>
      <c r="AB689" s="193"/>
      <c r="AC689" s="55"/>
      <c r="AD689" s="193"/>
      <c r="AE689" s="57"/>
      <c r="AF689" s="422"/>
      <c r="AG689" s="422"/>
      <c r="AH689" s="21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0.45" customHeight="1" x14ac:dyDescent="0.2">
      <c r="B690" s="30"/>
      <c r="C690" s="340"/>
      <c r="D690" s="29"/>
      <c r="E690" s="192"/>
      <c r="F690" s="192"/>
      <c r="G690" s="191"/>
      <c r="H690" s="360" t="s">
        <v>362</v>
      </c>
      <c r="I690" s="392"/>
      <c r="J690" s="392"/>
      <c r="K690" s="392"/>
      <c r="L690" s="25" t="s">
        <v>114</v>
      </c>
      <c r="M690" s="114" t="s">
        <v>347</v>
      </c>
      <c r="N690" s="25" t="s">
        <v>112</v>
      </c>
      <c r="O690" s="114" t="s">
        <v>130</v>
      </c>
      <c r="P690" s="25" t="s">
        <v>111</v>
      </c>
      <c r="Q690" s="114"/>
      <c r="R690" s="25" t="s">
        <v>110</v>
      </c>
      <c r="S690" s="114"/>
      <c r="T690" s="25" t="s">
        <v>109</v>
      </c>
      <c r="U690" s="114"/>
      <c r="V690" s="25" t="s">
        <v>108</v>
      </c>
      <c r="W690" s="114"/>
      <c r="X690" s="25" t="s">
        <v>107</v>
      </c>
      <c r="Y690" s="114"/>
      <c r="Z690" s="25" t="s">
        <v>106</v>
      </c>
      <c r="AA690" s="114"/>
      <c r="AB690" s="190"/>
      <c r="AC690" s="114"/>
      <c r="AD690" s="190"/>
      <c r="AE690" s="57"/>
      <c r="AF690" s="422"/>
      <c r="AG690" s="422"/>
      <c r="AH690" s="21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1" customHeight="1" thickBot="1" x14ac:dyDescent="0.25">
      <c r="B691" s="30"/>
      <c r="C691" s="355"/>
      <c r="D691" s="54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132</v>
      </c>
      <c r="N691" s="50" t="s">
        <v>104</v>
      </c>
      <c r="O691" s="51" t="s">
        <v>130</v>
      </c>
      <c r="P691" s="50" t="s">
        <v>103</v>
      </c>
      <c r="Q691" s="51"/>
      <c r="R691" s="50" t="s">
        <v>102</v>
      </c>
      <c r="S691" s="51"/>
      <c r="T691" s="50">
        <v>20</v>
      </c>
      <c r="U691" s="51"/>
      <c r="V691" s="50" t="s">
        <v>101</v>
      </c>
      <c r="W691" s="51"/>
      <c r="X691" s="50" t="s">
        <v>100</v>
      </c>
      <c r="Y691" s="51"/>
      <c r="Z691" s="50" t="s">
        <v>99</v>
      </c>
      <c r="AA691" s="51"/>
      <c r="AB691" s="187"/>
      <c r="AC691" s="51"/>
      <c r="AD691" s="187"/>
      <c r="AE691" s="56"/>
      <c r="AF691" s="424"/>
      <c r="AG691" s="424"/>
      <c r="AH691" s="47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0.45" customHeight="1" x14ac:dyDescent="0.2">
      <c r="B692" s="30"/>
      <c r="C692" s="338">
        <v>2</v>
      </c>
      <c r="D692" s="46"/>
      <c r="E692" s="198"/>
      <c r="F692" s="198"/>
      <c r="G692" s="197"/>
      <c r="H692" s="358"/>
      <c r="I692" s="390">
        <v>40</v>
      </c>
      <c r="J692" s="390">
        <v>13</v>
      </c>
      <c r="K692" s="390">
        <v>7</v>
      </c>
      <c r="L692" s="42" t="s">
        <v>131</v>
      </c>
      <c r="M692" s="43" t="s">
        <v>179</v>
      </c>
      <c r="N692" s="42" t="s">
        <v>129</v>
      </c>
      <c r="O692" s="43" t="s">
        <v>130</v>
      </c>
      <c r="P692" s="42" t="s">
        <v>128</v>
      </c>
      <c r="Q692" s="43"/>
      <c r="R692" s="42" t="s">
        <v>127</v>
      </c>
      <c r="S692" s="43"/>
      <c r="T692" s="42" t="s">
        <v>126</v>
      </c>
      <c r="U692" s="43"/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196"/>
      <c r="AC692" s="43"/>
      <c r="AD692" s="196"/>
      <c r="AE692" s="39"/>
      <c r="AF692" s="421"/>
      <c r="AG692" s="421"/>
      <c r="AH692" s="38"/>
      <c r="AI692" s="9"/>
      <c r="AJ692" s="349">
        <f>SUMPRODUCT(LEN($M692:$AA695)-LEN(SUBSTITUTE($M692:$AA695,"A", "")))</f>
        <v>6</v>
      </c>
      <c r="AK692" s="352">
        <f>SUMPRODUCT(LEN($AD692:$AD695)-LEN(SUBSTITUTE($AD692:$AD695,"A", "")))</f>
        <v>0</v>
      </c>
      <c r="AL692" s="335">
        <f>SUMPRODUCT(LEN($AC692:$AC695)-LEN(SUBSTITUTE($AC692:$AC695,"A", "")))</f>
        <v>0</v>
      </c>
      <c r="AM692" s="349">
        <f>SUMPRODUCT(LEN($M692:$AA695)-LEN(SUBSTITUTE($M692:$AA695,"S", "")))</f>
        <v>3</v>
      </c>
      <c r="AN692" s="352">
        <f>SUMPRODUCT(LEN($AD692:$AD695)-LEN(SUBSTITUTE($AD692:$AD695,"S", "")))</f>
        <v>0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0</v>
      </c>
      <c r="AT692" s="352">
        <f>SUMPRODUCT(LEN($AD692:$AD695)-LEN(SUBSTITUTE($AD692:$AD695,"G", "")))</f>
        <v>0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0.45" customHeight="1" thickBot="1" x14ac:dyDescent="0.25">
      <c r="B693" s="30"/>
      <c r="C693" s="339"/>
      <c r="D693" s="37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 t="s">
        <v>179</v>
      </c>
      <c r="N693" s="33" t="s">
        <v>121</v>
      </c>
      <c r="O693" s="55" t="s">
        <v>130</v>
      </c>
      <c r="P693" s="33" t="s">
        <v>120</v>
      </c>
      <c r="Q693" s="55"/>
      <c r="R693" s="33" t="s">
        <v>119</v>
      </c>
      <c r="S693" s="55"/>
      <c r="T693" s="33" t="s">
        <v>118</v>
      </c>
      <c r="U693" s="55"/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193"/>
      <c r="AC693" s="55"/>
      <c r="AD693" s="193"/>
      <c r="AE693" s="22"/>
      <c r="AF693" s="422"/>
      <c r="AG693" s="422"/>
      <c r="AH693" s="21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0.45" customHeight="1" x14ac:dyDescent="0.2">
      <c r="B694" s="30"/>
      <c r="C694" s="340"/>
      <c r="D694" s="29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 t="s">
        <v>351</v>
      </c>
      <c r="N694" s="25" t="s">
        <v>112</v>
      </c>
      <c r="O694" s="114"/>
      <c r="P694" s="25" t="s">
        <v>111</v>
      </c>
      <c r="Q694" s="114"/>
      <c r="R694" s="25" t="s">
        <v>110</v>
      </c>
      <c r="S694" s="114"/>
      <c r="T694" s="25" t="s">
        <v>109</v>
      </c>
      <c r="U694" s="114"/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190"/>
      <c r="AC694" s="114"/>
      <c r="AD694" s="190"/>
      <c r="AE694" s="22"/>
      <c r="AF694" s="422"/>
      <c r="AG694" s="422"/>
      <c r="AH694" s="21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1" customHeight="1" thickBot="1" x14ac:dyDescent="0.25">
      <c r="B695" s="30"/>
      <c r="C695" s="355"/>
      <c r="D695" s="54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 t="s">
        <v>132</v>
      </c>
      <c r="N695" s="50" t="s">
        <v>104</v>
      </c>
      <c r="O695" s="51"/>
      <c r="P695" s="50" t="s">
        <v>103</v>
      </c>
      <c r="Q695" s="51"/>
      <c r="R695" s="50" t="s">
        <v>102</v>
      </c>
      <c r="S695" s="51"/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187"/>
      <c r="AC695" s="51"/>
      <c r="AD695" s="187"/>
      <c r="AE695" s="48"/>
      <c r="AF695" s="424"/>
      <c r="AG695" s="424"/>
      <c r="AH695" s="47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0.45" customHeight="1" x14ac:dyDescent="0.2">
      <c r="B696" s="30"/>
      <c r="C696" s="338">
        <v>3</v>
      </c>
      <c r="D696" s="46"/>
      <c r="E696" s="198"/>
      <c r="F696" s="198"/>
      <c r="G696" s="197"/>
      <c r="H696" s="358"/>
      <c r="I696" s="390">
        <v>44</v>
      </c>
      <c r="J696" s="390">
        <v>15</v>
      </c>
      <c r="K696" s="390">
        <v>6</v>
      </c>
      <c r="L696" s="42" t="s">
        <v>131</v>
      </c>
      <c r="M696" s="43" t="s">
        <v>349</v>
      </c>
      <c r="N696" s="42" t="s">
        <v>129</v>
      </c>
      <c r="O696" s="43" t="s">
        <v>354</v>
      </c>
      <c r="P696" s="42" t="s">
        <v>128</v>
      </c>
      <c r="Q696" s="43" t="s">
        <v>130</v>
      </c>
      <c r="R696" s="42" t="s">
        <v>127</v>
      </c>
      <c r="S696" s="43"/>
      <c r="T696" s="42" t="s">
        <v>126</v>
      </c>
      <c r="U696" s="43"/>
      <c r="V696" s="42" t="s">
        <v>125</v>
      </c>
      <c r="W696" s="43"/>
      <c r="X696" s="42" t="s">
        <v>124</v>
      </c>
      <c r="Y696" s="43"/>
      <c r="Z696" s="42" t="s">
        <v>123</v>
      </c>
      <c r="AA696" s="43"/>
      <c r="AB696" s="196"/>
      <c r="AC696" s="43"/>
      <c r="AD696" s="196" t="s">
        <v>130</v>
      </c>
      <c r="AE696" s="39"/>
      <c r="AF696" s="421"/>
      <c r="AG696" s="421"/>
      <c r="AH696" s="38"/>
      <c r="AI696" s="9"/>
      <c r="AJ696" s="349">
        <f>SUMPRODUCT(LEN($M696:$AA699)-LEN(SUBSTITUTE($M696:$AA699,"A", "")))</f>
        <v>8</v>
      </c>
      <c r="AK696" s="352">
        <f>SUMPRODUCT(LEN($AD696:$AD699)-LEN(SUBSTITUTE($AD696:$AD699,"A", "")))</f>
        <v>0</v>
      </c>
      <c r="AL696" s="335">
        <f>SUMPRODUCT(LEN($AC696:$AC699)-LEN(SUBSTITUTE($AC696:$AC699,"A", "")))</f>
        <v>0</v>
      </c>
      <c r="AM696" s="349">
        <f>SUMPRODUCT(LEN($M696:$AA699)-LEN(SUBSTITUTE($M696:$AA699,"S", "")))</f>
        <v>12</v>
      </c>
      <c r="AN696" s="352">
        <f>SUMPRODUCT(LEN($AD696:$AD699)-LEN(SUBSTITUTE($AD696:$AD699,"S", "")))</f>
        <v>3</v>
      </c>
      <c r="AO696" s="335">
        <f>SUMPRODUCT(LEN($AC696:$AC699)-LEN(SUBSTITUTE($AC696:$AC699,"S", "")))</f>
        <v>0</v>
      </c>
      <c r="AP696" s="349">
        <f>SUMPRODUCT(LEN($M696:$AA699)-LEN(SUBSTITUTE($M696:$AA699,"F", "")))</f>
        <v>0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0</v>
      </c>
      <c r="AT696" s="352">
        <f>SUMPRODUCT(LEN($AD696:$AD699)-LEN(SUBSTITUTE($AD696:$AD699,"G", "")))</f>
        <v>0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0.45" customHeight="1" thickBot="1" x14ac:dyDescent="0.25">
      <c r="B697" s="30"/>
      <c r="C697" s="339"/>
      <c r="D697" s="37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 t="s">
        <v>347</v>
      </c>
      <c r="N697" s="33" t="s">
        <v>121</v>
      </c>
      <c r="O697" s="55" t="s">
        <v>352</v>
      </c>
      <c r="P697" s="33" t="s">
        <v>120</v>
      </c>
      <c r="Q697" s="55"/>
      <c r="R697" s="33" t="s">
        <v>119</v>
      </c>
      <c r="S697" s="55"/>
      <c r="T697" s="33" t="s">
        <v>118</v>
      </c>
      <c r="U697" s="55"/>
      <c r="V697" s="33" t="s">
        <v>117</v>
      </c>
      <c r="W697" s="55"/>
      <c r="X697" s="33" t="s">
        <v>116</v>
      </c>
      <c r="Y697" s="55"/>
      <c r="Z697" s="33" t="s">
        <v>115</v>
      </c>
      <c r="AA697" s="55"/>
      <c r="AB697" s="193"/>
      <c r="AC697" s="55"/>
      <c r="AD697" s="193" t="s">
        <v>354</v>
      </c>
      <c r="AE697" s="22"/>
      <c r="AF697" s="422"/>
      <c r="AG697" s="422"/>
      <c r="AH697" s="21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0.45" customHeight="1" x14ac:dyDescent="0.2">
      <c r="B698" s="30"/>
      <c r="C698" s="340"/>
      <c r="D698" s="29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 t="s">
        <v>357</v>
      </c>
      <c r="N698" s="25" t="s">
        <v>112</v>
      </c>
      <c r="O698" s="114" t="s">
        <v>351</v>
      </c>
      <c r="P698" s="25" t="s">
        <v>111</v>
      </c>
      <c r="Q698" s="114"/>
      <c r="R698" s="25" t="s">
        <v>110</v>
      </c>
      <c r="S698" s="114"/>
      <c r="T698" s="25" t="s">
        <v>109</v>
      </c>
      <c r="U698" s="114"/>
      <c r="V698" s="25" t="s">
        <v>108</v>
      </c>
      <c r="W698" s="114"/>
      <c r="X698" s="25" t="s">
        <v>107</v>
      </c>
      <c r="Y698" s="114"/>
      <c r="Z698" s="25" t="s">
        <v>106</v>
      </c>
      <c r="AA698" s="114"/>
      <c r="AB698" s="190"/>
      <c r="AC698" s="114"/>
      <c r="AD698" s="190"/>
      <c r="AE698" s="22"/>
      <c r="AF698" s="422"/>
      <c r="AG698" s="422"/>
      <c r="AH698" s="21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1" customHeight="1" thickBot="1" x14ac:dyDescent="0.25">
      <c r="B699" s="20"/>
      <c r="C699" s="341"/>
      <c r="D699" s="19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 t="s">
        <v>349</v>
      </c>
      <c r="N699" s="15" t="s">
        <v>104</v>
      </c>
      <c r="O699" s="16" t="s">
        <v>132</v>
      </c>
      <c r="P699" s="15" t="s">
        <v>103</v>
      </c>
      <c r="Q699" s="16"/>
      <c r="R699" s="15" t="s">
        <v>102</v>
      </c>
      <c r="S699" s="16"/>
      <c r="T699" s="15">
        <v>20</v>
      </c>
      <c r="U699" s="16"/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187"/>
      <c r="AC699" s="16"/>
      <c r="AD699" s="186"/>
      <c r="AE699" s="11"/>
      <c r="AF699" s="423"/>
      <c r="AG699" s="423"/>
      <c r="AH699" s="10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107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174</v>
      </c>
      <c r="E701" s="425">
        <v>2420.34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/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03"/>
      <c r="AI701" s="86" t="s">
        <v>137</v>
      </c>
      <c r="AJ701" s="85">
        <f t="shared" ref="AJ701:BB701" si="92">SUM(AJ703:AJ714)</f>
        <v>19</v>
      </c>
      <c r="AK701" s="84">
        <f t="shared" si="92"/>
        <v>1</v>
      </c>
      <c r="AL701" s="83">
        <f t="shared" si="92"/>
        <v>0</v>
      </c>
      <c r="AM701" s="85">
        <f t="shared" si="92"/>
        <v>10</v>
      </c>
      <c r="AN701" s="84">
        <f t="shared" si="92"/>
        <v>0</v>
      </c>
      <c r="AO701" s="83">
        <f t="shared" si="92"/>
        <v>0</v>
      </c>
      <c r="AP701" s="85">
        <f t="shared" si="92"/>
        <v>0</v>
      </c>
      <c r="AQ701" s="84">
        <f t="shared" si="92"/>
        <v>0</v>
      </c>
      <c r="AR701" s="83">
        <f t="shared" si="92"/>
        <v>0</v>
      </c>
      <c r="AS701" s="85">
        <f t="shared" si="92"/>
        <v>0</v>
      </c>
      <c r="AT701" s="84">
        <f t="shared" si="92"/>
        <v>0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6.666666666666667</v>
      </c>
      <c r="BG701" s="5">
        <f>SUM(AM701:AO701,AY701)/$BG$5</f>
        <v>3.3333333333333335</v>
      </c>
      <c r="BH701" s="5">
        <f>SUM(AP701:AR701,AZ701)/$BG$5</f>
        <v>0</v>
      </c>
      <c r="BI701" s="5">
        <f>SUM(AS701:AU701,BA701)/$BG$5</f>
        <v>0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03"/>
      <c r="AI702" s="202" t="s">
        <v>135</v>
      </c>
      <c r="AJ702" s="201">
        <f t="shared" ref="AJ702:BB702" si="93">AJ701/3</f>
        <v>6.333333333333333</v>
      </c>
      <c r="AK702" s="64">
        <f t="shared" si="93"/>
        <v>0.33333333333333331</v>
      </c>
      <c r="AL702" s="63">
        <f t="shared" si="93"/>
        <v>0</v>
      </c>
      <c r="AM702" s="65">
        <f t="shared" si="93"/>
        <v>3.3333333333333335</v>
      </c>
      <c r="AN702" s="64">
        <f t="shared" si="93"/>
        <v>0</v>
      </c>
      <c r="AO702" s="63">
        <f t="shared" si="93"/>
        <v>0</v>
      </c>
      <c r="AP702" s="65">
        <f t="shared" si="93"/>
        <v>0</v>
      </c>
      <c r="AQ702" s="64">
        <f t="shared" si="93"/>
        <v>0</v>
      </c>
      <c r="AR702" s="63">
        <f t="shared" si="93"/>
        <v>0</v>
      </c>
      <c r="AS702" s="65">
        <f t="shared" si="93"/>
        <v>0</v>
      </c>
      <c r="AT702" s="64">
        <f t="shared" si="93"/>
        <v>0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0.45" customHeight="1" x14ac:dyDescent="0.2">
      <c r="B703" s="30"/>
      <c r="C703" s="338">
        <v>1</v>
      </c>
      <c r="D703" s="46"/>
      <c r="E703" s="198"/>
      <c r="F703" s="198"/>
      <c r="G703" s="197"/>
      <c r="H703" s="358" t="s">
        <v>133</v>
      </c>
      <c r="I703" s="390">
        <v>37</v>
      </c>
      <c r="J703" s="390">
        <v>13</v>
      </c>
      <c r="K703" s="390">
        <v>5</v>
      </c>
      <c r="L703" s="42" t="s">
        <v>131</v>
      </c>
      <c r="M703" s="43" t="s">
        <v>132</v>
      </c>
      <c r="N703" s="42" t="s">
        <v>129</v>
      </c>
      <c r="O703" s="43" t="s">
        <v>132</v>
      </c>
      <c r="P703" s="42" t="s">
        <v>128</v>
      </c>
      <c r="Q703" s="43"/>
      <c r="R703" s="42" t="s">
        <v>127</v>
      </c>
      <c r="S703" s="43"/>
      <c r="T703" s="42" t="s">
        <v>126</v>
      </c>
      <c r="U703" s="43"/>
      <c r="V703" s="42" t="s">
        <v>125</v>
      </c>
      <c r="W703" s="43"/>
      <c r="X703" s="42" t="s">
        <v>124</v>
      </c>
      <c r="Y703" s="43"/>
      <c r="Z703" s="42" t="s">
        <v>123</v>
      </c>
      <c r="AA703" s="43"/>
      <c r="AB703" s="196"/>
      <c r="AC703" s="43"/>
      <c r="AD703" s="196"/>
      <c r="AE703" s="58"/>
      <c r="AF703" s="421"/>
      <c r="AG703" s="421"/>
      <c r="AH703" s="38"/>
      <c r="AI703" s="9"/>
      <c r="AJ703" s="349">
        <f>SUMPRODUCT(LEN($M703:$AA706)-LEN(SUBSTITUTE($M703:$AA706,"A", "")))</f>
        <v>3</v>
      </c>
      <c r="AK703" s="352">
        <f>SUMPRODUCT(LEN($AD703:$AD706)-LEN(SUBSTITUTE($AD703:$AD706,"A", "")))</f>
        <v>0</v>
      </c>
      <c r="AL703" s="335">
        <f>SUMPRODUCT(LEN($AC703:$AC706)-LEN(SUBSTITUTE($AC703:$AC706,"A", "")))</f>
        <v>0</v>
      </c>
      <c r="AM703" s="349">
        <f>SUMPRODUCT(LEN($M703:$AA706)-LEN(SUBSTITUTE($M703:$AA706,"S", "")))</f>
        <v>3</v>
      </c>
      <c r="AN703" s="352">
        <f>SUMPRODUCT(LEN($AD703:$AD706)-LEN(SUBSTITUTE($AD703:$AD706,"S", "")))</f>
        <v>0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0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0.45" customHeight="1" thickBot="1" x14ac:dyDescent="0.25">
      <c r="B704" s="30"/>
      <c r="C704" s="339"/>
      <c r="D704" s="37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132</v>
      </c>
      <c r="N704" s="33" t="s">
        <v>121</v>
      </c>
      <c r="O704" s="55" t="s">
        <v>130</v>
      </c>
      <c r="P704" s="33" t="s">
        <v>120</v>
      </c>
      <c r="Q704" s="55"/>
      <c r="R704" s="33" t="s">
        <v>119</v>
      </c>
      <c r="S704" s="55"/>
      <c r="T704" s="33" t="s">
        <v>118</v>
      </c>
      <c r="U704" s="55"/>
      <c r="V704" s="33" t="s">
        <v>117</v>
      </c>
      <c r="W704" s="55"/>
      <c r="X704" s="33" t="s">
        <v>116</v>
      </c>
      <c r="Y704" s="55"/>
      <c r="Z704" s="33" t="s">
        <v>115</v>
      </c>
      <c r="AA704" s="55"/>
      <c r="AB704" s="193"/>
      <c r="AC704" s="55"/>
      <c r="AD704" s="193"/>
      <c r="AE704" s="57"/>
      <c r="AF704" s="422"/>
      <c r="AG704" s="422"/>
      <c r="AH704" s="21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0.45" customHeight="1" x14ac:dyDescent="0.2">
      <c r="B705" s="30"/>
      <c r="C705" s="340"/>
      <c r="D705" s="29"/>
      <c r="E705" s="192"/>
      <c r="F705" s="192"/>
      <c r="G705" s="191"/>
      <c r="H705" s="360">
        <v>174</v>
      </c>
      <c r="I705" s="392"/>
      <c r="J705" s="392"/>
      <c r="K705" s="392"/>
      <c r="L705" s="25" t="s">
        <v>114</v>
      </c>
      <c r="M705" s="114" t="s">
        <v>185</v>
      </c>
      <c r="N705" s="25" t="s">
        <v>112</v>
      </c>
      <c r="O705" s="114" t="s">
        <v>130</v>
      </c>
      <c r="P705" s="25" t="s">
        <v>111</v>
      </c>
      <c r="Q705" s="114"/>
      <c r="R705" s="25" t="s">
        <v>110</v>
      </c>
      <c r="S705" s="114"/>
      <c r="T705" s="25" t="s">
        <v>109</v>
      </c>
      <c r="U705" s="114"/>
      <c r="V705" s="25" t="s">
        <v>108</v>
      </c>
      <c r="W705" s="114"/>
      <c r="X705" s="25" t="s">
        <v>107</v>
      </c>
      <c r="Y705" s="114"/>
      <c r="Z705" s="25" t="s">
        <v>106</v>
      </c>
      <c r="AA705" s="114"/>
      <c r="AB705" s="190"/>
      <c r="AC705" s="114"/>
      <c r="AD705" s="190"/>
      <c r="AE705" s="57"/>
      <c r="AF705" s="422"/>
      <c r="AG705" s="422"/>
      <c r="AH705" s="21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1" customHeight="1" thickBot="1" x14ac:dyDescent="0.25">
      <c r="B706" s="30"/>
      <c r="C706" s="355"/>
      <c r="D706" s="54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185</v>
      </c>
      <c r="N706" s="50" t="s">
        <v>104</v>
      </c>
      <c r="O706" s="51" t="s">
        <v>130</v>
      </c>
      <c r="P706" s="50" t="s">
        <v>103</v>
      </c>
      <c r="Q706" s="51"/>
      <c r="R706" s="50" t="s">
        <v>102</v>
      </c>
      <c r="S706" s="51"/>
      <c r="T706" s="50">
        <v>20</v>
      </c>
      <c r="U706" s="51"/>
      <c r="V706" s="50" t="s">
        <v>101</v>
      </c>
      <c r="W706" s="51"/>
      <c r="X706" s="50" t="s">
        <v>100</v>
      </c>
      <c r="Y706" s="51"/>
      <c r="Z706" s="50" t="s">
        <v>99</v>
      </c>
      <c r="AA706" s="51"/>
      <c r="AB706" s="187"/>
      <c r="AC706" s="51"/>
      <c r="AD706" s="187"/>
      <c r="AE706" s="56"/>
      <c r="AF706" s="424"/>
      <c r="AG706" s="424"/>
      <c r="AH706" s="47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0.45" customHeight="1" x14ac:dyDescent="0.2">
      <c r="B707" s="30"/>
      <c r="C707" s="338">
        <v>2</v>
      </c>
      <c r="D707" s="46"/>
      <c r="E707" s="198"/>
      <c r="F707" s="198"/>
      <c r="G707" s="197"/>
      <c r="H707" s="358"/>
      <c r="I707" s="390">
        <v>48</v>
      </c>
      <c r="J707" s="390">
        <v>13</v>
      </c>
      <c r="K707" s="390">
        <v>6</v>
      </c>
      <c r="L707" s="42" t="s">
        <v>131</v>
      </c>
      <c r="M707" s="43" t="s">
        <v>351</v>
      </c>
      <c r="N707" s="42" t="s">
        <v>129</v>
      </c>
      <c r="O707" s="43" t="s">
        <v>130</v>
      </c>
      <c r="P707" s="42" t="s">
        <v>128</v>
      </c>
      <c r="Q707" s="43"/>
      <c r="R707" s="42" t="s">
        <v>127</v>
      </c>
      <c r="S707" s="43"/>
      <c r="T707" s="42" t="s">
        <v>126</v>
      </c>
      <c r="U707" s="43"/>
      <c r="V707" s="42" t="s">
        <v>125</v>
      </c>
      <c r="W707" s="43"/>
      <c r="X707" s="42" t="s">
        <v>124</v>
      </c>
      <c r="Y707" s="43"/>
      <c r="Z707" s="42" t="s">
        <v>123</v>
      </c>
      <c r="AA707" s="43"/>
      <c r="AB707" s="196"/>
      <c r="AC707" s="43"/>
      <c r="AD707" s="196"/>
      <c r="AE707" s="39"/>
      <c r="AF707" s="421"/>
      <c r="AG707" s="421"/>
      <c r="AH707" s="38"/>
      <c r="AI707" s="9"/>
      <c r="AJ707" s="349">
        <f>SUMPRODUCT(LEN($M707:$AA710)-LEN(SUBSTITUTE($M707:$AA710,"A", "")))</f>
        <v>7</v>
      </c>
      <c r="AK707" s="352">
        <f>SUMPRODUCT(LEN($AD707:$AD710)-LEN(SUBSTITUTE($AD707:$AD710,"A", "")))</f>
        <v>0</v>
      </c>
      <c r="AL707" s="335">
        <f>SUMPRODUCT(LEN($AC707:$AC710)-LEN(SUBSTITUTE($AC707:$AC710,"A", "")))</f>
        <v>0</v>
      </c>
      <c r="AM707" s="349">
        <f>SUMPRODUCT(LEN($M707:$AA710)-LEN(SUBSTITUTE($M707:$AA710,"S", "")))</f>
        <v>4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0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0.45" customHeight="1" thickBot="1" x14ac:dyDescent="0.25">
      <c r="B708" s="30"/>
      <c r="C708" s="339"/>
      <c r="D708" s="37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 t="s">
        <v>179</v>
      </c>
      <c r="N708" s="33" t="s">
        <v>121</v>
      </c>
      <c r="O708" s="55" t="s">
        <v>132</v>
      </c>
      <c r="P708" s="33" t="s">
        <v>120</v>
      </c>
      <c r="Q708" s="55"/>
      <c r="R708" s="33" t="s">
        <v>119</v>
      </c>
      <c r="S708" s="55"/>
      <c r="T708" s="33" t="s">
        <v>118</v>
      </c>
      <c r="U708" s="55"/>
      <c r="V708" s="33" t="s">
        <v>117</v>
      </c>
      <c r="W708" s="55"/>
      <c r="X708" s="33" t="s">
        <v>116</v>
      </c>
      <c r="Y708" s="55"/>
      <c r="Z708" s="33" t="s">
        <v>115</v>
      </c>
      <c r="AA708" s="55"/>
      <c r="AB708" s="193"/>
      <c r="AC708" s="55"/>
      <c r="AD708" s="193"/>
      <c r="AE708" s="22"/>
      <c r="AF708" s="422"/>
      <c r="AG708" s="422"/>
      <c r="AH708" s="21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0.45" customHeight="1" x14ac:dyDescent="0.2">
      <c r="B709" s="30"/>
      <c r="C709" s="340"/>
      <c r="D709" s="29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 t="s">
        <v>179</v>
      </c>
      <c r="N709" s="25" t="s">
        <v>112</v>
      </c>
      <c r="O709" s="114" t="s">
        <v>130</v>
      </c>
      <c r="P709" s="25" t="s">
        <v>111</v>
      </c>
      <c r="Q709" s="114"/>
      <c r="R709" s="25" t="s">
        <v>110</v>
      </c>
      <c r="S709" s="114"/>
      <c r="T709" s="25" t="s">
        <v>109</v>
      </c>
      <c r="U709" s="114"/>
      <c r="V709" s="25" t="s">
        <v>108</v>
      </c>
      <c r="W709" s="114"/>
      <c r="X709" s="25" t="s">
        <v>107</v>
      </c>
      <c r="Y709" s="114"/>
      <c r="Z709" s="25" t="s">
        <v>106</v>
      </c>
      <c r="AA709" s="114"/>
      <c r="AB709" s="190"/>
      <c r="AC709" s="114"/>
      <c r="AD709" s="190"/>
      <c r="AE709" s="22"/>
      <c r="AF709" s="422"/>
      <c r="AG709" s="422"/>
      <c r="AH709" s="21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1" customHeight="1" thickBot="1" x14ac:dyDescent="0.25">
      <c r="B710" s="30"/>
      <c r="C710" s="355"/>
      <c r="D710" s="54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 t="s">
        <v>351</v>
      </c>
      <c r="N710" s="50" t="s">
        <v>104</v>
      </c>
      <c r="O710" s="51"/>
      <c r="P710" s="50" t="s">
        <v>103</v>
      </c>
      <c r="Q710" s="51"/>
      <c r="R710" s="50" t="s">
        <v>102</v>
      </c>
      <c r="S710" s="51"/>
      <c r="T710" s="50">
        <v>20</v>
      </c>
      <c r="U710" s="51"/>
      <c r="V710" s="50" t="s">
        <v>101</v>
      </c>
      <c r="W710" s="51"/>
      <c r="X710" s="50" t="s">
        <v>100</v>
      </c>
      <c r="Y710" s="51"/>
      <c r="Z710" s="50" t="s">
        <v>99</v>
      </c>
      <c r="AA710" s="51"/>
      <c r="AB710" s="187"/>
      <c r="AC710" s="51"/>
      <c r="AD710" s="187"/>
      <c r="AE710" s="48"/>
      <c r="AF710" s="424"/>
      <c r="AG710" s="424"/>
      <c r="AH710" s="47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0.45" customHeight="1" x14ac:dyDescent="0.2">
      <c r="B711" s="30"/>
      <c r="C711" s="338">
        <v>3</v>
      </c>
      <c r="D711" s="46"/>
      <c r="E711" s="198"/>
      <c r="F711" s="198"/>
      <c r="G711" s="197"/>
      <c r="H711" s="358"/>
      <c r="I711" s="390">
        <v>45</v>
      </c>
      <c r="J711" s="390">
        <v>12</v>
      </c>
      <c r="K711" s="390">
        <v>6</v>
      </c>
      <c r="L711" s="42" t="s">
        <v>131</v>
      </c>
      <c r="M711" s="43" t="s">
        <v>351</v>
      </c>
      <c r="N711" s="42" t="s">
        <v>129</v>
      </c>
      <c r="O711" s="43" t="s">
        <v>179</v>
      </c>
      <c r="P711" s="42" t="s">
        <v>128</v>
      </c>
      <c r="Q711" s="43"/>
      <c r="R711" s="42" t="s">
        <v>127</v>
      </c>
      <c r="S711" s="43"/>
      <c r="T711" s="42" t="s">
        <v>126</v>
      </c>
      <c r="U711" s="43"/>
      <c r="V711" s="42" t="s">
        <v>125</v>
      </c>
      <c r="W711" s="43"/>
      <c r="X711" s="42" t="s">
        <v>124</v>
      </c>
      <c r="Y711" s="43"/>
      <c r="Z711" s="42" t="s">
        <v>123</v>
      </c>
      <c r="AA711" s="43"/>
      <c r="AB711" s="196"/>
      <c r="AC711" s="43"/>
      <c r="AD711" s="196" t="s">
        <v>132</v>
      </c>
      <c r="AE711" s="39"/>
      <c r="AF711" s="421"/>
      <c r="AG711" s="421"/>
      <c r="AH711" s="38"/>
      <c r="AI711" s="9"/>
      <c r="AJ711" s="349">
        <f>SUMPRODUCT(LEN($M711:$AA714)-LEN(SUBSTITUTE($M711:$AA714,"A", "")))</f>
        <v>9</v>
      </c>
      <c r="AK711" s="352">
        <f>SUMPRODUCT(LEN($AD711:$AD714)-LEN(SUBSTITUTE($AD711:$AD714,"A", "")))</f>
        <v>1</v>
      </c>
      <c r="AL711" s="335">
        <f>SUMPRODUCT(LEN($AC711:$AC714)-LEN(SUBSTITUTE($AC711:$AC714,"A", "")))</f>
        <v>0</v>
      </c>
      <c r="AM711" s="349">
        <f>SUMPRODUCT(LEN($M711:$AA714)-LEN(SUBSTITUTE($M711:$AA714,"S", "")))</f>
        <v>3</v>
      </c>
      <c r="AN711" s="352">
        <f>SUMPRODUCT(LEN($AD711:$AD714)-LEN(SUBSTITUTE($AD711:$AD714,"S", "")))</f>
        <v>0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0</v>
      </c>
      <c r="AT711" s="352">
        <f>SUMPRODUCT(LEN($AD711:$AD714)-LEN(SUBSTITUTE($AD711:$AD714,"G", "")))</f>
        <v>0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0.45" customHeight="1" thickBot="1" x14ac:dyDescent="0.25">
      <c r="B712" s="30"/>
      <c r="C712" s="339"/>
      <c r="D712" s="37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 t="s">
        <v>350</v>
      </c>
      <c r="N712" s="33" t="s">
        <v>121</v>
      </c>
      <c r="O712" s="55"/>
      <c r="P712" s="33" t="s">
        <v>120</v>
      </c>
      <c r="Q712" s="55"/>
      <c r="R712" s="33" t="s">
        <v>119</v>
      </c>
      <c r="S712" s="55"/>
      <c r="T712" s="33" t="s">
        <v>118</v>
      </c>
      <c r="U712" s="55"/>
      <c r="V712" s="33" t="s">
        <v>117</v>
      </c>
      <c r="W712" s="55"/>
      <c r="X712" s="33" t="s">
        <v>116</v>
      </c>
      <c r="Y712" s="55"/>
      <c r="Z712" s="33" t="s">
        <v>115</v>
      </c>
      <c r="AA712" s="55"/>
      <c r="AB712" s="193"/>
      <c r="AC712" s="55"/>
      <c r="AD712" s="193"/>
      <c r="AE712" s="22"/>
      <c r="AF712" s="422"/>
      <c r="AG712" s="422"/>
      <c r="AH712" s="21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0.45" customHeight="1" x14ac:dyDescent="0.2">
      <c r="B713" s="30"/>
      <c r="C713" s="340"/>
      <c r="D713" s="29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 t="s">
        <v>179</v>
      </c>
      <c r="N713" s="25" t="s">
        <v>112</v>
      </c>
      <c r="O713" s="114"/>
      <c r="P713" s="25" t="s">
        <v>111</v>
      </c>
      <c r="Q713" s="114"/>
      <c r="R713" s="25" t="s">
        <v>110</v>
      </c>
      <c r="S713" s="114"/>
      <c r="T713" s="25" t="s">
        <v>109</v>
      </c>
      <c r="U713" s="114"/>
      <c r="V713" s="25" t="s">
        <v>108</v>
      </c>
      <c r="W713" s="114"/>
      <c r="X713" s="25" t="s">
        <v>107</v>
      </c>
      <c r="Y713" s="114"/>
      <c r="Z713" s="25" t="s">
        <v>106</v>
      </c>
      <c r="AA713" s="114"/>
      <c r="AB713" s="190"/>
      <c r="AC713" s="114"/>
      <c r="AD713" s="190"/>
      <c r="AE713" s="22"/>
      <c r="AF713" s="422"/>
      <c r="AG713" s="422"/>
      <c r="AH713" s="21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1" customHeight="1" thickBot="1" x14ac:dyDescent="0.25">
      <c r="B714" s="20"/>
      <c r="C714" s="341"/>
      <c r="D714" s="19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 t="s">
        <v>357</v>
      </c>
      <c r="N714" s="15" t="s">
        <v>104</v>
      </c>
      <c r="O714" s="16"/>
      <c r="P714" s="15" t="s">
        <v>103</v>
      </c>
      <c r="Q714" s="16"/>
      <c r="R714" s="15" t="s">
        <v>102</v>
      </c>
      <c r="S714" s="16"/>
      <c r="T714" s="15">
        <v>20</v>
      </c>
      <c r="U714" s="16"/>
      <c r="V714" s="15" t="s">
        <v>101</v>
      </c>
      <c r="W714" s="16"/>
      <c r="X714" s="15" t="s">
        <v>100</v>
      </c>
      <c r="Y714" s="16"/>
      <c r="Z714" s="15" t="s">
        <v>99</v>
      </c>
      <c r="AA714" s="16"/>
      <c r="AB714" s="187"/>
      <c r="AC714" s="16"/>
      <c r="AD714" s="186"/>
      <c r="AE714" s="11"/>
      <c r="AF714" s="423"/>
      <c r="AG714" s="423"/>
      <c r="AH714" s="10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107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174</v>
      </c>
      <c r="E716" s="425">
        <v>2829.11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03"/>
      <c r="AI716" s="86" t="s">
        <v>137</v>
      </c>
      <c r="AJ716" s="85">
        <f t="shared" ref="AJ716:BB716" si="94">SUM(AJ718:AJ729)</f>
        <v>20</v>
      </c>
      <c r="AK716" s="84">
        <f t="shared" si="94"/>
        <v>0</v>
      </c>
      <c r="AL716" s="83">
        <f t="shared" si="94"/>
        <v>0</v>
      </c>
      <c r="AM716" s="85">
        <f t="shared" si="94"/>
        <v>12</v>
      </c>
      <c r="AN716" s="84">
        <f t="shared" si="94"/>
        <v>0</v>
      </c>
      <c r="AO716" s="83">
        <f t="shared" si="94"/>
        <v>0</v>
      </c>
      <c r="AP716" s="85">
        <f t="shared" si="94"/>
        <v>0</v>
      </c>
      <c r="AQ716" s="84">
        <f t="shared" si="94"/>
        <v>0</v>
      </c>
      <c r="AR716" s="83">
        <f t="shared" si="94"/>
        <v>0</v>
      </c>
      <c r="AS716" s="85">
        <f t="shared" si="94"/>
        <v>0</v>
      </c>
      <c r="AT716" s="84">
        <f t="shared" si="94"/>
        <v>0</v>
      </c>
      <c r="AU716" s="83">
        <f t="shared" si="94"/>
        <v>0</v>
      </c>
      <c r="AV716" s="85">
        <f t="shared" si="94"/>
        <v>0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0</v>
      </c>
      <c r="BB716" s="80">
        <f t="shared" si="94"/>
        <v>0</v>
      </c>
      <c r="BC716" s="79" t="s">
        <v>136</v>
      </c>
      <c r="BF716" s="5">
        <f>SUM(AJ716:AL716)/$BG$5</f>
        <v>6.666666666666667</v>
      </c>
      <c r="BG716" s="5">
        <f>SUM(AM716:AO716,AY716)/$BG$5</f>
        <v>4</v>
      </c>
      <c r="BH716" s="5">
        <f>SUM(AP716:AR716,AZ716)/$BG$5</f>
        <v>0</v>
      </c>
      <c r="BI716" s="5">
        <f>SUM(AS716:AU716,BA716)/$BG$5</f>
        <v>0</v>
      </c>
      <c r="BJ716" s="5">
        <f>SUM(AV716:AX716,BB716)/$BG$5</f>
        <v>0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03"/>
      <c r="AI717" s="202" t="s">
        <v>135</v>
      </c>
      <c r="AJ717" s="201">
        <f t="shared" ref="AJ717:BB717" si="95">AJ716/3</f>
        <v>6.666666666666667</v>
      </c>
      <c r="AK717" s="64">
        <f t="shared" si="95"/>
        <v>0</v>
      </c>
      <c r="AL717" s="63">
        <f t="shared" si="95"/>
        <v>0</v>
      </c>
      <c r="AM717" s="65">
        <f t="shared" si="95"/>
        <v>4</v>
      </c>
      <c r="AN717" s="64">
        <f t="shared" si="95"/>
        <v>0</v>
      </c>
      <c r="AO717" s="63">
        <f t="shared" si="95"/>
        <v>0</v>
      </c>
      <c r="AP717" s="65">
        <f t="shared" si="95"/>
        <v>0</v>
      </c>
      <c r="AQ717" s="64">
        <f t="shared" si="95"/>
        <v>0</v>
      </c>
      <c r="AR717" s="63">
        <f t="shared" si="95"/>
        <v>0</v>
      </c>
      <c r="AS717" s="65">
        <f t="shared" si="95"/>
        <v>0</v>
      </c>
      <c r="AT717" s="64">
        <f t="shared" si="95"/>
        <v>0</v>
      </c>
      <c r="AU717" s="63">
        <f t="shared" si="95"/>
        <v>0</v>
      </c>
      <c r="AV717" s="65">
        <f t="shared" si="95"/>
        <v>0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</v>
      </c>
      <c r="BB717" s="60">
        <f t="shared" si="95"/>
        <v>0</v>
      </c>
      <c r="BC717" s="59" t="s">
        <v>134</v>
      </c>
    </row>
    <row r="718" spans="2:62" ht="20.45" customHeight="1" x14ac:dyDescent="0.2">
      <c r="B718" s="30"/>
      <c r="C718" s="338">
        <v>1</v>
      </c>
      <c r="D718" s="46"/>
      <c r="E718" s="198"/>
      <c r="F718" s="198"/>
      <c r="G718" s="197"/>
      <c r="H718" s="358" t="s">
        <v>133</v>
      </c>
      <c r="I718" s="390">
        <v>37</v>
      </c>
      <c r="J718" s="390">
        <v>14</v>
      </c>
      <c r="K718" s="390">
        <v>8</v>
      </c>
      <c r="L718" s="42" t="s">
        <v>131</v>
      </c>
      <c r="M718" s="43" t="s">
        <v>130</v>
      </c>
      <c r="N718" s="42" t="s">
        <v>129</v>
      </c>
      <c r="O718" s="43" t="s">
        <v>132</v>
      </c>
      <c r="P718" s="42" t="s">
        <v>128</v>
      </c>
      <c r="Q718" s="43"/>
      <c r="R718" s="42" t="s">
        <v>127</v>
      </c>
      <c r="S718" s="43"/>
      <c r="T718" s="42" t="s">
        <v>126</v>
      </c>
      <c r="U718" s="43"/>
      <c r="V718" s="42" t="s">
        <v>125</v>
      </c>
      <c r="W718" s="43"/>
      <c r="X718" s="42" t="s">
        <v>124</v>
      </c>
      <c r="Y718" s="43"/>
      <c r="Z718" s="42" t="s">
        <v>123</v>
      </c>
      <c r="AA718" s="43"/>
      <c r="AB718" s="196"/>
      <c r="AC718" s="43"/>
      <c r="AD718" s="196"/>
      <c r="AE718" s="58"/>
      <c r="AF718" s="421"/>
      <c r="AG718" s="421"/>
      <c r="AH718" s="38"/>
      <c r="AI718" s="9"/>
      <c r="AJ718" s="349">
        <f>SUMPRODUCT(LEN($M718:$AA721)-LEN(SUBSTITUTE($M718:$AA721,"A", "")))</f>
        <v>4</v>
      </c>
      <c r="AK718" s="352">
        <f>SUMPRODUCT(LEN($AD718:$AD721)-LEN(SUBSTITUTE($AD718:$AD721,"A", "")))</f>
        <v>0</v>
      </c>
      <c r="AL718" s="335">
        <f>SUMPRODUCT(LEN($AC718:$AC721)-LEN(SUBSTITUTE($AC718:$AC721,"A", "")))</f>
        <v>0</v>
      </c>
      <c r="AM718" s="349">
        <f>SUMPRODUCT(LEN($M718:$AA721)-LEN(SUBSTITUTE($M718:$AA721,"S", "")))</f>
        <v>5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0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0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0.45" customHeight="1" thickBot="1" x14ac:dyDescent="0.25">
      <c r="B719" s="30"/>
      <c r="C719" s="339"/>
      <c r="D719" s="37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179</v>
      </c>
      <c r="N719" s="33" t="s">
        <v>121</v>
      </c>
      <c r="O719" s="55" t="s">
        <v>130</v>
      </c>
      <c r="P719" s="33" t="s">
        <v>120</v>
      </c>
      <c r="Q719" s="55"/>
      <c r="R719" s="33" t="s">
        <v>119</v>
      </c>
      <c r="S719" s="55"/>
      <c r="T719" s="33" t="s">
        <v>118</v>
      </c>
      <c r="U719" s="55"/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193"/>
      <c r="AC719" s="55"/>
      <c r="AD719" s="193"/>
      <c r="AE719" s="57"/>
      <c r="AF719" s="422"/>
      <c r="AG719" s="422"/>
      <c r="AH719" s="21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0.45" customHeight="1" x14ac:dyDescent="0.2">
      <c r="B720" s="30"/>
      <c r="C720" s="340"/>
      <c r="D720" s="29"/>
      <c r="E720" s="192"/>
      <c r="F720" s="192"/>
      <c r="G720" s="191"/>
      <c r="H720" s="360">
        <v>174</v>
      </c>
      <c r="I720" s="392"/>
      <c r="J720" s="392"/>
      <c r="K720" s="392"/>
      <c r="L720" s="25" t="s">
        <v>114</v>
      </c>
      <c r="M720" s="114" t="s">
        <v>351</v>
      </c>
      <c r="N720" s="25" t="s">
        <v>112</v>
      </c>
      <c r="O720" s="114"/>
      <c r="P720" s="25" t="s">
        <v>111</v>
      </c>
      <c r="Q720" s="114"/>
      <c r="R720" s="25" t="s">
        <v>110</v>
      </c>
      <c r="S720" s="114"/>
      <c r="T720" s="25" t="s">
        <v>109</v>
      </c>
      <c r="U720" s="114"/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190"/>
      <c r="AC720" s="114"/>
      <c r="AD720" s="190"/>
      <c r="AE720" s="57"/>
      <c r="AF720" s="422"/>
      <c r="AG720" s="422"/>
      <c r="AH720" s="21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1" customHeight="1" thickBot="1" x14ac:dyDescent="0.25">
      <c r="B721" s="30"/>
      <c r="C721" s="355"/>
      <c r="D721" s="54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354</v>
      </c>
      <c r="N721" s="50" t="s">
        <v>104</v>
      </c>
      <c r="O721" s="51"/>
      <c r="P721" s="50" t="s">
        <v>103</v>
      </c>
      <c r="Q721" s="51"/>
      <c r="R721" s="50" t="s">
        <v>102</v>
      </c>
      <c r="S721" s="51"/>
      <c r="T721" s="50">
        <v>20</v>
      </c>
      <c r="U721" s="51"/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187"/>
      <c r="AC721" s="51"/>
      <c r="AD721" s="187"/>
      <c r="AE721" s="56"/>
      <c r="AF721" s="424"/>
      <c r="AG721" s="424"/>
      <c r="AH721" s="47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0.45" customHeight="1" x14ac:dyDescent="0.2">
      <c r="B722" s="30"/>
      <c r="C722" s="338">
        <v>2</v>
      </c>
      <c r="D722" s="46"/>
      <c r="E722" s="198"/>
      <c r="F722" s="198"/>
      <c r="G722" s="197"/>
      <c r="H722" s="358"/>
      <c r="I722" s="390">
        <v>40</v>
      </c>
      <c r="J722" s="390">
        <v>13</v>
      </c>
      <c r="K722" s="390">
        <v>6</v>
      </c>
      <c r="L722" s="42" t="s">
        <v>131</v>
      </c>
      <c r="M722" s="43" t="s">
        <v>132</v>
      </c>
      <c r="N722" s="42" t="s">
        <v>129</v>
      </c>
      <c r="O722" s="43" t="s">
        <v>351</v>
      </c>
      <c r="P722" s="42" t="s">
        <v>128</v>
      </c>
      <c r="Q722" s="43"/>
      <c r="R722" s="42" t="s">
        <v>127</v>
      </c>
      <c r="S722" s="43"/>
      <c r="T722" s="42" t="s">
        <v>126</v>
      </c>
      <c r="U722" s="43"/>
      <c r="V722" s="42" t="s">
        <v>125</v>
      </c>
      <c r="W722" s="43"/>
      <c r="X722" s="42" t="s">
        <v>124</v>
      </c>
      <c r="Y722" s="43"/>
      <c r="Z722" s="42" t="s">
        <v>123</v>
      </c>
      <c r="AA722" s="43"/>
      <c r="AB722" s="196"/>
      <c r="AC722" s="43"/>
      <c r="AD722" s="196"/>
      <c r="AE722" s="39"/>
      <c r="AF722" s="421"/>
      <c r="AG722" s="421"/>
      <c r="AH722" s="38"/>
      <c r="AI722" s="9"/>
      <c r="AJ722" s="349">
        <f>SUMPRODUCT(LEN($M722:$AA725)-LEN(SUBSTITUTE($M722:$AA725,"A", "")))</f>
        <v>9</v>
      </c>
      <c r="AK722" s="352">
        <f>SUMPRODUCT(LEN($AD722:$AD725)-LEN(SUBSTITUTE($AD722:$AD725,"A", "")))</f>
        <v>0</v>
      </c>
      <c r="AL722" s="335">
        <f>SUMPRODUCT(LEN($AC722:$AC725)-LEN(SUBSTITUTE($AC722:$AC725,"A", "")))</f>
        <v>0</v>
      </c>
      <c r="AM722" s="349">
        <f>SUMPRODUCT(LEN($M722:$AA725)-LEN(SUBSTITUTE($M722:$AA725,"S", "")))</f>
        <v>2</v>
      </c>
      <c r="AN722" s="352">
        <f>SUMPRODUCT(LEN($AD722:$AD725)-LEN(SUBSTITUTE($AD722:$AD725,"S", "")))</f>
        <v>0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0</v>
      </c>
      <c r="AT722" s="352">
        <f>SUMPRODUCT(LEN($AD722:$AD725)-LEN(SUBSTITUTE($AD722:$AD725,"G", "")))</f>
        <v>0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0.45" customHeight="1" thickBot="1" x14ac:dyDescent="0.25">
      <c r="B723" s="30"/>
      <c r="C723" s="339"/>
      <c r="D723" s="37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 t="s">
        <v>179</v>
      </c>
      <c r="N723" s="33" t="s">
        <v>121</v>
      </c>
      <c r="O723" s="55" t="s">
        <v>132</v>
      </c>
      <c r="P723" s="33" t="s">
        <v>120</v>
      </c>
      <c r="Q723" s="55"/>
      <c r="R723" s="33" t="s">
        <v>119</v>
      </c>
      <c r="S723" s="55"/>
      <c r="T723" s="33" t="s">
        <v>118</v>
      </c>
      <c r="U723" s="55"/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193"/>
      <c r="AC723" s="55"/>
      <c r="AD723" s="193"/>
      <c r="AE723" s="22"/>
      <c r="AF723" s="422"/>
      <c r="AG723" s="422"/>
      <c r="AH723" s="21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0.45" customHeight="1" x14ac:dyDescent="0.2">
      <c r="B724" s="30"/>
      <c r="C724" s="340"/>
      <c r="D724" s="29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 t="s">
        <v>179</v>
      </c>
      <c r="N724" s="25" t="s">
        <v>112</v>
      </c>
      <c r="O724" s="114" t="s">
        <v>130</v>
      </c>
      <c r="P724" s="25" t="s">
        <v>111</v>
      </c>
      <c r="Q724" s="114"/>
      <c r="R724" s="25" t="s">
        <v>110</v>
      </c>
      <c r="S724" s="114"/>
      <c r="T724" s="25" t="s">
        <v>109</v>
      </c>
      <c r="U724" s="114"/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190"/>
      <c r="AC724" s="114"/>
      <c r="AD724" s="190"/>
      <c r="AE724" s="22"/>
      <c r="AF724" s="422"/>
      <c r="AG724" s="422"/>
      <c r="AH724" s="21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1" customHeight="1" thickBot="1" x14ac:dyDescent="0.25">
      <c r="B725" s="30"/>
      <c r="C725" s="355"/>
      <c r="D725" s="54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 t="s">
        <v>179</v>
      </c>
      <c r="N725" s="50" t="s">
        <v>104</v>
      </c>
      <c r="O725" s="51"/>
      <c r="P725" s="50" t="s">
        <v>103</v>
      </c>
      <c r="Q725" s="51"/>
      <c r="R725" s="50" t="s">
        <v>102</v>
      </c>
      <c r="S725" s="51"/>
      <c r="T725" s="50">
        <v>20</v>
      </c>
      <c r="U725" s="51"/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187"/>
      <c r="AC725" s="51"/>
      <c r="AD725" s="187"/>
      <c r="AE725" s="48"/>
      <c r="AF725" s="424"/>
      <c r="AG725" s="424"/>
      <c r="AH725" s="47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0.45" customHeight="1" x14ac:dyDescent="0.2">
      <c r="B726" s="30"/>
      <c r="C726" s="338">
        <v>3</v>
      </c>
      <c r="D726" s="46"/>
      <c r="E726" s="198"/>
      <c r="F726" s="198"/>
      <c r="G726" s="197"/>
      <c r="H726" s="358"/>
      <c r="I726" s="390">
        <v>43</v>
      </c>
      <c r="J726" s="390">
        <v>15</v>
      </c>
      <c r="K726" s="390">
        <v>7</v>
      </c>
      <c r="L726" s="42" t="s">
        <v>131</v>
      </c>
      <c r="M726" s="43" t="s">
        <v>132</v>
      </c>
      <c r="N726" s="42" t="s">
        <v>129</v>
      </c>
      <c r="O726" s="43" t="s">
        <v>347</v>
      </c>
      <c r="P726" s="42" t="s">
        <v>128</v>
      </c>
      <c r="Q726" s="43"/>
      <c r="R726" s="42" t="s">
        <v>127</v>
      </c>
      <c r="S726" s="43"/>
      <c r="T726" s="42" t="s">
        <v>126</v>
      </c>
      <c r="U726" s="43"/>
      <c r="V726" s="42" t="s">
        <v>125</v>
      </c>
      <c r="W726" s="43"/>
      <c r="X726" s="42" t="s">
        <v>124</v>
      </c>
      <c r="Y726" s="43"/>
      <c r="Z726" s="42" t="s">
        <v>123</v>
      </c>
      <c r="AA726" s="43"/>
      <c r="AB726" s="196"/>
      <c r="AC726" s="43"/>
      <c r="AD726" s="196"/>
      <c r="AE726" s="39"/>
      <c r="AF726" s="421"/>
      <c r="AG726" s="421"/>
      <c r="AH726" s="38"/>
      <c r="AI726" s="9"/>
      <c r="AJ726" s="349">
        <f>SUMPRODUCT(LEN($M726:$AA729)-LEN(SUBSTITUTE($M726:$AA729,"A", "")))</f>
        <v>7</v>
      </c>
      <c r="AK726" s="352">
        <f>SUMPRODUCT(LEN($AD726:$AD729)-LEN(SUBSTITUTE($AD726:$AD729,"A", "")))</f>
        <v>0</v>
      </c>
      <c r="AL726" s="335">
        <f>SUMPRODUCT(LEN($AC726:$AC729)-LEN(SUBSTITUTE($AC726:$AC729,"A", "")))</f>
        <v>0</v>
      </c>
      <c r="AM726" s="349">
        <f>SUMPRODUCT(LEN($M726:$AA729)-LEN(SUBSTITUTE($M726:$AA729,"S", "")))</f>
        <v>5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0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0</v>
      </c>
      <c r="AT726" s="352">
        <f>SUMPRODUCT(LEN($AD726:$AD729)-LEN(SUBSTITUTE($AD726:$AD729,"G", "")))</f>
        <v>0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0.45" customHeight="1" thickBot="1" x14ac:dyDescent="0.25">
      <c r="B727" s="30"/>
      <c r="C727" s="339"/>
      <c r="D727" s="37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 t="s">
        <v>352</v>
      </c>
      <c r="N727" s="33" t="s">
        <v>121</v>
      </c>
      <c r="O727" s="55" t="s">
        <v>130</v>
      </c>
      <c r="P727" s="33" t="s">
        <v>120</v>
      </c>
      <c r="Q727" s="55"/>
      <c r="R727" s="33" t="s">
        <v>119</v>
      </c>
      <c r="S727" s="55"/>
      <c r="T727" s="33" t="s">
        <v>118</v>
      </c>
      <c r="U727" s="55"/>
      <c r="V727" s="33" t="s">
        <v>117</v>
      </c>
      <c r="W727" s="55"/>
      <c r="X727" s="33" t="s">
        <v>116</v>
      </c>
      <c r="Y727" s="55"/>
      <c r="Z727" s="33" t="s">
        <v>115</v>
      </c>
      <c r="AA727" s="55"/>
      <c r="AB727" s="193"/>
      <c r="AC727" s="55"/>
      <c r="AD727" s="193"/>
      <c r="AE727" s="22"/>
      <c r="AF727" s="422"/>
      <c r="AG727" s="422"/>
      <c r="AH727" s="21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0.45" customHeight="1" x14ac:dyDescent="0.2">
      <c r="B728" s="30"/>
      <c r="C728" s="340"/>
      <c r="D728" s="29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 t="s">
        <v>179</v>
      </c>
      <c r="N728" s="25" t="s">
        <v>112</v>
      </c>
      <c r="O728" s="114" t="s">
        <v>132</v>
      </c>
      <c r="P728" s="25" t="s">
        <v>111</v>
      </c>
      <c r="Q728" s="114"/>
      <c r="R728" s="25" t="s">
        <v>110</v>
      </c>
      <c r="S728" s="114"/>
      <c r="T728" s="25" t="s">
        <v>109</v>
      </c>
      <c r="U728" s="114"/>
      <c r="V728" s="25" t="s">
        <v>108</v>
      </c>
      <c r="W728" s="114"/>
      <c r="X728" s="25" t="s">
        <v>107</v>
      </c>
      <c r="Y728" s="114"/>
      <c r="Z728" s="25" t="s">
        <v>106</v>
      </c>
      <c r="AA728" s="114"/>
      <c r="AB728" s="190"/>
      <c r="AC728" s="114"/>
      <c r="AD728" s="190"/>
      <c r="AE728" s="22"/>
      <c r="AF728" s="422"/>
      <c r="AG728" s="422"/>
      <c r="AH728" s="21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1" customHeight="1" thickBot="1" x14ac:dyDescent="0.25">
      <c r="B729" s="20"/>
      <c r="C729" s="341"/>
      <c r="D729" s="19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 t="s">
        <v>130</v>
      </c>
      <c r="N729" s="15" t="s">
        <v>104</v>
      </c>
      <c r="O729" s="16" t="s">
        <v>130</v>
      </c>
      <c r="P729" s="15" t="s">
        <v>103</v>
      </c>
      <c r="Q729" s="16"/>
      <c r="R729" s="15" t="s">
        <v>102</v>
      </c>
      <c r="S729" s="16"/>
      <c r="T729" s="15">
        <v>20</v>
      </c>
      <c r="U729" s="16"/>
      <c r="V729" s="15" t="s">
        <v>101</v>
      </c>
      <c r="W729" s="16"/>
      <c r="X729" s="15" t="s">
        <v>100</v>
      </c>
      <c r="Y729" s="16"/>
      <c r="Z729" s="15" t="s">
        <v>99</v>
      </c>
      <c r="AA729" s="16"/>
      <c r="AB729" s="187"/>
      <c r="AC729" s="16"/>
      <c r="AD729" s="186"/>
      <c r="AE729" s="11"/>
      <c r="AF729" s="423"/>
      <c r="AG729" s="423"/>
      <c r="AH729" s="10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107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>
        <v>174</v>
      </c>
      <c r="E731" s="425">
        <v>3205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03"/>
      <c r="AI731" s="86" t="s">
        <v>137</v>
      </c>
      <c r="AJ731" s="85">
        <f t="shared" ref="AJ731:BB731" si="96">SUM(AJ733:AJ744)</f>
        <v>18</v>
      </c>
      <c r="AK731" s="84">
        <f t="shared" si="96"/>
        <v>2</v>
      </c>
      <c r="AL731" s="83">
        <f t="shared" si="96"/>
        <v>0</v>
      </c>
      <c r="AM731" s="85">
        <f t="shared" si="96"/>
        <v>13</v>
      </c>
      <c r="AN731" s="84">
        <f t="shared" si="96"/>
        <v>4</v>
      </c>
      <c r="AO731" s="83">
        <f t="shared" si="96"/>
        <v>0</v>
      </c>
      <c r="AP731" s="85">
        <f t="shared" si="96"/>
        <v>0</v>
      </c>
      <c r="AQ731" s="84">
        <f t="shared" si="96"/>
        <v>0</v>
      </c>
      <c r="AR731" s="83">
        <f t="shared" si="96"/>
        <v>0</v>
      </c>
      <c r="AS731" s="85">
        <f t="shared" si="96"/>
        <v>0</v>
      </c>
      <c r="AT731" s="84">
        <f t="shared" si="96"/>
        <v>0</v>
      </c>
      <c r="AU731" s="83">
        <f t="shared" si="96"/>
        <v>0</v>
      </c>
      <c r="AV731" s="85">
        <f t="shared" si="96"/>
        <v>0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6.666666666666667</v>
      </c>
      <c r="BG731" s="5">
        <f>SUM(AM731:AO731,AY731)/$BG$5</f>
        <v>5.666666666666667</v>
      </c>
      <c r="BH731" s="5">
        <f>SUM(AP731:AR731,AZ731)/$BG$5</f>
        <v>0</v>
      </c>
      <c r="BI731" s="5">
        <f>SUM(AS731:AU731,BA731)/$BG$5</f>
        <v>0</v>
      </c>
      <c r="BJ731" s="5">
        <f>SUM(AV731:AX731,BB731)/$BG$5</f>
        <v>0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03"/>
      <c r="AI732" s="202" t="s">
        <v>135</v>
      </c>
      <c r="AJ732" s="201">
        <f t="shared" ref="AJ732:BB732" si="97">AJ731/3</f>
        <v>6</v>
      </c>
      <c r="AK732" s="64">
        <f t="shared" si="97"/>
        <v>0.66666666666666663</v>
      </c>
      <c r="AL732" s="63">
        <f t="shared" si="97"/>
        <v>0</v>
      </c>
      <c r="AM732" s="65">
        <f t="shared" si="97"/>
        <v>4.333333333333333</v>
      </c>
      <c r="AN732" s="64">
        <f t="shared" si="97"/>
        <v>1.3333333333333333</v>
      </c>
      <c r="AO732" s="63">
        <f t="shared" si="97"/>
        <v>0</v>
      </c>
      <c r="AP732" s="65">
        <f t="shared" si="97"/>
        <v>0</v>
      </c>
      <c r="AQ732" s="64">
        <f t="shared" si="97"/>
        <v>0</v>
      </c>
      <c r="AR732" s="63">
        <f t="shared" si="97"/>
        <v>0</v>
      </c>
      <c r="AS732" s="65">
        <f t="shared" si="97"/>
        <v>0</v>
      </c>
      <c r="AT732" s="64">
        <f t="shared" si="97"/>
        <v>0</v>
      </c>
      <c r="AU732" s="63">
        <f t="shared" si="97"/>
        <v>0</v>
      </c>
      <c r="AV732" s="65">
        <f t="shared" si="97"/>
        <v>0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0.45" customHeight="1" x14ac:dyDescent="0.2">
      <c r="B733" s="30"/>
      <c r="C733" s="338">
        <v>1</v>
      </c>
      <c r="D733" s="46"/>
      <c r="E733" s="198"/>
      <c r="F733" s="198"/>
      <c r="G733" s="197"/>
      <c r="H733" s="358" t="s">
        <v>133</v>
      </c>
      <c r="I733" s="390">
        <v>44</v>
      </c>
      <c r="J733" s="390">
        <v>12</v>
      </c>
      <c r="K733" s="390">
        <v>7</v>
      </c>
      <c r="L733" s="42" t="s">
        <v>131</v>
      </c>
      <c r="M733" s="43" t="s">
        <v>132</v>
      </c>
      <c r="N733" s="42" t="s">
        <v>129</v>
      </c>
      <c r="O733" s="43" t="s">
        <v>132</v>
      </c>
      <c r="P733" s="42" t="s">
        <v>128</v>
      </c>
      <c r="Q733" s="43"/>
      <c r="R733" s="42" t="s">
        <v>127</v>
      </c>
      <c r="S733" s="43"/>
      <c r="T733" s="42" t="s">
        <v>126</v>
      </c>
      <c r="U733" s="43"/>
      <c r="V733" s="42" t="s">
        <v>125</v>
      </c>
      <c r="W733" s="43"/>
      <c r="X733" s="42" t="s">
        <v>124</v>
      </c>
      <c r="Y733" s="43"/>
      <c r="Z733" s="42" t="s">
        <v>123</v>
      </c>
      <c r="AA733" s="43"/>
      <c r="AB733" s="196"/>
      <c r="AC733" s="43"/>
      <c r="AD733" s="196"/>
      <c r="AE733" s="58"/>
      <c r="AF733" s="421"/>
      <c r="AG733" s="421"/>
      <c r="AH733" s="38"/>
      <c r="AI733" s="9"/>
      <c r="AJ733" s="349">
        <f>SUMPRODUCT(LEN($M733:$AA736)-LEN(SUBSTITUTE($M733:$AA736,"A", "")))</f>
        <v>6</v>
      </c>
      <c r="AK733" s="352">
        <f>SUMPRODUCT(LEN($AD733:$AD736)-LEN(SUBSTITUTE($AD733:$AD736,"A", "")))</f>
        <v>0</v>
      </c>
      <c r="AL733" s="335">
        <f>SUMPRODUCT(LEN($AC733:$AC736)-LEN(SUBSTITUTE($AC733:$AC736,"A", "")))</f>
        <v>0</v>
      </c>
      <c r="AM733" s="349">
        <f>SUMPRODUCT(LEN($M733:$AA736)-LEN(SUBSTITUTE($M733:$AA736,"S", "")))</f>
        <v>1</v>
      </c>
      <c r="AN733" s="352">
        <f>SUMPRODUCT(LEN($AD733:$AD736)-LEN(SUBSTITUTE($AD733:$AD736,"S", "")))</f>
        <v>0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0</v>
      </c>
      <c r="AT733" s="352">
        <f>SUMPRODUCT(LEN($AD733:$AD736)-LEN(SUBSTITUTE($AD733:$AD736,"G", "")))</f>
        <v>0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1" customHeight="1" thickBot="1" x14ac:dyDescent="0.25">
      <c r="B734" s="30"/>
      <c r="C734" s="339"/>
      <c r="D734" s="37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179</v>
      </c>
      <c r="N734" s="33" t="s">
        <v>121</v>
      </c>
      <c r="O734" s="55"/>
      <c r="P734" s="33" t="s">
        <v>120</v>
      </c>
      <c r="Q734" s="55"/>
      <c r="R734" s="33" t="s">
        <v>119</v>
      </c>
      <c r="S734" s="55"/>
      <c r="T734" s="33" t="s">
        <v>118</v>
      </c>
      <c r="U734" s="55"/>
      <c r="V734" s="33" t="s">
        <v>117</v>
      </c>
      <c r="W734" s="55"/>
      <c r="X734" s="33" t="s">
        <v>116</v>
      </c>
      <c r="Y734" s="55"/>
      <c r="Z734" s="33" t="s">
        <v>115</v>
      </c>
      <c r="AA734" s="55"/>
      <c r="AB734" s="193"/>
      <c r="AC734" s="55"/>
      <c r="AD734" s="193"/>
      <c r="AE734" s="57"/>
      <c r="AF734" s="422"/>
      <c r="AG734" s="422"/>
      <c r="AH734" s="21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0.45" customHeight="1" x14ac:dyDescent="0.2">
      <c r="B735" s="30"/>
      <c r="C735" s="340"/>
      <c r="D735" s="29"/>
      <c r="E735" s="192"/>
      <c r="F735" s="192"/>
      <c r="G735" s="191"/>
      <c r="H735" s="360">
        <v>174</v>
      </c>
      <c r="I735" s="392"/>
      <c r="J735" s="392"/>
      <c r="K735" s="392"/>
      <c r="L735" s="25" t="s">
        <v>114</v>
      </c>
      <c r="M735" s="114" t="s">
        <v>351</v>
      </c>
      <c r="N735" s="25" t="s">
        <v>112</v>
      </c>
      <c r="O735" s="114"/>
      <c r="P735" s="25" t="s">
        <v>111</v>
      </c>
      <c r="Q735" s="114"/>
      <c r="R735" s="25" t="s">
        <v>110</v>
      </c>
      <c r="S735" s="114"/>
      <c r="T735" s="25" t="s">
        <v>109</v>
      </c>
      <c r="U735" s="114"/>
      <c r="V735" s="25" t="s">
        <v>108</v>
      </c>
      <c r="W735" s="114"/>
      <c r="X735" s="25" t="s">
        <v>107</v>
      </c>
      <c r="Y735" s="114"/>
      <c r="Z735" s="25" t="s">
        <v>106</v>
      </c>
      <c r="AA735" s="114"/>
      <c r="AB735" s="190"/>
      <c r="AC735" s="114"/>
      <c r="AD735" s="190"/>
      <c r="AE735" s="57"/>
      <c r="AF735" s="422"/>
      <c r="AG735" s="422"/>
      <c r="AH735" s="21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1" customHeight="1" thickBot="1" x14ac:dyDescent="0.25">
      <c r="B736" s="30"/>
      <c r="C736" s="355"/>
      <c r="D736" s="54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132</v>
      </c>
      <c r="N736" s="50" t="s">
        <v>104</v>
      </c>
      <c r="O736" s="51"/>
      <c r="P736" s="50" t="s">
        <v>103</v>
      </c>
      <c r="Q736" s="51"/>
      <c r="R736" s="50" t="s">
        <v>102</v>
      </c>
      <c r="S736" s="51"/>
      <c r="T736" s="50">
        <v>20</v>
      </c>
      <c r="U736" s="51"/>
      <c r="V736" s="50" t="s">
        <v>101</v>
      </c>
      <c r="W736" s="51"/>
      <c r="X736" s="50" t="s">
        <v>100</v>
      </c>
      <c r="Y736" s="51"/>
      <c r="Z736" s="50" t="s">
        <v>99</v>
      </c>
      <c r="AA736" s="51"/>
      <c r="AB736" s="187"/>
      <c r="AC736" s="51"/>
      <c r="AD736" s="187"/>
      <c r="AE736" s="56"/>
      <c r="AF736" s="424"/>
      <c r="AG736" s="424"/>
      <c r="AH736" s="47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0.45" customHeight="1" x14ac:dyDescent="0.2">
      <c r="B737" s="30"/>
      <c r="C737" s="338">
        <v>2</v>
      </c>
      <c r="D737" s="46"/>
      <c r="E737" s="198"/>
      <c r="F737" s="198"/>
      <c r="G737" s="197"/>
      <c r="H737" s="358"/>
      <c r="I737" s="390">
        <v>38</v>
      </c>
      <c r="J737" s="390">
        <v>13</v>
      </c>
      <c r="K737" s="390">
        <v>7</v>
      </c>
      <c r="L737" s="42" t="s">
        <v>131</v>
      </c>
      <c r="M737" s="43" t="s">
        <v>130</v>
      </c>
      <c r="N737" s="42" t="s">
        <v>129</v>
      </c>
      <c r="O737" s="43" t="s">
        <v>130</v>
      </c>
      <c r="P737" s="42" t="s">
        <v>128</v>
      </c>
      <c r="Q737" s="43"/>
      <c r="R737" s="42" t="s">
        <v>127</v>
      </c>
      <c r="S737" s="43"/>
      <c r="T737" s="42" t="s">
        <v>126</v>
      </c>
      <c r="U737" s="43"/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196"/>
      <c r="AC737" s="43"/>
      <c r="AD737" s="196" t="s">
        <v>130</v>
      </c>
      <c r="AE737" s="39"/>
      <c r="AF737" s="421"/>
      <c r="AG737" s="421"/>
      <c r="AH737" s="38"/>
      <c r="AI737" s="9"/>
      <c r="AJ737" s="349">
        <f>SUMPRODUCT(LEN($M737:$AA740)-LEN(SUBSTITUTE($M737:$AA740,"A", "")))</f>
        <v>4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5</v>
      </c>
      <c r="AN737" s="352">
        <f>SUMPRODUCT(LEN($AD737:$AD740)-LEN(SUBSTITUTE($AD737:$AD740,"S", "")))</f>
        <v>1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0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1" customHeight="1" thickBot="1" x14ac:dyDescent="0.25">
      <c r="B738" s="30"/>
      <c r="C738" s="339"/>
      <c r="D738" s="37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 t="s">
        <v>347</v>
      </c>
      <c r="N738" s="33" t="s">
        <v>121</v>
      </c>
      <c r="O738" s="55" t="s">
        <v>130</v>
      </c>
      <c r="P738" s="33" t="s">
        <v>120</v>
      </c>
      <c r="Q738" s="55"/>
      <c r="R738" s="33" t="s">
        <v>119</v>
      </c>
      <c r="S738" s="55"/>
      <c r="T738" s="33" t="s">
        <v>118</v>
      </c>
      <c r="U738" s="55"/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193"/>
      <c r="AC738" s="55"/>
      <c r="AD738" s="193"/>
      <c r="AE738" s="22"/>
      <c r="AF738" s="422"/>
      <c r="AG738" s="422"/>
      <c r="AH738" s="21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0.45" customHeight="1" x14ac:dyDescent="0.2">
      <c r="B739" s="30"/>
      <c r="C739" s="340"/>
      <c r="D739" s="29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 t="s">
        <v>347</v>
      </c>
      <c r="N739" s="25" t="s">
        <v>112</v>
      </c>
      <c r="O739" s="114"/>
      <c r="P739" s="25" t="s">
        <v>111</v>
      </c>
      <c r="Q739" s="114"/>
      <c r="R739" s="25" t="s">
        <v>110</v>
      </c>
      <c r="S739" s="114"/>
      <c r="T739" s="25" t="s">
        <v>109</v>
      </c>
      <c r="U739" s="114"/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190"/>
      <c r="AC739" s="114"/>
      <c r="AD739" s="190"/>
      <c r="AE739" s="22"/>
      <c r="AF739" s="422"/>
      <c r="AG739" s="422"/>
      <c r="AH739" s="21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1" customHeight="1" thickBot="1" x14ac:dyDescent="0.25">
      <c r="B740" s="30"/>
      <c r="C740" s="355"/>
      <c r="D740" s="54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 t="s">
        <v>179</v>
      </c>
      <c r="N740" s="50" t="s">
        <v>104</v>
      </c>
      <c r="O740" s="51"/>
      <c r="P740" s="50" t="s">
        <v>103</v>
      </c>
      <c r="Q740" s="51"/>
      <c r="R740" s="50" t="s">
        <v>102</v>
      </c>
      <c r="S740" s="51"/>
      <c r="T740" s="50">
        <v>20</v>
      </c>
      <c r="U740" s="51"/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187"/>
      <c r="AC740" s="51"/>
      <c r="AD740" s="187"/>
      <c r="AE740" s="48"/>
      <c r="AF740" s="424"/>
      <c r="AG740" s="424"/>
      <c r="AH740" s="47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0.45" customHeight="1" x14ac:dyDescent="0.2">
      <c r="B741" s="30"/>
      <c r="C741" s="338">
        <v>3</v>
      </c>
      <c r="D741" s="46"/>
      <c r="E741" s="198"/>
      <c r="F741" s="198"/>
      <c r="G741" s="197"/>
      <c r="H741" s="358"/>
      <c r="I741" s="390">
        <v>50</v>
      </c>
      <c r="J741" s="390">
        <v>15</v>
      </c>
      <c r="K741" s="390">
        <v>7</v>
      </c>
      <c r="L741" s="42" t="s">
        <v>131</v>
      </c>
      <c r="M741" s="43" t="s">
        <v>179</v>
      </c>
      <c r="N741" s="42" t="s">
        <v>129</v>
      </c>
      <c r="O741" s="43" t="s">
        <v>351</v>
      </c>
      <c r="P741" s="42" t="s">
        <v>128</v>
      </c>
      <c r="Q741" s="43"/>
      <c r="R741" s="42" t="s">
        <v>127</v>
      </c>
      <c r="S741" s="43"/>
      <c r="T741" s="42" t="s">
        <v>126</v>
      </c>
      <c r="U741" s="43"/>
      <c r="V741" s="42" t="s">
        <v>125</v>
      </c>
      <c r="W741" s="43"/>
      <c r="X741" s="42" t="s">
        <v>124</v>
      </c>
      <c r="Y741" s="43"/>
      <c r="Z741" s="42" t="s">
        <v>123</v>
      </c>
      <c r="AA741" s="43"/>
      <c r="AB741" s="196"/>
      <c r="AC741" s="43"/>
      <c r="AD741" s="196" t="s">
        <v>350</v>
      </c>
      <c r="AE741" s="39"/>
      <c r="AF741" s="421"/>
      <c r="AG741" s="421"/>
      <c r="AH741" s="38"/>
      <c r="AI741" s="9"/>
      <c r="AJ741" s="349">
        <f>SUMPRODUCT(LEN($M741:$AA744)-LEN(SUBSTITUTE($M741:$AA744,"A", "")))</f>
        <v>8</v>
      </c>
      <c r="AK741" s="352">
        <f>SUMPRODUCT(LEN($AD741:$AD744)-LEN(SUBSTITUTE($AD741:$AD744,"A", "")))</f>
        <v>2</v>
      </c>
      <c r="AL741" s="335">
        <f>SUMPRODUCT(LEN($AC741:$AC744)-LEN(SUBSTITUTE($AC741:$AC744,"A", "")))</f>
        <v>0</v>
      </c>
      <c r="AM741" s="349">
        <f>SUMPRODUCT(LEN($M741:$AA744)-LEN(SUBSTITUTE($M741:$AA744,"S", "")))</f>
        <v>7</v>
      </c>
      <c r="AN741" s="352">
        <f>SUMPRODUCT(LEN($AD741:$AD744)-LEN(SUBSTITUTE($AD741:$AD744,"S", "")))</f>
        <v>3</v>
      </c>
      <c r="AO741" s="335">
        <f>SUMPRODUCT(LEN($AC741:$AC744)-LEN(SUBSTITUTE($AC741:$AC744,"S", "")))</f>
        <v>0</v>
      </c>
      <c r="AP741" s="349">
        <f>SUMPRODUCT(LEN($M741:$AA744)-LEN(SUBSTITUTE($M741:$AA744,"F", "")))</f>
        <v>0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0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1" customHeight="1" thickBot="1" x14ac:dyDescent="0.25">
      <c r="B742" s="30"/>
      <c r="C742" s="339"/>
      <c r="D742" s="37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 t="s">
        <v>357</v>
      </c>
      <c r="N742" s="33" t="s">
        <v>121</v>
      </c>
      <c r="O742" s="55" t="s">
        <v>354</v>
      </c>
      <c r="P742" s="33" t="s">
        <v>120</v>
      </c>
      <c r="Q742" s="55"/>
      <c r="R742" s="33" t="s">
        <v>119</v>
      </c>
      <c r="S742" s="55"/>
      <c r="T742" s="33" t="s">
        <v>118</v>
      </c>
      <c r="U742" s="55"/>
      <c r="V742" s="33" t="s">
        <v>117</v>
      </c>
      <c r="W742" s="55"/>
      <c r="X742" s="33" t="s">
        <v>116</v>
      </c>
      <c r="Y742" s="55"/>
      <c r="Z742" s="33" t="s">
        <v>115</v>
      </c>
      <c r="AA742" s="55"/>
      <c r="AB742" s="193"/>
      <c r="AC742" s="55"/>
      <c r="AD742" s="193" t="s">
        <v>351</v>
      </c>
      <c r="AE742" s="22"/>
      <c r="AF742" s="422"/>
      <c r="AG742" s="422"/>
      <c r="AH742" s="21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0.45" customHeight="1" x14ac:dyDescent="0.2">
      <c r="B743" s="30"/>
      <c r="C743" s="340"/>
      <c r="D743" s="29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 t="s">
        <v>347</v>
      </c>
      <c r="N743" s="25" t="s">
        <v>112</v>
      </c>
      <c r="O743" s="114" t="s">
        <v>130</v>
      </c>
      <c r="P743" s="25" t="s">
        <v>111</v>
      </c>
      <c r="Q743" s="114"/>
      <c r="R743" s="25" t="s">
        <v>110</v>
      </c>
      <c r="S743" s="114"/>
      <c r="T743" s="25" t="s">
        <v>109</v>
      </c>
      <c r="U743" s="114"/>
      <c r="V743" s="25" t="s">
        <v>108</v>
      </c>
      <c r="W743" s="114"/>
      <c r="X743" s="25" t="s">
        <v>107</v>
      </c>
      <c r="Y743" s="114"/>
      <c r="Z743" s="25" t="s">
        <v>106</v>
      </c>
      <c r="AA743" s="114"/>
      <c r="AB743" s="190"/>
      <c r="AC743" s="114"/>
      <c r="AD743" s="190"/>
      <c r="AE743" s="22"/>
      <c r="AF743" s="422"/>
      <c r="AG743" s="422"/>
      <c r="AH743" s="21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1" customHeight="1" thickBot="1" x14ac:dyDescent="0.25">
      <c r="B744" s="20"/>
      <c r="C744" s="341"/>
      <c r="D744" s="19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 t="s">
        <v>347</v>
      </c>
      <c r="N744" s="15" t="s">
        <v>104</v>
      </c>
      <c r="O744" s="16" t="s">
        <v>130</v>
      </c>
      <c r="P744" s="15" t="s">
        <v>103</v>
      </c>
      <c r="Q744" s="16"/>
      <c r="R744" s="15" t="s">
        <v>102</v>
      </c>
      <c r="S744" s="16"/>
      <c r="T744" s="15">
        <v>20</v>
      </c>
      <c r="U744" s="16"/>
      <c r="V744" s="15" t="s">
        <v>101</v>
      </c>
      <c r="W744" s="16"/>
      <c r="X744" s="15" t="s">
        <v>100</v>
      </c>
      <c r="Y744" s="16"/>
      <c r="Z744" s="15" t="s">
        <v>99</v>
      </c>
      <c r="AA744" s="16"/>
      <c r="AB744" s="187"/>
      <c r="AC744" s="16"/>
      <c r="AD744" s="186"/>
      <c r="AE744" s="11"/>
      <c r="AF744" s="423"/>
      <c r="AG744" s="423"/>
      <c r="AH744" s="10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107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174</v>
      </c>
      <c r="E746" s="425">
        <v>3720.73</v>
      </c>
      <c r="F746" s="426"/>
      <c r="G746" s="427"/>
      <c r="H746" s="95" t="s">
        <v>139</v>
      </c>
      <c r="I746" s="94"/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03"/>
      <c r="AI746" s="86" t="s">
        <v>137</v>
      </c>
      <c r="AJ746" s="85">
        <f t="shared" ref="AJ746:BB746" si="98">SUM(AJ748:AJ759)</f>
        <v>18</v>
      </c>
      <c r="AK746" s="84">
        <f t="shared" si="98"/>
        <v>0</v>
      </c>
      <c r="AL746" s="83">
        <f t="shared" si="98"/>
        <v>0</v>
      </c>
      <c r="AM746" s="85">
        <f t="shared" si="98"/>
        <v>22</v>
      </c>
      <c r="AN746" s="84">
        <f t="shared" si="98"/>
        <v>1</v>
      </c>
      <c r="AO746" s="83">
        <f t="shared" si="98"/>
        <v>0</v>
      </c>
      <c r="AP746" s="85">
        <f t="shared" si="98"/>
        <v>0</v>
      </c>
      <c r="AQ746" s="84">
        <f t="shared" si="98"/>
        <v>0</v>
      </c>
      <c r="AR746" s="83">
        <f t="shared" si="98"/>
        <v>0</v>
      </c>
      <c r="AS746" s="85">
        <f t="shared" si="98"/>
        <v>0</v>
      </c>
      <c r="AT746" s="84">
        <f t="shared" si="98"/>
        <v>0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0</v>
      </c>
      <c r="AZ746" s="81">
        <f t="shared" si="98"/>
        <v>0</v>
      </c>
      <c r="BA746" s="81">
        <f t="shared" si="98"/>
        <v>0</v>
      </c>
      <c r="BB746" s="80">
        <f t="shared" si="98"/>
        <v>0</v>
      </c>
      <c r="BC746" s="79" t="s">
        <v>136</v>
      </c>
      <c r="BF746" s="5">
        <f>SUM(AJ746:AL746)/$BG$5</f>
        <v>6</v>
      </c>
      <c r="BG746" s="5">
        <f>SUM(AM746:AO746,AY746)/$BG$5</f>
        <v>7.666666666666667</v>
      </c>
      <c r="BH746" s="5">
        <f>SUM(AP746:AR746,AZ746)/$BG$5</f>
        <v>0</v>
      </c>
      <c r="BI746" s="5">
        <f>SUM(AS746:AU746,BA746)/$BG$5</f>
        <v>0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03"/>
      <c r="AI747" s="202" t="s">
        <v>135</v>
      </c>
      <c r="AJ747" s="201">
        <f t="shared" ref="AJ747:BB747" si="99">AJ746/3</f>
        <v>6</v>
      </c>
      <c r="AK747" s="64">
        <f t="shared" si="99"/>
        <v>0</v>
      </c>
      <c r="AL747" s="63">
        <f t="shared" si="99"/>
        <v>0</v>
      </c>
      <c r="AM747" s="65">
        <f t="shared" si="99"/>
        <v>7.333333333333333</v>
      </c>
      <c r="AN747" s="64">
        <f t="shared" si="99"/>
        <v>0.33333333333333331</v>
      </c>
      <c r="AO747" s="63">
        <f t="shared" si="99"/>
        <v>0</v>
      </c>
      <c r="AP747" s="65">
        <f t="shared" si="99"/>
        <v>0</v>
      </c>
      <c r="AQ747" s="64">
        <f t="shared" si="99"/>
        <v>0</v>
      </c>
      <c r="AR747" s="63">
        <f t="shared" si="99"/>
        <v>0</v>
      </c>
      <c r="AS747" s="65">
        <f t="shared" si="99"/>
        <v>0</v>
      </c>
      <c r="AT747" s="64">
        <f t="shared" si="99"/>
        <v>0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</v>
      </c>
      <c r="AZ747" s="61">
        <f t="shared" si="99"/>
        <v>0</v>
      </c>
      <c r="BA747" s="61">
        <f t="shared" si="99"/>
        <v>0</v>
      </c>
      <c r="BB747" s="60">
        <f t="shared" si="99"/>
        <v>0</v>
      </c>
      <c r="BC747" s="59" t="s">
        <v>134</v>
      </c>
    </row>
    <row r="748" spans="2:62" ht="20.45" customHeight="1" x14ac:dyDescent="0.2">
      <c r="B748" s="30"/>
      <c r="C748" s="338">
        <v>1</v>
      </c>
      <c r="D748" s="46"/>
      <c r="E748" s="198"/>
      <c r="F748" s="198"/>
      <c r="G748" s="197"/>
      <c r="H748" s="358" t="s">
        <v>133</v>
      </c>
      <c r="I748" s="390">
        <v>37</v>
      </c>
      <c r="J748" s="390">
        <v>14</v>
      </c>
      <c r="K748" s="390">
        <v>6</v>
      </c>
      <c r="L748" s="42" t="s">
        <v>131</v>
      </c>
      <c r="M748" s="43" t="s">
        <v>361</v>
      </c>
      <c r="N748" s="42" t="s">
        <v>129</v>
      </c>
      <c r="O748" s="43" t="s">
        <v>132</v>
      </c>
      <c r="P748" s="42" t="s">
        <v>128</v>
      </c>
      <c r="Q748" s="43"/>
      <c r="R748" s="42" t="s">
        <v>127</v>
      </c>
      <c r="S748" s="43"/>
      <c r="T748" s="42" t="s">
        <v>126</v>
      </c>
      <c r="U748" s="43"/>
      <c r="V748" s="42" t="s">
        <v>125</v>
      </c>
      <c r="W748" s="43"/>
      <c r="X748" s="42" t="s">
        <v>124</v>
      </c>
      <c r="Y748" s="43"/>
      <c r="Z748" s="42" t="s">
        <v>123</v>
      </c>
      <c r="AA748" s="43"/>
      <c r="AB748" s="196"/>
      <c r="AC748" s="43"/>
      <c r="AD748" s="196"/>
      <c r="AE748" s="58"/>
      <c r="AF748" s="421"/>
      <c r="AG748" s="421"/>
      <c r="AH748" s="38"/>
      <c r="AI748" s="9"/>
      <c r="AJ748" s="349">
        <f>SUMPRODUCT(LEN($M748:$AA751)-LEN(SUBSTITUTE($M748:$AA751,"A", "")))</f>
        <v>5</v>
      </c>
      <c r="AK748" s="352">
        <f>SUMPRODUCT(LEN($AD748:$AD751)-LEN(SUBSTITUTE($AD748:$AD751,"A", "")))</f>
        <v>0</v>
      </c>
      <c r="AL748" s="335">
        <f>SUMPRODUCT(LEN($AC748:$AC751)-LEN(SUBSTITUTE($AC748:$AC751,"A", "")))</f>
        <v>0</v>
      </c>
      <c r="AM748" s="349">
        <f>SUMPRODUCT(LEN($M748:$AA751)-LEN(SUBSTITUTE($M748:$AA751,"S", "")))</f>
        <v>4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0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0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1" customHeight="1" thickBot="1" x14ac:dyDescent="0.25">
      <c r="B749" s="30"/>
      <c r="C749" s="339"/>
      <c r="D749" s="37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185</v>
      </c>
      <c r="N749" s="33" t="s">
        <v>121</v>
      </c>
      <c r="O749" s="55" t="s">
        <v>132</v>
      </c>
      <c r="P749" s="33" t="s">
        <v>120</v>
      </c>
      <c r="Q749" s="55"/>
      <c r="R749" s="33" t="s">
        <v>119</v>
      </c>
      <c r="S749" s="55"/>
      <c r="T749" s="33" t="s">
        <v>118</v>
      </c>
      <c r="U749" s="55"/>
      <c r="V749" s="33" t="s">
        <v>117</v>
      </c>
      <c r="W749" s="55"/>
      <c r="X749" s="33" t="s">
        <v>116</v>
      </c>
      <c r="Y749" s="55"/>
      <c r="Z749" s="33" t="s">
        <v>115</v>
      </c>
      <c r="AA749" s="55"/>
      <c r="AB749" s="193"/>
      <c r="AC749" s="55"/>
      <c r="AD749" s="193"/>
      <c r="AE749" s="57"/>
      <c r="AF749" s="422"/>
      <c r="AG749" s="422"/>
      <c r="AH749" s="21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0.45" customHeight="1" x14ac:dyDescent="0.2">
      <c r="B750" s="30"/>
      <c r="C750" s="340"/>
      <c r="D750" s="29"/>
      <c r="E750" s="192"/>
      <c r="F750" s="192"/>
      <c r="G750" s="191"/>
      <c r="H750" s="360">
        <v>174</v>
      </c>
      <c r="I750" s="392"/>
      <c r="J750" s="392"/>
      <c r="K750" s="392"/>
      <c r="L750" s="25" t="s">
        <v>114</v>
      </c>
      <c r="M750" s="114" t="s">
        <v>179</v>
      </c>
      <c r="N750" s="25" t="s">
        <v>112</v>
      </c>
      <c r="O750" s="114" t="s">
        <v>130</v>
      </c>
      <c r="P750" s="25" t="s">
        <v>111</v>
      </c>
      <c r="Q750" s="114"/>
      <c r="R750" s="25" t="s">
        <v>110</v>
      </c>
      <c r="S750" s="114"/>
      <c r="T750" s="25" t="s">
        <v>109</v>
      </c>
      <c r="U750" s="114"/>
      <c r="V750" s="25" t="s">
        <v>108</v>
      </c>
      <c r="W750" s="114"/>
      <c r="X750" s="25" t="s">
        <v>107</v>
      </c>
      <c r="Y750" s="114"/>
      <c r="Z750" s="25" t="s">
        <v>106</v>
      </c>
      <c r="AA750" s="114"/>
      <c r="AB750" s="190"/>
      <c r="AC750" s="114"/>
      <c r="AD750" s="190"/>
      <c r="AE750" s="57"/>
      <c r="AF750" s="422"/>
      <c r="AG750" s="422"/>
      <c r="AH750" s="21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1" customHeight="1" thickBot="1" x14ac:dyDescent="0.25">
      <c r="B751" s="30"/>
      <c r="C751" s="355"/>
      <c r="D751" s="54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347</v>
      </c>
      <c r="N751" s="50" t="s">
        <v>104</v>
      </c>
      <c r="O751" s="51" t="s">
        <v>130</v>
      </c>
      <c r="P751" s="50" t="s">
        <v>103</v>
      </c>
      <c r="Q751" s="51"/>
      <c r="R751" s="50" t="s">
        <v>102</v>
      </c>
      <c r="S751" s="51"/>
      <c r="T751" s="50">
        <v>20</v>
      </c>
      <c r="U751" s="51"/>
      <c r="V751" s="50" t="s">
        <v>101</v>
      </c>
      <c r="W751" s="51"/>
      <c r="X751" s="50" t="s">
        <v>100</v>
      </c>
      <c r="Y751" s="51"/>
      <c r="Z751" s="50" t="s">
        <v>99</v>
      </c>
      <c r="AA751" s="51"/>
      <c r="AB751" s="187"/>
      <c r="AC751" s="51"/>
      <c r="AD751" s="187"/>
      <c r="AE751" s="56"/>
      <c r="AF751" s="424"/>
      <c r="AG751" s="424"/>
      <c r="AH751" s="47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0.45" customHeight="1" x14ac:dyDescent="0.2">
      <c r="B752" s="30"/>
      <c r="C752" s="338">
        <v>2</v>
      </c>
      <c r="D752" s="46"/>
      <c r="E752" s="198"/>
      <c r="F752" s="198"/>
      <c r="G752" s="197"/>
      <c r="H752" s="358"/>
      <c r="I752" s="390">
        <v>44</v>
      </c>
      <c r="J752" s="390">
        <v>15</v>
      </c>
      <c r="K752" s="390">
        <v>6</v>
      </c>
      <c r="L752" s="42" t="s">
        <v>131</v>
      </c>
      <c r="M752" s="43" t="s">
        <v>179</v>
      </c>
      <c r="N752" s="42" t="s">
        <v>129</v>
      </c>
      <c r="O752" s="43" t="s">
        <v>350</v>
      </c>
      <c r="P752" s="42" t="s">
        <v>128</v>
      </c>
      <c r="Q752" s="43" t="s">
        <v>132</v>
      </c>
      <c r="R752" s="42" t="s">
        <v>127</v>
      </c>
      <c r="S752" s="43"/>
      <c r="T752" s="42" t="s">
        <v>126</v>
      </c>
      <c r="U752" s="43"/>
      <c r="V752" s="42" t="s">
        <v>125</v>
      </c>
      <c r="W752" s="43"/>
      <c r="X752" s="42" t="s">
        <v>124</v>
      </c>
      <c r="Y752" s="43"/>
      <c r="Z752" s="42" t="s">
        <v>123</v>
      </c>
      <c r="AA752" s="43"/>
      <c r="AB752" s="196"/>
      <c r="AC752" s="43"/>
      <c r="AD752" s="196" t="s">
        <v>130</v>
      </c>
      <c r="AE752" s="39"/>
      <c r="AF752" s="421"/>
      <c r="AG752" s="421"/>
      <c r="AH752" s="38"/>
      <c r="AI752" s="9"/>
      <c r="AJ752" s="349">
        <f>SUMPRODUCT(LEN($M752:$AA755)-LEN(SUBSTITUTE($M752:$AA755,"A", "")))</f>
        <v>8</v>
      </c>
      <c r="AK752" s="352">
        <f>SUMPRODUCT(LEN($AD752:$AD755)-LEN(SUBSTITUTE($AD752:$AD755,"A", "")))</f>
        <v>0</v>
      </c>
      <c r="AL752" s="335">
        <f>SUMPRODUCT(LEN($AC752:$AC755)-LEN(SUBSTITUTE($AC752:$AC755,"A", "")))</f>
        <v>0</v>
      </c>
      <c r="AM752" s="349">
        <f>SUMPRODUCT(LEN($M752:$AA755)-LEN(SUBSTITUTE($M752:$AA755,"S", "")))</f>
        <v>12</v>
      </c>
      <c r="AN752" s="352">
        <f>SUMPRODUCT(LEN($AD752:$AD755)-LEN(SUBSTITUTE($AD752:$AD755,"S", "")))</f>
        <v>1</v>
      </c>
      <c r="AO752" s="335">
        <f>SUMPRODUCT(LEN($AC752:$AC755)-LEN(SUBSTITUTE($AC752:$AC755,"S", "")))</f>
        <v>0</v>
      </c>
      <c r="AP752" s="349">
        <f>SUMPRODUCT(LEN($M752:$AA755)-LEN(SUBSTITUTE($M752:$AA755,"F", "")))</f>
        <v>0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0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1" customHeight="1" thickBot="1" x14ac:dyDescent="0.25">
      <c r="B753" s="30"/>
      <c r="C753" s="339"/>
      <c r="D753" s="37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 t="s">
        <v>349</v>
      </c>
      <c r="N753" s="33" t="s">
        <v>121</v>
      </c>
      <c r="O753" s="55" t="s">
        <v>347</v>
      </c>
      <c r="P753" s="33" t="s">
        <v>120</v>
      </c>
      <c r="Q753" s="55"/>
      <c r="R753" s="33" t="s">
        <v>119</v>
      </c>
      <c r="S753" s="55"/>
      <c r="T753" s="33" t="s">
        <v>118</v>
      </c>
      <c r="U753" s="55"/>
      <c r="V753" s="33" t="s">
        <v>117</v>
      </c>
      <c r="W753" s="55"/>
      <c r="X753" s="33" t="s">
        <v>116</v>
      </c>
      <c r="Y753" s="55"/>
      <c r="Z753" s="33" t="s">
        <v>115</v>
      </c>
      <c r="AA753" s="55"/>
      <c r="AB753" s="193"/>
      <c r="AC753" s="55"/>
      <c r="AD753" s="193"/>
      <c r="AE753" s="22"/>
      <c r="AF753" s="422"/>
      <c r="AG753" s="422"/>
      <c r="AH753" s="21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0.45" customHeight="1" x14ac:dyDescent="0.2">
      <c r="B754" s="30"/>
      <c r="C754" s="340"/>
      <c r="D754" s="29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 t="s">
        <v>346</v>
      </c>
      <c r="N754" s="25" t="s">
        <v>112</v>
      </c>
      <c r="O754" s="114" t="s">
        <v>354</v>
      </c>
      <c r="P754" s="25" t="s">
        <v>111</v>
      </c>
      <c r="Q754" s="114"/>
      <c r="R754" s="25" t="s">
        <v>110</v>
      </c>
      <c r="S754" s="114"/>
      <c r="T754" s="25" t="s">
        <v>109</v>
      </c>
      <c r="U754" s="114"/>
      <c r="V754" s="25" t="s">
        <v>108</v>
      </c>
      <c r="W754" s="114"/>
      <c r="X754" s="25" t="s">
        <v>107</v>
      </c>
      <c r="Y754" s="114"/>
      <c r="Z754" s="25" t="s">
        <v>106</v>
      </c>
      <c r="AA754" s="114"/>
      <c r="AB754" s="190"/>
      <c r="AC754" s="114"/>
      <c r="AD754" s="190"/>
      <c r="AE754" s="22"/>
      <c r="AF754" s="422"/>
      <c r="AG754" s="422"/>
      <c r="AH754" s="21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1" customHeight="1" thickBot="1" x14ac:dyDescent="0.25">
      <c r="B755" s="30"/>
      <c r="C755" s="355"/>
      <c r="D755" s="54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 t="s">
        <v>350</v>
      </c>
      <c r="N755" s="50" t="s">
        <v>104</v>
      </c>
      <c r="O755" s="51" t="s">
        <v>132</v>
      </c>
      <c r="P755" s="50" t="s">
        <v>103</v>
      </c>
      <c r="Q755" s="51"/>
      <c r="R755" s="50" t="s">
        <v>102</v>
      </c>
      <c r="S755" s="51"/>
      <c r="T755" s="50">
        <v>20</v>
      </c>
      <c r="U755" s="51"/>
      <c r="V755" s="50" t="s">
        <v>101</v>
      </c>
      <c r="W755" s="51"/>
      <c r="X755" s="50" t="s">
        <v>100</v>
      </c>
      <c r="Y755" s="51"/>
      <c r="Z755" s="50" t="s">
        <v>99</v>
      </c>
      <c r="AA755" s="51"/>
      <c r="AB755" s="187"/>
      <c r="AC755" s="51"/>
      <c r="AD755" s="187"/>
      <c r="AE755" s="48"/>
      <c r="AF755" s="424"/>
      <c r="AG755" s="424"/>
      <c r="AH755" s="47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0.45" customHeight="1" x14ac:dyDescent="0.2">
      <c r="B756" s="30"/>
      <c r="C756" s="338">
        <v>3</v>
      </c>
      <c r="D756" s="46"/>
      <c r="E756" s="198"/>
      <c r="F756" s="198"/>
      <c r="G756" s="197"/>
      <c r="H756" s="358"/>
      <c r="I756" s="390">
        <v>43</v>
      </c>
      <c r="J756" s="390">
        <v>14</v>
      </c>
      <c r="K756" s="390">
        <v>7</v>
      </c>
      <c r="L756" s="42" t="s">
        <v>131</v>
      </c>
      <c r="M756" s="43" t="s">
        <v>347</v>
      </c>
      <c r="N756" s="42" t="s">
        <v>129</v>
      </c>
      <c r="O756" s="43" t="s">
        <v>351</v>
      </c>
      <c r="P756" s="42" t="s">
        <v>128</v>
      </c>
      <c r="Q756" s="43"/>
      <c r="R756" s="42" t="s">
        <v>127</v>
      </c>
      <c r="S756" s="43"/>
      <c r="T756" s="42" t="s">
        <v>126</v>
      </c>
      <c r="U756" s="43"/>
      <c r="V756" s="42" t="s">
        <v>125</v>
      </c>
      <c r="W756" s="43"/>
      <c r="X756" s="42" t="s">
        <v>124</v>
      </c>
      <c r="Y756" s="43"/>
      <c r="Z756" s="42" t="s">
        <v>123</v>
      </c>
      <c r="AA756" s="43"/>
      <c r="AB756" s="196"/>
      <c r="AC756" s="43"/>
      <c r="AD756" s="196"/>
      <c r="AE756" s="39"/>
      <c r="AF756" s="421"/>
      <c r="AG756" s="421"/>
      <c r="AH756" s="38"/>
      <c r="AI756" s="9"/>
      <c r="AJ756" s="349">
        <f>SUMPRODUCT(LEN($M756:$AA759)-LEN(SUBSTITUTE($M756:$AA759,"A", "")))</f>
        <v>5</v>
      </c>
      <c r="AK756" s="352">
        <f>SUMPRODUCT(LEN($AD756:$AD759)-LEN(SUBSTITUTE($AD756:$AD759,"A", "")))</f>
        <v>0</v>
      </c>
      <c r="AL756" s="335">
        <f>SUMPRODUCT(LEN($AC756:$AC759)-LEN(SUBSTITUTE($AC756:$AC759,"A", "")))</f>
        <v>0</v>
      </c>
      <c r="AM756" s="349">
        <f>SUMPRODUCT(LEN($M756:$AA759)-LEN(SUBSTITUTE($M756:$AA759,"S", "")))</f>
        <v>6</v>
      </c>
      <c r="AN756" s="352">
        <f>SUMPRODUCT(LEN($AD756:$AD759)-LEN(SUBSTITUTE($AD756:$AD759,"S", "")))</f>
        <v>0</v>
      </c>
      <c r="AO756" s="335">
        <f>SUMPRODUCT(LEN($AC756:$AC759)-LEN(SUBSTITUTE($AC756:$AC759,"S", "")))</f>
        <v>0</v>
      </c>
      <c r="AP756" s="349">
        <f>SUMPRODUCT(LEN($M756:$AA759)-LEN(SUBSTITUTE($M756:$AA759,"F", "")))</f>
        <v>0</v>
      </c>
      <c r="AQ756" s="352">
        <f>SUMPRODUCT(LEN($AD756:$AD759)-LEN(SUBSTITUTE($AD756:$AD759,"F", "")))</f>
        <v>0</v>
      </c>
      <c r="AR756" s="335">
        <f>SUMPRODUCT(LEN($AC756:$AC759)-LEN(SUBSTITUTE($AC756:$AC759,"F", "")))</f>
        <v>0</v>
      </c>
      <c r="AS756" s="349">
        <f>SUMPRODUCT(LEN($M756:$AA759)-LEN(SUBSTITUTE($M756:$AA759,"G", "")))</f>
        <v>0</v>
      </c>
      <c r="AT756" s="352">
        <f>SUMPRODUCT(LEN($AD756:$AD759)-LEN(SUBSTITUTE($AD756:$AD759,"G", "")))</f>
        <v>0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1" customHeight="1" thickBot="1" x14ac:dyDescent="0.25">
      <c r="B757" s="30"/>
      <c r="C757" s="339"/>
      <c r="D757" s="37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 t="s">
        <v>347</v>
      </c>
      <c r="N757" s="33" t="s">
        <v>121</v>
      </c>
      <c r="O757" s="55" t="s">
        <v>130</v>
      </c>
      <c r="P757" s="33" t="s">
        <v>120</v>
      </c>
      <c r="Q757" s="55"/>
      <c r="R757" s="33" t="s">
        <v>119</v>
      </c>
      <c r="S757" s="55"/>
      <c r="T757" s="33" t="s">
        <v>118</v>
      </c>
      <c r="U757" s="55"/>
      <c r="V757" s="33" t="s">
        <v>117</v>
      </c>
      <c r="W757" s="55"/>
      <c r="X757" s="33" t="s">
        <v>116</v>
      </c>
      <c r="Y757" s="55"/>
      <c r="Z757" s="33" t="s">
        <v>115</v>
      </c>
      <c r="AA757" s="55"/>
      <c r="AB757" s="193"/>
      <c r="AC757" s="55"/>
      <c r="AD757" s="193"/>
      <c r="AE757" s="22"/>
      <c r="AF757" s="422"/>
      <c r="AG757" s="422"/>
      <c r="AH757" s="21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0.45" customHeight="1" x14ac:dyDescent="0.2">
      <c r="B758" s="30"/>
      <c r="C758" s="340"/>
      <c r="D758" s="29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 t="s">
        <v>130</v>
      </c>
      <c r="N758" s="25" t="s">
        <v>112</v>
      </c>
      <c r="O758" s="114" t="s">
        <v>132</v>
      </c>
      <c r="P758" s="25" t="s">
        <v>111</v>
      </c>
      <c r="Q758" s="114"/>
      <c r="R758" s="25" t="s">
        <v>110</v>
      </c>
      <c r="S758" s="114"/>
      <c r="T758" s="25" t="s">
        <v>109</v>
      </c>
      <c r="U758" s="114"/>
      <c r="V758" s="25" t="s">
        <v>108</v>
      </c>
      <c r="W758" s="114"/>
      <c r="X758" s="25" t="s">
        <v>107</v>
      </c>
      <c r="Y758" s="114"/>
      <c r="Z758" s="25" t="s">
        <v>106</v>
      </c>
      <c r="AA758" s="114"/>
      <c r="AB758" s="190"/>
      <c r="AC758" s="114"/>
      <c r="AD758" s="190"/>
      <c r="AE758" s="22"/>
      <c r="AF758" s="422"/>
      <c r="AG758" s="422"/>
      <c r="AH758" s="21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1" customHeight="1" thickBot="1" x14ac:dyDescent="0.25">
      <c r="B759" s="20"/>
      <c r="C759" s="341"/>
      <c r="D759" s="19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 t="s">
        <v>347</v>
      </c>
      <c r="N759" s="15" t="s">
        <v>104</v>
      </c>
      <c r="O759" s="16"/>
      <c r="P759" s="15" t="s">
        <v>103</v>
      </c>
      <c r="Q759" s="16"/>
      <c r="R759" s="15" t="s">
        <v>102</v>
      </c>
      <c r="S759" s="16"/>
      <c r="T759" s="15">
        <v>20</v>
      </c>
      <c r="U759" s="16"/>
      <c r="V759" s="15" t="s">
        <v>101</v>
      </c>
      <c r="W759" s="16"/>
      <c r="X759" s="15" t="s">
        <v>100</v>
      </c>
      <c r="Y759" s="16"/>
      <c r="Z759" s="15" t="s">
        <v>99</v>
      </c>
      <c r="AA759" s="16"/>
      <c r="AB759" s="187"/>
      <c r="AC759" s="16"/>
      <c r="AD759" s="186"/>
      <c r="AE759" s="11"/>
      <c r="AF759" s="423"/>
      <c r="AG759" s="423"/>
      <c r="AH759" s="10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107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>
        <v>175</v>
      </c>
      <c r="E761" s="425">
        <v>1687.01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03"/>
      <c r="AI761" s="86" t="s">
        <v>137</v>
      </c>
      <c r="AJ761" s="85">
        <f t="shared" ref="AJ761:BB761" si="100">SUM(AJ763:AJ774)</f>
        <v>8</v>
      </c>
      <c r="AK761" s="84">
        <f t="shared" si="100"/>
        <v>0</v>
      </c>
      <c r="AL761" s="83">
        <f t="shared" si="100"/>
        <v>0</v>
      </c>
      <c r="AM761" s="85">
        <f t="shared" si="100"/>
        <v>13</v>
      </c>
      <c r="AN761" s="84">
        <f t="shared" si="100"/>
        <v>0</v>
      </c>
      <c r="AO761" s="83">
        <f t="shared" si="100"/>
        <v>0</v>
      </c>
      <c r="AP761" s="85">
        <f t="shared" si="100"/>
        <v>0</v>
      </c>
      <c r="AQ761" s="84">
        <f t="shared" si="100"/>
        <v>0</v>
      </c>
      <c r="AR761" s="83">
        <f t="shared" si="100"/>
        <v>0</v>
      </c>
      <c r="AS761" s="85">
        <f t="shared" si="100"/>
        <v>0</v>
      </c>
      <c r="AT761" s="84">
        <f t="shared" si="100"/>
        <v>0</v>
      </c>
      <c r="AU761" s="83">
        <f t="shared" si="100"/>
        <v>0</v>
      </c>
      <c r="AV761" s="85">
        <f t="shared" si="100"/>
        <v>0</v>
      </c>
      <c r="AW761" s="84">
        <f t="shared" si="100"/>
        <v>0</v>
      </c>
      <c r="AX761" s="83">
        <f t="shared" si="100"/>
        <v>0</v>
      </c>
      <c r="AY761" s="82">
        <f t="shared" si="100"/>
        <v>0</v>
      </c>
      <c r="AZ761" s="81">
        <f t="shared" si="100"/>
        <v>0</v>
      </c>
      <c r="BA761" s="81">
        <f t="shared" si="100"/>
        <v>0</v>
      </c>
      <c r="BB761" s="80">
        <f t="shared" si="100"/>
        <v>0</v>
      </c>
      <c r="BC761" s="79" t="s">
        <v>136</v>
      </c>
      <c r="BF761" s="5">
        <f>SUM(AJ761:AL761)/$BG$5</f>
        <v>2.6666666666666665</v>
      </c>
      <c r="BG761" s="5">
        <f>SUM(AM761:AO761,AY761)/$BG$5</f>
        <v>4.333333333333333</v>
      </c>
      <c r="BH761" s="5">
        <f>SUM(AP761:AR761,AZ761)/$BG$5</f>
        <v>0</v>
      </c>
      <c r="BI761" s="5">
        <f>SUM(AS761:AU761,BA761)/$BG$5</f>
        <v>0</v>
      </c>
      <c r="BJ761" s="5">
        <f>SUM(AV761:AX761,BB761)/$BG$5</f>
        <v>0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03"/>
      <c r="AI762" s="202" t="s">
        <v>135</v>
      </c>
      <c r="AJ762" s="201">
        <f t="shared" ref="AJ762:BB762" si="101">AJ761/3</f>
        <v>2.6666666666666665</v>
      </c>
      <c r="AK762" s="64">
        <f t="shared" si="101"/>
        <v>0</v>
      </c>
      <c r="AL762" s="63">
        <f t="shared" si="101"/>
        <v>0</v>
      </c>
      <c r="AM762" s="65">
        <f t="shared" si="101"/>
        <v>4.333333333333333</v>
      </c>
      <c r="AN762" s="64">
        <f t="shared" si="101"/>
        <v>0</v>
      </c>
      <c r="AO762" s="63">
        <f t="shared" si="101"/>
        <v>0</v>
      </c>
      <c r="AP762" s="65">
        <f t="shared" si="101"/>
        <v>0</v>
      </c>
      <c r="AQ762" s="64">
        <f t="shared" si="101"/>
        <v>0</v>
      </c>
      <c r="AR762" s="63">
        <f t="shared" si="101"/>
        <v>0</v>
      </c>
      <c r="AS762" s="65">
        <f t="shared" si="101"/>
        <v>0</v>
      </c>
      <c r="AT762" s="64">
        <f t="shared" si="101"/>
        <v>0</v>
      </c>
      <c r="AU762" s="63">
        <f t="shared" si="101"/>
        <v>0</v>
      </c>
      <c r="AV762" s="65">
        <f t="shared" si="101"/>
        <v>0</v>
      </c>
      <c r="AW762" s="64">
        <f t="shared" si="101"/>
        <v>0</v>
      </c>
      <c r="AX762" s="63">
        <f t="shared" si="101"/>
        <v>0</v>
      </c>
      <c r="AY762" s="62">
        <f t="shared" si="101"/>
        <v>0</v>
      </c>
      <c r="AZ762" s="61">
        <f t="shared" si="101"/>
        <v>0</v>
      </c>
      <c r="BA762" s="61">
        <f t="shared" si="101"/>
        <v>0</v>
      </c>
      <c r="BB762" s="60">
        <f t="shared" si="101"/>
        <v>0</v>
      </c>
      <c r="BC762" s="59" t="s">
        <v>134</v>
      </c>
    </row>
    <row r="763" spans="2:62" ht="20.45" customHeight="1" x14ac:dyDescent="0.2">
      <c r="B763" s="30"/>
      <c r="C763" s="338">
        <v>1</v>
      </c>
      <c r="D763" s="46"/>
      <c r="E763" s="198"/>
      <c r="F763" s="198"/>
      <c r="G763" s="197"/>
      <c r="H763" s="358" t="s">
        <v>360</v>
      </c>
      <c r="I763" s="390">
        <v>37</v>
      </c>
      <c r="J763" s="390">
        <v>13</v>
      </c>
      <c r="K763" s="390">
        <v>8</v>
      </c>
      <c r="L763" s="42" t="s">
        <v>131</v>
      </c>
      <c r="M763" s="43" t="s">
        <v>130</v>
      </c>
      <c r="N763" s="42" t="s">
        <v>129</v>
      </c>
      <c r="O763" s="43" t="s">
        <v>130</v>
      </c>
      <c r="P763" s="42" t="s">
        <v>128</v>
      </c>
      <c r="Q763" s="43"/>
      <c r="R763" s="42" t="s">
        <v>127</v>
      </c>
      <c r="S763" s="43"/>
      <c r="T763" s="42" t="s">
        <v>126</v>
      </c>
      <c r="U763" s="43"/>
      <c r="V763" s="42" t="s">
        <v>125</v>
      </c>
      <c r="W763" s="43"/>
      <c r="X763" s="42" t="s">
        <v>124</v>
      </c>
      <c r="Y763" s="43"/>
      <c r="Z763" s="42" t="s">
        <v>123</v>
      </c>
      <c r="AA763" s="43"/>
      <c r="AB763" s="196"/>
      <c r="AC763" s="43"/>
      <c r="AD763" s="196"/>
      <c r="AE763" s="58"/>
      <c r="AF763" s="421"/>
      <c r="AG763" s="421"/>
      <c r="AH763" s="38"/>
      <c r="AI763" s="9"/>
      <c r="AJ763" s="349">
        <f>SUMPRODUCT(LEN($M763:$AA766)-LEN(SUBSTITUTE($M763:$AA766,"A", "")))</f>
        <v>2</v>
      </c>
      <c r="AK763" s="352">
        <f>SUMPRODUCT(LEN($AD763:$AD766)-LEN(SUBSTITUTE($AD763:$AD766,"A", "")))</f>
        <v>0</v>
      </c>
      <c r="AL763" s="335">
        <f>SUMPRODUCT(LEN($AC763:$AC766)-LEN(SUBSTITUTE($AC763:$AC766,"A", "")))</f>
        <v>0</v>
      </c>
      <c r="AM763" s="349">
        <f>SUMPRODUCT(LEN($M763:$AA766)-LEN(SUBSTITUTE($M763:$AA766,"S", "")))</f>
        <v>4</v>
      </c>
      <c r="AN763" s="352">
        <f>SUMPRODUCT(LEN($AD763:$AD766)-LEN(SUBSTITUTE($AD763:$AD766,"S", "")))</f>
        <v>0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0</v>
      </c>
      <c r="AT763" s="352">
        <f>SUMPRODUCT(LEN($AD763:$AD766)-LEN(SUBSTITUTE($AD763:$AD766,"G", "")))</f>
        <v>0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0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0</v>
      </c>
      <c r="BB763" s="413">
        <f>SUMPRODUCT(LEN($AE763:$AE766)-LEN(SUBSTITUTE($AE763:$AE766,"M", "")))</f>
        <v>0</v>
      </c>
    </row>
    <row r="764" spans="2:62" ht="21" customHeight="1" thickBot="1" x14ac:dyDescent="0.25">
      <c r="B764" s="30"/>
      <c r="C764" s="339"/>
      <c r="D764" s="37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347</v>
      </c>
      <c r="N764" s="33" t="s">
        <v>121</v>
      </c>
      <c r="O764" s="55"/>
      <c r="P764" s="33" t="s">
        <v>120</v>
      </c>
      <c r="Q764" s="55"/>
      <c r="R764" s="33" t="s">
        <v>119</v>
      </c>
      <c r="S764" s="55"/>
      <c r="T764" s="33" t="s">
        <v>118</v>
      </c>
      <c r="U764" s="55"/>
      <c r="V764" s="33" t="s">
        <v>117</v>
      </c>
      <c r="W764" s="55"/>
      <c r="X764" s="33" t="s">
        <v>116</v>
      </c>
      <c r="Y764" s="55"/>
      <c r="Z764" s="33" t="s">
        <v>115</v>
      </c>
      <c r="AA764" s="55"/>
      <c r="AB764" s="193"/>
      <c r="AC764" s="55"/>
      <c r="AD764" s="193"/>
      <c r="AE764" s="57"/>
      <c r="AF764" s="422"/>
      <c r="AG764" s="422"/>
      <c r="AH764" s="21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0.45" customHeight="1" x14ac:dyDescent="0.2">
      <c r="B765" s="30"/>
      <c r="C765" s="340"/>
      <c r="D765" s="29"/>
      <c r="E765" s="192"/>
      <c r="F765" s="192"/>
      <c r="G765" s="191"/>
      <c r="H765" s="360">
        <v>175</v>
      </c>
      <c r="I765" s="392"/>
      <c r="J765" s="392"/>
      <c r="K765" s="392"/>
      <c r="L765" s="25" t="s">
        <v>114</v>
      </c>
      <c r="M765" s="114" t="s">
        <v>132</v>
      </c>
      <c r="N765" s="25" t="s">
        <v>112</v>
      </c>
      <c r="O765" s="114"/>
      <c r="P765" s="25" t="s">
        <v>111</v>
      </c>
      <c r="Q765" s="114"/>
      <c r="R765" s="25" t="s">
        <v>110</v>
      </c>
      <c r="S765" s="114"/>
      <c r="T765" s="25" t="s">
        <v>109</v>
      </c>
      <c r="U765" s="114"/>
      <c r="V765" s="25" t="s">
        <v>108</v>
      </c>
      <c r="W765" s="114"/>
      <c r="X765" s="25" t="s">
        <v>107</v>
      </c>
      <c r="Y765" s="114"/>
      <c r="Z765" s="25" t="s">
        <v>106</v>
      </c>
      <c r="AA765" s="114"/>
      <c r="AB765" s="190"/>
      <c r="AC765" s="114"/>
      <c r="AD765" s="190"/>
      <c r="AE765" s="57"/>
      <c r="AF765" s="422"/>
      <c r="AG765" s="422"/>
      <c r="AH765" s="21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1" customHeight="1" thickBot="1" x14ac:dyDescent="0.25">
      <c r="B766" s="30"/>
      <c r="C766" s="355"/>
      <c r="D766" s="54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130</v>
      </c>
      <c r="N766" s="50" t="s">
        <v>104</v>
      </c>
      <c r="O766" s="51"/>
      <c r="P766" s="50" t="s">
        <v>103</v>
      </c>
      <c r="Q766" s="51"/>
      <c r="R766" s="50" t="s">
        <v>102</v>
      </c>
      <c r="S766" s="51"/>
      <c r="T766" s="50">
        <v>20</v>
      </c>
      <c r="U766" s="51"/>
      <c r="V766" s="50" t="s">
        <v>101</v>
      </c>
      <c r="W766" s="51"/>
      <c r="X766" s="50" t="s">
        <v>100</v>
      </c>
      <c r="Y766" s="51"/>
      <c r="Z766" s="50" t="s">
        <v>99</v>
      </c>
      <c r="AA766" s="51"/>
      <c r="AB766" s="187"/>
      <c r="AC766" s="51"/>
      <c r="AD766" s="187"/>
      <c r="AE766" s="56"/>
      <c r="AF766" s="424"/>
      <c r="AG766" s="424"/>
      <c r="AH766" s="47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0.45" customHeight="1" x14ac:dyDescent="0.2">
      <c r="B767" s="30"/>
      <c r="C767" s="338">
        <v>2</v>
      </c>
      <c r="D767" s="46"/>
      <c r="E767" s="198"/>
      <c r="F767" s="198"/>
      <c r="G767" s="197"/>
      <c r="H767" s="358"/>
      <c r="I767" s="390">
        <v>40</v>
      </c>
      <c r="J767" s="390">
        <v>12</v>
      </c>
      <c r="K767" s="390">
        <v>7</v>
      </c>
      <c r="L767" s="42" t="s">
        <v>131</v>
      </c>
      <c r="M767" s="43" t="s">
        <v>132</v>
      </c>
      <c r="N767" s="42" t="s">
        <v>129</v>
      </c>
      <c r="O767" s="43" t="s">
        <v>130</v>
      </c>
      <c r="P767" s="42" t="s">
        <v>128</v>
      </c>
      <c r="Q767" s="43"/>
      <c r="R767" s="42" t="s">
        <v>127</v>
      </c>
      <c r="S767" s="43"/>
      <c r="T767" s="42" t="s">
        <v>126</v>
      </c>
      <c r="U767" s="43"/>
      <c r="V767" s="42" t="s">
        <v>125</v>
      </c>
      <c r="W767" s="43"/>
      <c r="X767" s="42" t="s">
        <v>124</v>
      </c>
      <c r="Y767" s="43"/>
      <c r="Z767" s="42" t="s">
        <v>123</v>
      </c>
      <c r="AA767" s="43"/>
      <c r="AB767" s="196"/>
      <c r="AC767" s="43"/>
      <c r="AD767" s="196"/>
      <c r="AE767" s="39"/>
      <c r="AF767" s="421"/>
      <c r="AG767" s="421"/>
      <c r="AH767" s="38"/>
      <c r="AI767" s="9"/>
      <c r="AJ767" s="349">
        <f>SUMPRODUCT(LEN($M767:$AA770)-LEN(SUBSTITUTE($M767:$AA770,"A", "")))</f>
        <v>4</v>
      </c>
      <c r="AK767" s="352">
        <f>SUMPRODUCT(LEN($AD767:$AD770)-LEN(SUBSTITUTE($AD767:$AD770,"A", "")))</f>
        <v>0</v>
      </c>
      <c r="AL767" s="335">
        <f>SUMPRODUCT(LEN($AC767:$AC770)-LEN(SUBSTITUTE($AC767:$AC770,"A", "")))</f>
        <v>0</v>
      </c>
      <c r="AM767" s="349">
        <f>SUMPRODUCT(LEN($M767:$AA770)-LEN(SUBSTITUTE($M767:$AA770,"S", "")))</f>
        <v>2</v>
      </c>
      <c r="AN767" s="352">
        <f>SUMPRODUCT(LEN($AD767:$AD770)-LEN(SUBSTITUTE($AD767:$AD770,"S", "")))</f>
        <v>0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0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1" customHeight="1" thickBot="1" x14ac:dyDescent="0.25">
      <c r="B768" s="30"/>
      <c r="C768" s="339"/>
      <c r="D768" s="37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 t="s">
        <v>351</v>
      </c>
      <c r="N768" s="33" t="s">
        <v>121</v>
      </c>
      <c r="O768" s="55"/>
      <c r="P768" s="33" t="s">
        <v>120</v>
      </c>
      <c r="Q768" s="55"/>
      <c r="R768" s="33" t="s">
        <v>119</v>
      </c>
      <c r="S768" s="55"/>
      <c r="T768" s="33" t="s">
        <v>118</v>
      </c>
      <c r="U768" s="55"/>
      <c r="V768" s="33" t="s">
        <v>117</v>
      </c>
      <c r="W768" s="55"/>
      <c r="X768" s="33" t="s">
        <v>116</v>
      </c>
      <c r="Y768" s="55"/>
      <c r="Z768" s="33" t="s">
        <v>115</v>
      </c>
      <c r="AA768" s="55"/>
      <c r="AB768" s="193"/>
      <c r="AC768" s="55"/>
      <c r="AD768" s="193"/>
      <c r="AE768" s="22"/>
      <c r="AF768" s="422"/>
      <c r="AG768" s="422"/>
      <c r="AH768" s="21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0.45" customHeight="1" x14ac:dyDescent="0.2">
      <c r="B769" s="30"/>
      <c r="C769" s="340"/>
      <c r="D769" s="29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 t="s">
        <v>132</v>
      </c>
      <c r="N769" s="25" t="s">
        <v>112</v>
      </c>
      <c r="O769" s="114"/>
      <c r="P769" s="25" t="s">
        <v>111</v>
      </c>
      <c r="Q769" s="114"/>
      <c r="R769" s="25" t="s">
        <v>110</v>
      </c>
      <c r="S769" s="114"/>
      <c r="T769" s="25" t="s">
        <v>109</v>
      </c>
      <c r="U769" s="114"/>
      <c r="V769" s="25" t="s">
        <v>108</v>
      </c>
      <c r="W769" s="114"/>
      <c r="X769" s="25" t="s">
        <v>107</v>
      </c>
      <c r="Y769" s="114"/>
      <c r="Z769" s="25" t="s">
        <v>106</v>
      </c>
      <c r="AA769" s="114"/>
      <c r="AB769" s="190"/>
      <c r="AC769" s="114"/>
      <c r="AD769" s="190"/>
      <c r="AE769" s="22"/>
      <c r="AF769" s="422"/>
      <c r="AG769" s="422"/>
      <c r="AH769" s="21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1" customHeight="1" thickBot="1" x14ac:dyDescent="0.25">
      <c r="B770" s="30"/>
      <c r="C770" s="355"/>
      <c r="D770" s="54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 t="s">
        <v>132</v>
      </c>
      <c r="N770" s="50" t="s">
        <v>104</v>
      </c>
      <c r="O770" s="51"/>
      <c r="P770" s="50" t="s">
        <v>103</v>
      </c>
      <c r="Q770" s="51"/>
      <c r="R770" s="50" t="s">
        <v>102</v>
      </c>
      <c r="S770" s="51"/>
      <c r="T770" s="50">
        <v>20</v>
      </c>
      <c r="U770" s="51"/>
      <c r="V770" s="50" t="s">
        <v>101</v>
      </c>
      <c r="W770" s="51"/>
      <c r="X770" s="50" t="s">
        <v>100</v>
      </c>
      <c r="Y770" s="51"/>
      <c r="Z770" s="50" t="s">
        <v>99</v>
      </c>
      <c r="AA770" s="51"/>
      <c r="AB770" s="187"/>
      <c r="AC770" s="51"/>
      <c r="AD770" s="187"/>
      <c r="AE770" s="48"/>
      <c r="AF770" s="424"/>
      <c r="AG770" s="424"/>
      <c r="AH770" s="47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0.45" customHeight="1" x14ac:dyDescent="0.2">
      <c r="B771" s="30"/>
      <c r="C771" s="338">
        <v>3</v>
      </c>
      <c r="D771" s="46"/>
      <c r="E771" s="198"/>
      <c r="F771" s="198"/>
      <c r="G771" s="197"/>
      <c r="H771" s="358"/>
      <c r="I771" s="390">
        <v>49</v>
      </c>
      <c r="J771" s="390">
        <v>14</v>
      </c>
      <c r="K771" s="390">
        <v>8</v>
      </c>
      <c r="L771" s="42" t="s">
        <v>131</v>
      </c>
      <c r="M771" s="43" t="s">
        <v>354</v>
      </c>
      <c r="N771" s="42" t="s">
        <v>129</v>
      </c>
      <c r="O771" s="43" t="s">
        <v>130</v>
      </c>
      <c r="P771" s="42" t="s">
        <v>128</v>
      </c>
      <c r="Q771" s="43"/>
      <c r="R771" s="42" t="s">
        <v>127</v>
      </c>
      <c r="S771" s="43"/>
      <c r="T771" s="42" t="s">
        <v>126</v>
      </c>
      <c r="U771" s="43"/>
      <c r="V771" s="42" t="s">
        <v>125</v>
      </c>
      <c r="W771" s="43"/>
      <c r="X771" s="42" t="s">
        <v>124</v>
      </c>
      <c r="Y771" s="43"/>
      <c r="Z771" s="42" t="s">
        <v>123</v>
      </c>
      <c r="AA771" s="43"/>
      <c r="AB771" s="196"/>
      <c r="AC771" s="43"/>
      <c r="AD771" s="196"/>
      <c r="AE771" s="39"/>
      <c r="AF771" s="421"/>
      <c r="AG771" s="421"/>
      <c r="AH771" s="38"/>
      <c r="AI771" s="9"/>
      <c r="AJ771" s="349">
        <f>SUMPRODUCT(LEN($M771:$AA774)-LEN(SUBSTITUTE($M771:$AA774,"A", "")))</f>
        <v>2</v>
      </c>
      <c r="AK771" s="352">
        <f>SUMPRODUCT(LEN($AD771:$AD774)-LEN(SUBSTITUTE($AD771:$AD774,"A", "")))</f>
        <v>0</v>
      </c>
      <c r="AL771" s="335">
        <f>SUMPRODUCT(LEN($AC771:$AC774)-LEN(SUBSTITUTE($AC771:$AC774,"A", "")))</f>
        <v>0</v>
      </c>
      <c r="AM771" s="349">
        <f>SUMPRODUCT(LEN($M771:$AA774)-LEN(SUBSTITUTE($M771:$AA774,"S", "")))</f>
        <v>7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0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1" customHeight="1" thickBot="1" x14ac:dyDescent="0.25">
      <c r="B772" s="30"/>
      <c r="C772" s="339"/>
      <c r="D772" s="37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 t="s">
        <v>351</v>
      </c>
      <c r="N772" s="33" t="s">
        <v>121</v>
      </c>
      <c r="O772" s="55" t="s">
        <v>130</v>
      </c>
      <c r="P772" s="33" t="s">
        <v>120</v>
      </c>
      <c r="Q772" s="55"/>
      <c r="R772" s="33" t="s">
        <v>119</v>
      </c>
      <c r="S772" s="55"/>
      <c r="T772" s="33" t="s">
        <v>118</v>
      </c>
      <c r="U772" s="55"/>
      <c r="V772" s="33" t="s">
        <v>117</v>
      </c>
      <c r="W772" s="55"/>
      <c r="X772" s="33" t="s">
        <v>116</v>
      </c>
      <c r="Y772" s="55"/>
      <c r="Z772" s="33" t="s">
        <v>115</v>
      </c>
      <c r="AA772" s="55"/>
      <c r="AB772" s="193"/>
      <c r="AC772" s="55"/>
      <c r="AD772" s="193"/>
      <c r="AE772" s="22"/>
      <c r="AF772" s="422"/>
      <c r="AG772" s="422"/>
      <c r="AH772" s="21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0.45" customHeight="1" x14ac:dyDescent="0.2">
      <c r="B773" s="30"/>
      <c r="C773" s="340"/>
      <c r="D773" s="29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 t="s">
        <v>351</v>
      </c>
      <c r="N773" s="25" t="s">
        <v>112</v>
      </c>
      <c r="O773" s="114"/>
      <c r="P773" s="25" t="s">
        <v>111</v>
      </c>
      <c r="Q773" s="114"/>
      <c r="R773" s="25" t="s">
        <v>110</v>
      </c>
      <c r="S773" s="114"/>
      <c r="T773" s="25" t="s">
        <v>109</v>
      </c>
      <c r="U773" s="114"/>
      <c r="V773" s="25" t="s">
        <v>108</v>
      </c>
      <c r="W773" s="114"/>
      <c r="X773" s="25" t="s">
        <v>107</v>
      </c>
      <c r="Y773" s="114"/>
      <c r="Z773" s="25" t="s">
        <v>106</v>
      </c>
      <c r="AA773" s="114"/>
      <c r="AB773" s="190"/>
      <c r="AC773" s="114"/>
      <c r="AD773" s="190"/>
      <c r="AE773" s="22"/>
      <c r="AF773" s="422"/>
      <c r="AG773" s="422"/>
      <c r="AH773" s="21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1" customHeight="1" thickBot="1" x14ac:dyDescent="0.25">
      <c r="B774" s="20"/>
      <c r="C774" s="341"/>
      <c r="D774" s="19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 t="s">
        <v>130</v>
      </c>
      <c r="N774" s="15" t="s">
        <v>104</v>
      </c>
      <c r="O774" s="16"/>
      <c r="P774" s="15" t="s">
        <v>103</v>
      </c>
      <c r="Q774" s="16"/>
      <c r="R774" s="15" t="s">
        <v>102</v>
      </c>
      <c r="S774" s="16"/>
      <c r="T774" s="15">
        <v>20</v>
      </c>
      <c r="U774" s="16"/>
      <c r="V774" s="15" t="s">
        <v>101</v>
      </c>
      <c r="W774" s="16"/>
      <c r="X774" s="15" t="s">
        <v>100</v>
      </c>
      <c r="Y774" s="16"/>
      <c r="Z774" s="15" t="s">
        <v>99</v>
      </c>
      <c r="AA774" s="16"/>
      <c r="AB774" s="187"/>
      <c r="AC774" s="16"/>
      <c r="AD774" s="186"/>
      <c r="AE774" s="11"/>
      <c r="AF774" s="423"/>
      <c r="AG774" s="423"/>
      <c r="AH774" s="10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107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175</v>
      </c>
      <c r="E776" s="425">
        <v>4931.51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03"/>
      <c r="AI776" s="86" t="s">
        <v>137</v>
      </c>
      <c r="AJ776" s="85">
        <f t="shared" ref="AJ776:BB776" si="102">SUM(AJ778:AJ789)</f>
        <v>41</v>
      </c>
      <c r="AK776" s="84">
        <f t="shared" si="102"/>
        <v>0</v>
      </c>
      <c r="AL776" s="83">
        <f t="shared" si="102"/>
        <v>0</v>
      </c>
      <c r="AM776" s="85">
        <f t="shared" si="102"/>
        <v>16</v>
      </c>
      <c r="AN776" s="84">
        <f t="shared" si="102"/>
        <v>1</v>
      </c>
      <c r="AO776" s="83">
        <f t="shared" si="102"/>
        <v>0</v>
      </c>
      <c r="AP776" s="85">
        <f t="shared" si="102"/>
        <v>0</v>
      </c>
      <c r="AQ776" s="84">
        <f t="shared" si="102"/>
        <v>0</v>
      </c>
      <c r="AR776" s="83">
        <f t="shared" si="102"/>
        <v>0</v>
      </c>
      <c r="AS776" s="85">
        <f t="shared" si="102"/>
        <v>0</v>
      </c>
      <c r="AT776" s="84">
        <f t="shared" si="102"/>
        <v>0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0</v>
      </c>
      <c r="BB776" s="80">
        <f t="shared" si="102"/>
        <v>0</v>
      </c>
      <c r="BC776" s="79" t="s">
        <v>136</v>
      </c>
      <c r="BF776" s="5">
        <f>SUM(AJ776:AL776)/$BG$5</f>
        <v>13.666666666666666</v>
      </c>
      <c r="BG776" s="5">
        <f>SUM(AM776:AO776,AY776)/$BG$5</f>
        <v>5.666666666666667</v>
      </c>
      <c r="BH776" s="5">
        <f>SUM(AP776:AR776,AZ776)/$BG$5</f>
        <v>0</v>
      </c>
      <c r="BI776" s="5">
        <f>SUM(AS776:AU776,BA776)/$BG$5</f>
        <v>0</v>
      </c>
      <c r="BJ776" s="5">
        <f>SUM(AV776:AX776,BB776)/$BG$5</f>
        <v>0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03"/>
      <c r="AI777" s="202" t="s">
        <v>135</v>
      </c>
      <c r="AJ777" s="201">
        <f t="shared" ref="AJ777:BB777" si="103">AJ776/3</f>
        <v>13.666666666666666</v>
      </c>
      <c r="AK777" s="64">
        <f t="shared" si="103"/>
        <v>0</v>
      </c>
      <c r="AL777" s="63">
        <f t="shared" si="103"/>
        <v>0</v>
      </c>
      <c r="AM777" s="65">
        <f t="shared" si="103"/>
        <v>5.333333333333333</v>
      </c>
      <c r="AN777" s="64">
        <f t="shared" si="103"/>
        <v>0.33333333333333331</v>
      </c>
      <c r="AO777" s="63">
        <f t="shared" si="103"/>
        <v>0</v>
      </c>
      <c r="AP777" s="65">
        <f t="shared" si="103"/>
        <v>0</v>
      </c>
      <c r="AQ777" s="64">
        <f t="shared" si="103"/>
        <v>0</v>
      </c>
      <c r="AR777" s="63">
        <f t="shared" si="103"/>
        <v>0</v>
      </c>
      <c r="AS777" s="65">
        <f t="shared" si="103"/>
        <v>0</v>
      </c>
      <c r="AT777" s="64">
        <f t="shared" si="103"/>
        <v>0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0</v>
      </c>
      <c r="BB777" s="60">
        <f t="shared" si="103"/>
        <v>0</v>
      </c>
      <c r="BC777" s="59" t="s">
        <v>134</v>
      </c>
    </row>
    <row r="778" spans="2:62" ht="20.45" customHeight="1" x14ac:dyDescent="0.2">
      <c r="B778" s="30"/>
      <c r="C778" s="338">
        <v>1</v>
      </c>
      <c r="D778" s="46"/>
      <c r="E778" s="198"/>
      <c r="F778" s="198"/>
      <c r="G778" s="197"/>
      <c r="H778" s="358" t="s">
        <v>183</v>
      </c>
      <c r="I778" s="390">
        <v>49</v>
      </c>
      <c r="J778" s="390">
        <v>16</v>
      </c>
      <c r="K778" s="390">
        <v>6</v>
      </c>
      <c r="L778" s="42" t="s">
        <v>131</v>
      </c>
      <c r="M778" s="43" t="s">
        <v>357</v>
      </c>
      <c r="N778" s="42" t="s">
        <v>129</v>
      </c>
      <c r="O778" s="43" t="s">
        <v>348</v>
      </c>
      <c r="P778" s="42" t="s">
        <v>128</v>
      </c>
      <c r="Q778" s="43" t="s">
        <v>130</v>
      </c>
      <c r="R778" s="42" t="s">
        <v>127</v>
      </c>
      <c r="S778" s="43"/>
      <c r="T778" s="42" t="s">
        <v>126</v>
      </c>
      <c r="U778" s="43"/>
      <c r="V778" s="42" t="s">
        <v>125</v>
      </c>
      <c r="W778" s="43"/>
      <c r="X778" s="42" t="s">
        <v>124</v>
      </c>
      <c r="Y778" s="43"/>
      <c r="Z778" s="42" t="s">
        <v>123</v>
      </c>
      <c r="AA778" s="43"/>
      <c r="AB778" s="196"/>
      <c r="AC778" s="43"/>
      <c r="AD778" s="196"/>
      <c r="AE778" s="58"/>
      <c r="AF778" s="421"/>
      <c r="AG778" s="421"/>
      <c r="AH778" s="38"/>
      <c r="AI778" s="9"/>
      <c r="AJ778" s="349">
        <f>SUMPRODUCT(LEN($M778:$AA781)-LEN(SUBSTITUTE($M778:$AA781,"A", "")))</f>
        <v>17</v>
      </c>
      <c r="AK778" s="352">
        <f>SUMPRODUCT(LEN($AD778:$AD781)-LEN(SUBSTITUTE($AD778:$AD781,"A", "")))</f>
        <v>0</v>
      </c>
      <c r="AL778" s="335">
        <f>SUMPRODUCT(LEN($AC778:$AC781)-LEN(SUBSTITUTE($AC778:$AC781,"A", "")))</f>
        <v>0</v>
      </c>
      <c r="AM778" s="349">
        <f>SUMPRODUCT(LEN($M778:$AA781)-LEN(SUBSTITUTE($M778:$AA781,"S", "")))</f>
        <v>6</v>
      </c>
      <c r="AN778" s="352">
        <f>SUMPRODUCT(LEN($AD778:$AD781)-LEN(SUBSTITUTE($AD778:$AD781,"S", "")))</f>
        <v>0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0</v>
      </c>
      <c r="AT778" s="352">
        <f>SUMPRODUCT(LEN($AD778:$AD781)-LEN(SUBSTITUTE($AD778:$AD781,"G", "")))</f>
        <v>0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0</v>
      </c>
      <c r="BB778" s="413">
        <f>SUMPRODUCT(LEN($AE778:$AE781)-LEN(SUBSTITUTE($AE778:$AE781,"M", "")))</f>
        <v>0</v>
      </c>
    </row>
    <row r="779" spans="2:62" ht="21" customHeight="1" thickBot="1" x14ac:dyDescent="0.25">
      <c r="B779" s="30"/>
      <c r="C779" s="339"/>
      <c r="D779" s="37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357</v>
      </c>
      <c r="N779" s="33" t="s">
        <v>121</v>
      </c>
      <c r="O779" s="55" t="s">
        <v>348</v>
      </c>
      <c r="P779" s="33" t="s">
        <v>120</v>
      </c>
      <c r="Q779" s="55" t="s">
        <v>130</v>
      </c>
      <c r="R779" s="33" t="s">
        <v>119</v>
      </c>
      <c r="S779" s="55"/>
      <c r="T779" s="33" t="s">
        <v>118</v>
      </c>
      <c r="U779" s="55"/>
      <c r="V779" s="33" t="s">
        <v>117</v>
      </c>
      <c r="W779" s="55"/>
      <c r="X779" s="33" t="s">
        <v>116</v>
      </c>
      <c r="Y779" s="55"/>
      <c r="Z779" s="33" t="s">
        <v>115</v>
      </c>
      <c r="AA779" s="55"/>
      <c r="AB779" s="193"/>
      <c r="AC779" s="55"/>
      <c r="AD779" s="193"/>
      <c r="AE779" s="57"/>
      <c r="AF779" s="422"/>
      <c r="AG779" s="422"/>
      <c r="AH779" s="21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0.45" customHeight="1" x14ac:dyDescent="0.2">
      <c r="B780" s="30"/>
      <c r="C780" s="340"/>
      <c r="D780" s="29"/>
      <c r="E780" s="192"/>
      <c r="F780" s="192"/>
      <c r="G780" s="191"/>
      <c r="H780" s="360">
        <v>175</v>
      </c>
      <c r="I780" s="392"/>
      <c r="J780" s="392"/>
      <c r="K780" s="392"/>
      <c r="L780" s="25" t="s">
        <v>114</v>
      </c>
      <c r="M780" s="114" t="s">
        <v>357</v>
      </c>
      <c r="N780" s="25" t="s">
        <v>112</v>
      </c>
      <c r="O780" s="114" t="s">
        <v>347</v>
      </c>
      <c r="P780" s="25" t="s">
        <v>111</v>
      </c>
      <c r="Q780" s="114"/>
      <c r="R780" s="25" t="s">
        <v>110</v>
      </c>
      <c r="S780" s="114"/>
      <c r="T780" s="25" t="s">
        <v>109</v>
      </c>
      <c r="U780" s="114"/>
      <c r="V780" s="25" t="s">
        <v>108</v>
      </c>
      <c r="W780" s="114"/>
      <c r="X780" s="25" t="s">
        <v>107</v>
      </c>
      <c r="Y780" s="114"/>
      <c r="Z780" s="25" t="s">
        <v>106</v>
      </c>
      <c r="AA780" s="114"/>
      <c r="AB780" s="190"/>
      <c r="AC780" s="114"/>
      <c r="AD780" s="190"/>
      <c r="AE780" s="57"/>
      <c r="AF780" s="422"/>
      <c r="AG780" s="422"/>
      <c r="AH780" s="21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1" customHeight="1" thickBot="1" x14ac:dyDescent="0.25">
      <c r="B781" s="30"/>
      <c r="C781" s="355"/>
      <c r="D781" s="54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347</v>
      </c>
      <c r="N781" s="50" t="s">
        <v>104</v>
      </c>
      <c r="O781" s="51" t="s">
        <v>179</v>
      </c>
      <c r="P781" s="50" t="s">
        <v>103</v>
      </c>
      <c r="Q781" s="51"/>
      <c r="R781" s="50" t="s">
        <v>102</v>
      </c>
      <c r="S781" s="51"/>
      <c r="T781" s="50">
        <v>20</v>
      </c>
      <c r="U781" s="51"/>
      <c r="V781" s="50" t="s">
        <v>101</v>
      </c>
      <c r="W781" s="51"/>
      <c r="X781" s="50" t="s">
        <v>100</v>
      </c>
      <c r="Y781" s="51"/>
      <c r="Z781" s="50" t="s">
        <v>99</v>
      </c>
      <c r="AA781" s="51"/>
      <c r="AB781" s="187"/>
      <c r="AC781" s="51"/>
      <c r="AD781" s="187"/>
      <c r="AE781" s="56"/>
      <c r="AF781" s="424"/>
      <c r="AG781" s="424"/>
      <c r="AH781" s="47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0.45" customHeight="1" x14ac:dyDescent="0.2">
      <c r="B782" s="30"/>
      <c r="C782" s="338">
        <v>2</v>
      </c>
      <c r="D782" s="46"/>
      <c r="E782" s="198"/>
      <c r="F782" s="198"/>
      <c r="G782" s="197"/>
      <c r="H782" s="358"/>
      <c r="I782" s="390">
        <v>39</v>
      </c>
      <c r="J782" s="390">
        <v>15</v>
      </c>
      <c r="K782" s="390">
        <v>7</v>
      </c>
      <c r="L782" s="42" t="s">
        <v>131</v>
      </c>
      <c r="M782" s="43" t="s">
        <v>132</v>
      </c>
      <c r="N782" s="42" t="s">
        <v>129</v>
      </c>
      <c r="O782" s="43" t="s">
        <v>348</v>
      </c>
      <c r="P782" s="42" t="s">
        <v>128</v>
      </c>
      <c r="Q782" s="43"/>
      <c r="R782" s="42" t="s">
        <v>127</v>
      </c>
      <c r="S782" s="43"/>
      <c r="T782" s="42" t="s">
        <v>126</v>
      </c>
      <c r="U782" s="43"/>
      <c r="V782" s="42" t="s">
        <v>125</v>
      </c>
      <c r="W782" s="43"/>
      <c r="X782" s="42" t="s">
        <v>124</v>
      </c>
      <c r="Y782" s="43"/>
      <c r="Z782" s="42" t="s">
        <v>123</v>
      </c>
      <c r="AA782" s="43"/>
      <c r="AB782" s="196"/>
      <c r="AC782" s="43"/>
      <c r="AD782" s="196"/>
      <c r="AE782" s="39"/>
      <c r="AF782" s="421"/>
      <c r="AG782" s="421"/>
      <c r="AH782" s="38"/>
      <c r="AI782" s="9"/>
      <c r="AJ782" s="349">
        <f>SUMPRODUCT(LEN($M782:$AA785)-LEN(SUBSTITUTE($M782:$AA785,"A", "")))</f>
        <v>11</v>
      </c>
      <c r="AK782" s="352">
        <f>SUMPRODUCT(LEN($AD782:$AD785)-LEN(SUBSTITUTE($AD782:$AD785,"A", "")))</f>
        <v>0</v>
      </c>
      <c r="AL782" s="335">
        <f>SUMPRODUCT(LEN($AC782:$AC785)-LEN(SUBSTITUTE($AC782:$AC785,"A", "")))</f>
        <v>0</v>
      </c>
      <c r="AM782" s="349">
        <f>SUMPRODUCT(LEN($M782:$AA785)-LEN(SUBSTITUTE($M782:$AA785,"S", "")))</f>
        <v>6</v>
      </c>
      <c r="AN782" s="352">
        <f>SUMPRODUCT(LEN($AD782:$AD785)-LEN(SUBSTITUTE($AD782:$AD785,"S", "")))</f>
        <v>0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0</v>
      </c>
      <c r="AT782" s="352">
        <f>SUMPRODUCT(LEN($AD782:$AD785)-LEN(SUBSTITUTE($AD782:$AD785,"G", "")))</f>
        <v>0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1" customHeight="1" thickBot="1" x14ac:dyDescent="0.25">
      <c r="B783" s="30"/>
      <c r="C783" s="339"/>
      <c r="D783" s="37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 t="s">
        <v>352</v>
      </c>
      <c r="N783" s="33" t="s">
        <v>121</v>
      </c>
      <c r="O783" s="55" t="s">
        <v>351</v>
      </c>
      <c r="P783" s="33" t="s">
        <v>120</v>
      </c>
      <c r="Q783" s="55"/>
      <c r="R783" s="33" t="s">
        <v>119</v>
      </c>
      <c r="S783" s="55"/>
      <c r="T783" s="33" t="s">
        <v>118</v>
      </c>
      <c r="U783" s="55"/>
      <c r="V783" s="33" t="s">
        <v>117</v>
      </c>
      <c r="W783" s="55"/>
      <c r="X783" s="33" t="s">
        <v>116</v>
      </c>
      <c r="Y783" s="55"/>
      <c r="Z783" s="33" t="s">
        <v>115</v>
      </c>
      <c r="AA783" s="55"/>
      <c r="AB783" s="193"/>
      <c r="AC783" s="55"/>
      <c r="AD783" s="193"/>
      <c r="AE783" s="22"/>
      <c r="AF783" s="422"/>
      <c r="AG783" s="422"/>
      <c r="AH783" s="21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0.45" customHeight="1" x14ac:dyDescent="0.2">
      <c r="B784" s="30"/>
      <c r="C784" s="340"/>
      <c r="D784" s="29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 t="s">
        <v>359</v>
      </c>
      <c r="N784" s="25" t="s">
        <v>112</v>
      </c>
      <c r="O784" s="114" t="s">
        <v>132</v>
      </c>
      <c r="P784" s="25" t="s">
        <v>111</v>
      </c>
      <c r="Q784" s="114"/>
      <c r="R784" s="25" t="s">
        <v>110</v>
      </c>
      <c r="S784" s="114"/>
      <c r="T784" s="25" t="s">
        <v>109</v>
      </c>
      <c r="U784" s="114"/>
      <c r="V784" s="25" t="s">
        <v>108</v>
      </c>
      <c r="W784" s="114"/>
      <c r="X784" s="25" t="s">
        <v>107</v>
      </c>
      <c r="Y784" s="114"/>
      <c r="Z784" s="25" t="s">
        <v>106</v>
      </c>
      <c r="AA784" s="114"/>
      <c r="AB784" s="190"/>
      <c r="AC784" s="114"/>
      <c r="AD784" s="190"/>
      <c r="AE784" s="22"/>
      <c r="AF784" s="422"/>
      <c r="AG784" s="422"/>
      <c r="AH784" s="21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1" customHeight="1" thickBot="1" x14ac:dyDescent="0.25">
      <c r="B785" s="30"/>
      <c r="C785" s="355"/>
      <c r="D785" s="54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 t="s">
        <v>353</v>
      </c>
      <c r="N785" s="50" t="s">
        <v>104</v>
      </c>
      <c r="O785" s="51" t="s">
        <v>132</v>
      </c>
      <c r="P785" s="50" t="s">
        <v>103</v>
      </c>
      <c r="Q785" s="51"/>
      <c r="R785" s="50" t="s">
        <v>102</v>
      </c>
      <c r="S785" s="51"/>
      <c r="T785" s="50">
        <v>20</v>
      </c>
      <c r="U785" s="51"/>
      <c r="V785" s="50" t="s">
        <v>101</v>
      </c>
      <c r="W785" s="51"/>
      <c r="X785" s="50" t="s">
        <v>100</v>
      </c>
      <c r="Y785" s="51"/>
      <c r="Z785" s="50" t="s">
        <v>99</v>
      </c>
      <c r="AA785" s="51"/>
      <c r="AB785" s="187"/>
      <c r="AC785" s="51"/>
      <c r="AD785" s="187"/>
      <c r="AE785" s="48"/>
      <c r="AF785" s="424"/>
      <c r="AG785" s="424"/>
      <c r="AH785" s="47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0.45" customHeight="1" x14ac:dyDescent="0.2">
      <c r="B786" s="30"/>
      <c r="C786" s="338">
        <v>3</v>
      </c>
      <c r="D786" s="46"/>
      <c r="E786" s="198"/>
      <c r="F786" s="198"/>
      <c r="G786" s="197"/>
      <c r="H786" s="358"/>
      <c r="I786" s="390">
        <v>51</v>
      </c>
      <c r="J786" s="390">
        <v>16</v>
      </c>
      <c r="K786" s="390">
        <v>8</v>
      </c>
      <c r="L786" s="42" t="s">
        <v>131</v>
      </c>
      <c r="M786" s="43" t="s">
        <v>351</v>
      </c>
      <c r="N786" s="42" t="s">
        <v>129</v>
      </c>
      <c r="O786" s="43" t="s">
        <v>179</v>
      </c>
      <c r="P786" s="42" t="s">
        <v>128</v>
      </c>
      <c r="Q786" s="43"/>
      <c r="R786" s="42" t="s">
        <v>127</v>
      </c>
      <c r="S786" s="43"/>
      <c r="T786" s="42" t="s">
        <v>126</v>
      </c>
      <c r="U786" s="43"/>
      <c r="V786" s="42" t="s">
        <v>125</v>
      </c>
      <c r="W786" s="43"/>
      <c r="X786" s="42" t="s">
        <v>124</v>
      </c>
      <c r="Y786" s="43"/>
      <c r="Z786" s="42" t="s">
        <v>123</v>
      </c>
      <c r="AA786" s="43"/>
      <c r="AB786" s="196"/>
      <c r="AC786" s="43"/>
      <c r="AD786" s="196" t="s">
        <v>130</v>
      </c>
      <c r="AE786" s="39"/>
      <c r="AF786" s="421"/>
      <c r="AG786" s="421"/>
      <c r="AH786" s="38"/>
      <c r="AI786" s="9"/>
      <c r="AJ786" s="349">
        <f>SUMPRODUCT(LEN($M786:$AA789)-LEN(SUBSTITUTE($M786:$AA789,"A", "")))</f>
        <v>13</v>
      </c>
      <c r="AK786" s="352">
        <f>SUMPRODUCT(LEN($AD786:$AD789)-LEN(SUBSTITUTE($AD786:$AD789,"A", "")))</f>
        <v>0</v>
      </c>
      <c r="AL786" s="335">
        <f>SUMPRODUCT(LEN($AC786:$AC789)-LEN(SUBSTITUTE($AC786:$AC789,"A", "")))</f>
        <v>0</v>
      </c>
      <c r="AM786" s="349">
        <f>SUMPRODUCT(LEN($M786:$AA789)-LEN(SUBSTITUTE($M786:$AA789,"S", "")))</f>
        <v>4</v>
      </c>
      <c r="AN786" s="352">
        <f>SUMPRODUCT(LEN($AD786:$AD789)-LEN(SUBSTITUTE($AD786:$AD789,"S", "")))</f>
        <v>1</v>
      </c>
      <c r="AO786" s="335">
        <f>SUMPRODUCT(LEN($AC786:$AC789)-LEN(SUBSTITUTE($AC786:$AC789,"S", "")))</f>
        <v>0</v>
      </c>
      <c r="AP786" s="349">
        <f>SUMPRODUCT(LEN($M786:$AA789)-LEN(SUBSTITUTE($M786:$AA789,"F", "")))</f>
        <v>0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0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1" customHeight="1" thickBot="1" x14ac:dyDescent="0.25">
      <c r="B787" s="30"/>
      <c r="C787" s="339"/>
      <c r="D787" s="37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 t="s">
        <v>357</v>
      </c>
      <c r="N787" s="33" t="s">
        <v>121</v>
      </c>
      <c r="O787" s="55" t="s">
        <v>351</v>
      </c>
      <c r="P787" s="33" t="s">
        <v>120</v>
      </c>
      <c r="Q787" s="55"/>
      <c r="R787" s="33" t="s">
        <v>119</v>
      </c>
      <c r="S787" s="55"/>
      <c r="T787" s="33" t="s">
        <v>118</v>
      </c>
      <c r="U787" s="55"/>
      <c r="V787" s="33" t="s">
        <v>117</v>
      </c>
      <c r="W787" s="55"/>
      <c r="X787" s="33" t="s">
        <v>116</v>
      </c>
      <c r="Y787" s="55"/>
      <c r="Z787" s="33" t="s">
        <v>115</v>
      </c>
      <c r="AA787" s="55"/>
      <c r="AB787" s="193"/>
      <c r="AC787" s="55"/>
      <c r="AD787" s="193"/>
      <c r="AE787" s="22"/>
      <c r="AF787" s="422"/>
      <c r="AG787" s="422"/>
      <c r="AH787" s="21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0.45" customHeight="1" x14ac:dyDescent="0.2">
      <c r="B788" s="30"/>
      <c r="C788" s="340"/>
      <c r="D788" s="29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 t="s">
        <v>350</v>
      </c>
      <c r="N788" s="25" t="s">
        <v>112</v>
      </c>
      <c r="O788" s="114" t="s">
        <v>132</v>
      </c>
      <c r="P788" s="25" t="s">
        <v>111</v>
      </c>
      <c r="Q788" s="114"/>
      <c r="R788" s="25" t="s">
        <v>110</v>
      </c>
      <c r="S788" s="114"/>
      <c r="T788" s="25" t="s">
        <v>109</v>
      </c>
      <c r="U788" s="114"/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190"/>
      <c r="AC788" s="114"/>
      <c r="AD788" s="190"/>
      <c r="AE788" s="22"/>
      <c r="AF788" s="422"/>
      <c r="AG788" s="422"/>
      <c r="AH788" s="21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1" customHeight="1" thickBot="1" x14ac:dyDescent="0.25">
      <c r="B789" s="20"/>
      <c r="C789" s="341"/>
      <c r="D789" s="19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 t="s">
        <v>357</v>
      </c>
      <c r="N789" s="15" t="s">
        <v>104</v>
      </c>
      <c r="O789" s="16" t="s">
        <v>132</v>
      </c>
      <c r="P789" s="15" t="s">
        <v>103</v>
      </c>
      <c r="Q789" s="16"/>
      <c r="R789" s="15" t="s">
        <v>102</v>
      </c>
      <c r="S789" s="16"/>
      <c r="T789" s="15">
        <v>20</v>
      </c>
      <c r="U789" s="16"/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187"/>
      <c r="AC789" s="16"/>
      <c r="AD789" s="186"/>
      <c r="AE789" s="11"/>
      <c r="AF789" s="423"/>
      <c r="AG789" s="423"/>
      <c r="AH789" s="10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107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175</v>
      </c>
      <c r="E791" s="425">
        <v>3362.39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03"/>
      <c r="AI791" s="86" t="s">
        <v>137</v>
      </c>
      <c r="AJ791" s="85">
        <f t="shared" ref="AJ791:BB791" si="104">SUM(AJ793:AJ804)</f>
        <v>26</v>
      </c>
      <c r="AK791" s="84">
        <f t="shared" si="104"/>
        <v>2</v>
      </c>
      <c r="AL791" s="83">
        <f t="shared" si="104"/>
        <v>0</v>
      </c>
      <c r="AM791" s="85">
        <f t="shared" si="104"/>
        <v>14</v>
      </c>
      <c r="AN791" s="84">
        <f t="shared" si="104"/>
        <v>3</v>
      </c>
      <c r="AO791" s="83">
        <f t="shared" si="104"/>
        <v>0</v>
      </c>
      <c r="AP791" s="85">
        <f t="shared" si="104"/>
        <v>0</v>
      </c>
      <c r="AQ791" s="84">
        <f t="shared" si="104"/>
        <v>0</v>
      </c>
      <c r="AR791" s="83">
        <f t="shared" si="104"/>
        <v>0</v>
      </c>
      <c r="AS791" s="85">
        <f t="shared" si="104"/>
        <v>0</v>
      </c>
      <c r="AT791" s="84">
        <f t="shared" si="104"/>
        <v>0</v>
      </c>
      <c r="AU791" s="83">
        <f t="shared" si="104"/>
        <v>0</v>
      </c>
      <c r="AV791" s="85">
        <f t="shared" si="104"/>
        <v>0</v>
      </c>
      <c r="AW791" s="84">
        <f t="shared" si="104"/>
        <v>0</v>
      </c>
      <c r="AX791" s="83">
        <f t="shared" si="104"/>
        <v>0</v>
      </c>
      <c r="AY791" s="82">
        <f t="shared" si="104"/>
        <v>0</v>
      </c>
      <c r="AZ791" s="81">
        <f t="shared" si="104"/>
        <v>0</v>
      </c>
      <c r="BA791" s="81">
        <f t="shared" si="104"/>
        <v>0</v>
      </c>
      <c r="BB791" s="80">
        <f t="shared" si="104"/>
        <v>0</v>
      </c>
      <c r="BC791" s="79" t="s">
        <v>136</v>
      </c>
      <c r="BF791" s="5">
        <f>SUM(AJ791:AL791)/$BG$5</f>
        <v>9.3333333333333339</v>
      </c>
      <c r="BG791" s="5">
        <f>SUM(AM791:AO791,AY791)/$BG$5</f>
        <v>5.666666666666667</v>
      </c>
      <c r="BH791" s="5">
        <f>SUM(AP791:AR791,AZ791)/$BG$5</f>
        <v>0</v>
      </c>
      <c r="BI791" s="5">
        <f>SUM(AS791:AU791,BA791)/$BG$5</f>
        <v>0</v>
      </c>
      <c r="BJ791" s="5">
        <f>SUM(AV791:AX791,BB791)/$BG$5</f>
        <v>0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03"/>
      <c r="AI792" s="202" t="s">
        <v>135</v>
      </c>
      <c r="AJ792" s="201">
        <f t="shared" ref="AJ792:BB792" si="105">AJ791/3</f>
        <v>8.6666666666666661</v>
      </c>
      <c r="AK792" s="64">
        <f t="shared" si="105"/>
        <v>0.66666666666666663</v>
      </c>
      <c r="AL792" s="63">
        <f t="shared" si="105"/>
        <v>0</v>
      </c>
      <c r="AM792" s="65">
        <f t="shared" si="105"/>
        <v>4.666666666666667</v>
      </c>
      <c r="AN792" s="64">
        <f t="shared" si="105"/>
        <v>1</v>
      </c>
      <c r="AO792" s="63">
        <f t="shared" si="105"/>
        <v>0</v>
      </c>
      <c r="AP792" s="65">
        <f t="shared" si="105"/>
        <v>0</v>
      </c>
      <c r="AQ792" s="64">
        <f t="shared" si="105"/>
        <v>0</v>
      </c>
      <c r="AR792" s="63">
        <f t="shared" si="105"/>
        <v>0</v>
      </c>
      <c r="AS792" s="65">
        <f t="shared" si="105"/>
        <v>0</v>
      </c>
      <c r="AT792" s="64">
        <f t="shared" si="105"/>
        <v>0</v>
      </c>
      <c r="AU792" s="63">
        <f t="shared" si="105"/>
        <v>0</v>
      </c>
      <c r="AV792" s="65">
        <f t="shared" si="105"/>
        <v>0</v>
      </c>
      <c r="AW792" s="64">
        <f t="shared" si="105"/>
        <v>0</v>
      </c>
      <c r="AX792" s="63">
        <f t="shared" si="105"/>
        <v>0</v>
      </c>
      <c r="AY792" s="62">
        <f t="shared" si="105"/>
        <v>0</v>
      </c>
      <c r="AZ792" s="61">
        <f t="shared" si="105"/>
        <v>0</v>
      </c>
      <c r="BA792" s="61">
        <f t="shared" si="105"/>
        <v>0</v>
      </c>
      <c r="BB792" s="60">
        <f t="shared" si="105"/>
        <v>0</v>
      </c>
      <c r="BC792" s="59" t="s">
        <v>134</v>
      </c>
    </row>
    <row r="793" spans="2:62" ht="20.45" customHeight="1" x14ac:dyDescent="0.2">
      <c r="B793" s="30"/>
      <c r="C793" s="338">
        <v>1</v>
      </c>
      <c r="D793" s="46"/>
      <c r="E793" s="198"/>
      <c r="F793" s="198"/>
      <c r="G793" s="197"/>
      <c r="H793" s="358" t="s">
        <v>133</v>
      </c>
      <c r="I793" s="390">
        <v>44</v>
      </c>
      <c r="J793" s="390">
        <v>15</v>
      </c>
      <c r="K793" s="390">
        <v>6</v>
      </c>
      <c r="L793" s="42" t="s">
        <v>131</v>
      </c>
      <c r="M793" s="43" t="s">
        <v>352</v>
      </c>
      <c r="N793" s="42" t="s">
        <v>129</v>
      </c>
      <c r="O793" s="43" t="s">
        <v>347</v>
      </c>
      <c r="P793" s="42" t="s">
        <v>128</v>
      </c>
      <c r="Q793" s="43" t="s">
        <v>132</v>
      </c>
      <c r="R793" s="42" t="s">
        <v>127</v>
      </c>
      <c r="S793" s="43"/>
      <c r="T793" s="42" t="s">
        <v>126</v>
      </c>
      <c r="U793" s="43"/>
      <c r="V793" s="42" t="s">
        <v>125</v>
      </c>
      <c r="W793" s="43"/>
      <c r="X793" s="42" t="s">
        <v>124</v>
      </c>
      <c r="Y793" s="43"/>
      <c r="Z793" s="42" t="s">
        <v>123</v>
      </c>
      <c r="AA793" s="43"/>
      <c r="AB793" s="196"/>
      <c r="AC793" s="43"/>
      <c r="AD793" s="196" t="s">
        <v>130</v>
      </c>
      <c r="AE793" s="58"/>
      <c r="AF793" s="421"/>
      <c r="AG793" s="421"/>
      <c r="AH793" s="38"/>
      <c r="AI793" s="9"/>
      <c r="AJ793" s="349">
        <f>SUMPRODUCT(LEN($M793:$AA796)-LEN(SUBSTITUTE($M793:$AA796,"A", "")))</f>
        <v>15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4</v>
      </c>
      <c r="AN793" s="352">
        <f>SUMPRODUCT(LEN($AD793:$AD796)-LEN(SUBSTITUTE($AD793:$AD796,"S", "")))</f>
        <v>1</v>
      </c>
      <c r="AO793" s="335">
        <f>SUMPRODUCT(LEN($AC793:$AC796)-LEN(SUBSTITUTE($AC793:$AC796,"S", "")))</f>
        <v>0</v>
      </c>
      <c r="AP793" s="349">
        <f>SUMPRODUCT(LEN($M793:$AA796)-LEN(SUBSTITUTE($M793:$AA796,"F", "")))</f>
        <v>0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0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0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1" customHeight="1" thickBot="1" x14ac:dyDescent="0.25">
      <c r="B794" s="30"/>
      <c r="C794" s="339"/>
      <c r="D794" s="37"/>
      <c r="E794" s="195"/>
      <c r="F794" s="195"/>
      <c r="G794" s="194"/>
      <c r="H794" s="359"/>
      <c r="I794" s="391"/>
      <c r="J794" s="391"/>
      <c r="K794" s="391"/>
      <c r="L794" s="33" t="s">
        <v>122</v>
      </c>
      <c r="M794" s="55" t="s">
        <v>352</v>
      </c>
      <c r="N794" s="33" t="s">
        <v>121</v>
      </c>
      <c r="O794" s="55" t="s">
        <v>179</v>
      </c>
      <c r="P794" s="33" t="s">
        <v>120</v>
      </c>
      <c r="Q794" s="55"/>
      <c r="R794" s="33" t="s">
        <v>119</v>
      </c>
      <c r="S794" s="55"/>
      <c r="T794" s="33" t="s">
        <v>118</v>
      </c>
      <c r="U794" s="55"/>
      <c r="V794" s="33" t="s">
        <v>117</v>
      </c>
      <c r="W794" s="55"/>
      <c r="X794" s="33" t="s">
        <v>116</v>
      </c>
      <c r="Y794" s="55"/>
      <c r="Z794" s="33" t="s">
        <v>115</v>
      </c>
      <c r="AA794" s="55"/>
      <c r="AB794" s="193"/>
      <c r="AC794" s="55"/>
      <c r="AD794" s="193"/>
      <c r="AE794" s="57"/>
      <c r="AF794" s="422"/>
      <c r="AG794" s="422"/>
      <c r="AH794" s="21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0.45" customHeight="1" x14ac:dyDescent="0.2">
      <c r="B795" s="30"/>
      <c r="C795" s="340"/>
      <c r="D795" s="29"/>
      <c r="E795" s="192"/>
      <c r="F795" s="192"/>
      <c r="G795" s="191"/>
      <c r="H795" s="360">
        <v>175</v>
      </c>
      <c r="I795" s="392"/>
      <c r="J795" s="392"/>
      <c r="K795" s="392"/>
      <c r="L795" s="25" t="s">
        <v>114</v>
      </c>
      <c r="M795" s="114" t="s">
        <v>359</v>
      </c>
      <c r="N795" s="25" t="s">
        <v>112</v>
      </c>
      <c r="O795" s="114" t="s">
        <v>132</v>
      </c>
      <c r="P795" s="25" t="s">
        <v>111</v>
      </c>
      <c r="Q795" s="114"/>
      <c r="R795" s="25" t="s">
        <v>110</v>
      </c>
      <c r="S795" s="114"/>
      <c r="T795" s="25" t="s">
        <v>109</v>
      </c>
      <c r="U795" s="114"/>
      <c r="V795" s="25" t="s">
        <v>108</v>
      </c>
      <c r="W795" s="114"/>
      <c r="X795" s="25" t="s">
        <v>107</v>
      </c>
      <c r="Y795" s="114"/>
      <c r="Z795" s="25" t="s">
        <v>106</v>
      </c>
      <c r="AA795" s="114"/>
      <c r="AB795" s="190"/>
      <c r="AC795" s="114"/>
      <c r="AD795" s="190"/>
      <c r="AE795" s="57"/>
      <c r="AF795" s="422"/>
      <c r="AG795" s="422"/>
      <c r="AH795" s="21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1" customHeight="1" thickBot="1" x14ac:dyDescent="0.25">
      <c r="B796" s="30"/>
      <c r="C796" s="355"/>
      <c r="D796" s="54"/>
      <c r="E796" s="200"/>
      <c r="F796" s="200"/>
      <c r="G796" s="199"/>
      <c r="H796" s="361"/>
      <c r="I796" s="393"/>
      <c r="J796" s="393"/>
      <c r="K796" s="393"/>
      <c r="L796" s="50" t="s">
        <v>105</v>
      </c>
      <c r="M796" s="51" t="s">
        <v>357</v>
      </c>
      <c r="N796" s="50" t="s">
        <v>104</v>
      </c>
      <c r="O796" s="51" t="s">
        <v>132</v>
      </c>
      <c r="P796" s="50" t="s">
        <v>103</v>
      </c>
      <c r="Q796" s="51"/>
      <c r="R796" s="50" t="s">
        <v>102</v>
      </c>
      <c r="S796" s="51"/>
      <c r="T796" s="50">
        <v>20</v>
      </c>
      <c r="U796" s="51"/>
      <c r="V796" s="50" t="s">
        <v>101</v>
      </c>
      <c r="W796" s="51"/>
      <c r="X796" s="50" t="s">
        <v>100</v>
      </c>
      <c r="Y796" s="51"/>
      <c r="Z796" s="50" t="s">
        <v>99</v>
      </c>
      <c r="AA796" s="51"/>
      <c r="AB796" s="187"/>
      <c r="AC796" s="51"/>
      <c r="AD796" s="187"/>
      <c r="AE796" s="56"/>
      <c r="AF796" s="424"/>
      <c r="AG796" s="424"/>
      <c r="AH796" s="47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0.45" customHeight="1" x14ac:dyDescent="0.2">
      <c r="B797" s="30"/>
      <c r="C797" s="338">
        <v>2</v>
      </c>
      <c r="D797" s="46"/>
      <c r="E797" s="198"/>
      <c r="F797" s="198"/>
      <c r="G797" s="197"/>
      <c r="H797" s="358"/>
      <c r="I797" s="390">
        <v>51</v>
      </c>
      <c r="J797" s="390">
        <v>16</v>
      </c>
      <c r="K797" s="390">
        <v>8</v>
      </c>
      <c r="L797" s="42" t="s">
        <v>131</v>
      </c>
      <c r="M797" s="43" t="s">
        <v>354</v>
      </c>
      <c r="N797" s="42" t="s">
        <v>129</v>
      </c>
      <c r="O797" s="43" t="s">
        <v>179</v>
      </c>
      <c r="P797" s="42" t="s">
        <v>128</v>
      </c>
      <c r="Q797" s="43"/>
      <c r="R797" s="42" t="s">
        <v>127</v>
      </c>
      <c r="S797" s="43"/>
      <c r="T797" s="42" t="s">
        <v>126</v>
      </c>
      <c r="U797" s="43"/>
      <c r="V797" s="42" t="s">
        <v>125</v>
      </c>
      <c r="W797" s="43"/>
      <c r="X797" s="42" t="s">
        <v>124</v>
      </c>
      <c r="Y797" s="43"/>
      <c r="Z797" s="42" t="s">
        <v>123</v>
      </c>
      <c r="AA797" s="43"/>
      <c r="AB797" s="196"/>
      <c r="AC797" s="43"/>
      <c r="AD797" s="196" t="s">
        <v>130</v>
      </c>
      <c r="AE797" s="39"/>
      <c r="AF797" s="421"/>
      <c r="AG797" s="421"/>
      <c r="AH797" s="38"/>
      <c r="AI797" s="9"/>
      <c r="AJ797" s="349">
        <f>SUMPRODUCT(LEN($M797:$AA800)-LEN(SUBSTITUTE($M797:$AA800,"A", "")))</f>
        <v>4</v>
      </c>
      <c r="AK797" s="352">
        <f>SUMPRODUCT(LEN($AD797:$AD800)-LEN(SUBSTITUTE($AD797:$AD800,"A", "")))</f>
        <v>2</v>
      </c>
      <c r="AL797" s="335">
        <f>SUMPRODUCT(LEN($AC797:$AC800)-LEN(SUBSTITUTE($AC797:$AC800,"A", "")))</f>
        <v>0</v>
      </c>
      <c r="AM797" s="349">
        <f>SUMPRODUCT(LEN($M797:$AA800)-LEN(SUBSTITUTE($M797:$AA800,"S", "")))</f>
        <v>9</v>
      </c>
      <c r="AN797" s="352">
        <f>SUMPRODUCT(LEN($AD797:$AD800)-LEN(SUBSTITUTE($AD797:$AD800,"S", "")))</f>
        <v>2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0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1" customHeight="1" thickBot="1" x14ac:dyDescent="0.25">
      <c r="B798" s="30"/>
      <c r="C798" s="339"/>
      <c r="D798" s="37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 t="s">
        <v>347</v>
      </c>
      <c r="N798" s="33" t="s">
        <v>121</v>
      </c>
      <c r="O798" s="55" t="s">
        <v>130</v>
      </c>
      <c r="P798" s="33" t="s">
        <v>120</v>
      </c>
      <c r="Q798" s="55"/>
      <c r="R798" s="33" t="s">
        <v>119</v>
      </c>
      <c r="S798" s="55"/>
      <c r="T798" s="33" t="s">
        <v>118</v>
      </c>
      <c r="U798" s="55"/>
      <c r="V798" s="33" t="s">
        <v>117</v>
      </c>
      <c r="W798" s="55"/>
      <c r="X798" s="33" t="s">
        <v>116</v>
      </c>
      <c r="Y798" s="55"/>
      <c r="Z798" s="33" t="s">
        <v>115</v>
      </c>
      <c r="AA798" s="55"/>
      <c r="AB798" s="193"/>
      <c r="AC798" s="55"/>
      <c r="AD798" s="193" t="s">
        <v>352</v>
      </c>
      <c r="AE798" s="22"/>
      <c r="AF798" s="422"/>
      <c r="AG798" s="422"/>
      <c r="AH798" s="21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0.45" customHeight="1" x14ac:dyDescent="0.2">
      <c r="B799" s="30"/>
      <c r="C799" s="340"/>
      <c r="D799" s="29"/>
      <c r="E799" s="192"/>
      <c r="F799" s="192"/>
      <c r="G799" s="191"/>
      <c r="H799" s="360"/>
      <c r="I799" s="392"/>
      <c r="J799" s="392"/>
      <c r="K799" s="392"/>
      <c r="L799" s="25" t="s">
        <v>114</v>
      </c>
      <c r="M799" s="114" t="s">
        <v>354</v>
      </c>
      <c r="N799" s="25" t="s">
        <v>112</v>
      </c>
      <c r="O799" s="114" t="s">
        <v>130</v>
      </c>
      <c r="P799" s="25" t="s">
        <v>111</v>
      </c>
      <c r="Q799" s="114"/>
      <c r="R799" s="25" t="s">
        <v>110</v>
      </c>
      <c r="S799" s="114"/>
      <c r="T799" s="25" t="s">
        <v>109</v>
      </c>
      <c r="U799" s="114"/>
      <c r="V799" s="25" t="s">
        <v>108</v>
      </c>
      <c r="W799" s="114"/>
      <c r="X799" s="25" t="s">
        <v>107</v>
      </c>
      <c r="Y799" s="114"/>
      <c r="Z799" s="25" t="s">
        <v>106</v>
      </c>
      <c r="AA799" s="114"/>
      <c r="AB799" s="190"/>
      <c r="AC799" s="114"/>
      <c r="AD799" s="190"/>
      <c r="AE799" s="22"/>
      <c r="AF799" s="422"/>
      <c r="AG799" s="422"/>
      <c r="AH799" s="21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1" customHeight="1" thickBot="1" x14ac:dyDescent="0.25">
      <c r="B800" s="30"/>
      <c r="C800" s="355"/>
      <c r="D800" s="54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 t="s">
        <v>347</v>
      </c>
      <c r="N800" s="50" t="s">
        <v>104</v>
      </c>
      <c r="O800" s="51" t="s">
        <v>130</v>
      </c>
      <c r="P800" s="50" t="s">
        <v>103</v>
      </c>
      <c r="Q800" s="51"/>
      <c r="R800" s="50" t="s">
        <v>102</v>
      </c>
      <c r="S800" s="51"/>
      <c r="T800" s="50">
        <v>20</v>
      </c>
      <c r="U800" s="51"/>
      <c r="V800" s="50" t="s">
        <v>101</v>
      </c>
      <c r="W800" s="51"/>
      <c r="X800" s="50" t="s">
        <v>100</v>
      </c>
      <c r="Y800" s="51"/>
      <c r="Z800" s="50" t="s">
        <v>99</v>
      </c>
      <c r="AA800" s="51"/>
      <c r="AB800" s="187"/>
      <c r="AC800" s="51"/>
      <c r="AD800" s="187"/>
      <c r="AE800" s="48"/>
      <c r="AF800" s="424"/>
      <c r="AG800" s="424"/>
      <c r="AH800" s="47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0.45" customHeight="1" x14ac:dyDescent="0.2">
      <c r="B801" s="30"/>
      <c r="C801" s="338">
        <v>3</v>
      </c>
      <c r="D801" s="46"/>
      <c r="E801" s="198"/>
      <c r="F801" s="198"/>
      <c r="G801" s="197"/>
      <c r="H801" s="358"/>
      <c r="I801" s="390">
        <v>40</v>
      </c>
      <c r="J801" s="390">
        <v>13</v>
      </c>
      <c r="K801" s="390">
        <v>6</v>
      </c>
      <c r="L801" s="42" t="s">
        <v>131</v>
      </c>
      <c r="M801" s="43" t="s">
        <v>132</v>
      </c>
      <c r="N801" s="42" t="s">
        <v>129</v>
      </c>
      <c r="O801" s="43" t="s">
        <v>132</v>
      </c>
      <c r="P801" s="42" t="s">
        <v>128</v>
      </c>
      <c r="Q801" s="43"/>
      <c r="R801" s="42" t="s">
        <v>127</v>
      </c>
      <c r="S801" s="43"/>
      <c r="T801" s="42" t="s">
        <v>126</v>
      </c>
      <c r="U801" s="43"/>
      <c r="V801" s="42" t="s">
        <v>125</v>
      </c>
      <c r="W801" s="43"/>
      <c r="X801" s="42" t="s">
        <v>124</v>
      </c>
      <c r="Y801" s="43"/>
      <c r="Z801" s="42" t="s">
        <v>123</v>
      </c>
      <c r="AA801" s="43"/>
      <c r="AB801" s="196"/>
      <c r="AC801" s="43"/>
      <c r="AD801" s="196"/>
      <c r="AE801" s="39"/>
      <c r="AF801" s="421"/>
      <c r="AG801" s="421"/>
      <c r="AH801" s="38"/>
      <c r="AI801" s="9"/>
      <c r="AJ801" s="349">
        <f>SUMPRODUCT(LEN($M801:$AA804)-LEN(SUBSTITUTE($M801:$AA804,"A", "")))</f>
        <v>7</v>
      </c>
      <c r="AK801" s="352">
        <f>SUMPRODUCT(LEN($AD801:$AD804)-LEN(SUBSTITUTE($AD801:$AD804,"A", "")))</f>
        <v>0</v>
      </c>
      <c r="AL801" s="335">
        <f>SUMPRODUCT(LEN($AC801:$AC804)-LEN(SUBSTITUTE($AC801:$AC804,"A", "")))</f>
        <v>0</v>
      </c>
      <c r="AM801" s="349">
        <f>SUMPRODUCT(LEN($M801:$AA804)-LEN(SUBSTITUTE($M801:$AA804,"S", "")))</f>
        <v>1</v>
      </c>
      <c r="AN801" s="352">
        <f>SUMPRODUCT(LEN($AD801:$AD804)-LEN(SUBSTITUTE($AD801:$AD804,"S", "")))</f>
        <v>0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0</v>
      </c>
      <c r="AT801" s="352">
        <f>SUMPRODUCT(LEN($AD801:$AD804)-LEN(SUBSTITUTE($AD801:$AD804,"G", "")))</f>
        <v>0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1" customHeight="1" thickBot="1" x14ac:dyDescent="0.25">
      <c r="B802" s="30"/>
      <c r="C802" s="339"/>
      <c r="D802" s="37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 t="s">
        <v>132</v>
      </c>
      <c r="N802" s="33" t="s">
        <v>121</v>
      </c>
      <c r="O802" s="55" t="s">
        <v>132</v>
      </c>
      <c r="P802" s="33" t="s">
        <v>120</v>
      </c>
      <c r="Q802" s="55"/>
      <c r="R802" s="33" t="s">
        <v>119</v>
      </c>
      <c r="S802" s="55"/>
      <c r="T802" s="33" t="s">
        <v>118</v>
      </c>
      <c r="U802" s="55"/>
      <c r="V802" s="33" t="s">
        <v>117</v>
      </c>
      <c r="W802" s="55"/>
      <c r="X802" s="33" t="s">
        <v>116</v>
      </c>
      <c r="Y802" s="55"/>
      <c r="Z802" s="33" t="s">
        <v>115</v>
      </c>
      <c r="AA802" s="55"/>
      <c r="AB802" s="193"/>
      <c r="AC802" s="55"/>
      <c r="AD802" s="193"/>
      <c r="AE802" s="22"/>
      <c r="AF802" s="422"/>
      <c r="AG802" s="422"/>
      <c r="AH802" s="21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0.45" customHeight="1" x14ac:dyDescent="0.2">
      <c r="B803" s="30"/>
      <c r="C803" s="340"/>
      <c r="D803" s="29"/>
      <c r="E803" s="192"/>
      <c r="F803" s="192"/>
      <c r="G803" s="191"/>
      <c r="H803" s="360"/>
      <c r="I803" s="392"/>
      <c r="J803" s="392"/>
      <c r="K803" s="392"/>
      <c r="L803" s="25" t="s">
        <v>114</v>
      </c>
      <c r="M803" s="114" t="s">
        <v>132</v>
      </c>
      <c r="N803" s="25" t="s">
        <v>112</v>
      </c>
      <c r="O803" s="114" t="s">
        <v>130</v>
      </c>
      <c r="P803" s="25" t="s">
        <v>111</v>
      </c>
      <c r="Q803" s="114"/>
      <c r="R803" s="25" t="s">
        <v>110</v>
      </c>
      <c r="S803" s="114"/>
      <c r="T803" s="25" t="s">
        <v>109</v>
      </c>
      <c r="U803" s="114"/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190"/>
      <c r="AC803" s="114"/>
      <c r="AD803" s="190"/>
      <c r="AE803" s="22"/>
      <c r="AF803" s="422"/>
      <c r="AG803" s="422"/>
      <c r="AH803" s="21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1" customHeight="1" thickBot="1" x14ac:dyDescent="0.25">
      <c r="B804" s="20"/>
      <c r="C804" s="341"/>
      <c r="D804" s="19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 t="s">
        <v>179</v>
      </c>
      <c r="N804" s="15" t="s">
        <v>104</v>
      </c>
      <c r="O804" s="16"/>
      <c r="P804" s="15" t="s">
        <v>103</v>
      </c>
      <c r="Q804" s="16"/>
      <c r="R804" s="15" t="s">
        <v>102</v>
      </c>
      <c r="S804" s="16"/>
      <c r="T804" s="15">
        <v>20</v>
      </c>
      <c r="U804" s="16"/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187"/>
      <c r="AC804" s="16"/>
      <c r="AD804" s="186"/>
      <c r="AE804" s="11"/>
      <c r="AF804" s="423"/>
      <c r="AG804" s="423"/>
      <c r="AH804" s="10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107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175</v>
      </c>
      <c r="E806" s="425">
        <v>3423.63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03"/>
      <c r="AI806" s="86" t="s">
        <v>137</v>
      </c>
      <c r="AJ806" s="85">
        <f t="shared" ref="AJ806:BB806" si="106">SUM(AJ808:AJ819)</f>
        <v>26</v>
      </c>
      <c r="AK806" s="84">
        <f t="shared" si="106"/>
        <v>2</v>
      </c>
      <c r="AL806" s="83">
        <f t="shared" si="106"/>
        <v>0</v>
      </c>
      <c r="AM806" s="85">
        <f t="shared" si="106"/>
        <v>14</v>
      </c>
      <c r="AN806" s="84">
        <f t="shared" si="106"/>
        <v>1</v>
      </c>
      <c r="AO806" s="83">
        <f t="shared" si="106"/>
        <v>0</v>
      </c>
      <c r="AP806" s="85">
        <f t="shared" si="106"/>
        <v>0</v>
      </c>
      <c r="AQ806" s="84">
        <f t="shared" si="106"/>
        <v>0</v>
      </c>
      <c r="AR806" s="83">
        <f t="shared" si="106"/>
        <v>0</v>
      </c>
      <c r="AS806" s="85">
        <f t="shared" si="106"/>
        <v>0</v>
      </c>
      <c r="AT806" s="84">
        <f t="shared" si="106"/>
        <v>0</v>
      </c>
      <c r="AU806" s="83">
        <f t="shared" si="106"/>
        <v>0</v>
      </c>
      <c r="AV806" s="85">
        <f t="shared" si="106"/>
        <v>0</v>
      </c>
      <c r="AW806" s="84">
        <f t="shared" si="106"/>
        <v>0</v>
      </c>
      <c r="AX806" s="83">
        <f t="shared" si="106"/>
        <v>0</v>
      </c>
      <c r="AY806" s="82">
        <f t="shared" si="106"/>
        <v>0</v>
      </c>
      <c r="AZ806" s="81">
        <f t="shared" si="106"/>
        <v>0</v>
      </c>
      <c r="BA806" s="81">
        <f t="shared" si="106"/>
        <v>0</v>
      </c>
      <c r="BB806" s="80">
        <f t="shared" si="106"/>
        <v>0</v>
      </c>
      <c r="BC806" s="79" t="s">
        <v>136</v>
      </c>
      <c r="BF806" s="5">
        <f>SUM(AJ806:AL806)/$BG$5</f>
        <v>9.3333333333333339</v>
      </c>
      <c r="BG806" s="5">
        <f>SUM(AM806:AO806,AY806)/$BG$5</f>
        <v>5</v>
      </c>
      <c r="BH806" s="5">
        <f>SUM(AP806:AR806,AZ806)/$BG$5</f>
        <v>0</v>
      </c>
      <c r="BI806" s="5">
        <f>SUM(AS806:AU806,BA806)/$BG$5</f>
        <v>0</v>
      </c>
      <c r="BJ806" s="5">
        <f>SUM(AV806:AX806,BB806)/$BG$5</f>
        <v>0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03"/>
      <c r="AI807" s="202" t="s">
        <v>135</v>
      </c>
      <c r="AJ807" s="201">
        <f t="shared" ref="AJ807:BB807" si="107">AJ806/3</f>
        <v>8.6666666666666661</v>
      </c>
      <c r="AK807" s="64">
        <f t="shared" si="107"/>
        <v>0.66666666666666663</v>
      </c>
      <c r="AL807" s="63">
        <f t="shared" si="107"/>
        <v>0</v>
      </c>
      <c r="AM807" s="65">
        <f t="shared" si="107"/>
        <v>4.666666666666667</v>
      </c>
      <c r="AN807" s="64">
        <f t="shared" si="107"/>
        <v>0.33333333333333331</v>
      </c>
      <c r="AO807" s="63">
        <f t="shared" si="107"/>
        <v>0</v>
      </c>
      <c r="AP807" s="65">
        <f t="shared" si="107"/>
        <v>0</v>
      </c>
      <c r="AQ807" s="64">
        <f t="shared" si="107"/>
        <v>0</v>
      </c>
      <c r="AR807" s="63">
        <f t="shared" si="107"/>
        <v>0</v>
      </c>
      <c r="AS807" s="65">
        <f t="shared" si="107"/>
        <v>0</v>
      </c>
      <c r="AT807" s="64">
        <f t="shared" si="107"/>
        <v>0</v>
      </c>
      <c r="AU807" s="63">
        <f t="shared" si="107"/>
        <v>0</v>
      </c>
      <c r="AV807" s="65">
        <f t="shared" si="107"/>
        <v>0</v>
      </c>
      <c r="AW807" s="64">
        <f t="shared" si="107"/>
        <v>0</v>
      </c>
      <c r="AX807" s="63">
        <f t="shared" si="107"/>
        <v>0</v>
      </c>
      <c r="AY807" s="62">
        <f t="shared" si="107"/>
        <v>0</v>
      </c>
      <c r="AZ807" s="61">
        <f t="shared" si="107"/>
        <v>0</v>
      </c>
      <c r="BA807" s="61">
        <f t="shared" si="107"/>
        <v>0</v>
      </c>
      <c r="BB807" s="60">
        <f t="shared" si="107"/>
        <v>0</v>
      </c>
      <c r="BC807" s="59" t="s">
        <v>134</v>
      </c>
    </row>
    <row r="808" spans="2:62" ht="20.45" customHeight="1" x14ac:dyDescent="0.2">
      <c r="B808" s="30"/>
      <c r="C808" s="338">
        <v>1</v>
      </c>
      <c r="D808" s="46"/>
      <c r="E808" s="198"/>
      <c r="F808" s="198"/>
      <c r="G808" s="197"/>
      <c r="H808" s="358" t="s">
        <v>133</v>
      </c>
      <c r="I808" s="390">
        <v>40</v>
      </c>
      <c r="J808" s="390">
        <v>15</v>
      </c>
      <c r="K808" s="390">
        <v>8</v>
      </c>
      <c r="L808" s="42" t="s">
        <v>131</v>
      </c>
      <c r="M808" s="43" t="s">
        <v>130</v>
      </c>
      <c r="N808" s="42" t="s">
        <v>129</v>
      </c>
      <c r="O808" s="43" t="s">
        <v>132</v>
      </c>
      <c r="P808" s="42" t="s">
        <v>128</v>
      </c>
      <c r="Q808" s="43"/>
      <c r="R808" s="42" t="s">
        <v>127</v>
      </c>
      <c r="S808" s="43"/>
      <c r="T808" s="42" t="s">
        <v>126</v>
      </c>
      <c r="U808" s="43"/>
      <c r="V808" s="42" t="s">
        <v>125</v>
      </c>
      <c r="W808" s="43"/>
      <c r="X808" s="42" t="s">
        <v>124</v>
      </c>
      <c r="Y808" s="43"/>
      <c r="Z808" s="42" t="s">
        <v>123</v>
      </c>
      <c r="AA808" s="43"/>
      <c r="AB808" s="196"/>
      <c r="AC808" s="43"/>
      <c r="AD808" s="196"/>
      <c r="AE808" s="58"/>
      <c r="AF808" s="421"/>
      <c r="AG808" s="421"/>
      <c r="AH808" s="38"/>
      <c r="AI808" s="9"/>
      <c r="AJ808" s="349">
        <f>SUMPRODUCT(LEN($M808:$AA811)-LEN(SUBSTITUTE($M808:$AA811,"A", "")))</f>
        <v>6</v>
      </c>
      <c r="AK808" s="352">
        <f>SUMPRODUCT(LEN($AD808:$AD811)-LEN(SUBSTITUTE($AD808:$AD811,"A", "")))</f>
        <v>0</v>
      </c>
      <c r="AL808" s="335">
        <f>SUMPRODUCT(LEN($AC808:$AC811)-LEN(SUBSTITUTE($AC808:$AC811,"A", "")))</f>
        <v>0</v>
      </c>
      <c r="AM808" s="349">
        <f>SUMPRODUCT(LEN($M808:$AA811)-LEN(SUBSTITUTE($M808:$AA811,"S", "")))</f>
        <v>2</v>
      </c>
      <c r="AN808" s="352">
        <f>SUMPRODUCT(LEN($AD808:$AD811)-LEN(SUBSTITUTE($AD808:$AD811,"S", "")))</f>
        <v>0</v>
      </c>
      <c r="AO808" s="335">
        <f>SUMPRODUCT(LEN($AC808:$AC811)-LEN(SUBSTITUTE($AC808:$AC811,"S", "")))</f>
        <v>0</v>
      </c>
      <c r="AP808" s="349">
        <f>SUMPRODUCT(LEN($M808:$AA811)-LEN(SUBSTITUTE($M808:$AA811,"F", "")))</f>
        <v>0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0</v>
      </c>
      <c r="AT808" s="352">
        <f>SUMPRODUCT(LEN($AD808:$AD811)-LEN(SUBSTITUTE($AD808:$AD811,"G", "")))</f>
        <v>0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0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0</v>
      </c>
      <c r="BB808" s="413">
        <f>SUMPRODUCT(LEN($AE808:$AE811)-LEN(SUBSTITUTE($AE808:$AE811,"M", "")))</f>
        <v>0</v>
      </c>
    </row>
    <row r="809" spans="2:62" ht="21" customHeight="1" thickBot="1" x14ac:dyDescent="0.25">
      <c r="B809" s="30"/>
      <c r="C809" s="339"/>
      <c r="D809" s="37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179</v>
      </c>
      <c r="N809" s="33" t="s">
        <v>121</v>
      </c>
      <c r="O809" s="55" t="s">
        <v>132</v>
      </c>
      <c r="P809" s="33" t="s">
        <v>120</v>
      </c>
      <c r="Q809" s="55"/>
      <c r="R809" s="33" t="s">
        <v>119</v>
      </c>
      <c r="S809" s="55"/>
      <c r="T809" s="33" t="s">
        <v>118</v>
      </c>
      <c r="U809" s="55"/>
      <c r="V809" s="33" t="s">
        <v>117</v>
      </c>
      <c r="W809" s="55"/>
      <c r="X809" s="33" t="s">
        <v>116</v>
      </c>
      <c r="Y809" s="55"/>
      <c r="Z809" s="33" t="s">
        <v>115</v>
      </c>
      <c r="AA809" s="55"/>
      <c r="AB809" s="193"/>
      <c r="AC809" s="55"/>
      <c r="AD809" s="193"/>
      <c r="AE809" s="57"/>
      <c r="AF809" s="422"/>
      <c r="AG809" s="422"/>
      <c r="AH809" s="21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0.45" customHeight="1" x14ac:dyDescent="0.2">
      <c r="B810" s="30"/>
      <c r="C810" s="340"/>
      <c r="D810" s="29"/>
      <c r="E810" s="192"/>
      <c r="F810" s="192"/>
      <c r="G810" s="191"/>
      <c r="H810" s="360">
        <v>175</v>
      </c>
      <c r="I810" s="392"/>
      <c r="J810" s="392"/>
      <c r="K810" s="392"/>
      <c r="L810" s="25" t="s">
        <v>114</v>
      </c>
      <c r="M810" s="114" t="s">
        <v>132</v>
      </c>
      <c r="N810" s="25" t="s">
        <v>112</v>
      </c>
      <c r="O810" s="114" t="s">
        <v>130</v>
      </c>
      <c r="P810" s="25" t="s">
        <v>111</v>
      </c>
      <c r="Q810" s="114"/>
      <c r="R810" s="25" t="s">
        <v>110</v>
      </c>
      <c r="S810" s="114"/>
      <c r="T810" s="25" t="s">
        <v>109</v>
      </c>
      <c r="U810" s="114"/>
      <c r="V810" s="25" t="s">
        <v>108</v>
      </c>
      <c r="W810" s="114"/>
      <c r="X810" s="25" t="s">
        <v>107</v>
      </c>
      <c r="Y810" s="114"/>
      <c r="Z810" s="25" t="s">
        <v>106</v>
      </c>
      <c r="AA810" s="114"/>
      <c r="AB810" s="190"/>
      <c r="AC810" s="114"/>
      <c r="AD810" s="190"/>
      <c r="AE810" s="57"/>
      <c r="AF810" s="422"/>
      <c r="AG810" s="422"/>
      <c r="AH810" s="21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1" customHeight="1" thickBot="1" x14ac:dyDescent="0.25">
      <c r="B811" s="30"/>
      <c r="C811" s="355"/>
      <c r="D811" s="54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132</v>
      </c>
      <c r="N811" s="50" t="s">
        <v>104</v>
      </c>
      <c r="O811" s="51"/>
      <c r="P811" s="50" t="s">
        <v>103</v>
      </c>
      <c r="Q811" s="51"/>
      <c r="R811" s="50" t="s">
        <v>102</v>
      </c>
      <c r="S811" s="51"/>
      <c r="T811" s="50">
        <v>20</v>
      </c>
      <c r="U811" s="51"/>
      <c r="V811" s="50" t="s">
        <v>101</v>
      </c>
      <c r="W811" s="51"/>
      <c r="X811" s="50" t="s">
        <v>100</v>
      </c>
      <c r="Y811" s="51"/>
      <c r="Z811" s="50" t="s">
        <v>99</v>
      </c>
      <c r="AA811" s="51"/>
      <c r="AB811" s="187"/>
      <c r="AC811" s="51"/>
      <c r="AD811" s="187"/>
      <c r="AE811" s="56"/>
      <c r="AF811" s="424"/>
      <c r="AG811" s="424"/>
      <c r="AH811" s="47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0.45" customHeight="1" x14ac:dyDescent="0.2">
      <c r="B812" s="30"/>
      <c r="C812" s="338">
        <v>2</v>
      </c>
      <c r="D812" s="46"/>
      <c r="E812" s="198"/>
      <c r="F812" s="198"/>
      <c r="G812" s="197"/>
      <c r="H812" s="358"/>
      <c r="I812" s="390">
        <v>51</v>
      </c>
      <c r="J812" s="390">
        <v>16</v>
      </c>
      <c r="K812" s="390">
        <v>7</v>
      </c>
      <c r="L812" s="42" t="s">
        <v>131</v>
      </c>
      <c r="M812" s="43" t="s">
        <v>352</v>
      </c>
      <c r="N812" s="42" t="s">
        <v>129</v>
      </c>
      <c r="O812" s="43" t="s">
        <v>179</v>
      </c>
      <c r="P812" s="42" t="s">
        <v>128</v>
      </c>
      <c r="Q812" s="43" t="s">
        <v>132</v>
      </c>
      <c r="R812" s="42" t="s">
        <v>127</v>
      </c>
      <c r="S812" s="43"/>
      <c r="T812" s="42" t="s">
        <v>126</v>
      </c>
      <c r="U812" s="43"/>
      <c r="V812" s="42" t="s">
        <v>125</v>
      </c>
      <c r="W812" s="43"/>
      <c r="X812" s="42" t="s">
        <v>124</v>
      </c>
      <c r="Y812" s="43"/>
      <c r="Z812" s="42" t="s">
        <v>123</v>
      </c>
      <c r="AA812" s="43"/>
      <c r="AB812" s="196"/>
      <c r="AC812" s="43"/>
      <c r="AD812" s="196" t="s">
        <v>132</v>
      </c>
      <c r="AE812" s="39"/>
      <c r="AF812" s="421"/>
      <c r="AG812" s="421"/>
      <c r="AH812" s="38"/>
      <c r="AI812" s="9"/>
      <c r="AJ812" s="349">
        <f>SUMPRODUCT(LEN($M812:$AA815)-LEN(SUBSTITUTE($M812:$AA815,"A", "")))</f>
        <v>13</v>
      </c>
      <c r="AK812" s="352">
        <f>SUMPRODUCT(LEN($AD812:$AD815)-LEN(SUBSTITUTE($AD812:$AD815,"A", "")))</f>
        <v>2</v>
      </c>
      <c r="AL812" s="335">
        <f>SUMPRODUCT(LEN($AC812:$AC815)-LEN(SUBSTITUTE($AC812:$AC815,"A", "")))</f>
        <v>0</v>
      </c>
      <c r="AM812" s="349">
        <f>SUMPRODUCT(LEN($M812:$AA815)-LEN(SUBSTITUTE($M812:$AA815,"S", "")))</f>
        <v>6</v>
      </c>
      <c r="AN812" s="352">
        <f>SUMPRODUCT(LEN($AD812:$AD815)-LEN(SUBSTITUTE($AD812:$AD815,"S", "")))</f>
        <v>0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0</v>
      </c>
      <c r="AT812" s="352">
        <f>SUMPRODUCT(LEN($AD812:$AD815)-LEN(SUBSTITUTE($AD812:$AD815,"G", "")))</f>
        <v>0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1" customHeight="1" thickBot="1" x14ac:dyDescent="0.25">
      <c r="B813" s="30"/>
      <c r="C813" s="339"/>
      <c r="D813" s="37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 t="s">
        <v>359</v>
      </c>
      <c r="N813" s="33" t="s">
        <v>121</v>
      </c>
      <c r="O813" s="55" t="s">
        <v>179</v>
      </c>
      <c r="P813" s="33" t="s">
        <v>120</v>
      </c>
      <c r="Q813" s="55"/>
      <c r="R813" s="33" t="s">
        <v>119</v>
      </c>
      <c r="S813" s="55"/>
      <c r="T813" s="33" t="s">
        <v>118</v>
      </c>
      <c r="U813" s="55"/>
      <c r="V813" s="33" t="s">
        <v>117</v>
      </c>
      <c r="W813" s="55"/>
      <c r="X813" s="33" t="s">
        <v>116</v>
      </c>
      <c r="Y813" s="55"/>
      <c r="Z813" s="33" t="s">
        <v>115</v>
      </c>
      <c r="AA813" s="55"/>
      <c r="AB813" s="193"/>
      <c r="AC813" s="55"/>
      <c r="AD813" s="193" t="s">
        <v>132</v>
      </c>
      <c r="AE813" s="22"/>
      <c r="AF813" s="422"/>
      <c r="AG813" s="422"/>
      <c r="AH813" s="21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0.45" customHeight="1" x14ac:dyDescent="0.2">
      <c r="B814" s="30"/>
      <c r="C814" s="340"/>
      <c r="D814" s="29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 t="s">
        <v>348</v>
      </c>
      <c r="N814" s="25" t="s">
        <v>112</v>
      </c>
      <c r="O814" s="114" t="s">
        <v>132</v>
      </c>
      <c r="P814" s="25" t="s">
        <v>111</v>
      </c>
      <c r="Q814" s="114"/>
      <c r="R814" s="25" t="s">
        <v>110</v>
      </c>
      <c r="S814" s="114"/>
      <c r="T814" s="25" t="s">
        <v>109</v>
      </c>
      <c r="U814" s="114"/>
      <c r="V814" s="25" t="s">
        <v>108</v>
      </c>
      <c r="W814" s="114"/>
      <c r="X814" s="25" t="s">
        <v>107</v>
      </c>
      <c r="Y814" s="114"/>
      <c r="Z814" s="25" t="s">
        <v>106</v>
      </c>
      <c r="AA814" s="114"/>
      <c r="AB814" s="190"/>
      <c r="AC814" s="114"/>
      <c r="AD814" s="190"/>
      <c r="AE814" s="22"/>
      <c r="AF814" s="422"/>
      <c r="AG814" s="422"/>
      <c r="AH814" s="21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1" customHeight="1" thickBot="1" x14ac:dyDescent="0.25">
      <c r="B815" s="30"/>
      <c r="C815" s="355"/>
      <c r="D815" s="54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 t="s">
        <v>350</v>
      </c>
      <c r="N815" s="50" t="s">
        <v>104</v>
      </c>
      <c r="O815" s="51" t="s">
        <v>130</v>
      </c>
      <c r="P815" s="50" t="s">
        <v>103</v>
      </c>
      <c r="Q815" s="51"/>
      <c r="R815" s="50" t="s">
        <v>102</v>
      </c>
      <c r="S815" s="51"/>
      <c r="T815" s="50">
        <v>20</v>
      </c>
      <c r="U815" s="51"/>
      <c r="V815" s="50" t="s">
        <v>101</v>
      </c>
      <c r="W815" s="51"/>
      <c r="X815" s="50" t="s">
        <v>100</v>
      </c>
      <c r="Y815" s="51"/>
      <c r="Z815" s="50" t="s">
        <v>99</v>
      </c>
      <c r="AA815" s="51"/>
      <c r="AB815" s="187"/>
      <c r="AC815" s="51"/>
      <c r="AD815" s="187"/>
      <c r="AE815" s="48"/>
      <c r="AF815" s="424"/>
      <c r="AG815" s="424"/>
      <c r="AH815" s="47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0.45" customHeight="1" x14ac:dyDescent="0.2">
      <c r="B816" s="30"/>
      <c r="C816" s="338">
        <v>3</v>
      </c>
      <c r="D816" s="46"/>
      <c r="E816" s="198"/>
      <c r="F816" s="198"/>
      <c r="G816" s="197"/>
      <c r="H816" s="358"/>
      <c r="I816" s="390">
        <v>42</v>
      </c>
      <c r="J816" s="390">
        <v>14</v>
      </c>
      <c r="K816" s="390">
        <v>6</v>
      </c>
      <c r="L816" s="42" t="s">
        <v>131</v>
      </c>
      <c r="M816" s="43" t="s">
        <v>132</v>
      </c>
      <c r="N816" s="42" t="s">
        <v>129</v>
      </c>
      <c r="O816" s="43" t="s">
        <v>179</v>
      </c>
      <c r="P816" s="42" t="s">
        <v>128</v>
      </c>
      <c r="Q816" s="43"/>
      <c r="R816" s="42" t="s">
        <v>127</v>
      </c>
      <c r="S816" s="43"/>
      <c r="T816" s="42" t="s">
        <v>126</v>
      </c>
      <c r="U816" s="43"/>
      <c r="V816" s="42" t="s">
        <v>125</v>
      </c>
      <c r="W816" s="43"/>
      <c r="X816" s="42" t="s">
        <v>124</v>
      </c>
      <c r="Y816" s="43"/>
      <c r="Z816" s="42" t="s">
        <v>123</v>
      </c>
      <c r="AA816" s="43"/>
      <c r="AB816" s="196"/>
      <c r="AC816" s="43"/>
      <c r="AD816" s="196" t="s">
        <v>130</v>
      </c>
      <c r="AE816" s="39"/>
      <c r="AF816" s="421"/>
      <c r="AG816" s="421"/>
      <c r="AH816" s="38"/>
      <c r="AI816" s="9"/>
      <c r="AJ816" s="349">
        <f>SUMPRODUCT(LEN($M816:$AA819)-LEN(SUBSTITUTE($M816:$AA819,"A", "")))</f>
        <v>7</v>
      </c>
      <c r="AK816" s="352">
        <f>SUMPRODUCT(LEN($AD816:$AD819)-LEN(SUBSTITUTE($AD816:$AD819,"A", "")))</f>
        <v>0</v>
      </c>
      <c r="AL816" s="335">
        <f>SUMPRODUCT(LEN($AC816:$AC819)-LEN(SUBSTITUTE($AC816:$AC819,"A", "")))</f>
        <v>0</v>
      </c>
      <c r="AM816" s="349">
        <f>SUMPRODUCT(LEN($M816:$AA819)-LEN(SUBSTITUTE($M816:$AA819,"S", "")))</f>
        <v>6</v>
      </c>
      <c r="AN816" s="352">
        <f>SUMPRODUCT(LEN($AD816:$AD819)-LEN(SUBSTITUTE($AD816:$AD819,"S", "")))</f>
        <v>1</v>
      </c>
      <c r="AO816" s="335">
        <f>SUMPRODUCT(LEN($AC816:$AC819)-LEN(SUBSTITUTE($AC816:$AC819,"S", "")))</f>
        <v>0</v>
      </c>
      <c r="AP816" s="349">
        <f>SUMPRODUCT(LEN($M816:$AA819)-LEN(SUBSTITUTE($M816:$AA819,"F", "")))</f>
        <v>0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0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1" customHeight="1" thickBot="1" x14ac:dyDescent="0.25">
      <c r="B817" s="30"/>
      <c r="C817" s="339"/>
      <c r="D817" s="37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 t="s">
        <v>351</v>
      </c>
      <c r="N817" s="33" t="s">
        <v>121</v>
      </c>
      <c r="O817" s="55" t="s">
        <v>347</v>
      </c>
      <c r="P817" s="33" t="s">
        <v>120</v>
      </c>
      <c r="Q817" s="55"/>
      <c r="R817" s="33" t="s">
        <v>119</v>
      </c>
      <c r="S817" s="55"/>
      <c r="T817" s="33" t="s">
        <v>118</v>
      </c>
      <c r="U817" s="55"/>
      <c r="V817" s="33" t="s">
        <v>117</v>
      </c>
      <c r="W817" s="55"/>
      <c r="X817" s="33" t="s">
        <v>116</v>
      </c>
      <c r="Y817" s="55"/>
      <c r="Z817" s="33" t="s">
        <v>115</v>
      </c>
      <c r="AA817" s="55"/>
      <c r="AB817" s="193"/>
      <c r="AC817" s="55"/>
      <c r="AD817" s="193"/>
      <c r="AE817" s="22"/>
      <c r="AF817" s="422"/>
      <c r="AG817" s="422"/>
      <c r="AH817" s="21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0.45" customHeight="1" x14ac:dyDescent="0.2">
      <c r="B818" s="30"/>
      <c r="C818" s="340"/>
      <c r="D818" s="29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 t="s">
        <v>353</v>
      </c>
      <c r="N818" s="25" t="s">
        <v>112</v>
      </c>
      <c r="O818" s="114" t="s">
        <v>185</v>
      </c>
      <c r="P818" s="25" t="s">
        <v>111</v>
      </c>
      <c r="Q818" s="114"/>
      <c r="R818" s="25" t="s">
        <v>110</v>
      </c>
      <c r="S818" s="114"/>
      <c r="T818" s="25" t="s">
        <v>109</v>
      </c>
      <c r="U818" s="114"/>
      <c r="V818" s="25" t="s">
        <v>108</v>
      </c>
      <c r="W818" s="114"/>
      <c r="X818" s="25" t="s">
        <v>107</v>
      </c>
      <c r="Y818" s="114"/>
      <c r="Z818" s="25" t="s">
        <v>106</v>
      </c>
      <c r="AA818" s="114"/>
      <c r="AB818" s="190"/>
      <c r="AC818" s="114"/>
      <c r="AD818" s="190"/>
      <c r="AE818" s="22"/>
      <c r="AF818" s="422"/>
      <c r="AG818" s="422"/>
      <c r="AH818" s="21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1" customHeight="1" thickBot="1" x14ac:dyDescent="0.25">
      <c r="B819" s="20"/>
      <c r="C819" s="341"/>
      <c r="D819" s="19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 t="s">
        <v>347</v>
      </c>
      <c r="N819" s="15" t="s">
        <v>104</v>
      </c>
      <c r="O819" s="16" t="s">
        <v>130</v>
      </c>
      <c r="P819" s="15" t="s">
        <v>103</v>
      </c>
      <c r="Q819" s="16"/>
      <c r="R819" s="15" t="s">
        <v>102</v>
      </c>
      <c r="S819" s="16"/>
      <c r="T819" s="15">
        <v>20</v>
      </c>
      <c r="U819" s="16"/>
      <c r="V819" s="15" t="s">
        <v>101</v>
      </c>
      <c r="W819" s="16"/>
      <c r="X819" s="15" t="s">
        <v>100</v>
      </c>
      <c r="Y819" s="16"/>
      <c r="Z819" s="15" t="s">
        <v>99</v>
      </c>
      <c r="AA819" s="16"/>
      <c r="AB819" s="187"/>
      <c r="AC819" s="16"/>
      <c r="AD819" s="186"/>
      <c r="AE819" s="11"/>
      <c r="AF819" s="423"/>
      <c r="AG819" s="423"/>
      <c r="AH819" s="10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107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174</v>
      </c>
      <c r="E821" s="425">
        <v>3671.81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03"/>
      <c r="AI821" s="86" t="s">
        <v>137</v>
      </c>
      <c r="AJ821" s="85">
        <f t="shared" ref="AJ821:BB821" si="108">SUM(AJ823:AJ834)</f>
        <v>17</v>
      </c>
      <c r="AK821" s="84">
        <f t="shared" si="108"/>
        <v>0</v>
      </c>
      <c r="AL821" s="83">
        <f t="shared" si="108"/>
        <v>0</v>
      </c>
      <c r="AM821" s="85">
        <f t="shared" si="108"/>
        <v>21</v>
      </c>
      <c r="AN821" s="84">
        <f t="shared" si="108"/>
        <v>1</v>
      </c>
      <c r="AO821" s="83">
        <f t="shared" si="108"/>
        <v>0</v>
      </c>
      <c r="AP821" s="85">
        <f t="shared" si="108"/>
        <v>0</v>
      </c>
      <c r="AQ821" s="84">
        <f t="shared" si="108"/>
        <v>0</v>
      </c>
      <c r="AR821" s="83">
        <f t="shared" si="108"/>
        <v>0</v>
      </c>
      <c r="AS821" s="85">
        <f t="shared" si="108"/>
        <v>0</v>
      </c>
      <c r="AT821" s="84">
        <f t="shared" si="108"/>
        <v>0</v>
      </c>
      <c r="AU821" s="83">
        <f t="shared" si="108"/>
        <v>0</v>
      </c>
      <c r="AV821" s="85">
        <f t="shared" si="108"/>
        <v>0</v>
      </c>
      <c r="AW821" s="84">
        <f t="shared" si="108"/>
        <v>0</v>
      </c>
      <c r="AX821" s="83">
        <f t="shared" si="108"/>
        <v>0</v>
      </c>
      <c r="AY821" s="82">
        <f t="shared" si="108"/>
        <v>0</v>
      </c>
      <c r="AZ821" s="81">
        <f t="shared" si="108"/>
        <v>0</v>
      </c>
      <c r="BA821" s="81">
        <f t="shared" si="108"/>
        <v>0</v>
      </c>
      <c r="BB821" s="80">
        <f t="shared" si="108"/>
        <v>0</v>
      </c>
      <c r="BC821" s="79" t="s">
        <v>136</v>
      </c>
      <c r="BF821" s="5">
        <f>SUM(AJ821:AL821)/$BG$5</f>
        <v>5.666666666666667</v>
      </c>
      <c r="BG821" s="5">
        <f>SUM(AM821:AO821,AY821)/$BG$5</f>
        <v>7.333333333333333</v>
      </c>
      <c r="BH821" s="5">
        <f>SUM(AP821:AR821,AZ821)/$BG$5</f>
        <v>0</v>
      </c>
      <c r="BI821" s="5">
        <f>SUM(AS821:AU821,BA821)/$BG$5</f>
        <v>0</v>
      </c>
      <c r="BJ821" s="5">
        <f>SUM(AV821:AX821,BB821)/$BG$5</f>
        <v>0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03"/>
      <c r="AI822" s="202" t="s">
        <v>135</v>
      </c>
      <c r="AJ822" s="201">
        <f t="shared" ref="AJ822:BB822" si="109">AJ821/3</f>
        <v>5.666666666666667</v>
      </c>
      <c r="AK822" s="64">
        <f t="shared" si="109"/>
        <v>0</v>
      </c>
      <c r="AL822" s="63">
        <f t="shared" si="109"/>
        <v>0</v>
      </c>
      <c r="AM822" s="65">
        <f t="shared" si="109"/>
        <v>7</v>
      </c>
      <c r="AN822" s="64">
        <f t="shared" si="109"/>
        <v>0.33333333333333331</v>
      </c>
      <c r="AO822" s="63">
        <f t="shared" si="109"/>
        <v>0</v>
      </c>
      <c r="AP822" s="65">
        <f t="shared" si="109"/>
        <v>0</v>
      </c>
      <c r="AQ822" s="64">
        <f t="shared" si="109"/>
        <v>0</v>
      </c>
      <c r="AR822" s="63">
        <f t="shared" si="109"/>
        <v>0</v>
      </c>
      <c r="AS822" s="65">
        <f t="shared" si="109"/>
        <v>0</v>
      </c>
      <c r="AT822" s="64">
        <f t="shared" si="109"/>
        <v>0</v>
      </c>
      <c r="AU822" s="63">
        <f t="shared" si="109"/>
        <v>0</v>
      </c>
      <c r="AV822" s="65">
        <f t="shared" si="109"/>
        <v>0</v>
      </c>
      <c r="AW822" s="64">
        <f t="shared" si="109"/>
        <v>0</v>
      </c>
      <c r="AX822" s="63">
        <f t="shared" si="109"/>
        <v>0</v>
      </c>
      <c r="AY822" s="62">
        <f t="shared" si="109"/>
        <v>0</v>
      </c>
      <c r="AZ822" s="61">
        <f t="shared" si="109"/>
        <v>0</v>
      </c>
      <c r="BA822" s="61">
        <f t="shared" si="109"/>
        <v>0</v>
      </c>
      <c r="BB822" s="60">
        <f t="shared" si="109"/>
        <v>0</v>
      </c>
      <c r="BC822" s="59" t="s">
        <v>134</v>
      </c>
    </row>
    <row r="823" spans="2:62" ht="20.45" customHeight="1" x14ac:dyDescent="0.2">
      <c r="B823" s="30"/>
      <c r="C823" s="338">
        <v>1</v>
      </c>
      <c r="D823" s="46"/>
      <c r="E823" s="198"/>
      <c r="F823" s="198"/>
      <c r="G823" s="197"/>
      <c r="H823" s="358" t="s">
        <v>183</v>
      </c>
      <c r="I823" s="390">
        <v>49</v>
      </c>
      <c r="J823" s="390">
        <v>15</v>
      </c>
      <c r="K823" s="390">
        <v>7</v>
      </c>
      <c r="L823" s="42" t="s">
        <v>131</v>
      </c>
      <c r="M823" s="43" t="s">
        <v>179</v>
      </c>
      <c r="N823" s="42" t="s">
        <v>129</v>
      </c>
      <c r="O823" s="43" t="s">
        <v>347</v>
      </c>
      <c r="P823" s="42" t="s">
        <v>128</v>
      </c>
      <c r="Q823" s="43"/>
      <c r="R823" s="42" t="s">
        <v>127</v>
      </c>
      <c r="S823" s="43"/>
      <c r="T823" s="42" t="s">
        <v>126</v>
      </c>
      <c r="U823" s="43"/>
      <c r="V823" s="42" t="s">
        <v>125</v>
      </c>
      <c r="W823" s="43"/>
      <c r="X823" s="42" t="s">
        <v>124</v>
      </c>
      <c r="Y823" s="43"/>
      <c r="Z823" s="42" t="s">
        <v>123</v>
      </c>
      <c r="AA823" s="43"/>
      <c r="AB823" s="196"/>
      <c r="AC823" s="43"/>
      <c r="AD823" s="196" t="s">
        <v>130</v>
      </c>
      <c r="AE823" s="58"/>
      <c r="AF823" s="421"/>
      <c r="AG823" s="421"/>
      <c r="AH823" s="38"/>
      <c r="AI823" s="9"/>
      <c r="AJ823" s="349">
        <f>SUMPRODUCT(LEN($M823:$AA826)-LEN(SUBSTITUTE($M823:$AA826,"A", "")))</f>
        <v>5</v>
      </c>
      <c r="AK823" s="352">
        <f>SUMPRODUCT(LEN($AD823:$AD826)-LEN(SUBSTITUTE($AD823:$AD826,"A", "")))</f>
        <v>0</v>
      </c>
      <c r="AL823" s="335">
        <f>SUMPRODUCT(LEN($AC823:$AC826)-LEN(SUBSTITUTE($AC823:$AC826,"A", "")))</f>
        <v>0</v>
      </c>
      <c r="AM823" s="349">
        <f>SUMPRODUCT(LEN($M823:$AA826)-LEN(SUBSTITUTE($M823:$AA826,"S", "")))</f>
        <v>12</v>
      </c>
      <c r="AN823" s="352">
        <f>SUMPRODUCT(LEN($AD823:$AD826)-LEN(SUBSTITUTE($AD823:$AD826,"S", "")))</f>
        <v>1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0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0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0</v>
      </c>
      <c r="BB823" s="413">
        <f>SUMPRODUCT(LEN($AE823:$AE826)-LEN(SUBSTITUTE($AE823:$AE826,"M", "")))</f>
        <v>0</v>
      </c>
    </row>
    <row r="824" spans="2:62" ht="21" customHeight="1" thickBot="1" x14ac:dyDescent="0.25">
      <c r="B824" s="30"/>
      <c r="C824" s="339"/>
      <c r="D824" s="37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346</v>
      </c>
      <c r="N824" s="33" t="s">
        <v>121</v>
      </c>
      <c r="O824" s="55" t="s">
        <v>347</v>
      </c>
      <c r="P824" s="33" t="s">
        <v>120</v>
      </c>
      <c r="Q824" s="55"/>
      <c r="R824" s="33" t="s">
        <v>119</v>
      </c>
      <c r="S824" s="55"/>
      <c r="T824" s="33" t="s">
        <v>118</v>
      </c>
      <c r="U824" s="55"/>
      <c r="V824" s="33" t="s">
        <v>117</v>
      </c>
      <c r="W824" s="55"/>
      <c r="X824" s="33" t="s">
        <v>116</v>
      </c>
      <c r="Y824" s="55"/>
      <c r="Z824" s="33" t="s">
        <v>115</v>
      </c>
      <c r="AA824" s="55"/>
      <c r="AB824" s="193"/>
      <c r="AC824" s="55"/>
      <c r="AD824" s="193"/>
      <c r="AE824" s="57"/>
      <c r="AF824" s="422"/>
      <c r="AG824" s="422"/>
      <c r="AH824" s="21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0.45" customHeight="1" x14ac:dyDescent="0.2">
      <c r="B825" s="30"/>
      <c r="C825" s="340"/>
      <c r="D825" s="29"/>
      <c r="E825" s="192"/>
      <c r="F825" s="192"/>
      <c r="G825" s="191"/>
      <c r="H825" s="360">
        <v>174</v>
      </c>
      <c r="I825" s="392"/>
      <c r="J825" s="392"/>
      <c r="K825" s="392"/>
      <c r="L825" s="25" t="s">
        <v>114</v>
      </c>
      <c r="M825" s="114" t="s">
        <v>349</v>
      </c>
      <c r="N825" s="25" t="s">
        <v>112</v>
      </c>
      <c r="O825" s="114" t="s">
        <v>130</v>
      </c>
      <c r="P825" s="25" t="s">
        <v>111</v>
      </c>
      <c r="Q825" s="114"/>
      <c r="R825" s="25" t="s">
        <v>110</v>
      </c>
      <c r="S825" s="114"/>
      <c r="T825" s="25" t="s">
        <v>109</v>
      </c>
      <c r="U825" s="114"/>
      <c r="V825" s="25" t="s">
        <v>108</v>
      </c>
      <c r="W825" s="114"/>
      <c r="X825" s="25" t="s">
        <v>107</v>
      </c>
      <c r="Y825" s="114"/>
      <c r="Z825" s="25" t="s">
        <v>106</v>
      </c>
      <c r="AA825" s="114"/>
      <c r="AB825" s="190"/>
      <c r="AC825" s="114"/>
      <c r="AD825" s="190"/>
      <c r="AE825" s="57"/>
      <c r="AF825" s="422"/>
      <c r="AG825" s="422"/>
      <c r="AH825" s="21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1" customHeight="1" thickBot="1" x14ac:dyDescent="0.25">
      <c r="B826" s="30"/>
      <c r="C826" s="355"/>
      <c r="D826" s="54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349</v>
      </c>
      <c r="N826" s="50" t="s">
        <v>104</v>
      </c>
      <c r="O826" s="51" t="s">
        <v>130</v>
      </c>
      <c r="P826" s="50" t="s">
        <v>103</v>
      </c>
      <c r="Q826" s="51"/>
      <c r="R826" s="50" t="s">
        <v>102</v>
      </c>
      <c r="S826" s="51"/>
      <c r="T826" s="50">
        <v>20</v>
      </c>
      <c r="U826" s="51"/>
      <c r="V826" s="50" t="s">
        <v>101</v>
      </c>
      <c r="W826" s="51"/>
      <c r="X826" s="50" t="s">
        <v>100</v>
      </c>
      <c r="Y826" s="51"/>
      <c r="Z826" s="50" t="s">
        <v>99</v>
      </c>
      <c r="AA826" s="51"/>
      <c r="AB826" s="187"/>
      <c r="AC826" s="51"/>
      <c r="AD826" s="187"/>
      <c r="AE826" s="56"/>
      <c r="AF826" s="424"/>
      <c r="AG826" s="424"/>
      <c r="AH826" s="47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0.45" customHeight="1" x14ac:dyDescent="0.2">
      <c r="B827" s="30"/>
      <c r="C827" s="338">
        <v>2</v>
      </c>
      <c r="D827" s="46"/>
      <c r="E827" s="198"/>
      <c r="F827" s="198"/>
      <c r="G827" s="197"/>
      <c r="H827" s="358"/>
      <c r="I827" s="390">
        <v>45</v>
      </c>
      <c r="J827" s="390">
        <v>14</v>
      </c>
      <c r="K827" s="390">
        <v>7</v>
      </c>
      <c r="L827" s="42" t="s">
        <v>131</v>
      </c>
      <c r="M827" s="43" t="s">
        <v>354</v>
      </c>
      <c r="N827" s="42" t="s">
        <v>129</v>
      </c>
      <c r="O827" s="43" t="s">
        <v>132</v>
      </c>
      <c r="P827" s="42" t="s">
        <v>128</v>
      </c>
      <c r="Q827" s="43"/>
      <c r="R827" s="42" t="s">
        <v>127</v>
      </c>
      <c r="S827" s="43"/>
      <c r="T827" s="42" t="s">
        <v>126</v>
      </c>
      <c r="U827" s="43"/>
      <c r="V827" s="42" t="s">
        <v>125</v>
      </c>
      <c r="W827" s="43"/>
      <c r="X827" s="42" t="s">
        <v>124</v>
      </c>
      <c r="Y827" s="43"/>
      <c r="Z827" s="42" t="s">
        <v>123</v>
      </c>
      <c r="AA827" s="43"/>
      <c r="AB827" s="196"/>
      <c r="AC827" s="43"/>
      <c r="AD827" s="196"/>
      <c r="AE827" s="39"/>
      <c r="AF827" s="421"/>
      <c r="AG827" s="421"/>
      <c r="AH827" s="38"/>
      <c r="AI827" s="9"/>
      <c r="AJ827" s="349">
        <f>SUMPRODUCT(LEN($M827:$AA830)-LEN(SUBSTITUTE($M827:$AA830,"A", "")))</f>
        <v>6</v>
      </c>
      <c r="AK827" s="352">
        <f>SUMPRODUCT(LEN($AD827:$AD830)-LEN(SUBSTITUTE($AD827:$AD830,"A", "")))</f>
        <v>0</v>
      </c>
      <c r="AL827" s="335">
        <f>SUMPRODUCT(LEN($AC827:$AC830)-LEN(SUBSTITUTE($AC827:$AC830,"A", "")))</f>
        <v>0</v>
      </c>
      <c r="AM827" s="349">
        <f>SUMPRODUCT(LEN($M827:$AA830)-LEN(SUBSTITUTE($M827:$AA830,"S", "")))</f>
        <v>6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0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0</v>
      </c>
      <c r="AT827" s="352">
        <f>SUMPRODUCT(LEN($AD827:$AD830)-LEN(SUBSTITUTE($AD827:$AD830,"G", "")))</f>
        <v>0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1" customHeight="1" thickBot="1" x14ac:dyDescent="0.25">
      <c r="B828" s="30"/>
      <c r="C828" s="339"/>
      <c r="D828" s="37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 t="s">
        <v>346</v>
      </c>
      <c r="N828" s="33" t="s">
        <v>121</v>
      </c>
      <c r="O828" s="55" t="s">
        <v>132</v>
      </c>
      <c r="P828" s="33" t="s">
        <v>120</v>
      </c>
      <c r="Q828" s="55"/>
      <c r="R828" s="33" t="s">
        <v>119</v>
      </c>
      <c r="S828" s="55"/>
      <c r="T828" s="33" t="s">
        <v>118</v>
      </c>
      <c r="U828" s="55"/>
      <c r="V828" s="33" t="s">
        <v>117</v>
      </c>
      <c r="W828" s="55"/>
      <c r="X828" s="33" t="s">
        <v>116</v>
      </c>
      <c r="Y828" s="55"/>
      <c r="Z828" s="33" t="s">
        <v>115</v>
      </c>
      <c r="AA828" s="55"/>
      <c r="AB828" s="193"/>
      <c r="AC828" s="55"/>
      <c r="AD828" s="193"/>
      <c r="AE828" s="22"/>
      <c r="AF828" s="422"/>
      <c r="AG828" s="422"/>
      <c r="AH828" s="21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0.45" customHeight="1" x14ac:dyDescent="0.2">
      <c r="B829" s="30"/>
      <c r="C829" s="340"/>
      <c r="D829" s="29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 t="s">
        <v>354</v>
      </c>
      <c r="N829" s="25" t="s">
        <v>112</v>
      </c>
      <c r="O829" s="114" t="s">
        <v>132</v>
      </c>
      <c r="P829" s="25" t="s">
        <v>111</v>
      </c>
      <c r="Q829" s="114"/>
      <c r="R829" s="25" t="s">
        <v>110</v>
      </c>
      <c r="S829" s="114"/>
      <c r="T829" s="25" t="s">
        <v>109</v>
      </c>
      <c r="U829" s="114"/>
      <c r="V829" s="25" t="s">
        <v>108</v>
      </c>
      <c r="W829" s="114"/>
      <c r="X829" s="25" t="s">
        <v>107</v>
      </c>
      <c r="Y829" s="114"/>
      <c r="Z829" s="25" t="s">
        <v>106</v>
      </c>
      <c r="AA829" s="114"/>
      <c r="AB829" s="190"/>
      <c r="AC829" s="114"/>
      <c r="AD829" s="190"/>
      <c r="AE829" s="22"/>
      <c r="AF829" s="422"/>
      <c r="AG829" s="422"/>
      <c r="AH829" s="21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1" customHeight="1" thickBot="1" x14ac:dyDescent="0.25">
      <c r="B830" s="30"/>
      <c r="C830" s="355"/>
      <c r="D830" s="54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 t="s">
        <v>179</v>
      </c>
      <c r="N830" s="50" t="s">
        <v>104</v>
      </c>
      <c r="O830" s="51"/>
      <c r="P830" s="50" t="s">
        <v>103</v>
      </c>
      <c r="Q830" s="51"/>
      <c r="R830" s="50" t="s">
        <v>102</v>
      </c>
      <c r="S830" s="51"/>
      <c r="T830" s="50">
        <v>20</v>
      </c>
      <c r="U830" s="51"/>
      <c r="V830" s="50" t="s">
        <v>101</v>
      </c>
      <c r="W830" s="51"/>
      <c r="X830" s="50" t="s">
        <v>100</v>
      </c>
      <c r="Y830" s="51"/>
      <c r="Z830" s="50" t="s">
        <v>99</v>
      </c>
      <c r="AA830" s="51"/>
      <c r="AB830" s="187"/>
      <c r="AC830" s="51"/>
      <c r="AD830" s="187"/>
      <c r="AE830" s="48"/>
      <c r="AF830" s="424"/>
      <c r="AG830" s="424"/>
      <c r="AH830" s="47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0.45" customHeight="1" x14ac:dyDescent="0.2">
      <c r="B831" s="30"/>
      <c r="C831" s="338">
        <v>3</v>
      </c>
      <c r="D831" s="46"/>
      <c r="E831" s="198"/>
      <c r="F831" s="198"/>
      <c r="G831" s="197"/>
      <c r="H831" s="358"/>
      <c r="I831" s="390">
        <v>48</v>
      </c>
      <c r="J831" s="390">
        <v>14</v>
      </c>
      <c r="K831" s="390">
        <v>7</v>
      </c>
      <c r="L831" s="42" t="s">
        <v>131</v>
      </c>
      <c r="M831" s="43" t="s">
        <v>130</v>
      </c>
      <c r="N831" s="42" t="s">
        <v>129</v>
      </c>
      <c r="O831" s="43" t="s">
        <v>132</v>
      </c>
      <c r="P831" s="42" t="s">
        <v>128</v>
      </c>
      <c r="Q831" s="43"/>
      <c r="R831" s="42" t="s">
        <v>127</v>
      </c>
      <c r="S831" s="43"/>
      <c r="T831" s="42" t="s">
        <v>126</v>
      </c>
      <c r="U831" s="43"/>
      <c r="V831" s="42" t="s">
        <v>125</v>
      </c>
      <c r="W831" s="43"/>
      <c r="X831" s="42" t="s">
        <v>124</v>
      </c>
      <c r="Y831" s="43"/>
      <c r="Z831" s="42" t="s">
        <v>123</v>
      </c>
      <c r="AA831" s="43"/>
      <c r="AB831" s="196"/>
      <c r="AC831" s="43"/>
      <c r="AD831" s="196"/>
      <c r="AE831" s="39"/>
      <c r="AF831" s="421"/>
      <c r="AG831" s="421"/>
      <c r="AH831" s="38"/>
      <c r="AI831" s="9"/>
      <c r="AJ831" s="349">
        <f>SUMPRODUCT(LEN($M831:$AA834)-LEN(SUBSTITUTE($M831:$AA834,"A", "")))</f>
        <v>6</v>
      </c>
      <c r="AK831" s="352">
        <f>SUMPRODUCT(LEN($AD831:$AD834)-LEN(SUBSTITUTE($AD831:$AD834,"A", "")))</f>
        <v>0</v>
      </c>
      <c r="AL831" s="335">
        <f>SUMPRODUCT(LEN($AC831:$AC834)-LEN(SUBSTITUTE($AC831:$AC834,"A", "")))</f>
        <v>0</v>
      </c>
      <c r="AM831" s="349">
        <f>SUMPRODUCT(LEN($M831:$AA834)-LEN(SUBSTITUTE($M831:$AA834,"S", "")))</f>
        <v>3</v>
      </c>
      <c r="AN831" s="352">
        <f>SUMPRODUCT(LEN($AD831:$AD834)-LEN(SUBSTITUTE($AD831:$AD834,"S", "")))</f>
        <v>0</v>
      </c>
      <c r="AO831" s="335">
        <f>SUMPRODUCT(LEN($AC831:$AC834)-LEN(SUBSTITUTE($AC831:$AC834,"S", "")))</f>
        <v>0</v>
      </c>
      <c r="AP831" s="349">
        <f>SUMPRODUCT(LEN($M831:$AA834)-LEN(SUBSTITUTE($M831:$AA834,"F", "")))</f>
        <v>0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0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1" customHeight="1" thickBot="1" x14ac:dyDescent="0.25">
      <c r="B832" s="30"/>
      <c r="C832" s="339"/>
      <c r="D832" s="37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 t="s">
        <v>179</v>
      </c>
      <c r="N832" s="33" t="s">
        <v>121</v>
      </c>
      <c r="O832" s="55" t="s">
        <v>130</v>
      </c>
      <c r="P832" s="33" t="s">
        <v>120</v>
      </c>
      <c r="Q832" s="55"/>
      <c r="R832" s="33" t="s">
        <v>119</v>
      </c>
      <c r="S832" s="55"/>
      <c r="T832" s="33" t="s">
        <v>118</v>
      </c>
      <c r="U832" s="55"/>
      <c r="V832" s="33" t="s">
        <v>117</v>
      </c>
      <c r="W832" s="55"/>
      <c r="X832" s="33" t="s">
        <v>116</v>
      </c>
      <c r="Y832" s="55"/>
      <c r="Z832" s="33" t="s">
        <v>115</v>
      </c>
      <c r="AA832" s="55"/>
      <c r="AB832" s="193"/>
      <c r="AC832" s="55"/>
      <c r="AD832" s="193"/>
      <c r="AE832" s="22"/>
      <c r="AF832" s="422"/>
      <c r="AG832" s="422"/>
      <c r="AH832" s="21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0.45" customHeight="1" x14ac:dyDescent="0.2">
      <c r="B833" s="30"/>
      <c r="C833" s="340"/>
      <c r="D833" s="29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 t="s">
        <v>179</v>
      </c>
      <c r="N833" s="25" t="s">
        <v>112</v>
      </c>
      <c r="O833" s="114" t="s">
        <v>130</v>
      </c>
      <c r="P833" s="25" t="s">
        <v>111</v>
      </c>
      <c r="Q833" s="114"/>
      <c r="R833" s="25" t="s">
        <v>110</v>
      </c>
      <c r="S833" s="114"/>
      <c r="T833" s="25" t="s">
        <v>109</v>
      </c>
      <c r="U833" s="114"/>
      <c r="V833" s="25" t="s">
        <v>108</v>
      </c>
      <c r="W833" s="114"/>
      <c r="X833" s="25" t="s">
        <v>107</v>
      </c>
      <c r="Y833" s="114"/>
      <c r="Z833" s="25" t="s">
        <v>106</v>
      </c>
      <c r="AA833" s="114"/>
      <c r="AB833" s="190"/>
      <c r="AC833" s="114"/>
      <c r="AD833" s="190"/>
      <c r="AE833" s="22"/>
      <c r="AF833" s="422"/>
      <c r="AG833" s="422"/>
      <c r="AH833" s="21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1" customHeight="1" thickBot="1" x14ac:dyDescent="0.25">
      <c r="B834" s="20"/>
      <c r="C834" s="341"/>
      <c r="D834" s="19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 t="s">
        <v>132</v>
      </c>
      <c r="N834" s="15" t="s">
        <v>104</v>
      </c>
      <c r="O834" s="16"/>
      <c r="P834" s="15" t="s">
        <v>103</v>
      </c>
      <c r="Q834" s="16"/>
      <c r="R834" s="15" t="s">
        <v>102</v>
      </c>
      <c r="S834" s="16"/>
      <c r="T834" s="15">
        <v>20</v>
      </c>
      <c r="U834" s="16"/>
      <c r="V834" s="15" t="s">
        <v>101</v>
      </c>
      <c r="W834" s="16"/>
      <c r="X834" s="15" t="s">
        <v>100</v>
      </c>
      <c r="Y834" s="16"/>
      <c r="Z834" s="15" t="s">
        <v>99</v>
      </c>
      <c r="AA834" s="16"/>
      <c r="AB834" s="187"/>
      <c r="AC834" s="16"/>
      <c r="AD834" s="186"/>
      <c r="AE834" s="11"/>
      <c r="AF834" s="423"/>
      <c r="AG834" s="423"/>
      <c r="AH834" s="10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107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174</v>
      </c>
      <c r="E836" s="425">
        <v>2971.66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03"/>
      <c r="AI836" s="86" t="s">
        <v>137</v>
      </c>
      <c r="AJ836" s="85">
        <f t="shared" ref="AJ836:BB836" si="110">SUM(AJ838:AJ849)</f>
        <v>24</v>
      </c>
      <c r="AK836" s="84">
        <f t="shared" si="110"/>
        <v>1</v>
      </c>
      <c r="AL836" s="83">
        <f t="shared" si="110"/>
        <v>0</v>
      </c>
      <c r="AM836" s="85">
        <f t="shared" si="110"/>
        <v>17</v>
      </c>
      <c r="AN836" s="84">
        <f t="shared" si="110"/>
        <v>0</v>
      </c>
      <c r="AO836" s="83">
        <f t="shared" si="110"/>
        <v>0</v>
      </c>
      <c r="AP836" s="85">
        <f t="shared" si="110"/>
        <v>0</v>
      </c>
      <c r="AQ836" s="84">
        <f t="shared" si="110"/>
        <v>0</v>
      </c>
      <c r="AR836" s="83">
        <f t="shared" si="110"/>
        <v>0</v>
      </c>
      <c r="AS836" s="85">
        <f t="shared" si="110"/>
        <v>0</v>
      </c>
      <c r="AT836" s="84">
        <f t="shared" si="110"/>
        <v>0</v>
      </c>
      <c r="AU836" s="83">
        <f t="shared" si="110"/>
        <v>0</v>
      </c>
      <c r="AV836" s="85">
        <f t="shared" si="110"/>
        <v>0</v>
      </c>
      <c r="AW836" s="84">
        <f t="shared" si="110"/>
        <v>0</v>
      </c>
      <c r="AX836" s="83">
        <f t="shared" si="110"/>
        <v>0</v>
      </c>
      <c r="AY836" s="82">
        <f t="shared" si="110"/>
        <v>0</v>
      </c>
      <c r="AZ836" s="81">
        <f t="shared" si="110"/>
        <v>0</v>
      </c>
      <c r="BA836" s="81">
        <f t="shared" si="110"/>
        <v>0</v>
      </c>
      <c r="BB836" s="80">
        <f t="shared" si="110"/>
        <v>0</v>
      </c>
      <c r="BC836" s="79" t="s">
        <v>136</v>
      </c>
      <c r="BF836" s="5">
        <f>SUM(AJ836:AL836)/$BG$5</f>
        <v>8.3333333333333339</v>
      </c>
      <c r="BG836" s="5">
        <f>SUM(AM836:AO836,AY836)/$BG$5</f>
        <v>5.666666666666667</v>
      </c>
      <c r="BH836" s="5">
        <f>SUM(AP836:AR836,AZ836)/$BG$5</f>
        <v>0</v>
      </c>
      <c r="BI836" s="5">
        <f>SUM(AS836:AU836,BA836)/$BG$5</f>
        <v>0</v>
      </c>
      <c r="BJ836" s="5">
        <f>SUM(AV836:AX836,BB836)/$BG$5</f>
        <v>0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03"/>
      <c r="AI837" s="202" t="s">
        <v>135</v>
      </c>
      <c r="AJ837" s="201">
        <f t="shared" ref="AJ837:BB837" si="111">AJ836/3</f>
        <v>8</v>
      </c>
      <c r="AK837" s="64">
        <f t="shared" si="111"/>
        <v>0.33333333333333331</v>
      </c>
      <c r="AL837" s="63">
        <f t="shared" si="111"/>
        <v>0</v>
      </c>
      <c r="AM837" s="65">
        <f t="shared" si="111"/>
        <v>5.666666666666667</v>
      </c>
      <c r="AN837" s="64">
        <f t="shared" si="111"/>
        <v>0</v>
      </c>
      <c r="AO837" s="63">
        <f t="shared" si="111"/>
        <v>0</v>
      </c>
      <c r="AP837" s="65">
        <f t="shared" si="111"/>
        <v>0</v>
      </c>
      <c r="AQ837" s="64">
        <f t="shared" si="111"/>
        <v>0</v>
      </c>
      <c r="AR837" s="63">
        <f t="shared" si="111"/>
        <v>0</v>
      </c>
      <c r="AS837" s="65">
        <f t="shared" si="111"/>
        <v>0</v>
      </c>
      <c r="AT837" s="64">
        <f t="shared" si="111"/>
        <v>0</v>
      </c>
      <c r="AU837" s="63">
        <f t="shared" si="111"/>
        <v>0</v>
      </c>
      <c r="AV837" s="65">
        <f t="shared" si="111"/>
        <v>0</v>
      </c>
      <c r="AW837" s="64">
        <f t="shared" si="111"/>
        <v>0</v>
      </c>
      <c r="AX837" s="63">
        <f t="shared" si="111"/>
        <v>0</v>
      </c>
      <c r="AY837" s="62">
        <f t="shared" si="111"/>
        <v>0</v>
      </c>
      <c r="AZ837" s="61">
        <f t="shared" si="111"/>
        <v>0</v>
      </c>
      <c r="BA837" s="61">
        <f t="shared" si="111"/>
        <v>0</v>
      </c>
      <c r="BB837" s="60">
        <f t="shared" si="111"/>
        <v>0</v>
      </c>
      <c r="BC837" s="59" t="s">
        <v>134</v>
      </c>
    </row>
    <row r="838" spans="2:62" ht="20.45" customHeight="1" x14ac:dyDescent="0.2">
      <c r="B838" s="30"/>
      <c r="C838" s="338">
        <v>1</v>
      </c>
      <c r="D838" s="46"/>
      <c r="E838" s="198"/>
      <c r="F838" s="198"/>
      <c r="G838" s="197"/>
      <c r="H838" s="358" t="s">
        <v>183</v>
      </c>
      <c r="I838" s="390">
        <v>43</v>
      </c>
      <c r="J838" s="390">
        <v>14</v>
      </c>
      <c r="K838" s="390">
        <v>7</v>
      </c>
      <c r="L838" s="42" t="s">
        <v>131</v>
      </c>
      <c r="M838" s="43" t="s">
        <v>179</v>
      </c>
      <c r="N838" s="42" t="s">
        <v>129</v>
      </c>
      <c r="O838" s="43" t="s">
        <v>132</v>
      </c>
      <c r="P838" s="42" t="s">
        <v>128</v>
      </c>
      <c r="Q838" s="43"/>
      <c r="R838" s="42" t="s">
        <v>127</v>
      </c>
      <c r="S838" s="43"/>
      <c r="T838" s="42" t="s">
        <v>126</v>
      </c>
      <c r="U838" s="43"/>
      <c r="V838" s="42" t="s">
        <v>125</v>
      </c>
      <c r="W838" s="43"/>
      <c r="X838" s="42" t="s">
        <v>124</v>
      </c>
      <c r="Y838" s="43"/>
      <c r="Z838" s="42" t="s">
        <v>123</v>
      </c>
      <c r="AA838" s="43"/>
      <c r="AB838" s="196"/>
      <c r="AC838" s="43"/>
      <c r="AD838" s="196"/>
      <c r="AE838" s="58"/>
      <c r="AF838" s="421"/>
      <c r="AG838" s="421"/>
      <c r="AH838" s="38"/>
      <c r="AI838" s="9"/>
      <c r="AJ838" s="349">
        <f>SUMPRODUCT(LEN($M838:$AA841)-LEN(SUBSTITUTE($M838:$AA841,"A", "")))</f>
        <v>11</v>
      </c>
      <c r="AK838" s="352">
        <f>SUMPRODUCT(LEN($AD838:$AD841)-LEN(SUBSTITUTE($AD838:$AD841,"A", "")))</f>
        <v>0</v>
      </c>
      <c r="AL838" s="335">
        <f>SUMPRODUCT(LEN($AC838:$AC841)-LEN(SUBSTITUTE($AC838:$AC841,"A", "")))</f>
        <v>0</v>
      </c>
      <c r="AM838" s="349">
        <f>SUMPRODUCT(LEN($M838:$AA841)-LEN(SUBSTITUTE($M838:$AA841,"S", "")))</f>
        <v>2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0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0</v>
      </c>
      <c r="AT838" s="352">
        <f>SUMPRODUCT(LEN($AD838:$AD841)-LEN(SUBSTITUTE($AD838:$AD841,"G", "")))</f>
        <v>0</v>
      </c>
      <c r="AU838" s="335">
        <f>SUMPRODUCT(LEN($AC838:$AC841)-LEN(SUBSTITUTE($AC838:$AC841,"G", "")))</f>
        <v>0</v>
      </c>
      <c r="AV838" s="349">
        <f>SUMPRODUCT(LEN($L838:$AA841)-LEN(SUBSTITUTE($L838:$AA841,"M", "")))</f>
        <v>0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0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1" customHeight="1" thickBot="1" x14ac:dyDescent="0.25">
      <c r="B839" s="30"/>
      <c r="C839" s="339"/>
      <c r="D839" s="37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357</v>
      </c>
      <c r="N839" s="33" t="s">
        <v>121</v>
      </c>
      <c r="O839" s="55" t="s">
        <v>130</v>
      </c>
      <c r="P839" s="33" t="s">
        <v>120</v>
      </c>
      <c r="Q839" s="55"/>
      <c r="R839" s="33" t="s">
        <v>119</v>
      </c>
      <c r="S839" s="55"/>
      <c r="T839" s="33" t="s">
        <v>118</v>
      </c>
      <c r="U839" s="55"/>
      <c r="V839" s="33" t="s">
        <v>117</v>
      </c>
      <c r="W839" s="55"/>
      <c r="X839" s="33" t="s">
        <v>116</v>
      </c>
      <c r="Y839" s="55"/>
      <c r="Z839" s="33" t="s">
        <v>115</v>
      </c>
      <c r="AA839" s="55"/>
      <c r="AB839" s="193"/>
      <c r="AC839" s="55"/>
      <c r="AD839" s="193"/>
      <c r="AE839" s="57"/>
      <c r="AF839" s="422"/>
      <c r="AG839" s="422"/>
      <c r="AH839" s="21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0.45" customHeight="1" x14ac:dyDescent="0.2">
      <c r="B840" s="30"/>
      <c r="C840" s="340"/>
      <c r="D840" s="29"/>
      <c r="E840" s="192"/>
      <c r="F840" s="192"/>
      <c r="G840" s="191"/>
      <c r="H840" s="360">
        <v>174</v>
      </c>
      <c r="I840" s="392"/>
      <c r="J840" s="392"/>
      <c r="K840" s="392"/>
      <c r="L840" s="25" t="s">
        <v>114</v>
      </c>
      <c r="M840" s="114" t="s">
        <v>357</v>
      </c>
      <c r="N840" s="25" t="s">
        <v>112</v>
      </c>
      <c r="O840" s="114" t="s">
        <v>130</v>
      </c>
      <c r="P840" s="25" t="s">
        <v>111</v>
      </c>
      <c r="Q840" s="114"/>
      <c r="R840" s="25" t="s">
        <v>110</v>
      </c>
      <c r="S840" s="114"/>
      <c r="T840" s="25" t="s">
        <v>109</v>
      </c>
      <c r="U840" s="114"/>
      <c r="V840" s="25" t="s">
        <v>108</v>
      </c>
      <c r="W840" s="114"/>
      <c r="X840" s="25" t="s">
        <v>107</v>
      </c>
      <c r="Y840" s="114"/>
      <c r="Z840" s="25" t="s">
        <v>106</v>
      </c>
      <c r="AA840" s="114"/>
      <c r="AB840" s="190"/>
      <c r="AC840" s="114"/>
      <c r="AD840" s="190"/>
      <c r="AE840" s="57"/>
      <c r="AF840" s="422"/>
      <c r="AG840" s="422"/>
      <c r="AH840" s="21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1" customHeight="1" thickBot="1" x14ac:dyDescent="0.25">
      <c r="B841" s="30"/>
      <c r="C841" s="355"/>
      <c r="D841" s="54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179</v>
      </c>
      <c r="N841" s="50" t="s">
        <v>104</v>
      </c>
      <c r="O841" s="51"/>
      <c r="P841" s="50" t="s">
        <v>103</v>
      </c>
      <c r="Q841" s="51"/>
      <c r="R841" s="50" t="s">
        <v>102</v>
      </c>
      <c r="S841" s="51"/>
      <c r="T841" s="50">
        <v>20</v>
      </c>
      <c r="U841" s="51"/>
      <c r="V841" s="50" t="s">
        <v>101</v>
      </c>
      <c r="W841" s="51"/>
      <c r="X841" s="50" t="s">
        <v>100</v>
      </c>
      <c r="Y841" s="51"/>
      <c r="Z841" s="50" t="s">
        <v>99</v>
      </c>
      <c r="AA841" s="51"/>
      <c r="AB841" s="187"/>
      <c r="AC841" s="51"/>
      <c r="AD841" s="187"/>
      <c r="AE841" s="56"/>
      <c r="AF841" s="424"/>
      <c r="AG841" s="424"/>
      <c r="AH841" s="47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0.45" customHeight="1" x14ac:dyDescent="0.2">
      <c r="B842" s="30"/>
      <c r="C842" s="338">
        <v>2</v>
      </c>
      <c r="D842" s="46"/>
      <c r="E842" s="198"/>
      <c r="F842" s="198"/>
      <c r="G842" s="197"/>
      <c r="H842" s="358"/>
      <c r="I842" s="390">
        <v>43</v>
      </c>
      <c r="J842" s="390">
        <v>15</v>
      </c>
      <c r="K842" s="390">
        <v>6</v>
      </c>
      <c r="L842" s="42" t="s">
        <v>131</v>
      </c>
      <c r="M842" s="43" t="s">
        <v>132</v>
      </c>
      <c r="N842" s="42" t="s">
        <v>129</v>
      </c>
      <c r="O842" s="43" t="s">
        <v>354</v>
      </c>
      <c r="P842" s="42" t="s">
        <v>128</v>
      </c>
      <c r="Q842" s="43" t="s">
        <v>130</v>
      </c>
      <c r="R842" s="42" t="s">
        <v>127</v>
      </c>
      <c r="S842" s="43"/>
      <c r="T842" s="42" t="s">
        <v>126</v>
      </c>
      <c r="U842" s="43"/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196"/>
      <c r="AC842" s="43"/>
      <c r="AD842" s="196" t="s">
        <v>132</v>
      </c>
      <c r="AE842" s="39"/>
      <c r="AF842" s="421"/>
      <c r="AG842" s="421"/>
      <c r="AH842" s="38"/>
      <c r="AI842" s="9"/>
      <c r="AJ842" s="349">
        <f>SUMPRODUCT(LEN($M842:$AA845)-LEN(SUBSTITUTE($M842:$AA845,"A", "")))</f>
        <v>6</v>
      </c>
      <c r="AK842" s="352">
        <f>SUMPRODUCT(LEN($AD842:$AD845)-LEN(SUBSTITUTE($AD842:$AD845,"A", "")))</f>
        <v>1</v>
      </c>
      <c r="AL842" s="335">
        <f>SUMPRODUCT(LEN($AC842:$AC845)-LEN(SUBSTITUTE($AC842:$AC845,"A", "")))</f>
        <v>0</v>
      </c>
      <c r="AM842" s="349">
        <f>SUMPRODUCT(LEN($M842:$AA845)-LEN(SUBSTITUTE($M842:$AA845,"S", "")))</f>
        <v>7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0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0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1" customHeight="1" thickBot="1" x14ac:dyDescent="0.25">
      <c r="B843" s="30"/>
      <c r="C843" s="339"/>
      <c r="D843" s="37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 t="s">
        <v>351</v>
      </c>
      <c r="N843" s="33" t="s">
        <v>121</v>
      </c>
      <c r="O843" s="55" t="s">
        <v>130</v>
      </c>
      <c r="P843" s="33" t="s">
        <v>120</v>
      </c>
      <c r="Q843" s="55"/>
      <c r="R843" s="33" t="s">
        <v>119</v>
      </c>
      <c r="S843" s="55"/>
      <c r="T843" s="33" t="s">
        <v>118</v>
      </c>
      <c r="U843" s="55"/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193"/>
      <c r="AC843" s="55"/>
      <c r="AD843" s="193"/>
      <c r="AE843" s="22"/>
      <c r="AF843" s="422"/>
      <c r="AG843" s="422"/>
      <c r="AH843" s="21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0.45" customHeight="1" x14ac:dyDescent="0.2">
      <c r="B844" s="30"/>
      <c r="C844" s="340"/>
      <c r="D844" s="29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 t="s">
        <v>351</v>
      </c>
      <c r="N844" s="25" t="s">
        <v>112</v>
      </c>
      <c r="O844" s="114" t="s">
        <v>132</v>
      </c>
      <c r="P844" s="25" t="s">
        <v>111</v>
      </c>
      <c r="Q844" s="114"/>
      <c r="R844" s="25" t="s">
        <v>110</v>
      </c>
      <c r="S844" s="114"/>
      <c r="T844" s="25" t="s">
        <v>109</v>
      </c>
      <c r="U844" s="114"/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190"/>
      <c r="AC844" s="114"/>
      <c r="AD844" s="190"/>
      <c r="AE844" s="22"/>
      <c r="AF844" s="422"/>
      <c r="AG844" s="422"/>
      <c r="AH844" s="21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1" customHeight="1" thickBot="1" x14ac:dyDescent="0.25">
      <c r="B845" s="30"/>
      <c r="C845" s="355"/>
      <c r="D845" s="54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 t="s">
        <v>179</v>
      </c>
      <c r="N845" s="50" t="s">
        <v>104</v>
      </c>
      <c r="O845" s="51" t="s">
        <v>130</v>
      </c>
      <c r="P845" s="50" t="s">
        <v>103</v>
      </c>
      <c r="Q845" s="51"/>
      <c r="R845" s="50" t="s">
        <v>102</v>
      </c>
      <c r="S845" s="51"/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187"/>
      <c r="AC845" s="51"/>
      <c r="AD845" s="187"/>
      <c r="AE845" s="48"/>
      <c r="AF845" s="424"/>
      <c r="AG845" s="424"/>
      <c r="AH845" s="47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0.45" customHeight="1" x14ac:dyDescent="0.2">
      <c r="B846" s="30"/>
      <c r="C846" s="338">
        <v>3</v>
      </c>
      <c r="D846" s="46"/>
      <c r="E846" s="198"/>
      <c r="F846" s="198"/>
      <c r="G846" s="197"/>
      <c r="H846" s="358"/>
      <c r="I846" s="390">
        <v>36</v>
      </c>
      <c r="J846" s="390">
        <v>15</v>
      </c>
      <c r="K846" s="390">
        <v>7</v>
      </c>
      <c r="L846" s="42" t="s">
        <v>131</v>
      </c>
      <c r="M846" s="43" t="s">
        <v>353</v>
      </c>
      <c r="N846" s="42" t="s">
        <v>129</v>
      </c>
      <c r="O846" s="43" t="s">
        <v>348</v>
      </c>
      <c r="P846" s="42" t="s">
        <v>128</v>
      </c>
      <c r="Q846" s="43"/>
      <c r="R846" s="42" t="s">
        <v>127</v>
      </c>
      <c r="S846" s="43"/>
      <c r="T846" s="42" t="s">
        <v>126</v>
      </c>
      <c r="U846" s="43"/>
      <c r="V846" s="42" t="s">
        <v>125</v>
      </c>
      <c r="W846" s="43"/>
      <c r="X846" s="42" t="s">
        <v>124</v>
      </c>
      <c r="Y846" s="43"/>
      <c r="Z846" s="42" t="s">
        <v>123</v>
      </c>
      <c r="AA846" s="43"/>
      <c r="AB846" s="196"/>
      <c r="AC846" s="43"/>
      <c r="AD846" s="196"/>
      <c r="AE846" s="39"/>
      <c r="AF846" s="421"/>
      <c r="AG846" s="421"/>
      <c r="AH846" s="38"/>
      <c r="AI846" s="9"/>
      <c r="AJ846" s="349">
        <f>SUMPRODUCT(LEN($M846:$AA849)-LEN(SUBSTITUTE($M846:$AA849,"A", "")))</f>
        <v>7</v>
      </c>
      <c r="AK846" s="352">
        <f>SUMPRODUCT(LEN($AD846:$AD849)-LEN(SUBSTITUTE($AD846:$AD849,"A", "")))</f>
        <v>0</v>
      </c>
      <c r="AL846" s="335">
        <f>SUMPRODUCT(LEN($AC846:$AC849)-LEN(SUBSTITUTE($AC846:$AC849,"A", "")))</f>
        <v>0</v>
      </c>
      <c r="AM846" s="349">
        <f>SUMPRODUCT(LEN($M846:$AA849)-LEN(SUBSTITUTE($M846:$AA849,"S", "")))</f>
        <v>8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0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0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1" customHeight="1" thickBot="1" x14ac:dyDescent="0.25">
      <c r="B847" s="30"/>
      <c r="C847" s="339"/>
      <c r="D847" s="37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 t="s">
        <v>347</v>
      </c>
      <c r="N847" s="33" t="s">
        <v>121</v>
      </c>
      <c r="O847" s="55" t="s">
        <v>132</v>
      </c>
      <c r="P847" s="33" t="s">
        <v>120</v>
      </c>
      <c r="Q847" s="55"/>
      <c r="R847" s="33" t="s">
        <v>119</v>
      </c>
      <c r="S847" s="55"/>
      <c r="T847" s="33" t="s">
        <v>118</v>
      </c>
      <c r="U847" s="55"/>
      <c r="V847" s="33" t="s">
        <v>117</v>
      </c>
      <c r="W847" s="55"/>
      <c r="X847" s="33" t="s">
        <v>116</v>
      </c>
      <c r="Y847" s="55"/>
      <c r="Z847" s="33" t="s">
        <v>115</v>
      </c>
      <c r="AA847" s="55"/>
      <c r="AB847" s="193"/>
      <c r="AC847" s="55"/>
      <c r="AD847" s="193"/>
      <c r="AE847" s="22"/>
      <c r="AF847" s="422"/>
      <c r="AG847" s="422"/>
      <c r="AH847" s="21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0.45" customHeight="1" x14ac:dyDescent="0.2">
      <c r="B848" s="30"/>
      <c r="C848" s="340"/>
      <c r="D848" s="29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 t="s">
        <v>354</v>
      </c>
      <c r="N848" s="25" t="s">
        <v>112</v>
      </c>
      <c r="O848" s="114" t="s">
        <v>130</v>
      </c>
      <c r="P848" s="25" t="s">
        <v>111</v>
      </c>
      <c r="Q848" s="114"/>
      <c r="R848" s="25" t="s">
        <v>110</v>
      </c>
      <c r="S848" s="114"/>
      <c r="T848" s="25" t="s">
        <v>109</v>
      </c>
      <c r="U848" s="114"/>
      <c r="V848" s="25" t="s">
        <v>108</v>
      </c>
      <c r="W848" s="114"/>
      <c r="X848" s="25" t="s">
        <v>107</v>
      </c>
      <c r="Y848" s="114"/>
      <c r="Z848" s="25" t="s">
        <v>106</v>
      </c>
      <c r="AA848" s="114"/>
      <c r="AB848" s="190"/>
      <c r="AC848" s="114"/>
      <c r="AD848" s="190"/>
      <c r="AE848" s="22"/>
      <c r="AF848" s="422"/>
      <c r="AG848" s="422"/>
      <c r="AH848" s="21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1" customHeight="1" thickBot="1" x14ac:dyDescent="0.25">
      <c r="B849" s="20"/>
      <c r="C849" s="341"/>
      <c r="D849" s="19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 t="s">
        <v>179</v>
      </c>
      <c r="N849" s="15" t="s">
        <v>104</v>
      </c>
      <c r="O849" s="16" t="s">
        <v>130</v>
      </c>
      <c r="P849" s="15" t="s">
        <v>103</v>
      </c>
      <c r="Q849" s="16"/>
      <c r="R849" s="15" t="s">
        <v>102</v>
      </c>
      <c r="S849" s="16"/>
      <c r="T849" s="15">
        <v>20</v>
      </c>
      <c r="U849" s="16"/>
      <c r="V849" s="15" t="s">
        <v>101</v>
      </c>
      <c r="W849" s="16"/>
      <c r="X849" s="15" t="s">
        <v>100</v>
      </c>
      <c r="Y849" s="16"/>
      <c r="Z849" s="15" t="s">
        <v>99</v>
      </c>
      <c r="AA849" s="16"/>
      <c r="AB849" s="187"/>
      <c r="AC849" s="16"/>
      <c r="AD849" s="186"/>
      <c r="AE849" s="11"/>
      <c r="AF849" s="423"/>
      <c r="AG849" s="423"/>
      <c r="AH849" s="10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107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174</v>
      </c>
      <c r="E851" s="425">
        <v>4914.7299999999996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03"/>
      <c r="AI851" s="86" t="s">
        <v>137</v>
      </c>
      <c r="AJ851" s="85">
        <f t="shared" ref="AJ851:BB851" si="112">SUM(AJ853:AJ864)</f>
        <v>33</v>
      </c>
      <c r="AK851" s="84">
        <f t="shared" si="112"/>
        <v>0</v>
      </c>
      <c r="AL851" s="83">
        <f t="shared" si="112"/>
        <v>0</v>
      </c>
      <c r="AM851" s="85">
        <f t="shared" si="112"/>
        <v>22</v>
      </c>
      <c r="AN851" s="84">
        <f t="shared" si="112"/>
        <v>3</v>
      </c>
      <c r="AO851" s="83">
        <f t="shared" si="112"/>
        <v>0</v>
      </c>
      <c r="AP851" s="85">
        <f t="shared" si="112"/>
        <v>0</v>
      </c>
      <c r="AQ851" s="84">
        <f t="shared" si="112"/>
        <v>0</v>
      </c>
      <c r="AR851" s="83">
        <f t="shared" si="112"/>
        <v>0</v>
      </c>
      <c r="AS851" s="85">
        <f t="shared" si="112"/>
        <v>0</v>
      </c>
      <c r="AT851" s="84">
        <f t="shared" si="112"/>
        <v>0</v>
      </c>
      <c r="AU851" s="83">
        <f t="shared" si="112"/>
        <v>0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0</v>
      </c>
      <c r="BB851" s="80">
        <f t="shared" si="112"/>
        <v>0</v>
      </c>
      <c r="BC851" s="79" t="s">
        <v>136</v>
      </c>
      <c r="BF851" s="5">
        <f>SUM(AJ851:AL851)/$BG$5</f>
        <v>11</v>
      </c>
      <c r="BG851" s="5">
        <f>SUM(AM851:AO851,AY851)/$BG$5</f>
        <v>8.3333333333333339</v>
      </c>
      <c r="BH851" s="5">
        <f>SUM(AP851:AR851,AZ851)/$BG$5</f>
        <v>0</v>
      </c>
      <c r="BI851" s="5">
        <f>SUM(AS851:AU851,BA851)/$BG$5</f>
        <v>0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03"/>
      <c r="AI852" s="202" t="s">
        <v>135</v>
      </c>
      <c r="AJ852" s="201">
        <f t="shared" ref="AJ852:BB852" si="113">AJ851/3</f>
        <v>11</v>
      </c>
      <c r="AK852" s="64">
        <f t="shared" si="113"/>
        <v>0</v>
      </c>
      <c r="AL852" s="63">
        <f t="shared" si="113"/>
        <v>0</v>
      </c>
      <c r="AM852" s="65">
        <f t="shared" si="113"/>
        <v>7.333333333333333</v>
      </c>
      <c r="AN852" s="64">
        <f t="shared" si="113"/>
        <v>1</v>
      </c>
      <c r="AO852" s="63">
        <f t="shared" si="113"/>
        <v>0</v>
      </c>
      <c r="AP852" s="65">
        <f t="shared" si="113"/>
        <v>0</v>
      </c>
      <c r="AQ852" s="64">
        <f t="shared" si="113"/>
        <v>0</v>
      </c>
      <c r="AR852" s="63">
        <f t="shared" si="113"/>
        <v>0</v>
      </c>
      <c r="AS852" s="65">
        <f t="shared" si="113"/>
        <v>0</v>
      </c>
      <c r="AT852" s="64">
        <f t="shared" si="113"/>
        <v>0</v>
      </c>
      <c r="AU852" s="63">
        <f t="shared" si="113"/>
        <v>0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</v>
      </c>
      <c r="BB852" s="60">
        <f t="shared" si="113"/>
        <v>0</v>
      </c>
      <c r="BC852" s="59" t="s">
        <v>134</v>
      </c>
    </row>
    <row r="853" spans="2:62" ht="20.45" customHeight="1" x14ac:dyDescent="0.2">
      <c r="B853" s="30"/>
      <c r="C853" s="338">
        <v>1</v>
      </c>
      <c r="D853" s="46"/>
      <c r="E853" s="198"/>
      <c r="F853" s="198"/>
      <c r="G853" s="197"/>
      <c r="H853" s="358" t="s">
        <v>360</v>
      </c>
      <c r="I853" s="390">
        <v>45</v>
      </c>
      <c r="J853" s="390">
        <v>15</v>
      </c>
      <c r="K853" s="390">
        <v>7</v>
      </c>
      <c r="L853" s="42" t="s">
        <v>131</v>
      </c>
      <c r="M853" s="43" t="s">
        <v>348</v>
      </c>
      <c r="N853" s="42" t="s">
        <v>129</v>
      </c>
      <c r="O853" s="43" t="s">
        <v>179</v>
      </c>
      <c r="P853" s="42" t="s">
        <v>128</v>
      </c>
      <c r="Q853" s="43"/>
      <c r="R853" s="42" t="s">
        <v>127</v>
      </c>
      <c r="S853" s="43"/>
      <c r="T853" s="42" t="s">
        <v>126</v>
      </c>
      <c r="U853" s="43"/>
      <c r="V853" s="42" t="s">
        <v>125</v>
      </c>
      <c r="W853" s="43"/>
      <c r="X853" s="42" t="s">
        <v>124</v>
      </c>
      <c r="Y853" s="43"/>
      <c r="Z853" s="42" t="s">
        <v>123</v>
      </c>
      <c r="AA853" s="43"/>
      <c r="AB853" s="196"/>
      <c r="AC853" s="43"/>
      <c r="AD853" s="196" t="s">
        <v>349</v>
      </c>
      <c r="AE853" s="58"/>
      <c r="AF853" s="421"/>
      <c r="AG853" s="421"/>
      <c r="AH853" s="38"/>
      <c r="AI853" s="9"/>
      <c r="AJ853" s="349">
        <f>SUMPRODUCT(LEN($M853:$AA856)-LEN(SUBSTITUTE($M853:$AA856,"A", "")))</f>
        <v>12</v>
      </c>
      <c r="AK853" s="352">
        <f>SUMPRODUCT(LEN($AD853:$AD856)-LEN(SUBSTITUTE($AD853:$AD856,"A", "")))</f>
        <v>0</v>
      </c>
      <c r="AL853" s="335">
        <f>SUMPRODUCT(LEN($AC853:$AC856)-LEN(SUBSTITUTE($AC853:$AC856,"A", "")))</f>
        <v>0</v>
      </c>
      <c r="AM853" s="349">
        <f>SUMPRODUCT(LEN($M853:$AA856)-LEN(SUBSTITUTE($M853:$AA856,"S", "")))</f>
        <v>6</v>
      </c>
      <c r="AN853" s="352">
        <f>SUMPRODUCT(LEN($AD853:$AD856)-LEN(SUBSTITUTE($AD853:$AD856,"S", "")))</f>
        <v>3</v>
      </c>
      <c r="AO853" s="335">
        <f>SUMPRODUCT(LEN($AC853:$AC856)-LEN(SUBSTITUTE($AC853:$AC856,"S", "")))</f>
        <v>0</v>
      </c>
      <c r="AP853" s="349">
        <f>SUMPRODUCT(LEN($M853:$AA856)-LEN(SUBSTITUTE($M853:$AA856,"F", "")))</f>
        <v>0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0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1" customHeight="1" thickBot="1" x14ac:dyDescent="0.25">
      <c r="B854" s="30"/>
      <c r="C854" s="339"/>
      <c r="D854" s="37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359</v>
      </c>
      <c r="N854" s="33" t="s">
        <v>121</v>
      </c>
      <c r="O854" s="55" t="s">
        <v>351</v>
      </c>
      <c r="P854" s="33" t="s">
        <v>120</v>
      </c>
      <c r="Q854" s="55"/>
      <c r="R854" s="33" t="s">
        <v>119</v>
      </c>
      <c r="S854" s="55"/>
      <c r="T854" s="33" t="s">
        <v>118</v>
      </c>
      <c r="U854" s="55"/>
      <c r="V854" s="33" t="s">
        <v>117</v>
      </c>
      <c r="W854" s="55"/>
      <c r="X854" s="33" t="s">
        <v>116</v>
      </c>
      <c r="Y854" s="55"/>
      <c r="Z854" s="33" t="s">
        <v>115</v>
      </c>
      <c r="AA854" s="55"/>
      <c r="AB854" s="193"/>
      <c r="AC854" s="55"/>
      <c r="AD854" s="193"/>
      <c r="AE854" s="57"/>
      <c r="AF854" s="422"/>
      <c r="AG854" s="422"/>
      <c r="AH854" s="21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0.45" customHeight="1" x14ac:dyDescent="0.2">
      <c r="B855" s="30"/>
      <c r="C855" s="340"/>
      <c r="D855" s="29"/>
      <c r="E855" s="192"/>
      <c r="F855" s="192"/>
      <c r="G855" s="191"/>
      <c r="H855" s="360">
        <v>174</v>
      </c>
      <c r="I855" s="392"/>
      <c r="J855" s="392"/>
      <c r="K855" s="392"/>
      <c r="L855" s="25" t="s">
        <v>114</v>
      </c>
      <c r="M855" s="114" t="s">
        <v>348</v>
      </c>
      <c r="N855" s="25" t="s">
        <v>112</v>
      </c>
      <c r="O855" s="114" t="s">
        <v>132</v>
      </c>
      <c r="P855" s="25" t="s">
        <v>111</v>
      </c>
      <c r="Q855" s="114"/>
      <c r="R855" s="25" t="s">
        <v>110</v>
      </c>
      <c r="S855" s="114"/>
      <c r="T855" s="25" t="s">
        <v>109</v>
      </c>
      <c r="U855" s="114"/>
      <c r="V855" s="25" t="s">
        <v>108</v>
      </c>
      <c r="W855" s="114"/>
      <c r="X855" s="25" t="s">
        <v>107</v>
      </c>
      <c r="Y855" s="114"/>
      <c r="Z855" s="25" t="s">
        <v>106</v>
      </c>
      <c r="AA855" s="114"/>
      <c r="AB855" s="190"/>
      <c r="AC855" s="114"/>
      <c r="AD855" s="190"/>
      <c r="AE855" s="57"/>
      <c r="AF855" s="422"/>
      <c r="AG855" s="422"/>
      <c r="AH855" s="21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1" customHeight="1" thickBot="1" x14ac:dyDescent="0.25">
      <c r="B856" s="30"/>
      <c r="C856" s="355"/>
      <c r="D856" s="54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348</v>
      </c>
      <c r="N856" s="50" t="s">
        <v>104</v>
      </c>
      <c r="O856" s="51" t="s">
        <v>130</v>
      </c>
      <c r="P856" s="50" t="s">
        <v>103</v>
      </c>
      <c r="Q856" s="51"/>
      <c r="R856" s="50" t="s">
        <v>102</v>
      </c>
      <c r="S856" s="51"/>
      <c r="T856" s="50">
        <v>20</v>
      </c>
      <c r="U856" s="51"/>
      <c r="V856" s="50" t="s">
        <v>101</v>
      </c>
      <c r="W856" s="51"/>
      <c r="X856" s="50" t="s">
        <v>100</v>
      </c>
      <c r="Y856" s="51"/>
      <c r="Z856" s="50" t="s">
        <v>99</v>
      </c>
      <c r="AA856" s="51"/>
      <c r="AB856" s="187"/>
      <c r="AC856" s="51"/>
      <c r="AD856" s="187"/>
      <c r="AE856" s="56"/>
      <c r="AF856" s="424"/>
      <c r="AG856" s="424"/>
      <c r="AH856" s="47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0.45" customHeight="1" x14ac:dyDescent="0.2">
      <c r="B857" s="30"/>
      <c r="C857" s="338">
        <v>2</v>
      </c>
      <c r="D857" s="46"/>
      <c r="E857" s="198"/>
      <c r="F857" s="198"/>
      <c r="G857" s="197"/>
      <c r="H857" s="358"/>
      <c r="I857" s="390">
        <v>51</v>
      </c>
      <c r="J857" s="390">
        <v>14</v>
      </c>
      <c r="K857" s="390">
        <v>6</v>
      </c>
      <c r="L857" s="42" t="s">
        <v>131</v>
      </c>
      <c r="M857" s="43" t="s">
        <v>348</v>
      </c>
      <c r="N857" s="42" t="s">
        <v>129</v>
      </c>
      <c r="O857" s="43" t="s">
        <v>347</v>
      </c>
      <c r="P857" s="42" t="s">
        <v>128</v>
      </c>
      <c r="Q857" s="43"/>
      <c r="R857" s="42" t="s">
        <v>127</v>
      </c>
      <c r="S857" s="43"/>
      <c r="T857" s="42" t="s">
        <v>126</v>
      </c>
      <c r="U857" s="43"/>
      <c r="V857" s="42" t="s">
        <v>125</v>
      </c>
      <c r="W857" s="43"/>
      <c r="X857" s="42" t="s">
        <v>124</v>
      </c>
      <c r="Y857" s="43"/>
      <c r="Z857" s="42" t="s">
        <v>123</v>
      </c>
      <c r="AA857" s="43"/>
      <c r="AB857" s="196"/>
      <c r="AC857" s="43"/>
      <c r="AD857" s="196"/>
      <c r="AE857" s="39"/>
      <c r="AF857" s="421"/>
      <c r="AG857" s="421"/>
      <c r="AH857" s="38"/>
      <c r="AI857" s="9"/>
      <c r="AJ857" s="349">
        <f>SUMPRODUCT(LEN($M857:$AA860)-LEN(SUBSTITUTE($M857:$AA860,"A", "")))</f>
        <v>11</v>
      </c>
      <c r="AK857" s="352">
        <f>SUMPRODUCT(LEN($AD857:$AD860)-LEN(SUBSTITUTE($AD857:$AD860,"A", "")))</f>
        <v>0</v>
      </c>
      <c r="AL857" s="335">
        <f>SUMPRODUCT(LEN($AC857:$AC860)-LEN(SUBSTITUTE($AC857:$AC860,"A", "")))</f>
        <v>0</v>
      </c>
      <c r="AM857" s="349">
        <f>SUMPRODUCT(LEN($M857:$AA860)-LEN(SUBSTITUTE($M857:$AA860,"S", "")))</f>
        <v>8</v>
      </c>
      <c r="AN857" s="352">
        <f>SUMPRODUCT(LEN($AD857:$AD860)-LEN(SUBSTITUTE($AD857:$AD860,"S", "")))</f>
        <v>0</v>
      </c>
      <c r="AO857" s="335">
        <f>SUMPRODUCT(LEN($AC857:$AC860)-LEN(SUBSTITUTE($AC857:$AC860,"S", "")))</f>
        <v>0</v>
      </c>
      <c r="AP857" s="349">
        <f>SUMPRODUCT(LEN($M857:$AA860)-LEN(SUBSTITUTE($M857:$AA860,"F", "")))</f>
        <v>0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0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1" customHeight="1" thickBot="1" x14ac:dyDescent="0.25">
      <c r="B858" s="30"/>
      <c r="C858" s="339"/>
      <c r="D858" s="37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 t="s">
        <v>346</v>
      </c>
      <c r="N858" s="33" t="s">
        <v>121</v>
      </c>
      <c r="O858" s="55" t="s">
        <v>179</v>
      </c>
      <c r="P858" s="33" t="s">
        <v>120</v>
      </c>
      <c r="Q858" s="55"/>
      <c r="R858" s="33" t="s">
        <v>119</v>
      </c>
      <c r="S858" s="55"/>
      <c r="T858" s="33" t="s">
        <v>118</v>
      </c>
      <c r="U858" s="55"/>
      <c r="V858" s="33" t="s">
        <v>117</v>
      </c>
      <c r="W858" s="55"/>
      <c r="X858" s="33" t="s">
        <v>116</v>
      </c>
      <c r="Y858" s="55"/>
      <c r="Z858" s="33" t="s">
        <v>115</v>
      </c>
      <c r="AA858" s="55"/>
      <c r="AB858" s="193"/>
      <c r="AC858" s="55"/>
      <c r="AD858" s="193"/>
      <c r="AE858" s="22"/>
      <c r="AF858" s="422"/>
      <c r="AG858" s="422"/>
      <c r="AH858" s="21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0.45" customHeight="1" x14ac:dyDescent="0.2">
      <c r="B859" s="30"/>
      <c r="C859" s="340"/>
      <c r="D859" s="29"/>
      <c r="E859" s="192"/>
      <c r="F859" s="192"/>
      <c r="G859" s="191"/>
      <c r="H859" s="360"/>
      <c r="I859" s="392"/>
      <c r="J859" s="392"/>
      <c r="K859" s="392"/>
      <c r="L859" s="25" t="s">
        <v>114</v>
      </c>
      <c r="M859" s="114" t="s">
        <v>357</v>
      </c>
      <c r="N859" s="25" t="s">
        <v>112</v>
      </c>
      <c r="O859" s="114" t="s">
        <v>354</v>
      </c>
      <c r="P859" s="25" t="s">
        <v>111</v>
      </c>
      <c r="Q859" s="114"/>
      <c r="R859" s="25" t="s">
        <v>110</v>
      </c>
      <c r="S859" s="114"/>
      <c r="T859" s="25" t="s">
        <v>109</v>
      </c>
      <c r="U859" s="114"/>
      <c r="V859" s="25" t="s">
        <v>108</v>
      </c>
      <c r="W859" s="114"/>
      <c r="X859" s="25" t="s">
        <v>107</v>
      </c>
      <c r="Y859" s="114"/>
      <c r="Z859" s="25" t="s">
        <v>106</v>
      </c>
      <c r="AA859" s="114"/>
      <c r="AB859" s="190"/>
      <c r="AC859" s="114"/>
      <c r="AD859" s="190"/>
      <c r="AE859" s="22"/>
      <c r="AF859" s="422"/>
      <c r="AG859" s="422"/>
      <c r="AH859" s="21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1" customHeight="1" thickBot="1" x14ac:dyDescent="0.25">
      <c r="B860" s="30"/>
      <c r="C860" s="355"/>
      <c r="D860" s="54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 t="s">
        <v>348</v>
      </c>
      <c r="N860" s="50" t="s">
        <v>104</v>
      </c>
      <c r="O860" s="51" t="s">
        <v>130</v>
      </c>
      <c r="P860" s="50" t="s">
        <v>103</v>
      </c>
      <c r="Q860" s="51"/>
      <c r="R860" s="50" t="s">
        <v>102</v>
      </c>
      <c r="S860" s="51"/>
      <c r="T860" s="50">
        <v>20</v>
      </c>
      <c r="U860" s="51"/>
      <c r="V860" s="50" t="s">
        <v>101</v>
      </c>
      <c r="W860" s="51"/>
      <c r="X860" s="50" t="s">
        <v>100</v>
      </c>
      <c r="Y860" s="51"/>
      <c r="Z860" s="50" t="s">
        <v>99</v>
      </c>
      <c r="AA860" s="51"/>
      <c r="AB860" s="187"/>
      <c r="AC860" s="51"/>
      <c r="AD860" s="187"/>
      <c r="AE860" s="48"/>
      <c r="AF860" s="424"/>
      <c r="AG860" s="424"/>
      <c r="AH860" s="47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0.45" customHeight="1" x14ac:dyDescent="0.2">
      <c r="B861" s="30"/>
      <c r="C861" s="338">
        <v>3</v>
      </c>
      <c r="D861" s="46"/>
      <c r="E861" s="198"/>
      <c r="F861" s="198"/>
      <c r="G861" s="197"/>
      <c r="H861" s="358"/>
      <c r="I861" s="390">
        <v>47</v>
      </c>
      <c r="J861" s="390">
        <v>13</v>
      </c>
      <c r="K861" s="390">
        <v>5</v>
      </c>
      <c r="L861" s="42" t="s">
        <v>131</v>
      </c>
      <c r="M861" s="43" t="s">
        <v>179</v>
      </c>
      <c r="N861" s="42" t="s">
        <v>129</v>
      </c>
      <c r="O861" s="43" t="s">
        <v>347</v>
      </c>
      <c r="P861" s="42" t="s">
        <v>128</v>
      </c>
      <c r="Q861" s="43"/>
      <c r="R861" s="42" t="s">
        <v>127</v>
      </c>
      <c r="S861" s="43"/>
      <c r="T861" s="42" t="s">
        <v>126</v>
      </c>
      <c r="U861" s="43"/>
      <c r="V861" s="42" t="s">
        <v>125</v>
      </c>
      <c r="W861" s="43"/>
      <c r="X861" s="42" t="s">
        <v>124</v>
      </c>
      <c r="Y861" s="43"/>
      <c r="Z861" s="42" t="s">
        <v>123</v>
      </c>
      <c r="AA861" s="43"/>
      <c r="AB861" s="196"/>
      <c r="AC861" s="43"/>
      <c r="AD861" s="196"/>
      <c r="AE861" s="39"/>
      <c r="AF861" s="421"/>
      <c r="AG861" s="421"/>
      <c r="AH861" s="38"/>
      <c r="AI861" s="9"/>
      <c r="AJ861" s="349">
        <f>SUMPRODUCT(LEN($M861:$AA864)-LEN(SUBSTITUTE($M861:$AA864,"A", "")))</f>
        <v>10</v>
      </c>
      <c r="AK861" s="352">
        <f>SUMPRODUCT(LEN($AD861:$AD864)-LEN(SUBSTITUTE($AD861:$AD864,"A", "")))</f>
        <v>0</v>
      </c>
      <c r="AL861" s="335">
        <f>SUMPRODUCT(LEN($AC861:$AC864)-LEN(SUBSTITUTE($AC861:$AC864,"A", "")))</f>
        <v>0</v>
      </c>
      <c r="AM861" s="349">
        <f>SUMPRODUCT(LEN($M861:$AA864)-LEN(SUBSTITUTE($M861:$AA864,"S", "")))</f>
        <v>8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0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0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1" customHeight="1" thickBot="1" x14ac:dyDescent="0.25">
      <c r="B862" s="30"/>
      <c r="C862" s="339"/>
      <c r="D862" s="37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 t="s">
        <v>348</v>
      </c>
      <c r="N862" s="33" t="s">
        <v>121</v>
      </c>
      <c r="O862" s="55" t="s">
        <v>179</v>
      </c>
      <c r="P862" s="33" t="s">
        <v>120</v>
      </c>
      <c r="Q862" s="55"/>
      <c r="R862" s="33" t="s">
        <v>119</v>
      </c>
      <c r="S862" s="55"/>
      <c r="T862" s="33" t="s">
        <v>118</v>
      </c>
      <c r="U862" s="55"/>
      <c r="V862" s="33" t="s">
        <v>117</v>
      </c>
      <c r="W862" s="55"/>
      <c r="X862" s="33" t="s">
        <v>116</v>
      </c>
      <c r="Y862" s="55"/>
      <c r="Z862" s="33" t="s">
        <v>115</v>
      </c>
      <c r="AA862" s="55"/>
      <c r="AB862" s="193"/>
      <c r="AC862" s="55"/>
      <c r="AD862" s="193"/>
      <c r="AE862" s="22"/>
      <c r="AF862" s="422"/>
      <c r="AG862" s="422"/>
      <c r="AH862" s="21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0.45" customHeight="1" x14ac:dyDescent="0.2">
      <c r="B863" s="30"/>
      <c r="C863" s="340"/>
      <c r="D863" s="29"/>
      <c r="E863" s="192"/>
      <c r="F863" s="192"/>
      <c r="G863" s="191"/>
      <c r="H863" s="360"/>
      <c r="I863" s="392"/>
      <c r="J863" s="392"/>
      <c r="K863" s="392"/>
      <c r="L863" s="25" t="s">
        <v>114</v>
      </c>
      <c r="M863" s="114" t="s">
        <v>349</v>
      </c>
      <c r="N863" s="25" t="s">
        <v>112</v>
      </c>
      <c r="O863" s="114" t="s">
        <v>351</v>
      </c>
      <c r="P863" s="25" t="s">
        <v>111</v>
      </c>
      <c r="Q863" s="114"/>
      <c r="R863" s="25" t="s">
        <v>110</v>
      </c>
      <c r="S863" s="114"/>
      <c r="T863" s="25" t="s">
        <v>109</v>
      </c>
      <c r="U863" s="114"/>
      <c r="V863" s="25" t="s">
        <v>108</v>
      </c>
      <c r="W863" s="114"/>
      <c r="X863" s="25" t="s">
        <v>107</v>
      </c>
      <c r="Y863" s="114"/>
      <c r="Z863" s="25" t="s">
        <v>106</v>
      </c>
      <c r="AA863" s="114"/>
      <c r="AB863" s="190"/>
      <c r="AC863" s="114"/>
      <c r="AD863" s="190"/>
      <c r="AE863" s="22"/>
      <c r="AF863" s="422"/>
      <c r="AG863" s="422"/>
      <c r="AH863" s="21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1" customHeight="1" thickBot="1" x14ac:dyDescent="0.25">
      <c r="B864" s="20"/>
      <c r="C864" s="341"/>
      <c r="D864" s="19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 t="s">
        <v>352</v>
      </c>
      <c r="N864" s="15" t="s">
        <v>104</v>
      </c>
      <c r="O864" s="16" t="s">
        <v>130</v>
      </c>
      <c r="P864" s="15" t="s">
        <v>103</v>
      </c>
      <c r="Q864" s="16"/>
      <c r="R864" s="15" t="s">
        <v>102</v>
      </c>
      <c r="S864" s="16"/>
      <c r="T864" s="15">
        <v>20</v>
      </c>
      <c r="U864" s="16"/>
      <c r="V864" s="15" t="s">
        <v>101</v>
      </c>
      <c r="W864" s="16"/>
      <c r="X864" s="15" t="s">
        <v>100</v>
      </c>
      <c r="Y864" s="16"/>
      <c r="Z864" s="15" t="s">
        <v>99</v>
      </c>
      <c r="AA864" s="16"/>
      <c r="AB864" s="187"/>
      <c r="AC864" s="16"/>
      <c r="AD864" s="186"/>
      <c r="AE864" s="11"/>
      <c r="AF864" s="423"/>
      <c r="AG864" s="423"/>
      <c r="AH864" s="10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107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174</v>
      </c>
      <c r="E866" s="425">
        <v>3512.54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03"/>
      <c r="AI866" s="86" t="s">
        <v>137</v>
      </c>
      <c r="AJ866" s="85">
        <f t="shared" ref="AJ866:BB866" si="114">SUM(AJ868:AJ879)</f>
        <v>21</v>
      </c>
      <c r="AK866" s="84">
        <f t="shared" si="114"/>
        <v>0</v>
      </c>
      <c r="AL866" s="83">
        <f t="shared" si="114"/>
        <v>0</v>
      </c>
      <c r="AM866" s="85">
        <f t="shared" si="114"/>
        <v>25</v>
      </c>
      <c r="AN866" s="84">
        <f t="shared" si="114"/>
        <v>0</v>
      </c>
      <c r="AO866" s="83">
        <f t="shared" si="114"/>
        <v>0</v>
      </c>
      <c r="AP866" s="85">
        <f t="shared" si="114"/>
        <v>0</v>
      </c>
      <c r="AQ866" s="84">
        <f t="shared" si="114"/>
        <v>0</v>
      </c>
      <c r="AR866" s="83">
        <f t="shared" si="114"/>
        <v>0</v>
      </c>
      <c r="AS866" s="85">
        <f t="shared" si="114"/>
        <v>0</v>
      </c>
      <c r="AT866" s="84">
        <f t="shared" si="114"/>
        <v>0</v>
      </c>
      <c r="AU866" s="83">
        <f t="shared" si="114"/>
        <v>0</v>
      </c>
      <c r="AV866" s="85">
        <f t="shared" si="114"/>
        <v>0</v>
      </c>
      <c r="AW866" s="84">
        <f t="shared" si="114"/>
        <v>0</v>
      </c>
      <c r="AX866" s="83">
        <f t="shared" si="114"/>
        <v>0</v>
      </c>
      <c r="AY866" s="82">
        <f t="shared" si="114"/>
        <v>0</v>
      </c>
      <c r="AZ866" s="81">
        <f t="shared" si="114"/>
        <v>0</v>
      </c>
      <c r="BA866" s="81">
        <f t="shared" si="114"/>
        <v>0</v>
      </c>
      <c r="BB866" s="80">
        <f t="shared" si="114"/>
        <v>0</v>
      </c>
      <c r="BC866" s="79" t="s">
        <v>136</v>
      </c>
      <c r="BF866" s="5">
        <f>SUM(AJ866:AL866)/$BG$5</f>
        <v>7</v>
      </c>
      <c r="BG866" s="5">
        <f>SUM(AM866:AO866,AY866)/$BG$5</f>
        <v>8.3333333333333339</v>
      </c>
      <c r="BH866" s="5">
        <f>SUM(AP866:AR866,AZ866)/$BG$5</f>
        <v>0</v>
      </c>
      <c r="BI866" s="5">
        <f>SUM(AS866:AU866,BA866)/$BG$5</f>
        <v>0</v>
      </c>
      <c r="BJ866" s="5">
        <f>SUM(AV866:AX866,BB866)/$BG$5</f>
        <v>0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03"/>
      <c r="AI867" s="202" t="s">
        <v>135</v>
      </c>
      <c r="AJ867" s="201">
        <f t="shared" ref="AJ867:BB867" si="115">AJ866/3</f>
        <v>7</v>
      </c>
      <c r="AK867" s="64">
        <f t="shared" si="115"/>
        <v>0</v>
      </c>
      <c r="AL867" s="63">
        <f t="shared" si="115"/>
        <v>0</v>
      </c>
      <c r="AM867" s="65">
        <f t="shared" si="115"/>
        <v>8.3333333333333339</v>
      </c>
      <c r="AN867" s="64">
        <f t="shared" si="115"/>
        <v>0</v>
      </c>
      <c r="AO867" s="63">
        <f t="shared" si="115"/>
        <v>0</v>
      </c>
      <c r="AP867" s="65">
        <f t="shared" si="115"/>
        <v>0</v>
      </c>
      <c r="AQ867" s="64">
        <f t="shared" si="115"/>
        <v>0</v>
      </c>
      <c r="AR867" s="63">
        <f t="shared" si="115"/>
        <v>0</v>
      </c>
      <c r="AS867" s="65">
        <f t="shared" si="115"/>
        <v>0</v>
      </c>
      <c r="AT867" s="64">
        <f t="shared" si="115"/>
        <v>0</v>
      </c>
      <c r="AU867" s="63">
        <f t="shared" si="115"/>
        <v>0</v>
      </c>
      <c r="AV867" s="65">
        <f t="shared" si="115"/>
        <v>0</v>
      </c>
      <c r="AW867" s="64">
        <f t="shared" si="115"/>
        <v>0</v>
      </c>
      <c r="AX867" s="63">
        <f t="shared" si="115"/>
        <v>0</v>
      </c>
      <c r="AY867" s="62">
        <f t="shared" si="115"/>
        <v>0</v>
      </c>
      <c r="AZ867" s="61">
        <f t="shared" si="115"/>
        <v>0</v>
      </c>
      <c r="BA867" s="61">
        <f t="shared" si="115"/>
        <v>0</v>
      </c>
      <c r="BB867" s="60">
        <f t="shared" si="115"/>
        <v>0</v>
      </c>
      <c r="BC867" s="59" t="s">
        <v>134</v>
      </c>
    </row>
    <row r="868" spans="2:62" ht="20.45" customHeight="1" x14ac:dyDescent="0.2">
      <c r="B868" s="30"/>
      <c r="C868" s="338">
        <v>1</v>
      </c>
      <c r="D868" s="46"/>
      <c r="E868" s="198"/>
      <c r="F868" s="198"/>
      <c r="G868" s="197"/>
      <c r="H868" s="358" t="s">
        <v>183</v>
      </c>
      <c r="I868" s="390">
        <v>32</v>
      </c>
      <c r="J868" s="390">
        <v>14</v>
      </c>
      <c r="K868" s="390">
        <v>7</v>
      </c>
      <c r="L868" s="42" t="s">
        <v>131</v>
      </c>
      <c r="M868" s="43" t="s">
        <v>347</v>
      </c>
      <c r="N868" s="42" t="s">
        <v>129</v>
      </c>
      <c r="O868" s="43" t="s">
        <v>351</v>
      </c>
      <c r="P868" s="42" t="s">
        <v>128</v>
      </c>
      <c r="Q868" s="43"/>
      <c r="R868" s="42" t="s">
        <v>127</v>
      </c>
      <c r="S868" s="43"/>
      <c r="T868" s="42" t="s">
        <v>126</v>
      </c>
      <c r="U868" s="43"/>
      <c r="V868" s="42" t="s">
        <v>125</v>
      </c>
      <c r="W868" s="43"/>
      <c r="X868" s="42" t="s">
        <v>124</v>
      </c>
      <c r="Y868" s="43"/>
      <c r="Z868" s="42" t="s">
        <v>123</v>
      </c>
      <c r="AA868" s="43"/>
      <c r="AB868" s="196"/>
      <c r="AC868" s="43"/>
      <c r="AD868" s="196"/>
      <c r="AE868" s="58"/>
      <c r="AF868" s="421"/>
      <c r="AG868" s="421"/>
      <c r="AH868" s="38"/>
      <c r="AI868" s="9"/>
      <c r="AJ868" s="349">
        <f>SUMPRODUCT(LEN($M868:$AA871)-LEN(SUBSTITUTE($M868:$AA871,"A", "")))</f>
        <v>6</v>
      </c>
      <c r="AK868" s="352">
        <f>SUMPRODUCT(LEN($AD868:$AD871)-LEN(SUBSTITUTE($AD868:$AD871,"A", "")))</f>
        <v>0</v>
      </c>
      <c r="AL868" s="335">
        <f>SUMPRODUCT(LEN($AC868:$AC871)-LEN(SUBSTITUTE($AC868:$AC871,"A", "")))</f>
        <v>0</v>
      </c>
      <c r="AM868" s="349">
        <f>SUMPRODUCT(LEN($M868:$AA871)-LEN(SUBSTITUTE($M868:$AA871,"S", "")))</f>
        <v>8</v>
      </c>
      <c r="AN868" s="352">
        <f>SUMPRODUCT(LEN($AD868:$AD871)-LEN(SUBSTITUTE($AD868:$AD871,"S", "")))</f>
        <v>0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0</v>
      </c>
      <c r="AT868" s="352">
        <f>SUMPRODUCT(LEN($AD868:$AD871)-LEN(SUBSTITUTE($AD868:$AD871,"G", "")))</f>
        <v>0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0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0</v>
      </c>
      <c r="BB868" s="413">
        <f>SUMPRODUCT(LEN($AE868:$AE871)-LEN(SUBSTITUTE($AE868:$AE871,"M", "")))</f>
        <v>0</v>
      </c>
    </row>
    <row r="869" spans="2:62" ht="21" customHeight="1" thickBot="1" x14ac:dyDescent="0.25">
      <c r="B869" s="30"/>
      <c r="C869" s="339"/>
      <c r="D869" s="37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350</v>
      </c>
      <c r="N869" s="33" t="s">
        <v>121</v>
      </c>
      <c r="O869" s="55" t="s">
        <v>130</v>
      </c>
      <c r="P869" s="33" t="s">
        <v>120</v>
      </c>
      <c r="Q869" s="55"/>
      <c r="R869" s="33" t="s">
        <v>119</v>
      </c>
      <c r="S869" s="55"/>
      <c r="T869" s="33" t="s">
        <v>118</v>
      </c>
      <c r="U869" s="55"/>
      <c r="V869" s="33" t="s">
        <v>117</v>
      </c>
      <c r="W869" s="55"/>
      <c r="X869" s="33" t="s">
        <v>116</v>
      </c>
      <c r="Y869" s="55"/>
      <c r="Z869" s="33" t="s">
        <v>115</v>
      </c>
      <c r="AA869" s="55"/>
      <c r="AB869" s="193"/>
      <c r="AC869" s="55"/>
      <c r="AD869" s="193"/>
      <c r="AE869" s="57"/>
      <c r="AF869" s="422"/>
      <c r="AG869" s="422"/>
      <c r="AH869" s="21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0.45" customHeight="1" x14ac:dyDescent="0.2">
      <c r="B870" s="30"/>
      <c r="C870" s="340"/>
      <c r="D870" s="29"/>
      <c r="E870" s="192"/>
      <c r="F870" s="192"/>
      <c r="G870" s="191"/>
      <c r="H870" s="360">
        <v>174</v>
      </c>
      <c r="I870" s="392"/>
      <c r="J870" s="392"/>
      <c r="K870" s="392"/>
      <c r="L870" s="25" t="s">
        <v>114</v>
      </c>
      <c r="M870" s="114" t="s">
        <v>348</v>
      </c>
      <c r="N870" s="25" t="s">
        <v>112</v>
      </c>
      <c r="O870" s="114" t="s">
        <v>130</v>
      </c>
      <c r="P870" s="25" t="s">
        <v>111</v>
      </c>
      <c r="Q870" s="114"/>
      <c r="R870" s="25" t="s">
        <v>110</v>
      </c>
      <c r="S870" s="114"/>
      <c r="T870" s="25" t="s">
        <v>109</v>
      </c>
      <c r="U870" s="114"/>
      <c r="V870" s="25" t="s">
        <v>108</v>
      </c>
      <c r="W870" s="114"/>
      <c r="X870" s="25" t="s">
        <v>107</v>
      </c>
      <c r="Y870" s="114"/>
      <c r="Z870" s="25" t="s">
        <v>106</v>
      </c>
      <c r="AA870" s="114"/>
      <c r="AB870" s="190"/>
      <c r="AC870" s="114"/>
      <c r="AD870" s="190"/>
      <c r="AE870" s="57"/>
      <c r="AF870" s="422"/>
      <c r="AG870" s="422"/>
      <c r="AH870" s="21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1" customHeight="1" thickBot="1" x14ac:dyDescent="0.25">
      <c r="B871" s="30"/>
      <c r="C871" s="355"/>
      <c r="D871" s="54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347</v>
      </c>
      <c r="N871" s="50" t="s">
        <v>104</v>
      </c>
      <c r="O871" s="51"/>
      <c r="P871" s="50" t="s">
        <v>103</v>
      </c>
      <c r="Q871" s="51"/>
      <c r="R871" s="50" t="s">
        <v>102</v>
      </c>
      <c r="S871" s="51"/>
      <c r="T871" s="50">
        <v>20</v>
      </c>
      <c r="U871" s="51"/>
      <c r="V871" s="50" t="s">
        <v>101</v>
      </c>
      <c r="W871" s="51"/>
      <c r="X871" s="50" t="s">
        <v>100</v>
      </c>
      <c r="Y871" s="51"/>
      <c r="Z871" s="50" t="s">
        <v>99</v>
      </c>
      <c r="AA871" s="51"/>
      <c r="AB871" s="187"/>
      <c r="AC871" s="51"/>
      <c r="AD871" s="187"/>
      <c r="AE871" s="56"/>
      <c r="AF871" s="424"/>
      <c r="AG871" s="424"/>
      <c r="AH871" s="47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0.45" customHeight="1" x14ac:dyDescent="0.2">
      <c r="B872" s="30"/>
      <c r="C872" s="338">
        <v>2</v>
      </c>
      <c r="D872" s="46"/>
      <c r="E872" s="198"/>
      <c r="F872" s="198"/>
      <c r="G872" s="197"/>
      <c r="H872" s="358"/>
      <c r="I872" s="390">
        <v>50</v>
      </c>
      <c r="J872" s="390">
        <v>16</v>
      </c>
      <c r="K872" s="390">
        <v>7</v>
      </c>
      <c r="L872" s="42" t="s">
        <v>131</v>
      </c>
      <c r="M872" s="43" t="s">
        <v>348</v>
      </c>
      <c r="N872" s="42" t="s">
        <v>129</v>
      </c>
      <c r="O872" s="43" t="s">
        <v>347</v>
      </c>
      <c r="P872" s="42" t="s">
        <v>128</v>
      </c>
      <c r="Q872" s="43" t="s">
        <v>130</v>
      </c>
      <c r="R872" s="42" t="s">
        <v>127</v>
      </c>
      <c r="S872" s="43"/>
      <c r="T872" s="42" t="s">
        <v>126</v>
      </c>
      <c r="U872" s="43"/>
      <c r="V872" s="42" t="s">
        <v>125</v>
      </c>
      <c r="W872" s="43"/>
      <c r="X872" s="42" t="s">
        <v>124</v>
      </c>
      <c r="Y872" s="43"/>
      <c r="Z872" s="42" t="s">
        <v>123</v>
      </c>
      <c r="AA872" s="43"/>
      <c r="AB872" s="196"/>
      <c r="AC872" s="43"/>
      <c r="AD872" s="196"/>
      <c r="AE872" s="39"/>
      <c r="AF872" s="421"/>
      <c r="AG872" s="421"/>
      <c r="AH872" s="38"/>
      <c r="AI872" s="9"/>
      <c r="AJ872" s="349">
        <f>SUMPRODUCT(LEN($M872:$AA875)-LEN(SUBSTITUTE($M872:$AA875,"A", "")))</f>
        <v>11</v>
      </c>
      <c r="AK872" s="352">
        <f>SUMPRODUCT(LEN($AD872:$AD875)-LEN(SUBSTITUTE($AD872:$AD875,"A", "")))</f>
        <v>0</v>
      </c>
      <c r="AL872" s="335">
        <f>SUMPRODUCT(LEN($AC872:$AC875)-LEN(SUBSTITUTE($AC872:$AC875,"A", "")))</f>
        <v>0</v>
      </c>
      <c r="AM872" s="349">
        <f>SUMPRODUCT(LEN($M872:$AA875)-LEN(SUBSTITUTE($M872:$AA875,"S", "")))</f>
        <v>9</v>
      </c>
      <c r="AN872" s="352">
        <f>SUMPRODUCT(LEN($AD872:$AD875)-LEN(SUBSTITUTE($AD872:$AD875,"S", "")))</f>
        <v>0</v>
      </c>
      <c r="AO872" s="335">
        <f>SUMPRODUCT(LEN($AC872:$AC875)-LEN(SUBSTITUTE($AC872:$AC875,"S", "")))</f>
        <v>0</v>
      </c>
      <c r="AP872" s="349">
        <f>SUMPRODUCT(LEN($M872:$AA875)-LEN(SUBSTITUTE($M872:$AA875,"F", "")))</f>
        <v>0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0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1" customHeight="1" thickBot="1" x14ac:dyDescent="0.25">
      <c r="B873" s="30"/>
      <c r="C873" s="339"/>
      <c r="D873" s="37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 t="s">
        <v>350</v>
      </c>
      <c r="N873" s="33" t="s">
        <v>121</v>
      </c>
      <c r="O873" s="55" t="s">
        <v>179</v>
      </c>
      <c r="P873" s="33" t="s">
        <v>120</v>
      </c>
      <c r="Q873" s="55"/>
      <c r="R873" s="33" t="s">
        <v>119</v>
      </c>
      <c r="S873" s="55"/>
      <c r="T873" s="33" t="s">
        <v>118</v>
      </c>
      <c r="U873" s="55"/>
      <c r="V873" s="33" t="s">
        <v>117</v>
      </c>
      <c r="W873" s="55"/>
      <c r="X873" s="33" t="s">
        <v>116</v>
      </c>
      <c r="Y873" s="55"/>
      <c r="Z873" s="33" t="s">
        <v>115</v>
      </c>
      <c r="AA873" s="55"/>
      <c r="AB873" s="193"/>
      <c r="AC873" s="55"/>
      <c r="AD873" s="193"/>
      <c r="AE873" s="22"/>
      <c r="AF873" s="422"/>
      <c r="AG873" s="422"/>
      <c r="AH873" s="21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0.45" customHeight="1" x14ac:dyDescent="0.2">
      <c r="B874" s="30"/>
      <c r="C874" s="340"/>
      <c r="D874" s="29"/>
      <c r="E874" s="192"/>
      <c r="F874" s="192"/>
      <c r="G874" s="191"/>
      <c r="H874" s="360"/>
      <c r="I874" s="392"/>
      <c r="J874" s="392"/>
      <c r="K874" s="392"/>
      <c r="L874" s="25" t="s">
        <v>114</v>
      </c>
      <c r="M874" s="114" t="s">
        <v>359</v>
      </c>
      <c r="N874" s="25" t="s">
        <v>112</v>
      </c>
      <c r="O874" s="114" t="s">
        <v>351</v>
      </c>
      <c r="P874" s="25" t="s">
        <v>111</v>
      </c>
      <c r="Q874" s="114"/>
      <c r="R874" s="25" t="s">
        <v>110</v>
      </c>
      <c r="S874" s="114"/>
      <c r="T874" s="25" t="s">
        <v>109</v>
      </c>
      <c r="U874" s="114"/>
      <c r="V874" s="25" t="s">
        <v>108</v>
      </c>
      <c r="W874" s="114"/>
      <c r="X874" s="25" t="s">
        <v>107</v>
      </c>
      <c r="Y874" s="114"/>
      <c r="Z874" s="25" t="s">
        <v>106</v>
      </c>
      <c r="AA874" s="114"/>
      <c r="AB874" s="190"/>
      <c r="AC874" s="114"/>
      <c r="AD874" s="190"/>
      <c r="AE874" s="22"/>
      <c r="AF874" s="422"/>
      <c r="AG874" s="422"/>
      <c r="AH874" s="21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1" customHeight="1" thickBot="1" x14ac:dyDescent="0.25">
      <c r="B875" s="30"/>
      <c r="C875" s="355"/>
      <c r="D875" s="54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 t="s">
        <v>350</v>
      </c>
      <c r="N875" s="50" t="s">
        <v>104</v>
      </c>
      <c r="O875" s="51" t="s">
        <v>132</v>
      </c>
      <c r="P875" s="50" t="s">
        <v>103</v>
      </c>
      <c r="Q875" s="51"/>
      <c r="R875" s="50" t="s">
        <v>102</v>
      </c>
      <c r="S875" s="51"/>
      <c r="T875" s="50">
        <v>20</v>
      </c>
      <c r="U875" s="51"/>
      <c r="V875" s="50" t="s">
        <v>101</v>
      </c>
      <c r="W875" s="51"/>
      <c r="X875" s="50" t="s">
        <v>100</v>
      </c>
      <c r="Y875" s="51"/>
      <c r="Z875" s="50" t="s">
        <v>99</v>
      </c>
      <c r="AA875" s="51"/>
      <c r="AB875" s="187"/>
      <c r="AC875" s="51"/>
      <c r="AD875" s="187"/>
      <c r="AE875" s="48"/>
      <c r="AF875" s="424"/>
      <c r="AG875" s="424"/>
      <c r="AH875" s="47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0.45" customHeight="1" x14ac:dyDescent="0.2">
      <c r="B876" s="30"/>
      <c r="C876" s="338">
        <v>3</v>
      </c>
      <c r="D876" s="46"/>
      <c r="E876" s="198"/>
      <c r="F876" s="198"/>
      <c r="G876" s="197"/>
      <c r="H876" s="358"/>
      <c r="I876" s="390">
        <v>41</v>
      </c>
      <c r="J876" s="390">
        <v>14</v>
      </c>
      <c r="K876" s="390">
        <v>7</v>
      </c>
      <c r="L876" s="42" t="s">
        <v>131</v>
      </c>
      <c r="M876" s="43" t="s">
        <v>354</v>
      </c>
      <c r="N876" s="42" t="s">
        <v>129</v>
      </c>
      <c r="O876" s="43" t="s">
        <v>179</v>
      </c>
      <c r="P876" s="42" t="s">
        <v>128</v>
      </c>
      <c r="Q876" s="43"/>
      <c r="R876" s="42" t="s">
        <v>127</v>
      </c>
      <c r="S876" s="43"/>
      <c r="T876" s="42" t="s">
        <v>126</v>
      </c>
      <c r="U876" s="43"/>
      <c r="V876" s="42" t="s">
        <v>125</v>
      </c>
      <c r="W876" s="43"/>
      <c r="X876" s="42" t="s">
        <v>124</v>
      </c>
      <c r="Y876" s="43"/>
      <c r="Z876" s="42" t="s">
        <v>123</v>
      </c>
      <c r="AA876" s="43"/>
      <c r="AB876" s="196"/>
      <c r="AC876" s="43"/>
      <c r="AD876" s="196"/>
      <c r="AE876" s="39"/>
      <c r="AF876" s="421"/>
      <c r="AG876" s="421"/>
      <c r="AH876" s="38"/>
      <c r="AI876" s="9"/>
      <c r="AJ876" s="349">
        <f>SUMPRODUCT(LEN($M876:$AA879)-LEN(SUBSTITUTE($M876:$AA879,"A", "")))</f>
        <v>4</v>
      </c>
      <c r="AK876" s="352">
        <f>SUMPRODUCT(LEN($AD876:$AD879)-LEN(SUBSTITUTE($AD876:$AD879,"A", "")))</f>
        <v>0</v>
      </c>
      <c r="AL876" s="335">
        <f>SUMPRODUCT(LEN($AC876:$AC879)-LEN(SUBSTITUTE($AC876:$AC879,"A", "")))</f>
        <v>0</v>
      </c>
      <c r="AM876" s="349">
        <f>SUMPRODUCT(LEN($M876:$AA879)-LEN(SUBSTITUTE($M876:$AA879,"S", "")))</f>
        <v>8</v>
      </c>
      <c r="AN876" s="352">
        <f>SUMPRODUCT(LEN($AD876:$AD879)-LEN(SUBSTITUTE($AD876:$AD879,"S", "")))</f>
        <v>0</v>
      </c>
      <c r="AO876" s="335">
        <f>SUMPRODUCT(LEN($AC876:$AC879)-LEN(SUBSTITUTE($AC876:$AC879,"S", "")))</f>
        <v>0</v>
      </c>
      <c r="AP876" s="349">
        <f>SUMPRODUCT(LEN($M876:$AA879)-LEN(SUBSTITUTE($M876:$AA879,"F", "")))</f>
        <v>0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0</v>
      </c>
      <c r="AT876" s="352">
        <f>SUMPRODUCT(LEN($AD876:$AD879)-LEN(SUBSTITUTE($AD876:$AD879,"G", "")))</f>
        <v>0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1" customHeight="1" thickBot="1" x14ac:dyDescent="0.25">
      <c r="B877" s="30"/>
      <c r="C877" s="339"/>
      <c r="D877" s="37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 t="s">
        <v>354</v>
      </c>
      <c r="N877" s="33" t="s">
        <v>121</v>
      </c>
      <c r="O877" s="55" t="s">
        <v>132</v>
      </c>
      <c r="P877" s="33" t="s">
        <v>120</v>
      </c>
      <c r="Q877" s="55"/>
      <c r="R877" s="33" t="s">
        <v>119</v>
      </c>
      <c r="S877" s="55"/>
      <c r="T877" s="33" t="s">
        <v>118</v>
      </c>
      <c r="U877" s="55"/>
      <c r="V877" s="33" t="s">
        <v>117</v>
      </c>
      <c r="W877" s="55"/>
      <c r="X877" s="33" t="s">
        <v>116</v>
      </c>
      <c r="Y877" s="55"/>
      <c r="Z877" s="33" t="s">
        <v>115</v>
      </c>
      <c r="AA877" s="55"/>
      <c r="AB877" s="193"/>
      <c r="AC877" s="55"/>
      <c r="AD877" s="193"/>
      <c r="AE877" s="22"/>
      <c r="AF877" s="422"/>
      <c r="AG877" s="422"/>
      <c r="AH877" s="21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0.45" customHeight="1" x14ac:dyDescent="0.2">
      <c r="B878" s="30"/>
      <c r="C878" s="340"/>
      <c r="D878" s="29"/>
      <c r="E878" s="192"/>
      <c r="F878" s="192"/>
      <c r="G878" s="191"/>
      <c r="H878" s="360"/>
      <c r="I878" s="392"/>
      <c r="J878" s="392"/>
      <c r="K878" s="392"/>
      <c r="L878" s="25" t="s">
        <v>114</v>
      </c>
      <c r="M878" s="114" t="s">
        <v>354</v>
      </c>
      <c r="N878" s="25" t="s">
        <v>112</v>
      </c>
      <c r="O878" s="114" t="s">
        <v>130</v>
      </c>
      <c r="P878" s="25" t="s">
        <v>111</v>
      </c>
      <c r="Q878" s="114"/>
      <c r="R878" s="25" t="s">
        <v>110</v>
      </c>
      <c r="S878" s="114"/>
      <c r="T878" s="25" t="s">
        <v>109</v>
      </c>
      <c r="U878" s="114"/>
      <c r="V878" s="25" t="s">
        <v>108</v>
      </c>
      <c r="W878" s="114"/>
      <c r="X878" s="25" t="s">
        <v>107</v>
      </c>
      <c r="Y878" s="114"/>
      <c r="Z878" s="25" t="s">
        <v>106</v>
      </c>
      <c r="AA878" s="114"/>
      <c r="AB878" s="190"/>
      <c r="AC878" s="114"/>
      <c r="AD878" s="190"/>
      <c r="AE878" s="22"/>
      <c r="AF878" s="422"/>
      <c r="AG878" s="422"/>
      <c r="AH878" s="21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1" customHeight="1" thickBot="1" x14ac:dyDescent="0.25">
      <c r="B879" s="20"/>
      <c r="C879" s="341"/>
      <c r="D879" s="19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 t="s">
        <v>351</v>
      </c>
      <c r="N879" s="15" t="s">
        <v>104</v>
      </c>
      <c r="O879" s="16"/>
      <c r="P879" s="15" t="s">
        <v>103</v>
      </c>
      <c r="Q879" s="16"/>
      <c r="R879" s="15" t="s">
        <v>102</v>
      </c>
      <c r="S879" s="16"/>
      <c r="T879" s="15">
        <v>20</v>
      </c>
      <c r="U879" s="16"/>
      <c r="V879" s="15" t="s">
        <v>101</v>
      </c>
      <c r="W879" s="16"/>
      <c r="X879" s="15" t="s">
        <v>100</v>
      </c>
      <c r="Y879" s="16"/>
      <c r="Z879" s="15" t="s">
        <v>99</v>
      </c>
      <c r="AA879" s="16"/>
      <c r="AB879" s="187"/>
      <c r="AC879" s="16"/>
      <c r="AD879" s="186"/>
      <c r="AE879" s="11"/>
      <c r="AF879" s="423"/>
      <c r="AG879" s="423"/>
      <c r="AH879" s="10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107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174</v>
      </c>
      <c r="E881" s="425">
        <v>4506.2299999999996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03"/>
      <c r="AI881" s="86" t="s">
        <v>137</v>
      </c>
      <c r="AJ881" s="85">
        <f t="shared" ref="AJ881:BB881" si="116">SUM(AJ883:AJ894)</f>
        <v>22</v>
      </c>
      <c r="AK881" s="84">
        <f t="shared" si="116"/>
        <v>0</v>
      </c>
      <c r="AL881" s="83">
        <f t="shared" si="116"/>
        <v>0</v>
      </c>
      <c r="AM881" s="85">
        <f t="shared" si="116"/>
        <v>21</v>
      </c>
      <c r="AN881" s="84">
        <f t="shared" si="116"/>
        <v>0</v>
      </c>
      <c r="AO881" s="83">
        <f t="shared" si="116"/>
        <v>0</v>
      </c>
      <c r="AP881" s="85">
        <f t="shared" si="116"/>
        <v>0</v>
      </c>
      <c r="AQ881" s="84">
        <f t="shared" si="116"/>
        <v>0</v>
      </c>
      <c r="AR881" s="83">
        <f t="shared" si="116"/>
        <v>0</v>
      </c>
      <c r="AS881" s="85">
        <f t="shared" si="116"/>
        <v>0</v>
      </c>
      <c r="AT881" s="84">
        <f t="shared" si="116"/>
        <v>0</v>
      </c>
      <c r="AU881" s="83">
        <f t="shared" si="116"/>
        <v>0</v>
      </c>
      <c r="AV881" s="85">
        <f t="shared" si="116"/>
        <v>0</v>
      </c>
      <c r="AW881" s="84">
        <f t="shared" si="116"/>
        <v>0</v>
      </c>
      <c r="AX881" s="83">
        <f t="shared" si="116"/>
        <v>0</v>
      </c>
      <c r="AY881" s="82">
        <f t="shared" si="116"/>
        <v>0</v>
      </c>
      <c r="AZ881" s="81">
        <f t="shared" si="116"/>
        <v>0</v>
      </c>
      <c r="BA881" s="81">
        <f t="shared" si="116"/>
        <v>0</v>
      </c>
      <c r="BB881" s="80">
        <f t="shared" si="116"/>
        <v>0</v>
      </c>
      <c r="BC881" s="79" t="s">
        <v>136</v>
      </c>
      <c r="BF881" s="5">
        <f>SUM(AJ881:AL881)/$BG$5</f>
        <v>7.333333333333333</v>
      </c>
      <c r="BG881" s="5">
        <f>SUM(AM881:AO881,AY881)/$BG$5</f>
        <v>7</v>
      </c>
      <c r="BH881" s="5">
        <f>SUM(AP881:AR881,AZ881)/$BG$5</f>
        <v>0</v>
      </c>
      <c r="BI881" s="5">
        <f>SUM(AS881:AU881,BA881)/$BG$5</f>
        <v>0</v>
      </c>
      <c r="BJ881" s="5">
        <f>SUM(AV881:AX881,BB881)/$BG$5</f>
        <v>0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03"/>
      <c r="AI882" s="202" t="s">
        <v>135</v>
      </c>
      <c r="AJ882" s="201">
        <f t="shared" ref="AJ882:BB882" si="117">AJ881/3</f>
        <v>7.333333333333333</v>
      </c>
      <c r="AK882" s="64">
        <f t="shared" si="117"/>
        <v>0</v>
      </c>
      <c r="AL882" s="63">
        <f t="shared" si="117"/>
        <v>0</v>
      </c>
      <c r="AM882" s="65">
        <f t="shared" si="117"/>
        <v>7</v>
      </c>
      <c r="AN882" s="64">
        <f t="shared" si="117"/>
        <v>0</v>
      </c>
      <c r="AO882" s="63">
        <f t="shared" si="117"/>
        <v>0</v>
      </c>
      <c r="AP882" s="65">
        <f t="shared" si="117"/>
        <v>0</v>
      </c>
      <c r="AQ882" s="64">
        <f t="shared" si="117"/>
        <v>0</v>
      </c>
      <c r="AR882" s="63">
        <f t="shared" si="117"/>
        <v>0</v>
      </c>
      <c r="AS882" s="65">
        <f t="shared" si="117"/>
        <v>0</v>
      </c>
      <c r="AT882" s="64">
        <f t="shared" si="117"/>
        <v>0</v>
      </c>
      <c r="AU882" s="63">
        <f t="shared" si="117"/>
        <v>0</v>
      </c>
      <c r="AV882" s="65">
        <f t="shared" si="117"/>
        <v>0</v>
      </c>
      <c r="AW882" s="64">
        <f t="shared" si="117"/>
        <v>0</v>
      </c>
      <c r="AX882" s="63">
        <f t="shared" si="117"/>
        <v>0</v>
      </c>
      <c r="AY882" s="62">
        <f t="shared" si="117"/>
        <v>0</v>
      </c>
      <c r="AZ882" s="61">
        <f t="shared" si="117"/>
        <v>0</v>
      </c>
      <c r="BA882" s="61">
        <f t="shared" si="117"/>
        <v>0</v>
      </c>
      <c r="BB882" s="60">
        <f t="shared" si="117"/>
        <v>0</v>
      </c>
      <c r="BC882" s="59" t="s">
        <v>134</v>
      </c>
    </row>
    <row r="883" spans="2:62" ht="20.45" customHeight="1" x14ac:dyDescent="0.2">
      <c r="B883" s="30"/>
      <c r="C883" s="338">
        <v>1</v>
      </c>
      <c r="D883" s="46"/>
      <c r="E883" s="198"/>
      <c r="F883" s="198"/>
      <c r="G883" s="197"/>
      <c r="H883" s="358" t="s">
        <v>183</v>
      </c>
      <c r="I883" s="390">
        <v>56</v>
      </c>
      <c r="J883" s="390">
        <v>16</v>
      </c>
      <c r="K883" s="390">
        <v>7</v>
      </c>
      <c r="L883" s="42" t="s">
        <v>131</v>
      </c>
      <c r="M883" s="43" t="s">
        <v>179</v>
      </c>
      <c r="N883" s="42" t="s">
        <v>129</v>
      </c>
      <c r="O883" s="43" t="s">
        <v>347</v>
      </c>
      <c r="P883" s="42" t="s">
        <v>128</v>
      </c>
      <c r="Q883" s="43" t="s">
        <v>130</v>
      </c>
      <c r="R883" s="42" t="s">
        <v>127</v>
      </c>
      <c r="S883" s="43"/>
      <c r="T883" s="42" t="s">
        <v>126</v>
      </c>
      <c r="U883" s="43"/>
      <c r="V883" s="42" t="s">
        <v>125</v>
      </c>
      <c r="W883" s="43"/>
      <c r="X883" s="42" t="s">
        <v>124</v>
      </c>
      <c r="Y883" s="43"/>
      <c r="Z883" s="42" t="s">
        <v>123</v>
      </c>
      <c r="AA883" s="43"/>
      <c r="AB883" s="196"/>
      <c r="AC883" s="43"/>
      <c r="AD883" s="196"/>
      <c r="AE883" s="58"/>
      <c r="AF883" s="421"/>
      <c r="AG883" s="421"/>
      <c r="AH883" s="38"/>
      <c r="AI883" s="9"/>
      <c r="AJ883" s="349">
        <f>SUMPRODUCT(LEN($M883:$AA886)-LEN(SUBSTITUTE($M883:$AA886,"A", "")))</f>
        <v>9</v>
      </c>
      <c r="AK883" s="352">
        <f>SUMPRODUCT(LEN($AD883:$AD886)-LEN(SUBSTITUTE($AD883:$AD886,"A", "")))</f>
        <v>0</v>
      </c>
      <c r="AL883" s="335">
        <f>SUMPRODUCT(LEN($AC883:$AC886)-LEN(SUBSTITUTE($AC883:$AC886,"A", "")))</f>
        <v>0</v>
      </c>
      <c r="AM883" s="349">
        <f>SUMPRODUCT(LEN($M883:$AA886)-LEN(SUBSTITUTE($M883:$AA886,"S", "")))</f>
        <v>9</v>
      </c>
      <c r="AN883" s="352">
        <f>SUMPRODUCT(LEN($AD883:$AD886)-LEN(SUBSTITUTE($AD883:$AD886,"S", "")))</f>
        <v>0</v>
      </c>
      <c r="AO883" s="335">
        <f>SUMPRODUCT(LEN($AC883:$AC886)-LEN(SUBSTITUTE($AC883:$AC886,"S", "")))</f>
        <v>0</v>
      </c>
      <c r="AP883" s="349">
        <f>SUMPRODUCT(LEN($M883:$AA886)-LEN(SUBSTITUTE($M883:$AA886,"F", "")))</f>
        <v>0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0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0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0</v>
      </c>
      <c r="BB883" s="413">
        <f>SUMPRODUCT(LEN($AE883:$AE886)-LEN(SUBSTITUTE($AE883:$AE886,"M", "")))</f>
        <v>0</v>
      </c>
    </row>
    <row r="884" spans="2:62" ht="21" customHeight="1" thickBot="1" x14ac:dyDescent="0.25">
      <c r="B884" s="30"/>
      <c r="C884" s="339"/>
      <c r="D884" s="37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354</v>
      </c>
      <c r="N884" s="33" t="s">
        <v>121</v>
      </c>
      <c r="O884" s="55" t="s">
        <v>347</v>
      </c>
      <c r="P884" s="33" t="s">
        <v>120</v>
      </c>
      <c r="Q884" s="55"/>
      <c r="R884" s="33" t="s">
        <v>119</v>
      </c>
      <c r="S884" s="55"/>
      <c r="T884" s="33" t="s">
        <v>118</v>
      </c>
      <c r="U884" s="55"/>
      <c r="V884" s="33" t="s">
        <v>117</v>
      </c>
      <c r="W884" s="55"/>
      <c r="X884" s="33" t="s">
        <v>116</v>
      </c>
      <c r="Y884" s="55"/>
      <c r="Z884" s="33" t="s">
        <v>115</v>
      </c>
      <c r="AA884" s="55"/>
      <c r="AB884" s="193"/>
      <c r="AC884" s="55"/>
      <c r="AD884" s="193"/>
      <c r="AE884" s="57"/>
      <c r="AF884" s="422"/>
      <c r="AG884" s="422"/>
      <c r="AH884" s="21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0.45" customHeight="1" x14ac:dyDescent="0.2">
      <c r="B885" s="30"/>
      <c r="C885" s="340"/>
      <c r="D885" s="29"/>
      <c r="E885" s="192"/>
      <c r="F885" s="192"/>
      <c r="G885" s="191"/>
      <c r="H885" s="360">
        <v>174</v>
      </c>
      <c r="I885" s="392"/>
      <c r="J885" s="392"/>
      <c r="K885" s="392"/>
      <c r="L885" s="25" t="s">
        <v>114</v>
      </c>
      <c r="M885" s="114" t="s">
        <v>350</v>
      </c>
      <c r="N885" s="25" t="s">
        <v>112</v>
      </c>
      <c r="O885" s="114" t="s">
        <v>179</v>
      </c>
      <c r="P885" s="25" t="s">
        <v>111</v>
      </c>
      <c r="Q885" s="114"/>
      <c r="R885" s="25" t="s">
        <v>110</v>
      </c>
      <c r="S885" s="114"/>
      <c r="T885" s="25" t="s">
        <v>109</v>
      </c>
      <c r="U885" s="114"/>
      <c r="V885" s="25" t="s">
        <v>108</v>
      </c>
      <c r="W885" s="114"/>
      <c r="X885" s="25" t="s">
        <v>107</v>
      </c>
      <c r="Y885" s="114"/>
      <c r="Z885" s="25" t="s">
        <v>106</v>
      </c>
      <c r="AA885" s="114"/>
      <c r="AB885" s="190"/>
      <c r="AC885" s="114"/>
      <c r="AD885" s="190"/>
      <c r="AE885" s="57"/>
      <c r="AF885" s="422"/>
      <c r="AG885" s="422"/>
      <c r="AH885" s="21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1" customHeight="1" thickBot="1" x14ac:dyDescent="0.25">
      <c r="B886" s="30"/>
      <c r="C886" s="355"/>
      <c r="D886" s="54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359</v>
      </c>
      <c r="N886" s="50" t="s">
        <v>104</v>
      </c>
      <c r="O886" s="51" t="s">
        <v>130</v>
      </c>
      <c r="P886" s="50" t="s">
        <v>103</v>
      </c>
      <c r="Q886" s="51"/>
      <c r="R886" s="50" t="s">
        <v>102</v>
      </c>
      <c r="S886" s="51"/>
      <c r="T886" s="50">
        <v>20</v>
      </c>
      <c r="U886" s="51"/>
      <c r="V886" s="50" t="s">
        <v>101</v>
      </c>
      <c r="W886" s="51"/>
      <c r="X886" s="50" t="s">
        <v>100</v>
      </c>
      <c r="Y886" s="51"/>
      <c r="Z886" s="50" t="s">
        <v>99</v>
      </c>
      <c r="AA886" s="51"/>
      <c r="AB886" s="187"/>
      <c r="AC886" s="51"/>
      <c r="AD886" s="187"/>
      <c r="AE886" s="56"/>
      <c r="AF886" s="424"/>
      <c r="AG886" s="424"/>
      <c r="AH886" s="47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0.45" customHeight="1" x14ac:dyDescent="0.2">
      <c r="B887" s="30"/>
      <c r="C887" s="338">
        <v>2</v>
      </c>
      <c r="D887" s="46"/>
      <c r="E887" s="198"/>
      <c r="F887" s="198"/>
      <c r="G887" s="197"/>
      <c r="H887" s="358"/>
      <c r="I887" s="390">
        <v>56</v>
      </c>
      <c r="J887" s="390">
        <v>15</v>
      </c>
      <c r="K887" s="390">
        <v>6</v>
      </c>
      <c r="L887" s="42" t="s">
        <v>131</v>
      </c>
      <c r="M887" s="43" t="s">
        <v>347</v>
      </c>
      <c r="N887" s="42" t="s">
        <v>129</v>
      </c>
      <c r="O887" s="43" t="s">
        <v>351</v>
      </c>
      <c r="P887" s="42" t="s">
        <v>128</v>
      </c>
      <c r="Q887" s="43"/>
      <c r="R887" s="42" t="s">
        <v>127</v>
      </c>
      <c r="S887" s="43"/>
      <c r="T887" s="42" t="s">
        <v>126</v>
      </c>
      <c r="U887" s="43"/>
      <c r="V887" s="42" t="s">
        <v>125</v>
      </c>
      <c r="W887" s="43"/>
      <c r="X887" s="42" t="s">
        <v>124</v>
      </c>
      <c r="Y887" s="43"/>
      <c r="Z887" s="42" t="s">
        <v>123</v>
      </c>
      <c r="AA887" s="43"/>
      <c r="AB887" s="196"/>
      <c r="AC887" s="43"/>
      <c r="AD887" s="196"/>
      <c r="AE887" s="39"/>
      <c r="AF887" s="421"/>
      <c r="AG887" s="421"/>
      <c r="AH887" s="38"/>
      <c r="AI887" s="9"/>
      <c r="AJ887" s="349">
        <f>SUMPRODUCT(LEN($M887:$AA890)-LEN(SUBSTITUTE($M887:$AA890,"A", "")))</f>
        <v>5</v>
      </c>
      <c r="AK887" s="352">
        <f>SUMPRODUCT(LEN($AD887:$AD890)-LEN(SUBSTITUTE($AD887:$AD890,"A", "")))</f>
        <v>0</v>
      </c>
      <c r="AL887" s="335">
        <f>SUMPRODUCT(LEN($AC887:$AC890)-LEN(SUBSTITUTE($AC887:$AC890,"A", "")))</f>
        <v>0</v>
      </c>
      <c r="AM887" s="349">
        <f>SUMPRODUCT(LEN($M887:$AA890)-LEN(SUBSTITUTE($M887:$AA890,"S", "")))</f>
        <v>10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0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1" customHeight="1" thickBot="1" x14ac:dyDescent="0.25">
      <c r="B888" s="30"/>
      <c r="C888" s="339"/>
      <c r="D888" s="37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 t="s">
        <v>359</v>
      </c>
      <c r="N888" s="33" t="s">
        <v>121</v>
      </c>
      <c r="O888" s="55" t="s">
        <v>354</v>
      </c>
      <c r="P888" s="33" t="s">
        <v>120</v>
      </c>
      <c r="Q888" s="55"/>
      <c r="R888" s="33" t="s">
        <v>119</v>
      </c>
      <c r="S888" s="55"/>
      <c r="T888" s="33" t="s">
        <v>118</v>
      </c>
      <c r="U888" s="55"/>
      <c r="V888" s="33" t="s">
        <v>117</v>
      </c>
      <c r="W888" s="55"/>
      <c r="X888" s="33" t="s">
        <v>116</v>
      </c>
      <c r="Y888" s="55"/>
      <c r="Z888" s="33" t="s">
        <v>115</v>
      </c>
      <c r="AA888" s="55"/>
      <c r="AB888" s="193"/>
      <c r="AC888" s="55"/>
      <c r="AD888" s="193"/>
      <c r="AE888" s="22"/>
      <c r="AF888" s="422"/>
      <c r="AG888" s="422"/>
      <c r="AH888" s="21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0.45" customHeight="1" x14ac:dyDescent="0.2">
      <c r="B889" s="30"/>
      <c r="C889" s="340"/>
      <c r="D889" s="29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 t="s">
        <v>130</v>
      </c>
      <c r="N889" s="25" t="s">
        <v>112</v>
      </c>
      <c r="O889" s="114" t="s">
        <v>354</v>
      </c>
      <c r="P889" s="25" t="s">
        <v>111</v>
      </c>
      <c r="Q889" s="114"/>
      <c r="R889" s="25" t="s">
        <v>110</v>
      </c>
      <c r="S889" s="114"/>
      <c r="T889" s="25" t="s">
        <v>109</v>
      </c>
      <c r="U889" s="114"/>
      <c r="V889" s="25" t="s">
        <v>108</v>
      </c>
      <c r="W889" s="114"/>
      <c r="X889" s="25" t="s">
        <v>107</v>
      </c>
      <c r="Y889" s="114"/>
      <c r="Z889" s="25" t="s">
        <v>106</v>
      </c>
      <c r="AA889" s="114"/>
      <c r="AB889" s="190"/>
      <c r="AC889" s="114"/>
      <c r="AD889" s="190"/>
      <c r="AE889" s="22"/>
      <c r="AF889" s="422"/>
      <c r="AG889" s="422"/>
      <c r="AH889" s="21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1" customHeight="1" thickBot="1" x14ac:dyDescent="0.25">
      <c r="B890" s="30"/>
      <c r="C890" s="355"/>
      <c r="D890" s="54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 t="s">
        <v>347</v>
      </c>
      <c r="N890" s="50" t="s">
        <v>104</v>
      </c>
      <c r="O890" s="51" t="s">
        <v>130</v>
      </c>
      <c r="P890" s="50" t="s">
        <v>103</v>
      </c>
      <c r="Q890" s="51"/>
      <c r="R890" s="50" t="s">
        <v>102</v>
      </c>
      <c r="S890" s="51"/>
      <c r="T890" s="50">
        <v>20</v>
      </c>
      <c r="U890" s="51"/>
      <c r="V890" s="50" t="s">
        <v>101</v>
      </c>
      <c r="W890" s="51"/>
      <c r="X890" s="50" t="s">
        <v>100</v>
      </c>
      <c r="Y890" s="51"/>
      <c r="Z890" s="50" t="s">
        <v>99</v>
      </c>
      <c r="AA890" s="51"/>
      <c r="AB890" s="187"/>
      <c r="AC890" s="51"/>
      <c r="AD890" s="187"/>
      <c r="AE890" s="48"/>
      <c r="AF890" s="424"/>
      <c r="AG890" s="424"/>
      <c r="AH890" s="47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0.45" customHeight="1" x14ac:dyDescent="0.2">
      <c r="B891" s="30"/>
      <c r="C891" s="338">
        <v>3</v>
      </c>
      <c r="D891" s="46"/>
      <c r="E891" s="198"/>
      <c r="F891" s="198"/>
      <c r="G891" s="197"/>
      <c r="H891" s="358"/>
      <c r="I891" s="390">
        <v>44</v>
      </c>
      <c r="J891" s="390">
        <v>15</v>
      </c>
      <c r="K891" s="390">
        <v>7</v>
      </c>
      <c r="L891" s="42" t="s">
        <v>131</v>
      </c>
      <c r="M891" s="43" t="s">
        <v>132</v>
      </c>
      <c r="N891" s="42" t="s">
        <v>129</v>
      </c>
      <c r="O891" s="43" t="s">
        <v>351</v>
      </c>
      <c r="P891" s="42" t="s">
        <v>128</v>
      </c>
      <c r="Q891" s="43"/>
      <c r="R891" s="42" t="s">
        <v>127</v>
      </c>
      <c r="S891" s="43"/>
      <c r="T891" s="42" t="s">
        <v>126</v>
      </c>
      <c r="U891" s="43"/>
      <c r="V891" s="42" t="s">
        <v>125</v>
      </c>
      <c r="W891" s="43"/>
      <c r="X891" s="42" t="s">
        <v>124</v>
      </c>
      <c r="Y891" s="43"/>
      <c r="Z891" s="42" t="s">
        <v>123</v>
      </c>
      <c r="AA891" s="43"/>
      <c r="AB891" s="196"/>
      <c r="AC891" s="43"/>
      <c r="AD891" s="196"/>
      <c r="AE891" s="39"/>
      <c r="AF891" s="421"/>
      <c r="AG891" s="421"/>
      <c r="AH891" s="38"/>
      <c r="AI891" s="9"/>
      <c r="AJ891" s="349">
        <f>SUMPRODUCT(LEN($M891:$AA894)-LEN(SUBSTITUTE($M891:$AA894,"A", "")))</f>
        <v>8</v>
      </c>
      <c r="AK891" s="352">
        <f>SUMPRODUCT(LEN($AD891:$AD894)-LEN(SUBSTITUTE($AD891:$AD894,"A", "")))</f>
        <v>0</v>
      </c>
      <c r="AL891" s="335">
        <f>SUMPRODUCT(LEN($AC891:$AC894)-LEN(SUBSTITUTE($AC891:$AC894,"A", "")))</f>
        <v>0</v>
      </c>
      <c r="AM891" s="349">
        <f>SUMPRODUCT(LEN($M891:$AA894)-LEN(SUBSTITUTE($M891:$AA894,"S", "")))</f>
        <v>2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0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0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1" customHeight="1" thickBot="1" x14ac:dyDescent="0.25">
      <c r="B892" s="30"/>
      <c r="C892" s="339"/>
      <c r="D892" s="37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 t="s">
        <v>132</v>
      </c>
      <c r="N892" s="33" t="s">
        <v>121</v>
      </c>
      <c r="O892" s="55" t="s">
        <v>132</v>
      </c>
      <c r="P892" s="33" t="s">
        <v>120</v>
      </c>
      <c r="Q892" s="55"/>
      <c r="R892" s="33" t="s">
        <v>119</v>
      </c>
      <c r="S892" s="55"/>
      <c r="T892" s="33" t="s">
        <v>118</v>
      </c>
      <c r="U892" s="55"/>
      <c r="V892" s="33" t="s">
        <v>117</v>
      </c>
      <c r="W892" s="55"/>
      <c r="X892" s="33" t="s">
        <v>116</v>
      </c>
      <c r="Y892" s="55"/>
      <c r="Z892" s="33" t="s">
        <v>115</v>
      </c>
      <c r="AA892" s="55"/>
      <c r="AB892" s="193"/>
      <c r="AC892" s="55"/>
      <c r="AD892" s="193"/>
      <c r="AE892" s="22"/>
      <c r="AF892" s="422"/>
      <c r="AG892" s="422"/>
      <c r="AH892" s="21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0.45" customHeight="1" x14ac:dyDescent="0.2">
      <c r="B893" s="30"/>
      <c r="C893" s="340"/>
      <c r="D893" s="29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 t="s">
        <v>179</v>
      </c>
      <c r="N893" s="25" t="s">
        <v>112</v>
      </c>
      <c r="O893" s="114" t="s">
        <v>130</v>
      </c>
      <c r="P893" s="25" t="s">
        <v>111</v>
      </c>
      <c r="Q893" s="114"/>
      <c r="R893" s="25" t="s">
        <v>110</v>
      </c>
      <c r="S893" s="114"/>
      <c r="T893" s="25" t="s">
        <v>109</v>
      </c>
      <c r="U893" s="114"/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190"/>
      <c r="AC893" s="114"/>
      <c r="AD893" s="190"/>
      <c r="AE893" s="22"/>
      <c r="AF893" s="422"/>
      <c r="AG893" s="422"/>
      <c r="AH893" s="21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1" customHeight="1" thickBot="1" x14ac:dyDescent="0.25">
      <c r="B894" s="20"/>
      <c r="C894" s="341"/>
      <c r="D894" s="19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 t="s">
        <v>132</v>
      </c>
      <c r="N894" s="15" t="s">
        <v>104</v>
      </c>
      <c r="O894" s="16" t="s">
        <v>132</v>
      </c>
      <c r="P894" s="15" t="s">
        <v>103</v>
      </c>
      <c r="Q894" s="16"/>
      <c r="R894" s="15" t="s">
        <v>102</v>
      </c>
      <c r="S894" s="16"/>
      <c r="T894" s="15">
        <v>20</v>
      </c>
      <c r="U894" s="16"/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187"/>
      <c r="AC894" s="16"/>
      <c r="AD894" s="186"/>
      <c r="AE894" s="11"/>
      <c r="AF894" s="423"/>
      <c r="AG894" s="423"/>
      <c r="AH894" s="10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107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174</v>
      </c>
      <c r="E896" s="425">
        <v>3178.2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03"/>
      <c r="AI896" s="86" t="s">
        <v>137</v>
      </c>
      <c r="AJ896" s="85">
        <f t="shared" ref="AJ896:BB896" si="118">SUM(AJ898:AJ909)</f>
        <v>26</v>
      </c>
      <c r="AK896" s="84">
        <f t="shared" si="118"/>
        <v>0</v>
      </c>
      <c r="AL896" s="83">
        <f t="shared" si="118"/>
        <v>0</v>
      </c>
      <c r="AM896" s="85">
        <f t="shared" si="118"/>
        <v>6</v>
      </c>
      <c r="AN896" s="84">
        <f t="shared" si="118"/>
        <v>1</v>
      </c>
      <c r="AO896" s="83">
        <f t="shared" si="118"/>
        <v>0</v>
      </c>
      <c r="AP896" s="85">
        <f t="shared" si="118"/>
        <v>0</v>
      </c>
      <c r="AQ896" s="84">
        <f t="shared" si="118"/>
        <v>0</v>
      </c>
      <c r="AR896" s="83">
        <f t="shared" si="118"/>
        <v>0</v>
      </c>
      <c r="AS896" s="85">
        <f t="shared" si="118"/>
        <v>0</v>
      </c>
      <c r="AT896" s="84">
        <f t="shared" si="118"/>
        <v>0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8.6666666666666661</v>
      </c>
      <c r="BG896" s="5">
        <f>SUM(AM896:AO896,AY896)/$BG$5</f>
        <v>2.3333333333333335</v>
      </c>
      <c r="BH896" s="5">
        <f>SUM(AP896:AR896,AZ896)/$BG$5</f>
        <v>0</v>
      </c>
      <c r="BI896" s="5">
        <f>SUM(AS896:AU896,BA896)/$BG$5</f>
        <v>0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03"/>
      <c r="AI897" s="202" t="s">
        <v>135</v>
      </c>
      <c r="AJ897" s="201">
        <f t="shared" ref="AJ897:BB897" si="119">AJ896/3</f>
        <v>8.6666666666666661</v>
      </c>
      <c r="AK897" s="64">
        <f t="shared" si="119"/>
        <v>0</v>
      </c>
      <c r="AL897" s="63">
        <f t="shared" si="119"/>
        <v>0</v>
      </c>
      <c r="AM897" s="65">
        <f t="shared" si="119"/>
        <v>2</v>
      </c>
      <c r="AN897" s="64">
        <f t="shared" si="119"/>
        <v>0.33333333333333331</v>
      </c>
      <c r="AO897" s="63">
        <f t="shared" si="119"/>
        <v>0</v>
      </c>
      <c r="AP897" s="65">
        <f t="shared" si="119"/>
        <v>0</v>
      </c>
      <c r="AQ897" s="64">
        <f t="shared" si="119"/>
        <v>0</v>
      </c>
      <c r="AR897" s="63">
        <f t="shared" si="119"/>
        <v>0</v>
      </c>
      <c r="AS897" s="65">
        <f t="shared" si="119"/>
        <v>0</v>
      </c>
      <c r="AT897" s="64">
        <f t="shared" si="119"/>
        <v>0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0.45" customHeight="1" x14ac:dyDescent="0.2">
      <c r="B898" s="30"/>
      <c r="C898" s="338">
        <v>1</v>
      </c>
      <c r="D898" s="46"/>
      <c r="E898" s="198"/>
      <c r="F898" s="198"/>
      <c r="G898" s="197"/>
      <c r="H898" s="358" t="s">
        <v>133</v>
      </c>
      <c r="I898" s="390">
        <v>60</v>
      </c>
      <c r="J898" s="390">
        <v>15</v>
      </c>
      <c r="K898" s="390">
        <v>5</v>
      </c>
      <c r="L898" s="42" t="s">
        <v>131</v>
      </c>
      <c r="M898" s="43" t="s">
        <v>132</v>
      </c>
      <c r="N898" s="42" t="s">
        <v>129</v>
      </c>
      <c r="O898" s="43" t="s">
        <v>179</v>
      </c>
      <c r="P898" s="42" t="s">
        <v>128</v>
      </c>
      <c r="Q898" s="43" t="s">
        <v>132</v>
      </c>
      <c r="R898" s="42" t="s">
        <v>127</v>
      </c>
      <c r="S898" s="43"/>
      <c r="T898" s="42" t="s">
        <v>126</v>
      </c>
      <c r="U898" s="43"/>
      <c r="V898" s="42" t="s">
        <v>125</v>
      </c>
      <c r="W898" s="43"/>
      <c r="X898" s="42" t="s">
        <v>124</v>
      </c>
      <c r="Y898" s="43"/>
      <c r="Z898" s="42" t="s">
        <v>123</v>
      </c>
      <c r="AA898" s="43"/>
      <c r="AB898" s="196"/>
      <c r="AC898" s="43"/>
      <c r="AD898" s="196" t="s">
        <v>130</v>
      </c>
      <c r="AE898" s="58"/>
      <c r="AF898" s="421"/>
      <c r="AG898" s="421"/>
      <c r="AH898" s="38"/>
      <c r="AI898" s="9"/>
      <c r="AJ898" s="349">
        <f>SUMPRODUCT(LEN($M898:$AA901)-LEN(SUBSTITUTE($M898:$AA901,"A", "")))</f>
        <v>13</v>
      </c>
      <c r="AK898" s="352">
        <f>SUMPRODUCT(LEN($AD898:$AD901)-LEN(SUBSTITUTE($AD898:$AD901,"A", "")))</f>
        <v>0</v>
      </c>
      <c r="AL898" s="335">
        <f>SUMPRODUCT(LEN($AC898:$AC901)-LEN(SUBSTITUTE($AC898:$AC901,"A", "")))</f>
        <v>0</v>
      </c>
      <c r="AM898" s="349">
        <f>SUMPRODUCT(LEN($M898:$AA901)-LEN(SUBSTITUTE($M898:$AA901,"S", "")))</f>
        <v>3</v>
      </c>
      <c r="AN898" s="352">
        <f>SUMPRODUCT(LEN($AD898:$AD901)-LEN(SUBSTITUTE($AD898:$AD901,"S", "")))</f>
        <v>1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0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1" customHeight="1" thickBot="1" x14ac:dyDescent="0.25">
      <c r="B899" s="30"/>
      <c r="C899" s="339"/>
      <c r="D899" s="37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179</v>
      </c>
      <c r="N899" s="33" t="s">
        <v>121</v>
      </c>
      <c r="O899" s="55" t="s">
        <v>358</v>
      </c>
      <c r="P899" s="33" t="s">
        <v>120</v>
      </c>
      <c r="Q899" s="55" t="s">
        <v>130</v>
      </c>
      <c r="R899" s="33" t="s">
        <v>119</v>
      </c>
      <c r="S899" s="55"/>
      <c r="T899" s="33" t="s">
        <v>118</v>
      </c>
      <c r="U899" s="55"/>
      <c r="V899" s="33" t="s">
        <v>117</v>
      </c>
      <c r="W899" s="55"/>
      <c r="X899" s="33" t="s">
        <v>116</v>
      </c>
      <c r="Y899" s="55"/>
      <c r="Z899" s="33" t="s">
        <v>115</v>
      </c>
      <c r="AA899" s="55"/>
      <c r="AB899" s="193"/>
      <c r="AC899" s="55"/>
      <c r="AD899" s="193"/>
      <c r="AE899" s="57"/>
      <c r="AF899" s="422"/>
      <c r="AG899" s="422"/>
      <c r="AH899" s="21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0.45" customHeight="1" x14ac:dyDescent="0.2">
      <c r="B900" s="30"/>
      <c r="C900" s="340"/>
      <c r="D900" s="29"/>
      <c r="E900" s="192"/>
      <c r="F900" s="192"/>
      <c r="G900" s="191"/>
      <c r="H900" s="360">
        <v>174</v>
      </c>
      <c r="I900" s="392"/>
      <c r="J900" s="392"/>
      <c r="K900" s="392"/>
      <c r="L900" s="25" t="s">
        <v>114</v>
      </c>
      <c r="M900" s="114" t="s">
        <v>350</v>
      </c>
      <c r="N900" s="25" t="s">
        <v>112</v>
      </c>
      <c r="O900" s="114" t="s">
        <v>179</v>
      </c>
      <c r="P900" s="25" t="s">
        <v>111</v>
      </c>
      <c r="Q900" s="114"/>
      <c r="R900" s="25" t="s">
        <v>110</v>
      </c>
      <c r="S900" s="114"/>
      <c r="T900" s="25" t="s">
        <v>109</v>
      </c>
      <c r="U900" s="114"/>
      <c r="V900" s="25" t="s">
        <v>108</v>
      </c>
      <c r="W900" s="114"/>
      <c r="X900" s="25" t="s">
        <v>107</v>
      </c>
      <c r="Y900" s="114"/>
      <c r="Z900" s="25" t="s">
        <v>106</v>
      </c>
      <c r="AA900" s="114"/>
      <c r="AB900" s="190"/>
      <c r="AC900" s="114"/>
      <c r="AD900" s="190"/>
      <c r="AE900" s="57"/>
      <c r="AF900" s="422"/>
      <c r="AG900" s="422"/>
      <c r="AH900" s="21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1" customHeight="1" thickBot="1" x14ac:dyDescent="0.25">
      <c r="B901" s="30"/>
      <c r="C901" s="355"/>
      <c r="D901" s="54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357</v>
      </c>
      <c r="N901" s="50" t="s">
        <v>104</v>
      </c>
      <c r="O901" s="51" t="s">
        <v>132</v>
      </c>
      <c r="P901" s="50" t="s">
        <v>103</v>
      </c>
      <c r="Q901" s="51"/>
      <c r="R901" s="50" t="s">
        <v>102</v>
      </c>
      <c r="S901" s="51"/>
      <c r="T901" s="50">
        <v>20</v>
      </c>
      <c r="U901" s="51"/>
      <c r="V901" s="50" t="s">
        <v>101</v>
      </c>
      <c r="W901" s="51"/>
      <c r="X901" s="50" t="s">
        <v>100</v>
      </c>
      <c r="Y901" s="51"/>
      <c r="Z901" s="50" t="s">
        <v>99</v>
      </c>
      <c r="AA901" s="51"/>
      <c r="AB901" s="187"/>
      <c r="AC901" s="51"/>
      <c r="AD901" s="187"/>
      <c r="AE901" s="56"/>
      <c r="AF901" s="424"/>
      <c r="AG901" s="424"/>
      <c r="AH901" s="47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0.45" customHeight="1" x14ac:dyDescent="0.2">
      <c r="B902" s="30"/>
      <c r="C902" s="338">
        <v>2</v>
      </c>
      <c r="D902" s="46"/>
      <c r="E902" s="198"/>
      <c r="F902" s="198"/>
      <c r="G902" s="197"/>
      <c r="H902" s="358"/>
      <c r="I902" s="390">
        <v>42</v>
      </c>
      <c r="J902" s="390">
        <v>15</v>
      </c>
      <c r="K902" s="390">
        <v>8</v>
      </c>
      <c r="L902" s="42" t="s">
        <v>131</v>
      </c>
      <c r="M902" s="43" t="s">
        <v>132</v>
      </c>
      <c r="N902" s="42" t="s">
        <v>129</v>
      </c>
      <c r="O902" s="43" t="s">
        <v>179</v>
      </c>
      <c r="P902" s="42" t="s">
        <v>128</v>
      </c>
      <c r="Q902" s="43"/>
      <c r="R902" s="42" t="s">
        <v>127</v>
      </c>
      <c r="S902" s="43"/>
      <c r="T902" s="42" t="s">
        <v>126</v>
      </c>
      <c r="U902" s="43"/>
      <c r="V902" s="42" t="s">
        <v>125</v>
      </c>
      <c r="W902" s="43"/>
      <c r="X902" s="42" t="s">
        <v>124</v>
      </c>
      <c r="Y902" s="43"/>
      <c r="Z902" s="42" t="s">
        <v>123</v>
      </c>
      <c r="AA902" s="43"/>
      <c r="AB902" s="196"/>
      <c r="AC902" s="43"/>
      <c r="AD902" s="196"/>
      <c r="AE902" s="39"/>
      <c r="AF902" s="421"/>
      <c r="AG902" s="421"/>
      <c r="AH902" s="38"/>
      <c r="AI902" s="9"/>
      <c r="AJ902" s="349">
        <f>SUMPRODUCT(LEN($M902:$AA905)-LEN(SUBSTITUTE($M902:$AA905,"A", "")))</f>
        <v>8</v>
      </c>
      <c r="AK902" s="352">
        <f>SUMPRODUCT(LEN($AD902:$AD905)-LEN(SUBSTITUTE($AD902:$AD905,"A", "")))</f>
        <v>0</v>
      </c>
      <c r="AL902" s="335">
        <f>SUMPRODUCT(LEN($AC902:$AC905)-LEN(SUBSTITUTE($AC902:$AC905,"A", "")))</f>
        <v>0</v>
      </c>
      <c r="AM902" s="349">
        <f>SUMPRODUCT(LEN($M902:$AA905)-LEN(SUBSTITUTE($M902:$AA905,"S", "")))</f>
        <v>2</v>
      </c>
      <c r="AN902" s="352">
        <f>SUMPRODUCT(LEN($AD902:$AD905)-LEN(SUBSTITUTE($AD902:$AD905,"S", "")))</f>
        <v>0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0</v>
      </c>
      <c r="AT902" s="352">
        <f>SUMPRODUCT(LEN($AD902:$AD905)-LEN(SUBSTITUTE($AD902:$AD905,"G", "")))</f>
        <v>0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1" customHeight="1" thickBot="1" x14ac:dyDescent="0.25">
      <c r="B903" s="30"/>
      <c r="C903" s="339"/>
      <c r="D903" s="37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 t="s">
        <v>130</v>
      </c>
      <c r="N903" s="33" t="s">
        <v>121</v>
      </c>
      <c r="O903" s="55" t="s">
        <v>130</v>
      </c>
      <c r="P903" s="33" t="s">
        <v>120</v>
      </c>
      <c r="Q903" s="55"/>
      <c r="R903" s="33" t="s">
        <v>119</v>
      </c>
      <c r="S903" s="55"/>
      <c r="T903" s="33" t="s">
        <v>118</v>
      </c>
      <c r="U903" s="55"/>
      <c r="V903" s="33" t="s">
        <v>117</v>
      </c>
      <c r="W903" s="55"/>
      <c r="X903" s="33" t="s">
        <v>116</v>
      </c>
      <c r="Y903" s="55"/>
      <c r="Z903" s="33" t="s">
        <v>115</v>
      </c>
      <c r="AA903" s="55"/>
      <c r="AB903" s="193"/>
      <c r="AC903" s="55"/>
      <c r="AD903" s="193"/>
      <c r="AE903" s="22"/>
      <c r="AF903" s="422"/>
      <c r="AG903" s="422"/>
      <c r="AH903" s="21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0.45" customHeight="1" x14ac:dyDescent="0.2">
      <c r="B904" s="30"/>
      <c r="C904" s="340"/>
      <c r="D904" s="29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 t="s">
        <v>179</v>
      </c>
      <c r="N904" s="25" t="s">
        <v>112</v>
      </c>
      <c r="O904" s="114" t="s">
        <v>132</v>
      </c>
      <c r="P904" s="25" t="s">
        <v>111</v>
      </c>
      <c r="Q904" s="114"/>
      <c r="R904" s="25" t="s">
        <v>110</v>
      </c>
      <c r="S904" s="114"/>
      <c r="T904" s="25" t="s">
        <v>109</v>
      </c>
      <c r="U904" s="114"/>
      <c r="V904" s="25" t="s">
        <v>108</v>
      </c>
      <c r="W904" s="114"/>
      <c r="X904" s="25" t="s">
        <v>107</v>
      </c>
      <c r="Y904" s="114"/>
      <c r="Z904" s="25" t="s">
        <v>106</v>
      </c>
      <c r="AA904" s="114"/>
      <c r="AB904" s="190"/>
      <c r="AC904" s="114"/>
      <c r="AD904" s="190"/>
      <c r="AE904" s="22"/>
      <c r="AF904" s="422"/>
      <c r="AG904" s="422"/>
      <c r="AH904" s="21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1" customHeight="1" thickBot="1" x14ac:dyDescent="0.25">
      <c r="B905" s="30"/>
      <c r="C905" s="355"/>
      <c r="D905" s="54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 t="s">
        <v>179</v>
      </c>
      <c r="N905" s="50" t="s">
        <v>104</v>
      </c>
      <c r="O905" s="51"/>
      <c r="P905" s="50" t="s">
        <v>103</v>
      </c>
      <c r="Q905" s="51"/>
      <c r="R905" s="50" t="s">
        <v>102</v>
      </c>
      <c r="S905" s="51"/>
      <c r="T905" s="50">
        <v>20</v>
      </c>
      <c r="U905" s="51"/>
      <c r="V905" s="50" t="s">
        <v>101</v>
      </c>
      <c r="W905" s="51"/>
      <c r="X905" s="50" t="s">
        <v>100</v>
      </c>
      <c r="Y905" s="51"/>
      <c r="Z905" s="50" t="s">
        <v>99</v>
      </c>
      <c r="AA905" s="51"/>
      <c r="AB905" s="187"/>
      <c r="AC905" s="51"/>
      <c r="AD905" s="187"/>
      <c r="AE905" s="48"/>
      <c r="AF905" s="424"/>
      <c r="AG905" s="424"/>
      <c r="AH905" s="47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0.45" customHeight="1" x14ac:dyDescent="0.2">
      <c r="B906" s="30"/>
      <c r="C906" s="338">
        <v>3</v>
      </c>
      <c r="D906" s="46"/>
      <c r="E906" s="198"/>
      <c r="F906" s="198"/>
      <c r="G906" s="197"/>
      <c r="H906" s="358"/>
      <c r="I906" s="390">
        <v>39</v>
      </c>
      <c r="J906" s="390">
        <v>12</v>
      </c>
      <c r="K906" s="390">
        <v>6</v>
      </c>
      <c r="L906" s="42" t="s">
        <v>131</v>
      </c>
      <c r="M906" s="43" t="s">
        <v>132</v>
      </c>
      <c r="N906" s="42" t="s">
        <v>129</v>
      </c>
      <c r="O906" s="43" t="s">
        <v>130</v>
      </c>
      <c r="P906" s="42" t="s">
        <v>128</v>
      </c>
      <c r="Q906" s="43"/>
      <c r="R906" s="42" t="s">
        <v>127</v>
      </c>
      <c r="S906" s="43"/>
      <c r="T906" s="42" t="s">
        <v>126</v>
      </c>
      <c r="U906" s="43"/>
      <c r="V906" s="42" t="s">
        <v>125</v>
      </c>
      <c r="W906" s="43"/>
      <c r="X906" s="42" t="s">
        <v>124</v>
      </c>
      <c r="Y906" s="43"/>
      <c r="Z906" s="42" t="s">
        <v>123</v>
      </c>
      <c r="AA906" s="43"/>
      <c r="AB906" s="196"/>
      <c r="AC906" s="43"/>
      <c r="AD906" s="196"/>
      <c r="AE906" s="39"/>
      <c r="AF906" s="421"/>
      <c r="AG906" s="421"/>
      <c r="AH906" s="38"/>
      <c r="AI906" s="9"/>
      <c r="AJ906" s="349">
        <f>SUMPRODUCT(LEN($M906:$AA909)-LEN(SUBSTITUTE($M906:$AA909,"A", "")))</f>
        <v>5</v>
      </c>
      <c r="AK906" s="352">
        <f>SUMPRODUCT(LEN($AD906:$AD909)-LEN(SUBSTITUTE($AD906:$AD909,"A", "")))</f>
        <v>0</v>
      </c>
      <c r="AL906" s="335">
        <f>SUMPRODUCT(LEN($AC906:$AC909)-LEN(SUBSTITUTE($AC906:$AC909,"A", "")))</f>
        <v>0</v>
      </c>
      <c r="AM906" s="349">
        <f>SUMPRODUCT(LEN($M906:$AA909)-LEN(SUBSTITUTE($M906:$AA909,"S", "")))</f>
        <v>1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0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0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1" customHeight="1" thickBot="1" x14ac:dyDescent="0.25">
      <c r="B907" s="30"/>
      <c r="C907" s="339"/>
      <c r="D907" s="37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 t="s">
        <v>179</v>
      </c>
      <c r="N907" s="33" t="s">
        <v>121</v>
      </c>
      <c r="O907" s="55"/>
      <c r="P907" s="33" t="s">
        <v>120</v>
      </c>
      <c r="Q907" s="55"/>
      <c r="R907" s="33" t="s">
        <v>119</v>
      </c>
      <c r="S907" s="55"/>
      <c r="T907" s="33" t="s">
        <v>118</v>
      </c>
      <c r="U907" s="55"/>
      <c r="V907" s="33" t="s">
        <v>117</v>
      </c>
      <c r="W907" s="55"/>
      <c r="X907" s="33" t="s">
        <v>116</v>
      </c>
      <c r="Y907" s="55"/>
      <c r="Z907" s="33" t="s">
        <v>115</v>
      </c>
      <c r="AA907" s="55"/>
      <c r="AB907" s="193"/>
      <c r="AC907" s="55"/>
      <c r="AD907" s="193"/>
      <c r="AE907" s="22"/>
      <c r="AF907" s="422"/>
      <c r="AG907" s="422"/>
      <c r="AH907" s="21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0.45" customHeight="1" x14ac:dyDescent="0.2">
      <c r="B908" s="30"/>
      <c r="C908" s="340"/>
      <c r="D908" s="29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 t="s">
        <v>132</v>
      </c>
      <c r="N908" s="25" t="s">
        <v>112</v>
      </c>
      <c r="O908" s="114"/>
      <c r="P908" s="25" t="s">
        <v>111</v>
      </c>
      <c r="Q908" s="114"/>
      <c r="R908" s="25" t="s">
        <v>110</v>
      </c>
      <c r="S908" s="114"/>
      <c r="T908" s="25" t="s">
        <v>109</v>
      </c>
      <c r="U908" s="114"/>
      <c r="V908" s="25" t="s">
        <v>108</v>
      </c>
      <c r="W908" s="114"/>
      <c r="X908" s="25" t="s">
        <v>107</v>
      </c>
      <c r="Y908" s="114"/>
      <c r="Z908" s="25" t="s">
        <v>106</v>
      </c>
      <c r="AA908" s="114"/>
      <c r="AB908" s="190"/>
      <c r="AC908" s="114"/>
      <c r="AD908" s="190"/>
      <c r="AE908" s="22"/>
      <c r="AF908" s="422"/>
      <c r="AG908" s="422"/>
      <c r="AH908" s="21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1" customHeight="1" thickBot="1" x14ac:dyDescent="0.25">
      <c r="B909" s="20"/>
      <c r="C909" s="341"/>
      <c r="D909" s="19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 t="s">
        <v>132</v>
      </c>
      <c r="N909" s="15" t="s">
        <v>104</v>
      </c>
      <c r="O909" s="16"/>
      <c r="P909" s="15" t="s">
        <v>103</v>
      </c>
      <c r="Q909" s="16"/>
      <c r="R909" s="15" t="s">
        <v>102</v>
      </c>
      <c r="S909" s="16"/>
      <c r="T909" s="15">
        <v>20</v>
      </c>
      <c r="U909" s="16"/>
      <c r="V909" s="15" t="s">
        <v>101</v>
      </c>
      <c r="W909" s="16"/>
      <c r="X909" s="15" t="s">
        <v>100</v>
      </c>
      <c r="Y909" s="16"/>
      <c r="Z909" s="15" t="s">
        <v>99</v>
      </c>
      <c r="AA909" s="16"/>
      <c r="AB909" s="187"/>
      <c r="AC909" s="16"/>
      <c r="AD909" s="186"/>
      <c r="AE909" s="11"/>
      <c r="AF909" s="423"/>
      <c r="AG909" s="423"/>
      <c r="AH909" s="10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107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175</v>
      </c>
      <c r="E911" s="425">
        <v>2322.3200000000002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03"/>
      <c r="AI911" s="86" t="s">
        <v>137</v>
      </c>
      <c r="AJ911" s="85">
        <f t="shared" ref="AJ911:BB911" si="120">SUM(AJ913:AJ924)</f>
        <v>14</v>
      </c>
      <c r="AK911" s="84">
        <f t="shared" si="120"/>
        <v>0</v>
      </c>
      <c r="AL911" s="83">
        <f t="shared" si="120"/>
        <v>0</v>
      </c>
      <c r="AM911" s="85">
        <f t="shared" si="120"/>
        <v>14</v>
      </c>
      <c r="AN911" s="84">
        <f t="shared" si="120"/>
        <v>0</v>
      </c>
      <c r="AO911" s="83">
        <f t="shared" si="120"/>
        <v>0</v>
      </c>
      <c r="AP911" s="85">
        <f t="shared" si="120"/>
        <v>0</v>
      </c>
      <c r="AQ911" s="84">
        <f t="shared" si="120"/>
        <v>0</v>
      </c>
      <c r="AR911" s="83">
        <f t="shared" si="120"/>
        <v>0</v>
      </c>
      <c r="AS911" s="85">
        <f t="shared" si="120"/>
        <v>0</v>
      </c>
      <c r="AT911" s="84">
        <f t="shared" si="120"/>
        <v>0</v>
      </c>
      <c r="AU911" s="83">
        <f t="shared" si="120"/>
        <v>0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0</v>
      </c>
      <c r="AZ911" s="81">
        <f t="shared" si="120"/>
        <v>0</v>
      </c>
      <c r="BA911" s="81">
        <f t="shared" si="120"/>
        <v>0</v>
      </c>
      <c r="BB911" s="80">
        <f t="shared" si="120"/>
        <v>0</v>
      </c>
      <c r="BC911" s="79" t="s">
        <v>136</v>
      </c>
      <c r="BF911" s="5">
        <f>SUM(AJ911:AL911)/$BG$5</f>
        <v>4.666666666666667</v>
      </c>
      <c r="BG911" s="5">
        <f>SUM(AM911:AO911,AY911)/$BG$5</f>
        <v>4.666666666666667</v>
      </c>
      <c r="BH911" s="5">
        <f>SUM(AP911:AR911,AZ911)/$BG$5</f>
        <v>0</v>
      </c>
      <c r="BI911" s="5">
        <f>SUM(AS911:AU911,BA911)/$BG$5</f>
        <v>0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03"/>
      <c r="AI912" s="202" t="s">
        <v>135</v>
      </c>
      <c r="AJ912" s="201">
        <f t="shared" ref="AJ912:BB912" si="121">AJ911/3</f>
        <v>4.666666666666667</v>
      </c>
      <c r="AK912" s="64">
        <f t="shared" si="121"/>
        <v>0</v>
      </c>
      <c r="AL912" s="63">
        <f t="shared" si="121"/>
        <v>0</v>
      </c>
      <c r="AM912" s="65">
        <f t="shared" si="121"/>
        <v>4.666666666666667</v>
      </c>
      <c r="AN912" s="64">
        <f t="shared" si="121"/>
        <v>0</v>
      </c>
      <c r="AO912" s="63">
        <f t="shared" si="121"/>
        <v>0</v>
      </c>
      <c r="AP912" s="65">
        <f t="shared" si="121"/>
        <v>0</v>
      </c>
      <c r="AQ912" s="64">
        <f t="shared" si="121"/>
        <v>0</v>
      </c>
      <c r="AR912" s="63">
        <f t="shared" si="121"/>
        <v>0</v>
      </c>
      <c r="AS912" s="65">
        <f t="shared" si="121"/>
        <v>0</v>
      </c>
      <c r="AT912" s="64">
        <f t="shared" si="121"/>
        <v>0</v>
      </c>
      <c r="AU912" s="63">
        <f t="shared" si="121"/>
        <v>0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</v>
      </c>
      <c r="AZ912" s="61">
        <f t="shared" si="121"/>
        <v>0</v>
      </c>
      <c r="BA912" s="61">
        <f t="shared" si="121"/>
        <v>0</v>
      </c>
      <c r="BB912" s="60">
        <f t="shared" si="121"/>
        <v>0</v>
      </c>
      <c r="BC912" s="59" t="s">
        <v>134</v>
      </c>
    </row>
    <row r="913" spans="2:62" ht="20.45" customHeight="1" x14ac:dyDescent="0.2">
      <c r="B913" s="30"/>
      <c r="C913" s="338">
        <v>1</v>
      </c>
      <c r="D913" s="46"/>
      <c r="E913" s="198"/>
      <c r="F913" s="198"/>
      <c r="G913" s="197"/>
      <c r="H913" s="358" t="s">
        <v>356</v>
      </c>
      <c r="I913" s="390">
        <v>48</v>
      </c>
      <c r="J913" s="390">
        <v>14</v>
      </c>
      <c r="K913" s="390">
        <v>6</v>
      </c>
      <c r="L913" s="42" t="s">
        <v>131</v>
      </c>
      <c r="M913" s="43" t="s">
        <v>179</v>
      </c>
      <c r="N913" s="42" t="s">
        <v>129</v>
      </c>
      <c r="O913" s="43" t="s">
        <v>351</v>
      </c>
      <c r="P913" s="42" t="s">
        <v>128</v>
      </c>
      <c r="Q913" s="43"/>
      <c r="R913" s="42" t="s">
        <v>127</v>
      </c>
      <c r="S913" s="43"/>
      <c r="T913" s="42" t="s">
        <v>126</v>
      </c>
      <c r="U913" s="43"/>
      <c r="V913" s="42" t="s">
        <v>125</v>
      </c>
      <c r="W913" s="43"/>
      <c r="X913" s="42" t="s">
        <v>124</v>
      </c>
      <c r="Y913" s="43"/>
      <c r="Z913" s="42" t="s">
        <v>123</v>
      </c>
      <c r="AA913" s="43"/>
      <c r="AB913" s="196"/>
      <c r="AC913" s="43"/>
      <c r="AD913" s="196"/>
      <c r="AE913" s="58"/>
      <c r="AF913" s="421"/>
      <c r="AG913" s="421"/>
      <c r="AH913" s="38"/>
      <c r="AI913" s="9"/>
      <c r="AJ913" s="349">
        <f>SUMPRODUCT(LEN($M913:$AA916)-LEN(SUBSTITUTE($M913:$AA916,"A", "")))</f>
        <v>5</v>
      </c>
      <c r="AK913" s="352">
        <f>SUMPRODUCT(LEN($AD913:$AD916)-LEN(SUBSTITUTE($AD913:$AD916,"A", "")))</f>
        <v>0</v>
      </c>
      <c r="AL913" s="335">
        <f>SUMPRODUCT(LEN($AC913:$AC916)-LEN(SUBSTITUTE($AC913:$AC916,"A", "")))</f>
        <v>0</v>
      </c>
      <c r="AM913" s="349">
        <f>SUMPRODUCT(LEN($M913:$AA916)-LEN(SUBSTITUTE($M913:$AA916,"S", "")))</f>
        <v>10</v>
      </c>
      <c r="AN913" s="352">
        <f>SUMPRODUCT(LEN($AD913:$AD916)-LEN(SUBSTITUTE($AD913:$AD916,"S", "")))</f>
        <v>0</v>
      </c>
      <c r="AO913" s="335">
        <f>SUMPRODUCT(LEN($AC913:$AC916)-LEN(SUBSTITUTE($AC913:$AC916,"S", "")))</f>
        <v>0</v>
      </c>
      <c r="AP913" s="349">
        <f>SUMPRODUCT(LEN($M913:$AA916)-LEN(SUBSTITUTE($M913:$AA916,"F", "")))</f>
        <v>0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0</v>
      </c>
      <c r="AT913" s="352">
        <f>SUMPRODUCT(LEN($AD913:$AD916)-LEN(SUBSTITUTE($AD913:$AD916,"G", "")))</f>
        <v>0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0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1" customHeight="1" thickBot="1" x14ac:dyDescent="0.25">
      <c r="B914" s="30"/>
      <c r="C914" s="339"/>
      <c r="D914" s="37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351</v>
      </c>
      <c r="N914" s="33" t="s">
        <v>121</v>
      </c>
      <c r="O914" s="55" t="s">
        <v>354</v>
      </c>
      <c r="P914" s="33" t="s">
        <v>120</v>
      </c>
      <c r="Q914" s="55"/>
      <c r="R914" s="33" t="s">
        <v>119</v>
      </c>
      <c r="S914" s="55"/>
      <c r="T914" s="33" t="s">
        <v>118</v>
      </c>
      <c r="U914" s="55"/>
      <c r="V914" s="33" t="s">
        <v>117</v>
      </c>
      <c r="W914" s="55"/>
      <c r="X914" s="33" t="s">
        <v>116</v>
      </c>
      <c r="Y914" s="55"/>
      <c r="Z914" s="33" t="s">
        <v>115</v>
      </c>
      <c r="AA914" s="55"/>
      <c r="AB914" s="193"/>
      <c r="AC914" s="55"/>
      <c r="AD914" s="193"/>
      <c r="AE914" s="57"/>
      <c r="AF914" s="422"/>
      <c r="AG914" s="422"/>
      <c r="AH914" s="21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0.45" customHeight="1" x14ac:dyDescent="0.2">
      <c r="B915" s="30"/>
      <c r="C915" s="340"/>
      <c r="D915" s="29"/>
      <c r="E915" s="192"/>
      <c r="F915" s="192"/>
      <c r="G915" s="191"/>
      <c r="H915" s="360">
        <v>175</v>
      </c>
      <c r="I915" s="392"/>
      <c r="J915" s="392"/>
      <c r="K915" s="392"/>
      <c r="L915" s="25" t="s">
        <v>114</v>
      </c>
      <c r="M915" s="114" t="s">
        <v>346</v>
      </c>
      <c r="N915" s="25" t="s">
        <v>112</v>
      </c>
      <c r="O915" s="114" t="s">
        <v>130</v>
      </c>
      <c r="P915" s="25" t="s">
        <v>111</v>
      </c>
      <c r="Q915" s="114"/>
      <c r="R915" s="25" t="s">
        <v>110</v>
      </c>
      <c r="S915" s="114"/>
      <c r="T915" s="25" t="s">
        <v>109</v>
      </c>
      <c r="U915" s="114"/>
      <c r="V915" s="25" t="s">
        <v>108</v>
      </c>
      <c r="W915" s="114"/>
      <c r="X915" s="25" t="s">
        <v>107</v>
      </c>
      <c r="Y915" s="114"/>
      <c r="Z915" s="25" t="s">
        <v>106</v>
      </c>
      <c r="AA915" s="114"/>
      <c r="AB915" s="190"/>
      <c r="AC915" s="114"/>
      <c r="AD915" s="190"/>
      <c r="AE915" s="57"/>
      <c r="AF915" s="422"/>
      <c r="AG915" s="422"/>
      <c r="AH915" s="21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1" customHeight="1" thickBot="1" x14ac:dyDescent="0.25">
      <c r="B916" s="30"/>
      <c r="C916" s="355"/>
      <c r="D916" s="54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354</v>
      </c>
      <c r="N916" s="50" t="s">
        <v>104</v>
      </c>
      <c r="O916" s="51" t="s">
        <v>130</v>
      </c>
      <c r="P916" s="50" t="s">
        <v>103</v>
      </c>
      <c r="Q916" s="51"/>
      <c r="R916" s="50" t="s">
        <v>102</v>
      </c>
      <c r="S916" s="51"/>
      <c r="T916" s="50">
        <v>20</v>
      </c>
      <c r="U916" s="51"/>
      <c r="V916" s="50" t="s">
        <v>101</v>
      </c>
      <c r="W916" s="51"/>
      <c r="X916" s="50" t="s">
        <v>100</v>
      </c>
      <c r="Y916" s="51"/>
      <c r="Z916" s="50" t="s">
        <v>99</v>
      </c>
      <c r="AA916" s="51"/>
      <c r="AB916" s="187"/>
      <c r="AC916" s="51"/>
      <c r="AD916" s="187"/>
      <c r="AE916" s="56"/>
      <c r="AF916" s="424"/>
      <c r="AG916" s="424"/>
      <c r="AH916" s="47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0.45" customHeight="1" x14ac:dyDescent="0.2">
      <c r="B917" s="30"/>
      <c r="C917" s="338">
        <v>2</v>
      </c>
      <c r="D917" s="212" t="s">
        <v>355</v>
      </c>
      <c r="E917" s="198"/>
      <c r="F917" s="198"/>
      <c r="G917" s="197"/>
      <c r="H917" s="358"/>
      <c r="I917" s="390">
        <v>36</v>
      </c>
      <c r="J917" s="390">
        <v>12</v>
      </c>
      <c r="K917" s="390">
        <v>11</v>
      </c>
      <c r="L917" s="42" t="s">
        <v>131</v>
      </c>
      <c r="M917" s="43"/>
      <c r="N917" s="42" t="s">
        <v>129</v>
      </c>
      <c r="O917" s="43"/>
      <c r="P917" s="42" t="s">
        <v>128</v>
      </c>
      <c r="Q917" s="43"/>
      <c r="R917" s="42" t="s">
        <v>127</v>
      </c>
      <c r="S917" s="43"/>
      <c r="T917" s="42" t="s">
        <v>126</v>
      </c>
      <c r="U917" s="43"/>
      <c r="V917" s="42" t="s">
        <v>125</v>
      </c>
      <c r="W917" s="43"/>
      <c r="X917" s="42" t="s">
        <v>124</v>
      </c>
      <c r="Y917" s="43"/>
      <c r="Z917" s="42" t="s">
        <v>123</v>
      </c>
      <c r="AA917" s="43"/>
      <c r="AB917" s="196"/>
      <c r="AC917" s="43"/>
      <c r="AD917" s="196"/>
      <c r="AE917" s="39"/>
      <c r="AF917" s="421"/>
      <c r="AG917" s="421"/>
      <c r="AH917" s="38"/>
      <c r="AI917" s="9"/>
      <c r="AJ917" s="349">
        <f>SUMPRODUCT(LEN($M917:$AA920)-LEN(SUBSTITUTE($M917:$AA920,"A", "")))</f>
        <v>0</v>
      </c>
      <c r="AK917" s="352">
        <f>SUMPRODUCT(LEN($AD917:$AD920)-LEN(SUBSTITUTE($AD917:$AD920,"A", "")))</f>
        <v>0</v>
      </c>
      <c r="AL917" s="335">
        <f>SUMPRODUCT(LEN($AC917:$AC920)-LEN(SUBSTITUTE($AC917:$AC920,"A", "")))</f>
        <v>0</v>
      </c>
      <c r="AM917" s="349">
        <f>SUMPRODUCT(LEN($M917:$AA920)-LEN(SUBSTITUTE($M917:$AA920,"S", "")))</f>
        <v>0</v>
      </c>
      <c r="AN917" s="352">
        <f>SUMPRODUCT(LEN($AD917:$AD920)-LEN(SUBSTITUTE($AD917:$AD920,"S", "")))</f>
        <v>0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0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1" customHeight="1" thickBot="1" x14ac:dyDescent="0.25">
      <c r="B918" s="30"/>
      <c r="C918" s="339"/>
      <c r="D918" s="37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/>
      <c r="N918" s="33" t="s">
        <v>121</v>
      </c>
      <c r="O918" s="55"/>
      <c r="P918" s="33" t="s">
        <v>120</v>
      </c>
      <c r="Q918" s="55"/>
      <c r="R918" s="33" t="s">
        <v>119</v>
      </c>
      <c r="S918" s="55"/>
      <c r="T918" s="33" t="s">
        <v>118</v>
      </c>
      <c r="U918" s="55"/>
      <c r="V918" s="33" t="s">
        <v>117</v>
      </c>
      <c r="W918" s="55"/>
      <c r="X918" s="33" t="s">
        <v>116</v>
      </c>
      <c r="Y918" s="55"/>
      <c r="Z918" s="33" t="s">
        <v>115</v>
      </c>
      <c r="AA918" s="55"/>
      <c r="AB918" s="193"/>
      <c r="AC918" s="55"/>
      <c r="AD918" s="193"/>
      <c r="AE918" s="22"/>
      <c r="AF918" s="422"/>
      <c r="AG918" s="422"/>
      <c r="AH918" s="21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0.45" customHeight="1" x14ac:dyDescent="0.2">
      <c r="B919" s="30"/>
      <c r="C919" s="340"/>
      <c r="D919" s="29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/>
      <c r="N919" s="25" t="s">
        <v>112</v>
      </c>
      <c r="O919" s="114"/>
      <c r="P919" s="25" t="s">
        <v>111</v>
      </c>
      <c r="Q919" s="114"/>
      <c r="R919" s="25" t="s">
        <v>110</v>
      </c>
      <c r="S919" s="114"/>
      <c r="T919" s="25" t="s">
        <v>109</v>
      </c>
      <c r="U919" s="114"/>
      <c r="V919" s="25" t="s">
        <v>108</v>
      </c>
      <c r="W919" s="114"/>
      <c r="X919" s="25" t="s">
        <v>107</v>
      </c>
      <c r="Y919" s="114"/>
      <c r="Z919" s="25" t="s">
        <v>106</v>
      </c>
      <c r="AA919" s="114"/>
      <c r="AB919" s="190"/>
      <c r="AC919" s="114"/>
      <c r="AD919" s="190"/>
      <c r="AE919" s="22"/>
      <c r="AF919" s="422"/>
      <c r="AG919" s="422"/>
      <c r="AH919" s="21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1" customHeight="1" thickBot="1" x14ac:dyDescent="0.25">
      <c r="B920" s="30"/>
      <c r="C920" s="355"/>
      <c r="D920" s="54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/>
      <c r="N920" s="50" t="s">
        <v>104</v>
      </c>
      <c r="O920" s="51"/>
      <c r="P920" s="50" t="s">
        <v>103</v>
      </c>
      <c r="Q920" s="51"/>
      <c r="R920" s="50" t="s">
        <v>102</v>
      </c>
      <c r="S920" s="51"/>
      <c r="T920" s="50">
        <v>20</v>
      </c>
      <c r="U920" s="51"/>
      <c r="V920" s="50" t="s">
        <v>101</v>
      </c>
      <c r="W920" s="51"/>
      <c r="X920" s="50" t="s">
        <v>100</v>
      </c>
      <c r="Y920" s="51"/>
      <c r="Z920" s="50" t="s">
        <v>99</v>
      </c>
      <c r="AA920" s="51"/>
      <c r="AB920" s="187"/>
      <c r="AC920" s="51"/>
      <c r="AD920" s="187"/>
      <c r="AE920" s="48"/>
      <c r="AF920" s="424"/>
      <c r="AG920" s="424"/>
      <c r="AH920" s="47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0.45" customHeight="1" x14ac:dyDescent="0.2">
      <c r="B921" s="30"/>
      <c r="C921" s="338">
        <v>3</v>
      </c>
      <c r="D921" s="46"/>
      <c r="E921" s="198"/>
      <c r="F921" s="198"/>
      <c r="G921" s="197"/>
      <c r="H921" s="358"/>
      <c r="I921" s="390">
        <v>46</v>
      </c>
      <c r="J921" s="390">
        <v>15</v>
      </c>
      <c r="K921" s="390">
        <v>7</v>
      </c>
      <c r="L921" s="42" t="s">
        <v>131</v>
      </c>
      <c r="M921" s="43" t="s">
        <v>179</v>
      </c>
      <c r="N921" s="42" t="s">
        <v>129</v>
      </c>
      <c r="O921" s="43" t="s">
        <v>351</v>
      </c>
      <c r="P921" s="42" t="s">
        <v>128</v>
      </c>
      <c r="Q921" s="43"/>
      <c r="R921" s="42" t="s">
        <v>127</v>
      </c>
      <c r="S921" s="43"/>
      <c r="T921" s="42" t="s">
        <v>126</v>
      </c>
      <c r="U921" s="43"/>
      <c r="V921" s="42" t="s">
        <v>125</v>
      </c>
      <c r="W921" s="43"/>
      <c r="X921" s="42" t="s">
        <v>124</v>
      </c>
      <c r="Y921" s="43"/>
      <c r="Z921" s="42" t="s">
        <v>123</v>
      </c>
      <c r="AA921" s="43"/>
      <c r="AB921" s="196"/>
      <c r="AC921" s="43"/>
      <c r="AD921" s="196"/>
      <c r="AE921" s="39"/>
      <c r="AF921" s="421"/>
      <c r="AG921" s="421"/>
      <c r="AH921" s="38"/>
      <c r="AI921" s="9"/>
      <c r="AJ921" s="349">
        <f>SUMPRODUCT(LEN($M921:$AA924)-LEN(SUBSTITUTE($M921:$AA924,"A", "")))</f>
        <v>9</v>
      </c>
      <c r="AK921" s="352">
        <f>SUMPRODUCT(LEN($AD921:$AD924)-LEN(SUBSTITUTE($AD921:$AD924,"A", "")))</f>
        <v>0</v>
      </c>
      <c r="AL921" s="335">
        <f>SUMPRODUCT(LEN($AC921:$AC924)-LEN(SUBSTITUTE($AC921:$AC924,"A", "")))</f>
        <v>0</v>
      </c>
      <c r="AM921" s="349">
        <f>SUMPRODUCT(LEN($M921:$AA924)-LEN(SUBSTITUTE($M921:$AA924,"S", "")))</f>
        <v>4</v>
      </c>
      <c r="AN921" s="352">
        <f>SUMPRODUCT(LEN($AD921:$AD924)-LEN(SUBSTITUTE($AD921:$AD924,"S", "")))</f>
        <v>0</v>
      </c>
      <c r="AO921" s="335">
        <f>SUMPRODUCT(LEN($AC921:$AC924)-LEN(SUBSTITUTE($AC921:$AC924,"S", "")))</f>
        <v>0</v>
      </c>
      <c r="AP921" s="349">
        <f>SUMPRODUCT(LEN($M921:$AA924)-LEN(SUBSTITUTE($M921:$AA924,"F", "")))</f>
        <v>0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0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1" customHeight="1" thickBot="1" x14ac:dyDescent="0.25">
      <c r="B922" s="30"/>
      <c r="C922" s="339"/>
      <c r="D922" s="37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 t="s">
        <v>179</v>
      </c>
      <c r="N922" s="33" t="s">
        <v>121</v>
      </c>
      <c r="O922" s="55" t="s">
        <v>132</v>
      </c>
      <c r="P922" s="33" t="s">
        <v>120</v>
      </c>
      <c r="Q922" s="55"/>
      <c r="R922" s="33" t="s">
        <v>119</v>
      </c>
      <c r="S922" s="55"/>
      <c r="T922" s="33" t="s">
        <v>118</v>
      </c>
      <c r="U922" s="55"/>
      <c r="V922" s="33" t="s">
        <v>117</v>
      </c>
      <c r="W922" s="55"/>
      <c r="X922" s="33" t="s">
        <v>116</v>
      </c>
      <c r="Y922" s="55"/>
      <c r="Z922" s="33" t="s">
        <v>115</v>
      </c>
      <c r="AA922" s="55"/>
      <c r="AB922" s="193"/>
      <c r="AC922" s="55"/>
      <c r="AD922" s="193"/>
      <c r="AE922" s="22"/>
      <c r="AF922" s="422"/>
      <c r="AG922" s="422"/>
      <c r="AH922" s="21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0.45" customHeight="1" x14ac:dyDescent="0.2">
      <c r="B923" s="30"/>
      <c r="C923" s="340"/>
      <c r="D923" s="29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 t="s">
        <v>179</v>
      </c>
      <c r="N923" s="25" t="s">
        <v>112</v>
      </c>
      <c r="O923" s="114" t="s">
        <v>130</v>
      </c>
      <c r="P923" s="25" t="s">
        <v>111</v>
      </c>
      <c r="Q923" s="114"/>
      <c r="R923" s="25" t="s">
        <v>110</v>
      </c>
      <c r="S923" s="114"/>
      <c r="T923" s="25" t="s">
        <v>109</v>
      </c>
      <c r="U923" s="114"/>
      <c r="V923" s="25" t="s">
        <v>108</v>
      </c>
      <c r="W923" s="114"/>
      <c r="X923" s="25" t="s">
        <v>107</v>
      </c>
      <c r="Y923" s="114"/>
      <c r="Z923" s="25" t="s">
        <v>106</v>
      </c>
      <c r="AA923" s="114"/>
      <c r="AB923" s="190"/>
      <c r="AC923" s="114"/>
      <c r="AD923" s="190"/>
      <c r="AE923" s="22"/>
      <c r="AF923" s="422"/>
      <c r="AG923" s="422"/>
      <c r="AH923" s="21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1" customHeight="1" thickBot="1" x14ac:dyDescent="0.25">
      <c r="B924" s="20"/>
      <c r="C924" s="341"/>
      <c r="D924" s="19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 t="s">
        <v>351</v>
      </c>
      <c r="N924" s="15" t="s">
        <v>104</v>
      </c>
      <c r="O924" s="16" t="s">
        <v>130</v>
      </c>
      <c r="P924" s="15" t="s">
        <v>103</v>
      </c>
      <c r="Q924" s="16"/>
      <c r="R924" s="15" t="s">
        <v>102</v>
      </c>
      <c r="S924" s="16"/>
      <c r="T924" s="15">
        <v>20</v>
      </c>
      <c r="U924" s="16"/>
      <c r="V924" s="15" t="s">
        <v>101</v>
      </c>
      <c r="W924" s="16"/>
      <c r="X924" s="15" t="s">
        <v>100</v>
      </c>
      <c r="Y924" s="16"/>
      <c r="Z924" s="15" t="s">
        <v>99</v>
      </c>
      <c r="AA924" s="16"/>
      <c r="AB924" s="187"/>
      <c r="AC924" s="16"/>
      <c r="AD924" s="186"/>
      <c r="AE924" s="11"/>
      <c r="AF924" s="423"/>
      <c r="AG924" s="423"/>
      <c r="AH924" s="10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107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174</v>
      </c>
      <c r="E926" s="425">
        <v>3675.94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03"/>
      <c r="AI926" s="86" t="s">
        <v>137</v>
      </c>
      <c r="AJ926" s="85">
        <f t="shared" ref="AJ926:BB926" si="122">SUM(AJ928:AJ939)</f>
        <v>19</v>
      </c>
      <c r="AK926" s="84">
        <f t="shared" si="122"/>
        <v>0</v>
      </c>
      <c r="AL926" s="83">
        <f t="shared" si="122"/>
        <v>0</v>
      </c>
      <c r="AM926" s="85">
        <f t="shared" si="122"/>
        <v>26</v>
      </c>
      <c r="AN926" s="84">
        <f t="shared" si="122"/>
        <v>0</v>
      </c>
      <c r="AO926" s="83">
        <f t="shared" si="122"/>
        <v>0</v>
      </c>
      <c r="AP926" s="85">
        <f t="shared" si="122"/>
        <v>0</v>
      </c>
      <c r="AQ926" s="84">
        <f t="shared" si="122"/>
        <v>0</v>
      </c>
      <c r="AR926" s="83">
        <f t="shared" si="122"/>
        <v>0</v>
      </c>
      <c r="AS926" s="85">
        <f t="shared" si="122"/>
        <v>0</v>
      </c>
      <c r="AT926" s="84">
        <f t="shared" si="122"/>
        <v>0</v>
      </c>
      <c r="AU926" s="83">
        <f t="shared" si="122"/>
        <v>0</v>
      </c>
      <c r="AV926" s="85">
        <f t="shared" si="122"/>
        <v>0</v>
      </c>
      <c r="AW926" s="84">
        <f t="shared" si="122"/>
        <v>0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0</v>
      </c>
      <c r="BB926" s="80">
        <f t="shared" si="122"/>
        <v>0</v>
      </c>
      <c r="BC926" s="79" t="s">
        <v>136</v>
      </c>
      <c r="BF926" s="5">
        <f>SUM(AJ926:AL926)/$BG$5</f>
        <v>6.333333333333333</v>
      </c>
      <c r="BG926" s="5">
        <f>SUM(AM926:AO926,AY926)/$BG$5</f>
        <v>8.6666666666666661</v>
      </c>
      <c r="BH926" s="5">
        <f>SUM(AP926:AR926,AZ926)/$BG$5</f>
        <v>0</v>
      </c>
      <c r="BI926" s="5">
        <f>SUM(AS926:AU926,BA926)/$BG$5</f>
        <v>0</v>
      </c>
      <c r="BJ926" s="5">
        <f>SUM(AV926:AX926,BB926)/$BG$5</f>
        <v>0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03"/>
      <c r="AI927" s="202" t="s">
        <v>135</v>
      </c>
      <c r="AJ927" s="201">
        <f t="shared" ref="AJ927:BB927" si="123">AJ926/3</f>
        <v>6.333333333333333</v>
      </c>
      <c r="AK927" s="64">
        <f t="shared" si="123"/>
        <v>0</v>
      </c>
      <c r="AL927" s="63">
        <f t="shared" si="123"/>
        <v>0</v>
      </c>
      <c r="AM927" s="65">
        <f t="shared" si="123"/>
        <v>8.6666666666666661</v>
      </c>
      <c r="AN927" s="64">
        <f t="shared" si="123"/>
        <v>0</v>
      </c>
      <c r="AO927" s="63">
        <f t="shared" si="123"/>
        <v>0</v>
      </c>
      <c r="AP927" s="65">
        <f t="shared" si="123"/>
        <v>0</v>
      </c>
      <c r="AQ927" s="64">
        <f t="shared" si="123"/>
        <v>0</v>
      </c>
      <c r="AR927" s="63">
        <f t="shared" si="123"/>
        <v>0</v>
      </c>
      <c r="AS927" s="65">
        <f t="shared" si="123"/>
        <v>0</v>
      </c>
      <c r="AT927" s="64">
        <f t="shared" si="123"/>
        <v>0</v>
      </c>
      <c r="AU927" s="63">
        <f t="shared" si="123"/>
        <v>0</v>
      </c>
      <c r="AV927" s="65">
        <f t="shared" si="123"/>
        <v>0</v>
      </c>
      <c r="AW927" s="64">
        <f t="shared" si="123"/>
        <v>0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0</v>
      </c>
      <c r="BB927" s="60">
        <f t="shared" si="123"/>
        <v>0</v>
      </c>
      <c r="BC927" s="59" t="s">
        <v>134</v>
      </c>
    </row>
    <row r="928" spans="2:62" ht="20.45" customHeight="1" x14ac:dyDescent="0.2">
      <c r="B928" s="30"/>
      <c r="C928" s="338">
        <v>1</v>
      </c>
      <c r="D928" s="46"/>
      <c r="E928" s="198"/>
      <c r="F928" s="198"/>
      <c r="G928" s="197"/>
      <c r="H928" s="358" t="s">
        <v>183</v>
      </c>
      <c r="I928" s="390">
        <v>45</v>
      </c>
      <c r="J928" s="390">
        <v>15</v>
      </c>
      <c r="K928" s="390">
        <v>6</v>
      </c>
      <c r="L928" s="42" t="s">
        <v>131</v>
      </c>
      <c r="M928" s="43" t="s">
        <v>132</v>
      </c>
      <c r="N928" s="42" t="s">
        <v>129</v>
      </c>
      <c r="O928" s="43" t="s">
        <v>347</v>
      </c>
      <c r="P928" s="42" t="s">
        <v>128</v>
      </c>
      <c r="Q928" s="43" t="s">
        <v>130</v>
      </c>
      <c r="R928" s="42" t="s">
        <v>127</v>
      </c>
      <c r="S928" s="43"/>
      <c r="T928" s="42" t="s">
        <v>126</v>
      </c>
      <c r="U928" s="43"/>
      <c r="V928" s="42" t="s">
        <v>125</v>
      </c>
      <c r="W928" s="43"/>
      <c r="X928" s="42" t="s">
        <v>124</v>
      </c>
      <c r="Y928" s="43"/>
      <c r="Z928" s="42" t="s">
        <v>123</v>
      </c>
      <c r="AA928" s="43"/>
      <c r="AB928" s="196"/>
      <c r="AC928" s="43"/>
      <c r="AD928" s="196"/>
      <c r="AE928" s="58"/>
      <c r="AF928" s="421"/>
      <c r="AG928" s="421"/>
      <c r="AH928" s="38"/>
      <c r="AI928" s="9"/>
      <c r="AJ928" s="349">
        <f>SUMPRODUCT(LEN($M928:$AA931)-LEN(SUBSTITUTE($M928:$AA931,"A", "")))</f>
        <v>6</v>
      </c>
      <c r="AK928" s="352">
        <f>SUMPRODUCT(LEN($AD928:$AD931)-LEN(SUBSTITUTE($AD928:$AD931,"A", "")))</f>
        <v>0</v>
      </c>
      <c r="AL928" s="335">
        <f>SUMPRODUCT(LEN($AC928:$AC931)-LEN(SUBSTITUTE($AC928:$AC931,"A", "")))</f>
        <v>0</v>
      </c>
      <c r="AM928" s="349">
        <f>SUMPRODUCT(LEN($M928:$AA931)-LEN(SUBSTITUTE($M928:$AA931,"S", "")))</f>
        <v>9</v>
      </c>
      <c r="AN928" s="352">
        <f>SUMPRODUCT(LEN($AD928:$AD931)-LEN(SUBSTITUTE($AD928:$AD931,"S", "")))</f>
        <v>0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0</v>
      </c>
      <c r="AT928" s="352">
        <f>SUMPRODUCT(LEN($AD928:$AD931)-LEN(SUBSTITUTE($AD928:$AD931,"G", "")))</f>
        <v>0</v>
      </c>
      <c r="AU928" s="335">
        <f>SUMPRODUCT(LEN($AC928:$AC931)-LEN(SUBSTITUTE($AC928:$AC931,"G", "")))</f>
        <v>0</v>
      </c>
      <c r="AV928" s="349">
        <f>SUMPRODUCT(LEN($L928:$AA931)-LEN(SUBSTITUTE($L928:$AA931,"M", "")))</f>
        <v>0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0</v>
      </c>
      <c r="BB928" s="413">
        <f>SUMPRODUCT(LEN($AE928:$AE931)-LEN(SUBSTITUTE($AE928:$AE931,"M", "")))</f>
        <v>0</v>
      </c>
    </row>
    <row r="929" spans="2:62" ht="21" customHeight="1" thickBot="1" x14ac:dyDescent="0.25">
      <c r="B929" s="30"/>
      <c r="C929" s="339"/>
      <c r="D929" s="37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132</v>
      </c>
      <c r="N929" s="33" t="s">
        <v>121</v>
      </c>
      <c r="O929" s="55" t="s">
        <v>347</v>
      </c>
      <c r="P929" s="33" t="s">
        <v>120</v>
      </c>
      <c r="Q929" s="55"/>
      <c r="R929" s="33" t="s">
        <v>119</v>
      </c>
      <c r="S929" s="55"/>
      <c r="T929" s="33" t="s">
        <v>118</v>
      </c>
      <c r="U929" s="55"/>
      <c r="V929" s="33" t="s">
        <v>117</v>
      </c>
      <c r="W929" s="55"/>
      <c r="X929" s="33" t="s">
        <v>116</v>
      </c>
      <c r="Y929" s="55"/>
      <c r="Z929" s="33" t="s">
        <v>115</v>
      </c>
      <c r="AA929" s="55"/>
      <c r="AB929" s="193"/>
      <c r="AC929" s="55"/>
      <c r="AD929" s="193"/>
      <c r="AE929" s="57"/>
      <c r="AF929" s="422"/>
      <c r="AG929" s="422"/>
      <c r="AH929" s="21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0.45" customHeight="1" x14ac:dyDescent="0.2">
      <c r="B930" s="30"/>
      <c r="C930" s="340"/>
      <c r="D930" s="29"/>
      <c r="E930" s="192"/>
      <c r="F930" s="192"/>
      <c r="G930" s="191"/>
      <c r="H930" s="360">
        <v>174</v>
      </c>
      <c r="I930" s="392"/>
      <c r="J930" s="392"/>
      <c r="K930" s="392"/>
      <c r="L930" s="25" t="s">
        <v>114</v>
      </c>
      <c r="M930" s="114" t="s">
        <v>347</v>
      </c>
      <c r="N930" s="25" t="s">
        <v>112</v>
      </c>
      <c r="O930" s="114" t="s">
        <v>354</v>
      </c>
      <c r="P930" s="25" t="s">
        <v>111</v>
      </c>
      <c r="Q930" s="114"/>
      <c r="R930" s="25" t="s">
        <v>110</v>
      </c>
      <c r="S930" s="114"/>
      <c r="T930" s="25" t="s">
        <v>109</v>
      </c>
      <c r="U930" s="114"/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190"/>
      <c r="AC930" s="114"/>
      <c r="AD930" s="190"/>
      <c r="AE930" s="57"/>
      <c r="AF930" s="422"/>
      <c r="AG930" s="422"/>
      <c r="AH930" s="21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1" customHeight="1" thickBot="1" x14ac:dyDescent="0.25">
      <c r="B931" s="30"/>
      <c r="C931" s="355"/>
      <c r="D931" s="54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349</v>
      </c>
      <c r="N931" s="50" t="s">
        <v>104</v>
      </c>
      <c r="O931" s="51" t="s">
        <v>132</v>
      </c>
      <c r="P931" s="50" t="s">
        <v>103</v>
      </c>
      <c r="Q931" s="51"/>
      <c r="R931" s="50" t="s">
        <v>102</v>
      </c>
      <c r="S931" s="51"/>
      <c r="T931" s="50">
        <v>20</v>
      </c>
      <c r="U931" s="51"/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187"/>
      <c r="AC931" s="51"/>
      <c r="AD931" s="187"/>
      <c r="AE931" s="56"/>
      <c r="AF931" s="424"/>
      <c r="AG931" s="424"/>
      <c r="AH931" s="47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0.45" customHeight="1" x14ac:dyDescent="0.2">
      <c r="B932" s="30"/>
      <c r="C932" s="338">
        <v>2</v>
      </c>
      <c r="D932" s="46"/>
      <c r="E932" s="198"/>
      <c r="F932" s="198"/>
      <c r="G932" s="197"/>
      <c r="H932" s="358"/>
      <c r="I932" s="390">
        <v>51</v>
      </c>
      <c r="J932" s="390">
        <v>15</v>
      </c>
      <c r="K932" s="390">
        <v>6</v>
      </c>
      <c r="L932" s="42" t="s">
        <v>131</v>
      </c>
      <c r="M932" s="43" t="s">
        <v>351</v>
      </c>
      <c r="N932" s="42" t="s">
        <v>129</v>
      </c>
      <c r="O932" s="43" t="s">
        <v>347</v>
      </c>
      <c r="P932" s="42" t="s">
        <v>128</v>
      </c>
      <c r="Q932" s="43" t="s">
        <v>130</v>
      </c>
      <c r="R932" s="42" t="s">
        <v>127</v>
      </c>
      <c r="S932" s="43"/>
      <c r="T932" s="42" t="s">
        <v>126</v>
      </c>
      <c r="U932" s="43"/>
      <c r="V932" s="42" t="s">
        <v>125</v>
      </c>
      <c r="W932" s="43"/>
      <c r="X932" s="42" t="s">
        <v>124</v>
      </c>
      <c r="Y932" s="43"/>
      <c r="Z932" s="42" t="s">
        <v>123</v>
      </c>
      <c r="AA932" s="43"/>
      <c r="AB932" s="196"/>
      <c r="AC932" s="43"/>
      <c r="AD932" s="196"/>
      <c r="AE932" s="39"/>
      <c r="AF932" s="421"/>
      <c r="AG932" s="421"/>
      <c r="AH932" s="38"/>
      <c r="AI932" s="9"/>
      <c r="AJ932" s="349">
        <f>SUMPRODUCT(LEN($M932:$AA935)-LEN(SUBSTITUTE($M932:$AA935,"A", "")))</f>
        <v>5</v>
      </c>
      <c r="AK932" s="352">
        <f>SUMPRODUCT(LEN($AD932:$AD935)-LEN(SUBSTITUTE($AD932:$AD935,"A", "")))</f>
        <v>0</v>
      </c>
      <c r="AL932" s="335">
        <f>SUMPRODUCT(LEN($AC932:$AC935)-LEN(SUBSTITUTE($AC932:$AC935,"A", "")))</f>
        <v>0</v>
      </c>
      <c r="AM932" s="349">
        <f>SUMPRODUCT(LEN($M932:$AA935)-LEN(SUBSTITUTE($M932:$AA935,"S", "")))</f>
        <v>12</v>
      </c>
      <c r="AN932" s="352">
        <f>SUMPRODUCT(LEN($AD932:$AD935)-LEN(SUBSTITUTE($AD932:$AD935,"S", "")))</f>
        <v>0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0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1" customHeight="1" thickBot="1" x14ac:dyDescent="0.25">
      <c r="B933" s="30"/>
      <c r="C933" s="339"/>
      <c r="D933" s="37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 t="s">
        <v>354</v>
      </c>
      <c r="N933" s="33" t="s">
        <v>121</v>
      </c>
      <c r="O933" s="55" t="s">
        <v>351</v>
      </c>
      <c r="P933" s="33" t="s">
        <v>120</v>
      </c>
      <c r="Q933" s="55"/>
      <c r="R933" s="33" t="s">
        <v>119</v>
      </c>
      <c r="S933" s="55"/>
      <c r="T933" s="33" t="s">
        <v>118</v>
      </c>
      <c r="U933" s="55"/>
      <c r="V933" s="33" t="s">
        <v>117</v>
      </c>
      <c r="W933" s="55"/>
      <c r="X933" s="33" t="s">
        <v>116</v>
      </c>
      <c r="Y933" s="55"/>
      <c r="Z933" s="33" t="s">
        <v>115</v>
      </c>
      <c r="AA933" s="55"/>
      <c r="AB933" s="193"/>
      <c r="AC933" s="55"/>
      <c r="AD933" s="193"/>
      <c r="AE933" s="22"/>
      <c r="AF933" s="422"/>
      <c r="AG933" s="422"/>
      <c r="AH933" s="21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0.45" customHeight="1" x14ac:dyDescent="0.2">
      <c r="B934" s="30"/>
      <c r="C934" s="340"/>
      <c r="D934" s="29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 t="s">
        <v>350</v>
      </c>
      <c r="N934" s="25" t="s">
        <v>112</v>
      </c>
      <c r="O934" s="114" t="s">
        <v>132</v>
      </c>
      <c r="P934" s="25" t="s">
        <v>111</v>
      </c>
      <c r="Q934" s="114"/>
      <c r="R934" s="25" t="s">
        <v>110</v>
      </c>
      <c r="S934" s="114"/>
      <c r="T934" s="25" t="s">
        <v>109</v>
      </c>
      <c r="U934" s="114"/>
      <c r="V934" s="25" t="s">
        <v>108</v>
      </c>
      <c r="W934" s="114"/>
      <c r="X934" s="25" t="s">
        <v>107</v>
      </c>
      <c r="Y934" s="114"/>
      <c r="Z934" s="25" t="s">
        <v>106</v>
      </c>
      <c r="AA934" s="114"/>
      <c r="AB934" s="190"/>
      <c r="AC934" s="114"/>
      <c r="AD934" s="190"/>
      <c r="AE934" s="22"/>
      <c r="AF934" s="422"/>
      <c r="AG934" s="422"/>
      <c r="AH934" s="21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1" customHeight="1" thickBot="1" x14ac:dyDescent="0.25">
      <c r="B935" s="30"/>
      <c r="C935" s="355"/>
      <c r="D935" s="54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 t="s">
        <v>349</v>
      </c>
      <c r="N935" s="50" t="s">
        <v>104</v>
      </c>
      <c r="O935" s="51" t="s">
        <v>130</v>
      </c>
      <c r="P935" s="50" t="s">
        <v>103</v>
      </c>
      <c r="Q935" s="51"/>
      <c r="R935" s="50" t="s">
        <v>102</v>
      </c>
      <c r="S935" s="51"/>
      <c r="T935" s="50">
        <v>20</v>
      </c>
      <c r="U935" s="51"/>
      <c r="V935" s="50" t="s">
        <v>101</v>
      </c>
      <c r="W935" s="51"/>
      <c r="X935" s="50" t="s">
        <v>100</v>
      </c>
      <c r="Y935" s="51"/>
      <c r="Z935" s="50" t="s">
        <v>99</v>
      </c>
      <c r="AA935" s="51"/>
      <c r="AB935" s="187"/>
      <c r="AC935" s="51"/>
      <c r="AD935" s="187"/>
      <c r="AE935" s="48"/>
      <c r="AF935" s="424"/>
      <c r="AG935" s="424"/>
      <c r="AH935" s="47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0.45" customHeight="1" x14ac:dyDescent="0.2">
      <c r="B936" s="30"/>
      <c r="C936" s="338">
        <v>3</v>
      </c>
      <c r="D936" s="46"/>
      <c r="E936" s="198"/>
      <c r="F936" s="198"/>
      <c r="G936" s="197"/>
      <c r="H936" s="358"/>
      <c r="I936" s="390">
        <v>49</v>
      </c>
      <c r="J936" s="390">
        <v>15</v>
      </c>
      <c r="K936" s="390">
        <v>7</v>
      </c>
      <c r="L936" s="42" t="s">
        <v>131</v>
      </c>
      <c r="M936" s="43" t="s">
        <v>347</v>
      </c>
      <c r="N936" s="42" t="s">
        <v>129</v>
      </c>
      <c r="O936" s="43" t="s">
        <v>351</v>
      </c>
      <c r="P936" s="42" t="s">
        <v>128</v>
      </c>
      <c r="Q936" s="43"/>
      <c r="R936" s="42" t="s">
        <v>127</v>
      </c>
      <c r="S936" s="43"/>
      <c r="T936" s="42" t="s">
        <v>126</v>
      </c>
      <c r="U936" s="43"/>
      <c r="V936" s="42" t="s">
        <v>125</v>
      </c>
      <c r="W936" s="43"/>
      <c r="X936" s="42" t="s">
        <v>124</v>
      </c>
      <c r="Y936" s="43"/>
      <c r="Z936" s="42" t="s">
        <v>123</v>
      </c>
      <c r="AA936" s="43"/>
      <c r="AB936" s="196"/>
      <c r="AC936" s="43"/>
      <c r="AD936" s="196"/>
      <c r="AE936" s="39"/>
      <c r="AF936" s="421"/>
      <c r="AG936" s="421"/>
      <c r="AH936" s="38"/>
      <c r="AI936" s="9"/>
      <c r="AJ936" s="349">
        <f>SUMPRODUCT(LEN($M936:$AA939)-LEN(SUBSTITUTE($M936:$AA939,"A", "")))</f>
        <v>8</v>
      </c>
      <c r="AK936" s="352">
        <f>SUMPRODUCT(LEN($AD936:$AD939)-LEN(SUBSTITUTE($AD936:$AD939,"A", "")))</f>
        <v>0</v>
      </c>
      <c r="AL936" s="335">
        <f>SUMPRODUCT(LEN($AC936:$AC939)-LEN(SUBSTITUTE($AC936:$AC939,"A", "")))</f>
        <v>0</v>
      </c>
      <c r="AM936" s="349">
        <f>SUMPRODUCT(LEN($M936:$AA939)-LEN(SUBSTITUTE($M936:$AA939,"S", "")))</f>
        <v>5</v>
      </c>
      <c r="AN936" s="352">
        <f>SUMPRODUCT(LEN($AD936:$AD939)-LEN(SUBSTITUTE($AD936:$AD939,"S", "")))</f>
        <v>0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0</v>
      </c>
      <c r="AR936" s="335">
        <f>SUMPRODUCT(LEN($AC936:$AC939)-LEN(SUBSTITUTE($AC936:$AC939,"F", "")))</f>
        <v>0</v>
      </c>
      <c r="AS936" s="349">
        <f>SUMPRODUCT(LEN($M936:$AA939)-LEN(SUBSTITUTE($M936:$AA939,"G", "")))</f>
        <v>0</v>
      </c>
      <c r="AT936" s="352">
        <f>SUMPRODUCT(LEN($AD936:$AD939)-LEN(SUBSTITUTE($AD936:$AD939,"G", "")))</f>
        <v>0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1" customHeight="1" thickBot="1" x14ac:dyDescent="0.25">
      <c r="B937" s="30"/>
      <c r="C937" s="339"/>
      <c r="D937" s="37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 t="s">
        <v>179</v>
      </c>
      <c r="N937" s="33" t="s">
        <v>121</v>
      </c>
      <c r="O937" s="55" t="s">
        <v>132</v>
      </c>
      <c r="P937" s="33" t="s">
        <v>120</v>
      </c>
      <c r="Q937" s="55"/>
      <c r="R937" s="33" t="s">
        <v>119</v>
      </c>
      <c r="S937" s="55"/>
      <c r="T937" s="33" t="s">
        <v>118</v>
      </c>
      <c r="U937" s="55"/>
      <c r="V937" s="33" t="s">
        <v>117</v>
      </c>
      <c r="W937" s="55"/>
      <c r="X937" s="33" t="s">
        <v>116</v>
      </c>
      <c r="Y937" s="55"/>
      <c r="Z937" s="33" t="s">
        <v>115</v>
      </c>
      <c r="AA937" s="55"/>
      <c r="AB937" s="193"/>
      <c r="AC937" s="55"/>
      <c r="AD937" s="193"/>
      <c r="AE937" s="22"/>
      <c r="AF937" s="422"/>
      <c r="AG937" s="422"/>
      <c r="AH937" s="21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0.45" customHeight="1" x14ac:dyDescent="0.2">
      <c r="B938" s="30"/>
      <c r="C938" s="340"/>
      <c r="D938" s="29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 t="s">
        <v>351</v>
      </c>
      <c r="N938" s="25" t="s">
        <v>112</v>
      </c>
      <c r="O938" s="114" t="s">
        <v>132</v>
      </c>
      <c r="P938" s="25" t="s">
        <v>111</v>
      </c>
      <c r="Q938" s="114"/>
      <c r="R938" s="25" t="s">
        <v>110</v>
      </c>
      <c r="S938" s="114"/>
      <c r="T938" s="25" t="s">
        <v>109</v>
      </c>
      <c r="U938" s="114"/>
      <c r="V938" s="25" t="s">
        <v>108</v>
      </c>
      <c r="W938" s="114"/>
      <c r="X938" s="25" t="s">
        <v>107</v>
      </c>
      <c r="Y938" s="114"/>
      <c r="Z938" s="25" t="s">
        <v>106</v>
      </c>
      <c r="AA938" s="114"/>
      <c r="AB938" s="190"/>
      <c r="AC938" s="114"/>
      <c r="AD938" s="190"/>
      <c r="AE938" s="22"/>
      <c r="AF938" s="422"/>
      <c r="AG938" s="422"/>
      <c r="AH938" s="21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1" customHeight="1" thickBot="1" x14ac:dyDescent="0.25">
      <c r="B939" s="20"/>
      <c r="C939" s="341"/>
      <c r="D939" s="19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 t="s">
        <v>351</v>
      </c>
      <c r="N939" s="15" t="s">
        <v>104</v>
      </c>
      <c r="O939" s="16" t="s">
        <v>130</v>
      </c>
      <c r="P939" s="15" t="s">
        <v>103</v>
      </c>
      <c r="Q939" s="16"/>
      <c r="R939" s="15" t="s">
        <v>102</v>
      </c>
      <c r="S939" s="16"/>
      <c r="T939" s="15">
        <v>20</v>
      </c>
      <c r="U939" s="16"/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187"/>
      <c r="AC939" s="16"/>
      <c r="AD939" s="186"/>
      <c r="AE939" s="11"/>
      <c r="AF939" s="423"/>
      <c r="AG939" s="423"/>
      <c r="AH939" s="10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107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>
        <v>174</v>
      </c>
      <c r="E941" s="425">
        <v>2103.33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03"/>
      <c r="AI941" s="86" t="s">
        <v>137</v>
      </c>
      <c r="AJ941" s="85">
        <f t="shared" ref="AJ941:BB941" si="124">SUM(AJ943:AJ954)</f>
        <v>18</v>
      </c>
      <c r="AK941" s="84">
        <f t="shared" si="124"/>
        <v>0</v>
      </c>
      <c r="AL941" s="83">
        <f t="shared" si="124"/>
        <v>0</v>
      </c>
      <c r="AM941" s="85">
        <f t="shared" si="124"/>
        <v>15</v>
      </c>
      <c r="AN941" s="84">
        <f t="shared" si="124"/>
        <v>0</v>
      </c>
      <c r="AO941" s="83">
        <f t="shared" si="124"/>
        <v>0</v>
      </c>
      <c r="AP941" s="85">
        <f t="shared" si="124"/>
        <v>0</v>
      </c>
      <c r="AQ941" s="84">
        <f t="shared" si="124"/>
        <v>0</v>
      </c>
      <c r="AR941" s="83">
        <f t="shared" si="124"/>
        <v>0</v>
      </c>
      <c r="AS941" s="85">
        <f t="shared" si="124"/>
        <v>0</v>
      </c>
      <c r="AT941" s="84">
        <f t="shared" si="124"/>
        <v>0</v>
      </c>
      <c r="AU941" s="83">
        <f t="shared" si="124"/>
        <v>0</v>
      </c>
      <c r="AV941" s="85">
        <f t="shared" si="124"/>
        <v>0</v>
      </c>
      <c r="AW941" s="84">
        <f t="shared" si="124"/>
        <v>0</v>
      </c>
      <c r="AX941" s="83">
        <f t="shared" si="124"/>
        <v>0</v>
      </c>
      <c r="AY941" s="82">
        <f t="shared" si="124"/>
        <v>0</v>
      </c>
      <c r="AZ941" s="81">
        <f t="shared" si="124"/>
        <v>0</v>
      </c>
      <c r="BA941" s="81">
        <f t="shared" si="124"/>
        <v>0</v>
      </c>
      <c r="BB941" s="80">
        <f t="shared" si="124"/>
        <v>0</v>
      </c>
      <c r="BC941" s="79" t="s">
        <v>136</v>
      </c>
      <c r="BF941" s="5">
        <f>SUM(AJ941:AL941)/$BG$5</f>
        <v>6</v>
      </c>
      <c r="BG941" s="5">
        <f>SUM(AM941:AO941,AY941)/$BG$5</f>
        <v>5</v>
      </c>
      <c r="BH941" s="5">
        <f>SUM(AP941:AR941,AZ941)/$BG$5</f>
        <v>0</v>
      </c>
      <c r="BI941" s="5">
        <f>SUM(AS941:AU941,BA941)/$BG$5</f>
        <v>0</v>
      </c>
      <c r="BJ941" s="5">
        <f>SUM(AV941:AX941,BB941)/$BG$5</f>
        <v>0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03"/>
      <c r="AI942" s="202" t="s">
        <v>135</v>
      </c>
      <c r="AJ942" s="201">
        <f t="shared" ref="AJ942:BB942" si="125">AJ941/3</f>
        <v>6</v>
      </c>
      <c r="AK942" s="64">
        <f t="shared" si="125"/>
        <v>0</v>
      </c>
      <c r="AL942" s="63">
        <f t="shared" si="125"/>
        <v>0</v>
      </c>
      <c r="AM942" s="65">
        <f t="shared" si="125"/>
        <v>5</v>
      </c>
      <c r="AN942" s="64">
        <f t="shared" si="125"/>
        <v>0</v>
      </c>
      <c r="AO942" s="63">
        <f t="shared" si="125"/>
        <v>0</v>
      </c>
      <c r="AP942" s="65">
        <f t="shared" si="125"/>
        <v>0</v>
      </c>
      <c r="AQ942" s="64">
        <f t="shared" si="125"/>
        <v>0</v>
      </c>
      <c r="AR942" s="63">
        <f t="shared" si="125"/>
        <v>0</v>
      </c>
      <c r="AS942" s="65">
        <f t="shared" si="125"/>
        <v>0</v>
      </c>
      <c r="AT942" s="64">
        <f t="shared" si="125"/>
        <v>0</v>
      </c>
      <c r="AU942" s="63">
        <f t="shared" si="125"/>
        <v>0</v>
      </c>
      <c r="AV942" s="65">
        <f t="shared" si="125"/>
        <v>0</v>
      </c>
      <c r="AW942" s="64">
        <f t="shared" si="125"/>
        <v>0</v>
      </c>
      <c r="AX942" s="63">
        <f t="shared" si="125"/>
        <v>0</v>
      </c>
      <c r="AY942" s="62">
        <f t="shared" si="125"/>
        <v>0</v>
      </c>
      <c r="AZ942" s="61">
        <f t="shared" si="125"/>
        <v>0</v>
      </c>
      <c r="BA942" s="61">
        <f t="shared" si="125"/>
        <v>0</v>
      </c>
      <c r="BB942" s="60">
        <f t="shared" si="125"/>
        <v>0</v>
      </c>
      <c r="BC942" s="59" t="s">
        <v>134</v>
      </c>
    </row>
    <row r="943" spans="2:62" ht="20.45" customHeight="1" x14ac:dyDescent="0.2">
      <c r="B943" s="30"/>
      <c r="C943" s="338">
        <v>1</v>
      </c>
      <c r="D943" s="46"/>
      <c r="E943" s="198"/>
      <c r="F943" s="198"/>
      <c r="G943" s="197"/>
      <c r="H943" s="358" t="s">
        <v>183</v>
      </c>
      <c r="I943" s="390">
        <v>37</v>
      </c>
      <c r="J943" s="390">
        <v>13</v>
      </c>
      <c r="K943" s="390">
        <v>6</v>
      </c>
      <c r="L943" s="42" t="s">
        <v>131</v>
      </c>
      <c r="M943" s="43" t="s">
        <v>351</v>
      </c>
      <c r="N943" s="42" t="s">
        <v>129</v>
      </c>
      <c r="O943" s="43" t="s">
        <v>130</v>
      </c>
      <c r="P943" s="42" t="s">
        <v>128</v>
      </c>
      <c r="Q943" s="43"/>
      <c r="R943" s="42" t="s">
        <v>127</v>
      </c>
      <c r="S943" s="43"/>
      <c r="T943" s="42" t="s">
        <v>126</v>
      </c>
      <c r="U943" s="43"/>
      <c r="V943" s="42" t="s">
        <v>125</v>
      </c>
      <c r="W943" s="43"/>
      <c r="X943" s="42" t="s">
        <v>124</v>
      </c>
      <c r="Y943" s="43"/>
      <c r="Z943" s="42" t="s">
        <v>123</v>
      </c>
      <c r="AA943" s="43"/>
      <c r="AB943" s="196"/>
      <c r="AC943" s="43"/>
      <c r="AD943" s="196"/>
      <c r="AE943" s="58"/>
      <c r="AF943" s="421"/>
      <c r="AG943" s="421"/>
      <c r="AH943" s="38"/>
      <c r="AI943" s="9"/>
      <c r="AJ943" s="349">
        <f>SUMPRODUCT(LEN($M943:$AA946)-LEN(SUBSTITUTE($M943:$AA946,"A", "")))</f>
        <v>6</v>
      </c>
      <c r="AK943" s="352">
        <f>SUMPRODUCT(LEN($AD943:$AD946)-LEN(SUBSTITUTE($AD943:$AD946,"A", "")))</f>
        <v>0</v>
      </c>
      <c r="AL943" s="335">
        <f>SUMPRODUCT(LEN($AC943:$AC946)-LEN(SUBSTITUTE($AC943:$AC946,"A", "")))</f>
        <v>0</v>
      </c>
      <c r="AM943" s="349">
        <f>SUMPRODUCT(LEN($M943:$AA946)-LEN(SUBSTITUTE($M943:$AA946,"S", "")))</f>
        <v>5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0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0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0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0</v>
      </c>
      <c r="BB943" s="413">
        <f>SUMPRODUCT(LEN($AE943:$AE946)-LEN(SUBSTITUTE($AE943:$AE946,"M", "")))</f>
        <v>0</v>
      </c>
    </row>
    <row r="944" spans="2:62" ht="21" customHeight="1" thickBot="1" x14ac:dyDescent="0.25">
      <c r="B944" s="30"/>
      <c r="C944" s="339"/>
      <c r="D944" s="37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347</v>
      </c>
      <c r="N944" s="33" t="s">
        <v>121</v>
      </c>
      <c r="O944" s="55" t="s">
        <v>130</v>
      </c>
      <c r="P944" s="33" t="s">
        <v>120</v>
      </c>
      <c r="Q944" s="55"/>
      <c r="R944" s="33" t="s">
        <v>119</v>
      </c>
      <c r="S944" s="55"/>
      <c r="T944" s="33" t="s">
        <v>118</v>
      </c>
      <c r="U944" s="55"/>
      <c r="V944" s="33" t="s">
        <v>117</v>
      </c>
      <c r="W944" s="55"/>
      <c r="X944" s="33" t="s">
        <v>116</v>
      </c>
      <c r="Y944" s="55"/>
      <c r="Z944" s="33" t="s">
        <v>115</v>
      </c>
      <c r="AA944" s="55"/>
      <c r="AB944" s="193"/>
      <c r="AC944" s="55"/>
      <c r="AD944" s="193"/>
      <c r="AE944" s="57"/>
      <c r="AF944" s="422"/>
      <c r="AG944" s="422"/>
      <c r="AH944" s="21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0.45" customHeight="1" x14ac:dyDescent="0.2">
      <c r="B945" s="30"/>
      <c r="C945" s="340"/>
      <c r="D945" s="29"/>
      <c r="E945" s="192"/>
      <c r="F945" s="192"/>
      <c r="G945" s="191"/>
      <c r="H945" s="360">
        <v>174</v>
      </c>
      <c r="I945" s="392"/>
      <c r="J945" s="392"/>
      <c r="K945" s="392"/>
      <c r="L945" s="25" t="s">
        <v>114</v>
      </c>
      <c r="M945" s="114" t="s">
        <v>179</v>
      </c>
      <c r="N945" s="25" t="s">
        <v>112</v>
      </c>
      <c r="O945" s="114" t="s">
        <v>132</v>
      </c>
      <c r="P945" s="25" t="s">
        <v>111</v>
      </c>
      <c r="Q945" s="114"/>
      <c r="R945" s="25" t="s">
        <v>110</v>
      </c>
      <c r="S945" s="114"/>
      <c r="T945" s="25" t="s">
        <v>109</v>
      </c>
      <c r="U945" s="114"/>
      <c r="V945" s="25" t="s">
        <v>108</v>
      </c>
      <c r="W945" s="114"/>
      <c r="X945" s="25" t="s">
        <v>107</v>
      </c>
      <c r="Y945" s="114"/>
      <c r="Z945" s="25" t="s">
        <v>106</v>
      </c>
      <c r="AA945" s="114"/>
      <c r="AB945" s="190"/>
      <c r="AC945" s="114"/>
      <c r="AD945" s="190"/>
      <c r="AE945" s="57"/>
      <c r="AF945" s="422"/>
      <c r="AG945" s="422"/>
      <c r="AH945" s="21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1" customHeight="1" thickBot="1" x14ac:dyDescent="0.25">
      <c r="B946" s="30"/>
      <c r="C946" s="355"/>
      <c r="D946" s="54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347</v>
      </c>
      <c r="N946" s="50" t="s">
        <v>104</v>
      </c>
      <c r="O946" s="51"/>
      <c r="P946" s="50" t="s">
        <v>103</v>
      </c>
      <c r="Q946" s="51"/>
      <c r="R946" s="50" t="s">
        <v>102</v>
      </c>
      <c r="S946" s="51"/>
      <c r="T946" s="50">
        <v>20</v>
      </c>
      <c r="U946" s="51"/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187"/>
      <c r="AC946" s="51"/>
      <c r="AD946" s="187"/>
      <c r="AE946" s="56"/>
      <c r="AF946" s="424"/>
      <c r="AG946" s="424"/>
      <c r="AH946" s="47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0.45" customHeight="1" x14ac:dyDescent="0.2">
      <c r="B947" s="30"/>
      <c r="C947" s="338">
        <v>2</v>
      </c>
      <c r="D947" s="46"/>
      <c r="E947" s="198"/>
      <c r="F947" s="198"/>
      <c r="G947" s="197"/>
      <c r="H947" s="358"/>
      <c r="I947" s="390">
        <v>34</v>
      </c>
      <c r="J947" s="390">
        <v>12</v>
      </c>
      <c r="K947" s="390">
        <v>6</v>
      </c>
      <c r="L947" s="42" t="s">
        <v>131</v>
      </c>
      <c r="M947" s="43" t="s">
        <v>132</v>
      </c>
      <c r="N947" s="42" t="s">
        <v>129</v>
      </c>
      <c r="O947" s="43" t="s">
        <v>130</v>
      </c>
      <c r="P947" s="42" t="s">
        <v>128</v>
      </c>
      <c r="Q947" s="43"/>
      <c r="R947" s="42" t="s">
        <v>127</v>
      </c>
      <c r="S947" s="43"/>
      <c r="T947" s="42" t="s">
        <v>126</v>
      </c>
      <c r="U947" s="43"/>
      <c r="V947" s="42" t="s">
        <v>125</v>
      </c>
      <c r="W947" s="43"/>
      <c r="X947" s="42" t="s">
        <v>124</v>
      </c>
      <c r="Y947" s="43"/>
      <c r="Z947" s="42" t="s">
        <v>123</v>
      </c>
      <c r="AA947" s="43"/>
      <c r="AB947" s="196"/>
      <c r="AC947" s="43"/>
      <c r="AD947" s="196"/>
      <c r="AE947" s="39"/>
      <c r="AF947" s="421"/>
      <c r="AG947" s="421"/>
      <c r="AH947" s="38"/>
      <c r="AI947" s="9"/>
      <c r="AJ947" s="349">
        <f>SUMPRODUCT(LEN($M947:$AA950)-LEN(SUBSTITUTE($M947:$AA950,"A", "")))</f>
        <v>3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5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0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1" customHeight="1" thickBot="1" x14ac:dyDescent="0.25">
      <c r="B948" s="30"/>
      <c r="C948" s="339"/>
      <c r="D948" s="37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 t="s">
        <v>347</v>
      </c>
      <c r="N948" s="33" t="s">
        <v>121</v>
      </c>
      <c r="O948" s="55" t="s">
        <v>130</v>
      </c>
      <c r="P948" s="33" t="s">
        <v>120</v>
      </c>
      <c r="Q948" s="55"/>
      <c r="R948" s="33" t="s">
        <v>119</v>
      </c>
      <c r="S948" s="55"/>
      <c r="T948" s="33" t="s">
        <v>118</v>
      </c>
      <c r="U948" s="55"/>
      <c r="V948" s="33" t="s">
        <v>117</v>
      </c>
      <c r="W948" s="55"/>
      <c r="X948" s="33" t="s">
        <v>116</v>
      </c>
      <c r="Y948" s="55"/>
      <c r="Z948" s="33" t="s">
        <v>115</v>
      </c>
      <c r="AA948" s="55"/>
      <c r="AB948" s="193"/>
      <c r="AC948" s="55"/>
      <c r="AD948" s="193"/>
      <c r="AE948" s="22"/>
      <c r="AF948" s="422"/>
      <c r="AG948" s="422"/>
      <c r="AH948" s="21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0.45" customHeight="1" x14ac:dyDescent="0.2">
      <c r="B949" s="30"/>
      <c r="C949" s="340"/>
      <c r="D949" s="29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 t="s">
        <v>351</v>
      </c>
      <c r="N949" s="25" t="s">
        <v>112</v>
      </c>
      <c r="O949" s="114"/>
      <c r="P949" s="25" t="s">
        <v>111</v>
      </c>
      <c r="Q949" s="114"/>
      <c r="R949" s="25" t="s">
        <v>110</v>
      </c>
      <c r="S949" s="114"/>
      <c r="T949" s="25" t="s">
        <v>109</v>
      </c>
      <c r="U949" s="114"/>
      <c r="V949" s="25" t="s">
        <v>108</v>
      </c>
      <c r="W949" s="114"/>
      <c r="X949" s="25" t="s">
        <v>107</v>
      </c>
      <c r="Y949" s="114"/>
      <c r="Z949" s="25" t="s">
        <v>106</v>
      </c>
      <c r="AA949" s="114"/>
      <c r="AB949" s="190"/>
      <c r="AC949" s="114"/>
      <c r="AD949" s="190"/>
      <c r="AE949" s="22"/>
      <c r="AF949" s="422"/>
      <c r="AG949" s="422"/>
      <c r="AH949" s="21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1" customHeight="1" thickBot="1" x14ac:dyDescent="0.25">
      <c r="B950" s="30"/>
      <c r="C950" s="355"/>
      <c r="D950" s="54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 t="s">
        <v>130</v>
      </c>
      <c r="N950" s="50" t="s">
        <v>104</v>
      </c>
      <c r="O950" s="51"/>
      <c r="P950" s="50" t="s">
        <v>103</v>
      </c>
      <c r="Q950" s="51"/>
      <c r="R950" s="50" t="s">
        <v>102</v>
      </c>
      <c r="S950" s="51"/>
      <c r="T950" s="50">
        <v>20</v>
      </c>
      <c r="U950" s="51"/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187"/>
      <c r="AC950" s="51"/>
      <c r="AD950" s="187"/>
      <c r="AE950" s="48"/>
      <c r="AF950" s="424"/>
      <c r="AG950" s="424"/>
      <c r="AH950" s="47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0.45" customHeight="1" x14ac:dyDescent="0.2">
      <c r="B951" s="30"/>
      <c r="C951" s="338">
        <v>3</v>
      </c>
      <c r="D951" s="46"/>
      <c r="E951" s="198"/>
      <c r="F951" s="198"/>
      <c r="G951" s="197"/>
      <c r="H951" s="358"/>
      <c r="I951" s="390">
        <v>35</v>
      </c>
      <c r="J951" s="390">
        <v>14</v>
      </c>
      <c r="K951" s="390">
        <v>6</v>
      </c>
      <c r="L951" s="42" t="s">
        <v>131</v>
      </c>
      <c r="M951" s="43" t="s">
        <v>132</v>
      </c>
      <c r="N951" s="42" t="s">
        <v>129</v>
      </c>
      <c r="O951" s="43" t="s">
        <v>347</v>
      </c>
      <c r="P951" s="42" t="s">
        <v>128</v>
      </c>
      <c r="Q951" s="43"/>
      <c r="R951" s="42" t="s">
        <v>127</v>
      </c>
      <c r="S951" s="43"/>
      <c r="T951" s="42" t="s">
        <v>126</v>
      </c>
      <c r="U951" s="43"/>
      <c r="V951" s="42" t="s">
        <v>125</v>
      </c>
      <c r="W951" s="43"/>
      <c r="X951" s="42" t="s">
        <v>124</v>
      </c>
      <c r="Y951" s="43"/>
      <c r="Z951" s="42" t="s">
        <v>123</v>
      </c>
      <c r="AA951" s="43"/>
      <c r="AB951" s="196"/>
      <c r="AC951" s="43"/>
      <c r="AD951" s="196"/>
      <c r="AE951" s="39"/>
      <c r="AF951" s="421"/>
      <c r="AG951" s="421"/>
      <c r="AH951" s="38"/>
      <c r="AI951" s="9"/>
      <c r="AJ951" s="349">
        <f>SUMPRODUCT(LEN($M951:$AA954)-LEN(SUBSTITUTE($M951:$AA954,"A", "")))</f>
        <v>9</v>
      </c>
      <c r="AK951" s="352">
        <f>SUMPRODUCT(LEN($AD951:$AD954)-LEN(SUBSTITUTE($AD951:$AD954,"A", "")))</f>
        <v>0</v>
      </c>
      <c r="AL951" s="335">
        <f>SUMPRODUCT(LEN($AC951:$AC954)-LEN(SUBSTITUTE($AC951:$AC954,"A", "")))</f>
        <v>0</v>
      </c>
      <c r="AM951" s="349">
        <f>SUMPRODUCT(LEN($M951:$AA954)-LEN(SUBSTITUTE($M951:$AA954,"S", "")))</f>
        <v>5</v>
      </c>
      <c r="AN951" s="352">
        <f>SUMPRODUCT(LEN($AD951:$AD954)-LEN(SUBSTITUTE($AD951:$AD954,"S", "")))</f>
        <v>0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0</v>
      </c>
      <c r="AT951" s="352">
        <f>SUMPRODUCT(LEN($AD951:$AD954)-LEN(SUBSTITUTE($AD951:$AD954,"G", "")))</f>
        <v>0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1" customHeight="1" thickBot="1" x14ac:dyDescent="0.25">
      <c r="B952" s="30"/>
      <c r="C952" s="339"/>
      <c r="D952" s="37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 t="s">
        <v>353</v>
      </c>
      <c r="N952" s="33" t="s">
        <v>121</v>
      </c>
      <c r="O952" s="55" t="s">
        <v>179</v>
      </c>
      <c r="P952" s="33" t="s">
        <v>120</v>
      </c>
      <c r="Q952" s="55"/>
      <c r="R952" s="33" t="s">
        <v>119</v>
      </c>
      <c r="S952" s="55"/>
      <c r="T952" s="33" t="s">
        <v>118</v>
      </c>
      <c r="U952" s="55"/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193"/>
      <c r="AC952" s="55"/>
      <c r="AD952" s="193"/>
      <c r="AE952" s="22"/>
      <c r="AF952" s="422"/>
      <c r="AG952" s="422"/>
      <c r="AH952" s="21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0.45" customHeight="1" x14ac:dyDescent="0.2">
      <c r="B953" s="30"/>
      <c r="C953" s="340"/>
      <c r="D953" s="29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 t="s">
        <v>351</v>
      </c>
      <c r="N953" s="25" t="s">
        <v>112</v>
      </c>
      <c r="O953" s="114" t="s">
        <v>132</v>
      </c>
      <c r="P953" s="25" t="s">
        <v>111</v>
      </c>
      <c r="Q953" s="114"/>
      <c r="R953" s="25" t="s">
        <v>110</v>
      </c>
      <c r="S953" s="114"/>
      <c r="T953" s="25" t="s">
        <v>109</v>
      </c>
      <c r="U953" s="114"/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190"/>
      <c r="AC953" s="114"/>
      <c r="AD953" s="190"/>
      <c r="AE953" s="22"/>
      <c r="AF953" s="422"/>
      <c r="AG953" s="422"/>
      <c r="AH953" s="21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1" customHeight="1" thickBot="1" x14ac:dyDescent="0.25">
      <c r="B954" s="20"/>
      <c r="C954" s="341"/>
      <c r="D954" s="19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 t="s">
        <v>347</v>
      </c>
      <c r="N954" s="15" t="s">
        <v>104</v>
      </c>
      <c r="O954" s="16" t="s">
        <v>132</v>
      </c>
      <c r="P954" s="15" t="s">
        <v>103</v>
      </c>
      <c r="Q954" s="16"/>
      <c r="R954" s="15" t="s">
        <v>102</v>
      </c>
      <c r="S954" s="16"/>
      <c r="T954" s="15">
        <v>20</v>
      </c>
      <c r="U954" s="16"/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187"/>
      <c r="AC954" s="16"/>
      <c r="AD954" s="186"/>
      <c r="AE954" s="11"/>
      <c r="AF954" s="423"/>
      <c r="AG954" s="423"/>
      <c r="AH954" s="10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107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174</v>
      </c>
      <c r="E956" s="425">
        <v>3096.52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03"/>
      <c r="AI956" s="86" t="s">
        <v>137</v>
      </c>
      <c r="AJ956" s="85">
        <f t="shared" ref="AJ956:BB956" si="126">SUM(AJ958:AJ969)</f>
        <v>23</v>
      </c>
      <c r="AK956" s="84">
        <f t="shared" si="126"/>
        <v>0</v>
      </c>
      <c r="AL956" s="83">
        <f t="shared" si="126"/>
        <v>0</v>
      </c>
      <c r="AM956" s="85">
        <f t="shared" si="126"/>
        <v>21</v>
      </c>
      <c r="AN956" s="84">
        <f t="shared" si="126"/>
        <v>0</v>
      </c>
      <c r="AO956" s="83">
        <f t="shared" si="126"/>
        <v>0</v>
      </c>
      <c r="AP956" s="85">
        <f t="shared" si="126"/>
        <v>0</v>
      </c>
      <c r="AQ956" s="84">
        <f t="shared" si="126"/>
        <v>0</v>
      </c>
      <c r="AR956" s="83">
        <f t="shared" si="126"/>
        <v>0</v>
      </c>
      <c r="AS956" s="85">
        <f t="shared" si="126"/>
        <v>0</v>
      </c>
      <c r="AT956" s="84">
        <f t="shared" si="126"/>
        <v>0</v>
      </c>
      <c r="AU956" s="83">
        <f t="shared" si="126"/>
        <v>0</v>
      </c>
      <c r="AV956" s="85">
        <f t="shared" si="126"/>
        <v>0</v>
      </c>
      <c r="AW956" s="84">
        <f t="shared" si="126"/>
        <v>0</v>
      </c>
      <c r="AX956" s="83">
        <f t="shared" si="126"/>
        <v>0</v>
      </c>
      <c r="AY956" s="82">
        <f t="shared" si="126"/>
        <v>0</v>
      </c>
      <c r="AZ956" s="81">
        <f t="shared" si="126"/>
        <v>0</v>
      </c>
      <c r="BA956" s="81">
        <f t="shared" si="126"/>
        <v>0</v>
      </c>
      <c r="BB956" s="80">
        <f t="shared" si="126"/>
        <v>0</v>
      </c>
      <c r="BC956" s="79" t="s">
        <v>136</v>
      </c>
      <c r="BF956" s="5">
        <f>SUM(AJ956:AL956)/$BG$5</f>
        <v>7.666666666666667</v>
      </c>
      <c r="BG956" s="5">
        <f>SUM(AM956:AO956,AY956)/$BG$5</f>
        <v>7</v>
      </c>
      <c r="BH956" s="5">
        <f>SUM(AP956:AR956,AZ956)/$BG$5</f>
        <v>0</v>
      </c>
      <c r="BI956" s="5">
        <f>SUM(AS956:AU956,BA956)/$BG$5</f>
        <v>0</v>
      </c>
      <c r="BJ956" s="5">
        <f>SUM(AV956:AX956,BB956)/$BG$5</f>
        <v>0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03"/>
      <c r="AI957" s="202" t="s">
        <v>135</v>
      </c>
      <c r="AJ957" s="201">
        <f t="shared" ref="AJ957:BB957" si="127">AJ956/3</f>
        <v>7.666666666666667</v>
      </c>
      <c r="AK957" s="64">
        <f t="shared" si="127"/>
        <v>0</v>
      </c>
      <c r="AL957" s="63">
        <f t="shared" si="127"/>
        <v>0</v>
      </c>
      <c r="AM957" s="65">
        <f t="shared" si="127"/>
        <v>7</v>
      </c>
      <c r="AN957" s="64">
        <f t="shared" si="127"/>
        <v>0</v>
      </c>
      <c r="AO957" s="63">
        <f t="shared" si="127"/>
        <v>0</v>
      </c>
      <c r="AP957" s="65">
        <f t="shared" si="127"/>
        <v>0</v>
      </c>
      <c r="AQ957" s="64">
        <f t="shared" si="127"/>
        <v>0</v>
      </c>
      <c r="AR957" s="63">
        <f t="shared" si="127"/>
        <v>0</v>
      </c>
      <c r="AS957" s="65">
        <f t="shared" si="127"/>
        <v>0</v>
      </c>
      <c r="AT957" s="64">
        <f t="shared" si="127"/>
        <v>0</v>
      </c>
      <c r="AU957" s="63">
        <f t="shared" si="127"/>
        <v>0</v>
      </c>
      <c r="AV957" s="65">
        <f t="shared" si="127"/>
        <v>0</v>
      </c>
      <c r="AW957" s="64">
        <f t="shared" si="127"/>
        <v>0</v>
      </c>
      <c r="AX957" s="63">
        <f t="shared" si="127"/>
        <v>0</v>
      </c>
      <c r="AY957" s="62">
        <f t="shared" si="127"/>
        <v>0</v>
      </c>
      <c r="AZ957" s="61">
        <f t="shared" si="127"/>
        <v>0</v>
      </c>
      <c r="BA957" s="61">
        <f t="shared" si="127"/>
        <v>0</v>
      </c>
      <c r="BB957" s="60">
        <f t="shared" si="127"/>
        <v>0</v>
      </c>
      <c r="BC957" s="59" t="s">
        <v>134</v>
      </c>
    </row>
    <row r="958" spans="2:62" ht="20.45" customHeight="1" x14ac:dyDescent="0.2">
      <c r="B958" s="30"/>
      <c r="C958" s="338">
        <v>1</v>
      </c>
      <c r="D958" s="46"/>
      <c r="E958" s="198"/>
      <c r="F958" s="198"/>
      <c r="G958" s="197"/>
      <c r="H958" s="358" t="s">
        <v>183</v>
      </c>
      <c r="I958" s="390">
        <v>52</v>
      </c>
      <c r="J958" s="390">
        <v>15</v>
      </c>
      <c r="K958" s="390">
        <v>7</v>
      </c>
      <c r="L958" s="42" t="s">
        <v>131</v>
      </c>
      <c r="M958" s="43" t="s">
        <v>352</v>
      </c>
      <c r="N958" s="42" t="s">
        <v>129</v>
      </c>
      <c r="O958" s="43" t="s">
        <v>351</v>
      </c>
      <c r="P958" s="42" t="s">
        <v>128</v>
      </c>
      <c r="Q958" s="43"/>
      <c r="R958" s="42" t="s">
        <v>127</v>
      </c>
      <c r="S958" s="43"/>
      <c r="T958" s="42" t="s">
        <v>126</v>
      </c>
      <c r="U958" s="43"/>
      <c r="V958" s="42" t="s">
        <v>125</v>
      </c>
      <c r="W958" s="43"/>
      <c r="X958" s="42" t="s">
        <v>124</v>
      </c>
      <c r="Y958" s="43"/>
      <c r="Z958" s="42" t="s">
        <v>123</v>
      </c>
      <c r="AA958" s="43"/>
      <c r="AB958" s="196"/>
      <c r="AC958" s="43"/>
      <c r="AD958" s="196"/>
      <c r="AE958" s="58"/>
      <c r="AF958" s="421"/>
      <c r="AG958" s="421"/>
      <c r="AH958" s="38"/>
      <c r="AI958" s="9"/>
      <c r="AJ958" s="349">
        <f>SUMPRODUCT(LEN($M958:$AA961)-LEN(SUBSTITUTE($M958:$AA961,"A", "")))</f>
        <v>8</v>
      </c>
      <c r="AK958" s="352">
        <f>SUMPRODUCT(LEN($AD958:$AD961)-LEN(SUBSTITUTE($AD958:$AD961,"A", "")))</f>
        <v>0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10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0</v>
      </c>
      <c r="AT958" s="352">
        <f>SUMPRODUCT(LEN($AD958:$AD961)-LEN(SUBSTITUTE($AD958:$AD961,"G", "")))</f>
        <v>0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0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0</v>
      </c>
      <c r="BB958" s="413">
        <f>SUMPRODUCT(LEN($AE958:$AE961)-LEN(SUBSTITUTE($AE958:$AE961,"M", "")))</f>
        <v>0</v>
      </c>
    </row>
    <row r="959" spans="2:62" ht="21" customHeight="1" thickBot="1" x14ac:dyDescent="0.25">
      <c r="B959" s="30"/>
      <c r="C959" s="339"/>
      <c r="D959" s="37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350</v>
      </c>
      <c r="N959" s="33" t="s">
        <v>121</v>
      </c>
      <c r="O959" s="55" t="s">
        <v>179</v>
      </c>
      <c r="P959" s="33" t="s">
        <v>120</v>
      </c>
      <c r="Q959" s="55"/>
      <c r="R959" s="33" t="s">
        <v>119</v>
      </c>
      <c r="S959" s="55"/>
      <c r="T959" s="33" t="s">
        <v>118</v>
      </c>
      <c r="U959" s="55"/>
      <c r="V959" s="33" t="s">
        <v>117</v>
      </c>
      <c r="W959" s="55"/>
      <c r="X959" s="33" t="s">
        <v>116</v>
      </c>
      <c r="Y959" s="55"/>
      <c r="Z959" s="33" t="s">
        <v>115</v>
      </c>
      <c r="AA959" s="55"/>
      <c r="AB959" s="193"/>
      <c r="AC959" s="55"/>
      <c r="AD959" s="193"/>
      <c r="AE959" s="57"/>
      <c r="AF959" s="422"/>
      <c r="AG959" s="422"/>
      <c r="AH959" s="21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0.45" customHeight="1" x14ac:dyDescent="0.2">
      <c r="B960" s="30"/>
      <c r="C960" s="340"/>
      <c r="D960" s="29"/>
      <c r="E960" s="192"/>
      <c r="F960" s="192"/>
      <c r="G960" s="191"/>
      <c r="H960" s="360">
        <v>174</v>
      </c>
      <c r="I960" s="392"/>
      <c r="J960" s="392"/>
      <c r="K960" s="392"/>
      <c r="L960" s="25" t="s">
        <v>114</v>
      </c>
      <c r="M960" s="114" t="s">
        <v>349</v>
      </c>
      <c r="N960" s="25" t="s">
        <v>112</v>
      </c>
      <c r="O960" s="114" t="s">
        <v>130</v>
      </c>
      <c r="P960" s="25" t="s">
        <v>111</v>
      </c>
      <c r="Q960" s="114"/>
      <c r="R960" s="25" t="s">
        <v>110</v>
      </c>
      <c r="S960" s="114"/>
      <c r="T960" s="25" t="s">
        <v>109</v>
      </c>
      <c r="U960" s="114"/>
      <c r="V960" s="25" t="s">
        <v>108</v>
      </c>
      <c r="W960" s="114"/>
      <c r="X960" s="25" t="s">
        <v>107</v>
      </c>
      <c r="Y960" s="114"/>
      <c r="Z960" s="25" t="s">
        <v>106</v>
      </c>
      <c r="AA960" s="114"/>
      <c r="AB960" s="190"/>
      <c r="AC960" s="114"/>
      <c r="AD960" s="190"/>
      <c r="AE960" s="57"/>
      <c r="AF960" s="422"/>
      <c r="AG960" s="422"/>
      <c r="AH960" s="21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1" customHeight="1" thickBot="1" x14ac:dyDescent="0.25">
      <c r="B961" s="30"/>
      <c r="C961" s="355"/>
      <c r="D961" s="54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348</v>
      </c>
      <c r="N961" s="50" t="s">
        <v>104</v>
      </c>
      <c r="O961" s="51" t="s">
        <v>130</v>
      </c>
      <c r="P961" s="50" t="s">
        <v>103</v>
      </c>
      <c r="Q961" s="51"/>
      <c r="R961" s="50" t="s">
        <v>102</v>
      </c>
      <c r="S961" s="51"/>
      <c r="T961" s="50">
        <v>20</v>
      </c>
      <c r="U961" s="51"/>
      <c r="V961" s="50" t="s">
        <v>101</v>
      </c>
      <c r="W961" s="51"/>
      <c r="X961" s="50" t="s">
        <v>100</v>
      </c>
      <c r="Y961" s="51"/>
      <c r="Z961" s="50" t="s">
        <v>99</v>
      </c>
      <c r="AA961" s="51"/>
      <c r="AB961" s="187"/>
      <c r="AC961" s="51"/>
      <c r="AD961" s="187"/>
      <c r="AE961" s="56"/>
      <c r="AF961" s="424"/>
      <c r="AG961" s="424"/>
      <c r="AH961" s="47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0.45" customHeight="1" x14ac:dyDescent="0.2">
      <c r="B962" s="30"/>
      <c r="C962" s="338">
        <v>2</v>
      </c>
      <c r="D962" s="46"/>
      <c r="E962" s="198"/>
      <c r="F962" s="198"/>
      <c r="G962" s="197"/>
      <c r="H962" s="358"/>
      <c r="I962" s="390">
        <v>45</v>
      </c>
      <c r="J962" s="390">
        <v>14</v>
      </c>
      <c r="K962" s="390">
        <v>6</v>
      </c>
      <c r="L962" s="42" t="s">
        <v>131</v>
      </c>
      <c r="M962" s="43" t="s">
        <v>132</v>
      </c>
      <c r="N962" s="42" t="s">
        <v>129</v>
      </c>
      <c r="O962" s="43" t="s">
        <v>347</v>
      </c>
      <c r="P962" s="42" t="s">
        <v>128</v>
      </c>
      <c r="Q962" s="43"/>
      <c r="R962" s="42" t="s">
        <v>127</v>
      </c>
      <c r="S962" s="43"/>
      <c r="T962" s="42" t="s">
        <v>126</v>
      </c>
      <c r="U962" s="43"/>
      <c r="V962" s="42" t="s">
        <v>125</v>
      </c>
      <c r="W962" s="43"/>
      <c r="X962" s="42" t="s">
        <v>124</v>
      </c>
      <c r="Y962" s="43"/>
      <c r="Z962" s="42" t="s">
        <v>123</v>
      </c>
      <c r="AA962" s="43"/>
      <c r="AB962" s="196"/>
      <c r="AC962" s="43"/>
      <c r="AD962" s="196"/>
      <c r="AE962" s="39"/>
      <c r="AF962" s="421"/>
      <c r="AG962" s="421"/>
      <c r="AH962" s="38"/>
      <c r="AI962" s="9"/>
      <c r="AJ962" s="349">
        <f>SUMPRODUCT(LEN($M962:$AA965)-LEN(SUBSTITUTE($M962:$AA965,"A", "")))</f>
        <v>4</v>
      </c>
      <c r="AK962" s="352">
        <f>SUMPRODUCT(LEN($AD962:$AD965)-LEN(SUBSTITUTE($AD962:$AD965,"A", "")))</f>
        <v>0</v>
      </c>
      <c r="AL962" s="335">
        <f>SUMPRODUCT(LEN($AC962:$AC965)-LEN(SUBSTITUTE($AC962:$AC965,"A", "")))</f>
        <v>0</v>
      </c>
      <c r="AM962" s="349">
        <f>SUMPRODUCT(LEN($M962:$AA965)-LEN(SUBSTITUTE($M962:$AA965,"S", "")))</f>
        <v>7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0</v>
      </c>
      <c r="AR962" s="335">
        <f>SUMPRODUCT(LEN($AC962:$AC965)-LEN(SUBSTITUTE($AC962:$AC965,"F", "")))</f>
        <v>0</v>
      </c>
      <c r="AS962" s="349">
        <f>SUMPRODUCT(LEN($M962:$AA965)-LEN(SUBSTITUTE($M962:$AA965,"G", "")))</f>
        <v>0</v>
      </c>
      <c r="AT962" s="352">
        <f>SUMPRODUCT(LEN($AD962:$AD965)-LEN(SUBSTITUTE($AD962:$AD965,"G", "")))</f>
        <v>0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1" customHeight="1" thickBot="1" x14ac:dyDescent="0.25">
      <c r="B963" s="30"/>
      <c r="C963" s="339"/>
      <c r="D963" s="37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 t="s">
        <v>130</v>
      </c>
      <c r="N963" s="33" t="s">
        <v>121</v>
      </c>
      <c r="O963" s="55" t="s">
        <v>130</v>
      </c>
      <c r="P963" s="33" t="s">
        <v>120</v>
      </c>
      <c r="Q963" s="55"/>
      <c r="R963" s="33" t="s">
        <v>119</v>
      </c>
      <c r="S963" s="55"/>
      <c r="T963" s="33" t="s">
        <v>118</v>
      </c>
      <c r="U963" s="55"/>
      <c r="V963" s="33" t="s">
        <v>117</v>
      </c>
      <c r="W963" s="55"/>
      <c r="X963" s="33" t="s">
        <v>116</v>
      </c>
      <c r="Y963" s="55"/>
      <c r="Z963" s="33" t="s">
        <v>115</v>
      </c>
      <c r="AA963" s="55"/>
      <c r="AB963" s="193"/>
      <c r="AC963" s="55"/>
      <c r="AD963" s="193"/>
      <c r="AE963" s="22"/>
      <c r="AF963" s="422"/>
      <c r="AG963" s="422"/>
      <c r="AH963" s="21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0.45" customHeight="1" x14ac:dyDescent="0.2">
      <c r="B964" s="30"/>
      <c r="C964" s="340"/>
      <c r="D964" s="29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 t="s">
        <v>347</v>
      </c>
      <c r="N964" s="25" t="s">
        <v>112</v>
      </c>
      <c r="O964" s="114" t="s">
        <v>130</v>
      </c>
      <c r="P964" s="25" t="s">
        <v>111</v>
      </c>
      <c r="Q964" s="114"/>
      <c r="R964" s="25" t="s">
        <v>110</v>
      </c>
      <c r="S964" s="114"/>
      <c r="T964" s="25" t="s">
        <v>109</v>
      </c>
      <c r="U964" s="114"/>
      <c r="V964" s="25" t="s">
        <v>108</v>
      </c>
      <c r="W964" s="114"/>
      <c r="X964" s="25" t="s">
        <v>107</v>
      </c>
      <c r="Y964" s="114"/>
      <c r="Z964" s="25" t="s">
        <v>106</v>
      </c>
      <c r="AA964" s="114"/>
      <c r="AB964" s="190"/>
      <c r="AC964" s="114"/>
      <c r="AD964" s="190"/>
      <c r="AE964" s="22"/>
      <c r="AF964" s="422"/>
      <c r="AG964" s="422"/>
      <c r="AH964" s="21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1" customHeight="1" thickBot="1" x14ac:dyDescent="0.25">
      <c r="B965" s="30"/>
      <c r="C965" s="355"/>
      <c r="D965" s="54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 t="s">
        <v>347</v>
      </c>
      <c r="N965" s="50" t="s">
        <v>104</v>
      </c>
      <c r="O965" s="51" t="s">
        <v>130</v>
      </c>
      <c r="P965" s="50" t="s">
        <v>103</v>
      </c>
      <c r="Q965" s="51"/>
      <c r="R965" s="50" t="s">
        <v>102</v>
      </c>
      <c r="S965" s="51"/>
      <c r="T965" s="50">
        <v>20</v>
      </c>
      <c r="U965" s="51"/>
      <c r="V965" s="50" t="s">
        <v>101</v>
      </c>
      <c r="W965" s="51"/>
      <c r="X965" s="50" t="s">
        <v>100</v>
      </c>
      <c r="Y965" s="51"/>
      <c r="Z965" s="50" t="s">
        <v>99</v>
      </c>
      <c r="AA965" s="51"/>
      <c r="AB965" s="187"/>
      <c r="AC965" s="51"/>
      <c r="AD965" s="187"/>
      <c r="AE965" s="48"/>
      <c r="AF965" s="424"/>
      <c r="AG965" s="424"/>
      <c r="AH965" s="47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0.45" customHeight="1" x14ac:dyDescent="0.2">
      <c r="B966" s="30"/>
      <c r="C966" s="338">
        <v>3</v>
      </c>
      <c r="D966" s="46"/>
      <c r="E966" s="198"/>
      <c r="F966" s="198"/>
      <c r="G966" s="197"/>
      <c r="H966" s="358"/>
      <c r="I966" s="390">
        <v>44</v>
      </c>
      <c r="J966" s="390">
        <v>15</v>
      </c>
      <c r="K966" s="390">
        <v>6</v>
      </c>
      <c r="L966" s="42" t="s">
        <v>131</v>
      </c>
      <c r="M966" s="43" t="s">
        <v>132</v>
      </c>
      <c r="N966" s="42" t="s">
        <v>129</v>
      </c>
      <c r="O966" s="43" t="s">
        <v>347</v>
      </c>
      <c r="P966" s="42" t="s">
        <v>128</v>
      </c>
      <c r="Q966" s="43" t="s">
        <v>130</v>
      </c>
      <c r="R966" s="42" t="s">
        <v>127</v>
      </c>
      <c r="S966" s="43"/>
      <c r="T966" s="42" t="s">
        <v>126</v>
      </c>
      <c r="U966" s="43"/>
      <c r="V966" s="42" t="s">
        <v>125</v>
      </c>
      <c r="W966" s="43"/>
      <c r="X966" s="42" t="s">
        <v>124</v>
      </c>
      <c r="Y966" s="43"/>
      <c r="Z966" s="42" t="s">
        <v>123</v>
      </c>
      <c r="AA966" s="43"/>
      <c r="AB966" s="196"/>
      <c r="AC966" s="43"/>
      <c r="AD966" s="196"/>
      <c r="AE966" s="39"/>
      <c r="AF966" s="421"/>
      <c r="AG966" s="421"/>
      <c r="AH966" s="38"/>
      <c r="AI966" s="9"/>
      <c r="AJ966" s="349">
        <f>SUMPRODUCT(LEN($M966:$AA969)-LEN(SUBSTITUTE($M966:$AA969,"A", "")))</f>
        <v>11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4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0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1" customHeight="1" thickBot="1" x14ac:dyDescent="0.25">
      <c r="B967" s="30"/>
      <c r="C967" s="339"/>
      <c r="D967" s="37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 t="s">
        <v>346</v>
      </c>
      <c r="N967" s="33" t="s">
        <v>121</v>
      </c>
      <c r="O967" s="55" t="s">
        <v>179</v>
      </c>
      <c r="P967" s="33" t="s">
        <v>120</v>
      </c>
      <c r="Q967" s="55"/>
      <c r="R967" s="33" t="s">
        <v>119</v>
      </c>
      <c r="S967" s="55"/>
      <c r="T967" s="33" t="s">
        <v>118</v>
      </c>
      <c r="U967" s="55"/>
      <c r="V967" s="33" t="s">
        <v>117</v>
      </c>
      <c r="W967" s="55"/>
      <c r="X967" s="33" t="s">
        <v>116</v>
      </c>
      <c r="Y967" s="55"/>
      <c r="Z967" s="33" t="s">
        <v>115</v>
      </c>
      <c r="AA967" s="55"/>
      <c r="AB967" s="193"/>
      <c r="AC967" s="55"/>
      <c r="AD967" s="193"/>
      <c r="AE967" s="22"/>
      <c r="AF967" s="422"/>
      <c r="AG967" s="422"/>
      <c r="AH967" s="21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0.45" customHeight="1" x14ac:dyDescent="0.2">
      <c r="B968" s="30"/>
      <c r="C968" s="340"/>
      <c r="D968" s="29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 t="s">
        <v>179</v>
      </c>
      <c r="N968" s="25" t="s">
        <v>112</v>
      </c>
      <c r="O968" s="114" t="s">
        <v>132</v>
      </c>
      <c r="P968" s="25" t="s">
        <v>111</v>
      </c>
      <c r="Q968" s="114"/>
      <c r="R968" s="25" t="s">
        <v>110</v>
      </c>
      <c r="S968" s="114"/>
      <c r="T968" s="25" t="s">
        <v>109</v>
      </c>
      <c r="U968" s="114"/>
      <c r="V968" s="25" t="s">
        <v>108</v>
      </c>
      <c r="W968" s="114"/>
      <c r="X968" s="25" t="s">
        <v>107</v>
      </c>
      <c r="Y968" s="114"/>
      <c r="Z968" s="25" t="s">
        <v>106</v>
      </c>
      <c r="AA968" s="114"/>
      <c r="AB968" s="190"/>
      <c r="AC968" s="114"/>
      <c r="AD968" s="190"/>
      <c r="AE968" s="22"/>
      <c r="AF968" s="422"/>
      <c r="AG968" s="422"/>
      <c r="AH968" s="21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1" customHeight="1" thickBot="1" x14ac:dyDescent="0.25">
      <c r="B969" s="20"/>
      <c r="C969" s="341"/>
      <c r="D969" s="19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 t="s">
        <v>179</v>
      </c>
      <c r="N969" s="15" t="s">
        <v>104</v>
      </c>
      <c r="O969" s="16" t="s">
        <v>132</v>
      </c>
      <c r="P969" s="15" t="s">
        <v>103</v>
      </c>
      <c r="Q969" s="16"/>
      <c r="R969" s="15" t="s">
        <v>102</v>
      </c>
      <c r="S969" s="16"/>
      <c r="T969" s="15">
        <v>20</v>
      </c>
      <c r="U969" s="16"/>
      <c r="V969" s="15" t="s">
        <v>101</v>
      </c>
      <c r="W969" s="16"/>
      <c r="X969" s="15" t="s">
        <v>100</v>
      </c>
      <c r="Y969" s="16"/>
      <c r="Z969" s="15" t="s">
        <v>99</v>
      </c>
      <c r="AA969" s="16"/>
      <c r="AB969" s="187"/>
      <c r="AC969" s="16"/>
      <c r="AD969" s="186"/>
      <c r="AE969" s="11"/>
      <c r="AF969" s="423"/>
      <c r="AG969" s="423"/>
      <c r="AH969" s="10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5.75" thickTop="1" x14ac:dyDescent="0.2"/>
  </sheetData>
  <mergeCells count="5829"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73:AY76"/>
    <mergeCell ref="AZ73:AZ76"/>
    <mergeCell ref="BA73:BA76"/>
    <mergeCell ref="BB73:BB76"/>
    <mergeCell ref="AY77:AY80"/>
    <mergeCell ref="AZ77:AZ80"/>
    <mergeCell ref="BA77:BA80"/>
    <mergeCell ref="BB77:BB80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Z51:AZ54"/>
    <mergeCell ref="BA51:BA54"/>
    <mergeCell ref="BB51:BB54"/>
    <mergeCell ref="AY58:AY61"/>
    <mergeCell ref="AZ58:AZ61"/>
    <mergeCell ref="BA58:BA61"/>
    <mergeCell ref="BB58:BB61"/>
    <mergeCell ref="AZ43:AZ46"/>
    <mergeCell ref="BA43:BA46"/>
    <mergeCell ref="BB43:BB46"/>
    <mergeCell ref="AY47:AY50"/>
    <mergeCell ref="AZ47:AZ50"/>
    <mergeCell ref="BA47:BA50"/>
    <mergeCell ref="BB47:BB50"/>
    <mergeCell ref="AZ32:AZ35"/>
    <mergeCell ref="BA32:BA35"/>
    <mergeCell ref="BB32:BB35"/>
    <mergeCell ref="AY36:AY39"/>
    <mergeCell ref="AZ36:AZ39"/>
    <mergeCell ref="BA36:BA39"/>
    <mergeCell ref="BB36:BB39"/>
    <mergeCell ref="AZ21:AZ24"/>
    <mergeCell ref="BA21:BA24"/>
    <mergeCell ref="BB21:BB24"/>
    <mergeCell ref="AY28:AY31"/>
    <mergeCell ref="AZ28:AZ31"/>
    <mergeCell ref="BA28:BA31"/>
    <mergeCell ref="BB28:BB31"/>
    <mergeCell ref="AZ13:AZ16"/>
    <mergeCell ref="BA13:BA16"/>
    <mergeCell ref="BB13:BB16"/>
    <mergeCell ref="AY17:AY20"/>
    <mergeCell ref="AZ17:AZ20"/>
    <mergeCell ref="BA17:BA20"/>
    <mergeCell ref="BB17:BB20"/>
    <mergeCell ref="E311:G311"/>
    <mergeCell ref="E326:G326"/>
    <mergeCell ref="E341:G341"/>
    <mergeCell ref="E356:G356"/>
    <mergeCell ref="E371:G371"/>
    <mergeCell ref="AY13:AY16"/>
    <mergeCell ref="AY21:AY24"/>
    <mergeCell ref="AY32:AY35"/>
    <mergeCell ref="AY43:AY46"/>
    <mergeCell ref="AY51:AY54"/>
    <mergeCell ref="AT347:AT350"/>
    <mergeCell ref="AU347:AU350"/>
    <mergeCell ref="AV347:AV350"/>
    <mergeCell ref="AW347:AW350"/>
    <mergeCell ref="AK362:AK365"/>
    <mergeCell ref="AL362:AL365"/>
    <mergeCell ref="X370:Y370"/>
    <mergeCell ref="Z370:AA370"/>
    <mergeCell ref="AB370:AC370"/>
    <mergeCell ref="AQ347:AQ350"/>
    <mergeCell ref="AR347:AR350"/>
    <mergeCell ref="AS347:AS350"/>
    <mergeCell ref="AM347:AM350"/>
    <mergeCell ref="AN347:AN350"/>
    <mergeCell ref="AO347:AO350"/>
    <mergeCell ref="E701:G701"/>
    <mergeCell ref="E251:G251"/>
    <mergeCell ref="E266:G266"/>
    <mergeCell ref="E281:G281"/>
    <mergeCell ref="K1:AH5"/>
    <mergeCell ref="E836:G836"/>
    <mergeCell ref="X820:Y820"/>
    <mergeCell ref="Z820:AA820"/>
    <mergeCell ref="AB820:AC820"/>
    <mergeCell ref="Z745:AA745"/>
    <mergeCell ref="AB745:AC745"/>
    <mergeCell ref="K741:K744"/>
    <mergeCell ref="H709:H710"/>
    <mergeCell ref="K696:K699"/>
    <mergeCell ref="AF696:AF699"/>
    <mergeCell ref="AG696:AG699"/>
    <mergeCell ref="H690:H691"/>
    <mergeCell ref="H692:H693"/>
    <mergeCell ref="H694:H695"/>
    <mergeCell ref="L685:M685"/>
    <mergeCell ref="N685:O685"/>
    <mergeCell ref="E146:G146"/>
    <mergeCell ref="E161:G161"/>
    <mergeCell ref="E176:G176"/>
    <mergeCell ref="E191:G191"/>
    <mergeCell ref="E206:G206"/>
    <mergeCell ref="E221:G221"/>
    <mergeCell ref="E56:G56"/>
    <mergeCell ref="E71:G71"/>
    <mergeCell ref="E86:G86"/>
    <mergeCell ref="E116:G116"/>
    <mergeCell ref="E131:G131"/>
    <mergeCell ref="E476:G476"/>
    <mergeCell ref="E491:G491"/>
    <mergeCell ref="E506:G506"/>
    <mergeCell ref="E521:G521"/>
    <mergeCell ref="E536:G536"/>
    <mergeCell ref="AT951:AT954"/>
    <mergeCell ref="AG951:AG954"/>
    <mergeCell ref="AJ951:AJ954"/>
    <mergeCell ref="AK951:AK954"/>
    <mergeCell ref="AL951:AL954"/>
    <mergeCell ref="AM951:AM954"/>
    <mergeCell ref="AN951:AN954"/>
    <mergeCell ref="AT943:AT946"/>
    <mergeCell ref="X925:Y925"/>
    <mergeCell ref="Z925:AA925"/>
    <mergeCell ref="AB925:AC925"/>
    <mergeCell ref="E926:G926"/>
    <mergeCell ref="L925:M925"/>
    <mergeCell ref="N925:O925"/>
    <mergeCell ref="P925:Q925"/>
    <mergeCell ref="R925:S925"/>
    <mergeCell ref="T925:U925"/>
    <mergeCell ref="AM947:AM950"/>
    <mergeCell ref="AN947:AN950"/>
    <mergeCell ref="AP943:AP946"/>
    <mergeCell ref="AQ943:AQ946"/>
    <mergeCell ref="AR943:AR946"/>
    <mergeCell ref="AS943:AS946"/>
    <mergeCell ref="V910:W910"/>
    <mergeCell ref="AR936:AR939"/>
    <mergeCell ref="E686:G686"/>
    <mergeCell ref="AT936:AT939"/>
    <mergeCell ref="E386:G386"/>
    <mergeCell ref="E671:G671"/>
    <mergeCell ref="E401:G401"/>
    <mergeCell ref="E431:G431"/>
    <mergeCell ref="E446:G446"/>
    <mergeCell ref="E461:G461"/>
    <mergeCell ref="AO951:AO954"/>
    <mergeCell ref="AP951:AP954"/>
    <mergeCell ref="AQ951:AQ954"/>
    <mergeCell ref="AR951:AR954"/>
    <mergeCell ref="AS951:AS954"/>
    <mergeCell ref="E851:G851"/>
    <mergeCell ref="E566:G566"/>
    <mergeCell ref="E581:G581"/>
    <mergeCell ref="E596:G596"/>
    <mergeCell ref="E611:G611"/>
    <mergeCell ref="E551:G551"/>
    <mergeCell ref="E731:G731"/>
    <mergeCell ref="E746:G746"/>
    <mergeCell ref="E761:G761"/>
    <mergeCell ref="E776:G776"/>
    <mergeCell ref="E791:G791"/>
    <mergeCell ref="E806:G806"/>
    <mergeCell ref="E626:G626"/>
    <mergeCell ref="E641:G641"/>
    <mergeCell ref="E656:G656"/>
    <mergeCell ref="T940:U940"/>
    <mergeCell ref="V940:W940"/>
    <mergeCell ref="AM936:AM939"/>
    <mergeCell ref="AN936:AN939"/>
    <mergeCell ref="AO936:AO939"/>
    <mergeCell ref="V925:W925"/>
    <mergeCell ref="AU951:AU954"/>
    <mergeCell ref="AV951:AV954"/>
    <mergeCell ref="AW951:AW954"/>
    <mergeCell ref="AX951:AX954"/>
    <mergeCell ref="C951:C954"/>
    <mergeCell ref="I951:I954"/>
    <mergeCell ref="J951:J954"/>
    <mergeCell ref="K951:K954"/>
    <mergeCell ref="AF951:AF954"/>
    <mergeCell ref="AU947:AU950"/>
    <mergeCell ref="AV947:AV950"/>
    <mergeCell ref="H947:H948"/>
    <mergeCell ref="H949:H950"/>
    <mergeCell ref="E11:G11"/>
    <mergeCell ref="AW947:AW950"/>
    <mergeCell ref="AL943:AL946"/>
    <mergeCell ref="AM943:AM946"/>
    <mergeCell ref="AN943:AN946"/>
    <mergeCell ref="AO943:AO946"/>
    <mergeCell ref="AO947:AO950"/>
    <mergeCell ref="AP947:AP950"/>
    <mergeCell ref="AQ947:AQ950"/>
    <mergeCell ref="AR947:AR950"/>
    <mergeCell ref="AS947:AS950"/>
    <mergeCell ref="AT947:AT950"/>
    <mergeCell ref="AG947:AG950"/>
    <mergeCell ref="AJ947:AJ950"/>
    <mergeCell ref="AK947:AK950"/>
    <mergeCell ref="AL947:AL950"/>
    <mergeCell ref="AK936:AK939"/>
    <mergeCell ref="AL936:AL939"/>
    <mergeCell ref="E416:G416"/>
    <mergeCell ref="AU936:AU939"/>
    <mergeCell ref="AJ936:AJ939"/>
    <mergeCell ref="AU943:AU946"/>
    <mergeCell ref="AV943:AV946"/>
    <mergeCell ref="AW943:AW946"/>
    <mergeCell ref="AX943:AX946"/>
    <mergeCell ref="C947:C950"/>
    <mergeCell ref="I947:I950"/>
    <mergeCell ref="J947:J950"/>
    <mergeCell ref="K947:K950"/>
    <mergeCell ref="AF947:AF950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E941:G941"/>
    <mergeCell ref="L940:M940"/>
    <mergeCell ref="N940:O940"/>
    <mergeCell ref="P940:Q940"/>
    <mergeCell ref="R940:S940"/>
    <mergeCell ref="AX947:AX950"/>
    <mergeCell ref="C928:C931"/>
    <mergeCell ref="I928:I931"/>
    <mergeCell ref="J928:J931"/>
    <mergeCell ref="K928:K931"/>
    <mergeCell ref="C936:C939"/>
    <mergeCell ref="I936:I939"/>
    <mergeCell ref="J936:J939"/>
    <mergeCell ref="K936:K939"/>
    <mergeCell ref="AF936:AF939"/>
    <mergeCell ref="AG936:AG939"/>
    <mergeCell ref="AS932:AS935"/>
    <mergeCell ref="AT932:AT935"/>
    <mergeCell ref="AU932:AU935"/>
    <mergeCell ref="AV932:AV935"/>
    <mergeCell ref="AW932:AW935"/>
    <mergeCell ref="AX932:AX935"/>
    <mergeCell ref="AM932:AM935"/>
    <mergeCell ref="AN932:AN935"/>
    <mergeCell ref="AO932:AO935"/>
    <mergeCell ref="AP932:AP935"/>
    <mergeCell ref="AQ932:AQ935"/>
    <mergeCell ref="AR932:AR935"/>
    <mergeCell ref="AV936:AV939"/>
    <mergeCell ref="AW936:AW939"/>
    <mergeCell ref="AX936:AX939"/>
    <mergeCell ref="H932:H933"/>
    <mergeCell ref="H934:H935"/>
    <mergeCell ref="H936:H937"/>
    <mergeCell ref="H938:H939"/>
    <mergeCell ref="AP936:AP939"/>
    <mergeCell ref="AQ936:AQ939"/>
    <mergeCell ref="AS936:AS939"/>
    <mergeCell ref="AK921:AK924"/>
    <mergeCell ref="AL921:AL924"/>
    <mergeCell ref="AM921:AM924"/>
    <mergeCell ref="AN921:AN924"/>
    <mergeCell ref="AO921:AO924"/>
    <mergeCell ref="AX928:AX931"/>
    <mergeCell ref="C932:C935"/>
    <mergeCell ref="I932:I935"/>
    <mergeCell ref="J932:J935"/>
    <mergeCell ref="K932:K935"/>
    <mergeCell ref="AF932:AF935"/>
    <mergeCell ref="AG932:AG935"/>
    <mergeCell ref="AJ932:AJ935"/>
    <mergeCell ref="AK932:AK935"/>
    <mergeCell ref="AL932:AL935"/>
    <mergeCell ref="AR928:AR931"/>
    <mergeCell ref="AS928:AS931"/>
    <mergeCell ref="AT928:AT931"/>
    <mergeCell ref="AU928:AU931"/>
    <mergeCell ref="AV928:AV931"/>
    <mergeCell ref="AW928:AW931"/>
    <mergeCell ref="AL928:AL931"/>
    <mergeCell ref="AM928:AM931"/>
    <mergeCell ref="AN928:AN931"/>
    <mergeCell ref="AO928:AO931"/>
    <mergeCell ref="AP928:AP931"/>
    <mergeCell ref="AQ928:AQ931"/>
    <mergeCell ref="AF928:AF931"/>
    <mergeCell ref="AG928:AG931"/>
    <mergeCell ref="AJ928:AJ931"/>
    <mergeCell ref="AK928:AK931"/>
    <mergeCell ref="H928:H929"/>
    <mergeCell ref="C921:C924"/>
    <mergeCell ref="I921:I924"/>
    <mergeCell ref="J921:J924"/>
    <mergeCell ref="K921:K924"/>
    <mergeCell ref="AF921:AF924"/>
    <mergeCell ref="AG921:AG924"/>
    <mergeCell ref="AS917:AS920"/>
    <mergeCell ref="AT917:AT920"/>
    <mergeCell ref="AU917:AU920"/>
    <mergeCell ref="AV917:AV920"/>
    <mergeCell ref="AW917:AW920"/>
    <mergeCell ref="AX917:AX920"/>
    <mergeCell ref="AM917:AM920"/>
    <mergeCell ref="AN917:AN920"/>
    <mergeCell ref="AO917:AO920"/>
    <mergeCell ref="AP917:AP920"/>
    <mergeCell ref="AQ917:AQ920"/>
    <mergeCell ref="AR917:AR920"/>
    <mergeCell ref="AV921:AV924"/>
    <mergeCell ref="AW921:AW924"/>
    <mergeCell ref="AX921:AX924"/>
    <mergeCell ref="H917:H918"/>
    <mergeCell ref="H919:H920"/>
    <mergeCell ref="H921:H922"/>
    <mergeCell ref="H923:H924"/>
    <mergeCell ref="AP921:AP924"/>
    <mergeCell ref="AQ921:AQ924"/>
    <mergeCell ref="AR921:AR924"/>
    <mergeCell ref="AS921:AS924"/>
    <mergeCell ref="AT921:AT924"/>
    <mergeCell ref="AU921:AU924"/>
    <mergeCell ref="AJ921:AJ924"/>
    <mergeCell ref="AX913:AX916"/>
    <mergeCell ref="C917:C920"/>
    <mergeCell ref="I917:I920"/>
    <mergeCell ref="J917:J920"/>
    <mergeCell ref="K917:K920"/>
    <mergeCell ref="AF917:AF920"/>
    <mergeCell ref="AG917:AG920"/>
    <mergeCell ref="AJ917:AJ920"/>
    <mergeCell ref="AK917:AK920"/>
    <mergeCell ref="AL917:AL920"/>
    <mergeCell ref="AR913:AR916"/>
    <mergeCell ref="AS913:AS916"/>
    <mergeCell ref="AT913:AT916"/>
    <mergeCell ref="AU913:AU916"/>
    <mergeCell ref="AV913:AV916"/>
    <mergeCell ref="AW913:AW916"/>
    <mergeCell ref="AL913:AL916"/>
    <mergeCell ref="AM913:AM916"/>
    <mergeCell ref="AN913:AN916"/>
    <mergeCell ref="AO913:AO916"/>
    <mergeCell ref="AP913:AP916"/>
    <mergeCell ref="AQ913:AQ916"/>
    <mergeCell ref="AF913:AF916"/>
    <mergeCell ref="AG913:AG916"/>
    <mergeCell ref="AJ913:AJ916"/>
    <mergeCell ref="AK913:AK916"/>
    <mergeCell ref="H913:H914"/>
    <mergeCell ref="H915:H916"/>
    <mergeCell ref="X910:Y910"/>
    <mergeCell ref="Z910:AA910"/>
    <mergeCell ref="AB910:AC910"/>
    <mergeCell ref="C913:C916"/>
    <mergeCell ref="I913:I916"/>
    <mergeCell ref="J913:J916"/>
    <mergeCell ref="K913:K916"/>
    <mergeCell ref="E911:G911"/>
    <mergeCell ref="AW891:AW894"/>
    <mergeCell ref="AX891:AX894"/>
    <mergeCell ref="H889:H890"/>
    <mergeCell ref="H891:H892"/>
    <mergeCell ref="H893:H894"/>
    <mergeCell ref="L910:M910"/>
    <mergeCell ref="N910:O910"/>
    <mergeCell ref="P910:Q910"/>
    <mergeCell ref="R910:S910"/>
    <mergeCell ref="T910:U910"/>
    <mergeCell ref="AQ891:AQ894"/>
    <mergeCell ref="AR891:AR894"/>
    <mergeCell ref="AS891:AS894"/>
    <mergeCell ref="AT891:AT894"/>
    <mergeCell ref="AU891:AU894"/>
    <mergeCell ref="AV891:AV894"/>
    <mergeCell ref="AK891:AK894"/>
    <mergeCell ref="AL891:AL894"/>
    <mergeCell ref="AM891:AM894"/>
    <mergeCell ref="AN891:AN894"/>
    <mergeCell ref="AO891:AO894"/>
    <mergeCell ref="AP891:AP894"/>
    <mergeCell ref="AV887:AV890"/>
    <mergeCell ref="C891:C894"/>
    <mergeCell ref="I891:I894"/>
    <mergeCell ref="J891:J894"/>
    <mergeCell ref="K891:K894"/>
    <mergeCell ref="AF891:AF894"/>
    <mergeCell ref="AG891:AG894"/>
    <mergeCell ref="AJ891:AJ894"/>
    <mergeCell ref="AP887:AP890"/>
    <mergeCell ref="AQ887:AQ890"/>
    <mergeCell ref="AR887:AR890"/>
    <mergeCell ref="AS887:AS890"/>
    <mergeCell ref="AT887:AT890"/>
    <mergeCell ref="AU887:AU890"/>
    <mergeCell ref="AJ887:AJ890"/>
    <mergeCell ref="AK887:AK890"/>
    <mergeCell ref="AL887:AL890"/>
    <mergeCell ref="AM887:AM890"/>
    <mergeCell ref="AN887:AN890"/>
    <mergeCell ref="AO887:AO890"/>
    <mergeCell ref="AX883:AX886"/>
    <mergeCell ref="C887:C890"/>
    <mergeCell ref="I887:I890"/>
    <mergeCell ref="J887:J890"/>
    <mergeCell ref="K887:K890"/>
    <mergeCell ref="AF887:AF890"/>
    <mergeCell ref="AG887:AG890"/>
    <mergeCell ref="AO883:AO886"/>
    <mergeCell ref="AP883:AP886"/>
    <mergeCell ref="AQ883:AQ886"/>
    <mergeCell ref="AR883:AR886"/>
    <mergeCell ref="AS883:AS886"/>
    <mergeCell ref="AT883:AT886"/>
    <mergeCell ref="AG883:AG886"/>
    <mergeCell ref="AJ883:AJ886"/>
    <mergeCell ref="AK883:AK886"/>
    <mergeCell ref="AL883:AL886"/>
    <mergeCell ref="AM883:AM886"/>
    <mergeCell ref="AN883:AN886"/>
    <mergeCell ref="H887:H888"/>
    <mergeCell ref="AW887:AW890"/>
    <mergeCell ref="AX887:AX890"/>
    <mergeCell ref="AB880:AC880"/>
    <mergeCell ref="C883:C886"/>
    <mergeCell ref="I883:I886"/>
    <mergeCell ref="J883:J886"/>
    <mergeCell ref="K883:K886"/>
    <mergeCell ref="AF883:AF886"/>
    <mergeCell ref="E881:G881"/>
    <mergeCell ref="AW876:AW879"/>
    <mergeCell ref="AX876:AX879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Q876:AQ879"/>
    <mergeCell ref="AR876:AR879"/>
    <mergeCell ref="AS876:AS879"/>
    <mergeCell ref="AT876:AT879"/>
    <mergeCell ref="AU876:AU879"/>
    <mergeCell ref="AV876:AV879"/>
    <mergeCell ref="AK876:AK879"/>
    <mergeCell ref="AL876:AL879"/>
    <mergeCell ref="AM876:AM879"/>
    <mergeCell ref="AN876:AN879"/>
    <mergeCell ref="AO876:AO879"/>
    <mergeCell ref="AP876:AP879"/>
    <mergeCell ref="AU883:AU886"/>
    <mergeCell ref="AV883:AV886"/>
    <mergeCell ref="AW883:AW886"/>
    <mergeCell ref="C876:C879"/>
    <mergeCell ref="I876:I879"/>
    <mergeCell ref="J876:J879"/>
    <mergeCell ref="K876:K879"/>
    <mergeCell ref="AF876:AF879"/>
    <mergeCell ref="AG876:AG879"/>
    <mergeCell ref="AJ876:AJ879"/>
    <mergeCell ref="AP872:AP875"/>
    <mergeCell ref="AQ872:AQ875"/>
    <mergeCell ref="AR872:AR875"/>
    <mergeCell ref="AS872:AS875"/>
    <mergeCell ref="AT872:AT875"/>
    <mergeCell ref="AU872:AU875"/>
    <mergeCell ref="AJ872:AJ875"/>
    <mergeCell ref="AK872:AK875"/>
    <mergeCell ref="AL872:AL875"/>
    <mergeCell ref="AM872:AM875"/>
    <mergeCell ref="AN872:AN875"/>
    <mergeCell ref="AO872:AO875"/>
    <mergeCell ref="AW868:AW871"/>
    <mergeCell ref="AX868:AX871"/>
    <mergeCell ref="C872:C875"/>
    <mergeCell ref="I872:I875"/>
    <mergeCell ref="J872:J875"/>
    <mergeCell ref="K872:K875"/>
    <mergeCell ref="AF872:AF875"/>
    <mergeCell ref="AG872:AG875"/>
    <mergeCell ref="AO868:AO871"/>
    <mergeCell ref="AP868:AP871"/>
    <mergeCell ref="AQ868:AQ871"/>
    <mergeCell ref="AR868:AR871"/>
    <mergeCell ref="AS868:AS871"/>
    <mergeCell ref="AT868:AT871"/>
    <mergeCell ref="AG868:AG871"/>
    <mergeCell ref="AJ868:AJ871"/>
    <mergeCell ref="AK868:AK871"/>
    <mergeCell ref="AL868:AL871"/>
    <mergeCell ref="AM868:AM871"/>
    <mergeCell ref="AN868:AN871"/>
    <mergeCell ref="AV872:AV875"/>
    <mergeCell ref="AW872:AW875"/>
    <mergeCell ref="AX872:AX875"/>
    <mergeCell ref="AB865:AC865"/>
    <mergeCell ref="C868:C871"/>
    <mergeCell ref="I868:I871"/>
    <mergeCell ref="J868:J871"/>
    <mergeCell ref="K868:K871"/>
    <mergeCell ref="AF868:AF871"/>
    <mergeCell ref="E866:G866"/>
    <mergeCell ref="AW861:AW864"/>
    <mergeCell ref="AX861:AX864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AQ861:AQ864"/>
    <mergeCell ref="AR861:AR864"/>
    <mergeCell ref="AS861:AS864"/>
    <mergeCell ref="AT861:AT864"/>
    <mergeCell ref="AU861:AU864"/>
    <mergeCell ref="AV861:AV864"/>
    <mergeCell ref="AK861:AK864"/>
    <mergeCell ref="AL861:AL864"/>
    <mergeCell ref="AM861:AM864"/>
    <mergeCell ref="AN861:AN864"/>
    <mergeCell ref="AO861:AO864"/>
    <mergeCell ref="AP861:AP864"/>
    <mergeCell ref="H870:H871"/>
    <mergeCell ref="AU868:AU871"/>
    <mergeCell ref="AV868:AV871"/>
    <mergeCell ref="C861:C864"/>
    <mergeCell ref="I861:I864"/>
    <mergeCell ref="J861:J864"/>
    <mergeCell ref="K861:K864"/>
    <mergeCell ref="AF861:AF864"/>
    <mergeCell ref="AG861:AG864"/>
    <mergeCell ref="AJ861:AJ864"/>
    <mergeCell ref="AP857:AP860"/>
    <mergeCell ref="AQ857:AQ860"/>
    <mergeCell ref="AR857:AR860"/>
    <mergeCell ref="AS857:AS860"/>
    <mergeCell ref="AT857:AT860"/>
    <mergeCell ref="AU857:AU860"/>
    <mergeCell ref="AJ857:AJ860"/>
    <mergeCell ref="AK857:AK860"/>
    <mergeCell ref="AL857:AL860"/>
    <mergeCell ref="AM857:AM860"/>
    <mergeCell ref="AN857:AN860"/>
    <mergeCell ref="AO857:AO860"/>
    <mergeCell ref="AU853:AU856"/>
    <mergeCell ref="AV853:AV856"/>
    <mergeCell ref="AW853:AW856"/>
    <mergeCell ref="AX853:AX856"/>
    <mergeCell ref="C857:C860"/>
    <mergeCell ref="I857:I860"/>
    <mergeCell ref="J857:J860"/>
    <mergeCell ref="K857:K860"/>
    <mergeCell ref="AF857:AF860"/>
    <mergeCell ref="AG857:AG860"/>
    <mergeCell ref="AO853:AO856"/>
    <mergeCell ref="AP853:AP856"/>
    <mergeCell ref="AQ853:AQ856"/>
    <mergeCell ref="AR853:AR856"/>
    <mergeCell ref="AS853:AS856"/>
    <mergeCell ref="AT853:AT856"/>
    <mergeCell ref="AG853:AG856"/>
    <mergeCell ref="AJ853:AJ856"/>
    <mergeCell ref="AK853:AK856"/>
    <mergeCell ref="AL853:AL856"/>
    <mergeCell ref="AM853:AM856"/>
    <mergeCell ref="AN853:AN856"/>
    <mergeCell ref="AV857:AV860"/>
    <mergeCell ref="AW857:AW860"/>
    <mergeCell ref="AX857:AX860"/>
    <mergeCell ref="AB850:AC850"/>
    <mergeCell ref="C853:C856"/>
    <mergeCell ref="I853:I856"/>
    <mergeCell ref="J853:J856"/>
    <mergeCell ref="K853:K856"/>
    <mergeCell ref="AF853:AF856"/>
    <mergeCell ref="AW831:AW834"/>
    <mergeCell ref="AX831:AX834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AQ831:AQ834"/>
    <mergeCell ref="AR831:AR834"/>
    <mergeCell ref="AS831:AS834"/>
    <mergeCell ref="AT831:AT834"/>
    <mergeCell ref="AU831:AU834"/>
    <mergeCell ref="AV831:AV834"/>
    <mergeCell ref="AK831:AK834"/>
    <mergeCell ref="AL831:AL834"/>
    <mergeCell ref="AM831:AM834"/>
    <mergeCell ref="AN831:AN834"/>
    <mergeCell ref="AO831:AO834"/>
    <mergeCell ref="AP831:AP834"/>
    <mergeCell ref="I838:I841"/>
    <mergeCell ref="J838:J841"/>
    <mergeCell ref="K838:K841"/>
    <mergeCell ref="AF838:AF841"/>
    <mergeCell ref="AV827:AV830"/>
    <mergeCell ref="AW827:AW830"/>
    <mergeCell ref="AX827:AX830"/>
    <mergeCell ref="C831:C834"/>
    <mergeCell ref="I831:I834"/>
    <mergeCell ref="J831:J834"/>
    <mergeCell ref="K831:K834"/>
    <mergeCell ref="AF831:AF834"/>
    <mergeCell ref="AG831:AG834"/>
    <mergeCell ref="AJ831:AJ834"/>
    <mergeCell ref="AP827:AP830"/>
    <mergeCell ref="AQ827:AQ830"/>
    <mergeCell ref="AR827:AR830"/>
    <mergeCell ref="AS827:AS830"/>
    <mergeCell ref="AT827:AT830"/>
    <mergeCell ref="AU827:AU830"/>
    <mergeCell ref="AJ827:AJ830"/>
    <mergeCell ref="AK827:AK830"/>
    <mergeCell ref="AL827:AL830"/>
    <mergeCell ref="AM827:AM830"/>
    <mergeCell ref="AN827:AN830"/>
    <mergeCell ref="AO827:AO830"/>
    <mergeCell ref="C827:C830"/>
    <mergeCell ref="I827:I830"/>
    <mergeCell ref="J827:J830"/>
    <mergeCell ref="K827:K830"/>
    <mergeCell ref="AF827:AF830"/>
    <mergeCell ref="AG827:AG830"/>
    <mergeCell ref="AS823:AS826"/>
    <mergeCell ref="AT823:AT826"/>
    <mergeCell ref="AU823:AU826"/>
    <mergeCell ref="AV823:AV826"/>
    <mergeCell ref="AW823:AW826"/>
    <mergeCell ref="AX823:AX826"/>
    <mergeCell ref="AM823:AM826"/>
    <mergeCell ref="AN823:AN826"/>
    <mergeCell ref="AO823:AO826"/>
    <mergeCell ref="AP823:AP826"/>
    <mergeCell ref="AQ823:AQ826"/>
    <mergeCell ref="AR823:AR826"/>
    <mergeCell ref="AF823:AF826"/>
    <mergeCell ref="AG823:AG826"/>
    <mergeCell ref="AJ823:AJ826"/>
    <mergeCell ref="AK823:AK826"/>
    <mergeCell ref="E821:G821"/>
    <mergeCell ref="AL823:AL826"/>
    <mergeCell ref="C823:C826"/>
    <mergeCell ref="I823:I826"/>
    <mergeCell ref="J823:J826"/>
    <mergeCell ref="K823:K826"/>
    <mergeCell ref="L820:M820"/>
    <mergeCell ref="N820:O820"/>
    <mergeCell ref="P820:Q820"/>
    <mergeCell ref="R820:S820"/>
    <mergeCell ref="T820:U820"/>
    <mergeCell ref="V820:W820"/>
    <mergeCell ref="AV816:AV819"/>
    <mergeCell ref="AW816:AW819"/>
    <mergeCell ref="AX816:AX819"/>
    <mergeCell ref="C812:C815"/>
    <mergeCell ref="I812:I815"/>
    <mergeCell ref="J812:J815"/>
    <mergeCell ref="K812:K815"/>
    <mergeCell ref="AF812:AF815"/>
    <mergeCell ref="AG812:AG815"/>
    <mergeCell ref="AJ812:AJ815"/>
    <mergeCell ref="AP816:AP819"/>
    <mergeCell ref="AQ816:AQ819"/>
    <mergeCell ref="AR816:AR819"/>
    <mergeCell ref="AS816:AS819"/>
    <mergeCell ref="AT816:AT819"/>
    <mergeCell ref="AU816:AU819"/>
    <mergeCell ref="AJ816:AJ819"/>
    <mergeCell ref="AK816:AK819"/>
    <mergeCell ref="AL816:AL819"/>
    <mergeCell ref="AM816:AM819"/>
    <mergeCell ref="AN816:AN819"/>
    <mergeCell ref="AO816:AO819"/>
    <mergeCell ref="AU812:AU815"/>
    <mergeCell ref="AV812:AV815"/>
    <mergeCell ref="AW812:AW815"/>
    <mergeCell ref="AX812:AX815"/>
    <mergeCell ref="C816:C819"/>
    <mergeCell ref="I816:I819"/>
    <mergeCell ref="J816:J819"/>
    <mergeCell ref="K816:K819"/>
    <mergeCell ref="AF816:AF819"/>
    <mergeCell ref="AG816:AG819"/>
    <mergeCell ref="X805:Y805"/>
    <mergeCell ref="Z805:AA805"/>
    <mergeCell ref="AB805:AC805"/>
    <mergeCell ref="AL808:AL811"/>
    <mergeCell ref="AM808:AM811"/>
    <mergeCell ref="AN808:AN811"/>
    <mergeCell ref="AQ812:AQ815"/>
    <mergeCell ref="AR812:AR815"/>
    <mergeCell ref="AS812:AS815"/>
    <mergeCell ref="AT812:AT815"/>
    <mergeCell ref="L805:M805"/>
    <mergeCell ref="N805:O805"/>
    <mergeCell ref="P805:Q805"/>
    <mergeCell ref="R805:S805"/>
    <mergeCell ref="T805:U805"/>
    <mergeCell ref="V805:W805"/>
    <mergeCell ref="AK812:AK815"/>
    <mergeCell ref="AL812:AL815"/>
    <mergeCell ref="AM812:AM815"/>
    <mergeCell ref="AN812:AN815"/>
    <mergeCell ref="AO812:AO815"/>
    <mergeCell ref="AP812:AP815"/>
    <mergeCell ref="AU801:AU804"/>
    <mergeCell ref="AV801:AV804"/>
    <mergeCell ref="AW801:AW804"/>
    <mergeCell ref="AX801:AX804"/>
    <mergeCell ref="I797:I800"/>
    <mergeCell ref="AW808:AW811"/>
    <mergeCell ref="AX808:AX811"/>
    <mergeCell ref="AL801:AL804"/>
    <mergeCell ref="AM801:AM804"/>
    <mergeCell ref="AN801:AN804"/>
    <mergeCell ref="AO801:AO804"/>
    <mergeCell ref="AP801:AP804"/>
    <mergeCell ref="AQ801:AQ804"/>
    <mergeCell ref="AR801:AR804"/>
    <mergeCell ref="AS801:AS804"/>
    <mergeCell ref="AJ808:AJ811"/>
    <mergeCell ref="AK808:AK811"/>
    <mergeCell ref="AS808:AS811"/>
    <mergeCell ref="AT808:AT811"/>
    <mergeCell ref="AU808:AU811"/>
    <mergeCell ref="AV808:AV811"/>
    <mergeCell ref="AO808:AO811"/>
    <mergeCell ref="AP808:AP811"/>
    <mergeCell ref="AQ808:AQ811"/>
    <mergeCell ref="AR808:AR811"/>
    <mergeCell ref="AU797:AU800"/>
    <mergeCell ref="AV797:AV800"/>
    <mergeCell ref="AW797:AW800"/>
    <mergeCell ref="AX797:AX800"/>
    <mergeCell ref="X775:Y775"/>
    <mergeCell ref="Z775:AA775"/>
    <mergeCell ref="AB775:AC775"/>
    <mergeCell ref="C801:C804"/>
    <mergeCell ref="I801:I804"/>
    <mergeCell ref="J801:J804"/>
    <mergeCell ref="K801:K804"/>
    <mergeCell ref="X790:Y790"/>
    <mergeCell ref="Z790:AA790"/>
    <mergeCell ref="L775:M775"/>
    <mergeCell ref="N775:O775"/>
    <mergeCell ref="P775:Q775"/>
    <mergeCell ref="R775:S775"/>
    <mergeCell ref="T775:U775"/>
    <mergeCell ref="V775:W775"/>
    <mergeCell ref="H786:H787"/>
    <mergeCell ref="AT801:AT804"/>
    <mergeCell ref="AG782:AG785"/>
    <mergeCell ref="AJ782:AJ785"/>
    <mergeCell ref="AK782:AK785"/>
    <mergeCell ref="AL782:AL785"/>
    <mergeCell ref="AM782:AM785"/>
    <mergeCell ref="AN782:AN785"/>
    <mergeCell ref="AQ786:AQ789"/>
    <mergeCell ref="AL797:AL800"/>
    <mergeCell ref="AO793:AO796"/>
    <mergeCell ref="AP793:AP796"/>
    <mergeCell ref="AQ793:AQ796"/>
    <mergeCell ref="AR793:AR796"/>
    <mergeCell ref="AS793:AS796"/>
    <mergeCell ref="AT793:AT796"/>
    <mergeCell ref="AL793:AL796"/>
    <mergeCell ref="C808:C811"/>
    <mergeCell ref="I808:I811"/>
    <mergeCell ref="J808:J811"/>
    <mergeCell ref="K808:K811"/>
    <mergeCell ref="AF808:AF811"/>
    <mergeCell ref="AG808:AG811"/>
    <mergeCell ref="AF801:AF804"/>
    <mergeCell ref="AG801:AG804"/>
    <mergeCell ref="AJ801:AJ804"/>
    <mergeCell ref="AK801:AK804"/>
    <mergeCell ref="L790:M790"/>
    <mergeCell ref="N790:O790"/>
    <mergeCell ref="P790:Q790"/>
    <mergeCell ref="R790:S790"/>
    <mergeCell ref="T790:U790"/>
    <mergeCell ref="V790:W790"/>
    <mergeCell ref="J797:J800"/>
    <mergeCell ref="K797:K800"/>
    <mergeCell ref="AF797:AF800"/>
    <mergeCell ref="AG797:AG800"/>
    <mergeCell ref="AJ797:AJ800"/>
    <mergeCell ref="AK797:AK800"/>
    <mergeCell ref="AG793:AG796"/>
    <mergeCell ref="AJ793:AJ796"/>
    <mergeCell ref="AK793:AK796"/>
    <mergeCell ref="H797:H798"/>
    <mergeCell ref="H799:H800"/>
    <mergeCell ref="H801:H802"/>
    <mergeCell ref="H803:H804"/>
    <mergeCell ref="H808:H809"/>
    <mergeCell ref="H810:H811"/>
    <mergeCell ref="AM793:AM796"/>
    <mergeCell ref="AN793:AN796"/>
    <mergeCell ref="AU786:AU789"/>
    <mergeCell ref="AV786:AV789"/>
    <mergeCell ref="AW786:AW789"/>
    <mergeCell ref="C793:C796"/>
    <mergeCell ref="I793:I796"/>
    <mergeCell ref="J793:J796"/>
    <mergeCell ref="K793:K796"/>
    <mergeCell ref="AF793:AF796"/>
    <mergeCell ref="AX771:AX774"/>
    <mergeCell ref="AB790:AC790"/>
    <mergeCell ref="AU793:AU796"/>
    <mergeCell ref="AV793:AV796"/>
    <mergeCell ref="AW793:AW796"/>
    <mergeCell ref="AX793:AX796"/>
    <mergeCell ref="AW778:AW781"/>
    <mergeCell ref="AX778:AX781"/>
    <mergeCell ref="AU782:AU785"/>
    <mergeCell ref="AV782:AV785"/>
    <mergeCell ref="AS771:AS774"/>
    <mergeCell ref="AT771:AT774"/>
    <mergeCell ref="AU771:AU774"/>
    <mergeCell ref="AV771:AV774"/>
    <mergeCell ref="AW771:AW774"/>
    <mergeCell ref="C778:C781"/>
    <mergeCell ref="I778:I781"/>
    <mergeCell ref="J778:J781"/>
    <mergeCell ref="K778:K781"/>
    <mergeCell ref="AF778:AF781"/>
    <mergeCell ref="AG778:AG781"/>
    <mergeCell ref="AO782:AO785"/>
    <mergeCell ref="AQ778:AQ781"/>
    <mergeCell ref="AP782:AP785"/>
    <mergeCell ref="AO763:AO766"/>
    <mergeCell ref="AP763:AP766"/>
    <mergeCell ref="AQ767:AQ770"/>
    <mergeCell ref="AR767:AR770"/>
    <mergeCell ref="AS767:AS770"/>
    <mergeCell ref="AT767:AT770"/>
    <mergeCell ref="AU767:AU770"/>
    <mergeCell ref="AV767:AV770"/>
    <mergeCell ref="AK767:AK770"/>
    <mergeCell ref="AL767:AL770"/>
    <mergeCell ref="AM767:AM770"/>
    <mergeCell ref="AN767:AN770"/>
    <mergeCell ref="AO767:AO770"/>
    <mergeCell ref="AP767:AP770"/>
    <mergeCell ref="AV763:AV766"/>
    <mergeCell ref="AK771:AK774"/>
    <mergeCell ref="AL771:AL774"/>
    <mergeCell ref="AW782:AW785"/>
    <mergeCell ref="AX782:AX785"/>
    <mergeCell ref="AQ782:AQ785"/>
    <mergeCell ref="AR782:AR785"/>
    <mergeCell ref="AS782:AS785"/>
    <mergeCell ref="AT782:AT785"/>
    <mergeCell ref="AX763:AX766"/>
    <mergeCell ref="C767:C770"/>
    <mergeCell ref="I767:I770"/>
    <mergeCell ref="J767:J770"/>
    <mergeCell ref="K767:K770"/>
    <mergeCell ref="AF767:AF770"/>
    <mergeCell ref="AG767:AG770"/>
    <mergeCell ref="AJ767:AJ770"/>
    <mergeCell ref="AG763:AG766"/>
    <mergeCell ref="AJ763:AJ766"/>
    <mergeCell ref="AK763:AK766"/>
    <mergeCell ref="AS763:AS766"/>
    <mergeCell ref="AT763:AT766"/>
    <mergeCell ref="AU763:AU766"/>
    <mergeCell ref="AQ763:AQ766"/>
    <mergeCell ref="AR763:AR766"/>
    <mergeCell ref="AM771:AM774"/>
    <mergeCell ref="AN771:AN774"/>
    <mergeCell ref="AO771:AO774"/>
    <mergeCell ref="AP771:AP774"/>
    <mergeCell ref="AQ771:AQ774"/>
    <mergeCell ref="AR771:AR774"/>
    <mergeCell ref="K771:K774"/>
    <mergeCell ref="AF771:AF774"/>
    <mergeCell ref="AG771:AG774"/>
    <mergeCell ref="AJ771:AJ774"/>
    <mergeCell ref="AW767:AW770"/>
    <mergeCell ref="AX767:AX770"/>
    <mergeCell ref="AL763:AL766"/>
    <mergeCell ref="AM763:AM766"/>
    <mergeCell ref="AW752:AW755"/>
    <mergeCell ref="C763:C766"/>
    <mergeCell ref="I763:I766"/>
    <mergeCell ref="J763:J766"/>
    <mergeCell ref="K763:K766"/>
    <mergeCell ref="AF763:AF766"/>
    <mergeCell ref="V760:W760"/>
    <mergeCell ref="X760:Y760"/>
    <mergeCell ref="Z760:AA760"/>
    <mergeCell ref="AB760:AC760"/>
    <mergeCell ref="AQ752:AQ755"/>
    <mergeCell ref="AR752:AR755"/>
    <mergeCell ref="AL752:AL755"/>
    <mergeCell ref="AM752:AM755"/>
    <mergeCell ref="AN752:AN755"/>
    <mergeCell ref="AO752:AO755"/>
    <mergeCell ref="AP752:AP755"/>
    <mergeCell ref="L760:M760"/>
    <mergeCell ref="N760:O760"/>
    <mergeCell ref="P760:Q760"/>
    <mergeCell ref="R760:S760"/>
    <mergeCell ref="T760:U760"/>
    <mergeCell ref="H758:H759"/>
    <mergeCell ref="AU756:AU759"/>
    <mergeCell ref="AV756:AV759"/>
    <mergeCell ref="AW756:AW759"/>
    <mergeCell ref="K752:K755"/>
    <mergeCell ref="AF752:AF755"/>
    <mergeCell ref="AG752:AG755"/>
    <mergeCell ref="AJ752:AJ755"/>
    <mergeCell ref="AW763:AW766"/>
    <mergeCell ref="AN763:AN766"/>
    <mergeCell ref="AR756:AR759"/>
    <mergeCell ref="AS756:AS759"/>
    <mergeCell ref="AT756:AT759"/>
    <mergeCell ref="AG756:AG759"/>
    <mergeCell ref="AJ756:AJ759"/>
    <mergeCell ref="AK756:AK759"/>
    <mergeCell ref="AL756:AL759"/>
    <mergeCell ref="AM756:AM759"/>
    <mergeCell ref="AN756:AN759"/>
    <mergeCell ref="AS752:AS755"/>
    <mergeCell ref="AT752:AT755"/>
    <mergeCell ref="AQ748:AQ751"/>
    <mergeCell ref="AR748:AR751"/>
    <mergeCell ref="AS748:AS751"/>
    <mergeCell ref="AT748:AT751"/>
    <mergeCell ref="AU752:AU755"/>
    <mergeCell ref="AV752:AV755"/>
    <mergeCell ref="H748:H749"/>
    <mergeCell ref="C756:C759"/>
    <mergeCell ref="I756:I759"/>
    <mergeCell ref="J756:J759"/>
    <mergeCell ref="K756:K759"/>
    <mergeCell ref="AF756:AF759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AK748:AK751"/>
    <mergeCell ref="AL748:AL751"/>
    <mergeCell ref="AU748:AU751"/>
    <mergeCell ref="AV748:AV751"/>
    <mergeCell ref="AW748:AW751"/>
    <mergeCell ref="AX748:AX751"/>
    <mergeCell ref="AM748:AM751"/>
    <mergeCell ref="AN748:AN751"/>
    <mergeCell ref="AO748:AO751"/>
    <mergeCell ref="AP748:AP751"/>
    <mergeCell ref="C752:C755"/>
    <mergeCell ref="I752:I755"/>
    <mergeCell ref="J752:J755"/>
    <mergeCell ref="AX756:AX759"/>
    <mergeCell ref="AK752:AK755"/>
    <mergeCell ref="AO756:AO759"/>
    <mergeCell ref="AP756:AP759"/>
    <mergeCell ref="AQ756:AQ759"/>
    <mergeCell ref="AV741:AV744"/>
    <mergeCell ref="AW741:AW744"/>
    <mergeCell ref="AX741:AX744"/>
    <mergeCell ref="L745:M745"/>
    <mergeCell ref="N745:O745"/>
    <mergeCell ref="P745:Q745"/>
    <mergeCell ref="R745:S745"/>
    <mergeCell ref="T745:U745"/>
    <mergeCell ref="V745:W745"/>
    <mergeCell ref="X745:Y745"/>
    <mergeCell ref="AP741:AP744"/>
    <mergeCell ref="AQ741:AQ744"/>
    <mergeCell ref="AR741:AR744"/>
    <mergeCell ref="AS741:AS744"/>
    <mergeCell ref="AT741:AT744"/>
    <mergeCell ref="AU741:AU744"/>
    <mergeCell ref="AX737:AX740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V737:AV740"/>
    <mergeCell ref="AW737:AW740"/>
    <mergeCell ref="AX733:AX736"/>
    <mergeCell ref="AU711:AU714"/>
    <mergeCell ref="AV711:AV714"/>
    <mergeCell ref="AW711:AW714"/>
    <mergeCell ref="AX718:AX721"/>
    <mergeCell ref="C733:C736"/>
    <mergeCell ref="I733:I736"/>
    <mergeCell ref="J733:J736"/>
    <mergeCell ref="K733:K736"/>
    <mergeCell ref="AF733:AF736"/>
    <mergeCell ref="AG733:AG736"/>
    <mergeCell ref="AJ733:AJ736"/>
    <mergeCell ref="AK733:AK736"/>
    <mergeCell ref="AS733:AS736"/>
    <mergeCell ref="L730:M730"/>
    <mergeCell ref="N730:O730"/>
    <mergeCell ref="P730:Q730"/>
    <mergeCell ref="R730:S730"/>
    <mergeCell ref="T730:U730"/>
    <mergeCell ref="V730:W730"/>
    <mergeCell ref="K722:K725"/>
    <mergeCell ref="AJ722:AJ725"/>
    <mergeCell ref="AK722:AK725"/>
    <mergeCell ref="AL722:AL725"/>
    <mergeCell ref="AM722:AM725"/>
    <mergeCell ref="AN722:AN725"/>
    <mergeCell ref="AO722:AO725"/>
    <mergeCell ref="AP722:AP725"/>
    <mergeCell ref="AQ722:AQ725"/>
    <mergeCell ref="AW718:AW721"/>
    <mergeCell ref="AT711:AT714"/>
    <mergeCell ref="X730:Y730"/>
    <mergeCell ref="Z730:AA730"/>
    <mergeCell ref="AB730:AC730"/>
    <mergeCell ref="AQ707:AQ710"/>
    <mergeCell ref="AR707:AR710"/>
    <mergeCell ref="AS707:AS710"/>
    <mergeCell ref="AF722:AF725"/>
    <mergeCell ref="AG722:AG725"/>
    <mergeCell ref="AS722:AS725"/>
    <mergeCell ref="AR722:AR725"/>
    <mergeCell ref="AN707:AN710"/>
    <mergeCell ref="AO707:AO710"/>
    <mergeCell ref="AP707:AP710"/>
    <mergeCell ref="C737:C740"/>
    <mergeCell ref="I737:I740"/>
    <mergeCell ref="J737:J740"/>
    <mergeCell ref="K737:K740"/>
    <mergeCell ref="AF737:AF740"/>
    <mergeCell ref="AG737:AG740"/>
    <mergeCell ref="I707:I710"/>
    <mergeCell ref="J707:J710"/>
    <mergeCell ref="AG726:AG729"/>
    <mergeCell ref="AJ726:AJ729"/>
    <mergeCell ref="AK726:AK729"/>
    <mergeCell ref="AK737:AK740"/>
    <mergeCell ref="AL737:AL740"/>
    <mergeCell ref="AM737:AM740"/>
    <mergeCell ref="AN737:AN740"/>
    <mergeCell ref="AO737:AO740"/>
    <mergeCell ref="AT733:AT736"/>
    <mergeCell ref="AU733:AU736"/>
    <mergeCell ref="AV733:AV736"/>
    <mergeCell ref="AW733:AW736"/>
    <mergeCell ref="AP737:AP740"/>
    <mergeCell ref="AQ737:AQ740"/>
    <mergeCell ref="AR737:AR740"/>
    <mergeCell ref="AS737:AS740"/>
    <mergeCell ref="AT737:AT740"/>
    <mergeCell ref="AU737:AU740"/>
    <mergeCell ref="AJ737:AJ740"/>
    <mergeCell ref="AX707:AX710"/>
    <mergeCell ref="C703:C706"/>
    <mergeCell ref="AX711:AX714"/>
    <mergeCell ref="K707:K710"/>
    <mergeCell ref="AF707:AF710"/>
    <mergeCell ref="AG707:AG710"/>
    <mergeCell ref="AJ707:AJ710"/>
    <mergeCell ref="AK707:AK710"/>
    <mergeCell ref="AL707:AL710"/>
    <mergeCell ref="AM707:AM710"/>
    <mergeCell ref="C711:C714"/>
    <mergeCell ref="I711:I714"/>
    <mergeCell ref="J711:J714"/>
    <mergeCell ref="K711:K714"/>
    <mergeCell ref="AJ711:AJ714"/>
    <mergeCell ref="AK711:AK714"/>
    <mergeCell ref="I703:I706"/>
    <mergeCell ref="J703:J706"/>
    <mergeCell ref="K703:K706"/>
    <mergeCell ref="AF703:AF706"/>
    <mergeCell ref="AG703:AG706"/>
    <mergeCell ref="AU703:AU706"/>
    <mergeCell ref="AV703:AV706"/>
    <mergeCell ref="AW703:AW706"/>
    <mergeCell ref="AX703:AX706"/>
    <mergeCell ref="AR711:AR714"/>
    <mergeCell ref="AS711:AS714"/>
    <mergeCell ref="AS703:AS706"/>
    <mergeCell ref="AT703:AT706"/>
    <mergeCell ref="AT707:AT710"/>
    <mergeCell ref="AU707:AU710"/>
    <mergeCell ref="AV707:AV710"/>
    <mergeCell ref="AW707:AW710"/>
    <mergeCell ref="AX696:AX699"/>
    <mergeCell ref="L700:M700"/>
    <mergeCell ref="N700:O700"/>
    <mergeCell ref="P700:Q700"/>
    <mergeCell ref="R700:S700"/>
    <mergeCell ref="T700:U700"/>
    <mergeCell ref="V700:W700"/>
    <mergeCell ref="X700:Y700"/>
    <mergeCell ref="AL711:AL714"/>
    <mergeCell ref="AM711:AM714"/>
    <mergeCell ref="AN711:AN714"/>
    <mergeCell ref="AO711:AO714"/>
    <mergeCell ref="AP711:AP714"/>
    <mergeCell ref="AQ711:AQ714"/>
    <mergeCell ref="AS696:AS699"/>
    <mergeCell ref="AT696:AT699"/>
    <mergeCell ref="AF711:AF714"/>
    <mergeCell ref="AG711:AG714"/>
    <mergeCell ref="J688:J691"/>
    <mergeCell ref="K688:K691"/>
    <mergeCell ref="H688:H689"/>
    <mergeCell ref="AS688:AS691"/>
    <mergeCell ref="AF688:AF691"/>
    <mergeCell ref="AG688:AG691"/>
    <mergeCell ref="AJ688:AJ691"/>
    <mergeCell ref="AK688:AK691"/>
    <mergeCell ref="AL688:AL691"/>
    <mergeCell ref="AM688:AM691"/>
    <mergeCell ref="AM696:AM699"/>
    <mergeCell ref="AN696:AN699"/>
    <mergeCell ref="AO696:AO699"/>
    <mergeCell ref="AP696:AP699"/>
    <mergeCell ref="AQ696:AQ699"/>
    <mergeCell ref="AR696:AR699"/>
    <mergeCell ref="AQ703:AQ706"/>
    <mergeCell ref="AR703:AR706"/>
    <mergeCell ref="AJ696:AJ699"/>
    <mergeCell ref="AK696:AK699"/>
    <mergeCell ref="AL696:AL699"/>
    <mergeCell ref="AK703:AK706"/>
    <mergeCell ref="AL703:AL706"/>
    <mergeCell ref="AM703:AM706"/>
    <mergeCell ref="AN703:AN706"/>
    <mergeCell ref="AO703:AO706"/>
    <mergeCell ref="AP703:AP706"/>
    <mergeCell ref="AJ703:AJ706"/>
    <mergeCell ref="Z700:AA700"/>
    <mergeCell ref="AB700:AC700"/>
    <mergeCell ref="AS692:AS695"/>
    <mergeCell ref="AT692:AT695"/>
    <mergeCell ref="AU692:AU695"/>
    <mergeCell ref="AV692:AV695"/>
    <mergeCell ref="AW692:AW695"/>
    <mergeCell ref="AX692:AX695"/>
    <mergeCell ref="AM692:AM695"/>
    <mergeCell ref="AN692:AN695"/>
    <mergeCell ref="AO692:AO695"/>
    <mergeCell ref="AP692:AP695"/>
    <mergeCell ref="AQ692:AQ695"/>
    <mergeCell ref="AR692:AR695"/>
    <mergeCell ref="AX688:AX691"/>
    <mergeCell ref="AF677:AF680"/>
    <mergeCell ref="AG677:AG680"/>
    <mergeCell ref="C696:C699"/>
    <mergeCell ref="I696:I699"/>
    <mergeCell ref="J696:J699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L692:AL695"/>
    <mergeCell ref="AT688:AT691"/>
    <mergeCell ref="AU688:AU691"/>
    <mergeCell ref="AV688:AV691"/>
    <mergeCell ref="C688:C691"/>
    <mergeCell ref="I688:I691"/>
    <mergeCell ref="P685:Q685"/>
    <mergeCell ref="R685:S685"/>
    <mergeCell ref="T685:U685"/>
    <mergeCell ref="V685:W685"/>
    <mergeCell ref="AS681:AS684"/>
    <mergeCell ref="AT681:AT684"/>
    <mergeCell ref="AU681:AU684"/>
    <mergeCell ref="AV681:AV684"/>
    <mergeCell ref="AW681:AW684"/>
    <mergeCell ref="AX681:AX684"/>
    <mergeCell ref="AM681:AM684"/>
    <mergeCell ref="AN681:AN684"/>
    <mergeCell ref="AO681:AO684"/>
    <mergeCell ref="AP681:AP684"/>
    <mergeCell ref="AQ681:AQ684"/>
    <mergeCell ref="AR681:AR684"/>
    <mergeCell ref="AX677:AX680"/>
    <mergeCell ref="X685:Y685"/>
    <mergeCell ref="Z685:AA685"/>
    <mergeCell ref="AB685:AC685"/>
    <mergeCell ref="J681:J684"/>
    <mergeCell ref="K681:K684"/>
    <mergeCell ref="AF681:AF684"/>
    <mergeCell ref="AG681:AG684"/>
    <mergeCell ref="AJ681:AJ684"/>
    <mergeCell ref="AK681:AK684"/>
    <mergeCell ref="AL681:AL684"/>
    <mergeCell ref="AR677:AR680"/>
    <mergeCell ref="AJ677:AJ680"/>
    <mergeCell ref="AK677:AK680"/>
    <mergeCell ref="AL677:AL680"/>
    <mergeCell ref="AM677:AM680"/>
    <mergeCell ref="AN677:AN680"/>
    <mergeCell ref="AO677:AO680"/>
    <mergeCell ref="C677:C680"/>
    <mergeCell ref="I677:I680"/>
    <mergeCell ref="J677:J680"/>
    <mergeCell ref="K677:K680"/>
    <mergeCell ref="H677:H678"/>
    <mergeCell ref="H679:H680"/>
    <mergeCell ref="H681:H682"/>
    <mergeCell ref="H683:H684"/>
    <mergeCell ref="V655:W655"/>
    <mergeCell ref="X655:Y655"/>
    <mergeCell ref="Z655:AA655"/>
    <mergeCell ref="AB655:AC655"/>
    <mergeCell ref="AS658:AS661"/>
    <mergeCell ref="AT658:AT661"/>
    <mergeCell ref="AU658:AU661"/>
    <mergeCell ref="AV658:AV661"/>
    <mergeCell ref="AS673:AS676"/>
    <mergeCell ref="AT673:AT676"/>
    <mergeCell ref="AU673:AU676"/>
    <mergeCell ref="AV673:AV676"/>
    <mergeCell ref="AO651:AO654"/>
    <mergeCell ref="AO673:AO676"/>
    <mergeCell ref="AP673:AP676"/>
    <mergeCell ref="AQ673:AQ676"/>
    <mergeCell ref="AR673:AR676"/>
    <mergeCell ref="AF673:AF676"/>
    <mergeCell ref="AG673:AG676"/>
    <mergeCell ref="AJ673:AJ676"/>
    <mergeCell ref="AK673:AK676"/>
    <mergeCell ref="AL673:AL676"/>
    <mergeCell ref="AM673:AM676"/>
    <mergeCell ref="AN673:AN676"/>
    <mergeCell ref="AW647:AW650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Q647:AQ650"/>
    <mergeCell ref="AR647:AR650"/>
    <mergeCell ref="AS647:AS650"/>
    <mergeCell ref="AT647:AT650"/>
    <mergeCell ref="AU647:AU650"/>
    <mergeCell ref="AV647:AV650"/>
    <mergeCell ref="AK647:AK650"/>
    <mergeCell ref="AL647:AL650"/>
    <mergeCell ref="AM647:AM650"/>
    <mergeCell ref="AN647:AN650"/>
    <mergeCell ref="AO647:AO650"/>
    <mergeCell ref="AP647:AP650"/>
    <mergeCell ref="AX651:AX654"/>
    <mergeCell ref="AR651:AR654"/>
    <mergeCell ref="AS651:AS654"/>
    <mergeCell ref="AT651:AT654"/>
    <mergeCell ref="AU651:AU654"/>
    <mergeCell ref="AV651:AV654"/>
    <mergeCell ref="AW651:AW654"/>
    <mergeCell ref="AL651:AL654"/>
    <mergeCell ref="AM651:AM654"/>
    <mergeCell ref="AN651:AN654"/>
    <mergeCell ref="AV643:AV646"/>
    <mergeCell ref="AW643:AW646"/>
    <mergeCell ref="AX643:AX646"/>
    <mergeCell ref="C647:C650"/>
    <mergeCell ref="I647:I650"/>
    <mergeCell ref="J647:J650"/>
    <mergeCell ref="K647:K650"/>
    <mergeCell ref="AF647:AF650"/>
    <mergeCell ref="AG647:AG650"/>
    <mergeCell ref="AJ647:AJ650"/>
    <mergeCell ref="AG643:AG646"/>
    <mergeCell ref="AJ643:AJ646"/>
    <mergeCell ref="AK643:AK646"/>
    <mergeCell ref="AS643:AS646"/>
    <mergeCell ref="AT643:AT646"/>
    <mergeCell ref="AU643:AU646"/>
    <mergeCell ref="AF636:AF639"/>
    <mergeCell ref="AG636:AG639"/>
    <mergeCell ref="AJ636:AJ639"/>
    <mergeCell ref="H636:H637"/>
    <mergeCell ref="H638:H639"/>
    <mergeCell ref="C643:C646"/>
    <mergeCell ref="I643:I646"/>
    <mergeCell ref="J643:J646"/>
    <mergeCell ref="K643:K646"/>
    <mergeCell ref="AF643:AF646"/>
    <mergeCell ref="X640:Y640"/>
    <mergeCell ref="Z640:AA640"/>
    <mergeCell ref="AB640:AC640"/>
    <mergeCell ref="C636:C639"/>
    <mergeCell ref="I636:I639"/>
    <mergeCell ref="J636:J639"/>
    <mergeCell ref="AW636:AW639"/>
    <mergeCell ref="AX632:AX635"/>
    <mergeCell ref="AL632:AL635"/>
    <mergeCell ref="AM632:AM635"/>
    <mergeCell ref="AN632:AN635"/>
    <mergeCell ref="J632:J635"/>
    <mergeCell ref="K632:K635"/>
    <mergeCell ref="AF632:AF635"/>
    <mergeCell ref="AG632:AG635"/>
    <mergeCell ref="AJ632:AJ635"/>
    <mergeCell ref="AX636:AX639"/>
    <mergeCell ref="AK636:AK639"/>
    <mergeCell ref="AL636:AL639"/>
    <mergeCell ref="AM636:AM639"/>
    <mergeCell ref="AN636:AN639"/>
    <mergeCell ref="AO636:AO639"/>
    <mergeCell ref="AS636:AS639"/>
    <mergeCell ref="AT636:AT639"/>
    <mergeCell ref="AU636:AU639"/>
    <mergeCell ref="AV636:AV639"/>
    <mergeCell ref="AP636:AP639"/>
    <mergeCell ref="AQ636:AQ639"/>
    <mergeCell ref="AR636:AR639"/>
    <mergeCell ref="AW632:AW635"/>
    <mergeCell ref="AK632:AK63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AM628:AM631"/>
    <mergeCell ref="AN628:AN631"/>
    <mergeCell ref="AO628:AO631"/>
    <mergeCell ref="AP628:AP631"/>
    <mergeCell ref="AQ628:AQ631"/>
    <mergeCell ref="AR628:AR631"/>
    <mergeCell ref="H634:H635"/>
    <mergeCell ref="K636:K639"/>
    <mergeCell ref="L640:M640"/>
    <mergeCell ref="N640:O640"/>
    <mergeCell ref="P640:Q640"/>
    <mergeCell ref="R640:S640"/>
    <mergeCell ref="T640:U640"/>
    <mergeCell ref="V640:W640"/>
    <mergeCell ref="C628:C631"/>
    <mergeCell ref="I628:I631"/>
    <mergeCell ref="J628:J631"/>
    <mergeCell ref="K628:K631"/>
    <mergeCell ref="AF628:AF631"/>
    <mergeCell ref="AU621:AU624"/>
    <mergeCell ref="AV621:AV624"/>
    <mergeCell ref="AW621:AW624"/>
    <mergeCell ref="AX621:AX624"/>
    <mergeCell ref="H630:H631"/>
    <mergeCell ref="H632:H633"/>
    <mergeCell ref="AG628:AG631"/>
    <mergeCell ref="AJ628:AJ631"/>
    <mergeCell ref="AK628:AK631"/>
    <mergeCell ref="AL628:AL631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H628:H629"/>
    <mergeCell ref="AB625:AC625"/>
    <mergeCell ref="AU628:AU631"/>
    <mergeCell ref="AV628:AV631"/>
    <mergeCell ref="AW628:AW631"/>
    <mergeCell ref="AX628:AX631"/>
    <mergeCell ref="AU632:AU635"/>
    <mergeCell ref="AV632:AV635"/>
    <mergeCell ref="K621:K624"/>
    <mergeCell ref="AF621:AF624"/>
    <mergeCell ref="AG621:AG624"/>
    <mergeCell ref="AJ621:AJ624"/>
    <mergeCell ref="AK621:AK624"/>
    <mergeCell ref="AU617:AU620"/>
    <mergeCell ref="AO632:AO635"/>
    <mergeCell ref="AP632:AP635"/>
    <mergeCell ref="AQ632:AQ635"/>
    <mergeCell ref="AR632:AR635"/>
    <mergeCell ref="AS632:AS635"/>
    <mergeCell ref="AT632:AT635"/>
    <mergeCell ref="AR621:AR624"/>
    <mergeCell ref="AS621:AS624"/>
    <mergeCell ref="AT621:AT624"/>
    <mergeCell ref="AO617:AO620"/>
    <mergeCell ref="AP617:AP620"/>
    <mergeCell ref="AQ617:AQ620"/>
    <mergeCell ref="AR617:AR620"/>
    <mergeCell ref="AS617:AS620"/>
    <mergeCell ref="AT617:AT620"/>
    <mergeCell ref="AG617:AG620"/>
    <mergeCell ref="AJ617:AJ620"/>
    <mergeCell ref="AK617:AK620"/>
    <mergeCell ref="AL617:AL620"/>
    <mergeCell ref="AM617:AM620"/>
    <mergeCell ref="AN617:AN620"/>
    <mergeCell ref="AS628:AS631"/>
    <mergeCell ref="AT628:AT631"/>
    <mergeCell ref="AT613:AT616"/>
    <mergeCell ref="AU613:AU616"/>
    <mergeCell ref="AV613:AV616"/>
    <mergeCell ref="AW613:AW616"/>
    <mergeCell ref="AX613:AX616"/>
    <mergeCell ref="C617:C620"/>
    <mergeCell ref="I617:I620"/>
    <mergeCell ref="J617:J620"/>
    <mergeCell ref="K617:K620"/>
    <mergeCell ref="AF617:AF620"/>
    <mergeCell ref="AU602:AU605"/>
    <mergeCell ref="C613:C616"/>
    <mergeCell ref="I613:I616"/>
    <mergeCell ref="J613:J616"/>
    <mergeCell ref="K613:K616"/>
    <mergeCell ref="AF613:AF616"/>
    <mergeCell ref="AG613:AG616"/>
    <mergeCell ref="AJ613:AJ616"/>
    <mergeCell ref="AK613:AK616"/>
    <mergeCell ref="AS613:AS616"/>
    <mergeCell ref="AL613:AL616"/>
    <mergeCell ref="AM613:AM616"/>
    <mergeCell ref="AN613:AN616"/>
    <mergeCell ref="AO613:AO616"/>
    <mergeCell ref="K606:K609"/>
    <mergeCell ref="AP606:AP609"/>
    <mergeCell ref="AV617:AV620"/>
    <mergeCell ref="AW617:AW620"/>
    <mergeCell ref="AX617:AX620"/>
    <mergeCell ref="C606:C609"/>
    <mergeCell ref="I606:I609"/>
    <mergeCell ref="AX598:AX601"/>
    <mergeCell ref="X610:Y610"/>
    <mergeCell ref="Z610:AA610"/>
    <mergeCell ref="AB610:AC610"/>
    <mergeCell ref="AM587:AM590"/>
    <mergeCell ref="AN587:AN590"/>
    <mergeCell ref="AO587:AO590"/>
    <mergeCell ref="L610:M610"/>
    <mergeCell ref="N610:O610"/>
    <mergeCell ref="P610:Q610"/>
    <mergeCell ref="R610:S610"/>
    <mergeCell ref="T610:U610"/>
    <mergeCell ref="V610:W610"/>
    <mergeCell ref="AX591:AX594"/>
    <mergeCell ref="AR602:AR605"/>
    <mergeCell ref="AS602:AS605"/>
    <mergeCell ref="AT602:AT605"/>
    <mergeCell ref="AF606:AF609"/>
    <mergeCell ref="AG606:AG609"/>
    <mergeCell ref="AJ606:AJ609"/>
    <mergeCell ref="AK606:AK609"/>
    <mergeCell ref="AL606:AL609"/>
    <mergeCell ref="AV602:AV605"/>
    <mergeCell ref="AW602:AW605"/>
    <mergeCell ref="AM606:AM609"/>
    <mergeCell ref="AN606:AN609"/>
    <mergeCell ref="AO606:AO609"/>
    <mergeCell ref="AT606:AT609"/>
    <mergeCell ref="AU606:AU609"/>
    <mergeCell ref="AV606:AV609"/>
    <mergeCell ref="AX602:AX605"/>
    <mergeCell ref="AV587:AV590"/>
    <mergeCell ref="I587:I590"/>
    <mergeCell ref="J587:J590"/>
    <mergeCell ref="K587:K590"/>
    <mergeCell ref="AF587:AF590"/>
    <mergeCell ref="AG587:AG590"/>
    <mergeCell ref="AJ587:AJ590"/>
    <mergeCell ref="AK587:AK590"/>
    <mergeCell ref="AL587:AL590"/>
    <mergeCell ref="AP587:AP590"/>
    <mergeCell ref="AR591:AR594"/>
    <mergeCell ref="AS591:AS594"/>
    <mergeCell ref="AT591:AT594"/>
    <mergeCell ref="AU591:AU594"/>
    <mergeCell ref="AV591:AV594"/>
    <mergeCell ref="AW591:AW594"/>
    <mergeCell ref="AL591:AL594"/>
    <mergeCell ref="AM591:AM594"/>
    <mergeCell ref="AN591:AN594"/>
    <mergeCell ref="AO591:AO594"/>
    <mergeCell ref="AP591:AP594"/>
    <mergeCell ref="AQ591:AQ594"/>
    <mergeCell ref="J591:J594"/>
    <mergeCell ref="K591:K594"/>
    <mergeCell ref="AF591:AF594"/>
    <mergeCell ref="AG591:AG594"/>
    <mergeCell ref="AJ591:AJ594"/>
    <mergeCell ref="AK591:AK594"/>
    <mergeCell ref="AQ587:AQ590"/>
    <mergeCell ref="AR587:AR590"/>
    <mergeCell ref="AS587:AS590"/>
    <mergeCell ref="AT587:AT590"/>
    <mergeCell ref="AU587:AU590"/>
    <mergeCell ref="AW587:AW590"/>
    <mergeCell ref="AX587:AX590"/>
    <mergeCell ref="AX576:AX579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AB580:AC580"/>
    <mergeCell ref="AO583:AO586"/>
    <mergeCell ref="AP583:AP586"/>
    <mergeCell ref="AQ583:AQ586"/>
    <mergeCell ref="AR583:AR586"/>
    <mergeCell ref="AS583:AS586"/>
    <mergeCell ref="AT583:AT586"/>
    <mergeCell ref="AG583:AG586"/>
    <mergeCell ref="AJ583:AJ586"/>
    <mergeCell ref="AK583:AK586"/>
    <mergeCell ref="AL583:AL586"/>
    <mergeCell ref="AM583:AM586"/>
    <mergeCell ref="AN583:AN586"/>
    <mergeCell ref="AS576:AS579"/>
    <mergeCell ref="AT576:AT579"/>
    <mergeCell ref="AU576:AU579"/>
    <mergeCell ref="AV576:AV579"/>
    <mergeCell ref="AW576:AW579"/>
    <mergeCell ref="AU583:AU586"/>
    <mergeCell ref="AV583:AV586"/>
    <mergeCell ref="AW583:AW586"/>
    <mergeCell ref="C583:C586"/>
    <mergeCell ref="I583:I586"/>
    <mergeCell ref="J583:J586"/>
    <mergeCell ref="K583:K586"/>
    <mergeCell ref="AF583:AF586"/>
    <mergeCell ref="AM576:AM579"/>
    <mergeCell ref="AN576:AN579"/>
    <mergeCell ref="AO576:AO579"/>
    <mergeCell ref="AP576:AP579"/>
    <mergeCell ref="AQ576:AQ579"/>
    <mergeCell ref="AR576:AR579"/>
    <mergeCell ref="K576:K579"/>
    <mergeCell ref="AF576:AF579"/>
    <mergeCell ref="AG576:AG579"/>
    <mergeCell ref="AJ576:AJ579"/>
    <mergeCell ref="AK576:AK579"/>
    <mergeCell ref="AL576:AL579"/>
    <mergeCell ref="C576:C579"/>
    <mergeCell ref="I576:I579"/>
    <mergeCell ref="J576:J579"/>
    <mergeCell ref="H570:H571"/>
    <mergeCell ref="H572:H573"/>
    <mergeCell ref="H574:H575"/>
    <mergeCell ref="AP572:AP575"/>
    <mergeCell ref="AQ572:AQ575"/>
    <mergeCell ref="AR572:AR575"/>
    <mergeCell ref="AS572:AS575"/>
    <mergeCell ref="AT572:AT575"/>
    <mergeCell ref="AU572:AU575"/>
    <mergeCell ref="AJ572:AJ575"/>
    <mergeCell ref="AK572:AK575"/>
    <mergeCell ref="AL572:AL575"/>
    <mergeCell ref="AM572:AM575"/>
    <mergeCell ref="AN572:AN575"/>
    <mergeCell ref="AO572:AO575"/>
    <mergeCell ref="AU568:AU571"/>
    <mergeCell ref="AV568:AV571"/>
    <mergeCell ref="AO568:AO571"/>
    <mergeCell ref="AP568:AP571"/>
    <mergeCell ref="AQ568:AQ571"/>
    <mergeCell ref="AR568:AR571"/>
    <mergeCell ref="AS568:AS571"/>
    <mergeCell ref="AT568:AT571"/>
    <mergeCell ref="AG568:AG571"/>
    <mergeCell ref="AJ568:AJ571"/>
    <mergeCell ref="AK568:AK571"/>
    <mergeCell ref="AL568:AL571"/>
    <mergeCell ref="AM568:AM571"/>
    <mergeCell ref="AN568:AN571"/>
    <mergeCell ref="AV572:AV575"/>
    <mergeCell ref="AW572:AW575"/>
    <mergeCell ref="AX572:AX575"/>
    <mergeCell ref="AW568:AW571"/>
    <mergeCell ref="AX568:AX571"/>
    <mergeCell ref="AX583:AX586"/>
    <mergeCell ref="AJ553:AJ556"/>
    <mergeCell ref="AK553:AK556"/>
    <mergeCell ref="AL553:AL556"/>
    <mergeCell ref="AM553:AM556"/>
    <mergeCell ref="AN553:AN556"/>
    <mergeCell ref="AB565:AC565"/>
    <mergeCell ref="C568:C571"/>
    <mergeCell ref="I568:I571"/>
    <mergeCell ref="J568:J571"/>
    <mergeCell ref="K568:K571"/>
    <mergeCell ref="AF568:AF571"/>
    <mergeCell ref="AW561:AW564"/>
    <mergeCell ref="AX561:AX564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Q561:AQ564"/>
    <mergeCell ref="AR561:AR564"/>
    <mergeCell ref="AS561:AS564"/>
    <mergeCell ref="AT561:AT564"/>
    <mergeCell ref="AU561:AU564"/>
    <mergeCell ref="AV561:AV564"/>
    <mergeCell ref="AN561:AN564"/>
    <mergeCell ref="AO561:AO564"/>
    <mergeCell ref="AM531:AM534"/>
    <mergeCell ref="AO523:AO526"/>
    <mergeCell ref="AP527:AP530"/>
    <mergeCell ref="K542:K545"/>
    <mergeCell ref="AF542:AF545"/>
    <mergeCell ref="AG542:AG545"/>
    <mergeCell ref="AS557:AS560"/>
    <mergeCell ref="AT557:AT560"/>
    <mergeCell ref="C561:C564"/>
    <mergeCell ref="I561:I564"/>
    <mergeCell ref="J561:J564"/>
    <mergeCell ref="K561:K564"/>
    <mergeCell ref="AF561:AF564"/>
    <mergeCell ref="AG561:AG564"/>
    <mergeCell ref="AJ561:AJ564"/>
    <mergeCell ref="AL557:AL560"/>
    <mergeCell ref="AM557:AM560"/>
    <mergeCell ref="AN557:AN560"/>
    <mergeCell ref="AO557:AO560"/>
    <mergeCell ref="AP557:AP560"/>
    <mergeCell ref="AQ557:AQ560"/>
    <mergeCell ref="AS553:AS556"/>
    <mergeCell ref="AT553:AT556"/>
    <mergeCell ref="C557:C560"/>
    <mergeCell ref="I557:I560"/>
    <mergeCell ref="J557:J560"/>
    <mergeCell ref="K557:K560"/>
    <mergeCell ref="AS523:AS526"/>
    <mergeCell ref="AT523:AT526"/>
    <mergeCell ref="AU523:AU526"/>
    <mergeCell ref="AQ523:AQ526"/>
    <mergeCell ref="AR523:AR526"/>
    <mergeCell ref="AN523:AN526"/>
    <mergeCell ref="AN531:AN534"/>
    <mergeCell ref="AO531:AO534"/>
    <mergeCell ref="AP531:AP534"/>
    <mergeCell ref="K523:K526"/>
    <mergeCell ref="AF523:AF526"/>
    <mergeCell ref="C553:C556"/>
    <mergeCell ref="I553:I556"/>
    <mergeCell ref="J553:J556"/>
    <mergeCell ref="K553:K556"/>
    <mergeCell ref="AF553:AF556"/>
    <mergeCell ref="AP523:AP526"/>
    <mergeCell ref="C531:C534"/>
    <mergeCell ref="I531:I534"/>
    <mergeCell ref="J531:J534"/>
    <mergeCell ref="K531:K534"/>
    <mergeCell ref="AF531:AF534"/>
    <mergeCell ref="AG531:AG534"/>
    <mergeCell ref="AJ531:AJ534"/>
    <mergeCell ref="AK531:AK534"/>
    <mergeCell ref="AL531:AL534"/>
    <mergeCell ref="V550:W550"/>
    <mergeCell ref="C523:C526"/>
    <mergeCell ref="I523:I526"/>
    <mergeCell ref="J523:J526"/>
    <mergeCell ref="L550:M550"/>
    <mergeCell ref="N550:O550"/>
    <mergeCell ref="P550:Q550"/>
    <mergeCell ref="R550:S550"/>
    <mergeCell ref="T550:U550"/>
    <mergeCell ref="AQ531:AQ534"/>
    <mergeCell ref="AR531:AR534"/>
    <mergeCell ref="AS531:AS534"/>
    <mergeCell ref="AT531:AT534"/>
    <mergeCell ref="AU531:AU534"/>
    <mergeCell ref="AV531:AV534"/>
    <mergeCell ref="AV523:AV526"/>
    <mergeCell ref="AW523:AW526"/>
    <mergeCell ref="AX523:AX526"/>
    <mergeCell ref="AU527:AU530"/>
    <mergeCell ref="AV527:AV530"/>
    <mergeCell ref="C527:C530"/>
    <mergeCell ref="I527:I530"/>
    <mergeCell ref="J527:J530"/>
    <mergeCell ref="K527:K530"/>
    <mergeCell ref="AG538:AG541"/>
    <mergeCell ref="AJ538:AJ541"/>
    <mergeCell ref="AK538:AK541"/>
    <mergeCell ref="AX542:AX545"/>
    <mergeCell ref="AP538:AP541"/>
    <mergeCell ref="AR542:AR545"/>
    <mergeCell ref="AS542:AS545"/>
    <mergeCell ref="AT542:AT545"/>
    <mergeCell ref="AU542:AU545"/>
    <mergeCell ref="AB520:AC520"/>
    <mergeCell ref="AQ512:AQ515"/>
    <mergeCell ref="AR512:AR515"/>
    <mergeCell ref="AS512:AS515"/>
    <mergeCell ref="X550:Y550"/>
    <mergeCell ref="Z550:AA550"/>
    <mergeCell ref="AB550:AC550"/>
    <mergeCell ref="AL523:AL526"/>
    <mergeCell ref="AM523:AM526"/>
    <mergeCell ref="AJ516:AJ519"/>
    <mergeCell ref="AK516:AK519"/>
    <mergeCell ref="AL516:AL519"/>
    <mergeCell ref="AM516:AM519"/>
    <mergeCell ref="AN516:AN519"/>
    <mergeCell ref="AQ527:AQ530"/>
    <mergeCell ref="AW531:AW534"/>
    <mergeCell ref="AX531:AX534"/>
    <mergeCell ref="AL527:AL530"/>
    <mergeCell ref="AM527:AM530"/>
    <mergeCell ref="AN527:AN530"/>
    <mergeCell ref="AO527:AO530"/>
    <mergeCell ref="AW527:AW530"/>
    <mergeCell ref="AX527:AX530"/>
    <mergeCell ref="AG523:AG526"/>
    <mergeCell ref="AJ523:AJ526"/>
    <mergeCell ref="AK523:AK526"/>
    <mergeCell ref="AF527:AF530"/>
    <mergeCell ref="AG527:AG530"/>
    <mergeCell ref="AG516:AG519"/>
    <mergeCell ref="AW516:AW519"/>
    <mergeCell ref="AX516:AX519"/>
    <mergeCell ref="AF538:AF541"/>
    <mergeCell ref="AX508:AX511"/>
    <mergeCell ref="AX512:AX515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N520:O520"/>
    <mergeCell ref="P520:Q520"/>
    <mergeCell ref="R520:S520"/>
    <mergeCell ref="T520:U520"/>
    <mergeCell ref="V520:W520"/>
    <mergeCell ref="AU516:AU519"/>
    <mergeCell ref="AV516:AV519"/>
    <mergeCell ref="AT512:AT515"/>
    <mergeCell ref="AU512:AU515"/>
    <mergeCell ref="AV512:AV515"/>
    <mergeCell ref="AW512:AW515"/>
    <mergeCell ref="X520:Y520"/>
    <mergeCell ref="Z520:AA520"/>
    <mergeCell ref="C516:C519"/>
    <mergeCell ref="I516:I519"/>
    <mergeCell ref="J516:J519"/>
    <mergeCell ref="K516:K519"/>
    <mergeCell ref="AF516:AF519"/>
    <mergeCell ref="AQ516:AQ519"/>
    <mergeCell ref="AR516:AR519"/>
    <mergeCell ref="AS516:AS519"/>
    <mergeCell ref="AT516:AT519"/>
    <mergeCell ref="AP508:AP511"/>
    <mergeCell ref="AQ508:AQ511"/>
    <mergeCell ref="AR508:AR511"/>
    <mergeCell ref="AS508:AS511"/>
    <mergeCell ref="AT508:AT511"/>
    <mergeCell ref="AM512:AM515"/>
    <mergeCell ref="AN512:AN515"/>
    <mergeCell ref="AO512:AO515"/>
    <mergeCell ref="AP512:AP515"/>
    <mergeCell ref="L520:M520"/>
    <mergeCell ref="AR527:AR530"/>
    <mergeCell ref="AS527:AS530"/>
    <mergeCell ref="AT527:AT530"/>
    <mergeCell ref="H529:H530"/>
    <mergeCell ref="AJ527:AJ530"/>
    <mergeCell ref="AK527:AK530"/>
    <mergeCell ref="AQ501:AQ504"/>
    <mergeCell ref="AR501:AR504"/>
    <mergeCell ref="K512:K515"/>
    <mergeCell ref="AF512:AF515"/>
    <mergeCell ref="AG512:AG515"/>
    <mergeCell ref="AJ512:AJ515"/>
    <mergeCell ref="AK512:AK515"/>
    <mergeCell ref="AL512:AL515"/>
    <mergeCell ref="AO516:AO519"/>
    <mergeCell ref="AP516:AP519"/>
    <mergeCell ref="X505:Y505"/>
    <mergeCell ref="Z505:AA505"/>
    <mergeCell ref="AB505:AC505"/>
    <mergeCell ref="K501:K504"/>
    <mergeCell ref="H518:H519"/>
    <mergeCell ref="H523:H524"/>
    <mergeCell ref="AU508:AU511"/>
    <mergeCell ref="AV508:AV511"/>
    <mergeCell ref="AW508:AW511"/>
    <mergeCell ref="AL508:AL511"/>
    <mergeCell ref="AM508:AM511"/>
    <mergeCell ref="AN508:AN511"/>
    <mergeCell ref="AO508:AO511"/>
    <mergeCell ref="L505:M505"/>
    <mergeCell ref="N505:O505"/>
    <mergeCell ref="P505:Q505"/>
    <mergeCell ref="R505:S505"/>
    <mergeCell ref="T505:U505"/>
    <mergeCell ref="V505:W505"/>
    <mergeCell ref="AU497:AU500"/>
    <mergeCell ref="AV497:AV500"/>
    <mergeCell ref="AW497:AW500"/>
    <mergeCell ref="AX497:AX500"/>
    <mergeCell ref="AF501:AF504"/>
    <mergeCell ref="AG501:AG504"/>
    <mergeCell ref="AJ501:AJ504"/>
    <mergeCell ref="AK501:AK504"/>
    <mergeCell ref="AL501:AL504"/>
    <mergeCell ref="AO497:AO500"/>
    <mergeCell ref="AP497:AP500"/>
    <mergeCell ref="AQ497:AQ500"/>
    <mergeCell ref="AR497:AR500"/>
    <mergeCell ref="AS497:AS500"/>
    <mergeCell ref="AT497:AT500"/>
    <mergeCell ref="AG497:AG500"/>
    <mergeCell ref="AJ497:AJ500"/>
    <mergeCell ref="AK497:AK500"/>
    <mergeCell ref="AL497:AL500"/>
    <mergeCell ref="AM497:AM500"/>
    <mergeCell ref="AN497:AN500"/>
    <mergeCell ref="AS501:AS504"/>
    <mergeCell ref="AT501:AT504"/>
    <mergeCell ref="AU501:AU504"/>
    <mergeCell ref="AV501:AV504"/>
    <mergeCell ref="AW501:AW504"/>
    <mergeCell ref="AX501:AX504"/>
    <mergeCell ref="AM501:AM504"/>
    <mergeCell ref="AN501:AN504"/>
    <mergeCell ref="AO501:AO504"/>
    <mergeCell ref="AP501:AP504"/>
    <mergeCell ref="C471:C474"/>
    <mergeCell ref="I471:I474"/>
    <mergeCell ref="AT493:AT496"/>
    <mergeCell ref="AU493:AU496"/>
    <mergeCell ref="AV493:AV496"/>
    <mergeCell ref="AW493:AW496"/>
    <mergeCell ref="AX493:AX496"/>
    <mergeCell ref="C497:C500"/>
    <mergeCell ref="I497:I500"/>
    <mergeCell ref="J497:J500"/>
    <mergeCell ref="K497:K500"/>
    <mergeCell ref="AF497:AF500"/>
    <mergeCell ref="AN493:AN496"/>
    <mergeCell ref="AO493:AO496"/>
    <mergeCell ref="AP493:AP496"/>
    <mergeCell ref="AQ493:AQ496"/>
    <mergeCell ref="AR493:AR496"/>
    <mergeCell ref="AS493:AS496"/>
    <mergeCell ref="AF493:AF496"/>
    <mergeCell ref="AG493:AG496"/>
    <mergeCell ref="AJ493:AJ496"/>
    <mergeCell ref="AK493:AK496"/>
    <mergeCell ref="AL493:AL496"/>
    <mergeCell ref="AM493:AM496"/>
    <mergeCell ref="I493:I496"/>
    <mergeCell ref="J493:J496"/>
    <mergeCell ref="K493:K496"/>
    <mergeCell ref="AU471:AU474"/>
    <mergeCell ref="AV471:AV474"/>
    <mergeCell ref="AW471:AW474"/>
    <mergeCell ref="AX471:AX474"/>
    <mergeCell ref="L490:M490"/>
    <mergeCell ref="AX463:AX466"/>
    <mergeCell ref="J467:J470"/>
    <mergeCell ref="K467:K470"/>
    <mergeCell ref="AF467:AF470"/>
    <mergeCell ref="AG467:AG470"/>
    <mergeCell ref="AO463:AO466"/>
    <mergeCell ref="AP463:AP466"/>
    <mergeCell ref="AQ463:AQ466"/>
    <mergeCell ref="AR463:AR466"/>
    <mergeCell ref="AS463:AS466"/>
    <mergeCell ref="AT463:AT466"/>
    <mergeCell ref="N490:O490"/>
    <mergeCell ref="P490:Q490"/>
    <mergeCell ref="R490:S490"/>
    <mergeCell ref="T490:U490"/>
    <mergeCell ref="V490:W490"/>
    <mergeCell ref="AP471:AP474"/>
    <mergeCell ref="AQ471:AQ474"/>
    <mergeCell ref="AR471:AR474"/>
    <mergeCell ref="AS471:AS474"/>
    <mergeCell ref="AT471:AT474"/>
    <mergeCell ref="AJ471:AJ474"/>
    <mergeCell ref="AK471:AK474"/>
    <mergeCell ref="AL471:AL474"/>
    <mergeCell ref="AM471:AM474"/>
    <mergeCell ref="AN471:AN474"/>
    <mergeCell ref="AO471:AO474"/>
    <mergeCell ref="AV467:AV470"/>
    <mergeCell ref="X475:Y475"/>
    <mergeCell ref="Z475:AA475"/>
    <mergeCell ref="AB475:AC475"/>
    <mergeCell ref="AU478:AU481"/>
    <mergeCell ref="J471:J474"/>
    <mergeCell ref="K471:K474"/>
    <mergeCell ref="AF471:AF474"/>
    <mergeCell ref="AG471:AG474"/>
    <mergeCell ref="AB460:AC460"/>
    <mergeCell ref="AW467:AW470"/>
    <mergeCell ref="AX467:AX470"/>
    <mergeCell ref="H463:H464"/>
    <mergeCell ref="H465:H466"/>
    <mergeCell ref="H467:H468"/>
    <mergeCell ref="H469:H470"/>
    <mergeCell ref="AP467:AP470"/>
    <mergeCell ref="AQ467:AQ470"/>
    <mergeCell ref="AR467:AR470"/>
    <mergeCell ref="AS467:AS470"/>
    <mergeCell ref="AT467:AT470"/>
    <mergeCell ref="AU467:AU470"/>
    <mergeCell ref="AJ467:AJ470"/>
    <mergeCell ref="AK467:AK470"/>
    <mergeCell ref="AL467:AL470"/>
    <mergeCell ref="AM467:AM470"/>
    <mergeCell ref="AN467:AN470"/>
    <mergeCell ref="AO467:AO470"/>
    <mergeCell ref="AU463:AU466"/>
    <mergeCell ref="AV463:AV466"/>
    <mergeCell ref="AW463:AW466"/>
    <mergeCell ref="K456:K459"/>
    <mergeCell ref="AF456:AF459"/>
    <mergeCell ref="AG456:AG459"/>
    <mergeCell ref="AJ456:AJ459"/>
    <mergeCell ref="AK456:AK459"/>
    <mergeCell ref="AL456:AL459"/>
    <mergeCell ref="AG463:AG466"/>
    <mergeCell ref="AJ463:AJ466"/>
    <mergeCell ref="AK463:AK466"/>
    <mergeCell ref="AL463:AL466"/>
    <mergeCell ref="AM463:AM466"/>
    <mergeCell ref="AN463:AN466"/>
    <mergeCell ref="AP452:AP455"/>
    <mergeCell ref="AQ452:AQ455"/>
    <mergeCell ref="AR452:AR455"/>
    <mergeCell ref="C463:C466"/>
    <mergeCell ref="I463:I466"/>
    <mergeCell ref="J463:J466"/>
    <mergeCell ref="K463:K466"/>
    <mergeCell ref="AF463:AF466"/>
    <mergeCell ref="H458:H459"/>
    <mergeCell ref="AM456:AM459"/>
    <mergeCell ref="AN456:AN459"/>
    <mergeCell ref="AS452:AS455"/>
    <mergeCell ref="AT452:AT455"/>
    <mergeCell ref="AG452:AG455"/>
    <mergeCell ref="AJ452:AJ455"/>
    <mergeCell ref="AK452:AK455"/>
    <mergeCell ref="AL452:AL455"/>
    <mergeCell ref="AM452:AM455"/>
    <mergeCell ref="AN452:AN455"/>
    <mergeCell ref="AX456:AX459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AS456:AS459"/>
    <mergeCell ref="AT456:AT459"/>
    <mergeCell ref="AO456:AO459"/>
    <mergeCell ref="AP456:AP459"/>
    <mergeCell ref="AQ456:AQ459"/>
    <mergeCell ref="AR456:AR459"/>
    <mergeCell ref="AW456:AW459"/>
    <mergeCell ref="AU456:AU459"/>
    <mergeCell ref="AV456:AV459"/>
    <mergeCell ref="AT448:AT451"/>
    <mergeCell ref="AU448:AU451"/>
    <mergeCell ref="AV448:AV451"/>
    <mergeCell ref="AW448:AW451"/>
    <mergeCell ref="AX448:AX451"/>
    <mergeCell ref="C452:C455"/>
    <mergeCell ref="I452:I455"/>
    <mergeCell ref="J452:J455"/>
    <mergeCell ref="K452:K455"/>
    <mergeCell ref="AF452:AF455"/>
    <mergeCell ref="AF448:AF451"/>
    <mergeCell ref="AG448:AG451"/>
    <mergeCell ref="AJ448:AJ451"/>
    <mergeCell ref="AK448:AK451"/>
    <mergeCell ref="H450:H451"/>
    <mergeCell ref="AS448:AS451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T445:U445"/>
    <mergeCell ref="AU452:AU455"/>
    <mergeCell ref="AV452:AV455"/>
    <mergeCell ref="AW452:AW455"/>
    <mergeCell ref="AX452:AX455"/>
    <mergeCell ref="H452:H453"/>
    <mergeCell ref="H454:H455"/>
    <mergeCell ref="AO452:AO455"/>
    <mergeCell ref="AT441:AT444"/>
    <mergeCell ref="AU441:AU444"/>
    <mergeCell ref="AV441:AV444"/>
    <mergeCell ref="AW441:AW444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AF441:AF444"/>
    <mergeCell ref="AG441:AG444"/>
    <mergeCell ref="AJ441:AJ444"/>
    <mergeCell ref="AK441:AK444"/>
    <mergeCell ref="AL441:AL444"/>
    <mergeCell ref="AM441:AM444"/>
    <mergeCell ref="AR437:AR440"/>
    <mergeCell ref="AS437:AS440"/>
    <mergeCell ref="AT437:AT440"/>
    <mergeCell ref="AS422:AS425"/>
    <mergeCell ref="AT422:AT425"/>
    <mergeCell ref="AU422:AU425"/>
    <mergeCell ref="AV422:AV425"/>
    <mergeCell ref="AW422:AW425"/>
    <mergeCell ref="AX437:AX440"/>
    <mergeCell ref="AM422:AM425"/>
    <mergeCell ref="AN422:AN425"/>
    <mergeCell ref="AO422:AO425"/>
    <mergeCell ref="AP422:AP425"/>
    <mergeCell ref="AQ422:AQ425"/>
    <mergeCell ref="AR422:AR425"/>
    <mergeCell ref="Z415:AA415"/>
    <mergeCell ref="AB415:AC41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V433:AV436"/>
    <mergeCell ref="AW433:AW436"/>
    <mergeCell ref="AX433:AX436"/>
    <mergeCell ref="AV426:AV429"/>
    <mergeCell ref="AW426:AW429"/>
    <mergeCell ref="AO426:AO429"/>
    <mergeCell ref="AP426:AP429"/>
    <mergeCell ref="AQ426:AQ429"/>
    <mergeCell ref="AU437:AU440"/>
    <mergeCell ref="AV437:AV440"/>
    <mergeCell ref="L415:M415"/>
    <mergeCell ref="N415:O415"/>
    <mergeCell ref="P415:Q415"/>
    <mergeCell ref="R415:S415"/>
    <mergeCell ref="T415:U415"/>
    <mergeCell ref="V415:W415"/>
    <mergeCell ref="X415:Y415"/>
    <mergeCell ref="T430:U430"/>
    <mergeCell ref="V430:W430"/>
    <mergeCell ref="X430:Y430"/>
    <mergeCell ref="Z430:AA430"/>
    <mergeCell ref="AB430:AC430"/>
    <mergeCell ref="AU433:AU436"/>
    <mergeCell ref="AM433:AM436"/>
    <mergeCell ref="AN433:AN436"/>
    <mergeCell ref="AO433:AO436"/>
    <mergeCell ref="AP433:AP436"/>
    <mergeCell ref="AQ433:AQ436"/>
    <mergeCell ref="AR433:AR436"/>
    <mergeCell ref="AG418:AG421"/>
    <mergeCell ref="AJ418:AJ421"/>
    <mergeCell ref="AK418:AK421"/>
    <mergeCell ref="AL418:AL421"/>
    <mergeCell ref="AM418:AM421"/>
    <mergeCell ref="AN418:AN421"/>
    <mergeCell ref="AR426:AR429"/>
    <mergeCell ref="AS426:AS429"/>
    <mergeCell ref="AT426:AT429"/>
    <mergeCell ref="AU426:AU429"/>
    <mergeCell ref="AL426:AL429"/>
    <mergeCell ref="AM426:AM429"/>
    <mergeCell ref="AN426:AN429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K433:AK436"/>
    <mergeCell ref="AL433:AL436"/>
    <mergeCell ref="AR411:AR414"/>
    <mergeCell ref="AS411:AS414"/>
    <mergeCell ref="AT411:AT414"/>
    <mergeCell ref="AU411:AU414"/>
    <mergeCell ref="AV411:AV414"/>
    <mergeCell ref="AW411:AW414"/>
    <mergeCell ref="AL411:AL414"/>
    <mergeCell ref="AM411:AM414"/>
    <mergeCell ref="AN411:AN414"/>
    <mergeCell ref="AO411:AO414"/>
    <mergeCell ref="AP411:AP414"/>
    <mergeCell ref="AQ411:AQ414"/>
    <mergeCell ref="K422:K425"/>
    <mergeCell ref="AU418:AU421"/>
    <mergeCell ref="AV418:AV421"/>
    <mergeCell ref="AO418:AO421"/>
    <mergeCell ref="AP418:AP421"/>
    <mergeCell ref="AQ418:AQ421"/>
    <mergeCell ref="AR418:AR421"/>
    <mergeCell ref="AS418:AS421"/>
    <mergeCell ref="AT418:AT421"/>
    <mergeCell ref="AF418:AF421"/>
    <mergeCell ref="K411:K414"/>
    <mergeCell ref="AF411:AF414"/>
    <mergeCell ref="AG411:AG414"/>
    <mergeCell ref="AJ411:AJ414"/>
    <mergeCell ref="AK411:AK414"/>
    <mergeCell ref="AP407:AP410"/>
    <mergeCell ref="AQ407:AQ410"/>
    <mergeCell ref="AR407:AR410"/>
    <mergeCell ref="AS407:AS410"/>
    <mergeCell ref="AT407:AT410"/>
    <mergeCell ref="AU407:AU410"/>
    <mergeCell ref="AJ407:AJ410"/>
    <mergeCell ref="AK407:AK410"/>
    <mergeCell ref="AL407:AL410"/>
    <mergeCell ref="AM407:AM410"/>
    <mergeCell ref="AN407:AN410"/>
    <mergeCell ref="AO407:AO410"/>
    <mergeCell ref="C407:C410"/>
    <mergeCell ref="I407:I410"/>
    <mergeCell ref="J407:J410"/>
    <mergeCell ref="K407:K410"/>
    <mergeCell ref="AF407:AF410"/>
    <mergeCell ref="AG407:AG410"/>
    <mergeCell ref="AR403:AR406"/>
    <mergeCell ref="AT403:AT406"/>
    <mergeCell ref="AU403:AU406"/>
    <mergeCell ref="AV403:AV406"/>
    <mergeCell ref="AW403:AW406"/>
    <mergeCell ref="AX403:AX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AV407:AV410"/>
    <mergeCell ref="AW407:AW410"/>
    <mergeCell ref="AX407:AX410"/>
    <mergeCell ref="H407:H408"/>
    <mergeCell ref="H409:H410"/>
    <mergeCell ref="Z400:AA400"/>
    <mergeCell ref="AB400:AC400"/>
    <mergeCell ref="C403:C406"/>
    <mergeCell ref="I403:I406"/>
    <mergeCell ref="J403:J406"/>
    <mergeCell ref="K403:K406"/>
    <mergeCell ref="L400:M400"/>
    <mergeCell ref="N400:O400"/>
    <mergeCell ref="P400:Q400"/>
    <mergeCell ref="R400:S400"/>
    <mergeCell ref="T400:U400"/>
    <mergeCell ref="V400:W400"/>
    <mergeCell ref="AW396:AW399"/>
    <mergeCell ref="AX396:AX399"/>
    <mergeCell ref="H392:H393"/>
    <mergeCell ref="H394:H395"/>
    <mergeCell ref="H396:H397"/>
    <mergeCell ref="H398:H399"/>
    <mergeCell ref="AO396:AO399"/>
    <mergeCell ref="AP396:AP399"/>
    <mergeCell ref="AQ396:AQ399"/>
    <mergeCell ref="AR396:AR399"/>
    <mergeCell ref="AS396:AS399"/>
    <mergeCell ref="AT396:AT399"/>
    <mergeCell ref="AG396:AG399"/>
    <mergeCell ref="AJ396:AJ399"/>
    <mergeCell ref="AK396:AK399"/>
    <mergeCell ref="AL396:AL399"/>
    <mergeCell ref="AM396:AM399"/>
    <mergeCell ref="AN396:AN399"/>
    <mergeCell ref="AS403:AS406"/>
    <mergeCell ref="C396:C399"/>
    <mergeCell ref="I396:I399"/>
    <mergeCell ref="J396:J399"/>
    <mergeCell ref="K396:K399"/>
    <mergeCell ref="AF396:AF399"/>
    <mergeCell ref="AT392:AT395"/>
    <mergeCell ref="AU392:AU395"/>
    <mergeCell ref="AV392:AV395"/>
    <mergeCell ref="AW392:AW395"/>
    <mergeCell ref="AX392:AX395"/>
    <mergeCell ref="C388:C391"/>
    <mergeCell ref="I388:I391"/>
    <mergeCell ref="J388:J391"/>
    <mergeCell ref="K388:K391"/>
    <mergeCell ref="AF388:AF391"/>
    <mergeCell ref="AN392:AN395"/>
    <mergeCell ref="AO392:AO395"/>
    <mergeCell ref="AP392:AP395"/>
    <mergeCell ref="AQ392:AQ395"/>
    <mergeCell ref="AR392:AR395"/>
    <mergeCell ref="AS392:AS395"/>
    <mergeCell ref="AU396:AU399"/>
    <mergeCell ref="AV396:AV399"/>
    <mergeCell ref="AV388:AV391"/>
    <mergeCell ref="AM388:AM391"/>
    <mergeCell ref="AX381:AX384"/>
    <mergeCell ref="AW388:AW391"/>
    <mergeCell ref="AX388:AX391"/>
    <mergeCell ref="C392:C395"/>
    <mergeCell ref="I392:I395"/>
    <mergeCell ref="J392:J395"/>
    <mergeCell ref="K392:K395"/>
    <mergeCell ref="AF392:AF395"/>
    <mergeCell ref="AG392:AG395"/>
    <mergeCell ref="AJ392:AJ395"/>
    <mergeCell ref="AR381:AR384"/>
    <mergeCell ref="AS381:AS384"/>
    <mergeCell ref="AT381:AT384"/>
    <mergeCell ref="AU381:AU384"/>
    <mergeCell ref="AV381:AV384"/>
    <mergeCell ref="AW381:AW384"/>
    <mergeCell ref="AL381:AL384"/>
    <mergeCell ref="AM381:AM384"/>
    <mergeCell ref="AN381:AN384"/>
    <mergeCell ref="AO381:AO384"/>
    <mergeCell ref="AP381:AP384"/>
    <mergeCell ref="AQ381:AQ384"/>
    <mergeCell ref="AK392:AK395"/>
    <mergeCell ref="AL392:AL395"/>
    <mergeCell ref="AM392:AM395"/>
    <mergeCell ref="X385:Y385"/>
    <mergeCell ref="Z385:AA385"/>
    <mergeCell ref="H381:H382"/>
    <mergeCell ref="H383:H384"/>
    <mergeCell ref="H388:H389"/>
    <mergeCell ref="H390:H391"/>
    <mergeCell ref="AG388:AG391"/>
    <mergeCell ref="C381:C384"/>
    <mergeCell ref="I381:I384"/>
    <mergeCell ref="J381:J384"/>
    <mergeCell ref="K381:K384"/>
    <mergeCell ref="AF381:AF384"/>
    <mergeCell ref="AG381:AG384"/>
    <mergeCell ref="AJ381:AJ384"/>
    <mergeCell ref="AK381:AK384"/>
    <mergeCell ref="AR377:AR380"/>
    <mergeCell ref="AS377:AS380"/>
    <mergeCell ref="AT377:AT380"/>
    <mergeCell ref="AU377:AU380"/>
    <mergeCell ref="AN388:AN391"/>
    <mergeCell ref="AO388:AO391"/>
    <mergeCell ref="AP388:AP391"/>
    <mergeCell ref="AQ388:AQ391"/>
    <mergeCell ref="AR388:AR391"/>
    <mergeCell ref="AS388:AS391"/>
    <mergeCell ref="AL377:AL380"/>
    <mergeCell ref="AM377:AM380"/>
    <mergeCell ref="AN377:AN380"/>
    <mergeCell ref="AO377:AO380"/>
    <mergeCell ref="AP377:AP380"/>
    <mergeCell ref="AQ377:AQ380"/>
    <mergeCell ref="AB385:AC385"/>
    <mergeCell ref="AU388:AU391"/>
    <mergeCell ref="AT388:AT391"/>
    <mergeCell ref="T385:U385"/>
    <mergeCell ref="V385:W385"/>
    <mergeCell ref="AJ388:AJ391"/>
    <mergeCell ref="AK388:AK391"/>
    <mergeCell ref="AL388:AL391"/>
    <mergeCell ref="AX358:AX361"/>
    <mergeCell ref="AW366:AW369"/>
    <mergeCell ref="AX366:AX369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K377:AK380"/>
    <mergeCell ref="AJ373:AJ376"/>
    <mergeCell ref="AK373:AK376"/>
    <mergeCell ref="AS373:AS376"/>
    <mergeCell ref="AT373:AT376"/>
    <mergeCell ref="AU373:AU376"/>
    <mergeCell ref="AV373:AV376"/>
    <mergeCell ref="C373:C376"/>
    <mergeCell ref="I373:I376"/>
    <mergeCell ref="J373:J376"/>
    <mergeCell ref="K373:K376"/>
    <mergeCell ref="AF373:AF376"/>
    <mergeCell ref="AG373:AG376"/>
    <mergeCell ref="AV377:AV380"/>
    <mergeCell ref="H377:H378"/>
    <mergeCell ref="H379:H380"/>
    <mergeCell ref="H373:H374"/>
    <mergeCell ref="H375:H376"/>
    <mergeCell ref="AW377:AW380"/>
    <mergeCell ref="AX377:AX380"/>
    <mergeCell ref="C343:C346"/>
    <mergeCell ref="I343:I346"/>
    <mergeCell ref="J343:J346"/>
    <mergeCell ref="K343:K346"/>
    <mergeCell ref="AF343:AF346"/>
    <mergeCell ref="AG343:AG346"/>
    <mergeCell ref="AJ343:AJ346"/>
    <mergeCell ref="AK343:AK346"/>
    <mergeCell ref="AP347:AP350"/>
    <mergeCell ref="L370:M370"/>
    <mergeCell ref="N370:O370"/>
    <mergeCell ref="P370:Q370"/>
    <mergeCell ref="R370:S370"/>
    <mergeCell ref="T370:U370"/>
    <mergeCell ref="V370:W370"/>
    <mergeCell ref="AU351:AU354"/>
    <mergeCell ref="AV351:AV354"/>
    <mergeCell ref="K347:K350"/>
    <mergeCell ref="AF347:AF350"/>
    <mergeCell ref="AG347:AG350"/>
    <mergeCell ref="AJ347:AJ350"/>
    <mergeCell ref="AK347:AK350"/>
    <mergeCell ref="AL347:AL350"/>
    <mergeCell ref="AO351:AO354"/>
    <mergeCell ref="AP351:AP354"/>
    <mergeCell ref="AQ351:AQ354"/>
    <mergeCell ref="AR351:AR354"/>
    <mergeCell ref="AS351:AS354"/>
    <mergeCell ref="AT351:AT354"/>
    <mergeCell ref="AG351:AG354"/>
    <mergeCell ref="AJ351:AJ354"/>
    <mergeCell ref="AK351:AK354"/>
    <mergeCell ref="AW343:AW346"/>
    <mergeCell ref="AL343:AL346"/>
    <mergeCell ref="AM343:AM346"/>
    <mergeCell ref="AN343:AN346"/>
    <mergeCell ref="AO343:AO346"/>
    <mergeCell ref="AU336:AU339"/>
    <mergeCell ref="AV336:AV339"/>
    <mergeCell ref="AW336:AW339"/>
    <mergeCell ref="AX336:AX339"/>
    <mergeCell ref="L340:M340"/>
    <mergeCell ref="N340:O340"/>
    <mergeCell ref="P340:Q340"/>
    <mergeCell ref="R340:S340"/>
    <mergeCell ref="T340:U340"/>
    <mergeCell ref="V340:W340"/>
    <mergeCell ref="AO336:AO339"/>
    <mergeCell ref="AP336:AP339"/>
    <mergeCell ref="AQ336:AQ339"/>
    <mergeCell ref="AR336:AR339"/>
    <mergeCell ref="AS336:AS339"/>
    <mergeCell ref="AT336:AT339"/>
    <mergeCell ref="AP343:AP346"/>
    <mergeCell ref="AQ343:AQ346"/>
    <mergeCell ref="AR343:AR346"/>
    <mergeCell ref="AS343:AS346"/>
    <mergeCell ref="AT343:AT346"/>
    <mergeCell ref="AX343:AX346"/>
    <mergeCell ref="K336:K339"/>
    <mergeCell ref="AF336:AF339"/>
    <mergeCell ref="AG336:AG339"/>
    <mergeCell ref="AJ336:AJ339"/>
    <mergeCell ref="AK336:AK339"/>
    <mergeCell ref="AL336:AL339"/>
    <mergeCell ref="AM336:AM339"/>
    <mergeCell ref="AN336:AN339"/>
    <mergeCell ref="AQ332:AQ335"/>
    <mergeCell ref="AR332:AR335"/>
    <mergeCell ref="AS332:AS335"/>
    <mergeCell ref="AT332:AT335"/>
    <mergeCell ref="AU332:AU335"/>
    <mergeCell ref="AV332:AV335"/>
    <mergeCell ref="AK332:AK335"/>
    <mergeCell ref="AL332:AL335"/>
    <mergeCell ref="AM332:AM335"/>
    <mergeCell ref="AN332:AN335"/>
    <mergeCell ref="AO332:AO335"/>
    <mergeCell ref="AP332:AP335"/>
    <mergeCell ref="AW328:AW331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P328:AP331"/>
    <mergeCell ref="AQ328:AQ331"/>
    <mergeCell ref="AR328:AR331"/>
    <mergeCell ref="AS328:AS331"/>
    <mergeCell ref="AT328:AT331"/>
    <mergeCell ref="AU328:AU331"/>
    <mergeCell ref="AJ328:AJ331"/>
    <mergeCell ref="AK328:AK331"/>
    <mergeCell ref="AL328:AL331"/>
    <mergeCell ref="AM328:AM331"/>
    <mergeCell ref="AN328:AN331"/>
    <mergeCell ref="AO328:AO331"/>
    <mergeCell ref="C328:C331"/>
    <mergeCell ref="I328:I331"/>
    <mergeCell ref="J328:J331"/>
    <mergeCell ref="K328:K331"/>
    <mergeCell ref="AF328:AF331"/>
    <mergeCell ref="AG328:AG331"/>
    <mergeCell ref="AW332:AW335"/>
    <mergeCell ref="AX332:AX335"/>
    <mergeCell ref="H332:H333"/>
    <mergeCell ref="H334:H335"/>
    <mergeCell ref="C321:C324"/>
    <mergeCell ref="I321:I324"/>
    <mergeCell ref="J321:J324"/>
    <mergeCell ref="K321:K324"/>
    <mergeCell ref="AF321:AF324"/>
    <mergeCell ref="AG321:AG324"/>
    <mergeCell ref="AJ321:AJ324"/>
    <mergeCell ref="AK321:AK324"/>
    <mergeCell ref="AV317:AV320"/>
    <mergeCell ref="AW317:AW320"/>
    <mergeCell ref="AX317:AX320"/>
    <mergeCell ref="C313:C316"/>
    <mergeCell ref="I313:I316"/>
    <mergeCell ref="J313:J316"/>
    <mergeCell ref="K313:K316"/>
    <mergeCell ref="AF313:AF316"/>
    <mergeCell ref="AG313:AG316"/>
    <mergeCell ref="AJ313:AJ316"/>
    <mergeCell ref="AP317:AP320"/>
    <mergeCell ref="AQ317:AQ320"/>
    <mergeCell ref="AR317:AR320"/>
    <mergeCell ref="AS317:AS320"/>
    <mergeCell ref="AT317:AT320"/>
    <mergeCell ref="AU317:AU320"/>
    <mergeCell ref="AJ317:AJ320"/>
    <mergeCell ref="AK317:AK320"/>
    <mergeCell ref="AL317:AL320"/>
    <mergeCell ref="AM317:AM320"/>
    <mergeCell ref="AN317:AN320"/>
    <mergeCell ref="AO317:AO320"/>
    <mergeCell ref="AX321:AX324"/>
    <mergeCell ref="AR321:AR324"/>
    <mergeCell ref="C317:C320"/>
    <mergeCell ref="I317:I320"/>
    <mergeCell ref="J317:J320"/>
    <mergeCell ref="K317:K320"/>
    <mergeCell ref="AF317:AF320"/>
    <mergeCell ref="AG317:AG320"/>
    <mergeCell ref="AO291:AO294"/>
    <mergeCell ref="AP291:AP294"/>
    <mergeCell ref="AQ291:AQ294"/>
    <mergeCell ref="AR291:AR294"/>
    <mergeCell ref="AS291:AS294"/>
    <mergeCell ref="AT291:AT294"/>
    <mergeCell ref="AV287:AV290"/>
    <mergeCell ref="AW287:AW290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P313:AP316"/>
    <mergeCell ref="AQ313:AQ316"/>
    <mergeCell ref="AR313:AR316"/>
    <mergeCell ref="AS313:AS316"/>
    <mergeCell ref="AT313:AT316"/>
    <mergeCell ref="AU287:AU290"/>
    <mergeCell ref="AK313:AK316"/>
    <mergeCell ref="AJ287:AJ290"/>
    <mergeCell ref="AK287:AK290"/>
    <mergeCell ref="P295:Q295"/>
    <mergeCell ref="R295:S295"/>
    <mergeCell ref="K306:K309"/>
    <mergeCell ref="AP298:AP301"/>
    <mergeCell ref="AQ298:AQ301"/>
    <mergeCell ref="AR298:AR301"/>
    <mergeCell ref="AK298:AK301"/>
    <mergeCell ref="AV291:AV294"/>
    <mergeCell ref="AV313:AV316"/>
    <mergeCell ref="AW313:AW316"/>
    <mergeCell ref="AW291:AW294"/>
    <mergeCell ref="AX291:AX294"/>
    <mergeCell ref="AU291:AU294"/>
    <mergeCell ref="T295:U295"/>
    <mergeCell ref="V295:W295"/>
    <mergeCell ref="X295:Y295"/>
    <mergeCell ref="Z295:AA295"/>
    <mergeCell ref="AB295:AC295"/>
    <mergeCell ref="X310:Y310"/>
    <mergeCell ref="Z310:AA310"/>
    <mergeCell ref="AX306:AX309"/>
    <mergeCell ref="AW306:AW309"/>
    <mergeCell ref="AQ306:AQ309"/>
    <mergeCell ref="AR306:AR309"/>
    <mergeCell ref="AX313:AX316"/>
    <mergeCell ref="AK291:AK294"/>
    <mergeCell ref="AL291:AL294"/>
    <mergeCell ref="AM291:AM294"/>
    <mergeCell ref="AN291:AN294"/>
    <mergeCell ref="AS298:AS301"/>
    <mergeCell ref="AT298:AT301"/>
    <mergeCell ref="AU298:AU301"/>
    <mergeCell ref="AV298:AV301"/>
    <mergeCell ref="J287:J290"/>
    <mergeCell ref="K287:K290"/>
    <mergeCell ref="AF287:AF290"/>
    <mergeCell ref="AG287:AG290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AL287:AL290"/>
    <mergeCell ref="AM287:AM290"/>
    <mergeCell ref="AN287:AN290"/>
    <mergeCell ref="AO287:AO290"/>
    <mergeCell ref="AP287:AP290"/>
    <mergeCell ref="AQ287:AQ290"/>
    <mergeCell ref="AR287:AR290"/>
    <mergeCell ref="AS287:AS290"/>
    <mergeCell ref="AT287:AT290"/>
    <mergeCell ref="C283:C286"/>
    <mergeCell ref="I283:I286"/>
    <mergeCell ref="J283:J286"/>
    <mergeCell ref="K283:K286"/>
    <mergeCell ref="AF283:AF286"/>
    <mergeCell ref="AK276:AK279"/>
    <mergeCell ref="AL276:AL279"/>
    <mergeCell ref="AM276:AM279"/>
    <mergeCell ref="AN276:AN279"/>
    <mergeCell ref="AO276:AO279"/>
    <mergeCell ref="AP276:AP279"/>
    <mergeCell ref="C276:C279"/>
    <mergeCell ref="I276:I279"/>
    <mergeCell ref="J276:J279"/>
    <mergeCell ref="K276:K279"/>
    <mergeCell ref="AF276:AF279"/>
    <mergeCell ref="AG276:AG279"/>
    <mergeCell ref="R280:S280"/>
    <mergeCell ref="T280:U280"/>
    <mergeCell ref="V280:W280"/>
    <mergeCell ref="X280:Y280"/>
    <mergeCell ref="P280:Q280"/>
    <mergeCell ref="L280:M280"/>
    <mergeCell ref="C287:C290"/>
    <mergeCell ref="I287:I290"/>
    <mergeCell ref="Z280:AA280"/>
    <mergeCell ref="AB280:AC280"/>
    <mergeCell ref="AJ276:AJ279"/>
    <mergeCell ref="H283:H284"/>
    <mergeCell ref="H285:H286"/>
    <mergeCell ref="AX276:AX279"/>
    <mergeCell ref="C272:C275"/>
    <mergeCell ref="I272:I275"/>
    <mergeCell ref="J272:J275"/>
    <mergeCell ref="K272:K275"/>
    <mergeCell ref="AF272:AF275"/>
    <mergeCell ref="P265:Q265"/>
    <mergeCell ref="R265:S265"/>
    <mergeCell ref="T265:U265"/>
    <mergeCell ref="V265:W265"/>
    <mergeCell ref="X265:Y265"/>
    <mergeCell ref="Z265:AA265"/>
    <mergeCell ref="AP272:AP275"/>
    <mergeCell ref="AQ272:AQ275"/>
    <mergeCell ref="AR272:AR275"/>
    <mergeCell ref="AS272:AS275"/>
    <mergeCell ref="AT272:AT275"/>
    <mergeCell ref="AX272:AX275"/>
    <mergeCell ref="C268:C271"/>
    <mergeCell ref="AQ276:AQ279"/>
    <mergeCell ref="AR276:AR279"/>
    <mergeCell ref="AS276:AS279"/>
    <mergeCell ref="AT276:AT279"/>
    <mergeCell ref="AK272:AK275"/>
    <mergeCell ref="AG272:AG275"/>
    <mergeCell ref="AJ272:AJ275"/>
    <mergeCell ref="N280:O280"/>
    <mergeCell ref="AW261:AW264"/>
    <mergeCell ref="AR268:AR271"/>
    <mergeCell ref="AS268:AS271"/>
    <mergeCell ref="AT268:AT271"/>
    <mergeCell ref="H274:H275"/>
    <mergeCell ref="H276:H277"/>
    <mergeCell ref="H278:H279"/>
    <mergeCell ref="AL272:AL275"/>
    <mergeCell ref="AM272:AM275"/>
    <mergeCell ref="AN272:AN275"/>
    <mergeCell ref="AO272:AO275"/>
    <mergeCell ref="AL268:AL271"/>
    <mergeCell ref="AM268:AM271"/>
    <mergeCell ref="AN268:AN271"/>
    <mergeCell ref="AO268:AO271"/>
    <mergeCell ref="AP268:AP271"/>
    <mergeCell ref="AQ268:AQ271"/>
    <mergeCell ref="AW272:AW275"/>
    <mergeCell ref="I268:I271"/>
    <mergeCell ref="J268:J271"/>
    <mergeCell ref="K268:K271"/>
    <mergeCell ref="AF268:AF271"/>
    <mergeCell ref="AG268:AG271"/>
    <mergeCell ref="AJ268:AJ271"/>
    <mergeCell ref="AK268:AK271"/>
    <mergeCell ref="AT261:AT264"/>
    <mergeCell ref="AU261:AU264"/>
    <mergeCell ref="AV261:AV264"/>
    <mergeCell ref="AB265:AC265"/>
    <mergeCell ref="AU268:AU271"/>
    <mergeCell ref="AV268:AV271"/>
    <mergeCell ref="AW268:AW271"/>
    <mergeCell ref="AX261:AX264"/>
    <mergeCell ref="AU276:AU279"/>
    <mergeCell ref="AV276:AV279"/>
    <mergeCell ref="AW276:AW279"/>
    <mergeCell ref="AX268:AX271"/>
    <mergeCell ref="AU272:AU275"/>
    <mergeCell ref="AV272:AV275"/>
    <mergeCell ref="AN261:AN264"/>
    <mergeCell ref="AO261:AO264"/>
    <mergeCell ref="AP261:AP264"/>
    <mergeCell ref="AQ261:AQ264"/>
    <mergeCell ref="AR261:AR264"/>
    <mergeCell ref="AS261:AS264"/>
    <mergeCell ref="AW257:AW260"/>
    <mergeCell ref="AX257:AX260"/>
    <mergeCell ref="J261:J264"/>
    <mergeCell ref="K261:K264"/>
    <mergeCell ref="AF261:AF264"/>
    <mergeCell ref="AG261:AG264"/>
    <mergeCell ref="AJ261:AJ264"/>
    <mergeCell ref="AK261:AK264"/>
    <mergeCell ref="AL261:AL264"/>
    <mergeCell ref="AM261:AM264"/>
    <mergeCell ref="AQ257:AQ260"/>
    <mergeCell ref="AR257:AR260"/>
    <mergeCell ref="AS257:AS260"/>
    <mergeCell ref="AT257:AT260"/>
    <mergeCell ref="AU257:AU260"/>
    <mergeCell ref="AV257:AV260"/>
    <mergeCell ref="AJ257:AJ260"/>
    <mergeCell ref="AK257:AK260"/>
    <mergeCell ref="AL257:AL260"/>
    <mergeCell ref="AM257:AM260"/>
    <mergeCell ref="AN257:AN260"/>
    <mergeCell ref="AO257:AO260"/>
    <mergeCell ref="C257:C260"/>
    <mergeCell ref="I257:I260"/>
    <mergeCell ref="J257:J260"/>
    <mergeCell ref="K257:K260"/>
    <mergeCell ref="AF257:AF260"/>
    <mergeCell ref="AG257:AG260"/>
    <mergeCell ref="AV253:AV256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M253:AM256"/>
    <mergeCell ref="AN253:AN256"/>
    <mergeCell ref="AO253:AO256"/>
    <mergeCell ref="AS253:AS256"/>
    <mergeCell ref="AT253:AT256"/>
    <mergeCell ref="AU253:AU256"/>
    <mergeCell ref="K253:K256"/>
    <mergeCell ref="AF253:AF256"/>
    <mergeCell ref="AG253:AG256"/>
    <mergeCell ref="AJ253:AJ256"/>
    <mergeCell ref="AK253:AK256"/>
    <mergeCell ref="AL253:AL256"/>
    <mergeCell ref="C253:C256"/>
    <mergeCell ref="AU231:AU234"/>
    <mergeCell ref="AV231:AV234"/>
    <mergeCell ref="AW231:AW234"/>
    <mergeCell ref="AX231:AX234"/>
    <mergeCell ref="T250:U250"/>
    <mergeCell ref="V250:W250"/>
    <mergeCell ref="X250:Y250"/>
    <mergeCell ref="Z250:AA250"/>
    <mergeCell ref="AB250:AC250"/>
    <mergeCell ref="AS231:AS234"/>
    <mergeCell ref="AT231:AT234"/>
    <mergeCell ref="AR223:AR226"/>
    <mergeCell ref="AS223:AS226"/>
    <mergeCell ref="AT223:AT226"/>
    <mergeCell ref="AU223:AU226"/>
    <mergeCell ref="AK231:AK234"/>
    <mergeCell ref="AL231:AL234"/>
    <mergeCell ref="AM231:AM234"/>
    <mergeCell ref="AN231:AN234"/>
    <mergeCell ref="AO231:AO234"/>
    <mergeCell ref="AP231:AP234"/>
    <mergeCell ref="AS227:AS230"/>
    <mergeCell ref="AT227:AT230"/>
    <mergeCell ref="AU227:AU230"/>
    <mergeCell ref="AV227:AV230"/>
    <mergeCell ref="AW227:AW230"/>
    <mergeCell ref="AX227:AX230"/>
    <mergeCell ref="AL227:AL230"/>
    <mergeCell ref="AM227:AM230"/>
    <mergeCell ref="AN227:AN230"/>
    <mergeCell ref="AO227:AO230"/>
    <mergeCell ref="AP227:AP230"/>
    <mergeCell ref="AQ227:AQ230"/>
    <mergeCell ref="AW223:AW226"/>
    <mergeCell ref="AX223:AX226"/>
    <mergeCell ref="C227:C230"/>
    <mergeCell ref="I227:I230"/>
    <mergeCell ref="J227:J230"/>
    <mergeCell ref="K227:K230"/>
    <mergeCell ref="AF227:AF230"/>
    <mergeCell ref="AG227:AG230"/>
    <mergeCell ref="AJ227:AJ230"/>
    <mergeCell ref="AK227:AK230"/>
    <mergeCell ref="AL223:AL226"/>
    <mergeCell ref="AM223:AM226"/>
    <mergeCell ref="AN223:AN226"/>
    <mergeCell ref="AO223:AO226"/>
    <mergeCell ref="AP223:AP226"/>
    <mergeCell ref="AF223:AF226"/>
    <mergeCell ref="H229:H230"/>
    <mergeCell ref="AR227:AR230"/>
    <mergeCell ref="AV223:AV226"/>
    <mergeCell ref="X220:Y220"/>
    <mergeCell ref="Z220:AA220"/>
    <mergeCell ref="AB220:AC220"/>
    <mergeCell ref="AG223:AG226"/>
    <mergeCell ref="AJ223:AJ226"/>
    <mergeCell ref="AK223:AK226"/>
    <mergeCell ref="AU216:AU219"/>
    <mergeCell ref="AV216:AV219"/>
    <mergeCell ref="AW216:AW219"/>
    <mergeCell ref="AX216:AX219"/>
    <mergeCell ref="L220:M220"/>
    <mergeCell ref="N220:O220"/>
    <mergeCell ref="P220:Q220"/>
    <mergeCell ref="R220:S220"/>
    <mergeCell ref="T220:U220"/>
    <mergeCell ref="V220:W220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M216:AM219"/>
    <mergeCell ref="AN216:AN219"/>
    <mergeCell ref="AQ223:AQ226"/>
    <mergeCell ref="AX212:AX215"/>
    <mergeCell ref="AL208:AL211"/>
    <mergeCell ref="AM208:AM211"/>
    <mergeCell ref="AN208:AN211"/>
    <mergeCell ref="AO208:AO211"/>
    <mergeCell ref="AP208:AP211"/>
    <mergeCell ref="AQ212:AQ215"/>
    <mergeCell ref="AR212:AR215"/>
    <mergeCell ref="AS212:AS215"/>
    <mergeCell ref="AT212:AT215"/>
    <mergeCell ref="AU212:AU215"/>
    <mergeCell ref="AV212:AV215"/>
    <mergeCell ref="AK212:AK215"/>
    <mergeCell ref="AL212:AL215"/>
    <mergeCell ref="AM212:AM215"/>
    <mergeCell ref="AN212:AN215"/>
    <mergeCell ref="AO212:AO215"/>
    <mergeCell ref="AP212:AP215"/>
    <mergeCell ref="AV208:AV211"/>
    <mergeCell ref="AW208:AW211"/>
    <mergeCell ref="AX208:AX211"/>
    <mergeCell ref="C212:C215"/>
    <mergeCell ref="I212:I215"/>
    <mergeCell ref="J212:J215"/>
    <mergeCell ref="K212:K215"/>
    <mergeCell ref="AF212:AF215"/>
    <mergeCell ref="AG212:AG215"/>
    <mergeCell ref="AJ212:AJ215"/>
    <mergeCell ref="AG208:AG211"/>
    <mergeCell ref="AJ208:AJ211"/>
    <mergeCell ref="AK208:AK211"/>
    <mergeCell ref="AS208:AS211"/>
    <mergeCell ref="AT208:AT211"/>
    <mergeCell ref="AU208:AU211"/>
    <mergeCell ref="AT197:AT200"/>
    <mergeCell ref="AU197:AU200"/>
    <mergeCell ref="AV197:AV200"/>
    <mergeCell ref="AW197:AW200"/>
    <mergeCell ref="AO201:AO204"/>
    <mergeCell ref="AP201:AP204"/>
    <mergeCell ref="AQ201:AQ204"/>
    <mergeCell ref="AR201:AR204"/>
    <mergeCell ref="AS201:AS204"/>
    <mergeCell ref="AT201:AT204"/>
    <mergeCell ref="AG201:AG204"/>
    <mergeCell ref="AJ201:AJ204"/>
    <mergeCell ref="AK201:AK204"/>
    <mergeCell ref="AL201:AL204"/>
    <mergeCell ref="AM201:AM204"/>
    <mergeCell ref="AN201:AN204"/>
    <mergeCell ref="AW212:AW215"/>
    <mergeCell ref="H214:H215"/>
    <mergeCell ref="AX197:AX200"/>
    <mergeCell ref="C208:C211"/>
    <mergeCell ref="I208:I211"/>
    <mergeCell ref="J208:J211"/>
    <mergeCell ref="K208:K211"/>
    <mergeCell ref="AF208:AF211"/>
    <mergeCell ref="X205:Y205"/>
    <mergeCell ref="Z205:AA205"/>
    <mergeCell ref="AB205:AC205"/>
    <mergeCell ref="AQ197:AQ200"/>
    <mergeCell ref="AR197:AR200"/>
    <mergeCell ref="AS197:AS200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AU201:AU204"/>
    <mergeCell ref="AV201:AV204"/>
    <mergeCell ref="AW201:AW204"/>
    <mergeCell ref="AX201:AX204"/>
    <mergeCell ref="K197:K200"/>
    <mergeCell ref="AF197:AF200"/>
    <mergeCell ref="AG197:AG200"/>
    <mergeCell ref="AJ197:AJ200"/>
    <mergeCell ref="AK197:AK200"/>
    <mergeCell ref="AL197:AL200"/>
    <mergeCell ref="AX193:AX196"/>
    <mergeCell ref="AW178:AW181"/>
    <mergeCell ref="AX178:AX181"/>
    <mergeCell ref="AX182:AX185"/>
    <mergeCell ref="AX186:AX189"/>
    <mergeCell ref="C201:C204"/>
    <mergeCell ref="I201:I204"/>
    <mergeCell ref="J201:J204"/>
    <mergeCell ref="K201:K204"/>
    <mergeCell ref="AF201:AF204"/>
    <mergeCell ref="X190:Y190"/>
    <mergeCell ref="Z190:AA190"/>
    <mergeCell ref="AB190:AC190"/>
    <mergeCell ref="AU193:AU196"/>
    <mergeCell ref="AV193:AV196"/>
    <mergeCell ref="AW193:AW196"/>
    <mergeCell ref="AQ193:AQ196"/>
    <mergeCell ref="AR193:AR196"/>
    <mergeCell ref="AS193:AS196"/>
    <mergeCell ref="AT193:AT196"/>
    <mergeCell ref="L190:M190"/>
    <mergeCell ref="N190:O190"/>
    <mergeCell ref="P190:Q190"/>
    <mergeCell ref="R190:S190"/>
    <mergeCell ref="T190:U190"/>
    <mergeCell ref="V190:W190"/>
    <mergeCell ref="AK193:AK196"/>
    <mergeCell ref="AL193:AL196"/>
    <mergeCell ref="AM193:AM196"/>
    <mergeCell ref="AN193:AN196"/>
    <mergeCell ref="AO193:AO196"/>
    <mergeCell ref="AP193:AP196"/>
    <mergeCell ref="AV171:AV174"/>
    <mergeCell ref="AW171:AW174"/>
    <mergeCell ref="AX171:AX174"/>
    <mergeCell ref="C193:C196"/>
    <mergeCell ref="I193:I196"/>
    <mergeCell ref="J193:J196"/>
    <mergeCell ref="K193:K196"/>
    <mergeCell ref="AF193:AF196"/>
    <mergeCell ref="AG193:AG196"/>
    <mergeCell ref="AJ193:AJ19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R167:AR170"/>
    <mergeCell ref="AS167:AS170"/>
    <mergeCell ref="AT167:AT170"/>
    <mergeCell ref="AU167:AU170"/>
    <mergeCell ref="AV167:AV170"/>
    <mergeCell ref="AW167:AW170"/>
    <mergeCell ref="AL167:AL170"/>
    <mergeCell ref="AM167:AM170"/>
    <mergeCell ref="AN167:AN170"/>
    <mergeCell ref="AO167:AO170"/>
    <mergeCell ref="AP167:AP170"/>
    <mergeCell ref="AQ167:AQ170"/>
    <mergeCell ref="AW163:AW166"/>
    <mergeCell ref="AX163:AX166"/>
    <mergeCell ref="C167:C170"/>
    <mergeCell ref="I167:I170"/>
    <mergeCell ref="J167:J170"/>
    <mergeCell ref="K167:K170"/>
    <mergeCell ref="AF167:AF170"/>
    <mergeCell ref="AG167:AG170"/>
    <mergeCell ref="AJ167:AJ170"/>
    <mergeCell ref="AK167:AK170"/>
    <mergeCell ref="AJ163:AJ166"/>
    <mergeCell ref="AK163:AK166"/>
    <mergeCell ref="AS163:AS166"/>
    <mergeCell ref="AT163:AT166"/>
    <mergeCell ref="AU163:AU166"/>
    <mergeCell ref="AV163:AV166"/>
    <mergeCell ref="C163:C166"/>
    <mergeCell ref="I163:I166"/>
    <mergeCell ref="J163:J166"/>
    <mergeCell ref="K163:K166"/>
    <mergeCell ref="AF163:AF166"/>
    <mergeCell ref="AG163:AG166"/>
    <mergeCell ref="H163:H164"/>
    <mergeCell ref="H165:H166"/>
    <mergeCell ref="H167:H168"/>
    <mergeCell ref="H169:H170"/>
    <mergeCell ref="K156:K159"/>
    <mergeCell ref="AF156:AF159"/>
    <mergeCell ref="AG156:AG159"/>
    <mergeCell ref="AJ156:AJ159"/>
    <mergeCell ref="AK156:AK159"/>
    <mergeCell ref="AL156:AL159"/>
    <mergeCell ref="X160:Y160"/>
    <mergeCell ref="Z160:AA160"/>
    <mergeCell ref="AB160:AC160"/>
    <mergeCell ref="AU152:AU155"/>
    <mergeCell ref="AV152:AV155"/>
    <mergeCell ref="K152:K155"/>
    <mergeCell ref="AF152:AF155"/>
    <mergeCell ref="AG152:AG155"/>
    <mergeCell ref="AJ152:AJ155"/>
    <mergeCell ref="AN148:AN151"/>
    <mergeCell ref="AO148:AO151"/>
    <mergeCell ref="AK152:AK155"/>
    <mergeCell ref="AL152:AL155"/>
    <mergeCell ref="AM152:AM155"/>
    <mergeCell ref="AN152:AN155"/>
    <mergeCell ref="K148:K151"/>
    <mergeCell ref="L160:M160"/>
    <mergeCell ref="N160:O160"/>
    <mergeCell ref="P160:Q160"/>
    <mergeCell ref="R160:S160"/>
    <mergeCell ref="T160:U160"/>
    <mergeCell ref="V160:W160"/>
    <mergeCell ref="AU148:AU151"/>
    <mergeCell ref="AV148:AV151"/>
    <mergeCell ref="AW148:AW151"/>
    <mergeCell ref="AP156:AP159"/>
    <mergeCell ref="AQ156:AQ159"/>
    <mergeCell ref="AR156:AR159"/>
    <mergeCell ref="AS156:AS159"/>
    <mergeCell ref="AT156:AT159"/>
    <mergeCell ref="AU156:AU159"/>
    <mergeCell ref="AJ137:AJ140"/>
    <mergeCell ref="AK137:AK140"/>
    <mergeCell ref="AL137:AL140"/>
    <mergeCell ref="AM137:AM140"/>
    <mergeCell ref="AN137:AN140"/>
    <mergeCell ref="AO137:AO140"/>
    <mergeCell ref="AW141:AW144"/>
    <mergeCell ref="AF148:AF151"/>
    <mergeCell ref="AG148:AG151"/>
    <mergeCell ref="AJ148:AJ151"/>
    <mergeCell ref="AK148:AK151"/>
    <mergeCell ref="AL148:AL151"/>
    <mergeCell ref="AM148:AM151"/>
    <mergeCell ref="AO141:AO144"/>
    <mergeCell ref="AP141:AP144"/>
    <mergeCell ref="AQ141:AQ144"/>
    <mergeCell ref="AR141:AR144"/>
    <mergeCell ref="AS141:AS144"/>
    <mergeCell ref="AT141:AT144"/>
    <mergeCell ref="AX148:AX151"/>
    <mergeCell ref="AX152:AX155"/>
    <mergeCell ref="AX156:AX159"/>
    <mergeCell ref="AV156:AV159"/>
    <mergeCell ref="AW156:AW159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T148:AT151"/>
    <mergeCell ref="AQ152:AQ155"/>
    <mergeCell ref="AR152:AR155"/>
    <mergeCell ref="AS152:AS155"/>
    <mergeCell ref="AO152:AO155"/>
    <mergeCell ref="AP152:AP155"/>
    <mergeCell ref="AP148:AP151"/>
    <mergeCell ref="AQ148:AQ151"/>
    <mergeCell ref="AR148:AR151"/>
    <mergeCell ref="AS148:AS151"/>
    <mergeCell ref="AU141:AU144"/>
    <mergeCell ref="AV141:AV144"/>
    <mergeCell ref="AW152:AW155"/>
    <mergeCell ref="AT152:AT155"/>
    <mergeCell ref="AM156:AM159"/>
    <mergeCell ref="AN156:AN159"/>
    <mergeCell ref="AO156:AO159"/>
    <mergeCell ref="K141:K144"/>
    <mergeCell ref="AF141:AF144"/>
    <mergeCell ref="AG141:AG144"/>
    <mergeCell ref="AJ141:AJ144"/>
    <mergeCell ref="AK141:AK144"/>
    <mergeCell ref="AL141:AL144"/>
    <mergeCell ref="AM141:AM144"/>
    <mergeCell ref="AN141:AN144"/>
    <mergeCell ref="AW137:AW140"/>
    <mergeCell ref="AS137:AS140"/>
    <mergeCell ref="AT137:AT140"/>
    <mergeCell ref="AX133:AX136"/>
    <mergeCell ref="AX137:AX140"/>
    <mergeCell ref="AO133:AO136"/>
    <mergeCell ref="AP133:AP136"/>
    <mergeCell ref="AU137:AU140"/>
    <mergeCell ref="C137:C140"/>
    <mergeCell ref="I137:I140"/>
    <mergeCell ref="J137:J140"/>
    <mergeCell ref="K137:K140"/>
    <mergeCell ref="AF137:AF140"/>
    <mergeCell ref="AG137:AG140"/>
    <mergeCell ref="K133:K136"/>
    <mergeCell ref="AF133:AF136"/>
    <mergeCell ref="H133:H134"/>
    <mergeCell ref="H135:H136"/>
    <mergeCell ref="H137:H138"/>
    <mergeCell ref="H139:H140"/>
    <mergeCell ref="H141:H142"/>
    <mergeCell ref="AX111:AX114"/>
    <mergeCell ref="C122:C125"/>
    <mergeCell ref="AF103:AF106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S118:AS121"/>
    <mergeCell ref="AO111:AO114"/>
    <mergeCell ref="AP111:AP114"/>
    <mergeCell ref="AQ111:AQ114"/>
    <mergeCell ref="AR111:AR114"/>
    <mergeCell ref="AS111:AS114"/>
    <mergeCell ref="AT111:AT114"/>
    <mergeCell ref="AG111:AG114"/>
    <mergeCell ref="AJ111:AJ114"/>
    <mergeCell ref="AK111:AK114"/>
    <mergeCell ref="AL111:AL114"/>
    <mergeCell ref="AM111:AM114"/>
    <mergeCell ref="AN111:AN114"/>
    <mergeCell ref="X130:Y130"/>
    <mergeCell ref="Z130:AA130"/>
    <mergeCell ref="AB130:AC130"/>
    <mergeCell ref="I111:I114"/>
    <mergeCell ref="J111:J114"/>
    <mergeCell ref="K111:K114"/>
    <mergeCell ref="AW122:AW125"/>
    <mergeCell ref="AX122:AX125"/>
    <mergeCell ref="AM122:AM125"/>
    <mergeCell ref="AN122:AN125"/>
    <mergeCell ref="AO122:AO125"/>
    <mergeCell ref="AP122:AP125"/>
    <mergeCell ref="AQ122:AQ125"/>
    <mergeCell ref="AR122:AR125"/>
    <mergeCell ref="I122:I125"/>
    <mergeCell ref="I118:I121"/>
    <mergeCell ref="J118:J121"/>
    <mergeCell ref="K118:K121"/>
    <mergeCell ref="AF118:AF121"/>
    <mergeCell ref="L115:M115"/>
    <mergeCell ref="N115:O115"/>
    <mergeCell ref="P115:Q115"/>
    <mergeCell ref="R115:S115"/>
    <mergeCell ref="T115:U115"/>
    <mergeCell ref="V115:W115"/>
    <mergeCell ref="X115:Y115"/>
    <mergeCell ref="AB115:AC115"/>
    <mergeCell ref="AX126:AX129"/>
    <mergeCell ref="AT118:AT121"/>
    <mergeCell ref="AU118:AU121"/>
    <mergeCell ref="AV118:AV121"/>
    <mergeCell ref="AX118:AX121"/>
    <mergeCell ref="C103:C106"/>
    <mergeCell ref="I103:I106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E101:G101"/>
    <mergeCell ref="L130:M130"/>
    <mergeCell ref="N130:O130"/>
    <mergeCell ref="P130:Q130"/>
    <mergeCell ref="R130:S130"/>
    <mergeCell ref="T130:U130"/>
    <mergeCell ref="V130:W130"/>
    <mergeCell ref="C118:C121"/>
    <mergeCell ref="C107:C110"/>
    <mergeCell ref="I107:I110"/>
    <mergeCell ref="J107:J110"/>
    <mergeCell ref="K107:K110"/>
    <mergeCell ref="AX107:AX110"/>
    <mergeCell ref="AT96:AT99"/>
    <mergeCell ref="AU96:AU99"/>
    <mergeCell ref="AV96:AV99"/>
    <mergeCell ref="AW96:AW99"/>
    <mergeCell ref="AX96:AX99"/>
    <mergeCell ref="AV103:AV106"/>
    <mergeCell ref="AW103:AW106"/>
    <mergeCell ref="AQ92:AQ95"/>
    <mergeCell ref="AR92:AR95"/>
    <mergeCell ref="AS92:AS95"/>
    <mergeCell ref="AT92:AT95"/>
    <mergeCell ref="AU92:AU95"/>
    <mergeCell ref="AV92:AV95"/>
    <mergeCell ref="AT103:AT106"/>
    <mergeCell ref="AU103:AU106"/>
    <mergeCell ref="AS107:AS110"/>
    <mergeCell ref="AT107:AT110"/>
    <mergeCell ref="AU107:AU110"/>
    <mergeCell ref="AV107:AV110"/>
    <mergeCell ref="AQ107:AQ110"/>
    <mergeCell ref="AR107:AR110"/>
    <mergeCell ref="AX103:AX106"/>
    <mergeCell ref="AQ103:AQ106"/>
    <mergeCell ref="AR103:AR106"/>
    <mergeCell ref="AS103:AS106"/>
    <mergeCell ref="AN92:AN95"/>
    <mergeCell ref="AO92:AO95"/>
    <mergeCell ref="AP92:AP95"/>
    <mergeCell ref="AO96:AO99"/>
    <mergeCell ref="AP96:AP99"/>
    <mergeCell ref="AQ96:AQ99"/>
    <mergeCell ref="AR96:AR99"/>
    <mergeCell ref="AS96:AS99"/>
    <mergeCell ref="H98:H99"/>
    <mergeCell ref="AG96:AG99"/>
    <mergeCell ref="AJ96:AJ99"/>
    <mergeCell ref="AK96:AK99"/>
    <mergeCell ref="AL96:AL99"/>
    <mergeCell ref="AM96:AM99"/>
    <mergeCell ref="AN96:AN99"/>
    <mergeCell ref="AW92:AW95"/>
    <mergeCell ref="AW107:AW110"/>
    <mergeCell ref="AG103:AG106"/>
    <mergeCell ref="AJ103:AJ106"/>
    <mergeCell ref="AK103:AK106"/>
    <mergeCell ref="AL103:AL106"/>
    <mergeCell ref="AM103:AM106"/>
    <mergeCell ref="X100:Y100"/>
    <mergeCell ref="Z100:AA100"/>
    <mergeCell ref="AB100:AC100"/>
    <mergeCell ref="AM107:AM110"/>
    <mergeCell ref="AN107:AN110"/>
    <mergeCell ref="AO107:AO110"/>
    <mergeCell ref="AP107:AP110"/>
    <mergeCell ref="AN103:AN106"/>
    <mergeCell ref="AO103:AO106"/>
    <mergeCell ref="AP103:AP106"/>
    <mergeCell ref="AV88:AV91"/>
    <mergeCell ref="AW88:AW91"/>
    <mergeCell ref="AX88:AX91"/>
    <mergeCell ref="K81:K84"/>
    <mergeCell ref="AX92:AX95"/>
    <mergeCell ref="C96:C99"/>
    <mergeCell ref="I96:I99"/>
    <mergeCell ref="J96:J99"/>
    <mergeCell ref="K96:K99"/>
    <mergeCell ref="AF96:AF99"/>
    <mergeCell ref="AP88:AP91"/>
    <mergeCell ref="AQ88:AQ91"/>
    <mergeCell ref="AR88:AR91"/>
    <mergeCell ref="AS88:AS91"/>
    <mergeCell ref="AT88:AT91"/>
    <mergeCell ref="AU88:AU91"/>
    <mergeCell ref="AJ88:AJ91"/>
    <mergeCell ref="AK88:AK91"/>
    <mergeCell ref="AL88:AL91"/>
    <mergeCell ref="AM88:AM91"/>
    <mergeCell ref="AN88:AN91"/>
    <mergeCell ref="AO88:AO91"/>
    <mergeCell ref="C88:C91"/>
    <mergeCell ref="I88:I91"/>
    <mergeCell ref="J88:J91"/>
    <mergeCell ref="K88:K91"/>
    <mergeCell ref="AF88:AF91"/>
    <mergeCell ref="AG88:AG91"/>
    <mergeCell ref="AX81:AX84"/>
    <mergeCell ref="L85:M85"/>
    <mergeCell ref="N85:O85"/>
    <mergeCell ref="P85:Q85"/>
    <mergeCell ref="AT81:AT84"/>
    <mergeCell ref="AU81:AU84"/>
    <mergeCell ref="AV81:AV84"/>
    <mergeCell ref="AW81:AW84"/>
    <mergeCell ref="AS73:AS76"/>
    <mergeCell ref="AT73:AT76"/>
    <mergeCell ref="AU73:AU76"/>
    <mergeCell ref="AV73:AV76"/>
    <mergeCell ref="AW73:AW76"/>
    <mergeCell ref="AN81:AN84"/>
    <mergeCell ref="AO81:AO84"/>
    <mergeCell ref="AP81:AP84"/>
    <mergeCell ref="AQ81:AQ84"/>
    <mergeCell ref="AR81:AR84"/>
    <mergeCell ref="AS81:AS84"/>
    <mergeCell ref="AF81:AF84"/>
    <mergeCell ref="AG81:AG84"/>
    <mergeCell ref="AJ81:AJ84"/>
    <mergeCell ref="AK81:AK84"/>
    <mergeCell ref="AL81:AL84"/>
    <mergeCell ref="AM81:AM84"/>
    <mergeCell ref="AS77:AS80"/>
    <mergeCell ref="AT77:AT80"/>
    <mergeCell ref="AU77:AU80"/>
    <mergeCell ref="AV77:AV80"/>
    <mergeCell ref="AW77:AW80"/>
    <mergeCell ref="AX77:AX80"/>
    <mergeCell ref="AK77:AK80"/>
    <mergeCell ref="AL77:AL80"/>
    <mergeCell ref="AM77:AM80"/>
    <mergeCell ref="AN77:AN80"/>
    <mergeCell ref="AO77:AO80"/>
    <mergeCell ref="AP77:AP80"/>
    <mergeCell ref="AJ73:AJ76"/>
    <mergeCell ref="AK73:AK76"/>
    <mergeCell ref="AX73:AX76"/>
    <mergeCell ref="C77:C80"/>
    <mergeCell ref="I77:I80"/>
    <mergeCell ref="J77:J80"/>
    <mergeCell ref="K77:K80"/>
    <mergeCell ref="AF77:AF80"/>
    <mergeCell ref="AG77:AG80"/>
    <mergeCell ref="AJ77:AJ80"/>
    <mergeCell ref="C73:C76"/>
    <mergeCell ref="I73:I76"/>
    <mergeCell ref="J73:J76"/>
    <mergeCell ref="K73:K76"/>
    <mergeCell ref="AF73:AF76"/>
    <mergeCell ref="AG73:AG76"/>
    <mergeCell ref="AR47:AR50"/>
    <mergeCell ref="AL47:AL50"/>
    <mergeCell ref="AM47:AM50"/>
    <mergeCell ref="AN47:AN50"/>
    <mergeCell ref="AO47:AO50"/>
    <mergeCell ref="AP47:AP50"/>
    <mergeCell ref="T70:U70"/>
    <mergeCell ref="AV58:AV61"/>
    <mergeCell ref="AW58:AW61"/>
    <mergeCell ref="AN62:AN65"/>
    <mergeCell ref="AO62:AO65"/>
    <mergeCell ref="AF62:AF65"/>
    <mergeCell ref="AG62:AG65"/>
    <mergeCell ref="AJ62:AJ65"/>
    <mergeCell ref="AK62:AK65"/>
    <mergeCell ref="AL62:AL65"/>
    <mergeCell ref="AQ51:AQ54"/>
    <mergeCell ref="AR51:AR54"/>
    <mergeCell ref="AS51:AS54"/>
    <mergeCell ref="AT51:AT54"/>
    <mergeCell ref="AG51:AG54"/>
    <mergeCell ref="AJ51:AJ54"/>
    <mergeCell ref="AK51:AK54"/>
    <mergeCell ref="AL51:AL54"/>
    <mergeCell ref="AN58:AN61"/>
    <mergeCell ref="AO58:AO61"/>
    <mergeCell ref="AN66:AN69"/>
    <mergeCell ref="AO66:AO69"/>
    <mergeCell ref="AP66:AP69"/>
    <mergeCell ref="AQ66:AQ69"/>
    <mergeCell ref="AV47:AV50"/>
    <mergeCell ref="AW47:AW50"/>
    <mergeCell ref="L55:M55"/>
    <mergeCell ref="N55:O55"/>
    <mergeCell ref="C51:C54"/>
    <mergeCell ref="I51:I54"/>
    <mergeCell ref="J51:J54"/>
    <mergeCell ref="K51:K54"/>
    <mergeCell ref="AF51:AF54"/>
    <mergeCell ref="AP43:AP46"/>
    <mergeCell ref="AQ43:AQ46"/>
    <mergeCell ref="AR43:AR46"/>
    <mergeCell ref="AS43:AS46"/>
    <mergeCell ref="AT43:AT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AK43:AK46"/>
    <mergeCell ref="H43:H44"/>
    <mergeCell ref="H45:H46"/>
    <mergeCell ref="H47:H48"/>
    <mergeCell ref="H49:H50"/>
    <mergeCell ref="H51:H52"/>
    <mergeCell ref="H53:H54"/>
    <mergeCell ref="AU51:AU54"/>
    <mergeCell ref="AV51:AV54"/>
    <mergeCell ref="AQ47:AQ50"/>
    <mergeCell ref="AQ36:AQ39"/>
    <mergeCell ref="AR36:AR39"/>
    <mergeCell ref="AW51:AW54"/>
    <mergeCell ref="AX51:AX54"/>
    <mergeCell ref="K47:K50"/>
    <mergeCell ref="AF47:AF50"/>
    <mergeCell ref="AG47:AG50"/>
    <mergeCell ref="AJ47:AJ50"/>
    <mergeCell ref="AK47:AK50"/>
    <mergeCell ref="AO51:AO54"/>
    <mergeCell ref="AP51:AP54"/>
    <mergeCell ref="X40:Y40"/>
    <mergeCell ref="Z40:AA40"/>
    <mergeCell ref="AB40:AC40"/>
    <mergeCell ref="AU43:AU46"/>
    <mergeCell ref="AV43:AV46"/>
    <mergeCell ref="AW43:AW46"/>
    <mergeCell ref="AL43:AL46"/>
    <mergeCell ref="AM43:AM46"/>
    <mergeCell ref="AN43:AN46"/>
    <mergeCell ref="AO43:AO46"/>
    <mergeCell ref="L40:M40"/>
    <mergeCell ref="N40:O40"/>
    <mergeCell ref="P40:Q40"/>
    <mergeCell ref="R40:S40"/>
    <mergeCell ref="T40:U40"/>
    <mergeCell ref="V40:W40"/>
    <mergeCell ref="AM51:AM54"/>
    <mergeCell ref="AN51:AN54"/>
    <mergeCell ref="AS47:AS50"/>
    <mergeCell ref="AT47:AT50"/>
    <mergeCell ref="AU47:AU50"/>
    <mergeCell ref="AU32:AU35"/>
    <mergeCell ref="AV32:AV35"/>
    <mergeCell ref="AW32:AW35"/>
    <mergeCell ref="AX32:AX35"/>
    <mergeCell ref="K36:K39"/>
    <mergeCell ref="AF36:AF39"/>
    <mergeCell ref="AG36:AG39"/>
    <mergeCell ref="AJ36:AJ39"/>
    <mergeCell ref="AK36:AK39"/>
    <mergeCell ref="AL36:AL39"/>
    <mergeCell ref="AO32:AO35"/>
    <mergeCell ref="AP32:AP35"/>
    <mergeCell ref="AQ32:AQ35"/>
    <mergeCell ref="AR32:AR35"/>
    <mergeCell ref="AS32:AS35"/>
    <mergeCell ref="AT32:AT35"/>
    <mergeCell ref="AG32:AG35"/>
    <mergeCell ref="AJ32:AJ35"/>
    <mergeCell ref="AK32:AK35"/>
    <mergeCell ref="AL32:AL35"/>
    <mergeCell ref="AM32:AM35"/>
    <mergeCell ref="AN32:AN35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T28:AT31"/>
    <mergeCell ref="AU28:AU31"/>
    <mergeCell ref="AV28:AV31"/>
    <mergeCell ref="AW28:AW31"/>
    <mergeCell ref="AX28:AX31"/>
    <mergeCell ref="C32:C35"/>
    <mergeCell ref="I32:I35"/>
    <mergeCell ref="J32:J35"/>
    <mergeCell ref="K32:K35"/>
    <mergeCell ref="AF32:AF35"/>
    <mergeCell ref="AF28:AF31"/>
    <mergeCell ref="AG28:AG31"/>
    <mergeCell ref="AJ28:AJ31"/>
    <mergeCell ref="AK28:AK31"/>
    <mergeCell ref="E26:G26"/>
    <mergeCell ref="AS28:AS31"/>
    <mergeCell ref="V25:W25"/>
    <mergeCell ref="X25:Y25"/>
    <mergeCell ref="Z25:AA25"/>
    <mergeCell ref="AB25:AC25"/>
    <mergeCell ref="C28:C31"/>
    <mergeCell ref="I28:I31"/>
    <mergeCell ref="J28:J31"/>
    <mergeCell ref="K28:K31"/>
    <mergeCell ref="AL28:AL31"/>
    <mergeCell ref="AM28:AM31"/>
    <mergeCell ref="AN28:AN31"/>
    <mergeCell ref="AO28:AO31"/>
    <mergeCell ref="AP28:AP31"/>
    <mergeCell ref="AQ28:AQ31"/>
    <mergeCell ref="AR28:AR31"/>
    <mergeCell ref="H28:H29"/>
    <mergeCell ref="N25:O25"/>
    <mergeCell ref="P25:Q25"/>
    <mergeCell ref="R25:S25"/>
    <mergeCell ref="T25:U25"/>
    <mergeCell ref="AN13:AN16"/>
    <mergeCell ref="AP13:AP16"/>
    <mergeCell ref="AQ13:AQ16"/>
    <mergeCell ref="AS13:AS16"/>
    <mergeCell ref="AT13:AT16"/>
    <mergeCell ref="AV13:AV16"/>
    <mergeCell ref="AB10:AC10"/>
    <mergeCell ref="AJ13:AJ16"/>
    <mergeCell ref="AK13:AK16"/>
    <mergeCell ref="Z10:AA10"/>
    <mergeCell ref="X10:Y10"/>
    <mergeCell ref="AM13:AM16"/>
    <mergeCell ref="AO17:AO20"/>
    <mergeCell ref="AR17:AR20"/>
    <mergeCell ref="AU17:AU20"/>
    <mergeCell ref="AW17:AW20"/>
    <mergeCell ref="AL21:AL24"/>
    <mergeCell ref="AO21:AO24"/>
    <mergeCell ref="AR21:AR24"/>
    <mergeCell ref="AU21:AU24"/>
    <mergeCell ref="AW21:AW24"/>
    <mergeCell ref="AX21:AX24"/>
    <mergeCell ref="H6:M6"/>
    <mergeCell ref="H7:M7"/>
    <mergeCell ref="H8:M8"/>
    <mergeCell ref="AW13:AW16"/>
    <mergeCell ref="AU13:AU16"/>
    <mergeCell ref="AR13:AR16"/>
    <mergeCell ref="AO13:AO16"/>
    <mergeCell ref="AL13:AL16"/>
    <mergeCell ref="AL17:AL20"/>
    <mergeCell ref="AN21:AN24"/>
    <mergeCell ref="AP21:AP24"/>
    <mergeCell ref="AQ21:AQ24"/>
    <mergeCell ref="AS21:AS24"/>
    <mergeCell ref="AT21:AT24"/>
    <mergeCell ref="AV21:AV24"/>
    <mergeCell ref="AQ17:AQ20"/>
    <mergeCell ref="AS17:AS20"/>
    <mergeCell ref="AT17:AT20"/>
    <mergeCell ref="AV17:AV20"/>
    <mergeCell ref="AX17:AX20"/>
    <mergeCell ref="AX13:AX16"/>
    <mergeCell ref="AN17:AN20"/>
    <mergeCell ref="AP17:AP20"/>
    <mergeCell ref="K17:K20"/>
    <mergeCell ref="I21:I24"/>
    <mergeCell ref="J21:J24"/>
    <mergeCell ref="K21:K24"/>
    <mergeCell ref="AF21:AF24"/>
    <mergeCell ref="J133:J136"/>
    <mergeCell ref="AF17:AF20"/>
    <mergeCell ref="AG17:AG20"/>
    <mergeCell ref="AJ17:AJ20"/>
    <mergeCell ref="AK17:AK20"/>
    <mergeCell ref="AM17:AM20"/>
    <mergeCell ref="AG21:AG24"/>
    <mergeCell ref="AJ21:AJ24"/>
    <mergeCell ref="AK21:AK24"/>
    <mergeCell ref="AM21:AM24"/>
    <mergeCell ref="R10:S10"/>
    <mergeCell ref="C13:C16"/>
    <mergeCell ref="I13:I16"/>
    <mergeCell ref="J13:J16"/>
    <mergeCell ref="K13:K16"/>
    <mergeCell ref="T10:U10"/>
    <mergeCell ref="C62:C65"/>
    <mergeCell ref="I62:I65"/>
    <mergeCell ref="J62:J65"/>
    <mergeCell ref="K62:K65"/>
    <mergeCell ref="C66:C69"/>
    <mergeCell ref="C81:C84"/>
    <mergeCell ref="C92:C95"/>
    <mergeCell ref="I92:I95"/>
    <mergeCell ref="J92:J95"/>
    <mergeCell ref="K92:K95"/>
    <mergeCell ref="C111:C114"/>
    <mergeCell ref="L25:M25"/>
    <mergeCell ref="AG118:AG121"/>
    <mergeCell ref="I216:I219"/>
    <mergeCell ref="J216:J219"/>
    <mergeCell ref="C223:C226"/>
    <mergeCell ref="I223:I226"/>
    <mergeCell ref="J223:J226"/>
    <mergeCell ref="C261:C26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I66:I69"/>
    <mergeCell ref="J66:J69"/>
    <mergeCell ref="K66:K69"/>
    <mergeCell ref="C17:C20"/>
    <mergeCell ref="I17:I20"/>
    <mergeCell ref="AF216:AF219"/>
    <mergeCell ref="AF111:AF114"/>
    <mergeCell ref="AF92:AF95"/>
    <mergeCell ref="C133:C136"/>
    <mergeCell ref="I133:I136"/>
    <mergeCell ref="J81:J84"/>
    <mergeCell ref="C58:C61"/>
    <mergeCell ref="I58:I61"/>
    <mergeCell ref="J58:J61"/>
    <mergeCell ref="K58:K61"/>
    <mergeCell ref="C21:C24"/>
    <mergeCell ref="C5:D5"/>
    <mergeCell ref="C36:C39"/>
    <mergeCell ref="I36:I39"/>
    <mergeCell ref="J36:J39"/>
    <mergeCell ref="C47:C50"/>
    <mergeCell ref="I47:I50"/>
    <mergeCell ref="J47:J50"/>
    <mergeCell ref="J17:J20"/>
    <mergeCell ref="E41:G41"/>
    <mergeCell ref="C148:C151"/>
    <mergeCell ref="I148:I151"/>
    <mergeCell ref="J148:J151"/>
    <mergeCell ref="C156:C159"/>
    <mergeCell ref="I156:I159"/>
    <mergeCell ref="J156:J159"/>
    <mergeCell ref="I347:I350"/>
    <mergeCell ref="J347:J350"/>
    <mergeCell ref="C182:C185"/>
    <mergeCell ref="I182:I185"/>
    <mergeCell ref="J182:J185"/>
    <mergeCell ref="C186:C189"/>
    <mergeCell ref="I186:I189"/>
    <mergeCell ref="J186:J189"/>
    <mergeCell ref="I306:I309"/>
    <mergeCell ref="J306:J309"/>
    <mergeCell ref="C197:C200"/>
    <mergeCell ref="I197:I200"/>
    <mergeCell ref="J197:J200"/>
    <mergeCell ref="C336:C339"/>
    <mergeCell ref="I336:I339"/>
    <mergeCell ref="J336:J339"/>
    <mergeCell ref="C216:C219"/>
    <mergeCell ref="I253:I256"/>
    <mergeCell ref="J253:J256"/>
    <mergeCell ref="C546:C549"/>
    <mergeCell ref="C141:C144"/>
    <mergeCell ref="I141:I144"/>
    <mergeCell ref="J141:J144"/>
    <mergeCell ref="C152:C155"/>
    <mergeCell ref="I152:I155"/>
    <mergeCell ref="J152:J155"/>
    <mergeCell ref="C171:C174"/>
    <mergeCell ref="I171:I174"/>
    <mergeCell ref="J171:J174"/>
    <mergeCell ref="C426:C429"/>
    <mergeCell ref="I426:I429"/>
    <mergeCell ref="J426:J429"/>
    <mergeCell ref="C482:C485"/>
    <mergeCell ref="I482:I485"/>
    <mergeCell ref="J482:J485"/>
    <mergeCell ref="C441:C444"/>
    <mergeCell ref="I441:I444"/>
    <mergeCell ref="J441:J444"/>
    <mergeCell ref="C456:C459"/>
    <mergeCell ref="C306:C309"/>
    <mergeCell ref="C347:C350"/>
    <mergeCell ref="H171:H172"/>
    <mergeCell ref="H173:H174"/>
    <mergeCell ref="H178:H179"/>
    <mergeCell ref="H180:H181"/>
    <mergeCell ref="H182:H183"/>
    <mergeCell ref="H184:H185"/>
    <mergeCell ref="H156:H157"/>
    <mergeCell ref="H158:H159"/>
    <mergeCell ref="I621:I624"/>
    <mergeCell ref="J621:J624"/>
    <mergeCell ref="H585:H586"/>
    <mergeCell ref="C591:C594"/>
    <mergeCell ref="I591:I594"/>
    <mergeCell ref="C501:C504"/>
    <mergeCell ref="I501:I504"/>
    <mergeCell ref="J501:J504"/>
    <mergeCell ref="C512:C515"/>
    <mergeCell ref="I512:I515"/>
    <mergeCell ref="J512:J515"/>
    <mergeCell ref="C478:C481"/>
    <mergeCell ref="C411:C414"/>
    <mergeCell ref="I411:I414"/>
    <mergeCell ref="J411:J414"/>
    <mergeCell ref="C437:C440"/>
    <mergeCell ref="I437:I440"/>
    <mergeCell ref="J437:J440"/>
    <mergeCell ref="C418:C421"/>
    <mergeCell ref="I418:I421"/>
    <mergeCell ref="J418:J421"/>
    <mergeCell ref="C422:C425"/>
    <mergeCell ref="I422:I425"/>
    <mergeCell ref="J422:J425"/>
    <mergeCell ref="J606:J609"/>
    <mergeCell ref="H441:H442"/>
    <mergeCell ref="H443:H444"/>
    <mergeCell ref="H448:H449"/>
    <mergeCell ref="H426:H427"/>
    <mergeCell ref="H428:H429"/>
    <mergeCell ref="C467:C470"/>
    <mergeCell ref="I467:I470"/>
    <mergeCell ref="L235:M235"/>
    <mergeCell ref="N235:O235"/>
    <mergeCell ref="P235:Q235"/>
    <mergeCell ref="R235:S235"/>
    <mergeCell ref="L265:M265"/>
    <mergeCell ref="N265:O265"/>
    <mergeCell ref="C771:C774"/>
    <mergeCell ref="I771:I774"/>
    <mergeCell ref="J771:J774"/>
    <mergeCell ref="C797:C800"/>
    <mergeCell ref="K216:K219"/>
    <mergeCell ref="K223:K226"/>
    <mergeCell ref="C246:C249"/>
    <mergeCell ref="I246:I249"/>
    <mergeCell ref="J246:J249"/>
    <mergeCell ref="K246:K249"/>
    <mergeCell ref="E296:G296"/>
    <mergeCell ref="I362:I365"/>
    <mergeCell ref="J362:J365"/>
    <mergeCell ref="K362:K365"/>
    <mergeCell ref="L385:M385"/>
    <mergeCell ref="N385:O385"/>
    <mergeCell ref="P385:Q385"/>
    <mergeCell ref="R385:S385"/>
    <mergeCell ref="K418:K421"/>
    <mergeCell ref="C542:C545"/>
    <mergeCell ref="I542:I545"/>
    <mergeCell ref="J542:J545"/>
    <mergeCell ref="C587:C590"/>
    <mergeCell ref="C621:C624"/>
    <mergeCell ref="C707:C710"/>
    <mergeCell ref="L250:M250"/>
    <mergeCell ref="N250:O250"/>
    <mergeCell ref="P250:Q250"/>
    <mergeCell ref="AP58:AP61"/>
    <mergeCell ref="AQ58:AQ61"/>
    <mergeCell ref="AR58:AR61"/>
    <mergeCell ref="AS58:AS61"/>
    <mergeCell ref="AT58:AT61"/>
    <mergeCell ref="AU58:AU61"/>
    <mergeCell ref="AR73:AR76"/>
    <mergeCell ref="AL163:AL166"/>
    <mergeCell ref="AM163:AM166"/>
    <mergeCell ref="AN163:AN166"/>
    <mergeCell ref="AO163:AO166"/>
    <mergeCell ref="AP163:AP166"/>
    <mergeCell ref="AQ163:AQ166"/>
    <mergeCell ref="AR163:AR166"/>
    <mergeCell ref="AQ77:AQ80"/>
    <mergeCell ref="AR77:AR80"/>
    <mergeCell ref="AL73:AL76"/>
    <mergeCell ref="AM73:AM76"/>
    <mergeCell ref="AN73:AN76"/>
    <mergeCell ref="AO73:AO76"/>
    <mergeCell ref="AP73:AP76"/>
    <mergeCell ref="AQ73:AQ76"/>
    <mergeCell ref="AQ238:AQ241"/>
    <mergeCell ref="AR238:AR241"/>
    <mergeCell ref="R250:S250"/>
    <mergeCell ref="AJ58:AJ61"/>
    <mergeCell ref="AK58:AK61"/>
    <mergeCell ref="AL58:AL61"/>
    <mergeCell ref="AM58:AM61"/>
    <mergeCell ref="AQ231:AQ234"/>
    <mergeCell ref="AR231:AR234"/>
    <mergeCell ref="AP257:AP260"/>
    <mergeCell ref="AP373:AP376"/>
    <mergeCell ref="AQ373:AQ376"/>
    <mergeCell ref="AR373:AR376"/>
    <mergeCell ref="AL448:AL451"/>
    <mergeCell ref="AM448:AM451"/>
    <mergeCell ref="AN448:AN451"/>
    <mergeCell ref="AO448:AO451"/>
    <mergeCell ref="AP448:AP451"/>
    <mergeCell ref="AQ448:AQ451"/>
    <mergeCell ref="AR448:AR451"/>
    <mergeCell ref="AQ208:AQ211"/>
    <mergeCell ref="AR208:AR211"/>
    <mergeCell ref="AP253:AP256"/>
    <mergeCell ref="AQ253:AQ256"/>
    <mergeCell ref="AR253:AR256"/>
    <mergeCell ref="AO283:AO286"/>
    <mergeCell ref="AP283:AP286"/>
    <mergeCell ref="AQ283:AQ286"/>
    <mergeCell ref="AR283:AR286"/>
    <mergeCell ref="AP238:AP241"/>
    <mergeCell ref="AL373:AL376"/>
    <mergeCell ref="AM373:AM376"/>
    <mergeCell ref="AN373:AN376"/>
    <mergeCell ref="AO373:AO376"/>
    <mergeCell ref="AL298:AL301"/>
    <mergeCell ref="AM298:AM301"/>
    <mergeCell ref="AN298:AN301"/>
    <mergeCell ref="AO298:AO301"/>
    <mergeCell ref="AR302:AR305"/>
    <mergeCell ref="AR366:AR369"/>
    <mergeCell ref="AR733:AR736"/>
    <mergeCell ref="AL658:AL661"/>
    <mergeCell ref="AM658:AM661"/>
    <mergeCell ref="AN658:AN661"/>
    <mergeCell ref="AO658:AO661"/>
    <mergeCell ref="AP658:AP661"/>
    <mergeCell ref="AQ658:AQ661"/>
    <mergeCell ref="AR658:AR661"/>
    <mergeCell ref="AP677:AP680"/>
    <mergeCell ref="AQ677:AQ680"/>
    <mergeCell ref="AL733:AL736"/>
    <mergeCell ref="AM733:AM736"/>
    <mergeCell ref="AN733:AN736"/>
    <mergeCell ref="AO733:AO736"/>
    <mergeCell ref="AP733:AP736"/>
    <mergeCell ref="AQ733:AQ736"/>
    <mergeCell ref="AP613:AP616"/>
    <mergeCell ref="AQ613:AQ616"/>
    <mergeCell ref="AR613:AR616"/>
    <mergeCell ref="AL643:AL646"/>
    <mergeCell ref="AM643:AM646"/>
    <mergeCell ref="AN643:AN646"/>
    <mergeCell ref="AO643:AO646"/>
    <mergeCell ref="AP643:AP646"/>
    <mergeCell ref="AQ643:AQ646"/>
    <mergeCell ref="AR643:AR646"/>
    <mergeCell ref="AP651:AP654"/>
    <mergeCell ref="AQ651:AQ654"/>
    <mergeCell ref="AX66:AX69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R66:AR69"/>
    <mergeCell ref="AS66:AS69"/>
    <mergeCell ref="AT66:AT69"/>
    <mergeCell ref="AU66:AU69"/>
    <mergeCell ref="AV66:AV69"/>
    <mergeCell ref="AW66:AW69"/>
    <mergeCell ref="AF66:AF69"/>
    <mergeCell ref="AG66:AG69"/>
    <mergeCell ref="AJ66:AJ69"/>
    <mergeCell ref="AK66:AK69"/>
    <mergeCell ref="AL66:AL69"/>
    <mergeCell ref="AM66:AM69"/>
    <mergeCell ref="AS62:AS65"/>
    <mergeCell ref="AT62:AT65"/>
    <mergeCell ref="AU62:AU65"/>
    <mergeCell ref="AX58:AX61"/>
    <mergeCell ref="AV62:AV65"/>
    <mergeCell ref="AW62:AW65"/>
    <mergeCell ref="AX62:AX65"/>
    <mergeCell ref="AP62:AP65"/>
    <mergeCell ref="AQ62:AQ65"/>
    <mergeCell ref="AR62:AR65"/>
    <mergeCell ref="Z115:AA115"/>
    <mergeCell ref="AM62:AM65"/>
    <mergeCell ref="AL118:AL121"/>
    <mergeCell ref="I81:I84"/>
    <mergeCell ref="V70:W70"/>
    <mergeCell ref="X70:Y70"/>
    <mergeCell ref="Z70:AA70"/>
    <mergeCell ref="AB70:AC70"/>
    <mergeCell ref="L70:M70"/>
    <mergeCell ref="N70:O70"/>
    <mergeCell ref="P70:Q70"/>
    <mergeCell ref="R70:S70"/>
    <mergeCell ref="R85:S85"/>
    <mergeCell ref="T85:U85"/>
    <mergeCell ref="V85:W85"/>
    <mergeCell ref="X85:Y85"/>
    <mergeCell ref="Z85:AA85"/>
    <mergeCell ref="AB85:AC85"/>
    <mergeCell ref="AG92:AG95"/>
    <mergeCell ref="AJ92:AJ95"/>
    <mergeCell ref="AK92:AK95"/>
    <mergeCell ref="AL92:AL95"/>
    <mergeCell ref="AM92:AM95"/>
    <mergeCell ref="AF107:AF110"/>
    <mergeCell ref="AG107:AG110"/>
    <mergeCell ref="AJ107:AJ110"/>
    <mergeCell ref="AK107:AK110"/>
    <mergeCell ref="AL107:AL110"/>
    <mergeCell ref="J122:J125"/>
    <mergeCell ref="K122:K125"/>
    <mergeCell ref="AF122:AF125"/>
    <mergeCell ref="AG122:AG125"/>
    <mergeCell ref="AJ122:AJ125"/>
    <mergeCell ref="AK122:AK125"/>
    <mergeCell ref="AL122:AL125"/>
    <mergeCell ref="AP126:AP129"/>
    <mergeCell ref="AQ126:AQ129"/>
    <mergeCell ref="AR126:AR129"/>
    <mergeCell ref="AS126:AS129"/>
    <mergeCell ref="AT126:AT129"/>
    <mergeCell ref="AW118:AW121"/>
    <mergeCell ref="AS122:AS125"/>
    <mergeCell ref="AT122:AT125"/>
    <mergeCell ref="AU122:AU125"/>
    <mergeCell ref="AV122:AV125"/>
    <mergeCell ref="AJ126:AJ129"/>
    <mergeCell ref="AK126:AK129"/>
    <mergeCell ref="AL126:AL129"/>
    <mergeCell ref="AM126:AM129"/>
    <mergeCell ref="AN126:AN129"/>
    <mergeCell ref="AO126:AO129"/>
    <mergeCell ref="AJ118:AJ121"/>
    <mergeCell ref="AK118:AK121"/>
    <mergeCell ref="C126:C129"/>
    <mergeCell ref="I126:I129"/>
    <mergeCell ref="J126:J129"/>
    <mergeCell ref="K126:K129"/>
    <mergeCell ref="AF126:AF129"/>
    <mergeCell ref="AG126:AG129"/>
    <mergeCell ref="AP178:AP181"/>
    <mergeCell ref="AQ178:AQ181"/>
    <mergeCell ref="AR178:AR181"/>
    <mergeCell ref="AS178:AS181"/>
    <mergeCell ref="AT178:AT181"/>
    <mergeCell ref="AU178:AU181"/>
    <mergeCell ref="AJ178:AJ181"/>
    <mergeCell ref="AK178:AK181"/>
    <mergeCell ref="AL178:AL181"/>
    <mergeCell ref="AM178:AM181"/>
    <mergeCell ref="AN178:AN181"/>
    <mergeCell ref="AO178:AO181"/>
    <mergeCell ref="C178:C181"/>
    <mergeCell ref="I178:I181"/>
    <mergeCell ref="J178:J181"/>
    <mergeCell ref="K178:K181"/>
    <mergeCell ref="AF178:AF181"/>
    <mergeCell ref="AG178:AG181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T182:AT185"/>
    <mergeCell ref="AU182:AU185"/>
    <mergeCell ref="AV182:AV185"/>
    <mergeCell ref="AW182:AW185"/>
    <mergeCell ref="AU126:AU129"/>
    <mergeCell ref="AV126:AV129"/>
    <mergeCell ref="AW126:AW129"/>
    <mergeCell ref="AV178:AV181"/>
    <mergeCell ref="AW133:AW136"/>
    <mergeCell ref="AV137:AV140"/>
    <mergeCell ref="AN182:AN185"/>
    <mergeCell ref="AO182:AO185"/>
    <mergeCell ref="AP182:AP185"/>
    <mergeCell ref="AQ182:AQ185"/>
    <mergeCell ref="AR182:AR185"/>
    <mergeCell ref="AS182:AS185"/>
    <mergeCell ref="AQ133:AQ136"/>
    <mergeCell ref="AR133:AR136"/>
    <mergeCell ref="AS133:AS136"/>
    <mergeCell ref="AT133:AT136"/>
    <mergeCell ref="AU133:AU136"/>
    <mergeCell ref="AV133:AV136"/>
    <mergeCell ref="AG133:AG136"/>
    <mergeCell ref="AJ133:AJ136"/>
    <mergeCell ref="AK133:AK136"/>
    <mergeCell ref="AL133:AL136"/>
    <mergeCell ref="AM133:AM136"/>
    <mergeCell ref="AN133:AN136"/>
    <mergeCell ref="AP137:AP140"/>
    <mergeCell ref="AQ137:AQ140"/>
    <mergeCell ref="AR137:AR140"/>
    <mergeCell ref="AU186:AU189"/>
    <mergeCell ref="AV186:AV189"/>
    <mergeCell ref="AW186:AW189"/>
    <mergeCell ref="K182:K185"/>
    <mergeCell ref="AF182:AF185"/>
    <mergeCell ref="AG182:AG185"/>
    <mergeCell ref="AJ182:AJ185"/>
    <mergeCell ref="AK182:AK185"/>
    <mergeCell ref="AL182:AL185"/>
    <mergeCell ref="AM182:AM185"/>
    <mergeCell ref="AO186:AO189"/>
    <mergeCell ref="AP186:AP189"/>
    <mergeCell ref="AQ186:AQ189"/>
    <mergeCell ref="AR186:AR189"/>
    <mergeCell ref="AS186:AS189"/>
    <mergeCell ref="AT186:AT189"/>
    <mergeCell ref="AN238:AN241"/>
    <mergeCell ref="AO238:AO241"/>
    <mergeCell ref="K186:K189"/>
    <mergeCell ref="AF186:AF189"/>
    <mergeCell ref="AG186:AG189"/>
    <mergeCell ref="AJ186:AJ189"/>
    <mergeCell ref="AK186:AK189"/>
    <mergeCell ref="AL186:AL189"/>
    <mergeCell ref="AM186:AM189"/>
    <mergeCell ref="AN186:AN189"/>
    <mergeCell ref="AF238:AF241"/>
    <mergeCell ref="AG238:AG241"/>
    <mergeCell ref="AJ238:AJ241"/>
    <mergeCell ref="AK238:AK241"/>
    <mergeCell ref="AL238:AL241"/>
    <mergeCell ref="AM238:AM241"/>
    <mergeCell ref="T235:U235"/>
    <mergeCell ref="V235:W235"/>
    <mergeCell ref="X235:Y235"/>
    <mergeCell ref="Z235:AA235"/>
    <mergeCell ref="AB235:AC235"/>
    <mergeCell ref="C238:C241"/>
    <mergeCell ref="I238:I241"/>
    <mergeCell ref="J238:J241"/>
    <mergeCell ref="K238:K241"/>
    <mergeCell ref="E236:G236"/>
    <mergeCell ref="AS242:AS245"/>
    <mergeCell ref="AT242:AT245"/>
    <mergeCell ref="AU242:AU245"/>
    <mergeCell ref="AV242:AV245"/>
    <mergeCell ref="AW242:AW245"/>
    <mergeCell ref="AX242:AX245"/>
    <mergeCell ref="AM242:AM245"/>
    <mergeCell ref="AN242:AN245"/>
    <mergeCell ref="AO242:AO245"/>
    <mergeCell ref="AP242:AP245"/>
    <mergeCell ref="AQ242:AQ245"/>
    <mergeCell ref="AR242:AR245"/>
    <mergeCell ref="AX238:AX241"/>
    <mergeCell ref="C242:C245"/>
    <mergeCell ref="I242:I245"/>
    <mergeCell ref="J242:J245"/>
    <mergeCell ref="K242:K245"/>
    <mergeCell ref="AF242:AF245"/>
    <mergeCell ref="AG242:AG245"/>
    <mergeCell ref="AJ242:AJ245"/>
    <mergeCell ref="AK242:AK245"/>
    <mergeCell ref="AL242:AL245"/>
    <mergeCell ref="AT246:AT249"/>
    <mergeCell ref="AU246:AU249"/>
    <mergeCell ref="AV246:AV249"/>
    <mergeCell ref="AW246:AW249"/>
    <mergeCell ref="AX246:AX249"/>
    <mergeCell ref="AS238:AS241"/>
    <mergeCell ref="AT238:AT241"/>
    <mergeCell ref="AU238:AU241"/>
    <mergeCell ref="AV238:AV241"/>
    <mergeCell ref="AW238:AW241"/>
    <mergeCell ref="AN246:AN249"/>
    <mergeCell ref="AO246:AO249"/>
    <mergeCell ref="AP246:AP249"/>
    <mergeCell ref="AQ246:AQ249"/>
    <mergeCell ref="AR246:AR249"/>
    <mergeCell ref="AS246:AS249"/>
    <mergeCell ref="AF246:AF249"/>
    <mergeCell ref="AG246:AG249"/>
    <mergeCell ref="AJ246:AJ249"/>
    <mergeCell ref="AK246:AK249"/>
    <mergeCell ref="AL246:AL249"/>
    <mergeCell ref="AM246:AM249"/>
    <mergeCell ref="C298:C301"/>
    <mergeCell ref="I298:I301"/>
    <mergeCell ref="J298:J301"/>
    <mergeCell ref="K298:K301"/>
    <mergeCell ref="L295:M295"/>
    <mergeCell ref="AV302:AV305"/>
    <mergeCell ref="AW302:AW305"/>
    <mergeCell ref="AX302:AX305"/>
    <mergeCell ref="H298:H299"/>
    <mergeCell ref="H300:H301"/>
    <mergeCell ref="H302:H303"/>
    <mergeCell ref="H304:H305"/>
    <mergeCell ref="AF298:AF301"/>
    <mergeCell ref="AG298:AG301"/>
    <mergeCell ref="AJ298:AJ301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K302:AK305"/>
    <mergeCell ref="N295:O295"/>
    <mergeCell ref="AS302:AS305"/>
    <mergeCell ref="AT302:AT305"/>
    <mergeCell ref="AU302:AU305"/>
    <mergeCell ref="AG358:AG361"/>
    <mergeCell ref="AJ358:AJ361"/>
    <mergeCell ref="AK358:AK361"/>
    <mergeCell ref="AL358:AL361"/>
    <mergeCell ref="AM358:AM361"/>
    <mergeCell ref="AN358:AN361"/>
    <mergeCell ref="AS306:AS309"/>
    <mergeCell ref="AT306:AT309"/>
    <mergeCell ref="AU306:AU309"/>
    <mergeCell ref="AV306:AV309"/>
    <mergeCell ref="AL313:AL316"/>
    <mergeCell ref="AM313:AM316"/>
    <mergeCell ref="AN313:AN316"/>
    <mergeCell ref="AO313:AO316"/>
    <mergeCell ref="AS321:AS324"/>
    <mergeCell ref="AT321:AT324"/>
    <mergeCell ref="AU321:AU324"/>
    <mergeCell ref="AV321:AV324"/>
    <mergeCell ref="AM306:AM309"/>
    <mergeCell ref="AN306:AN309"/>
    <mergeCell ref="AO306:AO309"/>
    <mergeCell ref="AP306:AP309"/>
    <mergeCell ref="AB310:AC310"/>
    <mergeCell ref="AF306:AF309"/>
    <mergeCell ref="AG306:AG309"/>
    <mergeCell ref="AJ306:AJ309"/>
    <mergeCell ref="AK306:AK309"/>
    <mergeCell ref="AL306:AL309"/>
    <mergeCell ref="AU358:AU361"/>
    <mergeCell ref="AV358:AV361"/>
    <mergeCell ref="AW358:AW361"/>
    <mergeCell ref="L310:M310"/>
    <mergeCell ref="N310:O310"/>
    <mergeCell ref="P310:Q310"/>
    <mergeCell ref="R310:S310"/>
    <mergeCell ref="T310:U310"/>
    <mergeCell ref="V310:W310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AB325:AC325"/>
    <mergeCell ref="AW321:AW324"/>
    <mergeCell ref="AL321:AL324"/>
    <mergeCell ref="AM321:AM324"/>
    <mergeCell ref="AN321:AN324"/>
    <mergeCell ref="L355:M355"/>
    <mergeCell ref="N355:O355"/>
    <mergeCell ref="AR358:AR361"/>
    <mergeCell ref="AS358:AS361"/>
    <mergeCell ref="P355:Q355"/>
    <mergeCell ref="R355:S355"/>
    <mergeCell ref="T355:U355"/>
    <mergeCell ref="V355:W355"/>
    <mergeCell ref="X355:Y355"/>
    <mergeCell ref="Z355:AA355"/>
    <mergeCell ref="AB355:AC355"/>
    <mergeCell ref="AT358:AT361"/>
    <mergeCell ref="AO362:AO365"/>
    <mergeCell ref="AP362:AP365"/>
    <mergeCell ref="AQ362:AQ365"/>
    <mergeCell ref="AR362:AR365"/>
    <mergeCell ref="AS362:AS365"/>
    <mergeCell ref="AT362:AT365"/>
    <mergeCell ref="AO358:AO361"/>
    <mergeCell ref="AP358:AP361"/>
    <mergeCell ref="AQ358:AQ361"/>
    <mergeCell ref="AF362:AF365"/>
    <mergeCell ref="AG362:AG365"/>
    <mergeCell ref="AJ362:AJ365"/>
    <mergeCell ref="AM362:AM365"/>
    <mergeCell ref="AF358:AF361"/>
    <mergeCell ref="AW362:AW365"/>
    <mergeCell ref="AX362:AX365"/>
    <mergeCell ref="C366:C369"/>
    <mergeCell ref="I366:I369"/>
    <mergeCell ref="J366:J369"/>
    <mergeCell ref="K366:K369"/>
    <mergeCell ref="AF366:AF369"/>
    <mergeCell ref="AG366:AG369"/>
    <mergeCell ref="AJ366:AJ369"/>
    <mergeCell ref="AN362:AN365"/>
    <mergeCell ref="H362:H363"/>
    <mergeCell ref="H364:H365"/>
    <mergeCell ref="H366:H367"/>
    <mergeCell ref="H368:H369"/>
    <mergeCell ref="H349:H350"/>
    <mergeCell ref="H351:H352"/>
    <mergeCell ref="H353:H354"/>
    <mergeCell ref="H358:H359"/>
    <mergeCell ref="H360:H361"/>
    <mergeCell ref="C358:C361"/>
    <mergeCell ref="I358:I361"/>
    <mergeCell ref="J358:J361"/>
    <mergeCell ref="K358:K361"/>
    <mergeCell ref="C362:C365"/>
    <mergeCell ref="C351:C354"/>
    <mergeCell ref="I351:I354"/>
    <mergeCell ref="J351:J354"/>
    <mergeCell ref="K351:K354"/>
    <mergeCell ref="AF351:AF354"/>
    <mergeCell ref="AX347:AX350"/>
    <mergeCell ref="AW351:AW354"/>
    <mergeCell ref="AX351:AX354"/>
    <mergeCell ref="AS366:AS369"/>
    <mergeCell ref="AT366:AT369"/>
    <mergeCell ref="AU366:AU369"/>
    <mergeCell ref="AV366:AV369"/>
    <mergeCell ref="AK366:AK369"/>
    <mergeCell ref="AL366:AL369"/>
    <mergeCell ref="AM366:AM369"/>
    <mergeCell ref="AN366:AN369"/>
    <mergeCell ref="AO366:AO369"/>
    <mergeCell ref="AP366:AP369"/>
    <mergeCell ref="AU313:AU316"/>
    <mergeCell ref="AO321:AO324"/>
    <mergeCell ref="AP321:AP324"/>
    <mergeCell ref="AQ321:AQ324"/>
    <mergeCell ref="AV328:AV331"/>
    <mergeCell ref="X340:Y340"/>
    <mergeCell ref="Z340:AA340"/>
    <mergeCell ref="AB340:AC340"/>
    <mergeCell ref="AU343:AU346"/>
    <mergeCell ref="AV343:AV346"/>
    <mergeCell ref="AL351:AL354"/>
    <mergeCell ref="AM351:AM354"/>
    <mergeCell ref="AN351:AN354"/>
    <mergeCell ref="AU362:AU365"/>
    <mergeCell ref="AV362:AV365"/>
    <mergeCell ref="AQ366:AQ369"/>
    <mergeCell ref="X400:Y400"/>
    <mergeCell ref="K426:K429"/>
    <mergeCell ref="AF426:AF429"/>
    <mergeCell ref="AG426:AG429"/>
    <mergeCell ref="AJ426:AJ429"/>
    <mergeCell ref="AK426:AK429"/>
    <mergeCell ref="AL478:AL481"/>
    <mergeCell ref="AM478:AM481"/>
    <mergeCell ref="AN478:AN481"/>
    <mergeCell ref="AO478:AO481"/>
    <mergeCell ref="AP478:AP481"/>
    <mergeCell ref="AQ478:AQ481"/>
    <mergeCell ref="L430:M430"/>
    <mergeCell ref="N430:O430"/>
    <mergeCell ref="P430:Q430"/>
    <mergeCell ref="R430:S430"/>
    <mergeCell ref="I478:I481"/>
    <mergeCell ref="J478:J481"/>
    <mergeCell ref="K478:K481"/>
    <mergeCell ref="K441:K444"/>
    <mergeCell ref="I456:I459"/>
    <mergeCell ref="J456:J459"/>
    <mergeCell ref="AQ437:AQ440"/>
    <mergeCell ref="AL437:AL440"/>
    <mergeCell ref="AM437:AM440"/>
    <mergeCell ref="AN437:AN440"/>
    <mergeCell ref="AO437:AO440"/>
    <mergeCell ref="AP437:AP440"/>
    <mergeCell ref="L445:M445"/>
    <mergeCell ref="N445:O445"/>
    <mergeCell ref="P445:Q445"/>
    <mergeCell ref="R445:S445"/>
    <mergeCell ref="AW478:AW481"/>
    <mergeCell ref="AF478:AF481"/>
    <mergeCell ref="AG478:AG481"/>
    <mergeCell ref="AJ478:AJ481"/>
    <mergeCell ref="AK478:AK481"/>
    <mergeCell ref="L475:M475"/>
    <mergeCell ref="N475:O475"/>
    <mergeCell ref="P475:Q475"/>
    <mergeCell ref="R475:S475"/>
    <mergeCell ref="T475:U475"/>
    <mergeCell ref="V475:W475"/>
    <mergeCell ref="AS482:AS485"/>
    <mergeCell ref="AT482:AT485"/>
    <mergeCell ref="AU482:AU485"/>
    <mergeCell ref="AV482:AV485"/>
    <mergeCell ref="AW482:AW485"/>
    <mergeCell ref="AR478:AR481"/>
    <mergeCell ref="AS478:AS481"/>
    <mergeCell ref="AT478:AT481"/>
    <mergeCell ref="AV478:AV481"/>
    <mergeCell ref="AX426:AX429"/>
    <mergeCell ref="AX478:AX481"/>
    <mergeCell ref="AW437:AW440"/>
    <mergeCell ref="AS433:AS436"/>
    <mergeCell ref="AT433:AT436"/>
    <mergeCell ref="AM482:AM485"/>
    <mergeCell ref="AN482:AN485"/>
    <mergeCell ref="AO482:AO485"/>
    <mergeCell ref="AP482:AP485"/>
    <mergeCell ref="AQ482:AQ485"/>
    <mergeCell ref="AR482:AR485"/>
    <mergeCell ref="AU486:AU489"/>
    <mergeCell ref="AV486:AV489"/>
    <mergeCell ref="AW486:AW489"/>
    <mergeCell ref="AX486:AX489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X482:AX485"/>
    <mergeCell ref="C486:C489"/>
    <mergeCell ref="I486:I489"/>
    <mergeCell ref="J486:J489"/>
    <mergeCell ref="K486:K489"/>
    <mergeCell ref="AF486:AF489"/>
    <mergeCell ref="X535:Y535"/>
    <mergeCell ref="Z535:AA535"/>
    <mergeCell ref="AB535:AC535"/>
    <mergeCell ref="C538:C541"/>
    <mergeCell ref="I538:I541"/>
    <mergeCell ref="J538:J541"/>
    <mergeCell ref="K538:K541"/>
    <mergeCell ref="L535:M535"/>
    <mergeCell ref="N535:O535"/>
    <mergeCell ref="P535:Q535"/>
    <mergeCell ref="R535:S535"/>
    <mergeCell ref="T535:U535"/>
    <mergeCell ref="V535:W535"/>
    <mergeCell ref="H482:H483"/>
    <mergeCell ref="H484:H485"/>
    <mergeCell ref="AQ538:AQ541"/>
    <mergeCell ref="AR538:AR541"/>
    <mergeCell ref="X490:Y490"/>
    <mergeCell ref="Z490:AA490"/>
    <mergeCell ref="AB490:AC490"/>
    <mergeCell ref="C493:C496"/>
    <mergeCell ref="AN486:AN489"/>
    <mergeCell ref="AL538:AL541"/>
    <mergeCell ref="AM538:AM541"/>
    <mergeCell ref="AN538:AN541"/>
    <mergeCell ref="AO538:AO541"/>
    <mergeCell ref="AV542:AV545"/>
    <mergeCell ref="AW542:AW545"/>
    <mergeCell ref="AL542:AL545"/>
    <mergeCell ref="AM542:AM545"/>
    <mergeCell ref="AN542:AN545"/>
    <mergeCell ref="AO542:AO545"/>
    <mergeCell ref="AP542:AP545"/>
    <mergeCell ref="AQ542:AQ545"/>
    <mergeCell ref="AW538:AW541"/>
    <mergeCell ref="AX538:AX541"/>
    <mergeCell ref="AJ542:AJ545"/>
    <mergeCell ref="AK542:AK545"/>
    <mergeCell ref="AT546:AT549"/>
    <mergeCell ref="AU546:AU549"/>
    <mergeCell ref="AS538:AS541"/>
    <mergeCell ref="AT538:AT541"/>
    <mergeCell ref="AU538:AU541"/>
    <mergeCell ref="AV538:AV541"/>
    <mergeCell ref="AN546:AN549"/>
    <mergeCell ref="AO546:AO549"/>
    <mergeCell ref="AP546:AP549"/>
    <mergeCell ref="AQ546:AQ549"/>
    <mergeCell ref="AR546:AR549"/>
    <mergeCell ref="AS546:AS549"/>
    <mergeCell ref="AT598:AT601"/>
    <mergeCell ref="I546:I549"/>
    <mergeCell ref="J546:J549"/>
    <mergeCell ref="K546:K549"/>
    <mergeCell ref="AF546:AF549"/>
    <mergeCell ref="AG546:AG549"/>
    <mergeCell ref="AJ546:AJ549"/>
    <mergeCell ref="AK546:AK549"/>
    <mergeCell ref="AL546:AL549"/>
    <mergeCell ref="AM546:AM549"/>
    <mergeCell ref="AN598:AN601"/>
    <mergeCell ref="AO598:AO601"/>
    <mergeCell ref="AP598:AP601"/>
    <mergeCell ref="AQ598:AQ601"/>
    <mergeCell ref="AR598:AR601"/>
    <mergeCell ref="AS598:AS601"/>
    <mergeCell ref="AU557:AU560"/>
    <mergeCell ref="AG572:AG575"/>
    <mergeCell ref="AO553:AO556"/>
    <mergeCell ref="AP553:AP556"/>
    <mergeCell ref="AQ553:AQ556"/>
    <mergeCell ref="AR553:AR556"/>
    <mergeCell ref="AR557:AR560"/>
    <mergeCell ref="AP561:AP564"/>
    <mergeCell ref="AF557:AF560"/>
    <mergeCell ref="AG557:AG560"/>
    <mergeCell ref="AJ557:AJ560"/>
    <mergeCell ref="AK557:AK560"/>
    <mergeCell ref="AG553:AG556"/>
    <mergeCell ref="AK561:AK564"/>
    <mergeCell ref="AL561:AL564"/>
    <mergeCell ref="AM561:AM564"/>
    <mergeCell ref="AV557:AV560"/>
    <mergeCell ref="AW557:AW560"/>
    <mergeCell ref="AX557:AX560"/>
    <mergeCell ref="C598:C601"/>
    <mergeCell ref="I598:I601"/>
    <mergeCell ref="J598:J601"/>
    <mergeCell ref="K598:K601"/>
    <mergeCell ref="AF598:AF601"/>
    <mergeCell ref="AG598:AG601"/>
    <mergeCell ref="X595:Y595"/>
    <mergeCell ref="Z595:AA595"/>
    <mergeCell ref="AB595:AC595"/>
    <mergeCell ref="AU598:AU601"/>
    <mergeCell ref="AV598:AV601"/>
    <mergeCell ref="AW598:AW601"/>
    <mergeCell ref="AJ598:AJ601"/>
    <mergeCell ref="AK598:AK601"/>
    <mergeCell ref="AL598:AL601"/>
    <mergeCell ref="AM598:AM601"/>
    <mergeCell ref="L595:M595"/>
    <mergeCell ref="N595:O595"/>
    <mergeCell ref="P595:Q595"/>
    <mergeCell ref="R595:S595"/>
    <mergeCell ref="T595:U595"/>
    <mergeCell ref="V595:W595"/>
    <mergeCell ref="H561:H562"/>
    <mergeCell ref="H563:H564"/>
    <mergeCell ref="C572:C575"/>
    <mergeCell ref="I572:I575"/>
    <mergeCell ref="J572:J575"/>
    <mergeCell ref="K572:K575"/>
    <mergeCell ref="AF572:AF575"/>
    <mergeCell ref="C662:C665"/>
    <mergeCell ref="I662:I665"/>
    <mergeCell ref="J662:J665"/>
    <mergeCell ref="K662:K665"/>
    <mergeCell ref="AF662:AF665"/>
    <mergeCell ref="AG662:AG665"/>
    <mergeCell ref="AV546:AV549"/>
    <mergeCell ref="AW546:AW549"/>
    <mergeCell ref="AX546:AX549"/>
    <mergeCell ref="AU553:AU556"/>
    <mergeCell ref="AV553:AV556"/>
    <mergeCell ref="AW553:AW556"/>
    <mergeCell ref="AX553:AX556"/>
    <mergeCell ref="AL602:AL605"/>
    <mergeCell ref="AM602:AM605"/>
    <mergeCell ref="AN602:AN605"/>
    <mergeCell ref="AO602:AO605"/>
    <mergeCell ref="AP602:AP605"/>
    <mergeCell ref="AQ602:AQ605"/>
    <mergeCell ref="AW606:AW609"/>
    <mergeCell ref="AX606:AX609"/>
    <mergeCell ref="C602:C605"/>
    <mergeCell ref="I602:I605"/>
    <mergeCell ref="J602:J605"/>
    <mergeCell ref="K602:K605"/>
    <mergeCell ref="AF602:AF605"/>
    <mergeCell ref="AG602:AG605"/>
    <mergeCell ref="AJ602:AJ605"/>
    <mergeCell ref="AK602:AK605"/>
    <mergeCell ref="AQ606:AQ609"/>
    <mergeCell ref="AR606:AR609"/>
    <mergeCell ref="AS606:AS609"/>
    <mergeCell ref="I658:I661"/>
    <mergeCell ref="J658:J661"/>
    <mergeCell ref="K658:K661"/>
    <mergeCell ref="AV662:AV665"/>
    <mergeCell ref="AW662:AW665"/>
    <mergeCell ref="AX662:AX665"/>
    <mergeCell ref="H662:H663"/>
    <mergeCell ref="H664:H665"/>
    <mergeCell ref="L655:M655"/>
    <mergeCell ref="N655:O655"/>
    <mergeCell ref="P655:Q655"/>
    <mergeCell ref="R655:S655"/>
    <mergeCell ref="T655:U655"/>
    <mergeCell ref="AP662:AP665"/>
    <mergeCell ref="AQ662:AQ665"/>
    <mergeCell ref="AR662:AR665"/>
    <mergeCell ref="AS662:AS665"/>
    <mergeCell ref="AT662:AT665"/>
    <mergeCell ref="AU662:AU665"/>
    <mergeCell ref="AJ662:AJ665"/>
    <mergeCell ref="AK662:AK665"/>
    <mergeCell ref="AL662:AL665"/>
    <mergeCell ref="AM662:AM665"/>
    <mergeCell ref="AN662:AN665"/>
    <mergeCell ref="AO662:AO665"/>
    <mergeCell ref="AX658:AX661"/>
    <mergeCell ref="H658:H659"/>
    <mergeCell ref="H660:H661"/>
    <mergeCell ref="AF658:AF661"/>
    <mergeCell ref="AG658:AG661"/>
    <mergeCell ref="AJ658:AJ661"/>
    <mergeCell ref="AK658:AK661"/>
    <mergeCell ref="C666:C669"/>
    <mergeCell ref="I666:I669"/>
    <mergeCell ref="J666:J669"/>
    <mergeCell ref="C673:C676"/>
    <mergeCell ref="I673:I676"/>
    <mergeCell ref="J673:J676"/>
    <mergeCell ref="K673:K676"/>
    <mergeCell ref="AN718:AN721"/>
    <mergeCell ref="AO718:AO721"/>
    <mergeCell ref="AP718:AP721"/>
    <mergeCell ref="AQ718:AQ721"/>
    <mergeCell ref="AR718:AR721"/>
    <mergeCell ref="AS718:AS721"/>
    <mergeCell ref="AF718:AF721"/>
    <mergeCell ref="AG718:AG721"/>
    <mergeCell ref="AJ718:AJ721"/>
    <mergeCell ref="AK718:AK721"/>
    <mergeCell ref="AL718:AL721"/>
    <mergeCell ref="AM718:AM721"/>
    <mergeCell ref="X715:Y715"/>
    <mergeCell ref="Z715:AA715"/>
    <mergeCell ref="AB715:AC715"/>
    <mergeCell ref="C718:C721"/>
    <mergeCell ref="I718:I721"/>
    <mergeCell ref="J718:J721"/>
    <mergeCell ref="K718:K721"/>
    <mergeCell ref="E716:G716"/>
    <mergeCell ref="AR688:AR691"/>
    <mergeCell ref="H666:H667"/>
    <mergeCell ref="N670:O670"/>
    <mergeCell ref="C681:C684"/>
    <mergeCell ref="I681:I684"/>
    <mergeCell ref="C658:C661"/>
    <mergeCell ref="AU778:AU781"/>
    <mergeCell ref="AU666:AU669"/>
    <mergeCell ref="AV666:AV669"/>
    <mergeCell ref="AW666:AW669"/>
    <mergeCell ref="AP778:AP781"/>
    <mergeCell ref="AR778:AR781"/>
    <mergeCell ref="AS778:AS781"/>
    <mergeCell ref="AT778:AT781"/>
    <mergeCell ref="AT726:AT729"/>
    <mergeCell ref="AU726:AU729"/>
    <mergeCell ref="AJ778:AJ781"/>
    <mergeCell ref="AK778:AK781"/>
    <mergeCell ref="AL778:AL781"/>
    <mergeCell ref="AM778:AM781"/>
    <mergeCell ref="AN778:AN781"/>
    <mergeCell ref="AO778:AO781"/>
    <mergeCell ref="AW658:AW661"/>
    <mergeCell ref="AW673:AW676"/>
    <mergeCell ref="AS677:AS680"/>
    <mergeCell ref="AT677:AT680"/>
    <mergeCell ref="AU677:AU680"/>
    <mergeCell ref="AV677:AV680"/>
    <mergeCell ref="AW677:AW680"/>
    <mergeCell ref="AU696:AU699"/>
    <mergeCell ref="AV696:AV699"/>
    <mergeCell ref="AW696:AW699"/>
    <mergeCell ref="AW688:AW691"/>
    <mergeCell ref="AN688:AN691"/>
    <mergeCell ref="AO688:AO691"/>
    <mergeCell ref="AP688:AP691"/>
    <mergeCell ref="AQ688:AQ691"/>
    <mergeCell ref="AU722:AU725"/>
    <mergeCell ref="AV722:AV725"/>
    <mergeCell ref="AR726:AR729"/>
    <mergeCell ref="AS726:AS729"/>
    <mergeCell ref="AR666:AR669"/>
    <mergeCell ref="AS666:AS669"/>
    <mergeCell ref="AT666:AT669"/>
    <mergeCell ref="AX666:AX669"/>
    <mergeCell ref="L715:M715"/>
    <mergeCell ref="N715:O715"/>
    <mergeCell ref="P715:Q715"/>
    <mergeCell ref="R715:S715"/>
    <mergeCell ref="T715:U715"/>
    <mergeCell ref="V715:W715"/>
    <mergeCell ref="AL666:AL669"/>
    <mergeCell ref="AM666:AM669"/>
    <mergeCell ref="AN666:AN669"/>
    <mergeCell ref="AO666:AO669"/>
    <mergeCell ref="AP666:AP669"/>
    <mergeCell ref="AQ666:AQ669"/>
    <mergeCell ref="P670:Q670"/>
    <mergeCell ref="R670:S670"/>
    <mergeCell ref="T670:U670"/>
    <mergeCell ref="V670:W670"/>
    <mergeCell ref="X670:Y670"/>
    <mergeCell ref="Z670:AA670"/>
    <mergeCell ref="AB670:AC670"/>
    <mergeCell ref="AX673:AX676"/>
    <mergeCell ref="L670:M670"/>
    <mergeCell ref="AT718:AT721"/>
    <mergeCell ref="AU718:AU721"/>
    <mergeCell ref="AV718:AV721"/>
    <mergeCell ref="AN838:AN841"/>
    <mergeCell ref="AO838:AO841"/>
    <mergeCell ref="AP838:AP841"/>
    <mergeCell ref="AQ838:AQ841"/>
    <mergeCell ref="AR838:AR841"/>
    <mergeCell ref="AS838:AS841"/>
    <mergeCell ref="C838:C841"/>
    <mergeCell ref="K666:K669"/>
    <mergeCell ref="AF666:AF669"/>
    <mergeCell ref="AG666:AG669"/>
    <mergeCell ref="AJ666:AJ669"/>
    <mergeCell ref="AK666:AK669"/>
    <mergeCell ref="AV726:AV729"/>
    <mergeCell ref="AW726:AW729"/>
    <mergeCell ref="AX726:AX729"/>
    <mergeCell ref="C722:C725"/>
    <mergeCell ref="I722:I725"/>
    <mergeCell ref="J722:J725"/>
    <mergeCell ref="AT722:AT725"/>
    <mergeCell ref="AL726:AL729"/>
    <mergeCell ref="AM726:AM729"/>
    <mergeCell ref="AN726:AN729"/>
    <mergeCell ref="AO726:AO729"/>
    <mergeCell ref="AP726:AP729"/>
    <mergeCell ref="AQ726:AQ729"/>
    <mergeCell ref="AW722:AW725"/>
    <mergeCell ref="AX722:AX725"/>
    <mergeCell ref="C726:C729"/>
    <mergeCell ref="I726:I729"/>
    <mergeCell ref="J726:J729"/>
    <mergeCell ref="K726:K729"/>
    <mergeCell ref="AF726:AF729"/>
    <mergeCell ref="AB835:AC835"/>
    <mergeCell ref="AU838:AU841"/>
    <mergeCell ref="AV838:AV841"/>
    <mergeCell ref="AJ838:AJ841"/>
    <mergeCell ref="AK838:AK841"/>
    <mergeCell ref="AL838:AL841"/>
    <mergeCell ref="AM838:AM841"/>
    <mergeCell ref="AR786:AR789"/>
    <mergeCell ref="AS786:AS789"/>
    <mergeCell ref="AT786:AT789"/>
    <mergeCell ref="AV778:AV781"/>
    <mergeCell ref="C782:C785"/>
    <mergeCell ref="I782:I785"/>
    <mergeCell ref="J782:J785"/>
    <mergeCell ref="K782:K785"/>
    <mergeCell ref="AF782:AF785"/>
    <mergeCell ref="AK786:AK789"/>
    <mergeCell ref="AL786:AL789"/>
    <mergeCell ref="AM786:AM789"/>
    <mergeCell ref="AN786:AN789"/>
    <mergeCell ref="AO786:AO789"/>
    <mergeCell ref="AP786:AP789"/>
    <mergeCell ref="AT838:AT841"/>
    <mergeCell ref="H838:H839"/>
    <mergeCell ref="H840:H841"/>
    <mergeCell ref="C786:C789"/>
    <mergeCell ref="I786:I789"/>
    <mergeCell ref="J786:J789"/>
    <mergeCell ref="K786:K789"/>
    <mergeCell ref="AF786:AF789"/>
    <mergeCell ref="AG786:AG789"/>
    <mergeCell ref="AJ786:AJ789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V846:AV849"/>
    <mergeCell ref="AW846:AW849"/>
    <mergeCell ref="AX846:AX849"/>
    <mergeCell ref="AV842:AV845"/>
    <mergeCell ref="AW842:AW845"/>
    <mergeCell ref="AX842:AX845"/>
    <mergeCell ref="AG838:AG841"/>
    <mergeCell ref="AW838:AW841"/>
    <mergeCell ref="AX838:AX841"/>
    <mergeCell ref="AM797:AM800"/>
    <mergeCell ref="AN797:AN800"/>
    <mergeCell ref="AO797:AO800"/>
    <mergeCell ref="AP797:AP800"/>
    <mergeCell ref="AQ797:AQ800"/>
    <mergeCell ref="AR797:AR800"/>
    <mergeCell ref="AS797:AS800"/>
    <mergeCell ref="AT797:AT800"/>
    <mergeCell ref="V835:W835"/>
    <mergeCell ref="X835:Y835"/>
    <mergeCell ref="Z835:AA835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AM846:AM849"/>
    <mergeCell ref="AN846:AN849"/>
    <mergeCell ref="AO846:AO849"/>
    <mergeCell ref="AU842:AU845"/>
    <mergeCell ref="C846:C849"/>
    <mergeCell ref="I846:I849"/>
    <mergeCell ref="J846:J849"/>
    <mergeCell ref="K846:K849"/>
    <mergeCell ref="AF846:AF849"/>
    <mergeCell ref="AG846:AG849"/>
    <mergeCell ref="AQ842:AQ845"/>
    <mergeCell ref="AR842:AR845"/>
    <mergeCell ref="AS842:AS845"/>
    <mergeCell ref="AT842:AT845"/>
    <mergeCell ref="AF898:AF901"/>
    <mergeCell ref="AG898:AG901"/>
    <mergeCell ref="AJ898:AJ901"/>
    <mergeCell ref="AK898:AK901"/>
    <mergeCell ref="H898:H899"/>
    <mergeCell ref="H900:H901"/>
    <mergeCell ref="Z895:AA895"/>
    <mergeCell ref="AB895:AC895"/>
    <mergeCell ref="C898:C901"/>
    <mergeCell ref="I898:I901"/>
    <mergeCell ref="J898:J901"/>
    <mergeCell ref="K898:K901"/>
    <mergeCell ref="E896:G896"/>
    <mergeCell ref="AT902:AT905"/>
    <mergeCell ref="AU902:AU905"/>
    <mergeCell ref="AV902:AV905"/>
    <mergeCell ref="L895:M895"/>
    <mergeCell ref="N895:O895"/>
    <mergeCell ref="P895:Q895"/>
    <mergeCell ref="R895:S895"/>
    <mergeCell ref="T895:U895"/>
    <mergeCell ref="V895:W895"/>
    <mergeCell ref="X895:Y895"/>
    <mergeCell ref="AN902:AN905"/>
    <mergeCell ref="AO902:AO905"/>
    <mergeCell ref="AP902:AP905"/>
    <mergeCell ref="AQ902:AQ905"/>
    <mergeCell ref="AR902:AR905"/>
    <mergeCell ref="AS902:AS905"/>
    <mergeCell ref="AP906:AP909"/>
    <mergeCell ref="AQ906:AQ909"/>
    <mergeCell ref="AR906:AR909"/>
    <mergeCell ref="AS906:AS909"/>
    <mergeCell ref="C906:C909"/>
    <mergeCell ref="I906:I909"/>
    <mergeCell ref="J906:J909"/>
    <mergeCell ref="K906:K909"/>
    <mergeCell ref="AF906:AF909"/>
    <mergeCell ref="AG906:AG909"/>
    <mergeCell ref="AX898:AX901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AT898:AT901"/>
    <mergeCell ref="AU898:AU901"/>
    <mergeCell ref="AV898:AV901"/>
    <mergeCell ref="AW898:AW901"/>
    <mergeCell ref="AL898:AL901"/>
    <mergeCell ref="AM898:AM901"/>
    <mergeCell ref="AN898:AN901"/>
    <mergeCell ref="AO898:AO901"/>
    <mergeCell ref="AP898:AP901"/>
    <mergeCell ref="AQ898:AQ901"/>
    <mergeCell ref="AW902:AW905"/>
    <mergeCell ref="AX902:AX905"/>
    <mergeCell ref="AJ906:AJ909"/>
    <mergeCell ref="AK906:AK909"/>
    <mergeCell ref="AL906:AL909"/>
    <mergeCell ref="AM906:AM909"/>
    <mergeCell ref="X955:Y955"/>
    <mergeCell ref="Z955:AA955"/>
    <mergeCell ref="AB955:AC955"/>
    <mergeCell ref="C958:C961"/>
    <mergeCell ref="I958:I961"/>
    <mergeCell ref="J958:J961"/>
    <mergeCell ref="K958:K961"/>
    <mergeCell ref="E956:G956"/>
    <mergeCell ref="L955:M955"/>
    <mergeCell ref="N955:O955"/>
    <mergeCell ref="P955:Q955"/>
    <mergeCell ref="R955:S955"/>
    <mergeCell ref="T955:U955"/>
    <mergeCell ref="V955:W955"/>
    <mergeCell ref="AT906:AT909"/>
    <mergeCell ref="AU906:AU909"/>
    <mergeCell ref="AV906:AV909"/>
    <mergeCell ref="AW906:AW909"/>
    <mergeCell ref="AX906:AX909"/>
    <mergeCell ref="H902:H903"/>
    <mergeCell ref="H904:H905"/>
    <mergeCell ref="H906:H907"/>
    <mergeCell ref="H908:H909"/>
    <mergeCell ref="AM902:AM905"/>
    <mergeCell ref="AN906:AN909"/>
    <mergeCell ref="AO906:AO909"/>
    <mergeCell ref="AM962:AM965"/>
    <mergeCell ref="AN962:AN965"/>
    <mergeCell ref="AO962:AO965"/>
    <mergeCell ref="AP962:AP965"/>
    <mergeCell ref="AV958:AV961"/>
    <mergeCell ref="AW958:AW961"/>
    <mergeCell ref="AX958:AX961"/>
    <mergeCell ref="C962:C965"/>
    <mergeCell ref="I962:I965"/>
    <mergeCell ref="J962:J965"/>
    <mergeCell ref="K962:K965"/>
    <mergeCell ref="AF962:AF965"/>
    <mergeCell ref="AG962:AG965"/>
    <mergeCell ref="AJ962:AJ965"/>
    <mergeCell ref="AP958:AP961"/>
    <mergeCell ref="AQ958:AQ961"/>
    <mergeCell ref="AR958:AR961"/>
    <mergeCell ref="AS958:AS961"/>
    <mergeCell ref="AT958:AT961"/>
    <mergeCell ref="AU958:AU961"/>
    <mergeCell ref="AL958:AL961"/>
    <mergeCell ref="AM958:AM961"/>
    <mergeCell ref="AN958:AN961"/>
    <mergeCell ref="AO958:AO961"/>
    <mergeCell ref="AF958:AF961"/>
    <mergeCell ref="AG958:AG961"/>
    <mergeCell ref="AJ958:AJ961"/>
    <mergeCell ref="AK958:AK961"/>
    <mergeCell ref="AS966:AS969"/>
    <mergeCell ref="AT966:AT969"/>
    <mergeCell ref="AU966:AU969"/>
    <mergeCell ref="AV966:AV969"/>
    <mergeCell ref="AW966:AW969"/>
    <mergeCell ref="AX966:AX969"/>
    <mergeCell ref="AM966:AM969"/>
    <mergeCell ref="AN966:AN969"/>
    <mergeCell ref="AO966:AO969"/>
    <mergeCell ref="AP966:AP969"/>
    <mergeCell ref="AQ966:AQ969"/>
    <mergeCell ref="AR966:AR969"/>
    <mergeCell ref="AX962:AX965"/>
    <mergeCell ref="C966:C969"/>
    <mergeCell ref="I966:I969"/>
    <mergeCell ref="J966:J969"/>
    <mergeCell ref="K966:K969"/>
    <mergeCell ref="AF966:AF969"/>
    <mergeCell ref="AG966:AG969"/>
    <mergeCell ref="AJ966:AJ969"/>
    <mergeCell ref="AK966:AK969"/>
    <mergeCell ref="AL966:AL969"/>
    <mergeCell ref="AW962:AW965"/>
    <mergeCell ref="H968:H969"/>
    <mergeCell ref="AQ962:AQ965"/>
    <mergeCell ref="AR962:AR965"/>
    <mergeCell ref="AS962:AS965"/>
    <mergeCell ref="AT962:AT965"/>
    <mergeCell ref="AU962:AU965"/>
    <mergeCell ref="AV962:AV965"/>
    <mergeCell ref="AK962:AK965"/>
    <mergeCell ref="AL962:AL965"/>
    <mergeCell ref="H30:H31"/>
    <mergeCell ref="H32:H33"/>
    <mergeCell ref="H34:H35"/>
    <mergeCell ref="H36:H37"/>
    <mergeCell ref="H38:H39"/>
    <mergeCell ref="H13:H14"/>
    <mergeCell ref="H15:H16"/>
    <mergeCell ref="H17:H18"/>
    <mergeCell ref="H19:H20"/>
    <mergeCell ref="H21:H22"/>
    <mergeCell ref="H23:H24"/>
    <mergeCell ref="H83:H84"/>
    <mergeCell ref="H88:H89"/>
    <mergeCell ref="H90:H91"/>
    <mergeCell ref="H92:H93"/>
    <mergeCell ref="H94:H95"/>
    <mergeCell ref="H96:H97"/>
    <mergeCell ref="H68:H69"/>
    <mergeCell ref="H73:H74"/>
    <mergeCell ref="H75:H76"/>
    <mergeCell ref="H77:H78"/>
    <mergeCell ref="H79:H80"/>
    <mergeCell ref="H81:H82"/>
    <mergeCell ref="H58:H59"/>
    <mergeCell ref="H60:H61"/>
    <mergeCell ref="H62:H63"/>
    <mergeCell ref="H64:H65"/>
    <mergeCell ref="H66:H67"/>
    <mergeCell ref="H118:H119"/>
    <mergeCell ref="H120:H121"/>
    <mergeCell ref="H122:H123"/>
    <mergeCell ref="H124:H125"/>
    <mergeCell ref="H126:H127"/>
    <mergeCell ref="H128:H129"/>
    <mergeCell ref="H103:H104"/>
    <mergeCell ref="H105:H106"/>
    <mergeCell ref="H107:H108"/>
    <mergeCell ref="H109:H110"/>
    <mergeCell ref="H111:H112"/>
    <mergeCell ref="H113:H114"/>
    <mergeCell ref="H336:H337"/>
    <mergeCell ref="H338:H339"/>
    <mergeCell ref="H343:H344"/>
    <mergeCell ref="H345:H346"/>
    <mergeCell ref="H347:H348"/>
    <mergeCell ref="H216:H217"/>
    <mergeCell ref="H218:H219"/>
    <mergeCell ref="H223:H224"/>
    <mergeCell ref="H225:H226"/>
    <mergeCell ref="H227:H228"/>
    <mergeCell ref="H143:H144"/>
    <mergeCell ref="H148:H149"/>
    <mergeCell ref="H150:H151"/>
    <mergeCell ref="H152:H153"/>
    <mergeCell ref="H154:H155"/>
    <mergeCell ref="H201:H202"/>
    <mergeCell ref="H203:H204"/>
    <mergeCell ref="H208:H209"/>
    <mergeCell ref="H210:H211"/>
    <mergeCell ref="H212:H213"/>
    <mergeCell ref="H186:H187"/>
    <mergeCell ref="H188:H189"/>
    <mergeCell ref="H193:H194"/>
    <mergeCell ref="H195:H196"/>
    <mergeCell ref="H197:H198"/>
    <mergeCell ref="H199:H200"/>
    <mergeCell ref="H287:H288"/>
    <mergeCell ref="H289:H290"/>
    <mergeCell ref="H231:H232"/>
    <mergeCell ref="H233:H234"/>
    <mergeCell ref="H238:H239"/>
    <mergeCell ref="H240:H241"/>
    <mergeCell ref="H242:H243"/>
    <mergeCell ref="H321:H322"/>
    <mergeCell ref="H323:H324"/>
    <mergeCell ref="H328:H329"/>
    <mergeCell ref="H330:H331"/>
    <mergeCell ref="H306:H307"/>
    <mergeCell ref="H308:H309"/>
    <mergeCell ref="H313:H314"/>
    <mergeCell ref="H315:H316"/>
    <mergeCell ref="H317:H318"/>
    <mergeCell ref="H319:H320"/>
    <mergeCell ref="H259:H260"/>
    <mergeCell ref="H261:H262"/>
    <mergeCell ref="H263:H264"/>
    <mergeCell ref="H268:H269"/>
    <mergeCell ref="H270:H271"/>
    <mergeCell ref="H272:H273"/>
    <mergeCell ref="H244:H245"/>
    <mergeCell ref="H246:H247"/>
    <mergeCell ref="H248:H249"/>
    <mergeCell ref="H253:H254"/>
    <mergeCell ref="H255:H256"/>
    <mergeCell ref="H257:H258"/>
    <mergeCell ref="H291:H292"/>
    <mergeCell ref="H293:H294"/>
    <mergeCell ref="H433:H434"/>
    <mergeCell ref="H435:H436"/>
    <mergeCell ref="H437:H438"/>
    <mergeCell ref="H439:H440"/>
    <mergeCell ref="H411:H412"/>
    <mergeCell ref="H413:H414"/>
    <mergeCell ref="H418:H419"/>
    <mergeCell ref="H420:H421"/>
    <mergeCell ref="H422:H423"/>
    <mergeCell ref="H424:H425"/>
    <mergeCell ref="H514:H515"/>
    <mergeCell ref="H516:H517"/>
    <mergeCell ref="H456:H457"/>
    <mergeCell ref="H525:H526"/>
    <mergeCell ref="H527:H528"/>
    <mergeCell ref="H499:H500"/>
    <mergeCell ref="H501:H502"/>
    <mergeCell ref="H503:H504"/>
    <mergeCell ref="H508:H509"/>
    <mergeCell ref="H510:H511"/>
    <mergeCell ref="H512:H513"/>
    <mergeCell ref="H486:H487"/>
    <mergeCell ref="H488:H489"/>
    <mergeCell ref="H493:H494"/>
    <mergeCell ref="H495:H496"/>
    <mergeCell ref="H497:H498"/>
    <mergeCell ref="H478:H479"/>
    <mergeCell ref="H480:H481"/>
    <mergeCell ref="H471:H472"/>
    <mergeCell ref="H473:H474"/>
    <mergeCell ref="H546:H547"/>
    <mergeCell ref="H548:H549"/>
    <mergeCell ref="H553:H554"/>
    <mergeCell ref="H555:H556"/>
    <mergeCell ref="H557:H558"/>
    <mergeCell ref="H559:H560"/>
    <mergeCell ref="H531:H532"/>
    <mergeCell ref="H533:H534"/>
    <mergeCell ref="H538:H539"/>
    <mergeCell ref="H540:H541"/>
    <mergeCell ref="H542:H543"/>
    <mergeCell ref="H544:H545"/>
    <mergeCell ref="H615:H616"/>
    <mergeCell ref="H617:H618"/>
    <mergeCell ref="H619:H620"/>
    <mergeCell ref="H621:H622"/>
    <mergeCell ref="H623:H624"/>
    <mergeCell ref="H600:H601"/>
    <mergeCell ref="H602:H603"/>
    <mergeCell ref="H604:H605"/>
    <mergeCell ref="H606:H607"/>
    <mergeCell ref="H608:H609"/>
    <mergeCell ref="H613:H614"/>
    <mergeCell ref="H587:H588"/>
    <mergeCell ref="H589:H590"/>
    <mergeCell ref="H591:H592"/>
    <mergeCell ref="H593:H594"/>
    <mergeCell ref="H598:H599"/>
    <mergeCell ref="H576:H577"/>
    <mergeCell ref="H578:H579"/>
    <mergeCell ref="H583:H584"/>
    <mergeCell ref="H568:H569"/>
    <mergeCell ref="H668:H669"/>
    <mergeCell ref="H673:H674"/>
    <mergeCell ref="H675:H676"/>
    <mergeCell ref="H643:H644"/>
    <mergeCell ref="H645:H646"/>
    <mergeCell ref="H647:H648"/>
    <mergeCell ref="H649:H650"/>
    <mergeCell ref="H651:H652"/>
    <mergeCell ref="H653:H654"/>
    <mergeCell ref="H737:H738"/>
    <mergeCell ref="H739:H740"/>
    <mergeCell ref="H741:H742"/>
    <mergeCell ref="H743:H744"/>
    <mergeCell ref="H711:H712"/>
    <mergeCell ref="H713:H714"/>
    <mergeCell ref="H722:H723"/>
    <mergeCell ref="H724:H725"/>
    <mergeCell ref="H726:H727"/>
    <mergeCell ref="H728:H729"/>
    <mergeCell ref="H733:H734"/>
    <mergeCell ref="H735:H736"/>
    <mergeCell ref="H788:H789"/>
    <mergeCell ref="H793:H794"/>
    <mergeCell ref="H696:H697"/>
    <mergeCell ref="H698:H699"/>
    <mergeCell ref="H703:H704"/>
    <mergeCell ref="H705:H706"/>
    <mergeCell ref="H707:H708"/>
    <mergeCell ref="H718:H719"/>
    <mergeCell ref="H720:H721"/>
    <mergeCell ref="H771:H772"/>
    <mergeCell ref="H773:H774"/>
    <mergeCell ref="H778:H779"/>
    <mergeCell ref="H780:H781"/>
    <mergeCell ref="H782:H783"/>
    <mergeCell ref="H784:H785"/>
    <mergeCell ref="H831:H832"/>
    <mergeCell ref="H833:H834"/>
    <mergeCell ref="H750:H751"/>
    <mergeCell ref="H752:H753"/>
    <mergeCell ref="H754:H755"/>
    <mergeCell ref="H756:H757"/>
    <mergeCell ref="H763:H764"/>
    <mergeCell ref="H765:H766"/>
    <mergeCell ref="H767:H768"/>
    <mergeCell ref="H769:H770"/>
    <mergeCell ref="H816:H817"/>
    <mergeCell ref="H818:H819"/>
    <mergeCell ref="H823:H824"/>
    <mergeCell ref="H825:H826"/>
    <mergeCell ref="H827:H828"/>
    <mergeCell ref="H829:H830"/>
    <mergeCell ref="H795:H796"/>
    <mergeCell ref="H812:H813"/>
    <mergeCell ref="H814:H815"/>
    <mergeCell ref="H872:H873"/>
    <mergeCell ref="H874:H875"/>
    <mergeCell ref="H876:H877"/>
    <mergeCell ref="H878:H879"/>
    <mergeCell ref="H883:H884"/>
    <mergeCell ref="H885:H886"/>
    <mergeCell ref="H962:H963"/>
    <mergeCell ref="H964:H965"/>
    <mergeCell ref="H966:H967"/>
    <mergeCell ref="H846:H847"/>
    <mergeCell ref="H848:H849"/>
    <mergeCell ref="H853:H854"/>
    <mergeCell ref="H855:H856"/>
    <mergeCell ref="H857:H858"/>
    <mergeCell ref="H859:H860"/>
    <mergeCell ref="H842:H843"/>
    <mergeCell ref="H844:H845"/>
    <mergeCell ref="H951:H952"/>
    <mergeCell ref="H953:H954"/>
    <mergeCell ref="H958:H959"/>
    <mergeCell ref="H960:H961"/>
    <mergeCell ref="H861:H862"/>
    <mergeCell ref="H863:H864"/>
    <mergeCell ref="H868:H869"/>
    <mergeCell ref="H930:H931"/>
  </mergeCells>
  <printOptions verticalCentered="1"/>
  <pageMargins left="0.1" right="0.1" top="0.25" bottom="0.25" header="0" footer="0.17"/>
  <pageSetup scale="50" fitToHeight="16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B0E4-66A7-4213-BB16-92F0DCE68CA4}">
  <dimension ref="A1:S224"/>
  <sheetViews>
    <sheetView topLeftCell="C1" zoomScaleNormal="100" workbookViewId="0">
      <selection activeCell="K1" sqref="K1:S1048576"/>
    </sheetView>
  </sheetViews>
  <sheetFormatPr defaultRowHeight="15" x14ac:dyDescent="0.2"/>
  <cols>
    <col min="1" max="1" width="9.140625" style="6"/>
    <col min="2" max="2" width="8" style="135" customWidth="1"/>
    <col min="3" max="3" width="9.140625" style="5"/>
    <col min="4" max="4" width="9.28515625" style="5" bestFit="1" customWidth="1"/>
    <col min="5" max="6" width="9.140625" style="5"/>
    <col min="7" max="7" width="9.28515625" style="5" bestFit="1" customWidth="1"/>
    <col min="8" max="8" width="10.7109375" style="5" customWidth="1"/>
    <col min="9" max="16384" width="9.140625" style="5"/>
  </cols>
  <sheetData>
    <row r="1" spans="1:19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19" ht="15.75" x14ac:dyDescent="0.25">
      <c r="B2" s="183" t="s">
        <v>263</v>
      </c>
      <c r="K2" s="5" t="s">
        <v>281</v>
      </c>
    </row>
    <row r="3" spans="1:19" x14ac:dyDescent="0.2">
      <c r="F3" s="136"/>
      <c r="K3" s="5" t="s">
        <v>280</v>
      </c>
      <c r="L3" s="149">
        <v>9.6999999999999993</v>
      </c>
      <c r="M3" s="5" t="s">
        <v>279</v>
      </c>
    </row>
    <row r="4" spans="1:19" ht="15.75" thickBot="1" x14ac:dyDescent="0.25">
      <c r="C4" s="136" t="s">
        <v>260</v>
      </c>
      <c r="D4" s="182">
        <v>42543</v>
      </c>
      <c r="E4" s="178"/>
      <c r="G4" s="136" t="s">
        <v>278</v>
      </c>
      <c r="H4" s="182" t="s">
        <v>387</v>
      </c>
      <c r="I4" s="178"/>
    </row>
    <row r="5" spans="1:19" ht="15.75" thickBot="1" x14ac:dyDescent="0.25">
      <c r="B5" s="181"/>
      <c r="C5" s="136" t="s">
        <v>258</v>
      </c>
      <c r="D5" s="179">
        <v>174</v>
      </c>
      <c r="E5" s="180"/>
      <c r="F5" s="136"/>
      <c r="G5" s="136" t="s">
        <v>276</v>
      </c>
      <c r="H5" s="179" t="s">
        <v>133</v>
      </c>
      <c r="I5" s="179"/>
      <c r="K5" s="5" t="s">
        <v>4</v>
      </c>
      <c r="L5" s="5">
        <v>3</v>
      </c>
    </row>
    <row r="6" spans="1:19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  <c r="I6" s="178"/>
    </row>
    <row r="7" spans="1:19" ht="22.9" customHeight="1" thickBot="1" x14ac:dyDescent="0.35">
      <c r="C7" s="177"/>
    </row>
    <row r="8" spans="1:19" ht="40.9" customHeight="1" thickBot="1" x14ac:dyDescent="0.25">
      <c r="B8" s="238" t="s">
        <v>173</v>
      </c>
      <c r="C8" s="237" t="s">
        <v>273</v>
      </c>
      <c r="D8" s="237" t="s">
        <v>272</v>
      </c>
      <c r="E8" s="237" t="s">
        <v>271</v>
      </c>
      <c r="F8" s="237" t="s">
        <v>270</v>
      </c>
      <c r="G8" s="237" t="s">
        <v>269</v>
      </c>
      <c r="H8" s="236" t="s">
        <v>268</v>
      </c>
      <c r="I8" s="173" t="s">
        <v>267</v>
      </c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  <c r="P8" s="5" t="s">
        <v>27</v>
      </c>
      <c r="Q8" s="5" t="s">
        <v>28</v>
      </c>
      <c r="R8" s="5" t="s">
        <v>29</v>
      </c>
      <c r="S8" s="5" t="s">
        <v>30</v>
      </c>
    </row>
    <row r="9" spans="1:19" ht="21.6" customHeight="1" x14ac:dyDescent="0.2">
      <c r="A9" s="156"/>
      <c r="B9" s="170" t="s">
        <v>250</v>
      </c>
      <c r="C9" s="166" t="s">
        <v>386</v>
      </c>
      <c r="D9" s="165">
        <v>65</v>
      </c>
      <c r="E9" s="164">
        <v>14.52</v>
      </c>
      <c r="F9" s="164" t="s">
        <v>220</v>
      </c>
      <c r="G9" s="164">
        <v>10.42</v>
      </c>
      <c r="H9" s="163">
        <v>0.17</v>
      </c>
      <c r="I9" s="5">
        <v>2244.12</v>
      </c>
      <c r="K9" s="5">
        <f t="shared" ref="K9:K40" si="0">E9/$L$5</f>
        <v>4.84</v>
      </c>
      <c r="L9" s="5">
        <f t="shared" ref="L9:L40" si="1">G9/$L$5</f>
        <v>3.4733333333333332</v>
      </c>
      <c r="M9" s="150">
        <f t="shared" ref="M9:M40" si="2">SUM(E9,G9,H9)/$L$5</f>
        <v>8.3699999999999992</v>
      </c>
      <c r="N9" s="149">
        <f t="shared" ref="N9:N40" si="3">(E9/$L$5)/1000*$L$3*10000</f>
        <v>469.47999999999996</v>
      </c>
      <c r="O9" s="149">
        <f t="shared" ref="O9:O40" si="4">(G9/$L$5)/1000*$L$3*10000</f>
        <v>336.9133333333333</v>
      </c>
      <c r="P9" s="149">
        <f t="shared" ref="P9:P40" si="5">(0/$L$5)/1000*$L$3*10000</f>
        <v>0</v>
      </c>
      <c r="Q9" s="149">
        <f t="shared" ref="Q9:Q40" si="6">(H9/$L$5)/1000*$L$3*10000</f>
        <v>5.4966666666666661</v>
      </c>
      <c r="R9" s="149">
        <f t="shared" ref="R9:R40" si="7">SUM(N9,O9,Q9)</f>
        <v>811.88999999999987</v>
      </c>
      <c r="S9" s="148">
        <f t="shared" ref="S9:S40" si="8">(I9/$L$5)/(100*100)*$L$3</f>
        <v>0.72559879999999988</v>
      </c>
    </row>
    <row r="10" spans="1:19" ht="21.6" customHeight="1" x14ac:dyDescent="0.2">
      <c r="A10" s="156"/>
      <c r="B10" s="169" t="s">
        <v>246</v>
      </c>
      <c r="C10" s="160" t="s">
        <v>384</v>
      </c>
      <c r="D10" s="159" t="s">
        <v>385</v>
      </c>
      <c r="E10" s="158">
        <v>11.69</v>
      </c>
      <c r="F10" s="158" t="s">
        <v>384</v>
      </c>
      <c r="G10" s="158">
        <v>9.8000000000000007</v>
      </c>
      <c r="H10" s="157">
        <v>0.41</v>
      </c>
      <c r="I10" s="5">
        <v>2096.9499999999998</v>
      </c>
      <c r="K10" s="5">
        <f t="shared" si="0"/>
        <v>3.8966666666666665</v>
      </c>
      <c r="L10" s="5">
        <f t="shared" si="1"/>
        <v>3.2666666666666671</v>
      </c>
      <c r="M10" s="150">
        <f t="shared" si="2"/>
        <v>7.3000000000000007</v>
      </c>
      <c r="N10" s="149">
        <f t="shared" si="3"/>
        <v>377.97666666666657</v>
      </c>
      <c r="O10" s="149">
        <f t="shared" si="4"/>
        <v>316.86666666666667</v>
      </c>
      <c r="P10" s="149">
        <f t="shared" si="5"/>
        <v>0</v>
      </c>
      <c r="Q10" s="149">
        <f t="shared" si="6"/>
        <v>13.256666666666666</v>
      </c>
      <c r="R10" s="149">
        <f t="shared" si="7"/>
        <v>708.09999999999991</v>
      </c>
      <c r="S10" s="148">
        <f t="shared" si="8"/>
        <v>0.6780138333333332</v>
      </c>
    </row>
    <row r="11" spans="1:19" ht="21.6" customHeight="1" x14ac:dyDescent="0.2">
      <c r="A11" s="156"/>
      <c r="B11" s="169" t="s">
        <v>245</v>
      </c>
      <c r="C11" s="160"/>
      <c r="D11" s="159"/>
      <c r="E11" s="158">
        <v>19.850000000000001</v>
      </c>
      <c r="F11" s="158"/>
      <c r="G11" s="158">
        <v>14.81</v>
      </c>
      <c r="H11" s="157">
        <v>0.85</v>
      </c>
      <c r="I11" s="5">
        <v>3086.65</v>
      </c>
      <c r="K11" s="5">
        <f t="shared" si="0"/>
        <v>6.6166666666666671</v>
      </c>
      <c r="L11" s="5">
        <f t="shared" si="1"/>
        <v>4.9366666666666665</v>
      </c>
      <c r="M11" s="150">
        <f t="shared" si="2"/>
        <v>11.836666666666668</v>
      </c>
      <c r="N11" s="149">
        <f t="shared" si="3"/>
        <v>641.81666666666661</v>
      </c>
      <c r="O11" s="149">
        <f t="shared" si="4"/>
        <v>478.85666666666657</v>
      </c>
      <c r="P11" s="149">
        <f t="shared" si="5"/>
        <v>0</v>
      </c>
      <c r="Q11" s="149">
        <f t="shared" si="6"/>
        <v>27.483333333333327</v>
      </c>
      <c r="R11" s="149">
        <f t="shared" si="7"/>
        <v>1148.1566666666665</v>
      </c>
      <c r="S11" s="148">
        <f t="shared" si="8"/>
        <v>0.99801683333333335</v>
      </c>
    </row>
    <row r="12" spans="1:19" ht="21.6" customHeight="1" thickBot="1" x14ac:dyDescent="0.25">
      <c r="A12" s="156"/>
      <c r="B12" s="168" t="s">
        <v>243</v>
      </c>
      <c r="C12" s="154"/>
      <c r="D12" s="153"/>
      <c r="E12" s="152">
        <v>15.9</v>
      </c>
      <c r="F12" s="152"/>
      <c r="G12" s="152">
        <v>12.13</v>
      </c>
      <c r="H12" s="151">
        <v>0.6</v>
      </c>
      <c r="I12" s="5">
        <v>2626.36</v>
      </c>
      <c r="K12" s="5">
        <f t="shared" si="0"/>
        <v>5.3</v>
      </c>
      <c r="L12" s="5">
        <f t="shared" si="1"/>
        <v>4.0433333333333339</v>
      </c>
      <c r="M12" s="150">
        <f t="shared" si="2"/>
        <v>9.5433333333333348</v>
      </c>
      <c r="N12" s="149">
        <f t="shared" si="3"/>
        <v>514.1</v>
      </c>
      <c r="O12" s="149">
        <f t="shared" si="4"/>
        <v>392.20333333333338</v>
      </c>
      <c r="P12" s="149">
        <f t="shared" si="5"/>
        <v>0</v>
      </c>
      <c r="Q12" s="149">
        <f t="shared" si="6"/>
        <v>19.399999999999995</v>
      </c>
      <c r="R12" s="149">
        <f t="shared" si="7"/>
        <v>925.70333333333338</v>
      </c>
      <c r="S12" s="148">
        <f t="shared" si="8"/>
        <v>0.84918973333333325</v>
      </c>
    </row>
    <row r="13" spans="1:19" ht="21.6" customHeight="1" x14ac:dyDescent="0.2">
      <c r="A13" s="156"/>
      <c r="B13" s="167" t="s">
        <v>242</v>
      </c>
      <c r="C13" s="166"/>
      <c r="D13" s="165"/>
      <c r="E13" s="164">
        <v>20.39</v>
      </c>
      <c r="F13" s="164"/>
      <c r="G13" s="164">
        <v>15.35</v>
      </c>
      <c r="H13" s="163">
        <v>0.43</v>
      </c>
      <c r="I13" s="5">
        <v>3144.04</v>
      </c>
      <c r="K13" s="5">
        <f t="shared" si="0"/>
        <v>6.7966666666666669</v>
      </c>
      <c r="L13" s="5">
        <f t="shared" si="1"/>
        <v>5.1166666666666663</v>
      </c>
      <c r="M13" s="150">
        <f t="shared" si="2"/>
        <v>12.056666666666667</v>
      </c>
      <c r="N13" s="149">
        <f t="shared" si="3"/>
        <v>659.27666666666664</v>
      </c>
      <c r="O13" s="149">
        <f t="shared" si="4"/>
        <v>496.31666666666655</v>
      </c>
      <c r="P13" s="149">
        <f t="shared" si="5"/>
        <v>0</v>
      </c>
      <c r="Q13" s="149">
        <f t="shared" si="6"/>
        <v>13.903333333333332</v>
      </c>
      <c r="R13" s="149">
        <f t="shared" si="7"/>
        <v>1169.4966666666667</v>
      </c>
      <c r="S13" s="148">
        <f t="shared" si="8"/>
        <v>1.0165729333333333</v>
      </c>
    </row>
    <row r="14" spans="1:19" ht="21.6" customHeight="1" x14ac:dyDescent="0.2">
      <c r="A14" s="156"/>
      <c r="B14" s="172" t="s">
        <v>241</v>
      </c>
      <c r="C14" s="160"/>
      <c r="D14" s="159"/>
      <c r="E14" s="158">
        <v>17.68</v>
      </c>
      <c r="F14" s="158"/>
      <c r="G14" s="158">
        <v>12.84</v>
      </c>
      <c r="H14" s="157">
        <v>0.75</v>
      </c>
      <c r="I14" s="5">
        <v>2631.87</v>
      </c>
      <c r="K14" s="5">
        <f t="shared" si="0"/>
        <v>5.8933333333333335</v>
      </c>
      <c r="L14" s="5">
        <f t="shared" si="1"/>
        <v>4.28</v>
      </c>
      <c r="M14" s="150">
        <f t="shared" si="2"/>
        <v>10.423333333333334</v>
      </c>
      <c r="N14" s="149">
        <f t="shared" si="3"/>
        <v>571.65333333333331</v>
      </c>
      <c r="O14" s="149">
        <f t="shared" si="4"/>
        <v>415.15999999999997</v>
      </c>
      <c r="P14" s="149">
        <f t="shared" si="5"/>
        <v>0</v>
      </c>
      <c r="Q14" s="149">
        <f t="shared" si="6"/>
        <v>24.25</v>
      </c>
      <c r="R14" s="149">
        <f t="shared" si="7"/>
        <v>1011.0633333333333</v>
      </c>
      <c r="S14" s="148">
        <f t="shared" si="8"/>
        <v>0.85097129999999999</v>
      </c>
    </row>
    <row r="15" spans="1:19" ht="21.6" customHeight="1" x14ac:dyDescent="0.2">
      <c r="A15" s="156"/>
      <c r="B15" s="172" t="s">
        <v>240</v>
      </c>
      <c r="C15" s="160"/>
      <c r="D15" s="159"/>
      <c r="E15" s="158">
        <v>18.36</v>
      </c>
      <c r="F15" s="158"/>
      <c r="G15" s="158">
        <v>14.23</v>
      </c>
      <c r="H15" s="157">
        <v>0.48</v>
      </c>
      <c r="I15" s="5">
        <v>3076.25</v>
      </c>
      <c r="K15" s="5">
        <f t="shared" si="0"/>
        <v>6.12</v>
      </c>
      <c r="L15" s="5">
        <f t="shared" si="1"/>
        <v>4.7433333333333332</v>
      </c>
      <c r="M15" s="150">
        <f t="shared" si="2"/>
        <v>11.023333333333333</v>
      </c>
      <c r="N15" s="149">
        <f t="shared" si="3"/>
        <v>593.64</v>
      </c>
      <c r="O15" s="149">
        <f t="shared" si="4"/>
        <v>460.10333333333324</v>
      </c>
      <c r="P15" s="149">
        <f t="shared" si="5"/>
        <v>0</v>
      </c>
      <c r="Q15" s="149">
        <f t="shared" si="6"/>
        <v>15.52</v>
      </c>
      <c r="R15" s="149">
        <f t="shared" si="7"/>
        <v>1069.2633333333333</v>
      </c>
      <c r="S15" s="148">
        <f t="shared" si="8"/>
        <v>0.99465416666666662</v>
      </c>
    </row>
    <row r="16" spans="1:19" ht="21.6" customHeight="1" thickBot="1" x14ac:dyDescent="0.25">
      <c r="A16" s="156"/>
      <c r="B16" s="171" t="s">
        <v>239</v>
      </c>
      <c r="C16" s="154"/>
      <c r="D16" s="153"/>
      <c r="E16" s="152">
        <v>17.09</v>
      </c>
      <c r="F16" s="152"/>
      <c r="G16" s="152">
        <v>11.83</v>
      </c>
      <c r="H16" s="151">
        <v>0.54</v>
      </c>
      <c r="I16" s="5">
        <v>2563.46</v>
      </c>
      <c r="K16" s="5">
        <f t="shared" si="0"/>
        <v>5.6966666666666663</v>
      </c>
      <c r="L16" s="5">
        <f t="shared" si="1"/>
        <v>3.9433333333333334</v>
      </c>
      <c r="M16" s="150">
        <f t="shared" si="2"/>
        <v>9.82</v>
      </c>
      <c r="N16" s="149">
        <f t="shared" si="3"/>
        <v>552.5766666666666</v>
      </c>
      <c r="O16" s="149">
        <f t="shared" si="4"/>
        <v>382.50333333333333</v>
      </c>
      <c r="P16" s="149">
        <f t="shared" si="5"/>
        <v>0</v>
      </c>
      <c r="Q16" s="149">
        <f t="shared" si="6"/>
        <v>17.46</v>
      </c>
      <c r="R16" s="149">
        <f t="shared" si="7"/>
        <v>952.54</v>
      </c>
      <c r="S16" s="148">
        <f t="shared" si="8"/>
        <v>0.82885206666666666</v>
      </c>
    </row>
    <row r="17" spans="1:19" ht="21.6" customHeight="1" x14ac:dyDescent="0.2">
      <c r="A17" s="156"/>
      <c r="B17" s="170" t="s">
        <v>237</v>
      </c>
      <c r="C17" s="166"/>
      <c r="D17" s="165"/>
      <c r="E17" s="164">
        <v>20.18</v>
      </c>
      <c r="F17" s="164"/>
      <c r="G17" s="164">
        <v>14.88</v>
      </c>
      <c r="H17" s="163">
        <v>0.59</v>
      </c>
      <c r="I17" s="5">
        <v>2967.03</v>
      </c>
      <c r="K17" s="5">
        <f t="shared" si="0"/>
        <v>6.7266666666666666</v>
      </c>
      <c r="L17" s="5">
        <f t="shared" si="1"/>
        <v>4.96</v>
      </c>
      <c r="M17" s="150">
        <f t="shared" si="2"/>
        <v>11.883333333333335</v>
      </c>
      <c r="N17" s="149">
        <f t="shared" si="3"/>
        <v>652.48666666666668</v>
      </c>
      <c r="O17" s="149">
        <f t="shared" si="4"/>
        <v>481.11999999999995</v>
      </c>
      <c r="P17" s="149">
        <f t="shared" si="5"/>
        <v>0</v>
      </c>
      <c r="Q17" s="149">
        <f t="shared" si="6"/>
        <v>19.076666666666664</v>
      </c>
      <c r="R17" s="149">
        <f t="shared" si="7"/>
        <v>1152.6833333333332</v>
      </c>
      <c r="S17" s="148">
        <f t="shared" si="8"/>
        <v>0.95933970000000013</v>
      </c>
    </row>
    <row r="18" spans="1:19" ht="21.6" customHeight="1" x14ac:dyDescent="0.2">
      <c r="A18" s="156"/>
      <c r="B18" s="169" t="s">
        <v>236</v>
      </c>
      <c r="C18" s="160"/>
      <c r="D18" s="159"/>
      <c r="E18" s="158">
        <v>18.38</v>
      </c>
      <c r="F18" s="158"/>
      <c r="G18" s="158">
        <v>16.600000000000001</v>
      </c>
      <c r="H18" s="157">
        <v>0.77</v>
      </c>
      <c r="I18" s="5">
        <v>3157.97</v>
      </c>
      <c r="K18" s="5">
        <f t="shared" si="0"/>
        <v>6.126666666666666</v>
      </c>
      <c r="L18" s="5">
        <f t="shared" si="1"/>
        <v>5.5333333333333341</v>
      </c>
      <c r="M18" s="150">
        <f t="shared" si="2"/>
        <v>11.91666666666667</v>
      </c>
      <c r="N18" s="149">
        <f t="shared" si="3"/>
        <v>594.28666666666652</v>
      </c>
      <c r="O18" s="149">
        <f t="shared" si="4"/>
        <v>536.73333333333335</v>
      </c>
      <c r="P18" s="149">
        <f t="shared" si="5"/>
        <v>0</v>
      </c>
      <c r="Q18" s="149">
        <f t="shared" si="6"/>
        <v>24.896666666666665</v>
      </c>
      <c r="R18" s="149">
        <f t="shared" si="7"/>
        <v>1155.9166666666667</v>
      </c>
      <c r="S18" s="148">
        <f t="shared" si="8"/>
        <v>1.0210769666666664</v>
      </c>
    </row>
    <row r="19" spans="1:19" ht="21.6" customHeight="1" x14ac:dyDescent="0.2">
      <c r="A19" s="156"/>
      <c r="B19" s="169" t="s">
        <v>235</v>
      </c>
      <c r="C19" s="160"/>
      <c r="D19" s="159"/>
      <c r="E19" s="158">
        <v>15.82</v>
      </c>
      <c r="F19" s="158"/>
      <c r="G19" s="158">
        <v>12</v>
      </c>
      <c r="H19" s="157">
        <v>0.28000000000000003</v>
      </c>
      <c r="I19" s="5">
        <v>2709.29</v>
      </c>
      <c r="K19" s="5">
        <f t="shared" si="0"/>
        <v>5.2733333333333334</v>
      </c>
      <c r="L19" s="5">
        <f t="shared" si="1"/>
        <v>4</v>
      </c>
      <c r="M19" s="150">
        <f t="shared" si="2"/>
        <v>9.3666666666666671</v>
      </c>
      <c r="N19" s="149">
        <f t="shared" si="3"/>
        <v>511.51333333333326</v>
      </c>
      <c r="O19" s="149">
        <f t="shared" si="4"/>
        <v>388</v>
      </c>
      <c r="P19" s="149">
        <f t="shared" si="5"/>
        <v>0</v>
      </c>
      <c r="Q19" s="149">
        <f t="shared" si="6"/>
        <v>9.0533333333333346</v>
      </c>
      <c r="R19" s="149">
        <f t="shared" si="7"/>
        <v>908.56666666666661</v>
      </c>
      <c r="S19" s="148">
        <f t="shared" si="8"/>
        <v>0.87600376666666657</v>
      </c>
    </row>
    <row r="20" spans="1:19" ht="21.6" customHeight="1" thickBot="1" x14ac:dyDescent="0.25">
      <c r="A20" s="156"/>
      <c r="B20" s="168" t="s">
        <v>234</v>
      </c>
      <c r="C20" s="154"/>
      <c r="D20" s="153"/>
      <c r="E20" s="152">
        <v>24.42</v>
      </c>
      <c r="F20" s="152"/>
      <c r="G20" s="152">
        <v>19.98</v>
      </c>
      <c r="H20" s="151">
        <v>0.92</v>
      </c>
      <c r="I20" s="5">
        <v>3978.68</v>
      </c>
      <c r="K20" s="5">
        <f t="shared" si="0"/>
        <v>8.14</v>
      </c>
      <c r="L20" s="5">
        <f t="shared" si="1"/>
        <v>6.66</v>
      </c>
      <c r="M20" s="150">
        <f t="shared" si="2"/>
        <v>15.106666666666669</v>
      </c>
      <c r="N20" s="149">
        <f t="shared" si="3"/>
        <v>789.58000000000015</v>
      </c>
      <c r="O20" s="149">
        <f t="shared" si="4"/>
        <v>646.02</v>
      </c>
      <c r="P20" s="149">
        <f t="shared" si="5"/>
        <v>0</v>
      </c>
      <c r="Q20" s="149">
        <f t="shared" si="6"/>
        <v>29.746666666666666</v>
      </c>
      <c r="R20" s="149">
        <f t="shared" si="7"/>
        <v>1465.3466666666668</v>
      </c>
      <c r="S20" s="148">
        <f t="shared" si="8"/>
        <v>1.2864398666666665</v>
      </c>
    </row>
    <row r="21" spans="1:19" ht="21.6" customHeight="1" x14ac:dyDescent="0.2">
      <c r="A21" s="156"/>
      <c r="B21" s="167" t="s">
        <v>233</v>
      </c>
      <c r="C21" s="166"/>
      <c r="D21" s="165"/>
      <c r="E21" s="164">
        <v>18.77</v>
      </c>
      <c r="F21" s="164"/>
      <c r="G21" s="164">
        <v>14.13</v>
      </c>
      <c r="H21" s="163">
        <v>0.56000000000000005</v>
      </c>
      <c r="I21" s="5">
        <v>3065.91</v>
      </c>
      <c r="K21" s="5">
        <f t="shared" si="0"/>
        <v>6.2566666666666668</v>
      </c>
      <c r="L21" s="5">
        <f t="shared" si="1"/>
        <v>4.71</v>
      </c>
      <c r="M21" s="150">
        <f t="shared" si="2"/>
        <v>11.153333333333334</v>
      </c>
      <c r="N21" s="149">
        <f t="shared" si="3"/>
        <v>606.89666666666665</v>
      </c>
      <c r="O21" s="149">
        <f t="shared" si="4"/>
        <v>456.86999999999989</v>
      </c>
      <c r="P21" s="149">
        <f t="shared" si="5"/>
        <v>0</v>
      </c>
      <c r="Q21" s="149">
        <f t="shared" si="6"/>
        <v>18.106666666666669</v>
      </c>
      <c r="R21" s="149">
        <f t="shared" si="7"/>
        <v>1081.873333333333</v>
      </c>
      <c r="S21" s="148">
        <f t="shared" si="8"/>
        <v>0.99131089999999988</v>
      </c>
    </row>
    <row r="22" spans="1:19" ht="21.6" customHeight="1" x14ac:dyDescent="0.2">
      <c r="A22" s="156"/>
      <c r="B22" s="162" t="s">
        <v>232</v>
      </c>
      <c r="C22" s="160"/>
      <c r="D22" s="159"/>
      <c r="E22" s="158">
        <v>14.78</v>
      </c>
      <c r="F22" s="158"/>
      <c r="G22" s="158">
        <v>9.68</v>
      </c>
      <c r="H22" s="157">
        <v>0.52</v>
      </c>
      <c r="I22" s="5">
        <v>2346.33</v>
      </c>
      <c r="K22" s="5">
        <f t="shared" si="0"/>
        <v>4.9266666666666667</v>
      </c>
      <c r="L22" s="5">
        <f t="shared" si="1"/>
        <v>3.2266666666666666</v>
      </c>
      <c r="M22" s="150">
        <f t="shared" si="2"/>
        <v>8.3266666666666662</v>
      </c>
      <c r="N22" s="149">
        <f t="shared" si="3"/>
        <v>477.88666666666666</v>
      </c>
      <c r="O22" s="149">
        <f t="shared" si="4"/>
        <v>312.98666666666662</v>
      </c>
      <c r="P22" s="149">
        <f t="shared" si="5"/>
        <v>0</v>
      </c>
      <c r="Q22" s="149">
        <f t="shared" si="6"/>
        <v>16.813333333333333</v>
      </c>
      <c r="R22" s="149">
        <f t="shared" si="7"/>
        <v>807.6866666666665</v>
      </c>
      <c r="S22" s="148">
        <f t="shared" si="8"/>
        <v>0.75864670000000001</v>
      </c>
    </row>
    <row r="23" spans="1:19" ht="21.6" customHeight="1" x14ac:dyDescent="0.2">
      <c r="A23" s="156"/>
      <c r="B23" s="161" t="s">
        <v>231</v>
      </c>
      <c r="C23" s="160"/>
      <c r="D23" s="159"/>
      <c r="E23" s="158">
        <v>8.84</v>
      </c>
      <c r="F23" s="158"/>
      <c r="G23" s="158">
        <v>5.55</v>
      </c>
      <c r="H23" s="157">
        <v>0.15</v>
      </c>
      <c r="I23" s="5">
        <v>1373.13</v>
      </c>
      <c r="K23" s="5">
        <f t="shared" si="0"/>
        <v>2.9466666666666668</v>
      </c>
      <c r="L23" s="5">
        <f t="shared" si="1"/>
        <v>1.8499999999999999</v>
      </c>
      <c r="M23" s="150">
        <f t="shared" si="2"/>
        <v>4.8466666666666667</v>
      </c>
      <c r="N23" s="149">
        <f t="shared" si="3"/>
        <v>285.82666666666665</v>
      </c>
      <c r="O23" s="149">
        <f t="shared" si="4"/>
        <v>179.44999999999996</v>
      </c>
      <c r="P23" s="149">
        <f t="shared" si="5"/>
        <v>0</v>
      </c>
      <c r="Q23" s="149">
        <f t="shared" si="6"/>
        <v>4.8499999999999988</v>
      </c>
      <c r="R23" s="149">
        <f t="shared" si="7"/>
        <v>470.12666666666667</v>
      </c>
      <c r="S23" s="148">
        <f t="shared" si="8"/>
        <v>0.4439787</v>
      </c>
    </row>
    <row r="24" spans="1:19" ht="21.6" customHeight="1" thickBot="1" x14ac:dyDescent="0.25">
      <c r="A24" s="156"/>
      <c r="B24" s="155" t="s">
        <v>230</v>
      </c>
      <c r="C24" s="154"/>
      <c r="D24" s="153"/>
      <c r="E24" s="152">
        <v>20.53</v>
      </c>
      <c r="F24" s="152"/>
      <c r="G24" s="152">
        <v>15.02</v>
      </c>
      <c r="H24" s="151">
        <v>0.89</v>
      </c>
      <c r="I24" s="5">
        <v>2844.91</v>
      </c>
      <c r="K24" s="5">
        <f t="shared" si="0"/>
        <v>6.8433333333333337</v>
      </c>
      <c r="L24" s="5">
        <f t="shared" si="1"/>
        <v>5.0066666666666668</v>
      </c>
      <c r="M24" s="150">
        <f t="shared" si="2"/>
        <v>12.146666666666667</v>
      </c>
      <c r="N24" s="149">
        <f t="shared" si="3"/>
        <v>663.80333333333328</v>
      </c>
      <c r="O24" s="149">
        <f t="shared" si="4"/>
        <v>485.64666666666665</v>
      </c>
      <c r="P24" s="149">
        <f t="shared" si="5"/>
        <v>0</v>
      </c>
      <c r="Q24" s="149">
        <f t="shared" si="6"/>
        <v>28.776666666666667</v>
      </c>
      <c r="R24" s="149">
        <f t="shared" si="7"/>
        <v>1178.2266666666665</v>
      </c>
      <c r="S24" s="148">
        <f t="shared" si="8"/>
        <v>0.91985423333333316</v>
      </c>
    </row>
    <row r="25" spans="1:19" ht="21.6" customHeight="1" x14ac:dyDescent="0.2">
      <c r="A25" s="156"/>
      <c r="B25" s="170" t="s">
        <v>229</v>
      </c>
      <c r="C25" s="166"/>
      <c r="D25" s="165"/>
      <c r="E25" s="164">
        <v>19.29</v>
      </c>
      <c r="F25" s="164"/>
      <c r="G25" s="164">
        <v>14.6</v>
      </c>
      <c r="H25" s="163">
        <v>0.51</v>
      </c>
      <c r="I25" s="5">
        <v>3013.37</v>
      </c>
      <c r="K25" s="5">
        <f t="shared" si="0"/>
        <v>6.43</v>
      </c>
      <c r="L25" s="5">
        <f t="shared" si="1"/>
        <v>4.8666666666666663</v>
      </c>
      <c r="M25" s="150">
        <f t="shared" si="2"/>
        <v>11.466666666666667</v>
      </c>
      <c r="N25" s="149">
        <f t="shared" si="3"/>
        <v>623.70999999999992</v>
      </c>
      <c r="O25" s="149">
        <f t="shared" si="4"/>
        <v>472.06666666666655</v>
      </c>
      <c r="P25" s="149">
        <f t="shared" si="5"/>
        <v>0</v>
      </c>
      <c r="Q25" s="149">
        <f t="shared" si="6"/>
        <v>16.490000000000002</v>
      </c>
      <c r="R25" s="149">
        <f t="shared" si="7"/>
        <v>1112.2666666666664</v>
      </c>
      <c r="S25" s="148">
        <f t="shared" si="8"/>
        <v>0.97432296666666651</v>
      </c>
    </row>
    <row r="26" spans="1:19" ht="21.6" customHeight="1" x14ac:dyDescent="0.2">
      <c r="A26" s="156"/>
      <c r="B26" s="169" t="s">
        <v>228</v>
      </c>
      <c r="C26" s="160"/>
      <c r="D26" s="159"/>
      <c r="E26" s="158">
        <v>17.96</v>
      </c>
      <c r="F26" s="158"/>
      <c r="G26" s="158">
        <v>14.95</v>
      </c>
      <c r="H26" s="157">
        <v>0.53</v>
      </c>
      <c r="I26" s="5">
        <v>3046.06</v>
      </c>
      <c r="K26" s="5">
        <f t="shared" si="0"/>
        <v>5.9866666666666672</v>
      </c>
      <c r="L26" s="5">
        <f t="shared" si="1"/>
        <v>4.9833333333333334</v>
      </c>
      <c r="M26" s="150">
        <f t="shared" si="2"/>
        <v>11.146666666666667</v>
      </c>
      <c r="N26" s="149">
        <f t="shared" si="3"/>
        <v>580.70666666666671</v>
      </c>
      <c r="O26" s="149">
        <f t="shared" si="4"/>
        <v>483.38333333333333</v>
      </c>
      <c r="P26" s="149">
        <f t="shared" si="5"/>
        <v>0</v>
      </c>
      <c r="Q26" s="149">
        <f t="shared" si="6"/>
        <v>17.136666666666667</v>
      </c>
      <c r="R26" s="149">
        <f t="shared" si="7"/>
        <v>1081.2266666666669</v>
      </c>
      <c r="S26" s="148">
        <f t="shared" si="8"/>
        <v>0.98489273333333327</v>
      </c>
    </row>
    <row r="27" spans="1:19" ht="21.6" customHeight="1" x14ac:dyDescent="0.2">
      <c r="A27" s="156"/>
      <c r="B27" s="169" t="s">
        <v>227</v>
      </c>
      <c r="C27" s="160"/>
      <c r="D27" s="159"/>
      <c r="E27" s="158">
        <v>18.27</v>
      </c>
      <c r="F27" s="158"/>
      <c r="G27" s="158">
        <v>13.41</v>
      </c>
      <c r="H27" s="157">
        <v>0.55000000000000004</v>
      </c>
      <c r="I27" s="5">
        <v>2996.13</v>
      </c>
      <c r="K27" s="5">
        <f t="shared" si="0"/>
        <v>6.09</v>
      </c>
      <c r="L27" s="5">
        <f t="shared" si="1"/>
        <v>4.47</v>
      </c>
      <c r="M27" s="150">
        <f t="shared" si="2"/>
        <v>10.743333333333332</v>
      </c>
      <c r="N27" s="149">
        <f t="shared" si="3"/>
        <v>590.7299999999999</v>
      </c>
      <c r="O27" s="149">
        <f t="shared" si="4"/>
        <v>433.59</v>
      </c>
      <c r="P27" s="149">
        <f t="shared" si="5"/>
        <v>0</v>
      </c>
      <c r="Q27" s="149">
        <f t="shared" si="6"/>
        <v>17.783333333333331</v>
      </c>
      <c r="R27" s="149">
        <f t="shared" si="7"/>
        <v>1042.1033333333332</v>
      </c>
      <c r="S27" s="148">
        <f t="shared" si="8"/>
        <v>0.96874869999999991</v>
      </c>
    </row>
    <row r="28" spans="1:19" ht="21.6" customHeight="1" thickBot="1" x14ac:dyDescent="0.25">
      <c r="A28" s="156"/>
      <c r="B28" s="168" t="s">
        <v>225</v>
      </c>
      <c r="C28" s="154"/>
      <c r="D28" s="153"/>
      <c r="E28" s="152">
        <v>15.64</v>
      </c>
      <c r="F28" s="152"/>
      <c r="G28" s="152">
        <v>11.81</v>
      </c>
      <c r="H28" s="151">
        <v>0.49</v>
      </c>
      <c r="I28" s="5">
        <v>2614.88</v>
      </c>
      <c r="K28" s="5">
        <f t="shared" si="0"/>
        <v>5.2133333333333338</v>
      </c>
      <c r="L28" s="5">
        <f t="shared" si="1"/>
        <v>3.936666666666667</v>
      </c>
      <c r="M28" s="150">
        <f t="shared" si="2"/>
        <v>9.3133333333333344</v>
      </c>
      <c r="N28" s="149">
        <f t="shared" si="3"/>
        <v>505.69333333333333</v>
      </c>
      <c r="O28" s="149">
        <f t="shared" si="4"/>
        <v>381.85666666666674</v>
      </c>
      <c r="P28" s="149">
        <f t="shared" si="5"/>
        <v>0</v>
      </c>
      <c r="Q28" s="149">
        <f t="shared" si="6"/>
        <v>15.843333333333332</v>
      </c>
      <c r="R28" s="149">
        <f t="shared" si="7"/>
        <v>903.39333333333343</v>
      </c>
      <c r="S28" s="148">
        <f t="shared" si="8"/>
        <v>0.84547786666666658</v>
      </c>
    </row>
    <row r="29" spans="1:19" ht="21.6" customHeight="1" x14ac:dyDescent="0.2">
      <c r="A29" s="156"/>
      <c r="B29" s="167" t="s">
        <v>224</v>
      </c>
      <c r="C29" s="166"/>
      <c r="D29" s="165"/>
      <c r="E29" s="164">
        <v>25.36</v>
      </c>
      <c r="F29" s="164"/>
      <c r="G29" s="164">
        <v>22.39</v>
      </c>
      <c r="H29" s="163">
        <v>0.7</v>
      </c>
      <c r="I29" s="5">
        <v>4005.99</v>
      </c>
      <c r="K29" s="5">
        <f t="shared" si="0"/>
        <v>8.4533333333333331</v>
      </c>
      <c r="L29" s="5">
        <f t="shared" si="1"/>
        <v>7.4633333333333338</v>
      </c>
      <c r="M29" s="150">
        <f t="shared" si="2"/>
        <v>16.150000000000002</v>
      </c>
      <c r="N29" s="149">
        <f t="shared" si="3"/>
        <v>819.97333333333324</v>
      </c>
      <c r="O29" s="149">
        <f t="shared" si="4"/>
        <v>723.94333333333338</v>
      </c>
      <c r="P29" s="149">
        <f t="shared" si="5"/>
        <v>0</v>
      </c>
      <c r="Q29" s="149">
        <f t="shared" si="6"/>
        <v>22.633333333333329</v>
      </c>
      <c r="R29" s="149">
        <f t="shared" si="7"/>
        <v>1566.55</v>
      </c>
      <c r="S29" s="148">
        <f t="shared" si="8"/>
        <v>1.2952700999999998</v>
      </c>
    </row>
    <row r="30" spans="1:19" ht="21.6" customHeight="1" x14ac:dyDescent="0.2">
      <c r="A30" s="156"/>
      <c r="B30" s="172" t="s">
        <v>223</v>
      </c>
      <c r="C30" s="160"/>
      <c r="D30" s="159"/>
      <c r="E30" s="158">
        <v>15.3</v>
      </c>
      <c r="F30" s="158"/>
      <c r="G30" s="158">
        <v>12.33</v>
      </c>
      <c r="H30" s="157">
        <v>0.17</v>
      </c>
      <c r="I30" s="5">
        <v>2613.62</v>
      </c>
      <c r="K30" s="5">
        <f t="shared" si="0"/>
        <v>5.1000000000000005</v>
      </c>
      <c r="L30" s="5">
        <f t="shared" si="1"/>
        <v>4.1100000000000003</v>
      </c>
      <c r="M30" s="150">
        <f t="shared" si="2"/>
        <v>9.2666666666666675</v>
      </c>
      <c r="N30" s="149">
        <f t="shared" si="3"/>
        <v>494.7</v>
      </c>
      <c r="O30" s="149">
        <f t="shared" si="4"/>
        <v>398.67</v>
      </c>
      <c r="P30" s="149">
        <f t="shared" si="5"/>
        <v>0</v>
      </c>
      <c r="Q30" s="149">
        <f t="shared" si="6"/>
        <v>5.4966666666666661</v>
      </c>
      <c r="R30" s="149">
        <f t="shared" si="7"/>
        <v>898.86666666666667</v>
      </c>
      <c r="S30" s="148">
        <f t="shared" si="8"/>
        <v>0.84507046666666663</v>
      </c>
    </row>
    <row r="31" spans="1:19" ht="21.6" customHeight="1" x14ac:dyDescent="0.2">
      <c r="A31" s="156"/>
      <c r="B31" s="172" t="s">
        <v>222</v>
      </c>
      <c r="C31" s="160"/>
      <c r="D31" s="159"/>
      <c r="E31" s="158">
        <v>16.73</v>
      </c>
      <c r="F31" s="158"/>
      <c r="G31" s="158">
        <v>13.37</v>
      </c>
      <c r="H31" s="157">
        <v>0.48</v>
      </c>
      <c r="I31" s="5">
        <v>2824.81</v>
      </c>
      <c r="K31" s="5">
        <f t="shared" si="0"/>
        <v>5.5766666666666671</v>
      </c>
      <c r="L31" s="5">
        <f t="shared" si="1"/>
        <v>4.4566666666666661</v>
      </c>
      <c r="M31" s="150">
        <f t="shared" si="2"/>
        <v>10.193333333333333</v>
      </c>
      <c r="N31" s="149">
        <f t="shared" si="3"/>
        <v>540.93666666666672</v>
      </c>
      <c r="O31" s="149">
        <f t="shared" si="4"/>
        <v>432.29666666666657</v>
      </c>
      <c r="P31" s="149">
        <f t="shared" si="5"/>
        <v>0</v>
      </c>
      <c r="Q31" s="149">
        <f t="shared" si="6"/>
        <v>15.52</v>
      </c>
      <c r="R31" s="149">
        <f t="shared" si="7"/>
        <v>988.75333333333333</v>
      </c>
      <c r="S31" s="148">
        <f t="shared" si="8"/>
        <v>0.91335523333333324</v>
      </c>
    </row>
    <row r="32" spans="1:19" ht="21.6" customHeight="1" thickBot="1" x14ac:dyDescent="0.25">
      <c r="A32" s="156"/>
      <c r="B32" s="171" t="s">
        <v>221</v>
      </c>
      <c r="C32" s="154"/>
      <c r="D32" s="153"/>
      <c r="E32" s="152">
        <v>13.46</v>
      </c>
      <c r="F32" s="152"/>
      <c r="G32" s="152">
        <v>9.26</v>
      </c>
      <c r="H32" s="151">
        <v>0.37</v>
      </c>
      <c r="I32" s="5">
        <v>3944.16</v>
      </c>
      <c r="K32" s="5">
        <f t="shared" si="0"/>
        <v>4.4866666666666672</v>
      </c>
      <c r="L32" s="5">
        <f t="shared" si="1"/>
        <v>3.0866666666666664</v>
      </c>
      <c r="M32" s="150">
        <f t="shared" si="2"/>
        <v>7.6966666666666663</v>
      </c>
      <c r="N32" s="149">
        <f t="shared" si="3"/>
        <v>435.20666666666671</v>
      </c>
      <c r="O32" s="149">
        <f t="shared" si="4"/>
        <v>299.40666666666658</v>
      </c>
      <c r="P32" s="149">
        <f t="shared" si="5"/>
        <v>0</v>
      </c>
      <c r="Q32" s="149">
        <f t="shared" si="6"/>
        <v>11.963333333333333</v>
      </c>
      <c r="R32" s="149">
        <f t="shared" si="7"/>
        <v>746.5766666666666</v>
      </c>
      <c r="S32" s="148">
        <f t="shared" si="8"/>
        <v>1.2752783999999999</v>
      </c>
    </row>
    <row r="33" spans="1:19" ht="21.6" customHeight="1" x14ac:dyDescent="0.2">
      <c r="A33" s="156"/>
      <c r="B33" s="170" t="s">
        <v>219</v>
      </c>
      <c r="C33" s="166"/>
      <c r="D33" s="165"/>
      <c r="E33" s="164">
        <v>23.61</v>
      </c>
      <c r="F33" s="164"/>
      <c r="G33" s="164">
        <v>19.170000000000002</v>
      </c>
      <c r="H33" s="163">
        <v>0.66</v>
      </c>
      <c r="I33" s="5">
        <v>2633.53</v>
      </c>
      <c r="K33" s="5">
        <f t="shared" si="0"/>
        <v>7.87</v>
      </c>
      <c r="L33" s="5">
        <f t="shared" si="1"/>
        <v>6.3900000000000006</v>
      </c>
      <c r="M33" s="150">
        <f t="shared" si="2"/>
        <v>14.479999999999999</v>
      </c>
      <c r="N33" s="149">
        <f t="shared" si="3"/>
        <v>763.38999999999987</v>
      </c>
      <c r="O33" s="149">
        <f t="shared" si="4"/>
        <v>619.83000000000004</v>
      </c>
      <c r="P33" s="149">
        <f t="shared" si="5"/>
        <v>0</v>
      </c>
      <c r="Q33" s="149">
        <f t="shared" si="6"/>
        <v>21.34</v>
      </c>
      <c r="R33" s="149">
        <f t="shared" si="7"/>
        <v>1404.5599999999997</v>
      </c>
      <c r="S33" s="148">
        <f t="shared" si="8"/>
        <v>0.85150803333333336</v>
      </c>
    </row>
    <row r="34" spans="1:19" ht="21.6" customHeight="1" x14ac:dyDescent="0.2">
      <c r="A34" s="156"/>
      <c r="B34" s="169" t="s">
        <v>217</v>
      </c>
      <c r="C34" s="160"/>
      <c r="D34" s="159"/>
      <c r="E34" s="158">
        <v>15.14</v>
      </c>
      <c r="F34" s="158"/>
      <c r="G34" s="158">
        <v>12.83</v>
      </c>
      <c r="H34" s="157">
        <v>0.27</v>
      </c>
      <c r="I34" s="5">
        <v>2633.53</v>
      </c>
      <c r="K34" s="5">
        <f t="shared" si="0"/>
        <v>5.0466666666666669</v>
      </c>
      <c r="L34" s="5">
        <f t="shared" si="1"/>
        <v>4.2766666666666664</v>
      </c>
      <c r="M34" s="150">
        <f t="shared" si="2"/>
        <v>9.4133333333333322</v>
      </c>
      <c r="N34" s="149">
        <f t="shared" si="3"/>
        <v>489.52666666666664</v>
      </c>
      <c r="O34" s="149">
        <f t="shared" si="4"/>
        <v>414.83666666666664</v>
      </c>
      <c r="P34" s="149">
        <f t="shared" si="5"/>
        <v>0</v>
      </c>
      <c r="Q34" s="149">
        <f t="shared" si="6"/>
        <v>8.73</v>
      </c>
      <c r="R34" s="149">
        <f t="shared" si="7"/>
        <v>913.09333333333325</v>
      </c>
      <c r="S34" s="148">
        <f t="shared" si="8"/>
        <v>0.85150803333333336</v>
      </c>
    </row>
    <row r="35" spans="1:19" ht="21.6" customHeight="1" x14ac:dyDescent="0.2">
      <c r="A35" s="156"/>
      <c r="B35" s="169" t="s">
        <v>216</v>
      </c>
      <c r="C35" s="160"/>
      <c r="D35" s="159"/>
      <c r="E35" s="158">
        <v>12.38</v>
      </c>
      <c r="F35" s="158"/>
      <c r="G35" s="158">
        <v>8.67</v>
      </c>
      <c r="H35" s="157">
        <v>0.52</v>
      </c>
      <c r="I35" s="5">
        <v>2071.21</v>
      </c>
      <c r="K35" s="5">
        <f t="shared" si="0"/>
        <v>4.1266666666666669</v>
      </c>
      <c r="L35" s="5">
        <f t="shared" si="1"/>
        <v>2.89</v>
      </c>
      <c r="M35" s="150">
        <f t="shared" si="2"/>
        <v>7.19</v>
      </c>
      <c r="N35" s="149">
        <f t="shared" si="3"/>
        <v>400.28666666666663</v>
      </c>
      <c r="O35" s="149">
        <f t="shared" si="4"/>
        <v>280.33</v>
      </c>
      <c r="P35" s="149">
        <f t="shared" si="5"/>
        <v>0</v>
      </c>
      <c r="Q35" s="149">
        <f t="shared" si="6"/>
        <v>16.813333333333333</v>
      </c>
      <c r="R35" s="149">
        <f t="shared" si="7"/>
        <v>697.42999999999984</v>
      </c>
      <c r="S35" s="148">
        <f t="shared" si="8"/>
        <v>0.66969123333333325</v>
      </c>
    </row>
    <row r="36" spans="1:19" ht="21.6" customHeight="1" thickBot="1" x14ac:dyDescent="0.25">
      <c r="A36" s="156"/>
      <c r="B36" s="168" t="s">
        <v>215</v>
      </c>
      <c r="C36" s="154"/>
      <c r="D36" s="153"/>
      <c r="E36" s="152">
        <v>13.27</v>
      </c>
      <c r="F36" s="152"/>
      <c r="G36" s="152">
        <v>9.25</v>
      </c>
      <c r="H36" s="151">
        <v>0.49</v>
      </c>
      <c r="I36" s="5">
        <v>1948.54</v>
      </c>
      <c r="K36" s="5">
        <f t="shared" si="0"/>
        <v>4.4233333333333329</v>
      </c>
      <c r="L36" s="5">
        <f t="shared" si="1"/>
        <v>3.0833333333333335</v>
      </c>
      <c r="M36" s="150">
        <f t="shared" si="2"/>
        <v>7.669999999999999</v>
      </c>
      <c r="N36" s="149">
        <f t="shared" si="3"/>
        <v>429.06333333333322</v>
      </c>
      <c r="O36" s="149">
        <f t="shared" si="4"/>
        <v>299.08333333333331</v>
      </c>
      <c r="P36" s="149">
        <f t="shared" si="5"/>
        <v>0</v>
      </c>
      <c r="Q36" s="149">
        <f t="shared" si="6"/>
        <v>15.843333333333332</v>
      </c>
      <c r="R36" s="149">
        <f t="shared" si="7"/>
        <v>743.9899999999999</v>
      </c>
      <c r="S36" s="148">
        <f t="shared" si="8"/>
        <v>0.63002793333333329</v>
      </c>
    </row>
    <row r="37" spans="1:19" ht="21.6" customHeight="1" x14ac:dyDescent="0.2">
      <c r="A37" s="156"/>
      <c r="B37" s="167" t="s">
        <v>214</v>
      </c>
      <c r="C37" s="166"/>
      <c r="D37" s="165"/>
      <c r="E37" s="164">
        <v>26.16</v>
      </c>
      <c r="F37" s="164"/>
      <c r="G37" s="164">
        <v>20.52</v>
      </c>
      <c r="H37" s="163">
        <v>0.97</v>
      </c>
      <c r="I37" s="5">
        <v>3953</v>
      </c>
      <c r="K37" s="5">
        <f t="shared" si="0"/>
        <v>8.7200000000000006</v>
      </c>
      <c r="L37" s="5">
        <f t="shared" si="1"/>
        <v>6.84</v>
      </c>
      <c r="M37" s="150">
        <f t="shared" si="2"/>
        <v>15.883333333333333</v>
      </c>
      <c r="N37" s="149">
        <f t="shared" si="3"/>
        <v>845.83999999999992</v>
      </c>
      <c r="O37" s="149">
        <f t="shared" si="4"/>
        <v>663.4799999999999</v>
      </c>
      <c r="P37" s="149">
        <f t="shared" si="5"/>
        <v>0</v>
      </c>
      <c r="Q37" s="149">
        <f t="shared" si="6"/>
        <v>31.363333333333326</v>
      </c>
      <c r="R37" s="149">
        <f t="shared" si="7"/>
        <v>1540.6833333333329</v>
      </c>
      <c r="S37" s="148">
        <f t="shared" si="8"/>
        <v>1.2781366666666667</v>
      </c>
    </row>
    <row r="38" spans="1:19" ht="21.6" customHeight="1" x14ac:dyDescent="0.2">
      <c r="A38" s="156"/>
      <c r="B38" s="162" t="s">
        <v>213</v>
      </c>
      <c r="C38" s="160"/>
      <c r="D38" s="159"/>
      <c r="E38" s="158">
        <v>13.07</v>
      </c>
      <c r="F38" s="158"/>
      <c r="G38" s="158">
        <v>10.33</v>
      </c>
      <c r="H38" s="157">
        <v>0.34</v>
      </c>
      <c r="I38" s="5">
        <v>2155.96</v>
      </c>
      <c r="K38" s="5">
        <f t="shared" si="0"/>
        <v>4.3566666666666665</v>
      </c>
      <c r="L38" s="5">
        <f t="shared" si="1"/>
        <v>3.4433333333333334</v>
      </c>
      <c r="M38" s="150">
        <f t="shared" si="2"/>
        <v>7.9133333333333331</v>
      </c>
      <c r="N38" s="149">
        <f t="shared" si="3"/>
        <v>422.59666666666658</v>
      </c>
      <c r="O38" s="149">
        <f t="shared" si="4"/>
        <v>334.00333333333333</v>
      </c>
      <c r="P38" s="149">
        <f t="shared" si="5"/>
        <v>0</v>
      </c>
      <c r="Q38" s="149">
        <f t="shared" si="6"/>
        <v>10.993333333333332</v>
      </c>
      <c r="R38" s="149">
        <f t="shared" si="7"/>
        <v>767.59333333333325</v>
      </c>
      <c r="S38" s="148">
        <f t="shared" si="8"/>
        <v>0.69709373333333335</v>
      </c>
    </row>
    <row r="39" spans="1:19" ht="21.6" customHeight="1" x14ac:dyDescent="0.2">
      <c r="A39" s="156"/>
      <c r="B39" s="161" t="s">
        <v>212</v>
      </c>
      <c r="C39" s="160"/>
      <c r="D39" s="159"/>
      <c r="E39" s="158">
        <v>19.850000000000001</v>
      </c>
      <c r="F39" s="158"/>
      <c r="G39" s="158">
        <v>16.21</v>
      </c>
      <c r="H39" s="157">
        <v>1.05</v>
      </c>
      <c r="I39" s="5">
        <v>2341.7399999999998</v>
      </c>
      <c r="K39" s="5">
        <f t="shared" si="0"/>
        <v>6.6166666666666671</v>
      </c>
      <c r="L39" s="5">
        <f t="shared" si="1"/>
        <v>5.4033333333333333</v>
      </c>
      <c r="M39" s="150">
        <f t="shared" si="2"/>
        <v>12.37</v>
      </c>
      <c r="N39" s="149">
        <f t="shared" si="3"/>
        <v>641.81666666666661</v>
      </c>
      <c r="O39" s="149">
        <f t="shared" si="4"/>
        <v>524.12333333333322</v>
      </c>
      <c r="P39" s="149">
        <f t="shared" si="5"/>
        <v>0</v>
      </c>
      <c r="Q39" s="149">
        <f t="shared" si="6"/>
        <v>33.950000000000003</v>
      </c>
      <c r="R39" s="149">
        <f t="shared" si="7"/>
        <v>1199.8899999999999</v>
      </c>
      <c r="S39" s="148">
        <f t="shared" si="8"/>
        <v>0.7571625999999998</v>
      </c>
    </row>
    <row r="40" spans="1:19" ht="21.6" customHeight="1" thickBot="1" x14ac:dyDescent="0.25">
      <c r="A40" s="156"/>
      <c r="B40" s="155" t="s">
        <v>211</v>
      </c>
      <c r="C40" s="154"/>
      <c r="D40" s="153"/>
      <c r="E40" s="152">
        <v>12.59</v>
      </c>
      <c r="F40" s="152"/>
      <c r="G40" s="152">
        <v>9.17</v>
      </c>
      <c r="H40" s="151">
        <v>0.27</v>
      </c>
      <c r="I40" s="5">
        <v>1985.06</v>
      </c>
      <c r="K40" s="5">
        <f t="shared" si="0"/>
        <v>4.1966666666666663</v>
      </c>
      <c r="L40" s="5">
        <f t="shared" si="1"/>
        <v>3.0566666666666666</v>
      </c>
      <c r="M40" s="150">
        <f t="shared" si="2"/>
        <v>7.3433333333333328</v>
      </c>
      <c r="N40" s="149">
        <f t="shared" si="3"/>
        <v>407.07666666666665</v>
      </c>
      <c r="O40" s="149">
        <f t="shared" si="4"/>
        <v>296.49666666666667</v>
      </c>
      <c r="P40" s="149">
        <f t="shared" si="5"/>
        <v>0</v>
      </c>
      <c r="Q40" s="149">
        <f t="shared" si="6"/>
        <v>8.73</v>
      </c>
      <c r="R40" s="149">
        <f t="shared" si="7"/>
        <v>712.30333333333328</v>
      </c>
      <c r="S40" s="148">
        <f t="shared" si="8"/>
        <v>0.64183606666666659</v>
      </c>
    </row>
    <row r="41" spans="1:19" ht="21.6" customHeight="1" x14ac:dyDescent="0.2">
      <c r="A41" s="156"/>
      <c r="B41" s="170" t="s">
        <v>210</v>
      </c>
      <c r="C41" s="166"/>
      <c r="D41" s="165"/>
      <c r="E41" s="164">
        <v>25.64</v>
      </c>
      <c r="F41" s="164"/>
      <c r="G41" s="164">
        <v>20.81</v>
      </c>
      <c r="H41" s="163">
        <v>0.72</v>
      </c>
      <c r="I41" s="5">
        <v>3970.01</v>
      </c>
      <c r="K41" s="5">
        <f t="shared" ref="K41:K72" si="9">E41/$L$5</f>
        <v>8.5466666666666669</v>
      </c>
      <c r="L41" s="5">
        <f t="shared" ref="L41:L72" si="10">G41/$L$5</f>
        <v>6.9366666666666665</v>
      </c>
      <c r="M41" s="150">
        <f t="shared" ref="M41:M72" si="11">SUM(E41,G41,H41)/$L$5</f>
        <v>15.723333333333334</v>
      </c>
      <c r="N41" s="149">
        <f t="shared" ref="N41:N72" si="12">(E41/$L$5)/1000*$L$3*10000</f>
        <v>829.02666666666664</v>
      </c>
      <c r="O41" s="149">
        <f t="shared" ref="O41:O72" si="13">(G41/$L$5)/1000*$L$3*10000</f>
        <v>672.85666666666657</v>
      </c>
      <c r="P41" s="149">
        <f t="shared" ref="P41:P72" si="14">(0/$L$5)/1000*$L$3*10000</f>
        <v>0</v>
      </c>
      <c r="Q41" s="149">
        <f t="shared" ref="Q41:Q72" si="15">(H41/$L$5)/1000*$L$3*10000</f>
        <v>23.279999999999998</v>
      </c>
      <c r="R41" s="149">
        <f t="shared" ref="R41:R72" si="16">SUM(N41,O41,Q41)</f>
        <v>1525.1633333333332</v>
      </c>
      <c r="S41" s="148">
        <f t="shared" ref="S41:S72" si="17">(I41/$L$5)/(100*100)*$L$3</f>
        <v>1.2836365666666667</v>
      </c>
    </row>
    <row r="42" spans="1:19" ht="21.6" customHeight="1" x14ac:dyDescent="0.2">
      <c r="A42" s="156"/>
      <c r="B42" s="169" t="s">
        <v>208</v>
      </c>
      <c r="C42" s="160"/>
      <c r="D42" s="159"/>
      <c r="E42" s="158">
        <v>19.97</v>
      </c>
      <c r="F42" s="158"/>
      <c r="G42" s="158">
        <v>15.93</v>
      </c>
      <c r="H42" s="157">
        <v>0.28999999999999998</v>
      </c>
      <c r="I42" s="5">
        <v>3135.47</v>
      </c>
      <c r="K42" s="5">
        <f t="shared" si="9"/>
        <v>6.6566666666666663</v>
      </c>
      <c r="L42" s="5">
        <f t="shared" si="10"/>
        <v>5.31</v>
      </c>
      <c r="M42" s="150">
        <f t="shared" si="11"/>
        <v>12.063333333333333</v>
      </c>
      <c r="N42" s="149">
        <f t="shared" si="12"/>
        <v>645.6966666666666</v>
      </c>
      <c r="O42" s="149">
        <f t="shared" si="13"/>
        <v>515.06999999999994</v>
      </c>
      <c r="P42" s="149">
        <f t="shared" si="14"/>
        <v>0</v>
      </c>
      <c r="Q42" s="149">
        <f t="shared" si="15"/>
        <v>9.3766666666666669</v>
      </c>
      <c r="R42" s="149">
        <f t="shared" si="16"/>
        <v>1170.1433333333332</v>
      </c>
      <c r="S42" s="148">
        <f t="shared" si="17"/>
        <v>1.0138019666666664</v>
      </c>
    </row>
    <row r="43" spans="1:19" ht="21.6" customHeight="1" x14ac:dyDescent="0.2">
      <c r="A43" s="156"/>
      <c r="B43" s="169" t="s">
        <v>207</v>
      </c>
      <c r="C43" s="160"/>
      <c r="D43" s="159"/>
      <c r="E43" s="158">
        <v>13.63</v>
      </c>
      <c r="F43" s="158"/>
      <c r="G43" s="158">
        <v>9.82</v>
      </c>
      <c r="H43" s="157">
        <v>0.43</v>
      </c>
      <c r="I43" s="5">
        <v>2079.52</v>
      </c>
      <c r="K43" s="5">
        <f t="shared" si="9"/>
        <v>4.5433333333333339</v>
      </c>
      <c r="L43" s="5">
        <f t="shared" si="10"/>
        <v>3.2733333333333334</v>
      </c>
      <c r="M43" s="150">
        <f t="shared" si="11"/>
        <v>7.9600000000000009</v>
      </c>
      <c r="N43" s="149">
        <f t="shared" si="12"/>
        <v>440.70333333333338</v>
      </c>
      <c r="O43" s="149">
        <f t="shared" si="13"/>
        <v>317.51333333333332</v>
      </c>
      <c r="P43" s="149">
        <f t="shared" si="14"/>
        <v>0</v>
      </c>
      <c r="Q43" s="149">
        <f t="shared" si="15"/>
        <v>13.903333333333332</v>
      </c>
      <c r="R43" s="149">
        <f t="shared" si="16"/>
        <v>772.12</v>
      </c>
      <c r="S43" s="148">
        <f t="shared" si="17"/>
        <v>0.67237813333333318</v>
      </c>
    </row>
    <row r="44" spans="1:19" ht="21.6" customHeight="1" thickBot="1" x14ac:dyDescent="0.25">
      <c r="A44" s="156"/>
      <c r="B44" s="168" t="s">
        <v>206</v>
      </c>
      <c r="C44" s="154"/>
      <c r="D44" s="153"/>
      <c r="E44" s="152">
        <v>18.22</v>
      </c>
      <c r="F44" s="152"/>
      <c r="G44" s="152">
        <v>13.39</v>
      </c>
      <c r="H44" s="151">
        <v>0.21</v>
      </c>
      <c r="I44" s="5">
        <v>2882.7</v>
      </c>
      <c r="K44" s="5">
        <f t="shared" si="9"/>
        <v>6.0733333333333333</v>
      </c>
      <c r="L44" s="5">
        <f t="shared" si="10"/>
        <v>4.4633333333333338</v>
      </c>
      <c r="M44" s="150">
        <f t="shared" si="11"/>
        <v>10.606666666666667</v>
      </c>
      <c r="N44" s="149">
        <f t="shared" si="12"/>
        <v>589.11333333333334</v>
      </c>
      <c r="O44" s="149">
        <f t="shared" si="13"/>
        <v>432.94333333333338</v>
      </c>
      <c r="P44" s="149">
        <f t="shared" si="14"/>
        <v>0</v>
      </c>
      <c r="Q44" s="149">
        <f t="shared" si="15"/>
        <v>6.7899999999999991</v>
      </c>
      <c r="R44" s="149">
        <f t="shared" si="16"/>
        <v>1028.8466666666668</v>
      </c>
      <c r="S44" s="148">
        <f t="shared" si="17"/>
        <v>0.93207299999999993</v>
      </c>
    </row>
    <row r="45" spans="1:19" ht="21.6" customHeight="1" x14ac:dyDescent="0.2">
      <c r="A45" s="156"/>
      <c r="B45" s="167" t="s">
        <v>205</v>
      </c>
      <c r="C45" s="166"/>
      <c r="D45" s="165"/>
      <c r="E45" s="164">
        <v>24.05</v>
      </c>
      <c r="F45" s="164"/>
      <c r="G45" s="164">
        <v>22.2</v>
      </c>
      <c r="H45" s="163">
        <v>0.77</v>
      </c>
      <c r="I45" s="5">
        <v>4094.61</v>
      </c>
      <c r="K45" s="5">
        <f t="shared" si="9"/>
        <v>8.0166666666666675</v>
      </c>
      <c r="L45" s="5">
        <f t="shared" si="10"/>
        <v>7.3999999999999995</v>
      </c>
      <c r="M45" s="150">
        <f t="shared" si="11"/>
        <v>15.673333333333334</v>
      </c>
      <c r="N45" s="149">
        <f t="shared" si="12"/>
        <v>777.61666666666656</v>
      </c>
      <c r="O45" s="149">
        <f t="shared" si="13"/>
        <v>717.79999999999984</v>
      </c>
      <c r="P45" s="149">
        <f t="shared" si="14"/>
        <v>0</v>
      </c>
      <c r="Q45" s="149">
        <f t="shared" si="15"/>
        <v>24.896666666666665</v>
      </c>
      <c r="R45" s="149">
        <f t="shared" si="16"/>
        <v>1520.3133333333333</v>
      </c>
      <c r="S45" s="148">
        <f t="shared" si="17"/>
        <v>1.3239239</v>
      </c>
    </row>
    <row r="46" spans="1:19" ht="21.6" customHeight="1" x14ac:dyDescent="0.2">
      <c r="A46" s="156"/>
      <c r="B46" s="172" t="s">
        <v>204</v>
      </c>
      <c r="C46" s="160"/>
      <c r="D46" s="159"/>
      <c r="E46" s="158">
        <v>15.14</v>
      </c>
      <c r="F46" s="158"/>
      <c r="G46" s="158">
        <v>12.05</v>
      </c>
      <c r="H46" s="157">
        <v>0.47</v>
      </c>
      <c r="I46" s="5">
        <v>2597.37</v>
      </c>
      <c r="K46" s="5">
        <f t="shared" si="9"/>
        <v>5.0466666666666669</v>
      </c>
      <c r="L46" s="5">
        <f t="shared" si="10"/>
        <v>4.0166666666666666</v>
      </c>
      <c r="M46" s="150">
        <f t="shared" si="11"/>
        <v>9.2200000000000006</v>
      </c>
      <c r="N46" s="149">
        <f t="shared" si="12"/>
        <v>489.52666666666664</v>
      </c>
      <c r="O46" s="149">
        <f t="shared" si="13"/>
        <v>389.61666666666667</v>
      </c>
      <c r="P46" s="149">
        <f t="shared" si="14"/>
        <v>0</v>
      </c>
      <c r="Q46" s="149">
        <f t="shared" si="15"/>
        <v>15.196666666666665</v>
      </c>
      <c r="R46" s="149">
        <f t="shared" si="16"/>
        <v>894.34</v>
      </c>
      <c r="S46" s="148">
        <f t="shared" si="17"/>
        <v>0.83981629999999996</v>
      </c>
    </row>
    <row r="47" spans="1:19" ht="21.6" customHeight="1" x14ac:dyDescent="0.2">
      <c r="A47" s="156"/>
      <c r="B47" s="172" t="s">
        <v>203</v>
      </c>
      <c r="C47" s="160"/>
      <c r="D47" s="159"/>
      <c r="E47" s="158">
        <v>16.14</v>
      </c>
      <c r="F47" s="158"/>
      <c r="G47" s="158">
        <v>12.29</v>
      </c>
      <c r="H47" s="157">
        <v>0.5</v>
      </c>
      <c r="I47" s="5">
        <v>2668.35</v>
      </c>
      <c r="K47" s="5">
        <f t="shared" si="9"/>
        <v>5.38</v>
      </c>
      <c r="L47" s="5">
        <f t="shared" si="10"/>
        <v>4.0966666666666667</v>
      </c>
      <c r="M47" s="150">
        <f t="shared" si="11"/>
        <v>9.6433333333333326</v>
      </c>
      <c r="N47" s="149">
        <f t="shared" si="12"/>
        <v>521.86</v>
      </c>
      <c r="O47" s="149">
        <f t="shared" si="13"/>
        <v>397.37666666666667</v>
      </c>
      <c r="P47" s="149">
        <f t="shared" si="14"/>
        <v>0</v>
      </c>
      <c r="Q47" s="149">
        <f t="shared" si="15"/>
        <v>16.166666666666664</v>
      </c>
      <c r="R47" s="149">
        <f t="shared" si="16"/>
        <v>935.40333333333331</v>
      </c>
      <c r="S47" s="148">
        <f t="shared" si="17"/>
        <v>0.86276649999999988</v>
      </c>
    </row>
    <row r="48" spans="1:19" ht="21.6" customHeight="1" thickBot="1" x14ac:dyDescent="0.25">
      <c r="A48" s="156"/>
      <c r="B48" s="171" t="s">
        <v>202</v>
      </c>
      <c r="C48" s="154"/>
      <c r="D48" s="153"/>
      <c r="E48" s="152">
        <v>13.65</v>
      </c>
      <c r="F48" s="152"/>
      <c r="G48" s="152">
        <v>10.48</v>
      </c>
      <c r="H48" s="151">
        <v>0.34</v>
      </c>
      <c r="I48" s="5">
        <v>2303.4499999999998</v>
      </c>
      <c r="K48" s="5">
        <f t="shared" si="9"/>
        <v>4.55</v>
      </c>
      <c r="L48" s="5">
        <f t="shared" si="10"/>
        <v>3.4933333333333336</v>
      </c>
      <c r="M48" s="150">
        <f t="shared" si="11"/>
        <v>8.1566666666666681</v>
      </c>
      <c r="N48" s="149">
        <f t="shared" si="12"/>
        <v>441.35</v>
      </c>
      <c r="O48" s="149">
        <f t="shared" si="13"/>
        <v>338.8533333333333</v>
      </c>
      <c r="P48" s="149">
        <f t="shared" si="14"/>
        <v>0</v>
      </c>
      <c r="Q48" s="149">
        <f t="shared" si="15"/>
        <v>10.993333333333332</v>
      </c>
      <c r="R48" s="149">
        <f t="shared" si="16"/>
        <v>791.19666666666672</v>
      </c>
      <c r="S48" s="148">
        <f t="shared" si="17"/>
        <v>0.74478216666666663</v>
      </c>
    </row>
    <row r="49" spans="1:19" ht="21.6" customHeight="1" x14ac:dyDescent="0.2">
      <c r="A49" s="156"/>
      <c r="B49" s="170" t="s">
        <v>201</v>
      </c>
      <c r="C49" s="166"/>
      <c r="D49" s="165"/>
      <c r="E49" s="164">
        <v>25.81</v>
      </c>
      <c r="F49" s="164"/>
      <c r="G49" s="164">
        <v>23.01</v>
      </c>
      <c r="H49" s="163">
        <v>0.36</v>
      </c>
      <c r="I49" s="5">
        <v>4518.1400000000003</v>
      </c>
      <c r="K49" s="5">
        <f t="shared" si="9"/>
        <v>8.6033333333333335</v>
      </c>
      <c r="L49" s="5">
        <f t="shared" si="10"/>
        <v>7.6700000000000008</v>
      </c>
      <c r="M49" s="150">
        <f t="shared" si="11"/>
        <v>16.393333333333334</v>
      </c>
      <c r="N49" s="149">
        <f t="shared" si="12"/>
        <v>834.52333333333331</v>
      </c>
      <c r="O49" s="149">
        <f t="shared" si="13"/>
        <v>743.99000000000012</v>
      </c>
      <c r="P49" s="149">
        <f t="shared" si="14"/>
        <v>0</v>
      </c>
      <c r="Q49" s="149">
        <f t="shared" si="15"/>
        <v>11.639999999999999</v>
      </c>
      <c r="R49" s="149">
        <f t="shared" si="16"/>
        <v>1590.1533333333334</v>
      </c>
      <c r="S49" s="148">
        <f t="shared" si="17"/>
        <v>1.4608652666666668</v>
      </c>
    </row>
    <row r="50" spans="1:19" ht="21.6" customHeight="1" x14ac:dyDescent="0.2">
      <c r="A50" s="156"/>
      <c r="B50" s="169" t="s">
        <v>200</v>
      </c>
      <c r="C50" s="160"/>
      <c r="D50" s="159"/>
      <c r="E50" s="158">
        <v>20.13</v>
      </c>
      <c r="F50" s="158"/>
      <c r="G50" s="158">
        <v>16.989999999999998</v>
      </c>
      <c r="H50" s="157">
        <v>0.46</v>
      </c>
      <c r="I50" s="5">
        <v>2935.97</v>
      </c>
      <c r="K50" s="5">
        <f t="shared" si="9"/>
        <v>6.71</v>
      </c>
      <c r="L50" s="5">
        <f t="shared" si="10"/>
        <v>5.6633333333333331</v>
      </c>
      <c r="M50" s="150">
        <f t="shared" si="11"/>
        <v>12.526666666666666</v>
      </c>
      <c r="N50" s="149">
        <f t="shared" si="12"/>
        <v>650.86999999999989</v>
      </c>
      <c r="O50" s="149">
        <f t="shared" si="13"/>
        <v>549.34333333333325</v>
      </c>
      <c r="P50" s="149">
        <f t="shared" si="14"/>
        <v>0</v>
      </c>
      <c r="Q50" s="149">
        <f t="shared" si="15"/>
        <v>14.873333333333333</v>
      </c>
      <c r="R50" s="149">
        <f t="shared" si="16"/>
        <v>1215.0866666666664</v>
      </c>
      <c r="S50" s="148">
        <f t="shared" si="17"/>
        <v>0.94929696666666663</v>
      </c>
    </row>
    <row r="51" spans="1:19" ht="21.6" customHeight="1" x14ac:dyDescent="0.2">
      <c r="A51" s="156"/>
      <c r="B51" s="169" t="s">
        <v>199</v>
      </c>
      <c r="C51" s="160"/>
      <c r="D51" s="159"/>
      <c r="E51" s="158">
        <v>21.79</v>
      </c>
      <c r="F51" s="158"/>
      <c r="G51" s="158">
        <v>20.07</v>
      </c>
      <c r="H51" s="157">
        <v>0.69</v>
      </c>
      <c r="I51" s="5">
        <v>3856.97</v>
      </c>
      <c r="K51" s="5">
        <f t="shared" si="9"/>
        <v>7.2633333333333328</v>
      </c>
      <c r="L51" s="5">
        <f t="shared" si="10"/>
        <v>6.69</v>
      </c>
      <c r="M51" s="150">
        <f t="shared" si="11"/>
        <v>14.183333333333332</v>
      </c>
      <c r="N51" s="149">
        <f t="shared" si="12"/>
        <v>704.54333333333329</v>
      </c>
      <c r="O51" s="149">
        <f t="shared" si="13"/>
        <v>648.93000000000006</v>
      </c>
      <c r="P51" s="149">
        <f t="shared" si="14"/>
        <v>0</v>
      </c>
      <c r="Q51" s="149">
        <f t="shared" si="15"/>
        <v>22.309999999999995</v>
      </c>
      <c r="R51" s="149">
        <f t="shared" si="16"/>
        <v>1375.7833333333333</v>
      </c>
      <c r="S51" s="148">
        <f t="shared" si="17"/>
        <v>1.2470869666666666</v>
      </c>
    </row>
    <row r="52" spans="1:19" ht="21.6" customHeight="1" thickBot="1" x14ac:dyDescent="0.25">
      <c r="A52" s="156"/>
      <c r="B52" s="168" t="s">
        <v>198</v>
      </c>
      <c r="C52" s="154"/>
      <c r="D52" s="153"/>
      <c r="E52" s="152">
        <v>21.97</v>
      </c>
      <c r="F52" s="152"/>
      <c r="G52" s="152">
        <v>17.09</v>
      </c>
      <c r="H52" s="151">
        <v>0.6</v>
      </c>
      <c r="I52" s="5">
        <v>3408.66</v>
      </c>
      <c r="K52" s="5">
        <f t="shared" si="9"/>
        <v>7.3233333333333333</v>
      </c>
      <c r="L52" s="5">
        <f t="shared" si="10"/>
        <v>5.6966666666666663</v>
      </c>
      <c r="M52" s="150">
        <f t="shared" si="11"/>
        <v>13.22</v>
      </c>
      <c r="N52" s="149">
        <f t="shared" si="12"/>
        <v>710.36333333333323</v>
      </c>
      <c r="O52" s="149">
        <f t="shared" si="13"/>
        <v>552.5766666666666</v>
      </c>
      <c r="P52" s="149">
        <f t="shared" si="14"/>
        <v>0</v>
      </c>
      <c r="Q52" s="149">
        <f t="shared" si="15"/>
        <v>19.399999999999995</v>
      </c>
      <c r="R52" s="149">
        <f t="shared" si="16"/>
        <v>1282.3399999999999</v>
      </c>
      <c r="S52" s="148">
        <f t="shared" si="17"/>
        <v>1.1021333999999998</v>
      </c>
    </row>
    <row r="53" spans="1:19" ht="21.6" customHeight="1" x14ac:dyDescent="0.2">
      <c r="A53" s="156"/>
      <c r="B53" s="167" t="s">
        <v>197</v>
      </c>
      <c r="C53" s="166"/>
      <c r="D53" s="165"/>
      <c r="E53" s="164">
        <v>24.58</v>
      </c>
      <c r="F53" s="164"/>
      <c r="G53" s="164">
        <v>19.77</v>
      </c>
      <c r="H53" s="163">
        <v>0.94</v>
      </c>
      <c r="I53" s="5">
        <v>3576.26</v>
      </c>
      <c r="K53" s="5">
        <f t="shared" si="9"/>
        <v>8.1933333333333334</v>
      </c>
      <c r="L53" s="5">
        <f t="shared" si="10"/>
        <v>6.59</v>
      </c>
      <c r="M53" s="150">
        <f t="shared" si="11"/>
        <v>15.096666666666664</v>
      </c>
      <c r="N53" s="149">
        <f t="shared" si="12"/>
        <v>794.75333333333333</v>
      </c>
      <c r="O53" s="149">
        <f t="shared" si="13"/>
        <v>639.2299999999999</v>
      </c>
      <c r="P53" s="149">
        <f t="shared" si="14"/>
        <v>0</v>
      </c>
      <c r="Q53" s="149">
        <f t="shared" si="15"/>
        <v>30.393333333333331</v>
      </c>
      <c r="R53" s="149">
        <f t="shared" si="16"/>
        <v>1464.3766666666666</v>
      </c>
      <c r="S53" s="148">
        <f t="shared" si="17"/>
        <v>1.1563240666666668</v>
      </c>
    </row>
    <row r="54" spans="1:19" ht="21.6" customHeight="1" x14ac:dyDescent="0.2">
      <c r="A54" s="156"/>
      <c r="B54" s="162" t="s">
        <v>196</v>
      </c>
      <c r="C54" s="160"/>
      <c r="D54" s="159"/>
      <c r="E54" s="158">
        <v>23.3</v>
      </c>
      <c r="F54" s="158"/>
      <c r="G54" s="158">
        <v>19.579999999999998</v>
      </c>
      <c r="H54" s="157">
        <v>0.9</v>
      </c>
      <c r="I54" s="5">
        <v>3522.46</v>
      </c>
      <c r="K54" s="5">
        <f t="shared" si="9"/>
        <v>7.7666666666666666</v>
      </c>
      <c r="L54" s="5">
        <f t="shared" si="10"/>
        <v>6.5266666666666664</v>
      </c>
      <c r="M54" s="150">
        <f t="shared" si="11"/>
        <v>14.593333333333332</v>
      </c>
      <c r="N54" s="149">
        <f t="shared" si="12"/>
        <v>753.36666666666667</v>
      </c>
      <c r="O54" s="149">
        <f t="shared" si="13"/>
        <v>633.0866666666667</v>
      </c>
      <c r="P54" s="149">
        <f t="shared" si="14"/>
        <v>0</v>
      </c>
      <c r="Q54" s="149">
        <f t="shared" si="15"/>
        <v>29.099999999999994</v>
      </c>
      <c r="R54" s="149">
        <f t="shared" si="16"/>
        <v>1415.5533333333333</v>
      </c>
      <c r="S54" s="148">
        <f t="shared" si="17"/>
        <v>1.1389287333333333</v>
      </c>
    </row>
    <row r="55" spans="1:19" ht="21.6" customHeight="1" x14ac:dyDescent="0.2">
      <c r="A55" s="156"/>
      <c r="B55" s="161" t="s">
        <v>195</v>
      </c>
      <c r="C55" s="160"/>
      <c r="D55" s="159"/>
      <c r="E55" s="158">
        <v>14.94</v>
      </c>
      <c r="F55" s="158"/>
      <c r="G55" s="158">
        <v>11.28</v>
      </c>
      <c r="H55" s="157">
        <v>0.17</v>
      </c>
      <c r="I55" s="5">
        <v>2420.34</v>
      </c>
      <c r="K55" s="5">
        <f t="shared" si="9"/>
        <v>4.9799999999999995</v>
      </c>
      <c r="L55" s="5">
        <f t="shared" si="10"/>
        <v>3.76</v>
      </c>
      <c r="M55" s="150">
        <f t="shared" si="11"/>
        <v>8.7966666666666669</v>
      </c>
      <c r="N55" s="149">
        <f t="shared" si="12"/>
        <v>483.05999999999989</v>
      </c>
      <c r="O55" s="149">
        <f t="shared" si="13"/>
        <v>364.71999999999997</v>
      </c>
      <c r="P55" s="149">
        <f t="shared" si="14"/>
        <v>0</v>
      </c>
      <c r="Q55" s="149">
        <f t="shared" si="15"/>
        <v>5.4966666666666661</v>
      </c>
      <c r="R55" s="149">
        <f t="shared" si="16"/>
        <v>853.27666666666653</v>
      </c>
      <c r="S55" s="148">
        <f t="shared" si="17"/>
        <v>0.78257660000000007</v>
      </c>
    </row>
    <row r="56" spans="1:19" ht="21.6" customHeight="1" thickBot="1" x14ac:dyDescent="0.25">
      <c r="A56" s="156"/>
      <c r="B56" s="155" t="s">
        <v>194</v>
      </c>
      <c r="C56" s="154"/>
      <c r="D56" s="153"/>
      <c r="E56" s="152">
        <v>18.05</v>
      </c>
      <c r="F56" s="152"/>
      <c r="G56" s="152">
        <v>13.37</v>
      </c>
      <c r="H56" s="151">
        <v>0.28999999999999998</v>
      </c>
      <c r="I56" s="5">
        <v>2829.11</v>
      </c>
      <c r="K56" s="5">
        <f t="shared" si="9"/>
        <v>6.0166666666666666</v>
      </c>
      <c r="L56" s="5">
        <f t="shared" si="10"/>
        <v>4.4566666666666661</v>
      </c>
      <c r="M56" s="150">
        <f t="shared" si="11"/>
        <v>10.57</v>
      </c>
      <c r="N56" s="149">
        <f t="shared" si="12"/>
        <v>583.61666666666667</v>
      </c>
      <c r="O56" s="149">
        <f t="shared" si="13"/>
        <v>432.29666666666657</v>
      </c>
      <c r="P56" s="149">
        <f t="shared" si="14"/>
        <v>0</v>
      </c>
      <c r="Q56" s="149">
        <f t="shared" si="15"/>
        <v>9.3766666666666669</v>
      </c>
      <c r="R56" s="149">
        <f t="shared" si="16"/>
        <v>1025.29</v>
      </c>
      <c r="S56" s="148">
        <f t="shared" si="17"/>
        <v>0.91474556666666662</v>
      </c>
    </row>
    <row r="57" spans="1:19" ht="21.6" customHeight="1" x14ac:dyDescent="0.2">
      <c r="A57" s="156"/>
      <c r="B57" s="170" t="s">
        <v>193</v>
      </c>
      <c r="C57" s="166"/>
      <c r="D57" s="165"/>
      <c r="E57" s="164">
        <v>20.55</v>
      </c>
      <c r="F57" s="164"/>
      <c r="G57" s="164">
        <v>16.190000000000001</v>
      </c>
      <c r="H57" s="163">
        <v>0.52</v>
      </c>
      <c r="I57" s="5">
        <v>3205</v>
      </c>
      <c r="K57" s="5">
        <f t="shared" si="9"/>
        <v>6.8500000000000005</v>
      </c>
      <c r="L57" s="5">
        <f t="shared" si="10"/>
        <v>5.3966666666666674</v>
      </c>
      <c r="M57" s="150">
        <f t="shared" si="11"/>
        <v>12.420000000000002</v>
      </c>
      <c r="N57" s="149">
        <f t="shared" si="12"/>
        <v>664.44999999999993</v>
      </c>
      <c r="O57" s="149">
        <f t="shared" si="13"/>
        <v>523.47666666666669</v>
      </c>
      <c r="P57" s="149">
        <f t="shared" si="14"/>
        <v>0</v>
      </c>
      <c r="Q57" s="149">
        <f t="shared" si="15"/>
        <v>16.813333333333333</v>
      </c>
      <c r="R57" s="149">
        <f t="shared" si="16"/>
        <v>1204.74</v>
      </c>
      <c r="S57" s="148">
        <f t="shared" si="17"/>
        <v>1.0362833333333332</v>
      </c>
    </row>
    <row r="58" spans="1:19" ht="21.6" customHeight="1" x14ac:dyDescent="0.2">
      <c r="A58" s="156"/>
      <c r="B58" s="169" t="s">
        <v>192</v>
      </c>
      <c r="C58" s="160"/>
      <c r="D58" s="159"/>
      <c r="E58" s="158">
        <v>23.59</v>
      </c>
      <c r="F58" s="158"/>
      <c r="G58" s="158">
        <v>18.04</v>
      </c>
      <c r="H58" s="157">
        <v>0.97</v>
      </c>
      <c r="I58" s="5">
        <v>3720.73</v>
      </c>
      <c r="K58" s="5">
        <f t="shared" si="9"/>
        <v>7.8633333333333333</v>
      </c>
      <c r="L58" s="5">
        <f t="shared" si="10"/>
        <v>6.0133333333333328</v>
      </c>
      <c r="M58" s="150">
        <f t="shared" si="11"/>
        <v>14.199999999999998</v>
      </c>
      <c r="N58" s="149">
        <f t="shared" si="12"/>
        <v>762.74333333333334</v>
      </c>
      <c r="O58" s="149">
        <f t="shared" si="13"/>
        <v>583.29333333333318</v>
      </c>
      <c r="P58" s="149">
        <f t="shared" si="14"/>
        <v>0</v>
      </c>
      <c r="Q58" s="149">
        <f t="shared" si="15"/>
        <v>31.363333333333326</v>
      </c>
      <c r="R58" s="149">
        <f t="shared" si="16"/>
        <v>1377.3999999999996</v>
      </c>
      <c r="S58" s="148">
        <f t="shared" si="17"/>
        <v>1.2030360333333332</v>
      </c>
    </row>
    <row r="59" spans="1:19" ht="21.6" customHeight="1" x14ac:dyDescent="0.2">
      <c r="A59" s="156"/>
      <c r="B59" s="169" t="s">
        <v>191</v>
      </c>
      <c r="C59" s="160"/>
      <c r="D59" s="159"/>
      <c r="E59" s="158">
        <v>8.89</v>
      </c>
      <c r="F59" s="158"/>
      <c r="G59" s="158">
        <v>7.45</v>
      </c>
      <c r="H59" s="157">
        <v>0.09</v>
      </c>
      <c r="I59" s="5">
        <v>1687.01</v>
      </c>
      <c r="K59" s="5">
        <f t="shared" si="9"/>
        <v>2.9633333333333334</v>
      </c>
      <c r="L59" s="5">
        <f t="shared" si="10"/>
        <v>2.4833333333333334</v>
      </c>
      <c r="M59" s="150">
        <f t="shared" si="11"/>
        <v>5.4766666666666666</v>
      </c>
      <c r="N59" s="149">
        <f t="shared" si="12"/>
        <v>287.44333333333333</v>
      </c>
      <c r="O59" s="149">
        <f t="shared" si="13"/>
        <v>240.88333333333333</v>
      </c>
      <c r="P59" s="149">
        <f t="shared" si="14"/>
        <v>0</v>
      </c>
      <c r="Q59" s="149">
        <f t="shared" si="15"/>
        <v>2.9099999999999997</v>
      </c>
      <c r="R59" s="149">
        <f t="shared" si="16"/>
        <v>531.23666666666657</v>
      </c>
      <c r="S59" s="148">
        <f t="shared" si="17"/>
        <v>0.5454665666666666</v>
      </c>
    </row>
    <row r="60" spans="1:19" ht="21.6" customHeight="1" thickBot="1" x14ac:dyDescent="0.25">
      <c r="A60" s="156"/>
      <c r="B60" s="168" t="s">
        <v>190</v>
      </c>
      <c r="C60" s="154"/>
      <c r="D60" s="153"/>
      <c r="E60" s="152">
        <v>31.26</v>
      </c>
      <c r="F60" s="152"/>
      <c r="G60" s="152">
        <v>25.71</v>
      </c>
      <c r="H60" s="151">
        <v>0.39</v>
      </c>
      <c r="I60" s="5">
        <v>4931.51</v>
      </c>
      <c r="K60" s="5">
        <f t="shared" si="9"/>
        <v>10.42</v>
      </c>
      <c r="L60" s="5">
        <f t="shared" si="10"/>
        <v>8.57</v>
      </c>
      <c r="M60" s="150">
        <f t="shared" si="11"/>
        <v>19.12</v>
      </c>
      <c r="N60" s="149">
        <f t="shared" si="12"/>
        <v>1010.74</v>
      </c>
      <c r="O60" s="149">
        <f t="shared" si="13"/>
        <v>831.29</v>
      </c>
      <c r="P60" s="149">
        <f t="shared" si="14"/>
        <v>0</v>
      </c>
      <c r="Q60" s="149">
        <f t="shared" si="15"/>
        <v>12.61</v>
      </c>
      <c r="R60" s="149">
        <f t="shared" si="16"/>
        <v>1854.6399999999999</v>
      </c>
      <c r="S60" s="148">
        <f t="shared" si="17"/>
        <v>1.5945215666666666</v>
      </c>
    </row>
    <row r="61" spans="1:19" ht="21.6" customHeight="1" x14ac:dyDescent="0.2">
      <c r="A61" s="156"/>
      <c r="B61" s="167" t="s">
        <v>189</v>
      </c>
      <c r="C61" s="166"/>
      <c r="D61" s="165"/>
      <c r="E61" s="164">
        <v>21.89</v>
      </c>
      <c r="F61" s="164"/>
      <c r="G61" s="164">
        <v>18.87</v>
      </c>
      <c r="H61" s="163">
        <v>0.66</v>
      </c>
      <c r="I61" s="5">
        <v>3362.39</v>
      </c>
      <c r="K61" s="5">
        <f t="shared" si="9"/>
        <v>7.2966666666666669</v>
      </c>
      <c r="L61" s="5">
        <f t="shared" si="10"/>
        <v>6.29</v>
      </c>
      <c r="M61" s="150">
        <f t="shared" si="11"/>
        <v>13.806666666666667</v>
      </c>
      <c r="N61" s="149">
        <f t="shared" si="12"/>
        <v>707.77666666666653</v>
      </c>
      <c r="O61" s="149">
        <f t="shared" si="13"/>
        <v>610.13</v>
      </c>
      <c r="P61" s="149">
        <f t="shared" si="14"/>
        <v>0</v>
      </c>
      <c r="Q61" s="149">
        <f t="shared" si="15"/>
        <v>21.34</v>
      </c>
      <c r="R61" s="149">
        <f t="shared" si="16"/>
        <v>1339.2466666666664</v>
      </c>
      <c r="S61" s="148">
        <f t="shared" si="17"/>
        <v>1.0871727666666666</v>
      </c>
    </row>
    <row r="62" spans="1:19" ht="21.6" customHeight="1" x14ac:dyDescent="0.2">
      <c r="A62" s="156"/>
      <c r="B62" s="172" t="s">
        <v>187</v>
      </c>
      <c r="C62" s="160"/>
      <c r="D62" s="159"/>
      <c r="E62" s="158">
        <v>21.9</v>
      </c>
      <c r="F62" s="158"/>
      <c r="G62" s="158">
        <v>19.170000000000002</v>
      </c>
      <c r="H62" s="157">
        <v>0.56000000000000005</v>
      </c>
      <c r="I62" s="5">
        <v>3423.63</v>
      </c>
      <c r="K62" s="5">
        <f t="shared" si="9"/>
        <v>7.3</v>
      </c>
      <c r="L62" s="5">
        <f t="shared" si="10"/>
        <v>6.3900000000000006</v>
      </c>
      <c r="M62" s="150">
        <f t="shared" si="11"/>
        <v>13.876666666666667</v>
      </c>
      <c r="N62" s="149">
        <f t="shared" si="12"/>
        <v>708.1</v>
      </c>
      <c r="O62" s="149">
        <f t="shared" si="13"/>
        <v>619.83000000000004</v>
      </c>
      <c r="P62" s="149">
        <f t="shared" si="14"/>
        <v>0</v>
      </c>
      <c r="Q62" s="149">
        <f t="shared" si="15"/>
        <v>18.106666666666669</v>
      </c>
      <c r="R62" s="149">
        <f t="shared" si="16"/>
        <v>1346.0366666666666</v>
      </c>
      <c r="S62" s="148">
        <f t="shared" si="17"/>
        <v>1.1069736999999999</v>
      </c>
    </row>
    <row r="63" spans="1:19" ht="21.6" customHeight="1" x14ac:dyDescent="0.2">
      <c r="A63" s="156"/>
      <c r="B63" s="172" t="s">
        <v>186</v>
      </c>
      <c r="C63" s="160"/>
      <c r="D63" s="159"/>
      <c r="E63" s="158">
        <v>21.75</v>
      </c>
      <c r="F63" s="158"/>
      <c r="G63" s="158">
        <v>19</v>
      </c>
      <c r="H63" s="157">
        <v>0.7</v>
      </c>
      <c r="I63" s="5">
        <v>3671.81</v>
      </c>
      <c r="K63" s="5">
        <f t="shared" si="9"/>
        <v>7.25</v>
      </c>
      <c r="L63" s="5">
        <f t="shared" si="10"/>
        <v>6.333333333333333</v>
      </c>
      <c r="M63" s="150">
        <f t="shared" si="11"/>
        <v>13.816666666666668</v>
      </c>
      <c r="N63" s="149">
        <f t="shared" si="12"/>
        <v>703.25</v>
      </c>
      <c r="O63" s="149">
        <f t="shared" si="13"/>
        <v>614.33333333333326</v>
      </c>
      <c r="P63" s="149">
        <f t="shared" si="14"/>
        <v>0</v>
      </c>
      <c r="Q63" s="149">
        <f t="shared" si="15"/>
        <v>22.633333333333329</v>
      </c>
      <c r="R63" s="149">
        <f t="shared" si="16"/>
        <v>1340.2166666666667</v>
      </c>
      <c r="S63" s="148">
        <f t="shared" si="17"/>
        <v>1.1872185666666666</v>
      </c>
    </row>
    <row r="64" spans="1:19" ht="21.6" customHeight="1" thickBot="1" x14ac:dyDescent="0.25">
      <c r="A64" s="156"/>
      <c r="B64" s="171" t="s">
        <v>186</v>
      </c>
      <c r="C64" s="154"/>
      <c r="D64" s="153"/>
      <c r="E64" s="152">
        <v>18.600000000000001</v>
      </c>
      <c r="F64" s="152"/>
      <c r="G64" s="152">
        <v>14.1</v>
      </c>
      <c r="H64" s="151">
        <v>0.36</v>
      </c>
      <c r="I64" s="5">
        <v>2971.66</v>
      </c>
      <c r="K64" s="5">
        <f t="shared" si="9"/>
        <v>6.2</v>
      </c>
      <c r="L64" s="5">
        <f t="shared" si="10"/>
        <v>4.7</v>
      </c>
      <c r="M64" s="150">
        <f t="shared" si="11"/>
        <v>11.020000000000001</v>
      </c>
      <c r="N64" s="149">
        <f t="shared" si="12"/>
        <v>601.4</v>
      </c>
      <c r="O64" s="149">
        <f t="shared" si="13"/>
        <v>455.9</v>
      </c>
      <c r="P64" s="149">
        <f t="shared" si="14"/>
        <v>0</v>
      </c>
      <c r="Q64" s="149">
        <f t="shared" si="15"/>
        <v>11.639999999999999</v>
      </c>
      <c r="R64" s="149">
        <f t="shared" si="16"/>
        <v>1068.94</v>
      </c>
      <c r="S64" s="148">
        <f t="shared" si="17"/>
        <v>0.96083673333333319</v>
      </c>
    </row>
    <row r="65" spans="1:19" ht="21.6" customHeight="1" x14ac:dyDescent="0.2">
      <c r="A65" s="156"/>
      <c r="B65" s="170" t="s">
        <v>182</v>
      </c>
      <c r="C65" s="166"/>
      <c r="D65" s="165"/>
      <c r="E65" s="164">
        <v>32.18</v>
      </c>
      <c r="F65" s="164"/>
      <c r="G65" s="164">
        <v>27.75</v>
      </c>
      <c r="H65" s="163">
        <v>0.88</v>
      </c>
      <c r="I65" s="5">
        <v>4914.7299999999996</v>
      </c>
      <c r="K65" s="5">
        <f t="shared" si="9"/>
        <v>10.726666666666667</v>
      </c>
      <c r="L65" s="5">
        <f t="shared" si="10"/>
        <v>9.25</v>
      </c>
      <c r="M65" s="150">
        <f t="shared" si="11"/>
        <v>20.27</v>
      </c>
      <c r="N65" s="149">
        <f t="shared" si="12"/>
        <v>1040.4866666666667</v>
      </c>
      <c r="O65" s="149">
        <f t="shared" si="13"/>
        <v>897.24999999999989</v>
      </c>
      <c r="P65" s="149">
        <f t="shared" si="14"/>
        <v>0</v>
      </c>
      <c r="Q65" s="149">
        <f t="shared" si="15"/>
        <v>28.45333333333333</v>
      </c>
      <c r="R65" s="149">
        <f t="shared" si="16"/>
        <v>1966.19</v>
      </c>
      <c r="S65" s="148">
        <f t="shared" si="17"/>
        <v>1.589096033333333</v>
      </c>
    </row>
    <row r="66" spans="1:19" ht="21.6" customHeight="1" x14ac:dyDescent="0.2">
      <c r="A66" s="156"/>
      <c r="B66" s="169" t="s">
        <v>181</v>
      </c>
      <c r="C66" s="160"/>
      <c r="D66" s="159"/>
      <c r="E66" s="158">
        <v>22.59</v>
      </c>
      <c r="F66" s="158"/>
      <c r="G66" s="158">
        <v>19.71</v>
      </c>
      <c r="H66" s="157">
        <v>1.05</v>
      </c>
      <c r="I66" s="5">
        <v>3512.54</v>
      </c>
      <c r="K66" s="5">
        <f t="shared" si="9"/>
        <v>7.53</v>
      </c>
      <c r="L66" s="5">
        <f t="shared" si="10"/>
        <v>6.57</v>
      </c>
      <c r="M66" s="150">
        <f t="shared" si="11"/>
        <v>14.449999999999998</v>
      </c>
      <c r="N66" s="149">
        <f t="shared" si="12"/>
        <v>730.41</v>
      </c>
      <c r="O66" s="149">
        <f t="shared" si="13"/>
        <v>637.29</v>
      </c>
      <c r="P66" s="149">
        <f t="shared" si="14"/>
        <v>0</v>
      </c>
      <c r="Q66" s="149">
        <f t="shared" si="15"/>
        <v>33.950000000000003</v>
      </c>
      <c r="R66" s="149">
        <f t="shared" si="16"/>
        <v>1401.6499999999999</v>
      </c>
      <c r="S66" s="148">
        <f t="shared" si="17"/>
        <v>1.1357212666666665</v>
      </c>
    </row>
    <row r="67" spans="1:19" ht="21.6" customHeight="1" x14ac:dyDescent="0.2">
      <c r="A67" s="156"/>
      <c r="B67" s="169" t="s">
        <v>180</v>
      </c>
      <c r="C67" s="160"/>
      <c r="D67" s="159"/>
      <c r="E67" s="158">
        <v>27.08</v>
      </c>
      <c r="F67" s="158"/>
      <c r="G67" s="158">
        <v>24.66</v>
      </c>
      <c r="H67" s="157">
        <v>0.86</v>
      </c>
      <c r="I67" s="5">
        <v>4506.2299999999996</v>
      </c>
      <c r="K67" s="5">
        <f t="shared" si="9"/>
        <v>9.0266666666666655</v>
      </c>
      <c r="L67" s="5">
        <f t="shared" si="10"/>
        <v>8.2200000000000006</v>
      </c>
      <c r="M67" s="150">
        <f t="shared" si="11"/>
        <v>17.533333333333331</v>
      </c>
      <c r="N67" s="149">
        <f t="shared" si="12"/>
        <v>875.58666666666647</v>
      </c>
      <c r="O67" s="149">
        <f t="shared" si="13"/>
        <v>797.34</v>
      </c>
      <c r="P67" s="149">
        <f t="shared" si="14"/>
        <v>0</v>
      </c>
      <c r="Q67" s="149">
        <f t="shared" si="15"/>
        <v>27.806666666666665</v>
      </c>
      <c r="R67" s="149">
        <f t="shared" si="16"/>
        <v>1700.7333333333331</v>
      </c>
      <c r="S67" s="148">
        <f t="shared" si="17"/>
        <v>1.4570143666666664</v>
      </c>
    </row>
    <row r="68" spans="1:19" ht="21.6" customHeight="1" thickBot="1" x14ac:dyDescent="0.25">
      <c r="A68" s="156"/>
      <c r="B68" s="168" t="s">
        <v>177</v>
      </c>
      <c r="C68" s="154"/>
      <c r="D68" s="153"/>
      <c r="E68" s="152">
        <v>18.190000000000001</v>
      </c>
      <c r="F68" s="152"/>
      <c r="G68" s="152">
        <v>15.71</v>
      </c>
      <c r="H68" s="151">
        <v>0.2</v>
      </c>
      <c r="I68" s="5">
        <v>3178.2</v>
      </c>
      <c r="K68" s="5">
        <f t="shared" si="9"/>
        <v>6.0633333333333335</v>
      </c>
      <c r="L68" s="5">
        <f t="shared" si="10"/>
        <v>5.2366666666666672</v>
      </c>
      <c r="M68" s="150">
        <f t="shared" si="11"/>
        <v>11.366666666666669</v>
      </c>
      <c r="N68" s="149">
        <f t="shared" si="12"/>
        <v>588.14333333333332</v>
      </c>
      <c r="O68" s="149">
        <f t="shared" si="13"/>
        <v>507.95666666666671</v>
      </c>
      <c r="P68" s="149">
        <f t="shared" si="14"/>
        <v>0</v>
      </c>
      <c r="Q68" s="149">
        <f t="shared" si="15"/>
        <v>6.4666666666666668</v>
      </c>
      <c r="R68" s="149">
        <f t="shared" si="16"/>
        <v>1102.5666666666666</v>
      </c>
      <c r="S68" s="148">
        <f t="shared" si="17"/>
        <v>1.0276179999999999</v>
      </c>
    </row>
    <row r="69" spans="1:19" ht="21.6" customHeight="1" x14ac:dyDescent="0.2">
      <c r="A69" s="156"/>
      <c r="B69" s="167" t="s">
        <v>176</v>
      </c>
      <c r="C69" s="166"/>
      <c r="D69" s="165"/>
      <c r="E69" s="164">
        <v>13.72</v>
      </c>
      <c r="F69" s="164"/>
      <c r="G69" s="164">
        <v>12.3</v>
      </c>
      <c r="H69" s="163">
        <v>0.24</v>
      </c>
      <c r="I69" s="5">
        <v>2322.3200000000002</v>
      </c>
      <c r="K69" s="5">
        <f t="shared" si="9"/>
        <v>4.5733333333333333</v>
      </c>
      <c r="L69" s="5">
        <f t="shared" si="10"/>
        <v>4.1000000000000005</v>
      </c>
      <c r="M69" s="150">
        <f t="shared" si="11"/>
        <v>8.7533333333333339</v>
      </c>
      <c r="N69" s="149">
        <f t="shared" si="12"/>
        <v>443.61333333333329</v>
      </c>
      <c r="O69" s="149">
        <f t="shared" si="13"/>
        <v>397.7</v>
      </c>
      <c r="P69" s="149">
        <f t="shared" si="14"/>
        <v>0</v>
      </c>
      <c r="Q69" s="149">
        <f t="shared" si="15"/>
        <v>7.76</v>
      </c>
      <c r="R69" s="149">
        <f t="shared" si="16"/>
        <v>849.07333333333327</v>
      </c>
      <c r="S69" s="148">
        <f t="shared" si="17"/>
        <v>0.75088346666666661</v>
      </c>
    </row>
    <row r="70" spans="1:19" ht="21.6" customHeight="1" x14ac:dyDescent="0.2">
      <c r="A70" s="156"/>
      <c r="B70" s="162" t="s">
        <v>175</v>
      </c>
      <c r="C70" s="160"/>
      <c r="D70" s="159"/>
      <c r="E70" s="158">
        <v>21.57</v>
      </c>
      <c r="F70" s="158"/>
      <c r="G70" s="158">
        <v>19.899999999999999</v>
      </c>
      <c r="H70" s="157">
        <v>0.82</v>
      </c>
      <c r="I70" s="5">
        <v>3675.94</v>
      </c>
      <c r="K70" s="5">
        <f t="shared" si="9"/>
        <v>7.19</v>
      </c>
      <c r="L70" s="5">
        <f t="shared" si="10"/>
        <v>6.6333333333333329</v>
      </c>
      <c r="M70" s="150">
        <f t="shared" si="11"/>
        <v>14.096666666666666</v>
      </c>
      <c r="N70" s="149">
        <f t="shared" si="12"/>
        <v>697.43</v>
      </c>
      <c r="O70" s="149">
        <f t="shared" si="13"/>
        <v>643.43333333333317</v>
      </c>
      <c r="P70" s="149">
        <f t="shared" si="14"/>
        <v>0</v>
      </c>
      <c r="Q70" s="149">
        <f t="shared" si="15"/>
        <v>26.513333333333332</v>
      </c>
      <c r="R70" s="149">
        <f t="shared" si="16"/>
        <v>1367.3766666666666</v>
      </c>
      <c r="S70" s="148">
        <f t="shared" si="17"/>
        <v>1.1885539333333333</v>
      </c>
    </row>
    <row r="71" spans="1:19" ht="21.6" customHeight="1" x14ac:dyDescent="0.2">
      <c r="A71" s="156"/>
      <c r="B71" s="161" t="s">
        <v>174</v>
      </c>
      <c r="C71" s="160"/>
      <c r="D71" s="159"/>
      <c r="E71" s="158">
        <v>13.9</v>
      </c>
      <c r="F71" s="158"/>
      <c r="G71" s="158">
        <v>10.76</v>
      </c>
      <c r="H71" s="157">
        <v>0.55000000000000004</v>
      </c>
      <c r="I71" s="5">
        <v>2103.33</v>
      </c>
      <c r="K71" s="5">
        <f t="shared" si="9"/>
        <v>4.6333333333333337</v>
      </c>
      <c r="L71" s="5">
        <f t="shared" si="10"/>
        <v>3.5866666666666664</v>
      </c>
      <c r="M71" s="150">
        <f t="shared" si="11"/>
        <v>8.4033333333333342</v>
      </c>
      <c r="N71" s="149">
        <f t="shared" si="12"/>
        <v>449.43333333333334</v>
      </c>
      <c r="O71" s="149">
        <f t="shared" si="13"/>
        <v>347.90666666666664</v>
      </c>
      <c r="P71" s="149">
        <f t="shared" si="14"/>
        <v>0</v>
      </c>
      <c r="Q71" s="149">
        <f t="shared" si="15"/>
        <v>17.783333333333331</v>
      </c>
      <c r="R71" s="149">
        <f t="shared" si="16"/>
        <v>815.12333333333322</v>
      </c>
      <c r="S71" s="148">
        <f t="shared" si="17"/>
        <v>0.68007669999999998</v>
      </c>
    </row>
    <row r="72" spans="1:19" ht="21.6" customHeight="1" thickBot="1" x14ac:dyDescent="0.25">
      <c r="A72" s="156"/>
      <c r="B72" s="155" t="s">
        <v>140</v>
      </c>
      <c r="C72" s="154"/>
      <c r="D72" s="153"/>
      <c r="E72" s="152">
        <v>17.84</v>
      </c>
      <c r="F72" s="152"/>
      <c r="G72" s="152">
        <v>15.07</v>
      </c>
      <c r="H72" s="151">
        <v>0.5</v>
      </c>
      <c r="I72" s="5">
        <v>3096.52</v>
      </c>
      <c r="K72" s="5">
        <f t="shared" si="9"/>
        <v>5.9466666666666663</v>
      </c>
      <c r="L72" s="5">
        <f t="shared" si="10"/>
        <v>5.0233333333333334</v>
      </c>
      <c r="M72" s="150">
        <f t="shared" si="11"/>
        <v>11.136666666666665</v>
      </c>
      <c r="N72" s="149">
        <f t="shared" si="12"/>
        <v>576.8266666666666</v>
      </c>
      <c r="O72" s="149">
        <f t="shared" si="13"/>
        <v>487.26333333333332</v>
      </c>
      <c r="P72" s="149">
        <f t="shared" si="14"/>
        <v>0</v>
      </c>
      <c r="Q72" s="149">
        <f t="shared" si="15"/>
        <v>16.166666666666664</v>
      </c>
      <c r="R72" s="149">
        <f t="shared" si="16"/>
        <v>1080.2566666666667</v>
      </c>
      <c r="S72" s="148">
        <f t="shared" si="17"/>
        <v>1.0012081333333334</v>
      </c>
    </row>
    <row r="73" spans="1:19" x14ac:dyDescent="0.2">
      <c r="A73" s="156"/>
      <c r="B73" s="235"/>
    </row>
    <row r="74" spans="1:19" x14ac:dyDescent="0.2">
      <c r="A74" s="156"/>
      <c r="B74" s="235"/>
    </row>
    <row r="75" spans="1:19" x14ac:dyDescent="0.2">
      <c r="A75" s="156"/>
      <c r="B75" s="235"/>
    </row>
    <row r="76" spans="1:19" x14ac:dyDescent="0.2">
      <c r="A76" s="156"/>
      <c r="B76" s="235"/>
    </row>
    <row r="77" spans="1:19" x14ac:dyDescent="0.2">
      <c r="A77" s="156"/>
      <c r="B77" s="235"/>
    </row>
    <row r="78" spans="1:19" x14ac:dyDescent="0.2">
      <c r="A78" s="156"/>
      <c r="B78" s="235"/>
    </row>
    <row r="79" spans="1:19" x14ac:dyDescent="0.2">
      <c r="A79" s="156"/>
      <c r="B79" s="235"/>
    </row>
    <row r="80" spans="1:19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scale="120" orientation="portrait" r:id="rId1"/>
  <rowBreaks count="2" manualBreakCount="2">
    <brk id="24" max="16383" man="1"/>
    <brk id="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58B8-D805-4D2A-B1B1-2D12E102BAD2}">
  <dimension ref="A1:BJ970"/>
  <sheetViews>
    <sheetView topLeftCell="A903" zoomScale="50" zoomScaleNormal="50" zoomScaleSheetLayoutView="25" workbookViewId="0">
      <selection activeCell="E11" sqref="E11:G956"/>
    </sheetView>
  </sheetViews>
  <sheetFormatPr defaultRowHeight="15" x14ac:dyDescent="0.2"/>
  <cols>
    <col min="1" max="1" width="11.85546875" style="5" customWidth="1"/>
    <col min="2" max="2" width="17" style="8" customWidth="1"/>
    <col min="3" max="3" width="10.140625" style="5" customWidth="1"/>
    <col min="4" max="4" width="16.7109375" style="5" customWidth="1"/>
    <col min="5" max="5" width="14.5703125" style="150" customWidth="1"/>
    <col min="6" max="6" width="13.85546875" style="150" customWidth="1"/>
    <col min="7" max="7" width="11.7109375" style="150" customWidth="1"/>
    <col min="8" max="8" width="12.7109375" style="135" customWidth="1"/>
    <col min="9" max="11" width="11.7109375" style="5" customWidth="1"/>
    <col min="12" max="12" width="4.28515625" style="5" customWidth="1"/>
    <col min="13" max="13" width="22.7109375" style="7" customWidth="1"/>
    <col min="14" max="14" width="4.28515625" style="5" customWidth="1"/>
    <col min="15" max="15" width="22.7109375" style="7" customWidth="1"/>
    <col min="16" max="16" width="4.28515625" style="5" customWidth="1"/>
    <col min="17" max="17" width="22.7109375" style="7" customWidth="1"/>
    <col min="18" max="18" width="4.28515625" style="5" customWidth="1"/>
    <col min="19" max="19" width="22.7109375" style="7" customWidth="1"/>
    <col min="20" max="20" width="4.28515625" style="5" customWidth="1"/>
    <col min="21" max="21" width="22.7109375" style="7" customWidth="1"/>
    <col min="22" max="22" width="4.28515625" style="5" hidden="1" customWidth="1"/>
    <col min="23" max="23" width="22.7109375" style="7" hidden="1" customWidth="1"/>
    <col min="24" max="24" width="4.28515625" style="5" hidden="1" customWidth="1"/>
    <col min="25" max="25" width="22.7109375" style="7" hidden="1" customWidth="1"/>
    <col min="26" max="26" width="4.28515625" style="5" hidden="1" customWidth="1"/>
    <col min="27" max="27" width="22.7109375" style="7" hidden="1" customWidth="1"/>
    <col min="28" max="28" width="8.140625" style="5" customWidth="1"/>
    <col min="29" max="29" width="9.28515625" style="7" customWidth="1"/>
    <col min="30" max="30" width="34.85546875" style="7" customWidth="1"/>
    <col min="31" max="31" width="21.140625" style="7" customWidth="1"/>
    <col min="32" max="32" width="15.140625" style="5" customWidth="1"/>
    <col min="33" max="33" width="12.140625" style="5" hidden="1" customWidth="1"/>
    <col min="34" max="34" width="13.7109375" style="5" customWidth="1"/>
    <col min="35" max="35" width="20.8554687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146"/>
      <c r="E1" s="233" t="s">
        <v>264</v>
      </c>
    </row>
    <row r="2" spans="1:62" ht="31.9" customHeight="1" x14ac:dyDescent="0.4">
      <c r="A2" s="147"/>
      <c r="B2" s="147"/>
      <c r="C2" s="145"/>
      <c r="D2" s="146"/>
      <c r="E2" s="233"/>
    </row>
    <row r="3" spans="1:62" ht="22.15" customHeight="1" x14ac:dyDescent="0.25">
      <c r="B3" s="144" t="s">
        <v>263</v>
      </c>
      <c r="G3" s="232" t="s">
        <v>262</v>
      </c>
      <c r="H3" s="143" t="s">
        <v>603</v>
      </c>
      <c r="I3" s="131"/>
      <c r="J3" s="131"/>
      <c r="K3" s="131"/>
      <c r="L3" s="131"/>
      <c r="M3" s="142"/>
      <c r="N3" s="131"/>
      <c r="O3" s="142"/>
      <c r="P3" s="131"/>
    </row>
    <row r="4" spans="1:62" ht="6.6" customHeight="1" x14ac:dyDescent="0.3">
      <c r="B4" s="141"/>
      <c r="AD4" s="129"/>
      <c r="AE4" s="129"/>
      <c r="AF4" s="140"/>
      <c r="AG4" s="129"/>
      <c r="AH4" s="129"/>
      <c r="AI4" s="129"/>
      <c r="AJ4" s="129"/>
    </row>
    <row r="5" spans="1:62" ht="22.15" customHeight="1" thickBot="1" x14ac:dyDescent="0.3">
      <c r="B5" s="134" t="s">
        <v>260</v>
      </c>
      <c r="C5" s="382">
        <v>42556</v>
      </c>
      <c r="D5" s="383"/>
      <c r="G5" s="230"/>
      <c r="H5" s="134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BF5" s="5" t="s">
        <v>4</v>
      </c>
      <c r="BG5" s="5">
        <v>3</v>
      </c>
    </row>
    <row r="6" spans="1:62" ht="22.15" customHeight="1" thickTop="1" x14ac:dyDescent="0.3">
      <c r="B6" s="134" t="s">
        <v>258</v>
      </c>
      <c r="C6" s="137">
        <v>187</v>
      </c>
      <c r="D6" s="137"/>
      <c r="E6" s="230"/>
      <c r="F6" s="230"/>
      <c r="G6" s="230"/>
      <c r="H6" s="387" t="s">
        <v>381</v>
      </c>
      <c r="I6" s="428"/>
      <c r="J6" s="428"/>
      <c r="K6" s="428"/>
      <c r="L6" s="428"/>
      <c r="M6" s="429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x14ac:dyDescent="0.3">
      <c r="B7" s="134" t="s">
        <v>256</v>
      </c>
      <c r="C7" s="135" t="s">
        <v>602</v>
      </c>
      <c r="H7" s="404" t="s">
        <v>254</v>
      </c>
      <c r="I7" s="430"/>
      <c r="J7" s="430"/>
      <c r="K7" s="430"/>
      <c r="L7" s="430"/>
      <c r="M7" s="431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Bot="1" x14ac:dyDescent="0.35">
      <c r="B8" s="134" t="s">
        <v>253</v>
      </c>
      <c r="C8" s="133" t="s">
        <v>601</v>
      </c>
      <c r="D8" s="132"/>
      <c r="E8" s="229"/>
      <c r="F8" s="229"/>
      <c r="H8" s="407" t="s">
        <v>378</v>
      </c>
      <c r="I8" s="432"/>
      <c r="J8" s="432"/>
      <c r="K8" s="432"/>
      <c r="L8" s="432"/>
      <c r="M8" s="433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Top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107" t="s">
        <v>160</v>
      </c>
      <c r="AI10" s="106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>
        <v>190</v>
      </c>
      <c r="E11" s="425">
        <v>7428.24</v>
      </c>
      <c r="F11" s="426"/>
      <c r="G11" s="427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41" t="s">
        <v>600</v>
      </c>
      <c r="AI11" s="66" t="s">
        <v>137</v>
      </c>
      <c r="AJ11" s="119">
        <f t="shared" ref="AJ11:BB11" si="0">SUM(AJ13:AJ24)</f>
        <v>51</v>
      </c>
      <c r="AK11" s="84">
        <f t="shared" si="0"/>
        <v>3</v>
      </c>
      <c r="AL11" s="83">
        <f t="shared" si="0"/>
        <v>0</v>
      </c>
      <c r="AM11" s="85">
        <f t="shared" si="0"/>
        <v>27</v>
      </c>
      <c r="AN11" s="84">
        <f t="shared" si="0"/>
        <v>3</v>
      </c>
      <c r="AO11" s="83">
        <f t="shared" si="0"/>
        <v>0</v>
      </c>
      <c r="AP11" s="85">
        <f t="shared" si="0"/>
        <v>0</v>
      </c>
      <c r="AQ11" s="84">
        <f t="shared" si="0"/>
        <v>0</v>
      </c>
      <c r="AR11" s="83">
        <f t="shared" si="0"/>
        <v>0</v>
      </c>
      <c r="AS11" s="85">
        <f t="shared" si="0"/>
        <v>1</v>
      </c>
      <c r="AT11" s="84">
        <f t="shared" si="0"/>
        <v>0</v>
      </c>
      <c r="AU11" s="83">
        <f t="shared" si="0"/>
        <v>0</v>
      </c>
      <c r="AV11" s="85">
        <f t="shared" si="0"/>
        <v>0</v>
      </c>
      <c r="AW11" s="84">
        <f t="shared" si="0"/>
        <v>0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18</v>
      </c>
      <c r="BG11" s="5">
        <f>SUM(AM11:AO11,AY11)/$BG$5</f>
        <v>10</v>
      </c>
      <c r="BH11" s="5">
        <f>SUM(AP11:AR11,AZ11)/$BG$5</f>
        <v>0</v>
      </c>
      <c r="BI11" s="5">
        <f>SUM(AS11:AU11,BA11)/$BG$5</f>
        <v>0.33333333333333331</v>
      </c>
      <c r="BJ11" s="5">
        <f>SUM(AV11:AX11,BB11)/$BG$5</f>
        <v>0</v>
      </c>
    </row>
    <row r="12" spans="1:62" ht="54.6" customHeight="1" thickBot="1" x14ac:dyDescent="0.3">
      <c r="B12" s="78"/>
      <c r="C12" s="77"/>
      <c r="D12" s="206"/>
      <c r="E12" s="205"/>
      <c r="F12" s="205"/>
      <c r="G12" s="204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41"/>
      <c r="AI12" s="66" t="s">
        <v>135</v>
      </c>
      <c r="AJ12" s="65">
        <f t="shared" ref="AJ12:BB12" si="1">AJ11/3</f>
        <v>17</v>
      </c>
      <c r="AK12" s="64">
        <f t="shared" si="1"/>
        <v>1</v>
      </c>
      <c r="AL12" s="63">
        <f t="shared" si="1"/>
        <v>0</v>
      </c>
      <c r="AM12" s="65">
        <f t="shared" si="1"/>
        <v>9</v>
      </c>
      <c r="AN12" s="64">
        <f t="shared" si="1"/>
        <v>1</v>
      </c>
      <c r="AO12" s="63">
        <f t="shared" si="1"/>
        <v>0</v>
      </c>
      <c r="AP12" s="65">
        <f t="shared" si="1"/>
        <v>0</v>
      </c>
      <c r="AQ12" s="64">
        <f t="shared" si="1"/>
        <v>0</v>
      </c>
      <c r="AR12" s="63">
        <f t="shared" si="1"/>
        <v>0</v>
      </c>
      <c r="AS12" s="65">
        <f t="shared" si="1"/>
        <v>0.33333333333333331</v>
      </c>
      <c r="AT12" s="64">
        <f t="shared" si="1"/>
        <v>0</v>
      </c>
      <c r="AU12" s="63">
        <f t="shared" si="1"/>
        <v>0</v>
      </c>
      <c r="AV12" s="65">
        <f t="shared" si="1"/>
        <v>0</v>
      </c>
      <c r="AW12" s="64">
        <f t="shared" si="1"/>
        <v>0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28.15" customHeight="1" x14ac:dyDescent="0.2">
      <c r="B13" s="30"/>
      <c r="C13" s="338">
        <v>1</v>
      </c>
      <c r="D13" s="46"/>
      <c r="E13" s="198"/>
      <c r="F13" s="198"/>
      <c r="G13" s="197"/>
      <c r="H13" s="358" t="s">
        <v>133</v>
      </c>
      <c r="I13" s="390">
        <v>56</v>
      </c>
      <c r="J13" s="390">
        <v>19</v>
      </c>
      <c r="K13" s="390">
        <v>7</v>
      </c>
      <c r="L13" s="42" t="s">
        <v>131</v>
      </c>
      <c r="M13" s="43" t="s">
        <v>179</v>
      </c>
      <c r="N13" s="42" t="s">
        <v>129</v>
      </c>
      <c r="O13" s="43" t="s">
        <v>353</v>
      </c>
      <c r="P13" s="42" t="s">
        <v>128</v>
      </c>
      <c r="Q13" s="43" t="s">
        <v>347</v>
      </c>
      <c r="R13" s="42" t="s">
        <v>127</v>
      </c>
      <c r="S13" s="43"/>
      <c r="T13" s="42" t="s">
        <v>126</v>
      </c>
      <c r="U13" s="43"/>
      <c r="V13" s="42" t="s">
        <v>125</v>
      </c>
      <c r="W13" s="43"/>
      <c r="X13" s="42" t="s">
        <v>124</v>
      </c>
      <c r="Y13" s="43"/>
      <c r="Z13" s="42" t="s">
        <v>123</v>
      </c>
      <c r="AA13" s="43"/>
      <c r="AB13" s="196"/>
      <c r="AC13" s="43"/>
      <c r="AD13" s="196" t="s">
        <v>132</v>
      </c>
      <c r="AE13" s="58"/>
      <c r="AF13" s="421"/>
      <c r="AG13" s="421"/>
      <c r="AH13" s="38"/>
      <c r="AI13" s="9"/>
      <c r="AJ13" s="401" cm="1">
        <f t="array" ref="AJ13">SUMPRODUCT(LEN($M13:$AA16)-LEN(SUBSTITUTE($M13:$AA16,"A", "")))</f>
        <v>14</v>
      </c>
      <c r="AK13" s="352">
        <f>SUMPRODUCT(LEN($AD13:$AD16)-LEN(SUBSTITUTE($AD13:$AD16,"A", "")))</f>
        <v>1</v>
      </c>
      <c r="AL13" s="335">
        <f>SUMPRODUCT(LEN($AC13:$AC16)-LEN(SUBSTITUTE($AC13:$AC16,"A", "")))</f>
        <v>0</v>
      </c>
      <c r="AM13" s="349">
        <f>SUMPRODUCT(LEN($M13:$AA16)-LEN(SUBSTITUTE($M13:$AA16,"S", "")))</f>
        <v>10</v>
      </c>
      <c r="AN13" s="352">
        <f>SUMPRODUCT(LEN($AD13:$AD16)-LEN(SUBSTITUTE($AD13:$AD16,"S", "")))</f>
        <v>0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1</v>
      </c>
      <c r="AT13" s="352">
        <f>SUMPRODUCT(LEN($AD13:$AD16)-LEN(SUBSTITUTE($AD13:$AD16,"G", "")))</f>
        <v>0</v>
      </c>
      <c r="AU13" s="335">
        <f>SUMPRODUCT(LEN($AC13:$AC16)-LEN(SUBSTITUTE($AC13:$AC16,"G", "")))</f>
        <v>0</v>
      </c>
      <c r="AV13" s="349">
        <f>SUMPRODUCT(LEN($L13:$AA16)-LEN(SUBSTITUTE($L13:$AA16,"M", "")))</f>
        <v>0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28.15" customHeight="1" thickBot="1" x14ac:dyDescent="0.25">
      <c r="B14" s="30"/>
      <c r="C14" s="339"/>
      <c r="D14" s="37"/>
      <c r="E14" s="195"/>
      <c r="F14" s="195"/>
      <c r="G14" s="194"/>
      <c r="H14" s="359"/>
      <c r="I14" s="391"/>
      <c r="J14" s="391"/>
      <c r="K14" s="391"/>
      <c r="L14" s="33" t="s">
        <v>122</v>
      </c>
      <c r="M14" s="55" t="s">
        <v>467</v>
      </c>
      <c r="N14" s="33" t="s">
        <v>121</v>
      </c>
      <c r="O14" s="55" t="s">
        <v>348</v>
      </c>
      <c r="P14" s="33" t="s">
        <v>120</v>
      </c>
      <c r="Q14" s="55" t="s">
        <v>132</v>
      </c>
      <c r="R14" s="33" t="s">
        <v>119</v>
      </c>
      <c r="S14" s="55"/>
      <c r="T14" s="33" t="s">
        <v>118</v>
      </c>
      <c r="U14" s="55"/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193"/>
      <c r="AC14" s="55"/>
      <c r="AD14" s="193"/>
      <c r="AE14" s="57"/>
      <c r="AF14" s="422"/>
      <c r="AG14" s="422"/>
      <c r="AH14" s="21"/>
      <c r="AI14" s="9"/>
      <c r="AJ14" s="402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28.15" customHeight="1" x14ac:dyDescent="0.2">
      <c r="B15" s="30"/>
      <c r="C15" s="340"/>
      <c r="D15" s="29"/>
      <c r="E15" s="192"/>
      <c r="F15" s="192"/>
      <c r="G15" s="191"/>
      <c r="H15" s="360">
        <v>190</v>
      </c>
      <c r="I15" s="392"/>
      <c r="J15" s="392"/>
      <c r="K15" s="392"/>
      <c r="L15" s="25" t="s">
        <v>114</v>
      </c>
      <c r="M15" s="114" t="s">
        <v>179</v>
      </c>
      <c r="N15" s="25" t="s">
        <v>112</v>
      </c>
      <c r="O15" s="114" t="s">
        <v>350</v>
      </c>
      <c r="P15" s="25" t="s">
        <v>111</v>
      </c>
      <c r="Q15" s="114" t="s">
        <v>130</v>
      </c>
      <c r="R15" s="25" t="s">
        <v>110</v>
      </c>
      <c r="S15" s="114"/>
      <c r="T15" s="25" t="s">
        <v>109</v>
      </c>
      <c r="U15" s="114"/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190"/>
      <c r="AC15" s="114"/>
      <c r="AD15" s="190"/>
      <c r="AE15" s="57"/>
      <c r="AF15" s="422"/>
      <c r="AG15" s="422"/>
      <c r="AH15" s="21"/>
      <c r="AI15" s="9"/>
      <c r="AJ15" s="402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28.15" customHeight="1" thickBot="1" x14ac:dyDescent="0.25">
      <c r="B16" s="30"/>
      <c r="C16" s="355"/>
      <c r="D16" s="54"/>
      <c r="E16" s="200"/>
      <c r="F16" s="200"/>
      <c r="G16" s="199"/>
      <c r="H16" s="361"/>
      <c r="I16" s="393"/>
      <c r="J16" s="393"/>
      <c r="K16" s="393"/>
      <c r="L16" s="50" t="s">
        <v>105</v>
      </c>
      <c r="M16" s="51" t="s">
        <v>359</v>
      </c>
      <c r="N16" s="50" t="s">
        <v>104</v>
      </c>
      <c r="O16" s="51" t="s">
        <v>347</v>
      </c>
      <c r="P16" s="50" t="s">
        <v>103</v>
      </c>
      <c r="Q16" s="51" t="s">
        <v>130</v>
      </c>
      <c r="R16" s="50" t="s">
        <v>102</v>
      </c>
      <c r="S16" s="51"/>
      <c r="T16" s="50">
        <v>20</v>
      </c>
      <c r="U16" s="51"/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187"/>
      <c r="AC16" s="51"/>
      <c r="AD16" s="187"/>
      <c r="AE16" s="56"/>
      <c r="AF16" s="424"/>
      <c r="AG16" s="424"/>
      <c r="AH16" s="47"/>
      <c r="AI16" s="9"/>
      <c r="AJ16" s="403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2:62" ht="28.15" customHeight="1" x14ac:dyDescent="0.2">
      <c r="B17" s="30"/>
      <c r="C17" s="338">
        <v>2</v>
      </c>
      <c r="D17" s="46"/>
      <c r="E17" s="198"/>
      <c r="F17" s="198"/>
      <c r="G17" s="197"/>
      <c r="H17" s="395" t="s">
        <v>599</v>
      </c>
      <c r="I17" s="390">
        <v>63</v>
      </c>
      <c r="J17" s="390">
        <v>20</v>
      </c>
      <c r="K17" s="390">
        <v>7</v>
      </c>
      <c r="L17" s="42" t="s">
        <v>131</v>
      </c>
      <c r="M17" s="43" t="s">
        <v>179</v>
      </c>
      <c r="N17" s="42" t="s">
        <v>129</v>
      </c>
      <c r="O17" s="43" t="s">
        <v>349</v>
      </c>
      <c r="P17" s="42" t="s">
        <v>128</v>
      </c>
      <c r="Q17" s="43" t="s">
        <v>132</v>
      </c>
      <c r="R17" s="42" t="s">
        <v>127</v>
      </c>
      <c r="S17" s="43" t="s">
        <v>130</v>
      </c>
      <c r="T17" s="42" t="s">
        <v>126</v>
      </c>
      <c r="U17" s="43"/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196"/>
      <c r="AC17" s="43"/>
      <c r="AD17" s="196" t="s">
        <v>353</v>
      </c>
      <c r="AE17" s="39"/>
      <c r="AF17" s="421"/>
      <c r="AG17" s="421"/>
      <c r="AH17" s="38"/>
      <c r="AI17" s="9"/>
      <c r="AJ17" s="401">
        <f>SUMPRODUCT(LEN($M17:$AA20)-LEN(SUBSTITUTE($M17:$AA20,"A", "")))</f>
        <v>16</v>
      </c>
      <c r="AK17" s="352">
        <f>SUMPRODUCT(LEN($AD17:$AD20)-LEN(SUBSTITUTE($AD17:$AD20,"A", "")))</f>
        <v>1</v>
      </c>
      <c r="AL17" s="335">
        <f>SUMPRODUCT(LEN($AC17:$AC20)-LEN(SUBSTITUTE($AC17:$AC20,"A", "")))</f>
        <v>0</v>
      </c>
      <c r="AM17" s="349">
        <f>SUMPRODUCT(LEN($M17:$AA20)-LEN(SUBSTITUTE($M17:$AA20,"S", "")))</f>
        <v>8</v>
      </c>
      <c r="AN17" s="352">
        <f>SUMPRODUCT(LEN($AD17:$AD20)-LEN(SUBSTITUTE($AD17:$AD20,"S", "")))</f>
        <v>2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0</v>
      </c>
      <c r="AT17" s="352">
        <f>SUMPRODUCT(LEN($AD17:$AD20)-LEN(SUBSTITUTE($AD17:$AD20,"G", "")))</f>
        <v>0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8.15" customHeight="1" thickBot="1" x14ac:dyDescent="0.25">
      <c r="B18" s="30"/>
      <c r="C18" s="339"/>
      <c r="D18" s="37"/>
      <c r="E18" s="195"/>
      <c r="F18" s="195"/>
      <c r="G18" s="194"/>
      <c r="H18" s="396"/>
      <c r="I18" s="391"/>
      <c r="J18" s="391"/>
      <c r="K18" s="391"/>
      <c r="L18" s="33" t="s">
        <v>122</v>
      </c>
      <c r="M18" s="55" t="s">
        <v>357</v>
      </c>
      <c r="N18" s="33" t="s">
        <v>121</v>
      </c>
      <c r="O18" s="55" t="s">
        <v>132</v>
      </c>
      <c r="P18" s="33" t="s">
        <v>120</v>
      </c>
      <c r="Q18" s="55" t="s">
        <v>347</v>
      </c>
      <c r="R18" s="33" t="s">
        <v>119</v>
      </c>
      <c r="S18" s="55"/>
      <c r="T18" s="33" t="s">
        <v>118</v>
      </c>
      <c r="U18" s="55"/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193"/>
      <c r="AC18" s="55"/>
      <c r="AD18" s="193"/>
      <c r="AE18" s="22"/>
      <c r="AF18" s="422"/>
      <c r="AG18" s="422"/>
      <c r="AH18" s="21"/>
      <c r="AI18" s="9"/>
      <c r="AJ18" s="402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2:62" ht="28.15" customHeight="1" x14ac:dyDescent="0.2">
      <c r="B19" s="30"/>
      <c r="C19" s="340"/>
      <c r="D19" s="29"/>
      <c r="E19" s="192"/>
      <c r="F19" s="192"/>
      <c r="G19" s="191"/>
      <c r="H19" s="360"/>
      <c r="I19" s="392"/>
      <c r="J19" s="392"/>
      <c r="K19" s="392"/>
      <c r="L19" s="25" t="s">
        <v>114</v>
      </c>
      <c r="M19" s="114" t="s">
        <v>179</v>
      </c>
      <c r="N19" s="25" t="s">
        <v>112</v>
      </c>
      <c r="O19" s="114" t="s">
        <v>353</v>
      </c>
      <c r="P19" s="25" t="s">
        <v>111</v>
      </c>
      <c r="Q19" s="114" t="s">
        <v>179</v>
      </c>
      <c r="R19" s="25" t="s">
        <v>110</v>
      </c>
      <c r="S19" s="114"/>
      <c r="T19" s="25" t="s">
        <v>109</v>
      </c>
      <c r="U19" s="114"/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190"/>
      <c r="AC19" s="114"/>
      <c r="AD19" s="190"/>
      <c r="AE19" s="22"/>
      <c r="AF19" s="422"/>
      <c r="AG19" s="422"/>
      <c r="AH19" s="21"/>
      <c r="AI19" s="9"/>
      <c r="AJ19" s="402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2:62" ht="28.15" customHeight="1" thickBot="1" x14ac:dyDescent="0.25">
      <c r="B20" s="30"/>
      <c r="C20" s="355"/>
      <c r="D20" s="54"/>
      <c r="E20" s="200"/>
      <c r="F20" s="200"/>
      <c r="G20" s="199"/>
      <c r="H20" s="361"/>
      <c r="I20" s="393"/>
      <c r="J20" s="393"/>
      <c r="K20" s="393"/>
      <c r="L20" s="50" t="s">
        <v>105</v>
      </c>
      <c r="M20" s="51" t="s">
        <v>132</v>
      </c>
      <c r="N20" s="50" t="s">
        <v>104</v>
      </c>
      <c r="O20" s="51" t="s">
        <v>179</v>
      </c>
      <c r="P20" s="50" t="s">
        <v>103</v>
      </c>
      <c r="Q20" s="51" t="s">
        <v>130</v>
      </c>
      <c r="R20" s="50" t="s">
        <v>102</v>
      </c>
      <c r="S20" s="51"/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187"/>
      <c r="AC20" s="51"/>
      <c r="AD20" s="187"/>
      <c r="AE20" s="48"/>
      <c r="AF20" s="424"/>
      <c r="AG20" s="424"/>
      <c r="AH20" s="47"/>
      <c r="AI20" s="9"/>
      <c r="AJ20" s="403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2:62" ht="28.15" customHeight="1" x14ac:dyDescent="0.2">
      <c r="B21" s="30"/>
      <c r="C21" s="338">
        <v>3</v>
      </c>
      <c r="D21" s="46"/>
      <c r="E21" s="198"/>
      <c r="F21" s="198"/>
      <c r="G21" s="197"/>
      <c r="H21" s="358"/>
      <c r="I21" s="390">
        <v>81</v>
      </c>
      <c r="J21" s="390">
        <v>20</v>
      </c>
      <c r="K21" s="390">
        <v>7</v>
      </c>
      <c r="L21" s="42" t="s">
        <v>131</v>
      </c>
      <c r="M21" s="43" t="s">
        <v>179</v>
      </c>
      <c r="N21" s="42" t="s">
        <v>129</v>
      </c>
      <c r="O21" s="43" t="s">
        <v>357</v>
      </c>
      <c r="P21" s="42" t="s">
        <v>128</v>
      </c>
      <c r="Q21" s="43" t="s">
        <v>179</v>
      </c>
      <c r="R21" s="42" t="s">
        <v>127</v>
      </c>
      <c r="S21" s="43" t="s">
        <v>130</v>
      </c>
      <c r="T21" s="42" t="s">
        <v>126</v>
      </c>
      <c r="U21" s="43"/>
      <c r="V21" s="42" t="s">
        <v>125</v>
      </c>
      <c r="W21" s="43"/>
      <c r="X21" s="42" t="s">
        <v>124</v>
      </c>
      <c r="Y21" s="43"/>
      <c r="Z21" s="42" t="s">
        <v>123</v>
      </c>
      <c r="AA21" s="43"/>
      <c r="AB21" s="196"/>
      <c r="AC21" s="43"/>
      <c r="AD21" s="196" t="s">
        <v>347</v>
      </c>
      <c r="AE21" s="39"/>
      <c r="AF21" s="421"/>
      <c r="AG21" s="421"/>
      <c r="AH21" s="38"/>
      <c r="AI21" s="9"/>
      <c r="AJ21" s="401">
        <f>SUMPRODUCT(LEN($M21:$AA24)-LEN(SUBSTITUTE($M21:$AA24,"A", "")))</f>
        <v>21</v>
      </c>
      <c r="AK21" s="352">
        <f>SUMPRODUCT(LEN($AD21:$AD24)-LEN(SUBSTITUTE($AD21:$AD24,"A", "")))</f>
        <v>1</v>
      </c>
      <c r="AL21" s="335">
        <f>SUMPRODUCT(LEN($AC21:$AC24)-LEN(SUBSTITUTE($AC21:$AC24,"A", "")))</f>
        <v>0</v>
      </c>
      <c r="AM21" s="349">
        <f>SUMPRODUCT(LEN($M21:$AA24)-LEN(SUBSTITUTE($M21:$AA24,"S", "")))</f>
        <v>9</v>
      </c>
      <c r="AN21" s="352">
        <f>SUMPRODUCT(LEN($AD21:$AD24)-LEN(SUBSTITUTE($AD21:$AD24,"S", "")))</f>
        <v>1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0</v>
      </c>
      <c r="AT21" s="352">
        <f>SUMPRODUCT(LEN($AD21:$AD24)-LEN(SUBSTITUTE($AD21:$AD24,"G", "")))</f>
        <v>0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8.15" customHeight="1" thickBot="1" x14ac:dyDescent="0.25">
      <c r="B22" s="30"/>
      <c r="C22" s="339"/>
      <c r="D22" s="37"/>
      <c r="E22" s="195"/>
      <c r="F22" s="195"/>
      <c r="G22" s="194"/>
      <c r="H22" s="359"/>
      <c r="I22" s="391"/>
      <c r="J22" s="391"/>
      <c r="K22" s="391"/>
      <c r="L22" s="33" t="s">
        <v>122</v>
      </c>
      <c r="M22" s="55" t="s">
        <v>351</v>
      </c>
      <c r="N22" s="33" t="s">
        <v>121</v>
      </c>
      <c r="O22" s="55" t="s">
        <v>353</v>
      </c>
      <c r="P22" s="33" t="s">
        <v>120</v>
      </c>
      <c r="Q22" s="55" t="s">
        <v>179</v>
      </c>
      <c r="R22" s="33" t="s">
        <v>119</v>
      </c>
      <c r="S22" s="55"/>
      <c r="T22" s="33" t="s">
        <v>118</v>
      </c>
      <c r="U22" s="55"/>
      <c r="V22" s="33" t="s">
        <v>117</v>
      </c>
      <c r="W22" s="55"/>
      <c r="X22" s="33" t="s">
        <v>116</v>
      </c>
      <c r="Y22" s="55"/>
      <c r="Z22" s="33" t="s">
        <v>115</v>
      </c>
      <c r="AA22" s="55"/>
      <c r="AB22" s="193"/>
      <c r="AC22" s="55"/>
      <c r="AD22" s="193"/>
      <c r="AE22" s="22"/>
      <c r="AF22" s="422"/>
      <c r="AG22" s="422"/>
      <c r="AH22" s="21"/>
      <c r="AI22" s="9"/>
      <c r="AJ22" s="402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2:62" ht="28.15" customHeight="1" x14ac:dyDescent="0.2">
      <c r="B23" s="30"/>
      <c r="C23" s="340"/>
      <c r="D23" s="29"/>
      <c r="E23" s="192"/>
      <c r="F23" s="192"/>
      <c r="G23" s="191"/>
      <c r="H23" s="360"/>
      <c r="I23" s="392"/>
      <c r="J23" s="392"/>
      <c r="K23" s="392"/>
      <c r="L23" s="25" t="s">
        <v>114</v>
      </c>
      <c r="M23" s="114" t="s">
        <v>462</v>
      </c>
      <c r="N23" s="25" t="s">
        <v>112</v>
      </c>
      <c r="O23" s="114" t="s">
        <v>348</v>
      </c>
      <c r="P23" s="25" t="s">
        <v>111</v>
      </c>
      <c r="Q23" s="114" t="s">
        <v>132</v>
      </c>
      <c r="R23" s="25" t="s">
        <v>110</v>
      </c>
      <c r="S23" s="114"/>
      <c r="T23" s="25" t="s">
        <v>109</v>
      </c>
      <c r="U23" s="114"/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190"/>
      <c r="AC23" s="114"/>
      <c r="AD23" s="190"/>
      <c r="AE23" s="22"/>
      <c r="AF23" s="422"/>
      <c r="AG23" s="422"/>
      <c r="AH23" s="21"/>
      <c r="AI23" s="9"/>
      <c r="AJ23" s="402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2:62" ht="28.15" customHeight="1" thickBot="1" x14ac:dyDescent="0.25">
      <c r="B24" s="20"/>
      <c r="C24" s="341"/>
      <c r="D24" s="19"/>
      <c r="E24" s="189"/>
      <c r="F24" s="189"/>
      <c r="G24" s="188"/>
      <c r="H24" s="361"/>
      <c r="I24" s="394"/>
      <c r="J24" s="394"/>
      <c r="K24" s="394"/>
      <c r="L24" s="15" t="s">
        <v>105</v>
      </c>
      <c r="M24" s="16" t="s">
        <v>348</v>
      </c>
      <c r="N24" s="15" t="s">
        <v>104</v>
      </c>
      <c r="O24" s="16" t="s">
        <v>359</v>
      </c>
      <c r="P24" s="15" t="s">
        <v>103</v>
      </c>
      <c r="Q24" s="16" t="s">
        <v>132</v>
      </c>
      <c r="R24" s="15" t="s">
        <v>102</v>
      </c>
      <c r="S24" s="16"/>
      <c r="T24" s="15">
        <v>20</v>
      </c>
      <c r="U24" s="16"/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187"/>
      <c r="AC24" s="16"/>
      <c r="AD24" s="186"/>
      <c r="AE24" s="11"/>
      <c r="AF24" s="423"/>
      <c r="AG24" s="423"/>
      <c r="AH24" s="10"/>
      <c r="AI24" s="9"/>
      <c r="AJ24" s="403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107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2:62" ht="48" thickBot="1" x14ac:dyDescent="0.3">
      <c r="B26" s="98" t="s">
        <v>246</v>
      </c>
      <c r="C26" s="97"/>
      <c r="D26" s="208">
        <v>190</v>
      </c>
      <c r="E26" s="425">
        <v>8639.32</v>
      </c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03"/>
      <c r="AI26" s="86" t="s">
        <v>137</v>
      </c>
      <c r="AJ26" s="85">
        <f t="shared" ref="AJ26:BB26" si="2">SUM(AJ28:AJ39)</f>
        <v>45</v>
      </c>
      <c r="AK26" s="84">
        <f t="shared" si="2"/>
        <v>2</v>
      </c>
      <c r="AL26" s="83">
        <f t="shared" si="2"/>
        <v>0</v>
      </c>
      <c r="AM26" s="85">
        <f t="shared" si="2"/>
        <v>25</v>
      </c>
      <c r="AN26" s="84">
        <f t="shared" si="2"/>
        <v>9</v>
      </c>
      <c r="AO26" s="83">
        <f t="shared" si="2"/>
        <v>0</v>
      </c>
      <c r="AP26" s="85">
        <f t="shared" si="2"/>
        <v>0</v>
      </c>
      <c r="AQ26" s="84">
        <f t="shared" si="2"/>
        <v>0</v>
      </c>
      <c r="AR26" s="83">
        <f t="shared" si="2"/>
        <v>0</v>
      </c>
      <c r="AS26" s="85">
        <f t="shared" si="2"/>
        <v>3</v>
      </c>
      <c r="AT26" s="84">
        <f t="shared" si="2"/>
        <v>0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0</v>
      </c>
      <c r="AZ26" s="81">
        <f t="shared" si="2"/>
        <v>0</v>
      </c>
      <c r="BA26" s="81">
        <f t="shared" si="2"/>
        <v>0</v>
      </c>
      <c r="BB26" s="80">
        <f t="shared" si="2"/>
        <v>0</v>
      </c>
      <c r="BC26" s="79" t="s">
        <v>136</v>
      </c>
      <c r="BF26" s="5">
        <f>SUM(AJ26:AL26)/$BG$5</f>
        <v>15.666666666666666</v>
      </c>
      <c r="BG26" s="5">
        <f>SUM(AM26:AO26,AY26)/$BG$5</f>
        <v>11.333333333333334</v>
      </c>
      <c r="BH26" s="5">
        <f>SUM(AP26:AR26,AZ26)/$BG$5</f>
        <v>0</v>
      </c>
      <c r="BI26" s="5">
        <f>SUM(AS26:AU26,BA26)/$BG$5</f>
        <v>1</v>
      </c>
      <c r="BJ26" s="5">
        <f>SUM(AV26:AX26,BB26)/$BG$5</f>
        <v>0</v>
      </c>
    </row>
    <row r="27" spans="2:62" ht="37.5" thickBot="1" x14ac:dyDescent="0.3"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03"/>
      <c r="AI27" s="66" t="s">
        <v>135</v>
      </c>
      <c r="AJ27" s="65">
        <f t="shared" ref="AJ27:BB27" si="3">AJ26/3</f>
        <v>15</v>
      </c>
      <c r="AK27" s="64">
        <f t="shared" si="3"/>
        <v>0.66666666666666663</v>
      </c>
      <c r="AL27" s="63">
        <f t="shared" si="3"/>
        <v>0</v>
      </c>
      <c r="AM27" s="65">
        <f t="shared" si="3"/>
        <v>8.3333333333333339</v>
      </c>
      <c r="AN27" s="64">
        <f t="shared" si="3"/>
        <v>3</v>
      </c>
      <c r="AO27" s="63">
        <f t="shared" si="3"/>
        <v>0</v>
      </c>
      <c r="AP27" s="65">
        <f t="shared" si="3"/>
        <v>0</v>
      </c>
      <c r="AQ27" s="64">
        <f t="shared" si="3"/>
        <v>0</v>
      </c>
      <c r="AR27" s="63">
        <f t="shared" si="3"/>
        <v>0</v>
      </c>
      <c r="AS27" s="65">
        <f t="shared" si="3"/>
        <v>1</v>
      </c>
      <c r="AT27" s="64">
        <f t="shared" si="3"/>
        <v>0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</v>
      </c>
      <c r="AZ27" s="61">
        <f t="shared" si="3"/>
        <v>0</v>
      </c>
      <c r="BA27" s="61">
        <f t="shared" si="3"/>
        <v>0</v>
      </c>
      <c r="BB27" s="60">
        <f t="shared" si="3"/>
        <v>0</v>
      </c>
      <c r="BC27" s="59" t="s">
        <v>134</v>
      </c>
    </row>
    <row r="28" spans="2:62" ht="28.15" customHeight="1" x14ac:dyDescent="0.2">
      <c r="B28" s="30"/>
      <c r="C28" s="338">
        <v>1</v>
      </c>
      <c r="D28" s="46"/>
      <c r="E28" s="198"/>
      <c r="F28" s="198"/>
      <c r="G28" s="197"/>
      <c r="H28" s="358" t="s">
        <v>133</v>
      </c>
      <c r="I28" s="390">
        <v>71</v>
      </c>
      <c r="J28" s="390">
        <v>21</v>
      </c>
      <c r="K28" s="390">
        <v>7</v>
      </c>
      <c r="L28" s="42" t="s">
        <v>131</v>
      </c>
      <c r="M28" s="43" t="s">
        <v>493</v>
      </c>
      <c r="N28" s="42" t="s">
        <v>129</v>
      </c>
      <c r="O28" s="43" t="s">
        <v>371</v>
      </c>
      <c r="P28" s="42" t="s">
        <v>128</v>
      </c>
      <c r="Q28" s="43" t="s">
        <v>179</v>
      </c>
      <c r="R28" s="42" t="s">
        <v>127</v>
      </c>
      <c r="S28" s="43" t="s">
        <v>132</v>
      </c>
      <c r="T28" s="42" t="s">
        <v>126</v>
      </c>
      <c r="U28" s="43"/>
      <c r="V28" s="42" t="s">
        <v>125</v>
      </c>
      <c r="W28" s="43"/>
      <c r="X28" s="42" t="s">
        <v>124</v>
      </c>
      <c r="Y28" s="43"/>
      <c r="Z28" s="42" t="s">
        <v>123</v>
      </c>
      <c r="AA28" s="43"/>
      <c r="AB28" s="196"/>
      <c r="AC28" s="43"/>
      <c r="AD28" s="196" t="s">
        <v>535</v>
      </c>
      <c r="AE28" s="58"/>
      <c r="AF28" s="421"/>
      <c r="AG28" s="421"/>
      <c r="AH28" s="38"/>
      <c r="AI28" s="9"/>
      <c r="AJ28" s="349">
        <f>SUMPRODUCT(LEN($M28:$AA31)-LEN(SUBSTITUTE($M28:$AA31,"A", "")))</f>
        <v>16</v>
      </c>
      <c r="AK28" s="352">
        <f>SUMPRODUCT(LEN($AD28:$AD31)-LEN(SUBSTITUTE($AD28:$AD31,"A", "")))</f>
        <v>1</v>
      </c>
      <c r="AL28" s="335">
        <f>SUMPRODUCT(LEN($AC28:$AC31)-LEN(SUBSTITUTE($AC28:$AC31,"A", "")))</f>
        <v>0</v>
      </c>
      <c r="AM28" s="349">
        <f>SUMPRODUCT(LEN($M28:$AA31)-LEN(SUBSTITUTE($M28:$AA31,"S", "")))</f>
        <v>14</v>
      </c>
      <c r="AN28" s="352">
        <f>SUMPRODUCT(LEN($AD28:$AD31)-LEN(SUBSTITUTE($AD28:$AD31,"S", "")))</f>
        <v>9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3</v>
      </c>
      <c r="AT28" s="352">
        <f>SUMPRODUCT(LEN($AD28:$AD31)-LEN(SUBSTITUTE($AD28:$AD31,"G", "")))</f>
        <v>0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0</v>
      </c>
      <c r="AZ28" s="410">
        <f>SUMPRODUCT(LEN($AE28:$AE31)-LEN(SUBSTITUTE($AE28:$AE31,"F", "")))</f>
        <v>0</v>
      </c>
      <c r="BA28" s="410">
        <f>SUMPRODUCT(LEN($AE28:$AE31)-LEN(SUBSTITUTE($AE28:$AE31,"G", "")))</f>
        <v>0</v>
      </c>
      <c r="BB28" s="413">
        <f>SUMPRODUCT(LEN($AE28:$AE31)-LEN(SUBSTITUTE($AE28:$AE31,"M", "")))</f>
        <v>0</v>
      </c>
    </row>
    <row r="29" spans="2:62" ht="28.15" customHeight="1" thickBot="1" x14ac:dyDescent="0.25">
      <c r="B29" s="30"/>
      <c r="C29" s="339"/>
      <c r="D29" s="37"/>
      <c r="E29" s="195"/>
      <c r="F29" s="195"/>
      <c r="G29" s="194"/>
      <c r="H29" s="359"/>
      <c r="I29" s="391"/>
      <c r="J29" s="391"/>
      <c r="K29" s="391"/>
      <c r="L29" s="33" t="s">
        <v>122</v>
      </c>
      <c r="M29" s="55" t="s">
        <v>352</v>
      </c>
      <c r="N29" s="33" t="s">
        <v>121</v>
      </c>
      <c r="O29" s="55" t="s">
        <v>346</v>
      </c>
      <c r="P29" s="33" t="s">
        <v>120</v>
      </c>
      <c r="Q29" s="55" t="s">
        <v>179</v>
      </c>
      <c r="R29" s="33" t="s">
        <v>119</v>
      </c>
      <c r="S29" s="55" t="s">
        <v>130</v>
      </c>
      <c r="T29" s="33" t="s">
        <v>118</v>
      </c>
      <c r="U29" s="55"/>
      <c r="V29" s="33" t="s">
        <v>117</v>
      </c>
      <c r="W29" s="55"/>
      <c r="X29" s="33" t="s">
        <v>116</v>
      </c>
      <c r="Y29" s="55"/>
      <c r="Z29" s="33" t="s">
        <v>115</v>
      </c>
      <c r="AA29" s="55"/>
      <c r="AB29" s="193"/>
      <c r="AC29" s="55"/>
      <c r="AD29" s="193" t="s">
        <v>544</v>
      </c>
      <c r="AE29" s="57"/>
      <c r="AF29" s="422"/>
      <c r="AG29" s="422"/>
      <c r="AH29" s="21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2:62" ht="28.15" customHeight="1" x14ac:dyDescent="0.2">
      <c r="B30" s="30"/>
      <c r="C30" s="340"/>
      <c r="D30" s="29"/>
      <c r="E30" s="192"/>
      <c r="F30" s="192"/>
      <c r="G30" s="191"/>
      <c r="H30" s="360">
        <v>190</v>
      </c>
      <c r="I30" s="392"/>
      <c r="J30" s="392"/>
      <c r="K30" s="392"/>
      <c r="L30" s="25" t="s">
        <v>114</v>
      </c>
      <c r="M30" s="114" t="s">
        <v>474</v>
      </c>
      <c r="N30" s="25" t="s">
        <v>112</v>
      </c>
      <c r="O30" s="114" t="s">
        <v>347</v>
      </c>
      <c r="P30" s="25" t="s">
        <v>111</v>
      </c>
      <c r="Q30" s="114" t="s">
        <v>130</v>
      </c>
      <c r="R30" s="25" t="s">
        <v>110</v>
      </c>
      <c r="S30" s="114"/>
      <c r="T30" s="25" t="s">
        <v>109</v>
      </c>
      <c r="U30" s="114"/>
      <c r="V30" s="25" t="s">
        <v>108</v>
      </c>
      <c r="W30" s="114"/>
      <c r="X30" s="25" t="s">
        <v>107</v>
      </c>
      <c r="Y30" s="114"/>
      <c r="Z30" s="25" t="s">
        <v>106</v>
      </c>
      <c r="AA30" s="114"/>
      <c r="AB30" s="190"/>
      <c r="AC30" s="114"/>
      <c r="AD30" s="190"/>
      <c r="AE30" s="57"/>
      <c r="AF30" s="422"/>
      <c r="AG30" s="422"/>
      <c r="AH30" s="21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2:62" ht="28.15" customHeight="1" thickBot="1" x14ac:dyDescent="0.25">
      <c r="B31" s="30"/>
      <c r="C31" s="355"/>
      <c r="D31" s="54"/>
      <c r="E31" s="200"/>
      <c r="F31" s="200"/>
      <c r="G31" s="199"/>
      <c r="H31" s="361"/>
      <c r="I31" s="393"/>
      <c r="J31" s="393"/>
      <c r="K31" s="393"/>
      <c r="L31" s="50" t="s">
        <v>105</v>
      </c>
      <c r="M31" s="51" t="s">
        <v>479</v>
      </c>
      <c r="N31" s="50" t="s">
        <v>104</v>
      </c>
      <c r="O31" s="51" t="s">
        <v>346</v>
      </c>
      <c r="P31" s="50" t="s">
        <v>103</v>
      </c>
      <c r="Q31" s="51" t="s">
        <v>130</v>
      </c>
      <c r="R31" s="50" t="s">
        <v>102</v>
      </c>
      <c r="S31" s="51"/>
      <c r="T31" s="50">
        <v>20</v>
      </c>
      <c r="U31" s="51"/>
      <c r="V31" s="50" t="s">
        <v>101</v>
      </c>
      <c r="W31" s="51"/>
      <c r="X31" s="50" t="s">
        <v>100</v>
      </c>
      <c r="Y31" s="51"/>
      <c r="Z31" s="50" t="s">
        <v>99</v>
      </c>
      <c r="AA31" s="51"/>
      <c r="AB31" s="187"/>
      <c r="AC31" s="51"/>
      <c r="AD31" s="187"/>
      <c r="AE31" s="56"/>
      <c r="AF31" s="424"/>
      <c r="AG31" s="424"/>
      <c r="AH31" s="47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2:62" ht="28.15" customHeight="1" x14ac:dyDescent="0.2">
      <c r="B32" s="30"/>
      <c r="C32" s="338">
        <v>2</v>
      </c>
      <c r="D32" s="46"/>
      <c r="E32" s="198"/>
      <c r="F32" s="198"/>
      <c r="G32" s="197"/>
      <c r="H32" s="358"/>
      <c r="I32" s="390">
        <v>74</v>
      </c>
      <c r="J32" s="390">
        <v>18</v>
      </c>
      <c r="K32" s="390">
        <v>6</v>
      </c>
      <c r="L32" s="42" t="s">
        <v>131</v>
      </c>
      <c r="M32" s="43" t="s">
        <v>132</v>
      </c>
      <c r="N32" s="42" t="s">
        <v>129</v>
      </c>
      <c r="O32" s="43" t="s">
        <v>348</v>
      </c>
      <c r="P32" s="42" t="s">
        <v>128</v>
      </c>
      <c r="Q32" s="43" t="s">
        <v>179</v>
      </c>
      <c r="R32" s="42" t="s">
        <v>127</v>
      </c>
      <c r="S32" s="43"/>
      <c r="T32" s="42" t="s">
        <v>126</v>
      </c>
      <c r="U32" s="43"/>
      <c r="V32" s="42" t="s">
        <v>125</v>
      </c>
      <c r="W32" s="43"/>
      <c r="X32" s="42" t="s">
        <v>124</v>
      </c>
      <c r="Y32" s="43"/>
      <c r="Z32" s="42" t="s">
        <v>123</v>
      </c>
      <c r="AA32" s="43"/>
      <c r="AB32" s="196"/>
      <c r="AC32" s="43"/>
      <c r="AD32" s="196"/>
      <c r="AE32" s="39"/>
      <c r="AF32" s="421"/>
      <c r="AG32" s="421"/>
      <c r="AH32" s="38"/>
      <c r="AI32" s="9"/>
      <c r="AJ32" s="349">
        <f>SUMPRODUCT(LEN($M32:$AA35)-LEN(SUBSTITUTE($M32:$AA35,"A", "")))</f>
        <v>18</v>
      </c>
      <c r="AK32" s="352">
        <f>SUMPRODUCT(LEN($AD32:$AD35)-LEN(SUBSTITUTE($AD32:$AD35,"A", "")))</f>
        <v>0</v>
      </c>
      <c r="AL32" s="335">
        <f>SUMPRODUCT(LEN($AC32:$AC35)-LEN(SUBSTITUTE($AC32:$AC35,"A", "")))</f>
        <v>0</v>
      </c>
      <c r="AM32" s="349">
        <f>SUMPRODUCT(LEN($M32:$AA35)-LEN(SUBSTITUTE($M32:$AA35,"S", "")))</f>
        <v>6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0</v>
      </c>
      <c r="AT32" s="352">
        <f>SUMPRODUCT(LEN($AD32:$AD35)-LEN(SUBSTITUTE($AD32:$AD35,"G", "")))</f>
        <v>0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8.15" customHeight="1" thickBot="1" x14ac:dyDescent="0.25">
      <c r="B33" s="30"/>
      <c r="C33" s="339"/>
      <c r="D33" s="37"/>
      <c r="E33" s="195"/>
      <c r="F33" s="195"/>
      <c r="G33" s="194"/>
      <c r="H33" s="359"/>
      <c r="I33" s="391"/>
      <c r="J33" s="391"/>
      <c r="K33" s="391"/>
      <c r="L33" s="33" t="s">
        <v>122</v>
      </c>
      <c r="M33" s="55" t="s">
        <v>179</v>
      </c>
      <c r="N33" s="33" t="s">
        <v>121</v>
      </c>
      <c r="O33" s="55" t="s">
        <v>179</v>
      </c>
      <c r="P33" s="33" t="s">
        <v>120</v>
      </c>
      <c r="Q33" s="55" t="s">
        <v>354</v>
      </c>
      <c r="R33" s="33" t="s">
        <v>119</v>
      </c>
      <c r="S33" s="55"/>
      <c r="T33" s="33" t="s">
        <v>118</v>
      </c>
      <c r="U33" s="55"/>
      <c r="V33" s="33" t="s">
        <v>117</v>
      </c>
      <c r="W33" s="55"/>
      <c r="X33" s="33" t="s">
        <v>116</v>
      </c>
      <c r="Y33" s="55"/>
      <c r="Z33" s="33" t="s">
        <v>115</v>
      </c>
      <c r="AA33" s="55"/>
      <c r="AB33" s="193"/>
      <c r="AC33" s="55"/>
      <c r="AD33" s="193"/>
      <c r="AE33" s="22"/>
      <c r="AF33" s="422"/>
      <c r="AG33" s="422"/>
      <c r="AH33" s="21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8.15" customHeight="1" x14ac:dyDescent="0.2">
      <c r="B34" s="30"/>
      <c r="C34" s="340"/>
      <c r="D34" s="29"/>
      <c r="E34" s="192"/>
      <c r="F34" s="192"/>
      <c r="G34" s="191"/>
      <c r="H34" s="360"/>
      <c r="I34" s="392"/>
      <c r="J34" s="392"/>
      <c r="K34" s="392"/>
      <c r="L34" s="25" t="s">
        <v>114</v>
      </c>
      <c r="M34" s="114" t="s">
        <v>351</v>
      </c>
      <c r="N34" s="25" t="s">
        <v>112</v>
      </c>
      <c r="O34" s="114" t="s">
        <v>357</v>
      </c>
      <c r="P34" s="25" t="s">
        <v>111</v>
      </c>
      <c r="Q34" s="114" t="s">
        <v>130</v>
      </c>
      <c r="R34" s="25" t="s">
        <v>110</v>
      </c>
      <c r="S34" s="114"/>
      <c r="T34" s="25" t="s">
        <v>109</v>
      </c>
      <c r="U34" s="114"/>
      <c r="V34" s="25" t="s">
        <v>108</v>
      </c>
      <c r="W34" s="114"/>
      <c r="X34" s="25" t="s">
        <v>107</v>
      </c>
      <c r="Y34" s="114"/>
      <c r="Z34" s="25" t="s">
        <v>106</v>
      </c>
      <c r="AA34" s="114"/>
      <c r="AB34" s="190"/>
      <c r="AC34" s="114"/>
      <c r="AD34" s="190"/>
      <c r="AE34" s="22"/>
      <c r="AF34" s="422"/>
      <c r="AG34" s="422"/>
      <c r="AH34" s="21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7.6" customHeight="1" thickBot="1" x14ac:dyDescent="0.25">
      <c r="B35" s="30"/>
      <c r="C35" s="355"/>
      <c r="D35" s="54"/>
      <c r="E35" s="200"/>
      <c r="F35" s="200"/>
      <c r="G35" s="199"/>
      <c r="H35" s="361"/>
      <c r="I35" s="393"/>
      <c r="J35" s="393"/>
      <c r="K35" s="393"/>
      <c r="L35" s="50" t="s">
        <v>105</v>
      </c>
      <c r="M35" s="51" t="s">
        <v>357</v>
      </c>
      <c r="N35" s="50" t="s">
        <v>104</v>
      </c>
      <c r="O35" s="51" t="s">
        <v>179</v>
      </c>
      <c r="P35" s="50" t="s">
        <v>103</v>
      </c>
      <c r="Q35" s="51" t="s">
        <v>130</v>
      </c>
      <c r="R35" s="50" t="s">
        <v>102</v>
      </c>
      <c r="S35" s="51"/>
      <c r="T35" s="50">
        <v>20</v>
      </c>
      <c r="U35" s="51"/>
      <c r="V35" s="50" t="s">
        <v>101</v>
      </c>
      <c r="W35" s="51"/>
      <c r="X35" s="50" t="s">
        <v>100</v>
      </c>
      <c r="Y35" s="51"/>
      <c r="Z35" s="50" t="s">
        <v>99</v>
      </c>
      <c r="AA35" s="51"/>
      <c r="AB35" s="187"/>
      <c r="AC35" s="51"/>
      <c r="AD35" s="187"/>
      <c r="AE35" s="48"/>
      <c r="AF35" s="424"/>
      <c r="AG35" s="424"/>
      <c r="AH35" s="47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8.15" customHeight="1" x14ac:dyDescent="0.2">
      <c r="B36" s="30"/>
      <c r="C36" s="338">
        <v>3</v>
      </c>
      <c r="D36" s="46"/>
      <c r="E36" s="198"/>
      <c r="F36" s="198"/>
      <c r="G36" s="197"/>
      <c r="H36" s="358"/>
      <c r="I36" s="390">
        <v>69</v>
      </c>
      <c r="J36" s="390">
        <v>18</v>
      </c>
      <c r="K36" s="390">
        <v>9</v>
      </c>
      <c r="L36" s="42" t="s">
        <v>131</v>
      </c>
      <c r="M36" s="43" t="s">
        <v>179</v>
      </c>
      <c r="N36" s="42" t="s">
        <v>129</v>
      </c>
      <c r="O36" s="43" t="s">
        <v>351</v>
      </c>
      <c r="P36" s="42" t="s">
        <v>128</v>
      </c>
      <c r="Q36" s="43" t="s">
        <v>130</v>
      </c>
      <c r="R36" s="42" t="s">
        <v>127</v>
      </c>
      <c r="S36" s="43"/>
      <c r="T36" s="42" t="s">
        <v>126</v>
      </c>
      <c r="U36" s="43"/>
      <c r="V36" s="42" t="s">
        <v>125</v>
      </c>
      <c r="W36" s="43"/>
      <c r="X36" s="42" t="s">
        <v>124</v>
      </c>
      <c r="Y36" s="43"/>
      <c r="Z36" s="42" t="s">
        <v>123</v>
      </c>
      <c r="AA36" s="43"/>
      <c r="AB36" s="196"/>
      <c r="AC36" s="43"/>
      <c r="AD36" s="196" t="s">
        <v>132</v>
      </c>
      <c r="AE36" s="39"/>
      <c r="AF36" s="421"/>
      <c r="AG36" s="421"/>
      <c r="AH36" s="38"/>
      <c r="AI36" s="9"/>
      <c r="AJ36" s="349">
        <f>SUMPRODUCT(LEN($M36:$AA39)-LEN(SUBSTITUTE($M36:$AA39,"A", "")))</f>
        <v>11</v>
      </c>
      <c r="AK36" s="352">
        <f>SUMPRODUCT(LEN($AD36:$AD39)-LEN(SUBSTITUTE($AD36:$AD39,"A", "")))</f>
        <v>1</v>
      </c>
      <c r="AL36" s="335">
        <f>SUMPRODUCT(LEN($AC36:$AC39)-LEN(SUBSTITUTE($AC36:$AC39,"A", "")))</f>
        <v>0</v>
      </c>
      <c r="AM36" s="349">
        <f>SUMPRODUCT(LEN($M36:$AA39)-LEN(SUBSTITUTE($M36:$AA39,"S", "")))</f>
        <v>5</v>
      </c>
      <c r="AN36" s="352">
        <f>SUMPRODUCT(LEN($AD36:$AD39)-LEN(SUBSTITUTE($AD36:$AD39,"S", "")))</f>
        <v>0</v>
      </c>
      <c r="AO36" s="335">
        <f>SUMPRODUCT(LEN($AC36:$AC39)-LEN(SUBSTITUTE($AC36:$AC39,"S", "")))</f>
        <v>0</v>
      </c>
      <c r="AP36" s="349">
        <f>SUMPRODUCT(LEN($M36:$AA39)-LEN(SUBSTITUTE($M36:$AA39,"F", "")))</f>
        <v>0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0</v>
      </c>
      <c r="AT36" s="352">
        <f>SUMPRODUCT(LEN($AD36:$AD39)-LEN(SUBSTITUTE($AD36:$AD39,"G", "")))</f>
        <v>0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8.15" customHeight="1" thickBot="1" x14ac:dyDescent="0.25">
      <c r="B37" s="30"/>
      <c r="C37" s="339"/>
      <c r="D37" s="37"/>
      <c r="E37" s="195"/>
      <c r="F37" s="195"/>
      <c r="G37" s="194"/>
      <c r="H37" s="359"/>
      <c r="I37" s="391"/>
      <c r="J37" s="391"/>
      <c r="K37" s="391"/>
      <c r="L37" s="33" t="s">
        <v>122</v>
      </c>
      <c r="M37" s="55" t="s">
        <v>179</v>
      </c>
      <c r="N37" s="33" t="s">
        <v>121</v>
      </c>
      <c r="O37" s="55" t="s">
        <v>347</v>
      </c>
      <c r="P37" s="33" t="s">
        <v>120</v>
      </c>
      <c r="Q37" s="55"/>
      <c r="R37" s="33" t="s">
        <v>119</v>
      </c>
      <c r="S37" s="55"/>
      <c r="T37" s="33" t="s">
        <v>118</v>
      </c>
      <c r="U37" s="55"/>
      <c r="V37" s="33" t="s">
        <v>117</v>
      </c>
      <c r="W37" s="55"/>
      <c r="X37" s="33" t="s">
        <v>116</v>
      </c>
      <c r="Y37" s="55"/>
      <c r="Z37" s="33" t="s">
        <v>115</v>
      </c>
      <c r="AA37" s="55"/>
      <c r="AB37" s="193"/>
      <c r="AC37" s="55"/>
      <c r="AD37" s="193"/>
      <c r="AE37" s="22"/>
      <c r="AF37" s="422"/>
      <c r="AG37" s="422"/>
      <c r="AH37" s="21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8.15" customHeight="1" x14ac:dyDescent="0.2">
      <c r="B38" s="30"/>
      <c r="C38" s="340"/>
      <c r="D38" s="29"/>
      <c r="E38" s="192"/>
      <c r="F38" s="192"/>
      <c r="G38" s="191"/>
      <c r="H38" s="360"/>
      <c r="I38" s="392"/>
      <c r="J38" s="392"/>
      <c r="K38" s="392"/>
      <c r="L38" s="25" t="s">
        <v>114</v>
      </c>
      <c r="M38" s="114" t="s">
        <v>179</v>
      </c>
      <c r="N38" s="25" t="s">
        <v>112</v>
      </c>
      <c r="O38" s="114" t="s">
        <v>347</v>
      </c>
      <c r="P38" s="25" t="s">
        <v>111</v>
      </c>
      <c r="Q38" s="114"/>
      <c r="R38" s="25" t="s">
        <v>110</v>
      </c>
      <c r="S38" s="114"/>
      <c r="T38" s="25" t="s">
        <v>109</v>
      </c>
      <c r="U38" s="114"/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190"/>
      <c r="AC38" s="114"/>
      <c r="AD38" s="190"/>
      <c r="AE38" s="22"/>
      <c r="AF38" s="422"/>
      <c r="AG38" s="422"/>
      <c r="AH38" s="21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8.15" customHeight="1" thickBot="1" x14ac:dyDescent="0.25">
      <c r="B39" s="20"/>
      <c r="C39" s="341"/>
      <c r="D39" s="19"/>
      <c r="E39" s="189"/>
      <c r="F39" s="189"/>
      <c r="G39" s="188"/>
      <c r="H39" s="361"/>
      <c r="I39" s="394"/>
      <c r="J39" s="394"/>
      <c r="K39" s="394"/>
      <c r="L39" s="15" t="s">
        <v>105</v>
      </c>
      <c r="M39" s="16" t="s">
        <v>179</v>
      </c>
      <c r="N39" s="15" t="s">
        <v>104</v>
      </c>
      <c r="O39" s="16" t="s">
        <v>130</v>
      </c>
      <c r="P39" s="15" t="s">
        <v>103</v>
      </c>
      <c r="Q39" s="16"/>
      <c r="R39" s="15" t="s">
        <v>102</v>
      </c>
      <c r="S39" s="16"/>
      <c r="T39" s="15">
        <v>20</v>
      </c>
      <c r="U39" s="16"/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187"/>
      <c r="AC39" s="16"/>
      <c r="AD39" s="186"/>
      <c r="AE39" s="11"/>
      <c r="AF39" s="423"/>
      <c r="AG39" s="423"/>
      <c r="AH39" s="10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107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190</v>
      </c>
      <c r="E41" s="425">
        <v>7224.64</v>
      </c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03"/>
      <c r="AI41" s="86" t="s">
        <v>137</v>
      </c>
      <c r="AJ41" s="85">
        <f t="shared" ref="AJ41:BB41" si="4">SUM(AJ43:AJ54)</f>
        <v>51</v>
      </c>
      <c r="AK41" s="84">
        <f t="shared" si="4"/>
        <v>1</v>
      </c>
      <c r="AL41" s="83">
        <f t="shared" si="4"/>
        <v>0</v>
      </c>
      <c r="AM41" s="85">
        <f t="shared" si="4"/>
        <v>32</v>
      </c>
      <c r="AN41" s="84">
        <f t="shared" si="4"/>
        <v>4</v>
      </c>
      <c r="AO41" s="83">
        <f t="shared" si="4"/>
        <v>0</v>
      </c>
      <c r="AP41" s="85">
        <f t="shared" si="4"/>
        <v>0</v>
      </c>
      <c r="AQ41" s="84">
        <f t="shared" si="4"/>
        <v>0</v>
      </c>
      <c r="AR41" s="83">
        <f t="shared" si="4"/>
        <v>0</v>
      </c>
      <c r="AS41" s="85">
        <f t="shared" si="4"/>
        <v>4</v>
      </c>
      <c r="AT41" s="84">
        <f t="shared" si="4"/>
        <v>0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17.333333333333332</v>
      </c>
      <c r="BG41" s="5">
        <f>SUM(AM41:AO41,AY41)/$BG$5</f>
        <v>12</v>
      </c>
      <c r="BH41" s="5">
        <f>SUM(AP41:AR41,AZ41)/$BG$5</f>
        <v>0</v>
      </c>
      <c r="BI41" s="5">
        <f>SUM(AS41:AU41,BA41)/$BG$5</f>
        <v>1.3333333333333333</v>
      </c>
      <c r="BJ41" s="5">
        <f>SUM(AV41:AX41,BB41)/$BG$5</f>
        <v>0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03"/>
      <c r="AI42" s="66" t="s">
        <v>135</v>
      </c>
      <c r="AJ42" s="65">
        <f t="shared" ref="AJ42:BB42" si="5">AJ41/3</f>
        <v>17</v>
      </c>
      <c r="AK42" s="64">
        <f t="shared" si="5"/>
        <v>0.33333333333333331</v>
      </c>
      <c r="AL42" s="63">
        <f t="shared" si="5"/>
        <v>0</v>
      </c>
      <c r="AM42" s="65">
        <f t="shared" si="5"/>
        <v>10.666666666666666</v>
      </c>
      <c r="AN42" s="64">
        <f t="shared" si="5"/>
        <v>1.3333333333333333</v>
      </c>
      <c r="AO42" s="63">
        <f t="shared" si="5"/>
        <v>0</v>
      </c>
      <c r="AP42" s="65">
        <f t="shared" si="5"/>
        <v>0</v>
      </c>
      <c r="AQ42" s="64">
        <f t="shared" si="5"/>
        <v>0</v>
      </c>
      <c r="AR42" s="63">
        <f t="shared" si="5"/>
        <v>0</v>
      </c>
      <c r="AS42" s="65">
        <f t="shared" si="5"/>
        <v>1.3333333333333333</v>
      </c>
      <c r="AT42" s="64">
        <f t="shared" si="5"/>
        <v>0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8.15" customHeight="1" x14ac:dyDescent="0.2">
      <c r="B43" s="30"/>
      <c r="C43" s="338">
        <v>1</v>
      </c>
      <c r="D43" s="46"/>
      <c r="E43" s="198"/>
      <c r="F43" s="198"/>
      <c r="G43" s="197"/>
      <c r="H43" s="358" t="s">
        <v>133</v>
      </c>
      <c r="I43" s="390">
        <v>59</v>
      </c>
      <c r="J43" s="390">
        <v>19</v>
      </c>
      <c r="K43" s="390">
        <v>7</v>
      </c>
      <c r="L43" s="42" t="s">
        <v>131</v>
      </c>
      <c r="M43" s="43" t="s">
        <v>179</v>
      </c>
      <c r="N43" s="42" t="s">
        <v>129</v>
      </c>
      <c r="O43" s="43" t="s">
        <v>354</v>
      </c>
      <c r="P43" s="42" t="s">
        <v>128</v>
      </c>
      <c r="Q43" s="43" t="s">
        <v>347</v>
      </c>
      <c r="R43" s="42" t="s">
        <v>127</v>
      </c>
      <c r="S43" s="43"/>
      <c r="T43" s="42" t="s">
        <v>126</v>
      </c>
      <c r="U43" s="43"/>
      <c r="V43" s="42" t="s">
        <v>125</v>
      </c>
      <c r="W43" s="43"/>
      <c r="X43" s="42" t="s">
        <v>124</v>
      </c>
      <c r="Y43" s="43"/>
      <c r="Z43" s="42" t="s">
        <v>123</v>
      </c>
      <c r="AA43" s="43"/>
      <c r="AB43" s="196"/>
      <c r="AC43" s="43"/>
      <c r="AD43" s="196" t="s">
        <v>349</v>
      </c>
      <c r="AE43" s="58"/>
      <c r="AF43" s="421"/>
      <c r="AG43" s="421"/>
      <c r="AH43" s="38"/>
      <c r="AI43" s="9"/>
      <c r="AJ43" s="349">
        <f>SUMPRODUCT(LEN($M43:$AA46)-LEN(SUBSTITUTE($M43:$AA46,"A", "")))</f>
        <v>13</v>
      </c>
      <c r="AK43" s="352">
        <f>SUMPRODUCT(LEN($AD43:$AD46)-LEN(SUBSTITUTE($AD43:$AD46,"A", "")))</f>
        <v>0</v>
      </c>
      <c r="AL43" s="335">
        <f>SUMPRODUCT(LEN($AC43:$AC46)-LEN(SUBSTITUTE($AC43:$AC46,"A", "")))</f>
        <v>0</v>
      </c>
      <c r="AM43" s="349">
        <f>SUMPRODUCT(LEN($M43:$AA46)-LEN(SUBSTITUTE($M43:$AA46,"S", "")))</f>
        <v>8</v>
      </c>
      <c r="AN43" s="352">
        <f>SUMPRODUCT(LEN($AD43:$AD46)-LEN(SUBSTITUTE($AD43:$AD46,"S", "")))</f>
        <v>3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0</v>
      </c>
      <c r="AT43" s="352">
        <f>SUMPRODUCT(LEN($AD43:$AD46)-LEN(SUBSTITUTE($AD43:$AD46,"G", "")))</f>
        <v>0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7.6" customHeight="1" thickBot="1" x14ac:dyDescent="0.25">
      <c r="B44" s="30"/>
      <c r="C44" s="339"/>
      <c r="D44" s="37"/>
      <c r="E44" s="195"/>
      <c r="F44" s="195"/>
      <c r="G44" s="194"/>
      <c r="H44" s="359"/>
      <c r="I44" s="391"/>
      <c r="J44" s="391"/>
      <c r="K44" s="391"/>
      <c r="L44" s="33" t="s">
        <v>122</v>
      </c>
      <c r="M44" s="55" t="s">
        <v>179</v>
      </c>
      <c r="N44" s="33" t="s">
        <v>121</v>
      </c>
      <c r="O44" s="55" t="s">
        <v>179</v>
      </c>
      <c r="P44" s="33" t="s">
        <v>120</v>
      </c>
      <c r="Q44" s="55" t="s">
        <v>130</v>
      </c>
      <c r="R44" s="33" t="s">
        <v>119</v>
      </c>
      <c r="S44" s="55"/>
      <c r="T44" s="33" t="s">
        <v>118</v>
      </c>
      <c r="U44" s="55"/>
      <c r="V44" s="33" t="s">
        <v>117</v>
      </c>
      <c r="W44" s="55"/>
      <c r="X44" s="33" t="s">
        <v>116</v>
      </c>
      <c r="Y44" s="55"/>
      <c r="Z44" s="33" t="s">
        <v>115</v>
      </c>
      <c r="AA44" s="55"/>
      <c r="AB44" s="193"/>
      <c r="AC44" s="55"/>
      <c r="AD44" s="193"/>
      <c r="AE44" s="57"/>
      <c r="AF44" s="422"/>
      <c r="AG44" s="422"/>
      <c r="AH44" s="21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8.15" customHeight="1" x14ac:dyDescent="0.2">
      <c r="B45" s="30"/>
      <c r="C45" s="340"/>
      <c r="D45" s="29"/>
      <c r="E45" s="192"/>
      <c r="F45" s="192"/>
      <c r="G45" s="191"/>
      <c r="H45" s="360">
        <v>190</v>
      </c>
      <c r="I45" s="392"/>
      <c r="J45" s="392"/>
      <c r="K45" s="392"/>
      <c r="L45" s="25" t="s">
        <v>114</v>
      </c>
      <c r="M45" s="114" t="s">
        <v>179</v>
      </c>
      <c r="N45" s="25" t="s">
        <v>112</v>
      </c>
      <c r="O45" s="114" t="s">
        <v>347</v>
      </c>
      <c r="P45" s="25" t="s">
        <v>111</v>
      </c>
      <c r="Q45" s="114" t="s">
        <v>130</v>
      </c>
      <c r="R45" s="25" t="s">
        <v>110</v>
      </c>
      <c r="S45" s="114"/>
      <c r="T45" s="25" t="s">
        <v>109</v>
      </c>
      <c r="U45" s="114"/>
      <c r="V45" s="25" t="s">
        <v>108</v>
      </c>
      <c r="W45" s="114"/>
      <c r="X45" s="25" t="s">
        <v>107</v>
      </c>
      <c r="Y45" s="114"/>
      <c r="Z45" s="25" t="s">
        <v>106</v>
      </c>
      <c r="AA45" s="114"/>
      <c r="AB45" s="190"/>
      <c r="AC45" s="114"/>
      <c r="AD45" s="190"/>
      <c r="AE45" s="57"/>
      <c r="AF45" s="422"/>
      <c r="AG45" s="422"/>
      <c r="AH45" s="21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8.15" customHeight="1" thickBot="1" x14ac:dyDescent="0.25">
      <c r="B46" s="30"/>
      <c r="C46" s="355"/>
      <c r="D46" s="54"/>
      <c r="E46" s="200"/>
      <c r="F46" s="200"/>
      <c r="G46" s="199"/>
      <c r="H46" s="361"/>
      <c r="I46" s="393"/>
      <c r="J46" s="393"/>
      <c r="K46" s="393"/>
      <c r="L46" s="50" t="s">
        <v>105</v>
      </c>
      <c r="M46" s="51" t="s">
        <v>179</v>
      </c>
      <c r="N46" s="50" t="s">
        <v>104</v>
      </c>
      <c r="O46" s="51" t="s">
        <v>347</v>
      </c>
      <c r="P46" s="50" t="s">
        <v>103</v>
      </c>
      <c r="Q46" s="51" t="s">
        <v>130</v>
      </c>
      <c r="R46" s="50" t="s">
        <v>102</v>
      </c>
      <c r="S46" s="51"/>
      <c r="T46" s="50">
        <v>20</v>
      </c>
      <c r="U46" s="51"/>
      <c r="V46" s="50" t="s">
        <v>101</v>
      </c>
      <c r="W46" s="51"/>
      <c r="X46" s="50" t="s">
        <v>100</v>
      </c>
      <c r="Y46" s="51"/>
      <c r="Z46" s="50" t="s">
        <v>99</v>
      </c>
      <c r="AA46" s="51"/>
      <c r="AB46" s="187"/>
      <c r="AC46" s="51"/>
      <c r="AD46" s="187"/>
      <c r="AE46" s="56"/>
      <c r="AF46" s="424"/>
      <c r="AG46" s="424"/>
      <c r="AH46" s="47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8.15" customHeight="1" x14ac:dyDescent="0.2">
      <c r="B47" s="30"/>
      <c r="C47" s="338">
        <v>2</v>
      </c>
      <c r="D47" s="46"/>
      <c r="E47" s="198"/>
      <c r="F47" s="198"/>
      <c r="G47" s="197"/>
      <c r="H47" s="358"/>
      <c r="I47" s="390">
        <v>65</v>
      </c>
      <c r="J47" s="390">
        <v>19</v>
      </c>
      <c r="K47" s="390">
        <v>6</v>
      </c>
      <c r="L47" s="42" t="s">
        <v>131</v>
      </c>
      <c r="M47" s="43" t="s">
        <v>179</v>
      </c>
      <c r="N47" s="42" t="s">
        <v>129</v>
      </c>
      <c r="O47" s="43" t="s">
        <v>514</v>
      </c>
      <c r="P47" s="42" t="s">
        <v>128</v>
      </c>
      <c r="Q47" s="43" t="s">
        <v>353</v>
      </c>
      <c r="R47" s="42" t="s">
        <v>127</v>
      </c>
      <c r="S47" s="43" t="s">
        <v>130</v>
      </c>
      <c r="T47" s="42" t="s">
        <v>126</v>
      </c>
      <c r="U47" s="43"/>
      <c r="V47" s="42" t="s">
        <v>125</v>
      </c>
      <c r="W47" s="43"/>
      <c r="X47" s="42" t="s">
        <v>124</v>
      </c>
      <c r="Y47" s="43"/>
      <c r="Z47" s="42" t="s">
        <v>123</v>
      </c>
      <c r="AA47" s="43"/>
      <c r="AB47" s="196"/>
      <c r="AC47" s="43"/>
      <c r="AD47" s="196"/>
      <c r="AE47" s="39"/>
      <c r="AF47" s="421"/>
      <c r="AG47" s="421"/>
      <c r="AH47" s="38"/>
      <c r="AI47" s="9"/>
      <c r="AJ47" s="349">
        <f>SUMPRODUCT(LEN($M47:$AA50)-LEN(SUBSTITUTE($M47:$AA50,"A", "")))</f>
        <v>20</v>
      </c>
      <c r="AK47" s="352">
        <f>SUMPRODUCT(LEN($AD47:$AD50)-LEN(SUBSTITUTE($AD47:$AD50,"A", "")))</f>
        <v>0</v>
      </c>
      <c r="AL47" s="335">
        <f>SUMPRODUCT(LEN($AC47:$AC50)-LEN(SUBSTITUTE($AC47:$AC50,"A", "")))</f>
        <v>0</v>
      </c>
      <c r="AM47" s="349">
        <f>SUMPRODUCT(LEN($M47:$AA50)-LEN(SUBSTITUTE($M47:$AA50,"S", "")))</f>
        <v>11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0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2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8.15" customHeight="1" thickBot="1" x14ac:dyDescent="0.25">
      <c r="B48" s="30"/>
      <c r="C48" s="339"/>
      <c r="D48" s="37"/>
      <c r="E48" s="195"/>
      <c r="F48" s="195"/>
      <c r="G48" s="194"/>
      <c r="H48" s="359"/>
      <c r="I48" s="391"/>
      <c r="J48" s="391"/>
      <c r="K48" s="391"/>
      <c r="L48" s="33" t="s">
        <v>122</v>
      </c>
      <c r="M48" s="55" t="s">
        <v>467</v>
      </c>
      <c r="N48" s="33" t="s">
        <v>121</v>
      </c>
      <c r="O48" s="55" t="s">
        <v>459</v>
      </c>
      <c r="P48" s="33" t="s">
        <v>120</v>
      </c>
      <c r="Q48" s="55" t="s">
        <v>354</v>
      </c>
      <c r="R48" s="33" t="s">
        <v>119</v>
      </c>
      <c r="S48" s="55"/>
      <c r="T48" s="33" t="s">
        <v>118</v>
      </c>
      <c r="U48" s="55"/>
      <c r="V48" s="33" t="s">
        <v>117</v>
      </c>
      <c r="W48" s="55"/>
      <c r="X48" s="33" t="s">
        <v>116</v>
      </c>
      <c r="Y48" s="55"/>
      <c r="Z48" s="33" t="s">
        <v>115</v>
      </c>
      <c r="AA48" s="55"/>
      <c r="AB48" s="193"/>
      <c r="AC48" s="55"/>
      <c r="AD48" s="193"/>
      <c r="AE48" s="22"/>
      <c r="AF48" s="422"/>
      <c r="AG48" s="422"/>
      <c r="AH48" s="21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8.15" customHeight="1" x14ac:dyDescent="0.2">
      <c r="B49" s="30"/>
      <c r="C49" s="340"/>
      <c r="D49" s="29"/>
      <c r="E49" s="192"/>
      <c r="F49" s="192"/>
      <c r="G49" s="191"/>
      <c r="H49" s="360"/>
      <c r="I49" s="392"/>
      <c r="J49" s="392"/>
      <c r="K49" s="392"/>
      <c r="L49" s="25" t="s">
        <v>114</v>
      </c>
      <c r="M49" s="114" t="s">
        <v>479</v>
      </c>
      <c r="N49" s="25" t="s">
        <v>112</v>
      </c>
      <c r="O49" s="114" t="s">
        <v>348</v>
      </c>
      <c r="P49" s="25" t="s">
        <v>111</v>
      </c>
      <c r="Q49" s="114" t="s">
        <v>351</v>
      </c>
      <c r="R49" s="25" t="s">
        <v>110</v>
      </c>
      <c r="S49" s="114"/>
      <c r="T49" s="25" t="s">
        <v>109</v>
      </c>
      <c r="U49" s="114"/>
      <c r="V49" s="25" t="s">
        <v>108</v>
      </c>
      <c r="W49" s="114"/>
      <c r="X49" s="25" t="s">
        <v>107</v>
      </c>
      <c r="Y49" s="114"/>
      <c r="Z49" s="25" t="s">
        <v>106</v>
      </c>
      <c r="AA49" s="114"/>
      <c r="AB49" s="190"/>
      <c r="AC49" s="114"/>
      <c r="AD49" s="190"/>
      <c r="AE49" s="22"/>
      <c r="AF49" s="422"/>
      <c r="AG49" s="422"/>
      <c r="AH49" s="21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8.15" customHeight="1" thickBot="1" x14ac:dyDescent="0.25">
      <c r="B50" s="30"/>
      <c r="C50" s="355"/>
      <c r="D50" s="54"/>
      <c r="E50" s="200"/>
      <c r="F50" s="200"/>
      <c r="G50" s="199"/>
      <c r="H50" s="361"/>
      <c r="I50" s="393"/>
      <c r="J50" s="393"/>
      <c r="K50" s="393"/>
      <c r="L50" s="50" t="s">
        <v>105</v>
      </c>
      <c r="M50" s="51" t="s">
        <v>357</v>
      </c>
      <c r="N50" s="50" t="s">
        <v>104</v>
      </c>
      <c r="O50" s="51" t="s">
        <v>348</v>
      </c>
      <c r="P50" s="50" t="s">
        <v>103</v>
      </c>
      <c r="Q50" s="51" t="s">
        <v>130</v>
      </c>
      <c r="R50" s="50" t="s">
        <v>102</v>
      </c>
      <c r="S50" s="51"/>
      <c r="T50" s="50">
        <v>20</v>
      </c>
      <c r="U50" s="51"/>
      <c r="V50" s="50" t="s">
        <v>101</v>
      </c>
      <c r="W50" s="51"/>
      <c r="X50" s="50" t="s">
        <v>100</v>
      </c>
      <c r="Y50" s="51"/>
      <c r="Z50" s="50" t="s">
        <v>99</v>
      </c>
      <c r="AA50" s="51"/>
      <c r="AB50" s="187"/>
      <c r="AC50" s="51"/>
      <c r="AD50" s="187"/>
      <c r="AE50" s="48"/>
      <c r="AF50" s="424"/>
      <c r="AG50" s="424"/>
      <c r="AH50" s="47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8.15" customHeight="1" x14ac:dyDescent="0.2">
      <c r="B51" s="30"/>
      <c r="C51" s="338">
        <v>3</v>
      </c>
      <c r="D51" s="46"/>
      <c r="E51" s="198"/>
      <c r="F51" s="198"/>
      <c r="G51" s="197"/>
      <c r="H51" s="358"/>
      <c r="I51" s="390">
        <v>72</v>
      </c>
      <c r="J51" s="390">
        <v>20</v>
      </c>
      <c r="K51" s="390">
        <v>7</v>
      </c>
      <c r="L51" s="42" t="s">
        <v>131</v>
      </c>
      <c r="M51" s="43" t="s">
        <v>348</v>
      </c>
      <c r="N51" s="42" t="s">
        <v>129</v>
      </c>
      <c r="O51" s="43" t="s">
        <v>462</v>
      </c>
      <c r="P51" s="42" t="s">
        <v>128</v>
      </c>
      <c r="Q51" s="43" t="s">
        <v>347</v>
      </c>
      <c r="R51" s="42" t="s">
        <v>127</v>
      </c>
      <c r="S51" s="43" t="s">
        <v>130</v>
      </c>
      <c r="T51" s="42" t="s">
        <v>126</v>
      </c>
      <c r="U51" s="43"/>
      <c r="V51" s="42" t="s">
        <v>125</v>
      </c>
      <c r="W51" s="43"/>
      <c r="X51" s="42" t="s">
        <v>124</v>
      </c>
      <c r="Y51" s="43"/>
      <c r="Z51" s="42" t="s">
        <v>123</v>
      </c>
      <c r="AA51" s="43"/>
      <c r="AB51" s="196"/>
      <c r="AC51" s="43"/>
      <c r="AD51" s="196" t="s">
        <v>351</v>
      </c>
      <c r="AE51" s="39"/>
      <c r="AF51" s="421"/>
      <c r="AG51" s="421"/>
      <c r="AH51" s="38"/>
      <c r="AI51" s="9"/>
      <c r="AJ51" s="349">
        <f>SUMPRODUCT(LEN($M51:$AA54)-LEN(SUBSTITUTE($M51:$AA54,"A", "")))</f>
        <v>18</v>
      </c>
      <c r="AK51" s="352">
        <f>SUMPRODUCT(LEN($AD51:$AD54)-LEN(SUBSTITUTE($AD51:$AD54,"A", "")))</f>
        <v>1</v>
      </c>
      <c r="AL51" s="335">
        <f>SUMPRODUCT(LEN($AC51:$AC54)-LEN(SUBSTITUTE($AC51:$AC54,"A", "")))</f>
        <v>0</v>
      </c>
      <c r="AM51" s="349">
        <f>SUMPRODUCT(LEN($M51:$AA54)-LEN(SUBSTITUTE($M51:$AA54,"S", "")))</f>
        <v>13</v>
      </c>
      <c r="AN51" s="352">
        <f>SUMPRODUCT(LEN($AD51:$AD54)-LEN(SUBSTITUTE($AD51:$AD54,"S", "")))</f>
        <v>1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2</v>
      </c>
      <c r="AT51" s="352">
        <f>SUMPRODUCT(LEN($AD51:$AD54)-LEN(SUBSTITUTE($AD51:$AD54,"G", "")))</f>
        <v>0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8.15" customHeight="1" thickBot="1" x14ac:dyDescent="0.25">
      <c r="B52" s="30"/>
      <c r="C52" s="339"/>
      <c r="D52" s="37"/>
      <c r="E52" s="195"/>
      <c r="F52" s="195"/>
      <c r="G52" s="194"/>
      <c r="H52" s="359"/>
      <c r="I52" s="391"/>
      <c r="J52" s="391"/>
      <c r="K52" s="391"/>
      <c r="L52" s="33" t="s">
        <v>122</v>
      </c>
      <c r="M52" s="55" t="s">
        <v>495</v>
      </c>
      <c r="N52" s="33" t="s">
        <v>121</v>
      </c>
      <c r="O52" s="55" t="s">
        <v>348</v>
      </c>
      <c r="P52" s="33" t="s">
        <v>120</v>
      </c>
      <c r="Q52" s="55" t="s">
        <v>179</v>
      </c>
      <c r="R52" s="33" t="s">
        <v>119</v>
      </c>
      <c r="S52" s="55"/>
      <c r="T52" s="33" t="s">
        <v>118</v>
      </c>
      <c r="U52" s="55"/>
      <c r="V52" s="33" t="s">
        <v>117</v>
      </c>
      <c r="W52" s="55"/>
      <c r="X52" s="33" t="s">
        <v>116</v>
      </c>
      <c r="Y52" s="55"/>
      <c r="Z52" s="33" t="s">
        <v>115</v>
      </c>
      <c r="AA52" s="55"/>
      <c r="AB52" s="193"/>
      <c r="AC52" s="55"/>
      <c r="AD52" s="193"/>
      <c r="AE52" s="22"/>
      <c r="AF52" s="422"/>
      <c r="AG52" s="422"/>
      <c r="AH52" s="21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8.15" customHeight="1" x14ac:dyDescent="0.2">
      <c r="B53" s="30"/>
      <c r="C53" s="340"/>
      <c r="D53" s="29"/>
      <c r="E53" s="192"/>
      <c r="F53" s="192"/>
      <c r="G53" s="191"/>
      <c r="H53" s="360"/>
      <c r="I53" s="392"/>
      <c r="J53" s="392"/>
      <c r="K53" s="392"/>
      <c r="L53" s="25" t="s">
        <v>114</v>
      </c>
      <c r="M53" s="114" t="s">
        <v>479</v>
      </c>
      <c r="N53" s="25" t="s">
        <v>112</v>
      </c>
      <c r="O53" s="114" t="s">
        <v>348</v>
      </c>
      <c r="P53" s="25" t="s">
        <v>111</v>
      </c>
      <c r="Q53" s="114" t="s">
        <v>130</v>
      </c>
      <c r="R53" s="25" t="s">
        <v>110</v>
      </c>
      <c r="S53" s="114"/>
      <c r="T53" s="25" t="s">
        <v>109</v>
      </c>
      <c r="U53" s="114"/>
      <c r="V53" s="25" t="s">
        <v>108</v>
      </c>
      <c r="W53" s="114"/>
      <c r="X53" s="25" t="s">
        <v>107</v>
      </c>
      <c r="Y53" s="114"/>
      <c r="Z53" s="25" t="s">
        <v>106</v>
      </c>
      <c r="AA53" s="114"/>
      <c r="AB53" s="190"/>
      <c r="AC53" s="114"/>
      <c r="AD53" s="190"/>
      <c r="AE53" s="22"/>
      <c r="AF53" s="422"/>
      <c r="AG53" s="422"/>
      <c r="AH53" s="21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8.15" customHeight="1" thickBot="1" x14ac:dyDescent="0.25">
      <c r="B54" s="20"/>
      <c r="C54" s="341"/>
      <c r="D54" s="19"/>
      <c r="E54" s="189"/>
      <c r="F54" s="189"/>
      <c r="G54" s="188"/>
      <c r="H54" s="361"/>
      <c r="I54" s="394"/>
      <c r="J54" s="394"/>
      <c r="K54" s="394"/>
      <c r="L54" s="15" t="s">
        <v>105</v>
      </c>
      <c r="M54" s="16" t="s">
        <v>539</v>
      </c>
      <c r="N54" s="15" t="s">
        <v>104</v>
      </c>
      <c r="O54" s="16" t="s">
        <v>348</v>
      </c>
      <c r="P54" s="15" t="s">
        <v>103</v>
      </c>
      <c r="Q54" s="16" t="s">
        <v>130</v>
      </c>
      <c r="R54" s="15" t="s">
        <v>102</v>
      </c>
      <c r="S54" s="16"/>
      <c r="T54" s="15">
        <v>20</v>
      </c>
      <c r="U54" s="16"/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187"/>
      <c r="AC54" s="16"/>
      <c r="AD54" s="186"/>
      <c r="AE54" s="11"/>
      <c r="AF54" s="423"/>
      <c r="AG54" s="423"/>
      <c r="AH54" s="10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107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190</v>
      </c>
      <c r="E56" s="425">
        <v>6094.97</v>
      </c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03"/>
      <c r="AI56" s="86" t="s">
        <v>137</v>
      </c>
      <c r="AJ56" s="85">
        <f t="shared" ref="AJ56:BB56" si="6">SUM(AJ58:AJ69)</f>
        <v>33</v>
      </c>
      <c r="AK56" s="84">
        <f t="shared" si="6"/>
        <v>4</v>
      </c>
      <c r="AL56" s="83">
        <f t="shared" si="6"/>
        <v>0</v>
      </c>
      <c r="AM56" s="85">
        <f t="shared" si="6"/>
        <v>21</v>
      </c>
      <c r="AN56" s="84">
        <f t="shared" si="6"/>
        <v>7</v>
      </c>
      <c r="AO56" s="83">
        <f t="shared" si="6"/>
        <v>0</v>
      </c>
      <c r="AP56" s="85">
        <f t="shared" si="6"/>
        <v>0</v>
      </c>
      <c r="AQ56" s="84">
        <f t="shared" si="6"/>
        <v>0</v>
      </c>
      <c r="AR56" s="83">
        <f t="shared" si="6"/>
        <v>0</v>
      </c>
      <c r="AS56" s="85">
        <f t="shared" si="6"/>
        <v>6</v>
      </c>
      <c r="AT56" s="84">
        <f t="shared" si="6"/>
        <v>0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0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12.333333333333334</v>
      </c>
      <c r="BG56" s="5">
        <f>SUM(AM56:AO56,AY56)/$BG$5</f>
        <v>9.3333333333333339</v>
      </c>
      <c r="BH56" s="5">
        <f>SUM(AP56:AR56,AZ56)/$BG$5</f>
        <v>0</v>
      </c>
      <c r="BI56" s="5">
        <f>SUM(AS56:AU56,BA56)/$BG$5</f>
        <v>2</v>
      </c>
      <c r="BJ56" s="5">
        <f>SUM(AV56:AX56,BB56)/$BG$5</f>
        <v>0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03"/>
      <c r="AI57" s="66" t="s">
        <v>135</v>
      </c>
      <c r="AJ57" s="65">
        <f t="shared" ref="AJ57:BB57" si="7">AJ56/3</f>
        <v>11</v>
      </c>
      <c r="AK57" s="64">
        <f t="shared" si="7"/>
        <v>1.3333333333333333</v>
      </c>
      <c r="AL57" s="63">
        <f t="shared" si="7"/>
        <v>0</v>
      </c>
      <c r="AM57" s="65">
        <f t="shared" si="7"/>
        <v>7</v>
      </c>
      <c r="AN57" s="64">
        <f t="shared" si="7"/>
        <v>2.3333333333333335</v>
      </c>
      <c r="AO57" s="63">
        <f t="shared" si="7"/>
        <v>0</v>
      </c>
      <c r="AP57" s="65">
        <f t="shared" si="7"/>
        <v>0</v>
      </c>
      <c r="AQ57" s="64">
        <f t="shared" si="7"/>
        <v>0</v>
      </c>
      <c r="AR57" s="63">
        <f t="shared" si="7"/>
        <v>0</v>
      </c>
      <c r="AS57" s="65">
        <f t="shared" si="7"/>
        <v>2</v>
      </c>
      <c r="AT57" s="64">
        <f t="shared" si="7"/>
        <v>0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8.15" customHeight="1" x14ac:dyDescent="0.2">
      <c r="B58" s="30"/>
      <c r="C58" s="338">
        <v>1</v>
      </c>
      <c r="D58" s="46"/>
      <c r="E58" s="198"/>
      <c r="F58" s="198"/>
      <c r="G58" s="197"/>
      <c r="H58" s="358" t="s">
        <v>133</v>
      </c>
      <c r="I58" s="390">
        <v>77</v>
      </c>
      <c r="J58" s="390">
        <v>19</v>
      </c>
      <c r="K58" s="390">
        <v>7</v>
      </c>
      <c r="L58" s="42" t="s">
        <v>131</v>
      </c>
      <c r="M58" s="43" t="s">
        <v>179</v>
      </c>
      <c r="N58" s="42" t="s">
        <v>129</v>
      </c>
      <c r="O58" s="43" t="s">
        <v>357</v>
      </c>
      <c r="P58" s="42" t="s">
        <v>128</v>
      </c>
      <c r="Q58" s="43" t="s">
        <v>347</v>
      </c>
      <c r="R58" s="42" t="s">
        <v>127</v>
      </c>
      <c r="S58" s="43"/>
      <c r="T58" s="42" t="s">
        <v>126</v>
      </c>
      <c r="U58" s="43"/>
      <c r="V58" s="42" t="s">
        <v>125</v>
      </c>
      <c r="W58" s="43"/>
      <c r="X58" s="42" t="s">
        <v>124</v>
      </c>
      <c r="Y58" s="43"/>
      <c r="Z58" s="42" t="s">
        <v>123</v>
      </c>
      <c r="AA58" s="43"/>
      <c r="AB58" s="196"/>
      <c r="AC58" s="43"/>
      <c r="AD58" s="196"/>
      <c r="AE58" s="58"/>
      <c r="AF58" s="421"/>
      <c r="AG58" s="421"/>
      <c r="AH58" s="38"/>
      <c r="AI58" s="9"/>
      <c r="AJ58" s="349">
        <f>SUMPRODUCT(LEN($M58:$AA61)-LEN(SUBSTITUTE($M58:$AA61,"A", "")))</f>
        <v>18</v>
      </c>
      <c r="AK58" s="352">
        <f>SUMPRODUCT(LEN($AD58:$AD61)-LEN(SUBSTITUTE($AD58:$AD61,"A", "")))</f>
        <v>0</v>
      </c>
      <c r="AL58" s="335">
        <f>SUMPRODUCT(LEN($AC58:$AC61)-LEN(SUBSTITUTE($AC58:$AC61,"A", "")))</f>
        <v>0</v>
      </c>
      <c r="AM58" s="349">
        <f>SUMPRODUCT(LEN($M58:$AA61)-LEN(SUBSTITUTE($M58:$AA61,"S", "")))</f>
        <v>5</v>
      </c>
      <c r="AN58" s="352">
        <f>SUMPRODUCT(LEN($AD58:$AD61)-LEN(SUBSTITUTE($AD58:$AD61,"S", "")))</f>
        <v>0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1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0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8.15" customHeight="1" thickBot="1" x14ac:dyDescent="0.25">
      <c r="B59" s="30"/>
      <c r="C59" s="339"/>
      <c r="D59" s="37"/>
      <c r="E59" s="195"/>
      <c r="F59" s="195"/>
      <c r="G59" s="194"/>
      <c r="H59" s="359"/>
      <c r="I59" s="391"/>
      <c r="J59" s="391"/>
      <c r="K59" s="391"/>
      <c r="L59" s="33" t="s">
        <v>122</v>
      </c>
      <c r="M59" s="55" t="s">
        <v>467</v>
      </c>
      <c r="N59" s="33" t="s">
        <v>121</v>
      </c>
      <c r="O59" s="55" t="s">
        <v>359</v>
      </c>
      <c r="P59" s="33" t="s">
        <v>120</v>
      </c>
      <c r="Q59" s="55" t="s">
        <v>179</v>
      </c>
      <c r="R59" s="33" t="s">
        <v>119</v>
      </c>
      <c r="S59" s="55"/>
      <c r="T59" s="33" t="s">
        <v>118</v>
      </c>
      <c r="U59" s="55"/>
      <c r="V59" s="33" t="s">
        <v>117</v>
      </c>
      <c r="W59" s="55"/>
      <c r="X59" s="33" t="s">
        <v>116</v>
      </c>
      <c r="Y59" s="55"/>
      <c r="Z59" s="33" t="s">
        <v>115</v>
      </c>
      <c r="AA59" s="55"/>
      <c r="AB59" s="193"/>
      <c r="AC59" s="55"/>
      <c r="AD59" s="193"/>
      <c r="AE59" s="57"/>
      <c r="AF59" s="422"/>
      <c r="AG59" s="422"/>
      <c r="AH59" s="21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8.15" customHeight="1" x14ac:dyDescent="0.2">
      <c r="B60" s="30"/>
      <c r="C60" s="340"/>
      <c r="D60" s="29"/>
      <c r="E60" s="192"/>
      <c r="F60" s="192"/>
      <c r="G60" s="191"/>
      <c r="H60" s="360">
        <v>190</v>
      </c>
      <c r="I60" s="392"/>
      <c r="J60" s="392"/>
      <c r="K60" s="392"/>
      <c r="L60" s="25" t="s">
        <v>114</v>
      </c>
      <c r="M60" s="114" t="s">
        <v>132</v>
      </c>
      <c r="N60" s="25" t="s">
        <v>112</v>
      </c>
      <c r="O60" s="114" t="s">
        <v>179</v>
      </c>
      <c r="P60" s="25" t="s">
        <v>111</v>
      </c>
      <c r="Q60" s="114" t="s">
        <v>130</v>
      </c>
      <c r="R60" s="25" t="s">
        <v>110</v>
      </c>
      <c r="S60" s="114"/>
      <c r="T60" s="25" t="s">
        <v>109</v>
      </c>
      <c r="U60" s="114"/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190"/>
      <c r="AC60" s="114"/>
      <c r="AD60" s="190"/>
      <c r="AE60" s="57"/>
      <c r="AF60" s="422"/>
      <c r="AG60" s="422"/>
      <c r="AH60" s="21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8.15" customHeight="1" thickBot="1" x14ac:dyDescent="0.25">
      <c r="B61" s="30"/>
      <c r="C61" s="355"/>
      <c r="D61" s="54"/>
      <c r="E61" s="200"/>
      <c r="F61" s="200"/>
      <c r="G61" s="199"/>
      <c r="H61" s="361"/>
      <c r="I61" s="393"/>
      <c r="J61" s="393"/>
      <c r="K61" s="393"/>
      <c r="L61" s="50" t="s">
        <v>105</v>
      </c>
      <c r="M61" s="51" t="s">
        <v>179</v>
      </c>
      <c r="N61" s="50" t="s">
        <v>104</v>
      </c>
      <c r="O61" s="51" t="s">
        <v>352</v>
      </c>
      <c r="P61" s="50" t="s">
        <v>103</v>
      </c>
      <c r="Q61" s="51" t="s">
        <v>130</v>
      </c>
      <c r="R61" s="50" t="s">
        <v>102</v>
      </c>
      <c r="S61" s="51"/>
      <c r="T61" s="50">
        <v>20</v>
      </c>
      <c r="U61" s="51"/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187"/>
      <c r="AC61" s="51"/>
      <c r="AD61" s="187"/>
      <c r="AE61" s="56"/>
      <c r="AF61" s="424"/>
      <c r="AG61" s="424"/>
      <c r="AH61" s="47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8.15" customHeight="1" x14ac:dyDescent="0.2">
      <c r="B62" s="30"/>
      <c r="C62" s="338">
        <v>2</v>
      </c>
      <c r="D62" s="46"/>
      <c r="E62" s="198"/>
      <c r="F62" s="198"/>
      <c r="G62" s="197"/>
      <c r="H62" s="358"/>
      <c r="I62" s="390">
        <v>55</v>
      </c>
      <c r="J62" s="390">
        <v>19</v>
      </c>
      <c r="K62" s="390">
        <v>7</v>
      </c>
      <c r="L62" s="42" t="s">
        <v>131</v>
      </c>
      <c r="M62" s="43" t="s">
        <v>479</v>
      </c>
      <c r="N62" s="42" t="s">
        <v>129</v>
      </c>
      <c r="O62" s="43" t="s">
        <v>357</v>
      </c>
      <c r="P62" s="42" t="s">
        <v>128</v>
      </c>
      <c r="Q62" s="43" t="s">
        <v>179</v>
      </c>
      <c r="R62" s="42" t="s">
        <v>127</v>
      </c>
      <c r="S62" s="43"/>
      <c r="T62" s="42" t="s">
        <v>126</v>
      </c>
      <c r="U62" s="43"/>
      <c r="V62" s="42" t="s">
        <v>125</v>
      </c>
      <c r="W62" s="43"/>
      <c r="X62" s="42" t="s">
        <v>124</v>
      </c>
      <c r="Y62" s="43"/>
      <c r="Z62" s="42" t="s">
        <v>123</v>
      </c>
      <c r="AA62" s="43"/>
      <c r="AB62" s="196"/>
      <c r="AC62" s="43"/>
      <c r="AD62" s="196" t="s">
        <v>532</v>
      </c>
      <c r="AE62" s="39"/>
      <c r="AF62" s="421"/>
      <c r="AG62" s="421"/>
      <c r="AH62" s="38"/>
      <c r="AI62" s="9"/>
      <c r="AJ62" s="349">
        <f>SUMPRODUCT(LEN($M62:$AA65)-LEN(SUBSTITUTE($M62:$AA65,"A", "")))</f>
        <v>14</v>
      </c>
      <c r="AK62" s="352">
        <f>SUMPRODUCT(LEN($AD62:$AD65)-LEN(SUBSTITUTE($AD62:$AD65,"A", "")))</f>
        <v>4</v>
      </c>
      <c r="AL62" s="335">
        <f>SUMPRODUCT(LEN($AC62:$AC65)-LEN(SUBSTITUTE($AC62:$AC65,"A", "")))</f>
        <v>0</v>
      </c>
      <c r="AM62" s="349">
        <f>SUMPRODUCT(LEN($M62:$AA65)-LEN(SUBSTITUTE($M62:$AA65,"S", "")))</f>
        <v>10</v>
      </c>
      <c r="AN62" s="352">
        <f>SUMPRODUCT(LEN($AD62:$AD65)-LEN(SUBSTITUTE($AD62:$AD65,"S", "")))</f>
        <v>7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5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8.15" customHeight="1" thickBot="1" x14ac:dyDescent="0.25">
      <c r="B63" s="30"/>
      <c r="C63" s="339"/>
      <c r="D63" s="37"/>
      <c r="E63" s="195"/>
      <c r="F63" s="195"/>
      <c r="G63" s="194"/>
      <c r="H63" s="359"/>
      <c r="I63" s="391"/>
      <c r="J63" s="391"/>
      <c r="K63" s="391"/>
      <c r="L63" s="33" t="s">
        <v>122</v>
      </c>
      <c r="M63" s="55" t="s">
        <v>491</v>
      </c>
      <c r="N63" s="33" t="s">
        <v>121</v>
      </c>
      <c r="O63" s="55" t="s">
        <v>348</v>
      </c>
      <c r="P63" s="33" t="s">
        <v>120</v>
      </c>
      <c r="Q63" s="55" t="s">
        <v>354</v>
      </c>
      <c r="R63" s="33" t="s">
        <v>119</v>
      </c>
      <c r="S63" s="55"/>
      <c r="T63" s="33" t="s">
        <v>118</v>
      </c>
      <c r="U63" s="55"/>
      <c r="V63" s="33" t="s">
        <v>117</v>
      </c>
      <c r="W63" s="55"/>
      <c r="X63" s="33" t="s">
        <v>116</v>
      </c>
      <c r="Y63" s="55"/>
      <c r="Z63" s="33" t="s">
        <v>115</v>
      </c>
      <c r="AA63" s="55"/>
      <c r="AB63" s="193"/>
      <c r="AC63" s="55"/>
      <c r="AD63" s="193" t="s">
        <v>374</v>
      </c>
      <c r="AE63" s="22"/>
      <c r="AF63" s="422"/>
      <c r="AG63" s="422"/>
      <c r="AH63" s="21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8.15" customHeight="1" x14ac:dyDescent="0.2">
      <c r="B64" s="30"/>
      <c r="C64" s="340"/>
      <c r="D64" s="29"/>
      <c r="E64" s="192"/>
      <c r="F64" s="192"/>
      <c r="G64" s="191"/>
      <c r="H64" s="360"/>
      <c r="I64" s="392"/>
      <c r="J64" s="392"/>
      <c r="K64" s="392"/>
      <c r="L64" s="25" t="s">
        <v>114</v>
      </c>
      <c r="M64" s="114" t="s">
        <v>474</v>
      </c>
      <c r="N64" s="25" t="s">
        <v>112</v>
      </c>
      <c r="O64" s="114" t="s">
        <v>350</v>
      </c>
      <c r="P64" s="25" t="s">
        <v>111</v>
      </c>
      <c r="Q64" s="114" t="s">
        <v>130</v>
      </c>
      <c r="R64" s="25" t="s">
        <v>110</v>
      </c>
      <c r="S64" s="114"/>
      <c r="T64" s="25" t="s">
        <v>109</v>
      </c>
      <c r="U64" s="114"/>
      <c r="V64" s="25" t="s">
        <v>108</v>
      </c>
      <c r="W64" s="114"/>
      <c r="X64" s="25" t="s">
        <v>107</v>
      </c>
      <c r="Y64" s="114"/>
      <c r="Z64" s="25" t="s">
        <v>106</v>
      </c>
      <c r="AA64" s="114"/>
      <c r="AB64" s="190"/>
      <c r="AC64" s="114"/>
      <c r="AD64" s="190"/>
      <c r="AE64" s="22"/>
      <c r="AF64" s="422"/>
      <c r="AG64" s="422"/>
      <c r="AH64" s="21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8.15" customHeight="1" thickBot="1" x14ac:dyDescent="0.25">
      <c r="B65" s="30"/>
      <c r="C65" s="355"/>
      <c r="D65" s="54"/>
      <c r="E65" s="200"/>
      <c r="F65" s="200"/>
      <c r="G65" s="199"/>
      <c r="H65" s="361"/>
      <c r="I65" s="393"/>
      <c r="J65" s="393"/>
      <c r="K65" s="393"/>
      <c r="L65" s="50" t="s">
        <v>105</v>
      </c>
      <c r="M65" s="51" t="s">
        <v>479</v>
      </c>
      <c r="N65" s="50" t="s">
        <v>104</v>
      </c>
      <c r="O65" s="51" t="s">
        <v>130</v>
      </c>
      <c r="P65" s="50" t="s">
        <v>103</v>
      </c>
      <c r="Q65" s="51" t="s">
        <v>132</v>
      </c>
      <c r="R65" s="50" t="s">
        <v>102</v>
      </c>
      <c r="S65" s="51"/>
      <c r="T65" s="50">
        <v>20</v>
      </c>
      <c r="U65" s="51"/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187"/>
      <c r="AC65" s="51"/>
      <c r="AD65" s="187"/>
      <c r="AE65" s="48"/>
      <c r="AF65" s="424"/>
      <c r="AG65" s="424"/>
      <c r="AH65" s="47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8.15" customHeight="1" x14ac:dyDescent="0.2">
      <c r="B66" s="30"/>
      <c r="C66" s="338">
        <v>3</v>
      </c>
      <c r="D66" s="212" t="s">
        <v>598</v>
      </c>
      <c r="E66" s="198"/>
      <c r="F66" s="198"/>
      <c r="G66" s="197"/>
      <c r="H66" s="358"/>
      <c r="I66" s="390">
        <v>62</v>
      </c>
      <c r="J66" s="390">
        <v>15</v>
      </c>
      <c r="K66" s="390">
        <v>9</v>
      </c>
      <c r="L66" s="42" t="s">
        <v>131</v>
      </c>
      <c r="M66" s="43" t="s">
        <v>347</v>
      </c>
      <c r="N66" s="42" t="s">
        <v>129</v>
      </c>
      <c r="O66" s="43" t="s">
        <v>130</v>
      </c>
      <c r="P66" s="42" t="s">
        <v>128</v>
      </c>
      <c r="Q66" s="43"/>
      <c r="R66" s="42" t="s">
        <v>127</v>
      </c>
      <c r="S66" s="43"/>
      <c r="T66" s="42" t="s">
        <v>126</v>
      </c>
      <c r="U66" s="43"/>
      <c r="V66" s="42" t="s">
        <v>125</v>
      </c>
      <c r="W66" s="43"/>
      <c r="X66" s="42" t="s">
        <v>124</v>
      </c>
      <c r="Y66" s="43"/>
      <c r="Z66" s="42" t="s">
        <v>123</v>
      </c>
      <c r="AA66" s="43"/>
      <c r="AB66" s="196"/>
      <c r="AC66" s="43"/>
      <c r="AD66" s="196"/>
      <c r="AE66" s="39"/>
      <c r="AF66" s="421"/>
      <c r="AG66" s="421"/>
      <c r="AH66" s="38"/>
      <c r="AI66" s="9"/>
      <c r="AJ66" s="349">
        <f>SUMPRODUCT(LEN($M66:$AA69)-LEN(SUBSTITUTE($M66:$AA69,"A", "")))</f>
        <v>1</v>
      </c>
      <c r="AK66" s="352">
        <f>SUMPRODUCT(LEN($AD66:$AD69)-LEN(SUBSTITUTE($AD66:$AD69,"A", "")))</f>
        <v>0</v>
      </c>
      <c r="AL66" s="335">
        <f>SUMPRODUCT(LEN($AC66:$AC69)-LEN(SUBSTITUTE($AC66:$AC69,"A", "")))</f>
        <v>0</v>
      </c>
      <c r="AM66" s="349">
        <f>SUMPRODUCT(LEN($M66:$AA69)-LEN(SUBSTITUTE($M66:$AA69,"S", "")))</f>
        <v>6</v>
      </c>
      <c r="AN66" s="352">
        <f>SUMPRODUCT(LEN($AD66:$AD69)-LEN(SUBSTITUTE($AD66:$AD69,"S", "")))</f>
        <v>0</v>
      </c>
      <c r="AO66" s="335">
        <f>SUMPRODUCT(LEN($AC66:$AC69)-LEN(SUBSTITUTE($AC66:$AC69,"S", "")))</f>
        <v>0</v>
      </c>
      <c r="AP66" s="349">
        <f>SUMPRODUCT(LEN($M66:$AA69)-LEN(SUBSTITUTE($M66:$AA69,"F", "")))</f>
        <v>0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0</v>
      </c>
      <c r="AT66" s="352">
        <f>SUMPRODUCT(LEN($AD66:$AD69)-LEN(SUBSTITUTE($AD66:$AD69,"G", "")))</f>
        <v>0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7.6" customHeight="1" thickBot="1" x14ac:dyDescent="0.25">
      <c r="B67" s="30"/>
      <c r="C67" s="339"/>
      <c r="D67" s="221" t="s">
        <v>597</v>
      </c>
      <c r="E67" s="195"/>
      <c r="F67" s="195"/>
      <c r="G67" s="194"/>
      <c r="H67" s="359"/>
      <c r="I67" s="391"/>
      <c r="J67" s="391"/>
      <c r="K67" s="391"/>
      <c r="L67" s="33" t="s">
        <v>122</v>
      </c>
      <c r="M67" s="55" t="s">
        <v>130</v>
      </c>
      <c r="N67" s="33" t="s">
        <v>121</v>
      </c>
      <c r="O67" s="55" t="s">
        <v>130</v>
      </c>
      <c r="P67" s="33" t="s">
        <v>120</v>
      </c>
      <c r="Q67" s="55"/>
      <c r="R67" s="33" t="s">
        <v>119</v>
      </c>
      <c r="S67" s="55"/>
      <c r="T67" s="33" t="s">
        <v>118</v>
      </c>
      <c r="U67" s="55"/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193"/>
      <c r="AC67" s="55"/>
      <c r="AD67" s="193"/>
      <c r="AE67" s="22"/>
      <c r="AF67" s="422"/>
      <c r="AG67" s="422"/>
      <c r="AH67" s="21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8.15" customHeight="1" x14ac:dyDescent="0.2">
      <c r="B68" s="30"/>
      <c r="C68" s="340"/>
      <c r="D68" s="218"/>
      <c r="E68" s="192"/>
      <c r="F68" s="192"/>
      <c r="G68" s="191"/>
      <c r="H68" s="360"/>
      <c r="I68" s="392"/>
      <c r="J68" s="392"/>
      <c r="K68" s="392"/>
      <c r="L68" s="25" t="s">
        <v>114</v>
      </c>
      <c r="M68" s="114" t="s">
        <v>130</v>
      </c>
      <c r="N68" s="25" t="s">
        <v>112</v>
      </c>
      <c r="O68" s="114"/>
      <c r="P68" s="25" t="s">
        <v>111</v>
      </c>
      <c r="Q68" s="114"/>
      <c r="R68" s="25" t="s">
        <v>110</v>
      </c>
      <c r="S68" s="114"/>
      <c r="T68" s="25" t="s">
        <v>109</v>
      </c>
      <c r="U68" s="114"/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190"/>
      <c r="AC68" s="114"/>
      <c r="AD68" s="190"/>
      <c r="AE68" s="22"/>
      <c r="AF68" s="422"/>
      <c r="AG68" s="422"/>
      <c r="AH68" s="21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8.15" customHeight="1" thickBot="1" x14ac:dyDescent="0.25">
      <c r="B69" s="20"/>
      <c r="C69" s="341"/>
      <c r="D69" s="215"/>
      <c r="E69" s="189"/>
      <c r="F69" s="189"/>
      <c r="G69" s="188"/>
      <c r="H69" s="361"/>
      <c r="I69" s="394"/>
      <c r="J69" s="394"/>
      <c r="K69" s="394"/>
      <c r="L69" s="15" t="s">
        <v>105</v>
      </c>
      <c r="M69" s="16" t="s">
        <v>130</v>
      </c>
      <c r="N69" s="15" t="s">
        <v>104</v>
      </c>
      <c r="O69" s="16"/>
      <c r="P69" s="15" t="s">
        <v>103</v>
      </c>
      <c r="Q69" s="16"/>
      <c r="R69" s="15" t="s">
        <v>102</v>
      </c>
      <c r="S69" s="16"/>
      <c r="T69" s="15">
        <v>20</v>
      </c>
      <c r="U69" s="16"/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187"/>
      <c r="AC69" s="16"/>
      <c r="AD69" s="186"/>
      <c r="AE69" s="11"/>
      <c r="AF69" s="423"/>
      <c r="AG69" s="423"/>
      <c r="AH69" s="10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107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190</v>
      </c>
      <c r="E71" s="425">
        <v>9441.7199999999993</v>
      </c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03"/>
      <c r="AI71" s="86" t="s">
        <v>137</v>
      </c>
      <c r="AJ71" s="85">
        <f t="shared" ref="AJ71:BB71" si="8">SUM(AJ73:AJ84)</f>
        <v>61</v>
      </c>
      <c r="AK71" s="84">
        <f t="shared" si="8"/>
        <v>4</v>
      </c>
      <c r="AL71" s="83">
        <f t="shared" si="8"/>
        <v>0</v>
      </c>
      <c r="AM71" s="85">
        <f t="shared" si="8"/>
        <v>37</v>
      </c>
      <c r="AN71" s="84">
        <f t="shared" si="8"/>
        <v>1</v>
      </c>
      <c r="AO71" s="83">
        <f t="shared" si="8"/>
        <v>0</v>
      </c>
      <c r="AP71" s="85">
        <f t="shared" si="8"/>
        <v>0</v>
      </c>
      <c r="AQ71" s="84">
        <f t="shared" si="8"/>
        <v>0</v>
      </c>
      <c r="AR71" s="83">
        <f t="shared" si="8"/>
        <v>0</v>
      </c>
      <c r="AS71" s="85">
        <f t="shared" si="8"/>
        <v>5</v>
      </c>
      <c r="AT71" s="84">
        <f t="shared" si="8"/>
        <v>0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0</v>
      </c>
      <c r="BB71" s="80">
        <f t="shared" si="8"/>
        <v>0</v>
      </c>
      <c r="BC71" s="79" t="s">
        <v>136</v>
      </c>
      <c r="BF71" s="5">
        <f>SUM(AJ71:AL71)/$BG$5</f>
        <v>21.666666666666668</v>
      </c>
      <c r="BG71" s="5">
        <f>SUM(AM71:AO71,AY71)/$BG$5</f>
        <v>12.666666666666666</v>
      </c>
      <c r="BH71" s="5">
        <f>SUM(AP71:AR71,AZ71)/$BG$5</f>
        <v>0</v>
      </c>
      <c r="BI71" s="5">
        <f>SUM(AS71:AU71,BA71)/$BG$5</f>
        <v>1.6666666666666667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03"/>
      <c r="AI72" s="66" t="s">
        <v>135</v>
      </c>
      <c r="AJ72" s="65">
        <f t="shared" ref="AJ72:BB72" si="9">AJ71/3</f>
        <v>20.333333333333332</v>
      </c>
      <c r="AK72" s="64">
        <f t="shared" si="9"/>
        <v>1.3333333333333333</v>
      </c>
      <c r="AL72" s="63">
        <f t="shared" si="9"/>
        <v>0</v>
      </c>
      <c r="AM72" s="65">
        <f t="shared" si="9"/>
        <v>12.333333333333334</v>
      </c>
      <c r="AN72" s="64">
        <f t="shared" si="9"/>
        <v>0.33333333333333331</v>
      </c>
      <c r="AO72" s="63">
        <f t="shared" si="9"/>
        <v>0</v>
      </c>
      <c r="AP72" s="65">
        <f t="shared" si="9"/>
        <v>0</v>
      </c>
      <c r="AQ72" s="64">
        <f t="shared" si="9"/>
        <v>0</v>
      </c>
      <c r="AR72" s="63">
        <f t="shared" si="9"/>
        <v>0</v>
      </c>
      <c r="AS72" s="65">
        <f t="shared" si="9"/>
        <v>1.6666666666666667</v>
      </c>
      <c r="AT72" s="64">
        <f t="shared" si="9"/>
        <v>0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</v>
      </c>
      <c r="BB72" s="60">
        <f t="shared" si="9"/>
        <v>0</v>
      </c>
      <c r="BC72" s="59" t="s">
        <v>134</v>
      </c>
    </row>
    <row r="73" spans="2:62" ht="28.15" customHeight="1" x14ac:dyDescent="0.2">
      <c r="B73" s="30"/>
      <c r="C73" s="338">
        <v>1</v>
      </c>
      <c r="D73" s="46"/>
      <c r="E73" s="198"/>
      <c r="F73" s="198"/>
      <c r="G73" s="197"/>
      <c r="H73" s="358" t="s">
        <v>183</v>
      </c>
      <c r="I73" s="390">
        <v>76</v>
      </c>
      <c r="J73" s="390">
        <v>20</v>
      </c>
      <c r="K73" s="390">
        <v>6</v>
      </c>
      <c r="L73" s="42" t="s">
        <v>131</v>
      </c>
      <c r="M73" s="43" t="s">
        <v>179</v>
      </c>
      <c r="N73" s="42" t="s">
        <v>129</v>
      </c>
      <c r="O73" s="43" t="s">
        <v>353</v>
      </c>
      <c r="P73" s="42" t="s">
        <v>128</v>
      </c>
      <c r="Q73" s="43" t="s">
        <v>348</v>
      </c>
      <c r="R73" s="42" t="s">
        <v>127</v>
      </c>
      <c r="S73" s="43" t="s">
        <v>130</v>
      </c>
      <c r="T73" s="42" t="s">
        <v>126</v>
      </c>
      <c r="U73" s="43"/>
      <c r="V73" s="42" t="s">
        <v>125</v>
      </c>
      <c r="W73" s="43"/>
      <c r="X73" s="42" t="s">
        <v>124</v>
      </c>
      <c r="Y73" s="43"/>
      <c r="Z73" s="42" t="s">
        <v>123</v>
      </c>
      <c r="AA73" s="43"/>
      <c r="AB73" s="196"/>
      <c r="AC73" s="43"/>
      <c r="AD73" s="196" t="s">
        <v>130</v>
      </c>
      <c r="AE73" s="58"/>
      <c r="AF73" s="421"/>
      <c r="AG73" s="421"/>
      <c r="AH73" s="38"/>
      <c r="AI73" s="9"/>
      <c r="AJ73" s="349">
        <f>SUMPRODUCT(LEN($M73:$AA76)-LEN(SUBSTITUTE($M73:$AA76,"A", "")))</f>
        <v>17</v>
      </c>
      <c r="AK73" s="352">
        <f>SUMPRODUCT(LEN($AD73:$AD76)-LEN(SUBSTITUTE($AD73:$AD76,"A", "")))</f>
        <v>0</v>
      </c>
      <c r="AL73" s="335">
        <f>SUMPRODUCT(LEN($AC73:$AC76)-LEN(SUBSTITUTE($AC73:$AC76,"A", "")))</f>
        <v>0</v>
      </c>
      <c r="AM73" s="349">
        <f>SUMPRODUCT(LEN($M73:$AA76)-LEN(SUBSTITUTE($M73:$AA76,"S", "")))</f>
        <v>15</v>
      </c>
      <c r="AN73" s="352">
        <f>SUMPRODUCT(LEN($AD73:$AD76)-LEN(SUBSTITUTE($AD73:$AD76,"S", "")))</f>
        <v>1</v>
      </c>
      <c r="AO73" s="335">
        <f>SUMPRODUCT(LEN($AC73:$AC76)-LEN(SUBSTITUTE($AC73:$AC76,"S", "")))</f>
        <v>0</v>
      </c>
      <c r="AP73" s="349">
        <f>SUMPRODUCT(LEN($M73:$AA76)-LEN(SUBSTITUTE($M73:$AA76,"F", "")))</f>
        <v>0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2</v>
      </c>
      <c r="AT73" s="352">
        <f>SUMPRODUCT(LEN($AD73:$AD76)-LEN(SUBSTITUTE($AD73:$AD76,"G", "")))</f>
        <v>0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0</v>
      </c>
      <c r="BB73" s="413">
        <f>SUMPRODUCT(LEN($AE73:$AE76)-LEN(SUBSTITUTE($AE73:$AE76,"M", "")))</f>
        <v>0</v>
      </c>
    </row>
    <row r="74" spans="2:62" ht="28.15" customHeight="1" thickBot="1" x14ac:dyDescent="0.25">
      <c r="B74" s="30"/>
      <c r="C74" s="339"/>
      <c r="D74" s="37"/>
      <c r="E74" s="195"/>
      <c r="F74" s="195"/>
      <c r="G74" s="194"/>
      <c r="H74" s="359"/>
      <c r="I74" s="391"/>
      <c r="J74" s="391"/>
      <c r="K74" s="391"/>
      <c r="L74" s="33" t="s">
        <v>122</v>
      </c>
      <c r="M74" s="55" t="s">
        <v>375</v>
      </c>
      <c r="N74" s="33" t="s">
        <v>121</v>
      </c>
      <c r="O74" s="55" t="s">
        <v>348</v>
      </c>
      <c r="P74" s="33" t="s">
        <v>120</v>
      </c>
      <c r="Q74" s="55" t="s">
        <v>347</v>
      </c>
      <c r="R74" s="33" t="s">
        <v>119</v>
      </c>
      <c r="S74" s="55" t="s">
        <v>130</v>
      </c>
      <c r="T74" s="33" t="s">
        <v>118</v>
      </c>
      <c r="U74" s="55"/>
      <c r="V74" s="33" t="s">
        <v>117</v>
      </c>
      <c r="W74" s="55"/>
      <c r="X74" s="33" t="s">
        <v>116</v>
      </c>
      <c r="Y74" s="55"/>
      <c r="Z74" s="33" t="s">
        <v>115</v>
      </c>
      <c r="AA74" s="55"/>
      <c r="AB74" s="193"/>
      <c r="AC74" s="55"/>
      <c r="AD74" s="193"/>
      <c r="AE74" s="57"/>
      <c r="AF74" s="422"/>
      <c r="AG74" s="422"/>
      <c r="AH74" s="21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8.15" customHeight="1" x14ac:dyDescent="0.2">
      <c r="B75" s="30"/>
      <c r="C75" s="340"/>
      <c r="D75" s="29"/>
      <c r="E75" s="192"/>
      <c r="F75" s="192"/>
      <c r="G75" s="191"/>
      <c r="H75" s="360">
        <v>190</v>
      </c>
      <c r="I75" s="392"/>
      <c r="J75" s="392"/>
      <c r="K75" s="392"/>
      <c r="L75" s="25" t="s">
        <v>114</v>
      </c>
      <c r="M75" s="114" t="s">
        <v>479</v>
      </c>
      <c r="N75" s="25" t="s">
        <v>112</v>
      </c>
      <c r="O75" s="114" t="s">
        <v>359</v>
      </c>
      <c r="P75" s="25" t="s">
        <v>111</v>
      </c>
      <c r="Q75" s="114" t="s">
        <v>354</v>
      </c>
      <c r="R75" s="25" t="s">
        <v>110</v>
      </c>
      <c r="S75" s="114"/>
      <c r="T75" s="25" t="s">
        <v>109</v>
      </c>
      <c r="U75" s="114"/>
      <c r="V75" s="25" t="s">
        <v>108</v>
      </c>
      <c r="W75" s="114"/>
      <c r="X75" s="25" t="s">
        <v>107</v>
      </c>
      <c r="Y75" s="114"/>
      <c r="Z75" s="25" t="s">
        <v>106</v>
      </c>
      <c r="AA75" s="114"/>
      <c r="AB75" s="190"/>
      <c r="AC75" s="114"/>
      <c r="AD75" s="190"/>
      <c r="AE75" s="57"/>
      <c r="AF75" s="422"/>
      <c r="AG75" s="422"/>
      <c r="AH75" s="21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8.15" customHeight="1" thickBot="1" x14ac:dyDescent="0.25">
      <c r="B76" s="30"/>
      <c r="C76" s="355"/>
      <c r="D76" s="54"/>
      <c r="E76" s="200"/>
      <c r="F76" s="200"/>
      <c r="G76" s="199"/>
      <c r="H76" s="361"/>
      <c r="I76" s="393"/>
      <c r="J76" s="393"/>
      <c r="K76" s="393"/>
      <c r="L76" s="50" t="s">
        <v>105</v>
      </c>
      <c r="M76" s="51" t="s">
        <v>479</v>
      </c>
      <c r="N76" s="50" t="s">
        <v>104</v>
      </c>
      <c r="O76" s="51" t="s">
        <v>350</v>
      </c>
      <c r="P76" s="50" t="s">
        <v>103</v>
      </c>
      <c r="Q76" s="51" t="s">
        <v>130</v>
      </c>
      <c r="R76" s="50" t="s">
        <v>102</v>
      </c>
      <c r="S76" s="51"/>
      <c r="T76" s="50">
        <v>20</v>
      </c>
      <c r="U76" s="51"/>
      <c r="V76" s="50" t="s">
        <v>101</v>
      </c>
      <c r="W76" s="51"/>
      <c r="X76" s="50" t="s">
        <v>100</v>
      </c>
      <c r="Y76" s="51"/>
      <c r="Z76" s="50" t="s">
        <v>99</v>
      </c>
      <c r="AA76" s="51"/>
      <c r="AB76" s="187"/>
      <c r="AC76" s="51"/>
      <c r="AD76" s="187"/>
      <c r="AE76" s="56"/>
      <c r="AF76" s="424"/>
      <c r="AG76" s="424"/>
      <c r="AH76" s="47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7.6" customHeight="1" x14ac:dyDescent="0.2">
      <c r="B77" s="30"/>
      <c r="C77" s="338">
        <v>2</v>
      </c>
      <c r="D77" s="46"/>
      <c r="E77" s="198"/>
      <c r="F77" s="198"/>
      <c r="G77" s="197"/>
      <c r="H77" s="358"/>
      <c r="I77" s="390">
        <v>80</v>
      </c>
      <c r="J77" s="390">
        <v>21</v>
      </c>
      <c r="K77" s="390">
        <v>7</v>
      </c>
      <c r="L77" s="42" t="s">
        <v>131</v>
      </c>
      <c r="M77" s="43" t="s">
        <v>132</v>
      </c>
      <c r="N77" s="42" t="s">
        <v>129</v>
      </c>
      <c r="O77" s="43" t="s">
        <v>459</v>
      </c>
      <c r="P77" s="42" t="s">
        <v>128</v>
      </c>
      <c r="Q77" s="43" t="s">
        <v>354</v>
      </c>
      <c r="R77" s="42" t="s">
        <v>127</v>
      </c>
      <c r="S77" s="43" t="s">
        <v>130</v>
      </c>
      <c r="T77" s="42" t="s">
        <v>126</v>
      </c>
      <c r="U77" s="43"/>
      <c r="V77" s="42" t="s">
        <v>125</v>
      </c>
      <c r="W77" s="43"/>
      <c r="X77" s="42" t="s">
        <v>124</v>
      </c>
      <c r="Y77" s="43"/>
      <c r="Z77" s="42" t="s">
        <v>123</v>
      </c>
      <c r="AA77" s="43"/>
      <c r="AB77" s="196"/>
      <c r="AC77" s="43"/>
      <c r="AD77" s="196" t="s">
        <v>132</v>
      </c>
      <c r="AE77" s="39"/>
      <c r="AF77" s="421"/>
      <c r="AG77" s="421"/>
      <c r="AH77" s="38"/>
      <c r="AI77" s="9"/>
      <c r="AJ77" s="349">
        <f>SUMPRODUCT(LEN($M77:$AA80)-LEN(SUBSTITUTE($M77:$AA80,"A", "")))</f>
        <v>21</v>
      </c>
      <c r="AK77" s="352">
        <f>SUMPRODUCT(LEN($AD77:$AD80)-LEN(SUBSTITUTE($AD77:$AD80,"A", "")))</f>
        <v>1</v>
      </c>
      <c r="AL77" s="335">
        <f>SUMPRODUCT(LEN($AC77:$AC80)-LEN(SUBSTITUTE($AC77:$AC80,"A", "")))</f>
        <v>0</v>
      </c>
      <c r="AM77" s="349">
        <f>SUMPRODUCT(LEN($M77:$AA80)-LEN(SUBSTITUTE($M77:$AA80,"S", "")))</f>
        <v>11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1</v>
      </c>
      <c r="AT77" s="352">
        <f>SUMPRODUCT(LEN($AD77:$AD80)-LEN(SUBSTITUTE($AD77:$AD80,"G", "")))</f>
        <v>0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8.15" customHeight="1" thickBot="1" x14ac:dyDescent="0.25">
      <c r="B78" s="30"/>
      <c r="C78" s="339"/>
      <c r="D78" s="37"/>
      <c r="E78" s="195"/>
      <c r="F78" s="195"/>
      <c r="G78" s="194"/>
      <c r="H78" s="359"/>
      <c r="I78" s="391"/>
      <c r="J78" s="391"/>
      <c r="K78" s="391"/>
      <c r="L78" s="33" t="s">
        <v>122</v>
      </c>
      <c r="M78" s="55" t="s">
        <v>179</v>
      </c>
      <c r="N78" s="33" t="s">
        <v>121</v>
      </c>
      <c r="O78" s="55" t="s">
        <v>478</v>
      </c>
      <c r="P78" s="33" t="s">
        <v>120</v>
      </c>
      <c r="Q78" s="55" t="s">
        <v>179</v>
      </c>
      <c r="R78" s="33" t="s">
        <v>119</v>
      </c>
      <c r="S78" s="55" t="s">
        <v>130</v>
      </c>
      <c r="T78" s="33" t="s">
        <v>118</v>
      </c>
      <c r="U78" s="55"/>
      <c r="V78" s="33" t="s">
        <v>117</v>
      </c>
      <c r="W78" s="55"/>
      <c r="X78" s="33" t="s">
        <v>116</v>
      </c>
      <c r="Y78" s="55"/>
      <c r="Z78" s="33" t="s">
        <v>115</v>
      </c>
      <c r="AA78" s="55"/>
      <c r="AB78" s="193"/>
      <c r="AC78" s="55"/>
      <c r="AD78" s="193"/>
      <c r="AE78" s="22"/>
      <c r="AF78" s="422"/>
      <c r="AG78" s="422"/>
      <c r="AH78" s="21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8.15" customHeight="1" x14ac:dyDescent="0.2">
      <c r="B79" s="30"/>
      <c r="C79" s="340"/>
      <c r="D79" s="29"/>
      <c r="E79" s="192"/>
      <c r="F79" s="192"/>
      <c r="G79" s="191"/>
      <c r="H79" s="360"/>
      <c r="I79" s="392"/>
      <c r="J79" s="392"/>
      <c r="K79" s="392"/>
      <c r="L79" s="25" t="s">
        <v>114</v>
      </c>
      <c r="M79" s="114" t="s">
        <v>469</v>
      </c>
      <c r="N79" s="25" t="s">
        <v>112</v>
      </c>
      <c r="O79" s="114" t="s">
        <v>348</v>
      </c>
      <c r="P79" s="25" t="s">
        <v>111</v>
      </c>
      <c r="Q79" s="114" t="s">
        <v>179</v>
      </c>
      <c r="R79" s="25" t="s">
        <v>110</v>
      </c>
      <c r="S79" s="114"/>
      <c r="T79" s="25" t="s">
        <v>109</v>
      </c>
      <c r="U79" s="114"/>
      <c r="V79" s="25" t="s">
        <v>108</v>
      </c>
      <c r="W79" s="114"/>
      <c r="X79" s="25" t="s">
        <v>107</v>
      </c>
      <c r="Y79" s="114"/>
      <c r="Z79" s="25" t="s">
        <v>106</v>
      </c>
      <c r="AA79" s="114"/>
      <c r="AB79" s="190"/>
      <c r="AC79" s="114"/>
      <c r="AD79" s="190"/>
      <c r="AE79" s="22"/>
      <c r="AF79" s="422"/>
      <c r="AG79" s="422"/>
      <c r="AH79" s="21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8.15" customHeight="1" thickBot="1" x14ac:dyDescent="0.25">
      <c r="B80" s="30"/>
      <c r="C80" s="355"/>
      <c r="D80" s="54"/>
      <c r="E80" s="200"/>
      <c r="F80" s="200"/>
      <c r="G80" s="199"/>
      <c r="H80" s="361"/>
      <c r="I80" s="393"/>
      <c r="J80" s="393"/>
      <c r="K80" s="393"/>
      <c r="L80" s="50" t="s">
        <v>105</v>
      </c>
      <c r="M80" s="51" t="s">
        <v>357</v>
      </c>
      <c r="N80" s="50" t="s">
        <v>104</v>
      </c>
      <c r="O80" s="51" t="s">
        <v>350</v>
      </c>
      <c r="P80" s="50" t="s">
        <v>103</v>
      </c>
      <c r="Q80" s="51" t="s">
        <v>130</v>
      </c>
      <c r="R80" s="50" t="s">
        <v>102</v>
      </c>
      <c r="S80" s="51"/>
      <c r="T80" s="50">
        <v>20</v>
      </c>
      <c r="U80" s="51"/>
      <c r="V80" s="50" t="s">
        <v>101</v>
      </c>
      <c r="W80" s="51"/>
      <c r="X80" s="50" t="s">
        <v>100</v>
      </c>
      <c r="Y80" s="51"/>
      <c r="Z80" s="50" t="s">
        <v>99</v>
      </c>
      <c r="AA80" s="51"/>
      <c r="AB80" s="187"/>
      <c r="AC80" s="51"/>
      <c r="AD80" s="187"/>
      <c r="AE80" s="48"/>
      <c r="AF80" s="424"/>
      <c r="AG80" s="424"/>
      <c r="AH80" s="47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8.15" customHeight="1" x14ac:dyDescent="0.2">
      <c r="B81" s="30"/>
      <c r="C81" s="338">
        <v>3</v>
      </c>
      <c r="D81" s="46"/>
      <c r="E81" s="198"/>
      <c r="F81" s="198"/>
      <c r="G81" s="197"/>
      <c r="H81" s="358"/>
      <c r="I81" s="390">
        <v>84</v>
      </c>
      <c r="J81" s="390">
        <v>21</v>
      </c>
      <c r="K81" s="390">
        <v>6</v>
      </c>
      <c r="L81" s="42" t="s">
        <v>131</v>
      </c>
      <c r="M81" s="43" t="s">
        <v>132</v>
      </c>
      <c r="N81" s="42" t="s">
        <v>129</v>
      </c>
      <c r="O81" s="43" t="s">
        <v>373</v>
      </c>
      <c r="P81" s="42" t="s">
        <v>128</v>
      </c>
      <c r="Q81" s="43" t="s">
        <v>179</v>
      </c>
      <c r="R81" s="42" t="s">
        <v>127</v>
      </c>
      <c r="S81" s="43" t="s">
        <v>130</v>
      </c>
      <c r="T81" s="42" t="s">
        <v>126</v>
      </c>
      <c r="U81" s="43"/>
      <c r="V81" s="42" t="s">
        <v>125</v>
      </c>
      <c r="W81" s="43"/>
      <c r="X81" s="42" t="s">
        <v>124</v>
      </c>
      <c r="Y81" s="43"/>
      <c r="Z81" s="42" t="s">
        <v>123</v>
      </c>
      <c r="AA81" s="43"/>
      <c r="AB81" s="196"/>
      <c r="AC81" s="43"/>
      <c r="AD81" s="196" t="s">
        <v>357</v>
      </c>
      <c r="AE81" s="39"/>
      <c r="AF81" s="421"/>
      <c r="AG81" s="421"/>
      <c r="AH81" s="38"/>
      <c r="AI81" s="9"/>
      <c r="AJ81" s="349">
        <f>SUMPRODUCT(LEN($M81:$AA84)-LEN(SUBSTITUTE($M81:$AA84,"A", "")))</f>
        <v>23</v>
      </c>
      <c r="AK81" s="352">
        <f>SUMPRODUCT(LEN($AD81:$AD84)-LEN(SUBSTITUTE($AD81:$AD84,"A", "")))</f>
        <v>3</v>
      </c>
      <c r="AL81" s="335">
        <f>SUMPRODUCT(LEN($AC81:$AC84)-LEN(SUBSTITUTE($AC81:$AC84,"A", "")))</f>
        <v>0</v>
      </c>
      <c r="AM81" s="349">
        <f>SUMPRODUCT(LEN($M81:$AA84)-LEN(SUBSTITUTE($M81:$AA84,"S", "")))</f>
        <v>11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2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8.15" customHeight="1" thickBot="1" x14ac:dyDescent="0.25">
      <c r="B82" s="30"/>
      <c r="C82" s="339"/>
      <c r="D82" s="37"/>
      <c r="E82" s="195"/>
      <c r="F82" s="195"/>
      <c r="G82" s="194"/>
      <c r="H82" s="359"/>
      <c r="I82" s="391"/>
      <c r="J82" s="391"/>
      <c r="K82" s="391"/>
      <c r="L82" s="33" t="s">
        <v>122</v>
      </c>
      <c r="M82" s="55" t="s">
        <v>352</v>
      </c>
      <c r="N82" s="33" t="s">
        <v>121</v>
      </c>
      <c r="O82" s="55" t="s">
        <v>348</v>
      </c>
      <c r="P82" s="33" t="s">
        <v>120</v>
      </c>
      <c r="Q82" s="55" t="s">
        <v>350</v>
      </c>
      <c r="R82" s="33" t="s">
        <v>119</v>
      </c>
      <c r="S82" s="55" t="s">
        <v>132</v>
      </c>
      <c r="T82" s="33" t="s">
        <v>118</v>
      </c>
      <c r="U82" s="55"/>
      <c r="V82" s="33" t="s">
        <v>117</v>
      </c>
      <c r="W82" s="55"/>
      <c r="X82" s="33" t="s">
        <v>116</v>
      </c>
      <c r="Y82" s="55"/>
      <c r="Z82" s="33" t="s">
        <v>115</v>
      </c>
      <c r="AA82" s="55"/>
      <c r="AB82" s="193"/>
      <c r="AC82" s="55"/>
      <c r="AD82" s="193"/>
      <c r="AE82" s="22"/>
      <c r="AF82" s="422"/>
      <c r="AG82" s="422"/>
      <c r="AH82" s="21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8.15" customHeight="1" x14ac:dyDescent="0.2">
      <c r="B83" s="30"/>
      <c r="C83" s="340"/>
      <c r="D83" s="29"/>
      <c r="E83" s="192"/>
      <c r="F83" s="192"/>
      <c r="G83" s="191"/>
      <c r="H83" s="360"/>
      <c r="I83" s="392"/>
      <c r="J83" s="392"/>
      <c r="K83" s="392"/>
      <c r="L83" s="25" t="s">
        <v>114</v>
      </c>
      <c r="M83" s="114" t="s">
        <v>467</v>
      </c>
      <c r="N83" s="25" t="s">
        <v>112</v>
      </c>
      <c r="O83" s="114" t="s">
        <v>462</v>
      </c>
      <c r="P83" s="25" t="s">
        <v>111</v>
      </c>
      <c r="Q83" s="114" t="s">
        <v>179</v>
      </c>
      <c r="R83" s="25" t="s">
        <v>110</v>
      </c>
      <c r="S83" s="114" t="s">
        <v>130</v>
      </c>
      <c r="T83" s="25" t="s">
        <v>109</v>
      </c>
      <c r="U83" s="114"/>
      <c r="V83" s="25" t="s">
        <v>108</v>
      </c>
      <c r="W83" s="114"/>
      <c r="X83" s="25" t="s">
        <v>107</v>
      </c>
      <c r="Y83" s="114"/>
      <c r="Z83" s="25" t="s">
        <v>106</v>
      </c>
      <c r="AA83" s="114"/>
      <c r="AB83" s="190"/>
      <c r="AC83" s="114"/>
      <c r="AD83" s="190"/>
      <c r="AE83" s="22"/>
      <c r="AF83" s="422"/>
      <c r="AG83" s="422"/>
      <c r="AH83" s="21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8.15" customHeight="1" thickBot="1" x14ac:dyDescent="0.25">
      <c r="B84" s="20"/>
      <c r="C84" s="341"/>
      <c r="D84" s="19"/>
      <c r="E84" s="189"/>
      <c r="F84" s="189"/>
      <c r="G84" s="188"/>
      <c r="H84" s="361"/>
      <c r="I84" s="394"/>
      <c r="J84" s="394"/>
      <c r="K84" s="394"/>
      <c r="L84" s="15" t="s">
        <v>105</v>
      </c>
      <c r="M84" s="16" t="s">
        <v>529</v>
      </c>
      <c r="N84" s="15" t="s">
        <v>104</v>
      </c>
      <c r="O84" s="16" t="s">
        <v>359</v>
      </c>
      <c r="P84" s="15" t="s">
        <v>103</v>
      </c>
      <c r="Q84" s="16" t="s">
        <v>179</v>
      </c>
      <c r="R84" s="15" t="s">
        <v>102</v>
      </c>
      <c r="S84" s="16"/>
      <c r="T84" s="15">
        <v>20</v>
      </c>
      <c r="U84" s="16"/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187"/>
      <c r="AC84" s="16"/>
      <c r="AD84" s="186"/>
      <c r="AE84" s="11"/>
      <c r="AF84" s="423"/>
      <c r="AG84" s="423"/>
      <c r="AH84" s="10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107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customHeight="1" thickBot="1" x14ac:dyDescent="0.3">
      <c r="B86" s="98" t="s">
        <v>241</v>
      </c>
      <c r="C86" s="97"/>
      <c r="D86" s="208">
        <v>190</v>
      </c>
      <c r="E86" s="425">
        <v>7248.56</v>
      </c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03"/>
      <c r="AI86" s="86" t="s">
        <v>137</v>
      </c>
      <c r="AJ86" s="85">
        <f t="shared" ref="AJ86:BB86" si="10">SUM(AJ88:AJ99)</f>
        <v>40</v>
      </c>
      <c r="AK86" s="84">
        <f t="shared" si="10"/>
        <v>1</v>
      </c>
      <c r="AL86" s="83">
        <f t="shared" si="10"/>
        <v>0</v>
      </c>
      <c r="AM86" s="85">
        <f t="shared" si="10"/>
        <v>37</v>
      </c>
      <c r="AN86" s="84">
        <f t="shared" si="10"/>
        <v>8</v>
      </c>
      <c r="AO86" s="83">
        <f t="shared" si="10"/>
        <v>0</v>
      </c>
      <c r="AP86" s="85">
        <f t="shared" si="10"/>
        <v>0</v>
      </c>
      <c r="AQ86" s="84">
        <f t="shared" si="10"/>
        <v>0</v>
      </c>
      <c r="AR86" s="83">
        <f t="shared" si="10"/>
        <v>0</v>
      </c>
      <c r="AS86" s="85">
        <f t="shared" si="10"/>
        <v>1</v>
      </c>
      <c r="AT86" s="84">
        <f t="shared" si="10"/>
        <v>0</v>
      </c>
      <c r="AU86" s="83">
        <f t="shared" si="10"/>
        <v>0</v>
      </c>
      <c r="AV86" s="85">
        <f t="shared" si="10"/>
        <v>0</v>
      </c>
      <c r="AW86" s="84">
        <f t="shared" si="10"/>
        <v>0</v>
      </c>
      <c r="AX86" s="83">
        <f t="shared" si="10"/>
        <v>0</v>
      </c>
      <c r="AY86" s="82">
        <f t="shared" si="10"/>
        <v>0</v>
      </c>
      <c r="AZ86" s="81">
        <f t="shared" si="10"/>
        <v>0</v>
      </c>
      <c r="BA86" s="81">
        <f t="shared" si="10"/>
        <v>0</v>
      </c>
      <c r="BB86" s="80">
        <f t="shared" si="10"/>
        <v>0</v>
      </c>
      <c r="BC86" s="79" t="s">
        <v>136</v>
      </c>
      <c r="BF86" s="5">
        <f>SUM(AJ86:AL86)/$BG$5</f>
        <v>13.666666666666666</v>
      </c>
      <c r="BG86" s="5">
        <f>SUM(AM86:AO86,AY86)/$BG$5</f>
        <v>15</v>
      </c>
      <c r="BH86" s="5">
        <f>SUM(AP86:AR86,AZ86)/$BG$5</f>
        <v>0</v>
      </c>
      <c r="BI86" s="5">
        <f>SUM(AS86:AU86,BA86)/$BG$5</f>
        <v>0.33333333333333331</v>
      </c>
      <c r="BJ86" s="5">
        <f>SUM(AV86:AX86,BB86)/$BG$5</f>
        <v>0</v>
      </c>
    </row>
    <row r="87" spans="2:62" ht="48" customHeight="1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03"/>
      <c r="AI87" s="66" t="s">
        <v>135</v>
      </c>
      <c r="AJ87" s="65">
        <f t="shared" ref="AJ87:BB87" si="11">AJ86/3</f>
        <v>13.333333333333334</v>
      </c>
      <c r="AK87" s="64">
        <f t="shared" si="11"/>
        <v>0.33333333333333331</v>
      </c>
      <c r="AL87" s="63">
        <f t="shared" si="11"/>
        <v>0</v>
      </c>
      <c r="AM87" s="65">
        <f t="shared" si="11"/>
        <v>12.333333333333334</v>
      </c>
      <c r="AN87" s="64">
        <f t="shared" si="11"/>
        <v>2.6666666666666665</v>
      </c>
      <c r="AO87" s="63">
        <f t="shared" si="11"/>
        <v>0</v>
      </c>
      <c r="AP87" s="65">
        <f t="shared" si="11"/>
        <v>0</v>
      </c>
      <c r="AQ87" s="64">
        <f t="shared" si="11"/>
        <v>0</v>
      </c>
      <c r="AR87" s="63">
        <f t="shared" si="11"/>
        <v>0</v>
      </c>
      <c r="AS87" s="65">
        <f t="shared" si="11"/>
        <v>0.33333333333333331</v>
      </c>
      <c r="AT87" s="64">
        <f t="shared" si="11"/>
        <v>0</v>
      </c>
      <c r="AU87" s="63">
        <f t="shared" si="11"/>
        <v>0</v>
      </c>
      <c r="AV87" s="65">
        <f t="shared" si="11"/>
        <v>0</v>
      </c>
      <c r="AW87" s="64">
        <f t="shared" si="11"/>
        <v>0</v>
      </c>
      <c r="AX87" s="63">
        <f t="shared" si="11"/>
        <v>0</v>
      </c>
      <c r="AY87" s="62">
        <f t="shared" si="11"/>
        <v>0</v>
      </c>
      <c r="AZ87" s="61">
        <f t="shared" si="11"/>
        <v>0</v>
      </c>
      <c r="BA87" s="61">
        <f t="shared" si="11"/>
        <v>0</v>
      </c>
      <c r="BB87" s="60">
        <f t="shared" si="11"/>
        <v>0</v>
      </c>
      <c r="BC87" s="59" t="s">
        <v>134</v>
      </c>
    </row>
    <row r="88" spans="2:62" ht="28.15" customHeight="1" x14ac:dyDescent="0.2">
      <c r="B88" s="30"/>
      <c r="C88" s="338">
        <v>1</v>
      </c>
      <c r="D88" s="46"/>
      <c r="E88" s="198"/>
      <c r="F88" s="198"/>
      <c r="G88" s="197"/>
      <c r="H88" s="358" t="s">
        <v>183</v>
      </c>
      <c r="I88" s="390">
        <v>69</v>
      </c>
      <c r="J88" s="390">
        <v>20</v>
      </c>
      <c r="K88" s="390">
        <v>6</v>
      </c>
      <c r="L88" s="42" t="s">
        <v>131</v>
      </c>
      <c r="M88" s="43" t="s">
        <v>179</v>
      </c>
      <c r="N88" s="42" t="s">
        <v>129</v>
      </c>
      <c r="O88" s="43" t="s">
        <v>357</v>
      </c>
      <c r="P88" s="42" t="s">
        <v>128</v>
      </c>
      <c r="Q88" s="43" t="s">
        <v>350</v>
      </c>
      <c r="R88" s="42" t="s">
        <v>127</v>
      </c>
      <c r="S88" s="43" t="s">
        <v>130</v>
      </c>
      <c r="T88" s="42" t="s">
        <v>126</v>
      </c>
      <c r="U88" s="43"/>
      <c r="V88" s="42" t="s">
        <v>125</v>
      </c>
      <c r="W88" s="43"/>
      <c r="X88" s="42" t="s">
        <v>124</v>
      </c>
      <c r="Y88" s="43"/>
      <c r="Z88" s="42" t="s">
        <v>123</v>
      </c>
      <c r="AA88" s="43"/>
      <c r="AB88" s="196"/>
      <c r="AC88" s="43"/>
      <c r="AD88" s="196"/>
      <c r="AE88" s="58"/>
      <c r="AF88" s="421"/>
      <c r="AG88" s="421"/>
      <c r="AH88" s="38"/>
      <c r="AI88" s="9"/>
      <c r="AJ88" s="349">
        <f>SUMPRODUCT(LEN($M88:$AA91)-LEN(SUBSTITUTE($M88:$AA91,"A", "")))</f>
        <v>20</v>
      </c>
      <c r="AK88" s="352">
        <f>SUMPRODUCT(LEN($AD88:$AD91)-LEN(SUBSTITUTE($AD88:$AD91,"A", "")))</f>
        <v>0</v>
      </c>
      <c r="AL88" s="335">
        <f>SUMPRODUCT(LEN($AC88:$AC91)-LEN(SUBSTITUTE($AC88:$AC91,"A", "")))</f>
        <v>0</v>
      </c>
      <c r="AM88" s="349">
        <f>SUMPRODUCT(LEN($M88:$AA91)-LEN(SUBSTITUTE($M88:$AA91,"S", "")))</f>
        <v>15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0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0</v>
      </c>
      <c r="AT88" s="352">
        <f>SUMPRODUCT(LEN($AD88:$AD91)-LEN(SUBSTITUTE($AD88:$AD91,"G", "")))</f>
        <v>0</v>
      </c>
      <c r="AU88" s="335">
        <f>SUMPRODUCT(LEN($AC88:$AC91)-LEN(SUBSTITUTE($AC88:$AC91,"G", "")))</f>
        <v>0</v>
      </c>
      <c r="AV88" s="349">
        <f>SUMPRODUCT(LEN($L88:$AA91)-LEN(SUBSTITUTE($L88:$AA91,"M", "")))</f>
        <v>0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0</v>
      </c>
      <c r="AZ88" s="410">
        <f>SUMPRODUCT(LEN($AE88:$AE91)-LEN(SUBSTITUTE($AE88:$AE91,"F", "")))</f>
        <v>0</v>
      </c>
      <c r="BA88" s="410">
        <f>SUMPRODUCT(LEN($AE88:$AE91)-LEN(SUBSTITUTE($AE88:$AE91,"G", "")))</f>
        <v>0</v>
      </c>
      <c r="BB88" s="413">
        <f>SUMPRODUCT(LEN($AE88:$AE91)-LEN(SUBSTITUTE($AE88:$AE91,"M", "")))</f>
        <v>0</v>
      </c>
    </row>
    <row r="89" spans="2:62" ht="28.15" customHeight="1" thickBot="1" x14ac:dyDescent="0.25">
      <c r="B89" s="30"/>
      <c r="C89" s="339"/>
      <c r="D89" s="37"/>
      <c r="E89" s="195"/>
      <c r="F89" s="195"/>
      <c r="G89" s="194"/>
      <c r="H89" s="359"/>
      <c r="I89" s="391"/>
      <c r="J89" s="391"/>
      <c r="K89" s="391"/>
      <c r="L89" s="33" t="s">
        <v>122</v>
      </c>
      <c r="M89" s="55" t="s">
        <v>179</v>
      </c>
      <c r="N89" s="33" t="s">
        <v>121</v>
      </c>
      <c r="O89" s="55" t="s">
        <v>510</v>
      </c>
      <c r="P89" s="33" t="s">
        <v>120</v>
      </c>
      <c r="Q89" s="55" t="s">
        <v>350</v>
      </c>
      <c r="R89" s="33" t="s">
        <v>119</v>
      </c>
      <c r="S89" s="55" t="s">
        <v>130</v>
      </c>
      <c r="T89" s="33" t="s">
        <v>118</v>
      </c>
      <c r="U89" s="55"/>
      <c r="V89" s="33" t="s">
        <v>117</v>
      </c>
      <c r="W89" s="55"/>
      <c r="X89" s="33" t="s">
        <v>116</v>
      </c>
      <c r="Y89" s="55"/>
      <c r="Z89" s="33" t="s">
        <v>115</v>
      </c>
      <c r="AA89" s="55"/>
      <c r="AB89" s="193"/>
      <c r="AC89" s="55"/>
      <c r="AD89" s="193"/>
      <c r="AE89" s="57"/>
      <c r="AF89" s="422"/>
      <c r="AG89" s="422"/>
      <c r="AH89" s="21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8.15" customHeight="1" x14ac:dyDescent="0.2">
      <c r="B90" s="30"/>
      <c r="C90" s="340"/>
      <c r="D90" s="29"/>
      <c r="E90" s="192"/>
      <c r="F90" s="192"/>
      <c r="G90" s="191"/>
      <c r="H90" s="360">
        <v>190</v>
      </c>
      <c r="I90" s="392"/>
      <c r="J90" s="392"/>
      <c r="K90" s="392"/>
      <c r="L90" s="25" t="s">
        <v>114</v>
      </c>
      <c r="M90" s="114" t="s">
        <v>465</v>
      </c>
      <c r="N90" s="25" t="s">
        <v>112</v>
      </c>
      <c r="O90" s="114" t="s">
        <v>347</v>
      </c>
      <c r="P90" s="25" t="s">
        <v>111</v>
      </c>
      <c r="Q90" s="114" t="s">
        <v>347</v>
      </c>
      <c r="R90" s="25" t="s">
        <v>110</v>
      </c>
      <c r="S90" s="114"/>
      <c r="T90" s="25" t="s">
        <v>109</v>
      </c>
      <c r="U90" s="114"/>
      <c r="V90" s="25" t="s">
        <v>108</v>
      </c>
      <c r="W90" s="114"/>
      <c r="X90" s="25" t="s">
        <v>107</v>
      </c>
      <c r="Y90" s="114"/>
      <c r="Z90" s="25" t="s">
        <v>106</v>
      </c>
      <c r="AA90" s="114"/>
      <c r="AB90" s="190"/>
      <c r="AC90" s="114"/>
      <c r="AD90" s="190"/>
      <c r="AE90" s="57"/>
      <c r="AF90" s="422"/>
      <c r="AG90" s="422"/>
      <c r="AH90" s="21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8.15" customHeight="1" thickBot="1" x14ac:dyDescent="0.25">
      <c r="B91" s="30"/>
      <c r="C91" s="355"/>
      <c r="D91" s="54"/>
      <c r="E91" s="200"/>
      <c r="F91" s="200"/>
      <c r="G91" s="199"/>
      <c r="H91" s="361"/>
      <c r="I91" s="393"/>
      <c r="J91" s="393"/>
      <c r="K91" s="393"/>
      <c r="L91" s="50" t="s">
        <v>105</v>
      </c>
      <c r="M91" s="51" t="s">
        <v>507</v>
      </c>
      <c r="N91" s="50" t="s">
        <v>104</v>
      </c>
      <c r="O91" s="51" t="s">
        <v>130</v>
      </c>
      <c r="P91" s="50" t="s">
        <v>103</v>
      </c>
      <c r="Q91" s="51" t="s">
        <v>130</v>
      </c>
      <c r="R91" s="50" t="s">
        <v>102</v>
      </c>
      <c r="S91" s="51"/>
      <c r="T91" s="50">
        <v>20</v>
      </c>
      <c r="U91" s="51"/>
      <c r="V91" s="50" t="s">
        <v>101</v>
      </c>
      <c r="W91" s="51"/>
      <c r="X91" s="50" t="s">
        <v>100</v>
      </c>
      <c r="Y91" s="51"/>
      <c r="Z91" s="50" t="s">
        <v>99</v>
      </c>
      <c r="AA91" s="51"/>
      <c r="AB91" s="187"/>
      <c r="AC91" s="51"/>
      <c r="AD91" s="187"/>
      <c r="AE91" s="56"/>
      <c r="AF91" s="424"/>
      <c r="AG91" s="424"/>
      <c r="AH91" s="47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8.15" customHeight="1" x14ac:dyDescent="0.2">
      <c r="B92" s="30"/>
      <c r="C92" s="338">
        <v>2</v>
      </c>
      <c r="D92" s="46"/>
      <c r="E92" s="198"/>
      <c r="F92" s="198"/>
      <c r="G92" s="197"/>
      <c r="H92" s="358"/>
      <c r="I92" s="390">
        <v>68</v>
      </c>
      <c r="J92" s="390">
        <v>20</v>
      </c>
      <c r="K92" s="390">
        <v>8</v>
      </c>
      <c r="L92" s="42" t="s">
        <v>131</v>
      </c>
      <c r="M92" s="43" t="s">
        <v>479</v>
      </c>
      <c r="N92" s="42" t="s">
        <v>129</v>
      </c>
      <c r="O92" s="43" t="s">
        <v>179</v>
      </c>
      <c r="P92" s="42" t="s">
        <v>128</v>
      </c>
      <c r="Q92" s="43" t="s">
        <v>354</v>
      </c>
      <c r="R92" s="42" t="s">
        <v>127</v>
      </c>
      <c r="S92" s="43"/>
      <c r="T92" s="42" t="s">
        <v>126</v>
      </c>
      <c r="U92" s="43"/>
      <c r="V92" s="42" t="s">
        <v>125</v>
      </c>
      <c r="W92" s="43"/>
      <c r="X92" s="42" t="s">
        <v>124</v>
      </c>
      <c r="Y92" s="43"/>
      <c r="Z92" s="42" t="s">
        <v>123</v>
      </c>
      <c r="AA92" s="43"/>
      <c r="AB92" s="196"/>
      <c r="AC92" s="43"/>
      <c r="AD92" s="196" t="s">
        <v>354</v>
      </c>
      <c r="AE92" s="39"/>
      <c r="AF92" s="421"/>
      <c r="AG92" s="421"/>
      <c r="AH92" s="38"/>
      <c r="AI92" s="9"/>
      <c r="AJ92" s="349">
        <f>SUMPRODUCT(LEN($M92:$AA95)-LEN(SUBSTITUTE($M92:$AA95,"A", "")))</f>
        <v>11</v>
      </c>
      <c r="AK92" s="352">
        <f>SUMPRODUCT(LEN($AD92:$AD95)-LEN(SUBSTITUTE($AD92:$AD95,"A", "")))</f>
        <v>1</v>
      </c>
      <c r="AL92" s="335">
        <f>SUMPRODUCT(LEN($AC92:$AC95)-LEN(SUBSTITUTE($AC92:$AC95,"A", "")))</f>
        <v>0</v>
      </c>
      <c r="AM92" s="349">
        <f>SUMPRODUCT(LEN($M92:$AA95)-LEN(SUBSTITUTE($M92:$AA95,"S", "")))</f>
        <v>12</v>
      </c>
      <c r="AN92" s="352">
        <f>SUMPRODUCT(LEN($AD92:$AD95)-LEN(SUBSTITUTE($AD92:$AD95,"S", "")))</f>
        <v>8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1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8.15" customHeight="1" thickBot="1" x14ac:dyDescent="0.25">
      <c r="B93" s="30"/>
      <c r="C93" s="339"/>
      <c r="D93" s="37"/>
      <c r="E93" s="195"/>
      <c r="F93" s="195"/>
      <c r="G93" s="194"/>
      <c r="H93" s="359"/>
      <c r="I93" s="391"/>
      <c r="J93" s="391"/>
      <c r="K93" s="391"/>
      <c r="L93" s="33" t="s">
        <v>122</v>
      </c>
      <c r="M93" s="55" t="s">
        <v>179</v>
      </c>
      <c r="N93" s="33" t="s">
        <v>121</v>
      </c>
      <c r="O93" s="55" t="s">
        <v>347</v>
      </c>
      <c r="P93" s="33" t="s">
        <v>120</v>
      </c>
      <c r="Q93" s="55" t="s">
        <v>130</v>
      </c>
      <c r="R93" s="33" t="s">
        <v>119</v>
      </c>
      <c r="S93" s="55"/>
      <c r="T93" s="33" t="s">
        <v>118</v>
      </c>
      <c r="U93" s="55"/>
      <c r="V93" s="33" t="s">
        <v>117</v>
      </c>
      <c r="W93" s="55"/>
      <c r="X93" s="33" t="s">
        <v>116</v>
      </c>
      <c r="Y93" s="55"/>
      <c r="Z93" s="33" t="s">
        <v>115</v>
      </c>
      <c r="AA93" s="55"/>
      <c r="AB93" s="193"/>
      <c r="AC93" s="55"/>
      <c r="AD93" s="193" t="s">
        <v>489</v>
      </c>
      <c r="AE93" s="22"/>
      <c r="AF93" s="422"/>
      <c r="AG93" s="422"/>
      <c r="AH93" s="21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8.15" customHeight="1" x14ac:dyDescent="0.2">
      <c r="B94" s="30"/>
      <c r="C94" s="340"/>
      <c r="D94" s="29"/>
      <c r="E94" s="192"/>
      <c r="F94" s="192"/>
      <c r="G94" s="191"/>
      <c r="H94" s="360"/>
      <c r="I94" s="392"/>
      <c r="J94" s="392"/>
      <c r="K94" s="392"/>
      <c r="L94" s="25" t="s">
        <v>114</v>
      </c>
      <c r="M94" s="114" t="s">
        <v>352</v>
      </c>
      <c r="N94" s="25" t="s">
        <v>112</v>
      </c>
      <c r="O94" s="114" t="s">
        <v>347</v>
      </c>
      <c r="P94" s="25" t="s">
        <v>111</v>
      </c>
      <c r="Q94" s="114" t="s">
        <v>130</v>
      </c>
      <c r="R94" s="25" t="s">
        <v>110</v>
      </c>
      <c r="S94" s="114"/>
      <c r="T94" s="25" t="s">
        <v>109</v>
      </c>
      <c r="U94" s="114"/>
      <c r="V94" s="25" t="s">
        <v>108</v>
      </c>
      <c r="W94" s="114"/>
      <c r="X94" s="25" t="s">
        <v>107</v>
      </c>
      <c r="Y94" s="114"/>
      <c r="Z94" s="25" t="s">
        <v>106</v>
      </c>
      <c r="AA94" s="114"/>
      <c r="AB94" s="190"/>
      <c r="AC94" s="114"/>
      <c r="AD94" s="190" t="s">
        <v>353</v>
      </c>
      <c r="AE94" s="22"/>
      <c r="AF94" s="422"/>
      <c r="AG94" s="422"/>
      <c r="AH94" s="21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8.15" customHeight="1" thickBot="1" x14ac:dyDescent="0.25">
      <c r="B95" s="30"/>
      <c r="C95" s="355"/>
      <c r="D95" s="54"/>
      <c r="E95" s="200"/>
      <c r="F95" s="200"/>
      <c r="G95" s="199"/>
      <c r="H95" s="361"/>
      <c r="I95" s="393"/>
      <c r="J95" s="393"/>
      <c r="K95" s="393"/>
      <c r="L95" s="50" t="s">
        <v>105</v>
      </c>
      <c r="M95" s="51" t="s">
        <v>346</v>
      </c>
      <c r="N95" s="50" t="s">
        <v>104</v>
      </c>
      <c r="O95" s="51" t="s">
        <v>354</v>
      </c>
      <c r="P95" s="50" t="s">
        <v>103</v>
      </c>
      <c r="Q95" s="51" t="s">
        <v>130</v>
      </c>
      <c r="R95" s="50" t="s">
        <v>102</v>
      </c>
      <c r="S95" s="51"/>
      <c r="T95" s="50">
        <v>20</v>
      </c>
      <c r="U95" s="51"/>
      <c r="V95" s="50" t="s">
        <v>101</v>
      </c>
      <c r="W95" s="51"/>
      <c r="X95" s="50" t="s">
        <v>100</v>
      </c>
      <c r="Y95" s="51"/>
      <c r="Z95" s="50" t="s">
        <v>99</v>
      </c>
      <c r="AA95" s="51"/>
      <c r="AB95" s="187"/>
      <c r="AC95" s="51"/>
      <c r="AD95" s="187"/>
      <c r="AE95" s="48"/>
      <c r="AF95" s="424"/>
      <c r="AG95" s="424"/>
      <c r="AH95" s="47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8.15" customHeight="1" x14ac:dyDescent="0.2">
      <c r="B96" s="30"/>
      <c r="C96" s="338">
        <v>3</v>
      </c>
      <c r="D96" s="46"/>
      <c r="E96" s="198"/>
      <c r="F96" s="198"/>
      <c r="G96" s="197"/>
      <c r="H96" s="358"/>
      <c r="I96" s="390">
        <v>66</v>
      </c>
      <c r="J96" s="390">
        <v>17</v>
      </c>
      <c r="K96" s="390">
        <v>6</v>
      </c>
      <c r="L96" s="42" t="s">
        <v>131</v>
      </c>
      <c r="M96" s="43" t="s">
        <v>132</v>
      </c>
      <c r="N96" s="42" t="s">
        <v>129</v>
      </c>
      <c r="O96" s="43" t="s">
        <v>179</v>
      </c>
      <c r="P96" s="42" t="s">
        <v>128</v>
      </c>
      <c r="Q96" s="43" t="s">
        <v>130</v>
      </c>
      <c r="R96" s="42" t="s">
        <v>127</v>
      </c>
      <c r="S96" s="43"/>
      <c r="T96" s="42" t="s">
        <v>126</v>
      </c>
      <c r="U96" s="43"/>
      <c r="V96" s="42" t="s">
        <v>125</v>
      </c>
      <c r="W96" s="43"/>
      <c r="X96" s="42" t="s">
        <v>124</v>
      </c>
      <c r="Y96" s="43"/>
      <c r="Z96" s="42" t="s">
        <v>123</v>
      </c>
      <c r="AA96" s="43"/>
      <c r="AB96" s="196"/>
      <c r="AC96" s="43"/>
      <c r="AD96" s="196"/>
      <c r="AE96" s="39"/>
      <c r="AF96" s="421"/>
      <c r="AG96" s="421"/>
      <c r="AH96" s="38"/>
      <c r="AI96" s="9"/>
      <c r="AJ96" s="349">
        <f>SUMPRODUCT(LEN($M96:$AA99)-LEN(SUBSTITUTE($M96:$AA99,"A", "")))</f>
        <v>9</v>
      </c>
      <c r="AK96" s="352">
        <f>SUMPRODUCT(LEN($AD96:$AD99)-LEN(SUBSTITUTE($AD96:$AD99,"A", "")))</f>
        <v>0</v>
      </c>
      <c r="AL96" s="335">
        <f>SUMPRODUCT(LEN($AC96:$AC99)-LEN(SUBSTITUTE($AC96:$AC99,"A", "")))</f>
        <v>0</v>
      </c>
      <c r="AM96" s="349">
        <f>SUMPRODUCT(LEN($M96:$AA99)-LEN(SUBSTITUTE($M96:$AA99,"S", "")))</f>
        <v>10</v>
      </c>
      <c r="AN96" s="352">
        <f>SUMPRODUCT(LEN($AD96:$AD99)-LEN(SUBSTITUTE($AD96:$AD99,"S", "")))</f>
        <v>0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0</v>
      </c>
      <c r="AT96" s="352">
        <f>SUMPRODUCT(LEN($AD96:$AD99)-LEN(SUBSTITUTE($AD96:$AD99,"G", "")))</f>
        <v>0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8.15" customHeight="1" thickBot="1" x14ac:dyDescent="0.25">
      <c r="B97" s="30"/>
      <c r="C97" s="339"/>
      <c r="D97" s="37"/>
      <c r="E97" s="195"/>
      <c r="F97" s="195"/>
      <c r="G97" s="194"/>
      <c r="H97" s="359"/>
      <c r="I97" s="391"/>
      <c r="J97" s="391"/>
      <c r="K97" s="391"/>
      <c r="L97" s="33" t="s">
        <v>122</v>
      </c>
      <c r="M97" s="55" t="s">
        <v>179</v>
      </c>
      <c r="N97" s="33" t="s">
        <v>121</v>
      </c>
      <c r="O97" s="55" t="s">
        <v>353</v>
      </c>
      <c r="P97" s="33" t="s">
        <v>120</v>
      </c>
      <c r="Q97" s="55" t="s">
        <v>130</v>
      </c>
      <c r="R97" s="33" t="s">
        <v>119</v>
      </c>
      <c r="S97" s="55"/>
      <c r="T97" s="33" t="s">
        <v>118</v>
      </c>
      <c r="U97" s="55"/>
      <c r="V97" s="33" t="s">
        <v>117</v>
      </c>
      <c r="W97" s="55"/>
      <c r="X97" s="33" t="s">
        <v>116</v>
      </c>
      <c r="Y97" s="55"/>
      <c r="Z97" s="33" t="s">
        <v>115</v>
      </c>
      <c r="AA97" s="55"/>
      <c r="AB97" s="193"/>
      <c r="AC97" s="55"/>
      <c r="AD97" s="193"/>
      <c r="AE97" s="22"/>
      <c r="AF97" s="422"/>
      <c r="AG97" s="422"/>
      <c r="AH97" s="21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8.15" customHeight="1" x14ac:dyDescent="0.2">
      <c r="B98" s="30"/>
      <c r="C98" s="340"/>
      <c r="D98" s="29"/>
      <c r="E98" s="192"/>
      <c r="F98" s="192"/>
      <c r="G98" s="191"/>
      <c r="H98" s="360"/>
      <c r="I98" s="392"/>
      <c r="J98" s="392"/>
      <c r="K98" s="392"/>
      <c r="L98" s="25" t="s">
        <v>114</v>
      </c>
      <c r="M98" s="114" t="s">
        <v>179</v>
      </c>
      <c r="N98" s="25" t="s">
        <v>112</v>
      </c>
      <c r="O98" s="114" t="s">
        <v>349</v>
      </c>
      <c r="P98" s="25" t="s">
        <v>111</v>
      </c>
      <c r="Q98" s="114" t="s">
        <v>130</v>
      </c>
      <c r="R98" s="25" t="s">
        <v>110</v>
      </c>
      <c r="S98" s="114"/>
      <c r="T98" s="25" t="s">
        <v>109</v>
      </c>
      <c r="U98" s="114"/>
      <c r="V98" s="25" t="s">
        <v>108</v>
      </c>
      <c r="W98" s="114"/>
      <c r="X98" s="25" t="s">
        <v>107</v>
      </c>
      <c r="Y98" s="114"/>
      <c r="Z98" s="25" t="s">
        <v>106</v>
      </c>
      <c r="AA98" s="114"/>
      <c r="AB98" s="190"/>
      <c r="AC98" s="114"/>
      <c r="AD98" s="190"/>
      <c r="AE98" s="22"/>
      <c r="AF98" s="422"/>
      <c r="AG98" s="422"/>
      <c r="AH98" s="21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8.15" customHeight="1" thickBot="1" x14ac:dyDescent="0.25">
      <c r="B99" s="20"/>
      <c r="C99" s="341"/>
      <c r="D99" s="19"/>
      <c r="E99" s="189"/>
      <c r="F99" s="189"/>
      <c r="G99" s="188"/>
      <c r="H99" s="361"/>
      <c r="I99" s="394"/>
      <c r="J99" s="394"/>
      <c r="K99" s="394"/>
      <c r="L99" s="15" t="s">
        <v>105</v>
      </c>
      <c r="M99" s="16" t="s">
        <v>132</v>
      </c>
      <c r="N99" s="15" t="s">
        <v>104</v>
      </c>
      <c r="O99" s="16" t="s">
        <v>354</v>
      </c>
      <c r="P99" s="15" t="s">
        <v>103</v>
      </c>
      <c r="Q99" s="16"/>
      <c r="R99" s="15" t="s">
        <v>102</v>
      </c>
      <c r="S99" s="16"/>
      <c r="T99" s="15">
        <v>20</v>
      </c>
      <c r="U99" s="16"/>
      <c r="V99" s="15" t="s">
        <v>101</v>
      </c>
      <c r="W99" s="16"/>
      <c r="X99" s="15" t="s">
        <v>100</v>
      </c>
      <c r="Y99" s="16"/>
      <c r="Z99" s="15" t="s">
        <v>99</v>
      </c>
      <c r="AA99" s="16"/>
      <c r="AB99" s="187"/>
      <c r="AC99" s="16"/>
      <c r="AD99" s="186"/>
      <c r="AE99" s="11"/>
      <c r="AF99" s="423"/>
      <c r="AG99" s="423"/>
      <c r="AH99" s="10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107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 t="s">
        <v>596</v>
      </c>
      <c r="E101" s="425">
        <v>10736.13</v>
      </c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03"/>
      <c r="AI101" s="86" t="s">
        <v>137</v>
      </c>
      <c r="AJ101" s="85">
        <f t="shared" ref="AJ101:BB101" si="12">SUM(AJ103:AJ114)</f>
        <v>68</v>
      </c>
      <c r="AK101" s="84">
        <f t="shared" si="12"/>
        <v>8</v>
      </c>
      <c r="AL101" s="83">
        <f t="shared" si="12"/>
        <v>0</v>
      </c>
      <c r="AM101" s="85">
        <f t="shared" si="12"/>
        <v>46</v>
      </c>
      <c r="AN101" s="84">
        <f t="shared" si="12"/>
        <v>5</v>
      </c>
      <c r="AO101" s="83">
        <f t="shared" si="12"/>
        <v>0</v>
      </c>
      <c r="AP101" s="85">
        <f t="shared" si="12"/>
        <v>1</v>
      </c>
      <c r="AQ101" s="84">
        <f t="shared" si="12"/>
        <v>0</v>
      </c>
      <c r="AR101" s="83">
        <f t="shared" si="12"/>
        <v>0</v>
      </c>
      <c r="AS101" s="85">
        <f t="shared" si="12"/>
        <v>6</v>
      </c>
      <c r="AT101" s="84">
        <f t="shared" si="12"/>
        <v>0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0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25.333333333333332</v>
      </c>
      <c r="BG101" s="5">
        <f>SUM(AM101:AO101,AY101)/$BG$5</f>
        <v>17</v>
      </c>
      <c r="BH101" s="5">
        <f>SUM(AP101:AR101,AZ101)/$BG$5</f>
        <v>0.33333333333333331</v>
      </c>
      <c r="BI101" s="5">
        <f>SUM(AS101:AU101,BA101)/$BG$5</f>
        <v>2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03"/>
      <c r="AI102" s="66" t="s">
        <v>135</v>
      </c>
      <c r="AJ102" s="65">
        <f t="shared" ref="AJ102:BB102" si="13">AJ101/3</f>
        <v>22.666666666666668</v>
      </c>
      <c r="AK102" s="64">
        <f t="shared" si="13"/>
        <v>2.6666666666666665</v>
      </c>
      <c r="AL102" s="63">
        <f t="shared" si="13"/>
        <v>0</v>
      </c>
      <c r="AM102" s="65">
        <f t="shared" si="13"/>
        <v>15.333333333333334</v>
      </c>
      <c r="AN102" s="64">
        <f t="shared" si="13"/>
        <v>1.6666666666666667</v>
      </c>
      <c r="AO102" s="63">
        <f t="shared" si="13"/>
        <v>0</v>
      </c>
      <c r="AP102" s="65">
        <f t="shared" si="13"/>
        <v>0.33333333333333331</v>
      </c>
      <c r="AQ102" s="64">
        <f t="shared" si="13"/>
        <v>0</v>
      </c>
      <c r="AR102" s="63">
        <f t="shared" si="13"/>
        <v>0</v>
      </c>
      <c r="AS102" s="65">
        <f t="shared" si="13"/>
        <v>2</v>
      </c>
      <c r="AT102" s="64">
        <f t="shared" si="13"/>
        <v>0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8.15" customHeight="1" x14ac:dyDescent="0.2">
      <c r="B103" s="30"/>
      <c r="C103" s="338">
        <v>1</v>
      </c>
      <c r="D103" s="46"/>
      <c r="E103" s="198"/>
      <c r="F103" s="198"/>
      <c r="G103" s="197"/>
      <c r="H103" s="358" t="s">
        <v>595</v>
      </c>
      <c r="I103" s="390">
        <v>78</v>
      </c>
      <c r="J103" s="390">
        <v>20</v>
      </c>
      <c r="K103" s="390">
        <v>6</v>
      </c>
      <c r="L103" s="42" t="s">
        <v>131</v>
      </c>
      <c r="M103" s="43" t="s">
        <v>179</v>
      </c>
      <c r="N103" s="42" t="s">
        <v>129</v>
      </c>
      <c r="O103" s="43" t="s">
        <v>456</v>
      </c>
      <c r="P103" s="42" t="s">
        <v>128</v>
      </c>
      <c r="Q103" s="43" t="s">
        <v>359</v>
      </c>
      <c r="R103" s="42" t="s">
        <v>127</v>
      </c>
      <c r="S103" s="43" t="s">
        <v>354</v>
      </c>
      <c r="T103" s="42" t="s">
        <v>126</v>
      </c>
      <c r="U103" s="43"/>
      <c r="V103" s="42" t="s">
        <v>125</v>
      </c>
      <c r="W103" s="43"/>
      <c r="X103" s="42" t="s">
        <v>124</v>
      </c>
      <c r="Y103" s="43"/>
      <c r="Z103" s="42" t="s">
        <v>123</v>
      </c>
      <c r="AA103" s="43"/>
      <c r="AB103" s="196"/>
      <c r="AC103" s="43"/>
      <c r="AD103" s="196"/>
      <c r="AE103" s="58"/>
      <c r="AF103" s="421"/>
      <c r="AG103" s="421"/>
      <c r="AH103" s="38"/>
      <c r="AI103" s="9"/>
      <c r="AJ103" s="349">
        <f>SUMPRODUCT(LEN($M103:$AA106)-LEN(SUBSTITUTE($M103:$AA106,"A", "")))</f>
        <v>22</v>
      </c>
      <c r="AK103" s="352">
        <f>SUMPRODUCT(LEN($AD103:$AD106)-LEN(SUBSTITUTE($AD103:$AD106,"A", "")))</f>
        <v>0</v>
      </c>
      <c r="AL103" s="335">
        <f>SUMPRODUCT(LEN($AC103:$AC106)-LEN(SUBSTITUTE($AC103:$AC106,"A", "")))</f>
        <v>0</v>
      </c>
      <c r="AM103" s="349">
        <f>SUMPRODUCT(LEN($M103:$AA106)-LEN(SUBSTITUTE($M103:$AA106,"S", "")))</f>
        <v>15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0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3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0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8.15" customHeight="1" thickBot="1" x14ac:dyDescent="0.25">
      <c r="B104" s="30"/>
      <c r="C104" s="339"/>
      <c r="D104" s="37"/>
      <c r="E104" s="195"/>
      <c r="F104" s="195"/>
      <c r="G104" s="194"/>
      <c r="H104" s="359"/>
      <c r="I104" s="391"/>
      <c r="J104" s="391"/>
      <c r="K104" s="391"/>
      <c r="L104" s="33" t="s">
        <v>122</v>
      </c>
      <c r="M104" s="55" t="s">
        <v>458</v>
      </c>
      <c r="N104" s="33" t="s">
        <v>121</v>
      </c>
      <c r="O104" s="55" t="s">
        <v>354</v>
      </c>
      <c r="P104" s="33" t="s">
        <v>120</v>
      </c>
      <c r="Q104" s="55" t="s">
        <v>348</v>
      </c>
      <c r="R104" s="33" t="s">
        <v>119</v>
      </c>
      <c r="S104" s="55" t="s">
        <v>130</v>
      </c>
      <c r="T104" s="33" t="s">
        <v>118</v>
      </c>
      <c r="U104" s="55"/>
      <c r="V104" s="33" t="s">
        <v>117</v>
      </c>
      <c r="W104" s="55"/>
      <c r="X104" s="33" t="s">
        <v>116</v>
      </c>
      <c r="Y104" s="55"/>
      <c r="Z104" s="33" t="s">
        <v>115</v>
      </c>
      <c r="AA104" s="55"/>
      <c r="AB104" s="193"/>
      <c r="AC104" s="55"/>
      <c r="AD104" s="193"/>
      <c r="AE104" s="57"/>
      <c r="AF104" s="422"/>
      <c r="AG104" s="422"/>
      <c r="AH104" s="21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8.15" customHeight="1" x14ac:dyDescent="0.2">
      <c r="B105" s="30"/>
      <c r="C105" s="340"/>
      <c r="D105" s="29"/>
      <c r="E105" s="192"/>
      <c r="F105" s="192"/>
      <c r="G105" s="191"/>
      <c r="H105" s="360">
        <v>190</v>
      </c>
      <c r="I105" s="392"/>
      <c r="J105" s="392"/>
      <c r="K105" s="392"/>
      <c r="L105" s="25" t="s">
        <v>114</v>
      </c>
      <c r="M105" s="114" t="s">
        <v>455</v>
      </c>
      <c r="N105" s="25" t="s">
        <v>112</v>
      </c>
      <c r="O105" s="114" t="s">
        <v>478</v>
      </c>
      <c r="P105" s="25" t="s">
        <v>111</v>
      </c>
      <c r="Q105" s="114" t="s">
        <v>179</v>
      </c>
      <c r="R105" s="25" t="s">
        <v>110</v>
      </c>
      <c r="S105" s="114"/>
      <c r="T105" s="25" t="s">
        <v>109</v>
      </c>
      <c r="U105" s="114"/>
      <c r="V105" s="25" t="s">
        <v>108</v>
      </c>
      <c r="W105" s="114"/>
      <c r="X105" s="25" t="s">
        <v>107</v>
      </c>
      <c r="Y105" s="114"/>
      <c r="Z105" s="25" t="s">
        <v>106</v>
      </c>
      <c r="AA105" s="114"/>
      <c r="AB105" s="190"/>
      <c r="AC105" s="114"/>
      <c r="AD105" s="190"/>
      <c r="AE105" s="57"/>
      <c r="AF105" s="422"/>
      <c r="AG105" s="422"/>
      <c r="AH105" s="21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8.15" customHeight="1" thickBot="1" x14ac:dyDescent="0.25">
      <c r="B106" s="30"/>
      <c r="C106" s="355"/>
      <c r="D106" s="54"/>
      <c r="E106" s="200"/>
      <c r="F106" s="200"/>
      <c r="G106" s="199"/>
      <c r="H106" s="361"/>
      <c r="I106" s="393"/>
      <c r="J106" s="393"/>
      <c r="K106" s="393"/>
      <c r="L106" s="50" t="s">
        <v>105</v>
      </c>
      <c r="M106" s="51" t="s">
        <v>469</v>
      </c>
      <c r="N106" s="50" t="s">
        <v>104</v>
      </c>
      <c r="O106" s="51" t="s">
        <v>371</v>
      </c>
      <c r="P106" s="50" t="s">
        <v>103</v>
      </c>
      <c r="Q106" s="51" t="s">
        <v>347</v>
      </c>
      <c r="R106" s="50" t="s">
        <v>102</v>
      </c>
      <c r="S106" s="51"/>
      <c r="T106" s="50">
        <v>20</v>
      </c>
      <c r="U106" s="51"/>
      <c r="V106" s="50" t="s">
        <v>101</v>
      </c>
      <c r="W106" s="51"/>
      <c r="X106" s="50" t="s">
        <v>100</v>
      </c>
      <c r="Y106" s="51"/>
      <c r="Z106" s="50" t="s">
        <v>99</v>
      </c>
      <c r="AA106" s="51"/>
      <c r="AB106" s="187"/>
      <c r="AC106" s="51"/>
      <c r="AD106" s="187"/>
      <c r="AE106" s="56"/>
      <c r="AF106" s="424"/>
      <c r="AG106" s="424"/>
      <c r="AH106" s="47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8.15" customHeight="1" x14ac:dyDescent="0.2">
      <c r="B107" s="30"/>
      <c r="C107" s="338">
        <v>2</v>
      </c>
      <c r="D107" s="46"/>
      <c r="E107" s="198"/>
      <c r="F107" s="198"/>
      <c r="G107" s="197"/>
      <c r="H107" s="358"/>
      <c r="I107" s="390">
        <v>87</v>
      </c>
      <c r="J107" s="390">
        <v>21</v>
      </c>
      <c r="K107" s="390">
        <v>6</v>
      </c>
      <c r="L107" s="42" t="s">
        <v>131</v>
      </c>
      <c r="M107" s="43" t="s">
        <v>179</v>
      </c>
      <c r="N107" s="42" t="s">
        <v>129</v>
      </c>
      <c r="O107" s="43" t="s">
        <v>458</v>
      </c>
      <c r="P107" s="42" t="s">
        <v>128</v>
      </c>
      <c r="Q107" s="43" t="s">
        <v>346</v>
      </c>
      <c r="R107" s="42" t="s">
        <v>127</v>
      </c>
      <c r="S107" s="43" t="s">
        <v>354</v>
      </c>
      <c r="T107" s="42" t="s">
        <v>126</v>
      </c>
      <c r="U107" s="43"/>
      <c r="V107" s="42" t="s">
        <v>125</v>
      </c>
      <c r="W107" s="43"/>
      <c r="X107" s="42" t="s">
        <v>124</v>
      </c>
      <c r="Y107" s="43"/>
      <c r="Z107" s="42" t="s">
        <v>123</v>
      </c>
      <c r="AA107" s="43"/>
      <c r="AB107" s="196"/>
      <c r="AC107" s="43"/>
      <c r="AD107" s="196" t="s">
        <v>348</v>
      </c>
      <c r="AE107" s="39"/>
      <c r="AF107" s="421"/>
      <c r="AG107" s="421"/>
      <c r="AH107" s="38"/>
      <c r="AI107" s="9"/>
      <c r="AJ107" s="349">
        <f>SUMPRODUCT(LEN($M107:$AA110)-LEN(SUBSTITUTE($M107:$AA110,"A", "")))</f>
        <v>23</v>
      </c>
      <c r="AK107" s="352">
        <f>SUMPRODUCT(LEN($AD107:$AD110)-LEN(SUBSTITUTE($AD107:$AD110,"A", "")))</f>
        <v>4</v>
      </c>
      <c r="AL107" s="335">
        <f>SUMPRODUCT(LEN($AC107:$AC110)-LEN(SUBSTITUTE($AC107:$AC110,"A", "")))</f>
        <v>0</v>
      </c>
      <c r="AM107" s="349">
        <f>SUMPRODUCT(LEN($M107:$AA110)-LEN(SUBSTITUTE($M107:$AA110,"S", "")))</f>
        <v>19</v>
      </c>
      <c r="AN107" s="352">
        <f>SUMPRODUCT(LEN($AD107:$AD110)-LEN(SUBSTITUTE($AD107:$AD110,"S", "")))</f>
        <v>3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3</v>
      </c>
      <c r="AT107" s="352">
        <f>SUMPRODUCT(LEN($AD107:$AD110)-LEN(SUBSTITUTE($AD107:$AD110,"G", "")))</f>
        <v>0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8.15" customHeight="1" thickBot="1" x14ac:dyDescent="0.25">
      <c r="B108" s="30"/>
      <c r="C108" s="339"/>
      <c r="D108" s="37"/>
      <c r="E108" s="195"/>
      <c r="F108" s="195"/>
      <c r="G108" s="194"/>
      <c r="H108" s="359"/>
      <c r="I108" s="391"/>
      <c r="J108" s="391"/>
      <c r="K108" s="391"/>
      <c r="L108" s="33" t="s">
        <v>122</v>
      </c>
      <c r="M108" s="55" t="s">
        <v>484</v>
      </c>
      <c r="N108" s="33" t="s">
        <v>121</v>
      </c>
      <c r="O108" s="55" t="s">
        <v>458</v>
      </c>
      <c r="P108" s="33" t="s">
        <v>120</v>
      </c>
      <c r="Q108" s="55" t="s">
        <v>350</v>
      </c>
      <c r="R108" s="33" t="s">
        <v>119</v>
      </c>
      <c r="S108" s="55" t="s">
        <v>354</v>
      </c>
      <c r="T108" s="33" t="s">
        <v>118</v>
      </c>
      <c r="U108" s="55"/>
      <c r="V108" s="33" t="s">
        <v>117</v>
      </c>
      <c r="W108" s="55"/>
      <c r="X108" s="33" t="s">
        <v>116</v>
      </c>
      <c r="Y108" s="55"/>
      <c r="Z108" s="33" t="s">
        <v>115</v>
      </c>
      <c r="AA108" s="55"/>
      <c r="AB108" s="193"/>
      <c r="AC108" s="55"/>
      <c r="AD108" s="193" t="s">
        <v>462</v>
      </c>
      <c r="AE108" s="22"/>
      <c r="AF108" s="422"/>
      <c r="AG108" s="422"/>
      <c r="AH108" s="21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8.15" customHeight="1" x14ac:dyDescent="0.2">
      <c r="B109" s="30"/>
      <c r="C109" s="340"/>
      <c r="D109" s="29"/>
      <c r="E109" s="192"/>
      <c r="F109" s="192"/>
      <c r="G109" s="191"/>
      <c r="H109" s="360"/>
      <c r="I109" s="392"/>
      <c r="J109" s="392"/>
      <c r="K109" s="392"/>
      <c r="L109" s="25" t="s">
        <v>114</v>
      </c>
      <c r="M109" s="114" t="s">
        <v>474</v>
      </c>
      <c r="N109" s="25" t="s">
        <v>112</v>
      </c>
      <c r="O109" s="114" t="s">
        <v>478</v>
      </c>
      <c r="P109" s="25" t="s">
        <v>111</v>
      </c>
      <c r="Q109" s="114" t="s">
        <v>349</v>
      </c>
      <c r="R109" s="25" t="s">
        <v>110</v>
      </c>
      <c r="S109" s="114" t="s">
        <v>130</v>
      </c>
      <c r="T109" s="25" t="s">
        <v>109</v>
      </c>
      <c r="U109" s="114"/>
      <c r="V109" s="25" t="s">
        <v>108</v>
      </c>
      <c r="W109" s="114"/>
      <c r="X109" s="25" t="s">
        <v>107</v>
      </c>
      <c r="Y109" s="114"/>
      <c r="Z109" s="25" t="s">
        <v>106</v>
      </c>
      <c r="AA109" s="114"/>
      <c r="AB109" s="190"/>
      <c r="AC109" s="114"/>
      <c r="AD109" s="190"/>
      <c r="AE109" s="22"/>
      <c r="AF109" s="422"/>
      <c r="AG109" s="422"/>
      <c r="AH109" s="21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8.15" customHeight="1" thickBot="1" x14ac:dyDescent="0.25">
      <c r="B110" s="30"/>
      <c r="C110" s="355"/>
      <c r="D110" s="54"/>
      <c r="E110" s="200"/>
      <c r="F110" s="200"/>
      <c r="G110" s="199"/>
      <c r="H110" s="361"/>
      <c r="I110" s="393"/>
      <c r="J110" s="393"/>
      <c r="K110" s="393"/>
      <c r="L110" s="50" t="s">
        <v>105</v>
      </c>
      <c r="M110" s="51" t="s">
        <v>481</v>
      </c>
      <c r="N110" s="50" t="s">
        <v>104</v>
      </c>
      <c r="O110" s="51" t="s">
        <v>357</v>
      </c>
      <c r="P110" s="50" t="s">
        <v>103</v>
      </c>
      <c r="Q110" s="51" t="s">
        <v>347</v>
      </c>
      <c r="R110" s="50" t="s">
        <v>102</v>
      </c>
      <c r="S110" s="51"/>
      <c r="T110" s="50">
        <v>20</v>
      </c>
      <c r="U110" s="51"/>
      <c r="V110" s="50" t="s">
        <v>101</v>
      </c>
      <c r="W110" s="51"/>
      <c r="X110" s="50" t="s">
        <v>100</v>
      </c>
      <c r="Y110" s="51"/>
      <c r="Z110" s="50" t="s">
        <v>99</v>
      </c>
      <c r="AA110" s="51"/>
      <c r="AB110" s="187"/>
      <c r="AC110" s="51"/>
      <c r="AD110" s="187"/>
      <c r="AE110" s="48"/>
      <c r="AF110" s="424"/>
      <c r="AG110" s="424"/>
      <c r="AH110" s="47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8.15" customHeight="1" x14ac:dyDescent="0.2">
      <c r="B111" s="30"/>
      <c r="C111" s="338">
        <v>3</v>
      </c>
      <c r="D111" s="46"/>
      <c r="E111" s="198"/>
      <c r="F111" s="198"/>
      <c r="G111" s="197"/>
      <c r="H111" s="358"/>
      <c r="I111" s="390">
        <v>77</v>
      </c>
      <c r="J111" s="390">
        <v>21</v>
      </c>
      <c r="K111" s="390">
        <v>7</v>
      </c>
      <c r="L111" s="42" t="s">
        <v>131</v>
      </c>
      <c r="M111" s="43" t="s">
        <v>179</v>
      </c>
      <c r="N111" s="42" t="s">
        <v>129</v>
      </c>
      <c r="O111" s="43" t="s">
        <v>367</v>
      </c>
      <c r="P111" s="42" t="s">
        <v>128</v>
      </c>
      <c r="Q111" s="43" t="s">
        <v>347</v>
      </c>
      <c r="R111" s="42" t="s">
        <v>127</v>
      </c>
      <c r="S111" s="43" t="s">
        <v>130</v>
      </c>
      <c r="T111" s="42" t="s">
        <v>126</v>
      </c>
      <c r="U111" s="43"/>
      <c r="V111" s="42" t="s">
        <v>125</v>
      </c>
      <c r="W111" s="43"/>
      <c r="X111" s="42" t="s">
        <v>124</v>
      </c>
      <c r="Y111" s="43"/>
      <c r="Z111" s="42" t="s">
        <v>123</v>
      </c>
      <c r="AA111" s="43"/>
      <c r="AB111" s="196"/>
      <c r="AC111" s="43"/>
      <c r="AD111" s="196" t="s">
        <v>348</v>
      </c>
      <c r="AE111" s="39"/>
      <c r="AF111" s="421">
        <v>10</v>
      </c>
      <c r="AG111" s="421"/>
      <c r="AH111" s="38"/>
      <c r="AI111" s="9"/>
      <c r="AJ111" s="349">
        <f>SUMPRODUCT(LEN($M111:$AA114)-LEN(SUBSTITUTE($M111:$AA114,"A", "")))</f>
        <v>23</v>
      </c>
      <c r="AK111" s="352">
        <f>SUMPRODUCT(LEN($AD111:$AD114)-LEN(SUBSTITUTE($AD111:$AD114,"A", "")))</f>
        <v>4</v>
      </c>
      <c r="AL111" s="335">
        <f>SUMPRODUCT(LEN($AC111:$AC114)-LEN(SUBSTITUTE($AC111:$AC114,"A", "")))</f>
        <v>0</v>
      </c>
      <c r="AM111" s="349">
        <f>SUMPRODUCT(LEN($M111:$AA114)-LEN(SUBSTITUTE($M111:$AA114,"S", "")))</f>
        <v>12</v>
      </c>
      <c r="AN111" s="352">
        <f>SUMPRODUCT(LEN($AD111:$AD114)-LEN(SUBSTITUTE($AD111:$AD114,"S", "")))</f>
        <v>2</v>
      </c>
      <c r="AO111" s="335">
        <f>SUMPRODUCT(LEN($AC111:$AC114)-LEN(SUBSTITUTE($AC111:$AC114,"S", "")))</f>
        <v>0</v>
      </c>
      <c r="AP111" s="349">
        <f>SUMPRODUCT(LEN($M111:$AA114)-LEN(SUBSTITUTE($M111:$AA114,"F", "")))</f>
        <v>1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0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8.15" customHeight="1" thickBot="1" x14ac:dyDescent="0.25">
      <c r="B112" s="30"/>
      <c r="C112" s="339"/>
      <c r="D112" s="37"/>
      <c r="E112" s="195"/>
      <c r="F112" s="195"/>
      <c r="G112" s="194"/>
      <c r="H112" s="359"/>
      <c r="I112" s="391"/>
      <c r="J112" s="391"/>
      <c r="K112" s="391"/>
      <c r="L112" s="33" t="s">
        <v>122</v>
      </c>
      <c r="M112" s="55" t="s">
        <v>179</v>
      </c>
      <c r="N112" s="33" t="s">
        <v>121</v>
      </c>
      <c r="O112" s="55" t="s">
        <v>462</v>
      </c>
      <c r="P112" s="33" t="s">
        <v>120</v>
      </c>
      <c r="Q112" s="55" t="s">
        <v>347</v>
      </c>
      <c r="R112" s="33" t="s">
        <v>119</v>
      </c>
      <c r="S112" s="55" t="s">
        <v>130</v>
      </c>
      <c r="T112" s="33" t="s">
        <v>118</v>
      </c>
      <c r="U112" s="55"/>
      <c r="V112" s="33" t="s">
        <v>117</v>
      </c>
      <c r="W112" s="55"/>
      <c r="X112" s="33" t="s">
        <v>116</v>
      </c>
      <c r="Y112" s="55"/>
      <c r="Z112" s="33" t="s">
        <v>115</v>
      </c>
      <c r="AA112" s="55"/>
      <c r="AB112" s="193"/>
      <c r="AC112" s="55"/>
      <c r="AD112" s="193" t="s">
        <v>348</v>
      </c>
      <c r="AE112" s="22"/>
      <c r="AF112" s="422"/>
      <c r="AG112" s="422"/>
      <c r="AH112" s="21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8.15" customHeight="1" x14ac:dyDescent="0.2">
      <c r="B113" s="30"/>
      <c r="C113" s="340"/>
      <c r="D113" s="29"/>
      <c r="E113" s="192"/>
      <c r="F113" s="192"/>
      <c r="G113" s="191"/>
      <c r="H113" s="360"/>
      <c r="I113" s="392"/>
      <c r="J113" s="392"/>
      <c r="K113" s="392"/>
      <c r="L113" s="25" t="s">
        <v>114</v>
      </c>
      <c r="M113" s="114" t="s">
        <v>459</v>
      </c>
      <c r="N113" s="25" t="s">
        <v>112</v>
      </c>
      <c r="O113" s="114" t="s">
        <v>357</v>
      </c>
      <c r="P113" s="25" t="s">
        <v>111</v>
      </c>
      <c r="Q113" s="114" t="s">
        <v>179</v>
      </c>
      <c r="R113" s="25" t="s">
        <v>110</v>
      </c>
      <c r="S113" s="114"/>
      <c r="T113" s="25" t="s">
        <v>109</v>
      </c>
      <c r="U113" s="114"/>
      <c r="V113" s="25" t="s">
        <v>108</v>
      </c>
      <c r="W113" s="114"/>
      <c r="X113" s="25" t="s">
        <v>107</v>
      </c>
      <c r="Y113" s="114"/>
      <c r="Z113" s="25" t="s">
        <v>106</v>
      </c>
      <c r="AA113" s="114"/>
      <c r="AB113" s="190"/>
      <c r="AC113" s="114"/>
      <c r="AD113" s="190"/>
      <c r="AE113" s="22"/>
      <c r="AF113" s="422"/>
      <c r="AG113" s="422"/>
      <c r="AH113" s="21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8.15" customHeight="1" thickBot="1" x14ac:dyDescent="0.25">
      <c r="B114" s="20"/>
      <c r="C114" s="341"/>
      <c r="D114" s="19"/>
      <c r="E114" s="189"/>
      <c r="F114" s="189"/>
      <c r="G114" s="188"/>
      <c r="H114" s="361"/>
      <c r="I114" s="394"/>
      <c r="J114" s="394"/>
      <c r="K114" s="394"/>
      <c r="L114" s="15" t="s">
        <v>105</v>
      </c>
      <c r="M114" s="16" t="s">
        <v>483</v>
      </c>
      <c r="N114" s="15" t="s">
        <v>104</v>
      </c>
      <c r="O114" s="16" t="s">
        <v>357</v>
      </c>
      <c r="P114" s="15" t="s">
        <v>103</v>
      </c>
      <c r="Q114" s="16" t="s">
        <v>354</v>
      </c>
      <c r="R114" s="15" t="s">
        <v>102</v>
      </c>
      <c r="S114" s="16"/>
      <c r="T114" s="15">
        <v>20</v>
      </c>
      <c r="U114" s="16"/>
      <c r="V114" s="15" t="s">
        <v>101</v>
      </c>
      <c r="W114" s="16"/>
      <c r="X114" s="15" t="s">
        <v>100</v>
      </c>
      <c r="Y114" s="16"/>
      <c r="Z114" s="15" t="s">
        <v>99</v>
      </c>
      <c r="AA114" s="16"/>
      <c r="AB114" s="187"/>
      <c r="AC114" s="16"/>
      <c r="AD114" s="186"/>
      <c r="AE114" s="11"/>
      <c r="AF114" s="423"/>
      <c r="AG114" s="423"/>
      <c r="AH114" s="10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107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190</v>
      </c>
      <c r="E116" s="425">
        <v>5910.67</v>
      </c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03"/>
      <c r="AI116" s="86" t="s">
        <v>137</v>
      </c>
      <c r="AJ116" s="85">
        <f t="shared" ref="AJ116:BB116" si="14">SUM(AJ118:AJ129)</f>
        <v>35</v>
      </c>
      <c r="AK116" s="84">
        <f t="shared" si="14"/>
        <v>5</v>
      </c>
      <c r="AL116" s="83">
        <f t="shared" si="14"/>
        <v>0</v>
      </c>
      <c r="AM116" s="85">
        <f t="shared" si="14"/>
        <v>23</v>
      </c>
      <c r="AN116" s="84">
        <f t="shared" si="14"/>
        <v>10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1</v>
      </c>
      <c r="AT116" s="84">
        <f t="shared" si="14"/>
        <v>0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13.333333333333334</v>
      </c>
      <c r="BG116" s="5">
        <f>SUM(AM116:AO116,AY116)/$BG$5</f>
        <v>11</v>
      </c>
      <c r="BH116" s="5">
        <f>SUM(AP116:AR116,AZ116)/$BG$5</f>
        <v>0</v>
      </c>
      <c r="BI116" s="5">
        <f>SUM(AS116:AU116,BA116)/$BG$5</f>
        <v>0.33333333333333331</v>
      </c>
      <c r="BJ116" s="5">
        <f>SUM(AV116:AX116,BB116)/$BG$5</f>
        <v>0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03"/>
      <c r="AI117" s="66" t="s">
        <v>135</v>
      </c>
      <c r="AJ117" s="65">
        <f t="shared" ref="AJ117:BB117" si="15">AJ116/3</f>
        <v>11.666666666666666</v>
      </c>
      <c r="AK117" s="64">
        <f t="shared" si="15"/>
        <v>1.6666666666666667</v>
      </c>
      <c r="AL117" s="63">
        <f t="shared" si="15"/>
        <v>0</v>
      </c>
      <c r="AM117" s="65">
        <f t="shared" si="15"/>
        <v>7.666666666666667</v>
      </c>
      <c r="AN117" s="64">
        <f t="shared" si="15"/>
        <v>3.3333333333333335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0.33333333333333331</v>
      </c>
      <c r="AT117" s="64">
        <f t="shared" si="15"/>
        <v>0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8.15" customHeight="1" x14ac:dyDescent="0.2">
      <c r="B118" s="30"/>
      <c r="C118" s="338">
        <v>1</v>
      </c>
      <c r="D118" s="46"/>
      <c r="E118" s="198"/>
      <c r="F118" s="198"/>
      <c r="G118" s="197"/>
      <c r="H118" s="358" t="s">
        <v>183</v>
      </c>
      <c r="I118" s="390">
        <v>64</v>
      </c>
      <c r="J118" s="390">
        <v>20</v>
      </c>
      <c r="K118" s="390">
        <v>7</v>
      </c>
      <c r="L118" s="42" t="s">
        <v>131</v>
      </c>
      <c r="M118" s="43" t="s">
        <v>179</v>
      </c>
      <c r="N118" s="42" t="s">
        <v>129</v>
      </c>
      <c r="O118" s="43" t="s">
        <v>458</v>
      </c>
      <c r="P118" s="42" t="s">
        <v>128</v>
      </c>
      <c r="Q118" s="43" t="s">
        <v>179</v>
      </c>
      <c r="R118" s="42" t="s">
        <v>127</v>
      </c>
      <c r="S118" s="43" t="s">
        <v>130</v>
      </c>
      <c r="T118" s="42" t="s">
        <v>126</v>
      </c>
      <c r="U118" s="43"/>
      <c r="V118" s="42" t="s">
        <v>125</v>
      </c>
      <c r="W118" s="43"/>
      <c r="X118" s="42" t="s">
        <v>124</v>
      </c>
      <c r="Y118" s="43"/>
      <c r="Z118" s="42" t="s">
        <v>123</v>
      </c>
      <c r="AA118" s="43"/>
      <c r="AB118" s="196"/>
      <c r="AC118" s="43"/>
      <c r="AD118" s="196" t="s">
        <v>594</v>
      </c>
      <c r="AE118" s="58"/>
      <c r="AF118" s="421"/>
      <c r="AG118" s="421"/>
      <c r="AH118" s="38"/>
      <c r="AI118" s="9"/>
      <c r="AJ118" s="349">
        <f>SUMPRODUCT(LEN($M118:$AA121)-LEN(SUBSTITUTE($M118:$AA121,"A", "")))</f>
        <v>19</v>
      </c>
      <c r="AK118" s="352">
        <f>SUMPRODUCT(LEN($AD118:$AD121)-LEN(SUBSTITUTE($AD118:$AD121,"A", "")))</f>
        <v>3</v>
      </c>
      <c r="AL118" s="335">
        <f>SUMPRODUCT(LEN($AC118:$AC121)-LEN(SUBSTITUTE($AC118:$AC121,"A", "")))</f>
        <v>0</v>
      </c>
      <c r="AM118" s="349">
        <f>SUMPRODUCT(LEN($M118:$AA121)-LEN(SUBSTITUTE($M118:$AA121,"S", "")))</f>
        <v>12</v>
      </c>
      <c r="AN118" s="352">
        <f>SUMPRODUCT(LEN($AD118:$AD121)-LEN(SUBSTITUTE($AD118:$AD121,"S", "")))</f>
        <v>2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0</v>
      </c>
      <c r="AT118" s="352">
        <f>SUMPRODUCT(LEN($AD118:$AD121)-LEN(SUBSTITUTE($AD118:$AD121,"G", "")))</f>
        <v>0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8.15" customHeight="1" thickBot="1" x14ac:dyDescent="0.25">
      <c r="B119" s="30"/>
      <c r="C119" s="339"/>
      <c r="D119" s="37"/>
      <c r="E119" s="195"/>
      <c r="F119" s="195"/>
      <c r="G119" s="194"/>
      <c r="H119" s="359"/>
      <c r="I119" s="391"/>
      <c r="J119" s="391"/>
      <c r="K119" s="391"/>
      <c r="L119" s="33" t="s">
        <v>122</v>
      </c>
      <c r="M119" s="55" t="s">
        <v>179</v>
      </c>
      <c r="N119" s="33" t="s">
        <v>121</v>
      </c>
      <c r="O119" s="55" t="s">
        <v>359</v>
      </c>
      <c r="P119" s="33" t="s">
        <v>120</v>
      </c>
      <c r="Q119" s="55" t="s">
        <v>130</v>
      </c>
      <c r="R119" s="33" t="s">
        <v>119</v>
      </c>
      <c r="S119" s="55"/>
      <c r="T119" s="33" t="s">
        <v>118</v>
      </c>
      <c r="U119" s="55"/>
      <c r="V119" s="33" t="s">
        <v>117</v>
      </c>
      <c r="W119" s="55"/>
      <c r="X119" s="33" t="s">
        <v>116</v>
      </c>
      <c r="Y119" s="55"/>
      <c r="Z119" s="33" t="s">
        <v>115</v>
      </c>
      <c r="AA119" s="55"/>
      <c r="AB119" s="193"/>
      <c r="AC119" s="55"/>
      <c r="AD119" s="193"/>
      <c r="AE119" s="57"/>
      <c r="AF119" s="422"/>
      <c r="AG119" s="422"/>
      <c r="AH119" s="21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8.15" customHeight="1" x14ac:dyDescent="0.2">
      <c r="B120" s="30"/>
      <c r="C120" s="340"/>
      <c r="D120" s="29"/>
      <c r="E120" s="192"/>
      <c r="F120" s="192"/>
      <c r="G120" s="191"/>
      <c r="H120" s="360">
        <v>190</v>
      </c>
      <c r="I120" s="392"/>
      <c r="J120" s="392"/>
      <c r="K120" s="392"/>
      <c r="L120" s="25" t="s">
        <v>114</v>
      </c>
      <c r="M120" s="114" t="s">
        <v>357</v>
      </c>
      <c r="N120" s="25" t="s">
        <v>112</v>
      </c>
      <c r="O120" s="114" t="s">
        <v>535</v>
      </c>
      <c r="P120" s="25" t="s">
        <v>111</v>
      </c>
      <c r="Q120" s="114" t="s">
        <v>354</v>
      </c>
      <c r="R120" s="25" t="s">
        <v>110</v>
      </c>
      <c r="S120" s="114"/>
      <c r="T120" s="25" t="s">
        <v>109</v>
      </c>
      <c r="U120" s="114"/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190"/>
      <c r="AC120" s="114"/>
      <c r="AD120" s="190"/>
      <c r="AE120" s="57"/>
      <c r="AF120" s="422"/>
      <c r="AG120" s="422"/>
      <c r="AH120" s="21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8.15" customHeight="1" thickBot="1" x14ac:dyDescent="0.25">
      <c r="B121" s="30"/>
      <c r="C121" s="355"/>
      <c r="D121" s="54"/>
      <c r="E121" s="200"/>
      <c r="F121" s="200"/>
      <c r="G121" s="199"/>
      <c r="H121" s="361"/>
      <c r="I121" s="393"/>
      <c r="J121" s="393"/>
      <c r="K121" s="393"/>
      <c r="L121" s="50" t="s">
        <v>105</v>
      </c>
      <c r="M121" s="51" t="s">
        <v>179</v>
      </c>
      <c r="N121" s="50" t="s">
        <v>104</v>
      </c>
      <c r="O121" s="51" t="s">
        <v>350</v>
      </c>
      <c r="P121" s="50" t="s">
        <v>103</v>
      </c>
      <c r="Q121" s="51" t="s">
        <v>130</v>
      </c>
      <c r="R121" s="50" t="s">
        <v>102</v>
      </c>
      <c r="S121" s="51"/>
      <c r="T121" s="50">
        <v>20</v>
      </c>
      <c r="U121" s="51"/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187"/>
      <c r="AC121" s="51"/>
      <c r="AD121" s="187"/>
      <c r="AE121" s="56"/>
      <c r="AF121" s="424"/>
      <c r="AG121" s="424"/>
      <c r="AH121" s="47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8.15" customHeight="1" x14ac:dyDescent="0.2">
      <c r="B122" s="30"/>
      <c r="C122" s="338">
        <v>2</v>
      </c>
      <c r="D122" s="46"/>
      <c r="E122" s="198"/>
      <c r="F122" s="198"/>
      <c r="G122" s="197"/>
      <c r="H122" s="358"/>
      <c r="I122" s="390">
        <v>58</v>
      </c>
      <c r="J122" s="390">
        <v>18</v>
      </c>
      <c r="K122" s="390">
        <v>6</v>
      </c>
      <c r="L122" s="42" t="s">
        <v>131</v>
      </c>
      <c r="M122" s="43" t="s">
        <v>467</v>
      </c>
      <c r="N122" s="42" t="s">
        <v>129</v>
      </c>
      <c r="O122" s="43" t="s">
        <v>179</v>
      </c>
      <c r="P122" s="42" t="s">
        <v>128</v>
      </c>
      <c r="Q122" s="43" t="s">
        <v>347</v>
      </c>
      <c r="R122" s="42" t="s">
        <v>127</v>
      </c>
      <c r="S122" s="43"/>
      <c r="T122" s="42" t="s">
        <v>126</v>
      </c>
      <c r="U122" s="43"/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196"/>
      <c r="AC122" s="43"/>
      <c r="AD122" s="196" t="s">
        <v>501</v>
      </c>
      <c r="AE122" s="39"/>
      <c r="AF122" s="421"/>
      <c r="AG122" s="421"/>
      <c r="AH122" s="38"/>
      <c r="AI122" s="9"/>
      <c r="AJ122" s="349">
        <f>SUMPRODUCT(LEN($M122:$AA125)-LEN(SUBSTITUTE($M122:$AA125,"A", "")))</f>
        <v>10</v>
      </c>
      <c r="AK122" s="352">
        <f>SUMPRODUCT(LEN($AD122:$AD125)-LEN(SUBSTITUTE($AD122:$AD125,"A", "")))</f>
        <v>1</v>
      </c>
      <c r="AL122" s="335">
        <f>SUMPRODUCT(LEN($AC122:$AC125)-LEN(SUBSTITUTE($AC122:$AC125,"A", "")))</f>
        <v>0</v>
      </c>
      <c r="AM122" s="349">
        <f>SUMPRODUCT(LEN($M122:$AA125)-LEN(SUBSTITUTE($M122:$AA125,"S", "")))</f>
        <v>7</v>
      </c>
      <c r="AN122" s="352">
        <f>SUMPRODUCT(LEN($AD122:$AD125)-LEN(SUBSTITUTE($AD122:$AD125,"S", "")))</f>
        <v>6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1</v>
      </c>
      <c r="AT122" s="352">
        <f>SUMPRODUCT(LEN($AD122:$AD125)-LEN(SUBSTITUTE($AD122:$AD125,"G", "")))</f>
        <v>0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8.15" customHeight="1" thickBot="1" x14ac:dyDescent="0.25">
      <c r="B123" s="30"/>
      <c r="C123" s="339"/>
      <c r="D123" s="37"/>
      <c r="E123" s="195"/>
      <c r="F123" s="195"/>
      <c r="G123" s="194"/>
      <c r="H123" s="359"/>
      <c r="I123" s="391"/>
      <c r="J123" s="391"/>
      <c r="K123" s="391"/>
      <c r="L123" s="33" t="s">
        <v>122</v>
      </c>
      <c r="M123" s="55" t="s">
        <v>132</v>
      </c>
      <c r="N123" s="33" t="s">
        <v>121</v>
      </c>
      <c r="O123" s="55" t="s">
        <v>354</v>
      </c>
      <c r="P123" s="33" t="s">
        <v>120</v>
      </c>
      <c r="Q123" s="55" t="s">
        <v>130</v>
      </c>
      <c r="R123" s="33" t="s">
        <v>119</v>
      </c>
      <c r="S123" s="55"/>
      <c r="T123" s="33" t="s">
        <v>118</v>
      </c>
      <c r="U123" s="55"/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193"/>
      <c r="AC123" s="55"/>
      <c r="AD123" s="193" t="s">
        <v>349</v>
      </c>
      <c r="AE123" s="22"/>
      <c r="AF123" s="422"/>
      <c r="AG123" s="422"/>
      <c r="AH123" s="21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8.15" customHeight="1" x14ac:dyDescent="0.2">
      <c r="B124" s="30"/>
      <c r="C124" s="340"/>
      <c r="D124" s="29"/>
      <c r="E124" s="192"/>
      <c r="F124" s="192"/>
      <c r="G124" s="191"/>
      <c r="H124" s="360"/>
      <c r="I124" s="392"/>
      <c r="J124" s="392"/>
      <c r="K124" s="392"/>
      <c r="L124" s="25" t="s">
        <v>114</v>
      </c>
      <c r="M124" s="114" t="s">
        <v>358</v>
      </c>
      <c r="N124" s="25" t="s">
        <v>112</v>
      </c>
      <c r="O124" s="114" t="s">
        <v>179</v>
      </c>
      <c r="P124" s="25" t="s">
        <v>111</v>
      </c>
      <c r="Q124" s="114" t="s">
        <v>130</v>
      </c>
      <c r="R124" s="25" t="s">
        <v>110</v>
      </c>
      <c r="S124" s="114"/>
      <c r="T124" s="25" t="s">
        <v>109</v>
      </c>
      <c r="U124" s="114"/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190"/>
      <c r="AC124" s="114"/>
      <c r="AD124" s="190"/>
      <c r="AE124" s="22"/>
      <c r="AF124" s="422"/>
      <c r="AG124" s="422"/>
      <c r="AH124" s="21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8.15" customHeight="1" thickBot="1" x14ac:dyDescent="0.25">
      <c r="B125" s="30"/>
      <c r="C125" s="355"/>
      <c r="D125" s="54"/>
      <c r="E125" s="200"/>
      <c r="F125" s="200"/>
      <c r="G125" s="199"/>
      <c r="H125" s="361"/>
      <c r="I125" s="393"/>
      <c r="J125" s="393"/>
      <c r="K125" s="393"/>
      <c r="L125" s="50" t="s">
        <v>105</v>
      </c>
      <c r="M125" s="51" t="s">
        <v>179</v>
      </c>
      <c r="N125" s="50" t="s">
        <v>104</v>
      </c>
      <c r="O125" s="51" t="s">
        <v>347</v>
      </c>
      <c r="P125" s="50" t="s">
        <v>103</v>
      </c>
      <c r="Q125" s="51" t="s">
        <v>130</v>
      </c>
      <c r="R125" s="50" t="s">
        <v>102</v>
      </c>
      <c r="S125" s="51"/>
      <c r="T125" s="50">
        <v>20</v>
      </c>
      <c r="U125" s="51"/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187"/>
      <c r="AC125" s="51"/>
      <c r="AD125" s="187"/>
      <c r="AE125" s="48"/>
      <c r="AF125" s="424"/>
      <c r="AG125" s="424"/>
      <c r="AH125" s="47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8.15" customHeight="1" x14ac:dyDescent="0.2">
      <c r="B126" s="30"/>
      <c r="C126" s="338">
        <v>3</v>
      </c>
      <c r="D126" s="46"/>
      <c r="E126" s="198"/>
      <c r="F126" s="198"/>
      <c r="G126" s="197"/>
      <c r="H126" s="358"/>
      <c r="I126" s="390">
        <v>59</v>
      </c>
      <c r="J126" s="390">
        <v>16</v>
      </c>
      <c r="K126" s="390">
        <v>7</v>
      </c>
      <c r="L126" s="42" t="s">
        <v>131</v>
      </c>
      <c r="M126" s="43" t="s">
        <v>132</v>
      </c>
      <c r="N126" s="42" t="s">
        <v>129</v>
      </c>
      <c r="O126" s="43" t="s">
        <v>130</v>
      </c>
      <c r="P126" s="42" t="s">
        <v>128</v>
      </c>
      <c r="Q126" s="43" t="s">
        <v>130</v>
      </c>
      <c r="R126" s="42" t="s">
        <v>127</v>
      </c>
      <c r="S126" s="43"/>
      <c r="T126" s="42" t="s">
        <v>126</v>
      </c>
      <c r="U126" s="43"/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196"/>
      <c r="AC126" s="43"/>
      <c r="AD126" s="196" t="s">
        <v>353</v>
      </c>
      <c r="AE126" s="39"/>
      <c r="AF126" s="421"/>
      <c r="AG126" s="421"/>
      <c r="AH126" s="38"/>
      <c r="AI126" s="9"/>
      <c r="AJ126" s="349">
        <f>SUMPRODUCT(LEN($M126:$AA129)-LEN(SUBSTITUTE($M126:$AA129,"A", "")))</f>
        <v>6</v>
      </c>
      <c r="AK126" s="352">
        <f>SUMPRODUCT(LEN($AD126:$AD129)-LEN(SUBSTITUTE($AD126:$AD129,"A", "")))</f>
        <v>1</v>
      </c>
      <c r="AL126" s="335">
        <f>SUMPRODUCT(LEN($AC126:$AC129)-LEN(SUBSTITUTE($AC126:$AC129,"A", "")))</f>
        <v>0</v>
      </c>
      <c r="AM126" s="349">
        <f>SUMPRODUCT(LEN($M126:$AA129)-LEN(SUBSTITUTE($M126:$AA129,"S", "")))</f>
        <v>4</v>
      </c>
      <c r="AN126" s="352">
        <f>SUMPRODUCT(LEN($AD126:$AD129)-LEN(SUBSTITUTE($AD126:$AD129,"S", "")))</f>
        <v>2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0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8.15" customHeight="1" thickBot="1" x14ac:dyDescent="0.25">
      <c r="B127" s="30"/>
      <c r="C127" s="339"/>
      <c r="D127" s="37"/>
      <c r="E127" s="195"/>
      <c r="F127" s="195"/>
      <c r="G127" s="194"/>
      <c r="H127" s="359"/>
      <c r="I127" s="391"/>
      <c r="J127" s="391"/>
      <c r="K127" s="391"/>
      <c r="L127" s="33" t="s">
        <v>122</v>
      </c>
      <c r="M127" s="55" t="s">
        <v>512</v>
      </c>
      <c r="N127" s="33" t="s">
        <v>121</v>
      </c>
      <c r="O127" s="55" t="s">
        <v>347</v>
      </c>
      <c r="P127" s="33" t="s">
        <v>120</v>
      </c>
      <c r="Q127" s="55"/>
      <c r="R127" s="33" t="s">
        <v>119</v>
      </c>
      <c r="S127" s="55"/>
      <c r="T127" s="33" t="s">
        <v>118</v>
      </c>
      <c r="U127" s="55"/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193"/>
      <c r="AC127" s="55"/>
      <c r="AD127" s="193"/>
      <c r="AE127" s="22"/>
      <c r="AF127" s="422"/>
      <c r="AG127" s="422"/>
      <c r="AH127" s="21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8.15" customHeight="1" x14ac:dyDescent="0.2">
      <c r="B128" s="30"/>
      <c r="C128" s="340"/>
      <c r="D128" s="29"/>
      <c r="E128" s="192"/>
      <c r="F128" s="192"/>
      <c r="G128" s="191"/>
      <c r="H128" s="360"/>
      <c r="I128" s="392"/>
      <c r="J128" s="392"/>
      <c r="K128" s="392"/>
      <c r="L128" s="25" t="s">
        <v>114</v>
      </c>
      <c r="M128" s="114" t="s">
        <v>179</v>
      </c>
      <c r="N128" s="25" t="s">
        <v>112</v>
      </c>
      <c r="O128" s="114" t="s">
        <v>132</v>
      </c>
      <c r="P128" s="25" t="s">
        <v>111</v>
      </c>
      <c r="Q128" s="114"/>
      <c r="R128" s="25" t="s">
        <v>110</v>
      </c>
      <c r="S128" s="114"/>
      <c r="T128" s="25" t="s">
        <v>109</v>
      </c>
      <c r="U128" s="114"/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190"/>
      <c r="AC128" s="114"/>
      <c r="AD128" s="190"/>
      <c r="AE128" s="22"/>
      <c r="AF128" s="422"/>
      <c r="AG128" s="422"/>
      <c r="AH128" s="21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8.15" customHeight="1" thickBot="1" x14ac:dyDescent="0.25">
      <c r="B129" s="20"/>
      <c r="C129" s="341"/>
      <c r="D129" s="19"/>
      <c r="E129" s="189"/>
      <c r="F129" s="189"/>
      <c r="G129" s="188"/>
      <c r="H129" s="361"/>
      <c r="I129" s="394"/>
      <c r="J129" s="394"/>
      <c r="K129" s="394"/>
      <c r="L129" s="15" t="s">
        <v>105</v>
      </c>
      <c r="M129" s="16" t="s">
        <v>132</v>
      </c>
      <c r="N129" s="15" t="s">
        <v>104</v>
      </c>
      <c r="O129" s="16" t="s">
        <v>130</v>
      </c>
      <c r="P129" s="15" t="s">
        <v>103</v>
      </c>
      <c r="Q129" s="16"/>
      <c r="R129" s="15" t="s">
        <v>102</v>
      </c>
      <c r="S129" s="16"/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187"/>
      <c r="AC129" s="16"/>
      <c r="AD129" s="186"/>
      <c r="AE129" s="11"/>
      <c r="AF129" s="423"/>
      <c r="AG129" s="423"/>
      <c r="AH129" s="10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107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190</v>
      </c>
      <c r="E131" s="425">
        <v>11697.74</v>
      </c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03"/>
      <c r="AI131" s="86" t="s">
        <v>137</v>
      </c>
      <c r="AJ131" s="85">
        <f t="shared" ref="AJ131:BB131" si="16">SUM(AJ133:AJ144)</f>
        <v>63</v>
      </c>
      <c r="AK131" s="84">
        <f t="shared" si="16"/>
        <v>12</v>
      </c>
      <c r="AL131" s="83">
        <f t="shared" si="16"/>
        <v>0</v>
      </c>
      <c r="AM131" s="85">
        <f t="shared" si="16"/>
        <v>31</v>
      </c>
      <c r="AN131" s="84">
        <f t="shared" si="16"/>
        <v>16</v>
      </c>
      <c r="AO131" s="83">
        <f t="shared" si="16"/>
        <v>0</v>
      </c>
      <c r="AP131" s="85">
        <f t="shared" si="16"/>
        <v>1</v>
      </c>
      <c r="AQ131" s="84">
        <f t="shared" si="16"/>
        <v>0</v>
      </c>
      <c r="AR131" s="83">
        <f t="shared" si="16"/>
        <v>0</v>
      </c>
      <c r="AS131" s="85">
        <f t="shared" si="16"/>
        <v>2</v>
      </c>
      <c r="AT131" s="84">
        <f t="shared" si="16"/>
        <v>0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0</v>
      </c>
      <c r="AZ131" s="81">
        <f t="shared" si="16"/>
        <v>0</v>
      </c>
      <c r="BA131" s="81">
        <f t="shared" si="16"/>
        <v>0</v>
      </c>
      <c r="BB131" s="80">
        <f t="shared" si="16"/>
        <v>0</v>
      </c>
      <c r="BC131" s="79" t="s">
        <v>136</v>
      </c>
      <c r="BF131" s="5">
        <f>SUM(AJ131:AL131)/$BG$5</f>
        <v>25</v>
      </c>
      <c r="BG131" s="5">
        <f>SUM(AM131:AO131,AY131)/$BG$5</f>
        <v>15.666666666666666</v>
      </c>
      <c r="BH131" s="5">
        <f>SUM(AP131:AR131,AZ131)/$BG$5</f>
        <v>0.33333333333333331</v>
      </c>
      <c r="BI131" s="5">
        <f>SUM(AS131:AU131,BA131)/$BG$5</f>
        <v>0.66666666666666663</v>
      </c>
      <c r="BJ131" s="5">
        <f>SUM(AV131:AX131,BB131)/$BG$5</f>
        <v>0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73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03"/>
      <c r="AI132" s="66" t="s">
        <v>135</v>
      </c>
      <c r="AJ132" s="65">
        <f t="shared" ref="AJ132:BB132" si="17">AJ131/3</f>
        <v>21</v>
      </c>
      <c r="AK132" s="64">
        <f t="shared" si="17"/>
        <v>4</v>
      </c>
      <c r="AL132" s="63">
        <f t="shared" si="17"/>
        <v>0</v>
      </c>
      <c r="AM132" s="65">
        <f t="shared" si="17"/>
        <v>10.333333333333334</v>
      </c>
      <c r="AN132" s="64">
        <f t="shared" si="17"/>
        <v>5.333333333333333</v>
      </c>
      <c r="AO132" s="63">
        <f t="shared" si="17"/>
        <v>0</v>
      </c>
      <c r="AP132" s="65">
        <f t="shared" si="17"/>
        <v>0.33333333333333331</v>
      </c>
      <c r="AQ132" s="64">
        <f t="shared" si="17"/>
        <v>0</v>
      </c>
      <c r="AR132" s="63">
        <f t="shared" si="17"/>
        <v>0</v>
      </c>
      <c r="AS132" s="65">
        <f t="shared" si="17"/>
        <v>0.66666666666666663</v>
      </c>
      <c r="AT132" s="64">
        <f t="shared" si="17"/>
        <v>0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0</v>
      </c>
      <c r="AZ132" s="61">
        <f t="shared" si="17"/>
        <v>0</v>
      </c>
      <c r="BA132" s="61">
        <f t="shared" si="17"/>
        <v>0</v>
      </c>
      <c r="BB132" s="60">
        <f t="shared" si="17"/>
        <v>0</v>
      </c>
      <c r="BC132" s="59" t="s">
        <v>134</v>
      </c>
    </row>
    <row r="133" spans="2:62" ht="28.15" customHeight="1" x14ac:dyDescent="0.2">
      <c r="B133" s="30"/>
      <c r="C133" s="338">
        <v>1</v>
      </c>
      <c r="D133" s="46"/>
      <c r="E133" s="198"/>
      <c r="F133" s="198"/>
      <c r="G133" s="197"/>
      <c r="H133" s="358" t="s">
        <v>183</v>
      </c>
      <c r="I133" s="390">
        <v>71</v>
      </c>
      <c r="J133" s="390">
        <v>20</v>
      </c>
      <c r="K133" s="390">
        <v>8</v>
      </c>
      <c r="L133" s="42" t="s">
        <v>131</v>
      </c>
      <c r="M133" s="43" t="s">
        <v>357</v>
      </c>
      <c r="N133" s="42" t="s">
        <v>129</v>
      </c>
      <c r="O133" s="43" t="s">
        <v>462</v>
      </c>
      <c r="P133" s="42" t="s">
        <v>128</v>
      </c>
      <c r="Q133" s="43" t="s">
        <v>348</v>
      </c>
      <c r="R133" s="42" t="s">
        <v>127</v>
      </c>
      <c r="S133" s="43"/>
      <c r="T133" s="42" t="s">
        <v>126</v>
      </c>
      <c r="U133" s="43"/>
      <c r="V133" s="42" t="s">
        <v>125</v>
      </c>
      <c r="W133" s="43"/>
      <c r="X133" s="42" t="s">
        <v>124</v>
      </c>
      <c r="Y133" s="43"/>
      <c r="Z133" s="42" t="s">
        <v>123</v>
      </c>
      <c r="AA133" s="43"/>
      <c r="AB133" s="196"/>
      <c r="AC133" s="43"/>
      <c r="AD133" s="196" t="s">
        <v>584</v>
      </c>
      <c r="AE133" s="58"/>
      <c r="AF133" s="421"/>
      <c r="AG133" s="421"/>
      <c r="AH133" s="38"/>
      <c r="AI133" s="9"/>
      <c r="AJ133" s="349">
        <f>SUMPRODUCT(LEN($M133:$AA136)-LEN(SUBSTITUTE($M133:$AA136,"A", "")))</f>
        <v>19</v>
      </c>
      <c r="AK133" s="352">
        <f>SUMPRODUCT(LEN($AD133:$AD136)-LEN(SUBSTITUTE($AD133:$AD136,"A", "")))</f>
        <v>9</v>
      </c>
      <c r="AL133" s="335">
        <f>SUMPRODUCT(LEN($AC133:$AC136)-LEN(SUBSTITUTE($AC133:$AC136,"A", "")))</f>
        <v>0</v>
      </c>
      <c r="AM133" s="349">
        <f>SUMPRODUCT(LEN($M133:$AA136)-LEN(SUBSTITUTE($M133:$AA136,"S", "")))</f>
        <v>7</v>
      </c>
      <c r="AN133" s="352">
        <f>SUMPRODUCT(LEN($AD133:$AD136)-LEN(SUBSTITUTE($AD133:$AD136,"S", "")))</f>
        <v>7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0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0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0</v>
      </c>
      <c r="BB133" s="413">
        <f>SUMPRODUCT(LEN($AE133:$AE136)-LEN(SUBSTITUTE($AE133:$AE136,"M", "")))</f>
        <v>0</v>
      </c>
    </row>
    <row r="134" spans="2:62" ht="28.15" customHeight="1" thickBot="1" x14ac:dyDescent="0.25">
      <c r="B134" s="30"/>
      <c r="C134" s="339"/>
      <c r="D134" s="37"/>
      <c r="E134" s="195"/>
      <c r="F134" s="195"/>
      <c r="G134" s="194"/>
      <c r="H134" s="359"/>
      <c r="I134" s="391"/>
      <c r="J134" s="391"/>
      <c r="K134" s="391"/>
      <c r="L134" s="33" t="s">
        <v>122</v>
      </c>
      <c r="M134" s="55" t="s">
        <v>357</v>
      </c>
      <c r="N134" s="33" t="s">
        <v>121</v>
      </c>
      <c r="O134" s="55" t="s">
        <v>357</v>
      </c>
      <c r="P134" s="33" t="s">
        <v>120</v>
      </c>
      <c r="Q134" s="55" t="s">
        <v>347</v>
      </c>
      <c r="R134" s="33" t="s">
        <v>119</v>
      </c>
      <c r="S134" s="55"/>
      <c r="T134" s="33" t="s">
        <v>118</v>
      </c>
      <c r="U134" s="55"/>
      <c r="V134" s="33" t="s">
        <v>117</v>
      </c>
      <c r="W134" s="55"/>
      <c r="X134" s="33" t="s">
        <v>116</v>
      </c>
      <c r="Y134" s="55"/>
      <c r="Z134" s="33" t="s">
        <v>115</v>
      </c>
      <c r="AA134" s="55"/>
      <c r="AB134" s="193"/>
      <c r="AC134" s="55"/>
      <c r="AD134" s="193" t="s">
        <v>593</v>
      </c>
      <c r="AE134" s="57"/>
      <c r="AF134" s="422"/>
      <c r="AG134" s="422"/>
      <c r="AH134" s="21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8.15" customHeight="1" x14ac:dyDescent="0.2">
      <c r="B135" s="30"/>
      <c r="C135" s="340"/>
      <c r="D135" s="29"/>
      <c r="E135" s="192"/>
      <c r="F135" s="192"/>
      <c r="G135" s="191"/>
      <c r="H135" s="360">
        <v>190</v>
      </c>
      <c r="I135" s="392"/>
      <c r="J135" s="392"/>
      <c r="K135" s="392"/>
      <c r="L135" s="25" t="s">
        <v>114</v>
      </c>
      <c r="M135" s="114" t="s">
        <v>132</v>
      </c>
      <c r="N135" s="25" t="s">
        <v>112</v>
      </c>
      <c r="O135" s="114" t="s">
        <v>351</v>
      </c>
      <c r="P135" s="25" t="s">
        <v>111</v>
      </c>
      <c r="Q135" s="114" t="s">
        <v>130</v>
      </c>
      <c r="R135" s="25" t="s">
        <v>110</v>
      </c>
      <c r="S135" s="114"/>
      <c r="T135" s="25" t="s">
        <v>109</v>
      </c>
      <c r="U135" s="114"/>
      <c r="V135" s="25" t="s">
        <v>108</v>
      </c>
      <c r="W135" s="114"/>
      <c r="X135" s="25" t="s">
        <v>107</v>
      </c>
      <c r="Y135" s="114"/>
      <c r="Z135" s="25" t="s">
        <v>106</v>
      </c>
      <c r="AA135" s="114"/>
      <c r="AB135" s="190"/>
      <c r="AC135" s="114"/>
      <c r="AD135" s="190" t="s">
        <v>458</v>
      </c>
      <c r="AE135" s="57"/>
      <c r="AF135" s="422"/>
      <c r="AG135" s="422"/>
      <c r="AH135" s="21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8.15" customHeight="1" thickBot="1" x14ac:dyDescent="0.25">
      <c r="B136" s="30"/>
      <c r="C136" s="355"/>
      <c r="D136" s="54"/>
      <c r="E136" s="200"/>
      <c r="F136" s="200"/>
      <c r="G136" s="199"/>
      <c r="H136" s="361"/>
      <c r="I136" s="393"/>
      <c r="J136" s="393"/>
      <c r="K136" s="393"/>
      <c r="L136" s="50" t="s">
        <v>105</v>
      </c>
      <c r="M136" s="51" t="s">
        <v>132</v>
      </c>
      <c r="N136" s="50" t="s">
        <v>104</v>
      </c>
      <c r="O136" s="51" t="s">
        <v>347</v>
      </c>
      <c r="P136" s="50" t="s">
        <v>103</v>
      </c>
      <c r="Q136" s="51" t="s">
        <v>132</v>
      </c>
      <c r="R136" s="50" t="s">
        <v>102</v>
      </c>
      <c r="S136" s="51"/>
      <c r="T136" s="50">
        <v>20</v>
      </c>
      <c r="U136" s="51"/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187"/>
      <c r="AC136" s="51"/>
      <c r="AD136" s="187"/>
      <c r="AE136" s="56"/>
      <c r="AF136" s="424"/>
      <c r="AG136" s="424"/>
      <c r="AH136" s="47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8.15" customHeight="1" x14ac:dyDescent="0.2">
      <c r="B137" s="30"/>
      <c r="C137" s="338">
        <v>2</v>
      </c>
      <c r="D137" s="46"/>
      <c r="E137" s="198"/>
      <c r="F137" s="198"/>
      <c r="G137" s="197"/>
      <c r="H137" s="358"/>
      <c r="I137" s="390">
        <v>77</v>
      </c>
      <c r="J137" s="390">
        <v>20</v>
      </c>
      <c r="K137" s="390">
        <v>5</v>
      </c>
      <c r="L137" s="42" t="s">
        <v>131</v>
      </c>
      <c r="M137" s="43" t="s">
        <v>496</v>
      </c>
      <c r="N137" s="42" t="s">
        <v>129</v>
      </c>
      <c r="O137" s="43" t="s">
        <v>357</v>
      </c>
      <c r="P137" s="42" t="s">
        <v>128</v>
      </c>
      <c r="Q137" s="43" t="s">
        <v>348</v>
      </c>
      <c r="R137" s="42" t="s">
        <v>127</v>
      </c>
      <c r="S137" s="43" t="s">
        <v>354</v>
      </c>
      <c r="T137" s="42" t="s">
        <v>126</v>
      </c>
      <c r="U137" s="43"/>
      <c r="V137" s="42" t="s">
        <v>125</v>
      </c>
      <c r="W137" s="43"/>
      <c r="X137" s="42" t="s">
        <v>124</v>
      </c>
      <c r="Y137" s="43"/>
      <c r="Z137" s="42" t="s">
        <v>123</v>
      </c>
      <c r="AA137" s="43"/>
      <c r="AB137" s="196"/>
      <c r="AC137" s="43"/>
      <c r="AD137" s="196" t="s">
        <v>351</v>
      </c>
      <c r="AE137" s="39"/>
      <c r="AF137" s="421"/>
      <c r="AG137" s="421"/>
      <c r="AH137" s="38"/>
      <c r="AI137" s="9"/>
      <c r="AJ137" s="349">
        <f>SUMPRODUCT(LEN($M137:$AA140)-LEN(SUBSTITUTE($M137:$AA140,"A", "")))</f>
        <v>21</v>
      </c>
      <c r="AK137" s="352">
        <f>SUMPRODUCT(LEN($AD137:$AD140)-LEN(SUBSTITUTE($AD137:$AD140,"A", "")))</f>
        <v>1</v>
      </c>
      <c r="AL137" s="335">
        <f>SUMPRODUCT(LEN($AC137:$AC140)-LEN(SUBSTITUTE($AC137:$AC140,"A", "")))</f>
        <v>0</v>
      </c>
      <c r="AM137" s="349">
        <f>SUMPRODUCT(LEN($M137:$AA140)-LEN(SUBSTITUTE($M137:$AA140,"S", "")))</f>
        <v>17</v>
      </c>
      <c r="AN137" s="352">
        <f>SUMPRODUCT(LEN($AD137:$AD140)-LEN(SUBSTITUTE($AD137:$AD140,"S", "")))</f>
        <v>1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1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8.15" customHeight="1" thickBot="1" x14ac:dyDescent="0.25">
      <c r="B138" s="30"/>
      <c r="C138" s="339"/>
      <c r="D138" s="37"/>
      <c r="E138" s="195"/>
      <c r="F138" s="195"/>
      <c r="G138" s="194"/>
      <c r="H138" s="359"/>
      <c r="I138" s="391"/>
      <c r="J138" s="391"/>
      <c r="K138" s="391"/>
      <c r="L138" s="33" t="s">
        <v>122</v>
      </c>
      <c r="M138" s="55" t="s">
        <v>353</v>
      </c>
      <c r="N138" s="33" t="s">
        <v>121</v>
      </c>
      <c r="O138" s="55" t="s">
        <v>459</v>
      </c>
      <c r="P138" s="33" t="s">
        <v>120</v>
      </c>
      <c r="Q138" s="55" t="s">
        <v>359</v>
      </c>
      <c r="R138" s="33" t="s">
        <v>119</v>
      </c>
      <c r="S138" s="55" t="s">
        <v>130</v>
      </c>
      <c r="T138" s="33" t="s">
        <v>118</v>
      </c>
      <c r="U138" s="55"/>
      <c r="V138" s="33" t="s">
        <v>117</v>
      </c>
      <c r="W138" s="55"/>
      <c r="X138" s="33" t="s">
        <v>116</v>
      </c>
      <c r="Y138" s="55"/>
      <c r="Z138" s="33" t="s">
        <v>115</v>
      </c>
      <c r="AA138" s="55"/>
      <c r="AB138" s="193"/>
      <c r="AC138" s="55"/>
      <c r="AD138" s="193"/>
      <c r="AE138" s="22"/>
      <c r="AF138" s="422"/>
      <c r="AG138" s="422"/>
      <c r="AH138" s="21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8.15" customHeight="1" x14ac:dyDescent="0.2">
      <c r="B139" s="30"/>
      <c r="C139" s="340"/>
      <c r="D139" s="29"/>
      <c r="E139" s="192"/>
      <c r="F139" s="192"/>
      <c r="G139" s="191"/>
      <c r="H139" s="360"/>
      <c r="I139" s="392"/>
      <c r="J139" s="392"/>
      <c r="K139" s="392"/>
      <c r="L139" s="25" t="s">
        <v>114</v>
      </c>
      <c r="M139" s="114" t="s">
        <v>357</v>
      </c>
      <c r="N139" s="25" t="s">
        <v>112</v>
      </c>
      <c r="O139" s="114" t="s">
        <v>353</v>
      </c>
      <c r="P139" s="25" t="s">
        <v>111</v>
      </c>
      <c r="Q139" s="114" t="s">
        <v>354</v>
      </c>
      <c r="R139" s="25" t="s">
        <v>110</v>
      </c>
      <c r="S139" s="114" t="s">
        <v>130</v>
      </c>
      <c r="T139" s="25" t="s">
        <v>109</v>
      </c>
      <c r="U139" s="114"/>
      <c r="V139" s="25" t="s">
        <v>108</v>
      </c>
      <c r="W139" s="114"/>
      <c r="X139" s="25" t="s">
        <v>107</v>
      </c>
      <c r="Y139" s="114"/>
      <c r="Z139" s="25" t="s">
        <v>106</v>
      </c>
      <c r="AA139" s="114"/>
      <c r="AB139" s="190"/>
      <c r="AC139" s="114"/>
      <c r="AD139" s="190"/>
      <c r="AE139" s="22"/>
      <c r="AF139" s="422"/>
      <c r="AG139" s="422"/>
      <c r="AH139" s="21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8.15" customHeight="1" thickBot="1" x14ac:dyDescent="0.25">
      <c r="B140" s="30"/>
      <c r="C140" s="355"/>
      <c r="D140" s="54"/>
      <c r="E140" s="200"/>
      <c r="F140" s="200"/>
      <c r="G140" s="199"/>
      <c r="H140" s="361"/>
      <c r="I140" s="393"/>
      <c r="J140" s="393"/>
      <c r="K140" s="393"/>
      <c r="L140" s="50" t="s">
        <v>105</v>
      </c>
      <c r="M140" s="51" t="s">
        <v>459</v>
      </c>
      <c r="N140" s="50" t="s">
        <v>104</v>
      </c>
      <c r="O140" s="51" t="s">
        <v>459</v>
      </c>
      <c r="P140" s="50" t="s">
        <v>103</v>
      </c>
      <c r="Q140" s="51" t="s">
        <v>354</v>
      </c>
      <c r="R140" s="50" t="s">
        <v>102</v>
      </c>
      <c r="S140" s="51"/>
      <c r="T140" s="50">
        <v>20</v>
      </c>
      <c r="U140" s="51"/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187"/>
      <c r="AC140" s="51"/>
      <c r="AD140" s="187"/>
      <c r="AE140" s="48"/>
      <c r="AF140" s="424"/>
      <c r="AG140" s="424"/>
      <c r="AH140" s="47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8.15" customHeight="1" x14ac:dyDescent="0.2">
      <c r="B141" s="30"/>
      <c r="C141" s="338">
        <v>3</v>
      </c>
      <c r="D141" s="46"/>
      <c r="E141" s="198"/>
      <c r="F141" s="198"/>
      <c r="G141" s="197"/>
      <c r="H141" s="358"/>
      <c r="I141" s="390">
        <v>77</v>
      </c>
      <c r="J141" s="390">
        <v>21</v>
      </c>
      <c r="K141" s="390">
        <v>7</v>
      </c>
      <c r="L141" s="42" t="s">
        <v>131</v>
      </c>
      <c r="M141" s="43" t="s">
        <v>179</v>
      </c>
      <c r="N141" s="42" t="s">
        <v>129</v>
      </c>
      <c r="O141" s="43" t="s">
        <v>458</v>
      </c>
      <c r="P141" s="42" t="s">
        <v>128</v>
      </c>
      <c r="Q141" s="43" t="s">
        <v>357</v>
      </c>
      <c r="R141" s="42" t="s">
        <v>127</v>
      </c>
      <c r="S141" s="43" t="s">
        <v>130</v>
      </c>
      <c r="T141" s="42" t="s">
        <v>126</v>
      </c>
      <c r="U141" s="43"/>
      <c r="V141" s="42" t="s">
        <v>125</v>
      </c>
      <c r="W141" s="43"/>
      <c r="X141" s="42" t="s">
        <v>124</v>
      </c>
      <c r="Y141" s="43"/>
      <c r="Z141" s="42" t="s">
        <v>123</v>
      </c>
      <c r="AA141" s="43"/>
      <c r="AB141" s="196"/>
      <c r="AC141" s="43"/>
      <c r="AD141" s="196" t="s">
        <v>371</v>
      </c>
      <c r="AE141" s="39"/>
      <c r="AF141" s="421">
        <v>10</v>
      </c>
      <c r="AG141" s="421"/>
      <c r="AH141" s="38"/>
      <c r="AI141" s="9"/>
      <c r="AJ141" s="349">
        <f>SUMPRODUCT(LEN($M141:$AA144)-LEN(SUBSTITUTE($M141:$AA144,"A", "")))</f>
        <v>23</v>
      </c>
      <c r="AK141" s="352">
        <f>SUMPRODUCT(LEN($AD141:$AD144)-LEN(SUBSTITUTE($AD141:$AD144,"A", "")))</f>
        <v>2</v>
      </c>
      <c r="AL141" s="335">
        <f>SUMPRODUCT(LEN($AC141:$AC144)-LEN(SUBSTITUTE($AC141:$AC144,"A", "")))</f>
        <v>0</v>
      </c>
      <c r="AM141" s="349">
        <f>SUMPRODUCT(LEN($M141:$AA144)-LEN(SUBSTITUTE($M141:$AA144,"S", "")))</f>
        <v>7</v>
      </c>
      <c r="AN141" s="352">
        <f>SUMPRODUCT(LEN($AD141:$AD144)-LEN(SUBSTITUTE($AD141:$AD144,"S", "")))</f>
        <v>8</v>
      </c>
      <c r="AO141" s="335">
        <f>SUMPRODUCT(LEN($AC141:$AC144)-LEN(SUBSTITUTE($AC141:$AC144,"S", "")))</f>
        <v>0</v>
      </c>
      <c r="AP141" s="349">
        <f>SUMPRODUCT(LEN($M141:$AA144)-LEN(SUBSTITUTE($M141:$AA144,"F", "")))</f>
        <v>1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1</v>
      </c>
      <c r="AT141" s="352">
        <f>SUMPRODUCT(LEN($AD141:$AD144)-LEN(SUBSTITUTE($AD141:$AD144,"G", "")))</f>
        <v>0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8.15" customHeight="1" thickBot="1" x14ac:dyDescent="0.25">
      <c r="B142" s="30"/>
      <c r="C142" s="339"/>
      <c r="D142" s="37"/>
      <c r="E142" s="195"/>
      <c r="F142" s="195"/>
      <c r="G142" s="194"/>
      <c r="H142" s="359"/>
      <c r="I142" s="391"/>
      <c r="J142" s="391"/>
      <c r="K142" s="391"/>
      <c r="L142" s="33" t="s">
        <v>122</v>
      </c>
      <c r="M142" s="55" t="s">
        <v>347</v>
      </c>
      <c r="N142" s="33" t="s">
        <v>121</v>
      </c>
      <c r="O142" s="55" t="s">
        <v>462</v>
      </c>
      <c r="P142" s="33" t="s">
        <v>120</v>
      </c>
      <c r="Q142" s="55" t="s">
        <v>179</v>
      </c>
      <c r="R142" s="33" t="s">
        <v>119</v>
      </c>
      <c r="S142" s="55" t="s">
        <v>130</v>
      </c>
      <c r="T142" s="33" t="s">
        <v>118</v>
      </c>
      <c r="U142" s="55"/>
      <c r="V142" s="33" t="s">
        <v>117</v>
      </c>
      <c r="W142" s="55"/>
      <c r="X142" s="33" t="s">
        <v>116</v>
      </c>
      <c r="Y142" s="55"/>
      <c r="Z142" s="33" t="s">
        <v>115</v>
      </c>
      <c r="AA142" s="55"/>
      <c r="AB142" s="193"/>
      <c r="AC142" s="55"/>
      <c r="AD142" s="193" t="s">
        <v>583</v>
      </c>
      <c r="AE142" s="22"/>
      <c r="AF142" s="422"/>
      <c r="AG142" s="422"/>
      <c r="AH142" s="21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8.15" customHeight="1" x14ac:dyDescent="0.2">
      <c r="B143" s="30"/>
      <c r="C143" s="340"/>
      <c r="D143" s="29"/>
      <c r="E143" s="192"/>
      <c r="F143" s="192"/>
      <c r="G143" s="191"/>
      <c r="H143" s="360"/>
      <c r="I143" s="392"/>
      <c r="J143" s="392"/>
      <c r="K143" s="392"/>
      <c r="L143" s="25" t="s">
        <v>114</v>
      </c>
      <c r="M143" s="114" t="s">
        <v>467</v>
      </c>
      <c r="N143" s="25" t="s">
        <v>112</v>
      </c>
      <c r="O143" s="114" t="s">
        <v>357</v>
      </c>
      <c r="P143" s="25" t="s">
        <v>111</v>
      </c>
      <c r="Q143" s="114" t="s">
        <v>132</v>
      </c>
      <c r="R143" s="25" t="s">
        <v>110</v>
      </c>
      <c r="S143" s="114"/>
      <c r="T143" s="25" t="s">
        <v>109</v>
      </c>
      <c r="U143" s="114"/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190"/>
      <c r="AC143" s="114"/>
      <c r="AD143" s="190"/>
      <c r="AE143" s="22"/>
      <c r="AF143" s="422"/>
      <c r="AG143" s="422"/>
      <c r="AH143" s="21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8.15" customHeight="1" thickBot="1" x14ac:dyDescent="0.25">
      <c r="B144" s="20"/>
      <c r="C144" s="341"/>
      <c r="D144" s="19"/>
      <c r="E144" s="189"/>
      <c r="F144" s="189"/>
      <c r="G144" s="188"/>
      <c r="H144" s="361"/>
      <c r="I144" s="394"/>
      <c r="J144" s="394"/>
      <c r="K144" s="394"/>
      <c r="L144" s="15" t="s">
        <v>105</v>
      </c>
      <c r="M144" s="16" t="s">
        <v>517</v>
      </c>
      <c r="N144" s="15" t="s">
        <v>104</v>
      </c>
      <c r="O144" s="16" t="s">
        <v>348</v>
      </c>
      <c r="P144" s="15" t="s">
        <v>103</v>
      </c>
      <c r="Q144" s="16" t="s">
        <v>130</v>
      </c>
      <c r="R144" s="15" t="s">
        <v>102</v>
      </c>
      <c r="S144" s="16"/>
      <c r="T144" s="15">
        <v>20</v>
      </c>
      <c r="U144" s="16"/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187"/>
      <c r="AC144" s="16"/>
      <c r="AD144" s="186"/>
      <c r="AE144" s="11"/>
      <c r="AF144" s="423"/>
      <c r="AG144" s="423"/>
      <c r="AH144" s="10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107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188</v>
      </c>
      <c r="E146" s="425">
        <v>11456.14</v>
      </c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03"/>
      <c r="AI146" s="86" t="s">
        <v>137</v>
      </c>
      <c r="AJ146" s="85">
        <f t="shared" ref="AJ146:BB146" si="18">SUM(AJ148:AJ159)</f>
        <v>45</v>
      </c>
      <c r="AK146" s="84">
        <f t="shared" si="18"/>
        <v>2</v>
      </c>
      <c r="AL146" s="83">
        <f t="shared" si="18"/>
        <v>0</v>
      </c>
      <c r="AM146" s="85">
        <f t="shared" si="18"/>
        <v>51</v>
      </c>
      <c r="AN146" s="84">
        <f t="shared" si="18"/>
        <v>3</v>
      </c>
      <c r="AO146" s="83">
        <f t="shared" si="18"/>
        <v>0</v>
      </c>
      <c r="AP146" s="85">
        <f t="shared" si="18"/>
        <v>1</v>
      </c>
      <c r="AQ146" s="84">
        <f t="shared" si="18"/>
        <v>0</v>
      </c>
      <c r="AR146" s="83">
        <f t="shared" si="18"/>
        <v>0</v>
      </c>
      <c r="AS146" s="85">
        <f t="shared" si="18"/>
        <v>4</v>
      </c>
      <c r="AT146" s="84">
        <f t="shared" si="18"/>
        <v>2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15.666666666666666</v>
      </c>
      <c r="BG146" s="5">
        <f>SUM(AM146:AO146,AY146)/$BG$5</f>
        <v>18</v>
      </c>
      <c r="BH146" s="5">
        <f>SUM(AP146:AR146,AZ146)/$BG$5</f>
        <v>0.33333333333333331</v>
      </c>
      <c r="BI146" s="5">
        <f>SUM(AS146:AU146,BA146)/$BG$5</f>
        <v>2</v>
      </c>
      <c r="BJ146" s="5">
        <f>SUM(AV146:AX146,BB146)/$BG$5</f>
        <v>0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03"/>
      <c r="AI147" s="66" t="s">
        <v>135</v>
      </c>
      <c r="AJ147" s="65">
        <f t="shared" ref="AJ147:BB147" si="19">AJ146/3</f>
        <v>15</v>
      </c>
      <c r="AK147" s="64">
        <f t="shared" si="19"/>
        <v>0.66666666666666663</v>
      </c>
      <c r="AL147" s="63">
        <f t="shared" si="19"/>
        <v>0</v>
      </c>
      <c r="AM147" s="65">
        <f t="shared" si="19"/>
        <v>17</v>
      </c>
      <c r="AN147" s="64">
        <f t="shared" si="19"/>
        <v>1</v>
      </c>
      <c r="AO147" s="63">
        <f t="shared" si="19"/>
        <v>0</v>
      </c>
      <c r="AP147" s="65">
        <f t="shared" si="19"/>
        <v>0.33333333333333331</v>
      </c>
      <c r="AQ147" s="64">
        <f t="shared" si="19"/>
        <v>0</v>
      </c>
      <c r="AR147" s="63">
        <f t="shared" si="19"/>
        <v>0</v>
      </c>
      <c r="AS147" s="65">
        <f t="shared" si="19"/>
        <v>1.3333333333333333</v>
      </c>
      <c r="AT147" s="64">
        <f t="shared" si="19"/>
        <v>0.66666666666666663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8.15" customHeight="1" x14ac:dyDescent="0.2">
      <c r="B148" s="240" t="s">
        <v>464</v>
      </c>
      <c r="C148" s="338">
        <v>1</v>
      </c>
      <c r="D148" s="46"/>
      <c r="E148" s="198"/>
      <c r="F148" s="198"/>
      <c r="G148" s="197"/>
      <c r="H148" s="358" t="s">
        <v>370</v>
      </c>
      <c r="I148" s="390">
        <v>90</v>
      </c>
      <c r="J148" s="390">
        <v>21</v>
      </c>
      <c r="K148" s="390">
        <v>8</v>
      </c>
      <c r="L148" s="42" t="s">
        <v>131</v>
      </c>
      <c r="M148" s="43" t="s">
        <v>592</v>
      </c>
      <c r="N148" s="42" t="s">
        <v>129</v>
      </c>
      <c r="O148" s="43" t="s">
        <v>555</v>
      </c>
      <c r="P148" s="42" t="s">
        <v>128</v>
      </c>
      <c r="Q148" s="43" t="s">
        <v>349</v>
      </c>
      <c r="R148" s="42" t="s">
        <v>127</v>
      </c>
      <c r="S148" s="43" t="s">
        <v>130</v>
      </c>
      <c r="T148" s="42" t="s">
        <v>126</v>
      </c>
      <c r="U148" s="43"/>
      <c r="V148" s="42" t="s">
        <v>125</v>
      </c>
      <c r="W148" s="43"/>
      <c r="X148" s="42" t="s">
        <v>124</v>
      </c>
      <c r="Y148" s="43"/>
      <c r="Z148" s="42" t="s">
        <v>123</v>
      </c>
      <c r="AA148" s="43"/>
      <c r="AB148" s="196"/>
      <c r="AC148" s="43"/>
      <c r="AD148" s="196" t="s">
        <v>455</v>
      </c>
      <c r="AE148" s="58"/>
      <c r="AF148" s="421"/>
      <c r="AG148" s="421"/>
      <c r="AH148" s="38"/>
      <c r="AI148" s="9"/>
      <c r="AJ148" s="349">
        <f>SUMPRODUCT(LEN($M148:$AA151)-LEN(SUBSTITUTE($M148:$AA151,"A", "")))</f>
        <v>13</v>
      </c>
      <c r="AK148" s="352">
        <f>SUMPRODUCT(LEN($AD148:$AD151)-LEN(SUBSTITUTE($AD148:$AD151,"A", "")))</f>
        <v>1</v>
      </c>
      <c r="AL148" s="335">
        <f>SUMPRODUCT(LEN($AC148:$AC151)-LEN(SUBSTITUTE($AC148:$AC151,"A", "")))</f>
        <v>0</v>
      </c>
      <c r="AM148" s="349">
        <f>SUMPRODUCT(LEN($M148:$AA151)-LEN(SUBSTITUTE($M148:$AA151,"S", "")))</f>
        <v>27</v>
      </c>
      <c r="AN148" s="352">
        <f>SUMPRODUCT(LEN($AD148:$AD151)-LEN(SUBSTITUTE($AD148:$AD151,"S", "")))</f>
        <v>1</v>
      </c>
      <c r="AO148" s="335">
        <f>SUMPRODUCT(LEN($AC148:$AC151)-LEN(SUBSTITUTE($AC148:$AC151,"S", "")))</f>
        <v>0</v>
      </c>
      <c r="AP148" s="349">
        <f>SUMPRODUCT(LEN($M148:$AA151)-LEN(SUBSTITUTE($M148:$AA151,"F", "")))</f>
        <v>1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2</v>
      </c>
      <c r="AT148" s="352">
        <f>SUMPRODUCT(LEN($AD148:$AD151)-LEN(SUBSTITUTE($AD148:$AD151,"G", "")))</f>
        <v>2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8.15" customHeight="1" thickBot="1" x14ac:dyDescent="0.25">
      <c r="B149" s="440" t="s">
        <v>591</v>
      </c>
      <c r="C149" s="339"/>
      <c r="D149" s="37"/>
      <c r="E149" s="195"/>
      <c r="F149" s="195"/>
      <c r="G149" s="194"/>
      <c r="H149" s="359"/>
      <c r="I149" s="391"/>
      <c r="J149" s="391"/>
      <c r="K149" s="391"/>
      <c r="L149" s="33" t="s">
        <v>122</v>
      </c>
      <c r="M149" s="55" t="s">
        <v>456</v>
      </c>
      <c r="N149" s="33" t="s">
        <v>121</v>
      </c>
      <c r="O149" s="55" t="s">
        <v>486</v>
      </c>
      <c r="P149" s="33" t="s">
        <v>120</v>
      </c>
      <c r="Q149" s="55" t="s">
        <v>348</v>
      </c>
      <c r="R149" s="33" t="s">
        <v>119</v>
      </c>
      <c r="S149" s="55"/>
      <c r="T149" s="33" t="s">
        <v>118</v>
      </c>
      <c r="U149" s="55"/>
      <c r="V149" s="33" t="s">
        <v>117</v>
      </c>
      <c r="W149" s="55"/>
      <c r="X149" s="33" t="s">
        <v>116</v>
      </c>
      <c r="Y149" s="55"/>
      <c r="Z149" s="33" t="s">
        <v>115</v>
      </c>
      <c r="AA149" s="55"/>
      <c r="AB149" s="193"/>
      <c r="AC149" s="55"/>
      <c r="AD149" s="193" t="s">
        <v>496</v>
      </c>
      <c r="AE149" s="57"/>
      <c r="AF149" s="422"/>
      <c r="AG149" s="422"/>
      <c r="AH149" s="21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8.15" customHeight="1" x14ac:dyDescent="0.2">
      <c r="B150" s="441"/>
      <c r="C150" s="340"/>
      <c r="D150" s="29"/>
      <c r="E150" s="192"/>
      <c r="F150" s="192"/>
      <c r="G150" s="191"/>
      <c r="H150" s="360">
        <v>188</v>
      </c>
      <c r="I150" s="392"/>
      <c r="J150" s="392"/>
      <c r="K150" s="392"/>
      <c r="L150" s="25" t="s">
        <v>114</v>
      </c>
      <c r="M150" s="114" t="s">
        <v>357</v>
      </c>
      <c r="N150" s="25" t="s">
        <v>112</v>
      </c>
      <c r="O150" s="114" t="s">
        <v>489</v>
      </c>
      <c r="P150" s="25" t="s">
        <v>111</v>
      </c>
      <c r="Q150" s="114" t="s">
        <v>354</v>
      </c>
      <c r="R150" s="25" t="s">
        <v>110</v>
      </c>
      <c r="S150" s="114"/>
      <c r="T150" s="25" t="s">
        <v>109</v>
      </c>
      <c r="U150" s="114"/>
      <c r="V150" s="25" t="s">
        <v>108</v>
      </c>
      <c r="W150" s="114"/>
      <c r="X150" s="25" t="s">
        <v>107</v>
      </c>
      <c r="Y150" s="114"/>
      <c r="Z150" s="25" t="s">
        <v>106</v>
      </c>
      <c r="AA150" s="114"/>
      <c r="AB150" s="190"/>
      <c r="AC150" s="114"/>
      <c r="AD150" s="190"/>
      <c r="AE150" s="57"/>
      <c r="AF150" s="422"/>
      <c r="AG150" s="422"/>
      <c r="AH150" s="21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8.15" customHeight="1" thickBot="1" x14ac:dyDescent="0.25">
      <c r="B151" s="441"/>
      <c r="C151" s="355"/>
      <c r="D151" s="54"/>
      <c r="E151" s="200"/>
      <c r="F151" s="200"/>
      <c r="G151" s="199"/>
      <c r="H151" s="361"/>
      <c r="I151" s="393"/>
      <c r="J151" s="393"/>
      <c r="K151" s="393"/>
      <c r="L151" s="50" t="s">
        <v>105</v>
      </c>
      <c r="M151" s="51" t="s">
        <v>462</v>
      </c>
      <c r="N151" s="50" t="s">
        <v>104</v>
      </c>
      <c r="O151" s="51" t="s">
        <v>349</v>
      </c>
      <c r="P151" s="50" t="s">
        <v>103</v>
      </c>
      <c r="Q151" s="51" t="s">
        <v>354</v>
      </c>
      <c r="R151" s="50" t="s">
        <v>102</v>
      </c>
      <c r="S151" s="51"/>
      <c r="T151" s="50">
        <v>20</v>
      </c>
      <c r="U151" s="51"/>
      <c r="V151" s="50" t="s">
        <v>101</v>
      </c>
      <c r="W151" s="51"/>
      <c r="X151" s="50" t="s">
        <v>100</v>
      </c>
      <c r="Y151" s="51"/>
      <c r="Z151" s="50" t="s">
        <v>99</v>
      </c>
      <c r="AA151" s="51"/>
      <c r="AB151" s="187"/>
      <c r="AC151" s="51"/>
      <c r="AD151" s="187"/>
      <c r="AE151" s="56"/>
      <c r="AF151" s="424"/>
      <c r="AG151" s="424"/>
      <c r="AH151" s="47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8.15" customHeight="1" x14ac:dyDescent="0.2">
      <c r="B152" s="441"/>
      <c r="C152" s="338">
        <v>2</v>
      </c>
      <c r="D152" s="46"/>
      <c r="E152" s="198"/>
      <c r="F152" s="198"/>
      <c r="G152" s="197"/>
      <c r="H152" s="358"/>
      <c r="I152" s="390">
        <v>85</v>
      </c>
      <c r="J152" s="390">
        <v>20</v>
      </c>
      <c r="K152" s="390">
        <v>8</v>
      </c>
      <c r="L152" s="42" t="s">
        <v>131</v>
      </c>
      <c r="M152" s="43" t="s">
        <v>479</v>
      </c>
      <c r="N152" s="42" t="s">
        <v>129</v>
      </c>
      <c r="O152" s="43" t="s">
        <v>478</v>
      </c>
      <c r="P152" s="42" t="s">
        <v>128</v>
      </c>
      <c r="Q152" s="43" t="s">
        <v>347</v>
      </c>
      <c r="R152" s="42" t="s">
        <v>127</v>
      </c>
      <c r="S152" s="43"/>
      <c r="T152" s="42" t="s">
        <v>126</v>
      </c>
      <c r="U152" s="43"/>
      <c r="V152" s="42" t="s">
        <v>125</v>
      </c>
      <c r="W152" s="43"/>
      <c r="X152" s="42" t="s">
        <v>124</v>
      </c>
      <c r="Y152" s="43"/>
      <c r="Z152" s="42" t="s">
        <v>123</v>
      </c>
      <c r="AA152" s="43"/>
      <c r="AB152" s="196"/>
      <c r="AC152" s="43"/>
      <c r="AD152" s="196" t="s">
        <v>132</v>
      </c>
      <c r="AE152" s="39"/>
      <c r="AF152" s="421"/>
      <c r="AG152" s="421"/>
      <c r="AH152" s="38"/>
      <c r="AI152" s="9"/>
      <c r="AJ152" s="349">
        <f>SUMPRODUCT(LEN($M152:$AA155)-LEN(SUBSTITUTE($M152:$AA155,"A", "")))</f>
        <v>17</v>
      </c>
      <c r="AK152" s="352">
        <f>SUMPRODUCT(LEN($AD152:$AD155)-LEN(SUBSTITUTE($AD152:$AD155,"A", "")))</f>
        <v>1</v>
      </c>
      <c r="AL152" s="335">
        <f>SUMPRODUCT(LEN($AC152:$AC155)-LEN(SUBSTITUTE($AC152:$AC155,"A", "")))</f>
        <v>0</v>
      </c>
      <c r="AM152" s="349">
        <f>SUMPRODUCT(LEN($M152:$AA155)-LEN(SUBSTITUTE($M152:$AA155,"S", "")))</f>
        <v>13</v>
      </c>
      <c r="AN152" s="352">
        <f>SUMPRODUCT(LEN($AD152:$AD155)-LEN(SUBSTITUTE($AD152:$AD155,"S", "")))</f>
        <v>0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0</v>
      </c>
      <c r="AR152" s="335">
        <f>SUMPRODUCT(LEN($AC152:$AC155)-LEN(SUBSTITUTE($AC152:$AC155,"F", "")))</f>
        <v>0</v>
      </c>
      <c r="AS152" s="349">
        <f>SUMPRODUCT(LEN($M152:$AA155)-LEN(SUBSTITUTE($M152:$AA155,"G", "")))</f>
        <v>1</v>
      </c>
      <c r="AT152" s="352">
        <f>SUMPRODUCT(LEN($AD152:$AD155)-LEN(SUBSTITUTE($AD152:$AD155,"G", "")))</f>
        <v>0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8.15" customHeight="1" thickBot="1" x14ac:dyDescent="0.25">
      <c r="B153" s="441"/>
      <c r="C153" s="339"/>
      <c r="D153" s="37"/>
      <c r="E153" s="195"/>
      <c r="F153" s="195"/>
      <c r="G153" s="194"/>
      <c r="H153" s="359"/>
      <c r="I153" s="391"/>
      <c r="J153" s="391"/>
      <c r="K153" s="391"/>
      <c r="L153" s="33" t="s">
        <v>122</v>
      </c>
      <c r="M153" s="55" t="s">
        <v>459</v>
      </c>
      <c r="N153" s="33" t="s">
        <v>121</v>
      </c>
      <c r="O153" s="55" t="s">
        <v>179</v>
      </c>
      <c r="P153" s="33" t="s">
        <v>120</v>
      </c>
      <c r="Q153" s="55" t="s">
        <v>354</v>
      </c>
      <c r="R153" s="33" t="s">
        <v>119</v>
      </c>
      <c r="S153" s="55"/>
      <c r="T153" s="33" t="s">
        <v>118</v>
      </c>
      <c r="U153" s="55"/>
      <c r="V153" s="33" t="s">
        <v>117</v>
      </c>
      <c r="W153" s="55"/>
      <c r="X153" s="33" t="s">
        <v>116</v>
      </c>
      <c r="Y153" s="55"/>
      <c r="Z153" s="33" t="s">
        <v>115</v>
      </c>
      <c r="AA153" s="55"/>
      <c r="AB153" s="193"/>
      <c r="AC153" s="55"/>
      <c r="AD153" s="193"/>
      <c r="AE153" s="22"/>
      <c r="AF153" s="422"/>
      <c r="AG153" s="422"/>
      <c r="AH153" s="21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8.15" customHeight="1" x14ac:dyDescent="0.2">
      <c r="B154" s="441"/>
      <c r="C154" s="340"/>
      <c r="D154" s="29"/>
      <c r="E154" s="192"/>
      <c r="F154" s="192"/>
      <c r="G154" s="191"/>
      <c r="H154" s="360"/>
      <c r="I154" s="392"/>
      <c r="J154" s="392"/>
      <c r="K154" s="392"/>
      <c r="L154" s="25" t="s">
        <v>114</v>
      </c>
      <c r="M154" s="114" t="s">
        <v>458</v>
      </c>
      <c r="N154" s="25" t="s">
        <v>112</v>
      </c>
      <c r="O154" s="114" t="s">
        <v>354</v>
      </c>
      <c r="P154" s="25" t="s">
        <v>111</v>
      </c>
      <c r="Q154" s="114" t="s">
        <v>130</v>
      </c>
      <c r="R154" s="25" t="s">
        <v>110</v>
      </c>
      <c r="S154" s="114"/>
      <c r="T154" s="25" t="s">
        <v>109</v>
      </c>
      <c r="U154" s="114"/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190"/>
      <c r="AC154" s="114"/>
      <c r="AD154" s="190"/>
      <c r="AE154" s="22"/>
      <c r="AF154" s="422"/>
      <c r="AG154" s="422"/>
      <c r="AH154" s="21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8.15" customHeight="1" thickBot="1" x14ac:dyDescent="0.25">
      <c r="B155" s="441"/>
      <c r="C155" s="355"/>
      <c r="D155" s="54"/>
      <c r="E155" s="200"/>
      <c r="F155" s="200"/>
      <c r="G155" s="199"/>
      <c r="H155" s="361"/>
      <c r="I155" s="393"/>
      <c r="J155" s="393"/>
      <c r="K155" s="393"/>
      <c r="L155" s="50" t="s">
        <v>105</v>
      </c>
      <c r="M155" s="51" t="s">
        <v>359</v>
      </c>
      <c r="N155" s="50" t="s">
        <v>104</v>
      </c>
      <c r="O155" s="51" t="s">
        <v>346</v>
      </c>
      <c r="P155" s="50" t="s">
        <v>103</v>
      </c>
      <c r="Q155" s="51" t="s">
        <v>130</v>
      </c>
      <c r="R155" s="50" t="s">
        <v>102</v>
      </c>
      <c r="S155" s="51"/>
      <c r="T155" s="50">
        <v>20</v>
      </c>
      <c r="U155" s="51"/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187"/>
      <c r="AC155" s="51"/>
      <c r="AD155" s="187"/>
      <c r="AE155" s="48"/>
      <c r="AF155" s="424"/>
      <c r="AG155" s="424"/>
      <c r="AH155" s="47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8.15" customHeight="1" x14ac:dyDescent="0.2">
      <c r="B156" s="441"/>
      <c r="C156" s="338">
        <v>3</v>
      </c>
      <c r="D156" s="46"/>
      <c r="E156" s="198"/>
      <c r="F156" s="198"/>
      <c r="G156" s="197"/>
      <c r="H156" s="358"/>
      <c r="I156" s="390">
        <v>86</v>
      </c>
      <c r="J156" s="390">
        <v>19</v>
      </c>
      <c r="K156" s="390">
        <v>8</v>
      </c>
      <c r="L156" s="42" t="s">
        <v>131</v>
      </c>
      <c r="M156" s="43" t="s">
        <v>467</v>
      </c>
      <c r="N156" s="42" t="s">
        <v>129</v>
      </c>
      <c r="O156" s="43" t="s">
        <v>349</v>
      </c>
      <c r="P156" s="42" t="s">
        <v>128</v>
      </c>
      <c r="Q156" s="43" t="s">
        <v>132</v>
      </c>
      <c r="R156" s="42" t="s">
        <v>127</v>
      </c>
      <c r="S156" s="43"/>
      <c r="T156" s="42" t="s">
        <v>126</v>
      </c>
      <c r="U156" s="43"/>
      <c r="V156" s="42" t="s">
        <v>125</v>
      </c>
      <c r="W156" s="43"/>
      <c r="X156" s="42" t="s">
        <v>124</v>
      </c>
      <c r="Y156" s="43"/>
      <c r="Z156" s="42" t="s">
        <v>123</v>
      </c>
      <c r="AA156" s="43"/>
      <c r="AB156" s="196"/>
      <c r="AC156" s="43"/>
      <c r="AD156" s="196" t="s">
        <v>130</v>
      </c>
      <c r="AE156" s="39"/>
      <c r="AF156" s="421"/>
      <c r="AG156" s="421"/>
      <c r="AH156" s="38"/>
      <c r="AI156" s="9"/>
      <c r="AJ156" s="349">
        <f>SUMPRODUCT(LEN($M156:$AA159)-LEN(SUBSTITUTE($M156:$AA159,"A", "")))</f>
        <v>15</v>
      </c>
      <c r="AK156" s="352">
        <f>SUMPRODUCT(LEN($AD156:$AD159)-LEN(SUBSTITUTE($AD156:$AD159,"A", "")))</f>
        <v>0</v>
      </c>
      <c r="AL156" s="335">
        <f>SUMPRODUCT(LEN($AC156:$AC159)-LEN(SUBSTITUTE($AC156:$AC159,"A", "")))</f>
        <v>0</v>
      </c>
      <c r="AM156" s="349">
        <f>SUMPRODUCT(LEN($M156:$AA159)-LEN(SUBSTITUTE($M156:$AA159,"S", "")))</f>
        <v>11</v>
      </c>
      <c r="AN156" s="352">
        <f>SUMPRODUCT(LEN($AD156:$AD159)-LEN(SUBSTITUTE($AD156:$AD159,"S", "")))</f>
        <v>2</v>
      </c>
      <c r="AO156" s="335">
        <f>SUMPRODUCT(LEN($AC156:$AC159)-LEN(SUBSTITUTE($AC156:$AC159,"S", "")))</f>
        <v>0</v>
      </c>
      <c r="AP156" s="349">
        <f>SUMPRODUCT(LEN($M156:$AA159)-LEN(SUBSTITUTE($M156:$AA159,"F", "")))</f>
        <v>0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1</v>
      </c>
      <c r="AT156" s="352">
        <f>SUMPRODUCT(LEN($AD156:$AD159)-LEN(SUBSTITUTE($AD156:$AD159,"G", "")))</f>
        <v>0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8.15" customHeight="1" thickBot="1" x14ac:dyDescent="0.25">
      <c r="B157" s="441"/>
      <c r="C157" s="339"/>
      <c r="D157" s="37"/>
      <c r="E157" s="195"/>
      <c r="F157" s="195"/>
      <c r="G157" s="194"/>
      <c r="H157" s="359"/>
      <c r="I157" s="391"/>
      <c r="J157" s="391"/>
      <c r="K157" s="391"/>
      <c r="L157" s="33" t="s">
        <v>122</v>
      </c>
      <c r="M157" s="55" t="s">
        <v>458</v>
      </c>
      <c r="N157" s="33" t="s">
        <v>121</v>
      </c>
      <c r="O157" s="55" t="s">
        <v>359</v>
      </c>
      <c r="P157" s="33" t="s">
        <v>120</v>
      </c>
      <c r="Q157" s="55" t="s">
        <v>130</v>
      </c>
      <c r="R157" s="33" t="s">
        <v>119</v>
      </c>
      <c r="S157" s="55"/>
      <c r="T157" s="33" t="s">
        <v>118</v>
      </c>
      <c r="U157" s="55"/>
      <c r="V157" s="33" t="s">
        <v>117</v>
      </c>
      <c r="W157" s="55"/>
      <c r="X157" s="33" t="s">
        <v>116</v>
      </c>
      <c r="Y157" s="55"/>
      <c r="Z157" s="33" t="s">
        <v>115</v>
      </c>
      <c r="AA157" s="55"/>
      <c r="AB157" s="193"/>
      <c r="AC157" s="55"/>
      <c r="AD157" s="193" t="s">
        <v>130</v>
      </c>
      <c r="AE157" s="22"/>
      <c r="AF157" s="422"/>
      <c r="AG157" s="422"/>
      <c r="AH157" s="21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8.15" customHeight="1" x14ac:dyDescent="0.2">
      <c r="B158" s="441"/>
      <c r="C158" s="340"/>
      <c r="D158" s="29"/>
      <c r="E158" s="192"/>
      <c r="F158" s="192"/>
      <c r="G158" s="191"/>
      <c r="H158" s="360"/>
      <c r="I158" s="392"/>
      <c r="J158" s="392"/>
      <c r="K158" s="392"/>
      <c r="L158" s="25" t="s">
        <v>114</v>
      </c>
      <c r="M158" s="114" t="s">
        <v>357</v>
      </c>
      <c r="N158" s="25" t="s">
        <v>112</v>
      </c>
      <c r="O158" s="114" t="s">
        <v>350</v>
      </c>
      <c r="P158" s="25" t="s">
        <v>111</v>
      </c>
      <c r="Q158" s="114" t="s">
        <v>130</v>
      </c>
      <c r="R158" s="25" t="s">
        <v>110</v>
      </c>
      <c r="S158" s="114"/>
      <c r="T158" s="25" t="s">
        <v>109</v>
      </c>
      <c r="U158" s="114"/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190"/>
      <c r="AC158" s="114"/>
      <c r="AD158" s="190"/>
      <c r="AE158" s="22"/>
      <c r="AF158" s="422"/>
      <c r="AG158" s="422"/>
      <c r="AH158" s="21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8.15" customHeight="1" thickBot="1" x14ac:dyDescent="0.25">
      <c r="B159" s="442"/>
      <c r="C159" s="341"/>
      <c r="D159" s="19"/>
      <c r="E159" s="189"/>
      <c r="F159" s="189"/>
      <c r="G159" s="188"/>
      <c r="H159" s="361"/>
      <c r="I159" s="394"/>
      <c r="J159" s="394"/>
      <c r="K159" s="394"/>
      <c r="L159" s="15" t="s">
        <v>105</v>
      </c>
      <c r="M159" s="16" t="s">
        <v>348</v>
      </c>
      <c r="N159" s="15" t="s">
        <v>104</v>
      </c>
      <c r="O159" s="16" t="s">
        <v>350</v>
      </c>
      <c r="P159" s="15" t="s">
        <v>103</v>
      </c>
      <c r="Q159" s="16"/>
      <c r="R159" s="15" t="s">
        <v>102</v>
      </c>
      <c r="S159" s="16"/>
      <c r="T159" s="15">
        <v>20</v>
      </c>
      <c r="U159" s="16"/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187"/>
      <c r="AC159" s="16"/>
      <c r="AD159" s="186"/>
      <c r="AE159" s="11"/>
      <c r="AF159" s="423"/>
      <c r="AG159" s="423"/>
      <c r="AH159" s="10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107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188</v>
      </c>
      <c r="E161" s="425">
        <v>10115.39</v>
      </c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03"/>
      <c r="AI161" s="86" t="s">
        <v>137</v>
      </c>
      <c r="AJ161" s="85">
        <f t="shared" ref="AJ161:BB161" si="20">SUM(AJ163:AJ174)</f>
        <v>45</v>
      </c>
      <c r="AK161" s="84">
        <f t="shared" si="20"/>
        <v>4</v>
      </c>
      <c r="AL161" s="83">
        <f t="shared" si="20"/>
        <v>0</v>
      </c>
      <c r="AM161" s="85">
        <f t="shared" si="20"/>
        <v>36</v>
      </c>
      <c r="AN161" s="84">
        <f t="shared" si="20"/>
        <v>11</v>
      </c>
      <c r="AO161" s="83">
        <f t="shared" si="20"/>
        <v>0</v>
      </c>
      <c r="AP161" s="85">
        <f t="shared" si="20"/>
        <v>0</v>
      </c>
      <c r="AQ161" s="84">
        <f t="shared" si="20"/>
        <v>0</v>
      </c>
      <c r="AR161" s="83">
        <f t="shared" si="20"/>
        <v>0</v>
      </c>
      <c r="AS161" s="85">
        <f t="shared" si="20"/>
        <v>4</v>
      </c>
      <c r="AT161" s="84">
        <f t="shared" si="20"/>
        <v>1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0</v>
      </c>
      <c r="AZ161" s="81">
        <f t="shared" si="20"/>
        <v>0</v>
      </c>
      <c r="BA161" s="81">
        <f t="shared" si="20"/>
        <v>0</v>
      </c>
      <c r="BB161" s="80">
        <f t="shared" si="20"/>
        <v>0</v>
      </c>
      <c r="BC161" s="79" t="s">
        <v>136</v>
      </c>
      <c r="BF161" s="5">
        <f>SUM(AJ161:AL161)/$BG$5</f>
        <v>16.333333333333332</v>
      </c>
      <c r="BG161" s="5">
        <f>SUM(AM161:AO161,AY161)/$BG$5</f>
        <v>15.666666666666666</v>
      </c>
      <c r="BH161" s="5">
        <f>SUM(AP161:AR161,AZ161)/$BG$5</f>
        <v>0</v>
      </c>
      <c r="BI161" s="5">
        <f>SUM(AS161:AU161,BA161)/$BG$5</f>
        <v>1.6666666666666667</v>
      </c>
      <c r="BJ161" s="5">
        <f>SUM(AV161:AX161,BB161)/$BG$5</f>
        <v>0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03"/>
      <c r="AI162" s="66" t="s">
        <v>135</v>
      </c>
      <c r="AJ162" s="65">
        <f t="shared" ref="AJ162:BB162" si="21">AJ161/3</f>
        <v>15</v>
      </c>
      <c r="AK162" s="64">
        <f t="shared" si="21"/>
        <v>1.3333333333333333</v>
      </c>
      <c r="AL162" s="63">
        <f t="shared" si="21"/>
        <v>0</v>
      </c>
      <c r="AM162" s="65">
        <f t="shared" si="21"/>
        <v>12</v>
      </c>
      <c r="AN162" s="64">
        <f t="shared" si="21"/>
        <v>3.6666666666666665</v>
      </c>
      <c r="AO162" s="63">
        <f t="shared" si="21"/>
        <v>0</v>
      </c>
      <c r="AP162" s="65">
        <f t="shared" si="21"/>
        <v>0</v>
      </c>
      <c r="AQ162" s="64">
        <f t="shared" si="21"/>
        <v>0</v>
      </c>
      <c r="AR162" s="63">
        <f t="shared" si="21"/>
        <v>0</v>
      </c>
      <c r="AS162" s="65">
        <f t="shared" si="21"/>
        <v>1.3333333333333333</v>
      </c>
      <c r="AT162" s="64">
        <f t="shared" si="21"/>
        <v>0.33333333333333331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</v>
      </c>
      <c r="AZ162" s="61">
        <f t="shared" si="21"/>
        <v>0</v>
      </c>
      <c r="BA162" s="61">
        <f t="shared" si="21"/>
        <v>0</v>
      </c>
      <c r="BB162" s="60">
        <f t="shared" si="21"/>
        <v>0</v>
      </c>
      <c r="BC162" s="59" t="s">
        <v>134</v>
      </c>
    </row>
    <row r="163" spans="2:62" ht="28.15" customHeight="1" x14ac:dyDescent="0.2">
      <c r="B163" s="30"/>
      <c r="C163" s="436">
        <v>1</v>
      </c>
      <c r="D163" s="46"/>
      <c r="E163" s="198"/>
      <c r="F163" s="198"/>
      <c r="G163" s="197"/>
      <c r="H163" s="358" t="s">
        <v>370</v>
      </c>
      <c r="I163" s="390">
        <v>78</v>
      </c>
      <c r="J163" s="390">
        <v>20</v>
      </c>
      <c r="K163" s="390">
        <v>10</v>
      </c>
      <c r="L163" s="42" t="s">
        <v>131</v>
      </c>
      <c r="M163" s="43" t="s">
        <v>455</v>
      </c>
      <c r="N163" s="42" t="s">
        <v>129</v>
      </c>
      <c r="O163" s="43" t="s">
        <v>179</v>
      </c>
      <c r="P163" s="42" t="s">
        <v>128</v>
      </c>
      <c r="Q163" s="43" t="s">
        <v>130</v>
      </c>
      <c r="R163" s="42" t="s">
        <v>127</v>
      </c>
      <c r="S163" s="43"/>
      <c r="T163" s="42" t="s">
        <v>126</v>
      </c>
      <c r="U163" s="43"/>
      <c r="V163" s="42" t="s">
        <v>125</v>
      </c>
      <c r="W163" s="43"/>
      <c r="X163" s="42" t="s">
        <v>124</v>
      </c>
      <c r="Y163" s="43"/>
      <c r="Z163" s="42" t="s">
        <v>123</v>
      </c>
      <c r="AA163" s="43"/>
      <c r="AB163" s="196"/>
      <c r="AC163" s="43"/>
      <c r="AD163" s="196" t="s">
        <v>349</v>
      </c>
      <c r="AE163" s="58"/>
      <c r="AF163" s="421"/>
      <c r="AG163" s="421"/>
      <c r="AH163" s="38"/>
      <c r="AI163" s="9"/>
      <c r="AJ163" s="349">
        <f>SUMPRODUCT(LEN($M163:$AA166)-LEN(SUBSTITUTE($M163:$AA166,"A", "")))</f>
        <v>17</v>
      </c>
      <c r="AK163" s="352">
        <f>SUMPRODUCT(LEN($AD163:$AD166)-LEN(SUBSTITUTE($AD163:$AD166,"A", "")))</f>
        <v>0</v>
      </c>
      <c r="AL163" s="335">
        <f>SUMPRODUCT(LEN($AC163:$AC166)-LEN(SUBSTITUTE($AC163:$AC166,"A", "")))</f>
        <v>0</v>
      </c>
      <c r="AM163" s="349">
        <f>SUMPRODUCT(LEN($M163:$AA166)-LEN(SUBSTITUTE($M163:$AA166,"S", "")))</f>
        <v>5</v>
      </c>
      <c r="AN163" s="352">
        <f>SUMPRODUCT(LEN($AD163:$AD166)-LEN(SUBSTITUTE($AD163:$AD166,"S", "")))</f>
        <v>3</v>
      </c>
      <c r="AO163" s="335">
        <f>SUMPRODUCT(LEN($AC163:$AC166)-LEN(SUBSTITUTE($AC163:$AC166,"S", "")))</f>
        <v>0</v>
      </c>
      <c r="AP163" s="349">
        <f>SUMPRODUCT(LEN($M163:$AA166)-LEN(SUBSTITUTE($M163:$AA166,"F", "")))</f>
        <v>0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1</v>
      </c>
      <c r="AT163" s="352">
        <f>SUMPRODUCT(LEN($AD163:$AD166)-LEN(SUBSTITUTE($AD163:$AD166,"G", "")))</f>
        <v>0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0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0</v>
      </c>
      <c r="BB163" s="413">
        <f>SUMPRODUCT(LEN($AE163:$AE166)-LEN(SUBSTITUTE($AE163:$AE166,"M", "")))</f>
        <v>0</v>
      </c>
    </row>
    <row r="164" spans="2:62" ht="28.15" customHeight="1" thickBot="1" x14ac:dyDescent="0.25">
      <c r="B164" s="30"/>
      <c r="C164" s="437"/>
      <c r="D164" s="37"/>
      <c r="E164" s="195"/>
      <c r="F164" s="195"/>
      <c r="G164" s="194"/>
      <c r="H164" s="359"/>
      <c r="I164" s="391"/>
      <c r="J164" s="391"/>
      <c r="K164" s="391"/>
      <c r="L164" s="33" t="s">
        <v>122</v>
      </c>
      <c r="M164" s="55" t="s">
        <v>357</v>
      </c>
      <c r="N164" s="33" t="s">
        <v>121</v>
      </c>
      <c r="O164" s="55" t="s">
        <v>348</v>
      </c>
      <c r="P164" s="33" t="s">
        <v>120</v>
      </c>
      <c r="Q164" s="55" t="s">
        <v>130</v>
      </c>
      <c r="R164" s="33" t="s">
        <v>119</v>
      </c>
      <c r="S164" s="55"/>
      <c r="T164" s="33" t="s">
        <v>118</v>
      </c>
      <c r="U164" s="55"/>
      <c r="V164" s="33" t="s">
        <v>117</v>
      </c>
      <c r="W164" s="55"/>
      <c r="X164" s="33" t="s">
        <v>116</v>
      </c>
      <c r="Y164" s="55"/>
      <c r="Z164" s="33" t="s">
        <v>115</v>
      </c>
      <c r="AA164" s="55"/>
      <c r="AB164" s="193"/>
      <c r="AC164" s="55"/>
      <c r="AD164" s="193"/>
      <c r="AE164" s="57"/>
      <c r="AF164" s="422"/>
      <c r="AG164" s="422"/>
      <c r="AH164" s="21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8.15" customHeight="1" x14ac:dyDescent="0.2">
      <c r="B165" s="30"/>
      <c r="C165" s="437"/>
      <c r="D165" s="29"/>
      <c r="E165" s="192"/>
      <c r="F165" s="192"/>
      <c r="G165" s="191"/>
      <c r="H165" s="360">
        <v>188</v>
      </c>
      <c r="I165" s="392"/>
      <c r="J165" s="392"/>
      <c r="K165" s="392"/>
      <c r="L165" s="25" t="s">
        <v>114</v>
      </c>
      <c r="M165" s="114" t="s">
        <v>357</v>
      </c>
      <c r="N165" s="25" t="s">
        <v>112</v>
      </c>
      <c r="O165" s="114" t="s">
        <v>179</v>
      </c>
      <c r="P165" s="25" t="s">
        <v>111</v>
      </c>
      <c r="Q165" s="114"/>
      <c r="R165" s="25" t="s">
        <v>110</v>
      </c>
      <c r="S165" s="114"/>
      <c r="T165" s="25" t="s">
        <v>109</v>
      </c>
      <c r="U165" s="114"/>
      <c r="V165" s="25" t="s">
        <v>108</v>
      </c>
      <c r="W165" s="114"/>
      <c r="X165" s="25" t="s">
        <v>107</v>
      </c>
      <c r="Y165" s="114"/>
      <c r="Z165" s="25" t="s">
        <v>106</v>
      </c>
      <c r="AA165" s="114"/>
      <c r="AB165" s="190"/>
      <c r="AC165" s="114"/>
      <c r="AD165" s="190"/>
      <c r="AE165" s="57"/>
      <c r="AF165" s="422"/>
      <c r="AG165" s="422"/>
      <c r="AH165" s="21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8.15" customHeight="1" thickBot="1" x14ac:dyDescent="0.25">
      <c r="B166" s="30"/>
      <c r="C166" s="438"/>
      <c r="D166" s="54"/>
      <c r="E166" s="200"/>
      <c r="F166" s="200"/>
      <c r="G166" s="199"/>
      <c r="H166" s="361"/>
      <c r="I166" s="393"/>
      <c r="J166" s="393"/>
      <c r="K166" s="393"/>
      <c r="L166" s="50" t="s">
        <v>105</v>
      </c>
      <c r="M166" s="51" t="s">
        <v>352</v>
      </c>
      <c r="N166" s="50" t="s">
        <v>104</v>
      </c>
      <c r="O166" s="51" t="s">
        <v>179</v>
      </c>
      <c r="P166" s="50" t="s">
        <v>103</v>
      </c>
      <c r="Q166" s="51"/>
      <c r="R166" s="50" t="s">
        <v>102</v>
      </c>
      <c r="S166" s="51"/>
      <c r="T166" s="50">
        <v>20</v>
      </c>
      <c r="U166" s="51"/>
      <c r="V166" s="50" t="s">
        <v>101</v>
      </c>
      <c r="W166" s="51"/>
      <c r="X166" s="50" t="s">
        <v>100</v>
      </c>
      <c r="Y166" s="51"/>
      <c r="Z166" s="50" t="s">
        <v>99</v>
      </c>
      <c r="AA166" s="51"/>
      <c r="AB166" s="187"/>
      <c r="AC166" s="51"/>
      <c r="AD166" s="187"/>
      <c r="AE166" s="56"/>
      <c r="AF166" s="424"/>
      <c r="AG166" s="424"/>
      <c r="AH166" s="47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8.15" customHeight="1" x14ac:dyDescent="0.2">
      <c r="B167" s="30"/>
      <c r="C167" s="436">
        <v>2</v>
      </c>
      <c r="D167" s="46"/>
      <c r="E167" s="198"/>
      <c r="F167" s="198"/>
      <c r="G167" s="197"/>
      <c r="H167" s="358"/>
      <c r="I167" s="390">
        <v>79</v>
      </c>
      <c r="J167" s="390">
        <v>21</v>
      </c>
      <c r="K167" s="390">
        <v>10</v>
      </c>
      <c r="L167" s="42" t="s">
        <v>131</v>
      </c>
      <c r="M167" s="43" t="s">
        <v>456</v>
      </c>
      <c r="N167" s="42" t="s">
        <v>129</v>
      </c>
      <c r="O167" s="43" t="s">
        <v>459</v>
      </c>
      <c r="P167" s="42" t="s">
        <v>128</v>
      </c>
      <c r="Q167" s="43" t="s">
        <v>179</v>
      </c>
      <c r="R167" s="42" t="s">
        <v>127</v>
      </c>
      <c r="S167" s="43"/>
      <c r="T167" s="42" t="s">
        <v>126</v>
      </c>
      <c r="U167" s="43"/>
      <c r="V167" s="42" t="s">
        <v>125</v>
      </c>
      <c r="W167" s="43"/>
      <c r="X167" s="42" t="s">
        <v>124</v>
      </c>
      <c r="Y167" s="43"/>
      <c r="Z167" s="42" t="s">
        <v>123</v>
      </c>
      <c r="AA167" s="43"/>
      <c r="AB167" s="196"/>
      <c r="AC167" s="43"/>
      <c r="AD167" s="196" t="s">
        <v>354</v>
      </c>
      <c r="AE167" s="39"/>
      <c r="AF167" s="421"/>
      <c r="AG167" s="421"/>
      <c r="AH167" s="38"/>
      <c r="AI167" s="9"/>
      <c r="AJ167" s="349">
        <f>SUMPRODUCT(LEN($M167:$AA170)-LEN(SUBSTITUTE($M167:$AA170,"A", "")))</f>
        <v>16</v>
      </c>
      <c r="AK167" s="352">
        <f>SUMPRODUCT(LEN($AD167:$AD170)-LEN(SUBSTITUTE($AD167:$AD170,"A", "")))</f>
        <v>0</v>
      </c>
      <c r="AL167" s="335">
        <f>SUMPRODUCT(LEN($AC167:$AC170)-LEN(SUBSTITUTE($AC167:$AC170,"A", "")))</f>
        <v>0</v>
      </c>
      <c r="AM167" s="349">
        <f>SUMPRODUCT(LEN($M167:$AA170)-LEN(SUBSTITUTE($M167:$AA170,"S", "")))</f>
        <v>13</v>
      </c>
      <c r="AN167" s="352">
        <f>SUMPRODUCT(LEN($AD167:$AD170)-LEN(SUBSTITUTE($AD167:$AD170,"S", "")))</f>
        <v>2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1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8.15" customHeight="1" thickBot="1" x14ac:dyDescent="0.25">
      <c r="B168" s="30"/>
      <c r="C168" s="437"/>
      <c r="D168" s="37"/>
      <c r="E168" s="195"/>
      <c r="F168" s="195"/>
      <c r="G168" s="194"/>
      <c r="H168" s="359"/>
      <c r="I168" s="391"/>
      <c r="J168" s="391"/>
      <c r="K168" s="391"/>
      <c r="L168" s="33" t="s">
        <v>122</v>
      </c>
      <c r="M168" s="55" t="s">
        <v>458</v>
      </c>
      <c r="N168" s="33" t="s">
        <v>121</v>
      </c>
      <c r="O168" s="55" t="s">
        <v>349</v>
      </c>
      <c r="P168" s="33" t="s">
        <v>120</v>
      </c>
      <c r="Q168" s="55" t="s">
        <v>132</v>
      </c>
      <c r="R168" s="33" t="s">
        <v>119</v>
      </c>
      <c r="S168" s="55"/>
      <c r="T168" s="33" t="s">
        <v>118</v>
      </c>
      <c r="U168" s="55"/>
      <c r="V168" s="33" t="s">
        <v>117</v>
      </c>
      <c r="W168" s="55"/>
      <c r="X168" s="33" t="s">
        <v>116</v>
      </c>
      <c r="Y168" s="55"/>
      <c r="Z168" s="33" t="s">
        <v>115</v>
      </c>
      <c r="AA168" s="55"/>
      <c r="AB168" s="193"/>
      <c r="AC168" s="55"/>
      <c r="AD168" s="193"/>
      <c r="AE168" s="22"/>
      <c r="AF168" s="422"/>
      <c r="AG168" s="422"/>
      <c r="AH168" s="21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8.15" customHeight="1" x14ac:dyDescent="0.2">
      <c r="B169" s="30"/>
      <c r="C169" s="437"/>
      <c r="D169" s="29"/>
      <c r="E169" s="192"/>
      <c r="F169" s="192"/>
      <c r="G169" s="191"/>
      <c r="H169" s="360"/>
      <c r="I169" s="392"/>
      <c r="J169" s="392"/>
      <c r="K169" s="392"/>
      <c r="L169" s="25" t="s">
        <v>114</v>
      </c>
      <c r="M169" s="114" t="s">
        <v>462</v>
      </c>
      <c r="N169" s="25" t="s">
        <v>112</v>
      </c>
      <c r="O169" s="114" t="s">
        <v>347</v>
      </c>
      <c r="P169" s="25" t="s">
        <v>111</v>
      </c>
      <c r="Q169" s="114" t="s">
        <v>130</v>
      </c>
      <c r="R169" s="25" t="s">
        <v>110</v>
      </c>
      <c r="S169" s="114"/>
      <c r="T169" s="25" t="s">
        <v>109</v>
      </c>
      <c r="U169" s="114"/>
      <c r="V169" s="25" t="s">
        <v>108</v>
      </c>
      <c r="W169" s="114"/>
      <c r="X169" s="25" t="s">
        <v>107</v>
      </c>
      <c r="Y169" s="114"/>
      <c r="Z169" s="25" t="s">
        <v>106</v>
      </c>
      <c r="AA169" s="114"/>
      <c r="AB169" s="190"/>
      <c r="AC169" s="114"/>
      <c r="AD169" s="190"/>
      <c r="AE169" s="22"/>
      <c r="AF169" s="422"/>
      <c r="AG169" s="422"/>
      <c r="AH169" s="21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8.15" customHeight="1" thickBot="1" x14ac:dyDescent="0.25">
      <c r="B170" s="30"/>
      <c r="C170" s="438"/>
      <c r="D170" s="54"/>
      <c r="E170" s="200"/>
      <c r="F170" s="200"/>
      <c r="G170" s="199"/>
      <c r="H170" s="361"/>
      <c r="I170" s="393"/>
      <c r="J170" s="393"/>
      <c r="K170" s="393"/>
      <c r="L170" s="50" t="s">
        <v>105</v>
      </c>
      <c r="M170" s="51" t="s">
        <v>353</v>
      </c>
      <c r="N170" s="50" t="s">
        <v>104</v>
      </c>
      <c r="O170" s="51" t="s">
        <v>354</v>
      </c>
      <c r="P170" s="50" t="s">
        <v>103</v>
      </c>
      <c r="Q170" s="51"/>
      <c r="R170" s="50" t="s">
        <v>102</v>
      </c>
      <c r="S170" s="51"/>
      <c r="T170" s="50">
        <v>20</v>
      </c>
      <c r="U170" s="51"/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187"/>
      <c r="AC170" s="51"/>
      <c r="AD170" s="187"/>
      <c r="AE170" s="48"/>
      <c r="AF170" s="424"/>
      <c r="AG170" s="424"/>
      <c r="AH170" s="47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8.15" customHeight="1" x14ac:dyDescent="0.2">
      <c r="B171" s="30"/>
      <c r="C171" s="436">
        <v>3</v>
      </c>
      <c r="D171" s="46"/>
      <c r="E171" s="198"/>
      <c r="F171" s="198"/>
      <c r="G171" s="197"/>
      <c r="H171" s="358"/>
      <c r="I171" s="390">
        <v>77</v>
      </c>
      <c r="J171" s="390">
        <v>21</v>
      </c>
      <c r="K171" s="390">
        <v>8</v>
      </c>
      <c r="L171" s="42" t="s">
        <v>131</v>
      </c>
      <c r="M171" s="43" t="s">
        <v>493</v>
      </c>
      <c r="N171" s="42" t="s">
        <v>129</v>
      </c>
      <c r="O171" s="43" t="s">
        <v>350</v>
      </c>
      <c r="P171" s="42" t="s">
        <v>128</v>
      </c>
      <c r="Q171" s="43" t="s">
        <v>350</v>
      </c>
      <c r="R171" s="42" t="s">
        <v>127</v>
      </c>
      <c r="S171" s="43" t="s">
        <v>130</v>
      </c>
      <c r="T171" s="42" t="s">
        <v>126</v>
      </c>
      <c r="U171" s="43"/>
      <c r="V171" s="42" t="s">
        <v>125</v>
      </c>
      <c r="W171" s="43"/>
      <c r="X171" s="42" t="s">
        <v>124</v>
      </c>
      <c r="Y171" s="43"/>
      <c r="Z171" s="42" t="s">
        <v>123</v>
      </c>
      <c r="AA171" s="43"/>
      <c r="AB171" s="196"/>
      <c r="AC171" s="43"/>
      <c r="AD171" s="196" t="s">
        <v>590</v>
      </c>
      <c r="AE171" s="39"/>
      <c r="AF171" s="421"/>
      <c r="AG171" s="421"/>
      <c r="AH171" s="38"/>
      <c r="AI171" s="9"/>
      <c r="AJ171" s="349">
        <f>SUMPRODUCT(LEN($M171:$AA174)-LEN(SUBSTITUTE($M171:$AA174,"A", "")))</f>
        <v>12</v>
      </c>
      <c r="AK171" s="352">
        <f>SUMPRODUCT(LEN($AD171:$AD174)-LEN(SUBSTITUTE($AD171:$AD174,"A", "")))</f>
        <v>4</v>
      </c>
      <c r="AL171" s="335">
        <f>SUMPRODUCT(LEN($AC171:$AC174)-LEN(SUBSTITUTE($AC171:$AC174,"A", "")))</f>
        <v>0</v>
      </c>
      <c r="AM171" s="349">
        <f>SUMPRODUCT(LEN($M171:$AA174)-LEN(SUBSTITUTE($M171:$AA174,"S", "")))</f>
        <v>18</v>
      </c>
      <c r="AN171" s="352">
        <f>SUMPRODUCT(LEN($AD171:$AD174)-LEN(SUBSTITUTE($AD171:$AD174,"S", "")))</f>
        <v>6</v>
      </c>
      <c r="AO171" s="335">
        <f>SUMPRODUCT(LEN($AC171:$AC174)-LEN(SUBSTITUTE($AC171:$AC174,"S", "")))</f>
        <v>0</v>
      </c>
      <c r="AP171" s="349">
        <f>SUMPRODUCT(LEN($M171:$AA174)-LEN(SUBSTITUTE($M171:$AA174,"F", "")))</f>
        <v>0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2</v>
      </c>
      <c r="AT171" s="352">
        <f>SUMPRODUCT(LEN($AD171:$AD174)-LEN(SUBSTITUTE($AD171:$AD174,"G", "")))</f>
        <v>1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8.15" customHeight="1" thickBot="1" x14ac:dyDescent="0.25">
      <c r="B172" s="30"/>
      <c r="C172" s="437"/>
      <c r="D172" s="37"/>
      <c r="E172" s="195"/>
      <c r="F172" s="195"/>
      <c r="G172" s="194"/>
      <c r="H172" s="359"/>
      <c r="I172" s="391"/>
      <c r="J172" s="391"/>
      <c r="K172" s="391"/>
      <c r="L172" s="33" t="s">
        <v>122</v>
      </c>
      <c r="M172" s="55" t="s">
        <v>352</v>
      </c>
      <c r="N172" s="33" t="s">
        <v>121</v>
      </c>
      <c r="O172" s="55" t="s">
        <v>346</v>
      </c>
      <c r="P172" s="33" t="s">
        <v>120</v>
      </c>
      <c r="Q172" s="55" t="s">
        <v>354</v>
      </c>
      <c r="R172" s="33" t="s">
        <v>119</v>
      </c>
      <c r="S172" s="55"/>
      <c r="T172" s="33" t="s">
        <v>118</v>
      </c>
      <c r="U172" s="55"/>
      <c r="V172" s="33" t="s">
        <v>117</v>
      </c>
      <c r="W172" s="55"/>
      <c r="X172" s="33" t="s">
        <v>116</v>
      </c>
      <c r="Y172" s="55"/>
      <c r="Z172" s="33" t="s">
        <v>115</v>
      </c>
      <c r="AA172" s="55"/>
      <c r="AB172" s="193"/>
      <c r="AC172" s="55"/>
      <c r="AD172" s="193" t="s">
        <v>486</v>
      </c>
      <c r="AE172" s="22"/>
      <c r="AF172" s="422"/>
      <c r="AG172" s="422"/>
      <c r="AH172" s="21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8.15" customHeight="1" x14ac:dyDescent="0.2">
      <c r="B173" s="30"/>
      <c r="C173" s="437"/>
      <c r="D173" s="29"/>
      <c r="E173" s="192"/>
      <c r="F173" s="192"/>
      <c r="G173" s="191"/>
      <c r="H173" s="360"/>
      <c r="I173" s="392"/>
      <c r="J173" s="392"/>
      <c r="K173" s="392"/>
      <c r="L173" s="25" t="s">
        <v>114</v>
      </c>
      <c r="M173" s="114" t="s">
        <v>498</v>
      </c>
      <c r="N173" s="25" t="s">
        <v>112</v>
      </c>
      <c r="O173" s="114" t="s">
        <v>346</v>
      </c>
      <c r="P173" s="25" t="s">
        <v>111</v>
      </c>
      <c r="Q173" s="114" t="s">
        <v>130</v>
      </c>
      <c r="R173" s="25" t="s">
        <v>110</v>
      </c>
      <c r="S173" s="114"/>
      <c r="T173" s="25" t="s">
        <v>109</v>
      </c>
      <c r="U173" s="114"/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190"/>
      <c r="AC173" s="114"/>
      <c r="AD173" s="190"/>
      <c r="AE173" s="22"/>
      <c r="AF173" s="422"/>
      <c r="AG173" s="422"/>
      <c r="AH173" s="21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8.15" customHeight="1" thickBot="1" x14ac:dyDescent="0.25">
      <c r="B174" s="20"/>
      <c r="C174" s="439"/>
      <c r="D174" s="19"/>
      <c r="E174" s="189"/>
      <c r="F174" s="189"/>
      <c r="G174" s="188"/>
      <c r="H174" s="361"/>
      <c r="I174" s="394"/>
      <c r="J174" s="394"/>
      <c r="K174" s="394"/>
      <c r="L174" s="15" t="s">
        <v>105</v>
      </c>
      <c r="M174" s="16" t="s">
        <v>352</v>
      </c>
      <c r="N174" s="15" t="s">
        <v>104</v>
      </c>
      <c r="O174" s="16" t="s">
        <v>346</v>
      </c>
      <c r="P174" s="15" t="s">
        <v>103</v>
      </c>
      <c r="Q174" s="16" t="s">
        <v>132</v>
      </c>
      <c r="R174" s="15" t="s">
        <v>102</v>
      </c>
      <c r="S174" s="16"/>
      <c r="T174" s="15">
        <v>20</v>
      </c>
      <c r="U174" s="16"/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187"/>
      <c r="AC174" s="16"/>
      <c r="AD174" s="186"/>
      <c r="AE174" s="11"/>
      <c r="AF174" s="423"/>
      <c r="AG174" s="423"/>
      <c r="AH174" s="10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107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190</v>
      </c>
      <c r="E176" s="425">
        <v>12489.31</v>
      </c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03"/>
      <c r="AI176" s="86" t="s">
        <v>137</v>
      </c>
      <c r="AJ176" s="85">
        <f t="shared" ref="AJ176:BB176" si="22">SUM(AJ178:AJ189)</f>
        <v>67</v>
      </c>
      <c r="AK176" s="84">
        <f t="shared" si="22"/>
        <v>10</v>
      </c>
      <c r="AL176" s="83">
        <f t="shared" si="22"/>
        <v>0</v>
      </c>
      <c r="AM176" s="85">
        <f t="shared" si="22"/>
        <v>36</v>
      </c>
      <c r="AN176" s="84">
        <f t="shared" si="22"/>
        <v>12</v>
      </c>
      <c r="AO176" s="83">
        <f t="shared" si="22"/>
        <v>0</v>
      </c>
      <c r="AP176" s="85">
        <f t="shared" si="22"/>
        <v>0</v>
      </c>
      <c r="AQ176" s="84">
        <f t="shared" si="22"/>
        <v>1</v>
      </c>
      <c r="AR176" s="83">
        <f t="shared" si="22"/>
        <v>0</v>
      </c>
      <c r="AS176" s="85">
        <f t="shared" si="22"/>
        <v>7</v>
      </c>
      <c r="AT176" s="84">
        <f t="shared" si="22"/>
        <v>0</v>
      </c>
      <c r="AU176" s="83">
        <f t="shared" si="22"/>
        <v>0</v>
      </c>
      <c r="AV176" s="85">
        <f t="shared" si="22"/>
        <v>0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0</v>
      </c>
      <c r="BB176" s="80">
        <f t="shared" si="22"/>
        <v>0</v>
      </c>
      <c r="BC176" s="79" t="s">
        <v>136</v>
      </c>
      <c r="BF176" s="5">
        <f>SUM(AJ176:AL176)/$BG$5</f>
        <v>25.666666666666668</v>
      </c>
      <c r="BG176" s="5">
        <f>SUM(AM176:AO176,AY176)/$BG$5</f>
        <v>16</v>
      </c>
      <c r="BH176" s="5">
        <f>SUM(AP176:AR176,AZ176)/$BG$5</f>
        <v>0.33333333333333331</v>
      </c>
      <c r="BI176" s="5">
        <f>SUM(AS176:AU176,BA176)/$BG$5</f>
        <v>2.3333333333333335</v>
      </c>
      <c r="BJ176" s="5">
        <f>SUM(AV176:AX176,BB176)/$BG$5</f>
        <v>0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03"/>
      <c r="AI177" s="66" t="s">
        <v>135</v>
      </c>
      <c r="AJ177" s="65">
        <f t="shared" ref="AJ177:BB177" si="23">AJ176/3</f>
        <v>22.333333333333332</v>
      </c>
      <c r="AK177" s="64">
        <f t="shared" si="23"/>
        <v>3.3333333333333335</v>
      </c>
      <c r="AL177" s="63">
        <f t="shared" si="23"/>
        <v>0</v>
      </c>
      <c r="AM177" s="65">
        <f t="shared" si="23"/>
        <v>12</v>
      </c>
      <c r="AN177" s="64">
        <f t="shared" si="23"/>
        <v>4</v>
      </c>
      <c r="AO177" s="63">
        <f t="shared" si="23"/>
        <v>0</v>
      </c>
      <c r="AP177" s="65">
        <f t="shared" si="23"/>
        <v>0</v>
      </c>
      <c r="AQ177" s="64">
        <f t="shared" si="23"/>
        <v>0.33333333333333331</v>
      </c>
      <c r="AR177" s="63">
        <f t="shared" si="23"/>
        <v>0</v>
      </c>
      <c r="AS177" s="65">
        <f t="shared" si="23"/>
        <v>2.3333333333333335</v>
      </c>
      <c r="AT177" s="64">
        <f t="shared" si="23"/>
        <v>0</v>
      </c>
      <c r="AU177" s="63">
        <f t="shared" si="23"/>
        <v>0</v>
      </c>
      <c r="AV177" s="65">
        <f t="shared" si="23"/>
        <v>0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</v>
      </c>
      <c r="BB177" s="60">
        <f t="shared" si="23"/>
        <v>0</v>
      </c>
      <c r="BC177" s="59" t="s">
        <v>134</v>
      </c>
    </row>
    <row r="178" spans="2:62" ht="28.15" customHeight="1" x14ac:dyDescent="0.2">
      <c r="B178" s="30"/>
      <c r="C178" s="338">
        <v>1</v>
      </c>
      <c r="D178" s="46"/>
      <c r="E178" s="198"/>
      <c r="F178" s="198"/>
      <c r="G178" s="197"/>
      <c r="H178" s="358" t="s">
        <v>183</v>
      </c>
      <c r="I178" s="390">
        <v>85</v>
      </c>
      <c r="J178" s="390">
        <v>21</v>
      </c>
      <c r="K178" s="390">
        <v>7</v>
      </c>
      <c r="L178" s="42" t="s">
        <v>131</v>
      </c>
      <c r="M178" s="43" t="s">
        <v>357</v>
      </c>
      <c r="N178" s="42" t="s">
        <v>129</v>
      </c>
      <c r="O178" s="43" t="s">
        <v>456</v>
      </c>
      <c r="P178" s="42" t="s">
        <v>128</v>
      </c>
      <c r="Q178" s="43" t="s">
        <v>347</v>
      </c>
      <c r="R178" s="42" t="s">
        <v>127</v>
      </c>
      <c r="S178" s="43" t="s">
        <v>132</v>
      </c>
      <c r="T178" s="42" t="s">
        <v>126</v>
      </c>
      <c r="U178" s="43"/>
      <c r="V178" s="42" t="s">
        <v>125</v>
      </c>
      <c r="W178" s="43"/>
      <c r="X178" s="42" t="s">
        <v>124</v>
      </c>
      <c r="Y178" s="43"/>
      <c r="Z178" s="42" t="s">
        <v>123</v>
      </c>
      <c r="AA178" s="43"/>
      <c r="AB178" s="196"/>
      <c r="AC178" s="43"/>
      <c r="AD178" s="196" t="s">
        <v>132</v>
      </c>
      <c r="AE178" s="58"/>
      <c r="AF178" s="421"/>
      <c r="AG178" s="421"/>
      <c r="AH178" s="38"/>
      <c r="AI178" s="9"/>
      <c r="AJ178" s="349">
        <f>SUMPRODUCT(LEN($M178:$AA181)-LEN(SUBSTITUTE($M178:$AA181,"A", "")))</f>
        <v>23</v>
      </c>
      <c r="AK178" s="352">
        <f>SUMPRODUCT(LEN($AD178:$AD181)-LEN(SUBSTITUTE($AD178:$AD181,"A", "")))</f>
        <v>5</v>
      </c>
      <c r="AL178" s="335">
        <f>SUMPRODUCT(LEN($AC178:$AC181)-LEN(SUBSTITUTE($AC178:$AC181,"A", "")))</f>
        <v>0</v>
      </c>
      <c r="AM178" s="349">
        <f>SUMPRODUCT(LEN($M178:$AA181)-LEN(SUBSTITUTE($M178:$AA181,"S", "")))</f>
        <v>12</v>
      </c>
      <c r="AN178" s="352">
        <f>SUMPRODUCT(LEN($AD178:$AD181)-LEN(SUBSTITUTE($AD178:$AD181,"S", "")))</f>
        <v>5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1</v>
      </c>
      <c r="AR178" s="335">
        <f>SUMPRODUCT(LEN($AC178:$AC181)-LEN(SUBSTITUTE($AC178:$AC181,"F", "")))</f>
        <v>0</v>
      </c>
      <c r="AS178" s="349">
        <f>SUMPRODUCT(LEN($M178:$AA181)-LEN(SUBSTITUTE($M178:$AA181,"G", "")))</f>
        <v>3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0</v>
      </c>
      <c r="BB178" s="413">
        <f>SUMPRODUCT(LEN($AE178:$AE181)-LEN(SUBSTITUTE($AE178:$AE181,"M", "")))</f>
        <v>0</v>
      </c>
    </row>
    <row r="179" spans="2:62" ht="28.15" customHeight="1" thickBot="1" x14ac:dyDescent="0.25">
      <c r="B179" s="30"/>
      <c r="C179" s="339"/>
      <c r="D179" s="37"/>
      <c r="E179" s="195"/>
      <c r="F179" s="195"/>
      <c r="G179" s="194"/>
      <c r="H179" s="359"/>
      <c r="I179" s="391"/>
      <c r="J179" s="391"/>
      <c r="K179" s="391"/>
      <c r="L179" s="33" t="s">
        <v>122</v>
      </c>
      <c r="M179" s="55" t="s">
        <v>357</v>
      </c>
      <c r="N179" s="33" t="s">
        <v>121</v>
      </c>
      <c r="O179" s="55" t="s">
        <v>459</v>
      </c>
      <c r="P179" s="33" t="s">
        <v>120</v>
      </c>
      <c r="Q179" s="55" t="s">
        <v>359</v>
      </c>
      <c r="R179" s="33" t="s">
        <v>119</v>
      </c>
      <c r="S179" s="55" t="s">
        <v>130</v>
      </c>
      <c r="T179" s="33" t="s">
        <v>118</v>
      </c>
      <c r="U179" s="55"/>
      <c r="V179" s="33" t="s">
        <v>117</v>
      </c>
      <c r="W179" s="55"/>
      <c r="X179" s="33" t="s">
        <v>116</v>
      </c>
      <c r="Y179" s="55"/>
      <c r="Z179" s="33" t="s">
        <v>115</v>
      </c>
      <c r="AA179" s="55"/>
      <c r="AB179" s="193"/>
      <c r="AC179" s="55"/>
      <c r="AD179" s="193" t="s">
        <v>589</v>
      </c>
      <c r="AE179" s="57"/>
      <c r="AF179" s="422"/>
      <c r="AG179" s="422"/>
      <c r="AH179" s="21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8.15" customHeight="1" x14ac:dyDescent="0.2">
      <c r="B180" s="30"/>
      <c r="C180" s="340"/>
      <c r="D180" s="29"/>
      <c r="E180" s="192"/>
      <c r="F180" s="192"/>
      <c r="G180" s="191"/>
      <c r="H180" s="360">
        <v>190</v>
      </c>
      <c r="I180" s="392"/>
      <c r="J180" s="392"/>
      <c r="K180" s="392"/>
      <c r="L180" s="25" t="s">
        <v>114</v>
      </c>
      <c r="M180" s="114" t="s">
        <v>469</v>
      </c>
      <c r="N180" s="25" t="s">
        <v>112</v>
      </c>
      <c r="O180" s="114" t="s">
        <v>179</v>
      </c>
      <c r="P180" s="25" t="s">
        <v>111</v>
      </c>
      <c r="Q180" s="114" t="s">
        <v>347</v>
      </c>
      <c r="R180" s="25" t="s">
        <v>110</v>
      </c>
      <c r="S180" s="114"/>
      <c r="T180" s="25" t="s">
        <v>109</v>
      </c>
      <c r="U180" s="114"/>
      <c r="V180" s="25" t="s">
        <v>108</v>
      </c>
      <c r="W180" s="114"/>
      <c r="X180" s="25" t="s">
        <v>107</v>
      </c>
      <c r="Y180" s="114"/>
      <c r="Z180" s="25" t="s">
        <v>106</v>
      </c>
      <c r="AA180" s="114"/>
      <c r="AB180" s="190"/>
      <c r="AC180" s="114"/>
      <c r="AD180" s="190" t="s">
        <v>522</v>
      </c>
      <c r="AE180" s="57"/>
      <c r="AF180" s="422"/>
      <c r="AG180" s="422"/>
      <c r="AH180" s="21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8.15" customHeight="1" thickBot="1" x14ac:dyDescent="0.25">
      <c r="B181" s="30"/>
      <c r="C181" s="355"/>
      <c r="D181" s="54"/>
      <c r="E181" s="200"/>
      <c r="F181" s="200"/>
      <c r="G181" s="199"/>
      <c r="H181" s="361"/>
      <c r="I181" s="393"/>
      <c r="J181" s="393"/>
      <c r="K181" s="393"/>
      <c r="L181" s="50" t="s">
        <v>105</v>
      </c>
      <c r="M181" s="51" t="s">
        <v>463</v>
      </c>
      <c r="N181" s="50" t="s">
        <v>104</v>
      </c>
      <c r="O181" s="51" t="s">
        <v>349</v>
      </c>
      <c r="P181" s="50" t="s">
        <v>103</v>
      </c>
      <c r="Q181" s="51" t="s">
        <v>130</v>
      </c>
      <c r="R181" s="50" t="s">
        <v>102</v>
      </c>
      <c r="S181" s="51"/>
      <c r="T181" s="50">
        <v>20</v>
      </c>
      <c r="U181" s="51"/>
      <c r="V181" s="50" t="s">
        <v>101</v>
      </c>
      <c r="W181" s="51"/>
      <c r="X181" s="50" t="s">
        <v>100</v>
      </c>
      <c r="Y181" s="51"/>
      <c r="Z181" s="50" t="s">
        <v>99</v>
      </c>
      <c r="AA181" s="51"/>
      <c r="AB181" s="187"/>
      <c r="AC181" s="51"/>
      <c r="AD181" s="187"/>
      <c r="AE181" s="56"/>
      <c r="AF181" s="424"/>
      <c r="AG181" s="424"/>
      <c r="AH181" s="47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8.15" customHeight="1" x14ac:dyDescent="0.2">
      <c r="B182" s="30"/>
      <c r="C182" s="338">
        <v>2</v>
      </c>
      <c r="D182" s="46"/>
      <c r="E182" s="198"/>
      <c r="F182" s="198"/>
      <c r="G182" s="197"/>
      <c r="H182" s="358"/>
      <c r="I182" s="390">
        <v>81</v>
      </c>
      <c r="J182" s="390">
        <v>22</v>
      </c>
      <c r="K182" s="390">
        <v>6</v>
      </c>
      <c r="L182" s="42" t="s">
        <v>131</v>
      </c>
      <c r="M182" s="43" t="s">
        <v>588</v>
      </c>
      <c r="N182" s="42" t="s">
        <v>129</v>
      </c>
      <c r="O182" s="43" t="s">
        <v>348</v>
      </c>
      <c r="P182" s="42" t="s">
        <v>128</v>
      </c>
      <c r="Q182" s="43" t="s">
        <v>359</v>
      </c>
      <c r="R182" s="42" t="s">
        <v>127</v>
      </c>
      <c r="S182" s="43" t="s">
        <v>347</v>
      </c>
      <c r="T182" s="42" t="s">
        <v>126</v>
      </c>
      <c r="U182" s="43"/>
      <c r="V182" s="42" t="s">
        <v>125</v>
      </c>
      <c r="W182" s="43"/>
      <c r="X182" s="42" t="s">
        <v>124</v>
      </c>
      <c r="Y182" s="43"/>
      <c r="Z182" s="42" t="s">
        <v>123</v>
      </c>
      <c r="AA182" s="43"/>
      <c r="AB182" s="196"/>
      <c r="AC182" s="43"/>
      <c r="AD182" s="196" t="s">
        <v>132</v>
      </c>
      <c r="AE182" s="39"/>
      <c r="AF182" s="421"/>
      <c r="AG182" s="421"/>
      <c r="AH182" s="38"/>
      <c r="AI182" s="9"/>
      <c r="AJ182" s="349">
        <f>SUMPRODUCT(LEN($M182:$AA185)-LEN(SUBSTITUTE($M182:$AA185,"A", "")))</f>
        <v>24</v>
      </c>
      <c r="AK182" s="352">
        <f>SUMPRODUCT(LEN($AD182:$AD185)-LEN(SUBSTITUTE($AD182:$AD185,"A", "")))</f>
        <v>5</v>
      </c>
      <c r="AL182" s="335">
        <f>SUMPRODUCT(LEN($AC182:$AC185)-LEN(SUBSTITUTE($AC182:$AC185,"A", "")))</f>
        <v>0</v>
      </c>
      <c r="AM182" s="349">
        <f>SUMPRODUCT(LEN($M182:$AA185)-LEN(SUBSTITUTE($M182:$AA185,"S", "")))</f>
        <v>16</v>
      </c>
      <c r="AN182" s="352">
        <f>SUMPRODUCT(LEN($AD182:$AD185)-LEN(SUBSTITUTE($AD182:$AD185,"S", "")))</f>
        <v>7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3</v>
      </c>
      <c r="AT182" s="352">
        <f>SUMPRODUCT(LEN($AD182:$AD185)-LEN(SUBSTITUTE($AD182:$AD185,"G", "")))</f>
        <v>0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8.15" customHeight="1" thickBot="1" x14ac:dyDescent="0.25">
      <c r="B183" s="30"/>
      <c r="C183" s="339"/>
      <c r="D183" s="37"/>
      <c r="E183" s="195"/>
      <c r="F183" s="195"/>
      <c r="G183" s="194"/>
      <c r="H183" s="359"/>
      <c r="I183" s="391"/>
      <c r="J183" s="391"/>
      <c r="K183" s="391"/>
      <c r="L183" s="33" t="s">
        <v>122</v>
      </c>
      <c r="M183" s="55" t="s">
        <v>357</v>
      </c>
      <c r="N183" s="33" t="s">
        <v>121</v>
      </c>
      <c r="O183" s="55" t="s">
        <v>516</v>
      </c>
      <c r="P183" s="33" t="s">
        <v>120</v>
      </c>
      <c r="Q183" s="55" t="s">
        <v>132</v>
      </c>
      <c r="R183" s="33" t="s">
        <v>119</v>
      </c>
      <c r="S183" s="55" t="s">
        <v>130</v>
      </c>
      <c r="T183" s="33" t="s">
        <v>118</v>
      </c>
      <c r="U183" s="55"/>
      <c r="V183" s="33" t="s">
        <v>117</v>
      </c>
      <c r="W183" s="55"/>
      <c r="X183" s="33" t="s">
        <v>116</v>
      </c>
      <c r="Y183" s="55"/>
      <c r="Z183" s="33" t="s">
        <v>115</v>
      </c>
      <c r="AA183" s="55"/>
      <c r="AB183" s="193"/>
      <c r="AC183" s="55"/>
      <c r="AD183" s="193" t="s">
        <v>587</v>
      </c>
      <c r="AE183" s="22"/>
      <c r="AF183" s="422"/>
      <c r="AG183" s="422"/>
      <c r="AH183" s="21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8.15" customHeight="1" x14ac:dyDescent="0.2">
      <c r="B184" s="30"/>
      <c r="C184" s="340"/>
      <c r="D184" s="29"/>
      <c r="E184" s="192"/>
      <c r="F184" s="192"/>
      <c r="G184" s="191"/>
      <c r="H184" s="360"/>
      <c r="I184" s="392"/>
      <c r="J184" s="392"/>
      <c r="K184" s="392"/>
      <c r="L184" s="25" t="s">
        <v>114</v>
      </c>
      <c r="M184" s="114" t="s">
        <v>459</v>
      </c>
      <c r="N184" s="25" t="s">
        <v>112</v>
      </c>
      <c r="O184" s="114" t="s">
        <v>352</v>
      </c>
      <c r="P184" s="25" t="s">
        <v>111</v>
      </c>
      <c r="Q184" s="114" t="s">
        <v>348</v>
      </c>
      <c r="R184" s="25" t="s">
        <v>110</v>
      </c>
      <c r="S184" s="114" t="s">
        <v>130</v>
      </c>
      <c r="T184" s="25" t="s">
        <v>109</v>
      </c>
      <c r="U184" s="114"/>
      <c r="V184" s="25" t="s">
        <v>108</v>
      </c>
      <c r="W184" s="114"/>
      <c r="X184" s="25" t="s">
        <v>107</v>
      </c>
      <c r="Y184" s="114"/>
      <c r="Z184" s="25" t="s">
        <v>106</v>
      </c>
      <c r="AA184" s="114"/>
      <c r="AB184" s="190"/>
      <c r="AC184" s="114"/>
      <c r="AD184" s="190"/>
      <c r="AE184" s="22"/>
      <c r="AF184" s="422"/>
      <c r="AG184" s="422"/>
      <c r="AH184" s="21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8.15" customHeight="1" thickBot="1" x14ac:dyDescent="0.25">
      <c r="B185" s="30"/>
      <c r="C185" s="355"/>
      <c r="D185" s="54"/>
      <c r="E185" s="200"/>
      <c r="F185" s="200"/>
      <c r="G185" s="199"/>
      <c r="H185" s="361"/>
      <c r="I185" s="393"/>
      <c r="J185" s="393"/>
      <c r="K185" s="393"/>
      <c r="L185" s="50" t="s">
        <v>105</v>
      </c>
      <c r="M185" s="51" t="s">
        <v>586</v>
      </c>
      <c r="N185" s="50" t="s">
        <v>104</v>
      </c>
      <c r="O185" s="51" t="s">
        <v>352</v>
      </c>
      <c r="P185" s="50" t="s">
        <v>103</v>
      </c>
      <c r="Q185" s="51" t="s">
        <v>347</v>
      </c>
      <c r="R185" s="50" t="s">
        <v>102</v>
      </c>
      <c r="S185" s="51" t="s">
        <v>130</v>
      </c>
      <c r="T185" s="50">
        <v>20</v>
      </c>
      <c r="U185" s="51"/>
      <c r="V185" s="50" t="s">
        <v>101</v>
      </c>
      <c r="W185" s="51"/>
      <c r="X185" s="50" t="s">
        <v>100</v>
      </c>
      <c r="Y185" s="51"/>
      <c r="Z185" s="50" t="s">
        <v>99</v>
      </c>
      <c r="AA185" s="51"/>
      <c r="AB185" s="187"/>
      <c r="AC185" s="51"/>
      <c r="AD185" s="187"/>
      <c r="AE185" s="48"/>
      <c r="AF185" s="424"/>
      <c r="AG185" s="424"/>
      <c r="AH185" s="47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8.15" customHeight="1" x14ac:dyDescent="0.2">
      <c r="B186" s="30"/>
      <c r="C186" s="338">
        <v>3</v>
      </c>
      <c r="D186" s="46"/>
      <c r="E186" s="198"/>
      <c r="F186" s="198"/>
      <c r="G186" s="197"/>
      <c r="H186" s="358"/>
      <c r="I186" s="390">
        <v>58</v>
      </c>
      <c r="J186" s="390">
        <v>19</v>
      </c>
      <c r="K186" s="390">
        <v>7</v>
      </c>
      <c r="L186" s="42" t="s">
        <v>131</v>
      </c>
      <c r="M186" s="43" t="s">
        <v>357</v>
      </c>
      <c r="N186" s="42" t="s">
        <v>129</v>
      </c>
      <c r="O186" s="43" t="s">
        <v>357</v>
      </c>
      <c r="P186" s="42" t="s">
        <v>128</v>
      </c>
      <c r="Q186" s="43" t="s">
        <v>132</v>
      </c>
      <c r="R186" s="42" t="s">
        <v>127</v>
      </c>
      <c r="S186" s="43"/>
      <c r="T186" s="42" t="s">
        <v>126</v>
      </c>
      <c r="U186" s="43"/>
      <c r="V186" s="42" t="s">
        <v>125</v>
      </c>
      <c r="W186" s="43"/>
      <c r="X186" s="42" t="s">
        <v>124</v>
      </c>
      <c r="Y186" s="43"/>
      <c r="Z186" s="42" t="s">
        <v>123</v>
      </c>
      <c r="AA186" s="43"/>
      <c r="AB186" s="196"/>
      <c r="AC186" s="43"/>
      <c r="AD186" s="196"/>
      <c r="AE186" s="39"/>
      <c r="AF186" s="421"/>
      <c r="AG186" s="421"/>
      <c r="AH186" s="38"/>
      <c r="AI186" s="9"/>
      <c r="AJ186" s="349">
        <f>SUMPRODUCT(LEN($M186:$AA189)-LEN(SUBSTITUTE($M186:$AA189,"A", "")))</f>
        <v>20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8</v>
      </c>
      <c r="AN186" s="352">
        <f>SUMPRODUCT(LEN($AD186:$AD189)-LEN(SUBSTITUTE($AD186:$AD189,"S", "")))</f>
        <v>0</v>
      </c>
      <c r="AO186" s="335">
        <f>SUMPRODUCT(LEN($AC186:$AC189)-LEN(SUBSTITUTE($AC186:$AC189,"S", "")))</f>
        <v>0</v>
      </c>
      <c r="AP186" s="349">
        <f>SUMPRODUCT(LEN($M186:$AA189)-LEN(SUBSTITUTE($M186:$AA189,"F", "")))</f>
        <v>0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1</v>
      </c>
      <c r="AT186" s="352">
        <f>SUMPRODUCT(LEN($AD186:$AD189)-LEN(SUBSTITUTE($AD186:$AD189,"G", "")))</f>
        <v>0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8.15" customHeight="1" thickBot="1" x14ac:dyDescent="0.25">
      <c r="B187" s="30"/>
      <c r="C187" s="339"/>
      <c r="D187" s="37"/>
      <c r="E187" s="195"/>
      <c r="F187" s="195"/>
      <c r="G187" s="194"/>
      <c r="H187" s="359"/>
      <c r="I187" s="391"/>
      <c r="J187" s="391"/>
      <c r="K187" s="391"/>
      <c r="L187" s="33" t="s">
        <v>122</v>
      </c>
      <c r="M187" s="55" t="s">
        <v>352</v>
      </c>
      <c r="N187" s="33" t="s">
        <v>121</v>
      </c>
      <c r="O187" s="55" t="s">
        <v>359</v>
      </c>
      <c r="P187" s="33" t="s">
        <v>120</v>
      </c>
      <c r="Q187" s="55" t="s">
        <v>354</v>
      </c>
      <c r="R187" s="33" t="s">
        <v>119</v>
      </c>
      <c r="S187" s="55"/>
      <c r="T187" s="33" t="s">
        <v>118</v>
      </c>
      <c r="U187" s="55"/>
      <c r="V187" s="33" t="s">
        <v>117</v>
      </c>
      <c r="W187" s="55"/>
      <c r="X187" s="33" t="s">
        <v>116</v>
      </c>
      <c r="Y187" s="55"/>
      <c r="Z187" s="33" t="s">
        <v>115</v>
      </c>
      <c r="AA187" s="55"/>
      <c r="AB187" s="193"/>
      <c r="AC187" s="55"/>
      <c r="AD187" s="193"/>
      <c r="AE187" s="22"/>
      <c r="AF187" s="422"/>
      <c r="AG187" s="422"/>
      <c r="AH187" s="21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8.15" customHeight="1" x14ac:dyDescent="0.2">
      <c r="B188" s="30"/>
      <c r="C188" s="340"/>
      <c r="D188" s="29"/>
      <c r="E188" s="192"/>
      <c r="F188" s="192"/>
      <c r="G188" s="191"/>
      <c r="H188" s="360"/>
      <c r="I188" s="392"/>
      <c r="J188" s="392"/>
      <c r="K188" s="392"/>
      <c r="L188" s="25" t="s">
        <v>114</v>
      </c>
      <c r="M188" s="114" t="s">
        <v>481</v>
      </c>
      <c r="N188" s="25" t="s">
        <v>112</v>
      </c>
      <c r="O188" s="114" t="s">
        <v>359</v>
      </c>
      <c r="P188" s="25" t="s">
        <v>111</v>
      </c>
      <c r="Q188" s="114" t="s">
        <v>132</v>
      </c>
      <c r="R188" s="25" t="s">
        <v>110</v>
      </c>
      <c r="S188" s="114"/>
      <c r="T188" s="25" t="s">
        <v>109</v>
      </c>
      <c r="U188" s="114"/>
      <c r="V188" s="25" t="s">
        <v>108</v>
      </c>
      <c r="W188" s="114"/>
      <c r="X188" s="25" t="s">
        <v>107</v>
      </c>
      <c r="Y188" s="114"/>
      <c r="Z188" s="25" t="s">
        <v>106</v>
      </c>
      <c r="AA188" s="114"/>
      <c r="AB188" s="190"/>
      <c r="AC188" s="114"/>
      <c r="AD188" s="190"/>
      <c r="AE188" s="22"/>
      <c r="AF188" s="422"/>
      <c r="AG188" s="422"/>
      <c r="AH188" s="21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8.15" customHeight="1" thickBot="1" x14ac:dyDescent="0.25">
      <c r="B189" s="20"/>
      <c r="C189" s="341"/>
      <c r="D189" s="19"/>
      <c r="E189" s="189"/>
      <c r="F189" s="189"/>
      <c r="G189" s="188"/>
      <c r="H189" s="361"/>
      <c r="I189" s="394"/>
      <c r="J189" s="394"/>
      <c r="K189" s="394"/>
      <c r="L189" s="15" t="s">
        <v>105</v>
      </c>
      <c r="M189" s="16" t="s">
        <v>357</v>
      </c>
      <c r="N189" s="15" t="s">
        <v>104</v>
      </c>
      <c r="O189" s="16" t="s">
        <v>179</v>
      </c>
      <c r="P189" s="15" t="s">
        <v>103</v>
      </c>
      <c r="Q189" s="16" t="s">
        <v>130</v>
      </c>
      <c r="R189" s="15" t="s">
        <v>102</v>
      </c>
      <c r="S189" s="16"/>
      <c r="T189" s="15">
        <v>20</v>
      </c>
      <c r="U189" s="16"/>
      <c r="V189" s="15" t="s">
        <v>101</v>
      </c>
      <c r="W189" s="16"/>
      <c r="X189" s="15" t="s">
        <v>100</v>
      </c>
      <c r="Y189" s="16"/>
      <c r="Z189" s="15" t="s">
        <v>99</v>
      </c>
      <c r="AA189" s="16"/>
      <c r="AB189" s="187"/>
      <c r="AC189" s="16"/>
      <c r="AD189" s="186"/>
      <c r="AE189" s="11"/>
      <c r="AF189" s="423"/>
      <c r="AG189" s="423"/>
      <c r="AH189" s="10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107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188</v>
      </c>
      <c r="E191" s="425">
        <v>11119.48</v>
      </c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03"/>
      <c r="AI191" s="86" t="s">
        <v>137</v>
      </c>
      <c r="AJ191" s="85">
        <f t="shared" ref="AJ191:BB191" si="24">SUM(AJ193:AJ204)</f>
        <v>45</v>
      </c>
      <c r="AK191" s="84">
        <f t="shared" si="24"/>
        <v>6</v>
      </c>
      <c r="AL191" s="83">
        <f t="shared" si="24"/>
        <v>0</v>
      </c>
      <c r="AM191" s="85">
        <f t="shared" si="24"/>
        <v>49</v>
      </c>
      <c r="AN191" s="84">
        <f t="shared" si="24"/>
        <v>7</v>
      </c>
      <c r="AO191" s="83">
        <f t="shared" si="24"/>
        <v>0</v>
      </c>
      <c r="AP191" s="85">
        <f t="shared" si="24"/>
        <v>1</v>
      </c>
      <c r="AQ191" s="84">
        <f t="shared" si="24"/>
        <v>0</v>
      </c>
      <c r="AR191" s="83">
        <f t="shared" si="24"/>
        <v>0</v>
      </c>
      <c r="AS191" s="85">
        <f t="shared" si="24"/>
        <v>4</v>
      </c>
      <c r="AT191" s="84">
        <f t="shared" si="24"/>
        <v>0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0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17</v>
      </c>
      <c r="BG191" s="5">
        <f>SUM(AM191:AO191,AY191)/$BG$5</f>
        <v>18.666666666666668</v>
      </c>
      <c r="BH191" s="5">
        <f>SUM(AP191:AR191,AZ191)/$BG$5</f>
        <v>0.33333333333333331</v>
      </c>
      <c r="BI191" s="5">
        <f>SUM(AS191:AU191,BA191)/$BG$5</f>
        <v>1.3333333333333333</v>
      </c>
      <c r="BJ191" s="5">
        <f>SUM(AV191:AX191,BB191)/$BG$5</f>
        <v>0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03"/>
      <c r="AI192" s="66" t="s">
        <v>135</v>
      </c>
      <c r="AJ192" s="65">
        <f t="shared" ref="AJ192:BB192" si="25">AJ191/3</f>
        <v>15</v>
      </c>
      <c r="AK192" s="64">
        <f t="shared" si="25"/>
        <v>2</v>
      </c>
      <c r="AL192" s="63">
        <f t="shared" si="25"/>
        <v>0</v>
      </c>
      <c r="AM192" s="65">
        <f t="shared" si="25"/>
        <v>16.333333333333332</v>
      </c>
      <c r="AN192" s="64">
        <f t="shared" si="25"/>
        <v>2.3333333333333335</v>
      </c>
      <c r="AO192" s="63">
        <f t="shared" si="25"/>
        <v>0</v>
      </c>
      <c r="AP192" s="65">
        <f t="shared" si="25"/>
        <v>0.33333333333333331</v>
      </c>
      <c r="AQ192" s="64">
        <f t="shared" si="25"/>
        <v>0</v>
      </c>
      <c r="AR192" s="63">
        <f t="shared" si="25"/>
        <v>0</v>
      </c>
      <c r="AS192" s="65">
        <f t="shared" si="25"/>
        <v>1.3333333333333333</v>
      </c>
      <c r="AT192" s="64">
        <f t="shared" si="25"/>
        <v>0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0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8.15" customHeight="1" x14ac:dyDescent="0.2">
      <c r="B193" s="30"/>
      <c r="C193" s="338">
        <v>1</v>
      </c>
      <c r="D193" s="46"/>
      <c r="E193" s="198"/>
      <c r="F193" s="198"/>
      <c r="G193" s="197"/>
      <c r="H193" s="358" t="s">
        <v>183</v>
      </c>
      <c r="I193" s="390">
        <v>73</v>
      </c>
      <c r="J193" s="390">
        <v>20</v>
      </c>
      <c r="K193" s="390">
        <v>6</v>
      </c>
      <c r="L193" s="42" t="s">
        <v>131</v>
      </c>
      <c r="M193" s="43" t="s">
        <v>348</v>
      </c>
      <c r="N193" s="42" t="s">
        <v>129</v>
      </c>
      <c r="O193" s="43" t="s">
        <v>352</v>
      </c>
      <c r="P193" s="42" t="s">
        <v>128</v>
      </c>
      <c r="Q193" s="43" t="s">
        <v>347</v>
      </c>
      <c r="R193" s="42" t="s">
        <v>127</v>
      </c>
      <c r="S193" s="43" t="s">
        <v>130</v>
      </c>
      <c r="T193" s="42" t="s">
        <v>126</v>
      </c>
      <c r="U193" s="43"/>
      <c r="V193" s="42" t="s">
        <v>125</v>
      </c>
      <c r="W193" s="43"/>
      <c r="X193" s="42" t="s">
        <v>124</v>
      </c>
      <c r="Y193" s="43"/>
      <c r="Z193" s="42" t="s">
        <v>123</v>
      </c>
      <c r="AA193" s="43"/>
      <c r="AB193" s="196"/>
      <c r="AC193" s="43"/>
      <c r="AD193" s="196" t="s">
        <v>353</v>
      </c>
      <c r="AE193" s="58"/>
      <c r="AF193" s="421"/>
      <c r="AG193" s="421"/>
      <c r="AH193" s="38"/>
      <c r="AI193" s="9"/>
      <c r="AJ193" s="349">
        <f>SUMPRODUCT(LEN($M193:$AA196)-LEN(SUBSTITUTE($M193:$AA196,"A", "")))</f>
        <v>21</v>
      </c>
      <c r="AK193" s="352">
        <f>SUMPRODUCT(LEN($AD193:$AD196)-LEN(SUBSTITUTE($AD193:$AD196,"A", "")))</f>
        <v>1</v>
      </c>
      <c r="AL193" s="335">
        <f>SUMPRODUCT(LEN($AC193:$AC196)-LEN(SUBSTITUTE($AC193:$AC196,"A", "")))</f>
        <v>0</v>
      </c>
      <c r="AM193" s="349">
        <f>SUMPRODUCT(LEN($M193:$AA196)-LEN(SUBSTITUTE($M193:$AA196,"S", "")))</f>
        <v>13</v>
      </c>
      <c r="AN193" s="352">
        <f>SUMPRODUCT(LEN($AD193:$AD196)-LEN(SUBSTITUTE($AD193:$AD196,"S", "")))</f>
        <v>2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0</v>
      </c>
      <c r="AT193" s="352">
        <f>SUMPRODUCT(LEN($AD193:$AD196)-LEN(SUBSTITUTE($AD193:$AD196,"G", "")))</f>
        <v>0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0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8.15" customHeight="1" thickBot="1" x14ac:dyDescent="0.25">
      <c r="B194" s="30"/>
      <c r="C194" s="339"/>
      <c r="D194" s="37"/>
      <c r="E194" s="195"/>
      <c r="F194" s="195"/>
      <c r="G194" s="194"/>
      <c r="H194" s="359"/>
      <c r="I194" s="391"/>
      <c r="J194" s="391"/>
      <c r="K194" s="391"/>
      <c r="L194" s="33" t="s">
        <v>122</v>
      </c>
      <c r="M194" s="55" t="s">
        <v>179</v>
      </c>
      <c r="N194" s="33" t="s">
        <v>121</v>
      </c>
      <c r="O194" s="55" t="s">
        <v>357</v>
      </c>
      <c r="P194" s="33" t="s">
        <v>120</v>
      </c>
      <c r="Q194" s="55" t="s">
        <v>347</v>
      </c>
      <c r="R194" s="33" t="s">
        <v>119</v>
      </c>
      <c r="S194" s="55" t="s">
        <v>130</v>
      </c>
      <c r="T194" s="33" t="s">
        <v>118</v>
      </c>
      <c r="U194" s="55"/>
      <c r="V194" s="33" t="s">
        <v>117</v>
      </c>
      <c r="W194" s="55"/>
      <c r="X194" s="33" t="s">
        <v>116</v>
      </c>
      <c r="Y194" s="55"/>
      <c r="Z194" s="33" t="s">
        <v>115</v>
      </c>
      <c r="AA194" s="55"/>
      <c r="AB194" s="193"/>
      <c r="AC194" s="55"/>
      <c r="AD194" s="193"/>
      <c r="AE194" s="57"/>
      <c r="AF194" s="422"/>
      <c r="AG194" s="422"/>
      <c r="AH194" s="21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8.15" customHeight="1" x14ac:dyDescent="0.2">
      <c r="B195" s="30"/>
      <c r="C195" s="340"/>
      <c r="D195" s="29"/>
      <c r="E195" s="192"/>
      <c r="F195" s="192"/>
      <c r="G195" s="191"/>
      <c r="H195" s="360">
        <v>188</v>
      </c>
      <c r="I195" s="392"/>
      <c r="J195" s="392"/>
      <c r="K195" s="392"/>
      <c r="L195" s="25" t="s">
        <v>114</v>
      </c>
      <c r="M195" s="114" t="s">
        <v>357</v>
      </c>
      <c r="N195" s="25" t="s">
        <v>112</v>
      </c>
      <c r="O195" s="114" t="s">
        <v>369</v>
      </c>
      <c r="P195" s="25" t="s">
        <v>111</v>
      </c>
      <c r="Q195" s="114" t="s">
        <v>347</v>
      </c>
      <c r="R195" s="25" t="s">
        <v>110</v>
      </c>
      <c r="S195" s="114"/>
      <c r="T195" s="25" t="s">
        <v>109</v>
      </c>
      <c r="U195" s="114"/>
      <c r="V195" s="25" t="s">
        <v>108</v>
      </c>
      <c r="W195" s="114"/>
      <c r="X195" s="25" t="s">
        <v>107</v>
      </c>
      <c r="Y195" s="114"/>
      <c r="Z195" s="25" t="s">
        <v>106</v>
      </c>
      <c r="AA195" s="114"/>
      <c r="AB195" s="190"/>
      <c r="AC195" s="114"/>
      <c r="AD195" s="190"/>
      <c r="AE195" s="57"/>
      <c r="AF195" s="422"/>
      <c r="AG195" s="422"/>
      <c r="AH195" s="21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8.15" customHeight="1" thickBot="1" x14ac:dyDescent="0.25">
      <c r="B196" s="30"/>
      <c r="C196" s="355"/>
      <c r="D196" s="54"/>
      <c r="E196" s="200"/>
      <c r="F196" s="200"/>
      <c r="G196" s="199"/>
      <c r="H196" s="361"/>
      <c r="I196" s="393"/>
      <c r="J196" s="393"/>
      <c r="K196" s="393"/>
      <c r="L196" s="50" t="s">
        <v>105</v>
      </c>
      <c r="M196" s="51" t="s">
        <v>375</v>
      </c>
      <c r="N196" s="50" t="s">
        <v>104</v>
      </c>
      <c r="O196" s="51" t="s">
        <v>359</v>
      </c>
      <c r="P196" s="50" t="s">
        <v>103</v>
      </c>
      <c r="Q196" s="51" t="s">
        <v>132</v>
      </c>
      <c r="R196" s="50" t="s">
        <v>102</v>
      </c>
      <c r="S196" s="51"/>
      <c r="T196" s="50">
        <v>20</v>
      </c>
      <c r="U196" s="51"/>
      <c r="V196" s="50" t="s">
        <v>101</v>
      </c>
      <c r="W196" s="51"/>
      <c r="X196" s="50" t="s">
        <v>100</v>
      </c>
      <c r="Y196" s="51"/>
      <c r="Z196" s="50" t="s">
        <v>99</v>
      </c>
      <c r="AA196" s="51"/>
      <c r="AB196" s="187"/>
      <c r="AC196" s="51"/>
      <c r="AD196" s="187"/>
      <c r="AE196" s="56"/>
      <c r="AF196" s="424"/>
      <c r="AG196" s="424"/>
      <c r="AH196" s="47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8.15" customHeight="1" x14ac:dyDescent="0.2">
      <c r="B197" s="30"/>
      <c r="C197" s="338">
        <v>2</v>
      </c>
      <c r="D197" s="46"/>
      <c r="E197" s="198"/>
      <c r="F197" s="198"/>
      <c r="G197" s="197"/>
      <c r="H197" s="358"/>
      <c r="I197" s="390">
        <v>83</v>
      </c>
      <c r="J197" s="390">
        <v>21</v>
      </c>
      <c r="K197" s="390">
        <v>8</v>
      </c>
      <c r="L197" s="42" t="s">
        <v>131</v>
      </c>
      <c r="M197" s="43" t="s">
        <v>467</v>
      </c>
      <c r="N197" s="42" t="s">
        <v>129</v>
      </c>
      <c r="O197" s="43" t="s">
        <v>357</v>
      </c>
      <c r="P197" s="42" t="s">
        <v>128</v>
      </c>
      <c r="Q197" s="43" t="s">
        <v>347</v>
      </c>
      <c r="R197" s="42" t="s">
        <v>127</v>
      </c>
      <c r="S197" s="43" t="s">
        <v>130</v>
      </c>
      <c r="T197" s="42" t="s">
        <v>126</v>
      </c>
      <c r="U197" s="43"/>
      <c r="V197" s="42" t="s">
        <v>125</v>
      </c>
      <c r="W197" s="43"/>
      <c r="X197" s="42" t="s">
        <v>124</v>
      </c>
      <c r="Y197" s="43"/>
      <c r="Z197" s="42" t="s">
        <v>123</v>
      </c>
      <c r="AA197" s="43"/>
      <c r="AB197" s="196"/>
      <c r="AC197" s="43"/>
      <c r="AD197" s="196" t="s">
        <v>351</v>
      </c>
      <c r="AE197" s="39"/>
      <c r="AF197" s="421"/>
      <c r="AG197" s="421"/>
      <c r="AH197" s="38"/>
      <c r="AI197" s="9"/>
      <c r="AJ197" s="349">
        <f>SUMPRODUCT(LEN($M197:$AA200)-LEN(SUBSTITUTE($M197:$AA200,"A", "")))</f>
        <v>11</v>
      </c>
      <c r="AK197" s="352">
        <f>SUMPRODUCT(LEN($AD197:$AD200)-LEN(SUBSTITUTE($AD197:$AD200,"A", "")))</f>
        <v>1</v>
      </c>
      <c r="AL197" s="335">
        <f>SUMPRODUCT(LEN($AC197:$AC200)-LEN(SUBSTITUTE($AC197:$AC200,"A", "")))</f>
        <v>0</v>
      </c>
      <c r="AM197" s="349">
        <f>SUMPRODUCT(LEN($M197:$AA200)-LEN(SUBSTITUTE($M197:$AA200,"S", "")))</f>
        <v>13</v>
      </c>
      <c r="AN197" s="352">
        <f>SUMPRODUCT(LEN($AD197:$AD200)-LEN(SUBSTITUTE($AD197:$AD200,"S", "")))</f>
        <v>3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2</v>
      </c>
      <c r="AT197" s="352">
        <f>SUMPRODUCT(LEN($AD197:$AD200)-LEN(SUBSTITUTE($AD197:$AD200,"G", "")))</f>
        <v>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8.15" customHeight="1" thickBot="1" x14ac:dyDescent="0.25">
      <c r="B198" s="30"/>
      <c r="C198" s="339"/>
      <c r="D198" s="37"/>
      <c r="E198" s="195"/>
      <c r="F198" s="195"/>
      <c r="G198" s="194"/>
      <c r="H198" s="359"/>
      <c r="I198" s="391"/>
      <c r="J198" s="391"/>
      <c r="K198" s="391"/>
      <c r="L198" s="33" t="s">
        <v>122</v>
      </c>
      <c r="M198" s="55" t="s">
        <v>467</v>
      </c>
      <c r="N198" s="33" t="s">
        <v>121</v>
      </c>
      <c r="O198" s="55" t="s">
        <v>350</v>
      </c>
      <c r="P198" s="33" t="s">
        <v>120</v>
      </c>
      <c r="Q198" s="55" t="s">
        <v>132</v>
      </c>
      <c r="R198" s="33" t="s">
        <v>119</v>
      </c>
      <c r="S198" s="55"/>
      <c r="T198" s="33" t="s">
        <v>118</v>
      </c>
      <c r="U198" s="55"/>
      <c r="V198" s="33" t="s">
        <v>117</v>
      </c>
      <c r="W198" s="55"/>
      <c r="X198" s="33" t="s">
        <v>116</v>
      </c>
      <c r="Y198" s="55"/>
      <c r="Z198" s="33" t="s">
        <v>115</v>
      </c>
      <c r="AA198" s="55"/>
      <c r="AB198" s="193"/>
      <c r="AC198" s="55"/>
      <c r="AD198" s="193" t="s">
        <v>354</v>
      </c>
      <c r="AE198" s="22"/>
      <c r="AF198" s="422"/>
      <c r="AG198" s="422"/>
      <c r="AH198" s="21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8.15" customHeight="1" x14ac:dyDescent="0.2">
      <c r="B199" s="30"/>
      <c r="C199" s="340"/>
      <c r="D199" s="29"/>
      <c r="E199" s="192"/>
      <c r="F199" s="192"/>
      <c r="G199" s="191"/>
      <c r="H199" s="360"/>
      <c r="I199" s="392"/>
      <c r="J199" s="392"/>
      <c r="K199" s="392"/>
      <c r="L199" s="25" t="s">
        <v>114</v>
      </c>
      <c r="M199" s="114" t="s">
        <v>353</v>
      </c>
      <c r="N199" s="25" t="s">
        <v>112</v>
      </c>
      <c r="O199" s="114" t="s">
        <v>354</v>
      </c>
      <c r="P199" s="25" t="s">
        <v>111</v>
      </c>
      <c r="Q199" s="114" t="s">
        <v>132</v>
      </c>
      <c r="R199" s="25" t="s">
        <v>110</v>
      </c>
      <c r="S199" s="114"/>
      <c r="T199" s="25" t="s">
        <v>109</v>
      </c>
      <c r="U199" s="114"/>
      <c r="V199" s="25" t="s">
        <v>108</v>
      </c>
      <c r="W199" s="114"/>
      <c r="X199" s="25" t="s">
        <v>107</v>
      </c>
      <c r="Y199" s="114"/>
      <c r="Z199" s="25" t="s">
        <v>106</v>
      </c>
      <c r="AA199" s="114"/>
      <c r="AB199" s="190"/>
      <c r="AC199" s="114"/>
      <c r="AD199" s="190"/>
      <c r="AE199" s="22"/>
      <c r="AF199" s="422"/>
      <c r="AG199" s="422"/>
      <c r="AH199" s="21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8.15" customHeight="1" thickBot="1" x14ac:dyDescent="0.25">
      <c r="B200" s="30"/>
      <c r="C200" s="355"/>
      <c r="D200" s="54"/>
      <c r="E200" s="200"/>
      <c r="F200" s="200"/>
      <c r="G200" s="199"/>
      <c r="H200" s="361"/>
      <c r="I200" s="393"/>
      <c r="J200" s="393"/>
      <c r="K200" s="393"/>
      <c r="L200" s="50" t="s">
        <v>105</v>
      </c>
      <c r="M200" s="51" t="s">
        <v>349</v>
      </c>
      <c r="N200" s="50" t="s">
        <v>104</v>
      </c>
      <c r="O200" s="51" t="s">
        <v>347</v>
      </c>
      <c r="P200" s="50" t="s">
        <v>103</v>
      </c>
      <c r="Q200" s="51" t="s">
        <v>130</v>
      </c>
      <c r="R200" s="50" t="s">
        <v>102</v>
      </c>
      <c r="S200" s="51"/>
      <c r="T200" s="50">
        <v>20</v>
      </c>
      <c r="U200" s="51"/>
      <c r="V200" s="50" t="s">
        <v>101</v>
      </c>
      <c r="W200" s="51"/>
      <c r="X200" s="50" t="s">
        <v>100</v>
      </c>
      <c r="Y200" s="51"/>
      <c r="Z200" s="50" t="s">
        <v>99</v>
      </c>
      <c r="AA200" s="51"/>
      <c r="AB200" s="187"/>
      <c r="AC200" s="51"/>
      <c r="AD200" s="187"/>
      <c r="AE200" s="48"/>
      <c r="AF200" s="424"/>
      <c r="AG200" s="424"/>
      <c r="AH200" s="47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8.15" customHeight="1" x14ac:dyDescent="0.2">
      <c r="B201" s="30"/>
      <c r="C201" s="338">
        <v>3</v>
      </c>
      <c r="D201" s="46"/>
      <c r="E201" s="198"/>
      <c r="F201" s="198"/>
      <c r="G201" s="197"/>
      <c r="H201" s="358"/>
      <c r="I201" s="390">
        <v>78</v>
      </c>
      <c r="J201" s="390">
        <v>21</v>
      </c>
      <c r="K201" s="390">
        <v>6</v>
      </c>
      <c r="L201" s="42" t="s">
        <v>131</v>
      </c>
      <c r="M201" s="43" t="s">
        <v>179</v>
      </c>
      <c r="N201" s="42" t="s">
        <v>129</v>
      </c>
      <c r="O201" s="43" t="s">
        <v>459</v>
      </c>
      <c r="P201" s="42" t="s">
        <v>128</v>
      </c>
      <c r="Q201" s="43" t="s">
        <v>359</v>
      </c>
      <c r="R201" s="42" t="s">
        <v>127</v>
      </c>
      <c r="S201" s="43" t="s">
        <v>130</v>
      </c>
      <c r="T201" s="42" t="s">
        <v>126</v>
      </c>
      <c r="U201" s="43"/>
      <c r="V201" s="42" t="s">
        <v>125</v>
      </c>
      <c r="W201" s="43"/>
      <c r="X201" s="42" t="s">
        <v>124</v>
      </c>
      <c r="Y201" s="43"/>
      <c r="Z201" s="42" t="s">
        <v>123</v>
      </c>
      <c r="AA201" s="43"/>
      <c r="AB201" s="196"/>
      <c r="AC201" s="43"/>
      <c r="AD201" s="196" t="s">
        <v>585</v>
      </c>
      <c r="AE201" s="39"/>
      <c r="AF201" s="421">
        <v>13</v>
      </c>
      <c r="AG201" s="421"/>
      <c r="AH201" s="38"/>
      <c r="AI201" s="9"/>
      <c r="AJ201" s="349">
        <f>SUMPRODUCT(LEN($M201:$AA204)-LEN(SUBSTITUTE($M201:$AA204,"A", "")))</f>
        <v>13</v>
      </c>
      <c r="AK201" s="352">
        <f>SUMPRODUCT(LEN($AD201:$AD204)-LEN(SUBSTITUTE($AD201:$AD204,"A", "")))</f>
        <v>4</v>
      </c>
      <c r="AL201" s="335">
        <f>SUMPRODUCT(LEN($AC201:$AC204)-LEN(SUBSTITUTE($AC201:$AC204,"A", "")))</f>
        <v>0</v>
      </c>
      <c r="AM201" s="349">
        <f>SUMPRODUCT(LEN($M201:$AA204)-LEN(SUBSTITUTE($M201:$AA204,"S", "")))</f>
        <v>23</v>
      </c>
      <c r="AN201" s="352">
        <f>SUMPRODUCT(LEN($AD201:$AD204)-LEN(SUBSTITUTE($AD201:$AD204,"S", "")))</f>
        <v>2</v>
      </c>
      <c r="AO201" s="335">
        <f>SUMPRODUCT(LEN($AC201:$AC204)-LEN(SUBSTITUTE($AC201:$AC204,"S", "")))</f>
        <v>0</v>
      </c>
      <c r="AP201" s="349">
        <f>SUMPRODUCT(LEN($M201:$AA204)-LEN(SUBSTITUTE($M201:$AA204,"F", "")))</f>
        <v>1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2</v>
      </c>
      <c r="AT201" s="352">
        <f>SUMPRODUCT(LEN($AD201:$AD204)-LEN(SUBSTITUTE($AD201:$AD204,"G", "")))</f>
        <v>0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8.15" customHeight="1" thickBot="1" x14ac:dyDescent="0.25">
      <c r="B202" s="30"/>
      <c r="C202" s="339"/>
      <c r="D202" s="37"/>
      <c r="E202" s="195"/>
      <c r="F202" s="195"/>
      <c r="G202" s="194"/>
      <c r="H202" s="359"/>
      <c r="I202" s="391"/>
      <c r="J202" s="391"/>
      <c r="K202" s="391"/>
      <c r="L202" s="33" t="s">
        <v>122</v>
      </c>
      <c r="M202" s="55" t="s">
        <v>567</v>
      </c>
      <c r="N202" s="33" t="s">
        <v>121</v>
      </c>
      <c r="O202" s="55" t="s">
        <v>349</v>
      </c>
      <c r="P202" s="33" t="s">
        <v>120</v>
      </c>
      <c r="Q202" s="55" t="s">
        <v>354</v>
      </c>
      <c r="R202" s="33" t="s">
        <v>119</v>
      </c>
      <c r="S202" s="55" t="s">
        <v>130</v>
      </c>
      <c r="T202" s="33" t="s">
        <v>118</v>
      </c>
      <c r="U202" s="55"/>
      <c r="V202" s="33" t="s">
        <v>117</v>
      </c>
      <c r="W202" s="55"/>
      <c r="X202" s="33" t="s">
        <v>116</v>
      </c>
      <c r="Y202" s="55"/>
      <c r="Z202" s="33" t="s">
        <v>115</v>
      </c>
      <c r="AA202" s="55"/>
      <c r="AB202" s="193"/>
      <c r="AC202" s="55"/>
      <c r="AD202" s="193"/>
      <c r="AE202" s="22"/>
      <c r="AF202" s="422"/>
      <c r="AG202" s="422"/>
      <c r="AH202" s="21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8.15" customHeight="1" x14ac:dyDescent="0.2">
      <c r="B203" s="30"/>
      <c r="C203" s="340"/>
      <c r="D203" s="29"/>
      <c r="E203" s="192"/>
      <c r="F203" s="192"/>
      <c r="G203" s="191"/>
      <c r="H203" s="360"/>
      <c r="I203" s="392"/>
      <c r="J203" s="392"/>
      <c r="K203" s="392"/>
      <c r="L203" s="25" t="s">
        <v>114</v>
      </c>
      <c r="M203" s="114" t="s">
        <v>469</v>
      </c>
      <c r="N203" s="25" t="s">
        <v>112</v>
      </c>
      <c r="O203" s="114" t="s">
        <v>369</v>
      </c>
      <c r="P203" s="25" t="s">
        <v>111</v>
      </c>
      <c r="Q203" s="114" t="s">
        <v>354</v>
      </c>
      <c r="R203" s="25" t="s">
        <v>110</v>
      </c>
      <c r="S203" s="114" t="s">
        <v>130</v>
      </c>
      <c r="T203" s="25" t="s">
        <v>109</v>
      </c>
      <c r="U203" s="114"/>
      <c r="V203" s="25" t="s">
        <v>108</v>
      </c>
      <c r="W203" s="114"/>
      <c r="X203" s="25" t="s">
        <v>107</v>
      </c>
      <c r="Y203" s="114"/>
      <c r="Z203" s="25" t="s">
        <v>106</v>
      </c>
      <c r="AA203" s="114"/>
      <c r="AB203" s="190"/>
      <c r="AC203" s="114"/>
      <c r="AD203" s="190"/>
      <c r="AE203" s="22"/>
      <c r="AF203" s="422"/>
      <c r="AG203" s="422"/>
      <c r="AH203" s="21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8.15" customHeight="1" thickBot="1" x14ac:dyDescent="0.25">
      <c r="B204" s="20"/>
      <c r="C204" s="341"/>
      <c r="D204" s="19"/>
      <c r="E204" s="189"/>
      <c r="F204" s="189"/>
      <c r="G204" s="188"/>
      <c r="H204" s="361"/>
      <c r="I204" s="394"/>
      <c r="J204" s="394"/>
      <c r="K204" s="394"/>
      <c r="L204" s="15" t="s">
        <v>105</v>
      </c>
      <c r="M204" s="16" t="s">
        <v>474</v>
      </c>
      <c r="N204" s="15" t="s">
        <v>104</v>
      </c>
      <c r="O204" s="16" t="s">
        <v>350</v>
      </c>
      <c r="P204" s="15" t="s">
        <v>103</v>
      </c>
      <c r="Q204" s="16" t="s">
        <v>354</v>
      </c>
      <c r="R204" s="15" t="s">
        <v>102</v>
      </c>
      <c r="S204" s="16"/>
      <c r="T204" s="15">
        <v>20</v>
      </c>
      <c r="U204" s="16"/>
      <c r="V204" s="15" t="s">
        <v>101</v>
      </c>
      <c r="W204" s="16"/>
      <c r="X204" s="15" t="s">
        <v>100</v>
      </c>
      <c r="Y204" s="16"/>
      <c r="Z204" s="15" t="s">
        <v>99</v>
      </c>
      <c r="AA204" s="16"/>
      <c r="AB204" s="187"/>
      <c r="AC204" s="16"/>
      <c r="AD204" s="186"/>
      <c r="AE204" s="11"/>
      <c r="AF204" s="423"/>
      <c r="AG204" s="423"/>
      <c r="AH204" s="10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107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188</v>
      </c>
      <c r="E206" s="425">
        <v>7982.94</v>
      </c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03"/>
      <c r="AI206" s="86" t="s">
        <v>137</v>
      </c>
      <c r="AJ206" s="85">
        <f t="shared" ref="AJ206:BB206" si="26">SUM(AJ208:AJ219)</f>
        <v>36</v>
      </c>
      <c r="AK206" s="84">
        <f t="shared" si="26"/>
        <v>2</v>
      </c>
      <c r="AL206" s="83">
        <f t="shared" si="26"/>
        <v>0</v>
      </c>
      <c r="AM206" s="85">
        <f t="shared" si="26"/>
        <v>45</v>
      </c>
      <c r="AN206" s="84">
        <f t="shared" si="26"/>
        <v>11</v>
      </c>
      <c r="AO206" s="83">
        <f t="shared" si="26"/>
        <v>0</v>
      </c>
      <c r="AP206" s="85">
        <f t="shared" si="26"/>
        <v>0</v>
      </c>
      <c r="AQ206" s="84">
        <f t="shared" si="26"/>
        <v>0</v>
      </c>
      <c r="AR206" s="83">
        <f t="shared" si="26"/>
        <v>0</v>
      </c>
      <c r="AS206" s="85">
        <f t="shared" si="26"/>
        <v>3</v>
      </c>
      <c r="AT206" s="84">
        <f t="shared" si="26"/>
        <v>0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0</v>
      </c>
      <c r="AZ206" s="81">
        <f t="shared" si="26"/>
        <v>0</v>
      </c>
      <c r="BA206" s="81">
        <f t="shared" si="26"/>
        <v>0</v>
      </c>
      <c r="BB206" s="80">
        <f t="shared" si="26"/>
        <v>0</v>
      </c>
      <c r="BC206" s="79" t="s">
        <v>136</v>
      </c>
      <c r="BF206" s="5">
        <f>SUM(AJ206:AL206)/$BG$5</f>
        <v>12.666666666666666</v>
      </c>
      <c r="BG206" s="5">
        <f>SUM(AM206:AO206,AY206)/$BG$5</f>
        <v>18.666666666666668</v>
      </c>
      <c r="BH206" s="5">
        <f>SUM(AP206:AR206,AZ206)/$BG$5</f>
        <v>0</v>
      </c>
      <c r="BI206" s="5">
        <f>SUM(AS206:AU206,BA206)/$BG$5</f>
        <v>1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03"/>
      <c r="AI207" s="66" t="s">
        <v>135</v>
      </c>
      <c r="AJ207" s="65">
        <f t="shared" ref="AJ207:BB207" si="27">AJ206/3</f>
        <v>12</v>
      </c>
      <c r="AK207" s="64">
        <f t="shared" si="27"/>
        <v>0.66666666666666663</v>
      </c>
      <c r="AL207" s="63">
        <f t="shared" si="27"/>
        <v>0</v>
      </c>
      <c r="AM207" s="65">
        <f t="shared" si="27"/>
        <v>15</v>
      </c>
      <c r="AN207" s="64">
        <f t="shared" si="27"/>
        <v>3.6666666666666665</v>
      </c>
      <c r="AO207" s="63">
        <f t="shared" si="27"/>
        <v>0</v>
      </c>
      <c r="AP207" s="65">
        <f t="shared" si="27"/>
        <v>0</v>
      </c>
      <c r="AQ207" s="64">
        <f t="shared" si="27"/>
        <v>0</v>
      </c>
      <c r="AR207" s="63">
        <f t="shared" si="27"/>
        <v>0</v>
      </c>
      <c r="AS207" s="65">
        <f t="shared" si="27"/>
        <v>1</v>
      </c>
      <c r="AT207" s="64">
        <f t="shared" si="27"/>
        <v>0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</v>
      </c>
      <c r="AZ207" s="61">
        <f t="shared" si="27"/>
        <v>0</v>
      </c>
      <c r="BA207" s="61">
        <f t="shared" si="27"/>
        <v>0</v>
      </c>
      <c r="BB207" s="60">
        <f t="shared" si="27"/>
        <v>0</v>
      </c>
      <c r="BC207" s="59" t="s">
        <v>134</v>
      </c>
    </row>
    <row r="208" spans="2:62" ht="28.15" customHeight="1" x14ac:dyDescent="0.2">
      <c r="B208" s="30"/>
      <c r="C208" s="338">
        <v>1</v>
      </c>
      <c r="D208" s="46"/>
      <c r="E208" s="198"/>
      <c r="F208" s="198"/>
      <c r="G208" s="197"/>
      <c r="H208" s="358" t="s">
        <v>183</v>
      </c>
      <c r="I208" s="390">
        <v>68</v>
      </c>
      <c r="J208" s="390">
        <v>20</v>
      </c>
      <c r="K208" s="390">
        <v>7</v>
      </c>
      <c r="L208" s="42" t="s">
        <v>131</v>
      </c>
      <c r="M208" s="43" t="s">
        <v>352</v>
      </c>
      <c r="N208" s="42" t="s">
        <v>129</v>
      </c>
      <c r="O208" s="43" t="s">
        <v>350</v>
      </c>
      <c r="P208" s="42" t="s">
        <v>128</v>
      </c>
      <c r="Q208" s="43" t="s">
        <v>347</v>
      </c>
      <c r="R208" s="42" t="s">
        <v>127</v>
      </c>
      <c r="S208" s="43" t="s">
        <v>130</v>
      </c>
      <c r="T208" s="42" t="s">
        <v>126</v>
      </c>
      <c r="U208" s="43"/>
      <c r="V208" s="42" t="s">
        <v>125</v>
      </c>
      <c r="W208" s="43"/>
      <c r="X208" s="42" t="s">
        <v>124</v>
      </c>
      <c r="Y208" s="43"/>
      <c r="Z208" s="42" t="s">
        <v>123</v>
      </c>
      <c r="AA208" s="43"/>
      <c r="AB208" s="196"/>
      <c r="AC208" s="43"/>
      <c r="AD208" s="196" t="s">
        <v>351</v>
      </c>
      <c r="AE208" s="58"/>
      <c r="AF208" s="421"/>
      <c r="AG208" s="421"/>
      <c r="AH208" s="38"/>
      <c r="AI208" s="9"/>
      <c r="AJ208" s="349">
        <f>SUMPRODUCT(LEN($M208:$AA211)-LEN(SUBSTITUTE($M208:$AA211,"A", "")))</f>
        <v>13</v>
      </c>
      <c r="AK208" s="352">
        <f>SUMPRODUCT(LEN($AD208:$AD211)-LEN(SUBSTITUTE($AD208:$AD211,"A", "")))</f>
        <v>1</v>
      </c>
      <c r="AL208" s="335">
        <f>SUMPRODUCT(LEN($AC208:$AC211)-LEN(SUBSTITUTE($AC208:$AC211,"A", "")))</f>
        <v>0</v>
      </c>
      <c r="AM208" s="349">
        <f>SUMPRODUCT(LEN($M208:$AA211)-LEN(SUBSTITUTE($M208:$AA211,"S", "")))</f>
        <v>18</v>
      </c>
      <c r="AN208" s="352">
        <f>SUMPRODUCT(LEN($AD208:$AD211)-LEN(SUBSTITUTE($AD208:$AD211,"S", "")))</f>
        <v>3</v>
      </c>
      <c r="AO208" s="335">
        <f>SUMPRODUCT(LEN($AC208:$AC211)-LEN(SUBSTITUTE($AC208:$AC211,"S", "")))</f>
        <v>0</v>
      </c>
      <c r="AP208" s="349">
        <f>SUMPRODUCT(LEN($M208:$AA211)-LEN(SUBSTITUTE($M208:$AA211,"F", "")))</f>
        <v>0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0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0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0</v>
      </c>
      <c r="BB208" s="413">
        <f>SUMPRODUCT(LEN($AE208:$AE211)-LEN(SUBSTITUTE($AE208:$AE211,"M", "")))</f>
        <v>0</v>
      </c>
    </row>
    <row r="209" spans="2:62" ht="28.15" customHeight="1" thickBot="1" x14ac:dyDescent="0.25">
      <c r="B209" s="30"/>
      <c r="C209" s="339"/>
      <c r="D209" s="37"/>
      <c r="E209" s="195"/>
      <c r="F209" s="195"/>
      <c r="G209" s="194"/>
      <c r="H209" s="359"/>
      <c r="I209" s="391"/>
      <c r="J209" s="391"/>
      <c r="K209" s="391"/>
      <c r="L209" s="33" t="s">
        <v>122</v>
      </c>
      <c r="M209" s="55" t="s">
        <v>357</v>
      </c>
      <c r="N209" s="33" t="s">
        <v>121</v>
      </c>
      <c r="O209" s="55" t="s">
        <v>350</v>
      </c>
      <c r="P209" s="33" t="s">
        <v>120</v>
      </c>
      <c r="Q209" s="55" t="s">
        <v>354</v>
      </c>
      <c r="R209" s="33" t="s">
        <v>119</v>
      </c>
      <c r="S209" s="55"/>
      <c r="T209" s="33" t="s">
        <v>118</v>
      </c>
      <c r="U209" s="55"/>
      <c r="V209" s="33" t="s">
        <v>117</v>
      </c>
      <c r="W209" s="55"/>
      <c r="X209" s="33" t="s">
        <v>116</v>
      </c>
      <c r="Y209" s="55"/>
      <c r="Z209" s="33" t="s">
        <v>115</v>
      </c>
      <c r="AA209" s="55"/>
      <c r="AB209" s="193"/>
      <c r="AC209" s="55"/>
      <c r="AD209" s="193" t="s">
        <v>354</v>
      </c>
      <c r="AE209" s="57"/>
      <c r="AF209" s="422"/>
      <c r="AG209" s="422"/>
      <c r="AH209" s="21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8.15" customHeight="1" x14ac:dyDescent="0.2">
      <c r="B210" s="30"/>
      <c r="C210" s="340"/>
      <c r="D210" s="29"/>
      <c r="E210" s="192"/>
      <c r="F210" s="192"/>
      <c r="G210" s="191"/>
      <c r="H210" s="360">
        <v>188</v>
      </c>
      <c r="I210" s="392"/>
      <c r="J210" s="392"/>
      <c r="K210" s="392"/>
      <c r="L210" s="25" t="s">
        <v>114</v>
      </c>
      <c r="M210" s="114" t="s">
        <v>348</v>
      </c>
      <c r="N210" s="25" t="s">
        <v>112</v>
      </c>
      <c r="O210" s="114" t="s">
        <v>350</v>
      </c>
      <c r="P210" s="25" t="s">
        <v>111</v>
      </c>
      <c r="Q210" s="114" t="s">
        <v>130</v>
      </c>
      <c r="R210" s="25" t="s">
        <v>110</v>
      </c>
      <c r="S210" s="114"/>
      <c r="T210" s="25" t="s">
        <v>109</v>
      </c>
      <c r="U210" s="114"/>
      <c r="V210" s="25" t="s">
        <v>108</v>
      </c>
      <c r="W210" s="114"/>
      <c r="X210" s="25" t="s">
        <v>107</v>
      </c>
      <c r="Y210" s="114"/>
      <c r="Z210" s="25" t="s">
        <v>106</v>
      </c>
      <c r="AA210" s="114"/>
      <c r="AB210" s="190"/>
      <c r="AC210" s="114"/>
      <c r="AD210" s="190"/>
      <c r="AE210" s="57"/>
      <c r="AF210" s="422"/>
      <c r="AG210" s="422"/>
      <c r="AH210" s="21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8.15" customHeight="1" thickBot="1" x14ac:dyDescent="0.25">
      <c r="B211" s="30"/>
      <c r="C211" s="355"/>
      <c r="D211" s="54"/>
      <c r="E211" s="200"/>
      <c r="F211" s="200"/>
      <c r="G211" s="199"/>
      <c r="H211" s="361"/>
      <c r="I211" s="393"/>
      <c r="J211" s="393"/>
      <c r="K211" s="393"/>
      <c r="L211" s="50" t="s">
        <v>105</v>
      </c>
      <c r="M211" s="51" t="s">
        <v>346</v>
      </c>
      <c r="N211" s="50" t="s">
        <v>104</v>
      </c>
      <c r="O211" s="51" t="s">
        <v>353</v>
      </c>
      <c r="P211" s="50" t="s">
        <v>103</v>
      </c>
      <c r="Q211" s="51" t="s">
        <v>130</v>
      </c>
      <c r="R211" s="50" t="s">
        <v>102</v>
      </c>
      <c r="S211" s="51"/>
      <c r="T211" s="50">
        <v>20</v>
      </c>
      <c r="U211" s="51"/>
      <c r="V211" s="50" t="s">
        <v>101</v>
      </c>
      <c r="W211" s="51"/>
      <c r="X211" s="50" t="s">
        <v>100</v>
      </c>
      <c r="Y211" s="51"/>
      <c r="Z211" s="50" t="s">
        <v>99</v>
      </c>
      <c r="AA211" s="51"/>
      <c r="AB211" s="187"/>
      <c r="AC211" s="51"/>
      <c r="AD211" s="187"/>
      <c r="AE211" s="56"/>
      <c r="AF211" s="424"/>
      <c r="AG211" s="424"/>
      <c r="AH211" s="47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8.15" customHeight="1" x14ac:dyDescent="0.2">
      <c r="B212" s="30"/>
      <c r="C212" s="338">
        <v>2</v>
      </c>
      <c r="D212" s="46"/>
      <c r="E212" s="198"/>
      <c r="F212" s="198"/>
      <c r="G212" s="197"/>
      <c r="H212" s="358"/>
      <c r="I212" s="390">
        <v>54</v>
      </c>
      <c r="J212" s="390">
        <v>20</v>
      </c>
      <c r="K212" s="390">
        <v>8</v>
      </c>
      <c r="L212" s="42" t="s">
        <v>131</v>
      </c>
      <c r="M212" s="43" t="s">
        <v>498</v>
      </c>
      <c r="N212" s="42" t="s">
        <v>129</v>
      </c>
      <c r="O212" s="43" t="s">
        <v>130</v>
      </c>
      <c r="P212" s="42" t="s">
        <v>128</v>
      </c>
      <c r="Q212" s="43" t="s">
        <v>354</v>
      </c>
      <c r="R212" s="42" t="s">
        <v>127</v>
      </c>
      <c r="S212" s="43"/>
      <c r="T212" s="42" t="s">
        <v>126</v>
      </c>
      <c r="U212" s="43"/>
      <c r="V212" s="42" t="s">
        <v>125</v>
      </c>
      <c r="W212" s="43"/>
      <c r="X212" s="42" t="s">
        <v>124</v>
      </c>
      <c r="Y212" s="43"/>
      <c r="Z212" s="42" t="s">
        <v>123</v>
      </c>
      <c r="AA212" s="43"/>
      <c r="AB212" s="196"/>
      <c r="AC212" s="43"/>
      <c r="AD212" s="196" t="s">
        <v>489</v>
      </c>
      <c r="AE212" s="39"/>
      <c r="AF212" s="421"/>
      <c r="AG212" s="421"/>
      <c r="AH212" s="38"/>
      <c r="AI212" s="9"/>
      <c r="AJ212" s="349">
        <f>SUMPRODUCT(LEN($M212:$AA215)-LEN(SUBSTITUTE($M212:$AA215,"A", "")))</f>
        <v>7</v>
      </c>
      <c r="AK212" s="352">
        <f>SUMPRODUCT(LEN($AD212:$AD215)-LEN(SUBSTITUTE($AD212:$AD215,"A", "")))</f>
        <v>0</v>
      </c>
      <c r="AL212" s="335">
        <f>SUMPRODUCT(LEN($AC212:$AC215)-LEN(SUBSTITUTE($AC212:$AC215,"A", "")))</f>
        <v>0</v>
      </c>
      <c r="AM212" s="349">
        <f>SUMPRODUCT(LEN($M212:$AA215)-LEN(SUBSTITUTE($M212:$AA215,"S", "")))</f>
        <v>15</v>
      </c>
      <c r="AN212" s="352">
        <f>SUMPRODUCT(LEN($AD212:$AD215)-LEN(SUBSTITUTE($AD212:$AD215,"S", "")))</f>
        <v>4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2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8.15" customHeight="1" thickBot="1" x14ac:dyDescent="0.25">
      <c r="B213" s="30"/>
      <c r="C213" s="339"/>
      <c r="D213" s="37"/>
      <c r="E213" s="195"/>
      <c r="F213" s="195"/>
      <c r="G213" s="194"/>
      <c r="H213" s="359"/>
      <c r="I213" s="391"/>
      <c r="J213" s="391"/>
      <c r="K213" s="391"/>
      <c r="L213" s="33" t="s">
        <v>122</v>
      </c>
      <c r="M213" s="55" t="s">
        <v>496</v>
      </c>
      <c r="N213" s="33" t="s">
        <v>121</v>
      </c>
      <c r="O213" s="55" t="s">
        <v>350</v>
      </c>
      <c r="P213" s="33" t="s">
        <v>120</v>
      </c>
      <c r="Q213" s="55" t="s">
        <v>354</v>
      </c>
      <c r="R213" s="33" t="s">
        <v>119</v>
      </c>
      <c r="S213" s="55"/>
      <c r="T213" s="33" t="s">
        <v>118</v>
      </c>
      <c r="U213" s="55"/>
      <c r="V213" s="33" t="s">
        <v>117</v>
      </c>
      <c r="W213" s="55"/>
      <c r="X213" s="33" t="s">
        <v>116</v>
      </c>
      <c r="Y213" s="55"/>
      <c r="Z213" s="33" t="s">
        <v>115</v>
      </c>
      <c r="AA213" s="55"/>
      <c r="AB213" s="193"/>
      <c r="AC213" s="55"/>
      <c r="AD213" s="193"/>
      <c r="AE213" s="22"/>
      <c r="AF213" s="422"/>
      <c r="AG213" s="422"/>
      <c r="AH213" s="21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8.15" customHeight="1" x14ac:dyDescent="0.2">
      <c r="B214" s="30"/>
      <c r="C214" s="340"/>
      <c r="D214" s="29"/>
      <c r="E214" s="192"/>
      <c r="F214" s="192"/>
      <c r="G214" s="191"/>
      <c r="H214" s="360"/>
      <c r="I214" s="392"/>
      <c r="J214" s="392"/>
      <c r="K214" s="392"/>
      <c r="L214" s="25" t="s">
        <v>114</v>
      </c>
      <c r="M214" s="114" t="s">
        <v>179</v>
      </c>
      <c r="N214" s="25" t="s">
        <v>112</v>
      </c>
      <c r="O214" s="114" t="s">
        <v>350</v>
      </c>
      <c r="P214" s="25" t="s">
        <v>111</v>
      </c>
      <c r="Q214" s="114" t="s">
        <v>132</v>
      </c>
      <c r="R214" s="25" t="s">
        <v>110</v>
      </c>
      <c r="S214" s="114"/>
      <c r="T214" s="25" t="s">
        <v>109</v>
      </c>
      <c r="U214" s="114"/>
      <c r="V214" s="25" t="s">
        <v>108</v>
      </c>
      <c r="W214" s="114"/>
      <c r="X214" s="25" t="s">
        <v>107</v>
      </c>
      <c r="Y214" s="114"/>
      <c r="Z214" s="25" t="s">
        <v>106</v>
      </c>
      <c r="AA214" s="114"/>
      <c r="AB214" s="190"/>
      <c r="AC214" s="114"/>
      <c r="AD214" s="190"/>
      <c r="AE214" s="22"/>
      <c r="AF214" s="422"/>
      <c r="AG214" s="422"/>
      <c r="AH214" s="21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8.15" customHeight="1" thickBot="1" x14ac:dyDescent="0.25">
      <c r="B215" s="30"/>
      <c r="C215" s="355"/>
      <c r="D215" s="54"/>
      <c r="E215" s="200"/>
      <c r="F215" s="200"/>
      <c r="G215" s="199"/>
      <c r="H215" s="361"/>
      <c r="I215" s="393"/>
      <c r="J215" s="393"/>
      <c r="K215" s="393"/>
      <c r="L215" s="50" t="s">
        <v>105</v>
      </c>
      <c r="M215" s="51" t="s">
        <v>348</v>
      </c>
      <c r="N215" s="50" t="s">
        <v>104</v>
      </c>
      <c r="O215" s="51" t="s">
        <v>354</v>
      </c>
      <c r="P215" s="50" t="s">
        <v>103</v>
      </c>
      <c r="Q215" s="51" t="s">
        <v>130</v>
      </c>
      <c r="R215" s="50" t="s">
        <v>102</v>
      </c>
      <c r="S215" s="51"/>
      <c r="T215" s="50">
        <v>20</v>
      </c>
      <c r="U215" s="51"/>
      <c r="V215" s="50" t="s">
        <v>101</v>
      </c>
      <c r="W215" s="51"/>
      <c r="X215" s="50" t="s">
        <v>100</v>
      </c>
      <c r="Y215" s="51"/>
      <c r="Z215" s="50" t="s">
        <v>99</v>
      </c>
      <c r="AA215" s="51"/>
      <c r="AB215" s="187"/>
      <c r="AC215" s="51"/>
      <c r="AD215" s="187"/>
      <c r="AE215" s="48"/>
      <c r="AF215" s="424"/>
      <c r="AG215" s="424"/>
      <c r="AH215" s="47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8.15" customHeight="1" x14ac:dyDescent="0.2">
      <c r="B216" s="30"/>
      <c r="C216" s="338">
        <v>3</v>
      </c>
      <c r="D216" s="46"/>
      <c r="E216" s="198"/>
      <c r="F216" s="198"/>
      <c r="G216" s="197"/>
      <c r="H216" s="358"/>
      <c r="I216" s="390">
        <v>71</v>
      </c>
      <c r="J216" s="390">
        <v>20</v>
      </c>
      <c r="K216" s="390">
        <v>6</v>
      </c>
      <c r="L216" s="42" t="s">
        <v>131</v>
      </c>
      <c r="M216" s="43" t="s">
        <v>132</v>
      </c>
      <c r="N216" s="42" t="s">
        <v>129</v>
      </c>
      <c r="O216" s="43" t="s">
        <v>478</v>
      </c>
      <c r="P216" s="42" t="s">
        <v>128</v>
      </c>
      <c r="Q216" s="43" t="s">
        <v>347</v>
      </c>
      <c r="R216" s="42" t="s">
        <v>127</v>
      </c>
      <c r="S216" s="43" t="s">
        <v>130</v>
      </c>
      <c r="T216" s="42" t="s">
        <v>126</v>
      </c>
      <c r="U216" s="43"/>
      <c r="V216" s="42" t="s">
        <v>125</v>
      </c>
      <c r="W216" s="43"/>
      <c r="X216" s="42" t="s">
        <v>124</v>
      </c>
      <c r="Y216" s="43"/>
      <c r="Z216" s="42" t="s">
        <v>123</v>
      </c>
      <c r="AA216" s="43"/>
      <c r="AB216" s="196"/>
      <c r="AC216" s="43"/>
      <c r="AD216" s="196" t="s">
        <v>535</v>
      </c>
      <c r="AE216" s="39"/>
      <c r="AF216" s="421"/>
      <c r="AG216" s="421"/>
      <c r="AH216" s="38"/>
      <c r="AI216" s="9"/>
      <c r="AJ216" s="349">
        <f>SUMPRODUCT(LEN($M216:$AA219)-LEN(SUBSTITUTE($M216:$AA219,"A", "")))</f>
        <v>16</v>
      </c>
      <c r="AK216" s="352">
        <f>SUMPRODUCT(LEN($AD216:$AD219)-LEN(SUBSTITUTE($AD216:$AD219,"A", "")))</f>
        <v>1</v>
      </c>
      <c r="AL216" s="335">
        <f>SUMPRODUCT(LEN($AC216:$AC219)-LEN(SUBSTITUTE($AC216:$AC219,"A", "")))</f>
        <v>0</v>
      </c>
      <c r="AM216" s="349">
        <f>SUMPRODUCT(LEN($M216:$AA219)-LEN(SUBSTITUTE($M216:$AA219,"S", "")))</f>
        <v>12</v>
      </c>
      <c r="AN216" s="352">
        <f>SUMPRODUCT(LEN($AD216:$AD219)-LEN(SUBSTITUTE($AD216:$AD219,"S", "")))</f>
        <v>4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1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8.15" customHeight="1" thickBot="1" x14ac:dyDescent="0.25">
      <c r="B217" s="30"/>
      <c r="C217" s="339"/>
      <c r="D217" s="37"/>
      <c r="E217" s="195"/>
      <c r="F217" s="195"/>
      <c r="G217" s="194"/>
      <c r="H217" s="359"/>
      <c r="I217" s="391"/>
      <c r="J217" s="391"/>
      <c r="K217" s="391"/>
      <c r="L217" s="33" t="s">
        <v>122</v>
      </c>
      <c r="M217" s="55" t="s">
        <v>467</v>
      </c>
      <c r="N217" s="33" t="s">
        <v>121</v>
      </c>
      <c r="O217" s="55" t="s">
        <v>369</v>
      </c>
      <c r="P217" s="33" t="s">
        <v>120</v>
      </c>
      <c r="Q217" s="55" t="s">
        <v>179</v>
      </c>
      <c r="R217" s="33" t="s">
        <v>119</v>
      </c>
      <c r="S217" s="55"/>
      <c r="T217" s="33" t="s">
        <v>118</v>
      </c>
      <c r="U217" s="55"/>
      <c r="V217" s="33" t="s">
        <v>117</v>
      </c>
      <c r="W217" s="55"/>
      <c r="X217" s="33" t="s">
        <v>116</v>
      </c>
      <c r="Y217" s="55"/>
      <c r="Z217" s="33" t="s">
        <v>115</v>
      </c>
      <c r="AA217" s="55"/>
      <c r="AB217" s="193"/>
      <c r="AC217" s="55"/>
      <c r="AD217" s="193"/>
      <c r="AE217" s="22"/>
      <c r="AF217" s="422"/>
      <c r="AG217" s="422"/>
      <c r="AH217" s="21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8.15" customHeight="1" x14ac:dyDescent="0.2">
      <c r="B218" s="30"/>
      <c r="C218" s="340"/>
      <c r="D218" s="29"/>
      <c r="E218" s="192"/>
      <c r="F218" s="192"/>
      <c r="G218" s="191"/>
      <c r="H218" s="360"/>
      <c r="I218" s="392"/>
      <c r="J218" s="392"/>
      <c r="K218" s="392"/>
      <c r="L218" s="25" t="s">
        <v>114</v>
      </c>
      <c r="M218" s="114" t="s">
        <v>348</v>
      </c>
      <c r="N218" s="25" t="s">
        <v>112</v>
      </c>
      <c r="O218" s="114" t="s">
        <v>348</v>
      </c>
      <c r="P218" s="25" t="s">
        <v>111</v>
      </c>
      <c r="Q218" s="114" t="s">
        <v>130</v>
      </c>
      <c r="R218" s="25" t="s">
        <v>110</v>
      </c>
      <c r="S218" s="114"/>
      <c r="T218" s="25" t="s">
        <v>109</v>
      </c>
      <c r="U218" s="114"/>
      <c r="V218" s="25" t="s">
        <v>108</v>
      </c>
      <c r="W218" s="114"/>
      <c r="X218" s="25" t="s">
        <v>107</v>
      </c>
      <c r="Y218" s="114"/>
      <c r="Z218" s="25" t="s">
        <v>106</v>
      </c>
      <c r="AA218" s="114"/>
      <c r="AB218" s="190"/>
      <c r="AC218" s="114"/>
      <c r="AD218" s="190"/>
      <c r="AE218" s="22"/>
      <c r="AF218" s="422"/>
      <c r="AG218" s="422"/>
      <c r="AH218" s="21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8.15" customHeight="1" thickBot="1" x14ac:dyDescent="0.25">
      <c r="B219" s="20"/>
      <c r="C219" s="341"/>
      <c r="D219" s="19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 t="s">
        <v>346</v>
      </c>
      <c r="N219" s="15" t="s">
        <v>104</v>
      </c>
      <c r="O219" s="16" t="s">
        <v>179</v>
      </c>
      <c r="P219" s="15" t="s">
        <v>103</v>
      </c>
      <c r="Q219" s="16" t="s">
        <v>132</v>
      </c>
      <c r="R219" s="15" t="s">
        <v>102</v>
      </c>
      <c r="S219" s="16"/>
      <c r="T219" s="15">
        <v>20</v>
      </c>
      <c r="U219" s="16"/>
      <c r="V219" s="15" t="s">
        <v>101</v>
      </c>
      <c r="W219" s="16"/>
      <c r="X219" s="15" t="s">
        <v>100</v>
      </c>
      <c r="Y219" s="16"/>
      <c r="Z219" s="15" t="s">
        <v>99</v>
      </c>
      <c r="AA219" s="16"/>
      <c r="AB219" s="187"/>
      <c r="AC219" s="16"/>
      <c r="AD219" s="186"/>
      <c r="AE219" s="11"/>
      <c r="AF219" s="423"/>
      <c r="AG219" s="423"/>
      <c r="AH219" s="10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107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>
        <v>188</v>
      </c>
      <c r="E221" s="425">
        <v>6413.06</v>
      </c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03"/>
      <c r="AI221" s="86" t="s">
        <v>137</v>
      </c>
      <c r="AJ221" s="85">
        <f t="shared" ref="AJ221:BB221" si="28">SUM(AJ223:AJ234)</f>
        <v>29</v>
      </c>
      <c r="AK221" s="84">
        <f t="shared" si="28"/>
        <v>3</v>
      </c>
      <c r="AL221" s="83">
        <f t="shared" si="28"/>
        <v>0</v>
      </c>
      <c r="AM221" s="85">
        <f t="shared" si="28"/>
        <v>21</v>
      </c>
      <c r="AN221" s="84">
        <f t="shared" si="28"/>
        <v>9</v>
      </c>
      <c r="AO221" s="83">
        <f t="shared" si="28"/>
        <v>0</v>
      </c>
      <c r="AP221" s="85">
        <f t="shared" si="28"/>
        <v>1</v>
      </c>
      <c r="AQ221" s="84">
        <f t="shared" si="28"/>
        <v>0</v>
      </c>
      <c r="AR221" s="83">
        <f t="shared" si="28"/>
        <v>0</v>
      </c>
      <c r="AS221" s="85">
        <f t="shared" si="28"/>
        <v>2</v>
      </c>
      <c r="AT221" s="84">
        <f t="shared" si="28"/>
        <v>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0</v>
      </c>
      <c r="AZ221" s="81">
        <f t="shared" si="28"/>
        <v>0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10.666666666666666</v>
      </c>
      <c r="BG221" s="5">
        <f>SUM(AM221:AO221,AY221)/$BG$5</f>
        <v>10</v>
      </c>
      <c r="BH221" s="5">
        <f>SUM(AP221:AR221,AZ221)/$BG$5</f>
        <v>0.33333333333333331</v>
      </c>
      <c r="BI221" s="5">
        <f>SUM(AS221:AU221,BA221)/$BG$5</f>
        <v>0.66666666666666663</v>
      </c>
      <c r="BJ221" s="5">
        <f>SUM(AV221:AX221,BB221)/$BG$5</f>
        <v>0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03"/>
      <c r="AI222" s="66" t="s">
        <v>135</v>
      </c>
      <c r="AJ222" s="65">
        <f t="shared" ref="AJ222:BB222" si="29">AJ221/3</f>
        <v>9.6666666666666661</v>
      </c>
      <c r="AK222" s="64">
        <f t="shared" si="29"/>
        <v>1</v>
      </c>
      <c r="AL222" s="63">
        <f t="shared" si="29"/>
        <v>0</v>
      </c>
      <c r="AM222" s="65">
        <f t="shared" si="29"/>
        <v>7</v>
      </c>
      <c r="AN222" s="64">
        <f t="shared" si="29"/>
        <v>3</v>
      </c>
      <c r="AO222" s="63">
        <f t="shared" si="29"/>
        <v>0</v>
      </c>
      <c r="AP222" s="65">
        <f t="shared" si="29"/>
        <v>0.33333333333333331</v>
      </c>
      <c r="AQ222" s="64">
        <f t="shared" si="29"/>
        <v>0</v>
      </c>
      <c r="AR222" s="63">
        <f t="shared" si="29"/>
        <v>0</v>
      </c>
      <c r="AS222" s="65">
        <f t="shared" si="29"/>
        <v>0.66666666666666663</v>
      </c>
      <c r="AT222" s="64">
        <f t="shared" si="29"/>
        <v>0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</v>
      </c>
      <c r="AZ222" s="61">
        <f t="shared" si="29"/>
        <v>0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8.15" customHeight="1" x14ac:dyDescent="0.2">
      <c r="B223" s="30"/>
      <c r="C223" s="338">
        <v>1</v>
      </c>
      <c r="D223" s="46"/>
      <c r="E223" s="198"/>
      <c r="F223" s="198"/>
      <c r="G223" s="197"/>
      <c r="H223" s="358" t="s">
        <v>183</v>
      </c>
      <c r="I223" s="390">
        <v>67</v>
      </c>
      <c r="J223" s="390">
        <v>19</v>
      </c>
      <c r="K223" s="390">
        <v>7</v>
      </c>
      <c r="L223" s="42" t="s">
        <v>131</v>
      </c>
      <c r="M223" s="43" t="s">
        <v>467</v>
      </c>
      <c r="N223" s="42" t="s">
        <v>129</v>
      </c>
      <c r="O223" s="43" t="s">
        <v>351</v>
      </c>
      <c r="P223" s="42" t="s">
        <v>128</v>
      </c>
      <c r="Q223" s="43" t="s">
        <v>179</v>
      </c>
      <c r="R223" s="42" t="s">
        <v>127</v>
      </c>
      <c r="S223" s="43"/>
      <c r="T223" s="42" t="s">
        <v>126</v>
      </c>
      <c r="U223" s="43"/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196"/>
      <c r="AC223" s="43"/>
      <c r="AD223" s="196"/>
      <c r="AE223" s="58"/>
      <c r="AF223" s="421">
        <v>9</v>
      </c>
      <c r="AG223" s="421"/>
      <c r="AH223" s="38"/>
      <c r="AI223" s="9"/>
      <c r="AJ223" s="349">
        <f>SUMPRODUCT(LEN($M223:$AA226)-LEN(SUBSTITUTE($M223:$AA226,"A", "")))</f>
        <v>13</v>
      </c>
      <c r="AK223" s="352">
        <f>SUMPRODUCT(LEN($AD223:$AD226)-LEN(SUBSTITUTE($AD223:$AD226,"A", "")))</f>
        <v>0</v>
      </c>
      <c r="AL223" s="335">
        <f>SUMPRODUCT(LEN($AC223:$AC226)-LEN(SUBSTITUTE($AC223:$AC226,"A", "")))</f>
        <v>0</v>
      </c>
      <c r="AM223" s="349">
        <f>SUMPRODUCT(LEN($M223:$AA226)-LEN(SUBSTITUTE($M223:$AA226,"S", "")))</f>
        <v>6</v>
      </c>
      <c r="AN223" s="352">
        <f>SUMPRODUCT(LEN($AD223:$AD226)-LEN(SUBSTITUTE($AD223:$AD226,"S", "")))</f>
        <v>0</v>
      </c>
      <c r="AO223" s="335">
        <f>SUMPRODUCT(LEN($AC223:$AC226)-LEN(SUBSTITUTE($AC223:$AC226,"S", "")))</f>
        <v>0</v>
      </c>
      <c r="AP223" s="349">
        <f>SUMPRODUCT(LEN($M223:$AA226)-LEN(SUBSTITUTE($M223:$AA226,"F", "")))</f>
        <v>1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2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0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8.15" customHeight="1" thickBot="1" x14ac:dyDescent="0.25">
      <c r="B224" s="30"/>
      <c r="C224" s="339"/>
      <c r="D224" s="37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495</v>
      </c>
      <c r="N224" s="33" t="s">
        <v>121</v>
      </c>
      <c r="O224" s="55" t="s">
        <v>179</v>
      </c>
      <c r="P224" s="33" t="s">
        <v>120</v>
      </c>
      <c r="Q224" s="55" t="s">
        <v>130</v>
      </c>
      <c r="R224" s="33" t="s">
        <v>119</v>
      </c>
      <c r="S224" s="55"/>
      <c r="T224" s="33" t="s">
        <v>118</v>
      </c>
      <c r="U224" s="55"/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193"/>
      <c r="AC224" s="55"/>
      <c r="AD224" s="193"/>
      <c r="AE224" s="57"/>
      <c r="AF224" s="422"/>
      <c r="AG224" s="422"/>
      <c r="AH224" s="21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8.15" customHeight="1" x14ac:dyDescent="0.2">
      <c r="B225" s="30"/>
      <c r="C225" s="340"/>
      <c r="D225" s="29"/>
      <c r="E225" s="192"/>
      <c r="F225" s="192"/>
      <c r="G225" s="191"/>
      <c r="H225" s="360">
        <v>188</v>
      </c>
      <c r="I225" s="392"/>
      <c r="J225" s="392"/>
      <c r="K225" s="392"/>
      <c r="L225" s="25" t="s">
        <v>114</v>
      </c>
      <c r="M225" s="114" t="s">
        <v>522</v>
      </c>
      <c r="N225" s="25" t="s">
        <v>112</v>
      </c>
      <c r="O225" s="114" t="s">
        <v>347</v>
      </c>
      <c r="P225" s="25" t="s">
        <v>111</v>
      </c>
      <c r="Q225" s="114" t="s">
        <v>130</v>
      </c>
      <c r="R225" s="25" t="s">
        <v>110</v>
      </c>
      <c r="S225" s="114"/>
      <c r="T225" s="25" t="s">
        <v>109</v>
      </c>
      <c r="U225" s="114"/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190"/>
      <c r="AC225" s="114"/>
      <c r="AD225" s="190"/>
      <c r="AE225" s="57"/>
      <c r="AF225" s="422"/>
      <c r="AG225" s="422"/>
      <c r="AH225" s="21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8.15" customHeight="1" thickBot="1" x14ac:dyDescent="0.25">
      <c r="B226" s="30"/>
      <c r="C226" s="355"/>
      <c r="D226" s="54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179</v>
      </c>
      <c r="N226" s="50" t="s">
        <v>104</v>
      </c>
      <c r="O226" s="51" t="s">
        <v>179</v>
      </c>
      <c r="P226" s="50" t="s">
        <v>103</v>
      </c>
      <c r="Q226" s="51" t="s">
        <v>130</v>
      </c>
      <c r="R226" s="50" t="s">
        <v>102</v>
      </c>
      <c r="S226" s="51"/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187"/>
      <c r="AC226" s="51"/>
      <c r="AD226" s="187"/>
      <c r="AE226" s="56"/>
      <c r="AF226" s="424"/>
      <c r="AG226" s="424"/>
      <c r="AH226" s="47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8.15" customHeight="1" x14ac:dyDescent="0.2">
      <c r="B227" s="30"/>
      <c r="C227" s="338">
        <v>2</v>
      </c>
      <c r="D227" s="46"/>
      <c r="E227" s="198"/>
      <c r="F227" s="198"/>
      <c r="G227" s="197"/>
      <c r="H227" s="358"/>
      <c r="I227" s="390">
        <v>61</v>
      </c>
      <c r="J227" s="390">
        <v>19</v>
      </c>
      <c r="K227" s="390">
        <v>9</v>
      </c>
      <c r="L227" s="42" t="s">
        <v>131</v>
      </c>
      <c r="M227" s="43" t="s">
        <v>179</v>
      </c>
      <c r="N227" s="42" t="s">
        <v>129</v>
      </c>
      <c r="O227" s="43" t="s">
        <v>347</v>
      </c>
      <c r="P227" s="42" t="s">
        <v>128</v>
      </c>
      <c r="Q227" s="43" t="s">
        <v>130</v>
      </c>
      <c r="R227" s="42" t="s">
        <v>127</v>
      </c>
      <c r="S227" s="43"/>
      <c r="T227" s="42" t="s">
        <v>126</v>
      </c>
      <c r="U227" s="43"/>
      <c r="V227" s="42" t="s">
        <v>125</v>
      </c>
      <c r="W227" s="43"/>
      <c r="X227" s="42" t="s">
        <v>124</v>
      </c>
      <c r="Y227" s="43"/>
      <c r="Z227" s="42" t="s">
        <v>123</v>
      </c>
      <c r="AA227" s="43"/>
      <c r="AB227" s="196"/>
      <c r="AC227" s="43"/>
      <c r="AD227" s="196" t="s">
        <v>130</v>
      </c>
      <c r="AE227" s="39"/>
      <c r="AF227" s="421"/>
      <c r="AG227" s="421"/>
      <c r="AH227" s="38"/>
      <c r="AI227" s="9"/>
      <c r="AJ227" s="349">
        <f>SUMPRODUCT(LEN($M227:$AA230)-LEN(SUBSTITUTE($M227:$AA230,"A", "")))</f>
        <v>8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8</v>
      </c>
      <c r="AN227" s="352">
        <f>SUMPRODUCT(LEN($AD227:$AD230)-LEN(SUBSTITUTE($AD227:$AD230,"S", "")))</f>
        <v>1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0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8.15" customHeight="1" thickBot="1" x14ac:dyDescent="0.25">
      <c r="B228" s="30"/>
      <c r="C228" s="339"/>
      <c r="D228" s="37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 t="s">
        <v>351</v>
      </c>
      <c r="N228" s="33" t="s">
        <v>121</v>
      </c>
      <c r="O228" s="55" t="s">
        <v>351</v>
      </c>
      <c r="P228" s="33" t="s">
        <v>120</v>
      </c>
      <c r="Q228" s="55" t="s">
        <v>130</v>
      </c>
      <c r="R228" s="33" t="s">
        <v>119</v>
      </c>
      <c r="S228" s="55"/>
      <c r="T228" s="33" t="s">
        <v>118</v>
      </c>
      <c r="U228" s="55"/>
      <c r="V228" s="33" t="s">
        <v>117</v>
      </c>
      <c r="W228" s="55"/>
      <c r="X228" s="33" t="s">
        <v>116</v>
      </c>
      <c r="Y228" s="55"/>
      <c r="Z228" s="33" t="s">
        <v>115</v>
      </c>
      <c r="AA228" s="55"/>
      <c r="AB228" s="193"/>
      <c r="AC228" s="55"/>
      <c r="AD228" s="193"/>
      <c r="AE228" s="22"/>
      <c r="AF228" s="422"/>
      <c r="AG228" s="422"/>
      <c r="AH228" s="21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8.15" customHeight="1" x14ac:dyDescent="0.2">
      <c r="B229" s="30"/>
      <c r="C229" s="340"/>
      <c r="D229" s="29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 t="s">
        <v>132</v>
      </c>
      <c r="N229" s="25" t="s">
        <v>112</v>
      </c>
      <c r="O229" s="114" t="s">
        <v>354</v>
      </c>
      <c r="P229" s="25" t="s">
        <v>111</v>
      </c>
      <c r="Q229" s="114"/>
      <c r="R229" s="25" t="s">
        <v>110</v>
      </c>
      <c r="S229" s="114"/>
      <c r="T229" s="25" t="s">
        <v>109</v>
      </c>
      <c r="U229" s="114"/>
      <c r="V229" s="25" t="s">
        <v>108</v>
      </c>
      <c r="W229" s="114"/>
      <c r="X229" s="25" t="s">
        <v>107</v>
      </c>
      <c r="Y229" s="114"/>
      <c r="Z229" s="25" t="s">
        <v>106</v>
      </c>
      <c r="AA229" s="114"/>
      <c r="AB229" s="190"/>
      <c r="AC229" s="114"/>
      <c r="AD229" s="190"/>
      <c r="AE229" s="22"/>
      <c r="AF229" s="422"/>
      <c r="AG229" s="422"/>
      <c r="AH229" s="21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8.15" customHeight="1" thickBot="1" x14ac:dyDescent="0.25">
      <c r="B230" s="30"/>
      <c r="C230" s="355"/>
      <c r="D230" s="54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 t="s">
        <v>132</v>
      </c>
      <c r="N230" s="50" t="s">
        <v>104</v>
      </c>
      <c r="O230" s="51" t="s">
        <v>347</v>
      </c>
      <c r="P230" s="50" t="s">
        <v>103</v>
      </c>
      <c r="Q230" s="51"/>
      <c r="R230" s="50" t="s">
        <v>102</v>
      </c>
      <c r="S230" s="51"/>
      <c r="T230" s="50">
        <v>20</v>
      </c>
      <c r="U230" s="51"/>
      <c r="V230" s="50" t="s">
        <v>101</v>
      </c>
      <c r="W230" s="51"/>
      <c r="X230" s="50" t="s">
        <v>100</v>
      </c>
      <c r="Y230" s="51"/>
      <c r="Z230" s="50" t="s">
        <v>99</v>
      </c>
      <c r="AA230" s="51"/>
      <c r="AB230" s="187"/>
      <c r="AC230" s="51"/>
      <c r="AD230" s="187"/>
      <c r="AE230" s="48"/>
      <c r="AF230" s="424"/>
      <c r="AG230" s="424"/>
      <c r="AH230" s="47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8.15" customHeight="1" x14ac:dyDescent="0.2">
      <c r="B231" s="30"/>
      <c r="C231" s="338">
        <v>3</v>
      </c>
      <c r="D231" s="46"/>
      <c r="E231" s="198"/>
      <c r="F231" s="198"/>
      <c r="G231" s="197"/>
      <c r="H231" s="358"/>
      <c r="I231" s="390">
        <v>69</v>
      </c>
      <c r="J231" s="390">
        <v>17</v>
      </c>
      <c r="K231" s="390">
        <v>7</v>
      </c>
      <c r="L231" s="42" t="s">
        <v>131</v>
      </c>
      <c r="M231" s="43" t="s">
        <v>132</v>
      </c>
      <c r="N231" s="42" t="s">
        <v>129</v>
      </c>
      <c r="O231" s="43" t="s">
        <v>350</v>
      </c>
      <c r="P231" s="42" t="s">
        <v>128</v>
      </c>
      <c r="Q231" s="43" t="s">
        <v>130</v>
      </c>
      <c r="R231" s="42" t="s">
        <v>127</v>
      </c>
      <c r="S231" s="43"/>
      <c r="T231" s="42" t="s">
        <v>126</v>
      </c>
      <c r="U231" s="43"/>
      <c r="V231" s="42" t="s">
        <v>125</v>
      </c>
      <c r="W231" s="43"/>
      <c r="X231" s="42" t="s">
        <v>124</v>
      </c>
      <c r="Y231" s="43"/>
      <c r="Z231" s="42" t="s">
        <v>123</v>
      </c>
      <c r="AA231" s="43"/>
      <c r="AB231" s="196"/>
      <c r="AC231" s="43"/>
      <c r="AD231" s="196" t="s">
        <v>584</v>
      </c>
      <c r="AE231" s="39"/>
      <c r="AF231" s="421"/>
      <c r="AG231" s="421"/>
      <c r="AH231" s="38"/>
      <c r="AI231" s="9"/>
      <c r="AJ231" s="349">
        <f>SUMPRODUCT(LEN($M231:$AA234)-LEN(SUBSTITUTE($M231:$AA234,"A", "")))</f>
        <v>8</v>
      </c>
      <c r="AK231" s="352">
        <f>SUMPRODUCT(LEN($AD231:$AD234)-LEN(SUBSTITUTE($AD231:$AD234,"A", "")))</f>
        <v>3</v>
      </c>
      <c r="AL231" s="335">
        <f>SUMPRODUCT(LEN($AC231:$AC234)-LEN(SUBSTITUTE($AC231:$AC234,"A", "")))</f>
        <v>0</v>
      </c>
      <c r="AM231" s="349">
        <f>SUMPRODUCT(LEN($M231:$AA234)-LEN(SUBSTITUTE($M231:$AA234,"S", "")))</f>
        <v>7</v>
      </c>
      <c r="AN231" s="352">
        <f>SUMPRODUCT(LEN($AD231:$AD234)-LEN(SUBSTITUTE($AD231:$AD234,"S", "")))</f>
        <v>8</v>
      </c>
      <c r="AO231" s="335">
        <f>SUMPRODUCT(LEN($AC231:$AC234)-LEN(SUBSTITUTE($AC231:$AC234,"S", "")))</f>
        <v>0</v>
      </c>
      <c r="AP231" s="349">
        <f>SUMPRODUCT(LEN($M231:$AA234)-LEN(SUBSTITUTE($M231:$AA234,"F", "")))</f>
        <v>0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0</v>
      </c>
      <c r="AT231" s="352">
        <f>SUMPRODUCT(LEN($AD231:$AD234)-LEN(SUBSTITUTE($AD231:$AD234,"G", "")))</f>
        <v>0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8.15" customHeight="1" thickBot="1" x14ac:dyDescent="0.25">
      <c r="B232" s="30"/>
      <c r="C232" s="339"/>
      <c r="D232" s="37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 t="s">
        <v>179</v>
      </c>
      <c r="N232" s="33" t="s">
        <v>121</v>
      </c>
      <c r="O232" s="55" t="s">
        <v>347</v>
      </c>
      <c r="P232" s="33" t="s">
        <v>120</v>
      </c>
      <c r="Q232" s="55"/>
      <c r="R232" s="33" t="s">
        <v>119</v>
      </c>
      <c r="S232" s="55"/>
      <c r="T232" s="33" t="s">
        <v>118</v>
      </c>
      <c r="U232" s="55"/>
      <c r="V232" s="33" t="s">
        <v>117</v>
      </c>
      <c r="W232" s="55"/>
      <c r="X232" s="33" t="s">
        <v>116</v>
      </c>
      <c r="Y232" s="55"/>
      <c r="Z232" s="33" t="s">
        <v>115</v>
      </c>
      <c r="AA232" s="55"/>
      <c r="AB232" s="193"/>
      <c r="AC232" s="55"/>
      <c r="AD232" s="193" t="s">
        <v>371</v>
      </c>
      <c r="AE232" s="22"/>
      <c r="AF232" s="422"/>
      <c r="AG232" s="422"/>
      <c r="AH232" s="21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8.15" customHeight="1" x14ac:dyDescent="0.2">
      <c r="B233" s="30"/>
      <c r="C233" s="340"/>
      <c r="D233" s="29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 t="s">
        <v>179</v>
      </c>
      <c r="N233" s="25" t="s">
        <v>112</v>
      </c>
      <c r="O233" s="114" t="s">
        <v>130</v>
      </c>
      <c r="P233" s="25" t="s">
        <v>111</v>
      </c>
      <c r="Q233" s="114"/>
      <c r="R233" s="25" t="s">
        <v>110</v>
      </c>
      <c r="S233" s="114"/>
      <c r="T233" s="25" t="s">
        <v>109</v>
      </c>
      <c r="U233" s="114"/>
      <c r="V233" s="25" t="s">
        <v>108</v>
      </c>
      <c r="W233" s="114"/>
      <c r="X233" s="25" t="s">
        <v>107</v>
      </c>
      <c r="Y233" s="114"/>
      <c r="Z233" s="25" t="s">
        <v>106</v>
      </c>
      <c r="AA233" s="114"/>
      <c r="AB233" s="190"/>
      <c r="AC233" s="114"/>
      <c r="AD233" s="190" t="s">
        <v>132</v>
      </c>
      <c r="AE233" s="22"/>
      <c r="AF233" s="422"/>
      <c r="AG233" s="422"/>
      <c r="AH233" s="21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8.15" customHeight="1" thickBot="1" x14ac:dyDescent="0.25">
      <c r="B234" s="20"/>
      <c r="C234" s="341"/>
      <c r="D234" s="19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 t="s">
        <v>351</v>
      </c>
      <c r="N234" s="15" t="s">
        <v>104</v>
      </c>
      <c r="O234" s="16" t="s">
        <v>130</v>
      </c>
      <c r="P234" s="15" t="s">
        <v>103</v>
      </c>
      <c r="Q234" s="16"/>
      <c r="R234" s="15" t="s">
        <v>102</v>
      </c>
      <c r="S234" s="16"/>
      <c r="T234" s="15">
        <v>20</v>
      </c>
      <c r="U234" s="16"/>
      <c r="V234" s="15" t="s">
        <v>101</v>
      </c>
      <c r="W234" s="16"/>
      <c r="X234" s="15" t="s">
        <v>100</v>
      </c>
      <c r="Y234" s="16"/>
      <c r="Z234" s="15" t="s">
        <v>99</v>
      </c>
      <c r="AA234" s="16"/>
      <c r="AB234" s="187"/>
      <c r="AC234" s="16"/>
      <c r="AD234" s="186"/>
      <c r="AE234" s="11"/>
      <c r="AF234" s="423"/>
      <c r="AG234" s="423"/>
      <c r="AH234" s="10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107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188</v>
      </c>
      <c r="E236" s="425">
        <v>5223.47</v>
      </c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03"/>
      <c r="AI236" s="86" t="s">
        <v>137</v>
      </c>
      <c r="AJ236" s="85">
        <f t="shared" ref="AJ236:BB236" si="30">SUM(AJ238:AJ249)</f>
        <v>24</v>
      </c>
      <c r="AK236" s="84">
        <f t="shared" si="30"/>
        <v>1</v>
      </c>
      <c r="AL236" s="83">
        <f t="shared" si="30"/>
        <v>0</v>
      </c>
      <c r="AM236" s="85">
        <f t="shared" si="30"/>
        <v>32</v>
      </c>
      <c r="AN236" s="84">
        <f t="shared" si="30"/>
        <v>6</v>
      </c>
      <c r="AO236" s="83">
        <f t="shared" si="30"/>
        <v>0</v>
      </c>
      <c r="AP236" s="85">
        <f t="shared" si="30"/>
        <v>0</v>
      </c>
      <c r="AQ236" s="84">
        <f t="shared" si="30"/>
        <v>0</v>
      </c>
      <c r="AR236" s="83">
        <f t="shared" si="30"/>
        <v>0</v>
      </c>
      <c r="AS236" s="85">
        <f t="shared" si="30"/>
        <v>5</v>
      </c>
      <c r="AT236" s="84">
        <f t="shared" si="30"/>
        <v>0</v>
      </c>
      <c r="AU236" s="83">
        <f t="shared" si="30"/>
        <v>0</v>
      </c>
      <c r="AV236" s="85">
        <f t="shared" si="30"/>
        <v>0</v>
      </c>
      <c r="AW236" s="84">
        <f t="shared" si="30"/>
        <v>0</v>
      </c>
      <c r="AX236" s="83">
        <f t="shared" si="30"/>
        <v>0</v>
      </c>
      <c r="AY236" s="82">
        <f t="shared" si="30"/>
        <v>0</v>
      </c>
      <c r="AZ236" s="81">
        <f t="shared" si="30"/>
        <v>0</v>
      </c>
      <c r="BA236" s="81">
        <f t="shared" si="30"/>
        <v>0</v>
      </c>
      <c r="BB236" s="80">
        <f t="shared" si="30"/>
        <v>0</v>
      </c>
      <c r="BC236" s="79" t="s">
        <v>136</v>
      </c>
      <c r="BF236" s="5">
        <f>SUM(AJ236:AL236)/$BG$5</f>
        <v>8.3333333333333339</v>
      </c>
      <c r="BG236" s="5">
        <f>SUM(AM236:AO236,AY236)/$BG$5</f>
        <v>12.666666666666666</v>
      </c>
      <c r="BH236" s="5">
        <f>SUM(AP236:AR236,AZ236)/$BG$5</f>
        <v>0</v>
      </c>
      <c r="BI236" s="5">
        <f>SUM(AS236:AU236,BA236)/$BG$5</f>
        <v>1.6666666666666667</v>
      </c>
      <c r="BJ236" s="5">
        <f>SUM(AV236:AX236,BB236)/$BG$5</f>
        <v>0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03"/>
      <c r="AI237" s="66" t="s">
        <v>135</v>
      </c>
      <c r="AJ237" s="65">
        <f t="shared" ref="AJ237:BB237" si="31">AJ236/3</f>
        <v>8</v>
      </c>
      <c r="AK237" s="64">
        <f t="shared" si="31"/>
        <v>0.33333333333333331</v>
      </c>
      <c r="AL237" s="63">
        <f t="shared" si="31"/>
        <v>0</v>
      </c>
      <c r="AM237" s="65">
        <f t="shared" si="31"/>
        <v>10.666666666666666</v>
      </c>
      <c r="AN237" s="64">
        <f t="shared" si="31"/>
        <v>2</v>
      </c>
      <c r="AO237" s="63">
        <f t="shared" si="31"/>
        <v>0</v>
      </c>
      <c r="AP237" s="65">
        <f t="shared" si="31"/>
        <v>0</v>
      </c>
      <c r="AQ237" s="64">
        <f t="shared" si="31"/>
        <v>0</v>
      </c>
      <c r="AR237" s="63">
        <f t="shared" si="31"/>
        <v>0</v>
      </c>
      <c r="AS237" s="65">
        <f t="shared" si="31"/>
        <v>1.6666666666666667</v>
      </c>
      <c r="AT237" s="64">
        <f t="shared" si="31"/>
        <v>0</v>
      </c>
      <c r="AU237" s="63">
        <f t="shared" si="31"/>
        <v>0</v>
      </c>
      <c r="AV237" s="65">
        <f t="shared" si="31"/>
        <v>0</v>
      </c>
      <c r="AW237" s="64">
        <f t="shared" si="31"/>
        <v>0</v>
      </c>
      <c r="AX237" s="63">
        <f t="shared" si="31"/>
        <v>0</v>
      </c>
      <c r="AY237" s="62">
        <f t="shared" si="31"/>
        <v>0</v>
      </c>
      <c r="AZ237" s="61">
        <f t="shared" si="31"/>
        <v>0</v>
      </c>
      <c r="BA237" s="61">
        <f t="shared" si="31"/>
        <v>0</v>
      </c>
      <c r="BB237" s="60">
        <f t="shared" si="31"/>
        <v>0</v>
      </c>
      <c r="BC237" s="59" t="s">
        <v>134</v>
      </c>
    </row>
    <row r="238" spans="2:62" ht="28.15" customHeight="1" x14ac:dyDescent="0.2">
      <c r="B238" s="30"/>
      <c r="C238" s="338">
        <v>1</v>
      </c>
      <c r="D238" s="46"/>
      <c r="E238" s="198"/>
      <c r="F238" s="198"/>
      <c r="G238" s="197"/>
      <c r="H238" s="358" t="s">
        <v>183</v>
      </c>
      <c r="I238" s="390">
        <v>72</v>
      </c>
      <c r="J238" s="390">
        <v>21</v>
      </c>
      <c r="K238" s="390">
        <v>6</v>
      </c>
      <c r="L238" s="42" t="s">
        <v>131</v>
      </c>
      <c r="M238" s="43" t="s">
        <v>132</v>
      </c>
      <c r="N238" s="42" t="s">
        <v>129</v>
      </c>
      <c r="O238" s="43" t="s">
        <v>462</v>
      </c>
      <c r="P238" s="42" t="s">
        <v>128</v>
      </c>
      <c r="Q238" s="43" t="s">
        <v>462</v>
      </c>
      <c r="R238" s="42" t="s">
        <v>127</v>
      </c>
      <c r="S238" s="43" t="s">
        <v>347</v>
      </c>
      <c r="T238" s="42" t="s">
        <v>126</v>
      </c>
      <c r="U238" s="43"/>
      <c r="V238" s="42" t="s">
        <v>125</v>
      </c>
      <c r="W238" s="43"/>
      <c r="X238" s="42" t="s">
        <v>124</v>
      </c>
      <c r="Y238" s="43"/>
      <c r="Z238" s="42" t="s">
        <v>123</v>
      </c>
      <c r="AA238" s="43"/>
      <c r="AB238" s="196"/>
      <c r="AC238" s="43"/>
      <c r="AD238" s="196" t="s">
        <v>583</v>
      </c>
      <c r="AE238" s="58"/>
      <c r="AF238" s="421"/>
      <c r="AG238" s="421"/>
      <c r="AH238" s="38"/>
      <c r="AI238" s="9"/>
      <c r="AJ238" s="349">
        <f>SUMPRODUCT(LEN($M238:$AA241)-LEN(SUBSTITUTE($M238:$AA241,"A", "")))</f>
        <v>20</v>
      </c>
      <c r="AK238" s="352">
        <f>SUMPRODUCT(LEN($AD238:$AD241)-LEN(SUBSTITUTE($AD238:$AD241,"A", "")))</f>
        <v>1</v>
      </c>
      <c r="AL238" s="335">
        <f>SUMPRODUCT(LEN($AC238:$AC241)-LEN(SUBSTITUTE($AC238:$AC241,"A", "")))</f>
        <v>0</v>
      </c>
      <c r="AM238" s="349">
        <f>SUMPRODUCT(LEN($M238:$AA241)-LEN(SUBSTITUTE($M238:$AA241,"S", "")))</f>
        <v>24</v>
      </c>
      <c r="AN238" s="352">
        <f>SUMPRODUCT(LEN($AD238:$AD241)-LEN(SUBSTITUTE($AD238:$AD241,"S", "")))</f>
        <v>5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5</v>
      </c>
      <c r="AT238" s="352">
        <f>SUMPRODUCT(LEN($AD238:$AD241)-LEN(SUBSTITUTE($AD238:$AD241,"G", "")))</f>
        <v>0</v>
      </c>
      <c r="AU238" s="335">
        <f>SUMPRODUCT(LEN($AC238:$AC241)-LEN(SUBSTITUTE($AC238:$AC241,"G", "")))</f>
        <v>0</v>
      </c>
      <c r="AV238" s="349">
        <f>SUMPRODUCT(LEN($L238:$AA241)-LEN(SUBSTITUTE($L238:$AA241,"M", "")))</f>
        <v>0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0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0</v>
      </c>
      <c r="BB238" s="413">
        <f>SUMPRODUCT(LEN($AE238:$AE241)-LEN(SUBSTITUTE($AE238:$AE241,"M", "")))</f>
        <v>0</v>
      </c>
    </row>
    <row r="239" spans="2:62" ht="28.15" customHeight="1" thickBot="1" x14ac:dyDescent="0.25">
      <c r="B239" s="30"/>
      <c r="C239" s="339"/>
      <c r="D239" s="37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582</v>
      </c>
      <c r="N239" s="33" t="s">
        <v>121</v>
      </c>
      <c r="O239" s="55" t="s">
        <v>456</v>
      </c>
      <c r="P239" s="33" t="s">
        <v>120</v>
      </c>
      <c r="Q239" s="55" t="s">
        <v>349</v>
      </c>
      <c r="R239" s="33" t="s">
        <v>119</v>
      </c>
      <c r="S239" s="55" t="s">
        <v>130</v>
      </c>
      <c r="T239" s="33" t="s">
        <v>118</v>
      </c>
      <c r="U239" s="55"/>
      <c r="V239" s="33" t="s">
        <v>117</v>
      </c>
      <c r="W239" s="55"/>
      <c r="X239" s="33" t="s">
        <v>116</v>
      </c>
      <c r="Y239" s="55"/>
      <c r="Z239" s="33" t="s">
        <v>115</v>
      </c>
      <c r="AA239" s="55"/>
      <c r="AB239" s="193"/>
      <c r="AC239" s="55"/>
      <c r="AD239" s="193"/>
      <c r="AE239" s="57"/>
      <c r="AF239" s="422"/>
      <c r="AG239" s="422"/>
      <c r="AH239" s="21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8.15" customHeight="1" x14ac:dyDescent="0.2">
      <c r="B240" s="30"/>
      <c r="C240" s="340"/>
      <c r="D240" s="29"/>
      <c r="E240" s="192"/>
      <c r="F240" s="192"/>
      <c r="G240" s="191"/>
      <c r="H240" s="360">
        <v>188</v>
      </c>
      <c r="I240" s="392"/>
      <c r="J240" s="392"/>
      <c r="K240" s="392"/>
      <c r="L240" s="25" t="s">
        <v>114</v>
      </c>
      <c r="M240" s="114" t="s">
        <v>581</v>
      </c>
      <c r="N240" s="25" t="s">
        <v>112</v>
      </c>
      <c r="O240" s="114" t="s">
        <v>580</v>
      </c>
      <c r="P240" s="25" t="s">
        <v>111</v>
      </c>
      <c r="Q240" s="114" t="s">
        <v>349</v>
      </c>
      <c r="R240" s="25" t="s">
        <v>110</v>
      </c>
      <c r="S240" s="114" t="s">
        <v>130</v>
      </c>
      <c r="T240" s="25" t="s">
        <v>109</v>
      </c>
      <c r="U240" s="114"/>
      <c r="V240" s="25" t="s">
        <v>108</v>
      </c>
      <c r="W240" s="114"/>
      <c r="X240" s="25" t="s">
        <v>107</v>
      </c>
      <c r="Y240" s="114"/>
      <c r="Z240" s="25" t="s">
        <v>106</v>
      </c>
      <c r="AA240" s="114"/>
      <c r="AB240" s="190"/>
      <c r="AC240" s="114"/>
      <c r="AD240" s="190"/>
      <c r="AE240" s="57"/>
      <c r="AF240" s="422"/>
      <c r="AG240" s="422"/>
      <c r="AH240" s="21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8.15" customHeight="1" thickBot="1" x14ac:dyDescent="0.25">
      <c r="B241" s="30"/>
      <c r="C241" s="355"/>
      <c r="D241" s="54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474</v>
      </c>
      <c r="N241" s="50" t="s">
        <v>104</v>
      </c>
      <c r="O241" s="51" t="s">
        <v>507</v>
      </c>
      <c r="P241" s="50" t="s">
        <v>103</v>
      </c>
      <c r="Q241" s="51" t="s">
        <v>347</v>
      </c>
      <c r="R241" s="50" t="s">
        <v>102</v>
      </c>
      <c r="S241" s="51"/>
      <c r="T241" s="50">
        <v>20</v>
      </c>
      <c r="U241" s="51"/>
      <c r="V241" s="50" t="s">
        <v>101</v>
      </c>
      <c r="W241" s="51"/>
      <c r="X241" s="50" t="s">
        <v>100</v>
      </c>
      <c r="Y241" s="51"/>
      <c r="Z241" s="50" t="s">
        <v>99</v>
      </c>
      <c r="AA241" s="51"/>
      <c r="AB241" s="187"/>
      <c r="AC241" s="51"/>
      <c r="AD241" s="187"/>
      <c r="AE241" s="56"/>
      <c r="AF241" s="424"/>
      <c r="AG241" s="424"/>
      <c r="AH241" s="47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8.15" customHeight="1" x14ac:dyDescent="0.2">
      <c r="B242" s="30"/>
      <c r="C242" s="338">
        <v>2</v>
      </c>
      <c r="D242" s="46"/>
      <c r="E242" s="198"/>
      <c r="F242" s="198"/>
      <c r="G242" s="197"/>
      <c r="H242" s="358"/>
      <c r="I242" s="390">
        <v>33</v>
      </c>
      <c r="J242" s="390">
        <v>15</v>
      </c>
      <c r="K242" s="390">
        <v>8</v>
      </c>
      <c r="L242" s="42" t="s">
        <v>131</v>
      </c>
      <c r="M242" s="43" t="s">
        <v>132</v>
      </c>
      <c r="N242" s="42" t="s">
        <v>129</v>
      </c>
      <c r="O242" s="43" t="s">
        <v>130</v>
      </c>
      <c r="P242" s="42" t="s">
        <v>128</v>
      </c>
      <c r="Q242" s="43"/>
      <c r="R242" s="42" t="s">
        <v>127</v>
      </c>
      <c r="S242" s="43"/>
      <c r="T242" s="42" t="s">
        <v>126</v>
      </c>
      <c r="U242" s="43"/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196"/>
      <c r="AC242" s="43"/>
      <c r="AD242" s="196"/>
      <c r="AE242" s="39"/>
      <c r="AF242" s="421"/>
      <c r="AG242" s="421"/>
      <c r="AH242" s="38"/>
      <c r="AI242" s="9"/>
      <c r="AJ242" s="349">
        <f>SUMPRODUCT(LEN($M242:$AA245)-LEN(SUBSTITUTE($M242:$AA245,"A", "")))</f>
        <v>2</v>
      </c>
      <c r="AK242" s="352">
        <f>SUMPRODUCT(LEN($AD242:$AD245)-LEN(SUBSTITUTE($AD242:$AD245,"A", "")))</f>
        <v>0</v>
      </c>
      <c r="AL242" s="335">
        <f>SUMPRODUCT(LEN($AC242:$AC245)-LEN(SUBSTITUTE($AC242:$AC245,"A", "")))</f>
        <v>0</v>
      </c>
      <c r="AM242" s="349">
        <f>SUMPRODUCT(LEN($M242:$AA245)-LEN(SUBSTITUTE($M242:$AA245,"S", "")))</f>
        <v>5</v>
      </c>
      <c r="AN242" s="352">
        <f>SUMPRODUCT(LEN($AD242:$AD245)-LEN(SUBSTITUTE($AD242:$AD245,"S", "")))</f>
        <v>0</v>
      </c>
      <c r="AO242" s="335">
        <f>SUMPRODUCT(LEN($AC242:$AC245)-LEN(SUBSTITUTE($AC242:$AC245,"S", "")))</f>
        <v>0</v>
      </c>
      <c r="AP242" s="349">
        <f>SUMPRODUCT(LEN($M242:$AA245)-LEN(SUBSTITUTE($M242:$AA245,"F", "")))</f>
        <v>0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0</v>
      </c>
      <c r="AT242" s="352">
        <f>SUMPRODUCT(LEN($AD242:$AD245)-LEN(SUBSTITUTE($AD242:$AD245,"G", "")))</f>
        <v>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8.15" customHeight="1" thickBot="1" x14ac:dyDescent="0.25">
      <c r="B243" s="30"/>
      <c r="C243" s="339"/>
      <c r="D243" s="37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 t="s">
        <v>132</v>
      </c>
      <c r="N243" s="33" t="s">
        <v>121</v>
      </c>
      <c r="O243" s="55" t="s">
        <v>130</v>
      </c>
      <c r="P243" s="33" t="s">
        <v>120</v>
      </c>
      <c r="Q243" s="55"/>
      <c r="R243" s="33" t="s">
        <v>119</v>
      </c>
      <c r="S243" s="55"/>
      <c r="T243" s="33" t="s">
        <v>118</v>
      </c>
      <c r="U243" s="55"/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193"/>
      <c r="AC243" s="55"/>
      <c r="AD243" s="193"/>
      <c r="AE243" s="22"/>
      <c r="AF243" s="422"/>
      <c r="AG243" s="422"/>
      <c r="AH243" s="21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8.15" customHeight="1" x14ac:dyDescent="0.2">
      <c r="B244" s="30"/>
      <c r="C244" s="340"/>
      <c r="D244" s="29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 t="s">
        <v>130</v>
      </c>
      <c r="N244" s="25" t="s">
        <v>112</v>
      </c>
      <c r="O244" s="114" t="s">
        <v>130</v>
      </c>
      <c r="P244" s="25" t="s">
        <v>111</v>
      </c>
      <c r="Q244" s="114"/>
      <c r="R244" s="25" t="s">
        <v>110</v>
      </c>
      <c r="S244" s="114"/>
      <c r="T244" s="25" t="s">
        <v>109</v>
      </c>
      <c r="U244" s="114"/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190"/>
      <c r="AC244" s="114"/>
      <c r="AD244" s="190"/>
      <c r="AE244" s="22"/>
      <c r="AF244" s="422"/>
      <c r="AG244" s="422"/>
      <c r="AH244" s="21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8.15" customHeight="1" thickBot="1" x14ac:dyDescent="0.25">
      <c r="B245" s="30"/>
      <c r="C245" s="355"/>
      <c r="D245" s="54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 t="s">
        <v>130</v>
      </c>
      <c r="N245" s="50" t="s">
        <v>104</v>
      </c>
      <c r="O245" s="51"/>
      <c r="P245" s="50" t="s">
        <v>103</v>
      </c>
      <c r="Q245" s="51"/>
      <c r="R245" s="50" t="s">
        <v>102</v>
      </c>
      <c r="S245" s="51"/>
      <c r="T245" s="50">
        <v>20</v>
      </c>
      <c r="U245" s="51"/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187"/>
      <c r="AC245" s="51"/>
      <c r="AD245" s="187"/>
      <c r="AE245" s="48"/>
      <c r="AF245" s="424"/>
      <c r="AG245" s="424"/>
      <c r="AH245" s="47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8.15" customHeight="1" x14ac:dyDescent="0.2">
      <c r="B246" s="30"/>
      <c r="C246" s="338">
        <v>3</v>
      </c>
      <c r="D246" s="46"/>
      <c r="E246" s="198"/>
      <c r="F246" s="198"/>
      <c r="G246" s="197"/>
      <c r="H246" s="358"/>
      <c r="I246" s="390">
        <v>43</v>
      </c>
      <c r="J246" s="390">
        <v>15</v>
      </c>
      <c r="K246" s="390">
        <v>8</v>
      </c>
      <c r="L246" s="42" t="s">
        <v>131</v>
      </c>
      <c r="M246" s="43" t="s">
        <v>132</v>
      </c>
      <c r="N246" s="42" t="s">
        <v>129</v>
      </c>
      <c r="O246" s="43" t="s">
        <v>130</v>
      </c>
      <c r="P246" s="42" t="s">
        <v>128</v>
      </c>
      <c r="Q246" s="43"/>
      <c r="R246" s="42" t="s">
        <v>127</v>
      </c>
      <c r="S246" s="43"/>
      <c r="T246" s="42" t="s">
        <v>126</v>
      </c>
      <c r="U246" s="43"/>
      <c r="V246" s="42" t="s">
        <v>125</v>
      </c>
      <c r="W246" s="43"/>
      <c r="X246" s="42" t="s">
        <v>124</v>
      </c>
      <c r="Y246" s="43"/>
      <c r="Z246" s="42" t="s">
        <v>123</v>
      </c>
      <c r="AA246" s="43"/>
      <c r="AB246" s="196"/>
      <c r="AC246" s="43"/>
      <c r="AD246" s="196" t="s">
        <v>130</v>
      </c>
      <c r="AE246" s="39"/>
      <c r="AF246" s="421"/>
      <c r="AG246" s="421"/>
      <c r="AH246" s="38"/>
      <c r="AI246" s="9"/>
      <c r="AJ246" s="349">
        <f>SUMPRODUCT(LEN($M246:$AA249)-LEN(SUBSTITUTE($M246:$AA249,"A", "")))</f>
        <v>2</v>
      </c>
      <c r="AK246" s="352">
        <f>SUMPRODUCT(LEN($AD246:$AD249)-LEN(SUBSTITUTE($AD246:$AD249,"A", "")))</f>
        <v>0</v>
      </c>
      <c r="AL246" s="335">
        <f>SUMPRODUCT(LEN($AC246:$AC249)-LEN(SUBSTITUTE($AC246:$AC249,"A", "")))</f>
        <v>0</v>
      </c>
      <c r="AM246" s="349">
        <f>SUMPRODUCT(LEN($M246:$AA249)-LEN(SUBSTITUTE($M246:$AA249,"S", "")))</f>
        <v>3</v>
      </c>
      <c r="AN246" s="352">
        <f>SUMPRODUCT(LEN($AD246:$AD249)-LEN(SUBSTITUTE($AD246:$AD249,"S", "")))</f>
        <v>1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0</v>
      </c>
      <c r="AT246" s="352">
        <f>SUMPRODUCT(LEN($AD246:$AD249)-LEN(SUBSTITUTE($AD246:$AD249,"G", "")))</f>
        <v>0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8.15" customHeight="1" thickBot="1" x14ac:dyDescent="0.25">
      <c r="B247" s="30"/>
      <c r="C247" s="339"/>
      <c r="D247" s="37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 t="s">
        <v>132</v>
      </c>
      <c r="N247" s="33" t="s">
        <v>121</v>
      </c>
      <c r="O247" s="55" t="s">
        <v>130</v>
      </c>
      <c r="P247" s="33" t="s">
        <v>120</v>
      </c>
      <c r="Q247" s="55"/>
      <c r="R247" s="33" t="s">
        <v>119</v>
      </c>
      <c r="S247" s="55"/>
      <c r="T247" s="33" t="s">
        <v>118</v>
      </c>
      <c r="U247" s="55"/>
      <c r="V247" s="33" t="s">
        <v>117</v>
      </c>
      <c r="W247" s="55"/>
      <c r="X247" s="33" t="s">
        <v>116</v>
      </c>
      <c r="Y247" s="55"/>
      <c r="Z247" s="33" t="s">
        <v>115</v>
      </c>
      <c r="AA247" s="55"/>
      <c r="AB247" s="193"/>
      <c r="AC247" s="55"/>
      <c r="AD247" s="193"/>
      <c r="AE247" s="22"/>
      <c r="AF247" s="422"/>
      <c r="AG247" s="422"/>
      <c r="AH247" s="21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8.15" customHeight="1" x14ac:dyDescent="0.2">
      <c r="B248" s="30"/>
      <c r="C248" s="340"/>
      <c r="D248" s="29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/>
      <c r="N248" s="25" t="s">
        <v>112</v>
      </c>
      <c r="O248" s="114"/>
      <c r="P248" s="25" t="s">
        <v>111</v>
      </c>
      <c r="Q248" s="114"/>
      <c r="R248" s="25" t="s">
        <v>110</v>
      </c>
      <c r="S248" s="114"/>
      <c r="T248" s="25" t="s">
        <v>109</v>
      </c>
      <c r="U248" s="114"/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190"/>
      <c r="AC248" s="114"/>
      <c r="AD248" s="190"/>
      <c r="AE248" s="22"/>
      <c r="AF248" s="422"/>
      <c r="AG248" s="422"/>
      <c r="AH248" s="21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8.15" customHeight="1" thickBot="1" x14ac:dyDescent="0.25">
      <c r="B249" s="20"/>
      <c r="C249" s="341"/>
      <c r="D249" s="19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 t="s">
        <v>130</v>
      </c>
      <c r="N249" s="15" t="s">
        <v>104</v>
      </c>
      <c r="O249" s="16"/>
      <c r="P249" s="15" t="s">
        <v>103</v>
      </c>
      <c r="Q249" s="16"/>
      <c r="R249" s="15" t="s">
        <v>102</v>
      </c>
      <c r="S249" s="16"/>
      <c r="T249" s="15">
        <v>20</v>
      </c>
      <c r="U249" s="16"/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187"/>
      <c r="AC249" s="16"/>
      <c r="AD249" s="186"/>
      <c r="AE249" s="11"/>
      <c r="AF249" s="423"/>
      <c r="AG249" s="423"/>
      <c r="AH249" s="10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107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 t="s">
        <v>95</v>
      </c>
      <c r="E251" s="425">
        <v>7166.53</v>
      </c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03"/>
      <c r="AI251" s="86" t="s">
        <v>137</v>
      </c>
      <c r="AJ251" s="85">
        <f t="shared" ref="AJ251:BB251" si="32">SUM(AJ253:AJ264)</f>
        <v>35</v>
      </c>
      <c r="AK251" s="84">
        <f t="shared" si="32"/>
        <v>0</v>
      </c>
      <c r="AL251" s="83">
        <f t="shared" si="32"/>
        <v>0</v>
      </c>
      <c r="AM251" s="85">
        <f t="shared" si="32"/>
        <v>44</v>
      </c>
      <c r="AN251" s="84">
        <f t="shared" si="32"/>
        <v>2</v>
      </c>
      <c r="AO251" s="83">
        <f t="shared" si="32"/>
        <v>0</v>
      </c>
      <c r="AP251" s="85">
        <f t="shared" si="32"/>
        <v>0</v>
      </c>
      <c r="AQ251" s="84">
        <f t="shared" si="32"/>
        <v>0</v>
      </c>
      <c r="AR251" s="83">
        <f t="shared" si="32"/>
        <v>0</v>
      </c>
      <c r="AS251" s="85">
        <f t="shared" si="32"/>
        <v>3</v>
      </c>
      <c r="AT251" s="84">
        <f t="shared" si="32"/>
        <v>0</v>
      </c>
      <c r="AU251" s="83">
        <f t="shared" si="32"/>
        <v>0</v>
      </c>
      <c r="AV251" s="85">
        <f t="shared" si="32"/>
        <v>0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0</v>
      </c>
      <c r="BB251" s="80">
        <f t="shared" si="32"/>
        <v>0</v>
      </c>
      <c r="BC251" s="79" t="s">
        <v>136</v>
      </c>
      <c r="BF251" s="5">
        <f>SUM(AJ251:AL251)/$BG$5</f>
        <v>11.666666666666666</v>
      </c>
      <c r="BG251" s="5">
        <f>SUM(AM251:AO251,AY251)/$BG$5</f>
        <v>15.333333333333334</v>
      </c>
      <c r="BH251" s="5">
        <f>SUM(AP251:AR251,AZ251)/$BG$5</f>
        <v>0</v>
      </c>
      <c r="BI251" s="5">
        <f>SUM(AS251:AU251,BA251)/$BG$5</f>
        <v>1</v>
      </c>
      <c r="BJ251" s="5">
        <f>SUM(AV251:AX251,BB251)/$BG$5</f>
        <v>0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03"/>
      <c r="AI252" s="66" t="s">
        <v>135</v>
      </c>
      <c r="AJ252" s="65">
        <f t="shared" ref="AJ252:BB252" si="33">AJ251/3</f>
        <v>11.666666666666666</v>
      </c>
      <c r="AK252" s="64">
        <f t="shared" si="33"/>
        <v>0</v>
      </c>
      <c r="AL252" s="63">
        <f t="shared" si="33"/>
        <v>0</v>
      </c>
      <c r="AM252" s="65">
        <f t="shared" si="33"/>
        <v>14.666666666666666</v>
      </c>
      <c r="AN252" s="64">
        <f t="shared" si="33"/>
        <v>0.66666666666666663</v>
      </c>
      <c r="AO252" s="63">
        <f t="shared" si="33"/>
        <v>0</v>
      </c>
      <c r="AP252" s="65">
        <f t="shared" si="33"/>
        <v>0</v>
      </c>
      <c r="AQ252" s="64">
        <f t="shared" si="33"/>
        <v>0</v>
      </c>
      <c r="AR252" s="63">
        <f t="shared" si="33"/>
        <v>0</v>
      </c>
      <c r="AS252" s="65">
        <f t="shared" si="33"/>
        <v>1</v>
      </c>
      <c r="AT252" s="64">
        <f t="shared" si="33"/>
        <v>0</v>
      </c>
      <c r="AU252" s="63">
        <f t="shared" si="33"/>
        <v>0</v>
      </c>
      <c r="AV252" s="65">
        <f t="shared" si="33"/>
        <v>0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</v>
      </c>
      <c r="BB252" s="60">
        <f t="shared" si="33"/>
        <v>0</v>
      </c>
      <c r="BC252" s="59" t="s">
        <v>134</v>
      </c>
    </row>
    <row r="253" spans="2:62" ht="28.15" customHeight="1" x14ac:dyDescent="0.2">
      <c r="B253" s="30"/>
      <c r="C253" s="338">
        <v>1</v>
      </c>
      <c r="D253" s="46"/>
      <c r="E253" s="198"/>
      <c r="F253" s="198"/>
      <c r="G253" s="197"/>
      <c r="H253" s="358" t="s">
        <v>370</v>
      </c>
      <c r="I253" s="390">
        <v>78</v>
      </c>
      <c r="J253" s="390">
        <v>21</v>
      </c>
      <c r="K253" s="390">
        <v>7</v>
      </c>
      <c r="L253" s="42" t="s">
        <v>131</v>
      </c>
      <c r="M253" s="43" t="s">
        <v>357</v>
      </c>
      <c r="N253" s="42" t="s">
        <v>129</v>
      </c>
      <c r="O253" s="43" t="s">
        <v>501</v>
      </c>
      <c r="P253" s="42" t="s">
        <v>128</v>
      </c>
      <c r="Q253" s="43" t="s">
        <v>350</v>
      </c>
      <c r="R253" s="42" t="s">
        <v>127</v>
      </c>
      <c r="S253" s="43" t="s">
        <v>130</v>
      </c>
      <c r="T253" s="42" t="s">
        <v>126</v>
      </c>
      <c r="U253" s="43"/>
      <c r="V253" s="42" t="s">
        <v>125</v>
      </c>
      <c r="W253" s="43"/>
      <c r="X253" s="42" t="s">
        <v>124</v>
      </c>
      <c r="Y253" s="43"/>
      <c r="Z253" s="42" t="s">
        <v>123</v>
      </c>
      <c r="AA253" s="43"/>
      <c r="AB253" s="196"/>
      <c r="AC253" s="43"/>
      <c r="AD253" s="196" t="s">
        <v>130</v>
      </c>
      <c r="AE253" s="58"/>
      <c r="AF253" s="421"/>
      <c r="AG253" s="421"/>
      <c r="AH253" s="38"/>
      <c r="AI253" s="9"/>
      <c r="AJ253" s="349">
        <f>SUMPRODUCT(LEN($M253:$AA256)-LEN(SUBSTITUTE($M253:$AA256,"A", "")))</f>
        <v>19</v>
      </c>
      <c r="AK253" s="352">
        <f>SUMPRODUCT(LEN($AD253:$AD256)-LEN(SUBSTITUTE($AD253:$AD256,"A", "")))</f>
        <v>0</v>
      </c>
      <c r="AL253" s="335">
        <f>SUMPRODUCT(LEN($AC253:$AC256)-LEN(SUBSTITUTE($AC253:$AC256,"A", "")))</f>
        <v>0</v>
      </c>
      <c r="AM253" s="349">
        <f>SUMPRODUCT(LEN($M253:$AA256)-LEN(SUBSTITUTE($M253:$AA256,"S", "")))</f>
        <v>20</v>
      </c>
      <c r="AN253" s="352">
        <f>SUMPRODUCT(LEN($AD253:$AD256)-LEN(SUBSTITUTE($AD253:$AD256,"S", "")))</f>
        <v>2</v>
      </c>
      <c r="AO253" s="335">
        <f>SUMPRODUCT(LEN($AC253:$AC256)-LEN(SUBSTITUTE($AC253:$AC256,"S", "")))</f>
        <v>0</v>
      </c>
      <c r="AP253" s="349">
        <f>SUMPRODUCT(LEN($M253:$AA256)-LEN(SUBSTITUTE($M253:$AA256,"F", "")))</f>
        <v>0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2</v>
      </c>
      <c r="AT253" s="352">
        <f>SUMPRODUCT(LEN($AD253:$AD256)-LEN(SUBSTITUTE($AD253:$AD256,"G", "")))</f>
        <v>0</v>
      </c>
      <c r="AU253" s="335">
        <f>SUMPRODUCT(LEN($AC253:$AC256)-LEN(SUBSTITUTE($AC253:$AC256,"G", "")))</f>
        <v>0</v>
      </c>
      <c r="AV253" s="349">
        <f>SUMPRODUCT(LEN($L253:$AA256)-LEN(SUBSTITUTE($L253:$AA256,"M", "")))</f>
        <v>0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0</v>
      </c>
      <c r="BB253" s="413">
        <f>SUMPRODUCT(LEN($AE253:$AE256)-LEN(SUBSTITUTE($AE253:$AE256,"M", "")))</f>
        <v>0</v>
      </c>
    </row>
    <row r="254" spans="2:62" ht="28.15" customHeight="1" thickBot="1" x14ac:dyDescent="0.25">
      <c r="B254" s="30"/>
      <c r="C254" s="339"/>
      <c r="D254" s="37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502</v>
      </c>
      <c r="N254" s="33" t="s">
        <v>121</v>
      </c>
      <c r="O254" s="55" t="s">
        <v>371</v>
      </c>
      <c r="P254" s="33" t="s">
        <v>120</v>
      </c>
      <c r="Q254" s="55" t="s">
        <v>179</v>
      </c>
      <c r="R254" s="33" t="s">
        <v>119</v>
      </c>
      <c r="S254" s="55" t="s">
        <v>130</v>
      </c>
      <c r="T254" s="33" t="s">
        <v>118</v>
      </c>
      <c r="U254" s="55"/>
      <c r="V254" s="33" t="s">
        <v>117</v>
      </c>
      <c r="W254" s="55"/>
      <c r="X254" s="33" t="s">
        <v>116</v>
      </c>
      <c r="Y254" s="55"/>
      <c r="Z254" s="33" t="s">
        <v>115</v>
      </c>
      <c r="AA254" s="55"/>
      <c r="AB254" s="193"/>
      <c r="AC254" s="55"/>
      <c r="AD254" s="193" t="s">
        <v>130</v>
      </c>
      <c r="AE254" s="57"/>
      <c r="AF254" s="422"/>
      <c r="AG254" s="422"/>
      <c r="AH254" s="21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8.15" customHeight="1" x14ac:dyDescent="0.2">
      <c r="B255" s="30"/>
      <c r="C255" s="340"/>
      <c r="D255" s="29"/>
      <c r="E255" s="192"/>
      <c r="F255" s="192"/>
      <c r="G255" s="191"/>
      <c r="H255" s="360" t="s">
        <v>95</v>
      </c>
      <c r="I255" s="392"/>
      <c r="J255" s="392"/>
      <c r="K255" s="392"/>
      <c r="L255" s="25" t="s">
        <v>114</v>
      </c>
      <c r="M255" s="114" t="s">
        <v>484</v>
      </c>
      <c r="N255" s="25" t="s">
        <v>112</v>
      </c>
      <c r="O255" s="114" t="s">
        <v>486</v>
      </c>
      <c r="P255" s="25" t="s">
        <v>111</v>
      </c>
      <c r="Q255" s="114" t="s">
        <v>351</v>
      </c>
      <c r="R255" s="25" t="s">
        <v>110</v>
      </c>
      <c r="S255" s="114"/>
      <c r="T255" s="25" t="s">
        <v>109</v>
      </c>
      <c r="U255" s="114"/>
      <c r="V255" s="25" t="s">
        <v>108</v>
      </c>
      <c r="W255" s="114"/>
      <c r="X255" s="25" t="s">
        <v>107</v>
      </c>
      <c r="Y255" s="114"/>
      <c r="Z255" s="25" t="s">
        <v>106</v>
      </c>
      <c r="AA255" s="114"/>
      <c r="AB255" s="190"/>
      <c r="AC255" s="114"/>
      <c r="AD255" s="190"/>
      <c r="AE255" s="57"/>
      <c r="AF255" s="422"/>
      <c r="AG255" s="422"/>
      <c r="AH255" s="21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8.15" customHeight="1" thickBot="1" x14ac:dyDescent="0.25">
      <c r="B256" s="30"/>
      <c r="C256" s="355"/>
      <c r="D256" s="54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458</v>
      </c>
      <c r="N256" s="50" t="s">
        <v>104</v>
      </c>
      <c r="O256" s="51" t="s">
        <v>350</v>
      </c>
      <c r="P256" s="50" t="s">
        <v>103</v>
      </c>
      <c r="Q256" s="51" t="s">
        <v>354</v>
      </c>
      <c r="R256" s="50" t="s">
        <v>102</v>
      </c>
      <c r="S256" s="51"/>
      <c r="T256" s="50">
        <v>20</v>
      </c>
      <c r="U256" s="51"/>
      <c r="V256" s="50" t="s">
        <v>101</v>
      </c>
      <c r="W256" s="51"/>
      <c r="X256" s="50" t="s">
        <v>100</v>
      </c>
      <c r="Y256" s="51"/>
      <c r="Z256" s="50" t="s">
        <v>99</v>
      </c>
      <c r="AA256" s="51"/>
      <c r="AB256" s="187"/>
      <c r="AC256" s="51"/>
      <c r="AD256" s="187"/>
      <c r="AE256" s="56"/>
      <c r="AF256" s="424"/>
      <c r="AG256" s="424"/>
      <c r="AH256" s="47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8.15" customHeight="1" x14ac:dyDescent="0.2">
      <c r="B257" s="30"/>
      <c r="C257" s="338">
        <v>2</v>
      </c>
      <c r="D257" s="46"/>
      <c r="E257" s="198"/>
      <c r="F257" s="198"/>
      <c r="G257" s="197"/>
      <c r="H257" s="358"/>
      <c r="I257" s="390">
        <v>71</v>
      </c>
      <c r="J257" s="390">
        <v>20</v>
      </c>
      <c r="K257" s="390">
        <v>7</v>
      </c>
      <c r="L257" s="42" t="s">
        <v>131</v>
      </c>
      <c r="M257" s="43" t="s">
        <v>496</v>
      </c>
      <c r="N257" s="42" t="s">
        <v>129</v>
      </c>
      <c r="O257" s="43" t="s">
        <v>371</v>
      </c>
      <c r="P257" s="42" t="s">
        <v>128</v>
      </c>
      <c r="Q257" s="43" t="s">
        <v>351</v>
      </c>
      <c r="R257" s="42" t="s">
        <v>127</v>
      </c>
      <c r="S257" s="43" t="s">
        <v>130</v>
      </c>
      <c r="T257" s="42" t="s">
        <v>126</v>
      </c>
      <c r="U257" s="43"/>
      <c r="V257" s="42" t="s">
        <v>125</v>
      </c>
      <c r="W257" s="43"/>
      <c r="X257" s="42" t="s">
        <v>124</v>
      </c>
      <c r="Y257" s="43"/>
      <c r="Z257" s="42" t="s">
        <v>123</v>
      </c>
      <c r="AA257" s="43"/>
      <c r="AB257" s="196"/>
      <c r="AC257" s="43"/>
      <c r="AD257" s="196"/>
      <c r="AE257" s="39"/>
      <c r="AF257" s="421"/>
      <c r="AG257" s="421"/>
      <c r="AH257" s="38"/>
      <c r="AI257" s="9"/>
      <c r="AJ257" s="349">
        <f>SUMPRODUCT(LEN($M257:$AA260)-LEN(SUBSTITUTE($M257:$AA260,"A", "")))</f>
        <v>11</v>
      </c>
      <c r="AK257" s="352">
        <f>SUMPRODUCT(LEN($AD257:$AD260)-LEN(SUBSTITUTE($AD257:$AD260,"A", "")))</f>
        <v>0</v>
      </c>
      <c r="AL257" s="335">
        <f>SUMPRODUCT(LEN($AC257:$AC260)-LEN(SUBSTITUTE($AC257:$AC260,"A", "")))</f>
        <v>0</v>
      </c>
      <c r="AM257" s="349">
        <f>SUMPRODUCT(LEN($M257:$AA260)-LEN(SUBSTITUTE($M257:$AA260,"S", "")))</f>
        <v>17</v>
      </c>
      <c r="AN257" s="352">
        <f>SUMPRODUCT(LEN($AD257:$AD260)-LEN(SUBSTITUTE($AD257:$AD260,"S", "")))</f>
        <v>0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1</v>
      </c>
      <c r="AT257" s="352">
        <f>SUMPRODUCT(LEN($AD257:$AD260)-LEN(SUBSTITUTE($AD257:$AD260,"G", "")))</f>
        <v>0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8.15" customHeight="1" thickBot="1" x14ac:dyDescent="0.25">
      <c r="B258" s="30"/>
      <c r="C258" s="339"/>
      <c r="D258" s="37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 t="s">
        <v>179</v>
      </c>
      <c r="N258" s="33" t="s">
        <v>121</v>
      </c>
      <c r="O258" s="55" t="s">
        <v>353</v>
      </c>
      <c r="P258" s="33" t="s">
        <v>120</v>
      </c>
      <c r="Q258" s="55" t="s">
        <v>354</v>
      </c>
      <c r="R258" s="33" t="s">
        <v>119</v>
      </c>
      <c r="S258" s="55" t="s">
        <v>130</v>
      </c>
      <c r="T258" s="33" t="s">
        <v>118</v>
      </c>
      <c r="U258" s="55"/>
      <c r="V258" s="33" t="s">
        <v>117</v>
      </c>
      <c r="W258" s="55"/>
      <c r="X258" s="33" t="s">
        <v>116</v>
      </c>
      <c r="Y258" s="55"/>
      <c r="Z258" s="33" t="s">
        <v>115</v>
      </c>
      <c r="AA258" s="55"/>
      <c r="AB258" s="193"/>
      <c r="AC258" s="55"/>
      <c r="AD258" s="193"/>
      <c r="AE258" s="22"/>
      <c r="AF258" s="422"/>
      <c r="AG258" s="422"/>
      <c r="AH258" s="21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8.15" customHeight="1" x14ac:dyDescent="0.2">
      <c r="B259" s="30"/>
      <c r="C259" s="340"/>
      <c r="D259" s="29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 t="s">
        <v>357</v>
      </c>
      <c r="N259" s="25" t="s">
        <v>112</v>
      </c>
      <c r="O259" s="114" t="s">
        <v>347</v>
      </c>
      <c r="P259" s="25" t="s">
        <v>111</v>
      </c>
      <c r="Q259" s="114" t="s">
        <v>130</v>
      </c>
      <c r="R259" s="25" t="s">
        <v>110</v>
      </c>
      <c r="S259" s="114"/>
      <c r="T259" s="25" t="s">
        <v>109</v>
      </c>
      <c r="U259" s="114"/>
      <c r="V259" s="25" t="s">
        <v>108</v>
      </c>
      <c r="W259" s="114"/>
      <c r="X259" s="25" t="s">
        <v>107</v>
      </c>
      <c r="Y259" s="114"/>
      <c r="Z259" s="25" t="s">
        <v>106</v>
      </c>
      <c r="AA259" s="114"/>
      <c r="AB259" s="190"/>
      <c r="AC259" s="114"/>
      <c r="AD259" s="190"/>
      <c r="AE259" s="22"/>
      <c r="AF259" s="422"/>
      <c r="AG259" s="422"/>
      <c r="AH259" s="21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8.15" customHeight="1" thickBot="1" x14ac:dyDescent="0.25">
      <c r="B260" s="30"/>
      <c r="C260" s="355"/>
      <c r="D260" s="54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 t="s">
        <v>352</v>
      </c>
      <c r="N260" s="50" t="s">
        <v>104</v>
      </c>
      <c r="O260" s="51" t="s">
        <v>349</v>
      </c>
      <c r="P260" s="50" t="s">
        <v>103</v>
      </c>
      <c r="Q260" s="51" t="s">
        <v>130</v>
      </c>
      <c r="R260" s="50" t="s">
        <v>102</v>
      </c>
      <c r="S260" s="51"/>
      <c r="T260" s="50">
        <v>20</v>
      </c>
      <c r="U260" s="51"/>
      <c r="V260" s="50" t="s">
        <v>101</v>
      </c>
      <c r="W260" s="51"/>
      <c r="X260" s="50" t="s">
        <v>100</v>
      </c>
      <c r="Y260" s="51"/>
      <c r="Z260" s="50" t="s">
        <v>99</v>
      </c>
      <c r="AA260" s="51"/>
      <c r="AB260" s="187"/>
      <c r="AC260" s="51"/>
      <c r="AD260" s="187"/>
      <c r="AE260" s="48"/>
      <c r="AF260" s="424"/>
      <c r="AG260" s="424"/>
      <c r="AH260" s="47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8.15" customHeight="1" x14ac:dyDescent="0.2">
      <c r="B261" s="30"/>
      <c r="C261" s="338">
        <v>3</v>
      </c>
      <c r="D261" s="46"/>
      <c r="E261" s="198"/>
      <c r="F261" s="198"/>
      <c r="G261" s="197"/>
      <c r="H261" s="358"/>
      <c r="I261" s="390">
        <v>53</v>
      </c>
      <c r="J261" s="390">
        <v>14</v>
      </c>
      <c r="K261" s="390">
        <v>7</v>
      </c>
      <c r="L261" s="42" t="s">
        <v>131</v>
      </c>
      <c r="M261" s="43" t="s">
        <v>351</v>
      </c>
      <c r="N261" s="42" t="s">
        <v>129</v>
      </c>
      <c r="O261" s="43" t="s">
        <v>354</v>
      </c>
      <c r="P261" s="42" t="s">
        <v>128</v>
      </c>
      <c r="Q261" s="43"/>
      <c r="R261" s="42" t="s">
        <v>127</v>
      </c>
      <c r="S261" s="43"/>
      <c r="T261" s="42" t="s">
        <v>126</v>
      </c>
      <c r="U261" s="43"/>
      <c r="V261" s="42" t="s">
        <v>125</v>
      </c>
      <c r="W261" s="43"/>
      <c r="X261" s="42" t="s">
        <v>124</v>
      </c>
      <c r="Y261" s="43"/>
      <c r="Z261" s="42" t="s">
        <v>123</v>
      </c>
      <c r="AA261" s="43"/>
      <c r="AB261" s="196"/>
      <c r="AC261" s="43"/>
      <c r="AD261" s="196"/>
      <c r="AE261" s="39"/>
      <c r="AF261" s="421"/>
      <c r="AG261" s="421"/>
      <c r="AH261" s="38"/>
      <c r="AI261" s="9"/>
      <c r="AJ261" s="349">
        <f>SUMPRODUCT(LEN($M261:$AA264)-LEN(SUBSTITUTE($M261:$AA264,"A", "")))</f>
        <v>5</v>
      </c>
      <c r="AK261" s="352">
        <f>SUMPRODUCT(LEN($AD261:$AD264)-LEN(SUBSTITUTE($AD261:$AD264,"A", "")))</f>
        <v>0</v>
      </c>
      <c r="AL261" s="335">
        <f>SUMPRODUCT(LEN($AC261:$AC264)-LEN(SUBSTITUTE($AC261:$AC264,"A", "")))</f>
        <v>0</v>
      </c>
      <c r="AM261" s="349">
        <f>SUMPRODUCT(LEN($M261:$AA264)-LEN(SUBSTITUTE($M261:$AA264,"S", "")))</f>
        <v>7</v>
      </c>
      <c r="AN261" s="352">
        <f>SUMPRODUCT(LEN($AD261:$AD264)-LEN(SUBSTITUTE($AD261:$AD264,"S", "")))</f>
        <v>0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0</v>
      </c>
      <c r="AT261" s="352">
        <f>SUMPRODUCT(LEN($AD261:$AD264)-LEN(SUBSTITUTE($AD261:$AD264,"G", "")))</f>
        <v>0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8.15" customHeight="1" thickBot="1" x14ac:dyDescent="0.25">
      <c r="B262" s="30"/>
      <c r="C262" s="339"/>
      <c r="D262" s="37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 t="s">
        <v>179</v>
      </c>
      <c r="N262" s="33" t="s">
        <v>121</v>
      </c>
      <c r="O262" s="55" t="s">
        <v>130</v>
      </c>
      <c r="P262" s="33" t="s">
        <v>120</v>
      </c>
      <c r="Q262" s="55"/>
      <c r="R262" s="33" t="s">
        <v>119</v>
      </c>
      <c r="S262" s="55"/>
      <c r="T262" s="33" t="s">
        <v>118</v>
      </c>
      <c r="U262" s="55"/>
      <c r="V262" s="33" t="s">
        <v>117</v>
      </c>
      <c r="W262" s="55"/>
      <c r="X262" s="33" t="s">
        <v>116</v>
      </c>
      <c r="Y262" s="55"/>
      <c r="Z262" s="33" t="s">
        <v>115</v>
      </c>
      <c r="AA262" s="55"/>
      <c r="AB262" s="193"/>
      <c r="AC262" s="55"/>
      <c r="AD262" s="193"/>
      <c r="AE262" s="22"/>
      <c r="AF262" s="422"/>
      <c r="AG262" s="422"/>
      <c r="AH262" s="21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8.15" customHeight="1" x14ac:dyDescent="0.2">
      <c r="B263" s="30"/>
      <c r="C263" s="340"/>
      <c r="D263" s="29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 t="s">
        <v>347</v>
      </c>
      <c r="N263" s="25" t="s">
        <v>112</v>
      </c>
      <c r="O263" s="114" t="s">
        <v>130</v>
      </c>
      <c r="P263" s="25" t="s">
        <v>111</v>
      </c>
      <c r="Q263" s="114"/>
      <c r="R263" s="25" t="s">
        <v>110</v>
      </c>
      <c r="S263" s="114"/>
      <c r="T263" s="25" t="s">
        <v>109</v>
      </c>
      <c r="U263" s="114"/>
      <c r="V263" s="25" t="s">
        <v>108</v>
      </c>
      <c r="W263" s="114"/>
      <c r="X263" s="25" t="s">
        <v>107</v>
      </c>
      <c r="Y263" s="114"/>
      <c r="Z263" s="25" t="s">
        <v>106</v>
      </c>
      <c r="AA263" s="114"/>
      <c r="AB263" s="190"/>
      <c r="AC263" s="114"/>
      <c r="AD263" s="190"/>
      <c r="AE263" s="22"/>
      <c r="AF263" s="422"/>
      <c r="AG263" s="422"/>
      <c r="AH263" s="21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8.15" customHeight="1" thickBot="1" x14ac:dyDescent="0.25">
      <c r="B264" s="20"/>
      <c r="C264" s="341"/>
      <c r="D264" s="19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 t="s">
        <v>347</v>
      </c>
      <c r="N264" s="15" t="s">
        <v>104</v>
      </c>
      <c r="O264" s="16"/>
      <c r="P264" s="15" t="s">
        <v>103</v>
      </c>
      <c r="Q264" s="16"/>
      <c r="R264" s="15" t="s">
        <v>102</v>
      </c>
      <c r="S264" s="16"/>
      <c r="T264" s="15">
        <v>20</v>
      </c>
      <c r="U264" s="16"/>
      <c r="V264" s="15" t="s">
        <v>101</v>
      </c>
      <c r="W264" s="16"/>
      <c r="X264" s="15" t="s">
        <v>100</v>
      </c>
      <c r="Y264" s="16"/>
      <c r="Z264" s="15" t="s">
        <v>99</v>
      </c>
      <c r="AA264" s="16"/>
      <c r="AB264" s="187"/>
      <c r="AC264" s="16"/>
      <c r="AD264" s="186"/>
      <c r="AE264" s="11"/>
      <c r="AF264" s="423"/>
      <c r="AG264" s="423"/>
      <c r="AH264" s="10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107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 t="s">
        <v>95</v>
      </c>
      <c r="E266" s="425">
        <v>9795.9</v>
      </c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03"/>
      <c r="AI266" s="86" t="s">
        <v>137</v>
      </c>
      <c r="AJ266" s="85">
        <f t="shared" ref="AJ266:BB266" si="34">SUM(AJ268:AJ279)</f>
        <v>59</v>
      </c>
      <c r="AK266" s="84">
        <f t="shared" si="34"/>
        <v>1</v>
      </c>
      <c r="AL266" s="83">
        <f t="shared" si="34"/>
        <v>0</v>
      </c>
      <c r="AM266" s="85">
        <f t="shared" si="34"/>
        <v>24</v>
      </c>
      <c r="AN266" s="84">
        <f t="shared" si="34"/>
        <v>5</v>
      </c>
      <c r="AO266" s="83">
        <f t="shared" si="34"/>
        <v>0</v>
      </c>
      <c r="AP266" s="85">
        <f t="shared" si="34"/>
        <v>0</v>
      </c>
      <c r="AQ266" s="84">
        <f t="shared" si="34"/>
        <v>0</v>
      </c>
      <c r="AR266" s="83">
        <f t="shared" si="34"/>
        <v>0</v>
      </c>
      <c r="AS266" s="85">
        <f t="shared" si="34"/>
        <v>5</v>
      </c>
      <c r="AT266" s="84">
        <f t="shared" si="34"/>
        <v>0</v>
      </c>
      <c r="AU266" s="83">
        <f t="shared" si="34"/>
        <v>0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0</v>
      </c>
      <c r="AZ266" s="81">
        <f t="shared" si="34"/>
        <v>0</v>
      </c>
      <c r="BA266" s="81">
        <f t="shared" si="34"/>
        <v>0</v>
      </c>
      <c r="BB266" s="80">
        <f t="shared" si="34"/>
        <v>0</v>
      </c>
      <c r="BC266" s="79" t="s">
        <v>136</v>
      </c>
      <c r="BF266" s="5">
        <f>SUM(AJ266:AL266)/$BG$5</f>
        <v>20</v>
      </c>
      <c r="BG266" s="5">
        <f>SUM(AM266:AO266,AY266)/$BG$5</f>
        <v>9.6666666666666661</v>
      </c>
      <c r="BH266" s="5">
        <f>SUM(AP266:AR266,AZ266)/$BG$5</f>
        <v>0</v>
      </c>
      <c r="BI266" s="5">
        <f>SUM(AS266:AU266,BA266)/$BG$5</f>
        <v>1.6666666666666667</v>
      </c>
      <c r="BJ266" s="5">
        <f>SUM(AV266:AX266,BB266)/$BG$5</f>
        <v>0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03"/>
      <c r="AI267" s="66" t="s">
        <v>135</v>
      </c>
      <c r="AJ267" s="65">
        <f t="shared" ref="AJ267:BB267" si="35">AJ266/3</f>
        <v>19.666666666666668</v>
      </c>
      <c r="AK267" s="64">
        <f t="shared" si="35"/>
        <v>0.33333333333333331</v>
      </c>
      <c r="AL267" s="63">
        <f t="shared" si="35"/>
        <v>0</v>
      </c>
      <c r="AM267" s="65">
        <f t="shared" si="35"/>
        <v>8</v>
      </c>
      <c r="AN267" s="64">
        <f t="shared" si="35"/>
        <v>1.6666666666666667</v>
      </c>
      <c r="AO267" s="63">
        <f t="shared" si="35"/>
        <v>0</v>
      </c>
      <c r="AP267" s="65">
        <f t="shared" si="35"/>
        <v>0</v>
      </c>
      <c r="AQ267" s="64">
        <f t="shared" si="35"/>
        <v>0</v>
      </c>
      <c r="AR267" s="63">
        <f t="shared" si="35"/>
        <v>0</v>
      </c>
      <c r="AS267" s="65">
        <f t="shared" si="35"/>
        <v>1.6666666666666667</v>
      </c>
      <c r="AT267" s="64">
        <f t="shared" si="35"/>
        <v>0</v>
      </c>
      <c r="AU267" s="63">
        <f t="shared" si="35"/>
        <v>0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0</v>
      </c>
      <c r="AZ267" s="61">
        <f t="shared" si="35"/>
        <v>0</v>
      </c>
      <c r="BA267" s="61">
        <f t="shared" si="35"/>
        <v>0</v>
      </c>
      <c r="BB267" s="60">
        <f t="shared" si="35"/>
        <v>0</v>
      </c>
      <c r="BC267" s="59" t="s">
        <v>134</v>
      </c>
    </row>
    <row r="268" spans="2:62" ht="28.15" customHeight="1" x14ac:dyDescent="0.2">
      <c r="B268" s="30"/>
      <c r="C268" s="338">
        <v>1</v>
      </c>
      <c r="D268" s="46"/>
      <c r="E268" s="198"/>
      <c r="F268" s="198"/>
      <c r="G268" s="197"/>
      <c r="H268" s="358" t="s">
        <v>370</v>
      </c>
      <c r="I268" s="390">
        <v>82</v>
      </c>
      <c r="J268" s="390">
        <v>20</v>
      </c>
      <c r="K268" s="390">
        <v>6</v>
      </c>
      <c r="L268" s="42" t="s">
        <v>131</v>
      </c>
      <c r="M268" s="43" t="s">
        <v>357</v>
      </c>
      <c r="N268" s="42" t="s">
        <v>129</v>
      </c>
      <c r="O268" s="43" t="s">
        <v>357</v>
      </c>
      <c r="P268" s="42" t="s">
        <v>128</v>
      </c>
      <c r="Q268" s="43" t="s">
        <v>179</v>
      </c>
      <c r="R268" s="42" t="s">
        <v>127</v>
      </c>
      <c r="S268" s="43" t="s">
        <v>132</v>
      </c>
      <c r="T268" s="42" t="s">
        <v>126</v>
      </c>
      <c r="U268" s="43"/>
      <c r="V268" s="42" t="s">
        <v>125</v>
      </c>
      <c r="W268" s="43"/>
      <c r="X268" s="42" t="s">
        <v>124</v>
      </c>
      <c r="Y268" s="43"/>
      <c r="Z268" s="42" t="s">
        <v>123</v>
      </c>
      <c r="AA268" s="43"/>
      <c r="AB268" s="196"/>
      <c r="AC268" s="43"/>
      <c r="AD268" s="196"/>
      <c r="AE268" s="58"/>
      <c r="AF268" s="421"/>
      <c r="AG268" s="421"/>
      <c r="AH268" s="38"/>
      <c r="AI268" s="9"/>
      <c r="AJ268" s="349">
        <f>SUMPRODUCT(LEN($M268:$AA271)-LEN(SUBSTITUTE($M268:$AA271,"A", "")))</f>
        <v>22</v>
      </c>
      <c r="AK268" s="352">
        <f>SUMPRODUCT(LEN($AD268:$AD271)-LEN(SUBSTITUTE($AD268:$AD271,"A", "")))</f>
        <v>0</v>
      </c>
      <c r="AL268" s="335">
        <f>SUMPRODUCT(LEN($AC268:$AC271)-LEN(SUBSTITUTE($AC268:$AC271,"A", "")))</f>
        <v>0</v>
      </c>
      <c r="AM268" s="349">
        <f>SUMPRODUCT(LEN($M268:$AA271)-LEN(SUBSTITUTE($M268:$AA271,"S", "")))</f>
        <v>13</v>
      </c>
      <c r="AN268" s="352">
        <f>SUMPRODUCT(LEN($AD268:$AD271)-LEN(SUBSTITUTE($AD268:$AD271,"S", "")))</f>
        <v>0</v>
      </c>
      <c r="AO268" s="335">
        <f>SUMPRODUCT(LEN($AC268:$AC271)-LEN(SUBSTITUTE($AC268:$AC271,"S", "")))</f>
        <v>0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1</v>
      </c>
      <c r="AT268" s="352">
        <f>SUMPRODUCT(LEN($AD268:$AD271)-LEN(SUBSTITUTE($AD268:$AD271,"G", "")))</f>
        <v>0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0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0</v>
      </c>
      <c r="BB268" s="413">
        <f>SUMPRODUCT(LEN($AE268:$AE271)-LEN(SUBSTITUTE($AE268:$AE271,"M", "")))</f>
        <v>0</v>
      </c>
    </row>
    <row r="269" spans="2:62" ht="28.15" customHeight="1" thickBot="1" x14ac:dyDescent="0.25">
      <c r="B269" s="30"/>
      <c r="C269" s="339"/>
      <c r="D269" s="37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479</v>
      </c>
      <c r="N269" s="33" t="s">
        <v>121</v>
      </c>
      <c r="O269" s="55" t="s">
        <v>371</v>
      </c>
      <c r="P269" s="33" t="s">
        <v>120</v>
      </c>
      <c r="Q269" s="55" t="s">
        <v>354</v>
      </c>
      <c r="R269" s="33" t="s">
        <v>119</v>
      </c>
      <c r="S269" s="55" t="s">
        <v>130</v>
      </c>
      <c r="T269" s="33" t="s">
        <v>118</v>
      </c>
      <c r="U269" s="55"/>
      <c r="V269" s="33" t="s">
        <v>117</v>
      </c>
      <c r="W269" s="55"/>
      <c r="X269" s="33" t="s">
        <v>116</v>
      </c>
      <c r="Y269" s="55"/>
      <c r="Z269" s="33" t="s">
        <v>115</v>
      </c>
      <c r="AA269" s="55"/>
      <c r="AB269" s="193"/>
      <c r="AC269" s="55"/>
      <c r="AD269" s="193"/>
      <c r="AE269" s="57"/>
      <c r="AF269" s="422"/>
      <c r="AG269" s="422"/>
      <c r="AH269" s="21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8.15" customHeight="1" x14ac:dyDescent="0.2">
      <c r="B270" s="30"/>
      <c r="C270" s="340"/>
      <c r="D270" s="29"/>
      <c r="E270" s="192"/>
      <c r="F270" s="192"/>
      <c r="G270" s="191"/>
      <c r="H270" s="360" t="s">
        <v>95</v>
      </c>
      <c r="I270" s="392"/>
      <c r="J270" s="392"/>
      <c r="K270" s="392"/>
      <c r="L270" s="25" t="s">
        <v>114</v>
      </c>
      <c r="M270" s="114" t="s">
        <v>348</v>
      </c>
      <c r="N270" s="25" t="s">
        <v>112</v>
      </c>
      <c r="O270" s="114" t="s">
        <v>350</v>
      </c>
      <c r="P270" s="25" t="s">
        <v>111</v>
      </c>
      <c r="Q270" s="114" t="s">
        <v>347</v>
      </c>
      <c r="R270" s="25" t="s">
        <v>110</v>
      </c>
      <c r="S270" s="114"/>
      <c r="T270" s="25" t="s">
        <v>109</v>
      </c>
      <c r="U270" s="114"/>
      <c r="V270" s="25" t="s">
        <v>108</v>
      </c>
      <c r="W270" s="114"/>
      <c r="X270" s="25" t="s">
        <v>107</v>
      </c>
      <c r="Y270" s="114"/>
      <c r="Z270" s="25" t="s">
        <v>106</v>
      </c>
      <c r="AA270" s="114"/>
      <c r="AB270" s="190"/>
      <c r="AC270" s="114"/>
      <c r="AD270" s="190"/>
      <c r="AE270" s="57"/>
      <c r="AF270" s="422"/>
      <c r="AG270" s="422"/>
      <c r="AH270" s="21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8.15" customHeight="1" thickBot="1" x14ac:dyDescent="0.25">
      <c r="B271" s="30"/>
      <c r="C271" s="355"/>
      <c r="D271" s="54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462</v>
      </c>
      <c r="N271" s="50" t="s">
        <v>104</v>
      </c>
      <c r="O271" s="51" t="s">
        <v>357</v>
      </c>
      <c r="P271" s="50" t="s">
        <v>103</v>
      </c>
      <c r="Q271" s="51" t="s">
        <v>347</v>
      </c>
      <c r="R271" s="50" t="s">
        <v>102</v>
      </c>
      <c r="S271" s="51"/>
      <c r="T271" s="50">
        <v>20</v>
      </c>
      <c r="U271" s="51"/>
      <c r="V271" s="50" t="s">
        <v>101</v>
      </c>
      <c r="W271" s="51"/>
      <c r="X271" s="50" t="s">
        <v>100</v>
      </c>
      <c r="Y271" s="51"/>
      <c r="Z271" s="50" t="s">
        <v>99</v>
      </c>
      <c r="AA271" s="51"/>
      <c r="AB271" s="187"/>
      <c r="AC271" s="51"/>
      <c r="AD271" s="187"/>
      <c r="AE271" s="56"/>
      <c r="AF271" s="424"/>
      <c r="AG271" s="424"/>
      <c r="AH271" s="47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8.15" customHeight="1" x14ac:dyDescent="0.2">
      <c r="B272" s="30"/>
      <c r="C272" s="338">
        <v>2</v>
      </c>
      <c r="D272" s="46"/>
      <c r="E272" s="198"/>
      <c r="F272" s="198"/>
      <c r="G272" s="197"/>
      <c r="H272" s="358"/>
      <c r="I272" s="390">
        <v>79</v>
      </c>
      <c r="J272" s="390">
        <v>19</v>
      </c>
      <c r="K272" s="390">
        <v>9</v>
      </c>
      <c r="L272" s="42" t="s">
        <v>131</v>
      </c>
      <c r="M272" s="43" t="s">
        <v>467</v>
      </c>
      <c r="N272" s="42" t="s">
        <v>129</v>
      </c>
      <c r="O272" s="43" t="s">
        <v>132</v>
      </c>
      <c r="P272" s="42" t="s">
        <v>128</v>
      </c>
      <c r="Q272" s="43" t="s">
        <v>130</v>
      </c>
      <c r="R272" s="42" t="s">
        <v>127</v>
      </c>
      <c r="S272" s="43"/>
      <c r="T272" s="42" t="s">
        <v>126</v>
      </c>
      <c r="U272" s="43"/>
      <c r="V272" s="42" t="s">
        <v>125</v>
      </c>
      <c r="W272" s="43"/>
      <c r="X272" s="42" t="s">
        <v>124</v>
      </c>
      <c r="Y272" s="43"/>
      <c r="Z272" s="42" t="s">
        <v>123</v>
      </c>
      <c r="AA272" s="43"/>
      <c r="AB272" s="196"/>
      <c r="AC272" s="43"/>
      <c r="AD272" s="196" t="s">
        <v>132</v>
      </c>
      <c r="AE272" s="39"/>
      <c r="AF272" s="421"/>
      <c r="AG272" s="421"/>
      <c r="AH272" s="38"/>
      <c r="AI272" s="9"/>
      <c r="AJ272" s="349">
        <f>SUMPRODUCT(LEN($M272:$AA275)-LEN(SUBSTITUTE($M272:$AA275,"A", "")))</f>
        <v>11</v>
      </c>
      <c r="AK272" s="352">
        <f>SUMPRODUCT(LEN($AD272:$AD275)-LEN(SUBSTITUTE($AD272:$AD275,"A", "")))</f>
        <v>1</v>
      </c>
      <c r="AL272" s="335">
        <f>SUMPRODUCT(LEN($AC272:$AC275)-LEN(SUBSTITUTE($AC272:$AC275,"A", "")))</f>
        <v>0</v>
      </c>
      <c r="AM272" s="349">
        <f>SUMPRODUCT(LEN($M272:$AA275)-LEN(SUBSTITUTE($M272:$AA275,"S", "")))</f>
        <v>6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0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1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8.15" customHeight="1" thickBot="1" x14ac:dyDescent="0.25">
      <c r="B273" s="30"/>
      <c r="C273" s="339"/>
      <c r="D273" s="37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 t="s">
        <v>179</v>
      </c>
      <c r="N273" s="33" t="s">
        <v>121</v>
      </c>
      <c r="O273" s="55" t="s">
        <v>354</v>
      </c>
      <c r="P273" s="33" t="s">
        <v>120</v>
      </c>
      <c r="Q273" s="55" t="s">
        <v>130</v>
      </c>
      <c r="R273" s="33" t="s">
        <v>119</v>
      </c>
      <c r="S273" s="55"/>
      <c r="T273" s="33" t="s">
        <v>118</v>
      </c>
      <c r="U273" s="55"/>
      <c r="V273" s="33" t="s">
        <v>117</v>
      </c>
      <c r="W273" s="55"/>
      <c r="X273" s="33" t="s">
        <v>116</v>
      </c>
      <c r="Y273" s="55"/>
      <c r="Z273" s="33" t="s">
        <v>115</v>
      </c>
      <c r="AA273" s="55"/>
      <c r="AB273" s="193"/>
      <c r="AC273" s="55"/>
      <c r="AD273" s="193"/>
      <c r="AE273" s="22"/>
      <c r="AF273" s="422"/>
      <c r="AG273" s="422"/>
      <c r="AH273" s="21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8.15" customHeight="1" x14ac:dyDescent="0.2">
      <c r="B274" s="30"/>
      <c r="C274" s="340"/>
      <c r="D274" s="29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 t="s">
        <v>179</v>
      </c>
      <c r="N274" s="25" t="s">
        <v>112</v>
      </c>
      <c r="O274" s="114" t="s">
        <v>347</v>
      </c>
      <c r="P274" s="25" t="s">
        <v>111</v>
      </c>
      <c r="Q274" s="114"/>
      <c r="R274" s="25" t="s">
        <v>110</v>
      </c>
      <c r="S274" s="114"/>
      <c r="T274" s="25" t="s">
        <v>109</v>
      </c>
      <c r="U274" s="114"/>
      <c r="V274" s="25" t="s">
        <v>108</v>
      </c>
      <c r="W274" s="114"/>
      <c r="X274" s="25" t="s">
        <v>107</v>
      </c>
      <c r="Y274" s="114"/>
      <c r="Z274" s="25" t="s">
        <v>106</v>
      </c>
      <c r="AA274" s="114"/>
      <c r="AB274" s="190"/>
      <c r="AC274" s="114"/>
      <c r="AD274" s="190"/>
      <c r="AE274" s="22"/>
      <c r="AF274" s="422"/>
      <c r="AG274" s="422"/>
      <c r="AH274" s="21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8.15" customHeight="1" thickBot="1" x14ac:dyDescent="0.25">
      <c r="B275" s="30"/>
      <c r="C275" s="355"/>
      <c r="D275" s="54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 t="s">
        <v>357</v>
      </c>
      <c r="N275" s="50" t="s">
        <v>104</v>
      </c>
      <c r="O275" s="51" t="s">
        <v>347</v>
      </c>
      <c r="P275" s="50" t="s">
        <v>103</v>
      </c>
      <c r="Q275" s="51"/>
      <c r="R275" s="50" t="s">
        <v>102</v>
      </c>
      <c r="S275" s="51"/>
      <c r="T275" s="50">
        <v>20</v>
      </c>
      <c r="U275" s="51"/>
      <c r="V275" s="50" t="s">
        <v>101</v>
      </c>
      <c r="W275" s="51"/>
      <c r="X275" s="50" t="s">
        <v>100</v>
      </c>
      <c r="Y275" s="51"/>
      <c r="Z275" s="50" t="s">
        <v>99</v>
      </c>
      <c r="AA275" s="51"/>
      <c r="AB275" s="187"/>
      <c r="AC275" s="51"/>
      <c r="AD275" s="187"/>
      <c r="AE275" s="48"/>
      <c r="AF275" s="424"/>
      <c r="AG275" s="424"/>
      <c r="AH275" s="47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8.15" customHeight="1" x14ac:dyDescent="0.2">
      <c r="B276" s="30"/>
      <c r="C276" s="338">
        <v>3</v>
      </c>
      <c r="D276" s="46"/>
      <c r="E276" s="198"/>
      <c r="F276" s="198"/>
      <c r="G276" s="197"/>
      <c r="H276" s="358"/>
      <c r="I276" s="390">
        <v>81</v>
      </c>
      <c r="J276" s="390">
        <v>20</v>
      </c>
      <c r="K276" s="390">
        <v>8</v>
      </c>
      <c r="L276" s="42" t="s">
        <v>131</v>
      </c>
      <c r="M276" s="43" t="s">
        <v>459</v>
      </c>
      <c r="N276" s="42" t="s">
        <v>129</v>
      </c>
      <c r="O276" s="43" t="s">
        <v>179</v>
      </c>
      <c r="P276" s="42" t="s">
        <v>128</v>
      </c>
      <c r="Q276" s="43" t="s">
        <v>357</v>
      </c>
      <c r="R276" s="42" t="s">
        <v>127</v>
      </c>
      <c r="S276" s="43"/>
      <c r="T276" s="42" t="s">
        <v>126</v>
      </c>
      <c r="U276" s="43"/>
      <c r="V276" s="42" t="s">
        <v>125</v>
      </c>
      <c r="W276" s="43"/>
      <c r="X276" s="42" t="s">
        <v>124</v>
      </c>
      <c r="Y276" s="43"/>
      <c r="Z276" s="42" t="s">
        <v>123</v>
      </c>
      <c r="AA276" s="43"/>
      <c r="AB276" s="196"/>
      <c r="AC276" s="43"/>
      <c r="AD276" s="196" t="s">
        <v>544</v>
      </c>
      <c r="AE276" s="39"/>
      <c r="AF276" s="421"/>
      <c r="AG276" s="421"/>
      <c r="AH276" s="38"/>
      <c r="AI276" s="9"/>
      <c r="AJ276" s="349">
        <f>SUMPRODUCT(LEN($M276:$AA279)-LEN(SUBSTITUTE($M276:$AA279,"A", "")))</f>
        <v>26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5</v>
      </c>
      <c r="AN276" s="352">
        <f>SUMPRODUCT(LEN($AD276:$AD279)-LEN(SUBSTITUTE($AD276:$AD279,"S", "")))</f>
        <v>5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3</v>
      </c>
      <c r="AT276" s="352">
        <f>SUMPRODUCT(LEN($AD276:$AD279)-LEN(SUBSTITUTE($AD276:$AD279,"G", "")))</f>
        <v>0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8.15" customHeight="1" thickBot="1" x14ac:dyDescent="0.25">
      <c r="B277" s="30"/>
      <c r="C277" s="339"/>
      <c r="D277" s="37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 t="s">
        <v>469</v>
      </c>
      <c r="N277" s="33" t="s">
        <v>121</v>
      </c>
      <c r="O277" s="55" t="s">
        <v>357</v>
      </c>
      <c r="P277" s="33" t="s">
        <v>120</v>
      </c>
      <c r="Q277" s="55" t="s">
        <v>179</v>
      </c>
      <c r="R277" s="33" t="s">
        <v>119</v>
      </c>
      <c r="S277" s="55"/>
      <c r="T277" s="33" t="s">
        <v>118</v>
      </c>
      <c r="U277" s="55"/>
      <c r="V277" s="33" t="s">
        <v>117</v>
      </c>
      <c r="W277" s="55"/>
      <c r="X277" s="33" t="s">
        <v>116</v>
      </c>
      <c r="Y277" s="55"/>
      <c r="Z277" s="33" t="s">
        <v>115</v>
      </c>
      <c r="AA277" s="55"/>
      <c r="AB277" s="193"/>
      <c r="AC277" s="55"/>
      <c r="AD277" s="193"/>
      <c r="AE277" s="22"/>
      <c r="AF277" s="422"/>
      <c r="AG277" s="422"/>
      <c r="AH277" s="21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8.15" customHeight="1" x14ac:dyDescent="0.2">
      <c r="B278" s="30"/>
      <c r="C278" s="340"/>
      <c r="D278" s="29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 t="s">
        <v>456</v>
      </c>
      <c r="N278" s="25" t="s">
        <v>112</v>
      </c>
      <c r="O278" s="114" t="s">
        <v>357</v>
      </c>
      <c r="P278" s="25" t="s">
        <v>111</v>
      </c>
      <c r="Q278" s="114" t="s">
        <v>130</v>
      </c>
      <c r="R278" s="25" t="s">
        <v>110</v>
      </c>
      <c r="S278" s="114"/>
      <c r="T278" s="25" t="s">
        <v>109</v>
      </c>
      <c r="U278" s="114"/>
      <c r="V278" s="25" t="s">
        <v>108</v>
      </c>
      <c r="W278" s="114"/>
      <c r="X278" s="25" t="s">
        <v>107</v>
      </c>
      <c r="Y278" s="114"/>
      <c r="Z278" s="25" t="s">
        <v>106</v>
      </c>
      <c r="AA278" s="114"/>
      <c r="AB278" s="190"/>
      <c r="AC278" s="114"/>
      <c r="AD278" s="190"/>
      <c r="AE278" s="22"/>
      <c r="AF278" s="422"/>
      <c r="AG278" s="422"/>
      <c r="AH278" s="21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8.15" customHeight="1" thickBot="1" x14ac:dyDescent="0.25">
      <c r="B279" s="20"/>
      <c r="C279" s="341"/>
      <c r="D279" s="19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 t="s">
        <v>469</v>
      </c>
      <c r="N279" s="15" t="s">
        <v>104</v>
      </c>
      <c r="O279" s="16" t="s">
        <v>359</v>
      </c>
      <c r="P279" s="15" t="s">
        <v>103</v>
      </c>
      <c r="Q279" s="16" t="s">
        <v>130</v>
      </c>
      <c r="R279" s="15" t="s">
        <v>102</v>
      </c>
      <c r="S279" s="16"/>
      <c r="T279" s="15">
        <v>20</v>
      </c>
      <c r="U279" s="16"/>
      <c r="V279" s="15" t="s">
        <v>101</v>
      </c>
      <c r="W279" s="16"/>
      <c r="X279" s="15" t="s">
        <v>100</v>
      </c>
      <c r="Y279" s="16"/>
      <c r="Z279" s="15" t="s">
        <v>99</v>
      </c>
      <c r="AA279" s="16"/>
      <c r="AB279" s="187"/>
      <c r="AC279" s="16"/>
      <c r="AD279" s="186"/>
      <c r="AE279" s="11"/>
      <c r="AF279" s="423"/>
      <c r="AG279" s="423"/>
      <c r="AH279" s="10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107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188</v>
      </c>
      <c r="E281" s="425">
        <v>9602.81</v>
      </c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03"/>
      <c r="AI281" s="86" t="s">
        <v>137</v>
      </c>
      <c r="AJ281" s="85">
        <f t="shared" ref="AJ281:BB281" si="36">SUM(AJ283:AJ294)</f>
        <v>56</v>
      </c>
      <c r="AK281" s="84">
        <f t="shared" si="36"/>
        <v>0</v>
      </c>
      <c r="AL281" s="83">
        <f t="shared" si="36"/>
        <v>0</v>
      </c>
      <c r="AM281" s="85">
        <f t="shared" si="36"/>
        <v>29</v>
      </c>
      <c r="AN281" s="84">
        <f t="shared" si="36"/>
        <v>1</v>
      </c>
      <c r="AO281" s="83">
        <f t="shared" si="36"/>
        <v>0</v>
      </c>
      <c r="AP281" s="85">
        <f t="shared" si="36"/>
        <v>0</v>
      </c>
      <c r="AQ281" s="84">
        <f t="shared" si="36"/>
        <v>0</v>
      </c>
      <c r="AR281" s="83">
        <f t="shared" si="36"/>
        <v>0</v>
      </c>
      <c r="AS281" s="85">
        <f t="shared" si="36"/>
        <v>7</v>
      </c>
      <c r="AT281" s="84">
        <f t="shared" si="36"/>
        <v>0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0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18.666666666666668</v>
      </c>
      <c r="BG281" s="5">
        <f>SUM(AM281:AO281,AY281)/$BG$5</f>
        <v>10</v>
      </c>
      <c r="BH281" s="5">
        <f>SUM(AP281:AR281,AZ281)/$BG$5</f>
        <v>0</v>
      </c>
      <c r="BI281" s="5">
        <f>SUM(AS281:AU281,BA281)/$BG$5</f>
        <v>2.3333333333333335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03"/>
      <c r="AI282" s="66" t="s">
        <v>135</v>
      </c>
      <c r="AJ282" s="65">
        <f t="shared" ref="AJ282:BB282" si="37">AJ281/3</f>
        <v>18.666666666666668</v>
      </c>
      <c r="AK282" s="64">
        <f t="shared" si="37"/>
        <v>0</v>
      </c>
      <c r="AL282" s="63">
        <f t="shared" si="37"/>
        <v>0</v>
      </c>
      <c r="AM282" s="65">
        <f t="shared" si="37"/>
        <v>9.6666666666666661</v>
      </c>
      <c r="AN282" s="64">
        <f t="shared" si="37"/>
        <v>0.33333333333333331</v>
      </c>
      <c r="AO282" s="63">
        <f t="shared" si="37"/>
        <v>0</v>
      </c>
      <c r="AP282" s="65">
        <f t="shared" si="37"/>
        <v>0</v>
      </c>
      <c r="AQ282" s="64">
        <f t="shared" si="37"/>
        <v>0</v>
      </c>
      <c r="AR282" s="63">
        <f t="shared" si="37"/>
        <v>0</v>
      </c>
      <c r="AS282" s="65">
        <f t="shared" si="37"/>
        <v>2.3333333333333335</v>
      </c>
      <c r="AT282" s="64">
        <f t="shared" si="37"/>
        <v>0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8.15" customHeight="1" x14ac:dyDescent="0.2">
      <c r="B283" s="30"/>
      <c r="C283" s="338">
        <v>1</v>
      </c>
      <c r="D283" s="46"/>
      <c r="E283" s="198"/>
      <c r="F283" s="198"/>
      <c r="G283" s="197"/>
      <c r="H283" s="358" t="s">
        <v>370</v>
      </c>
      <c r="I283" s="390">
        <v>70</v>
      </c>
      <c r="J283" s="390">
        <v>22</v>
      </c>
      <c r="K283" s="390">
        <v>8</v>
      </c>
      <c r="L283" s="42" t="s">
        <v>131</v>
      </c>
      <c r="M283" s="43" t="s">
        <v>179</v>
      </c>
      <c r="N283" s="42" t="s">
        <v>129</v>
      </c>
      <c r="O283" s="43" t="s">
        <v>469</v>
      </c>
      <c r="P283" s="42" t="s">
        <v>128</v>
      </c>
      <c r="Q283" s="43" t="s">
        <v>359</v>
      </c>
      <c r="R283" s="42" t="s">
        <v>127</v>
      </c>
      <c r="S283" s="43" t="s">
        <v>132</v>
      </c>
      <c r="T283" s="42" t="s">
        <v>126</v>
      </c>
      <c r="U283" s="43"/>
      <c r="V283" s="42" t="s">
        <v>125</v>
      </c>
      <c r="W283" s="43"/>
      <c r="X283" s="42" t="s">
        <v>124</v>
      </c>
      <c r="Y283" s="43"/>
      <c r="Z283" s="42" t="s">
        <v>123</v>
      </c>
      <c r="AA283" s="43"/>
      <c r="AB283" s="196"/>
      <c r="AC283" s="43"/>
      <c r="AD283" s="196" t="s">
        <v>130</v>
      </c>
      <c r="AE283" s="58"/>
      <c r="AF283" s="421"/>
      <c r="AG283" s="421"/>
      <c r="AH283" s="38"/>
      <c r="AI283" s="9"/>
      <c r="AJ283" s="349">
        <f>SUMPRODUCT(LEN($M283:$AA286)-LEN(SUBSTITUTE($M283:$AA286,"A", "")))</f>
        <v>19</v>
      </c>
      <c r="AK283" s="352">
        <f>SUMPRODUCT(LEN($AD283:$AD286)-LEN(SUBSTITUTE($AD283:$AD286,"A", "")))</f>
        <v>0</v>
      </c>
      <c r="AL283" s="335">
        <f>SUMPRODUCT(LEN($AC283:$AC286)-LEN(SUBSTITUTE($AC283:$AC286,"A", "")))</f>
        <v>0</v>
      </c>
      <c r="AM283" s="349">
        <f>SUMPRODUCT(LEN($M283:$AA286)-LEN(SUBSTITUTE($M283:$AA286,"S", "")))</f>
        <v>17</v>
      </c>
      <c r="AN283" s="352">
        <f>SUMPRODUCT(LEN($AD283:$AD286)-LEN(SUBSTITUTE($AD283:$AD286,"S", "")))</f>
        <v>1</v>
      </c>
      <c r="AO283" s="335">
        <f>SUMPRODUCT(LEN($AC283:$AC286)-LEN(SUBSTITUTE($AC283:$AC286,"S", "")))</f>
        <v>0</v>
      </c>
      <c r="AP283" s="349">
        <f>SUMPRODUCT(LEN($M283:$AA286)-LEN(SUBSTITUTE($M283:$AA286,"F", "")))</f>
        <v>0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4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0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8.15" customHeight="1" thickBot="1" x14ac:dyDescent="0.25">
      <c r="B284" s="30"/>
      <c r="C284" s="339"/>
      <c r="D284" s="37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474</v>
      </c>
      <c r="N284" s="33" t="s">
        <v>121</v>
      </c>
      <c r="O284" s="55" t="s">
        <v>459</v>
      </c>
      <c r="P284" s="33" t="s">
        <v>120</v>
      </c>
      <c r="Q284" s="55" t="s">
        <v>349</v>
      </c>
      <c r="R284" s="33" t="s">
        <v>119</v>
      </c>
      <c r="S284" s="55" t="s">
        <v>130</v>
      </c>
      <c r="T284" s="33" t="s">
        <v>118</v>
      </c>
      <c r="U284" s="55"/>
      <c r="V284" s="33" t="s">
        <v>117</v>
      </c>
      <c r="W284" s="55"/>
      <c r="X284" s="33" t="s">
        <v>116</v>
      </c>
      <c r="Y284" s="55"/>
      <c r="Z284" s="33" t="s">
        <v>115</v>
      </c>
      <c r="AA284" s="55"/>
      <c r="AB284" s="193"/>
      <c r="AC284" s="55"/>
      <c r="AD284" s="193"/>
      <c r="AE284" s="57"/>
      <c r="AF284" s="422"/>
      <c r="AG284" s="422"/>
      <c r="AH284" s="21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8.15" customHeight="1" x14ac:dyDescent="0.2">
      <c r="B285" s="30"/>
      <c r="C285" s="340"/>
      <c r="D285" s="29"/>
      <c r="E285" s="192"/>
      <c r="F285" s="192"/>
      <c r="G285" s="191"/>
      <c r="H285" s="360">
        <v>188</v>
      </c>
      <c r="I285" s="392"/>
      <c r="J285" s="392"/>
      <c r="K285" s="392"/>
      <c r="L285" s="25" t="s">
        <v>114</v>
      </c>
      <c r="M285" s="114" t="s">
        <v>499</v>
      </c>
      <c r="N285" s="25" t="s">
        <v>112</v>
      </c>
      <c r="O285" s="114" t="s">
        <v>359</v>
      </c>
      <c r="P285" s="25" t="s">
        <v>111</v>
      </c>
      <c r="Q285" s="114" t="s">
        <v>354</v>
      </c>
      <c r="R285" s="25" t="s">
        <v>110</v>
      </c>
      <c r="S285" s="114"/>
      <c r="T285" s="25" t="s">
        <v>109</v>
      </c>
      <c r="U285" s="114"/>
      <c r="V285" s="25" t="s">
        <v>108</v>
      </c>
      <c r="W285" s="114"/>
      <c r="X285" s="25" t="s">
        <v>107</v>
      </c>
      <c r="Y285" s="114"/>
      <c r="Z285" s="25" t="s">
        <v>106</v>
      </c>
      <c r="AA285" s="114"/>
      <c r="AB285" s="190"/>
      <c r="AC285" s="114"/>
      <c r="AD285" s="190"/>
      <c r="AE285" s="57"/>
      <c r="AF285" s="422"/>
      <c r="AG285" s="422"/>
      <c r="AH285" s="21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8.15" customHeight="1" thickBot="1" x14ac:dyDescent="0.25">
      <c r="B286" s="30"/>
      <c r="C286" s="355"/>
      <c r="D286" s="54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479</v>
      </c>
      <c r="N286" s="50" t="s">
        <v>104</v>
      </c>
      <c r="O286" s="51" t="s">
        <v>352</v>
      </c>
      <c r="P286" s="50" t="s">
        <v>103</v>
      </c>
      <c r="Q286" s="51" t="s">
        <v>354</v>
      </c>
      <c r="R286" s="50" t="s">
        <v>102</v>
      </c>
      <c r="S286" s="51"/>
      <c r="T286" s="50">
        <v>20</v>
      </c>
      <c r="U286" s="51"/>
      <c r="V286" s="50" t="s">
        <v>101</v>
      </c>
      <c r="W286" s="51"/>
      <c r="X286" s="50" t="s">
        <v>100</v>
      </c>
      <c r="Y286" s="51"/>
      <c r="Z286" s="50" t="s">
        <v>99</v>
      </c>
      <c r="AA286" s="51"/>
      <c r="AB286" s="187"/>
      <c r="AC286" s="51"/>
      <c r="AD286" s="187"/>
      <c r="AE286" s="56"/>
      <c r="AF286" s="424"/>
      <c r="AG286" s="424"/>
      <c r="AH286" s="47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8.15" customHeight="1" x14ac:dyDescent="0.2">
      <c r="B287" s="30"/>
      <c r="C287" s="338">
        <v>2</v>
      </c>
      <c r="D287" s="46"/>
      <c r="E287" s="198"/>
      <c r="F287" s="198"/>
      <c r="G287" s="197"/>
      <c r="H287" s="358"/>
      <c r="I287" s="390">
        <v>75</v>
      </c>
      <c r="J287" s="390">
        <v>20</v>
      </c>
      <c r="K287" s="390">
        <v>7</v>
      </c>
      <c r="L287" s="42" t="s">
        <v>131</v>
      </c>
      <c r="M287" s="43" t="s">
        <v>179</v>
      </c>
      <c r="N287" s="42" t="s">
        <v>129</v>
      </c>
      <c r="O287" s="43" t="s">
        <v>348</v>
      </c>
      <c r="P287" s="42" t="s">
        <v>128</v>
      </c>
      <c r="Q287" s="43" t="s">
        <v>347</v>
      </c>
      <c r="R287" s="42" t="s">
        <v>127</v>
      </c>
      <c r="S287" s="43" t="s">
        <v>130</v>
      </c>
      <c r="T287" s="42" t="s">
        <v>126</v>
      </c>
      <c r="U287" s="43"/>
      <c r="V287" s="42" t="s">
        <v>125</v>
      </c>
      <c r="W287" s="43"/>
      <c r="X287" s="42" t="s">
        <v>124</v>
      </c>
      <c r="Y287" s="43"/>
      <c r="Z287" s="42" t="s">
        <v>123</v>
      </c>
      <c r="AA287" s="43"/>
      <c r="AB287" s="196"/>
      <c r="AC287" s="43"/>
      <c r="AD287" s="196"/>
      <c r="AE287" s="39"/>
      <c r="AF287" s="421"/>
      <c r="AG287" s="421"/>
      <c r="AH287" s="38"/>
      <c r="AI287" s="9"/>
      <c r="AJ287" s="349">
        <f>SUMPRODUCT(LEN($M287:$AA290)-LEN(SUBSTITUTE($M287:$AA290,"A", "")))</f>
        <v>19</v>
      </c>
      <c r="AK287" s="352">
        <f>SUMPRODUCT(LEN($AD287:$AD290)-LEN(SUBSTITUTE($AD287:$AD290,"A", "")))</f>
        <v>0</v>
      </c>
      <c r="AL287" s="335">
        <f>SUMPRODUCT(LEN($AC287:$AC290)-LEN(SUBSTITUTE($AC287:$AC290,"A", "")))</f>
        <v>0</v>
      </c>
      <c r="AM287" s="349">
        <f>SUMPRODUCT(LEN($M287:$AA290)-LEN(SUBSTITUTE($M287:$AA290,"S", "")))</f>
        <v>8</v>
      </c>
      <c r="AN287" s="352">
        <f>SUMPRODUCT(LEN($AD287:$AD290)-LEN(SUBSTITUTE($AD287:$AD290,"S", "")))</f>
        <v>0</v>
      </c>
      <c r="AO287" s="335">
        <f>SUMPRODUCT(LEN($AC287:$AC290)-LEN(SUBSTITUTE($AC287:$AC290,"S", "")))</f>
        <v>0</v>
      </c>
      <c r="AP287" s="349">
        <f>SUMPRODUCT(LEN($M287:$AA290)-LEN(SUBSTITUTE($M287:$AA290,"F", "")))</f>
        <v>0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0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8.15" customHeight="1" thickBot="1" x14ac:dyDescent="0.25">
      <c r="B288" s="30"/>
      <c r="C288" s="339"/>
      <c r="D288" s="37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 t="s">
        <v>357</v>
      </c>
      <c r="N288" s="33" t="s">
        <v>121</v>
      </c>
      <c r="O288" s="55" t="s">
        <v>359</v>
      </c>
      <c r="P288" s="33" t="s">
        <v>120</v>
      </c>
      <c r="Q288" s="55" t="s">
        <v>347</v>
      </c>
      <c r="R288" s="33" t="s">
        <v>119</v>
      </c>
      <c r="S288" s="55"/>
      <c r="T288" s="33" t="s">
        <v>118</v>
      </c>
      <c r="U288" s="55"/>
      <c r="V288" s="33" t="s">
        <v>117</v>
      </c>
      <c r="W288" s="55"/>
      <c r="X288" s="33" t="s">
        <v>116</v>
      </c>
      <c r="Y288" s="55"/>
      <c r="Z288" s="33" t="s">
        <v>115</v>
      </c>
      <c r="AA288" s="55"/>
      <c r="AB288" s="193"/>
      <c r="AC288" s="55"/>
      <c r="AD288" s="193"/>
      <c r="AE288" s="22"/>
      <c r="AF288" s="422"/>
      <c r="AG288" s="422"/>
      <c r="AH288" s="21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8.15" customHeight="1" x14ac:dyDescent="0.2">
      <c r="B289" s="30"/>
      <c r="C289" s="340"/>
      <c r="D289" s="29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 t="s">
        <v>132</v>
      </c>
      <c r="N289" s="25" t="s">
        <v>112</v>
      </c>
      <c r="O289" s="114" t="s">
        <v>357</v>
      </c>
      <c r="P289" s="25" t="s">
        <v>111</v>
      </c>
      <c r="Q289" s="114" t="s">
        <v>130</v>
      </c>
      <c r="R289" s="25" t="s">
        <v>110</v>
      </c>
      <c r="S289" s="114"/>
      <c r="T289" s="25" t="s">
        <v>109</v>
      </c>
      <c r="U289" s="114"/>
      <c r="V289" s="25" t="s">
        <v>108</v>
      </c>
      <c r="W289" s="114"/>
      <c r="X289" s="25" t="s">
        <v>107</v>
      </c>
      <c r="Y289" s="114"/>
      <c r="Z289" s="25" t="s">
        <v>106</v>
      </c>
      <c r="AA289" s="114"/>
      <c r="AB289" s="190"/>
      <c r="AC289" s="114"/>
      <c r="AD289" s="190"/>
      <c r="AE289" s="22"/>
      <c r="AF289" s="422"/>
      <c r="AG289" s="422"/>
      <c r="AH289" s="21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8.15" customHeight="1" thickBot="1" x14ac:dyDescent="0.25">
      <c r="B290" s="30"/>
      <c r="C290" s="355"/>
      <c r="D290" s="54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 t="s">
        <v>357</v>
      </c>
      <c r="N290" s="50" t="s">
        <v>104</v>
      </c>
      <c r="O290" s="51" t="s">
        <v>347</v>
      </c>
      <c r="P290" s="50" t="s">
        <v>103</v>
      </c>
      <c r="Q290" s="51" t="s">
        <v>130</v>
      </c>
      <c r="R290" s="50" t="s">
        <v>102</v>
      </c>
      <c r="S290" s="51"/>
      <c r="T290" s="50">
        <v>20</v>
      </c>
      <c r="U290" s="51"/>
      <c r="V290" s="50" t="s">
        <v>101</v>
      </c>
      <c r="W290" s="51"/>
      <c r="X290" s="50" t="s">
        <v>100</v>
      </c>
      <c r="Y290" s="51"/>
      <c r="Z290" s="50" t="s">
        <v>99</v>
      </c>
      <c r="AA290" s="51"/>
      <c r="AB290" s="187"/>
      <c r="AC290" s="51"/>
      <c r="AD290" s="187"/>
      <c r="AE290" s="48"/>
      <c r="AF290" s="424"/>
      <c r="AG290" s="424"/>
      <c r="AH290" s="47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8.15" customHeight="1" x14ac:dyDescent="0.2">
      <c r="B291" s="30"/>
      <c r="C291" s="338">
        <v>3</v>
      </c>
      <c r="D291" s="46"/>
      <c r="E291" s="198"/>
      <c r="F291" s="198"/>
      <c r="G291" s="197"/>
      <c r="H291" s="358"/>
      <c r="I291" s="390">
        <v>78</v>
      </c>
      <c r="J291" s="390">
        <v>20</v>
      </c>
      <c r="K291" s="390">
        <v>7</v>
      </c>
      <c r="L291" s="42" t="s">
        <v>131</v>
      </c>
      <c r="M291" s="43" t="s">
        <v>470</v>
      </c>
      <c r="N291" s="42" t="s">
        <v>129</v>
      </c>
      <c r="O291" s="43" t="s">
        <v>179</v>
      </c>
      <c r="P291" s="42" t="s">
        <v>128</v>
      </c>
      <c r="Q291" s="43" t="s">
        <v>132</v>
      </c>
      <c r="R291" s="42" t="s">
        <v>127</v>
      </c>
      <c r="S291" s="43" t="s">
        <v>130</v>
      </c>
      <c r="T291" s="42" t="s">
        <v>126</v>
      </c>
      <c r="U291" s="43"/>
      <c r="V291" s="42" t="s">
        <v>125</v>
      </c>
      <c r="W291" s="43"/>
      <c r="X291" s="42" t="s">
        <v>124</v>
      </c>
      <c r="Y291" s="43"/>
      <c r="Z291" s="42" t="s">
        <v>123</v>
      </c>
      <c r="AA291" s="43"/>
      <c r="AB291" s="196"/>
      <c r="AC291" s="43"/>
      <c r="AD291" s="196"/>
      <c r="AE291" s="39"/>
      <c r="AF291" s="421"/>
      <c r="AG291" s="421"/>
      <c r="AH291" s="38"/>
      <c r="AI291" s="9"/>
      <c r="AJ291" s="349">
        <f>SUMPRODUCT(LEN($M291:$AA294)-LEN(SUBSTITUTE($M291:$AA294,"A", "")))</f>
        <v>18</v>
      </c>
      <c r="AK291" s="352">
        <f>SUMPRODUCT(LEN($AD291:$AD294)-LEN(SUBSTITUTE($AD291:$AD294,"A", "")))</f>
        <v>0</v>
      </c>
      <c r="AL291" s="335">
        <f>SUMPRODUCT(LEN($AC291:$AC294)-LEN(SUBSTITUTE($AC291:$AC294,"A", "")))</f>
        <v>0</v>
      </c>
      <c r="AM291" s="349">
        <f>SUMPRODUCT(LEN($M291:$AA294)-LEN(SUBSTITUTE($M291:$AA294,"S", "")))</f>
        <v>4</v>
      </c>
      <c r="AN291" s="352">
        <f>SUMPRODUCT(LEN($AD291:$AD294)-LEN(SUBSTITUTE($AD291:$AD294,"S", "")))</f>
        <v>0</v>
      </c>
      <c r="AO291" s="335">
        <f>SUMPRODUCT(LEN($AC291:$AC294)-LEN(SUBSTITUTE($AC291:$AC294,"S", "")))</f>
        <v>0</v>
      </c>
      <c r="AP291" s="349">
        <f>SUMPRODUCT(LEN($M291:$AA294)-LEN(SUBSTITUTE($M291:$AA294,"F", "")))</f>
        <v>0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3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8.15" customHeight="1" thickBot="1" x14ac:dyDescent="0.25">
      <c r="B292" s="30"/>
      <c r="C292" s="339"/>
      <c r="D292" s="37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 t="s">
        <v>479</v>
      </c>
      <c r="N292" s="33" t="s">
        <v>121</v>
      </c>
      <c r="O292" s="55" t="s">
        <v>179</v>
      </c>
      <c r="P292" s="33" t="s">
        <v>120</v>
      </c>
      <c r="Q292" s="55" t="s">
        <v>130</v>
      </c>
      <c r="R292" s="33" t="s">
        <v>119</v>
      </c>
      <c r="S292" s="55"/>
      <c r="T292" s="33" t="s">
        <v>118</v>
      </c>
      <c r="U292" s="55"/>
      <c r="V292" s="33" t="s">
        <v>117</v>
      </c>
      <c r="W292" s="55"/>
      <c r="X292" s="33" t="s">
        <v>116</v>
      </c>
      <c r="Y292" s="55"/>
      <c r="Z292" s="33" t="s">
        <v>115</v>
      </c>
      <c r="AA292" s="55"/>
      <c r="AB292" s="193"/>
      <c r="AC292" s="55"/>
      <c r="AD292" s="193"/>
      <c r="AE292" s="22"/>
      <c r="AF292" s="422"/>
      <c r="AG292" s="422"/>
      <c r="AH292" s="21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8.15" customHeight="1" x14ac:dyDescent="0.2">
      <c r="B293" s="30"/>
      <c r="C293" s="340"/>
      <c r="D293" s="29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 t="s">
        <v>357</v>
      </c>
      <c r="N293" s="25" t="s">
        <v>112</v>
      </c>
      <c r="O293" s="114" t="s">
        <v>179</v>
      </c>
      <c r="P293" s="25" t="s">
        <v>111</v>
      </c>
      <c r="Q293" s="114" t="s">
        <v>132</v>
      </c>
      <c r="R293" s="25" t="s">
        <v>110</v>
      </c>
      <c r="S293" s="114"/>
      <c r="T293" s="25" t="s">
        <v>109</v>
      </c>
      <c r="U293" s="114"/>
      <c r="V293" s="25" t="s">
        <v>108</v>
      </c>
      <c r="W293" s="114"/>
      <c r="X293" s="25" t="s">
        <v>107</v>
      </c>
      <c r="Y293" s="114"/>
      <c r="Z293" s="25" t="s">
        <v>106</v>
      </c>
      <c r="AA293" s="114"/>
      <c r="AB293" s="190"/>
      <c r="AC293" s="114"/>
      <c r="AD293" s="190"/>
      <c r="AE293" s="22"/>
      <c r="AF293" s="422"/>
      <c r="AG293" s="422"/>
      <c r="AH293" s="21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8.15" customHeight="1" thickBot="1" x14ac:dyDescent="0.25">
      <c r="B294" s="20"/>
      <c r="C294" s="341"/>
      <c r="D294" s="19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 t="s">
        <v>357</v>
      </c>
      <c r="N294" s="15" t="s">
        <v>104</v>
      </c>
      <c r="O294" s="16" t="s">
        <v>351</v>
      </c>
      <c r="P294" s="15" t="s">
        <v>103</v>
      </c>
      <c r="Q294" s="16" t="s">
        <v>130</v>
      </c>
      <c r="R294" s="15" t="s">
        <v>102</v>
      </c>
      <c r="S294" s="16"/>
      <c r="T294" s="15">
        <v>20</v>
      </c>
      <c r="U294" s="16"/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187"/>
      <c r="AC294" s="16"/>
      <c r="AD294" s="186"/>
      <c r="AE294" s="11"/>
      <c r="AF294" s="423"/>
      <c r="AG294" s="423"/>
      <c r="AH294" s="10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107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188</v>
      </c>
      <c r="E296" s="425">
        <v>9584.57</v>
      </c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03"/>
      <c r="AI296" s="86" t="s">
        <v>137</v>
      </c>
      <c r="AJ296" s="85">
        <f t="shared" ref="AJ296:BB296" si="38">SUM(AJ298:AJ309)</f>
        <v>39</v>
      </c>
      <c r="AK296" s="84">
        <f t="shared" si="38"/>
        <v>3</v>
      </c>
      <c r="AL296" s="83">
        <f t="shared" si="38"/>
        <v>0</v>
      </c>
      <c r="AM296" s="85">
        <f t="shared" si="38"/>
        <v>45</v>
      </c>
      <c r="AN296" s="84">
        <f t="shared" si="38"/>
        <v>8</v>
      </c>
      <c r="AO296" s="83">
        <f t="shared" si="38"/>
        <v>0</v>
      </c>
      <c r="AP296" s="85">
        <f t="shared" si="38"/>
        <v>0</v>
      </c>
      <c r="AQ296" s="84">
        <f t="shared" si="38"/>
        <v>0</v>
      </c>
      <c r="AR296" s="83">
        <f t="shared" si="38"/>
        <v>0</v>
      </c>
      <c r="AS296" s="85">
        <f t="shared" si="38"/>
        <v>11</v>
      </c>
      <c r="AT296" s="84">
        <f t="shared" si="38"/>
        <v>0</v>
      </c>
      <c r="AU296" s="83">
        <f t="shared" si="38"/>
        <v>0</v>
      </c>
      <c r="AV296" s="85">
        <f t="shared" si="38"/>
        <v>0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0</v>
      </c>
      <c r="BB296" s="80">
        <f t="shared" si="38"/>
        <v>0</v>
      </c>
      <c r="BC296" s="79" t="s">
        <v>136</v>
      </c>
      <c r="BF296" s="5">
        <f>SUM(AJ296:AL296)/$BG$5</f>
        <v>14</v>
      </c>
      <c r="BG296" s="5">
        <f>SUM(AM296:AO296,AY296)/$BG$5</f>
        <v>17.666666666666668</v>
      </c>
      <c r="BH296" s="5">
        <f>SUM(AP296:AR296,AZ296)/$BG$5</f>
        <v>0</v>
      </c>
      <c r="BI296" s="5">
        <f>SUM(AS296:AU296,BA296)/$BG$5</f>
        <v>3.6666666666666665</v>
      </c>
      <c r="BJ296" s="5">
        <f>SUM(AV296:AX296,BB296)/$BG$5</f>
        <v>0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03"/>
      <c r="AI297" s="66" t="s">
        <v>135</v>
      </c>
      <c r="AJ297" s="65">
        <f t="shared" ref="AJ297:BB297" si="39">AJ296/3</f>
        <v>13</v>
      </c>
      <c r="AK297" s="64">
        <f t="shared" si="39"/>
        <v>1</v>
      </c>
      <c r="AL297" s="63">
        <f t="shared" si="39"/>
        <v>0</v>
      </c>
      <c r="AM297" s="65">
        <f t="shared" si="39"/>
        <v>15</v>
      </c>
      <c r="AN297" s="64">
        <f t="shared" si="39"/>
        <v>2.6666666666666665</v>
      </c>
      <c r="AO297" s="63">
        <f t="shared" si="39"/>
        <v>0</v>
      </c>
      <c r="AP297" s="65">
        <f t="shared" si="39"/>
        <v>0</v>
      </c>
      <c r="AQ297" s="64">
        <f t="shared" si="39"/>
        <v>0</v>
      </c>
      <c r="AR297" s="63">
        <f t="shared" si="39"/>
        <v>0</v>
      </c>
      <c r="AS297" s="65">
        <f t="shared" si="39"/>
        <v>3.6666666666666665</v>
      </c>
      <c r="AT297" s="64">
        <f t="shared" si="39"/>
        <v>0</v>
      </c>
      <c r="AU297" s="63">
        <f t="shared" si="39"/>
        <v>0</v>
      </c>
      <c r="AV297" s="65">
        <f t="shared" si="39"/>
        <v>0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</v>
      </c>
      <c r="BB297" s="60">
        <f t="shared" si="39"/>
        <v>0</v>
      </c>
      <c r="BC297" s="59" t="s">
        <v>134</v>
      </c>
    </row>
    <row r="298" spans="2:62" ht="28.15" customHeight="1" x14ac:dyDescent="0.2">
      <c r="B298" s="30"/>
      <c r="C298" s="338">
        <v>1</v>
      </c>
      <c r="D298" s="46"/>
      <c r="E298" s="198"/>
      <c r="F298" s="198"/>
      <c r="G298" s="197"/>
      <c r="H298" s="358" t="s">
        <v>370</v>
      </c>
      <c r="I298" s="390">
        <v>64</v>
      </c>
      <c r="J298" s="390">
        <v>18</v>
      </c>
      <c r="K298" s="390">
        <v>7</v>
      </c>
      <c r="L298" s="42" t="s">
        <v>131</v>
      </c>
      <c r="M298" s="43" t="s">
        <v>467</v>
      </c>
      <c r="N298" s="42" t="s">
        <v>129</v>
      </c>
      <c r="O298" s="43" t="s">
        <v>349</v>
      </c>
      <c r="P298" s="42" t="s">
        <v>128</v>
      </c>
      <c r="Q298" s="43" t="s">
        <v>351</v>
      </c>
      <c r="R298" s="42" t="s">
        <v>127</v>
      </c>
      <c r="S298" s="43"/>
      <c r="T298" s="42" t="s">
        <v>126</v>
      </c>
      <c r="U298" s="43"/>
      <c r="V298" s="42" t="s">
        <v>125</v>
      </c>
      <c r="W298" s="43"/>
      <c r="X298" s="42" t="s">
        <v>124</v>
      </c>
      <c r="Y298" s="43"/>
      <c r="Z298" s="42" t="s">
        <v>123</v>
      </c>
      <c r="AA298" s="43"/>
      <c r="AB298" s="196"/>
      <c r="AC298" s="43"/>
      <c r="AD298" s="196" t="s">
        <v>130</v>
      </c>
      <c r="AE298" s="58"/>
      <c r="AF298" s="421"/>
      <c r="AG298" s="421"/>
      <c r="AH298" s="38"/>
      <c r="AI298" s="9"/>
      <c r="AJ298" s="349">
        <f>SUMPRODUCT(LEN($M298:$AA301)-LEN(SUBSTITUTE($M298:$AA301,"A", "")))</f>
        <v>7</v>
      </c>
      <c r="AK298" s="352">
        <f>SUMPRODUCT(LEN($AD298:$AD301)-LEN(SUBSTITUTE($AD298:$AD301,"A", "")))</f>
        <v>0</v>
      </c>
      <c r="AL298" s="335">
        <f>SUMPRODUCT(LEN($AC298:$AC301)-LEN(SUBSTITUTE($AC298:$AC301,"A", "")))</f>
        <v>0</v>
      </c>
      <c r="AM298" s="349">
        <f>SUMPRODUCT(LEN($M298:$AA301)-LEN(SUBSTITUTE($M298:$AA301,"S", "")))</f>
        <v>16</v>
      </c>
      <c r="AN298" s="352">
        <f>SUMPRODUCT(LEN($AD298:$AD301)-LEN(SUBSTITUTE($AD298:$AD301,"S", "")))</f>
        <v>1</v>
      </c>
      <c r="AO298" s="335">
        <f>SUMPRODUCT(LEN($AC298:$AC301)-LEN(SUBSTITUTE($AC298:$AC301,"S", "")))</f>
        <v>0</v>
      </c>
      <c r="AP298" s="349">
        <f>SUMPRODUCT(LEN($M298:$AA301)-LEN(SUBSTITUTE($M298:$AA301,"F", "")))</f>
        <v>0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1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0</v>
      </c>
      <c r="BB298" s="413">
        <f>SUMPRODUCT(LEN($AE298:$AE301)-LEN(SUBSTITUTE($AE298:$AE301,"M", "")))</f>
        <v>0</v>
      </c>
    </row>
    <row r="299" spans="2:62" ht="28.15" customHeight="1" thickBot="1" x14ac:dyDescent="0.25">
      <c r="B299" s="30"/>
      <c r="C299" s="339"/>
      <c r="D299" s="37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351</v>
      </c>
      <c r="N299" s="33" t="s">
        <v>121</v>
      </c>
      <c r="O299" s="55" t="s">
        <v>349</v>
      </c>
      <c r="P299" s="33" t="s">
        <v>120</v>
      </c>
      <c r="Q299" s="55" t="s">
        <v>130</v>
      </c>
      <c r="R299" s="33" t="s">
        <v>119</v>
      </c>
      <c r="S299" s="55"/>
      <c r="T299" s="33" t="s">
        <v>118</v>
      </c>
      <c r="U299" s="55"/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193"/>
      <c r="AC299" s="55"/>
      <c r="AD299" s="193"/>
      <c r="AE299" s="57"/>
      <c r="AF299" s="422"/>
      <c r="AG299" s="422"/>
      <c r="AH299" s="21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8.15" customHeight="1" x14ac:dyDescent="0.2">
      <c r="B300" s="30"/>
      <c r="C300" s="340"/>
      <c r="D300" s="29"/>
      <c r="E300" s="192"/>
      <c r="F300" s="192"/>
      <c r="G300" s="191"/>
      <c r="H300" s="360">
        <v>188</v>
      </c>
      <c r="I300" s="392"/>
      <c r="J300" s="392"/>
      <c r="K300" s="392"/>
      <c r="L300" s="25" t="s">
        <v>114</v>
      </c>
      <c r="M300" s="114" t="s">
        <v>349</v>
      </c>
      <c r="N300" s="25" t="s">
        <v>112</v>
      </c>
      <c r="O300" s="114" t="s">
        <v>347</v>
      </c>
      <c r="P300" s="25" t="s">
        <v>111</v>
      </c>
      <c r="Q300" s="114" t="s">
        <v>130</v>
      </c>
      <c r="R300" s="25" t="s">
        <v>110</v>
      </c>
      <c r="S300" s="114"/>
      <c r="T300" s="25" t="s">
        <v>109</v>
      </c>
      <c r="U300" s="114"/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190"/>
      <c r="AC300" s="114"/>
      <c r="AD300" s="190"/>
      <c r="AE300" s="57"/>
      <c r="AF300" s="422"/>
      <c r="AG300" s="422"/>
      <c r="AH300" s="21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8.15" customHeight="1" thickBot="1" x14ac:dyDescent="0.25">
      <c r="B301" s="30"/>
      <c r="C301" s="355"/>
      <c r="D301" s="54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357</v>
      </c>
      <c r="N301" s="50" t="s">
        <v>104</v>
      </c>
      <c r="O301" s="51" t="s">
        <v>354</v>
      </c>
      <c r="P301" s="50" t="s">
        <v>103</v>
      </c>
      <c r="Q301" s="51"/>
      <c r="R301" s="50" t="s">
        <v>102</v>
      </c>
      <c r="S301" s="51"/>
      <c r="T301" s="50">
        <v>20</v>
      </c>
      <c r="U301" s="51"/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187"/>
      <c r="AC301" s="51"/>
      <c r="AD301" s="187"/>
      <c r="AE301" s="56"/>
      <c r="AF301" s="424"/>
      <c r="AG301" s="424"/>
      <c r="AH301" s="47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8.15" customHeight="1" x14ac:dyDescent="0.2">
      <c r="B302" s="30"/>
      <c r="C302" s="338">
        <v>2</v>
      </c>
      <c r="D302" s="46"/>
      <c r="E302" s="198"/>
      <c r="F302" s="198"/>
      <c r="G302" s="197"/>
      <c r="H302" s="358"/>
      <c r="I302" s="390">
        <v>82</v>
      </c>
      <c r="J302" s="390">
        <v>20</v>
      </c>
      <c r="K302" s="390">
        <v>6</v>
      </c>
      <c r="L302" s="42" t="s">
        <v>131</v>
      </c>
      <c r="M302" s="43" t="s">
        <v>467</v>
      </c>
      <c r="N302" s="42" t="s">
        <v>129</v>
      </c>
      <c r="O302" s="43" t="s">
        <v>495</v>
      </c>
      <c r="P302" s="42" t="s">
        <v>128</v>
      </c>
      <c r="Q302" s="43" t="s">
        <v>359</v>
      </c>
      <c r="R302" s="42" t="s">
        <v>127</v>
      </c>
      <c r="S302" s="43" t="s">
        <v>130</v>
      </c>
      <c r="T302" s="42" t="s">
        <v>126</v>
      </c>
      <c r="U302" s="43"/>
      <c r="V302" s="42" t="s">
        <v>125</v>
      </c>
      <c r="W302" s="43"/>
      <c r="X302" s="42" t="s">
        <v>124</v>
      </c>
      <c r="Y302" s="43"/>
      <c r="Z302" s="42" t="s">
        <v>123</v>
      </c>
      <c r="AA302" s="43"/>
      <c r="AB302" s="196"/>
      <c r="AC302" s="43"/>
      <c r="AD302" s="196" t="s">
        <v>371</v>
      </c>
      <c r="AE302" s="39"/>
      <c r="AF302" s="421"/>
      <c r="AG302" s="421"/>
      <c r="AH302" s="38"/>
      <c r="AI302" s="9"/>
      <c r="AJ302" s="349">
        <f>SUMPRODUCT(LEN($M302:$AA305)-LEN(SUBSTITUTE($M302:$AA305,"A", "")))</f>
        <v>14</v>
      </c>
      <c r="AK302" s="352">
        <f>SUMPRODUCT(LEN($AD302:$AD305)-LEN(SUBSTITUTE($AD302:$AD305,"A", "")))</f>
        <v>3</v>
      </c>
      <c r="AL302" s="335">
        <f>SUMPRODUCT(LEN($AC302:$AC305)-LEN(SUBSTITUTE($AC302:$AC305,"A", "")))</f>
        <v>0</v>
      </c>
      <c r="AM302" s="349">
        <f>SUMPRODUCT(LEN($M302:$AA305)-LEN(SUBSTITUTE($M302:$AA305,"S", "")))</f>
        <v>17</v>
      </c>
      <c r="AN302" s="352">
        <f>SUMPRODUCT(LEN($AD302:$AD305)-LEN(SUBSTITUTE($AD302:$AD305,"S", "")))</f>
        <v>3</v>
      </c>
      <c r="AO302" s="335">
        <f>SUMPRODUCT(LEN($AC302:$AC305)-LEN(SUBSTITUTE($AC302:$AC305,"S", "")))</f>
        <v>0</v>
      </c>
      <c r="AP302" s="349">
        <f>SUMPRODUCT(LEN($M302:$AA305)-LEN(SUBSTITUTE($M302:$AA305,"F", "")))</f>
        <v>0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5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8.15" customHeight="1" thickBot="1" x14ac:dyDescent="0.25">
      <c r="B303" s="30"/>
      <c r="C303" s="339"/>
      <c r="D303" s="37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 t="s">
        <v>493</v>
      </c>
      <c r="N303" s="33" t="s">
        <v>121</v>
      </c>
      <c r="O303" s="55" t="s">
        <v>539</v>
      </c>
      <c r="P303" s="33" t="s">
        <v>120</v>
      </c>
      <c r="Q303" s="55" t="s">
        <v>353</v>
      </c>
      <c r="R303" s="33" t="s">
        <v>119</v>
      </c>
      <c r="S303" s="55" t="s">
        <v>130</v>
      </c>
      <c r="T303" s="33" t="s">
        <v>118</v>
      </c>
      <c r="U303" s="55"/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193"/>
      <c r="AC303" s="55"/>
      <c r="AD303" s="193" t="s">
        <v>179</v>
      </c>
      <c r="AE303" s="22"/>
      <c r="AF303" s="422"/>
      <c r="AG303" s="422"/>
      <c r="AH303" s="21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8.15" customHeight="1" x14ac:dyDescent="0.2">
      <c r="B304" s="30"/>
      <c r="C304" s="340"/>
      <c r="D304" s="29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 t="s">
        <v>455</v>
      </c>
      <c r="N304" s="25" t="s">
        <v>112</v>
      </c>
      <c r="O304" s="114" t="s">
        <v>349</v>
      </c>
      <c r="P304" s="25" t="s">
        <v>111</v>
      </c>
      <c r="Q304" s="114" t="s">
        <v>347</v>
      </c>
      <c r="R304" s="25" t="s">
        <v>110</v>
      </c>
      <c r="S304" s="114"/>
      <c r="T304" s="25" t="s">
        <v>109</v>
      </c>
      <c r="U304" s="114"/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190"/>
      <c r="AC304" s="114"/>
      <c r="AD304" s="190"/>
      <c r="AE304" s="22"/>
      <c r="AF304" s="422"/>
      <c r="AG304" s="422"/>
      <c r="AH304" s="21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8.15" customHeight="1" thickBot="1" x14ac:dyDescent="0.25">
      <c r="B305" s="30"/>
      <c r="C305" s="355"/>
      <c r="D305" s="54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 t="s">
        <v>579</v>
      </c>
      <c r="N305" s="50" t="s">
        <v>104</v>
      </c>
      <c r="O305" s="51" t="s">
        <v>179</v>
      </c>
      <c r="P305" s="50" t="s">
        <v>103</v>
      </c>
      <c r="Q305" s="51" t="s">
        <v>347</v>
      </c>
      <c r="R305" s="50" t="s">
        <v>102</v>
      </c>
      <c r="S305" s="51"/>
      <c r="T305" s="50">
        <v>20</v>
      </c>
      <c r="U305" s="51"/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187"/>
      <c r="AC305" s="51"/>
      <c r="AD305" s="187"/>
      <c r="AE305" s="48"/>
      <c r="AF305" s="424"/>
      <c r="AG305" s="424"/>
      <c r="AH305" s="47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8.15" customHeight="1" x14ac:dyDescent="0.2">
      <c r="B306" s="30"/>
      <c r="C306" s="338">
        <v>3</v>
      </c>
      <c r="D306" s="46"/>
      <c r="E306" s="198"/>
      <c r="F306" s="198"/>
      <c r="G306" s="197"/>
      <c r="H306" s="358"/>
      <c r="I306" s="390">
        <v>78</v>
      </c>
      <c r="J306" s="390">
        <v>20</v>
      </c>
      <c r="K306" s="390">
        <v>6</v>
      </c>
      <c r="L306" s="42" t="s">
        <v>131</v>
      </c>
      <c r="M306" s="43" t="s">
        <v>455</v>
      </c>
      <c r="N306" s="42" t="s">
        <v>129</v>
      </c>
      <c r="O306" s="43" t="s">
        <v>462</v>
      </c>
      <c r="P306" s="42" t="s">
        <v>128</v>
      </c>
      <c r="Q306" s="43" t="s">
        <v>359</v>
      </c>
      <c r="R306" s="42" t="s">
        <v>127</v>
      </c>
      <c r="S306" s="43" t="s">
        <v>130</v>
      </c>
      <c r="T306" s="42" t="s">
        <v>126</v>
      </c>
      <c r="U306" s="43"/>
      <c r="V306" s="42" t="s">
        <v>125</v>
      </c>
      <c r="W306" s="43"/>
      <c r="X306" s="42" t="s">
        <v>124</v>
      </c>
      <c r="Y306" s="43"/>
      <c r="Z306" s="42" t="s">
        <v>123</v>
      </c>
      <c r="AA306" s="43"/>
      <c r="AB306" s="196"/>
      <c r="AC306" s="43"/>
      <c r="AD306" s="196" t="s">
        <v>489</v>
      </c>
      <c r="AE306" s="39"/>
      <c r="AF306" s="421"/>
      <c r="AG306" s="421"/>
      <c r="AH306" s="38"/>
      <c r="AI306" s="9"/>
      <c r="AJ306" s="349">
        <f>SUMPRODUCT(LEN($M306:$AA309)-LEN(SUBSTITUTE($M306:$AA309,"A", "")))</f>
        <v>18</v>
      </c>
      <c r="AK306" s="352">
        <f>SUMPRODUCT(LEN($AD306:$AD309)-LEN(SUBSTITUTE($AD306:$AD309,"A", "")))</f>
        <v>0</v>
      </c>
      <c r="AL306" s="335">
        <f>SUMPRODUCT(LEN($AC306:$AC309)-LEN(SUBSTITUTE($AC306:$AC309,"A", "")))</f>
        <v>0</v>
      </c>
      <c r="AM306" s="349">
        <f>SUMPRODUCT(LEN($M306:$AA309)-LEN(SUBSTITUTE($M306:$AA309,"S", "")))</f>
        <v>12</v>
      </c>
      <c r="AN306" s="352">
        <f>SUMPRODUCT(LEN($AD306:$AD309)-LEN(SUBSTITUTE($AD306:$AD309,"S", "")))</f>
        <v>4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5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8.15" customHeight="1" thickBot="1" x14ac:dyDescent="0.25">
      <c r="B307" s="30"/>
      <c r="C307" s="339"/>
      <c r="D307" s="37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 t="s">
        <v>578</v>
      </c>
      <c r="N307" s="33" t="s">
        <v>121</v>
      </c>
      <c r="O307" s="55" t="s">
        <v>179</v>
      </c>
      <c r="P307" s="33" t="s">
        <v>120</v>
      </c>
      <c r="Q307" s="55" t="s">
        <v>347</v>
      </c>
      <c r="R307" s="33" t="s">
        <v>119</v>
      </c>
      <c r="S307" s="55" t="s">
        <v>130</v>
      </c>
      <c r="T307" s="33" t="s">
        <v>118</v>
      </c>
      <c r="U307" s="55"/>
      <c r="V307" s="33" t="s">
        <v>117</v>
      </c>
      <c r="W307" s="55"/>
      <c r="X307" s="33" t="s">
        <v>116</v>
      </c>
      <c r="Y307" s="55"/>
      <c r="Z307" s="33" t="s">
        <v>115</v>
      </c>
      <c r="AA307" s="55"/>
      <c r="AB307" s="193"/>
      <c r="AC307" s="55"/>
      <c r="AD307" s="193"/>
      <c r="AE307" s="22"/>
      <c r="AF307" s="422"/>
      <c r="AG307" s="422"/>
      <c r="AH307" s="21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8.15" customHeight="1" x14ac:dyDescent="0.2">
      <c r="B308" s="30"/>
      <c r="C308" s="340"/>
      <c r="D308" s="29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 t="s">
        <v>479</v>
      </c>
      <c r="N308" s="25" t="s">
        <v>112</v>
      </c>
      <c r="O308" s="114" t="s">
        <v>179</v>
      </c>
      <c r="P308" s="25" t="s">
        <v>111</v>
      </c>
      <c r="Q308" s="114" t="s">
        <v>354</v>
      </c>
      <c r="R308" s="25" t="s">
        <v>110</v>
      </c>
      <c r="S308" s="114"/>
      <c r="T308" s="25" t="s">
        <v>109</v>
      </c>
      <c r="U308" s="114"/>
      <c r="V308" s="25" t="s">
        <v>108</v>
      </c>
      <c r="W308" s="114"/>
      <c r="X308" s="25" t="s">
        <v>107</v>
      </c>
      <c r="Y308" s="114"/>
      <c r="Z308" s="25" t="s">
        <v>106</v>
      </c>
      <c r="AA308" s="114"/>
      <c r="AB308" s="190"/>
      <c r="AC308" s="114"/>
      <c r="AD308" s="190"/>
      <c r="AE308" s="22"/>
      <c r="AF308" s="422"/>
      <c r="AG308" s="422"/>
      <c r="AH308" s="21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8.15" customHeight="1" thickBot="1" x14ac:dyDescent="0.25">
      <c r="B309" s="20"/>
      <c r="C309" s="341"/>
      <c r="D309" s="19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 t="s">
        <v>456</v>
      </c>
      <c r="N309" s="15" t="s">
        <v>104</v>
      </c>
      <c r="O309" s="16" t="s">
        <v>357</v>
      </c>
      <c r="P309" s="15" t="s">
        <v>103</v>
      </c>
      <c r="Q309" s="16" t="s">
        <v>130</v>
      </c>
      <c r="R309" s="15" t="s">
        <v>102</v>
      </c>
      <c r="S309" s="16"/>
      <c r="T309" s="15">
        <v>20</v>
      </c>
      <c r="U309" s="16"/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187"/>
      <c r="AC309" s="16"/>
      <c r="AD309" s="186"/>
      <c r="AE309" s="11"/>
      <c r="AF309" s="423"/>
      <c r="AG309" s="423"/>
      <c r="AH309" s="10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107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188</v>
      </c>
      <c r="E311" s="425">
        <v>10453.17</v>
      </c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03"/>
      <c r="AI311" s="86" t="s">
        <v>137</v>
      </c>
      <c r="AJ311" s="85">
        <f t="shared" ref="AJ311:BB311" si="40">SUM(AJ313:AJ324)</f>
        <v>43</v>
      </c>
      <c r="AK311" s="84">
        <f t="shared" si="40"/>
        <v>5</v>
      </c>
      <c r="AL311" s="83">
        <f t="shared" si="40"/>
        <v>0</v>
      </c>
      <c r="AM311" s="85">
        <f t="shared" si="40"/>
        <v>43</v>
      </c>
      <c r="AN311" s="84">
        <f t="shared" si="40"/>
        <v>6</v>
      </c>
      <c r="AO311" s="83">
        <f t="shared" si="40"/>
        <v>0</v>
      </c>
      <c r="AP311" s="85">
        <f t="shared" si="40"/>
        <v>0</v>
      </c>
      <c r="AQ311" s="84">
        <f t="shared" si="40"/>
        <v>0</v>
      </c>
      <c r="AR311" s="83">
        <f t="shared" si="40"/>
        <v>0</v>
      </c>
      <c r="AS311" s="85">
        <f t="shared" si="40"/>
        <v>7</v>
      </c>
      <c r="AT311" s="84">
        <f t="shared" si="40"/>
        <v>0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0</v>
      </c>
      <c r="AZ311" s="81">
        <f t="shared" si="40"/>
        <v>0</v>
      </c>
      <c r="BA311" s="81">
        <f t="shared" si="40"/>
        <v>0</v>
      </c>
      <c r="BB311" s="80">
        <f t="shared" si="40"/>
        <v>0</v>
      </c>
      <c r="BC311" s="79" t="s">
        <v>136</v>
      </c>
      <c r="BF311" s="5">
        <f>SUM(AJ311:AL311)/$BG$5</f>
        <v>16</v>
      </c>
      <c r="BG311" s="5">
        <f>SUM(AM311:AO311,AY311)/$BG$5</f>
        <v>16.333333333333332</v>
      </c>
      <c r="BH311" s="5">
        <f>SUM(AP311:AR311,AZ311)/$BG$5</f>
        <v>0</v>
      </c>
      <c r="BI311" s="5">
        <f>SUM(AS311:AU311,BA311)/$BG$5</f>
        <v>2.3333333333333335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03"/>
      <c r="AI312" s="66" t="s">
        <v>135</v>
      </c>
      <c r="AJ312" s="65">
        <f t="shared" ref="AJ312:BB312" si="41">AJ311/3</f>
        <v>14.333333333333334</v>
      </c>
      <c r="AK312" s="64">
        <f t="shared" si="41"/>
        <v>1.6666666666666667</v>
      </c>
      <c r="AL312" s="63">
        <f t="shared" si="41"/>
        <v>0</v>
      </c>
      <c r="AM312" s="65">
        <f t="shared" si="41"/>
        <v>14.333333333333334</v>
      </c>
      <c r="AN312" s="64">
        <f t="shared" si="41"/>
        <v>2</v>
      </c>
      <c r="AO312" s="63">
        <f t="shared" si="41"/>
        <v>0</v>
      </c>
      <c r="AP312" s="65">
        <f t="shared" si="41"/>
        <v>0</v>
      </c>
      <c r="AQ312" s="64">
        <f t="shared" si="41"/>
        <v>0</v>
      </c>
      <c r="AR312" s="63">
        <f t="shared" si="41"/>
        <v>0</v>
      </c>
      <c r="AS312" s="65">
        <f t="shared" si="41"/>
        <v>2.3333333333333335</v>
      </c>
      <c r="AT312" s="64">
        <f t="shared" si="41"/>
        <v>0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</v>
      </c>
      <c r="AZ312" s="61">
        <f t="shared" si="41"/>
        <v>0</v>
      </c>
      <c r="BA312" s="61">
        <f t="shared" si="41"/>
        <v>0</v>
      </c>
      <c r="BB312" s="60">
        <f t="shared" si="41"/>
        <v>0</v>
      </c>
      <c r="BC312" s="59" t="s">
        <v>134</v>
      </c>
    </row>
    <row r="313" spans="2:62" ht="28.15" customHeight="1" x14ac:dyDescent="0.2">
      <c r="B313" s="30"/>
      <c r="C313" s="338">
        <v>1</v>
      </c>
      <c r="D313" s="46"/>
      <c r="E313" s="198"/>
      <c r="F313" s="198"/>
      <c r="G313" s="197"/>
      <c r="H313" s="358" t="s">
        <v>370</v>
      </c>
      <c r="I313" s="390">
        <v>85</v>
      </c>
      <c r="J313" s="390">
        <v>19</v>
      </c>
      <c r="K313" s="390">
        <v>7</v>
      </c>
      <c r="L313" s="42" t="s">
        <v>131</v>
      </c>
      <c r="M313" s="43" t="s">
        <v>467</v>
      </c>
      <c r="N313" s="42" t="s">
        <v>129</v>
      </c>
      <c r="O313" s="43" t="s">
        <v>459</v>
      </c>
      <c r="P313" s="42" t="s">
        <v>128</v>
      </c>
      <c r="Q313" s="43" t="s">
        <v>347</v>
      </c>
      <c r="R313" s="42" t="s">
        <v>127</v>
      </c>
      <c r="S313" s="43"/>
      <c r="T313" s="42" t="s">
        <v>126</v>
      </c>
      <c r="U313" s="43"/>
      <c r="V313" s="42" t="s">
        <v>125</v>
      </c>
      <c r="W313" s="43"/>
      <c r="X313" s="42" t="s">
        <v>124</v>
      </c>
      <c r="Y313" s="43"/>
      <c r="Z313" s="42" t="s">
        <v>123</v>
      </c>
      <c r="AA313" s="43"/>
      <c r="AB313" s="196"/>
      <c r="AC313" s="43"/>
      <c r="AD313" s="196"/>
      <c r="AE313" s="58"/>
      <c r="AF313" s="421"/>
      <c r="AG313" s="421"/>
      <c r="AH313" s="38"/>
      <c r="AI313" s="9"/>
      <c r="AJ313" s="349">
        <f>SUMPRODUCT(LEN($M313:$AA316)-LEN(SUBSTITUTE($M313:$AA316,"A", "")))</f>
        <v>11</v>
      </c>
      <c r="AK313" s="352">
        <f>SUMPRODUCT(LEN($AD313:$AD316)-LEN(SUBSTITUTE($AD313:$AD316,"A", "")))</f>
        <v>0</v>
      </c>
      <c r="AL313" s="335">
        <f>SUMPRODUCT(LEN($AC313:$AC316)-LEN(SUBSTITUTE($AC313:$AC316,"A", "")))</f>
        <v>0</v>
      </c>
      <c r="AM313" s="349">
        <f>SUMPRODUCT(LEN($M313:$AA316)-LEN(SUBSTITUTE($M313:$AA316,"S", "")))</f>
        <v>12</v>
      </c>
      <c r="AN313" s="352">
        <f>SUMPRODUCT(LEN($AD313:$AD316)-LEN(SUBSTITUTE($AD313:$AD316,"S", "")))</f>
        <v>0</v>
      </c>
      <c r="AO313" s="335">
        <f>SUMPRODUCT(LEN($AC313:$AC316)-LEN(SUBSTITUTE($AC313:$AC316,"S", "")))</f>
        <v>0</v>
      </c>
      <c r="AP313" s="349">
        <f>SUMPRODUCT(LEN($M313:$AA316)-LEN(SUBSTITUTE($M313:$AA316,"F", "")))</f>
        <v>0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3</v>
      </c>
      <c r="AT313" s="352">
        <f>SUMPRODUCT(LEN($AD313:$AD316)-LEN(SUBSTITUTE($AD313:$AD316,"G", "")))</f>
        <v>0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0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0</v>
      </c>
      <c r="BB313" s="413">
        <f>SUMPRODUCT(LEN($AE313:$AE316)-LEN(SUBSTITUTE($AE313:$AE316,"M", "")))</f>
        <v>0</v>
      </c>
    </row>
    <row r="314" spans="2:62" ht="28.15" customHeight="1" thickBot="1" x14ac:dyDescent="0.25">
      <c r="B314" s="30"/>
      <c r="C314" s="339"/>
      <c r="D314" s="37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479</v>
      </c>
      <c r="N314" s="33" t="s">
        <v>121</v>
      </c>
      <c r="O314" s="55" t="s">
        <v>347</v>
      </c>
      <c r="P314" s="33" t="s">
        <v>120</v>
      </c>
      <c r="Q314" s="55" t="s">
        <v>130</v>
      </c>
      <c r="R314" s="33" t="s">
        <v>119</v>
      </c>
      <c r="S314" s="55"/>
      <c r="T314" s="33" t="s">
        <v>118</v>
      </c>
      <c r="U314" s="55"/>
      <c r="V314" s="33" t="s">
        <v>117</v>
      </c>
      <c r="W314" s="55"/>
      <c r="X314" s="33" t="s">
        <v>116</v>
      </c>
      <c r="Y314" s="55"/>
      <c r="Z314" s="33" t="s">
        <v>115</v>
      </c>
      <c r="AA314" s="55"/>
      <c r="AB314" s="193"/>
      <c r="AC314" s="55"/>
      <c r="AD314" s="193"/>
      <c r="AE314" s="57"/>
      <c r="AF314" s="422"/>
      <c r="AG314" s="422"/>
      <c r="AH314" s="21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8.15" customHeight="1" x14ac:dyDescent="0.2">
      <c r="B315" s="30"/>
      <c r="C315" s="340"/>
      <c r="D315" s="29"/>
      <c r="E315" s="192"/>
      <c r="F315" s="192"/>
      <c r="G315" s="191"/>
      <c r="H315" s="360">
        <v>188</v>
      </c>
      <c r="I315" s="392"/>
      <c r="J315" s="392"/>
      <c r="K315" s="392"/>
      <c r="L315" s="25" t="s">
        <v>114</v>
      </c>
      <c r="M315" s="114" t="s">
        <v>349</v>
      </c>
      <c r="N315" s="25" t="s">
        <v>112</v>
      </c>
      <c r="O315" s="114" t="s">
        <v>353</v>
      </c>
      <c r="P315" s="25" t="s">
        <v>111</v>
      </c>
      <c r="Q315" s="114" t="s">
        <v>130</v>
      </c>
      <c r="R315" s="25" t="s">
        <v>110</v>
      </c>
      <c r="S315" s="114"/>
      <c r="T315" s="25" t="s">
        <v>109</v>
      </c>
      <c r="U315" s="114"/>
      <c r="V315" s="25" t="s">
        <v>108</v>
      </c>
      <c r="W315" s="114"/>
      <c r="X315" s="25" t="s">
        <v>107</v>
      </c>
      <c r="Y315" s="114"/>
      <c r="Z315" s="25" t="s">
        <v>106</v>
      </c>
      <c r="AA315" s="114"/>
      <c r="AB315" s="190"/>
      <c r="AC315" s="114"/>
      <c r="AD315" s="190"/>
      <c r="AE315" s="57"/>
      <c r="AF315" s="422"/>
      <c r="AG315" s="422"/>
      <c r="AH315" s="21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8.15" customHeight="1" thickBot="1" x14ac:dyDescent="0.25">
      <c r="B316" s="30"/>
      <c r="C316" s="355"/>
      <c r="D316" s="54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467</v>
      </c>
      <c r="N316" s="50" t="s">
        <v>104</v>
      </c>
      <c r="O316" s="51" t="s">
        <v>351</v>
      </c>
      <c r="P316" s="50" t="s">
        <v>103</v>
      </c>
      <c r="Q316" s="51" t="s">
        <v>130</v>
      </c>
      <c r="R316" s="50" t="s">
        <v>102</v>
      </c>
      <c r="S316" s="51"/>
      <c r="T316" s="50">
        <v>20</v>
      </c>
      <c r="U316" s="51"/>
      <c r="V316" s="50" t="s">
        <v>101</v>
      </c>
      <c r="W316" s="51"/>
      <c r="X316" s="50" t="s">
        <v>100</v>
      </c>
      <c r="Y316" s="51"/>
      <c r="Z316" s="50" t="s">
        <v>99</v>
      </c>
      <c r="AA316" s="51"/>
      <c r="AB316" s="187"/>
      <c r="AC316" s="51"/>
      <c r="AD316" s="187"/>
      <c r="AE316" s="56"/>
      <c r="AF316" s="424"/>
      <c r="AG316" s="424"/>
      <c r="AH316" s="47"/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8.15" customHeight="1" x14ac:dyDescent="0.2">
      <c r="B317" s="30"/>
      <c r="C317" s="338">
        <v>2</v>
      </c>
      <c r="D317" s="46"/>
      <c r="E317" s="198"/>
      <c r="F317" s="198"/>
      <c r="G317" s="197"/>
      <c r="H317" s="358"/>
      <c r="I317" s="390">
        <v>81</v>
      </c>
      <c r="J317" s="390">
        <v>20</v>
      </c>
      <c r="K317" s="390">
        <v>6</v>
      </c>
      <c r="L317" s="42" t="s">
        <v>131</v>
      </c>
      <c r="M317" s="43" t="s">
        <v>179</v>
      </c>
      <c r="N317" s="42" t="s">
        <v>129</v>
      </c>
      <c r="O317" s="43" t="s">
        <v>348</v>
      </c>
      <c r="P317" s="42" t="s">
        <v>128</v>
      </c>
      <c r="Q317" s="43" t="s">
        <v>348</v>
      </c>
      <c r="R317" s="42" t="s">
        <v>127</v>
      </c>
      <c r="S317" s="43" t="s">
        <v>130</v>
      </c>
      <c r="T317" s="42" t="s">
        <v>126</v>
      </c>
      <c r="U317" s="43"/>
      <c r="V317" s="42" t="s">
        <v>125</v>
      </c>
      <c r="W317" s="43"/>
      <c r="X317" s="42" t="s">
        <v>124</v>
      </c>
      <c r="Y317" s="43"/>
      <c r="Z317" s="42" t="s">
        <v>123</v>
      </c>
      <c r="AA317" s="43"/>
      <c r="AB317" s="196"/>
      <c r="AC317" s="43"/>
      <c r="AD317" s="196" t="s">
        <v>179</v>
      </c>
      <c r="AE317" s="39"/>
      <c r="AF317" s="421"/>
      <c r="AG317" s="421"/>
      <c r="AH317" s="38"/>
      <c r="AI317" s="9"/>
      <c r="AJ317" s="349">
        <f>SUMPRODUCT(LEN($M317:$AA320)-LEN(SUBSTITUTE($M317:$AA320,"A", "")))</f>
        <v>17</v>
      </c>
      <c r="AK317" s="352">
        <f>SUMPRODUCT(LEN($AD317:$AD320)-LEN(SUBSTITUTE($AD317:$AD320,"A", "")))</f>
        <v>3</v>
      </c>
      <c r="AL317" s="335">
        <f>SUMPRODUCT(LEN($AC317:$AC320)-LEN(SUBSTITUTE($AC317:$AC320,"A", "")))</f>
        <v>0</v>
      </c>
      <c r="AM317" s="349">
        <f>SUMPRODUCT(LEN($M317:$AA320)-LEN(SUBSTITUTE($M317:$AA320,"S", "")))</f>
        <v>14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0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3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8.15" customHeight="1" thickBot="1" x14ac:dyDescent="0.25">
      <c r="B318" s="30"/>
      <c r="C318" s="339"/>
      <c r="D318" s="37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 t="s">
        <v>479</v>
      </c>
      <c r="N318" s="33" t="s">
        <v>121</v>
      </c>
      <c r="O318" s="55" t="s">
        <v>489</v>
      </c>
      <c r="P318" s="33" t="s">
        <v>120</v>
      </c>
      <c r="Q318" s="55" t="s">
        <v>347</v>
      </c>
      <c r="R318" s="33" t="s">
        <v>119</v>
      </c>
      <c r="S318" s="55" t="s">
        <v>130</v>
      </c>
      <c r="T318" s="33" t="s">
        <v>118</v>
      </c>
      <c r="U318" s="55"/>
      <c r="V318" s="33" t="s">
        <v>117</v>
      </c>
      <c r="W318" s="55"/>
      <c r="X318" s="33" t="s">
        <v>116</v>
      </c>
      <c r="Y318" s="55"/>
      <c r="Z318" s="33" t="s">
        <v>115</v>
      </c>
      <c r="AA318" s="55"/>
      <c r="AB318" s="193"/>
      <c r="AC318" s="55"/>
      <c r="AD318" s="193" t="s">
        <v>132</v>
      </c>
      <c r="AE318" s="22"/>
      <c r="AF318" s="422"/>
      <c r="AG318" s="422"/>
      <c r="AH318" s="21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8.15" customHeight="1" x14ac:dyDescent="0.2">
      <c r="B319" s="30"/>
      <c r="C319" s="340"/>
      <c r="D319" s="29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 t="s">
        <v>479</v>
      </c>
      <c r="N319" s="25" t="s">
        <v>112</v>
      </c>
      <c r="O319" s="114" t="s">
        <v>346</v>
      </c>
      <c r="P319" s="25" t="s">
        <v>111</v>
      </c>
      <c r="Q319" s="114" t="s">
        <v>179</v>
      </c>
      <c r="R319" s="25" t="s">
        <v>110</v>
      </c>
      <c r="S319" s="114"/>
      <c r="T319" s="25" t="s">
        <v>109</v>
      </c>
      <c r="U319" s="114"/>
      <c r="V319" s="25" t="s">
        <v>108</v>
      </c>
      <c r="W319" s="114"/>
      <c r="X319" s="25" t="s">
        <v>107</v>
      </c>
      <c r="Y319" s="114"/>
      <c r="Z319" s="25" t="s">
        <v>106</v>
      </c>
      <c r="AA319" s="114"/>
      <c r="AB319" s="190"/>
      <c r="AC319" s="114"/>
      <c r="AD319" s="190"/>
      <c r="AE319" s="22"/>
      <c r="AF319" s="422"/>
      <c r="AG319" s="422"/>
      <c r="AH319" s="21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8.15" customHeight="1" thickBot="1" x14ac:dyDescent="0.25">
      <c r="B320" s="30"/>
      <c r="C320" s="355"/>
      <c r="D320" s="54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 t="s">
        <v>467</v>
      </c>
      <c r="N320" s="50" t="s">
        <v>104</v>
      </c>
      <c r="O320" s="51" t="s">
        <v>346</v>
      </c>
      <c r="P320" s="50" t="s">
        <v>103</v>
      </c>
      <c r="Q320" s="51" t="s">
        <v>347</v>
      </c>
      <c r="R320" s="50" t="s">
        <v>102</v>
      </c>
      <c r="S320" s="51"/>
      <c r="T320" s="50">
        <v>20</v>
      </c>
      <c r="U320" s="51"/>
      <c r="V320" s="50" t="s">
        <v>101</v>
      </c>
      <c r="W320" s="51"/>
      <c r="X320" s="50" t="s">
        <v>100</v>
      </c>
      <c r="Y320" s="51"/>
      <c r="Z320" s="50" t="s">
        <v>99</v>
      </c>
      <c r="AA320" s="51"/>
      <c r="AB320" s="187"/>
      <c r="AC320" s="51"/>
      <c r="AD320" s="187"/>
      <c r="AE320" s="48"/>
      <c r="AF320" s="424"/>
      <c r="AG320" s="424"/>
      <c r="AH320" s="47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8.15" customHeight="1" x14ac:dyDescent="0.2">
      <c r="B321" s="30"/>
      <c r="C321" s="338">
        <v>3</v>
      </c>
      <c r="D321" s="46"/>
      <c r="E321" s="198"/>
      <c r="F321" s="198"/>
      <c r="G321" s="197"/>
      <c r="H321" s="358"/>
      <c r="I321" s="390">
        <v>89</v>
      </c>
      <c r="J321" s="390">
        <v>20</v>
      </c>
      <c r="K321" s="390">
        <v>8</v>
      </c>
      <c r="L321" s="42" t="s">
        <v>131</v>
      </c>
      <c r="M321" s="43" t="s">
        <v>479</v>
      </c>
      <c r="N321" s="42" t="s">
        <v>129</v>
      </c>
      <c r="O321" s="43" t="s">
        <v>369</v>
      </c>
      <c r="P321" s="42" t="s">
        <v>128</v>
      </c>
      <c r="Q321" s="43" t="s">
        <v>354</v>
      </c>
      <c r="R321" s="42" t="s">
        <v>127</v>
      </c>
      <c r="S321" s="43"/>
      <c r="T321" s="42" t="s">
        <v>126</v>
      </c>
      <c r="U321" s="43"/>
      <c r="V321" s="42" t="s">
        <v>125</v>
      </c>
      <c r="W321" s="43"/>
      <c r="X321" s="42" t="s">
        <v>124</v>
      </c>
      <c r="Y321" s="43"/>
      <c r="Z321" s="42" t="s">
        <v>123</v>
      </c>
      <c r="AA321" s="43"/>
      <c r="AB321" s="196"/>
      <c r="AC321" s="43"/>
      <c r="AD321" s="196" t="s">
        <v>462</v>
      </c>
      <c r="AE321" s="39"/>
      <c r="AF321" s="421"/>
      <c r="AG321" s="421"/>
      <c r="AH321" s="38"/>
      <c r="AI321" s="9"/>
      <c r="AJ321" s="349">
        <f>SUMPRODUCT(LEN($M321:$AA324)-LEN(SUBSTITUTE($M321:$AA324,"A", "")))</f>
        <v>15</v>
      </c>
      <c r="AK321" s="352">
        <f>SUMPRODUCT(LEN($AD321:$AD324)-LEN(SUBSTITUTE($AD321:$AD324,"A", "")))</f>
        <v>2</v>
      </c>
      <c r="AL321" s="335">
        <f>SUMPRODUCT(LEN($AC321:$AC324)-LEN(SUBSTITUTE($AC321:$AC324,"A", "")))</f>
        <v>0</v>
      </c>
      <c r="AM321" s="349">
        <f>SUMPRODUCT(LEN($M321:$AA324)-LEN(SUBSTITUTE($M321:$AA324,"S", "")))</f>
        <v>17</v>
      </c>
      <c r="AN321" s="352">
        <f>SUMPRODUCT(LEN($AD321:$AD324)-LEN(SUBSTITUTE($AD321:$AD324,"S", "")))</f>
        <v>6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1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8.15" customHeight="1" thickBot="1" x14ac:dyDescent="0.25">
      <c r="B322" s="30"/>
      <c r="C322" s="339"/>
      <c r="D322" s="37"/>
      <c r="E322" s="195"/>
      <c r="F322" s="195"/>
      <c r="G322" s="194"/>
      <c r="H322" s="359"/>
      <c r="I322" s="391"/>
      <c r="J322" s="391"/>
      <c r="K322" s="391"/>
      <c r="L322" s="33" t="s">
        <v>122</v>
      </c>
      <c r="M322" s="55" t="s">
        <v>373</v>
      </c>
      <c r="N322" s="33" t="s">
        <v>121</v>
      </c>
      <c r="O322" s="55" t="s">
        <v>357</v>
      </c>
      <c r="P322" s="33" t="s">
        <v>120</v>
      </c>
      <c r="Q322" s="55" t="s">
        <v>354</v>
      </c>
      <c r="R322" s="33" t="s">
        <v>119</v>
      </c>
      <c r="S322" s="55"/>
      <c r="T322" s="33" t="s">
        <v>118</v>
      </c>
      <c r="U322" s="55"/>
      <c r="V322" s="33" t="s">
        <v>117</v>
      </c>
      <c r="W322" s="55"/>
      <c r="X322" s="33" t="s">
        <v>116</v>
      </c>
      <c r="Y322" s="55"/>
      <c r="Z322" s="33" t="s">
        <v>115</v>
      </c>
      <c r="AA322" s="55"/>
      <c r="AB322" s="193"/>
      <c r="AC322" s="55"/>
      <c r="AD322" s="193" t="s">
        <v>489</v>
      </c>
      <c r="AE322" s="22"/>
      <c r="AF322" s="422"/>
      <c r="AG322" s="422"/>
      <c r="AH322" s="21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8.15" customHeight="1" x14ac:dyDescent="0.2">
      <c r="B323" s="30"/>
      <c r="C323" s="340"/>
      <c r="D323" s="29"/>
      <c r="E323" s="192"/>
      <c r="F323" s="192"/>
      <c r="G323" s="191"/>
      <c r="H323" s="360"/>
      <c r="I323" s="392"/>
      <c r="J323" s="392"/>
      <c r="K323" s="392"/>
      <c r="L323" s="25" t="s">
        <v>114</v>
      </c>
      <c r="M323" s="114" t="s">
        <v>462</v>
      </c>
      <c r="N323" s="25" t="s">
        <v>112</v>
      </c>
      <c r="O323" s="114" t="s">
        <v>349</v>
      </c>
      <c r="P323" s="25" t="s">
        <v>111</v>
      </c>
      <c r="Q323" s="114" t="s">
        <v>132</v>
      </c>
      <c r="R323" s="25" t="s">
        <v>110</v>
      </c>
      <c r="S323" s="114"/>
      <c r="T323" s="25" t="s">
        <v>109</v>
      </c>
      <c r="U323" s="114"/>
      <c r="V323" s="25" t="s">
        <v>108</v>
      </c>
      <c r="W323" s="114"/>
      <c r="X323" s="25" t="s">
        <v>107</v>
      </c>
      <c r="Y323" s="114"/>
      <c r="Z323" s="25" t="s">
        <v>106</v>
      </c>
      <c r="AA323" s="114"/>
      <c r="AB323" s="190"/>
      <c r="AC323" s="114"/>
      <c r="AD323" s="190"/>
      <c r="AE323" s="22"/>
      <c r="AF323" s="422"/>
      <c r="AG323" s="422"/>
      <c r="AH323" s="21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8.15" customHeight="1" thickBot="1" x14ac:dyDescent="0.25">
      <c r="B324" s="20"/>
      <c r="C324" s="341"/>
      <c r="D324" s="19"/>
      <c r="E324" s="189"/>
      <c r="F324" s="189"/>
      <c r="G324" s="188"/>
      <c r="H324" s="361"/>
      <c r="I324" s="394"/>
      <c r="J324" s="394"/>
      <c r="K324" s="394"/>
      <c r="L324" s="15" t="s">
        <v>105</v>
      </c>
      <c r="M324" s="16" t="s">
        <v>462</v>
      </c>
      <c r="N324" s="15" t="s">
        <v>104</v>
      </c>
      <c r="O324" s="16" t="s">
        <v>347</v>
      </c>
      <c r="P324" s="15" t="s">
        <v>103</v>
      </c>
      <c r="Q324" s="16" t="s">
        <v>130</v>
      </c>
      <c r="R324" s="15" t="s">
        <v>102</v>
      </c>
      <c r="S324" s="16"/>
      <c r="T324" s="15">
        <v>20</v>
      </c>
      <c r="U324" s="16"/>
      <c r="V324" s="15" t="s">
        <v>101</v>
      </c>
      <c r="W324" s="16"/>
      <c r="X324" s="15" t="s">
        <v>100</v>
      </c>
      <c r="Y324" s="16"/>
      <c r="Z324" s="15" t="s">
        <v>99</v>
      </c>
      <c r="AA324" s="16"/>
      <c r="AB324" s="187"/>
      <c r="AC324" s="16"/>
      <c r="AD324" s="186"/>
      <c r="AE324" s="11"/>
      <c r="AF324" s="423"/>
      <c r="AG324" s="423"/>
      <c r="AH324" s="10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107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188</v>
      </c>
      <c r="E326" s="425">
        <v>8340.44</v>
      </c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03"/>
      <c r="AI326" s="86" t="s">
        <v>137</v>
      </c>
      <c r="AJ326" s="85">
        <f t="shared" ref="AJ326:BB326" si="42">SUM(AJ328:AJ339)</f>
        <v>53</v>
      </c>
      <c r="AK326" s="84">
        <f t="shared" si="42"/>
        <v>3</v>
      </c>
      <c r="AL326" s="83">
        <f t="shared" si="42"/>
        <v>0</v>
      </c>
      <c r="AM326" s="85">
        <f t="shared" si="42"/>
        <v>28</v>
      </c>
      <c r="AN326" s="84">
        <f t="shared" si="42"/>
        <v>6</v>
      </c>
      <c r="AO326" s="83">
        <f t="shared" si="42"/>
        <v>0</v>
      </c>
      <c r="AP326" s="85">
        <f t="shared" si="42"/>
        <v>0</v>
      </c>
      <c r="AQ326" s="84">
        <f t="shared" si="42"/>
        <v>0</v>
      </c>
      <c r="AR326" s="83">
        <f t="shared" si="42"/>
        <v>0</v>
      </c>
      <c r="AS326" s="85">
        <f t="shared" si="42"/>
        <v>2</v>
      </c>
      <c r="AT326" s="84">
        <f t="shared" si="42"/>
        <v>0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0</v>
      </c>
      <c r="AZ326" s="81">
        <f t="shared" si="42"/>
        <v>0</v>
      </c>
      <c r="BA326" s="81">
        <f t="shared" si="42"/>
        <v>0</v>
      </c>
      <c r="BB326" s="80">
        <f t="shared" si="42"/>
        <v>0</v>
      </c>
      <c r="BC326" s="79" t="s">
        <v>136</v>
      </c>
      <c r="BF326" s="5">
        <f>SUM(AJ326:AL326)/$BG$5</f>
        <v>18.666666666666668</v>
      </c>
      <c r="BG326" s="5">
        <f>SUM(AM326:AO326,AY326)/$BG$5</f>
        <v>11.333333333333334</v>
      </c>
      <c r="BH326" s="5">
        <f>SUM(AP326:AR326,AZ326)/$BG$5</f>
        <v>0</v>
      </c>
      <c r="BI326" s="5">
        <f>SUM(AS326:AU326,BA326)/$BG$5</f>
        <v>0.66666666666666663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03"/>
      <c r="AI327" s="66" t="s">
        <v>135</v>
      </c>
      <c r="AJ327" s="65">
        <f t="shared" ref="AJ327:BB327" si="43">AJ326/3</f>
        <v>17.666666666666668</v>
      </c>
      <c r="AK327" s="64">
        <f t="shared" si="43"/>
        <v>1</v>
      </c>
      <c r="AL327" s="63">
        <f t="shared" si="43"/>
        <v>0</v>
      </c>
      <c r="AM327" s="65">
        <f t="shared" si="43"/>
        <v>9.3333333333333339</v>
      </c>
      <c r="AN327" s="64">
        <f t="shared" si="43"/>
        <v>2</v>
      </c>
      <c r="AO327" s="63">
        <f t="shared" si="43"/>
        <v>0</v>
      </c>
      <c r="AP327" s="65">
        <f t="shared" si="43"/>
        <v>0</v>
      </c>
      <c r="AQ327" s="64">
        <f t="shared" si="43"/>
        <v>0</v>
      </c>
      <c r="AR327" s="63">
        <f t="shared" si="43"/>
        <v>0</v>
      </c>
      <c r="AS327" s="65">
        <f t="shared" si="43"/>
        <v>0.66666666666666663</v>
      </c>
      <c r="AT327" s="64">
        <f t="shared" si="43"/>
        <v>0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0</v>
      </c>
      <c r="AZ327" s="61">
        <f t="shared" si="43"/>
        <v>0</v>
      </c>
      <c r="BA327" s="61">
        <f t="shared" si="43"/>
        <v>0</v>
      </c>
      <c r="BB327" s="60">
        <f t="shared" si="43"/>
        <v>0</v>
      </c>
      <c r="BC327" s="59" t="s">
        <v>134</v>
      </c>
    </row>
    <row r="328" spans="2:62" ht="28.15" customHeight="1" x14ac:dyDescent="0.2">
      <c r="B328" s="30"/>
      <c r="C328" s="338">
        <v>1</v>
      </c>
      <c r="D328" s="46"/>
      <c r="E328" s="198"/>
      <c r="F328" s="198"/>
      <c r="G328" s="197"/>
      <c r="H328" s="358" t="s">
        <v>370</v>
      </c>
      <c r="I328" s="390">
        <v>73</v>
      </c>
      <c r="J328" s="390">
        <v>18</v>
      </c>
      <c r="K328" s="390">
        <v>6</v>
      </c>
      <c r="L328" s="42" t="s">
        <v>131</v>
      </c>
      <c r="M328" s="43" t="s">
        <v>577</v>
      </c>
      <c r="N328" s="42" t="s">
        <v>129</v>
      </c>
      <c r="O328" s="43" t="s">
        <v>348</v>
      </c>
      <c r="P328" s="42" t="s">
        <v>128</v>
      </c>
      <c r="Q328" s="43" t="s">
        <v>179</v>
      </c>
      <c r="R328" s="42" t="s">
        <v>127</v>
      </c>
      <c r="S328" s="43"/>
      <c r="T328" s="42" t="s">
        <v>126</v>
      </c>
      <c r="U328" s="43"/>
      <c r="V328" s="42" t="s">
        <v>125</v>
      </c>
      <c r="W328" s="43"/>
      <c r="X328" s="42" t="s">
        <v>124</v>
      </c>
      <c r="Y328" s="43"/>
      <c r="Z328" s="42" t="s">
        <v>123</v>
      </c>
      <c r="AA328" s="43"/>
      <c r="AB328" s="196"/>
      <c r="AC328" s="43"/>
      <c r="AD328" s="196" t="s">
        <v>132</v>
      </c>
      <c r="AE328" s="58"/>
      <c r="AF328" s="421"/>
      <c r="AG328" s="421"/>
      <c r="AH328" s="38"/>
      <c r="AI328" s="9"/>
      <c r="AJ328" s="349">
        <f>SUMPRODUCT(LEN($M328:$AA331)-LEN(SUBSTITUTE($M328:$AA331,"A", "")))</f>
        <v>22</v>
      </c>
      <c r="AK328" s="352">
        <f>SUMPRODUCT(LEN($AD328:$AD331)-LEN(SUBSTITUTE($AD328:$AD331,"A", "")))</f>
        <v>1</v>
      </c>
      <c r="AL328" s="335">
        <f>SUMPRODUCT(LEN($AC328:$AC331)-LEN(SUBSTITUTE($AC328:$AC331,"A", "")))</f>
        <v>0</v>
      </c>
      <c r="AM328" s="349">
        <f>SUMPRODUCT(LEN($M328:$AA331)-LEN(SUBSTITUTE($M328:$AA331,"S", "")))</f>
        <v>9</v>
      </c>
      <c r="AN328" s="352">
        <f>SUMPRODUCT(LEN($AD328:$AD331)-LEN(SUBSTITUTE($AD328:$AD331,"S", "")))</f>
        <v>1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0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0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0</v>
      </c>
      <c r="BB328" s="413">
        <f>SUMPRODUCT(LEN($AE328:$AE331)-LEN(SUBSTITUTE($AE328:$AE331,"M", "")))</f>
        <v>0</v>
      </c>
    </row>
    <row r="329" spans="2:62" ht="28.15" customHeight="1" thickBot="1" x14ac:dyDescent="0.25">
      <c r="B329" s="30"/>
      <c r="C329" s="339"/>
      <c r="D329" s="37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357</v>
      </c>
      <c r="N329" s="33" t="s">
        <v>121</v>
      </c>
      <c r="O329" s="55" t="s">
        <v>352</v>
      </c>
      <c r="P329" s="33" t="s">
        <v>120</v>
      </c>
      <c r="Q329" s="55" t="s">
        <v>354</v>
      </c>
      <c r="R329" s="33" t="s">
        <v>119</v>
      </c>
      <c r="S329" s="55"/>
      <c r="T329" s="33" t="s">
        <v>118</v>
      </c>
      <c r="U329" s="55"/>
      <c r="V329" s="33" t="s">
        <v>117</v>
      </c>
      <c r="W329" s="55"/>
      <c r="X329" s="33" t="s">
        <v>116</v>
      </c>
      <c r="Y329" s="55"/>
      <c r="Z329" s="33" t="s">
        <v>115</v>
      </c>
      <c r="AA329" s="55"/>
      <c r="AB329" s="193"/>
      <c r="AC329" s="55"/>
      <c r="AD329" s="193" t="s">
        <v>130</v>
      </c>
      <c r="AE329" s="57"/>
      <c r="AF329" s="422"/>
      <c r="AG329" s="422"/>
      <c r="AH329" s="21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8.15" customHeight="1" x14ac:dyDescent="0.2">
      <c r="B330" s="30"/>
      <c r="C330" s="340"/>
      <c r="D330" s="29"/>
      <c r="E330" s="192"/>
      <c r="F330" s="192"/>
      <c r="G330" s="191"/>
      <c r="H330" s="360">
        <v>188</v>
      </c>
      <c r="I330" s="392"/>
      <c r="J330" s="392"/>
      <c r="K330" s="392"/>
      <c r="L330" s="25" t="s">
        <v>114</v>
      </c>
      <c r="M330" s="114" t="s">
        <v>458</v>
      </c>
      <c r="N330" s="25" t="s">
        <v>112</v>
      </c>
      <c r="O330" s="114" t="s">
        <v>132</v>
      </c>
      <c r="P330" s="25" t="s">
        <v>111</v>
      </c>
      <c r="Q330" s="114" t="s">
        <v>354</v>
      </c>
      <c r="R330" s="25" t="s">
        <v>110</v>
      </c>
      <c r="S330" s="114"/>
      <c r="T330" s="25" t="s">
        <v>109</v>
      </c>
      <c r="U330" s="114"/>
      <c r="V330" s="25" t="s">
        <v>108</v>
      </c>
      <c r="W330" s="114"/>
      <c r="X330" s="25" t="s">
        <v>107</v>
      </c>
      <c r="Y330" s="114"/>
      <c r="Z330" s="25" t="s">
        <v>106</v>
      </c>
      <c r="AA330" s="114"/>
      <c r="AB330" s="190"/>
      <c r="AC330" s="114"/>
      <c r="AD330" s="190"/>
      <c r="AE330" s="57"/>
      <c r="AF330" s="422"/>
      <c r="AG330" s="422"/>
      <c r="AH330" s="21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8.15" customHeight="1" thickBot="1" x14ac:dyDescent="0.25">
      <c r="B331" s="30"/>
      <c r="C331" s="355"/>
      <c r="D331" s="54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458</v>
      </c>
      <c r="N331" s="50" t="s">
        <v>104</v>
      </c>
      <c r="O331" s="51" t="s">
        <v>348</v>
      </c>
      <c r="P331" s="50" t="s">
        <v>103</v>
      </c>
      <c r="Q331" s="51" t="s">
        <v>130</v>
      </c>
      <c r="R331" s="50" t="s">
        <v>102</v>
      </c>
      <c r="S331" s="51"/>
      <c r="T331" s="50">
        <v>20</v>
      </c>
      <c r="U331" s="51"/>
      <c r="V331" s="50" t="s">
        <v>101</v>
      </c>
      <c r="W331" s="51"/>
      <c r="X331" s="50" t="s">
        <v>100</v>
      </c>
      <c r="Y331" s="51"/>
      <c r="Z331" s="50" t="s">
        <v>99</v>
      </c>
      <c r="AA331" s="51"/>
      <c r="AB331" s="187"/>
      <c r="AC331" s="51"/>
      <c r="AD331" s="187"/>
      <c r="AE331" s="56"/>
      <c r="AF331" s="424"/>
      <c r="AG331" s="424"/>
      <c r="AH331" s="47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8.15" customHeight="1" x14ac:dyDescent="0.2">
      <c r="B332" s="30"/>
      <c r="C332" s="338">
        <v>2</v>
      </c>
      <c r="D332" s="46"/>
      <c r="E332" s="198"/>
      <c r="F332" s="198"/>
      <c r="G332" s="197"/>
      <c r="H332" s="358"/>
      <c r="I332" s="390">
        <v>69</v>
      </c>
      <c r="J332" s="390">
        <v>18</v>
      </c>
      <c r="K332" s="390">
        <v>6</v>
      </c>
      <c r="L332" s="42" t="s">
        <v>131</v>
      </c>
      <c r="M332" s="43" t="s">
        <v>179</v>
      </c>
      <c r="N332" s="42" t="s">
        <v>129</v>
      </c>
      <c r="O332" s="43" t="s">
        <v>359</v>
      </c>
      <c r="P332" s="42" t="s">
        <v>128</v>
      </c>
      <c r="Q332" s="43" t="s">
        <v>351</v>
      </c>
      <c r="R332" s="42" t="s">
        <v>127</v>
      </c>
      <c r="S332" s="43"/>
      <c r="T332" s="42" t="s">
        <v>126</v>
      </c>
      <c r="U332" s="43"/>
      <c r="V332" s="42" t="s">
        <v>125</v>
      </c>
      <c r="W332" s="43"/>
      <c r="X332" s="42" t="s">
        <v>124</v>
      </c>
      <c r="Y332" s="43"/>
      <c r="Z332" s="42" t="s">
        <v>123</v>
      </c>
      <c r="AA332" s="43"/>
      <c r="AB332" s="196"/>
      <c r="AC332" s="43"/>
      <c r="AD332" s="196" t="s">
        <v>349</v>
      </c>
      <c r="AE332" s="39"/>
      <c r="AF332" s="421"/>
      <c r="AG332" s="421"/>
      <c r="AH332" s="38"/>
      <c r="AI332" s="9"/>
      <c r="AJ332" s="349">
        <f>SUMPRODUCT(LEN($M332:$AA335)-LEN(SUBSTITUTE($M332:$AA335,"A", "")))</f>
        <v>13</v>
      </c>
      <c r="AK332" s="352">
        <f>SUMPRODUCT(LEN($AD332:$AD335)-LEN(SUBSTITUTE($AD332:$AD335,"A", "")))</f>
        <v>2</v>
      </c>
      <c r="AL332" s="335">
        <f>SUMPRODUCT(LEN($AC332:$AC335)-LEN(SUBSTITUTE($AC332:$AC335,"A", "")))</f>
        <v>0</v>
      </c>
      <c r="AM332" s="349">
        <f>SUMPRODUCT(LEN($M332:$AA335)-LEN(SUBSTITUTE($M332:$AA335,"S", "")))</f>
        <v>10</v>
      </c>
      <c r="AN332" s="352">
        <f>SUMPRODUCT(LEN($AD332:$AD335)-LEN(SUBSTITUTE($AD332:$AD335,"S", "")))</f>
        <v>5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0</v>
      </c>
      <c r="AT332" s="352">
        <f>SUMPRODUCT(LEN($AD332:$AD335)-LEN(SUBSTITUTE($AD332:$AD335,"G", "")))</f>
        <v>0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8.15" customHeight="1" thickBot="1" x14ac:dyDescent="0.25">
      <c r="B333" s="30"/>
      <c r="C333" s="339"/>
      <c r="D333" s="37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 t="s">
        <v>179</v>
      </c>
      <c r="N333" s="33" t="s">
        <v>121</v>
      </c>
      <c r="O333" s="55" t="s">
        <v>347</v>
      </c>
      <c r="P333" s="33" t="s">
        <v>120</v>
      </c>
      <c r="Q333" s="55" t="s">
        <v>351</v>
      </c>
      <c r="R333" s="33" t="s">
        <v>119</v>
      </c>
      <c r="S333" s="55"/>
      <c r="T333" s="33" t="s">
        <v>118</v>
      </c>
      <c r="U333" s="55"/>
      <c r="V333" s="33" t="s">
        <v>117</v>
      </c>
      <c r="W333" s="55"/>
      <c r="X333" s="33" t="s">
        <v>116</v>
      </c>
      <c r="Y333" s="55"/>
      <c r="Z333" s="33" t="s">
        <v>115</v>
      </c>
      <c r="AA333" s="55"/>
      <c r="AB333" s="193"/>
      <c r="AC333" s="55"/>
      <c r="AD333" s="193" t="s">
        <v>462</v>
      </c>
      <c r="AE333" s="22"/>
      <c r="AF333" s="422"/>
      <c r="AG333" s="422"/>
      <c r="AH333" s="21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8.15" customHeight="1" x14ac:dyDescent="0.2">
      <c r="B334" s="30"/>
      <c r="C334" s="340"/>
      <c r="D334" s="29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 t="s">
        <v>347</v>
      </c>
      <c r="N334" s="25" t="s">
        <v>112</v>
      </c>
      <c r="O334" s="114" t="s">
        <v>347</v>
      </c>
      <c r="P334" s="25" t="s">
        <v>111</v>
      </c>
      <c r="Q334" s="114" t="s">
        <v>130</v>
      </c>
      <c r="R334" s="25" t="s">
        <v>110</v>
      </c>
      <c r="S334" s="114"/>
      <c r="T334" s="25" t="s">
        <v>109</v>
      </c>
      <c r="U334" s="114"/>
      <c r="V334" s="25" t="s">
        <v>108</v>
      </c>
      <c r="W334" s="114"/>
      <c r="X334" s="25" t="s">
        <v>107</v>
      </c>
      <c r="Y334" s="114"/>
      <c r="Z334" s="25" t="s">
        <v>106</v>
      </c>
      <c r="AA334" s="114"/>
      <c r="AB334" s="190"/>
      <c r="AC334" s="114"/>
      <c r="AD334" s="190"/>
      <c r="AE334" s="22"/>
      <c r="AF334" s="422"/>
      <c r="AG334" s="422"/>
      <c r="AH334" s="21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8.15" customHeight="1" thickBot="1" x14ac:dyDescent="0.25">
      <c r="B335" s="30"/>
      <c r="C335" s="355"/>
      <c r="D335" s="54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 t="s">
        <v>347</v>
      </c>
      <c r="N335" s="50" t="s">
        <v>104</v>
      </c>
      <c r="O335" s="51" t="s">
        <v>347</v>
      </c>
      <c r="P335" s="50" t="s">
        <v>103</v>
      </c>
      <c r="Q335" s="51" t="s">
        <v>130</v>
      </c>
      <c r="R335" s="50" t="s">
        <v>102</v>
      </c>
      <c r="S335" s="51"/>
      <c r="T335" s="50">
        <v>20</v>
      </c>
      <c r="U335" s="51"/>
      <c r="V335" s="50" t="s">
        <v>101</v>
      </c>
      <c r="W335" s="51"/>
      <c r="X335" s="50" t="s">
        <v>100</v>
      </c>
      <c r="Y335" s="51"/>
      <c r="Z335" s="50" t="s">
        <v>99</v>
      </c>
      <c r="AA335" s="51"/>
      <c r="AB335" s="187"/>
      <c r="AC335" s="51"/>
      <c r="AD335" s="187"/>
      <c r="AE335" s="48"/>
      <c r="AF335" s="424"/>
      <c r="AG335" s="424"/>
      <c r="AH335" s="47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8.15" customHeight="1" x14ac:dyDescent="0.2">
      <c r="B336" s="30"/>
      <c r="C336" s="338">
        <v>3</v>
      </c>
      <c r="D336" s="46"/>
      <c r="E336" s="198"/>
      <c r="F336" s="198"/>
      <c r="G336" s="197"/>
      <c r="H336" s="358"/>
      <c r="I336" s="390">
        <v>73</v>
      </c>
      <c r="J336" s="390">
        <v>19</v>
      </c>
      <c r="K336" s="390">
        <v>6</v>
      </c>
      <c r="L336" s="42" t="s">
        <v>131</v>
      </c>
      <c r="M336" s="43" t="s">
        <v>179</v>
      </c>
      <c r="N336" s="42" t="s">
        <v>129</v>
      </c>
      <c r="O336" s="43" t="s">
        <v>347</v>
      </c>
      <c r="P336" s="42" t="s">
        <v>128</v>
      </c>
      <c r="Q336" s="43" t="s">
        <v>359</v>
      </c>
      <c r="R336" s="42" t="s">
        <v>127</v>
      </c>
      <c r="S336" s="43" t="s">
        <v>130</v>
      </c>
      <c r="T336" s="42" t="s">
        <v>126</v>
      </c>
      <c r="U336" s="43"/>
      <c r="V336" s="42" t="s">
        <v>125</v>
      </c>
      <c r="W336" s="43"/>
      <c r="X336" s="42" t="s">
        <v>124</v>
      </c>
      <c r="Y336" s="43"/>
      <c r="Z336" s="42" t="s">
        <v>123</v>
      </c>
      <c r="AA336" s="43"/>
      <c r="AB336" s="196"/>
      <c r="AC336" s="43"/>
      <c r="AD336" s="196"/>
      <c r="AE336" s="39"/>
      <c r="AF336" s="421"/>
      <c r="AG336" s="421"/>
      <c r="AH336" s="38"/>
      <c r="AI336" s="9"/>
      <c r="AJ336" s="349">
        <f>SUMPRODUCT(LEN($M336:$AA339)-LEN(SUBSTITUTE($M336:$AA339,"A", "")))</f>
        <v>18</v>
      </c>
      <c r="AK336" s="352">
        <f>SUMPRODUCT(LEN($AD336:$AD339)-LEN(SUBSTITUTE($AD336:$AD339,"A", "")))</f>
        <v>0</v>
      </c>
      <c r="AL336" s="335">
        <f>SUMPRODUCT(LEN($AC336:$AC339)-LEN(SUBSTITUTE($AC336:$AC339,"A", "")))</f>
        <v>0</v>
      </c>
      <c r="AM336" s="349">
        <f>SUMPRODUCT(LEN($M336:$AA339)-LEN(SUBSTITUTE($M336:$AA339,"S", "")))</f>
        <v>9</v>
      </c>
      <c r="AN336" s="352">
        <f>SUMPRODUCT(LEN($AD336:$AD339)-LEN(SUBSTITUTE($AD336:$AD339,"S", "")))</f>
        <v>0</v>
      </c>
      <c r="AO336" s="335">
        <f>SUMPRODUCT(LEN($AC336:$AC339)-LEN(SUBSTITUTE($AC336:$AC339,"S", "")))</f>
        <v>0</v>
      </c>
      <c r="AP336" s="349">
        <f>SUMPRODUCT(LEN($M336:$AA339)-LEN(SUBSTITUTE($M336:$AA339,"F", "")))</f>
        <v>0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2</v>
      </c>
      <c r="AT336" s="352">
        <f>SUMPRODUCT(LEN($AD336:$AD339)-LEN(SUBSTITUTE($AD336:$AD339,"G", "")))</f>
        <v>0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8.15" customHeight="1" thickBot="1" x14ac:dyDescent="0.25">
      <c r="B337" s="30"/>
      <c r="C337" s="339"/>
      <c r="D337" s="37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 t="s">
        <v>509</v>
      </c>
      <c r="N337" s="33" t="s">
        <v>121</v>
      </c>
      <c r="O337" s="55" t="s">
        <v>348</v>
      </c>
      <c r="P337" s="33" t="s">
        <v>120</v>
      </c>
      <c r="Q337" s="55" t="s">
        <v>347</v>
      </c>
      <c r="R337" s="33" t="s">
        <v>119</v>
      </c>
      <c r="S337" s="55"/>
      <c r="T337" s="33" t="s">
        <v>118</v>
      </c>
      <c r="U337" s="55"/>
      <c r="V337" s="33" t="s">
        <v>117</v>
      </c>
      <c r="W337" s="55"/>
      <c r="X337" s="33" t="s">
        <v>116</v>
      </c>
      <c r="Y337" s="55"/>
      <c r="Z337" s="33" t="s">
        <v>115</v>
      </c>
      <c r="AA337" s="55"/>
      <c r="AB337" s="193"/>
      <c r="AC337" s="55"/>
      <c r="AD337" s="193"/>
      <c r="AE337" s="22"/>
      <c r="AF337" s="422"/>
      <c r="AG337" s="422"/>
      <c r="AH337" s="21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8.15" customHeight="1" x14ac:dyDescent="0.2">
      <c r="B338" s="30"/>
      <c r="C338" s="340"/>
      <c r="D338" s="29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 t="s">
        <v>479</v>
      </c>
      <c r="N338" s="25" t="s">
        <v>112</v>
      </c>
      <c r="O338" s="114" t="s">
        <v>357</v>
      </c>
      <c r="P338" s="25" t="s">
        <v>111</v>
      </c>
      <c r="Q338" s="114" t="s">
        <v>354</v>
      </c>
      <c r="R338" s="25" t="s">
        <v>110</v>
      </c>
      <c r="S338" s="114"/>
      <c r="T338" s="25" t="s">
        <v>109</v>
      </c>
      <c r="U338" s="114"/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190"/>
      <c r="AC338" s="114"/>
      <c r="AD338" s="190"/>
      <c r="AE338" s="22"/>
      <c r="AF338" s="422"/>
      <c r="AG338" s="422"/>
      <c r="AH338" s="21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8.15" customHeight="1" thickBot="1" x14ac:dyDescent="0.25">
      <c r="B339" s="20"/>
      <c r="C339" s="341"/>
      <c r="D339" s="19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 t="s">
        <v>179</v>
      </c>
      <c r="N339" s="15" t="s">
        <v>104</v>
      </c>
      <c r="O339" s="16" t="s">
        <v>348</v>
      </c>
      <c r="P339" s="15" t="s">
        <v>103</v>
      </c>
      <c r="Q339" s="16" t="s">
        <v>130</v>
      </c>
      <c r="R339" s="15" t="s">
        <v>102</v>
      </c>
      <c r="S339" s="16"/>
      <c r="T339" s="15">
        <v>20</v>
      </c>
      <c r="U339" s="16"/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187"/>
      <c r="AC339" s="16"/>
      <c r="AD339" s="186"/>
      <c r="AE339" s="11"/>
      <c r="AF339" s="423"/>
      <c r="AG339" s="423"/>
      <c r="AH339" s="10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107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187</v>
      </c>
      <c r="E341" s="425">
        <v>10939.39</v>
      </c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03"/>
      <c r="AI341" s="86" t="s">
        <v>137</v>
      </c>
      <c r="AJ341" s="85">
        <f t="shared" ref="AJ341:BB341" si="44">SUM(AJ343:AJ354)</f>
        <v>48</v>
      </c>
      <c r="AK341" s="84">
        <f t="shared" si="44"/>
        <v>4</v>
      </c>
      <c r="AL341" s="83">
        <f t="shared" si="44"/>
        <v>0</v>
      </c>
      <c r="AM341" s="85">
        <f t="shared" si="44"/>
        <v>38</v>
      </c>
      <c r="AN341" s="84">
        <f t="shared" si="44"/>
        <v>11</v>
      </c>
      <c r="AO341" s="83">
        <f t="shared" si="44"/>
        <v>0</v>
      </c>
      <c r="AP341" s="85">
        <f t="shared" si="44"/>
        <v>1</v>
      </c>
      <c r="AQ341" s="84">
        <f t="shared" si="44"/>
        <v>0</v>
      </c>
      <c r="AR341" s="83">
        <f t="shared" si="44"/>
        <v>0</v>
      </c>
      <c r="AS341" s="85">
        <f t="shared" si="44"/>
        <v>3</v>
      </c>
      <c r="AT341" s="84">
        <f t="shared" si="44"/>
        <v>0</v>
      </c>
      <c r="AU341" s="83">
        <f t="shared" si="44"/>
        <v>0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17.333333333333332</v>
      </c>
      <c r="BG341" s="5">
        <f>SUM(AM341:AO341,AY341)/$BG$5</f>
        <v>16.333333333333332</v>
      </c>
      <c r="BH341" s="5">
        <f>SUM(AP341:AR341,AZ341)/$BG$5</f>
        <v>0.33333333333333331</v>
      </c>
      <c r="BI341" s="5">
        <f>SUM(AS341:AU341,BA341)/$BG$5</f>
        <v>1</v>
      </c>
      <c r="BJ341" s="5">
        <f>SUM(AV341:AX341,BB341)/$BG$5</f>
        <v>0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03"/>
      <c r="AI342" s="66" t="s">
        <v>135</v>
      </c>
      <c r="AJ342" s="65">
        <f t="shared" ref="AJ342:BB342" si="45">AJ341/3</f>
        <v>16</v>
      </c>
      <c r="AK342" s="64">
        <f t="shared" si="45"/>
        <v>1.3333333333333333</v>
      </c>
      <c r="AL342" s="63">
        <f t="shared" si="45"/>
        <v>0</v>
      </c>
      <c r="AM342" s="65">
        <f t="shared" si="45"/>
        <v>12.666666666666666</v>
      </c>
      <c r="AN342" s="64">
        <f t="shared" si="45"/>
        <v>3.6666666666666665</v>
      </c>
      <c r="AO342" s="63">
        <f t="shared" si="45"/>
        <v>0</v>
      </c>
      <c r="AP342" s="65">
        <f t="shared" si="45"/>
        <v>0.33333333333333331</v>
      </c>
      <c r="AQ342" s="64">
        <f t="shared" si="45"/>
        <v>0</v>
      </c>
      <c r="AR342" s="63">
        <f t="shared" si="45"/>
        <v>0</v>
      </c>
      <c r="AS342" s="65">
        <f t="shared" si="45"/>
        <v>1</v>
      </c>
      <c r="AT342" s="64">
        <f t="shared" si="45"/>
        <v>0</v>
      </c>
      <c r="AU342" s="63">
        <f t="shared" si="45"/>
        <v>0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8.15" customHeight="1" x14ac:dyDescent="0.2">
      <c r="B343" s="30"/>
      <c r="C343" s="338">
        <v>1</v>
      </c>
      <c r="D343" s="46"/>
      <c r="E343" s="198"/>
      <c r="F343" s="198"/>
      <c r="G343" s="197"/>
      <c r="H343" s="358" t="s">
        <v>370</v>
      </c>
      <c r="I343" s="390">
        <v>77</v>
      </c>
      <c r="J343" s="390">
        <v>19</v>
      </c>
      <c r="K343" s="390">
        <v>6</v>
      </c>
      <c r="L343" s="42" t="s">
        <v>131</v>
      </c>
      <c r="M343" s="43" t="s">
        <v>467</v>
      </c>
      <c r="N343" s="42" t="s">
        <v>129</v>
      </c>
      <c r="O343" s="43" t="s">
        <v>357</v>
      </c>
      <c r="P343" s="42" t="s">
        <v>128</v>
      </c>
      <c r="Q343" s="43" t="s">
        <v>347</v>
      </c>
      <c r="R343" s="42" t="s">
        <v>127</v>
      </c>
      <c r="S343" s="43" t="s">
        <v>132</v>
      </c>
      <c r="T343" s="42" t="s">
        <v>126</v>
      </c>
      <c r="U343" s="43"/>
      <c r="V343" s="42" t="s">
        <v>125</v>
      </c>
      <c r="W343" s="43"/>
      <c r="X343" s="42" t="s">
        <v>124</v>
      </c>
      <c r="Y343" s="43"/>
      <c r="Z343" s="42" t="s">
        <v>123</v>
      </c>
      <c r="AA343" s="43"/>
      <c r="AB343" s="196"/>
      <c r="AC343" s="43"/>
      <c r="AD343" s="196" t="s">
        <v>353</v>
      </c>
      <c r="AE343" s="58"/>
      <c r="AF343" s="421"/>
      <c r="AG343" s="421"/>
      <c r="AH343" s="38"/>
      <c r="AI343" s="9"/>
      <c r="AJ343" s="349">
        <f>SUMPRODUCT(LEN($M343:$AA346)-LEN(SUBSTITUTE($M343:$AA346,"A", "")))</f>
        <v>19</v>
      </c>
      <c r="AK343" s="352">
        <f>SUMPRODUCT(LEN($AD343:$AD346)-LEN(SUBSTITUTE($AD343:$AD346,"A", "")))</f>
        <v>1</v>
      </c>
      <c r="AL343" s="335">
        <f>SUMPRODUCT(LEN($AC343:$AC346)-LEN(SUBSTITUTE($AC343:$AC346,"A", "")))</f>
        <v>0</v>
      </c>
      <c r="AM343" s="349">
        <f>SUMPRODUCT(LEN($M343:$AA346)-LEN(SUBSTITUTE($M343:$AA346,"S", "")))</f>
        <v>8</v>
      </c>
      <c r="AN343" s="352">
        <f>SUMPRODUCT(LEN($AD343:$AD346)-LEN(SUBSTITUTE($AD343:$AD346,"S", "")))</f>
        <v>2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2</v>
      </c>
      <c r="AT343" s="352">
        <f>SUMPRODUCT(LEN($AD343:$AD346)-LEN(SUBSTITUTE($AD343:$AD346,"G", "")))</f>
        <v>0</v>
      </c>
      <c r="AU343" s="335">
        <f>SUMPRODUCT(LEN($AC343:$AC346)-LEN(SUBSTITUTE($AC343:$AC346,"G", "")))</f>
        <v>0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8.15" customHeight="1" thickBot="1" x14ac:dyDescent="0.25">
      <c r="B344" s="30"/>
      <c r="C344" s="339"/>
      <c r="D344" s="37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348</v>
      </c>
      <c r="N344" s="33" t="s">
        <v>121</v>
      </c>
      <c r="O344" s="55" t="s">
        <v>353</v>
      </c>
      <c r="P344" s="33" t="s">
        <v>120</v>
      </c>
      <c r="Q344" s="55" t="s">
        <v>347</v>
      </c>
      <c r="R344" s="33" t="s">
        <v>119</v>
      </c>
      <c r="S344" s="55"/>
      <c r="T344" s="33" t="s">
        <v>118</v>
      </c>
      <c r="U344" s="55"/>
      <c r="V344" s="33" t="s">
        <v>117</v>
      </c>
      <c r="W344" s="55"/>
      <c r="X344" s="33" t="s">
        <v>116</v>
      </c>
      <c r="Y344" s="55"/>
      <c r="Z344" s="33" t="s">
        <v>115</v>
      </c>
      <c r="AA344" s="55"/>
      <c r="AB344" s="193"/>
      <c r="AC344" s="55"/>
      <c r="AD344" s="193"/>
      <c r="AE344" s="57"/>
      <c r="AF344" s="422"/>
      <c r="AG344" s="422"/>
      <c r="AH344" s="21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8.15" customHeight="1" x14ac:dyDescent="0.2">
      <c r="B345" s="30"/>
      <c r="C345" s="340"/>
      <c r="D345" s="29"/>
      <c r="E345" s="192"/>
      <c r="F345" s="192"/>
      <c r="G345" s="191"/>
      <c r="H345" s="360">
        <v>187</v>
      </c>
      <c r="I345" s="392"/>
      <c r="J345" s="392"/>
      <c r="K345" s="392"/>
      <c r="L345" s="25" t="s">
        <v>114</v>
      </c>
      <c r="M345" s="114" t="s">
        <v>456</v>
      </c>
      <c r="N345" s="25" t="s">
        <v>112</v>
      </c>
      <c r="O345" s="114" t="s">
        <v>357</v>
      </c>
      <c r="P345" s="25" t="s">
        <v>111</v>
      </c>
      <c r="Q345" s="114" t="s">
        <v>132</v>
      </c>
      <c r="R345" s="25" t="s">
        <v>110</v>
      </c>
      <c r="S345" s="114"/>
      <c r="T345" s="25" t="s">
        <v>109</v>
      </c>
      <c r="U345" s="114"/>
      <c r="V345" s="25" t="s">
        <v>108</v>
      </c>
      <c r="W345" s="114"/>
      <c r="X345" s="25" t="s">
        <v>107</v>
      </c>
      <c r="Y345" s="114"/>
      <c r="Z345" s="25" t="s">
        <v>106</v>
      </c>
      <c r="AA345" s="114"/>
      <c r="AB345" s="190"/>
      <c r="AC345" s="114"/>
      <c r="AD345" s="190"/>
      <c r="AE345" s="57"/>
      <c r="AF345" s="422"/>
      <c r="AG345" s="422"/>
      <c r="AH345" s="21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8.15" customHeight="1" thickBot="1" x14ac:dyDescent="0.25">
      <c r="B346" s="30"/>
      <c r="C346" s="355"/>
      <c r="D346" s="54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179</v>
      </c>
      <c r="N346" s="50" t="s">
        <v>104</v>
      </c>
      <c r="O346" s="51" t="s">
        <v>347</v>
      </c>
      <c r="P346" s="50" t="s">
        <v>103</v>
      </c>
      <c r="Q346" s="51" t="s">
        <v>130</v>
      </c>
      <c r="R346" s="50" t="s">
        <v>102</v>
      </c>
      <c r="S346" s="51"/>
      <c r="T346" s="50">
        <v>20</v>
      </c>
      <c r="U346" s="51"/>
      <c r="V346" s="50" t="s">
        <v>101</v>
      </c>
      <c r="W346" s="51"/>
      <c r="X346" s="50" t="s">
        <v>100</v>
      </c>
      <c r="Y346" s="51"/>
      <c r="Z346" s="50" t="s">
        <v>99</v>
      </c>
      <c r="AA346" s="51"/>
      <c r="AB346" s="187"/>
      <c r="AC346" s="51"/>
      <c r="AD346" s="187"/>
      <c r="AE346" s="56"/>
      <c r="AF346" s="424"/>
      <c r="AG346" s="424"/>
      <c r="AH346" s="47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8.15" customHeight="1" x14ac:dyDescent="0.2">
      <c r="B347" s="30"/>
      <c r="C347" s="338">
        <v>2</v>
      </c>
      <c r="D347" s="46"/>
      <c r="E347" s="198"/>
      <c r="F347" s="198"/>
      <c r="G347" s="197"/>
      <c r="H347" s="358"/>
      <c r="I347" s="390">
        <v>81</v>
      </c>
      <c r="J347" s="390">
        <v>20</v>
      </c>
      <c r="K347" s="390">
        <v>7</v>
      </c>
      <c r="L347" s="42" t="s">
        <v>131</v>
      </c>
      <c r="M347" s="43" t="s">
        <v>474</v>
      </c>
      <c r="N347" s="42" t="s">
        <v>129</v>
      </c>
      <c r="O347" s="43" t="s">
        <v>523</v>
      </c>
      <c r="P347" s="42" t="s">
        <v>128</v>
      </c>
      <c r="Q347" s="43" t="s">
        <v>350</v>
      </c>
      <c r="R347" s="42" t="s">
        <v>127</v>
      </c>
      <c r="S347" s="43" t="s">
        <v>130</v>
      </c>
      <c r="T347" s="42" t="s">
        <v>126</v>
      </c>
      <c r="U347" s="43"/>
      <c r="V347" s="42" t="s">
        <v>125</v>
      </c>
      <c r="W347" s="43"/>
      <c r="X347" s="42" t="s">
        <v>124</v>
      </c>
      <c r="Y347" s="43"/>
      <c r="Z347" s="42" t="s">
        <v>123</v>
      </c>
      <c r="AA347" s="43"/>
      <c r="AB347" s="196"/>
      <c r="AC347" s="43"/>
      <c r="AD347" s="196" t="s">
        <v>349</v>
      </c>
      <c r="AE347" s="39"/>
      <c r="AF347" s="421">
        <v>8</v>
      </c>
      <c r="AG347" s="421"/>
      <c r="AH347" s="38"/>
      <c r="AI347" s="9"/>
      <c r="AJ347" s="349">
        <f>SUMPRODUCT(LEN($M347:$AA350)-LEN(SUBSTITUTE($M347:$AA350,"A", "")))</f>
        <v>14</v>
      </c>
      <c r="AK347" s="352">
        <f>SUMPRODUCT(LEN($AD347:$AD350)-LEN(SUBSTITUTE($AD347:$AD350,"A", "")))</f>
        <v>3</v>
      </c>
      <c r="AL347" s="335">
        <f>SUMPRODUCT(LEN($AC347:$AC350)-LEN(SUBSTITUTE($AC347:$AC350,"A", "")))</f>
        <v>0</v>
      </c>
      <c r="AM347" s="349">
        <f>SUMPRODUCT(LEN($M347:$AA350)-LEN(SUBSTITUTE($M347:$AA350,"S", "")))</f>
        <v>24</v>
      </c>
      <c r="AN347" s="352">
        <f>SUMPRODUCT(LEN($AD347:$AD350)-LEN(SUBSTITUTE($AD347:$AD350,"S", "")))</f>
        <v>9</v>
      </c>
      <c r="AO347" s="335">
        <f>SUMPRODUCT(LEN($AC347:$AC350)-LEN(SUBSTITUTE($AC347:$AC350,"S", "")))</f>
        <v>0</v>
      </c>
      <c r="AP347" s="349">
        <f>SUMPRODUCT(LEN($M347:$AA350)-LEN(SUBSTITUTE($M347:$AA350,"F", "")))</f>
        <v>1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1</v>
      </c>
      <c r="AT347" s="352">
        <f>SUMPRODUCT(LEN($AD347:$AD350)-LEN(SUBSTITUTE($AD347:$AD350,"G", "")))</f>
        <v>0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8.15" customHeight="1" thickBot="1" x14ac:dyDescent="0.25">
      <c r="B348" s="30"/>
      <c r="C348" s="339"/>
      <c r="D348" s="37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 t="s">
        <v>371</v>
      </c>
      <c r="N348" s="33" t="s">
        <v>121</v>
      </c>
      <c r="O348" s="55" t="s">
        <v>459</v>
      </c>
      <c r="P348" s="33" t="s">
        <v>120</v>
      </c>
      <c r="Q348" s="55" t="s">
        <v>350</v>
      </c>
      <c r="R348" s="33" t="s">
        <v>119</v>
      </c>
      <c r="S348" s="55"/>
      <c r="T348" s="33" t="s">
        <v>118</v>
      </c>
      <c r="U348" s="55"/>
      <c r="V348" s="33" t="s">
        <v>117</v>
      </c>
      <c r="W348" s="55"/>
      <c r="X348" s="33" t="s">
        <v>116</v>
      </c>
      <c r="Y348" s="55"/>
      <c r="Z348" s="33" t="s">
        <v>115</v>
      </c>
      <c r="AA348" s="55"/>
      <c r="AB348" s="193"/>
      <c r="AC348" s="55"/>
      <c r="AD348" s="193" t="s">
        <v>465</v>
      </c>
      <c r="AE348" s="22"/>
      <c r="AF348" s="422"/>
      <c r="AG348" s="422"/>
      <c r="AH348" s="21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8.15" customHeight="1" x14ac:dyDescent="0.2">
      <c r="B349" s="30"/>
      <c r="C349" s="340"/>
      <c r="D349" s="29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 t="s">
        <v>375</v>
      </c>
      <c r="N349" s="25" t="s">
        <v>112</v>
      </c>
      <c r="O349" s="114" t="s">
        <v>359</v>
      </c>
      <c r="P349" s="25" t="s">
        <v>111</v>
      </c>
      <c r="Q349" s="114" t="s">
        <v>354</v>
      </c>
      <c r="R349" s="25" t="s">
        <v>110</v>
      </c>
      <c r="S349" s="114"/>
      <c r="T349" s="25" t="s">
        <v>109</v>
      </c>
      <c r="U349" s="114"/>
      <c r="V349" s="25" t="s">
        <v>108</v>
      </c>
      <c r="W349" s="114"/>
      <c r="X349" s="25" t="s">
        <v>107</v>
      </c>
      <c r="Y349" s="114"/>
      <c r="Z349" s="25" t="s">
        <v>106</v>
      </c>
      <c r="AA349" s="114"/>
      <c r="AB349" s="190"/>
      <c r="AC349" s="114"/>
      <c r="AD349" s="190" t="s">
        <v>489</v>
      </c>
      <c r="AE349" s="22"/>
      <c r="AF349" s="422"/>
      <c r="AG349" s="422"/>
      <c r="AH349" s="21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8.15" customHeight="1" thickBot="1" x14ac:dyDescent="0.25">
      <c r="B350" s="30"/>
      <c r="C350" s="355"/>
      <c r="D350" s="54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 t="s">
        <v>462</v>
      </c>
      <c r="N350" s="50" t="s">
        <v>104</v>
      </c>
      <c r="O350" s="51" t="s">
        <v>349</v>
      </c>
      <c r="P350" s="50" t="s">
        <v>103</v>
      </c>
      <c r="Q350" s="51" t="s">
        <v>130</v>
      </c>
      <c r="R350" s="50" t="s">
        <v>102</v>
      </c>
      <c r="S350" s="51"/>
      <c r="T350" s="50">
        <v>20</v>
      </c>
      <c r="U350" s="51"/>
      <c r="V350" s="50" t="s">
        <v>101</v>
      </c>
      <c r="W350" s="51"/>
      <c r="X350" s="50" t="s">
        <v>100</v>
      </c>
      <c r="Y350" s="51"/>
      <c r="Z350" s="50" t="s">
        <v>99</v>
      </c>
      <c r="AA350" s="51"/>
      <c r="AB350" s="187"/>
      <c r="AC350" s="51"/>
      <c r="AD350" s="187"/>
      <c r="AE350" s="48"/>
      <c r="AF350" s="424"/>
      <c r="AG350" s="424"/>
      <c r="AH350" s="47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8.15" customHeight="1" x14ac:dyDescent="0.2">
      <c r="B351" s="30"/>
      <c r="C351" s="338">
        <v>3</v>
      </c>
      <c r="D351" s="46"/>
      <c r="E351" s="198"/>
      <c r="F351" s="198"/>
      <c r="G351" s="197"/>
      <c r="H351" s="358"/>
      <c r="I351" s="390">
        <v>83</v>
      </c>
      <c r="J351" s="390">
        <v>19</v>
      </c>
      <c r="K351" s="390">
        <v>8</v>
      </c>
      <c r="L351" s="42" t="s">
        <v>131</v>
      </c>
      <c r="M351" s="43" t="s">
        <v>179</v>
      </c>
      <c r="N351" s="42" t="s">
        <v>129</v>
      </c>
      <c r="O351" s="43" t="s">
        <v>130</v>
      </c>
      <c r="P351" s="42" t="s">
        <v>128</v>
      </c>
      <c r="Q351" s="43" t="s">
        <v>179</v>
      </c>
      <c r="R351" s="42" t="s">
        <v>127</v>
      </c>
      <c r="S351" s="43"/>
      <c r="T351" s="42" t="s">
        <v>126</v>
      </c>
      <c r="U351" s="43"/>
      <c r="V351" s="42" t="s">
        <v>125</v>
      </c>
      <c r="W351" s="43"/>
      <c r="X351" s="42" t="s">
        <v>124</v>
      </c>
      <c r="Y351" s="43"/>
      <c r="Z351" s="42" t="s">
        <v>123</v>
      </c>
      <c r="AA351" s="43"/>
      <c r="AB351" s="196"/>
      <c r="AC351" s="43"/>
      <c r="AD351" s="196"/>
      <c r="AE351" s="39"/>
      <c r="AF351" s="421"/>
      <c r="AG351" s="421"/>
      <c r="AH351" s="38"/>
      <c r="AI351" s="9"/>
      <c r="AJ351" s="349">
        <f>SUMPRODUCT(LEN($M351:$AA354)-LEN(SUBSTITUTE($M351:$AA354,"A", "")))</f>
        <v>15</v>
      </c>
      <c r="AK351" s="352">
        <f>SUMPRODUCT(LEN($AD351:$AD354)-LEN(SUBSTITUTE($AD351:$AD354,"A", "")))</f>
        <v>0</v>
      </c>
      <c r="AL351" s="335">
        <f>SUMPRODUCT(LEN($AC351:$AC354)-LEN(SUBSTITUTE($AC351:$AC354,"A", "")))</f>
        <v>0</v>
      </c>
      <c r="AM351" s="349">
        <f>SUMPRODUCT(LEN($M351:$AA354)-LEN(SUBSTITUTE($M351:$AA354,"S", "")))</f>
        <v>6</v>
      </c>
      <c r="AN351" s="352">
        <f>SUMPRODUCT(LEN($AD351:$AD354)-LEN(SUBSTITUTE($AD351:$AD354,"S", "")))</f>
        <v>0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0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8.15" customHeight="1" thickBot="1" x14ac:dyDescent="0.25">
      <c r="B352" s="30"/>
      <c r="C352" s="339"/>
      <c r="D352" s="37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 t="s">
        <v>357</v>
      </c>
      <c r="N352" s="33" t="s">
        <v>121</v>
      </c>
      <c r="O352" s="55" t="s">
        <v>351</v>
      </c>
      <c r="P352" s="33" t="s">
        <v>120</v>
      </c>
      <c r="Q352" s="55" t="s">
        <v>130</v>
      </c>
      <c r="R352" s="33" t="s">
        <v>119</v>
      </c>
      <c r="S352" s="55"/>
      <c r="T352" s="33" t="s">
        <v>118</v>
      </c>
      <c r="U352" s="55"/>
      <c r="V352" s="33" t="s">
        <v>117</v>
      </c>
      <c r="W352" s="55"/>
      <c r="X352" s="33" t="s">
        <v>116</v>
      </c>
      <c r="Y352" s="55"/>
      <c r="Z352" s="33" t="s">
        <v>115</v>
      </c>
      <c r="AA352" s="55"/>
      <c r="AB352" s="193"/>
      <c r="AC352" s="55"/>
      <c r="AD352" s="193"/>
      <c r="AE352" s="22"/>
      <c r="AF352" s="422"/>
      <c r="AG352" s="422"/>
      <c r="AH352" s="21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8.15" customHeight="1" x14ac:dyDescent="0.2">
      <c r="B353" s="30"/>
      <c r="C353" s="340"/>
      <c r="D353" s="29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 t="s">
        <v>179</v>
      </c>
      <c r="N353" s="25" t="s">
        <v>112</v>
      </c>
      <c r="O353" s="114" t="s">
        <v>347</v>
      </c>
      <c r="P353" s="25" t="s">
        <v>111</v>
      </c>
      <c r="Q353" s="114" t="s">
        <v>132</v>
      </c>
      <c r="R353" s="25" t="s">
        <v>110</v>
      </c>
      <c r="S353" s="114"/>
      <c r="T353" s="25" t="s">
        <v>109</v>
      </c>
      <c r="U353" s="114"/>
      <c r="V353" s="25" t="s">
        <v>108</v>
      </c>
      <c r="W353" s="114"/>
      <c r="X353" s="25" t="s">
        <v>107</v>
      </c>
      <c r="Y353" s="114"/>
      <c r="Z353" s="25" t="s">
        <v>106</v>
      </c>
      <c r="AA353" s="114"/>
      <c r="AB353" s="190"/>
      <c r="AC353" s="114"/>
      <c r="AD353" s="190"/>
      <c r="AE353" s="22"/>
      <c r="AF353" s="422"/>
      <c r="AG353" s="422"/>
      <c r="AH353" s="21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8.15" customHeight="1" thickBot="1" x14ac:dyDescent="0.25">
      <c r="B354" s="20"/>
      <c r="C354" s="341"/>
      <c r="D354" s="19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 t="s">
        <v>348</v>
      </c>
      <c r="N354" s="15" t="s">
        <v>104</v>
      </c>
      <c r="O354" s="16" t="s">
        <v>347</v>
      </c>
      <c r="P354" s="15" t="s">
        <v>103</v>
      </c>
      <c r="Q354" s="16"/>
      <c r="R354" s="15" t="s">
        <v>102</v>
      </c>
      <c r="S354" s="16"/>
      <c r="T354" s="15">
        <v>20</v>
      </c>
      <c r="U354" s="16"/>
      <c r="V354" s="15" t="s">
        <v>101</v>
      </c>
      <c r="W354" s="16"/>
      <c r="X354" s="15" t="s">
        <v>100</v>
      </c>
      <c r="Y354" s="16"/>
      <c r="Z354" s="15" t="s">
        <v>99</v>
      </c>
      <c r="AA354" s="16"/>
      <c r="AB354" s="187"/>
      <c r="AC354" s="16"/>
      <c r="AD354" s="186"/>
      <c r="AE354" s="11"/>
      <c r="AF354" s="423"/>
      <c r="AG354" s="423"/>
      <c r="AH354" s="10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107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187</v>
      </c>
      <c r="E356" s="425">
        <v>6748.14</v>
      </c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03"/>
      <c r="AI356" s="86" t="s">
        <v>137</v>
      </c>
      <c r="AJ356" s="85">
        <f t="shared" ref="AJ356:BB356" si="46">SUM(AJ358:AJ369)</f>
        <v>47</v>
      </c>
      <c r="AK356" s="84">
        <f t="shared" si="46"/>
        <v>4</v>
      </c>
      <c r="AL356" s="83">
        <f t="shared" si="46"/>
        <v>0</v>
      </c>
      <c r="AM356" s="85">
        <f t="shared" si="46"/>
        <v>29</v>
      </c>
      <c r="AN356" s="84">
        <f t="shared" si="46"/>
        <v>2</v>
      </c>
      <c r="AO356" s="83">
        <f t="shared" si="46"/>
        <v>0</v>
      </c>
      <c r="AP356" s="85">
        <f t="shared" si="46"/>
        <v>0</v>
      </c>
      <c r="AQ356" s="84">
        <f t="shared" si="46"/>
        <v>0</v>
      </c>
      <c r="AR356" s="83">
        <f t="shared" si="46"/>
        <v>0</v>
      </c>
      <c r="AS356" s="85">
        <f t="shared" si="46"/>
        <v>3</v>
      </c>
      <c r="AT356" s="84">
        <f t="shared" si="46"/>
        <v>0</v>
      </c>
      <c r="AU356" s="83">
        <f t="shared" si="46"/>
        <v>0</v>
      </c>
      <c r="AV356" s="85">
        <f t="shared" si="46"/>
        <v>0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17</v>
      </c>
      <c r="BG356" s="5">
        <f>SUM(AM356:AO356,AY356)/$BG$5</f>
        <v>10.333333333333334</v>
      </c>
      <c r="BH356" s="5">
        <f>SUM(AP356:AR356,AZ356)/$BG$5</f>
        <v>0</v>
      </c>
      <c r="BI356" s="5">
        <f>SUM(AS356:AU356,BA356)/$BG$5</f>
        <v>1</v>
      </c>
      <c r="BJ356" s="5">
        <f>SUM(AV356:AX356,BB356)/$BG$5</f>
        <v>0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03"/>
      <c r="AI357" s="66" t="s">
        <v>135</v>
      </c>
      <c r="AJ357" s="65">
        <f t="shared" ref="AJ357:BB357" si="47">AJ356/3</f>
        <v>15.666666666666666</v>
      </c>
      <c r="AK357" s="64">
        <f t="shared" si="47"/>
        <v>1.3333333333333333</v>
      </c>
      <c r="AL357" s="63">
        <f t="shared" si="47"/>
        <v>0</v>
      </c>
      <c r="AM357" s="65">
        <f t="shared" si="47"/>
        <v>9.6666666666666661</v>
      </c>
      <c r="AN357" s="64">
        <f t="shared" si="47"/>
        <v>0.66666666666666663</v>
      </c>
      <c r="AO357" s="63">
        <f t="shared" si="47"/>
        <v>0</v>
      </c>
      <c r="AP357" s="65">
        <f t="shared" si="47"/>
        <v>0</v>
      </c>
      <c r="AQ357" s="64">
        <f t="shared" si="47"/>
        <v>0</v>
      </c>
      <c r="AR357" s="63">
        <f t="shared" si="47"/>
        <v>0</v>
      </c>
      <c r="AS357" s="65">
        <f t="shared" si="47"/>
        <v>1</v>
      </c>
      <c r="AT357" s="64">
        <f t="shared" si="47"/>
        <v>0</v>
      </c>
      <c r="AU357" s="63">
        <f t="shared" si="47"/>
        <v>0</v>
      </c>
      <c r="AV357" s="65">
        <f t="shared" si="47"/>
        <v>0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8.15" customHeight="1" x14ac:dyDescent="0.2">
      <c r="B358" s="30"/>
      <c r="C358" s="338">
        <v>1</v>
      </c>
      <c r="D358" s="46"/>
      <c r="E358" s="198"/>
      <c r="F358" s="198"/>
      <c r="G358" s="197"/>
      <c r="H358" s="358" t="s">
        <v>370</v>
      </c>
      <c r="I358" s="390">
        <v>68</v>
      </c>
      <c r="J358" s="390">
        <v>19</v>
      </c>
      <c r="K358" s="390">
        <v>7</v>
      </c>
      <c r="L358" s="42" t="s">
        <v>131</v>
      </c>
      <c r="M358" s="43" t="s">
        <v>179</v>
      </c>
      <c r="N358" s="42" t="s">
        <v>129</v>
      </c>
      <c r="O358" s="43" t="s">
        <v>348</v>
      </c>
      <c r="P358" s="42" t="s">
        <v>128</v>
      </c>
      <c r="Q358" s="43" t="s">
        <v>347</v>
      </c>
      <c r="R358" s="42" t="s">
        <v>127</v>
      </c>
      <c r="S358" s="43"/>
      <c r="T358" s="42" t="s">
        <v>126</v>
      </c>
      <c r="U358" s="43"/>
      <c r="V358" s="42" t="s">
        <v>125</v>
      </c>
      <c r="W358" s="43"/>
      <c r="X358" s="42" t="s">
        <v>124</v>
      </c>
      <c r="Y358" s="43"/>
      <c r="Z358" s="42" t="s">
        <v>123</v>
      </c>
      <c r="AA358" s="43"/>
      <c r="AB358" s="196"/>
      <c r="AC358" s="43"/>
      <c r="AD358" s="196" t="s">
        <v>347</v>
      </c>
      <c r="AE358" s="58"/>
      <c r="AF358" s="421"/>
      <c r="AG358" s="421"/>
      <c r="AH358" s="38"/>
      <c r="AI358" s="9"/>
      <c r="AJ358" s="349">
        <f>SUMPRODUCT(LEN($M358:$AA361)-LEN(SUBSTITUTE($M358:$AA361,"A", "")))</f>
        <v>18</v>
      </c>
      <c r="AK358" s="352">
        <f>SUMPRODUCT(LEN($AD358:$AD361)-LEN(SUBSTITUTE($AD358:$AD361,"A", "")))</f>
        <v>3</v>
      </c>
      <c r="AL358" s="335">
        <f>SUMPRODUCT(LEN($AC358:$AC361)-LEN(SUBSTITUTE($AC358:$AC361,"A", "")))</f>
        <v>0</v>
      </c>
      <c r="AM358" s="349">
        <f>SUMPRODUCT(LEN($M358:$AA361)-LEN(SUBSTITUTE($M358:$AA361,"S", "")))</f>
        <v>5</v>
      </c>
      <c r="AN358" s="352">
        <f>SUMPRODUCT(LEN($AD358:$AD361)-LEN(SUBSTITUTE($AD358:$AD361,"S", "")))</f>
        <v>1</v>
      </c>
      <c r="AO358" s="335">
        <f>SUMPRODUCT(LEN($AC358:$AC361)-LEN(SUBSTITUTE($AC358:$AC361,"S", "")))</f>
        <v>0</v>
      </c>
      <c r="AP358" s="349">
        <f>SUMPRODUCT(LEN($M358:$AA361)-LEN(SUBSTITUTE($M358:$AA361,"F", "")))</f>
        <v>0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1</v>
      </c>
      <c r="AT358" s="352">
        <f>SUMPRODUCT(LEN($AD358:$AD361)-LEN(SUBSTITUTE($AD358:$AD361,"G", "")))</f>
        <v>0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8.15" customHeight="1" thickBot="1" x14ac:dyDescent="0.25">
      <c r="B359" s="30"/>
      <c r="C359" s="339"/>
      <c r="D359" s="37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348</v>
      </c>
      <c r="N359" s="33" t="s">
        <v>121</v>
      </c>
      <c r="O359" s="55" t="s">
        <v>179</v>
      </c>
      <c r="P359" s="33" t="s">
        <v>120</v>
      </c>
      <c r="Q359" s="55" t="s">
        <v>132</v>
      </c>
      <c r="R359" s="33" t="s">
        <v>119</v>
      </c>
      <c r="S359" s="55"/>
      <c r="T359" s="33" t="s">
        <v>118</v>
      </c>
      <c r="U359" s="55"/>
      <c r="V359" s="33" t="s">
        <v>117</v>
      </c>
      <c r="W359" s="55"/>
      <c r="X359" s="33" t="s">
        <v>116</v>
      </c>
      <c r="Y359" s="55"/>
      <c r="Z359" s="33" t="s">
        <v>115</v>
      </c>
      <c r="AA359" s="55"/>
      <c r="AB359" s="193"/>
      <c r="AC359" s="55"/>
      <c r="AD359" s="193" t="s">
        <v>179</v>
      </c>
      <c r="AE359" s="57"/>
      <c r="AF359" s="422"/>
      <c r="AG359" s="422"/>
      <c r="AH359" s="21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8.15" customHeight="1" x14ac:dyDescent="0.2">
      <c r="B360" s="30"/>
      <c r="C360" s="340"/>
      <c r="D360" s="29"/>
      <c r="E360" s="192"/>
      <c r="F360" s="192"/>
      <c r="G360" s="191"/>
      <c r="H360" s="360">
        <v>187</v>
      </c>
      <c r="I360" s="392"/>
      <c r="J360" s="392"/>
      <c r="K360" s="392"/>
      <c r="L360" s="25" t="s">
        <v>114</v>
      </c>
      <c r="M360" s="114" t="s">
        <v>479</v>
      </c>
      <c r="N360" s="25" t="s">
        <v>112</v>
      </c>
      <c r="O360" s="114" t="s">
        <v>132</v>
      </c>
      <c r="P360" s="25" t="s">
        <v>111</v>
      </c>
      <c r="Q360" s="114" t="s">
        <v>132</v>
      </c>
      <c r="R360" s="25" t="s">
        <v>110</v>
      </c>
      <c r="S360" s="114"/>
      <c r="T360" s="25" t="s">
        <v>109</v>
      </c>
      <c r="U360" s="114"/>
      <c r="V360" s="25" t="s">
        <v>108</v>
      </c>
      <c r="W360" s="114"/>
      <c r="X360" s="25" t="s">
        <v>107</v>
      </c>
      <c r="Y360" s="114"/>
      <c r="Z360" s="25" t="s">
        <v>106</v>
      </c>
      <c r="AA360" s="114"/>
      <c r="AB360" s="190"/>
      <c r="AC360" s="114"/>
      <c r="AD360" s="190"/>
      <c r="AE360" s="57"/>
      <c r="AF360" s="422"/>
      <c r="AG360" s="422"/>
      <c r="AH360" s="21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8.15" customHeight="1" thickBot="1" x14ac:dyDescent="0.25">
      <c r="B361" s="30"/>
      <c r="C361" s="355"/>
      <c r="D361" s="54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348</v>
      </c>
      <c r="N361" s="50" t="s">
        <v>104</v>
      </c>
      <c r="O361" s="51" t="s">
        <v>179</v>
      </c>
      <c r="P361" s="50" t="s">
        <v>103</v>
      </c>
      <c r="Q361" s="51" t="s">
        <v>130</v>
      </c>
      <c r="R361" s="50" t="s">
        <v>102</v>
      </c>
      <c r="S361" s="51"/>
      <c r="T361" s="50">
        <v>20</v>
      </c>
      <c r="U361" s="51"/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187"/>
      <c r="AC361" s="51"/>
      <c r="AD361" s="187"/>
      <c r="AE361" s="56"/>
      <c r="AF361" s="424"/>
      <c r="AG361" s="424"/>
      <c r="AH361" s="47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8.15" customHeight="1" x14ac:dyDescent="0.2">
      <c r="B362" s="30"/>
      <c r="C362" s="338">
        <v>2</v>
      </c>
      <c r="D362" s="46"/>
      <c r="E362" s="198"/>
      <c r="F362" s="198"/>
      <c r="G362" s="197"/>
      <c r="H362" s="358"/>
      <c r="I362" s="390">
        <v>65</v>
      </c>
      <c r="J362" s="390">
        <v>19</v>
      </c>
      <c r="K362" s="390">
        <v>8</v>
      </c>
      <c r="L362" s="42" t="s">
        <v>131</v>
      </c>
      <c r="M362" s="43" t="s">
        <v>469</v>
      </c>
      <c r="N362" s="42" t="s">
        <v>129</v>
      </c>
      <c r="O362" s="43" t="s">
        <v>354</v>
      </c>
      <c r="P362" s="42" t="s">
        <v>128</v>
      </c>
      <c r="Q362" s="43" t="s">
        <v>351</v>
      </c>
      <c r="R362" s="42" t="s">
        <v>127</v>
      </c>
      <c r="S362" s="43"/>
      <c r="T362" s="42" t="s">
        <v>126</v>
      </c>
      <c r="U362" s="43"/>
      <c r="V362" s="42" t="s">
        <v>125</v>
      </c>
      <c r="W362" s="43"/>
      <c r="X362" s="42" t="s">
        <v>124</v>
      </c>
      <c r="Y362" s="43"/>
      <c r="Z362" s="42" t="s">
        <v>123</v>
      </c>
      <c r="AA362" s="43"/>
      <c r="AB362" s="196"/>
      <c r="AC362" s="43"/>
      <c r="AD362" s="196"/>
      <c r="AE362" s="39"/>
      <c r="AF362" s="421"/>
      <c r="AG362" s="421"/>
      <c r="AH362" s="38"/>
      <c r="AI362" s="9"/>
      <c r="AJ362" s="349">
        <f>SUMPRODUCT(LEN($M362:$AA365)-LEN(SUBSTITUTE($M362:$AA365,"A", "")))</f>
        <v>12</v>
      </c>
      <c r="AK362" s="352">
        <f>SUMPRODUCT(LEN($AD362:$AD365)-LEN(SUBSTITUTE($AD362:$AD365,"A", "")))</f>
        <v>0</v>
      </c>
      <c r="AL362" s="335">
        <f>SUMPRODUCT(LEN($AC362:$AC365)-LEN(SUBSTITUTE($AC362:$AC365,"A", "")))</f>
        <v>0</v>
      </c>
      <c r="AM362" s="349">
        <f>SUMPRODUCT(LEN($M362:$AA365)-LEN(SUBSTITUTE($M362:$AA365,"S", "")))</f>
        <v>12</v>
      </c>
      <c r="AN362" s="352">
        <f>SUMPRODUCT(LEN($AD362:$AD365)-LEN(SUBSTITUTE($AD362:$AD365,"S", "")))</f>
        <v>0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1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8.15" customHeight="1" thickBot="1" x14ac:dyDescent="0.25">
      <c r="B363" s="30"/>
      <c r="C363" s="339"/>
      <c r="D363" s="37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 t="s">
        <v>348</v>
      </c>
      <c r="N363" s="33" t="s">
        <v>121</v>
      </c>
      <c r="O363" s="55" t="s">
        <v>347</v>
      </c>
      <c r="P363" s="33" t="s">
        <v>120</v>
      </c>
      <c r="Q363" s="55" t="s">
        <v>130</v>
      </c>
      <c r="R363" s="33" t="s">
        <v>119</v>
      </c>
      <c r="S363" s="55"/>
      <c r="T363" s="33" t="s">
        <v>118</v>
      </c>
      <c r="U363" s="55"/>
      <c r="V363" s="33" t="s">
        <v>117</v>
      </c>
      <c r="W363" s="55"/>
      <c r="X363" s="33" t="s">
        <v>116</v>
      </c>
      <c r="Y363" s="55"/>
      <c r="Z363" s="33" t="s">
        <v>115</v>
      </c>
      <c r="AA363" s="55"/>
      <c r="AB363" s="193"/>
      <c r="AC363" s="55"/>
      <c r="AD363" s="193"/>
      <c r="AE363" s="22"/>
      <c r="AF363" s="422"/>
      <c r="AG363" s="422"/>
      <c r="AH363" s="21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8.15" customHeight="1" x14ac:dyDescent="0.2">
      <c r="B364" s="30"/>
      <c r="C364" s="340"/>
      <c r="D364" s="29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 t="s">
        <v>352</v>
      </c>
      <c r="N364" s="25" t="s">
        <v>112</v>
      </c>
      <c r="O364" s="114" t="s">
        <v>179</v>
      </c>
      <c r="P364" s="25" t="s">
        <v>111</v>
      </c>
      <c r="Q364" s="114" t="s">
        <v>130</v>
      </c>
      <c r="R364" s="25" t="s">
        <v>110</v>
      </c>
      <c r="S364" s="114"/>
      <c r="T364" s="25" t="s">
        <v>109</v>
      </c>
      <c r="U364" s="114"/>
      <c r="V364" s="25" t="s">
        <v>108</v>
      </c>
      <c r="W364" s="114"/>
      <c r="X364" s="25" t="s">
        <v>107</v>
      </c>
      <c r="Y364" s="114"/>
      <c r="Z364" s="25" t="s">
        <v>106</v>
      </c>
      <c r="AA364" s="114"/>
      <c r="AB364" s="190"/>
      <c r="AC364" s="114"/>
      <c r="AD364" s="190"/>
      <c r="AE364" s="22"/>
      <c r="AF364" s="422"/>
      <c r="AG364" s="422"/>
      <c r="AH364" s="21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8.15" customHeight="1" thickBot="1" x14ac:dyDescent="0.25">
      <c r="B365" s="30"/>
      <c r="C365" s="355"/>
      <c r="D365" s="54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 t="s">
        <v>349</v>
      </c>
      <c r="N365" s="50" t="s">
        <v>104</v>
      </c>
      <c r="O365" s="51" t="s">
        <v>347</v>
      </c>
      <c r="P365" s="50" t="s">
        <v>103</v>
      </c>
      <c r="Q365" s="51"/>
      <c r="R365" s="50" t="s">
        <v>102</v>
      </c>
      <c r="S365" s="51"/>
      <c r="T365" s="50">
        <v>20</v>
      </c>
      <c r="U365" s="51"/>
      <c r="V365" s="50" t="s">
        <v>101</v>
      </c>
      <c r="W365" s="51"/>
      <c r="X365" s="50" t="s">
        <v>100</v>
      </c>
      <c r="Y365" s="51"/>
      <c r="Z365" s="50" t="s">
        <v>99</v>
      </c>
      <c r="AA365" s="51"/>
      <c r="AB365" s="187"/>
      <c r="AC365" s="51"/>
      <c r="AD365" s="187"/>
      <c r="AE365" s="48"/>
      <c r="AF365" s="424"/>
      <c r="AG365" s="424"/>
      <c r="AH365" s="47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8.15" customHeight="1" x14ac:dyDescent="0.2">
      <c r="B366" s="30"/>
      <c r="C366" s="338">
        <v>3</v>
      </c>
      <c r="D366" s="46"/>
      <c r="E366" s="198"/>
      <c r="F366" s="198"/>
      <c r="G366" s="197"/>
      <c r="H366" s="358"/>
      <c r="I366" s="390">
        <v>65</v>
      </c>
      <c r="J366" s="390">
        <v>19</v>
      </c>
      <c r="K366" s="390">
        <v>7</v>
      </c>
      <c r="L366" s="42" t="s">
        <v>131</v>
      </c>
      <c r="M366" s="43" t="s">
        <v>132</v>
      </c>
      <c r="N366" s="42" t="s">
        <v>129</v>
      </c>
      <c r="O366" s="43" t="s">
        <v>353</v>
      </c>
      <c r="P366" s="42" t="s">
        <v>128</v>
      </c>
      <c r="Q366" s="43" t="s">
        <v>354</v>
      </c>
      <c r="R366" s="42" t="s">
        <v>127</v>
      </c>
      <c r="S366" s="43"/>
      <c r="T366" s="42" t="s">
        <v>126</v>
      </c>
      <c r="U366" s="43"/>
      <c r="V366" s="42" t="s">
        <v>125</v>
      </c>
      <c r="W366" s="43"/>
      <c r="X366" s="42" t="s">
        <v>124</v>
      </c>
      <c r="Y366" s="43"/>
      <c r="Z366" s="42" t="s">
        <v>123</v>
      </c>
      <c r="AA366" s="43"/>
      <c r="AB366" s="196"/>
      <c r="AC366" s="43"/>
      <c r="AD366" s="196" t="s">
        <v>130</v>
      </c>
      <c r="AE366" s="39"/>
      <c r="AF366" s="421"/>
      <c r="AG366" s="421"/>
      <c r="AH366" s="38"/>
      <c r="AI366" s="9"/>
      <c r="AJ366" s="349">
        <f>SUMPRODUCT(LEN($M366:$AA369)-LEN(SUBSTITUTE($M366:$AA369,"A", "")))</f>
        <v>17</v>
      </c>
      <c r="AK366" s="352">
        <f>SUMPRODUCT(LEN($AD366:$AD369)-LEN(SUBSTITUTE($AD366:$AD369,"A", "")))</f>
        <v>1</v>
      </c>
      <c r="AL366" s="335">
        <f>SUMPRODUCT(LEN($AC366:$AC369)-LEN(SUBSTITUTE($AC366:$AC369,"A", "")))</f>
        <v>0</v>
      </c>
      <c r="AM366" s="349">
        <f>SUMPRODUCT(LEN($M366:$AA369)-LEN(SUBSTITUTE($M366:$AA369,"S", "")))</f>
        <v>12</v>
      </c>
      <c r="AN366" s="352">
        <f>SUMPRODUCT(LEN($AD366:$AD369)-LEN(SUBSTITUTE($AD366:$AD369,"S", "")))</f>
        <v>1</v>
      </c>
      <c r="AO366" s="335">
        <f>SUMPRODUCT(LEN($AC366:$AC369)-LEN(SUBSTITUTE($AC366:$AC369,"S", "")))</f>
        <v>0</v>
      </c>
      <c r="AP366" s="349">
        <f>SUMPRODUCT(LEN($M366:$AA369)-LEN(SUBSTITUTE($M366:$AA369,"F", "")))</f>
        <v>0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1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8.15" customHeight="1" thickBot="1" x14ac:dyDescent="0.25">
      <c r="B367" s="30"/>
      <c r="C367" s="339"/>
      <c r="D367" s="37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 t="s">
        <v>348</v>
      </c>
      <c r="N367" s="33" t="s">
        <v>121</v>
      </c>
      <c r="O367" s="55" t="s">
        <v>357</v>
      </c>
      <c r="P367" s="33" t="s">
        <v>120</v>
      </c>
      <c r="Q367" s="55" t="s">
        <v>351</v>
      </c>
      <c r="R367" s="33" t="s">
        <v>119</v>
      </c>
      <c r="S367" s="55"/>
      <c r="T367" s="33" t="s">
        <v>118</v>
      </c>
      <c r="U367" s="55"/>
      <c r="V367" s="33" t="s">
        <v>117</v>
      </c>
      <c r="W367" s="55"/>
      <c r="X367" s="33" t="s">
        <v>116</v>
      </c>
      <c r="Y367" s="55"/>
      <c r="Z367" s="33" t="s">
        <v>115</v>
      </c>
      <c r="AA367" s="55"/>
      <c r="AB367" s="193"/>
      <c r="AC367" s="55"/>
      <c r="AD367" s="193" t="s">
        <v>132</v>
      </c>
      <c r="AE367" s="22"/>
      <c r="AF367" s="422"/>
      <c r="AG367" s="422"/>
      <c r="AH367" s="21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8.15" customHeight="1" x14ac:dyDescent="0.2">
      <c r="B368" s="30"/>
      <c r="C368" s="340"/>
      <c r="D368" s="29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 t="s">
        <v>456</v>
      </c>
      <c r="N368" s="25" t="s">
        <v>112</v>
      </c>
      <c r="O368" s="114" t="s">
        <v>348</v>
      </c>
      <c r="P368" s="25" t="s">
        <v>111</v>
      </c>
      <c r="Q368" s="114" t="s">
        <v>351</v>
      </c>
      <c r="R368" s="25" t="s">
        <v>110</v>
      </c>
      <c r="S368" s="114"/>
      <c r="T368" s="25" t="s">
        <v>109</v>
      </c>
      <c r="U368" s="114"/>
      <c r="V368" s="25" t="s">
        <v>108</v>
      </c>
      <c r="W368" s="114"/>
      <c r="X368" s="25" t="s">
        <v>107</v>
      </c>
      <c r="Y368" s="114"/>
      <c r="Z368" s="25" t="s">
        <v>106</v>
      </c>
      <c r="AA368" s="114"/>
      <c r="AB368" s="190"/>
      <c r="AC368" s="114"/>
      <c r="AD368" s="190"/>
      <c r="AE368" s="22"/>
      <c r="AF368" s="422"/>
      <c r="AG368" s="422"/>
      <c r="AH368" s="21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8.15" customHeight="1" thickBot="1" x14ac:dyDescent="0.25">
      <c r="B369" s="20"/>
      <c r="C369" s="341"/>
      <c r="D369" s="19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 t="s">
        <v>459</v>
      </c>
      <c r="N369" s="15" t="s">
        <v>104</v>
      </c>
      <c r="O369" s="16" t="s">
        <v>351</v>
      </c>
      <c r="P369" s="15" t="s">
        <v>103</v>
      </c>
      <c r="Q369" s="16" t="s">
        <v>130</v>
      </c>
      <c r="R369" s="15" t="s">
        <v>102</v>
      </c>
      <c r="S369" s="16"/>
      <c r="T369" s="15">
        <v>20</v>
      </c>
      <c r="U369" s="16"/>
      <c r="V369" s="15" t="s">
        <v>101</v>
      </c>
      <c r="W369" s="16"/>
      <c r="X369" s="15" t="s">
        <v>100</v>
      </c>
      <c r="Y369" s="16"/>
      <c r="Z369" s="15" t="s">
        <v>99</v>
      </c>
      <c r="AA369" s="16"/>
      <c r="AB369" s="187"/>
      <c r="AC369" s="16"/>
      <c r="AD369" s="186"/>
      <c r="AE369" s="11"/>
      <c r="AF369" s="423"/>
      <c r="AG369" s="423"/>
      <c r="AH369" s="10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107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188</v>
      </c>
      <c r="E371" s="425">
        <v>9981.1</v>
      </c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03"/>
      <c r="AI371" s="86" t="s">
        <v>137</v>
      </c>
      <c r="AJ371" s="85">
        <f t="shared" ref="AJ371:BB371" si="48">SUM(AJ373:AJ384)</f>
        <v>44</v>
      </c>
      <c r="AK371" s="84">
        <f t="shared" si="48"/>
        <v>1</v>
      </c>
      <c r="AL371" s="83">
        <f t="shared" si="48"/>
        <v>0</v>
      </c>
      <c r="AM371" s="85">
        <f t="shared" si="48"/>
        <v>46</v>
      </c>
      <c r="AN371" s="84">
        <f t="shared" si="48"/>
        <v>2</v>
      </c>
      <c r="AO371" s="83">
        <f t="shared" si="48"/>
        <v>0</v>
      </c>
      <c r="AP371" s="85">
        <f t="shared" si="48"/>
        <v>1</v>
      </c>
      <c r="AQ371" s="84">
        <f t="shared" si="48"/>
        <v>0</v>
      </c>
      <c r="AR371" s="83">
        <f t="shared" si="48"/>
        <v>0</v>
      </c>
      <c r="AS371" s="85">
        <f t="shared" si="48"/>
        <v>2</v>
      </c>
      <c r="AT371" s="84">
        <f t="shared" si="48"/>
        <v>0</v>
      </c>
      <c r="AU371" s="83">
        <f t="shared" si="48"/>
        <v>0</v>
      </c>
      <c r="AV371" s="85">
        <f t="shared" si="48"/>
        <v>0</v>
      </c>
      <c r="AW371" s="84">
        <f t="shared" si="48"/>
        <v>0</v>
      </c>
      <c r="AX371" s="83">
        <f t="shared" si="48"/>
        <v>0</v>
      </c>
      <c r="AY371" s="82">
        <f t="shared" si="48"/>
        <v>6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15</v>
      </c>
      <c r="BG371" s="5">
        <f>SUM(AM371:AO371,AY371)/$BG$5</f>
        <v>18</v>
      </c>
      <c r="BH371" s="5">
        <f>SUM(AP371:AR371,AZ371)/$BG$5</f>
        <v>0.33333333333333331</v>
      </c>
      <c r="BI371" s="5">
        <f>SUM(AS371:AU371,BA371)/$BG$5</f>
        <v>0.66666666666666663</v>
      </c>
      <c r="BJ371" s="5">
        <f>SUM(AV371:AX371,BB371)/$BG$5</f>
        <v>0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03"/>
      <c r="AI372" s="66" t="s">
        <v>135</v>
      </c>
      <c r="AJ372" s="65">
        <f t="shared" ref="AJ372:BB372" si="49">AJ371/3</f>
        <v>14.666666666666666</v>
      </c>
      <c r="AK372" s="64">
        <f t="shared" si="49"/>
        <v>0.33333333333333331</v>
      </c>
      <c r="AL372" s="63">
        <f t="shared" si="49"/>
        <v>0</v>
      </c>
      <c r="AM372" s="65">
        <f t="shared" si="49"/>
        <v>15.333333333333334</v>
      </c>
      <c r="AN372" s="64">
        <f t="shared" si="49"/>
        <v>0.66666666666666663</v>
      </c>
      <c r="AO372" s="63">
        <f t="shared" si="49"/>
        <v>0</v>
      </c>
      <c r="AP372" s="65">
        <f t="shared" si="49"/>
        <v>0.33333333333333331</v>
      </c>
      <c r="AQ372" s="64">
        <f t="shared" si="49"/>
        <v>0</v>
      </c>
      <c r="AR372" s="63">
        <f t="shared" si="49"/>
        <v>0</v>
      </c>
      <c r="AS372" s="65">
        <f t="shared" si="49"/>
        <v>0.66666666666666663</v>
      </c>
      <c r="AT372" s="64">
        <f t="shared" si="49"/>
        <v>0</v>
      </c>
      <c r="AU372" s="63">
        <f t="shared" si="49"/>
        <v>0</v>
      </c>
      <c r="AV372" s="65">
        <f t="shared" si="49"/>
        <v>0</v>
      </c>
      <c r="AW372" s="64">
        <f t="shared" si="49"/>
        <v>0</v>
      </c>
      <c r="AX372" s="63">
        <f t="shared" si="49"/>
        <v>0</v>
      </c>
      <c r="AY372" s="62">
        <f t="shared" si="49"/>
        <v>2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8.15" customHeight="1" x14ac:dyDescent="0.2">
      <c r="B373" s="30"/>
      <c r="C373" s="338">
        <v>1</v>
      </c>
      <c r="D373" s="239" t="s">
        <v>576</v>
      </c>
      <c r="E373" s="198"/>
      <c r="F373" s="198"/>
      <c r="G373" s="197"/>
      <c r="H373" s="358" t="s">
        <v>183</v>
      </c>
      <c r="I373" s="390">
        <v>87</v>
      </c>
      <c r="J373" s="390">
        <v>20</v>
      </c>
      <c r="K373" s="390">
        <v>8</v>
      </c>
      <c r="L373" s="42" t="s">
        <v>131</v>
      </c>
      <c r="M373" s="43" t="s">
        <v>575</v>
      </c>
      <c r="N373" s="42" t="s">
        <v>129</v>
      </c>
      <c r="O373" s="43" t="s">
        <v>367</v>
      </c>
      <c r="P373" s="42" t="s">
        <v>128</v>
      </c>
      <c r="Q373" s="43" t="s">
        <v>354</v>
      </c>
      <c r="R373" s="42" t="s">
        <v>127</v>
      </c>
      <c r="S373" s="43"/>
      <c r="T373" s="42" t="s">
        <v>126</v>
      </c>
      <c r="U373" s="43"/>
      <c r="V373" s="42" t="s">
        <v>125</v>
      </c>
      <c r="W373" s="43"/>
      <c r="X373" s="42" t="s">
        <v>124</v>
      </c>
      <c r="Y373" s="43"/>
      <c r="Z373" s="42" t="s">
        <v>123</v>
      </c>
      <c r="AA373" s="43"/>
      <c r="AB373" s="196"/>
      <c r="AC373" s="43"/>
      <c r="AD373" s="196" t="s">
        <v>132</v>
      </c>
      <c r="AE373" s="58" t="s">
        <v>574</v>
      </c>
      <c r="AF373" s="421"/>
      <c r="AG373" s="421"/>
      <c r="AH373" s="38"/>
      <c r="AI373" s="9"/>
      <c r="AJ373" s="349">
        <f>SUMPRODUCT(LEN($M373:$AA376)-LEN(SUBSTITUTE($M373:$AA376,"A", "")))</f>
        <v>17</v>
      </c>
      <c r="AK373" s="352">
        <f>SUMPRODUCT(LEN($AD373:$AD376)-LEN(SUBSTITUTE($AD373:$AD376,"A", "")))</f>
        <v>1</v>
      </c>
      <c r="AL373" s="335">
        <f>SUMPRODUCT(LEN($AC373:$AC376)-LEN(SUBSTITUTE($AC373:$AC376,"A", "")))</f>
        <v>0</v>
      </c>
      <c r="AM373" s="349">
        <f>SUMPRODUCT(LEN($M373:$AA376)-LEN(SUBSTITUTE($M373:$AA376,"S", "")))</f>
        <v>19</v>
      </c>
      <c r="AN373" s="352">
        <f>SUMPRODUCT(LEN($AD373:$AD376)-LEN(SUBSTITUTE($AD373:$AD376,"S", "")))</f>
        <v>0</v>
      </c>
      <c r="AO373" s="335">
        <f>SUMPRODUCT(LEN($AC373:$AC376)-LEN(SUBSTITUTE($AC373:$AC376,"S", "")))</f>
        <v>0</v>
      </c>
      <c r="AP373" s="349">
        <f>SUMPRODUCT(LEN($M373:$AA376)-LEN(SUBSTITUTE($M373:$AA376,"F", "")))</f>
        <v>1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2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6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8.15" customHeight="1" thickBot="1" x14ac:dyDescent="0.25">
      <c r="B374" s="30"/>
      <c r="C374" s="339"/>
      <c r="D374" s="37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573</v>
      </c>
      <c r="N374" s="33" t="s">
        <v>121</v>
      </c>
      <c r="O374" s="55" t="s">
        <v>359</v>
      </c>
      <c r="P374" s="33" t="s">
        <v>120</v>
      </c>
      <c r="Q374" s="55" t="s">
        <v>351</v>
      </c>
      <c r="R374" s="33" t="s">
        <v>119</v>
      </c>
      <c r="S374" s="55"/>
      <c r="T374" s="33" t="s">
        <v>118</v>
      </c>
      <c r="U374" s="55"/>
      <c r="V374" s="33" t="s">
        <v>117</v>
      </c>
      <c r="W374" s="55"/>
      <c r="X374" s="33" t="s">
        <v>116</v>
      </c>
      <c r="Y374" s="55"/>
      <c r="Z374" s="33" t="s">
        <v>115</v>
      </c>
      <c r="AA374" s="55"/>
      <c r="AB374" s="193"/>
      <c r="AC374" s="55"/>
      <c r="AD374" s="193"/>
      <c r="AE374" s="57"/>
      <c r="AF374" s="422"/>
      <c r="AG374" s="422"/>
      <c r="AH374" s="21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8.15" customHeight="1" x14ac:dyDescent="0.2">
      <c r="B375" s="30"/>
      <c r="C375" s="340"/>
      <c r="D375" s="29"/>
      <c r="E375" s="192"/>
      <c r="F375" s="192"/>
      <c r="G375" s="191"/>
      <c r="H375" s="360">
        <v>188</v>
      </c>
      <c r="I375" s="392"/>
      <c r="J375" s="392"/>
      <c r="K375" s="392"/>
      <c r="L375" s="25" t="s">
        <v>114</v>
      </c>
      <c r="M375" s="114" t="s">
        <v>465</v>
      </c>
      <c r="N375" s="25" t="s">
        <v>112</v>
      </c>
      <c r="O375" s="114" t="s">
        <v>348</v>
      </c>
      <c r="P375" s="25" t="s">
        <v>111</v>
      </c>
      <c r="Q375" s="114" t="s">
        <v>130</v>
      </c>
      <c r="R375" s="25" t="s">
        <v>110</v>
      </c>
      <c r="S375" s="114"/>
      <c r="T375" s="25" t="s">
        <v>109</v>
      </c>
      <c r="U375" s="114"/>
      <c r="V375" s="25" t="s">
        <v>108</v>
      </c>
      <c r="W375" s="114"/>
      <c r="X375" s="25" t="s">
        <v>107</v>
      </c>
      <c r="Y375" s="114"/>
      <c r="Z375" s="25" t="s">
        <v>106</v>
      </c>
      <c r="AA375" s="114"/>
      <c r="AB375" s="190"/>
      <c r="AC375" s="114"/>
      <c r="AD375" s="190"/>
      <c r="AE375" s="57"/>
      <c r="AF375" s="422"/>
      <c r="AG375" s="422"/>
      <c r="AH375" s="21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8.15" customHeight="1" thickBot="1" x14ac:dyDescent="0.25">
      <c r="B376" s="30"/>
      <c r="C376" s="355"/>
      <c r="D376" s="54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572</v>
      </c>
      <c r="N376" s="50" t="s">
        <v>104</v>
      </c>
      <c r="O376" s="51" t="s">
        <v>347</v>
      </c>
      <c r="P376" s="50" t="s">
        <v>103</v>
      </c>
      <c r="Q376" s="51" t="s">
        <v>130</v>
      </c>
      <c r="R376" s="50" t="s">
        <v>102</v>
      </c>
      <c r="S376" s="51"/>
      <c r="T376" s="50">
        <v>20</v>
      </c>
      <c r="U376" s="51"/>
      <c r="V376" s="50" t="s">
        <v>101</v>
      </c>
      <c r="W376" s="51"/>
      <c r="X376" s="50" t="s">
        <v>100</v>
      </c>
      <c r="Y376" s="51"/>
      <c r="Z376" s="50" t="s">
        <v>99</v>
      </c>
      <c r="AA376" s="51"/>
      <c r="AB376" s="187"/>
      <c r="AC376" s="51"/>
      <c r="AD376" s="187"/>
      <c r="AE376" s="56"/>
      <c r="AF376" s="424"/>
      <c r="AG376" s="424"/>
      <c r="AH376" s="47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8.15" customHeight="1" x14ac:dyDescent="0.2">
      <c r="B377" s="30"/>
      <c r="C377" s="338">
        <v>2</v>
      </c>
      <c r="D377" s="46"/>
      <c r="E377" s="198"/>
      <c r="F377" s="198"/>
      <c r="G377" s="197"/>
      <c r="H377" s="358"/>
      <c r="I377" s="390">
        <v>87</v>
      </c>
      <c r="J377" s="390">
        <v>21</v>
      </c>
      <c r="K377" s="390">
        <v>6</v>
      </c>
      <c r="L377" s="42" t="s">
        <v>131</v>
      </c>
      <c r="M377" s="43" t="s">
        <v>179</v>
      </c>
      <c r="N377" s="42" t="s">
        <v>129</v>
      </c>
      <c r="O377" s="43" t="s">
        <v>179</v>
      </c>
      <c r="P377" s="42" t="s">
        <v>128</v>
      </c>
      <c r="Q377" s="43" t="s">
        <v>348</v>
      </c>
      <c r="R377" s="42" t="s">
        <v>127</v>
      </c>
      <c r="S377" s="43" t="s">
        <v>354</v>
      </c>
      <c r="T377" s="42" t="s">
        <v>126</v>
      </c>
      <c r="U377" s="43"/>
      <c r="V377" s="42" t="s">
        <v>125</v>
      </c>
      <c r="W377" s="43"/>
      <c r="X377" s="42" t="s">
        <v>124</v>
      </c>
      <c r="Y377" s="43"/>
      <c r="Z377" s="42" t="s">
        <v>123</v>
      </c>
      <c r="AA377" s="43"/>
      <c r="AB377" s="196"/>
      <c r="AC377" s="43"/>
      <c r="AD377" s="196" t="s">
        <v>354</v>
      </c>
      <c r="AE377" s="39"/>
      <c r="AF377" s="421"/>
      <c r="AG377" s="421"/>
      <c r="AH377" s="38"/>
      <c r="AI377" s="9"/>
      <c r="AJ377" s="349">
        <f>SUMPRODUCT(LEN($M377:$AA380)-LEN(SUBSTITUTE($M377:$AA380,"A", "")))</f>
        <v>19</v>
      </c>
      <c r="AK377" s="352">
        <f>SUMPRODUCT(LEN($AD377:$AD380)-LEN(SUBSTITUTE($AD377:$AD380,"A", "")))</f>
        <v>0</v>
      </c>
      <c r="AL377" s="335">
        <f>SUMPRODUCT(LEN($AC377:$AC380)-LEN(SUBSTITUTE($AC377:$AC380,"A", "")))</f>
        <v>0</v>
      </c>
      <c r="AM377" s="349">
        <f>SUMPRODUCT(LEN($M377:$AA380)-LEN(SUBSTITUTE($M377:$AA380,"S", "")))</f>
        <v>18</v>
      </c>
      <c r="AN377" s="352">
        <f>SUMPRODUCT(LEN($AD377:$AD380)-LEN(SUBSTITUTE($AD377:$AD380,"S", "")))</f>
        <v>2</v>
      </c>
      <c r="AO377" s="335">
        <f>SUMPRODUCT(LEN($AC377:$AC380)-LEN(SUBSTITUTE($AC377:$AC380,"S", "")))</f>
        <v>0</v>
      </c>
      <c r="AP377" s="349">
        <f>SUMPRODUCT(LEN($M377:$AA380)-LEN(SUBSTITUTE($M377:$AA380,"F", "")))</f>
        <v>0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0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8.15" customHeight="1" thickBot="1" x14ac:dyDescent="0.25">
      <c r="B378" s="30"/>
      <c r="C378" s="339"/>
      <c r="D378" s="37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 t="s">
        <v>179</v>
      </c>
      <c r="N378" s="33" t="s">
        <v>121</v>
      </c>
      <c r="O378" s="55" t="s">
        <v>459</v>
      </c>
      <c r="P378" s="33" t="s">
        <v>120</v>
      </c>
      <c r="Q378" s="55" t="s">
        <v>353</v>
      </c>
      <c r="R378" s="33" t="s">
        <v>119</v>
      </c>
      <c r="S378" s="55" t="s">
        <v>130</v>
      </c>
      <c r="T378" s="33" t="s">
        <v>118</v>
      </c>
      <c r="U378" s="55"/>
      <c r="V378" s="33" t="s">
        <v>117</v>
      </c>
      <c r="W378" s="55"/>
      <c r="X378" s="33" t="s">
        <v>116</v>
      </c>
      <c r="Y378" s="55"/>
      <c r="Z378" s="33" t="s">
        <v>115</v>
      </c>
      <c r="AA378" s="55"/>
      <c r="AB378" s="193"/>
      <c r="AC378" s="55"/>
      <c r="AD378" s="193"/>
      <c r="AE378" s="22"/>
      <c r="AF378" s="422"/>
      <c r="AG378" s="422"/>
      <c r="AH378" s="21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8.15" customHeight="1" x14ac:dyDescent="0.2">
      <c r="B379" s="30"/>
      <c r="C379" s="340"/>
      <c r="D379" s="29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 t="s">
        <v>179</v>
      </c>
      <c r="N379" s="25" t="s">
        <v>112</v>
      </c>
      <c r="O379" s="114" t="s">
        <v>346</v>
      </c>
      <c r="P379" s="25" t="s">
        <v>111</v>
      </c>
      <c r="Q379" s="114" t="s">
        <v>351</v>
      </c>
      <c r="R379" s="25" t="s">
        <v>110</v>
      </c>
      <c r="S379" s="114" t="s">
        <v>130</v>
      </c>
      <c r="T379" s="25" t="s">
        <v>109</v>
      </c>
      <c r="U379" s="114"/>
      <c r="V379" s="25" t="s">
        <v>108</v>
      </c>
      <c r="W379" s="114"/>
      <c r="X379" s="25" t="s">
        <v>107</v>
      </c>
      <c r="Y379" s="114"/>
      <c r="Z379" s="25" t="s">
        <v>106</v>
      </c>
      <c r="AA379" s="114"/>
      <c r="AB379" s="190"/>
      <c r="AC379" s="114"/>
      <c r="AD379" s="190"/>
      <c r="AE379" s="22"/>
      <c r="AF379" s="422"/>
      <c r="AG379" s="422"/>
      <c r="AH379" s="21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8.15" customHeight="1" thickBot="1" x14ac:dyDescent="0.25">
      <c r="B380" s="30"/>
      <c r="C380" s="355"/>
      <c r="D380" s="54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 t="s">
        <v>466</v>
      </c>
      <c r="N380" s="50" t="s">
        <v>104</v>
      </c>
      <c r="O380" s="51" t="s">
        <v>346</v>
      </c>
      <c r="P380" s="50" t="s">
        <v>103</v>
      </c>
      <c r="Q380" s="51" t="s">
        <v>354</v>
      </c>
      <c r="R380" s="50" t="s">
        <v>102</v>
      </c>
      <c r="S380" s="51"/>
      <c r="T380" s="50">
        <v>20</v>
      </c>
      <c r="U380" s="51"/>
      <c r="V380" s="50" t="s">
        <v>101</v>
      </c>
      <c r="W380" s="51"/>
      <c r="X380" s="50" t="s">
        <v>100</v>
      </c>
      <c r="Y380" s="51"/>
      <c r="Z380" s="50" t="s">
        <v>99</v>
      </c>
      <c r="AA380" s="51"/>
      <c r="AB380" s="187"/>
      <c r="AC380" s="51"/>
      <c r="AD380" s="187"/>
      <c r="AE380" s="48"/>
      <c r="AF380" s="424"/>
      <c r="AG380" s="424"/>
      <c r="AH380" s="47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8.15" customHeight="1" x14ac:dyDescent="0.2">
      <c r="B381" s="30"/>
      <c r="C381" s="338">
        <v>3</v>
      </c>
      <c r="D381" s="46"/>
      <c r="E381" s="198"/>
      <c r="F381" s="198"/>
      <c r="G381" s="197"/>
      <c r="H381" s="358"/>
      <c r="I381" s="390">
        <v>77</v>
      </c>
      <c r="J381" s="390">
        <v>19</v>
      </c>
      <c r="K381" s="390">
        <v>8</v>
      </c>
      <c r="L381" s="42" t="s">
        <v>131</v>
      </c>
      <c r="M381" s="43" t="s">
        <v>132</v>
      </c>
      <c r="N381" s="42" t="s">
        <v>129</v>
      </c>
      <c r="O381" s="43" t="s">
        <v>347</v>
      </c>
      <c r="P381" s="42" t="s">
        <v>128</v>
      </c>
      <c r="Q381" s="43" t="s">
        <v>130</v>
      </c>
      <c r="R381" s="42" t="s">
        <v>127</v>
      </c>
      <c r="S381" s="43"/>
      <c r="T381" s="42" t="s">
        <v>126</v>
      </c>
      <c r="U381" s="43"/>
      <c r="V381" s="42" t="s">
        <v>125</v>
      </c>
      <c r="W381" s="43"/>
      <c r="X381" s="42" t="s">
        <v>124</v>
      </c>
      <c r="Y381" s="43"/>
      <c r="Z381" s="42" t="s">
        <v>123</v>
      </c>
      <c r="AA381" s="43"/>
      <c r="AB381" s="196"/>
      <c r="AC381" s="43"/>
      <c r="AD381" s="196"/>
      <c r="AE381" s="39"/>
      <c r="AF381" s="421"/>
      <c r="AG381" s="421"/>
      <c r="AH381" s="38"/>
      <c r="AI381" s="9"/>
      <c r="AJ381" s="349">
        <f>SUMPRODUCT(LEN($M381:$AA384)-LEN(SUBSTITUTE($M381:$AA384,"A", "")))</f>
        <v>8</v>
      </c>
      <c r="AK381" s="352">
        <f>SUMPRODUCT(LEN($AD381:$AD384)-LEN(SUBSTITUTE($AD381:$AD384,"A", "")))</f>
        <v>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9</v>
      </c>
      <c r="AN381" s="352">
        <f>SUMPRODUCT(LEN($AD381:$AD384)-LEN(SUBSTITUTE($AD381:$AD384,"S", "")))</f>
        <v>0</v>
      </c>
      <c r="AO381" s="335">
        <f>SUMPRODUCT(LEN($AC381:$AC384)-LEN(SUBSTITUTE($AC381:$AC384,"S", "")))</f>
        <v>0</v>
      </c>
      <c r="AP381" s="349">
        <f>SUMPRODUCT(LEN($M381:$AA384)-LEN(SUBSTITUTE($M381:$AA384,"F", "")))</f>
        <v>0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0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8.15" customHeight="1" thickBot="1" x14ac:dyDescent="0.25">
      <c r="B382" s="30"/>
      <c r="C382" s="339"/>
      <c r="D382" s="37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 t="s">
        <v>351</v>
      </c>
      <c r="N382" s="33" t="s">
        <v>121</v>
      </c>
      <c r="O382" s="55" t="s">
        <v>179</v>
      </c>
      <c r="P382" s="33" t="s">
        <v>120</v>
      </c>
      <c r="Q382" s="55" t="s">
        <v>130</v>
      </c>
      <c r="R382" s="33" t="s">
        <v>119</v>
      </c>
      <c r="S382" s="55"/>
      <c r="T382" s="33" t="s">
        <v>118</v>
      </c>
      <c r="U382" s="55"/>
      <c r="V382" s="33" t="s">
        <v>117</v>
      </c>
      <c r="W382" s="55"/>
      <c r="X382" s="33" t="s">
        <v>116</v>
      </c>
      <c r="Y382" s="55"/>
      <c r="Z382" s="33" t="s">
        <v>115</v>
      </c>
      <c r="AA382" s="55"/>
      <c r="AB382" s="193"/>
      <c r="AC382" s="55"/>
      <c r="AD382" s="193"/>
      <c r="AE382" s="22"/>
      <c r="AF382" s="422"/>
      <c r="AG382" s="422"/>
      <c r="AH382" s="21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8.15" customHeight="1" x14ac:dyDescent="0.2">
      <c r="B383" s="30"/>
      <c r="C383" s="340"/>
      <c r="D383" s="29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 t="s">
        <v>354</v>
      </c>
      <c r="N383" s="25" t="s">
        <v>112</v>
      </c>
      <c r="O383" s="114" t="s">
        <v>347</v>
      </c>
      <c r="P383" s="25" t="s">
        <v>111</v>
      </c>
      <c r="Q383" s="114" t="s">
        <v>130</v>
      </c>
      <c r="R383" s="25" t="s">
        <v>110</v>
      </c>
      <c r="S383" s="114"/>
      <c r="T383" s="25" t="s">
        <v>109</v>
      </c>
      <c r="U383" s="114"/>
      <c r="V383" s="25" t="s">
        <v>108</v>
      </c>
      <c r="W383" s="114"/>
      <c r="X383" s="25" t="s">
        <v>107</v>
      </c>
      <c r="Y383" s="114"/>
      <c r="Z383" s="25" t="s">
        <v>106</v>
      </c>
      <c r="AA383" s="114"/>
      <c r="AB383" s="190"/>
      <c r="AC383" s="114"/>
      <c r="AD383" s="190"/>
      <c r="AE383" s="22"/>
      <c r="AF383" s="422"/>
      <c r="AG383" s="422"/>
      <c r="AH383" s="21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8.15" customHeight="1" thickBot="1" x14ac:dyDescent="0.25">
      <c r="B384" s="20"/>
      <c r="C384" s="341"/>
      <c r="D384" s="19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 t="s">
        <v>179</v>
      </c>
      <c r="N384" s="15" t="s">
        <v>104</v>
      </c>
      <c r="O384" s="16" t="s">
        <v>130</v>
      </c>
      <c r="P384" s="15" t="s">
        <v>103</v>
      </c>
      <c r="Q384" s="16"/>
      <c r="R384" s="15" t="s">
        <v>102</v>
      </c>
      <c r="S384" s="16"/>
      <c r="T384" s="15">
        <v>20</v>
      </c>
      <c r="U384" s="16"/>
      <c r="V384" s="15" t="s">
        <v>101</v>
      </c>
      <c r="W384" s="16"/>
      <c r="X384" s="15" t="s">
        <v>100</v>
      </c>
      <c r="Y384" s="16"/>
      <c r="Z384" s="15" t="s">
        <v>99</v>
      </c>
      <c r="AA384" s="16"/>
      <c r="AB384" s="187"/>
      <c r="AC384" s="16"/>
      <c r="AD384" s="186"/>
      <c r="AE384" s="11"/>
      <c r="AF384" s="423"/>
      <c r="AG384" s="423"/>
      <c r="AH384" s="10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107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188</v>
      </c>
      <c r="E386" s="425">
        <v>8581.99</v>
      </c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03"/>
      <c r="AI386" s="86" t="s">
        <v>137</v>
      </c>
      <c r="AJ386" s="85">
        <f t="shared" ref="AJ386:BB386" si="50">SUM(AJ388:AJ399)</f>
        <v>46</v>
      </c>
      <c r="AK386" s="84">
        <f t="shared" si="50"/>
        <v>0</v>
      </c>
      <c r="AL386" s="83">
        <f t="shared" si="50"/>
        <v>0</v>
      </c>
      <c r="AM386" s="85">
        <f t="shared" si="50"/>
        <v>37</v>
      </c>
      <c r="AN386" s="84">
        <f t="shared" si="50"/>
        <v>1</v>
      </c>
      <c r="AO386" s="83">
        <f t="shared" si="50"/>
        <v>0</v>
      </c>
      <c r="AP386" s="85">
        <f t="shared" si="50"/>
        <v>1</v>
      </c>
      <c r="AQ386" s="84">
        <f t="shared" si="50"/>
        <v>0</v>
      </c>
      <c r="AR386" s="83">
        <f t="shared" si="50"/>
        <v>0</v>
      </c>
      <c r="AS386" s="85">
        <f t="shared" si="50"/>
        <v>3</v>
      </c>
      <c r="AT386" s="84">
        <f t="shared" si="50"/>
        <v>0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1</v>
      </c>
      <c r="AZ386" s="81">
        <f t="shared" si="50"/>
        <v>0</v>
      </c>
      <c r="BA386" s="81">
        <f t="shared" si="50"/>
        <v>0</v>
      </c>
      <c r="BB386" s="80">
        <f t="shared" si="50"/>
        <v>0</v>
      </c>
      <c r="BC386" s="79" t="s">
        <v>136</v>
      </c>
      <c r="BF386" s="5">
        <f>SUM(AJ386:AL386)/$BG$5</f>
        <v>15.333333333333334</v>
      </c>
      <c r="BG386" s="5">
        <f>SUM(AM386:AO386,AY386)/$BG$5</f>
        <v>13</v>
      </c>
      <c r="BH386" s="5">
        <f>SUM(AP386:AR386,AZ386)/$BG$5</f>
        <v>0.33333333333333331</v>
      </c>
      <c r="BI386" s="5">
        <f>SUM(AS386:AU386,BA386)/$BG$5</f>
        <v>1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03"/>
      <c r="AI387" s="66" t="s">
        <v>135</v>
      </c>
      <c r="AJ387" s="65">
        <f t="shared" ref="AJ387:BB387" si="51">AJ386/3</f>
        <v>15.333333333333334</v>
      </c>
      <c r="AK387" s="64">
        <f t="shared" si="51"/>
        <v>0</v>
      </c>
      <c r="AL387" s="63">
        <f t="shared" si="51"/>
        <v>0</v>
      </c>
      <c r="AM387" s="65">
        <f t="shared" si="51"/>
        <v>12.333333333333334</v>
      </c>
      <c r="AN387" s="64">
        <f t="shared" si="51"/>
        <v>0.33333333333333331</v>
      </c>
      <c r="AO387" s="63">
        <f t="shared" si="51"/>
        <v>0</v>
      </c>
      <c r="AP387" s="65">
        <f t="shared" si="51"/>
        <v>0.33333333333333331</v>
      </c>
      <c r="AQ387" s="64">
        <f t="shared" si="51"/>
        <v>0</v>
      </c>
      <c r="AR387" s="63">
        <f t="shared" si="51"/>
        <v>0</v>
      </c>
      <c r="AS387" s="65">
        <f t="shared" si="51"/>
        <v>1</v>
      </c>
      <c r="AT387" s="64">
        <f t="shared" si="51"/>
        <v>0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0.33333333333333331</v>
      </c>
      <c r="AZ387" s="61">
        <f t="shared" si="51"/>
        <v>0</v>
      </c>
      <c r="BA387" s="61">
        <f t="shared" si="51"/>
        <v>0</v>
      </c>
      <c r="BB387" s="60">
        <f t="shared" si="51"/>
        <v>0</v>
      </c>
      <c r="BC387" s="59" t="s">
        <v>134</v>
      </c>
    </row>
    <row r="388" spans="2:62" ht="28.15" customHeight="1" x14ac:dyDescent="0.2">
      <c r="B388" s="30"/>
      <c r="C388" s="338">
        <v>1</v>
      </c>
      <c r="D388" s="239" t="s">
        <v>571</v>
      </c>
      <c r="E388" s="198"/>
      <c r="F388" s="198"/>
      <c r="G388" s="197"/>
      <c r="H388" s="358" t="s">
        <v>183</v>
      </c>
      <c r="I388" s="390">
        <v>83</v>
      </c>
      <c r="J388" s="390">
        <v>21</v>
      </c>
      <c r="K388" s="390">
        <v>6</v>
      </c>
      <c r="L388" s="42" t="s">
        <v>131</v>
      </c>
      <c r="M388" s="43" t="s">
        <v>509</v>
      </c>
      <c r="N388" s="42" t="s">
        <v>129</v>
      </c>
      <c r="O388" s="43" t="s">
        <v>466</v>
      </c>
      <c r="P388" s="42" t="s">
        <v>128</v>
      </c>
      <c r="Q388" s="43" t="s">
        <v>514</v>
      </c>
      <c r="R388" s="42" t="s">
        <v>127</v>
      </c>
      <c r="S388" s="43" t="s">
        <v>354</v>
      </c>
      <c r="T388" s="42" t="s">
        <v>126</v>
      </c>
      <c r="U388" s="43"/>
      <c r="V388" s="42" t="s">
        <v>125</v>
      </c>
      <c r="W388" s="43"/>
      <c r="X388" s="42" t="s">
        <v>124</v>
      </c>
      <c r="Y388" s="43"/>
      <c r="Z388" s="42" t="s">
        <v>123</v>
      </c>
      <c r="AA388" s="43"/>
      <c r="AB388" s="196"/>
      <c r="AC388" s="43"/>
      <c r="AD388" s="196"/>
      <c r="AE388" s="58" t="s">
        <v>130</v>
      </c>
      <c r="AF388" s="421"/>
      <c r="AG388" s="421"/>
      <c r="AH388" s="38"/>
      <c r="AI388" s="9"/>
      <c r="AJ388" s="349">
        <f>SUMPRODUCT(LEN($M388:$AA391)-LEN(SUBSTITUTE($M388:$AA391,"A", "")))</f>
        <v>24</v>
      </c>
      <c r="AK388" s="352">
        <f>SUMPRODUCT(LEN($AD388:$AD391)-LEN(SUBSTITUTE($AD388:$AD391,"A", "")))</f>
        <v>0</v>
      </c>
      <c r="AL388" s="335">
        <f>SUMPRODUCT(LEN($AC388:$AC391)-LEN(SUBSTITUTE($AC388:$AC391,"A", "")))</f>
        <v>0</v>
      </c>
      <c r="AM388" s="349">
        <f>SUMPRODUCT(LEN($M388:$AA391)-LEN(SUBSTITUTE($M388:$AA391,"S", "")))</f>
        <v>17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1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3</v>
      </c>
      <c r="AT388" s="352">
        <f>SUMPRODUCT(LEN($AD388:$AD391)-LEN(SUBSTITUTE($AD388:$AD391,"G", "")))</f>
        <v>0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1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0</v>
      </c>
      <c r="BB388" s="413">
        <f>SUMPRODUCT(LEN($AE388:$AE391)-LEN(SUBSTITUTE($AE388:$AE391,"M", "")))</f>
        <v>0</v>
      </c>
    </row>
    <row r="389" spans="2:62" ht="28.15" customHeight="1" thickBot="1" x14ac:dyDescent="0.25">
      <c r="B389" s="30"/>
      <c r="C389" s="339"/>
      <c r="D389" s="37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456</v>
      </c>
      <c r="N389" s="33" t="s">
        <v>121</v>
      </c>
      <c r="O389" s="55" t="s">
        <v>539</v>
      </c>
      <c r="P389" s="33" t="s">
        <v>120</v>
      </c>
      <c r="Q389" s="55" t="s">
        <v>359</v>
      </c>
      <c r="R389" s="33" t="s">
        <v>119</v>
      </c>
      <c r="S389" s="55" t="s">
        <v>132</v>
      </c>
      <c r="T389" s="33" t="s">
        <v>118</v>
      </c>
      <c r="U389" s="55"/>
      <c r="V389" s="33" t="s">
        <v>117</v>
      </c>
      <c r="W389" s="55"/>
      <c r="X389" s="33" t="s">
        <v>116</v>
      </c>
      <c r="Y389" s="55"/>
      <c r="Z389" s="33" t="s">
        <v>115</v>
      </c>
      <c r="AA389" s="55"/>
      <c r="AB389" s="193"/>
      <c r="AC389" s="55"/>
      <c r="AD389" s="193"/>
      <c r="AE389" s="57"/>
      <c r="AF389" s="422"/>
      <c r="AG389" s="422"/>
      <c r="AH389" s="21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8.15" customHeight="1" x14ac:dyDescent="0.2">
      <c r="B390" s="30"/>
      <c r="C390" s="340"/>
      <c r="D390" s="29"/>
      <c r="E390" s="192"/>
      <c r="F390" s="192"/>
      <c r="G390" s="191"/>
      <c r="H390" s="360">
        <v>188</v>
      </c>
      <c r="I390" s="392"/>
      <c r="J390" s="392"/>
      <c r="K390" s="392"/>
      <c r="L390" s="25" t="s">
        <v>114</v>
      </c>
      <c r="M390" s="114" t="s">
        <v>570</v>
      </c>
      <c r="N390" s="25" t="s">
        <v>112</v>
      </c>
      <c r="O390" s="114" t="s">
        <v>373</v>
      </c>
      <c r="P390" s="25" t="s">
        <v>111</v>
      </c>
      <c r="Q390" s="114" t="s">
        <v>354</v>
      </c>
      <c r="R390" s="25" t="s">
        <v>110</v>
      </c>
      <c r="S390" s="114" t="s">
        <v>130</v>
      </c>
      <c r="T390" s="25" t="s">
        <v>109</v>
      </c>
      <c r="U390" s="114"/>
      <c r="V390" s="25" t="s">
        <v>108</v>
      </c>
      <c r="W390" s="114"/>
      <c r="X390" s="25" t="s">
        <v>107</v>
      </c>
      <c r="Y390" s="114"/>
      <c r="Z390" s="25" t="s">
        <v>106</v>
      </c>
      <c r="AA390" s="114"/>
      <c r="AB390" s="190"/>
      <c r="AC390" s="114"/>
      <c r="AD390" s="190"/>
      <c r="AE390" s="57"/>
      <c r="AF390" s="422"/>
      <c r="AG390" s="422"/>
      <c r="AH390" s="21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8.15" customHeight="1" thickBot="1" x14ac:dyDescent="0.25">
      <c r="B391" s="30"/>
      <c r="C391" s="355"/>
      <c r="D391" s="54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469</v>
      </c>
      <c r="N391" s="50" t="s">
        <v>104</v>
      </c>
      <c r="O391" s="51" t="s">
        <v>359</v>
      </c>
      <c r="P391" s="50" t="s">
        <v>103</v>
      </c>
      <c r="Q391" s="51" t="s">
        <v>351</v>
      </c>
      <c r="R391" s="50" t="s">
        <v>102</v>
      </c>
      <c r="S391" s="51"/>
      <c r="T391" s="50">
        <v>20</v>
      </c>
      <c r="U391" s="51"/>
      <c r="V391" s="50" t="s">
        <v>101</v>
      </c>
      <c r="W391" s="51"/>
      <c r="X391" s="50" t="s">
        <v>100</v>
      </c>
      <c r="Y391" s="51"/>
      <c r="Z391" s="50" t="s">
        <v>99</v>
      </c>
      <c r="AA391" s="51"/>
      <c r="AB391" s="187"/>
      <c r="AC391" s="51"/>
      <c r="AD391" s="187"/>
      <c r="AE391" s="56"/>
      <c r="AF391" s="424"/>
      <c r="AG391" s="424"/>
      <c r="AH391" s="47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8.15" customHeight="1" x14ac:dyDescent="0.2">
      <c r="B392" s="30"/>
      <c r="C392" s="338">
        <v>2</v>
      </c>
      <c r="D392" s="46"/>
      <c r="E392" s="198"/>
      <c r="F392" s="198"/>
      <c r="G392" s="197"/>
      <c r="H392" s="358"/>
      <c r="I392" s="390">
        <v>77</v>
      </c>
      <c r="J392" s="390">
        <v>20</v>
      </c>
      <c r="K392" s="390">
        <v>8</v>
      </c>
      <c r="L392" s="42" t="s">
        <v>131</v>
      </c>
      <c r="M392" s="43" t="s">
        <v>179</v>
      </c>
      <c r="N392" s="42" t="s">
        <v>129</v>
      </c>
      <c r="O392" s="43" t="s">
        <v>347</v>
      </c>
      <c r="P392" s="42" t="s">
        <v>128</v>
      </c>
      <c r="Q392" s="43" t="s">
        <v>179</v>
      </c>
      <c r="R392" s="42" t="s">
        <v>127</v>
      </c>
      <c r="S392" s="43"/>
      <c r="T392" s="42" t="s">
        <v>126</v>
      </c>
      <c r="U392" s="43"/>
      <c r="V392" s="42" t="s">
        <v>125</v>
      </c>
      <c r="W392" s="43"/>
      <c r="X392" s="42" t="s">
        <v>124</v>
      </c>
      <c r="Y392" s="43"/>
      <c r="Z392" s="42" t="s">
        <v>123</v>
      </c>
      <c r="AA392" s="43"/>
      <c r="AB392" s="196"/>
      <c r="AC392" s="43"/>
      <c r="AD392" s="196"/>
      <c r="AE392" s="39"/>
      <c r="AF392" s="421"/>
      <c r="AG392" s="421"/>
      <c r="AH392" s="38"/>
      <c r="AI392" s="9"/>
      <c r="AJ392" s="349">
        <f>SUMPRODUCT(LEN($M392:$AA395)-LEN(SUBSTITUTE($M392:$AA395,"A", "")))</f>
        <v>15</v>
      </c>
      <c r="AK392" s="352">
        <f>SUMPRODUCT(LEN($AD392:$AD395)-LEN(SUBSTITUTE($AD392:$AD395,"A", "")))</f>
        <v>0</v>
      </c>
      <c r="AL392" s="335">
        <f>SUMPRODUCT(LEN($AC392:$AC395)-LEN(SUBSTITUTE($AC392:$AC395,"A", "")))</f>
        <v>0</v>
      </c>
      <c r="AM392" s="349">
        <f>SUMPRODUCT(LEN($M392:$AA395)-LEN(SUBSTITUTE($M392:$AA395,"S", "")))</f>
        <v>9</v>
      </c>
      <c r="AN392" s="352">
        <f>SUMPRODUCT(LEN($AD392:$AD395)-LEN(SUBSTITUTE($AD392:$AD395,"S", "")))</f>
        <v>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0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0</v>
      </c>
      <c r="AT392" s="352">
        <f>SUMPRODUCT(LEN($AD392:$AD395)-LEN(SUBSTITUTE($AD392:$AD395,"G", "")))</f>
        <v>0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8.15" customHeight="1" thickBot="1" x14ac:dyDescent="0.25">
      <c r="B393" s="30"/>
      <c r="C393" s="339"/>
      <c r="D393" s="37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 t="s">
        <v>357</v>
      </c>
      <c r="N393" s="33" t="s">
        <v>121</v>
      </c>
      <c r="O393" s="55" t="s">
        <v>351</v>
      </c>
      <c r="P393" s="33" t="s">
        <v>120</v>
      </c>
      <c r="Q393" s="55" t="s">
        <v>130</v>
      </c>
      <c r="R393" s="33" t="s">
        <v>119</v>
      </c>
      <c r="S393" s="55"/>
      <c r="T393" s="33" t="s">
        <v>118</v>
      </c>
      <c r="U393" s="55"/>
      <c r="V393" s="33" t="s">
        <v>117</v>
      </c>
      <c r="W393" s="55"/>
      <c r="X393" s="33" t="s">
        <v>116</v>
      </c>
      <c r="Y393" s="55"/>
      <c r="Z393" s="33" t="s">
        <v>115</v>
      </c>
      <c r="AA393" s="55"/>
      <c r="AB393" s="193"/>
      <c r="AC393" s="55"/>
      <c r="AD393" s="193"/>
      <c r="AE393" s="22"/>
      <c r="AF393" s="422"/>
      <c r="AG393" s="422"/>
      <c r="AH393" s="21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8.15" customHeight="1" x14ac:dyDescent="0.2">
      <c r="B394" s="30"/>
      <c r="C394" s="340"/>
      <c r="D394" s="29"/>
      <c r="E394" s="192"/>
      <c r="F394" s="192"/>
      <c r="G394" s="191"/>
      <c r="H394" s="360"/>
      <c r="I394" s="392"/>
      <c r="J394" s="392"/>
      <c r="K394" s="392"/>
      <c r="L394" s="25" t="s">
        <v>114</v>
      </c>
      <c r="M394" s="114" t="s">
        <v>353</v>
      </c>
      <c r="N394" s="25" t="s">
        <v>112</v>
      </c>
      <c r="O394" s="114" t="s">
        <v>350</v>
      </c>
      <c r="P394" s="25" t="s">
        <v>111</v>
      </c>
      <c r="Q394" s="114" t="s">
        <v>132</v>
      </c>
      <c r="R394" s="25" t="s">
        <v>110</v>
      </c>
      <c r="S394" s="114"/>
      <c r="T394" s="25" t="s">
        <v>109</v>
      </c>
      <c r="U394" s="114"/>
      <c r="V394" s="25" t="s">
        <v>108</v>
      </c>
      <c r="W394" s="114"/>
      <c r="X394" s="25" t="s">
        <v>107</v>
      </c>
      <c r="Y394" s="114"/>
      <c r="Z394" s="25" t="s">
        <v>106</v>
      </c>
      <c r="AA394" s="114"/>
      <c r="AB394" s="190"/>
      <c r="AC394" s="114"/>
      <c r="AD394" s="190"/>
      <c r="AE394" s="22"/>
      <c r="AF394" s="422"/>
      <c r="AG394" s="422"/>
      <c r="AH394" s="21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8.15" customHeight="1" thickBot="1" x14ac:dyDescent="0.25">
      <c r="B395" s="30"/>
      <c r="C395" s="355"/>
      <c r="D395" s="54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 t="s">
        <v>351</v>
      </c>
      <c r="N395" s="50" t="s">
        <v>104</v>
      </c>
      <c r="O395" s="51" t="s">
        <v>179</v>
      </c>
      <c r="P395" s="50" t="s">
        <v>103</v>
      </c>
      <c r="Q395" s="51" t="s">
        <v>130</v>
      </c>
      <c r="R395" s="50" t="s">
        <v>102</v>
      </c>
      <c r="S395" s="51"/>
      <c r="T395" s="50">
        <v>20</v>
      </c>
      <c r="U395" s="51"/>
      <c r="V395" s="50" t="s">
        <v>101</v>
      </c>
      <c r="W395" s="51"/>
      <c r="X395" s="50" t="s">
        <v>100</v>
      </c>
      <c r="Y395" s="51"/>
      <c r="Z395" s="50" t="s">
        <v>99</v>
      </c>
      <c r="AA395" s="51"/>
      <c r="AB395" s="187"/>
      <c r="AC395" s="51"/>
      <c r="AD395" s="187"/>
      <c r="AE395" s="48"/>
      <c r="AF395" s="424"/>
      <c r="AG395" s="424"/>
      <c r="AH395" s="47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8.15" customHeight="1" x14ac:dyDescent="0.2">
      <c r="B396" s="30"/>
      <c r="C396" s="338">
        <v>3</v>
      </c>
      <c r="D396" s="46"/>
      <c r="E396" s="198"/>
      <c r="F396" s="198"/>
      <c r="G396" s="197"/>
      <c r="H396" s="358"/>
      <c r="I396" s="390">
        <v>80</v>
      </c>
      <c r="J396" s="390">
        <v>19</v>
      </c>
      <c r="K396" s="390">
        <v>8</v>
      </c>
      <c r="L396" s="42" t="s">
        <v>131</v>
      </c>
      <c r="M396" s="43" t="s">
        <v>132</v>
      </c>
      <c r="N396" s="42" t="s">
        <v>129</v>
      </c>
      <c r="O396" s="43" t="s">
        <v>354</v>
      </c>
      <c r="P396" s="42" t="s">
        <v>128</v>
      </c>
      <c r="Q396" s="43" t="s">
        <v>130</v>
      </c>
      <c r="R396" s="42" t="s">
        <v>127</v>
      </c>
      <c r="S396" s="43"/>
      <c r="T396" s="42" t="s">
        <v>126</v>
      </c>
      <c r="U396" s="43"/>
      <c r="V396" s="42" t="s">
        <v>125</v>
      </c>
      <c r="W396" s="43"/>
      <c r="X396" s="42" t="s">
        <v>124</v>
      </c>
      <c r="Y396" s="43"/>
      <c r="Z396" s="42" t="s">
        <v>123</v>
      </c>
      <c r="AA396" s="43"/>
      <c r="AB396" s="196"/>
      <c r="AC396" s="43"/>
      <c r="AD396" s="196" t="s">
        <v>130</v>
      </c>
      <c r="AE396" s="39"/>
      <c r="AF396" s="421"/>
      <c r="AG396" s="421"/>
      <c r="AH396" s="38"/>
      <c r="AI396" s="9"/>
      <c r="AJ396" s="349">
        <f>SUMPRODUCT(LEN($M396:$AA399)-LEN(SUBSTITUTE($M396:$AA399,"A", "")))</f>
        <v>7</v>
      </c>
      <c r="AK396" s="352">
        <f>SUMPRODUCT(LEN($AD396:$AD399)-LEN(SUBSTITUTE($AD396:$AD399,"A", "")))</f>
        <v>0</v>
      </c>
      <c r="AL396" s="335">
        <f>SUMPRODUCT(LEN($AC396:$AC399)-LEN(SUBSTITUTE($AC396:$AC399,"A", "")))</f>
        <v>0</v>
      </c>
      <c r="AM396" s="349">
        <f>SUMPRODUCT(LEN($M396:$AA399)-LEN(SUBSTITUTE($M396:$AA399,"S", "")))</f>
        <v>11</v>
      </c>
      <c r="AN396" s="352">
        <f>SUMPRODUCT(LEN($AD396:$AD399)-LEN(SUBSTITUTE($AD396:$AD399,"S", "")))</f>
        <v>1</v>
      </c>
      <c r="AO396" s="335">
        <f>SUMPRODUCT(LEN($AC396:$AC399)-LEN(SUBSTITUTE($AC396:$AC399,"S", "")))</f>
        <v>0</v>
      </c>
      <c r="AP396" s="349">
        <f>SUMPRODUCT(LEN($M396:$AA399)-LEN(SUBSTITUTE($M396:$AA399,"F", "")))</f>
        <v>0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0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8.15" customHeight="1" thickBot="1" x14ac:dyDescent="0.25">
      <c r="B397" s="30"/>
      <c r="C397" s="339"/>
      <c r="D397" s="37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 t="s">
        <v>179</v>
      </c>
      <c r="N397" s="33" t="s">
        <v>121</v>
      </c>
      <c r="O397" s="55" t="s">
        <v>354</v>
      </c>
      <c r="P397" s="33" t="s">
        <v>120</v>
      </c>
      <c r="Q397" s="55" t="s">
        <v>130</v>
      </c>
      <c r="R397" s="33" t="s">
        <v>119</v>
      </c>
      <c r="S397" s="55"/>
      <c r="T397" s="33" t="s">
        <v>118</v>
      </c>
      <c r="U397" s="55"/>
      <c r="V397" s="33" t="s">
        <v>117</v>
      </c>
      <c r="W397" s="55"/>
      <c r="X397" s="33" t="s">
        <v>116</v>
      </c>
      <c r="Y397" s="55"/>
      <c r="Z397" s="33" t="s">
        <v>115</v>
      </c>
      <c r="AA397" s="55"/>
      <c r="AB397" s="193"/>
      <c r="AC397" s="55"/>
      <c r="AD397" s="193"/>
      <c r="AE397" s="22"/>
      <c r="AF397" s="422"/>
      <c r="AG397" s="422"/>
      <c r="AH397" s="21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8.15" customHeight="1" x14ac:dyDescent="0.2">
      <c r="B398" s="30"/>
      <c r="C398" s="340"/>
      <c r="D398" s="29"/>
      <c r="E398" s="192"/>
      <c r="F398" s="192"/>
      <c r="G398" s="191"/>
      <c r="H398" s="360"/>
      <c r="I398" s="392"/>
      <c r="J398" s="392"/>
      <c r="K398" s="392"/>
      <c r="L398" s="25" t="s">
        <v>114</v>
      </c>
      <c r="M398" s="114" t="s">
        <v>179</v>
      </c>
      <c r="N398" s="25" t="s">
        <v>112</v>
      </c>
      <c r="O398" s="114" t="s">
        <v>354</v>
      </c>
      <c r="P398" s="25" t="s">
        <v>111</v>
      </c>
      <c r="Q398" s="114" t="s">
        <v>130</v>
      </c>
      <c r="R398" s="25" t="s">
        <v>110</v>
      </c>
      <c r="S398" s="114"/>
      <c r="T398" s="25" t="s">
        <v>109</v>
      </c>
      <c r="U398" s="114"/>
      <c r="V398" s="25" t="s">
        <v>108</v>
      </c>
      <c r="W398" s="114"/>
      <c r="X398" s="25" t="s">
        <v>107</v>
      </c>
      <c r="Y398" s="114"/>
      <c r="Z398" s="25" t="s">
        <v>106</v>
      </c>
      <c r="AA398" s="114"/>
      <c r="AB398" s="190"/>
      <c r="AC398" s="114"/>
      <c r="AD398" s="190"/>
      <c r="AE398" s="22"/>
      <c r="AF398" s="422"/>
      <c r="AG398" s="422"/>
      <c r="AH398" s="21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8.15" customHeight="1" thickBot="1" x14ac:dyDescent="0.25">
      <c r="B399" s="20"/>
      <c r="C399" s="341"/>
      <c r="D399" s="19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 t="s">
        <v>347</v>
      </c>
      <c r="N399" s="15" t="s">
        <v>104</v>
      </c>
      <c r="O399" s="16" t="s">
        <v>351</v>
      </c>
      <c r="P399" s="15" t="s">
        <v>103</v>
      </c>
      <c r="Q399" s="16"/>
      <c r="R399" s="15" t="s">
        <v>102</v>
      </c>
      <c r="S399" s="16"/>
      <c r="T399" s="15">
        <v>20</v>
      </c>
      <c r="U399" s="16"/>
      <c r="V399" s="15" t="s">
        <v>101</v>
      </c>
      <c r="W399" s="16"/>
      <c r="X399" s="15" t="s">
        <v>100</v>
      </c>
      <c r="Y399" s="16"/>
      <c r="Z399" s="15" t="s">
        <v>99</v>
      </c>
      <c r="AA399" s="16"/>
      <c r="AB399" s="187"/>
      <c r="AC399" s="16"/>
      <c r="AD399" s="186"/>
      <c r="AE399" s="11"/>
      <c r="AF399" s="423"/>
      <c r="AG399" s="423"/>
      <c r="AH399" s="10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107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187</v>
      </c>
      <c r="E401" s="425">
        <v>8638.58</v>
      </c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03"/>
      <c r="AI401" s="86" t="s">
        <v>137</v>
      </c>
      <c r="AJ401" s="85">
        <f t="shared" ref="AJ401:BB401" si="52">SUM(AJ403:AJ414)</f>
        <v>55</v>
      </c>
      <c r="AK401" s="84">
        <f t="shared" si="52"/>
        <v>5</v>
      </c>
      <c r="AL401" s="83">
        <f t="shared" si="52"/>
        <v>0</v>
      </c>
      <c r="AM401" s="85">
        <f t="shared" si="52"/>
        <v>21</v>
      </c>
      <c r="AN401" s="84">
        <f t="shared" si="52"/>
        <v>5</v>
      </c>
      <c r="AO401" s="83">
        <f t="shared" si="52"/>
        <v>0</v>
      </c>
      <c r="AP401" s="85">
        <f t="shared" si="52"/>
        <v>0</v>
      </c>
      <c r="AQ401" s="84">
        <f t="shared" si="52"/>
        <v>0</v>
      </c>
      <c r="AR401" s="83">
        <f t="shared" si="52"/>
        <v>0</v>
      </c>
      <c r="AS401" s="85">
        <f t="shared" si="52"/>
        <v>3</v>
      </c>
      <c r="AT401" s="84">
        <f t="shared" si="52"/>
        <v>0</v>
      </c>
      <c r="AU401" s="83">
        <f t="shared" si="52"/>
        <v>0</v>
      </c>
      <c r="AV401" s="85">
        <f t="shared" si="52"/>
        <v>0</v>
      </c>
      <c r="AW401" s="84">
        <f t="shared" si="52"/>
        <v>0</v>
      </c>
      <c r="AX401" s="83">
        <f t="shared" si="52"/>
        <v>0</v>
      </c>
      <c r="AY401" s="82">
        <f t="shared" si="52"/>
        <v>0</v>
      </c>
      <c r="AZ401" s="81">
        <f t="shared" si="52"/>
        <v>0</v>
      </c>
      <c r="BA401" s="81">
        <f t="shared" si="52"/>
        <v>0</v>
      </c>
      <c r="BB401" s="80">
        <f t="shared" si="52"/>
        <v>0</v>
      </c>
      <c r="BC401" s="79" t="s">
        <v>136</v>
      </c>
      <c r="BF401" s="5">
        <f>SUM(AJ401:AL401)/$BG$5</f>
        <v>20</v>
      </c>
      <c r="BG401" s="5">
        <f>SUM(AM401:AO401,AY401)/$BG$5</f>
        <v>8.6666666666666661</v>
      </c>
      <c r="BH401" s="5">
        <f>SUM(AP401:AR401,AZ401)/$BG$5</f>
        <v>0</v>
      </c>
      <c r="BI401" s="5">
        <f>SUM(AS401:AU401,BA401)/$BG$5</f>
        <v>1</v>
      </c>
      <c r="BJ401" s="5">
        <f>SUM(AV401:AX401,BB401)/$BG$5</f>
        <v>0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03"/>
      <c r="AI402" s="66" t="s">
        <v>135</v>
      </c>
      <c r="AJ402" s="65">
        <f t="shared" ref="AJ402:BB402" si="53">AJ401/3</f>
        <v>18.333333333333332</v>
      </c>
      <c r="AK402" s="64">
        <f t="shared" si="53"/>
        <v>1.6666666666666667</v>
      </c>
      <c r="AL402" s="63">
        <f t="shared" si="53"/>
        <v>0</v>
      </c>
      <c r="AM402" s="65">
        <f t="shared" si="53"/>
        <v>7</v>
      </c>
      <c r="AN402" s="64">
        <f t="shared" si="53"/>
        <v>1.6666666666666667</v>
      </c>
      <c r="AO402" s="63">
        <f t="shared" si="53"/>
        <v>0</v>
      </c>
      <c r="AP402" s="65">
        <f t="shared" si="53"/>
        <v>0</v>
      </c>
      <c r="AQ402" s="64">
        <f t="shared" si="53"/>
        <v>0</v>
      </c>
      <c r="AR402" s="63">
        <f t="shared" si="53"/>
        <v>0</v>
      </c>
      <c r="AS402" s="65">
        <f t="shared" si="53"/>
        <v>1</v>
      </c>
      <c r="AT402" s="64">
        <f t="shared" si="53"/>
        <v>0</v>
      </c>
      <c r="AU402" s="63">
        <f t="shared" si="53"/>
        <v>0</v>
      </c>
      <c r="AV402" s="65">
        <f t="shared" si="53"/>
        <v>0</v>
      </c>
      <c r="AW402" s="64">
        <f t="shared" si="53"/>
        <v>0</v>
      </c>
      <c r="AX402" s="63">
        <f t="shared" si="53"/>
        <v>0</v>
      </c>
      <c r="AY402" s="62">
        <f t="shared" si="53"/>
        <v>0</v>
      </c>
      <c r="AZ402" s="61">
        <f t="shared" si="53"/>
        <v>0</v>
      </c>
      <c r="BA402" s="61">
        <f t="shared" si="53"/>
        <v>0</v>
      </c>
      <c r="BB402" s="60">
        <f t="shared" si="53"/>
        <v>0</v>
      </c>
      <c r="BC402" s="59" t="s">
        <v>134</v>
      </c>
    </row>
    <row r="403" spans="2:62" ht="28.15" customHeight="1" x14ac:dyDescent="0.2">
      <c r="B403" s="30"/>
      <c r="C403" s="338">
        <v>1</v>
      </c>
      <c r="D403" s="46"/>
      <c r="E403" s="198"/>
      <c r="F403" s="198"/>
      <c r="G403" s="197"/>
      <c r="H403" s="358" t="s">
        <v>183</v>
      </c>
      <c r="I403" s="390">
        <v>77</v>
      </c>
      <c r="J403" s="390">
        <v>18</v>
      </c>
      <c r="K403" s="390">
        <v>7</v>
      </c>
      <c r="L403" s="42" t="s">
        <v>131</v>
      </c>
      <c r="M403" s="43" t="s">
        <v>357</v>
      </c>
      <c r="N403" s="42" t="s">
        <v>129</v>
      </c>
      <c r="O403" s="43" t="s">
        <v>179</v>
      </c>
      <c r="P403" s="42" t="s">
        <v>128</v>
      </c>
      <c r="Q403" s="43" t="s">
        <v>179</v>
      </c>
      <c r="R403" s="42" t="s">
        <v>127</v>
      </c>
      <c r="S403" s="43"/>
      <c r="T403" s="42" t="s">
        <v>126</v>
      </c>
      <c r="U403" s="43"/>
      <c r="V403" s="42" t="s">
        <v>125</v>
      </c>
      <c r="W403" s="43"/>
      <c r="X403" s="42" t="s">
        <v>124</v>
      </c>
      <c r="Y403" s="43"/>
      <c r="Z403" s="42" t="s">
        <v>123</v>
      </c>
      <c r="AA403" s="43"/>
      <c r="AB403" s="196"/>
      <c r="AC403" s="43"/>
      <c r="AD403" s="196" t="s">
        <v>353</v>
      </c>
      <c r="AE403" s="58"/>
      <c r="AF403" s="421"/>
      <c r="AG403" s="421"/>
      <c r="AH403" s="38"/>
      <c r="AI403" s="9"/>
      <c r="AJ403" s="349">
        <f>SUMPRODUCT(LEN($M403:$AA406)-LEN(SUBSTITUTE($M403:$AA406,"A", "")))</f>
        <v>18</v>
      </c>
      <c r="AK403" s="352">
        <f>SUMPRODUCT(LEN($AD403:$AD406)-LEN(SUBSTITUTE($AD403:$AD406,"A", "")))</f>
        <v>1</v>
      </c>
      <c r="AL403" s="335">
        <f>SUMPRODUCT(LEN($AC403:$AC406)-LEN(SUBSTITUTE($AC403:$AC406,"A", "")))</f>
        <v>0</v>
      </c>
      <c r="AM403" s="349">
        <f>SUMPRODUCT(LEN($M403:$AA406)-LEN(SUBSTITUTE($M403:$AA406,"S", "")))</f>
        <v>6</v>
      </c>
      <c r="AN403" s="352">
        <f>SUMPRODUCT(LEN($AD403:$AD406)-LEN(SUBSTITUTE($AD403:$AD406,"S", "")))</f>
        <v>2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0</v>
      </c>
      <c r="AT403" s="352">
        <f>SUMPRODUCT(LEN($AD403:$AD406)-LEN(SUBSTITUTE($AD403:$AD406,"G", "")))</f>
        <v>0</v>
      </c>
      <c r="AU403" s="335">
        <f>SUMPRODUCT(LEN($AC403:$AC406)-LEN(SUBSTITUTE($AC403:$AC406,"G", "")))</f>
        <v>0</v>
      </c>
      <c r="AV403" s="349">
        <f>SUMPRODUCT(LEN($L403:$AA406)-LEN(SUBSTITUTE($L403:$AA406,"M", "")))</f>
        <v>0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0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0</v>
      </c>
      <c r="BB403" s="413">
        <f>SUMPRODUCT(LEN($AE403:$AE406)-LEN(SUBSTITUTE($AE403:$AE406,"M", "")))</f>
        <v>0</v>
      </c>
    </row>
    <row r="404" spans="2:62" ht="28.15" customHeight="1" thickBot="1" x14ac:dyDescent="0.25">
      <c r="B404" s="30"/>
      <c r="C404" s="339"/>
      <c r="D404" s="37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357</v>
      </c>
      <c r="N404" s="33" t="s">
        <v>121</v>
      </c>
      <c r="O404" s="55" t="s">
        <v>354</v>
      </c>
      <c r="P404" s="33" t="s">
        <v>120</v>
      </c>
      <c r="Q404" s="55" t="s">
        <v>130</v>
      </c>
      <c r="R404" s="33" t="s">
        <v>119</v>
      </c>
      <c r="S404" s="55"/>
      <c r="T404" s="33" t="s">
        <v>118</v>
      </c>
      <c r="U404" s="55"/>
      <c r="V404" s="33" t="s">
        <v>117</v>
      </c>
      <c r="W404" s="55"/>
      <c r="X404" s="33" t="s">
        <v>116</v>
      </c>
      <c r="Y404" s="55"/>
      <c r="Z404" s="33" t="s">
        <v>115</v>
      </c>
      <c r="AA404" s="55"/>
      <c r="AB404" s="193"/>
      <c r="AC404" s="55"/>
      <c r="AD404" s="193"/>
      <c r="AE404" s="57"/>
      <c r="AF404" s="422"/>
      <c r="AG404" s="422"/>
      <c r="AH404" s="21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8.15" customHeight="1" x14ac:dyDescent="0.2">
      <c r="B405" s="30"/>
      <c r="C405" s="340"/>
      <c r="D405" s="29"/>
      <c r="E405" s="192"/>
      <c r="F405" s="192"/>
      <c r="G405" s="191"/>
      <c r="H405" s="360">
        <v>187</v>
      </c>
      <c r="I405" s="392"/>
      <c r="J405" s="392"/>
      <c r="K405" s="392"/>
      <c r="L405" s="25" t="s">
        <v>114</v>
      </c>
      <c r="M405" s="114" t="s">
        <v>179</v>
      </c>
      <c r="N405" s="25" t="s">
        <v>112</v>
      </c>
      <c r="O405" s="114" t="s">
        <v>359</v>
      </c>
      <c r="P405" s="25" t="s">
        <v>111</v>
      </c>
      <c r="Q405" s="114" t="s">
        <v>130</v>
      </c>
      <c r="R405" s="25" t="s">
        <v>110</v>
      </c>
      <c r="S405" s="114"/>
      <c r="T405" s="25" t="s">
        <v>109</v>
      </c>
      <c r="U405" s="114"/>
      <c r="V405" s="25" t="s">
        <v>108</v>
      </c>
      <c r="W405" s="114"/>
      <c r="X405" s="25" t="s">
        <v>107</v>
      </c>
      <c r="Y405" s="114"/>
      <c r="Z405" s="25" t="s">
        <v>106</v>
      </c>
      <c r="AA405" s="114"/>
      <c r="AB405" s="190"/>
      <c r="AC405" s="114"/>
      <c r="AD405" s="190"/>
      <c r="AE405" s="57"/>
      <c r="AF405" s="422"/>
      <c r="AG405" s="422"/>
      <c r="AH405" s="21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8.15" customHeight="1" thickBot="1" x14ac:dyDescent="0.25">
      <c r="B406" s="30"/>
      <c r="C406" s="355"/>
      <c r="D406" s="54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357</v>
      </c>
      <c r="N406" s="50" t="s">
        <v>104</v>
      </c>
      <c r="O406" s="51" t="s">
        <v>347</v>
      </c>
      <c r="P406" s="50" t="s">
        <v>103</v>
      </c>
      <c r="Q406" s="51"/>
      <c r="R406" s="50" t="s">
        <v>102</v>
      </c>
      <c r="S406" s="51"/>
      <c r="T406" s="50">
        <v>20</v>
      </c>
      <c r="U406" s="51"/>
      <c r="V406" s="50" t="s">
        <v>101</v>
      </c>
      <c r="W406" s="51"/>
      <c r="X406" s="50" t="s">
        <v>100</v>
      </c>
      <c r="Y406" s="51"/>
      <c r="Z406" s="50" t="s">
        <v>99</v>
      </c>
      <c r="AA406" s="51"/>
      <c r="AB406" s="187"/>
      <c r="AC406" s="51"/>
      <c r="AD406" s="187"/>
      <c r="AE406" s="56"/>
      <c r="AF406" s="424"/>
      <c r="AG406" s="424"/>
      <c r="AH406" s="47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8.15" customHeight="1" x14ac:dyDescent="0.2">
      <c r="B407" s="30"/>
      <c r="C407" s="338">
        <v>2</v>
      </c>
      <c r="D407" s="46"/>
      <c r="E407" s="198"/>
      <c r="F407" s="198"/>
      <c r="G407" s="197"/>
      <c r="H407" s="358"/>
      <c r="I407" s="390">
        <v>83</v>
      </c>
      <c r="J407" s="390">
        <v>19</v>
      </c>
      <c r="K407" s="390">
        <v>7</v>
      </c>
      <c r="L407" s="42" t="s">
        <v>131</v>
      </c>
      <c r="M407" s="43" t="s">
        <v>467</v>
      </c>
      <c r="N407" s="42" t="s">
        <v>129</v>
      </c>
      <c r="O407" s="43" t="s">
        <v>179</v>
      </c>
      <c r="P407" s="42" t="s">
        <v>128</v>
      </c>
      <c r="Q407" s="43" t="s">
        <v>179</v>
      </c>
      <c r="R407" s="42" t="s">
        <v>127</v>
      </c>
      <c r="S407" s="43"/>
      <c r="T407" s="42" t="s">
        <v>126</v>
      </c>
      <c r="U407" s="43"/>
      <c r="V407" s="42" t="s">
        <v>125</v>
      </c>
      <c r="W407" s="43"/>
      <c r="X407" s="42" t="s">
        <v>124</v>
      </c>
      <c r="Y407" s="43"/>
      <c r="Z407" s="42" t="s">
        <v>123</v>
      </c>
      <c r="AA407" s="43"/>
      <c r="AB407" s="196"/>
      <c r="AC407" s="43"/>
      <c r="AD407" s="196" t="s">
        <v>367</v>
      </c>
      <c r="AE407" s="39"/>
      <c r="AF407" s="421"/>
      <c r="AG407" s="421"/>
      <c r="AH407" s="38"/>
      <c r="AI407" s="9"/>
      <c r="AJ407" s="349">
        <f>SUMPRODUCT(LEN($M407:$AA410)-LEN(SUBSTITUTE($M407:$AA410,"A", "")))</f>
        <v>16</v>
      </c>
      <c r="AK407" s="352">
        <f>SUMPRODUCT(LEN($AD407:$AD410)-LEN(SUBSTITUTE($AD407:$AD410,"A", "")))</f>
        <v>2</v>
      </c>
      <c r="AL407" s="335">
        <f>SUMPRODUCT(LEN($AC407:$AC410)-LEN(SUBSTITUTE($AC407:$AC410,"A", "")))</f>
        <v>0</v>
      </c>
      <c r="AM407" s="349">
        <f>SUMPRODUCT(LEN($M407:$AA410)-LEN(SUBSTITUTE($M407:$AA410,"S", "")))</f>
        <v>7</v>
      </c>
      <c r="AN407" s="352">
        <f>SUMPRODUCT(LEN($AD407:$AD410)-LEN(SUBSTITUTE($AD407:$AD410,"S", "")))</f>
        <v>2</v>
      </c>
      <c r="AO407" s="335">
        <f>SUMPRODUCT(LEN($AC407:$AC410)-LEN(SUBSTITUTE($AC407:$AC410,"S", "")))</f>
        <v>0</v>
      </c>
      <c r="AP407" s="349">
        <f>SUMPRODUCT(LEN($M407:$AA410)-LEN(SUBSTITUTE($M407:$AA410,"F", "")))</f>
        <v>0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1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8.15" customHeight="1" thickBot="1" x14ac:dyDescent="0.25">
      <c r="B408" s="30"/>
      <c r="C408" s="339"/>
      <c r="D408" s="37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 t="s">
        <v>179</v>
      </c>
      <c r="N408" s="33" t="s">
        <v>121</v>
      </c>
      <c r="O408" s="55" t="s">
        <v>179</v>
      </c>
      <c r="P408" s="33" t="s">
        <v>120</v>
      </c>
      <c r="Q408" s="55" t="s">
        <v>354</v>
      </c>
      <c r="R408" s="33" t="s">
        <v>119</v>
      </c>
      <c r="S408" s="55"/>
      <c r="T408" s="33" t="s">
        <v>118</v>
      </c>
      <c r="U408" s="55"/>
      <c r="V408" s="33" t="s">
        <v>117</v>
      </c>
      <c r="W408" s="55"/>
      <c r="X408" s="33" t="s">
        <v>116</v>
      </c>
      <c r="Y408" s="55"/>
      <c r="Z408" s="33" t="s">
        <v>115</v>
      </c>
      <c r="AA408" s="55"/>
      <c r="AB408" s="193"/>
      <c r="AC408" s="55"/>
      <c r="AD408" s="193"/>
      <c r="AE408" s="22"/>
      <c r="AF408" s="422"/>
      <c r="AG408" s="422"/>
      <c r="AH408" s="21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8.15" customHeight="1" x14ac:dyDescent="0.2">
      <c r="B409" s="30"/>
      <c r="C409" s="340"/>
      <c r="D409" s="29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 t="s">
        <v>179</v>
      </c>
      <c r="N409" s="25" t="s">
        <v>112</v>
      </c>
      <c r="O409" s="114" t="s">
        <v>179</v>
      </c>
      <c r="P409" s="25" t="s">
        <v>111</v>
      </c>
      <c r="Q409" s="114" t="s">
        <v>130</v>
      </c>
      <c r="R409" s="25" t="s">
        <v>110</v>
      </c>
      <c r="S409" s="114"/>
      <c r="T409" s="25" t="s">
        <v>109</v>
      </c>
      <c r="U409" s="114"/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190"/>
      <c r="AC409" s="114"/>
      <c r="AD409" s="190"/>
      <c r="AE409" s="22"/>
      <c r="AF409" s="422"/>
      <c r="AG409" s="422"/>
      <c r="AH409" s="21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8.15" customHeight="1" thickBot="1" x14ac:dyDescent="0.25">
      <c r="B410" s="30"/>
      <c r="C410" s="355"/>
      <c r="D410" s="54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 t="s">
        <v>348</v>
      </c>
      <c r="N410" s="50" t="s">
        <v>104</v>
      </c>
      <c r="O410" s="51" t="s">
        <v>353</v>
      </c>
      <c r="P410" s="50" t="s">
        <v>103</v>
      </c>
      <c r="Q410" s="51" t="s">
        <v>130</v>
      </c>
      <c r="R410" s="50" t="s">
        <v>102</v>
      </c>
      <c r="S410" s="51"/>
      <c r="T410" s="50">
        <v>20</v>
      </c>
      <c r="U410" s="51"/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187"/>
      <c r="AC410" s="51"/>
      <c r="AD410" s="187"/>
      <c r="AE410" s="48"/>
      <c r="AF410" s="424"/>
      <c r="AG410" s="424"/>
      <c r="AH410" s="47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8.15" customHeight="1" x14ac:dyDescent="0.2">
      <c r="B411" s="30"/>
      <c r="C411" s="338">
        <v>3</v>
      </c>
      <c r="D411" s="46"/>
      <c r="E411" s="198"/>
      <c r="F411" s="198"/>
      <c r="G411" s="197"/>
      <c r="H411" s="358"/>
      <c r="I411" s="390">
        <v>66</v>
      </c>
      <c r="J411" s="390">
        <v>20</v>
      </c>
      <c r="K411" s="390">
        <v>6</v>
      </c>
      <c r="L411" s="42" t="s">
        <v>131</v>
      </c>
      <c r="M411" s="43" t="s">
        <v>132</v>
      </c>
      <c r="N411" s="42" t="s">
        <v>129</v>
      </c>
      <c r="O411" s="43" t="s">
        <v>357</v>
      </c>
      <c r="P411" s="42" t="s">
        <v>128</v>
      </c>
      <c r="Q411" s="43" t="s">
        <v>132</v>
      </c>
      <c r="R411" s="42" t="s">
        <v>127</v>
      </c>
      <c r="S411" s="43" t="s">
        <v>130</v>
      </c>
      <c r="T411" s="42" t="s">
        <v>126</v>
      </c>
      <c r="U411" s="43"/>
      <c r="V411" s="42" t="s">
        <v>125</v>
      </c>
      <c r="W411" s="43"/>
      <c r="X411" s="42" t="s">
        <v>124</v>
      </c>
      <c r="Y411" s="43"/>
      <c r="Z411" s="42" t="s">
        <v>123</v>
      </c>
      <c r="AA411" s="43"/>
      <c r="AB411" s="196"/>
      <c r="AC411" s="43"/>
      <c r="AD411" s="196" t="s">
        <v>348</v>
      </c>
      <c r="AE411" s="39"/>
      <c r="AF411" s="421"/>
      <c r="AG411" s="421"/>
      <c r="AH411" s="38"/>
      <c r="AI411" s="9"/>
      <c r="AJ411" s="349">
        <f>SUMPRODUCT(LEN($M411:$AA414)-LEN(SUBSTITUTE($M411:$AA414,"A", "")))</f>
        <v>21</v>
      </c>
      <c r="AK411" s="352">
        <f>SUMPRODUCT(LEN($AD411:$AD414)-LEN(SUBSTITUTE($AD411:$AD414,"A", "")))</f>
        <v>2</v>
      </c>
      <c r="AL411" s="335">
        <f>SUMPRODUCT(LEN($AC411:$AC414)-LEN(SUBSTITUTE($AC411:$AC414,"A", "")))</f>
        <v>0</v>
      </c>
      <c r="AM411" s="349">
        <f>SUMPRODUCT(LEN($M411:$AA414)-LEN(SUBSTITUTE($M411:$AA414,"S", "")))</f>
        <v>8</v>
      </c>
      <c r="AN411" s="352">
        <f>SUMPRODUCT(LEN($AD411:$AD414)-LEN(SUBSTITUTE($AD411:$AD414,"S", "")))</f>
        <v>1</v>
      </c>
      <c r="AO411" s="335">
        <f>SUMPRODUCT(LEN($AC411:$AC414)-LEN(SUBSTITUTE($AC411:$AC414,"S", "")))</f>
        <v>0</v>
      </c>
      <c r="AP411" s="349">
        <f>SUMPRODUCT(LEN($M411:$AA414)-LEN(SUBSTITUTE($M411:$AA414,"F", "")))</f>
        <v>0</v>
      </c>
      <c r="AQ411" s="352">
        <f>SUMPRODUCT(LEN($AD411:$AD414)-LEN(SUBSTITUTE($AD411:$AD414,"F", "")))</f>
        <v>0</v>
      </c>
      <c r="AR411" s="335">
        <f>SUMPRODUCT(LEN($AC411:$AC414)-LEN(SUBSTITUTE($AC411:$AC414,"F", "")))</f>
        <v>0</v>
      </c>
      <c r="AS411" s="349">
        <f>SUMPRODUCT(LEN($M411:$AA414)-LEN(SUBSTITUTE($M411:$AA414,"G", "")))</f>
        <v>2</v>
      </c>
      <c r="AT411" s="352">
        <f>SUMPRODUCT(LEN($AD411:$AD414)-LEN(SUBSTITUTE($AD411:$AD414,"G", "")))</f>
        <v>0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8.15" customHeight="1" thickBot="1" x14ac:dyDescent="0.25">
      <c r="B412" s="30"/>
      <c r="C412" s="339"/>
      <c r="D412" s="37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 t="s">
        <v>458</v>
      </c>
      <c r="N412" s="33" t="s">
        <v>121</v>
      </c>
      <c r="O412" s="55" t="s">
        <v>359</v>
      </c>
      <c r="P412" s="33" t="s">
        <v>120</v>
      </c>
      <c r="Q412" s="55" t="s">
        <v>351</v>
      </c>
      <c r="R412" s="33" t="s">
        <v>119</v>
      </c>
      <c r="S412" s="55" t="s">
        <v>130</v>
      </c>
      <c r="T412" s="33" t="s">
        <v>118</v>
      </c>
      <c r="U412" s="55"/>
      <c r="V412" s="33" t="s">
        <v>117</v>
      </c>
      <c r="W412" s="55"/>
      <c r="X412" s="33" t="s">
        <v>116</v>
      </c>
      <c r="Y412" s="55"/>
      <c r="Z412" s="33" t="s">
        <v>115</v>
      </c>
      <c r="AA412" s="55"/>
      <c r="AB412" s="193"/>
      <c r="AC412" s="55"/>
      <c r="AD412" s="193"/>
      <c r="AE412" s="22"/>
      <c r="AF412" s="422"/>
      <c r="AG412" s="422"/>
      <c r="AH412" s="21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8.15" customHeight="1" x14ac:dyDescent="0.2">
      <c r="B413" s="30"/>
      <c r="C413" s="340"/>
      <c r="D413" s="29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 t="s">
        <v>495</v>
      </c>
      <c r="N413" s="25" t="s">
        <v>112</v>
      </c>
      <c r="O413" s="114" t="s">
        <v>350</v>
      </c>
      <c r="P413" s="25" t="s">
        <v>111</v>
      </c>
      <c r="Q413" s="114" t="s">
        <v>347</v>
      </c>
      <c r="R413" s="25" t="s">
        <v>110</v>
      </c>
      <c r="S413" s="114"/>
      <c r="T413" s="25" t="s">
        <v>109</v>
      </c>
      <c r="U413" s="114"/>
      <c r="V413" s="25" t="s">
        <v>108</v>
      </c>
      <c r="W413" s="114"/>
      <c r="X413" s="25" t="s">
        <v>107</v>
      </c>
      <c r="Y413" s="114"/>
      <c r="Z413" s="25" t="s">
        <v>106</v>
      </c>
      <c r="AA413" s="114"/>
      <c r="AB413" s="190"/>
      <c r="AC413" s="114"/>
      <c r="AD413" s="190"/>
      <c r="AE413" s="22"/>
      <c r="AF413" s="422"/>
      <c r="AG413" s="422"/>
      <c r="AH413" s="21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8.15" customHeight="1" thickBot="1" x14ac:dyDescent="0.25">
      <c r="B414" s="20"/>
      <c r="C414" s="341"/>
      <c r="D414" s="19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 t="s">
        <v>467</v>
      </c>
      <c r="N414" s="15" t="s">
        <v>104</v>
      </c>
      <c r="O414" s="16" t="s">
        <v>357</v>
      </c>
      <c r="P414" s="15" t="s">
        <v>103</v>
      </c>
      <c r="Q414" s="16" t="s">
        <v>179</v>
      </c>
      <c r="R414" s="15" t="s">
        <v>102</v>
      </c>
      <c r="S414" s="16"/>
      <c r="T414" s="15">
        <v>20</v>
      </c>
      <c r="U414" s="16"/>
      <c r="V414" s="15" t="s">
        <v>101</v>
      </c>
      <c r="W414" s="16"/>
      <c r="X414" s="15" t="s">
        <v>100</v>
      </c>
      <c r="Y414" s="16"/>
      <c r="Z414" s="15" t="s">
        <v>99</v>
      </c>
      <c r="AA414" s="16"/>
      <c r="AB414" s="187"/>
      <c r="AC414" s="16"/>
      <c r="AD414" s="186"/>
      <c r="AE414" s="11"/>
      <c r="AF414" s="423"/>
      <c r="AG414" s="423"/>
      <c r="AH414" s="10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107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>
        <v>188</v>
      </c>
      <c r="E416" s="425">
        <v>4789.83</v>
      </c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/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03"/>
      <c r="AI416" s="86" t="s">
        <v>137</v>
      </c>
      <c r="AJ416" s="85">
        <f t="shared" ref="AJ416:BB416" si="54">SUM(AJ418:AJ429)</f>
        <v>41</v>
      </c>
      <c r="AK416" s="84">
        <f t="shared" si="54"/>
        <v>2</v>
      </c>
      <c r="AL416" s="83">
        <f t="shared" si="54"/>
        <v>0</v>
      </c>
      <c r="AM416" s="85">
        <f t="shared" si="54"/>
        <v>18</v>
      </c>
      <c r="AN416" s="84">
        <f t="shared" si="54"/>
        <v>4</v>
      </c>
      <c r="AO416" s="83">
        <f t="shared" si="54"/>
        <v>0</v>
      </c>
      <c r="AP416" s="85">
        <f t="shared" si="54"/>
        <v>0</v>
      </c>
      <c r="AQ416" s="84">
        <f t="shared" si="54"/>
        <v>0</v>
      </c>
      <c r="AR416" s="83">
        <f t="shared" si="54"/>
        <v>0</v>
      </c>
      <c r="AS416" s="85">
        <f t="shared" si="54"/>
        <v>0</v>
      </c>
      <c r="AT416" s="84">
        <f t="shared" si="54"/>
        <v>0</v>
      </c>
      <c r="AU416" s="83">
        <f t="shared" si="54"/>
        <v>0</v>
      </c>
      <c r="AV416" s="85">
        <f t="shared" si="54"/>
        <v>0</v>
      </c>
      <c r="AW416" s="84">
        <f t="shared" si="54"/>
        <v>0</v>
      </c>
      <c r="AX416" s="83">
        <f t="shared" si="54"/>
        <v>0</v>
      </c>
      <c r="AY416" s="82">
        <f t="shared" si="54"/>
        <v>1</v>
      </c>
      <c r="AZ416" s="81">
        <f t="shared" si="54"/>
        <v>0</v>
      </c>
      <c r="BA416" s="81">
        <f t="shared" si="54"/>
        <v>1</v>
      </c>
      <c r="BB416" s="80">
        <f t="shared" si="54"/>
        <v>0</v>
      </c>
      <c r="BC416" s="79" t="s">
        <v>136</v>
      </c>
      <c r="BF416" s="5">
        <f>SUM(AJ416:AL416)/$BG$5</f>
        <v>14.333333333333334</v>
      </c>
      <c r="BG416" s="5">
        <f>SUM(AM416:AO416,AY416)/$BG$5</f>
        <v>7.666666666666667</v>
      </c>
      <c r="BH416" s="5">
        <f>SUM(AP416:AR416,AZ416)/$BG$5</f>
        <v>0</v>
      </c>
      <c r="BI416" s="5">
        <f>SUM(AS416:AU416,BA416)/$BG$5</f>
        <v>0.33333333333333331</v>
      </c>
      <c r="BJ416" s="5">
        <f>SUM(AV416:AX416,BB416)/$BG$5</f>
        <v>0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03"/>
      <c r="AI417" s="66" t="s">
        <v>135</v>
      </c>
      <c r="AJ417" s="65">
        <f t="shared" ref="AJ417:BB417" si="55">AJ416/3</f>
        <v>13.666666666666666</v>
      </c>
      <c r="AK417" s="64">
        <f t="shared" si="55"/>
        <v>0.66666666666666663</v>
      </c>
      <c r="AL417" s="63">
        <f t="shared" si="55"/>
        <v>0</v>
      </c>
      <c r="AM417" s="65">
        <f t="shared" si="55"/>
        <v>6</v>
      </c>
      <c r="AN417" s="64">
        <f t="shared" si="55"/>
        <v>1.3333333333333333</v>
      </c>
      <c r="AO417" s="63">
        <f t="shared" si="55"/>
        <v>0</v>
      </c>
      <c r="AP417" s="65">
        <f t="shared" si="55"/>
        <v>0</v>
      </c>
      <c r="AQ417" s="64">
        <f t="shared" si="55"/>
        <v>0</v>
      </c>
      <c r="AR417" s="63">
        <f t="shared" si="55"/>
        <v>0</v>
      </c>
      <c r="AS417" s="65">
        <f t="shared" si="55"/>
        <v>0</v>
      </c>
      <c r="AT417" s="64">
        <f t="shared" si="55"/>
        <v>0</v>
      </c>
      <c r="AU417" s="63">
        <f t="shared" si="55"/>
        <v>0</v>
      </c>
      <c r="AV417" s="65">
        <f t="shared" si="55"/>
        <v>0</v>
      </c>
      <c r="AW417" s="64">
        <f t="shared" si="55"/>
        <v>0</v>
      </c>
      <c r="AX417" s="63">
        <f t="shared" si="55"/>
        <v>0</v>
      </c>
      <c r="AY417" s="62">
        <f t="shared" si="55"/>
        <v>0.33333333333333331</v>
      </c>
      <c r="AZ417" s="61">
        <f t="shared" si="55"/>
        <v>0</v>
      </c>
      <c r="BA417" s="61">
        <f t="shared" si="55"/>
        <v>0.33333333333333331</v>
      </c>
      <c r="BB417" s="60">
        <f t="shared" si="55"/>
        <v>0</v>
      </c>
      <c r="BC417" s="59" t="s">
        <v>134</v>
      </c>
    </row>
    <row r="418" spans="2:62" ht="28.15" customHeight="1" x14ac:dyDescent="0.2">
      <c r="B418" s="30"/>
      <c r="C418" s="338">
        <v>1</v>
      </c>
      <c r="D418" s="239" t="s">
        <v>569</v>
      </c>
      <c r="E418" s="198"/>
      <c r="F418" s="198"/>
      <c r="G418" s="197"/>
      <c r="H418" s="358" t="s">
        <v>183</v>
      </c>
      <c r="I418" s="390">
        <v>45</v>
      </c>
      <c r="J418" s="390">
        <v>16</v>
      </c>
      <c r="K418" s="390">
        <v>6</v>
      </c>
      <c r="L418" s="42" t="s">
        <v>131</v>
      </c>
      <c r="M418" s="43" t="s">
        <v>132</v>
      </c>
      <c r="N418" s="42" t="s">
        <v>129</v>
      </c>
      <c r="O418" s="43" t="s">
        <v>347</v>
      </c>
      <c r="P418" s="42" t="s">
        <v>128</v>
      </c>
      <c r="Q418" s="43" t="s">
        <v>130</v>
      </c>
      <c r="R418" s="42" t="s">
        <v>127</v>
      </c>
      <c r="S418" s="43"/>
      <c r="T418" s="42" t="s">
        <v>126</v>
      </c>
      <c r="U418" s="43"/>
      <c r="V418" s="42" t="s">
        <v>125</v>
      </c>
      <c r="W418" s="43"/>
      <c r="X418" s="42" t="s">
        <v>124</v>
      </c>
      <c r="Y418" s="43"/>
      <c r="Z418" s="42" t="s">
        <v>123</v>
      </c>
      <c r="AA418" s="43"/>
      <c r="AB418" s="196"/>
      <c r="AC418" s="43"/>
      <c r="AD418" s="196" t="s">
        <v>132</v>
      </c>
      <c r="AE418" s="58" t="s">
        <v>568</v>
      </c>
      <c r="AF418" s="421"/>
      <c r="AG418" s="421"/>
      <c r="AH418" s="38"/>
      <c r="AI418" s="9"/>
      <c r="AJ418" s="349">
        <f>SUMPRODUCT(LEN($M418:$AA421)-LEN(SUBSTITUTE($M418:$AA421,"A", "")))</f>
        <v>10</v>
      </c>
      <c r="AK418" s="352">
        <f>SUMPRODUCT(LEN($AD418:$AD421)-LEN(SUBSTITUTE($AD418:$AD421,"A", "")))</f>
        <v>1</v>
      </c>
      <c r="AL418" s="335">
        <f>SUMPRODUCT(LEN($AC418:$AC421)-LEN(SUBSTITUTE($AC418:$AC421,"A", "")))</f>
        <v>0</v>
      </c>
      <c r="AM418" s="349">
        <f>SUMPRODUCT(LEN($M418:$AA421)-LEN(SUBSTITUTE($M418:$AA421,"S", "")))</f>
        <v>6</v>
      </c>
      <c r="AN418" s="352">
        <f>SUMPRODUCT(LEN($AD418:$AD421)-LEN(SUBSTITUTE($AD418:$AD421,"S", "")))</f>
        <v>0</v>
      </c>
      <c r="AO418" s="335">
        <f>SUMPRODUCT(LEN($AC418:$AC421)-LEN(SUBSTITUTE($AC418:$AC421,"S", "")))</f>
        <v>0</v>
      </c>
      <c r="AP418" s="349">
        <f>SUMPRODUCT(LEN($M418:$AA421)-LEN(SUBSTITUTE($M418:$AA421,"F", "")))</f>
        <v>0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0</v>
      </c>
      <c r="AT418" s="352">
        <f>SUMPRODUCT(LEN($AD418:$AD421)-LEN(SUBSTITUTE($AD418:$AD421,"G", "")))</f>
        <v>0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1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1</v>
      </c>
      <c r="BB418" s="413">
        <f>SUMPRODUCT(LEN($AE418:$AE421)-LEN(SUBSTITUTE($AE418:$AE421,"M", "")))</f>
        <v>0</v>
      </c>
    </row>
    <row r="419" spans="2:62" ht="28.15" customHeight="1" thickBot="1" x14ac:dyDescent="0.25">
      <c r="B419" s="30"/>
      <c r="C419" s="339"/>
      <c r="D419" s="37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179</v>
      </c>
      <c r="N419" s="33" t="s">
        <v>121</v>
      </c>
      <c r="O419" s="55" t="s">
        <v>347</v>
      </c>
      <c r="P419" s="33" t="s">
        <v>120</v>
      </c>
      <c r="Q419" s="55" t="s">
        <v>130</v>
      </c>
      <c r="R419" s="33" t="s">
        <v>119</v>
      </c>
      <c r="S419" s="55"/>
      <c r="T419" s="33" t="s">
        <v>118</v>
      </c>
      <c r="U419" s="55"/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193"/>
      <c r="AC419" s="55"/>
      <c r="AD419" s="193"/>
      <c r="AE419" s="57"/>
      <c r="AF419" s="422"/>
      <c r="AG419" s="422"/>
      <c r="AH419" s="21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8.15" customHeight="1" x14ac:dyDescent="0.2">
      <c r="B420" s="30"/>
      <c r="C420" s="340"/>
      <c r="D420" s="29"/>
      <c r="E420" s="192"/>
      <c r="F420" s="192"/>
      <c r="G420" s="191"/>
      <c r="H420" s="360">
        <v>188</v>
      </c>
      <c r="I420" s="392"/>
      <c r="J420" s="392"/>
      <c r="K420" s="392"/>
      <c r="L420" s="25" t="s">
        <v>114</v>
      </c>
      <c r="M420" s="114" t="s">
        <v>179</v>
      </c>
      <c r="N420" s="25" t="s">
        <v>112</v>
      </c>
      <c r="O420" s="114" t="s">
        <v>354</v>
      </c>
      <c r="P420" s="25" t="s">
        <v>111</v>
      </c>
      <c r="Q420" s="114"/>
      <c r="R420" s="25" t="s">
        <v>110</v>
      </c>
      <c r="S420" s="114"/>
      <c r="T420" s="25" t="s">
        <v>109</v>
      </c>
      <c r="U420" s="114"/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190"/>
      <c r="AC420" s="114"/>
      <c r="AD420" s="190"/>
      <c r="AE420" s="57"/>
      <c r="AF420" s="422"/>
      <c r="AG420" s="422"/>
      <c r="AH420" s="21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8.15" customHeight="1" thickBot="1" x14ac:dyDescent="0.25">
      <c r="B421" s="30"/>
      <c r="C421" s="355"/>
      <c r="D421" s="54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179</v>
      </c>
      <c r="N421" s="50" t="s">
        <v>104</v>
      </c>
      <c r="O421" s="51" t="s">
        <v>132</v>
      </c>
      <c r="P421" s="50" t="s">
        <v>103</v>
      </c>
      <c r="Q421" s="51"/>
      <c r="R421" s="50" t="s">
        <v>102</v>
      </c>
      <c r="S421" s="51"/>
      <c r="T421" s="50">
        <v>20</v>
      </c>
      <c r="U421" s="51"/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187"/>
      <c r="AC421" s="51"/>
      <c r="AD421" s="187"/>
      <c r="AE421" s="56"/>
      <c r="AF421" s="424"/>
      <c r="AG421" s="424"/>
      <c r="AH421" s="47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8.15" customHeight="1" x14ac:dyDescent="0.2">
      <c r="B422" s="30"/>
      <c r="C422" s="338">
        <v>2</v>
      </c>
      <c r="D422" s="46"/>
      <c r="E422" s="198"/>
      <c r="F422" s="198"/>
      <c r="G422" s="197"/>
      <c r="H422" s="358"/>
      <c r="I422" s="390">
        <v>59</v>
      </c>
      <c r="J422" s="390">
        <v>17</v>
      </c>
      <c r="K422" s="390">
        <v>7</v>
      </c>
      <c r="L422" s="42" t="s">
        <v>131</v>
      </c>
      <c r="M422" s="43" t="s">
        <v>132</v>
      </c>
      <c r="N422" s="42" t="s">
        <v>129</v>
      </c>
      <c r="O422" s="43" t="s">
        <v>179</v>
      </c>
      <c r="P422" s="42" t="s">
        <v>128</v>
      </c>
      <c r="Q422" s="43" t="s">
        <v>130</v>
      </c>
      <c r="R422" s="42" t="s">
        <v>127</v>
      </c>
      <c r="S422" s="43"/>
      <c r="T422" s="42" t="s">
        <v>126</v>
      </c>
      <c r="U422" s="43"/>
      <c r="V422" s="42" t="s">
        <v>125</v>
      </c>
      <c r="W422" s="43"/>
      <c r="X422" s="42" t="s">
        <v>124</v>
      </c>
      <c r="Y422" s="43"/>
      <c r="Z422" s="42" t="s">
        <v>123</v>
      </c>
      <c r="AA422" s="43"/>
      <c r="AB422" s="196"/>
      <c r="AC422" s="43"/>
      <c r="AD422" s="196" t="s">
        <v>130</v>
      </c>
      <c r="AE422" s="39"/>
      <c r="AF422" s="421"/>
      <c r="AG422" s="421"/>
      <c r="AH422" s="38"/>
      <c r="AI422" s="9"/>
      <c r="AJ422" s="349">
        <f>SUMPRODUCT(LEN($M422:$AA425)-LEN(SUBSTITUTE($M422:$AA425,"A", "")))</f>
        <v>9</v>
      </c>
      <c r="AK422" s="352">
        <f>SUMPRODUCT(LEN($AD422:$AD425)-LEN(SUBSTITUTE($AD422:$AD425,"A", "")))</f>
        <v>0</v>
      </c>
      <c r="AL422" s="335">
        <f>SUMPRODUCT(LEN($AC422:$AC425)-LEN(SUBSTITUTE($AC422:$AC425,"A", "")))</f>
        <v>0</v>
      </c>
      <c r="AM422" s="349">
        <f>SUMPRODUCT(LEN($M422:$AA425)-LEN(SUBSTITUTE($M422:$AA425,"S", "")))</f>
        <v>3</v>
      </c>
      <c r="AN422" s="352">
        <f>SUMPRODUCT(LEN($AD422:$AD425)-LEN(SUBSTITUTE($AD422:$AD425,"S", "")))</f>
        <v>1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0</v>
      </c>
      <c r="AT422" s="352">
        <f>SUMPRODUCT(LEN($AD422:$AD425)-LEN(SUBSTITUTE($AD422:$AD425,"G", "")))</f>
        <v>0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8.15" customHeight="1" thickBot="1" x14ac:dyDescent="0.25">
      <c r="B423" s="30"/>
      <c r="C423" s="339"/>
      <c r="D423" s="37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 t="s">
        <v>179</v>
      </c>
      <c r="N423" s="33" t="s">
        <v>121</v>
      </c>
      <c r="O423" s="55" t="s">
        <v>358</v>
      </c>
      <c r="P423" s="33" t="s">
        <v>120</v>
      </c>
      <c r="Q423" s="55"/>
      <c r="R423" s="33" t="s">
        <v>119</v>
      </c>
      <c r="S423" s="55"/>
      <c r="T423" s="33" t="s">
        <v>118</v>
      </c>
      <c r="U423" s="55"/>
      <c r="V423" s="33" t="s">
        <v>117</v>
      </c>
      <c r="W423" s="55"/>
      <c r="X423" s="33" t="s">
        <v>116</v>
      </c>
      <c r="Y423" s="55"/>
      <c r="Z423" s="33" t="s">
        <v>115</v>
      </c>
      <c r="AA423" s="55"/>
      <c r="AB423" s="193"/>
      <c r="AC423" s="55"/>
      <c r="AD423" s="193"/>
      <c r="AE423" s="22"/>
      <c r="AF423" s="422"/>
      <c r="AG423" s="422"/>
      <c r="AH423" s="21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8.15" customHeight="1" x14ac:dyDescent="0.2">
      <c r="B424" s="30"/>
      <c r="C424" s="340"/>
      <c r="D424" s="29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 t="s">
        <v>132</v>
      </c>
      <c r="N424" s="25" t="s">
        <v>112</v>
      </c>
      <c r="O424" s="114" t="s">
        <v>347</v>
      </c>
      <c r="P424" s="25" t="s">
        <v>111</v>
      </c>
      <c r="Q424" s="114"/>
      <c r="R424" s="25" t="s">
        <v>110</v>
      </c>
      <c r="S424" s="114"/>
      <c r="T424" s="25" t="s">
        <v>109</v>
      </c>
      <c r="U424" s="114"/>
      <c r="V424" s="25" t="s">
        <v>108</v>
      </c>
      <c r="W424" s="114"/>
      <c r="X424" s="25" t="s">
        <v>107</v>
      </c>
      <c r="Y424" s="114"/>
      <c r="Z424" s="25" t="s">
        <v>106</v>
      </c>
      <c r="AA424" s="114"/>
      <c r="AB424" s="190"/>
      <c r="AC424" s="114"/>
      <c r="AD424" s="190"/>
      <c r="AE424" s="22"/>
      <c r="AF424" s="422"/>
      <c r="AG424" s="422"/>
      <c r="AH424" s="21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8.15" customHeight="1" thickBot="1" x14ac:dyDescent="0.25">
      <c r="B425" s="30"/>
      <c r="C425" s="355"/>
      <c r="D425" s="54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 t="s">
        <v>179</v>
      </c>
      <c r="N425" s="50" t="s">
        <v>104</v>
      </c>
      <c r="O425" s="51" t="s">
        <v>130</v>
      </c>
      <c r="P425" s="50" t="s">
        <v>103</v>
      </c>
      <c r="Q425" s="51"/>
      <c r="R425" s="50" t="s">
        <v>102</v>
      </c>
      <c r="S425" s="51"/>
      <c r="T425" s="50">
        <v>20</v>
      </c>
      <c r="U425" s="51"/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187"/>
      <c r="AC425" s="51"/>
      <c r="AD425" s="187"/>
      <c r="AE425" s="48"/>
      <c r="AF425" s="424"/>
      <c r="AG425" s="424"/>
      <c r="AH425" s="47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8.15" customHeight="1" x14ac:dyDescent="0.2">
      <c r="B426" s="30"/>
      <c r="C426" s="338">
        <v>3</v>
      </c>
      <c r="D426" s="46"/>
      <c r="E426" s="198"/>
      <c r="F426" s="198"/>
      <c r="G426" s="197"/>
      <c r="H426" s="358"/>
      <c r="I426" s="390">
        <v>71</v>
      </c>
      <c r="J426" s="390">
        <v>20</v>
      </c>
      <c r="K426" s="390">
        <v>7</v>
      </c>
      <c r="L426" s="42" t="s">
        <v>131</v>
      </c>
      <c r="M426" s="43" t="s">
        <v>357</v>
      </c>
      <c r="N426" s="42" t="s">
        <v>129</v>
      </c>
      <c r="O426" s="43" t="s">
        <v>357</v>
      </c>
      <c r="P426" s="42" t="s">
        <v>128</v>
      </c>
      <c r="Q426" s="43" t="s">
        <v>347</v>
      </c>
      <c r="R426" s="42" t="s">
        <v>127</v>
      </c>
      <c r="S426" s="43" t="s">
        <v>130</v>
      </c>
      <c r="T426" s="42" t="s">
        <v>126</v>
      </c>
      <c r="U426" s="43"/>
      <c r="V426" s="42" t="s">
        <v>125</v>
      </c>
      <c r="W426" s="43"/>
      <c r="X426" s="42" t="s">
        <v>124</v>
      </c>
      <c r="Y426" s="43"/>
      <c r="Z426" s="42" t="s">
        <v>123</v>
      </c>
      <c r="AA426" s="43"/>
      <c r="AB426" s="196"/>
      <c r="AC426" s="43"/>
      <c r="AD426" s="196" t="s">
        <v>354</v>
      </c>
      <c r="AE426" s="39"/>
      <c r="AF426" s="421"/>
      <c r="AG426" s="421"/>
      <c r="AH426" s="38"/>
      <c r="AI426" s="9"/>
      <c r="AJ426" s="349">
        <f>SUMPRODUCT(LEN($M426:$AA429)-LEN(SUBSTITUTE($M426:$AA429,"A", "")))</f>
        <v>22</v>
      </c>
      <c r="AK426" s="352">
        <f>SUMPRODUCT(LEN($AD426:$AD429)-LEN(SUBSTITUTE($AD426:$AD429,"A", "")))</f>
        <v>1</v>
      </c>
      <c r="AL426" s="335">
        <f>SUMPRODUCT(LEN($AC426:$AC429)-LEN(SUBSTITUTE($AC426:$AC429,"A", "")))</f>
        <v>0</v>
      </c>
      <c r="AM426" s="349">
        <f>SUMPRODUCT(LEN($M426:$AA429)-LEN(SUBSTITUTE($M426:$AA429,"S", "")))</f>
        <v>9</v>
      </c>
      <c r="AN426" s="352">
        <f>SUMPRODUCT(LEN($AD426:$AD429)-LEN(SUBSTITUTE($AD426:$AD429,"S", "")))</f>
        <v>3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0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8.15" customHeight="1" thickBot="1" x14ac:dyDescent="0.25">
      <c r="B427" s="30"/>
      <c r="C427" s="339"/>
      <c r="D427" s="37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 t="s">
        <v>357</v>
      </c>
      <c r="N427" s="33" t="s">
        <v>121</v>
      </c>
      <c r="O427" s="55" t="s">
        <v>357</v>
      </c>
      <c r="P427" s="33" t="s">
        <v>120</v>
      </c>
      <c r="Q427" s="55" t="s">
        <v>130</v>
      </c>
      <c r="R427" s="33" t="s">
        <v>119</v>
      </c>
      <c r="S427" s="55"/>
      <c r="T427" s="33" t="s">
        <v>118</v>
      </c>
      <c r="U427" s="55"/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193"/>
      <c r="AC427" s="55"/>
      <c r="AD427" s="193" t="s">
        <v>351</v>
      </c>
      <c r="AE427" s="22"/>
      <c r="AF427" s="422"/>
      <c r="AG427" s="422"/>
      <c r="AH427" s="21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8.15" customHeight="1" x14ac:dyDescent="0.2">
      <c r="B428" s="30"/>
      <c r="C428" s="340"/>
      <c r="D428" s="29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 t="s">
        <v>458</v>
      </c>
      <c r="N428" s="25" t="s">
        <v>112</v>
      </c>
      <c r="O428" s="114" t="s">
        <v>353</v>
      </c>
      <c r="P428" s="25" t="s">
        <v>111</v>
      </c>
      <c r="Q428" s="114" t="s">
        <v>132</v>
      </c>
      <c r="R428" s="25" t="s">
        <v>110</v>
      </c>
      <c r="S428" s="114"/>
      <c r="T428" s="25" t="s">
        <v>109</v>
      </c>
      <c r="U428" s="114"/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190"/>
      <c r="AC428" s="114"/>
      <c r="AD428" s="190"/>
      <c r="AE428" s="22"/>
      <c r="AF428" s="422"/>
      <c r="AG428" s="422"/>
      <c r="AH428" s="21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8.15" customHeight="1" thickBot="1" x14ac:dyDescent="0.25">
      <c r="B429" s="20"/>
      <c r="C429" s="341"/>
      <c r="D429" s="19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 t="s">
        <v>357</v>
      </c>
      <c r="N429" s="15" t="s">
        <v>104</v>
      </c>
      <c r="O429" s="16" t="s">
        <v>349</v>
      </c>
      <c r="P429" s="15" t="s">
        <v>103</v>
      </c>
      <c r="Q429" s="16" t="s">
        <v>130</v>
      </c>
      <c r="R429" s="15" t="s">
        <v>102</v>
      </c>
      <c r="S429" s="16"/>
      <c r="T429" s="15">
        <v>20</v>
      </c>
      <c r="U429" s="16"/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187"/>
      <c r="AC429" s="16"/>
      <c r="AD429" s="186"/>
      <c r="AE429" s="11"/>
      <c r="AF429" s="423"/>
      <c r="AG429" s="423"/>
      <c r="AH429" s="10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107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189</v>
      </c>
      <c r="E431" s="425">
        <v>10784.68</v>
      </c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03"/>
      <c r="AI431" s="86" t="s">
        <v>137</v>
      </c>
      <c r="AJ431" s="85">
        <f t="shared" ref="AJ431:BB431" si="56">SUM(AJ433:AJ444)</f>
        <v>59</v>
      </c>
      <c r="AK431" s="84">
        <f t="shared" si="56"/>
        <v>10</v>
      </c>
      <c r="AL431" s="83">
        <f t="shared" si="56"/>
        <v>0</v>
      </c>
      <c r="AM431" s="85">
        <f t="shared" si="56"/>
        <v>49</v>
      </c>
      <c r="AN431" s="84">
        <f t="shared" si="56"/>
        <v>13</v>
      </c>
      <c r="AO431" s="83">
        <f t="shared" si="56"/>
        <v>0</v>
      </c>
      <c r="AP431" s="85">
        <f t="shared" si="56"/>
        <v>2</v>
      </c>
      <c r="AQ431" s="84">
        <f t="shared" si="56"/>
        <v>0</v>
      </c>
      <c r="AR431" s="83">
        <f t="shared" si="56"/>
        <v>0</v>
      </c>
      <c r="AS431" s="85">
        <f t="shared" si="56"/>
        <v>3</v>
      </c>
      <c r="AT431" s="84">
        <f t="shared" si="56"/>
        <v>0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23</v>
      </c>
      <c r="BG431" s="5">
        <f>SUM(AM431:AO431,AY431)/$BG$5</f>
        <v>20.666666666666668</v>
      </c>
      <c r="BH431" s="5">
        <f>SUM(AP431:AR431,AZ431)/$BG$5</f>
        <v>0.66666666666666663</v>
      </c>
      <c r="BI431" s="5">
        <f>SUM(AS431:AU431,BA431)/$BG$5</f>
        <v>1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03"/>
      <c r="AI432" s="66" t="s">
        <v>135</v>
      </c>
      <c r="AJ432" s="65">
        <f t="shared" ref="AJ432:BB432" si="57">AJ431/3</f>
        <v>19.666666666666668</v>
      </c>
      <c r="AK432" s="64">
        <f t="shared" si="57"/>
        <v>3.3333333333333335</v>
      </c>
      <c r="AL432" s="63">
        <f t="shared" si="57"/>
        <v>0</v>
      </c>
      <c r="AM432" s="65">
        <f t="shared" si="57"/>
        <v>16.333333333333332</v>
      </c>
      <c r="AN432" s="64">
        <f t="shared" si="57"/>
        <v>4.333333333333333</v>
      </c>
      <c r="AO432" s="63">
        <f t="shared" si="57"/>
        <v>0</v>
      </c>
      <c r="AP432" s="65">
        <f t="shared" si="57"/>
        <v>0.66666666666666663</v>
      </c>
      <c r="AQ432" s="64">
        <f t="shared" si="57"/>
        <v>0</v>
      </c>
      <c r="AR432" s="63">
        <f t="shared" si="57"/>
        <v>0</v>
      </c>
      <c r="AS432" s="65">
        <f t="shared" si="57"/>
        <v>1</v>
      </c>
      <c r="AT432" s="64">
        <f t="shared" si="57"/>
        <v>0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8.15" customHeight="1" x14ac:dyDescent="0.2">
      <c r="B433" s="30"/>
      <c r="C433" s="338">
        <v>1</v>
      </c>
      <c r="D433" s="46"/>
      <c r="E433" s="198"/>
      <c r="F433" s="198"/>
      <c r="G433" s="197"/>
      <c r="H433" s="358" t="s">
        <v>370</v>
      </c>
      <c r="I433" s="390">
        <v>74</v>
      </c>
      <c r="J433" s="390">
        <v>20</v>
      </c>
      <c r="K433" s="390">
        <v>6</v>
      </c>
      <c r="L433" s="42" t="s">
        <v>131</v>
      </c>
      <c r="M433" s="43" t="s">
        <v>179</v>
      </c>
      <c r="N433" s="42" t="s">
        <v>129</v>
      </c>
      <c r="O433" s="43" t="s">
        <v>459</v>
      </c>
      <c r="P433" s="42" t="s">
        <v>128</v>
      </c>
      <c r="Q433" s="43" t="s">
        <v>348</v>
      </c>
      <c r="R433" s="42" t="s">
        <v>127</v>
      </c>
      <c r="S433" s="43" t="s">
        <v>347</v>
      </c>
      <c r="T433" s="42" t="s">
        <v>126</v>
      </c>
      <c r="U433" s="43"/>
      <c r="V433" s="42" t="s">
        <v>125</v>
      </c>
      <c r="W433" s="43"/>
      <c r="X433" s="42" t="s">
        <v>124</v>
      </c>
      <c r="Y433" s="43"/>
      <c r="Z433" s="42" t="s">
        <v>123</v>
      </c>
      <c r="AA433" s="43"/>
      <c r="AB433" s="196"/>
      <c r="AC433" s="43"/>
      <c r="AD433" s="196" t="s">
        <v>367</v>
      </c>
      <c r="AE433" s="58"/>
      <c r="AF433" s="421">
        <v>10</v>
      </c>
      <c r="AG433" s="421"/>
      <c r="AH433" s="38"/>
      <c r="AI433" s="9"/>
      <c r="AJ433" s="349">
        <f>SUMPRODUCT(LEN($M433:$AA436)-LEN(SUBSTITUTE($M433:$AA436,"A", "")))</f>
        <v>22</v>
      </c>
      <c r="AK433" s="352">
        <f>SUMPRODUCT(LEN($AD433:$AD436)-LEN(SUBSTITUTE($AD433:$AD436,"A", "")))</f>
        <v>3</v>
      </c>
      <c r="AL433" s="335">
        <f>SUMPRODUCT(LEN($AC433:$AC436)-LEN(SUBSTITUTE($AC433:$AC436,"A", "")))</f>
        <v>0</v>
      </c>
      <c r="AM433" s="349">
        <f>SUMPRODUCT(LEN($M433:$AA436)-LEN(SUBSTITUTE($M433:$AA436,"S", "")))</f>
        <v>18</v>
      </c>
      <c r="AN433" s="352">
        <f>SUMPRODUCT(LEN($AD433:$AD436)-LEN(SUBSTITUTE($AD433:$AD436,"S", "")))</f>
        <v>2</v>
      </c>
      <c r="AO433" s="335">
        <f>SUMPRODUCT(LEN($AC433:$AC436)-LEN(SUBSTITUTE($AC433:$AC436,"S", "")))</f>
        <v>0</v>
      </c>
      <c r="AP433" s="349">
        <f>SUMPRODUCT(LEN($M433:$AA436)-LEN(SUBSTITUTE($M433:$AA436,"F", "")))</f>
        <v>1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0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8.15" customHeight="1" thickBot="1" x14ac:dyDescent="0.25">
      <c r="B434" s="30"/>
      <c r="C434" s="339"/>
      <c r="D434" s="37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357</v>
      </c>
      <c r="N434" s="33" t="s">
        <v>121</v>
      </c>
      <c r="O434" s="55" t="s">
        <v>514</v>
      </c>
      <c r="P434" s="33" t="s">
        <v>120</v>
      </c>
      <c r="Q434" s="55" t="s">
        <v>348</v>
      </c>
      <c r="R434" s="33" t="s">
        <v>119</v>
      </c>
      <c r="S434" s="55" t="s">
        <v>130</v>
      </c>
      <c r="T434" s="33" t="s">
        <v>118</v>
      </c>
      <c r="U434" s="55"/>
      <c r="V434" s="33" t="s">
        <v>117</v>
      </c>
      <c r="W434" s="55"/>
      <c r="X434" s="33" t="s">
        <v>116</v>
      </c>
      <c r="Y434" s="55"/>
      <c r="Z434" s="33" t="s">
        <v>115</v>
      </c>
      <c r="AA434" s="55"/>
      <c r="AB434" s="193"/>
      <c r="AC434" s="55"/>
      <c r="AD434" s="193" t="s">
        <v>132</v>
      </c>
      <c r="AE434" s="57"/>
      <c r="AF434" s="422"/>
      <c r="AG434" s="422"/>
      <c r="AH434" s="21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8.15" customHeight="1" x14ac:dyDescent="0.2">
      <c r="B435" s="30"/>
      <c r="C435" s="340"/>
      <c r="D435" s="29"/>
      <c r="E435" s="192"/>
      <c r="F435" s="192"/>
      <c r="G435" s="191"/>
      <c r="H435" s="360">
        <v>189</v>
      </c>
      <c r="I435" s="392"/>
      <c r="J435" s="392"/>
      <c r="K435" s="392"/>
      <c r="L435" s="25" t="s">
        <v>114</v>
      </c>
      <c r="M435" s="114" t="s">
        <v>489</v>
      </c>
      <c r="N435" s="25" t="s">
        <v>112</v>
      </c>
      <c r="O435" s="114" t="s">
        <v>462</v>
      </c>
      <c r="P435" s="25" t="s">
        <v>111</v>
      </c>
      <c r="Q435" s="114" t="s">
        <v>347</v>
      </c>
      <c r="R435" s="25" t="s">
        <v>110</v>
      </c>
      <c r="S435" s="114"/>
      <c r="T435" s="25" t="s">
        <v>109</v>
      </c>
      <c r="U435" s="114"/>
      <c r="V435" s="25" t="s">
        <v>108</v>
      </c>
      <c r="W435" s="114"/>
      <c r="X435" s="25" t="s">
        <v>107</v>
      </c>
      <c r="Y435" s="114"/>
      <c r="Z435" s="25" t="s">
        <v>106</v>
      </c>
      <c r="AA435" s="114"/>
      <c r="AB435" s="190"/>
      <c r="AC435" s="114"/>
      <c r="AD435" s="190"/>
      <c r="AE435" s="57"/>
      <c r="AF435" s="422"/>
      <c r="AG435" s="422"/>
      <c r="AH435" s="21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8.15" customHeight="1" thickBot="1" x14ac:dyDescent="0.25">
      <c r="B436" s="30"/>
      <c r="C436" s="355"/>
      <c r="D436" s="54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567</v>
      </c>
      <c r="N436" s="50" t="s">
        <v>104</v>
      </c>
      <c r="O436" s="51" t="s">
        <v>501</v>
      </c>
      <c r="P436" s="50" t="s">
        <v>103</v>
      </c>
      <c r="Q436" s="51" t="s">
        <v>179</v>
      </c>
      <c r="R436" s="50" t="s">
        <v>102</v>
      </c>
      <c r="S436" s="51"/>
      <c r="T436" s="50">
        <v>20</v>
      </c>
      <c r="U436" s="51"/>
      <c r="V436" s="50" t="s">
        <v>101</v>
      </c>
      <c r="W436" s="51"/>
      <c r="X436" s="50" t="s">
        <v>100</v>
      </c>
      <c r="Y436" s="51"/>
      <c r="Z436" s="50" t="s">
        <v>99</v>
      </c>
      <c r="AA436" s="51"/>
      <c r="AB436" s="187"/>
      <c r="AC436" s="51"/>
      <c r="AD436" s="187"/>
      <c r="AE436" s="56"/>
      <c r="AF436" s="424"/>
      <c r="AG436" s="424"/>
      <c r="AH436" s="47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8.15" customHeight="1" x14ac:dyDescent="0.2">
      <c r="B437" s="30"/>
      <c r="C437" s="338">
        <v>2</v>
      </c>
      <c r="D437" s="46"/>
      <c r="E437" s="198"/>
      <c r="F437" s="198"/>
      <c r="G437" s="197"/>
      <c r="H437" s="358"/>
      <c r="I437" s="390">
        <v>82</v>
      </c>
      <c r="J437" s="390">
        <v>20</v>
      </c>
      <c r="K437" s="390">
        <v>7</v>
      </c>
      <c r="L437" s="42" t="s">
        <v>131</v>
      </c>
      <c r="M437" s="43" t="s">
        <v>511</v>
      </c>
      <c r="N437" s="42" t="s">
        <v>129</v>
      </c>
      <c r="O437" s="43" t="s">
        <v>350</v>
      </c>
      <c r="P437" s="42" t="s">
        <v>128</v>
      </c>
      <c r="Q437" s="43" t="s">
        <v>347</v>
      </c>
      <c r="R437" s="42" t="s">
        <v>127</v>
      </c>
      <c r="S437" s="43" t="s">
        <v>130</v>
      </c>
      <c r="T437" s="42" t="s">
        <v>126</v>
      </c>
      <c r="U437" s="43"/>
      <c r="V437" s="42" t="s">
        <v>125</v>
      </c>
      <c r="W437" s="43"/>
      <c r="X437" s="42" t="s">
        <v>124</v>
      </c>
      <c r="Y437" s="43"/>
      <c r="Z437" s="42" t="s">
        <v>123</v>
      </c>
      <c r="AA437" s="43"/>
      <c r="AB437" s="196"/>
      <c r="AC437" s="43"/>
      <c r="AD437" s="196" t="s">
        <v>359</v>
      </c>
      <c r="AE437" s="39"/>
      <c r="AF437" s="421"/>
      <c r="AG437" s="421"/>
      <c r="AH437" s="38"/>
      <c r="AI437" s="9"/>
      <c r="AJ437" s="349">
        <f>SUMPRODUCT(LEN($M437:$AA440)-LEN(SUBSTITUTE($M437:$AA440,"A", "")))</f>
        <v>18</v>
      </c>
      <c r="AK437" s="352">
        <f>SUMPRODUCT(LEN($AD437:$AD440)-LEN(SUBSTITUTE($AD437:$AD440,"A", "")))</f>
        <v>3</v>
      </c>
      <c r="AL437" s="335">
        <f>SUMPRODUCT(LEN($AC437:$AC440)-LEN(SUBSTITUTE($AC437:$AC440,"A", "")))</f>
        <v>0</v>
      </c>
      <c r="AM437" s="349">
        <f>SUMPRODUCT(LEN($M437:$AA440)-LEN(SUBSTITUTE($M437:$AA440,"S", "")))</f>
        <v>10</v>
      </c>
      <c r="AN437" s="352">
        <f>SUMPRODUCT(LEN($AD437:$AD440)-LEN(SUBSTITUTE($AD437:$AD440,"S", "")))</f>
        <v>2</v>
      </c>
      <c r="AO437" s="335">
        <f>SUMPRODUCT(LEN($AC437:$AC440)-LEN(SUBSTITUTE($AC437:$AC440,"S", "")))</f>
        <v>0</v>
      </c>
      <c r="AP437" s="349">
        <f>SUMPRODUCT(LEN($M437:$AA440)-LEN(SUBSTITUTE($M437:$AA440,"F", "")))</f>
        <v>1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3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8.15" customHeight="1" thickBot="1" x14ac:dyDescent="0.25">
      <c r="B438" s="30"/>
      <c r="C438" s="339"/>
      <c r="D438" s="37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 t="s">
        <v>467</v>
      </c>
      <c r="N438" s="33" t="s">
        <v>121</v>
      </c>
      <c r="O438" s="55" t="s">
        <v>357</v>
      </c>
      <c r="P438" s="33" t="s">
        <v>120</v>
      </c>
      <c r="Q438" s="55" t="s">
        <v>351</v>
      </c>
      <c r="R438" s="33" t="s">
        <v>119</v>
      </c>
      <c r="S438" s="55"/>
      <c r="T438" s="33" t="s">
        <v>118</v>
      </c>
      <c r="U438" s="55"/>
      <c r="V438" s="33" t="s">
        <v>117</v>
      </c>
      <c r="W438" s="55"/>
      <c r="X438" s="33" t="s">
        <v>116</v>
      </c>
      <c r="Y438" s="55"/>
      <c r="Z438" s="33" t="s">
        <v>115</v>
      </c>
      <c r="AA438" s="55"/>
      <c r="AB438" s="193"/>
      <c r="AC438" s="55"/>
      <c r="AD438" s="193" t="s">
        <v>347</v>
      </c>
      <c r="AE438" s="22"/>
      <c r="AF438" s="422"/>
      <c r="AG438" s="422"/>
      <c r="AH438" s="21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8.15" customHeight="1" x14ac:dyDescent="0.2">
      <c r="B439" s="30"/>
      <c r="C439" s="340"/>
      <c r="D439" s="29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 t="s">
        <v>479</v>
      </c>
      <c r="N439" s="25" t="s">
        <v>112</v>
      </c>
      <c r="O439" s="114" t="s">
        <v>359</v>
      </c>
      <c r="P439" s="25" t="s">
        <v>111</v>
      </c>
      <c r="Q439" s="114" t="s">
        <v>347</v>
      </c>
      <c r="R439" s="25" t="s">
        <v>110</v>
      </c>
      <c r="S439" s="114"/>
      <c r="T439" s="25" t="s">
        <v>109</v>
      </c>
      <c r="U439" s="114"/>
      <c r="V439" s="25" t="s">
        <v>108</v>
      </c>
      <c r="W439" s="114"/>
      <c r="X439" s="25" t="s">
        <v>107</v>
      </c>
      <c r="Y439" s="114"/>
      <c r="Z439" s="25" t="s">
        <v>106</v>
      </c>
      <c r="AA439" s="114"/>
      <c r="AB439" s="190"/>
      <c r="AC439" s="114"/>
      <c r="AD439" s="190"/>
      <c r="AE439" s="22"/>
      <c r="AF439" s="422"/>
      <c r="AG439" s="422"/>
      <c r="AH439" s="21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8.15" customHeight="1" thickBot="1" x14ac:dyDescent="0.25">
      <c r="B440" s="30"/>
      <c r="C440" s="355"/>
      <c r="D440" s="54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 t="s">
        <v>357</v>
      </c>
      <c r="N440" s="50" t="s">
        <v>104</v>
      </c>
      <c r="O440" s="51" t="s">
        <v>346</v>
      </c>
      <c r="P440" s="50" t="s">
        <v>103</v>
      </c>
      <c r="Q440" s="51" t="s">
        <v>347</v>
      </c>
      <c r="R440" s="50" t="s">
        <v>102</v>
      </c>
      <c r="S440" s="51"/>
      <c r="T440" s="50">
        <v>20</v>
      </c>
      <c r="U440" s="51"/>
      <c r="V440" s="50" t="s">
        <v>101</v>
      </c>
      <c r="W440" s="51"/>
      <c r="X440" s="50" t="s">
        <v>100</v>
      </c>
      <c r="Y440" s="51"/>
      <c r="Z440" s="50" t="s">
        <v>99</v>
      </c>
      <c r="AA440" s="51"/>
      <c r="AB440" s="187"/>
      <c r="AC440" s="51"/>
      <c r="AD440" s="187"/>
      <c r="AE440" s="48"/>
      <c r="AF440" s="424"/>
      <c r="AG440" s="424"/>
      <c r="AH440" s="47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8.15" customHeight="1" x14ac:dyDescent="0.2">
      <c r="B441" s="30"/>
      <c r="C441" s="338">
        <v>3</v>
      </c>
      <c r="D441" s="46"/>
      <c r="E441" s="198"/>
      <c r="F441" s="198"/>
      <c r="G441" s="197"/>
      <c r="H441" s="358"/>
      <c r="I441" s="390">
        <v>75</v>
      </c>
      <c r="J441" s="390">
        <v>20</v>
      </c>
      <c r="K441" s="390">
        <v>8</v>
      </c>
      <c r="L441" s="42" t="s">
        <v>131</v>
      </c>
      <c r="M441" s="43" t="s">
        <v>466</v>
      </c>
      <c r="N441" s="42" t="s">
        <v>129</v>
      </c>
      <c r="O441" s="43" t="s">
        <v>179</v>
      </c>
      <c r="P441" s="42" t="s">
        <v>128</v>
      </c>
      <c r="Q441" s="43" t="s">
        <v>351</v>
      </c>
      <c r="R441" s="42" t="s">
        <v>127</v>
      </c>
      <c r="S441" s="43"/>
      <c r="T441" s="42" t="s">
        <v>126</v>
      </c>
      <c r="U441" s="43"/>
      <c r="V441" s="42" t="s">
        <v>125</v>
      </c>
      <c r="W441" s="43"/>
      <c r="X441" s="42" t="s">
        <v>124</v>
      </c>
      <c r="Y441" s="43"/>
      <c r="Z441" s="42" t="s">
        <v>123</v>
      </c>
      <c r="AA441" s="43"/>
      <c r="AB441" s="196"/>
      <c r="AC441" s="43"/>
      <c r="AD441" s="196" t="s">
        <v>480</v>
      </c>
      <c r="AE441" s="39"/>
      <c r="AF441" s="421"/>
      <c r="AG441" s="421"/>
      <c r="AH441" s="38"/>
      <c r="AI441" s="9"/>
      <c r="AJ441" s="349">
        <f>SUMPRODUCT(LEN($M441:$AA444)-LEN(SUBSTITUTE($M441:$AA444,"A", "")))</f>
        <v>19</v>
      </c>
      <c r="AK441" s="352">
        <f>SUMPRODUCT(LEN($AD441:$AD444)-LEN(SUBSTITUTE($AD441:$AD444,"A", "")))</f>
        <v>4</v>
      </c>
      <c r="AL441" s="335">
        <f>SUMPRODUCT(LEN($AC441:$AC444)-LEN(SUBSTITUTE($AC441:$AC444,"A", "")))</f>
        <v>0</v>
      </c>
      <c r="AM441" s="349">
        <f>SUMPRODUCT(LEN($M441:$AA444)-LEN(SUBSTITUTE($M441:$AA444,"S", "")))</f>
        <v>21</v>
      </c>
      <c r="AN441" s="352">
        <f>SUMPRODUCT(LEN($AD441:$AD444)-LEN(SUBSTITUTE($AD441:$AD444,"S", "")))</f>
        <v>9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0</v>
      </c>
      <c r="AT441" s="352">
        <f>SUMPRODUCT(LEN($AD441:$AD444)-LEN(SUBSTITUTE($AD441:$AD444,"G", "")))</f>
        <v>0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8.15" customHeight="1" thickBot="1" x14ac:dyDescent="0.25">
      <c r="B442" s="30"/>
      <c r="C442" s="339"/>
      <c r="D442" s="37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 t="s">
        <v>527</v>
      </c>
      <c r="N442" s="33" t="s">
        <v>121</v>
      </c>
      <c r="O442" s="55" t="s">
        <v>462</v>
      </c>
      <c r="P442" s="33" t="s">
        <v>120</v>
      </c>
      <c r="Q442" s="55" t="s">
        <v>354</v>
      </c>
      <c r="R442" s="33" t="s">
        <v>119</v>
      </c>
      <c r="S442" s="55"/>
      <c r="T442" s="33" t="s">
        <v>118</v>
      </c>
      <c r="U442" s="55"/>
      <c r="V442" s="33" t="s">
        <v>117</v>
      </c>
      <c r="W442" s="55"/>
      <c r="X442" s="33" t="s">
        <v>116</v>
      </c>
      <c r="Y442" s="55"/>
      <c r="Z442" s="33" t="s">
        <v>115</v>
      </c>
      <c r="AA442" s="55"/>
      <c r="AB442" s="193"/>
      <c r="AC442" s="55"/>
      <c r="AD442" s="193" t="s">
        <v>538</v>
      </c>
      <c r="AE442" s="22"/>
      <c r="AF442" s="422"/>
      <c r="AG442" s="422"/>
      <c r="AH442" s="21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8.15" customHeight="1" x14ac:dyDescent="0.2">
      <c r="B443" s="30"/>
      <c r="C443" s="340"/>
      <c r="D443" s="29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 t="s">
        <v>465</v>
      </c>
      <c r="N443" s="25" t="s">
        <v>112</v>
      </c>
      <c r="O443" s="114" t="s">
        <v>371</v>
      </c>
      <c r="P443" s="25" t="s">
        <v>111</v>
      </c>
      <c r="Q443" s="114" t="s">
        <v>354</v>
      </c>
      <c r="R443" s="25" t="s">
        <v>110</v>
      </c>
      <c r="S443" s="114"/>
      <c r="T443" s="25" t="s">
        <v>109</v>
      </c>
      <c r="U443" s="114"/>
      <c r="V443" s="25" t="s">
        <v>108</v>
      </c>
      <c r="W443" s="114"/>
      <c r="X443" s="25" t="s">
        <v>107</v>
      </c>
      <c r="Y443" s="114"/>
      <c r="Z443" s="25" t="s">
        <v>106</v>
      </c>
      <c r="AA443" s="114"/>
      <c r="AB443" s="190"/>
      <c r="AC443" s="114"/>
      <c r="AD443" s="190" t="s">
        <v>132</v>
      </c>
      <c r="AE443" s="22"/>
      <c r="AF443" s="422"/>
      <c r="AG443" s="422"/>
      <c r="AH443" s="21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8.15" customHeight="1" thickBot="1" x14ac:dyDescent="0.25">
      <c r="B444" s="20"/>
      <c r="C444" s="341"/>
      <c r="D444" s="19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 t="s">
        <v>560</v>
      </c>
      <c r="N444" s="15" t="s">
        <v>104</v>
      </c>
      <c r="O444" s="16" t="s">
        <v>349</v>
      </c>
      <c r="P444" s="15" t="s">
        <v>103</v>
      </c>
      <c r="Q444" s="16" t="s">
        <v>130</v>
      </c>
      <c r="R444" s="15" t="s">
        <v>102</v>
      </c>
      <c r="S444" s="16"/>
      <c r="T444" s="15">
        <v>20</v>
      </c>
      <c r="U444" s="16"/>
      <c r="V444" s="15" t="s">
        <v>101</v>
      </c>
      <c r="W444" s="16"/>
      <c r="X444" s="15" t="s">
        <v>100</v>
      </c>
      <c r="Y444" s="16"/>
      <c r="Z444" s="15" t="s">
        <v>99</v>
      </c>
      <c r="AA444" s="16"/>
      <c r="AB444" s="187"/>
      <c r="AC444" s="16"/>
      <c r="AD444" s="186"/>
      <c r="AE444" s="11"/>
      <c r="AF444" s="423"/>
      <c r="AG444" s="423"/>
      <c r="AH444" s="10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107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189</v>
      </c>
      <c r="E446" s="425">
        <v>9165.6299999999992</v>
      </c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03"/>
      <c r="AI446" s="86" t="s">
        <v>137</v>
      </c>
      <c r="AJ446" s="85">
        <f t="shared" ref="AJ446:BB446" si="58">SUM(AJ448:AJ459)</f>
        <v>47</v>
      </c>
      <c r="AK446" s="84">
        <f t="shared" si="58"/>
        <v>3</v>
      </c>
      <c r="AL446" s="83">
        <f t="shared" si="58"/>
        <v>0</v>
      </c>
      <c r="AM446" s="85">
        <f t="shared" si="58"/>
        <v>36</v>
      </c>
      <c r="AN446" s="84">
        <f t="shared" si="58"/>
        <v>5</v>
      </c>
      <c r="AO446" s="83">
        <f t="shared" si="58"/>
        <v>0</v>
      </c>
      <c r="AP446" s="85">
        <f t="shared" si="58"/>
        <v>0</v>
      </c>
      <c r="AQ446" s="84">
        <f t="shared" si="58"/>
        <v>0</v>
      </c>
      <c r="AR446" s="83">
        <f t="shared" si="58"/>
        <v>0</v>
      </c>
      <c r="AS446" s="85">
        <f t="shared" si="58"/>
        <v>4</v>
      </c>
      <c r="AT446" s="84">
        <f t="shared" si="58"/>
        <v>0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16.666666666666668</v>
      </c>
      <c r="BG446" s="5">
        <f>SUM(AM446:AO446,AY446)/$BG$5</f>
        <v>13.666666666666666</v>
      </c>
      <c r="BH446" s="5">
        <f>SUM(AP446:AR446,AZ446)/$BG$5</f>
        <v>0</v>
      </c>
      <c r="BI446" s="5">
        <f>SUM(AS446:AU446,BA446)/$BG$5</f>
        <v>1.3333333333333333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03"/>
      <c r="AI447" s="66" t="s">
        <v>135</v>
      </c>
      <c r="AJ447" s="65">
        <f t="shared" ref="AJ447:BB447" si="59">AJ446/3</f>
        <v>15.666666666666666</v>
      </c>
      <c r="AK447" s="64">
        <f t="shared" si="59"/>
        <v>1</v>
      </c>
      <c r="AL447" s="63">
        <f t="shared" si="59"/>
        <v>0</v>
      </c>
      <c r="AM447" s="65">
        <f t="shared" si="59"/>
        <v>12</v>
      </c>
      <c r="AN447" s="64">
        <f t="shared" si="59"/>
        <v>1.6666666666666667</v>
      </c>
      <c r="AO447" s="63">
        <f t="shared" si="59"/>
        <v>0</v>
      </c>
      <c r="AP447" s="65">
        <f t="shared" si="59"/>
        <v>0</v>
      </c>
      <c r="AQ447" s="64">
        <f t="shared" si="59"/>
        <v>0</v>
      </c>
      <c r="AR447" s="63">
        <f t="shared" si="59"/>
        <v>0</v>
      </c>
      <c r="AS447" s="65">
        <f t="shared" si="59"/>
        <v>1.3333333333333333</v>
      </c>
      <c r="AT447" s="64">
        <f t="shared" si="59"/>
        <v>0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8.15" customHeight="1" x14ac:dyDescent="0.2">
      <c r="B448" s="30"/>
      <c r="C448" s="338">
        <v>1</v>
      </c>
      <c r="D448" s="46"/>
      <c r="E448" s="198"/>
      <c r="F448" s="198"/>
      <c r="G448" s="197"/>
      <c r="H448" s="358" t="s">
        <v>183</v>
      </c>
      <c r="I448" s="390">
        <v>75</v>
      </c>
      <c r="J448" s="390">
        <v>21</v>
      </c>
      <c r="K448" s="390">
        <v>7</v>
      </c>
      <c r="L448" s="42" t="s">
        <v>131</v>
      </c>
      <c r="M448" s="43" t="s">
        <v>179</v>
      </c>
      <c r="N448" s="42" t="s">
        <v>129</v>
      </c>
      <c r="O448" s="43" t="s">
        <v>359</v>
      </c>
      <c r="P448" s="42" t="s">
        <v>128</v>
      </c>
      <c r="Q448" s="43" t="s">
        <v>347</v>
      </c>
      <c r="R448" s="42" t="s">
        <v>127</v>
      </c>
      <c r="S448" s="43" t="s">
        <v>130</v>
      </c>
      <c r="T448" s="42" t="s">
        <v>126</v>
      </c>
      <c r="U448" s="43"/>
      <c r="V448" s="42" t="s">
        <v>125</v>
      </c>
      <c r="W448" s="43"/>
      <c r="X448" s="42" t="s">
        <v>124</v>
      </c>
      <c r="Y448" s="43"/>
      <c r="Z448" s="42" t="s">
        <v>123</v>
      </c>
      <c r="AA448" s="43"/>
      <c r="AB448" s="196"/>
      <c r="AC448" s="43"/>
      <c r="AD448" s="196" t="s">
        <v>353</v>
      </c>
      <c r="AE448" s="58"/>
      <c r="AF448" s="421"/>
      <c r="AG448" s="421"/>
      <c r="AH448" s="38"/>
      <c r="AI448" s="9"/>
      <c r="AJ448" s="349">
        <f>SUMPRODUCT(LEN($M448:$AA451)-LEN(SUBSTITUTE($M448:$AA451,"A", "")))</f>
        <v>18</v>
      </c>
      <c r="AK448" s="352">
        <f>SUMPRODUCT(LEN($AD448:$AD451)-LEN(SUBSTITUTE($AD448:$AD451,"A", "")))</f>
        <v>1</v>
      </c>
      <c r="AL448" s="335">
        <f>SUMPRODUCT(LEN($AC448:$AC451)-LEN(SUBSTITUTE($AC448:$AC451,"A", "")))</f>
        <v>0</v>
      </c>
      <c r="AM448" s="349">
        <f>SUMPRODUCT(LEN($M448:$AA451)-LEN(SUBSTITUTE($M448:$AA451,"S", "")))</f>
        <v>13</v>
      </c>
      <c r="AN448" s="352">
        <f>SUMPRODUCT(LEN($AD448:$AD451)-LEN(SUBSTITUTE($AD448:$AD451,"S", "")))</f>
        <v>2</v>
      </c>
      <c r="AO448" s="335">
        <f>SUMPRODUCT(LEN($AC448:$AC451)-LEN(SUBSTITUTE($AC448:$AC451,"S", "")))</f>
        <v>0</v>
      </c>
      <c r="AP448" s="349">
        <f>SUMPRODUCT(LEN($M448:$AA451)-LEN(SUBSTITUTE($M448:$AA451,"F", "")))</f>
        <v>0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1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8.15" customHeight="1" thickBot="1" x14ac:dyDescent="0.25">
      <c r="B449" s="30"/>
      <c r="C449" s="339"/>
      <c r="D449" s="37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357</v>
      </c>
      <c r="N449" s="33" t="s">
        <v>121</v>
      </c>
      <c r="O449" s="55" t="s">
        <v>353</v>
      </c>
      <c r="P449" s="33" t="s">
        <v>120</v>
      </c>
      <c r="Q449" s="55" t="s">
        <v>354</v>
      </c>
      <c r="R449" s="33" t="s">
        <v>119</v>
      </c>
      <c r="S449" s="55" t="s">
        <v>130</v>
      </c>
      <c r="T449" s="33" t="s">
        <v>118</v>
      </c>
      <c r="U449" s="55"/>
      <c r="V449" s="33" t="s">
        <v>117</v>
      </c>
      <c r="W449" s="55"/>
      <c r="X449" s="33" t="s">
        <v>116</v>
      </c>
      <c r="Y449" s="55"/>
      <c r="Z449" s="33" t="s">
        <v>115</v>
      </c>
      <c r="AA449" s="55"/>
      <c r="AB449" s="193"/>
      <c r="AC449" s="55"/>
      <c r="AD449" s="193"/>
      <c r="AE449" s="57"/>
      <c r="AF449" s="422"/>
      <c r="AG449" s="422"/>
      <c r="AH449" s="21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8.15" customHeight="1" x14ac:dyDescent="0.2">
      <c r="B450" s="30"/>
      <c r="C450" s="340"/>
      <c r="D450" s="29"/>
      <c r="E450" s="192"/>
      <c r="F450" s="192"/>
      <c r="G450" s="191"/>
      <c r="H450" s="360">
        <v>189</v>
      </c>
      <c r="I450" s="392"/>
      <c r="J450" s="392"/>
      <c r="K450" s="392"/>
      <c r="L450" s="25" t="s">
        <v>114</v>
      </c>
      <c r="M450" s="114" t="s">
        <v>479</v>
      </c>
      <c r="N450" s="25" t="s">
        <v>112</v>
      </c>
      <c r="O450" s="114" t="s">
        <v>348</v>
      </c>
      <c r="P450" s="25" t="s">
        <v>111</v>
      </c>
      <c r="Q450" s="114" t="s">
        <v>354</v>
      </c>
      <c r="R450" s="25" t="s">
        <v>110</v>
      </c>
      <c r="S450" s="114"/>
      <c r="T450" s="25" t="s">
        <v>109</v>
      </c>
      <c r="U450" s="114"/>
      <c r="V450" s="25" t="s">
        <v>108</v>
      </c>
      <c r="W450" s="114"/>
      <c r="X450" s="25" t="s">
        <v>107</v>
      </c>
      <c r="Y450" s="114"/>
      <c r="Z450" s="25" t="s">
        <v>106</v>
      </c>
      <c r="AA450" s="114"/>
      <c r="AB450" s="190"/>
      <c r="AC450" s="114"/>
      <c r="AD450" s="190"/>
      <c r="AE450" s="57"/>
      <c r="AF450" s="422"/>
      <c r="AG450" s="422"/>
      <c r="AH450" s="21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8.15" customHeight="1" thickBot="1" x14ac:dyDescent="0.25">
      <c r="B451" s="30"/>
      <c r="C451" s="355"/>
      <c r="D451" s="54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348</v>
      </c>
      <c r="N451" s="50" t="s">
        <v>104</v>
      </c>
      <c r="O451" s="51" t="s">
        <v>352</v>
      </c>
      <c r="P451" s="50" t="s">
        <v>103</v>
      </c>
      <c r="Q451" s="51" t="s">
        <v>132</v>
      </c>
      <c r="R451" s="50" t="s">
        <v>102</v>
      </c>
      <c r="S451" s="51"/>
      <c r="T451" s="50">
        <v>20</v>
      </c>
      <c r="U451" s="51"/>
      <c r="V451" s="50" t="s">
        <v>101</v>
      </c>
      <c r="W451" s="51"/>
      <c r="X451" s="50" t="s">
        <v>100</v>
      </c>
      <c r="Y451" s="51"/>
      <c r="Z451" s="50" t="s">
        <v>99</v>
      </c>
      <c r="AA451" s="51"/>
      <c r="AB451" s="187"/>
      <c r="AC451" s="51"/>
      <c r="AD451" s="187"/>
      <c r="AE451" s="56"/>
      <c r="AF451" s="424"/>
      <c r="AG451" s="424"/>
      <c r="AH451" s="47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8.15" customHeight="1" x14ac:dyDescent="0.2">
      <c r="B452" s="30"/>
      <c r="C452" s="338">
        <v>2</v>
      </c>
      <c r="D452" s="46"/>
      <c r="E452" s="198"/>
      <c r="F452" s="198"/>
      <c r="G452" s="197"/>
      <c r="H452" s="358"/>
      <c r="I452" s="390">
        <v>85</v>
      </c>
      <c r="J452" s="390">
        <v>20</v>
      </c>
      <c r="K452" s="390">
        <v>7</v>
      </c>
      <c r="L452" s="42" t="s">
        <v>131</v>
      </c>
      <c r="M452" s="43" t="s">
        <v>179</v>
      </c>
      <c r="N452" s="42" t="s">
        <v>129</v>
      </c>
      <c r="O452" s="43" t="s">
        <v>346</v>
      </c>
      <c r="P452" s="42" t="s">
        <v>128</v>
      </c>
      <c r="Q452" s="43" t="s">
        <v>179</v>
      </c>
      <c r="R452" s="42" t="s">
        <v>127</v>
      </c>
      <c r="S452" s="43" t="s">
        <v>130</v>
      </c>
      <c r="T452" s="42" t="s">
        <v>126</v>
      </c>
      <c r="U452" s="43"/>
      <c r="V452" s="42" t="s">
        <v>125</v>
      </c>
      <c r="W452" s="43"/>
      <c r="X452" s="42" t="s">
        <v>124</v>
      </c>
      <c r="Y452" s="43"/>
      <c r="Z452" s="42" t="s">
        <v>123</v>
      </c>
      <c r="AA452" s="43"/>
      <c r="AB452" s="196"/>
      <c r="AC452" s="43"/>
      <c r="AD452" s="196" t="s">
        <v>132</v>
      </c>
      <c r="AE452" s="39"/>
      <c r="AF452" s="421"/>
      <c r="AG452" s="421"/>
      <c r="AH452" s="38"/>
      <c r="AI452" s="9"/>
      <c r="AJ452" s="349">
        <f>SUMPRODUCT(LEN($M452:$AA455)-LEN(SUBSTITUTE($M452:$AA455,"A", "")))</f>
        <v>17</v>
      </c>
      <c r="AK452" s="352">
        <f>SUMPRODUCT(LEN($AD452:$AD455)-LEN(SUBSTITUTE($AD452:$AD455,"A", "")))</f>
        <v>1</v>
      </c>
      <c r="AL452" s="335">
        <f>SUMPRODUCT(LEN($AC452:$AC455)-LEN(SUBSTITUTE($AC452:$AC455,"A", "")))</f>
        <v>0</v>
      </c>
      <c r="AM452" s="349">
        <f>SUMPRODUCT(LEN($M452:$AA455)-LEN(SUBSTITUTE($M452:$AA455,"S", "")))</f>
        <v>11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2</v>
      </c>
      <c r="AT452" s="352">
        <f>SUMPRODUCT(LEN($AD452:$AD455)-LEN(SUBSTITUTE($AD452:$AD455,"G", "")))</f>
        <v>0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8.15" customHeight="1" thickBot="1" x14ac:dyDescent="0.25">
      <c r="B453" s="30"/>
      <c r="C453" s="339"/>
      <c r="D453" s="37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 t="s">
        <v>495</v>
      </c>
      <c r="N453" s="33" t="s">
        <v>121</v>
      </c>
      <c r="O453" s="55" t="s">
        <v>346</v>
      </c>
      <c r="P453" s="33" t="s">
        <v>120</v>
      </c>
      <c r="Q453" s="55" t="s">
        <v>347</v>
      </c>
      <c r="R453" s="33" t="s">
        <v>119</v>
      </c>
      <c r="S453" s="55"/>
      <c r="T453" s="33" t="s">
        <v>118</v>
      </c>
      <c r="U453" s="55"/>
      <c r="V453" s="33" t="s">
        <v>117</v>
      </c>
      <c r="W453" s="55"/>
      <c r="X453" s="33" t="s">
        <v>116</v>
      </c>
      <c r="Y453" s="55"/>
      <c r="Z453" s="33" t="s">
        <v>115</v>
      </c>
      <c r="AA453" s="55"/>
      <c r="AB453" s="193"/>
      <c r="AC453" s="55"/>
      <c r="AD453" s="193"/>
      <c r="AE453" s="22"/>
      <c r="AF453" s="422"/>
      <c r="AG453" s="422"/>
      <c r="AH453" s="21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8.15" customHeight="1" x14ac:dyDescent="0.2">
      <c r="B454" s="30"/>
      <c r="C454" s="340"/>
      <c r="D454" s="29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 t="s">
        <v>469</v>
      </c>
      <c r="N454" s="25" t="s">
        <v>112</v>
      </c>
      <c r="O454" s="114" t="s">
        <v>346</v>
      </c>
      <c r="P454" s="25" t="s">
        <v>111</v>
      </c>
      <c r="Q454" s="114" t="s">
        <v>130</v>
      </c>
      <c r="R454" s="25" t="s">
        <v>110</v>
      </c>
      <c r="S454" s="114"/>
      <c r="T454" s="25" t="s">
        <v>109</v>
      </c>
      <c r="U454" s="114"/>
      <c r="V454" s="25" t="s">
        <v>108</v>
      </c>
      <c r="W454" s="114"/>
      <c r="X454" s="25" t="s">
        <v>107</v>
      </c>
      <c r="Y454" s="114"/>
      <c r="Z454" s="25" t="s">
        <v>106</v>
      </c>
      <c r="AA454" s="114"/>
      <c r="AB454" s="190"/>
      <c r="AC454" s="114"/>
      <c r="AD454" s="190"/>
      <c r="AE454" s="22"/>
      <c r="AF454" s="422"/>
      <c r="AG454" s="422"/>
      <c r="AH454" s="21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8.15" customHeight="1" thickBot="1" x14ac:dyDescent="0.25">
      <c r="B455" s="30"/>
      <c r="C455" s="355"/>
      <c r="D455" s="54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 t="s">
        <v>352</v>
      </c>
      <c r="N455" s="50" t="s">
        <v>104</v>
      </c>
      <c r="O455" s="51" t="s">
        <v>179</v>
      </c>
      <c r="P455" s="50" t="s">
        <v>103</v>
      </c>
      <c r="Q455" s="51" t="s">
        <v>132</v>
      </c>
      <c r="R455" s="50" t="s">
        <v>102</v>
      </c>
      <c r="S455" s="51"/>
      <c r="T455" s="50">
        <v>20</v>
      </c>
      <c r="U455" s="51"/>
      <c r="V455" s="50" t="s">
        <v>101</v>
      </c>
      <c r="W455" s="51"/>
      <c r="X455" s="50" t="s">
        <v>100</v>
      </c>
      <c r="Y455" s="51"/>
      <c r="Z455" s="50" t="s">
        <v>99</v>
      </c>
      <c r="AA455" s="51"/>
      <c r="AB455" s="187"/>
      <c r="AC455" s="51"/>
      <c r="AD455" s="187"/>
      <c r="AE455" s="48"/>
      <c r="AF455" s="424"/>
      <c r="AG455" s="424"/>
      <c r="AH455" s="47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8.15" customHeight="1" x14ac:dyDescent="0.2">
      <c r="B456" s="30"/>
      <c r="C456" s="338">
        <v>3</v>
      </c>
      <c r="D456" s="46"/>
      <c r="E456" s="198"/>
      <c r="F456" s="198"/>
      <c r="G456" s="197"/>
      <c r="H456" s="358"/>
      <c r="I456" s="390">
        <v>85</v>
      </c>
      <c r="J456" s="390">
        <v>19</v>
      </c>
      <c r="K456" s="390">
        <v>6</v>
      </c>
      <c r="L456" s="42" t="s">
        <v>131</v>
      </c>
      <c r="M456" s="43" t="s">
        <v>132</v>
      </c>
      <c r="N456" s="42" t="s">
        <v>129</v>
      </c>
      <c r="O456" s="43" t="s">
        <v>348</v>
      </c>
      <c r="P456" s="42" t="s">
        <v>128</v>
      </c>
      <c r="Q456" s="43" t="s">
        <v>347</v>
      </c>
      <c r="R456" s="42" t="s">
        <v>127</v>
      </c>
      <c r="S456" s="43" t="s">
        <v>130</v>
      </c>
      <c r="T456" s="42" t="s">
        <v>126</v>
      </c>
      <c r="U456" s="43"/>
      <c r="V456" s="42" t="s">
        <v>125</v>
      </c>
      <c r="W456" s="43"/>
      <c r="X456" s="42" t="s">
        <v>124</v>
      </c>
      <c r="Y456" s="43"/>
      <c r="Z456" s="42" t="s">
        <v>123</v>
      </c>
      <c r="AA456" s="43"/>
      <c r="AB456" s="196"/>
      <c r="AC456" s="43"/>
      <c r="AD456" s="196" t="s">
        <v>354</v>
      </c>
      <c r="AE456" s="39"/>
      <c r="AF456" s="421"/>
      <c r="AG456" s="421"/>
      <c r="AH456" s="38"/>
      <c r="AI456" s="9"/>
      <c r="AJ456" s="349">
        <f>SUMPRODUCT(LEN($M456:$AA459)-LEN(SUBSTITUTE($M456:$AA459,"A", "")))</f>
        <v>12</v>
      </c>
      <c r="AK456" s="352">
        <f>SUMPRODUCT(LEN($AD456:$AD459)-LEN(SUBSTITUTE($AD456:$AD459,"A", "")))</f>
        <v>1</v>
      </c>
      <c r="AL456" s="335">
        <f>SUMPRODUCT(LEN($AC456:$AC459)-LEN(SUBSTITUTE($AC456:$AC459,"A", "")))</f>
        <v>0</v>
      </c>
      <c r="AM456" s="349">
        <f>SUMPRODUCT(LEN($M456:$AA459)-LEN(SUBSTITUTE($M456:$AA459,"S", "")))</f>
        <v>12</v>
      </c>
      <c r="AN456" s="352">
        <f>SUMPRODUCT(LEN($AD456:$AD459)-LEN(SUBSTITUTE($AD456:$AD459,"S", "")))</f>
        <v>3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1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8.15" customHeight="1" thickBot="1" x14ac:dyDescent="0.25">
      <c r="B457" s="30"/>
      <c r="C457" s="339"/>
      <c r="D457" s="37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 t="s">
        <v>357</v>
      </c>
      <c r="N457" s="33" t="s">
        <v>121</v>
      </c>
      <c r="O457" s="55" t="s">
        <v>347</v>
      </c>
      <c r="P457" s="33" t="s">
        <v>120</v>
      </c>
      <c r="Q457" s="55" t="s">
        <v>354</v>
      </c>
      <c r="R457" s="33" t="s">
        <v>119</v>
      </c>
      <c r="S457" s="55"/>
      <c r="T457" s="33" t="s">
        <v>118</v>
      </c>
      <c r="U457" s="55"/>
      <c r="V457" s="33" t="s">
        <v>117</v>
      </c>
      <c r="W457" s="55"/>
      <c r="X457" s="33" t="s">
        <v>116</v>
      </c>
      <c r="Y457" s="55"/>
      <c r="Z457" s="33" t="s">
        <v>115</v>
      </c>
      <c r="AA457" s="55"/>
      <c r="AB457" s="193"/>
      <c r="AC457" s="55"/>
      <c r="AD457" s="193" t="s">
        <v>351</v>
      </c>
      <c r="AE457" s="22"/>
      <c r="AF457" s="422"/>
      <c r="AG457" s="422"/>
      <c r="AH457" s="21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8.15" customHeight="1" x14ac:dyDescent="0.2">
      <c r="B458" s="30"/>
      <c r="C458" s="340"/>
      <c r="D458" s="29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 t="s">
        <v>467</v>
      </c>
      <c r="N458" s="25" t="s">
        <v>112</v>
      </c>
      <c r="O458" s="114" t="s">
        <v>354</v>
      </c>
      <c r="P458" s="25" t="s">
        <v>111</v>
      </c>
      <c r="Q458" s="114" t="s">
        <v>130</v>
      </c>
      <c r="R458" s="25" t="s">
        <v>110</v>
      </c>
      <c r="S458" s="114"/>
      <c r="T458" s="25" t="s">
        <v>109</v>
      </c>
      <c r="U458" s="114"/>
      <c r="V458" s="25" t="s">
        <v>108</v>
      </c>
      <c r="W458" s="114"/>
      <c r="X458" s="25" t="s">
        <v>107</v>
      </c>
      <c r="Y458" s="114"/>
      <c r="Z458" s="25" t="s">
        <v>106</v>
      </c>
      <c r="AA458" s="114"/>
      <c r="AB458" s="190"/>
      <c r="AC458" s="114"/>
      <c r="AD458" s="190"/>
      <c r="AE458" s="22"/>
      <c r="AF458" s="422"/>
      <c r="AG458" s="422"/>
      <c r="AH458" s="21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8.15" customHeight="1" thickBot="1" x14ac:dyDescent="0.25">
      <c r="B459" s="20"/>
      <c r="C459" s="341"/>
      <c r="D459" s="19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 t="s">
        <v>179</v>
      </c>
      <c r="N459" s="15" t="s">
        <v>104</v>
      </c>
      <c r="O459" s="16" t="s">
        <v>350</v>
      </c>
      <c r="P459" s="15" t="s">
        <v>103</v>
      </c>
      <c r="Q459" s="16" t="s">
        <v>130</v>
      </c>
      <c r="R459" s="15" t="s">
        <v>102</v>
      </c>
      <c r="S459" s="16"/>
      <c r="T459" s="15">
        <v>20</v>
      </c>
      <c r="U459" s="16"/>
      <c r="V459" s="15" t="s">
        <v>101</v>
      </c>
      <c r="W459" s="16"/>
      <c r="X459" s="15" t="s">
        <v>100</v>
      </c>
      <c r="Y459" s="16"/>
      <c r="Z459" s="15" t="s">
        <v>99</v>
      </c>
      <c r="AA459" s="16"/>
      <c r="AB459" s="187"/>
      <c r="AC459" s="16"/>
      <c r="AD459" s="186"/>
      <c r="AE459" s="11"/>
      <c r="AF459" s="423"/>
      <c r="AG459" s="423"/>
      <c r="AH459" s="10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107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187</v>
      </c>
      <c r="E461" s="425">
        <v>8393.1299999999992</v>
      </c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03"/>
      <c r="AI461" s="86" t="s">
        <v>137</v>
      </c>
      <c r="AJ461" s="85">
        <f t="shared" ref="AJ461:BB461" si="60">SUM(AJ463:AJ474)</f>
        <v>56</v>
      </c>
      <c r="AK461" s="84">
        <f t="shared" si="60"/>
        <v>5</v>
      </c>
      <c r="AL461" s="83">
        <f t="shared" si="60"/>
        <v>0</v>
      </c>
      <c r="AM461" s="85">
        <f t="shared" si="60"/>
        <v>20</v>
      </c>
      <c r="AN461" s="84">
        <f t="shared" si="60"/>
        <v>5</v>
      </c>
      <c r="AO461" s="83">
        <f t="shared" si="60"/>
        <v>0</v>
      </c>
      <c r="AP461" s="85">
        <f t="shared" si="60"/>
        <v>0</v>
      </c>
      <c r="AQ461" s="84">
        <f t="shared" si="60"/>
        <v>0</v>
      </c>
      <c r="AR461" s="83">
        <f t="shared" si="60"/>
        <v>0</v>
      </c>
      <c r="AS461" s="85">
        <f t="shared" si="60"/>
        <v>1</v>
      </c>
      <c r="AT461" s="84">
        <f t="shared" si="60"/>
        <v>0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0</v>
      </c>
      <c r="AZ461" s="81">
        <f t="shared" si="60"/>
        <v>0</v>
      </c>
      <c r="BA461" s="81">
        <f t="shared" si="60"/>
        <v>0</v>
      </c>
      <c r="BB461" s="80">
        <f t="shared" si="60"/>
        <v>0</v>
      </c>
      <c r="BC461" s="79" t="s">
        <v>136</v>
      </c>
      <c r="BF461" s="5">
        <f>SUM(AJ461:AL461)/$BG$5</f>
        <v>20.333333333333332</v>
      </c>
      <c r="BG461" s="5">
        <f>SUM(AM461:AO461,AY461)/$BG$5</f>
        <v>8.3333333333333339</v>
      </c>
      <c r="BH461" s="5">
        <f>SUM(AP461:AR461,AZ461)/$BG$5</f>
        <v>0</v>
      </c>
      <c r="BI461" s="5">
        <f>SUM(AS461:AU461,BA461)/$BG$5</f>
        <v>0.33333333333333331</v>
      </c>
      <c r="BJ461" s="5">
        <f>SUM(AV461:AX461,BB461)/$BG$5</f>
        <v>0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03"/>
      <c r="AI462" s="66" t="s">
        <v>135</v>
      </c>
      <c r="AJ462" s="65">
        <f t="shared" ref="AJ462:BB462" si="61">AJ461/3</f>
        <v>18.666666666666668</v>
      </c>
      <c r="AK462" s="64">
        <f t="shared" si="61"/>
        <v>1.6666666666666667</v>
      </c>
      <c r="AL462" s="63">
        <f t="shared" si="61"/>
        <v>0</v>
      </c>
      <c r="AM462" s="65">
        <f t="shared" si="61"/>
        <v>6.666666666666667</v>
      </c>
      <c r="AN462" s="64">
        <f t="shared" si="61"/>
        <v>1.6666666666666667</v>
      </c>
      <c r="AO462" s="63">
        <f t="shared" si="61"/>
        <v>0</v>
      </c>
      <c r="AP462" s="65">
        <f t="shared" si="61"/>
        <v>0</v>
      </c>
      <c r="AQ462" s="64">
        <f t="shared" si="61"/>
        <v>0</v>
      </c>
      <c r="AR462" s="63">
        <f t="shared" si="61"/>
        <v>0</v>
      </c>
      <c r="AS462" s="65">
        <f t="shared" si="61"/>
        <v>0.33333333333333331</v>
      </c>
      <c r="AT462" s="64">
        <f t="shared" si="61"/>
        <v>0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</v>
      </c>
      <c r="AZ462" s="61">
        <f t="shared" si="61"/>
        <v>0</v>
      </c>
      <c r="BA462" s="61">
        <f t="shared" si="61"/>
        <v>0</v>
      </c>
      <c r="BB462" s="60">
        <f t="shared" si="61"/>
        <v>0</v>
      </c>
      <c r="BC462" s="59" t="s">
        <v>134</v>
      </c>
    </row>
    <row r="463" spans="2:62" ht="28.15" customHeight="1" x14ac:dyDescent="0.2">
      <c r="B463" s="30"/>
      <c r="C463" s="338">
        <v>1</v>
      </c>
      <c r="D463" s="46"/>
      <c r="E463" s="198"/>
      <c r="F463" s="198"/>
      <c r="G463" s="197"/>
      <c r="H463" s="358" t="s">
        <v>370</v>
      </c>
      <c r="I463" s="390">
        <v>75</v>
      </c>
      <c r="J463" s="390">
        <v>19</v>
      </c>
      <c r="K463" s="390">
        <v>7</v>
      </c>
      <c r="L463" s="42" t="s">
        <v>131</v>
      </c>
      <c r="M463" s="43" t="s">
        <v>179</v>
      </c>
      <c r="N463" s="42" t="s">
        <v>129</v>
      </c>
      <c r="O463" s="43" t="s">
        <v>507</v>
      </c>
      <c r="P463" s="42" t="s">
        <v>128</v>
      </c>
      <c r="Q463" s="43" t="s">
        <v>179</v>
      </c>
      <c r="R463" s="42" t="s">
        <v>127</v>
      </c>
      <c r="S463" s="43"/>
      <c r="T463" s="42" t="s">
        <v>126</v>
      </c>
      <c r="U463" s="43"/>
      <c r="V463" s="42" t="s">
        <v>125</v>
      </c>
      <c r="W463" s="43"/>
      <c r="X463" s="42" t="s">
        <v>124</v>
      </c>
      <c r="Y463" s="43"/>
      <c r="Z463" s="42" t="s">
        <v>123</v>
      </c>
      <c r="AA463" s="43"/>
      <c r="AB463" s="196"/>
      <c r="AC463" s="43"/>
      <c r="AD463" s="196" t="s">
        <v>478</v>
      </c>
      <c r="AE463" s="58"/>
      <c r="AF463" s="421"/>
      <c r="AG463" s="421"/>
      <c r="AH463" s="38"/>
      <c r="AI463" s="9"/>
      <c r="AJ463" s="349">
        <f>SUMPRODUCT(LEN($M463:$AA466)-LEN(SUBSTITUTE($M463:$AA466,"A", "")))</f>
        <v>24</v>
      </c>
      <c r="AK463" s="352">
        <f>SUMPRODUCT(LEN($AD463:$AD466)-LEN(SUBSTITUTE($AD463:$AD466,"A", "")))</f>
        <v>3</v>
      </c>
      <c r="AL463" s="335">
        <f>SUMPRODUCT(LEN($AC463:$AC466)-LEN(SUBSTITUTE($AC463:$AC466,"A", "")))</f>
        <v>0</v>
      </c>
      <c r="AM463" s="349">
        <f>SUMPRODUCT(LEN($M463:$AA466)-LEN(SUBSTITUTE($M463:$AA466,"S", "")))</f>
        <v>12</v>
      </c>
      <c r="AN463" s="352">
        <f>SUMPRODUCT(LEN($AD463:$AD466)-LEN(SUBSTITUTE($AD463:$AD466,"S", "")))</f>
        <v>5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1</v>
      </c>
      <c r="AT463" s="352">
        <f>SUMPRODUCT(LEN($AD463:$AD466)-LEN(SUBSTITUTE($AD463:$AD466,"G", "")))</f>
        <v>0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0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0</v>
      </c>
      <c r="BB463" s="413">
        <f>SUMPRODUCT(LEN($AE463:$AE466)-LEN(SUBSTITUTE($AE463:$AE466,"M", "")))</f>
        <v>0</v>
      </c>
    </row>
    <row r="464" spans="2:62" ht="28.15" customHeight="1" thickBot="1" x14ac:dyDescent="0.25">
      <c r="B464" s="30"/>
      <c r="C464" s="339"/>
      <c r="D464" s="37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532</v>
      </c>
      <c r="N464" s="33" t="s">
        <v>121</v>
      </c>
      <c r="O464" s="55" t="s">
        <v>359</v>
      </c>
      <c r="P464" s="33" t="s">
        <v>120</v>
      </c>
      <c r="Q464" s="55" t="s">
        <v>347</v>
      </c>
      <c r="R464" s="33" t="s">
        <v>119</v>
      </c>
      <c r="S464" s="55"/>
      <c r="T464" s="33" t="s">
        <v>118</v>
      </c>
      <c r="U464" s="55"/>
      <c r="V464" s="33" t="s">
        <v>117</v>
      </c>
      <c r="W464" s="55"/>
      <c r="X464" s="33" t="s">
        <v>116</v>
      </c>
      <c r="Y464" s="55"/>
      <c r="Z464" s="33" t="s">
        <v>115</v>
      </c>
      <c r="AA464" s="55"/>
      <c r="AB464" s="193"/>
      <c r="AC464" s="55"/>
      <c r="AD464" s="193" t="s">
        <v>486</v>
      </c>
      <c r="AE464" s="57"/>
      <c r="AF464" s="422"/>
      <c r="AG464" s="422"/>
      <c r="AH464" s="21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8.15" customHeight="1" x14ac:dyDescent="0.2">
      <c r="B465" s="30"/>
      <c r="C465" s="340"/>
      <c r="D465" s="29"/>
      <c r="E465" s="192"/>
      <c r="F465" s="192"/>
      <c r="G465" s="191"/>
      <c r="H465" s="360">
        <v>187</v>
      </c>
      <c r="I465" s="392"/>
      <c r="J465" s="392"/>
      <c r="K465" s="392"/>
      <c r="L465" s="25" t="s">
        <v>114</v>
      </c>
      <c r="M465" s="114" t="s">
        <v>179</v>
      </c>
      <c r="N465" s="25" t="s">
        <v>112</v>
      </c>
      <c r="O465" s="114" t="s">
        <v>514</v>
      </c>
      <c r="P465" s="25" t="s">
        <v>111</v>
      </c>
      <c r="Q465" s="114" t="s">
        <v>354</v>
      </c>
      <c r="R465" s="25" t="s">
        <v>110</v>
      </c>
      <c r="S465" s="114"/>
      <c r="T465" s="25" t="s">
        <v>109</v>
      </c>
      <c r="U465" s="114"/>
      <c r="V465" s="25" t="s">
        <v>108</v>
      </c>
      <c r="W465" s="114"/>
      <c r="X465" s="25" t="s">
        <v>107</v>
      </c>
      <c r="Y465" s="114"/>
      <c r="Z465" s="25" t="s">
        <v>106</v>
      </c>
      <c r="AA465" s="114"/>
      <c r="AB465" s="190"/>
      <c r="AC465" s="114"/>
      <c r="AD465" s="190"/>
      <c r="AE465" s="57"/>
      <c r="AF465" s="422"/>
      <c r="AG465" s="422"/>
      <c r="AH465" s="21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8.15" customHeight="1" thickBot="1" x14ac:dyDescent="0.25">
      <c r="B466" s="30"/>
      <c r="C466" s="355"/>
      <c r="D466" s="54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456</v>
      </c>
      <c r="N466" s="50" t="s">
        <v>104</v>
      </c>
      <c r="O466" s="51" t="s">
        <v>357</v>
      </c>
      <c r="P466" s="50" t="s">
        <v>103</v>
      </c>
      <c r="Q466" s="51" t="s">
        <v>347</v>
      </c>
      <c r="R466" s="50" t="s">
        <v>102</v>
      </c>
      <c r="S466" s="51"/>
      <c r="T466" s="50">
        <v>20</v>
      </c>
      <c r="U466" s="51"/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187"/>
      <c r="AC466" s="51"/>
      <c r="AD466" s="187"/>
      <c r="AE466" s="56"/>
      <c r="AF466" s="424"/>
      <c r="AG466" s="424"/>
      <c r="AH466" s="47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8.15" customHeight="1" x14ac:dyDescent="0.2">
      <c r="B467" s="30"/>
      <c r="C467" s="338">
        <v>2</v>
      </c>
      <c r="D467" s="46"/>
      <c r="E467" s="198"/>
      <c r="F467" s="198"/>
      <c r="G467" s="197"/>
      <c r="H467" s="358"/>
      <c r="I467" s="390">
        <v>66</v>
      </c>
      <c r="J467" s="390">
        <v>18</v>
      </c>
      <c r="K467" s="390">
        <v>8</v>
      </c>
      <c r="L467" s="42" t="s">
        <v>131</v>
      </c>
      <c r="M467" s="43" t="s">
        <v>132</v>
      </c>
      <c r="N467" s="42" t="s">
        <v>129</v>
      </c>
      <c r="O467" s="43" t="s">
        <v>179</v>
      </c>
      <c r="P467" s="42" t="s">
        <v>128</v>
      </c>
      <c r="Q467" s="43" t="s">
        <v>130</v>
      </c>
      <c r="R467" s="42" t="s">
        <v>127</v>
      </c>
      <c r="S467" s="43"/>
      <c r="T467" s="42" t="s">
        <v>126</v>
      </c>
      <c r="U467" s="43"/>
      <c r="V467" s="42" t="s">
        <v>125</v>
      </c>
      <c r="W467" s="43"/>
      <c r="X467" s="42" t="s">
        <v>124</v>
      </c>
      <c r="Y467" s="43"/>
      <c r="Z467" s="42" t="s">
        <v>123</v>
      </c>
      <c r="AA467" s="43"/>
      <c r="AB467" s="196"/>
      <c r="AC467" s="43"/>
      <c r="AD467" s="196" t="s">
        <v>179</v>
      </c>
      <c r="AE467" s="39"/>
      <c r="AF467" s="421"/>
      <c r="AG467" s="421"/>
      <c r="AH467" s="38"/>
      <c r="AI467" s="9"/>
      <c r="AJ467" s="349">
        <f>SUMPRODUCT(LEN($M467:$AA470)-LEN(SUBSTITUTE($M467:$AA470,"A", "")))</f>
        <v>9</v>
      </c>
      <c r="AK467" s="352">
        <f>SUMPRODUCT(LEN($AD467:$AD470)-LEN(SUBSTITUTE($AD467:$AD470,"A", "")))</f>
        <v>2</v>
      </c>
      <c r="AL467" s="335">
        <f>SUMPRODUCT(LEN($AC467:$AC470)-LEN(SUBSTITUTE($AC467:$AC470,"A", "")))</f>
        <v>0</v>
      </c>
      <c r="AM467" s="349">
        <f>SUMPRODUCT(LEN($M467:$AA470)-LEN(SUBSTITUTE($M467:$AA470,"S", "")))</f>
        <v>7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0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0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8.15" customHeight="1" thickBot="1" x14ac:dyDescent="0.25">
      <c r="B468" s="30"/>
      <c r="C468" s="339"/>
      <c r="D468" s="37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 t="s">
        <v>132</v>
      </c>
      <c r="N468" s="33" t="s">
        <v>121</v>
      </c>
      <c r="O468" s="55" t="s">
        <v>354</v>
      </c>
      <c r="P468" s="33" t="s">
        <v>120</v>
      </c>
      <c r="Q468" s="55" t="s">
        <v>130</v>
      </c>
      <c r="R468" s="33" t="s">
        <v>119</v>
      </c>
      <c r="S468" s="55"/>
      <c r="T468" s="33" t="s">
        <v>118</v>
      </c>
      <c r="U468" s="55"/>
      <c r="V468" s="33" t="s">
        <v>117</v>
      </c>
      <c r="W468" s="55"/>
      <c r="X468" s="33" t="s">
        <v>116</v>
      </c>
      <c r="Y468" s="55"/>
      <c r="Z468" s="33" t="s">
        <v>115</v>
      </c>
      <c r="AA468" s="55"/>
      <c r="AB468" s="193"/>
      <c r="AC468" s="55"/>
      <c r="AD468" s="193"/>
      <c r="AE468" s="22"/>
      <c r="AF468" s="422"/>
      <c r="AG468" s="422"/>
      <c r="AH468" s="21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8.15" customHeight="1" x14ac:dyDescent="0.2">
      <c r="B469" s="30"/>
      <c r="C469" s="340"/>
      <c r="D469" s="29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 t="s">
        <v>179</v>
      </c>
      <c r="N469" s="25" t="s">
        <v>112</v>
      </c>
      <c r="O469" s="114" t="s">
        <v>351</v>
      </c>
      <c r="P469" s="25" t="s">
        <v>111</v>
      </c>
      <c r="Q469" s="114"/>
      <c r="R469" s="25" t="s">
        <v>110</v>
      </c>
      <c r="S469" s="114"/>
      <c r="T469" s="25" t="s">
        <v>109</v>
      </c>
      <c r="U469" s="114"/>
      <c r="V469" s="25" t="s">
        <v>108</v>
      </c>
      <c r="W469" s="114"/>
      <c r="X469" s="25" t="s">
        <v>107</v>
      </c>
      <c r="Y469" s="114"/>
      <c r="Z469" s="25" t="s">
        <v>106</v>
      </c>
      <c r="AA469" s="114"/>
      <c r="AB469" s="190"/>
      <c r="AC469" s="114"/>
      <c r="AD469" s="190"/>
      <c r="AE469" s="22"/>
      <c r="AF469" s="422"/>
      <c r="AG469" s="422"/>
      <c r="AH469" s="21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8.15" customHeight="1" thickBot="1" x14ac:dyDescent="0.25">
      <c r="B470" s="30"/>
      <c r="C470" s="355"/>
      <c r="D470" s="54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 t="s">
        <v>179</v>
      </c>
      <c r="N470" s="50" t="s">
        <v>104</v>
      </c>
      <c r="O470" s="51" t="s">
        <v>354</v>
      </c>
      <c r="P470" s="50" t="s">
        <v>103</v>
      </c>
      <c r="Q470" s="51"/>
      <c r="R470" s="50" t="s">
        <v>102</v>
      </c>
      <c r="S470" s="51"/>
      <c r="T470" s="50">
        <v>20</v>
      </c>
      <c r="U470" s="51"/>
      <c r="V470" s="50" t="s">
        <v>101</v>
      </c>
      <c r="W470" s="51"/>
      <c r="X470" s="50" t="s">
        <v>100</v>
      </c>
      <c r="Y470" s="51"/>
      <c r="Z470" s="50" t="s">
        <v>99</v>
      </c>
      <c r="AA470" s="51"/>
      <c r="AB470" s="187"/>
      <c r="AC470" s="51"/>
      <c r="AD470" s="187"/>
      <c r="AE470" s="48"/>
      <c r="AF470" s="424"/>
      <c r="AG470" s="424"/>
      <c r="AH470" s="47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8.15" customHeight="1" x14ac:dyDescent="0.2">
      <c r="B471" s="30"/>
      <c r="C471" s="338">
        <v>3</v>
      </c>
      <c r="D471" s="46"/>
      <c r="E471" s="198"/>
      <c r="F471" s="198"/>
      <c r="G471" s="197"/>
      <c r="H471" s="358"/>
      <c r="I471" s="390">
        <v>75</v>
      </c>
      <c r="J471" s="390">
        <v>19</v>
      </c>
      <c r="K471" s="390">
        <v>7</v>
      </c>
      <c r="L471" s="42" t="s">
        <v>131</v>
      </c>
      <c r="M471" s="43" t="s">
        <v>179</v>
      </c>
      <c r="N471" s="42" t="s">
        <v>129</v>
      </c>
      <c r="O471" s="43" t="s">
        <v>357</v>
      </c>
      <c r="P471" s="42" t="s">
        <v>128</v>
      </c>
      <c r="Q471" s="43" t="s">
        <v>132</v>
      </c>
      <c r="R471" s="42" t="s">
        <v>127</v>
      </c>
      <c r="S471" s="43"/>
      <c r="T471" s="42" t="s">
        <v>126</v>
      </c>
      <c r="U471" s="43"/>
      <c r="V471" s="42" t="s">
        <v>125</v>
      </c>
      <c r="W471" s="43"/>
      <c r="X471" s="42" t="s">
        <v>124</v>
      </c>
      <c r="Y471" s="43"/>
      <c r="Z471" s="42" t="s">
        <v>123</v>
      </c>
      <c r="AA471" s="43"/>
      <c r="AB471" s="196"/>
      <c r="AC471" s="43"/>
      <c r="AD471" s="196"/>
      <c r="AE471" s="39"/>
      <c r="AF471" s="421"/>
      <c r="AG471" s="421"/>
      <c r="AH471" s="38"/>
      <c r="AI471" s="9"/>
      <c r="AJ471" s="349">
        <f>SUMPRODUCT(LEN($M471:$AA474)-LEN(SUBSTITUTE($M471:$AA474,"A", "")))</f>
        <v>23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1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0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8.15" customHeight="1" thickBot="1" x14ac:dyDescent="0.25">
      <c r="B472" s="30"/>
      <c r="C472" s="339"/>
      <c r="D472" s="37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 t="s">
        <v>357</v>
      </c>
      <c r="N472" s="33" t="s">
        <v>121</v>
      </c>
      <c r="O472" s="55" t="s">
        <v>357</v>
      </c>
      <c r="P472" s="33" t="s">
        <v>120</v>
      </c>
      <c r="Q472" s="55" t="s">
        <v>132</v>
      </c>
      <c r="R472" s="33" t="s">
        <v>119</v>
      </c>
      <c r="S472" s="55"/>
      <c r="T472" s="33" t="s">
        <v>118</v>
      </c>
      <c r="U472" s="55"/>
      <c r="V472" s="33" t="s">
        <v>117</v>
      </c>
      <c r="W472" s="55"/>
      <c r="X472" s="33" t="s">
        <v>116</v>
      </c>
      <c r="Y472" s="55"/>
      <c r="Z472" s="33" t="s">
        <v>115</v>
      </c>
      <c r="AA472" s="55"/>
      <c r="AB472" s="193"/>
      <c r="AC472" s="55"/>
      <c r="AD472" s="193"/>
      <c r="AE472" s="22"/>
      <c r="AF472" s="422"/>
      <c r="AG472" s="422"/>
      <c r="AH472" s="21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8.15" customHeight="1" x14ac:dyDescent="0.2">
      <c r="B473" s="30"/>
      <c r="C473" s="340"/>
      <c r="D473" s="29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 t="s">
        <v>357</v>
      </c>
      <c r="N473" s="25" t="s">
        <v>112</v>
      </c>
      <c r="O473" s="114" t="s">
        <v>179</v>
      </c>
      <c r="P473" s="25" t="s">
        <v>111</v>
      </c>
      <c r="Q473" s="114" t="s">
        <v>132</v>
      </c>
      <c r="R473" s="25" t="s">
        <v>110</v>
      </c>
      <c r="S473" s="114"/>
      <c r="T473" s="25" t="s">
        <v>109</v>
      </c>
      <c r="U473" s="114"/>
      <c r="V473" s="25" t="s">
        <v>108</v>
      </c>
      <c r="W473" s="114"/>
      <c r="X473" s="25" t="s">
        <v>107</v>
      </c>
      <c r="Y473" s="114"/>
      <c r="Z473" s="25" t="s">
        <v>106</v>
      </c>
      <c r="AA473" s="114"/>
      <c r="AB473" s="190"/>
      <c r="AC473" s="114"/>
      <c r="AD473" s="190"/>
      <c r="AE473" s="22"/>
      <c r="AF473" s="422"/>
      <c r="AG473" s="422"/>
      <c r="AH473" s="21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8.15" customHeight="1" thickBot="1" x14ac:dyDescent="0.25">
      <c r="B474" s="20"/>
      <c r="C474" s="341"/>
      <c r="D474" s="19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 t="s">
        <v>179</v>
      </c>
      <c r="N474" s="15" t="s">
        <v>104</v>
      </c>
      <c r="O474" s="16" t="s">
        <v>179</v>
      </c>
      <c r="P474" s="15" t="s">
        <v>103</v>
      </c>
      <c r="Q474" s="16" t="s">
        <v>130</v>
      </c>
      <c r="R474" s="15" t="s">
        <v>102</v>
      </c>
      <c r="S474" s="16"/>
      <c r="T474" s="15">
        <v>20</v>
      </c>
      <c r="U474" s="16"/>
      <c r="V474" s="15" t="s">
        <v>101</v>
      </c>
      <c r="W474" s="16"/>
      <c r="X474" s="15" t="s">
        <v>100</v>
      </c>
      <c r="Y474" s="16"/>
      <c r="Z474" s="15" t="s">
        <v>99</v>
      </c>
      <c r="AA474" s="16"/>
      <c r="AB474" s="187"/>
      <c r="AC474" s="16"/>
      <c r="AD474" s="186"/>
      <c r="AE474" s="11"/>
      <c r="AF474" s="423"/>
      <c r="AG474" s="423"/>
      <c r="AH474" s="10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107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187</v>
      </c>
      <c r="E476" s="425">
        <v>10984.96</v>
      </c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03"/>
      <c r="AI476" s="86" t="s">
        <v>137</v>
      </c>
      <c r="AJ476" s="85">
        <f t="shared" ref="AJ476:BB476" si="62">SUM(AJ478:AJ489)</f>
        <v>67</v>
      </c>
      <c r="AK476" s="84">
        <f t="shared" si="62"/>
        <v>6</v>
      </c>
      <c r="AL476" s="83">
        <f t="shared" si="62"/>
        <v>0</v>
      </c>
      <c r="AM476" s="85">
        <f t="shared" si="62"/>
        <v>37</v>
      </c>
      <c r="AN476" s="84">
        <f t="shared" si="62"/>
        <v>11</v>
      </c>
      <c r="AO476" s="83">
        <f t="shared" si="62"/>
        <v>0</v>
      </c>
      <c r="AP476" s="85">
        <f t="shared" si="62"/>
        <v>3</v>
      </c>
      <c r="AQ476" s="84">
        <f t="shared" si="62"/>
        <v>0</v>
      </c>
      <c r="AR476" s="83">
        <f t="shared" si="62"/>
        <v>0</v>
      </c>
      <c r="AS476" s="85">
        <f t="shared" si="62"/>
        <v>4</v>
      </c>
      <c r="AT476" s="84">
        <f t="shared" si="62"/>
        <v>0</v>
      </c>
      <c r="AU476" s="83">
        <f t="shared" si="62"/>
        <v>0</v>
      </c>
      <c r="AV476" s="85">
        <f t="shared" si="62"/>
        <v>0</v>
      </c>
      <c r="AW476" s="84">
        <f t="shared" si="62"/>
        <v>0</v>
      </c>
      <c r="AX476" s="83">
        <f t="shared" si="62"/>
        <v>0</v>
      </c>
      <c r="AY476" s="82">
        <f t="shared" si="62"/>
        <v>0</v>
      </c>
      <c r="AZ476" s="81">
        <f t="shared" si="62"/>
        <v>0</v>
      </c>
      <c r="BA476" s="81">
        <f t="shared" si="62"/>
        <v>0</v>
      </c>
      <c r="BB476" s="80">
        <f t="shared" si="62"/>
        <v>0</v>
      </c>
      <c r="BC476" s="79" t="s">
        <v>136</v>
      </c>
      <c r="BF476" s="5">
        <f>SUM(AJ476:AL476)/$BG$5</f>
        <v>24.333333333333332</v>
      </c>
      <c r="BG476" s="5">
        <f>SUM(AM476:AO476,AY476)/$BG$5</f>
        <v>16</v>
      </c>
      <c r="BH476" s="5">
        <f>SUM(AP476:AR476,AZ476)/$BG$5</f>
        <v>1</v>
      </c>
      <c r="BI476" s="5">
        <f>SUM(AS476:AU476,BA476)/$BG$5</f>
        <v>1.3333333333333333</v>
      </c>
      <c r="BJ476" s="5">
        <f>SUM(AV476:AX476,BB476)/$BG$5</f>
        <v>0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03"/>
      <c r="AI477" s="66" t="s">
        <v>135</v>
      </c>
      <c r="AJ477" s="65">
        <f t="shared" ref="AJ477:BB477" si="63">AJ476/3</f>
        <v>22.333333333333332</v>
      </c>
      <c r="AK477" s="64">
        <f t="shared" si="63"/>
        <v>2</v>
      </c>
      <c r="AL477" s="63">
        <f t="shared" si="63"/>
        <v>0</v>
      </c>
      <c r="AM477" s="65">
        <f t="shared" si="63"/>
        <v>12.333333333333334</v>
      </c>
      <c r="AN477" s="64">
        <f t="shared" si="63"/>
        <v>3.6666666666666665</v>
      </c>
      <c r="AO477" s="63">
        <f t="shared" si="63"/>
        <v>0</v>
      </c>
      <c r="AP477" s="65">
        <f t="shared" si="63"/>
        <v>1</v>
      </c>
      <c r="AQ477" s="64">
        <f t="shared" si="63"/>
        <v>0</v>
      </c>
      <c r="AR477" s="63">
        <f t="shared" si="63"/>
        <v>0</v>
      </c>
      <c r="AS477" s="65">
        <f t="shared" si="63"/>
        <v>1.3333333333333333</v>
      </c>
      <c r="AT477" s="64">
        <f t="shared" si="63"/>
        <v>0</v>
      </c>
      <c r="AU477" s="63">
        <f t="shared" si="63"/>
        <v>0</v>
      </c>
      <c r="AV477" s="65">
        <f t="shared" si="63"/>
        <v>0</v>
      </c>
      <c r="AW477" s="64">
        <f t="shared" si="63"/>
        <v>0</v>
      </c>
      <c r="AX477" s="63">
        <f t="shared" si="63"/>
        <v>0</v>
      </c>
      <c r="AY477" s="62">
        <f t="shared" si="63"/>
        <v>0</v>
      </c>
      <c r="AZ477" s="61">
        <f t="shared" si="63"/>
        <v>0</v>
      </c>
      <c r="BA477" s="61">
        <f t="shared" si="63"/>
        <v>0</v>
      </c>
      <c r="BB477" s="60">
        <f t="shared" si="63"/>
        <v>0</v>
      </c>
      <c r="BC477" s="59" t="s">
        <v>134</v>
      </c>
    </row>
    <row r="478" spans="2:62" ht="28.15" customHeight="1" x14ac:dyDescent="0.2">
      <c r="B478" s="30"/>
      <c r="C478" s="338">
        <v>1</v>
      </c>
      <c r="D478" s="46"/>
      <c r="E478" s="198"/>
      <c r="F478" s="198"/>
      <c r="G478" s="197"/>
      <c r="H478" s="358" t="s">
        <v>183</v>
      </c>
      <c r="I478" s="390">
        <v>76</v>
      </c>
      <c r="J478" s="390">
        <v>21</v>
      </c>
      <c r="K478" s="390">
        <v>6</v>
      </c>
      <c r="L478" s="42" t="s">
        <v>131</v>
      </c>
      <c r="M478" s="43" t="s">
        <v>566</v>
      </c>
      <c r="N478" s="42" t="s">
        <v>129</v>
      </c>
      <c r="O478" s="43" t="s">
        <v>179</v>
      </c>
      <c r="P478" s="42" t="s">
        <v>128</v>
      </c>
      <c r="Q478" s="43" t="s">
        <v>348</v>
      </c>
      <c r="R478" s="42" t="s">
        <v>127</v>
      </c>
      <c r="S478" s="43" t="s">
        <v>130</v>
      </c>
      <c r="T478" s="42" t="s">
        <v>126</v>
      </c>
      <c r="U478" s="43"/>
      <c r="V478" s="42" t="s">
        <v>125</v>
      </c>
      <c r="W478" s="43"/>
      <c r="X478" s="42" t="s">
        <v>124</v>
      </c>
      <c r="Y478" s="43"/>
      <c r="Z478" s="42" t="s">
        <v>123</v>
      </c>
      <c r="AA478" s="43"/>
      <c r="AB478" s="196"/>
      <c r="AC478" s="43"/>
      <c r="AD478" s="196" t="s">
        <v>130</v>
      </c>
      <c r="AE478" s="58"/>
      <c r="AF478" s="421"/>
      <c r="AG478" s="421"/>
      <c r="AH478" s="38"/>
      <c r="AI478" s="9"/>
      <c r="AJ478" s="349">
        <f>SUMPRODUCT(LEN($M478:$AA481)-LEN(SUBSTITUTE($M478:$AA481,"A", "")))</f>
        <v>19</v>
      </c>
      <c r="AK478" s="352">
        <f>SUMPRODUCT(LEN($AD478:$AD481)-LEN(SUBSTITUTE($AD478:$AD481,"A", "")))</f>
        <v>1</v>
      </c>
      <c r="AL478" s="335">
        <f>SUMPRODUCT(LEN($AC478:$AC481)-LEN(SUBSTITUTE($AC478:$AC481,"A", "")))</f>
        <v>0</v>
      </c>
      <c r="AM478" s="349">
        <f>SUMPRODUCT(LEN($M478:$AA481)-LEN(SUBSTITUTE($M478:$AA481,"S", "")))</f>
        <v>12</v>
      </c>
      <c r="AN478" s="352">
        <f>SUMPRODUCT(LEN($AD478:$AD481)-LEN(SUBSTITUTE($AD478:$AD481,"S", "")))</f>
        <v>3</v>
      </c>
      <c r="AO478" s="335">
        <f>SUMPRODUCT(LEN($AC478:$AC481)-LEN(SUBSTITUTE($AC478:$AC481,"S", "")))</f>
        <v>0</v>
      </c>
      <c r="AP478" s="349">
        <f>SUMPRODUCT(LEN($M478:$AA481)-LEN(SUBSTITUTE($M478:$AA481,"F", "")))</f>
        <v>2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2</v>
      </c>
      <c r="AT478" s="352">
        <f>SUMPRODUCT(LEN($AD478:$AD481)-LEN(SUBSTITUTE($AD478:$AD481,"G", "")))</f>
        <v>0</v>
      </c>
      <c r="AU478" s="335">
        <f>SUMPRODUCT(LEN($AC478:$AC481)-LEN(SUBSTITUTE($AC478:$AC481,"G", "")))</f>
        <v>0</v>
      </c>
      <c r="AV478" s="349">
        <f>SUMPRODUCT(LEN($L478:$AA481)-LEN(SUBSTITUTE($L478:$AA481,"M", "")))</f>
        <v>0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0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0</v>
      </c>
      <c r="BB478" s="413">
        <f>SUMPRODUCT(LEN($AE478:$AE481)-LEN(SUBSTITUTE($AE478:$AE481,"M", "")))</f>
        <v>0</v>
      </c>
    </row>
    <row r="479" spans="2:62" ht="28.15" customHeight="1" thickBot="1" x14ac:dyDescent="0.25">
      <c r="B479" s="30"/>
      <c r="C479" s="339"/>
      <c r="D479" s="37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493</v>
      </c>
      <c r="N479" s="33" t="s">
        <v>121</v>
      </c>
      <c r="O479" s="55" t="s">
        <v>462</v>
      </c>
      <c r="P479" s="33" t="s">
        <v>120</v>
      </c>
      <c r="Q479" s="55" t="s">
        <v>347</v>
      </c>
      <c r="R479" s="33" t="s">
        <v>119</v>
      </c>
      <c r="S479" s="55" t="s">
        <v>130</v>
      </c>
      <c r="T479" s="33" t="s">
        <v>118</v>
      </c>
      <c r="U479" s="55"/>
      <c r="V479" s="33" t="s">
        <v>117</v>
      </c>
      <c r="W479" s="55"/>
      <c r="X479" s="33" t="s">
        <v>116</v>
      </c>
      <c r="Y479" s="55"/>
      <c r="Z479" s="33" t="s">
        <v>115</v>
      </c>
      <c r="AA479" s="55"/>
      <c r="AB479" s="193"/>
      <c r="AC479" s="55"/>
      <c r="AD479" s="193" t="s">
        <v>346</v>
      </c>
      <c r="AE479" s="57"/>
      <c r="AF479" s="422"/>
      <c r="AG479" s="422"/>
      <c r="AH479" s="21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8.15" customHeight="1" x14ac:dyDescent="0.2">
      <c r="B480" s="30"/>
      <c r="C480" s="340"/>
      <c r="D480" s="29"/>
      <c r="E480" s="192"/>
      <c r="F480" s="192"/>
      <c r="G480" s="191"/>
      <c r="H480" s="360">
        <v>187</v>
      </c>
      <c r="I480" s="392"/>
      <c r="J480" s="392"/>
      <c r="K480" s="392"/>
      <c r="L480" s="25" t="s">
        <v>114</v>
      </c>
      <c r="M480" s="114" t="s">
        <v>565</v>
      </c>
      <c r="N480" s="25" t="s">
        <v>112</v>
      </c>
      <c r="O480" s="114" t="s">
        <v>357</v>
      </c>
      <c r="P480" s="25" t="s">
        <v>111</v>
      </c>
      <c r="Q480" s="114" t="s">
        <v>179</v>
      </c>
      <c r="R480" s="25" t="s">
        <v>110</v>
      </c>
      <c r="S480" s="114" t="s">
        <v>130</v>
      </c>
      <c r="T480" s="25" t="s">
        <v>109</v>
      </c>
      <c r="U480" s="114"/>
      <c r="V480" s="25" t="s">
        <v>108</v>
      </c>
      <c r="W480" s="114"/>
      <c r="X480" s="25" t="s">
        <v>107</v>
      </c>
      <c r="Y480" s="114"/>
      <c r="Z480" s="25" t="s">
        <v>106</v>
      </c>
      <c r="AA480" s="114"/>
      <c r="AB480" s="190"/>
      <c r="AC480" s="114"/>
      <c r="AD480" s="190"/>
      <c r="AE480" s="57"/>
      <c r="AF480" s="422"/>
      <c r="AG480" s="422"/>
      <c r="AH480" s="21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8.15" customHeight="1" thickBot="1" x14ac:dyDescent="0.25">
      <c r="B481" s="30"/>
      <c r="C481" s="355"/>
      <c r="D481" s="54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549</v>
      </c>
      <c r="N481" s="50" t="s">
        <v>104</v>
      </c>
      <c r="O481" s="51" t="s">
        <v>346</v>
      </c>
      <c r="P481" s="50" t="s">
        <v>103</v>
      </c>
      <c r="Q481" s="51" t="s">
        <v>354</v>
      </c>
      <c r="R481" s="50" t="s">
        <v>102</v>
      </c>
      <c r="S481" s="51"/>
      <c r="T481" s="50">
        <v>20</v>
      </c>
      <c r="U481" s="51"/>
      <c r="V481" s="50" t="s">
        <v>101</v>
      </c>
      <c r="W481" s="51"/>
      <c r="X481" s="50" t="s">
        <v>100</v>
      </c>
      <c r="Y481" s="51"/>
      <c r="Z481" s="50" t="s">
        <v>99</v>
      </c>
      <c r="AA481" s="51"/>
      <c r="AB481" s="187"/>
      <c r="AC481" s="51"/>
      <c r="AD481" s="187"/>
      <c r="AE481" s="56"/>
      <c r="AF481" s="424"/>
      <c r="AG481" s="424"/>
      <c r="AH481" s="47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8.15" customHeight="1" x14ac:dyDescent="0.2">
      <c r="B482" s="30"/>
      <c r="C482" s="338">
        <v>2</v>
      </c>
      <c r="D482" s="46"/>
      <c r="E482" s="198"/>
      <c r="F482" s="198"/>
      <c r="G482" s="197"/>
      <c r="H482" s="358"/>
      <c r="I482" s="390">
        <v>71</v>
      </c>
      <c r="J482" s="390">
        <v>20</v>
      </c>
      <c r="K482" s="390">
        <v>6</v>
      </c>
      <c r="L482" s="42" t="s">
        <v>131</v>
      </c>
      <c r="M482" s="43" t="s">
        <v>179</v>
      </c>
      <c r="N482" s="42" t="s">
        <v>129</v>
      </c>
      <c r="O482" s="43" t="s">
        <v>459</v>
      </c>
      <c r="P482" s="42" t="s">
        <v>128</v>
      </c>
      <c r="Q482" s="43" t="s">
        <v>459</v>
      </c>
      <c r="R482" s="42" t="s">
        <v>127</v>
      </c>
      <c r="S482" s="43" t="s">
        <v>130</v>
      </c>
      <c r="T482" s="42" t="s">
        <v>126</v>
      </c>
      <c r="U482" s="43"/>
      <c r="V482" s="42" t="s">
        <v>125</v>
      </c>
      <c r="W482" s="43"/>
      <c r="X482" s="42" t="s">
        <v>124</v>
      </c>
      <c r="Y482" s="43"/>
      <c r="Z482" s="42" t="s">
        <v>123</v>
      </c>
      <c r="AA482" s="43"/>
      <c r="AB482" s="196"/>
      <c r="AC482" s="43"/>
      <c r="AD482" s="196" t="s">
        <v>353</v>
      </c>
      <c r="AE482" s="39"/>
      <c r="AF482" s="421"/>
      <c r="AG482" s="421"/>
      <c r="AH482" s="38"/>
      <c r="AI482" s="9"/>
      <c r="AJ482" s="349">
        <f>SUMPRODUCT(LEN($M482:$AA485)-LEN(SUBSTITUTE($M482:$AA485,"A", "")))</f>
        <v>22</v>
      </c>
      <c r="AK482" s="352">
        <f>SUMPRODUCT(LEN($AD482:$AD485)-LEN(SUBSTITUTE($AD482:$AD485,"A", "")))</f>
        <v>3</v>
      </c>
      <c r="AL482" s="335">
        <f>SUMPRODUCT(LEN($AC482:$AC485)-LEN(SUBSTITUTE($AC482:$AC485,"A", "")))</f>
        <v>0</v>
      </c>
      <c r="AM482" s="349">
        <f>SUMPRODUCT(LEN($M482:$AA485)-LEN(SUBSTITUTE($M482:$AA485,"S", "")))</f>
        <v>13</v>
      </c>
      <c r="AN482" s="352">
        <f>SUMPRODUCT(LEN($AD482:$AD485)-LEN(SUBSTITUTE($AD482:$AD485,"S", "")))</f>
        <v>4</v>
      </c>
      <c r="AO482" s="335">
        <f>SUMPRODUCT(LEN($AC482:$AC485)-LEN(SUBSTITUTE($AC482:$AC485,"S", "")))</f>
        <v>0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1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8.15" customHeight="1" thickBot="1" x14ac:dyDescent="0.25">
      <c r="B483" s="30"/>
      <c r="C483" s="339"/>
      <c r="D483" s="37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 t="s">
        <v>479</v>
      </c>
      <c r="N483" s="33" t="s">
        <v>121</v>
      </c>
      <c r="O483" s="55" t="s">
        <v>353</v>
      </c>
      <c r="P483" s="33" t="s">
        <v>120</v>
      </c>
      <c r="Q483" s="55" t="s">
        <v>347</v>
      </c>
      <c r="R483" s="33" t="s">
        <v>119</v>
      </c>
      <c r="S483" s="55" t="s">
        <v>130</v>
      </c>
      <c r="T483" s="33" t="s">
        <v>118</v>
      </c>
      <c r="U483" s="55"/>
      <c r="V483" s="33" t="s">
        <v>117</v>
      </c>
      <c r="W483" s="55"/>
      <c r="X483" s="33" t="s">
        <v>116</v>
      </c>
      <c r="Y483" s="55"/>
      <c r="Z483" s="33" t="s">
        <v>115</v>
      </c>
      <c r="AA483" s="55"/>
      <c r="AB483" s="193"/>
      <c r="AC483" s="55"/>
      <c r="AD483" s="193" t="s">
        <v>478</v>
      </c>
      <c r="AE483" s="22"/>
      <c r="AF483" s="422"/>
      <c r="AG483" s="422"/>
      <c r="AH483" s="21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8.15" customHeight="1" x14ac:dyDescent="0.2">
      <c r="B484" s="30"/>
      <c r="C484" s="340"/>
      <c r="D484" s="29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 t="s">
        <v>357</v>
      </c>
      <c r="N484" s="25" t="s">
        <v>112</v>
      </c>
      <c r="O484" s="114" t="s">
        <v>352</v>
      </c>
      <c r="P484" s="25" t="s">
        <v>111</v>
      </c>
      <c r="Q484" s="114" t="s">
        <v>354</v>
      </c>
      <c r="R484" s="25" t="s">
        <v>110</v>
      </c>
      <c r="S484" s="114"/>
      <c r="T484" s="25" t="s">
        <v>109</v>
      </c>
      <c r="U484" s="114"/>
      <c r="V484" s="25" t="s">
        <v>108</v>
      </c>
      <c r="W484" s="114"/>
      <c r="X484" s="25" t="s">
        <v>107</v>
      </c>
      <c r="Y484" s="114"/>
      <c r="Z484" s="25" t="s">
        <v>106</v>
      </c>
      <c r="AA484" s="114"/>
      <c r="AB484" s="190"/>
      <c r="AC484" s="114"/>
      <c r="AD484" s="190"/>
      <c r="AE484" s="22"/>
      <c r="AF484" s="422"/>
      <c r="AG484" s="422"/>
      <c r="AH484" s="21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8.15" customHeight="1" thickBot="1" x14ac:dyDescent="0.25">
      <c r="B485" s="30"/>
      <c r="C485" s="355"/>
      <c r="D485" s="54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 t="s">
        <v>459</v>
      </c>
      <c r="N485" s="50" t="s">
        <v>104</v>
      </c>
      <c r="O485" s="51" t="s">
        <v>359</v>
      </c>
      <c r="P485" s="50" t="s">
        <v>103</v>
      </c>
      <c r="Q485" s="51" t="s">
        <v>130</v>
      </c>
      <c r="R485" s="50" t="s">
        <v>102</v>
      </c>
      <c r="S485" s="51"/>
      <c r="T485" s="50">
        <v>20</v>
      </c>
      <c r="U485" s="51"/>
      <c r="V485" s="50" t="s">
        <v>101</v>
      </c>
      <c r="W485" s="51"/>
      <c r="X485" s="50" t="s">
        <v>100</v>
      </c>
      <c r="Y485" s="51"/>
      <c r="Z485" s="50" t="s">
        <v>99</v>
      </c>
      <c r="AA485" s="51"/>
      <c r="AB485" s="187"/>
      <c r="AC485" s="51"/>
      <c r="AD485" s="187"/>
      <c r="AE485" s="48"/>
      <c r="AF485" s="424"/>
      <c r="AG485" s="424"/>
      <c r="AH485" s="47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8.15" customHeight="1" x14ac:dyDescent="0.2">
      <c r="B486" s="30"/>
      <c r="C486" s="338">
        <v>3</v>
      </c>
      <c r="D486" s="46"/>
      <c r="E486" s="198"/>
      <c r="F486" s="198"/>
      <c r="G486" s="197"/>
      <c r="H486" s="358"/>
      <c r="I486" s="390">
        <v>80</v>
      </c>
      <c r="J486" s="390">
        <v>21</v>
      </c>
      <c r="K486" s="390">
        <v>7</v>
      </c>
      <c r="L486" s="42" t="s">
        <v>131</v>
      </c>
      <c r="M486" s="43" t="s">
        <v>357</v>
      </c>
      <c r="N486" s="42" t="s">
        <v>129</v>
      </c>
      <c r="O486" s="43" t="s">
        <v>517</v>
      </c>
      <c r="P486" s="42" t="s">
        <v>128</v>
      </c>
      <c r="Q486" s="43" t="s">
        <v>132</v>
      </c>
      <c r="R486" s="42" t="s">
        <v>127</v>
      </c>
      <c r="S486" s="43" t="s">
        <v>347</v>
      </c>
      <c r="T486" s="42" t="s">
        <v>126</v>
      </c>
      <c r="U486" s="43"/>
      <c r="V486" s="42" t="s">
        <v>125</v>
      </c>
      <c r="W486" s="43"/>
      <c r="X486" s="42" t="s">
        <v>124</v>
      </c>
      <c r="Y486" s="43"/>
      <c r="Z486" s="42" t="s">
        <v>123</v>
      </c>
      <c r="AA486" s="43"/>
      <c r="AB486" s="196"/>
      <c r="AC486" s="43"/>
      <c r="AD486" s="196" t="s">
        <v>348</v>
      </c>
      <c r="AE486" s="39"/>
      <c r="AF486" s="421">
        <v>9</v>
      </c>
      <c r="AG486" s="421"/>
      <c r="AH486" s="38"/>
      <c r="AI486" s="9"/>
      <c r="AJ486" s="349">
        <f>SUMPRODUCT(LEN($M486:$AA489)-LEN(SUBSTITUTE($M486:$AA489,"A", "")))</f>
        <v>26</v>
      </c>
      <c r="AK486" s="352">
        <f>SUMPRODUCT(LEN($AD486:$AD489)-LEN(SUBSTITUTE($AD486:$AD489,"A", "")))</f>
        <v>2</v>
      </c>
      <c r="AL486" s="335">
        <f>SUMPRODUCT(LEN($AC486:$AC489)-LEN(SUBSTITUTE($AC486:$AC489,"A", "")))</f>
        <v>0</v>
      </c>
      <c r="AM486" s="349">
        <f>SUMPRODUCT(LEN($M486:$AA489)-LEN(SUBSTITUTE($M486:$AA489,"S", "")))</f>
        <v>12</v>
      </c>
      <c r="AN486" s="352">
        <f>SUMPRODUCT(LEN($AD486:$AD489)-LEN(SUBSTITUTE($AD486:$AD489,"S", "")))</f>
        <v>4</v>
      </c>
      <c r="AO486" s="335">
        <f>SUMPRODUCT(LEN($AC486:$AC489)-LEN(SUBSTITUTE($AC486:$AC489,"S", "")))</f>
        <v>0</v>
      </c>
      <c r="AP486" s="349">
        <f>SUMPRODUCT(LEN($M486:$AA489)-LEN(SUBSTITUTE($M486:$AA489,"F", "")))</f>
        <v>1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1</v>
      </c>
      <c r="AT486" s="352">
        <f>SUMPRODUCT(LEN($AD486:$AD489)-LEN(SUBSTITUTE($AD486:$AD489,"G", "")))</f>
        <v>0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8.15" customHeight="1" thickBot="1" x14ac:dyDescent="0.25">
      <c r="B487" s="30"/>
      <c r="C487" s="339"/>
      <c r="D487" s="37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 t="s">
        <v>466</v>
      </c>
      <c r="N487" s="33" t="s">
        <v>121</v>
      </c>
      <c r="O487" s="55" t="s">
        <v>357</v>
      </c>
      <c r="P487" s="33" t="s">
        <v>120</v>
      </c>
      <c r="Q487" s="55" t="s">
        <v>350</v>
      </c>
      <c r="R487" s="33" t="s">
        <v>119</v>
      </c>
      <c r="S487" s="55" t="s">
        <v>132</v>
      </c>
      <c r="T487" s="33" t="s">
        <v>118</v>
      </c>
      <c r="U487" s="55"/>
      <c r="V487" s="33" t="s">
        <v>117</v>
      </c>
      <c r="W487" s="55"/>
      <c r="X487" s="33" t="s">
        <v>116</v>
      </c>
      <c r="Y487" s="55"/>
      <c r="Z487" s="33" t="s">
        <v>115</v>
      </c>
      <c r="AA487" s="55"/>
      <c r="AB487" s="193"/>
      <c r="AC487" s="55"/>
      <c r="AD487" s="193" t="s">
        <v>130</v>
      </c>
      <c r="AE487" s="22"/>
      <c r="AF487" s="422"/>
      <c r="AG487" s="422"/>
      <c r="AH487" s="21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8.15" customHeight="1" x14ac:dyDescent="0.2">
      <c r="B488" s="30"/>
      <c r="C488" s="340"/>
      <c r="D488" s="29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 t="s">
        <v>487</v>
      </c>
      <c r="N488" s="25" t="s">
        <v>112</v>
      </c>
      <c r="O488" s="114" t="s">
        <v>459</v>
      </c>
      <c r="P488" s="25" t="s">
        <v>111</v>
      </c>
      <c r="Q488" s="114" t="s">
        <v>354</v>
      </c>
      <c r="R488" s="25" t="s">
        <v>110</v>
      </c>
      <c r="S488" s="114"/>
      <c r="T488" s="25" t="s">
        <v>109</v>
      </c>
      <c r="U488" s="114"/>
      <c r="V488" s="25" t="s">
        <v>108</v>
      </c>
      <c r="W488" s="114"/>
      <c r="X488" s="25" t="s">
        <v>107</v>
      </c>
      <c r="Y488" s="114"/>
      <c r="Z488" s="25" t="s">
        <v>106</v>
      </c>
      <c r="AA488" s="114"/>
      <c r="AB488" s="190"/>
      <c r="AC488" s="114"/>
      <c r="AD488" s="190" t="s">
        <v>354</v>
      </c>
      <c r="AE488" s="22"/>
      <c r="AF488" s="422"/>
      <c r="AG488" s="422"/>
      <c r="AH488" s="21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8.15" customHeight="1" thickBot="1" x14ac:dyDescent="0.25">
      <c r="B489" s="20"/>
      <c r="C489" s="341"/>
      <c r="D489" s="19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 t="s">
        <v>179</v>
      </c>
      <c r="N489" s="15" t="s">
        <v>104</v>
      </c>
      <c r="O489" s="16" t="s">
        <v>462</v>
      </c>
      <c r="P489" s="15" t="s">
        <v>103</v>
      </c>
      <c r="Q489" s="16" t="s">
        <v>347</v>
      </c>
      <c r="R489" s="15" t="s">
        <v>102</v>
      </c>
      <c r="S489" s="16"/>
      <c r="T489" s="15">
        <v>20</v>
      </c>
      <c r="U489" s="16"/>
      <c r="V489" s="15" t="s">
        <v>101</v>
      </c>
      <c r="W489" s="16"/>
      <c r="X489" s="15" t="s">
        <v>100</v>
      </c>
      <c r="Y489" s="16"/>
      <c r="Z489" s="15" t="s">
        <v>99</v>
      </c>
      <c r="AA489" s="16"/>
      <c r="AB489" s="187"/>
      <c r="AC489" s="16"/>
      <c r="AD489" s="186"/>
      <c r="AE489" s="11"/>
      <c r="AF489" s="423"/>
      <c r="AG489" s="423"/>
      <c r="AH489" s="10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107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>
        <v>189</v>
      </c>
      <c r="E491" s="425">
        <v>12701.56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03"/>
      <c r="AI491" s="86" t="s">
        <v>137</v>
      </c>
      <c r="AJ491" s="119">
        <f t="shared" ref="AJ491:BB491" si="64">SUM(AJ493:AJ504)</f>
        <v>58</v>
      </c>
      <c r="AK491" s="84">
        <f t="shared" si="64"/>
        <v>17</v>
      </c>
      <c r="AL491" s="83">
        <f t="shared" si="64"/>
        <v>0</v>
      </c>
      <c r="AM491" s="85">
        <f t="shared" si="64"/>
        <v>37</v>
      </c>
      <c r="AN491" s="84">
        <f t="shared" si="64"/>
        <v>14</v>
      </c>
      <c r="AO491" s="83">
        <f t="shared" si="64"/>
        <v>0</v>
      </c>
      <c r="AP491" s="85">
        <f t="shared" si="64"/>
        <v>0</v>
      </c>
      <c r="AQ491" s="84">
        <f t="shared" si="64"/>
        <v>0</v>
      </c>
      <c r="AR491" s="83">
        <f t="shared" si="64"/>
        <v>0</v>
      </c>
      <c r="AS491" s="85">
        <f t="shared" si="64"/>
        <v>1</v>
      </c>
      <c r="AT491" s="84">
        <f t="shared" si="64"/>
        <v>1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25</v>
      </c>
      <c r="BG491" s="5">
        <f>SUM(AM491:AO491,AY491)/$BG$5</f>
        <v>17</v>
      </c>
      <c r="BH491" s="5">
        <f>SUM(AP491:AR491,AZ491)/$BG$5</f>
        <v>0</v>
      </c>
      <c r="BI491" s="5">
        <f>SUM(AS491:AU491,BA491)/$BG$5</f>
        <v>0.66666666666666663</v>
      </c>
      <c r="BJ491" s="5">
        <f>SUM(AV491:AX491,BB491)/$BG$5</f>
        <v>0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03"/>
      <c r="AI492" s="66" t="s">
        <v>135</v>
      </c>
      <c r="AJ492" s="65">
        <f t="shared" ref="AJ492:BB492" si="65">AJ491/3</f>
        <v>19.333333333333332</v>
      </c>
      <c r="AK492" s="64">
        <f t="shared" si="65"/>
        <v>5.666666666666667</v>
      </c>
      <c r="AL492" s="63">
        <f t="shared" si="65"/>
        <v>0</v>
      </c>
      <c r="AM492" s="65">
        <f t="shared" si="65"/>
        <v>12.333333333333334</v>
      </c>
      <c r="AN492" s="64">
        <f t="shared" si="65"/>
        <v>4.666666666666667</v>
      </c>
      <c r="AO492" s="63">
        <f t="shared" si="65"/>
        <v>0</v>
      </c>
      <c r="AP492" s="65">
        <f t="shared" si="65"/>
        <v>0</v>
      </c>
      <c r="AQ492" s="64">
        <f t="shared" si="65"/>
        <v>0</v>
      </c>
      <c r="AR492" s="63">
        <f t="shared" si="65"/>
        <v>0</v>
      </c>
      <c r="AS492" s="65">
        <f t="shared" si="65"/>
        <v>0.33333333333333331</v>
      </c>
      <c r="AT492" s="64">
        <f t="shared" si="65"/>
        <v>0.33333333333333331</v>
      </c>
      <c r="AU492" s="63">
        <f t="shared" si="65"/>
        <v>0</v>
      </c>
      <c r="AV492" s="65">
        <f t="shared" si="65"/>
        <v>0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</v>
      </c>
      <c r="BB492" s="60">
        <f t="shared" si="65"/>
        <v>0</v>
      </c>
      <c r="BC492" s="59" t="s">
        <v>134</v>
      </c>
    </row>
    <row r="493" spans="2:62" ht="28.15" customHeight="1" x14ac:dyDescent="0.2">
      <c r="B493" s="30"/>
      <c r="C493" s="338">
        <v>1</v>
      </c>
      <c r="D493" s="46"/>
      <c r="E493" s="198"/>
      <c r="F493" s="198"/>
      <c r="G493" s="197"/>
      <c r="H493" s="358" t="s">
        <v>370</v>
      </c>
      <c r="I493" s="390">
        <v>84</v>
      </c>
      <c r="J493" s="390">
        <v>19</v>
      </c>
      <c r="K493" s="390">
        <v>8</v>
      </c>
      <c r="L493" s="42" t="s">
        <v>131</v>
      </c>
      <c r="M493" s="43" t="s">
        <v>357</v>
      </c>
      <c r="N493" s="42" t="s">
        <v>129</v>
      </c>
      <c r="O493" s="43" t="s">
        <v>357</v>
      </c>
      <c r="P493" s="42" t="s">
        <v>128</v>
      </c>
      <c r="Q493" s="43" t="s">
        <v>354</v>
      </c>
      <c r="R493" s="42" t="s">
        <v>127</v>
      </c>
      <c r="S493" s="43"/>
      <c r="T493" s="42" t="s">
        <v>126</v>
      </c>
      <c r="U493" s="43"/>
      <c r="V493" s="42" t="s">
        <v>125</v>
      </c>
      <c r="W493" s="43"/>
      <c r="X493" s="42" t="s">
        <v>124</v>
      </c>
      <c r="Y493" s="43"/>
      <c r="Z493" s="42" t="s">
        <v>123</v>
      </c>
      <c r="AA493" s="43"/>
      <c r="AB493" s="196"/>
      <c r="AC493" s="43"/>
      <c r="AD493" s="196" t="s">
        <v>179</v>
      </c>
      <c r="AE493" s="58"/>
      <c r="AF493" s="421"/>
      <c r="AG493" s="421"/>
      <c r="AH493" s="38"/>
      <c r="AI493" s="9"/>
      <c r="AJ493" s="401">
        <f>SUMPRODUCT(LEN($M493:$AA496)-LEN(SUBSTITUTE($M493:$AA496,"A", "")))</f>
        <v>21</v>
      </c>
      <c r="AK493" s="352">
        <f>SUMPRODUCT(LEN($AD493:$AD496)-LEN(SUBSTITUTE($AD493:$AD496,"A", "")))</f>
        <v>8</v>
      </c>
      <c r="AL493" s="335">
        <f>SUMPRODUCT(LEN($AC493:$AC496)-LEN(SUBSTITUTE($AC493:$AC496,"A", "")))</f>
        <v>0</v>
      </c>
      <c r="AM493" s="349">
        <f>SUMPRODUCT(LEN($M493:$AA496)-LEN(SUBSTITUTE($M493:$AA496,"S", "")))</f>
        <v>10</v>
      </c>
      <c r="AN493" s="352">
        <f>SUMPRODUCT(LEN($AD493:$AD496)-LEN(SUBSTITUTE($AD493:$AD496,"S", "")))</f>
        <v>2</v>
      </c>
      <c r="AO493" s="335">
        <f>SUMPRODUCT(LEN($AC493:$AC496)-LEN(SUBSTITUTE($AC493:$AC496,"S", "")))</f>
        <v>0</v>
      </c>
      <c r="AP493" s="349">
        <f>SUMPRODUCT(LEN($M493:$AA496)-LEN(SUBSTITUTE($M493:$AA496,"F", "")))</f>
        <v>0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0</v>
      </c>
      <c r="AT493" s="352">
        <f>SUMPRODUCT(LEN($AD493:$AD496)-LEN(SUBSTITUTE($AD493:$AD496,"G", "")))</f>
        <v>0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8.15" customHeight="1" thickBot="1" x14ac:dyDescent="0.25">
      <c r="B494" s="30"/>
      <c r="C494" s="339"/>
      <c r="D494" s="37"/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462</v>
      </c>
      <c r="N494" s="33" t="s">
        <v>121</v>
      </c>
      <c r="O494" s="55" t="s">
        <v>357</v>
      </c>
      <c r="P494" s="33" t="s">
        <v>120</v>
      </c>
      <c r="Q494" s="55" t="s">
        <v>130</v>
      </c>
      <c r="R494" s="33" t="s">
        <v>119</v>
      </c>
      <c r="S494" s="55"/>
      <c r="T494" s="33" t="s">
        <v>118</v>
      </c>
      <c r="U494" s="55"/>
      <c r="V494" s="33" t="s">
        <v>117</v>
      </c>
      <c r="W494" s="55"/>
      <c r="X494" s="33" t="s">
        <v>116</v>
      </c>
      <c r="Y494" s="55"/>
      <c r="Z494" s="33" t="s">
        <v>115</v>
      </c>
      <c r="AA494" s="55"/>
      <c r="AB494" s="193"/>
      <c r="AC494" s="55"/>
      <c r="AD494" s="193" t="s">
        <v>527</v>
      </c>
      <c r="AE494" s="57"/>
      <c r="AF494" s="422"/>
      <c r="AG494" s="422"/>
      <c r="AH494" s="21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8.15" customHeight="1" x14ac:dyDescent="0.2">
      <c r="B495" s="30"/>
      <c r="C495" s="340"/>
      <c r="D495" s="29"/>
      <c r="E495" s="192"/>
      <c r="F495" s="192"/>
      <c r="G495" s="191"/>
      <c r="H495" s="360">
        <v>189</v>
      </c>
      <c r="I495" s="392"/>
      <c r="J495" s="392"/>
      <c r="K495" s="392"/>
      <c r="L495" s="25" t="s">
        <v>114</v>
      </c>
      <c r="M495" s="114" t="s">
        <v>458</v>
      </c>
      <c r="N495" s="25" t="s">
        <v>112</v>
      </c>
      <c r="O495" s="114" t="s">
        <v>353</v>
      </c>
      <c r="P495" s="25" t="s">
        <v>111</v>
      </c>
      <c r="Q495" s="114" t="s">
        <v>130</v>
      </c>
      <c r="R495" s="25" t="s">
        <v>110</v>
      </c>
      <c r="S495" s="114"/>
      <c r="T495" s="25" t="s">
        <v>109</v>
      </c>
      <c r="U495" s="114"/>
      <c r="V495" s="25" t="s">
        <v>108</v>
      </c>
      <c r="W495" s="114"/>
      <c r="X495" s="25" t="s">
        <v>107</v>
      </c>
      <c r="Y495" s="114"/>
      <c r="Z495" s="25" t="s">
        <v>106</v>
      </c>
      <c r="AA495" s="114"/>
      <c r="AB495" s="190"/>
      <c r="AC495" s="114"/>
      <c r="AD495" s="190" t="s">
        <v>353</v>
      </c>
      <c r="AE495" s="57"/>
      <c r="AF495" s="422"/>
      <c r="AG495" s="422"/>
      <c r="AH495" s="21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8.15" customHeight="1" thickBot="1" x14ac:dyDescent="0.25">
      <c r="B496" s="30"/>
      <c r="C496" s="355"/>
      <c r="D496" s="54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458</v>
      </c>
      <c r="N496" s="50" t="s">
        <v>104</v>
      </c>
      <c r="O496" s="51" t="s">
        <v>353</v>
      </c>
      <c r="P496" s="50" t="s">
        <v>103</v>
      </c>
      <c r="Q496" s="51"/>
      <c r="R496" s="50" t="s">
        <v>102</v>
      </c>
      <c r="S496" s="51"/>
      <c r="T496" s="50">
        <v>20</v>
      </c>
      <c r="U496" s="51"/>
      <c r="V496" s="50" t="s">
        <v>101</v>
      </c>
      <c r="W496" s="51"/>
      <c r="X496" s="50" t="s">
        <v>100</v>
      </c>
      <c r="Y496" s="51"/>
      <c r="Z496" s="50" t="s">
        <v>99</v>
      </c>
      <c r="AA496" s="51"/>
      <c r="AB496" s="187"/>
      <c r="AC496" s="51"/>
      <c r="AD496" s="187"/>
      <c r="AE496" s="56"/>
      <c r="AF496" s="424"/>
      <c r="AG496" s="424"/>
      <c r="AH496" s="47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8.15" customHeight="1" x14ac:dyDescent="0.2">
      <c r="B497" s="30"/>
      <c r="C497" s="338">
        <v>2</v>
      </c>
      <c r="D497" s="46"/>
      <c r="E497" s="198"/>
      <c r="F497" s="198"/>
      <c r="G497" s="197"/>
      <c r="H497" s="358"/>
      <c r="I497" s="390">
        <v>87</v>
      </c>
      <c r="J497" s="390">
        <v>21</v>
      </c>
      <c r="K497" s="390">
        <v>8</v>
      </c>
      <c r="L497" s="42" t="s">
        <v>131</v>
      </c>
      <c r="M497" s="43" t="s">
        <v>561</v>
      </c>
      <c r="N497" s="42" t="s">
        <v>129</v>
      </c>
      <c r="O497" s="43" t="s">
        <v>501</v>
      </c>
      <c r="P497" s="42" t="s">
        <v>128</v>
      </c>
      <c r="Q497" s="43" t="s">
        <v>179</v>
      </c>
      <c r="R497" s="42" t="s">
        <v>127</v>
      </c>
      <c r="S497" s="43" t="s">
        <v>130</v>
      </c>
      <c r="T497" s="42" t="s">
        <v>126</v>
      </c>
      <c r="U497" s="43"/>
      <c r="V497" s="42" t="s">
        <v>125</v>
      </c>
      <c r="W497" s="43"/>
      <c r="X497" s="42" t="s">
        <v>124</v>
      </c>
      <c r="Y497" s="43"/>
      <c r="Z497" s="42" t="s">
        <v>123</v>
      </c>
      <c r="AA497" s="43"/>
      <c r="AB497" s="196"/>
      <c r="AC497" s="43"/>
      <c r="AD497" s="196" t="s">
        <v>542</v>
      </c>
      <c r="AE497" s="39"/>
      <c r="AF497" s="421"/>
      <c r="AG497" s="421"/>
      <c r="AH497" s="38"/>
      <c r="AI497" s="9"/>
      <c r="AJ497" s="401">
        <f>SUMPRODUCT(LEN($M497:$AA500)-LEN(SUBSTITUTE($M497:$AA500,"A", "")))</f>
        <v>23</v>
      </c>
      <c r="AK497" s="352">
        <f>SUMPRODUCT(LEN($AD497:$AD500)-LEN(SUBSTITUTE($AD497:$AD500,"A", "")))</f>
        <v>9</v>
      </c>
      <c r="AL497" s="335">
        <f>SUMPRODUCT(LEN($AC497:$AC500)-LEN(SUBSTITUTE($AC497:$AC500,"A", "")))</f>
        <v>0</v>
      </c>
      <c r="AM497" s="349">
        <f>SUMPRODUCT(LEN($M497:$AA500)-LEN(SUBSTITUTE($M497:$AA500,"S", "")))</f>
        <v>11</v>
      </c>
      <c r="AN497" s="352">
        <f>SUMPRODUCT(LEN($AD497:$AD500)-LEN(SUBSTITUTE($AD497:$AD500,"S", "")))</f>
        <v>12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1</v>
      </c>
      <c r="AT497" s="352">
        <f>SUMPRODUCT(LEN($AD497:$AD500)-LEN(SUBSTITUTE($AD497:$AD500,"G", "")))</f>
        <v>1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8.15" customHeight="1" thickBot="1" x14ac:dyDescent="0.25">
      <c r="B498" s="30"/>
      <c r="C498" s="339"/>
      <c r="D498" s="37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 t="s">
        <v>459</v>
      </c>
      <c r="N498" s="33" t="s">
        <v>121</v>
      </c>
      <c r="O498" s="55" t="s">
        <v>132</v>
      </c>
      <c r="P498" s="33" t="s">
        <v>120</v>
      </c>
      <c r="Q498" s="55" t="s">
        <v>347</v>
      </c>
      <c r="R498" s="33" t="s">
        <v>119</v>
      </c>
      <c r="S498" s="55"/>
      <c r="T498" s="33" t="s">
        <v>118</v>
      </c>
      <c r="U498" s="55"/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193"/>
      <c r="AC498" s="55"/>
      <c r="AD498" s="193" t="s">
        <v>564</v>
      </c>
      <c r="AE498" s="22"/>
      <c r="AF498" s="422"/>
      <c r="AG498" s="422"/>
      <c r="AH498" s="21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8.15" customHeight="1" x14ac:dyDescent="0.2">
      <c r="B499" s="30"/>
      <c r="C499" s="340"/>
      <c r="D499" s="29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 t="s">
        <v>458</v>
      </c>
      <c r="N499" s="25" t="s">
        <v>112</v>
      </c>
      <c r="O499" s="114" t="s">
        <v>348</v>
      </c>
      <c r="P499" s="25" t="s">
        <v>111</v>
      </c>
      <c r="Q499" s="114" t="s">
        <v>179</v>
      </c>
      <c r="R499" s="25" t="s">
        <v>110</v>
      </c>
      <c r="S499" s="114"/>
      <c r="T499" s="25" t="s">
        <v>109</v>
      </c>
      <c r="U499" s="114"/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190"/>
      <c r="AC499" s="114"/>
      <c r="AD499" s="190" t="s">
        <v>563</v>
      </c>
      <c r="AE499" s="22"/>
      <c r="AF499" s="422"/>
      <c r="AG499" s="422"/>
      <c r="AH499" s="21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8.15" customHeight="1" thickBot="1" x14ac:dyDescent="0.25">
      <c r="B500" s="30"/>
      <c r="C500" s="355"/>
      <c r="D500" s="54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 t="s">
        <v>458</v>
      </c>
      <c r="N500" s="50" t="s">
        <v>104</v>
      </c>
      <c r="O500" s="51" t="s">
        <v>350</v>
      </c>
      <c r="P500" s="50" t="s">
        <v>103</v>
      </c>
      <c r="Q500" s="51" t="s">
        <v>132</v>
      </c>
      <c r="R500" s="50" t="s">
        <v>102</v>
      </c>
      <c r="S500" s="51"/>
      <c r="T500" s="50">
        <v>20</v>
      </c>
      <c r="U500" s="51"/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187"/>
      <c r="AC500" s="51"/>
      <c r="AD500" s="187"/>
      <c r="AE500" s="48"/>
      <c r="AF500" s="424"/>
      <c r="AG500" s="424"/>
      <c r="AH500" s="47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8.15" customHeight="1" x14ac:dyDescent="0.2">
      <c r="B501" s="30"/>
      <c r="C501" s="338">
        <v>3</v>
      </c>
      <c r="D501" s="46"/>
      <c r="E501" s="198"/>
      <c r="F501" s="198"/>
      <c r="G501" s="197"/>
      <c r="H501" s="358"/>
      <c r="I501" s="390">
        <v>80</v>
      </c>
      <c r="J501" s="390">
        <v>20</v>
      </c>
      <c r="K501" s="390">
        <v>7</v>
      </c>
      <c r="L501" s="42" t="s">
        <v>131</v>
      </c>
      <c r="M501" s="43" t="s">
        <v>179</v>
      </c>
      <c r="N501" s="42" t="s">
        <v>129</v>
      </c>
      <c r="O501" s="43" t="s">
        <v>348</v>
      </c>
      <c r="P501" s="42" t="s">
        <v>128</v>
      </c>
      <c r="Q501" s="43" t="s">
        <v>349</v>
      </c>
      <c r="R501" s="42" t="s">
        <v>127</v>
      </c>
      <c r="S501" s="43" t="s">
        <v>130</v>
      </c>
      <c r="T501" s="42" t="s">
        <v>126</v>
      </c>
      <c r="U501" s="43"/>
      <c r="V501" s="42" t="s">
        <v>125</v>
      </c>
      <c r="W501" s="43"/>
      <c r="X501" s="42" t="s">
        <v>124</v>
      </c>
      <c r="Y501" s="43"/>
      <c r="Z501" s="42" t="s">
        <v>123</v>
      </c>
      <c r="AA501" s="43"/>
      <c r="AB501" s="196"/>
      <c r="AC501" s="43"/>
      <c r="AD501" s="196"/>
      <c r="AE501" s="39"/>
      <c r="AF501" s="421"/>
      <c r="AG501" s="421"/>
      <c r="AH501" s="38"/>
      <c r="AI501" s="9"/>
      <c r="AJ501" s="401">
        <f>SUMPRODUCT(LEN($M501:$AA504)-LEN(SUBSTITUTE($M501:$AA504,"A", "")))</f>
        <v>14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16</v>
      </c>
      <c r="AN501" s="352">
        <f>SUMPRODUCT(LEN($AD501:$AD504)-LEN(SUBSTITUTE($AD501:$AD504,"S", "")))</f>
        <v>0</v>
      </c>
      <c r="AO501" s="335">
        <f>SUMPRODUCT(LEN($AC501:$AC504)-LEN(SUBSTITUTE($AC501:$AC504,"S", "")))</f>
        <v>0</v>
      </c>
      <c r="AP501" s="349">
        <f>SUMPRODUCT(LEN($M501:$AA504)-LEN(SUBSTITUTE($M501:$AA504,"F", "")))</f>
        <v>0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0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8.15" customHeight="1" thickBot="1" x14ac:dyDescent="0.25">
      <c r="B502" s="30"/>
      <c r="C502" s="339"/>
      <c r="D502" s="37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 t="s">
        <v>179</v>
      </c>
      <c r="N502" s="33" t="s">
        <v>121</v>
      </c>
      <c r="O502" s="55" t="s">
        <v>350</v>
      </c>
      <c r="P502" s="33" t="s">
        <v>120</v>
      </c>
      <c r="Q502" s="55" t="s">
        <v>351</v>
      </c>
      <c r="R502" s="33" t="s">
        <v>119</v>
      </c>
      <c r="S502" s="55"/>
      <c r="T502" s="33" t="s">
        <v>118</v>
      </c>
      <c r="U502" s="55"/>
      <c r="V502" s="33" t="s">
        <v>117</v>
      </c>
      <c r="W502" s="55"/>
      <c r="X502" s="33" t="s">
        <v>116</v>
      </c>
      <c r="Y502" s="55"/>
      <c r="Z502" s="33" t="s">
        <v>115</v>
      </c>
      <c r="AA502" s="55"/>
      <c r="AB502" s="193"/>
      <c r="AC502" s="55"/>
      <c r="AD502" s="193"/>
      <c r="AE502" s="22"/>
      <c r="AF502" s="422"/>
      <c r="AG502" s="422"/>
      <c r="AH502" s="21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8.15" customHeight="1" x14ac:dyDescent="0.2">
      <c r="B503" s="30"/>
      <c r="C503" s="340"/>
      <c r="D503" s="29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 t="s">
        <v>352</v>
      </c>
      <c r="N503" s="25" t="s">
        <v>112</v>
      </c>
      <c r="O503" s="114" t="s">
        <v>350</v>
      </c>
      <c r="P503" s="25" t="s">
        <v>111</v>
      </c>
      <c r="Q503" s="114" t="s">
        <v>354</v>
      </c>
      <c r="R503" s="25" t="s">
        <v>110</v>
      </c>
      <c r="S503" s="114"/>
      <c r="T503" s="25" t="s">
        <v>109</v>
      </c>
      <c r="U503" s="114"/>
      <c r="V503" s="25" t="s">
        <v>108</v>
      </c>
      <c r="W503" s="114"/>
      <c r="X503" s="25" t="s">
        <v>107</v>
      </c>
      <c r="Y503" s="114"/>
      <c r="Z503" s="25" t="s">
        <v>106</v>
      </c>
      <c r="AA503" s="114"/>
      <c r="AB503" s="190"/>
      <c r="AC503" s="114"/>
      <c r="AD503" s="190"/>
      <c r="AE503" s="22"/>
      <c r="AF503" s="422"/>
      <c r="AG503" s="422"/>
      <c r="AH503" s="21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8.15" customHeight="1" thickBot="1" x14ac:dyDescent="0.25">
      <c r="B504" s="20"/>
      <c r="C504" s="341"/>
      <c r="D504" s="19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 t="s">
        <v>179</v>
      </c>
      <c r="N504" s="15" t="s">
        <v>104</v>
      </c>
      <c r="O504" s="16" t="s">
        <v>350</v>
      </c>
      <c r="P504" s="15" t="s">
        <v>103</v>
      </c>
      <c r="Q504" s="16" t="s">
        <v>130</v>
      </c>
      <c r="R504" s="15" t="s">
        <v>102</v>
      </c>
      <c r="S504" s="16"/>
      <c r="T504" s="15">
        <v>20</v>
      </c>
      <c r="U504" s="16"/>
      <c r="V504" s="15" t="s">
        <v>101</v>
      </c>
      <c r="W504" s="16"/>
      <c r="X504" s="15" t="s">
        <v>100</v>
      </c>
      <c r="Y504" s="16"/>
      <c r="Z504" s="15" t="s">
        <v>99</v>
      </c>
      <c r="AA504" s="16"/>
      <c r="AB504" s="187"/>
      <c r="AC504" s="16"/>
      <c r="AD504" s="186"/>
      <c r="AE504" s="11"/>
      <c r="AF504" s="423"/>
      <c r="AG504" s="423"/>
      <c r="AH504" s="10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107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 t="s">
        <v>562</v>
      </c>
      <c r="E506" s="425">
        <v>12311.3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03"/>
      <c r="AI506" s="86" t="s">
        <v>137</v>
      </c>
      <c r="AJ506" s="85">
        <f t="shared" ref="AJ506:BB506" si="66">SUM(AJ508:AJ519)</f>
        <v>63</v>
      </c>
      <c r="AK506" s="84">
        <f t="shared" si="66"/>
        <v>11</v>
      </c>
      <c r="AL506" s="83">
        <f t="shared" si="66"/>
        <v>0</v>
      </c>
      <c r="AM506" s="85">
        <f t="shared" si="66"/>
        <v>42</v>
      </c>
      <c r="AN506" s="84">
        <f t="shared" si="66"/>
        <v>14</v>
      </c>
      <c r="AO506" s="83">
        <f t="shared" si="66"/>
        <v>0</v>
      </c>
      <c r="AP506" s="85">
        <f t="shared" si="66"/>
        <v>0</v>
      </c>
      <c r="AQ506" s="84">
        <f t="shared" si="66"/>
        <v>0</v>
      </c>
      <c r="AR506" s="83">
        <f t="shared" si="66"/>
        <v>0</v>
      </c>
      <c r="AS506" s="85">
        <f t="shared" si="66"/>
        <v>4</v>
      </c>
      <c r="AT506" s="84">
        <f t="shared" si="66"/>
        <v>0</v>
      </c>
      <c r="AU506" s="83">
        <f t="shared" si="66"/>
        <v>0</v>
      </c>
      <c r="AV506" s="85">
        <f t="shared" si="66"/>
        <v>0</v>
      </c>
      <c r="AW506" s="84">
        <f t="shared" si="66"/>
        <v>0</v>
      </c>
      <c r="AX506" s="83">
        <f t="shared" si="66"/>
        <v>0</v>
      </c>
      <c r="AY506" s="82">
        <f t="shared" si="66"/>
        <v>0</v>
      </c>
      <c r="AZ506" s="81">
        <f t="shared" si="66"/>
        <v>0</v>
      </c>
      <c r="BA506" s="81">
        <f t="shared" si="66"/>
        <v>0</v>
      </c>
      <c r="BB506" s="80">
        <f t="shared" si="66"/>
        <v>0</v>
      </c>
      <c r="BC506" s="79" t="s">
        <v>136</v>
      </c>
      <c r="BF506" s="5">
        <f>SUM(AJ506:AL506)/$BG$5</f>
        <v>24.666666666666668</v>
      </c>
      <c r="BG506" s="5">
        <f>SUM(AM506:AO506,AY506)/$BG$5</f>
        <v>18.666666666666668</v>
      </c>
      <c r="BH506" s="5">
        <f>SUM(AP506:AR506,AZ506)/$BG$5</f>
        <v>0</v>
      </c>
      <c r="BI506" s="5">
        <f>SUM(AS506:AU506,BA506)/$BG$5</f>
        <v>1.3333333333333333</v>
      </c>
      <c r="BJ506" s="5">
        <f>SUM(AV506:AX506,BB506)/$BG$5</f>
        <v>0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03"/>
      <c r="AI507" s="66" t="s">
        <v>135</v>
      </c>
      <c r="AJ507" s="65">
        <f t="shared" ref="AJ507:BB507" si="67">AJ506/3</f>
        <v>21</v>
      </c>
      <c r="AK507" s="64">
        <f t="shared" si="67"/>
        <v>3.6666666666666665</v>
      </c>
      <c r="AL507" s="63">
        <f t="shared" si="67"/>
        <v>0</v>
      </c>
      <c r="AM507" s="65">
        <f t="shared" si="67"/>
        <v>14</v>
      </c>
      <c r="AN507" s="64">
        <f t="shared" si="67"/>
        <v>4.666666666666667</v>
      </c>
      <c r="AO507" s="63">
        <f t="shared" si="67"/>
        <v>0</v>
      </c>
      <c r="AP507" s="65">
        <f t="shared" si="67"/>
        <v>0</v>
      </c>
      <c r="AQ507" s="64">
        <f t="shared" si="67"/>
        <v>0</v>
      </c>
      <c r="AR507" s="63">
        <f t="shared" si="67"/>
        <v>0</v>
      </c>
      <c r="AS507" s="65">
        <f t="shared" si="67"/>
        <v>1.3333333333333333</v>
      </c>
      <c r="AT507" s="64">
        <f t="shared" si="67"/>
        <v>0</v>
      </c>
      <c r="AU507" s="63">
        <f t="shared" si="67"/>
        <v>0</v>
      </c>
      <c r="AV507" s="65">
        <f t="shared" si="67"/>
        <v>0</v>
      </c>
      <c r="AW507" s="64">
        <f t="shared" si="67"/>
        <v>0</v>
      </c>
      <c r="AX507" s="63">
        <f t="shared" si="67"/>
        <v>0</v>
      </c>
      <c r="AY507" s="62">
        <f t="shared" si="67"/>
        <v>0</v>
      </c>
      <c r="AZ507" s="61">
        <f t="shared" si="67"/>
        <v>0</v>
      </c>
      <c r="BA507" s="61">
        <f t="shared" si="67"/>
        <v>0</v>
      </c>
      <c r="BB507" s="60">
        <f t="shared" si="67"/>
        <v>0</v>
      </c>
      <c r="BC507" s="59" t="s">
        <v>134</v>
      </c>
    </row>
    <row r="508" spans="2:62" ht="28.15" customHeight="1" x14ac:dyDescent="0.2">
      <c r="B508" s="30"/>
      <c r="C508" s="338">
        <v>1</v>
      </c>
      <c r="D508" s="46"/>
      <c r="E508" s="198"/>
      <c r="F508" s="198"/>
      <c r="G508" s="197"/>
      <c r="H508" s="358" t="s">
        <v>370</v>
      </c>
      <c r="I508" s="390">
        <v>83</v>
      </c>
      <c r="J508" s="390">
        <v>21</v>
      </c>
      <c r="K508" s="390">
        <v>8</v>
      </c>
      <c r="L508" s="42" t="s">
        <v>131</v>
      </c>
      <c r="M508" s="43" t="s">
        <v>485</v>
      </c>
      <c r="N508" s="42" t="s">
        <v>129</v>
      </c>
      <c r="O508" s="43" t="s">
        <v>501</v>
      </c>
      <c r="P508" s="42" t="s">
        <v>128</v>
      </c>
      <c r="Q508" s="43" t="s">
        <v>130</v>
      </c>
      <c r="R508" s="42" t="s">
        <v>127</v>
      </c>
      <c r="S508" s="43" t="s">
        <v>130</v>
      </c>
      <c r="T508" s="42" t="s">
        <v>126</v>
      </c>
      <c r="U508" s="43"/>
      <c r="V508" s="42" t="s">
        <v>125</v>
      </c>
      <c r="W508" s="43"/>
      <c r="X508" s="42" t="s">
        <v>124</v>
      </c>
      <c r="Y508" s="43"/>
      <c r="Z508" s="42" t="s">
        <v>123</v>
      </c>
      <c r="AA508" s="43"/>
      <c r="AB508" s="196"/>
      <c r="AC508" s="43"/>
      <c r="AD508" s="196" t="s">
        <v>535</v>
      </c>
      <c r="AE508" s="58"/>
      <c r="AF508" s="421"/>
      <c r="AG508" s="421"/>
      <c r="AH508" s="38"/>
      <c r="AI508" s="9"/>
      <c r="AJ508" s="349">
        <f>SUMPRODUCT(LEN($M508:$AA511)-LEN(SUBSTITUTE($M508:$AA511,"A", "")))</f>
        <v>16</v>
      </c>
      <c r="AK508" s="352">
        <f>SUMPRODUCT(LEN($AD508:$AD511)-LEN(SUBSTITUTE($AD508:$AD511,"A", "")))</f>
        <v>4</v>
      </c>
      <c r="AL508" s="335">
        <f>SUMPRODUCT(LEN($AC508:$AC511)-LEN(SUBSTITUTE($AC508:$AC511,"A", "")))</f>
        <v>0</v>
      </c>
      <c r="AM508" s="349">
        <f>SUMPRODUCT(LEN($M508:$AA511)-LEN(SUBSTITUTE($M508:$AA511,"S", "")))</f>
        <v>17</v>
      </c>
      <c r="AN508" s="352">
        <f>SUMPRODUCT(LEN($AD508:$AD511)-LEN(SUBSTITUTE($AD508:$AD511,"S", "")))</f>
        <v>6</v>
      </c>
      <c r="AO508" s="335">
        <f>SUMPRODUCT(LEN($AC508:$AC511)-LEN(SUBSTITUTE($AC508:$AC511,"S", "")))</f>
        <v>0</v>
      </c>
      <c r="AP508" s="349">
        <f>SUMPRODUCT(LEN($M508:$AA511)-LEN(SUBSTITUTE($M508:$AA511,"F", "")))</f>
        <v>0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3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8.15" customHeight="1" thickBot="1" x14ac:dyDescent="0.25">
      <c r="B509" s="30"/>
      <c r="C509" s="339"/>
      <c r="D509" s="37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561</v>
      </c>
      <c r="N509" s="33" t="s">
        <v>121</v>
      </c>
      <c r="O509" s="55" t="s">
        <v>501</v>
      </c>
      <c r="P509" s="33" t="s">
        <v>120</v>
      </c>
      <c r="Q509" s="55" t="s">
        <v>179</v>
      </c>
      <c r="R509" s="33" t="s">
        <v>119</v>
      </c>
      <c r="S509" s="55"/>
      <c r="T509" s="33" t="s">
        <v>118</v>
      </c>
      <c r="U509" s="55"/>
      <c r="V509" s="33" t="s">
        <v>117</v>
      </c>
      <c r="W509" s="55"/>
      <c r="X509" s="33" t="s">
        <v>116</v>
      </c>
      <c r="Y509" s="55"/>
      <c r="Z509" s="33" t="s">
        <v>115</v>
      </c>
      <c r="AA509" s="55"/>
      <c r="AB509" s="193"/>
      <c r="AC509" s="55"/>
      <c r="AD509" s="193" t="s">
        <v>560</v>
      </c>
      <c r="AE509" s="57"/>
      <c r="AF509" s="422"/>
      <c r="AG509" s="422"/>
      <c r="AH509" s="21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8.15" customHeight="1" x14ac:dyDescent="0.2">
      <c r="B510" s="30"/>
      <c r="C510" s="340"/>
      <c r="D510" s="29"/>
      <c r="E510" s="192"/>
      <c r="F510" s="192"/>
      <c r="G510" s="191"/>
      <c r="H510" s="360"/>
      <c r="I510" s="392"/>
      <c r="J510" s="392"/>
      <c r="K510" s="392"/>
      <c r="L510" s="25" t="s">
        <v>114</v>
      </c>
      <c r="M510" s="114" t="s">
        <v>458</v>
      </c>
      <c r="N510" s="25" t="s">
        <v>112</v>
      </c>
      <c r="O510" s="114" t="s">
        <v>359</v>
      </c>
      <c r="P510" s="25" t="s">
        <v>111</v>
      </c>
      <c r="Q510" s="114" t="s">
        <v>130</v>
      </c>
      <c r="R510" s="25" t="s">
        <v>110</v>
      </c>
      <c r="S510" s="114"/>
      <c r="T510" s="25" t="s">
        <v>109</v>
      </c>
      <c r="U510" s="114"/>
      <c r="V510" s="25" t="s">
        <v>108</v>
      </c>
      <c r="W510" s="114"/>
      <c r="X510" s="25" t="s">
        <v>107</v>
      </c>
      <c r="Y510" s="114"/>
      <c r="Z510" s="25" t="s">
        <v>106</v>
      </c>
      <c r="AA510" s="114"/>
      <c r="AB510" s="190"/>
      <c r="AC510" s="114"/>
      <c r="AD510" s="190"/>
      <c r="AE510" s="57"/>
      <c r="AF510" s="422"/>
      <c r="AG510" s="422"/>
      <c r="AH510" s="21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8.15" customHeight="1" thickBot="1" x14ac:dyDescent="0.25">
      <c r="B511" s="30"/>
      <c r="C511" s="355"/>
      <c r="D511" s="54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479</v>
      </c>
      <c r="N511" s="50" t="s">
        <v>104</v>
      </c>
      <c r="O511" s="51" t="s">
        <v>350</v>
      </c>
      <c r="P511" s="50" t="s">
        <v>103</v>
      </c>
      <c r="Q511" s="51" t="s">
        <v>354</v>
      </c>
      <c r="R511" s="50" t="s">
        <v>102</v>
      </c>
      <c r="S511" s="51"/>
      <c r="T511" s="50">
        <v>20</v>
      </c>
      <c r="U511" s="51"/>
      <c r="V511" s="50" t="s">
        <v>101</v>
      </c>
      <c r="W511" s="51"/>
      <c r="X511" s="50" t="s">
        <v>100</v>
      </c>
      <c r="Y511" s="51"/>
      <c r="Z511" s="50" t="s">
        <v>99</v>
      </c>
      <c r="AA511" s="51"/>
      <c r="AB511" s="187"/>
      <c r="AC511" s="51"/>
      <c r="AD511" s="187"/>
      <c r="AE511" s="56"/>
      <c r="AF511" s="424"/>
      <c r="AG511" s="424"/>
      <c r="AH511" s="47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8.15" customHeight="1" x14ac:dyDescent="0.2">
      <c r="B512" s="30"/>
      <c r="C512" s="338">
        <v>2</v>
      </c>
      <c r="D512" s="46"/>
      <c r="E512" s="198"/>
      <c r="F512" s="198"/>
      <c r="G512" s="197"/>
      <c r="H512" s="358"/>
      <c r="I512" s="390">
        <v>87</v>
      </c>
      <c r="J512" s="390">
        <v>21</v>
      </c>
      <c r="K512" s="390">
        <v>8</v>
      </c>
      <c r="L512" s="42" t="s">
        <v>131</v>
      </c>
      <c r="M512" s="43" t="s">
        <v>357</v>
      </c>
      <c r="N512" s="42" t="s">
        <v>129</v>
      </c>
      <c r="O512" s="43" t="s">
        <v>459</v>
      </c>
      <c r="P512" s="42" t="s">
        <v>128</v>
      </c>
      <c r="Q512" s="43" t="s">
        <v>353</v>
      </c>
      <c r="R512" s="42" t="s">
        <v>127</v>
      </c>
      <c r="S512" s="43" t="s">
        <v>130</v>
      </c>
      <c r="T512" s="42" t="s">
        <v>126</v>
      </c>
      <c r="U512" s="43"/>
      <c r="V512" s="42" t="s">
        <v>125</v>
      </c>
      <c r="W512" s="43"/>
      <c r="X512" s="42" t="s">
        <v>124</v>
      </c>
      <c r="Y512" s="43"/>
      <c r="Z512" s="42" t="s">
        <v>123</v>
      </c>
      <c r="AA512" s="43"/>
      <c r="AB512" s="196"/>
      <c r="AC512" s="43"/>
      <c r="AD512" s="196" t="s">
        <v>357</v>
      </c>
      <c r="AE512" s="39"/>
      <c r="AF512" s="421"/>
      <c r="AG512" s="421"/>
      <c r="AH512" s="38"/>
      <c r="AI512" s="9"/>
      <c r="AJ512" s="349">
        <f>SUMPRODUCT(LEN($M512:$AA515)-LEN(SUBSTITUTE($M512:$AA515,"A", "")))</f>
        <v>22</v>
      </c>
      <c r="AK512" s="352">
        <f>SUMPRODUCT(LEN($AD512:$AD515)-LEN(SUBSTITUTE($AD512:$AD515,"A", "")))</f>
        <v>5</v>
      </c>
      <c r="AL512" s="335">
        <f>SUMPRODUCT(LEN($AC512:$AC515)-LEN(SUBSTITUTE($AC512:$AC515,"A", "")))</f>
        <v>0</v>
      </c>
      <c r="AM512" s="349">
        <f>SUMPRODUCT(LEN($M512:$AA515)-LEN(SUBSTITUTE($M512:$AA515,"S", "")))</f>
        <v>17</v>
      </c>
      <c r="AN512" s="352">
        <f>SUMPRODUCT(LEN($AD512:$AD515)-LEN(SUBSTITUTE($AD512:$AD515,"S", "")))</f>
        <v>5</v>
      </c>
      <c r="AO512" s="335">
        <f>SUMPRODUCT(LEN($AC512:$AC515)-LEN(SUBSTITUTE($AC512:$AC515,"S", "")))</f>
        <v>0</v>
      </c>
      <c r="AP512" s="349">
        <f>SUMPRODUCT(LEN($M512:$AA515)-LEN(SUBSTITUTE($M512:$AA515,"F", "")))</f>
        <v>0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1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8.15" customHeight="1" thickBot="1" x14ac:dyDescent="0.25">
      <c r="B513" s="30"/>
      <c r="C513" s="339"/>
      <c r="D513" s="37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 t="s">
        <v>479</v>
      </c>
      <c r="N513" s="33" t="s">
        <v>121</v>
      </c>
      <c r="O513" s="55" t="s">
        <v>459</v>
      </c>
      <c r="P513" s="33" t="s">
        <v>120</v>
      </c>
      <c r="Q513" s="55" t="s">
        <v>353</v>
      </c>
      <c r="R513" s="33" t="s">
        <v>119</v>
      </c>
      <c r="S513" s="55"/>
      <c r="T513" s="33" t="s">
        <v>118</v>
      </c>
      <c r="U513" s="55"/>
      <c r="V513" s="33" t="s">
        <v>117</v>
      </c>
      <c r="W513" s="55"/>
      <c r="X513" s="33" t="s">
        <v>116</v>
      </c>
      <c r="Y513" s="55"/>
      <c r="Z513" s="33" t="s">
        <v>115</v>
      </c>
      <c r="AA513" s="55"/>
      <c r="AB513" s="193"/>
      <c r="AC513" s="55"/>
      <c r="AD513" s="193" t="s">
        <v>559</v>
      </c>
      <c r="AE513" s="22"/>
      <c r="AF513" s="422"/>
      <c r="AG513" s="422"/>
      <c r="AH513" s="21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8.15" customHeight="1" x14ac:dyDescent="0.2">
      <c r="B514" s="30"/>
      <c r="C514" s="340"/>
      <c r="D514" s="29"/>
      <c r="E514" s="192"/>
      <c r="F514" s="192"/>
      <c r="G514" s="191"/>
      <c r="H514" s="360"/>
      <c r="I514" s="392"/>
      <c r="J514" s="392"/>
      <c r="K514" s="392"/>
      <c r="L514" s="25" t="s">
        <v>114</v>
      </c>
      <c r="M514" s="114" t="s">
        <v>462</v>
      </c>
      <c r="N514" s="25" t="s">
        <v>112</v>
      </c>
      <c r="O514" s="114" t="s">
        <v>462</v>
      </c>
      <c r="P514" s="25" t="s">
        <v>111</v>
      </c>
      <c r="Q514" s="114" t="s">
        <v>347</v>
      </c>
      <c r="R514" s="25" t="s">
        <v>110</v>
      </c>
      <c r="S514" s="114"/>
      <c r="T514" s="25" t="s">
        <v>109</v>
      </c>
      <c r="U514" s="114"/>
      <c r="V514" s="25" t="s">
        <v>108</v>
      </c>
      <c r="W514" s="114"/>
      <c r="X514" s="25" t="s">
        <v>107</v>
      </c>
      <c r="Y514" s="114"/>
      <c r="Z514" s="25" t="s">
        <v>106</v>
      </c>
      <c r="AA514" s="114"/>
      <c r="AB514" s="190"/>
      <c r="AC514" s="114"/>
      <c r="AD514" s="190"/>
      <c r="AE514" s="22"/>
      <c r="AF514" s="422"/>
      <c r="AG514" s="422"/>
      <c r="AH514" s="21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8.15" customHeight="1" thickBot="1" x14ac:dyDescent="0.25">
      <c r="B515" s="30"/>
      <c r="C515" s="355"/>
      <c r="D515" s="54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 t="s">
        <v>367</v>
      </c>
      <c r="N515" s="50" t="s">
        <v>104</v>
      </c>
      <c r="O515" s="51" t="s">
        <v>348</v>
      </c>
      <c r="P515" s="50" t="s">
        <v>103</v>
      </c>
      <c r="Q515" s="51" t="s">
        <v>354</v>
      </c>
      <c r="R515" s="50" t="s">
        <v>102</v>
      </c>
      <c r="S515" s="51"/>
      <c r="T515" s="50">
        <v>20</v>
      </c>
      <c r="U515" s="51"/>
      <c r="V515" s="50" t="s">
        <v>101</v>
      </c>
      <c r="W515" s="51"/>
      <c r="X515" s="50" t="s">
        <v>100</v>
      </c>
      <c r="Y515" s="51"/>
      <c r="Z515" s="50" t="s">
        <v>99</v>
      </c>
      <c r="AA515" s="51"/>
      <c r="AB515" s="187"/>
      <c r="AC515" s="51"/>
      <c r="AD515" s="187"/>
      <c r="AE515" s="48"/>
      <c r="AF515" s="424"/>
      <c r="AG515" s="424"/>
      <c r="AH515" s="47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8.15" customHeight="1" x14ac:dyDescent="0.2">
      <c r="B516" s="30"/>
      <c r="C516" s="338">
        <v>3</v>
      </c>
      <c r="D516" s="46"/>
      <c r="E516" s="198"/>
      <c r="F516" s="198"/>
      <c r="G516" s="197"/>
      <c r="H516" s="358"/>
      <c r="I516" s="390">
        <v>81</v>
      </c>
      <c r="J516" s="390">
        <v>20</v>
      </c>
      <c r="K516" s="390">
        <v>8</v>
      </c>
      <c r="L516" s="42" t="s">
        <v>131</v>
      </c>
      <c r="M516" s="43" t="s">
        <v>462</v>
      </c>
      <c r="N516" s="42" t="s">
        <v>129</v>
      </c>
      <c r="O516" s="43" t="s">
        <v>357</v>
      </c>
      <c r="P516" s="42" t="s">
        <v>128</v>
      </c>
      <c r="Q516" s="43" t="s">
        <v>347</v>
      </c>
      <c r="R516" s="42" t="s">
        <v>127</v>
      </c>
      <c r="S516" s="43"/>
      <c r="T516" s="42" t="s">
        <v>126</v>
      </c>
      <c r="U516" s="43"/>
      <c r="V516" s="42" t="s">
        <v>125</v>
      </c>
      <c r="W516" s="43"/>
      <c r="X516" s="42" t="s">
        <v>124</v>
      </c>
      <c r="Y516" s="43"/>
      <c r="Z516" s="42" t="s">
        <v>123</v>
      </c>
      <c r="AA516" s="43"/>
      <c r="AB516" s="196"/>
      <c r="AC516" s="43"/>
      <c r="AD516" s="196" t="s">
        <v>349</v>
      </c>
      <c r="AE516" s="39"/>
      <c r="AF516" s="421"/>
      <c r="AG516" s="421"/>
      <c r="AH516" s="38"/>
      <c r="AI516" s="9"/>
      <c r="AJ516" s="349">
        <f>SUMPRODUCT(LEN($M516:$AA519)-LEN(SUBSTITUTE($M516:$AA519,"A", "")))</f>
        <v>25</v>
      </c>
      <c r="AK516" s="352">
        <f>SUMPRODUCT(LEN($AD516:$AD519)-LEN(SUBSTITUTE($AD516:$AD519,"A", "")))</f>
        <v>2</v>
      </c>
      <c r="AL516" s="335">
        <f>SUMPRODUCT(LEN($AC516:$AC519)-LEN(SUBSTITUTE($AC516:$AC519,"A", "")))</f>
        <v>0</v>
      </c>
      <c r="AM516" s="349">
        <f>SUMPRODUCT(LEN($M516:$AA519)-LEN(SUBSTITUTE($M516:$AA519,"S", "")))</f>
        <v>8</v>
      </c>
      <c r="AN516" s="352">
        <f>SUMPRODUCT(LEN($AD516:$AD519)-LEN(SUBSTITUTE($AD516:$AD519,"S", "")))</f>
        <v>3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0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8.15" customHeight="1" thickBot="1" x14ac:dyDescent="0.25">
      <c r="B517" s="30"/>
      <c r="C517" s="339"/>
      <c r="D517" s="37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 t="s">
        <v>357</v>
      </c>
      <c r="N517" s="33" t="s">
        <v>121</v>
      </c>
      <c r="O517" s="55" t="s">
        <v>357</v>
      </c>
      <c r="P517" s="33" t="s">
        <v>120</v>
      </c>
      <c r="Q517" s="55" t="s">
        <v>179</v>
      </c>
      <c r="R517" s="33" t="s">
        <v>119</v>
      </c>
      <c r="S517" s="55"/>
      <c r="T517" s="33" t="s">
        <v>118</v>
      </c>
      <c r="U517" s="55"/>
      <c r="V517" s="33" t="s">
        <v>117</v>
      </c>
      <c r="W517" s="55"/>
      <c r="X517" s="33" t="s">
        <v>116</v>
      </c>
      <c r="Y517" s="55"/>
      <c r="Z517" s="33" t="s">
        <v>115</v>
      </c>
      <c r="AA517" s="55"/>
      <c r="AB517" s="193"/>
      <c r="AC517" s="55"/>
      <c r="AD517" s="193" t="s">
        <v>132</v>
      </c>
      <c r="AE517" s="22"/>
      <c r="AF517" s="422"/>
      <c r="AG517" s="422"/>
      <c r="AH517" s="21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8.15" customHeight="1" x14ac:dyDescent="0.2">
      <c r="B518" s="30"/>
      <c r="C518" s="340"/>
      <c r="D518" s="29"/>
      <c r="E518" s="192"/>
      <c r="F518" s="192"/>
      <c r="G518" s="191"/>
      <c r="H518" s="360"/>
      <c r="I518" s="392"/>
      <c r="J518" s="392"/>
      <c r="K518" s="392"/>
      <c r="L518" s="25" t="s">
        <v>114</v>
      </c>
      <c r="M518" s="114" t="s">
        <v>459</v>
      </c>
      <c r="N518" s="25" t="s">
        <v>112</v>
      </c>
      <c r="O518" s="114" t="s">
        <v>348</v>
      </c>
      <c r="P518" s="25" t="s">
        <v>111</v>
      </c>
      <c r="Q518" s="114" t="s">
        <v>132</v>
      </c>
      <c r="R518" s="25" t="s">
        <v>110</v>
      </c>
      <c r="S518" s="114"/>
      <c r="T518" s="25" t="s">
        <v>109</v>
      </c>
      <c r="U518" s="114"/>
      <c r="V518" s="25" t="s">
        <v>108</v>
      </c>
      <c r="W518" s="114"/>
      <c r="X518" s="25" t="s">
        <v>107</v>
      </c>
      <c r="Y518" s="114"/>
      <c r="Z518" s="25" t="s">
        <v>106</v>
      </c>
      <c r="AA518" s="114"/>
      <c r="AB518" s="190"/>
      <c r="AC518" s="114"/>
      <c r="AD518" s="190" t="s">
        <v>132</v>
      </c>
      <c r="AE518" s="22"/>
      <c r="AF518" s="422"/>
      <c r="AG518" s="422"/>
      <c r="AH518" s="21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8.15" customHeight="1" thickBot="1" x14ac:dyDescent="0.25">
      <c r="B519" s="20"/>
      <c r="C519" s="341"/>
      <c r="D519" s="19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 t="s">
        <v>462</v>
      </c>
      <c r="N519" s="15" t="s">
        <v>104</v>
      </c>
      <c r="O519" s="16" t="s">
        <v>357</v>
      </c>
      <c r="P519" s="15" t="s">
        <v>103</v>
      </c>
      <c r="Q519" s="16" t="s">
        <v>130</v>
      </c>
      <c r="R519" s="15" t="s">
        <v>102</v>
      </c>
      <c r="S519" s="16"/>
      <c r="T519" s="15">
        <v>20</v>
      </c>
      <c r="U519" s="16"/>
      <c r="V519" s="15" t="s">
        <v>101</v>
      </c>
      <c r="W519" s="16"/>
      <c r="X519" s="15" t="s">
        <v>100</v>
      </c>
      <c r="Y519" s="16"/>
      <c r="Z519" s="15" t="s">
        <v>99</v>
      </c>
      <c r="AA519" s="16"/>
      <c r="AB519" s="187"/>
      <c r="AC519" s="16"/>
      <c r="AD519" s="186"/>
      <c r="AE519" s="11"/>
      <c r="AF519" s="423"/>
      <c r="AG519" s="423"/>
      <c r="AH519" s="10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107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 t="s">
        <v>558</v>
      </c>
      <c r="E521" s="425">
        <v>7528.35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03"/>
      <c r="AI521" s="86" t="s">
        <v>137</v>
      </c>
      <c r="AJ521" s="85">
        <f t="shared" ref="AJ521:BB521" si="68">SUM(AJ523:AJ534)</f>
        <v>46</v>
      </c>
      <c r="AK521" s="84">
        <f t="shared" si="68"/>
        <v>4</v>
      </c>
      <c r="AL521" s="83">
        <f t="shared" si="68"/>
        <v>0</v>
      </c>
      <c r="AM521" s="85">
        <f t="shared" si="68"/>
        <v>37</v>
      </c>
      <c r="AN521" s="84">
        <f t="shared" si="68"/>
        <v>11</v>
      </c>
      <c r="AO521" s="83">
        <f t="shared" si="68"/>
        <v>0</v>
      </c>
      <c r="AP521" s="85">
        <f t="shared" si="68"/>
        <v>0</v>
      </c>
      <c r="AQ521" s="84">
        <f t="shared" si="68"/>
        <v>0</v>
      </c>
      <c r="AR521" s="83">
        <f t="shared" si="68"/>
        <v>0</v>
      </c>
      <c r="AS521" s="85">
        <f t="shared" si="68"/>
        <v>1</v>
      </c>
      <c r="AT521" s="84">
        <f t="shared" si="68"/>
        <v>0</v>
      </c>
      <c r="AU521" s="83">
        <f t="shared" si="68"/>
        <v>0</v>
      </c>
      <c r="AV521" s="85">
        <f t="shared" si="68"/>
        <v>0</v>
      </c>
      <c r="AW521" s="84">
        <f t="shared" si="68"/>
        <v>0</v>
      </c>
      <c r="AX521" s="83">
        <f t="shared" si="68"/>
        <v>0</v>
      </c>
      <c r="AY521" s="82">
        <f t="shared" si="68"/>
        <v>0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16.666666666666668</v>
      </c>
      <c r="BG521" s="5">
        <f>SUM(AM521:AO521,AY521)/$BG$5</f>
        <v>16</v>
      </c>
      <c r="BH521" s="5">
        <f>SUM(AP521:AR521,AZ521)/$BG$5</f>
        <v>0</v>
      </c>
      <c r="BI521" s="5">
        <f>SUM(AS521:AU521,BA521)/$BG$5</f>
        <v>0.33333333333333331</v>
      </c>
      <c r="BJ521" s="5">
        <f>SUM(AV521:AX521,BB521)/$BG$5</f>
        <v>0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03"/>
      <c r="AI522" s="66" t="s">
        <v>135</v>
      </c>
      <c r="AJ522" s="65">
        <f t="shared" ref="AJ522:BB522" si="69">AJ521/3</f>
        <v>15.333333333333334</v>
      </c>
      <c r="AK522" s="64">
        <f t="shared" si="69"/>
        <v>1.3333333333333333</v>
      </c>
      <c r="AL522" s="63">
        <f t="shared" si="69"/>
        <v>0</v>
      </c>
      <c r="AM522" s="65">
        <f t="shared" si="69"/>
        <v>12.333333333333334</v>
      </c>
      <c r="AN522" s="64">
        <f t="shared" si="69"/>
        <v>3.6666666666666665</v>
      </c>
      <c r="AO522" s="63">
        <f t="shared" si="69"/>
        <v>0</v>
      </c>
      <c r="AP522" s="65">
        <f t="shared" si="69"/>
        <v>0</v>
      </c>
      <c r="AQ522" s="64">
        <f t="shared" si="69"/>
        <v>0</v>
      </c>
      <c r="AR522" s="63">
        <f t="shared" si="69"/>
        <v>0</v>
      </c>
      <c r="AS522" s="65">
        <f t="shared" si="69"/>
        <v>0.33333333333333331</v>
      </c>
      <c r="AT522" s="64">
        <f t="shared" si="69"/>
        <v>0</v>
      </c>
      <c r="AU522" s="63">
        <f t="shared" si="69"/>
        <v>0</v>
      </c>
      <c r="AV522" s="65">
        <f t="shared" si="69"/>
        <v>0</v>
      </c>
      <c r="AW522" s="64">
        <f t="shared" si="69"/>
        <v>0</v>
      </c>
      <c r="AX522" s="63">
        <f t="shared" si="69"/>
        <v>0</v>
      </c>
      <c r="AY522" s="62">
        <f t="shared" si="69"/>
        <v>0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8.15" customHeight="1" x14ac:dyDescent="0.2">
      <c r="B523" s="30"/>
      <c r="C523" s="338">
        <v>1</v>
      </c>
      <c r="D523" s="46"/>
      <c r="E523" s="198"/>
      <c r="F523" s="198"/>
      <c r="G523" s="197"/>
      <c r="H523" s="358" t="s">
        <v>370</v>
      </c>
      <c r="I523" s="390">
        <v>84</v>
      </c>
      <c r="J523" s="390">
        <v>20</v>
      </c>
      <c r="K523" s="390">
        <v>6</v>
      </c>
      <c r="L523" s="42" t="s">
        <v>131</v>
      </c>
      <c r="M523" s="43" t="s">
        <v>357</v>
      </c>
      <c r="N523" s="42" t="s">
        <v>129</v>
      </c>
      <c r="O523" s="43" t="s">
        <v>458</v>
      </c>
      <c r="P523" s="42" t="s">
        <v>128</v>
      </c>
      <c r="Q523" s="43" t="s">
        <v>459</v>
      </c>
      <c r="R523" s="42" t="s">
        <v>127</v>
      </c>
      <c r="S523" s="43" t="s">
        <v>354</v>
      </c>
      <c r="T523" s="42" t="s">
        <v>126</v>
      </c>
      <c r="U523" s="43"/>
      <c r="V523" s="42" t="s">
        <v>125</v>
      </c>
      <c r="W523" s="43"/>
      <c r="X523" s="42" t="s">
        <v>124</v>
      </c>
      <c r="Y523" s="43"/>
      <c r="Z523" s="42" t="s">
        <v>123</v>
      </c>
      <c r="AA523" s="43"/>
      <c r="AB523" s="196"/>
      <c r="AC523" s="43"/>
      <c r="AD523" s="196" t="s">
        <v>557</v>
      </c>
      <c r="AE523" s="58"/>
      <c r="AF523" s="421"/>
      <c r="AG523" s="421"/>
      <c r="AH523" s="38"/>
      <c r="AI523" s="9"/>
      <c r="AJ523" s="349">
        <f>SUMPRODUCT(LEN($M523:$AA526)-LEN(SUBSTITUTE($M523:$AA526,"A", "")))</f>
        <v>23</v>
      </c>
      <c r="AK523" s="352">
        <f>SUMPRODUCT(LEN($AD523:$AD526)-LEN(SUBSTITUTE($AD523:$AD526,"A", "")))</f>
        <v>3</v>
      </c>
      <c r="AL523" s="335">
        <f>SUMPRODUCT(LEN($AC523:$AC526)-LEN(SUBSTITUTE($AC523:$AC526,"A", "")))</f>
        <v>0</v>
      </c>
      <c r="AM523" s="349">
        <f>SUMPRODUCT(LEN($M523:$AA526)-LEN(SUBSTITUTE($M523:$AA526,"S", "")))</f>
        <v>20</v>
      </c>
      <c r="AN523" s="352">
        <f>SUMPRODUCT(LEN($AD523:$AD526)-LEN(SUBSTITUTE($AD523:$AD526,"S", "")))</f>
        <v>7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1</v>
      </c>
      <c r="AT523" s="352">
        <f>SUMPRODUCT(LEN($AD523:$AD526)-LEN(SUBSTITUTE($AD523:$AD526,"G", "")))</f>
        <v>0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0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8.15" customHeight="1" thickBot="1" x14ac:dyDescent="0.25">
      <c r="B524" s="30"/>
      <c r="C524" s="339"/>
      <c r="D524" s="37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132</v>
      </c>
      <c r="N524" s="33" t="s">
        <v>121</v>
      </c>
      <c r="O524" s="55" t="s">
        <v>465</v>
      </c>
      <c r="P524" s="33" t="s">
        <v>120</v>
      </c>
      <c r="Q524" s="55" t="s">
        <v>350</v>
      </c>
      <c r="R524" s="33" t="s">
        <v>119</v>
      </c>
      <c r="S524" s="55" t="s">
        <v>130</v>
      </c>
      <c r="T524" s="33" t="s">
        <v>118</v>
      </c>
      <c r="U524" s="55"/>
      <c r="V524" s="33" t="s">
        <v>117</v>
      </c>
      <c r="W524" s="55"/>
      <c r="X524" s="33" t="s">
        <v>116</v>
      </c>
      <c r="Y524" s="55"/>
      <c r="Z524" s="33" t="s">
        <v>115</v>
      </c>
      <c r="AA524" s="55"/>
      <c r="AB524" s="193"/>
      <c r="AC524" s="55"/>
      <c r="AD524" s="193" t="s">
        <v>351</v>
      </c>
      <c r="AE524" s="57"/>
      <c r="AF524" s="422"/>
      <c r="AG524" s="422"/>
      <c r="AH524" s="21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8.15" customHeight="1" x14ac:dyDescent="0.2">
      <c r="B525" s="30"/>
      <c r="C525" s="340"/>
      <c r="D525" s="29"/>
      <c r="E525" s="192"/>
      <c r="F525" s="192"/>
      <c r="G525" s="191"/>
      <c r="H525" s="360">
        <v>189</v>
      </c>
      <c r="I525" s="392"/>
      <c r="J525" s="392"/>
      <c r="K525" s="392"/>
      <c r="L525" s="25" t="s">
        <v>114</v>
      </c>
      <c r="M525" s="114" t="s">
        <v>132</v>
      </c>
      <c r="N525" s="25" t="s">
        <v>112</v>
      </c>
      <c r="O525" s="114" t="s">
        <v>458</v>
      </c>
      <c r="P525" s="25" t="s">
        <v>111</v>
      </c>
      <c r="Q525" s="114" t="s">
        <v>349</v>
      </c>
      <c r="R525" s="25" t="s">
        <v>110</v>
      </c>
      <c r="S525" s="114" t="s">
        <v>130</v>
      </c>
      <c r="T525" s="25" t="s">
        <v>109</v>
      </c>
      <c r="U525" s="114"/>
      <c r="V525" s="25" t="s">
        <v>108</v>
      </c>
      <c r="W525" s="114"/>
      <c r="X525" s="25" t="s">
        <v>107</v>
      </c>
      <c r="Y525" s="114"/>
      <c r="Z525" s="25" t="s">
        <v>106</v>
      </c>
      <c r="AA525" s="114"/>
      <c r="AB525" s="190"/>
      <c r="AC525" s="114"/>
      <c r="AD525" s="190"/>
      <c r="AE525" s="57"/>
      <c r="AF525" s="422"/>
      <c r="AG525" s="422"/>
      <c r="AH525" s="21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8.15" customHeight="1" thickBot="1" x14ac:dyDescent="0.25">
      <c r="B526" s="30"/>
      <c r="C526" s="355"/>
      <c r="D526" s="54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556</v>
      </c>
      <c r="N526" s="50" t="s">
        <v>104</v>
      </c>
      <c r="O526" s="51" t="s">
        <v>369</v>
      </c>
      <c r="P526" s="50" t="s">
        <v>103</v>
      </c>
      <c r="Q526" s="51" t="s">
        <v>349</v>
      </c>
      <c r="R526" s="50" t="s">
        <v>102</v>
      </c>
      <c r="S526" s="51"/>
      <c r="T526" s="50">
        <v>20</v>
      </c>
      <c r="U526" s="51"/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187"/>
      <c r="AC526" s="51"/>
      <c r="AD526" s="187"/>
      <c r="AE526" s="56"/>
      <c r="AF526" s="424"/>
      <c r="AG526" s="424"/>
      <c r="AH526" s="47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8.15" customHeight="1" x14ac:dyDescent="0.2">
      <c r="B527" s="30"/>
      <c r="C527" s="338">
        <v>2</v>
      </c>
      <c r="D527" s="46"/>
      <c r="E527" s="198"/>
      <c r="F527" s="198"/>
      <c r="G527" s="197"/>
      <c r="H527" s="358"/>
      <c r="I527" s="390">
        <v>43</v>
      </c>
      <c r="J527" s="390">
        <v>15</v>
      </c>
      <c r="K527" s="390">
        <v>5</v>
      </c>
      <c r="L527" s="42" t="s">
        <v>131</v>
      </c>
      <c r="M527" s="43" t="s">
        <v>132</v>
      </c>
      <c r="N527" s="42" t="s">
        <v>129</v>
      </c>
      <c r="O527" s="43" t="s">
        <v>132</v>
      </c>
      <c r="P527" s="42" t="s">
        <v>128</v>
      </c>
      <c r="Q527" s="43" t="s">
        <v>130</v>
      </c>
      <c r="R527" s="42" t="s">
        <v>127</v>
      </c>
      <c r="S527" s="43"/>
      <c r="T527" s="42" t="s">
        <v>126</v>
      </c>
      <c r="U527" s="43"/>
      <c r="V527" s="42" t="s">
        <v>125</v>
      </c>
      <c r="W527" s="43"/>
      <c r="X527" s="42" t="s">
        <v>124</v>
      </c>
      <c r="Y527" s="43"/>
      <c r="Z527" s="42" t="s">
        <v>123</v>
      </c>
      <c r="AA527" s="43"/>
      <c r="AB527" s="196"/>
      <c r="AC527" s="43"/>
      <c r="AD527" s="196"/>
      <c r="AE527" s="39"/>
      <c r="AF527" s="421"/>
      <c r="AG527" s="421"/>
      <c r="AH527" s="38"/>
      <c r="AI527" s="9"/>
      <c r="AJ527" s="349">
        <f>SUMPRODUCT(LEN($M527:$AA530)-LEN(SUBSTITUTE($M527:$AA530,"A", "")))</f>
        <v>6</v>
      </c>
      <c r="AK527" s="352">
        <f>SUMPRODUCT(LEN($AD527:$AD530)-LEN(SUBSTITUTE($AD527:$AD530,"A", "")))</f>
        <v>0</v>
      </c>
      <c r="AL527" s="335">
        <f>SUMPRODUCT(LEN($AC527:$AC530)-LEN(SUBSTITUTE($AC527:$AC530,"A", "")))</f>
        <v>0</v>
      </c>
      <c r="AM527" s="349">
        <f>SUMPRODUCT(LEN($M527:$AA530)-LEN(SUBSTITUTE($M527:$AA530,"S", "")))</f>
        <v>4</v>
      </c>
      <c r="AN527" s="352">
        <f>SUMPRODUCT(LEN($AD527:$AD530)-LEN(SUBSTITUTE($AD527:$AD530,"S", "")))</f>
        <v>0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0</v>
      </c>
      <c r="AT527" s="352">
        <f>SUMPRODUCT(LEN($AD527:$AD530)-LEN(SUBSTITUTE($AD527:$AD530,"G", "")))</f>
        <v>0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8.15" customHeight="1" thickBot="1" x14ac:dyDescent="0.25">
      <c r="B528" s="30"/>
      <c r="C528" s="339"/>
      <c r="D528" s="37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 t="s">
        <v>132</v>
      </c>
      <c r="N528" s="33" t="s">
        <v>121</v>
      </c>
      <c r="O528" s="55" t="s">
        <v>132</v>
      </c>
      <c r="P528" s="33" t="s">
        <v>120</v>
      </c>
      <c r="Q528" s="55" t="s">
        <v>130</v>
      </c>
      <c r="R528" s="33" t="s">
        <v>119</v>
      </c>
      <c r="S528" s="55"/>
      <c r="T528" s="33" t="s">
        <v>118</v>
      </c>
      <c r="U528" s="55"/>
      <c r="V528" s="33" t="s">
        <v>117</v>
      </c>
      <c r="W528" s="55"/>
      <c r="X528" s="33" t="s">
        <v>116</v>
      </c>
      <c r="Y528" s="55"/>
      <c r="Z528" s="33" t="s">
        <v>115</v>
      </c>
      <c r="AA528" s="55"/>
      <c r="AB528" s="193"/>
      <c r="AC528" s="55"/>
      <c r="AD528" s="193"/>
      <c r="AE528" s="22"/>
      <c r="AF528" s="422"/>
      <c r="AG528" s="422"/>
      <c r="AH528" s="21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8.15" customHeight="1" x14ac:dyDescent="0.2">
      <c r="B529" s="30"/>
      <c r="C529" s="340"/>
      <c r="D529" s="29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 t="s">
        <v>132</v>
      </c>
      <c r="N529" s="25" t="s">
        <v>112</v>
      </c>
      <c r="O529" s="114" t="s">
        <v>130</v>
      </c>
      <c r="P529" s="25" t="s">
        <v>111</v>
      </c>
      <c r="Q529" s="114"/>
      <c r="R529" s="25" t="s">
        <v>110</v>
      </c>
      <c r="S529" s="114"/>
      <c r="T529" s="25" t="s">
        <v>109</v>
      </c>
      <c r="U529" s="114"/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190"/>
      <c r="AC529" s="114"/>
      <c r="AD529" s="190"/>
      <c r="AE529" s="22"/>
      <c r="AF529" s="422"/>
      <c r="AG529" s="422"/>
      <c r="AH529" s="21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8.15" customHeight="1" thickBot="1" x14ac:dyDescent="0.25">
      <c r="B530" s="30"/>
      <c r="C530" s="355"/>
      <c r="D530" s="54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 t="s">
        <v>132</v>
      </c>
      <c r="N530" s="50" t="s">
        <v>104</v>
      </c>
      <c r="O530" s="51" t="s">
        <v>130</v>
      </c>
      <c r="P530" s="50" t="s">
        <v>103</v>
      </c>
      <c r="Q530" s="51"/>
      <c r="R530" s="50" t="s">
        <v>102</v>
      </c>
      <c r="S530" s="51"/>
      <c r="T530" s="50">
        <v>20</v>
      </c>
      <c r="U530" s="51"/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187"/>
      <c r="AC530" s="51"/>
      <c r="AD530" s="187"/>
      <c r="AE530" s="48"/>
      <c r="AF530" s="424"/>
      <c r="AG530" s="424"/>
      <c r="AH530" s="47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8.15" customHeight="1" x14ac:dyDescent="0.2">
      <c r="B531" s="30"/>
      <c r="C531" s="338">
        <v>3</v>
      </c>
      <c r="D531" s="46"/>
      <c r="E531" s="198"/>
      <c r="F531" s="198"/>
      <c r="G531" s="197"/>
      <c r="H531" s="358"/>
      <c r="I531" s="390">
        <v>72</v>
      </c>
      <c r="J531" s="390">
        <v>20</v>
      </c>
      <c r="K531" s="390">
        <v>8</v>
      </c>
      <c r="L531" s="42" t="s">
        <v>131</v>
      </c>
      <c r="M531" s="43" t="s">
        <v>357</v>
      </c>
      <c r="N531" s="42" t="s">
        <v>129</v>
      </c>
      <c r="O531" s="43" t="s">
        <v>348</v>
      </c>
      <c r="P531" s="42" t="s">
        <v>128</v>
      </c>
      <c r="Q531" s="43" t="s">
        <v>351</v>
      </c>
      <c r="R531" s="42" t="s">
        <v>127</v>
      </c>
      <c r="S531" s="43"/>
      <c r="T531" s="42" t="s">
        <v>126</v>
      </c>
      <c r="U531" s="43"/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196"/>
      <c r="AC531" s="43"/>
      <c r="AD531" s="196" t="s">
        <v>555</v>
      </c>
      <c r="AE531" s="39"/>
      <c r="AF531" s="421"/>
      <c r="AG531" s="421"/>
      <c r="AH531" s="38"/>
      <c r="AI531" s="9"/>
      <c r="AJ531" s="349">
        <f>SUMPRODUCT(LEN($M531:$AA534)-LEN(SUBSTITUTE($M531:$AA534,"A", "")))</f>
        <v>17</v>
      </c>
      <c r="AK531" s="352">
        <f>SUMPRODUCT(LEN($AD531:$AD534)-LEN(SUBSTITUTE($AD531:$AD534,"A", "")))</f>
        <v>1</v>
      </c>
      <c r="AL531" s="335">
        <f>SUMPRODUCT(LEN($AC531:$AC534)-LEN(SUBSTITUTE($AC531:$AC534,"A", "")))</f>
        <v>0</v>
      </c>
      <c r="AM531" s="349">
        <f>SUMPRODUCT(LEN($M531:$AA534)-LEN(SUBSTITUTE($M531:$AA534,"S", "")))</f>
        <v>13</v>
      </c>
      <c r="AN531" s="352">
        <f>SUMPRODUCT(LEN($AD531:$AD534)-LEN(SUBSTITUTE($AD531:$AD534,"S", "")))</f>
        <v>4</v>
      </c>
      <c r="AO531" s="335">
        <f>SUMPRODUCT(LEN($AC531:$AC534)-LEN(SUBSTITUTE($AC531:$AC534,"S", "")))</f>
        <v>0</v>
      </c>
      <c r="AP531" s="349">
        <f>SUMPRODUCT(LEN($M531:$AA534)-LEN(SUBSTITUTE($M531:$AA534,"F", "")))</f>
        <v>0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0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8.15" customHeight="1" thickBot="1" x14ac:dyDescent="0.25">
      <c r="B532" s="30"/>
      <c r="C532" s="339"/>
      <c r="D532" s="37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 t="s">
        <v>357</v>
      </c>
      <c r="N532" s="33" t="s">
        <v>121</v>
      </c>
      <c r="O532" s="55" t="s">
        <v>346</v>
      </c>
      <c r="P532" s="33" t="s">
        <v>120</v>
      </c>
      <c r="Q532" s="55" t="s">
        <v>354</v>
      </c>
      <c r="R532" s="33" t="s">
        <v>119</v>
      </c>
      <c r="S532" s="55"/>
      <c r="T532" s="33" t="s">
        <v>118</v>
      </c>
      <c r="U532" s="55"/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193"/>
      <c r="AC532" s="55"/>
      <c r="AD532" s="193"/>
      <c r="AE532" s="22"/>
      <c r="AF532" s="422"/>
      <c r="AG532" s="422"/>
      <c r="AH532" s="21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8.15" customHeight="1" x14ac:dyDescent="0.2">
      <c r="B533" s="30"/>
      <c r="C533" s="340"/>
      <c r="D533" s="29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 t="s">
        <v>462</v>
      </c>
      <c r="N533" s="25" t="s">
        <v>112</v>
      </c>
      <c r="O533" s="114" t="s">
        <v>347</v>
      </c>
      <c r="P533" s="25" t="s">
        <v>111</v>
      </c>
      <c r="Q533" s="114" t="s">
        <v>130</v>
      </c>
      <c r="R533" s="25" t="s">
        <v>110</v>
      </c>
      <c r="S533" s="114"/>
      <c r="T533" s="25" t="s">
        <v>109</v>
      </c>
      <c r="U533" s="114"/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190"/>
      <c r="AC533" s="114"/>
      <c r="AD533" s="190"/>
      <c r="AE533" s="22"/>
      <c r="AF533" s="422"/>
      <c r="AG533" s="422"/>
      <c r="AH533" s="21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8.15" customHeight="1" thickBot="1" x14ac:dyDescent="0.25">
      <c r="B534" s="20"/>
      <c r="C534" s="341"/>
      <c r="D534" s="19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 t="s">
        <v>459</v>
      </c>
      <c r="N534" s="15" t="s">
        <v>104</v>
      </c>
      <c r="O534" s="16" t="s">
        <v>347</v>
      </c>
      <c r="P534" s="15" t="s">
        <v>103</v>
      </c>
      <c r="Q534" s="16" t="s">
        <v>130</v>
      </c>
      <c r="R534" s="15" t="s">
        <v>102</v>
      </c>
      <c r="S534" s="16"/>
      <c r="T534" s="15">
        <v>20</v>
      </c>
      <c r="U534" s="16"/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187"/>
      <c r="AC534" s="16"/>
      <c r="AD534" s="186"/>
      <c r="AE534" s="11"/>
      <c r="AF534" s="423"/>
      <c r="AG534" s="423"/>
      <c r="AH534" s="10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107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189</v>
      </c>
      <c r="E536" s="425">
        <v>11753.21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03"/>
      <c r="AI536" s="86" t="s">
        <v>137</v>
      </c>
      <c r="AJ536" s="85">
        <f t="shared" ref="AJ536:BB536" si="70">SUM(AJ538:AJ549)</f>
        <v>58</v>
      </c>
      <c r="AK536" s="84">
        <f t="shared" si="70"/>
        <v>20</v>
      </c>
      <c r="AL536" s="83">
        <f t="shared" si="70"/>
        <v>0</v>
      </c>
      <c r="AM536" s="85">
        <f t="shared" si="70"/>
        <v>39</v>
      </c>
      <c r="AN536" s="84">
        <f t="shared" si="70"/>
        <v>16</v>
      </c>
      <c r="AO536" s="83">
        <f t="shared" si="70"/>
        <v>0</v>
      </c>
      <c r="AP536" s="85">
        <f t="shared" si="70"/>
        <v>0</v>
      </c>
      <c r="AQ536" s="84">
        <f t="shared" si="70"/>
        <v>0</v>
      </c>
      <c r="AR536" s="83">
        <f t="shared" si="70"/>
        <v>0</v>
      </c>
      <c r="AS536" s="85">
        <f t="shared" si="70"/>
        <v>6</v>
      </c>
      <c r="AT536" s="84">
        <f t="shared" si="70"/>
        <v>0</v>
      </c>
      <c r="AU536" s="83">
        <f t="shared" si="70"/>
        <v>0</v>
      </c>
      <c r="AV536" s="85">
        <f t="shared" si="70"/>
        <v>0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0</v>
      </c>
      <c r="BA536" s="81">
        <f t="shared" si="70"/>
        <v>0</v>
      </c>
      <c r="BB536" s="80">
        <f t="shared" si="70"/>
        <v>0</v>
      </c>
      <c r="BC536" s="79" t="s">
        <v>136</v>
      </c>
      <c r="BF536" s="5">
        <f>SUM(AJ536:AL536)/$BG$5</f>
        <v>26</v>
      </c>
      <c r="BG536" s="5">
        <f>SUM(AM536:AO536,AY536)/$BG$5</f>
        <v>18.333333333333332</v>
      </c>
      <c r="BH536" s="5">
        <f>SUM(AP536:AR536,AZ536)/$BG$5</f>
        <v>0</v>
      </c>
      <c r="BI536" s="5">
        <f>SUM(AS536:AU536,BA536)/$BG$5</f>
        <v>2</v>
      </c>
      <c r="BJ536" s="5">
        <f>SUM(AV536:AX536,BB536)/$BG$5</f>
        <v>0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03"/>
      <c r="AI537" s="66" t="s">
        <v>135</v>
      </c>
      <c r="AJ537" s="65">
        <f t="shared" ref="AJ537:BB537" si="71">AJ536/3</f>
        <v>19.333333333333332</v>
      </c>
      <c r="AK537" s="64">
        <f t="shared" si="71"/>
        <v>6.666666666666667</v>
      </c>
      <c r="AL537" s="63">
        <f t="shared" si="71"/>
        <v>0</v>
      </c>
      <c r="AM537" s="65">
        <f t="shared" si="71"/>
        <v>13</v>
      </c>
      <c r="AN537" s="64">
        <f t="shared" si="71"/>
        <v>5.333333333333333</v>
      </c>
      <c r="AO537" s="63">
        <f t="shared" si="71"/>
        <v>0</v>
      </c>
      <c r="AP537" s="65">
        <f t="shared" si="71"/>
        <v>0</v>
      </c>
      <c r="AQ537" s="64">
        <f t="shared" si="71"/>
        <v>0</v>
      </c>
      <c r="AR537" s="63">
        <f t="shared" si="71"/>
        <v>0</v>
      </c>
      <c r="AS537" s="65">
        <f t="shared" si="71"/>
        <v>2</v>
      </c>
      <c r="AT537" s="64">
        <f t="shared" si="71"/>
        <v>0</v>
      </c>
      <c r="AU537" s="63">
        <f t="shared" si="71"/>
        <v>0</v>
      </c>
      <c r="AV537" s="65">
        <f t="shared" si="71"/>
        <v>0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</v>
      </c>
      <c r="BA537" s="61">
        <f t="shared" si="71"/>
        <v>0</v>
      </c>
      <c r="BB537" s="60">
        <f t="shared" si="71"/>
        <v>0</v>
      </c>
      <c r="BC537" s="59" t="s">
        <v>134</v>
      </c>
    </row>
    <row r="538" spans="2:62" ht="28.15" customHeight="1" x14ac:dyDescent="0.2">
      <c r="B538" s="30"/>
      <c r="C538" s="338">
        <v>1</v>
      </c>
      <c r="D538" s="46"/>
      <c r="E538" s="198"/>
      <c r="F538" s="198"/>
      <c r="G538" s="197"/>
      <c r="H538" s="358" t="s">
        <v>370</v>
      </c>
      <c r="I538" s="390">
        <v>81</v>
      </c>
      <c r="J538" s="390">
        <v>20</v>
      </c>
      <c r="K538" s="390">
        <v>9</v>
      </c>
      <c r="L538" s="42" t="s">
        <v>131</v>
      </c>
      <c r="M538" s="43" t="s">
        <v>469</v>
      </c>
      <c r="N538" s="42" t="s">
        <v>129</v>
      </c>
      <c r="O538" s="43" t="s">
        <v>346</v>
      </c>
      <c r="P538" s="42" t="s">
        <v>128</v>
      </c>
      <c r="Q538" s="43" t="s">
        <v>354</v>
      </c>
      <c r="R538" s="42" t="s">
        <v>127</v>
      </c>
      <c r="S538" s="43"/>
      <c r="T538" s="42" t="s">
        <v>126</v>
      </c>
      <c r="U538" s="43"/>
      <c r="V538" s="42" t="s">
        <v>125</v>
      </c>
      <c r="W538" s="43"/>
      <c r="X538" s="42" t="s">
        <v>124</v>
      </c>
      <c r="Y538" s="43"/>
      <c r="Z538" s="42" t="s">
        <v>123</v>
      </c>
      <c r="AA538" s="43"/>
      <c r="AB538" s="196"/>
      <c r="AC538" s="43"/>
      <c r="AD538" s="196" t="s">
        <v>466</v>
      </c>
      <c r="AE538" s="58"/>
      <c r="AF538" s="421"/>
      <c r="AG538" s="421"/>
      <c r="AH538" s="38"/>
      <c r="AI538" s="9"/>
      <c r="AJ538" s="349">
        <f>SUMPRODUCT(LEN($M538:$AA541)-LEN(SUBSTITUTE($M538:$AA541,"A", "")))</f>
        <v>13</v>
      </c>
      <c r="AK538" s="352">
        <f>SUMPRODUCT(LEN($AD538:$AD541)-LEN(SUBSTITUTE($AD538:$AD541,"A", "")))</f>
        <v>5</v>
      </c>
      <c r="AL538" s="335">
        <f>SUMPRODUCT(LEN($AC538:$AC541)-LEN(SUBSTITUTE($AC538:$AC541,"A", "")))</f>
        <v>0</v>
      </c>
      <c r="AM538" s="349">
        <f>SUMPRODUCT(LEN($M538:$AA541)-LEN(SUBSTITUTE($M538:$AA541,"S", "")))</f>
        <v>13</v>
      </c>
      <c r="AN538" s="352">
        <f>SUMPRODUCT(LEN($AD538:$AD541)-LEN(SUBSTITUTE($AD538:$AD541,"S", "")))</f>
        <v>9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2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0</v>
      </c>
      <c r="BB538" s="413">
        <f>SUMPRODUCT(LEN($AE538:$AE541)-LEN(SUBSTITUTE($AE538:$AE541,"M", "")))</f>
        <v>0</v>
      </c>
    </row>
    <row r="539" spans="2:62" ht="28.15" customHeight="1" thickBot="1" x14ac:dyDescent="0.25">
      <c r="B539" s="30"/>
      <c r="C539" s="339"/>
      <c r="D539" s="37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479</v>
      </c>
      <c r="N539" s="33" t="s">
        <v>121</v>
      </c>
      <c r="O539" s="55" t="s">
        <v>346</v>
      </c>
      <c r="P539" s="33" t="s">
        <v>120</v>
      </c>
      <c r="Q539" s="55" t="s">
        <v>130</v>
      </c>
      <c r="R539" s="33" t="s">
        <v>119</v>
      </c>
      <c r="S539" s="55"/>
      <c r="T539" s="33" t="s">
        <v>118</v>
      </c>
      <c r="U539" s="55"/>
      <c r="V539" s="33" t="s">
        <v>117</v>
      </c>
      <c r="W539" s="55"/>
      <c r="X539" s="33" t="s">
        <v>116</v>
      </c>
      <c r="Y539" s="55"/>
      <c r="Z539" s="33" t="s">
        <v>115</v>
      </c>
      <c r="AA539" s="55"/>
      <c r="AB539" s="193"/>
      <c r="AC539" s="55"/>
      <c r="AD539" s="193" t="s">
        <v>371</v>
      </c>
      <c r="AE539" s="57"/>
      <c r="AF539" s="422"/>
      <c r="AG539" s="422"/>
      <c r="AH539" s="21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8.15" customHeight="1" x14ac:dyDescent="0.2">
      <c r="B540" s="30"/>
      <c r="C540" s="340"/>
      <c r="D540" s="29"/>
      <c r="E540" s="192"/>
      <c r="F540" s="192"/>
      <c r="G540" s="191"/>
      <c r="H540" s="360">
        <v>189</v>
      </c>
      <c r="I540" s="392"/>
      <c r="J540" s="392"/>
      <c r="K540" s="392"/>
      <c r="L540" s="25" t="s">
        <v>114</v>
      </c>
      <c r="M540" s="114" t="s">
        <v>371</v>
      </c>
      <c r="N540" s="25" t="s">
        <v>112</v>
      </c>
      <c r="O540" s="114" t="s">
        <v>347</v>
      </c>
      <c r="P540" s="25" t="s">
        <v>111</v>
      </c>
      <c r="Q540" s="114" t="s">
        <v>130</v>
      </c>
      <c r="R540" s="25" t="s">
        <v>110</v>
      </c>
      <c r="S540" s="114"/>
      <c r="T540" s="25" t="s">
        <v>109</v>
      </c>
      <c r="U540" s="114"/>
      <c r="V540" s="25" t="s">
        <v>108</v>
      </c>
      <c r="W540" s="114"/>
      <c r="X540" s="25" t="s">
        <v>107</v>
      </c>
      <c r="Y540" s="114"/>
      <c r="Z540" s="25" t="s">
        <v>106</v>
      </c>
      <c r="AA540" s="114"/>
      <c r="AB540" s="190"/>
      <c r="AC540" s="114"/>
      <c r="AD540" s="190" t="s">
        <v>466</v>
      </c>
      <c r="AE540" s="57"/>
      <c r="AF540" s="422"/>
      <c r="AG540" s="422"/>
      <c r="AH540" s="21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8.15" customHeight="1" thickBot="1" x14ac:dyDescent="0.25">
      <c r="B541" s="30"/>
      <c r="C541" s="355"/>
      <c r="D541" s="54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357</v>
      </c>
      <c r="N541" s="50" t="s">
        <v>104</v>
      </c>
      <c r="O541" s="51" t="s">
        <v>347</v>
      </c>
      <c r="P541" s="50" t="s">
        <v>103</v>
      </c>
      <c r="Q541" s="51"/>
      <c r="R541" s="50" t="s">
        <v>102</v>
      </c>
      <c r="S541" s="51"/>
      <c r="T541" s="50">
        <v>20</v>
      </c>
      <c r="U541" s="51"/>
      <c r="V541" s="50" t="s">
        <v>101</v>
      </c>
      <c r="W541" s="51"/>
      <c r="X541" s="50" t="s">
        <v>100</v>
      </c>
      <c r="Y541" s="51"/>
      <c r="Z541" s="50" t="s">
        <v>99</v>
      </c>
      <c r="AA541" s="51"/>
      <c r="AB541" s="187"/>
      <c r="AC541" s="51"/>
      <c r="AD541" s="187"/>
      <c r="AE541" s="56"/>
      <c r="AF541" s="424"/>
      <c r="AG541" s="424"/>
      <c r="AH541" s="47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8.15" customHeight="1" x14ac:dyDescent="0.2">
      <c r="B542" s="30"/>
      <c r="C542" s="338">
        <v>2</v>
      </c>
      <c r="D542" s="46"/>
      <c r="E542" s="198"/>
      <c r="F542" s="198"/>
      <c r="G542" s="197"/>
      <c r="H542" s="358"/>
      <c r="I542" s="390">
        <v>77</v>
      </c>
      <c r="J542" s="390">
        <v>19</v>
      </c>
      <c r="K542" s="390">
        <v>8</v>
      </c>
      <c r="L542" s="42" t="s">
        <v>131</v>
      </c>
      <c r="M542" s="43" t="s">
        <v>353</v>
      </c>
      <c r="N542" s="42" t="s">
        <v>129</v>
      </c>
      <c r="O542" s="43" t="s">
        <v>352</v>
      </c>
      <c r="P542" s="42" t="s">
        <v>128</v>
      </c>
      <c r="Q542" s="43" t="s">
        <v>351</v>
      </c>
      <c r="R542" s="42" t="s">
        <v>127</v>
      </c>
      <c r="S542" s="43"/>
      <c r="T542" s="42" t="s">
        <v>126</v>
      </c>
      <c r="U542" s="43"/>
      <c r="V542" s="42" t="s">
        <v>125</v>
      </c>
      <c r="W542" s="43"/>
      <c r="X542" s="42" t="s">
        <v>124</v>
      </c>
      <c r="Y542" s="43"/>
      <c r="Z542" s="42" t="s">
        <v>123</v>
      </c>
      <c r="AA542" s="43"/>
      <c r="AB542" s="196"/>
      <c r="AC542" s="43"/>
      <c r="AD542" s="196" t="s">
        <v>458</v>
      </c>
      <c r="AE542" s="39"/>
      <c r="AF542" s="421"/>
      <c r="AG542" s="421"/>
      <c r="AH542" s="38"/>
      <c r="AI542" s="9"/>
      <c r="AJ542" s="349">
        <f>SUMPRODUCT(LEN($M542:$AA545)-LEN(SUBSTITUTE($M542:$AA545,"A", "")))</f>
        <v>18</v>
      </c>
      <c r="AK542" s="352">
        <f>SUMPRODUCT(LEN($AD542:$AD545)-LEN(SUBSTITUTE($AD542:$AD545,"A", "")))</f>
        <v>5</v>
      </c>
      <c r="AL542" s="335">
        <f>SUMPRODUCT(LEN($AC542:$AC545)-LEN(SUBSTITUTE($AC542:$AC545,"A", "")))</f>
        <v>0</v>
      </c>
      <c r="AM542" s="349">
        <f>SUMPRODUCT(LEN($M542:$AA545)-LEN(SUBSTITUTE($M542:$AA545,"S", "")))</f>
        <v>9</v>
      </c>
      <c r="AN542" s="352">
        <f>SUMPRODUCT(LEN($AD542:$AD545)-LEN(SUBSTITUTE($AD542:$AD545,"S", "")))</f>
        <v>0</v>
      </c>
      <c r="AO542" s="335">
        <f>SUMPRODUCT(LEN($AC542:$AC545)-LEN(SUBSTITUTE($AC542:$AC545,"S", "")))</f>
        <v>0</v>
      </c>
      <c r="AP542" s="349">
        <f>SUMPRODUCT(LEN($M542:$AA545)-LEN(SUBSTITUTE($M542:$AA545,"F", "")))</f>
        <v>0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0</v>
      </c>
      <c r="AT542" s="352">
        <f>SUMPRODUCT(LEN($AD542:$AD545)-LEN(SUBSTITUTE($AD542:$AD545,"G", "")))</f>
        <v>0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8.15" customHeight="1" thickBot="1" x14ac:dyDescent="0.25">
      <c r="B543" s="30"/>
      <c r="C543" s="339"/>
      <c r="D543" s="37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 t="s">
        <v>348</v>
      </c>
      <c r="N543" s="33" t="s">
        <v>121</v>
      </c>
      <c r="O543" s="55" t="s">
        <v>350</v>
      </c>
      <c r="P543" s="33" t="s">
        <v>120</v>
      </c>
      <c r="Q543" s="55" t="s">
        <v>347</v>
      </c>
      <c r="R543" s="33" t="s">
        <v>119</v>
      </c>
      <c r="S543" s="55"/>
      <c r="T543" s="33" t="s">
        <v>118</v>
      </c>
      <c r="U543" s="55"/>
      <c r="V543" s="33" t="s">
        <v>117</v>
      </c>
      <c r="W543" s="55"/>
      <c r="X543" s="33" t="s">
        <v>116</v>
      </c>
      <c r="Y543" s="55"/>
      <c r="Z543" s="33" t="s">
        <v>115</v>
      </c>
      <c r="AA543" s="55"/>
      <c r="AB543" s="193"/>
      <c r="AC543" s="55"/>
      <c r="AD543" s="193" t="s">
        <v>132</v>
      </c>
      <c r="AE543" s="22"/>
      <c r="AF543" s="422"/>
      <c r="AG543" s="422"/>
      <c r="AH543" s="21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8.15" customHeight="1" x14ac:dyDescent="0.2">
      <c r="B544" s="30"/>
      <c r="C544" s="340"/>
      <c r="D544" s="29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 t="s">
        <v>357</v>
      </c>
      <c r="N544" s="25" t="s">
        <v>112</v>
      </c>
      <c r="O544" s="114" t="s">
        <v>179</v>
      </c>
      <c r="P544" s="25" t="s">
        <v>111</v>
      </c>
      <c r="Q544" s="114" t="s">
        <v>130</v>
      </c>
      <c r="R544" s="25" t="s">
        <v>110</v>
      </c>
      <c r="S544" s="114"/>
      <c r="T544" s="25" t="s">
        <v>109</v>
      </c>
      <c r="U544" s="114"/>
      <c r="V544" s="25" t="s">
        <v>108</v>
      </c>
      <c r="W544" s="114"/>
      <c r="X544" s="25" t="s">
        <v>107</v>
      </c>
      <c r="Y544" s="114"/>
      <c r="Z544" s="25" t="s">
        <v>106</v>
      </c>
      <c r="AA544" s="114"/>
      <c r="AB544" s="190"/>
      <c r="AC544" s="114"/>
      <c r="AD544" s="190"/>
      <c r="AE544" s="22"/>
      <c r="AF544" s="422"/>
      <c r="AG544" s="422"/>
      <c r="AH544" s="21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8.15" customHeight="1" thickBot="1" x14ac:dyDescent="0.25">
      <c r="B545" s="30"/>
      <c r="C545" s="355"/>
      <c r="D545" s="54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 t="s">
        <v>357</v>
      </c>
      <c r="N545" s="50" t="s">
        <v>104</v>
      </c>
      <c r="O545" s="51" t="s">
        <v>179</v>
      </c>
      <c r="P545" s="50" t="s">
        <v>103</v>
      </c>
      <c r="Q545" s="51"/>
      <c r="R545" s="50" t="s">
        <v>102</v>
      </c>
      <c r="S545" s="51"/>
      <c r="T545" s="50">
        <v>20</v>
      </c>
      <c r="U545" s="51"/>
      <c r="V545" s="50" t="s">
        <v>101</v>
      </c>
      <c r="W545" s="51"/>
      <c r="X545" s="50" t="s">
        <v>100</v>
      </c>
      <c r="Y545" s="51"/>
      <c r="Z545" s="50" t="s">
        <v>99</v>
      </c>
      <c r="AA545" s="51"/>
      <c r="AB545" s="187"/>
      <c r="AC545" s="51"/>
      <c r="AD545" s="187"/>
      <c r="AE545" s="48"/>
      <c r="AF545" s="424"/>
      <c r="AG545" s="424"/>
      <c r="AH545" s="47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8.15" customHeight="1" x14ac:dyDescent="0.2">
      <c r="B546" s="30"/>
      <c r="C546" s="338">
        <v>3</v>
      </c>
      <c r="D546" s="46"/>
      <c r="E546" s="198"/>
      <c r="F546" s="198"/>
      <c r="G546" s="197"/>
      <c r="H546" s="358"/>
      <c r="I546" s="390">
        <v>82</v>
      </c>
      <c r="J546" s="390">
        <v>21</v>
      </c>
      <c r="K546" s="390">
        <v>6</v>
      </c>
      <c r="L546" s="42" t="s">
        <v>131</v>
      </c>
      <c r="M546" s="43" t="s">
        <v>493</v>
      </c>
      <c r="N546" s="42" t="s">
        <v>129</v>
      </c>
      <c r="O546" s="43" t="s">
        <v>456</v>
      </c>
      <c r="P546" s="42" t="s">
        <v>128</v>
      </c>
      <c r="Q546" s="43" t="s">
        <v>352</v>
      </c>
      <c r="R546" s="42" t="s">
        <v>127</v>
      </c>
      <c r="S546" s="43" t="s">
        <v>347</v>
      </c>
      <c r="T546" s="42" t="s">
        <v>126</v>
      </c>
      <c r="U546" s="43"/>
      <c r="V546" s="42" t="s">
        <v>125</v>
      </c>
      <c r="W546" s="43"/>
      <c r="X546" s="42" t="s">
        <v>124</v>
      </c>
      <c r="Y546" s="43"/>
      <c r="Z546" s="42" t="s">
        <v>123</v>
      </c>
      <c r="AA546" s="43"/>
      <c r="AB546" s="196"/>
      <c r="AC546" s="43"/>
      <c r="AD546" s="196" t="s">
        <v>554</v>
      </c>
      <c r="AE546" s="39"/>
      <c r="AF546" s="421"/>
      <c r="AG546" s="421"/>
      <c r="AH546" s="38"/>
      <c r="AI546" s="9"/>
      <c r="AJ546" s="349">
        <f>SUMPRODUCT(LEN($M546:$AA549)-LEN(SUBSTITUTE($M546:$AA549,"A", "")))</f>
        <v>27</v>
      </c>
      <c r="AK546" s="352">
        <f>SUMPRODUCT(LEN($AD546:$AD549)-LEN(SUBSTITUTE($AD546:$AD549,"A", "")))</f>
        <v>10</v>
      </c>
      <c r="AL546" s="335">
        <f>SUMPRODUCT(LEN($AC546:$AC549)-LEN(SUBSTITUTE($AC546:$AC549,"A", "")))</f>
        <v>0</v>
      </c>
      <c r="AM546" s="349">
        <f>SUMPRODUCT(LEN($M546:$AA549)-LEN(SUBSTITUTE($M546:$AA549,"S", "")))</f>
        <v>17</v>
      </c>
      <c r="AN546" s="352">
        <f>SUMPRODUCT(LEN($AD546:$AD549)-LEN(SUBSTITUTE($AD546:$AD549,"S", "")))</f>
        <v>7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4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8.15" customHeight="1" thickBot="1" x14ac:dyDescent="0.25">
      <c r="B547" s="30"/>
      <c r="C547" s="339"/>
      <c r="D547" s="37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 t="s">
        <v>553</v>
      </c>
      <c r="N547" s="33" t="s">
        <v>121</v>
      </c>
      <c r="O547" s="55" t="s">
        <v>458</v>
      </c>
      <c r="P547" s="33" t="s">
        <v>120</v>
      </c>
      <c r="Q547" s="55" t="s">
        <v>357</v>
      </c>
      <c r="R547" s="33" t="s">
        <v>119</v>
      </c>
      <c r="S547" s="55" t="s">
        <v>347</v>
      </c>
      <c r="T547" s="33" t="s">
        <v>118</v>
      </c>
      <c r="U547" s="55"/>
      <c r="V547" s="33" t="s">
        <v>117</v>
      </c>
      <c r="W547" s="55"/>
      <c r="X547" s="33" t="s">
        <v>116</v>
      </c>
      <c r="Y547" s="55"/>
      <c r="Z547" s="33" t="s">
        <v>115</v>
      </c>
      <c r="AA547" s="55"/>
      <c r="AB547" s="193"/>
      <c r="AC547" s="55"/>
      <c r="AD547" s="193" t="s">
        <v>357</v>
      </c>
      <c r="AE547" s="22"/>
      <c r="AF547" s="422"/>
      <c r="AG547" s="422"/>
      <c r="AH547" s="21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8.15" customHeight="1" x14ac:dyDescent="0.2">
      <c r="B548" s="30"/>
      <c r="C548" s="340"/>
      <c r="D548" s="29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 t="s">
        <v>507</v>
      </c>
      <c r="N548" s="25" t="s">
        <v>112</v>
      </c>
      <c r="O548" s="114" t="s">
        <v>478</v>
      </c>
      <c r="P548" s="25" t="s">
        <v>111</v>
      </c>
      <c r="Q548" s="114" t="s">
        <v>349</v>
      </c>
      <c r="R548" s="25" t="s">
        <v>110</v>
      </c>
      <c r="S548" s="114" t="s">
        <v>130</v>
      </c>
      <c r="T548" s="25" t="s">
        <v>109</v>
      </c>
      <c r="U548" s="114"/>
      <c r="V548" s="25" t="s">
        <v>108</v>
      </c>
      <c r="W548" s="114"/>
      <c r="X548" s="25" t="s">
        <v>107</v>
      </c>
      <c r="Y548" s="114"/>
      <c r="Z548" s="25" t="s">
        <v>106</v>
      </c>
      <c r="AA548" s="114"/>
      <c r="AB548" s="190"/>
      <c r="AC548" s="114"/>
      <c r="AD548" s="190" t="s">
        <v>552</v>
      </c>
      <c r="AE548" s="22"/>
      <c r="AF548" s="422"/>
      <c r="AG548" s="422"/>
      <c r="AH548" s="21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8.15" customHeight="1" thickBot="1" x14ac:dyDescent="0.25">
      <c r="B549" s="20"/>
      <c r="C549" s="341"/>
      <c r="D549" s="19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 t="s">
        <v>459</v>
      </c>
      <c r="N549" s="15" t="s">
        <v>104</v>
      </c>
      <c r="O549" s="16" t="s">
        <v>359</v>
      </c>
      <c r="P549" s="15" t="s">
        <v>103</v>
      </c>
      <c r="Q549" s="16" t="s">
        <v>354</v>
      </c>
      <c r="R549" s="15" t="s">
        <v>102</v>
      </c>
      <c r="S549" s="16"/>
      <c r="T549" s="15">
        <v>20</v>
      </c>
      <c r="U549" s="16"/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187"/>
      <c r="AC549" s="16"/>
      <c r="AD549" s="186"/>
      <c r="AE549" s="11"/>
      <c r="AF549" s="423"/>
      <c r="AG549" s="423"/>
      <c r="AH549" s="10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107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189</v>
      </c>
      <c r="E551" s="425">
        <v>8882.64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03"/>
      <c r="AI551" s="86" t="s">
        <v>137</v>
      </c>
      <c r="AJ551" s="85">
        <f t="shared" ref="AJ551:BB551" si="72">SUM(AJ553:AJ564)</f>
        <v>44</v>
      </c>
      <c r="AK551" s="84">
        <f t="shared" si="72"/>
        <v>3</v>
      </c>
      <c r="AL551" s="83">
        <f t="shared" si="72"/>
        <v>0</v>
      </c>
      <c r="AM551" s="85">
        <f t="shared" si="72"/>
        <v>32</v>
      </c>
      <c r="AN551" s="84">
        <f t="shared" si="72"/>
        <v>2</v>
      </c>
      <c r="AO551" s="83">
        <f t="shared" si="72"/>
        <v>0</v>
      </c>
      <c r="AP551" s="85">
        <f t="shared" si="72"/>
        <v>1</v>
      </c>
      <c r="AQ551" s="84">
        <f t="shared" si="72"/>
        <v>0</v>
      </c>
      <c r="AR551" s="83">
        <f t="shared" si="72"/>
        <v>0</v>
      </c>
      <c r="AS551" s="85">
        <f t="shared" si="72"/>
        <v>0</v>
      </c>
      <c r="AT551" s="84">
        <f t="shared" si="72"/>
        <v>0</v>
      </c>
      <c r="AU551" s="83">
        <f t="shared" si="72"/>
        <v>0</v>
      </c>
      <c r="AV551" s="85">
        <f t="shared" si="72"/>
        <v>0</v>
      </c>
      <c r="AW551" s="84">
        <f t="shared" si="72"/>
        <v>0</v>
      </c>
      <c r="AX551" s="83">
        <f t="shared" si="72"/>
        <v>0</v>
      </c>
      <c r="AY551" s="82">
        <f t="shared" si="72"/>
        <v>2</v>
      </c>
      <c r="AZ551" s="81">
        <f t="shared" si="72"/>
        <v>0</v>
      </c>
      <c r="BA551" s="81">
        <f t="shared" si="72"/>
        <v>1</v>
      </c>
      <c r="BB551" s="80">
        <f t="shared" si="72"/>
        <v>0</v>
      </c>
      <c r="BC551" s="79" t="s">
        <v>136</v>
      </c>
      <c r="BF551" s="5">
        <f>SUM(AJ551:AL551)/$BG$5</f>
        <v>15.666666666666666</v>
      </c>
      <c r="BG551" s="5">
        <f>SUM(AM551:AO551,AY551)/$BG$5</f>
        <v>12</v>
      </c>
      <c r="BH551" s="5">
        <f>SUM(AP551:AR551,AZ551)/$BG$5</f>
        <v>0.33333333333333331</v>
      </c>
      <c r="BI551" s="5">
        <f>SUM(AS551:AU551,BA551)/$BG$5</f>
        <v>0.33333333333333331</v>
      </c>
      <c r="BJ551" s="5">
        <f>SUM(AV551:AX551,BB551)/$BG$5</f>
        <v>0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03"/>
      <c r="AI552" s="66" t="s">
        <v>135</v>
      </c>
      <c r="AJ552" s="65">
        <f t="shared" ref="AJ552:BB552" si="73">AJ551/3</f>
        <v>14.666666666666666</v>
      </c>
      <c r="AK552" s="64">
        <f t="shared" si="73"/>
        <v>1</v>
      </c>
      <c r="AL552" s="63">
        <f t="shared" si="73"/>
        <v>0</v>
      </c>
      <c r="AM552" s="65">
        <f t="shared" si="73"/>
        <v>10.666666666666666</v>
      </c>
      <c r="AN552" s="64">
        <f t="shared" si="73"/>
        <v>0.66666666666666663</v>
      </c>
      <c r="AO552" s="63">
        <f t="shared" si="73"/>
        <v>0</v>
      </c>
      <c r="AP552" s="65">
        <f t="shared" si="73"/>
        <v>0.33333333333333331</v>
      </c>
      <c r="AQ552" s="64">
        <f t="shared" si="73"/>
        <v>0</v>
      </c>
      <c r="AR552" s="63">
        <f t="shared" si="73"/>
        <v>0</v>
      </c>
      <c r="AS552" s="65">
        <f t="shared" si="73"/>
        <v>0</v>
      </c>
      <c r="AT552" s="64">
        <f t="shared" si="73"/>
        <v>0</v>
      </c>
      <c r="AU552" s="63">
        <f t="shared" si="73"/>
        <v>0</v>
      </c>
      <c r="AV552" s="65">
        <f t="shared" si="73"/>
        <v>0</v>
      </c>
      <c r="AW552" s="64">
        <f t="shared" si="73"/>
        <v>0</v>
      </c>
      <c r="AX552" s="63">
        <f t="shared" si="73"/>
        <v>0</v>
      </c>
      <c r="AY552" s="62">
        <f t="shared" si="73"/>
        <v>0.66666666666666663</v>
      </c>
      <c r="AZ552" s="61">
        <f t="shared" si="73"/>
        <v>0</v>
      </c>
      <c r="BA552" s="61">
        <f t="shared" si="73"/>
        <v>0.33333333333333331</v>
      </c>
      <c r="BB552" s="60">
        <f t="shared" si="73"/>
        <v>0</v>
      </c>
      <c r="BC552" s="59" t="s">
        <v>134</v>
      </c>
    </row>
    <row r="553" spans="2:62" ht="28.15" customHeight="1" x14ac:dyDescent="0.2">
      <c r="B553" s="30"/>
      <c r="C553" s="338">
        <v>1</v>
      </c>
      <c r="D553" s="239" t="s">
        <v>551</v>
      </c>
      <c r="E553" s="198"/>
      <c r="F553" s="198"/>
      <c r="G553" s="197"/>
      <c r="H553" s="358" t="s">
        <v>183</v>
      </c>
      <c r="I553" s="390">
        <v>91</v>
      </c>
      <c r="J553" s="390">
        <v>19</v>
      </c>
      <c r="K553" s="390">
        <v>5</v>
      </c>
      <c r="L553" s="42" t="s">
        <v>131</v>
      </c>
      <c r="M553" s="43" t="s">
        <v>179</v>
      </c>
      <c r="N553" s="42" t="s">
        <v>129</v>
      </c>
      <c r="O553" s="43" t="s">
        <v>357</v>
      </c>
      <c r="P553" s="42" t="s">
        <v>128</v>
      </c>
      <c r="Q553" s="43" t="s">
        <v>130</v>
      </c>
      <c r="R553" s="42" t="s">
        <v>127</v>
      </c>
      <c r="S553" s="43" t="s">
        <v>130</v>
      </c>
      <c r="T553" s="42" t="s">
        <v>126</v>
      </c>
      <c r="U553" s="43"/>
      <c r="V553" s="42" t="s">
        <v>125</v>
      </c>
      <c r="W553" s="43"/>
      <c r="X553" s="42" t="s">
        <v>124</v>
      </c>
      <c r="Y553" s="43"/>
      <c r="Z553" s="42" t="s">
        <v>123</v>
      </c>
      <c r="AA553" s="43"/>
      <c r="AB553" s="196"/>
      <c r="AC553" s="43"/>
      <c r="AD553" s="196" t="s">
        <v>375</v>
      </c>
      <c r="AE553" s="58" t="s">
        <v>498</v>
      </c>
      <c r="AF553" s="421"/>
      <c r="AG553" s="421"/>
      <c r="AH553" s="38"/>
      <c r="AI553" s="9"/>
      <c r="AJ553" s="349">
        <f>SUMPRODUCT(LEN($M553:$AA556)-LEN(SUBSTITUTE($M553:$AA556,"A", "")))</f>
        <v>18</v>
      </c>
      <c r="AK553" s="352">
        <f>SUMPRODUCT(LEN($AD553:$AD556)-LEN(SUBSTITUTE($AD553:$AD556,"A", "")))</f>
        <v>2</v>
      </c>
      <c r="AL553" s="335">
        <f>SUMPRODUCT(LEN($AC553:$AC556)-LEN(SUBSTITUTE($AC553:$AC556,"A", "")))</f>
        <v>0</v>
      </c>
      <c r="AM553" s="349">
        <f>SUMPRODUCT(LEN($M553:$AA556)-LEN(SUBSTITUTE($M553:$AA556,"S", "")))</f>
        <v>11</v>
      </c>
      <c r="AN553" s="352">
        <f>SUMPRODUCT(LEN($AD553:$AD556)-LEN(SUBSTITUTE($AD553:$AD556,"S", "")))</f>
        <v>2</v>
      </c>
      <c r="AO553" s="335">
        <f>SUMPRODUCT(LEN($AC553:$AC556)-LEN(SUBSTITUTE($AC553:$AC556,"S", "")))</f>
        <v>0</v>
      </c>
      <c r="AP553" s="349">
        <f>SUMPRODUCT(LEN($M553:$AA556)-LEN(SUBSTITUTE($M553:$AA556,"F", "")))</f>
        <v>0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0</v>
      </c>
      <c r="AT553" s="352">
        <f>SUMPRODUCT(LEN($AD553:$AD556)-LEN(SUBSTITUTE($AD553:$AD556,"G", "")))</f>
        <v>0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2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1</v>
      </c>
      <c r="BB553" s="413">
        <f>SUMPRODUCT(LEN($AE553:$AE556)-LEN(SUBSTITUTE($AE553:$AE556,"M", "")))</f>
        <v>0</v>
      </c>
    </row>
    <row r="554" spans="2:62" ht="28.15" customHeight="1" thickBot="1" x14ac:dyDescent="0.25">
      <c r="B554" s="30"/>
      <c r="C554" s="339"/>
      <c r="D554" s="37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357</v>
      </c>
      <c r="N554" s="33" t="s">
        <v>121</v>
      </c>
      <c r="O554" s="55" t="s">
        <v>352</v>
      </c>
      <c r="P554" s="33" t="s">
        <v>120</v>
      </c>
      <c r="Q554" s="55" t="s">
        <v>354</v>
      </c>
      <c r="R554" s="33" t="s">
        <v>119</v>
      </c>
      <c r="S554" s="55" t="s">
        <v>130</v>
      </c>
      <c r="T554" s="33" t="s">
        <v>118</v>
      </c>
      <c r="U554" s="55"/>
      <c r="V554" s="33" t="s">
        <v>117</v>
      </c>
      <c r="W554" s="55"/>
      <c r="X554" s="33" t="s">
        <v>116</v>
      </c>
      <c r="Y554" s="55"/>
      <c r="Z554" s="33" t="s">
        <v>115</v>
      </c>
      <c r="AA554" s="55"/>
      <c r="AB554" s="193"/>
      <c r="AC554" s="55"/>
      <c r="AD554" s="193"/>
      <c r="AE554" s="57"/>
      <c r="AF554" s="422"/>
      <c r="AG554" s="422"/>
      <c r="AH554" s="21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8.15" customHeight="1" x14ac:dyDescent="0.2">
      <c r="B555" s="30"/>
      <c r="C555" s="340"/>
      <c r="D555" s="29"/>
      <c r="E555" s="192"/>
      <c r="F555" s="192"/>
      <c r="G555" s="191"/>
      <c r="H555" s="360">
        <v>189</v>
      </c>
      <c r="I555" s="392"/>
      <c r="J555" s="392"/>
      <c r="K555" s="392"/>
      <c r="L555" s="25" t="s">
        <v>114</v>
      </c>
      <c r="M555" s="114" t="s">
        <v>179</v>
      </c>
      <c r="N555" s="25" t="s">
        <v>112</v>
      </c>
      <c r="O555" s="114" t="s">
        <v>359</v>
      </c>
      <c r="P555" s="25" t="s">
        <v>111</v>
      </c>
      <c r="Q555" s="114" t="s">
        <v>351</v>
      </c>
      <c r="R555" s="25" t="s">
        <v>110</v>
      </c>
      <c r="S555" s="114"/>
      <c r="T555" s="25" t="s">
        <v>109</v>
      </c>
      <c r="U555" s="114"/>
      <c r="V555" s="25" t="s">
        <v>108</v>
      </c>
      <c r="W555" s="114"/>
      <c r="X555" s="25" t="s">
        <v>107</v>
      </c>
      <c r="Y555" s="114"/>
      <c r="Z555" s="25" t="s">
        <v>106</v>
      </c>
      <c r="AA555" s="114"/>
      <c r="AB555" s="190"/>
      <c r="AC555" s="114"/>
      <c r="AD555" s="190"/>
      <c r="AE555" s="57"/>
      <c r="AF555" s="422"/>
      <c r="AG555" s="422"/>
      <c r="AH555" s="21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8.15" customHeight="1" thickBot="1" x14ac:dyDescent="0.25">
      <c r="B556" s="30"/>
      <c r="C556" s="355"/>
      <c r="D556" s="54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357</v>
      </c>
      <c r="N556" s="50" t="s">
        <v>104</v>
      </c>
      <c r="O556" s="51" t="s">
        <v>354</v>
      </c>
      <c r="P556" s="50" t="s">
        <v>103</v>
      </c>
      <c r="Q556" s="51" t="s">
        <v>130</v>
      </c>
      <c r="R556" s="50" t="s">
        <v>102</v>
      </c>
      <c r="S556" s="51"/>
      <c r="T556" s="50">
        <v>20</v>
      </c>
      <c r="U556" s="51"/>
      <c r="V556" s="50" t="s">
        <v>101</v>
      </c>
      <c r="W556" s="51"/>
      <c r="X556" s="50" t="s">
        <v>100</v>
      </c>
      <c r="Y556" s="51"/>
      <c r="Z556" s="50" t="s">
        <v>99</v>
      </c>
      <c r="AA556" s="51"/>
      <c r="AB556" s="187"/>
      <c r="AC556" s="51"/>
      <c r="AD556" s="187"/>
      <c r="AE556" s="56"/>
      <c r="AF556" s="424"/>
      <c r="AG556" s="424"/>
      <c r="AH556" s="47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8.15" customHeight="1" x14ac:dyDescent="0.2">
      <c r="B557" s="30"/>
      <c r="C557" s="338">
        <v>2</v>
      </c>
      <c r="D557" s="46"/>
      <c r="E557" s="198"/>
      <c r="F557" s="198"/>
      <c r="G557" s="197"/>
      <c r="H557" s="358"/>
      <c r="I557" s="390">
        <v>84</v>
      </c>
      <c r="J557" s="390">
        <v>18</v>
      </c>
      <c r="K557" s="390">
        <v>6</v>
      </c>
      <c r="L557" s="42" t="s">
        <v>131</v>
      </c>
      <c r="M557" s="43" t="s">
        <v>132</v>
      </c>
      <c r="N557" s="42" t="s">
        <v>129</v>
      </c>
      <c r="O557" s="43" t="s">
        <v>348</v>
      </c>
      <c r="P557" s="42" t="s">
        <v>128</v>
      </c>
      <c r="Q557" s="43" t="s">
        <v>351</v>
      </c>
      <c r="R557" s="42" t="s">
        <v>127</v>
      </c>
      <c r="S557" s="43"/>
      <c r="T557" s="42" t="s">
        <v>126</v>
      </c>
      <c r="U557" s="43"/>
      <c r="V557" s="42" t="s">
        <v>125</v>
      </c>
      <c r="W557" s="43"/>
      <c r="X557" s="42" t="s">
        <v>124</v>
      </c>
      <c r="Y557" s="43"/>
      <c r="Z557" s="42" t="s">
        <v>123</v>
      </c>
      <c r="AA557" s="43"/>
      <c r="AB557" s="196"/>
      <c r="AC557" s="43"/>
      <c r="AD557" s="196"/>
      <c r="AE557" s="39"/>
      <c r="AF557" s="421"/>
      <c r="AG557" s="421"/>
      <c r="AH557" s="38"/>
      <c r="AI557" s="9"/>
      <c r="AJ557" s="349">
        <f>SUMPRODUCT(LEN($M557:$AA560)-LEN(SUBSTITUTE($M557:$AA560,"A", "")))</f>
        <v>13</v>
      </c>
      <c r="AK557" s="352">
        <f>SUMPRODUCT(LEN($AD557:$AD560)-LEN(SUBSTITUTE($AD557:$AD560,"A", "")))</f>
        <v>0</v>
      </c>
      <c r="AL557" s="335">
        <f>SUMPRODUCT(LEN($AC557:$AC560)-LEN(SUBSTITUTE($AC557:$AC560,"A", "")))</f>
        <v>0</v>
      </c>
      <c r="AM557" s="349">
        <f>SUMPRODUCT(LEN($M557:$AA560)-LEN(SUBSTITUTE($M557:$AA560,"S", "")))</f>
        <v>13</v>
      </c>
      <c r="AN557" s="352">
        <f>SUMPRODUCT(LEN($AD557:$AD560)-LEN(SUBSTITUTE($AD557:$AD560,"S", "")))</f>
        <v>0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0</v>
      </c>
      <c r="AR557" s="335">
        <f>SUMPRODUCT(LEN($AC557:$AC560)-LEN(SUBSTITUTE($AC557:$AC560,"F", "")))</f>
        <v>0</v>
      </c>
      <c r="AS557" s="349">
        <f>SUMPRODUCT(LEN($M557:$AA560)-LEN(SUBSTITUTE($M557:$AA560,"G", "")))</f>
        <v>0</v>
      </c>
      <c r="AT557" s="352">
        <f>SUMPRODUCT(LEN($AD557:$AD560)-LEN(SUBSTITUTE($AD557:$AD560,"G", "")))</f>
        <v>0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8.15" customHeight="1" thickBot="1" x14ac:dyDescent="0.25">
      <c r="B558" s="30"/>
      <c r="C558" s="339"/>
      <c r="D558" s="37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 t="s">
        <v>179</v>
      </c>
      <c r="N558" s="33" t="s">
        <v>121</v>
      </c>
      <c r="O558" s="55" t="s">
        <v>348</v>
      </c>
      <c r="P558" s="33" t="s">
        <v>120</v>
      </c>
      <c r="Q558" s="55" t="s">
        <v>354</v>
      </c>
      <c r="R558" s="33" t="s">
        <v>119</v>
      </c>
      <c r="S558" s="55"/>
      <c r="T558" s="33" t="s">
        <v>118</v>
      </c>
      <c r="U558" s="55"/>
      <c r="V558" s="33" t="s">
        <v>117</v>
      </c>
      <c r="W558" s="55"/>
      <c r="X558" s="33" t="s">
        <v>116</v>
      </c>
      <c r="Y558" s="55"/>
      <c r="Z558" s="33" t="s">
        <v>115</v>
      </c>
      <c r="AA558" s="55"/>
      <c r="AB558" s="193"/>
      <c r="AC558" s="55"/>
      <c r="AD558" s="193"/>
      <c r="AE558" s="22"/>
      <c r="AF558" s="422"/>
      <c r="AG558" s="422"/>
      <c r="AH558" s="21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8.15" customHeight="1" x14ac:dyDescent="0.2">
      <c r="B559" s="30"/>
      <c r="C559" s="340"/>
      <c r="D559" s="29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 t="s">
        <v>348</v>
      </c>
      <c r="N559" s="25" t="s">
        <v>112</v>
      </c>
      <c r="O559" s="114" t="s">
        <v>353</v>
      </c>
      <c r="P559" s="25" t="s">
        <v>111</v>
      </c>
      <c r="Q559" s="114" t="s">
        <v>130</v>
      </c>
      <c r="R559" s="25" t="s">
        <v>110</v>
      </c>
      <c r="S559" s="114"/>
      <c r="T559" s="25" t="s">
        <v>109</v>
      </c>
      <c r="U559" s="114"/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190"/>
      <c r="AC559" s="114"/>
      <c r="AD559" s="190"/>
      <c r="AE559" s="22"/>
      <c r="AF559" s="422"/>
      <c r="AG559" s="422"/>
      <c r="AH559" s="21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8.15" customHeight="1" thickBot="1" x14ac:dyDescent="0.25">
      <c r="B560" s="30"/>
      <c r="C560" s="355"/>
      <c r="D560" s="54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 t="s">
        <v>348</v>
      </c>
      <c r="N560" s="50" t="s">
        <v>104</v>
      </c>
      <c r="O560" s="51" t="s">
        <v>354</v>
      </c>
      <c r="P560" s="50" t="s">
        <v>103</v>
      </c>
      <c r="Q560" s="51" t="s">
        <v>130</v>
      </c>
      <c r="R560" s="50" t="s">
        <v>102</v>
      </c>
      <c r="S560" s="51"/>
      <c r="T560" s="50">
        <v>20</v>
      </c>
      <c r="U560" s="51"/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187"/>
      <c r="AC560" s="51"/>
      <c r="AD560" s="187"/>
      <c r="AE560" s="48"/>
      <c r="AF560" s="424"/>
      <c r="AG560" s="424"/>
      <c r="AH560" s="47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8.15" customHeight="1" x14ac:dyDescent="0.2">
      <c r="B561" s="30"/>
      <c r="C561" s="338">
        <v>3</v>
      </c>
      <c r="D561" s="46"/>
      <c r="E561" s="198"/>
      <c r="F561" s="198"/>
      <c r="G561" s="197"/>
      <c r="H561" s="358"/>
      <c r="I561" s="390">
        <v>91</v>
      </c>
      <c r="J561" s="390">
        <v>20</v>
      </c>
      <c r="K561" s="390">
        <v>7</v>
      </c>
      <c r="L561" s="42" t="s">
        <v>131</v>
      </c>
      <c r="M561" s="43" t="s">
        <v>132</v>
      </c>
      <c r="N561" s="42" t="s">
        <v>129</v>
      </c>
      <c r="O561" s="43" t="s">
        <v>132</v>
      </c>
      <c r="P561" s="42" t="s">
        <v>128</v>
      </c>
      <c r="Q561" s="43" t="s">
        <v>354</v>
      </c>
      <c r="R561" s="42" t="s">
        <v>127</v>
      </c>
      <c r="S561" s="43"/>
      <c r="T561" s="42" t="s">
        <v>126</v>
      </c>
      <c r="U561" s="43"/>
      <c r="V561" s="42" t="s">
        <v>125</v>
      </c>
      <c r="W561" s="43"/>
      <c r="X561" s="42" t="s">
        <v>124</v>
      </c>
      <c r="Y561" s="43"/>
      <c r="Z561" s="42" t="s">
        <v>123</v>
      </c>
      <c r="AA561" s="43"/>
      <c r="AB561" s="196"/>
      <c r="AC561" s="43"/>
      <c r="AD561" s="196" t="s">
        <v>132</v>
      </c>
      <c r="AE561" s="39"/>
      <c r="AF561" s="421">
        <v>10</v>
      </c>
      <c r="AG561" s="421"/>
      <c r="AH561" s="38"/>
      <c r="AI561" s="9"/>
      <c r="AJ561" s="349">
        <f>SUMPRODUCT(LEN($M561:$AA564)-LEN(SUBSTITUTE($M561:$AA564,"A", "")))</f>
        <v>13</v>
      </c>
      <c r="AK561" s="352">
        <f>SUMPRODUCT(LEN($AD561:$AD564)-LEN(SUBSTITUTE($AD561:$AD564,"A", "")))</f>
        <v>1</v>
      </c>
      <c r="AL561" s="335">
        <f>SUMPRODUCT(LEN($AC561:$AC564)-LEN(SUBSTITUTE($AC561:$AC564,"A", "")))</f>
        <v>0</v>
      </c>
      <c r="AM561" s="349">
        <f>SUMPRODUCT(LEN($M561:$AA564)-LEN(SUBSTITUTE($M561:$AA564,"S", "")))</f>
        <v>8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1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0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8.15" customHeight="1" thickBot="1" x14ac:dyDescent="0.25">
      <c r="B562" s="30"/>
      <c r="C562" s="339"/>
      <c r="D562" s="37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 t="s">
        <v>550</v>
      </c>
      <c r="N562" s="33" t="s">
        <v>121</v>
      </c>
      <c r="O562" s="55" t="s">
        <v>347</v>
      </c>
      <c r="P562" s="33" t="s">
        <v>120</v>
      </c>
      <c r="Q562" s="55" t="s">
        <v>354</v>
      </c>
      <c r="R562" s="33" t="s">
        <v>119</v>
      </c>
      <c r="S562" s="55"/>
      <c r="T562" s="33" t="s">
        <v>118</v>
      </c>
      <c r="U562" s="55"/>
      <c r="V562" s="33" t="s">
        <v>117</v>
      </c>
      <c r="W562" s="55"/>
      <c r="X562" s="33" t="s">
        <v>116</v>
      </c>
      <c r="Y562" s="55"/>
      <c r="Z562" s="33" t="s">
        <v>115</v>
      </c>
      <c r="AA562" s="55"/>
      <c r="AB562" s="193"/>
      <c r="AC562" s="55"/>
      <c r="AD562" s="193"/>
      <c r="AE562" s="22"/>
      <c r="AF562" s="422"/>
      <c r="AG562" s="422"/>
      <c r="AH562" s="21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8.15" customHeight="1" x14ac:dyDescent="0.2">
      <c r="B563" s="30"/>
      <c r="C563" s="340"/>
      <c r="D563" s="29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 t="s">
        <v>357</v>
      </c>
      <c r="N563" s="25" t="s">
        <v>112</v>
      </c>
      <c r="O563" s="114" t="s">
        <v>348</v>
      </c>
      <c r="P563" s="25" t="s">
        <v>111</v>
      </c>
      <c r="Q563" s="114" t="s">
        <v>132</v>
      </c>
      <c r="R563" s="25" t="s">
        <v>110</v>
      </c>
      <c r="S563" s="114"/>
      <c r="T563" s="25" t="s">
        <v>109</v>
      </c>
      <c r="U563" s="114"/>
      <c r="V563" s="25" t="s">
        <v>108</v>
      </c>
      <c r="W563" s="114"/>
      <c r="X563" s="25" t="s">
        <v>107</v>
      </c>
      <c r="Y563" s="114"/>
      <c r="Z563" s="25" t="s">
        <v>106</v>
      </c>
      <c r="AA563" s="114"/>
      <c r="AB563" s="190"/>
      <c r="AC563" s="114"/>
      <c r="AD563" s="190"/>
      <c r="AE563" s="22"/>
      <c r="AF563" s="422"/>
      <c r="AG563" s="422"/>
      <c r="AH563" s="21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8.15" customHeight="1" thickBot="1" x14ac:dyDescent="0.25">
      <c r="B564" s="20"/>
      <c r="C564" s="341"/>
      <c r="D564" s="19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 t="s">
        <v>179</v>
      </c>
      <c r="N564" s="15" t="s">
        <v>104</v>
      </c>
      <c r="O564" s="16" t="s">
        <v>347</v>
      </c>
      <c r="P564" s="15" t="s">
        <v>103</v>
      </c>
      <c r="Q564" s="16" t="s">
        <v>132</v>
      </c>
      <c r="R564" s="15" t="s">
        <v>102</v>
      </c>
      <c r="S564" s="16"/>
      <c r="T564" s="15">
        <v>20</v>
      </c>
      <c r="U564" s="16"/>
      <c r="V564" s="15" t="s">
        <v>101</v>
      </c>
      <c r="W564" s="16"/>
      <c r="X564" s="15" t="s">
        <v>100</v>
      </c>
      <c r="Y564" s="16"/>
      <c r="Z564" s="15" t="s">
        <v>99</v>
      </c>
      <c r="AA564" s="16"/>
      <c r="AB564" s="187"/>
      <c r="AC564" s="16"/>
      <c r="AD564" s="186"/>
      <c r="AE564" s="11"/>
      <c r="AF564" s="423"/>
      <c r="AG564" s="423"/>
      <c r="AH564" s="10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107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189</v>
      </c>
      <c r="E566" s="425">
        <v>8113.76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03"/>
      <c r="AI566" s="86" t="s">
        <v>137</v>
      </c>
      <c r="AJ566" s="85">
        <f t="shared" ref="AJ566:BB566" si="74">SUM(AJ568:AJ579)</f>
        <v>35</v>
      </c>
      <c r="AK566" s="84">
        <f t="shared" si="74"/>
        <v>4</v>
      </c>
      <c r="AL566" s="83">
        <f t="shared" si="74"/>
        <v>0</v>
      </c>
      <c r="AM566" s="85">
        <f t="shared" si="74"/>
        <v>38</v>
      </c>
      <c r="AN566" s="84">
        <f t="shared" si="74"/>
        <v>4</v>
      </c>
      <c r="AO566" s="83">
        <f t="shared" si="74"/>
        <v>0</v>
      </c>
      <c r="AP566" s="85">
        <f t="shared" si="74"/>
        <v>1</v>
      </c>
      <c r="AQ566" s="84">
        <f t="shared" si="74"/>
        <v>0</v>
      </c>
      <c r="AR566" s="83">
        <f t="shared" si="74"/>
        <v>0</v>
      </c>
      <c r="AS566" s="85">
        <f t="shared" si="74"/>
        <v>4</v>
      </c>
      <c r="AT566" s="84">
        <f t="shared" si="74"/>
        <v>0</v>
      </c>
      <c r="AU566" s="83">
        <f t="shared" si="74"/>
        <v>0</v>
      </c>
      <c r="AV566" s="85">
        <f t="shared" si="74"/>
        <v>0</v>
      </c>
      <c r="AW566" s="84">
        <f t="shared" si="74"/>
        <v>0</v>
      </c>
      <c r="AX566" s="83">
        <f t="shared" si="74"/>
        <v>0</v>
      </c>
      <c r="AY566" s="82">
        <f t="shared" si="74"/>
        <v>0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13</v>
      </c>
      <c r="BG566" s="5">
        <f>SUM(AM566:AO566,AY566)/$BG$5</f>
        <v>14</v>
      </c>
      <c r="BH566" s="5">
        <f>SUM(AP566:AR566,AZ566)/$BG$5</f>
        <v>0.33333333333333331</v>
      </c>
      <c r="BI566" s="5">
        <f>SUM(AS566:AU566,BA566)/$BG$5</f>
        <v>1.3333333333333333</v>
      </c>
      <c r="BJ566" s="5">
        <f>SUM(AV566:AX566,BB566)/$BG$5</f>
        <v>0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03"/>
      <c r="AI567" s="66" t="s">
        <v>135</v>
      </c>
      <c r="AJ567" s="65">
        <f t="shared" ref="AJ567:BB567" si="75">AJ566/3</f>
        <v>11.666666666666666</v>
      </c>
      <c r="AK567" s="64">
        <f t="shared" si="75"/>
        <v>1.3333333333333333</v>
      </c>
      <c r="AL567" s="63">
        <f t="shared" si="75"/>
        <v>0</v>
      </c>
      <c r="AM567" s="65">
        <f t="shared" si="75"/>
        <v>12.666666666666666</v>
      </c>
      <c r="AN567" s="64">
        <f t="shared" si="75"/>
        <v>1.3333333333333333</v>
      </c>
      <c r="AO567" s="63">
        <f t="shared" si="75"/>
        <v>0</v>
      </c>
      <c r="AP567" s="65">
        <f t="shared" si="75"/>
        <v>0.33333333333333331</v>
      </c>
      <c r="AQ567" s="64">
        <f t="shared" si="75"/>
        <v>0</v>
      </c>
      <c r="AR567" s="63">
        <f t="shared" si="75"/>
        <v>0</v>
      </c>
      <c r="AS567" s="65">
        <f t="shared" si="75"/>
        <v>1.3333333333333333</v>
      </c>
      <c r="AT567" s="64">
        <f t="shared" si="75"/>
        <v>0</v>
      </c>
      <c r="AU567" s="63">
        <f t="shared" si="75"/>
        <v>0</v>
      </c>
      <c r="AV567" s="65">
        <f t="shared" si="75"/>
        <v>0</v>
      </c>
      <c r="AW567" s="64">
        <f t="shared" si="75"/>
        <v>0</v>
      </c>
      <c r="AX567" s="63">
        <f t="shared" si="75"/>
        <v>0</v>
      </c>
      <c r="AY567" s="62">
        <f t="shared" si="75"/>
        <v>0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8.15" customHeight="1" x14ac:dyDescent="0.2">
      <c r="B568" s="30"/>
      <c r="C568" s="338">
        <v>1</v>
      </c>
      <c r="D568" s="46"/>
      <c r="E568" s="198"/>
      <c r="F568" s="198"/>
      <c r="G568" s="197"/>
      <c r="H568" s="358" t="s">
        <v>183</v>
      </c>
      <c r="I568" s="390">
        <v>67</v>
      </c>
      <c r="J568" s="390">
        <v>18</v>
      </c>
      <c r="K568" s="390">
        <v>7</v>
      </c>
      <c r="L568" s="42" t="s">
        <v>131</v>
      </c>
      <c r="M568" s="43" t="s">
        <v>132</v>
      </c>
      <c r="N568" s="42" t="s">
        <v>129</v>
      </c>
      <c r="O568" s="43" t="s">
        <v>348</v>
      </c>
      <c r="P568" s="42" t="s">
        <v>128</v>
      </c>
      <c r="Q568" s="43" t="s">
        <v>130</v>
      </c>
      <c r="R568" s="42" t="s">
        <v>127</v>
      </c>
      <c r="S568" s="43"/>
      <c r="T568" s="42" t="s">
        <v>126</v>
      </c>
      <c r="U568" s="43"/>
      <c r="V568" s="42" t="s">
        <v>125</v>
      </c>
      <c r="W568" s="43"/>
      <c r="X568" s="42" t="s">
        <v>124</v>
      </c>
      <c r="Y568" s="43"/>
      <c r="Z568" s="42" t="s">
        <v>123</v>
      </c>
      <c r="AA568" s="43"/>
      <c r="AB568" s="196"/>
      <c r="AC568" s="43"/>
      <c r="AD568" s="196"/>
      <c r="AE568" s="58"/>
      <c r="AF568" s="421"/>
      <c r="AG568" s="421"/>
      <c r="AH568" s="38"/>
      <c r="AI568" s="9"/>
      <c r="AJ568" s="349">
        <f>SUMPRODUCT(LEN($M568:$AA571)-LEN(SUBSTITUTE($M568:$AA571,"A", "")))</f>
        <v>9</v>
      </c>
      <c r="AK568" s="352">
        <f>SUMPRODUCT(LEN($AD568:$AD571)-LEN(SUBSTITUTE($AD568:$AD571,"A", "")))</f>
        <v>0</v>
      </c>
      <c r="AL568" s="335">
        <f>SUMPRODUCT(LEN($AC568:$AC571)-LEN(SUBSTITUTE($AC568:$AC571,"A", "")))</f>
        <v>0</v>
      </c>
      <c r="AM568" s="349">
        <f>SUMPRODUCT(LEN($M568:$AA571)-LEN(SUBSTITUTE($M568:$AA571,"S", "")))</f>
        <v>12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0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0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8.15" customHeight="1" thickBot="1" x14ac:dyDescent="0.25">
      <c r="B569" s="30"/>
      <c r="C569" s="339"/>
      <c r="D569" s="37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179</v>
      </c>
      <c r="N569" s="33" t="s">
        <v>121</v>
      </c>
      <c r="O569" s="55" t="s">
        <v>347</v>
      </c>
      <c r="P569" s="33" t="s">
        <v>120</v>
      </c>
      <c r="Q569" s="55" t="s">
        <v>130</v>
      </c>
      <c r="R569" s="33" t="s">
        <v>119</v>
      </c>
      <c r="S569" s="55"/>
      <c r="T569" s="33" t="s">
        <v>118</v>
      </c>
      <c r="U569" s="55"/>
      <c r="V569" s="33" t="s">
        <v>117</v>
      </c>
      <c r="W569" s="55"/>
      <c r="X569" s="33" t="s">
        <v>116</v>
      </c>
      <c r="Y569" s="55"/>
      <c r="Z569" s="33" t="s">
        <v>115</v>
      </c>
      <c r="AA569" s="55"/>
      <c r="AB569" s="193"/>
      <c r="AC569" s="55"/>
      <c r="AD569" s="193"/>
      <c r="AE569" s="57"/>
      <c r="AF569" s="422"/>
      <c r="AG569" s="422"/>
      <c r="AH569" s="21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8.15" customHeight="1" x14ac:dyDescent="0.2">
      <c r="B570" s="30"/>
      <c r="C570" s="340"/>
      <c r="D570" s="29"/>
      <c r="E570" s="192"/>
      <c r="F570" s="192"/>
      <c r="G570" s="191"/>
      <c r="H570" s="360">
        <v>189</v>
      </c>
      <c r="I570" s="392"/>
      <c r="J570" s="392"/>
      <c r="K570" s="392"/>
      <c r="L570" s="25" t="s">
        <v>114</v>
      </c>
      <c r="M570" s="114" t="s">
        <v>348</v>
      </c>
      <c r="N570" s="25" t="s">
        <v>112</v>
      </c>
      <c r="O570" s="114" t="s">
        <v>354</v>
      </c>
      <c r="P570" s="25" t="s">
        <v>111</v>
      </c>
      <c r="Q570" s="114" t="s">
        <v>130</v>
      </c>
      <c r="R570" s="25" t="s">
        <v>110</v>
      </c>
      <c r="S570" s="114"/>
      <c r="T570" s="25" t="s">
        <v>109</v>
      </c>
      <c r="U570" s="114"/>
      <c r="V570" s="25" t="s">
        <v>108</v>
      </c>
      <c r="W570" s="114"/>
      <c r="X570" s="25" t="s">
        <v>107</v>
      </c>
      <c r="Y570" s="114"/>
      <c r="Z570" s="25" t="s">
        <v>106</v>
      </c>
      <c r="AA570" s="114"/>
      <c r="AB570" s="190"/>
      <c r="AC570" s="114"/>
      <c r="AD570" s="190"/>
      <c r="AE570" s="57"/>
      <c r="AF570" s="422"/>
      <c r="AG570" s="422"/>
      <c r="AH570" s="21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8.15" customHeight="1" thickBot="1" x14ac:dyDescent="0.25">
      <c r="B571" s="30"/>
      <c r="C571" s="355"/>
      <c r="D571" s="54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350</v>
      </c>
      <c r="N571" s="50" t="s">
        <v>104</v>
      </c>
      <c r="O571" s="51" t="s">
        <v>354</v>
      </c>
      <c r="P571" s="50" t="s">
        <v>103</v>
      </c>
      <c r="Q571" s="51"/>
      <c r="R571" s="50" t="s">
        <v>102</v>
      </c>
      <c r="S571" s="51"/>
      <c r="T571" s="50">
        <v>20</v>
      </c>
      <c r="U571" s="51"/>
      <c r="V571" s="50" t="s">
        <v>101</v>
      </c>
      <c r="W571" s="51"/>
      <c r="X571" s="50" t="s">
        <v>100</v>
      </c>
      <c r="Y571" s="51"/>
      <c r="Z571" s="50" t="s">
        <v>99</v>
      </c>
      <c r="AA571" s="51"/>
      <c r="AB571" s="187"/>
      <c r="AC571" s="51"/>
      <c r="AD571" s="187"/>
      <c r="AE571" s="56"/>
      <c r="AF571" s="424"/>
      <c r="AG571" s="424"/>
      <c r="AH571" s="47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8.15" customHeight="1" x14ac:dyDescent="0.2">
      <c r="B572" s="30"/>
      <c r="C572" s="338">
        <v>2</v>
      </c>
      <c r="D572" s="46"/>
      <c r="E572" s="198"/>
      <c r="F572" s="198"/>
      <c r="G572" s="197"/>
      <c r="H572" s="358"/>
      <c r="I572" s="390">
        <v>63</v>
      </c>
      <c r="J572" s="390">
        <v>20</v>
      </c>
      <c r="K572" s="390">
        <v>6</v>
      </c>
      <c r="L572" s="42" t="s">
        <v>131</v>
      </c>
      <c r="M572" s="43" t="s">
        <v>509</v>
      </c>
      <c r="N572" s="42" t="s">
        <v>129</v>
      </c>
      <c r="O572" s="43" t="s">
        <v>456</v>
      </c>
      <c r="P572" s="42" t="s">
        <v>128</v>
      </c>
      <c r="Q572" s="43" t="s">
        <v>349</v>
      </c>
      <c r="R572" s="42" t="s">
        <v>127</v>
      </c>
      <c r="S572" s="43" t="s">
        <v>130</v>
      </c>
      <c r="T572" s="42" t="s">
        <v>126</v>
      </c>
      <c r="U572" s="43"/>
      <c r="V572" s="42" t="s">
        <v>125</v>
      </c>
      <c r="W572" s="43"/>
      <c r="X572" s="42" t="s">
        <v>124</v>
      </c>
      <c r="Y572" s="43"/>
      <c r="Z572" s="42" t="s">
        <v>123</v>
      </c>
      <c r="AA572" s="43"/>
      <c r="AB572" s="196"/>
      <c r="AC572" s="43"/>
      <c r="AD572" s="196" t="s">
        <v>462</v>
      </c>
      <c r="AE572" s="39"/>
      <c r="AF572" s="421"/>
      <c r="AG572" s="421"/>
      <c r="AH572" s="38"/>
      <c r="AI572" s="9"/>
      <c r="AJ572" s="349">
        <f>SUMPRODUCT(LEN($M572:$AA575)-LEN(SUBSTITUTE($M572:$AA575,"A", "")))</f>
        <v>13</v>
      </c>
      <c r="AK572" s="352">
        <f>SUMPRODUCT(LEN($AD572:$AD575)-LEN(SUBSTITUTE($AD572:$AD575,"A", "")))</f>
        <v>2</v>
      </c>
      <c r="AL572" s="335">
        <f>SUMPRODUCT(LEN($AC572:$AC575)-LEN(SUBSTITUTE($AC572:$AC575,"A", "")))</f>
        <v>0</v>
      </c>
      <c r="AM572" s="349">
        <f>SUMPRODUCT(LEN($M572:$AA575)-LEN(SUBSTITUTE($M572:$AA575,"S", "")))</f>
        <v>18</v>
      </c>
      <c r="AN572" s="352">
        <f>SUMPRODUCT(LEN($AD572:$AD575)-LEN(SUBSTITUTE($AD572:$AD575,"S", "")))</f>
        <v>2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4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8.15" customHeight="1" thickBot="1" x14ac:dyDescent="0.25">
      <c r="B573" s="30"/>
      <c r="C573" s="339"/>
      <c r="D573" s="37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 t="s">
        <v>549</v>
      </c>
      <c r="N573" s="33" t="s">
        <v>121</v>
      </c>
      <c r="O573" s="55" t="s">
        <v>462</v>
      </c>
      <c r="P573" s="33" t="s">
        <v>120</v>
      </c>
      <c r="Q573" s="55" t="s">
        <v>354</v>
      </c>
      <c r="R573" s="33" t="s">
        <v>119</v>
      </c>
      <c r="S573" s="55" t="s">
        <v>130</v>
      </c>
      <c r="T573" s="33" t="s">
        <v>118</v>
      </c>
      <c r="U573" s="55"/>
      <c r="V573" s="33" t="s">
        <v>117</v>
      </c>
      <c r="W573" s="55"/>
      <c r="X573" s="33" t="s">
        <v>116</v>
      </c>
      <c r="Y573" s="55"/>
      <c r="Z573" s="33" t="s">
        <v>115</v>
      </c>
      <c r="AA573" s="55"/>
      <c r="AB573" s="193"/>
      <c r="AC573" s="55"/>
      <c r="AD573" s="193"/>
      <c r="AE573" s="22"/>
      <c r="AF573" s="422"/>
      <c r="AG573" s="422"/>
      <c r="AH573" s="21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8.15" customHeight="1" x14ac:dyDescent="0.2">
      <c r="B574" s="30"/>
      <c r="C574" s="340"/>
      <c r="D574" s="29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 t="s">
        <v>493</v>
      </c>
      <c r="N574" s="25" t="s">
        <v>112</v>
      </c>
      <c r="O574" s="114" t="s">
        <v>501</v>
      </c>
      <c r="P574" s="25" t="s">
        <v>111</v>
      </c>
      <c r="Q574" s="114" t="s">
        <v>354</v>
      </c>
      <c r="R574" s="25" t="s">
        <v>110</v>
      </c>
      <c r="S574" s="114"/>
      <c r="T574" s="25" t="s">
        <v>109</v>
      </c>
      <c r="U574" s="114"/>
      <c r="V574" s="25" t="s">
        <v>108</v>
      </c>
      <c r="W574" s="114"/>
      <c r="X574" s="25" t="s">
        <v>107</v>
      </c>
      <c r="Y574" s="114"/>
      <c r="Z574" s="25" t="s">
        <v>106</v>
      </c>
      <c r="AA574" s="114"/>
      <c r="AB574" s="190"/>
      <c r="AC574" s="114"/>
      <c r="AD574" s="190"/>
      <c r="AE574" s="22"/>
      <c r="AF574" s="422"/>
      <c r="AG574" s="422"/>
      <c r="AH574" s="21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8.15" customHeight="1" thickBot="1" x14ac:dyDescent="0.25">
      <c r="B575" s="30"/>
      <c r="C575" s="355"/>
      <c r="D575" s="54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 t="s">
        <v>179</v>
      </c>
      <c r="N575" s="50" t="s">
        <v>104</v>
      </c>
      <c r="O575" s="51" t="s">
        <v>179</v>
      </c>
      <c r="P575" s="50" t="s">
        <v>103</v>
      </c>
      <c r="Q575" s="51" t="s">
        <v>354</v>
      </c>
      <c r="R575" s="50" t="s">
        <v>102</v>
      </c>
      <c r="S575" s="51"/>
      <c r="T575" s="50">
        <v>20</v>
      </c>
      <c r="U575" s="51"/>
      <c r="V575" s="50" t="s">
        <v>101</v>
      </c>
      <c r="W575" s="51"/>
      <c r="X575" s="50" t="s">
        <v>100</v>
      </c>
      <c r="Y575" s="51"/>
      <c r="Z575" s="50" t="s">
        <v>99</v>
      </c>
      <c r="AA575" s="51"/>
      <c r="AB575" s="187"/>
      <c r="AC575" s="51"/>
      <c r="AD575" s="187"/>
      <c r="AE575" s="48"/>
      <c r="AF575" s="424"/>
      <c r="AG575" s="424"/>
      <c r="AH575" s="47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8.15" customHeight="1" x14ac:dyDescent="0.2">
      <c r="B576" s="30"/>
      <c r="C576" s="338">
        <v>3</v>
      </c>
      <c r="D576" s="46"/>
      <c r="E576" s="198"/>
      <c r="F576" s="198"/>
      <c r="G576" s="197"/>
      <c r="H576" s="358"/>
      <c r="I576" s="390">
        <v>79</v>
      </c>
      <c r="J576" s="390">
        <v>19</v>
      </c>
      <c r="K576" s="390">
        <v>6</v>
      </c>
      <c r="L576" s="42" t="s">
        <v>131</v>
      </c>
      <c r="M576" s="43" t="s">
        <v>132</v>
      </c>
      <c r="N576" s="42" t="s">
        <v>129</v>
      </c>
      <c r="O576" s="43" t="s">
        <v>179</v>
      </c>
      <c r="P576" s="42" t="s">
        <v>128</v>
      </c>
      <c r="Q576" s="43" t="s">
        <v>130</v>
      </c>
      <c r="R576" s="42" t="s">
        <v>127</v>
      </c>
      <c r="S576" s="43" t="s">
        <v>130</v>
      </c>
      <c r="T576" s="42" t="s">
        <v>126</v>
      </c>
      <c r="U576" s="43"/>
      <c r="V576" s="42" t="s">
        <v>125</v>
      </c>
      <c r="W576" s="43"/>
      <c r="X576" s="42" t="s">
        <v>124</v>
      </c>
      <c r="Y576" s="43"/>
      <c r="Z576" s="42" t="s">
        <v>123</v>
      </c>
      <c r="AA576" s="43"/>
      <c r="AB576" s="196"/>
      <c r="AC576" s="43"/>
      <c r="AD576" s="196" t="s">
        <v>130</v>
      </c>
      <c r="AE576" s="39"/>
      <c r="AF576" s="421">
        <v>9</v>
      </c>
      <c r="AG576" s="421"/>
      <c r="AH576" s="38"/>
      <c r="AI576" s="9"/>
      <c r="AJ576" s="349">
        <f>SUMPRODUCT(LEN($M576:$AA579)-LEN(SUBSTITUTE($M576:$AA579,"A", "")))</f>
        <v>13</v>
      </c>
      <c r="AK576" s="352">
        <f>SUMPRODUCT(LEN($AD576:$AD579)-LEN(SUBSTITUTE($AD576:$AD579,"A", "")))</f>
        <v>2</v>
      </c>
      <c r="AL576" s="335">
        <f>SUMPRODUCT(LEN($AC576:$AC579)-LEN(SUBSTITUTE($AC576:$AC579,"A", "")))</f>
        <v>0</v>
      </c>
      <c r="AM576" s="349">
        <f>SUMPRODUCT(LEN($M576:$AA579)-LEN(SUBSTITUTE($M576:$AA579,"S", "")))</f>
        <v>8</v>
      </c>
      <c r="AN576" s="352">
        <f>SUMPRODUCT(LEN($AD576:$AD579)-LEN(SUBSTITUTE($AD576:$AD579,"S", "")))</f>
        <v>2</v>
      </c>
      <c r="AO576" s="335">
        <f>SUMPRODUCT(LEN($AC576:$AC579)-LEN(SUBSTITUTE($AC576:$AC579,"S", "")))</f>
        <v>0</v>
      </c>
      <c r="AP576" s="349">
        <f>SUMPRODUCT(LEN($M576:$AA579)-LEN(SUBSTITUTE($M576:$AA579,"F", "")))</f>
        <v>1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0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8.15" customHeight="1" thickBot="1" x14ac:dyDescent="0.25">
      <c r="B577" s="30"/>
      <c r="C577" s="339"/>
      <c r="D577" s="37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 t="s">
        <v>179</v>
      </c>
      <c r="N577" s="33" t="s">
        <v>121</v>
      </c>
      <c r="O577" s="55" t="s">
        <v>347</v>
      </c>
      <c r="P577" s="33" t="s">
        <v>120</v>
      </c>
      <c r="Q577" s="55" t="s">
        <v>130</v>
      </c>
      <c r="R577" s="33" t="s">
        <v>119</v>
      </c>
      <c r="S577" s="55"/>
      <c r="T577" s="33" t="s">
        <v>118</v>
      </c>
      <c r="U577" s="55"/>
      <c r="V577" s="33" t="s">
        <v>117</v>
      </c>
      <c r="W577" s="55"/>
      <c r="X577" s="33" t="s">
        <v>116</v>
      </c>
      <c r="Y577" s="55"/>
      <c r="Z577" s="33" t="s">
        <v>115</v>
      </c>
      <c r="AA577" s="55"/>
      <c r="AB577" s="193"/>
      <c r="AC577" s="55"/>
      <c r="AD577" s="193" t="s">
        <v>348</v>
      </c>
      <c r="AE577" s="22"/>
      <c r="AF577" s="422"/>
      <c r="AG577" s="422"/>
      <c r="AH577" s="21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8.15" customHeight="1" x14ac:dyDescent="0.2">
      <c r="B578" s="30"/>
      <c r="C578" s="340"/>
      <c r="D578" s="29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 t="s">
        <v>357</v>
      </c>
      <c r="N578" s="25" t="s">
        <v>112</v>
      </c>
      <c r="O578" s="114" t="s">
        <v>351</v>
      </c>
      <c r="P578" s="25" t="s">
        <v>111</v>
      </c>
      <c r="Q578" s="114" t="s">
        <v>130</v>
      </c>
      <c r="R578" s="25" t="s">
        <v>110</v>
      </c>
      <c r="S578" s="114"/>
      <c r="T578" s="25" t="s">
        <v>109</v>
      </c>
      <c r="U578" s="114"/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190"/>
      <c r="AC578" s="114"/>
      <c r="AD578" s="190"/>
      <c r="AE578" s="22"/>
      <c r="AF578" s="422"/>
      <c r="AG578" s="422"/>
      <c r="AH578" s="21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8.15" customHeight="1" thickBot="1" x14ac:dyDescent="0.25">
      <c r="B579" s="20"/>
      <c r="C579" s="341"/>
      <c r="D579" s="19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 t="s">
        <v>517</v>
      </c>
      <c r="N579" s="15" t="s">
        <v>104</v>
      </c>
      <c r="O579" s="16" t="s">
        <v>347</v>
      </c>
      <c r="P579" s="15" t="s">
        <v>103</v>
      </c>
      <c r="Q579" s="16" t="s">
        <v>130</v>
      </c>
      <c r="R579" s="15" t="s">
        <v>102</v>
      </c>
      <c r="S579" s="16"/>
      <c r="T579" s="15">
        <v>20</v>
      </c>
      <c r="U579" s="16"/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187"/>
      <c r="AC579" s="16"/>
      <c r="AD579" s="186"/>
      <c r="AE579" s="11"/>
      <c r="AF579" s="423"/>
      <c r="AG579" s="423"/>
      <c r="AH579" s="10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107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189</v>
      </c>
      <c r="E581" s="425">
        <v>6874.9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03"/>
      <c r="AI581" s="86" t="s">
        <v>137</v>
      </c>
      <c r="AJ581" s="85">
        <f t="shared" ref="AJ581:BB581" si="76">SUM(AJ583:AJ594)</f>
        <v>51</v>
      </c>
      <c r="AK581" s="84">
        <f t="shared" si="76"/>
        <v>3</v>
      </c>
      <c r="AL581" s="83">
        <f t="shared" si="76"/>
        <v>0</v>
      </c>
      <c r="AM581" s="85">
        <f t="shared" si="76"/>
        <v>31</v>
      </c>
      <c r="AN581" s="84">
        <f t="shared" si="76"/>
        <v>4</v>
      </c>
      <c r="AO581" s="83">
        <f t="shared" si="76"/>
        <v>0</v>
      </c>
      <c r="AP581" s="85">
        <f t="shared" si="76"/>
        <v>1</v>
      </c>
      <c r="AQ581" s="84">
        <f t="shared" si="76"/>
        <v>0</v>
      </c>
      <c r="AR581" s="83">
        <f t="shared" si="76"/>
        <v>0</v>
      </c>
      <c r="AS581" s="85">
        <f t="shared" si="76"/>
        <v>3</v>
      </c>
      <c r="AT581" s="84">
        <f t="shared" si="76"/>
        <v>0</v>
      </c>
      <c r="AU581" s="83">
        <f t="shared" si="76"/>
        <v>0</v>
      </c>
      <c r="AV581" s="85">
        <f t="shared" si="76"/>
        <v>0</v>
      </c>
      <c r="AW581" s="84">
        <f t="shared" si="76"/>
        <v>0</v>
      </c>
      <c r="AX581" s="83">
        <f t="shared" si="76"/>
        <v>0</v>
      </c>
      <c r="AY581" s="82">
        <f t="shared" si="76"/>
        <v>0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18</v>
      </c>
      <c r="BG581" s="5">
        <f>SUM(AM581:AO581,AY581)/$BG$5</f>
        <v>11.666666666666666</v>
      </c>
      <c r="BH581" s="5">
        <f>SUM(AP581:AR581,AZ581)/$BG$5</f>
        <v>0.33333333333333331</v>
      </c>
      <c r="BI581" s="5">
        <f>SUM(AS581:AU581,BA581)/$BG$5</f>
        <v>1</v>
      </c>
      <c r="BJ581" s="5">
        <f>SUM(AV581:AX581,BB581)/$BG$5</f>
        <v>0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03"/>
      <c r="AI582" s="66" t="s">
        <v>135</v>
      </c>
      <c r="AJ582" s="65">
        <f t="shared" ref="AJ582:BB582" si="77">AJ581/3</f>
        <v>17</v>
      </c>
      <c r="AK582" s="64">
        <f t="shared" si="77"/>
        <v>1</v>
      </c>
      <c r="AL582" s="63">
        <f t="shared" si="77"/>
        <v>0</v>
      </c>
      <c r="AM582" s="65">
        <f t="shared" si="77"/>
        <v>10.333333333333334</v>
      </c>
      <c r="AN582" s="64">
        <f t="shared" si="77"/>
        <v>1.3333333333333333</v>
      </c>
      <c r="AO582" s="63">
        <f t="shared" si="77"/>
        <v>0</v>
      </c>
      <c r="AP582" s="65">
        <f t="shared" si="77"/>
        <v>0.33333333333333331</v>
      </c>
      <c r="AQ582" s="64">
        <f t="shared" si="77"/>
        <v>0</v>
      </c>
      <c r="AR582" s="63">
        <f t="shared" si="77"/>
        <v>0</v>
      </c>
      <c r="AS582" s="65">
        <f t="shared" si="77"/>
        <v>1</v>
      </c>
      <c r="AT582" s="64">
        <f t="shared" si="77"/>
        <v>0</v>
      </c>
      <c r="AU582" s="63">
        <f t="shared" si="77"/>
        <v>0</v>
      </c>
      <c r="AV582" s="65">
        <f t="shared" si="77"/>
        <v>0</v>
      </c>
      <c r="AW582" s="64">
        <f t="shared" si="77"/>
        <v>0</v>
      </c>
      <c r="AX582" s="63">
        <f t="shared" si="77"/>
        <v>0</v>
      </c>
      <c r="AY582" s="62">
        <f t="shared" si="77"/>
        <v>0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8.15" customHeight="1" x14ac:dyDescent="0.2">
      <c r="B583" s="30"/>
      <c r="C583" s="338">
        <v>1</v>
      </c>
      <c r="D583" s="46"/>
      <c r="E583" s="198"/>
      <c r="F583" s="198"/>
      <c r="G583" s="197"/>
      <c r="H583" s="358" t="s">
        <v>370</v>
      </c>
      <c r="I583" s="390">
        <v>61</v>
      </c>
      <c r="J583" s="390">
        <v>19</v>
      </c>
      <c r="K583" s="390">
        <v>8</v>
      </c>
      <c r="L583" s="42" t="s">
        <v>131</v>
      </c>
      <c r="M583" s="43" t="s">
        <v>479</v>
      </c>
      <c r="N583" s="42" t="s">
        <v>129</v>
      </c>
      <c r="O583" s="43" t="s">
        <v>357</v>
      </c>
      <c r="P583" s="42" t="s">
        <v>128</v>
      </c>
      <c r="Q583" s="43" t="s">
        <v>347</v>
      </c>
      <c r="R583" s="42" t="s">
        <v>127</v>
      </c>
      <c r="S583" s="43"/>
      <c r="T583" s="42" t="s">
        <v>126</v>
      </c>
      <c r="U583" s="43"/>
      <c r="V583" s="42" t="s">
        <v>125</v>
      </c>
      <c r="W583" s="43"/>
      <c r="X583" s="42" t="s">
        <v>124</v>
      </c>
      <c r="Y583" s="43"/>
      <c r="Z583" s="42" t="s">
        <v>123</v>
      </c>
      <c r="AA583" s="43"/>
      <c r="AB583" s="196"/>
      <c r="AC583" s="43"/>
      <c r="AD583" s="196" t="s">
        <v>367</v>
      </c>
      <c r="AE583" s="58"/>
      <c r="AF583" s="421"/>
      <c r="AG583" s="421"/>
      <c r="AH583" s="38"/>
      <c r="AI583" s="9"/>
      <c r="AJ583" s="349">
        <f>SUMPRODUCT(LEN($M583:$AA586)-LEN(SUBSTITUTE($M583:$AA586,"A", "")))</f>
        <v>17</v>
      </c>
      <c r="AK583" s="352">
        <f>SUMPRODUCT(LEN($AD583:$AD586)-LEN(SUBSTITUTE($AD583:$AD586,"A", "")))</f>
        <v>3</v>
      </c>
      <c r="AL583" s="335">
        <f>SUMPRODUCT(LEN($AC583:$AC586)-LEN(SUBSTITUTE($AC583:$AC586,"A", "")))</f>
        <v>0</v>
      </c>
      <c r="AM583" s="349">
        <f>SUMPRODUCT(LEN($M583:$AA586)-LEN(SUBSTITUTE($M583:$AA586,"S", "")))</f>
        <v>5</v>
      </c>
      <c r="AN583" s="352">
        <f>SUMPRODUCT(LEN($AD583:$AD586)-LEN(SUBSTITUTE($AD583:$AD586,"S", "")))</f>
        <v>4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1</v>
      </c>
      <c r="AT583" s="352">
        <f>SUMPRODUCT(LEN($AD583:$AD586)-LEN(SUBSTITUTE($AD583:$AD586,"G", "")))</f>
        <v>0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0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8.15" customHeight="1" thickBot="1" x14ac:dyDescent="0.25">
      <c r="B584" s="30"/>
      <c r="C584" s="339"/>
      <c r="D584" s="37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357</v>
      </c>
      <c r="N584" s="33" t="s">
        <v>121</v>
      </c>
      <c r="O584" s="55" t="s">
        <v>347</v>
      </c>
      <c r="P584" s="33" t="s">
        <v>120</v>
      </c>
      <c r="Q584" s="55" t="s">
        <v>132</v>
      </c>
      <c r="R584" s="33" t="s">
        <v>119</v>
      </c>
      <c r="S584" s="55"/>
      <c r="T584" s="33" t="s">
        <v>118</v>
      </c>
      <c r="U584" s="55"/>
      <c r="V584" s="33" t="s">
        <v>117</v>
      </c>
      <c r="W584" s="55"/>
      <c r="X584" s="33" t="s">
        <v>116</v>
      </c>
      <c r="Y584" s="55"/>
      <c r="Z584" s="33" t="s">
        <v>115</v>
      </c>
      <c r="AA584" s="55"/>
      <c r="AB584" s="193"/>
      <c r="AC584" s="55"/>
      <c r="AD584" s="193" t="s">
        <v>346</v>
      </c>
      <c r="AE584" s="57"/>
      <c r="AF584" s="422"/>
      <c r="AG584" s="422"/>
      <c r="AH584" s="21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8.15" customHeight="1" x14ac:dyDescent="0.2">
      <c r="B585" s="30"/>
      <c r="C585" s="340"/>
      <c r="D585" s="29"/>
      <c r="E585" s="192"/>
      <c r="F585" s="192"/>
      <c r="G585" s="191"/>
      <c r="H585" s="360">
        <v>189</v>
      </c>
      <c r="I585" s="392"/>
      <c r="J585" s="392"/>
      <c r="K585" s="392"/>
      <c r="L585" s="25" t="s">
        <v>114</v>
      </c>
      <c r="M585" s="114" t="s">
        <v>179</v>
      </c>
      <c r="N585" s="25" t="s">
        <v>112</v>
      </c>
      <c r="O585" s="114" t="s">
        <v>353</v>
      </c>
      <c r="P585" s="25" t="s">
        <v>111</v>
      </c>
      <c r="Q585" s="114"/>
      <c r="R585" s="25" t="s">
        <v>110</v>
      </c>
      <c r="S585" s="114"/>
      <c r="T585" s="25" t="s">
        <v>109</v>
      </c>
      <c r="U585" s="114"/>
      <c r="V585" s="25" t="s">
        <v>108</v>
      </c>
      <c r="W585" s="114"/>
      <c r="X585" s="25" t="s">
        <v>107</v>
      </c>
      <c r="Y585" s="114"/>
      <c r="Z585" s="25" t="s">
        <v>106</v>
      </c>
      <c r="AA585" s="114"/>
      <c r="AB585" s="190"/>
      <c r="AC585" s="114"/>
      <c r="AD585" s="190"/>
      <c r="AE585" s="57"/>
      <c r="AF585" s="422"/>
      <c r="AG585" s="422"/>
      <c r="AH585" s="21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8.15" customHeight="1" thickBot="1" x14ac:dyDescent="0.25">
      <c r="B586" s="30"/>
      <c r="C586" s="355"/>
      <c r="D586" s="54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179</v>
      </c>
      <c r="N586" s="50" t="s">
        <v>104</v>
      </c>
      <c r="O586" s="51" t="s">
        <v>351</v>
      </c>
      <c r="P586" s="50" t="s">
        <v>103</v>
      </c>
      <c r="Q586" s="51"/>
      <c r="R586" s="50" t="s">
        <v>102</v>
      </c>
      <c r="S586" s="51"/>
      <c r="T586" s="50">
        <v>20</v>
      </c>
      <c r="U586" s="51"/>
      <c r="V586" s="50" t="s">
        <v>101</v>
      </c>
      <c r="W586" s="51"/>
      <c r="X586" s="50" t="s">
        <v>100</v>
      </c>
      <c r="Y586" s="51"/>
      <c r="Z586" s="50" t="s">
        <v>99</v>
      </c>
      <c r="AA586" s="51"/>
      <c r="AB586" s="187"/>
      <c r="AC586" s="51"/>
      <c r="AD586" s="187"/>
      <c r="AE586" s="56"/>
      <c r="AF586" s="424"/>
      <c r="AG586" s="424"/>
      <c r="AH586" s="47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8.15" customHeight="1" x14ac:dyDescent="0.2">
      <c r="B587" s="30"/>
      <c r="C587" s="338">
        <v>2</v>
      </c>
      <c r="D587" s="46"/>
      <c r="E587" s="198"/>
      <c r="F587" s="198"/>
      <c r="G587" s="197"/>
      <c r="H587" s="358"/>
      <c r="I587" s="390">
        <v>85</v>
      </c>
      <c r="J587" s="390">
        <v>20</v>
      </c>
      <c r="K587" s="390">
        <v>6</v>
      </c>
      <c r="L587" s="42" t="s">
        <v>131</v>
      </c>
      <c r="M587" s="43" t="s">
        <v>521</v>
      </c>
      <c r="N587" s="42" t="s">
        <v>129</v>
      </c>
      <c r="O587" s="43" t="s">
        <v>459</v>
      </c>
      <c r="P587" s="42" t="s">
        <v>128</v>
      </c>
      <c r="Q587" s="43" t="s">
        <v>348</v>
      </c>
      <c r="R587" s="42" t="s">
        <v>127</v>
      </c>
      <c r="S587" s="43" t="s">
        <v>130</v>
      </c>
      <c r="T587" s="42" t="s">
        <v>126</v>
      </c>
      <c r="U587" s="43"/>
      <c r="V587" s="42" t="s">
        <v>125</v>
      </c>
      <c r="W587" s="43"/>
      <c r="X587" s="42" t="s">
        <v>124</v>
      </c>
      <c r="Y587" s="43"/>
      <c r="Z587" s="42" t="s">
        <v>123</v>
      </c>
      <c r="AA587" s="43"/>
      <c r="AB587" s="196"/>
      <c r="AC587" s="43"/>
      <c r="AD587" s="196"/>
      <c r="AE587" s="39"/>
      <c r="AF587" s="421"/>
      <c r="AG587" s="421"/>
      <c r="AH587" s="38"/>
      <c r="AI587" s="9"/>
      <c r="AJ587" s="349">
        <f>SUMPRODUCT(LEN($M587:$AA590)-LEN(SUBSTITUTE($M587:$AA590,"A", "")))</f>
        <v>23</v>
      </c>
      <c r="AK587" s="352">
        <f>SUMPRODUCT(LEN($AD587:$AD590)-LEN(SUBSTITUTE($AD587:$AD590,"A", "")))</f>
        <v>0</v>
      </c>
      <c r="AL587" s="335">
        <f>SUMPRODUCT(LEN($AC587:$AC590)-LEN(SUBSTITUTE($AC587:$AC590,"A", "")))</f>
        <v>0</v>
      </c>
      <c r="AM587" s="349">
        <f>SUMPRODUCT(LEN($M587:$AA590)-LEN(SUBSTITUTE($M587:$AA590,"S", "")))</f>
        <v>11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1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1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8.15" customHeight="1" thickBot="1" x14ac:dyDescent="0.25">
      <c r="B588" s="30"/>
      <c r="C588" s="339"/>
      <c r="D588" s="37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 t="s">
        <v>357</v>
      </c>
      <c r="N588" s="33" t="s">
        <v>121</v>
      </c>
      <c r="O588" s="55" t="s">
        <v>352</v>
      </c>
      <c r="P588" s="33" t="s">
        <v>120</v>
      </c>
      <c r="Q588" s="55" t="s">
        <v>348</v>
      </c>
      <c r="R588" s="33" t="s">
        <v>119</v>
      </c>
      <c r="S588" s="55" t="s">
        <v>130</v>
      </c>
      <c r="T588" s="33" t="s">
        <v>118</v>
      </c>
      <c r="U588" s="55"/>
      <c r="V588" s="33" t="s">
        <v>117</v>
      </c>
      <c r="W588" s="55"/>
      <c r="X588" s="33" t="s">
        <v>116</v>
      </c>
      <c r="Y588" s="55"/>
      <c r="Z588" s="33" t="s">
        <v>115</v>
      </c>
      <c r="AA588" s="55"/>
      <c r="AB588" s="193"/>
      <c r="AC588" s="55"/>
      <c r="AD588" s="193"/>
      <c r="AE588" s="22"/>
      <c r="AF588" s="422"/>
      <c r="AG588" s="422"/>
      <c r="AH588" s="21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8.15" customHeight="1" x14ac:dyDescent="0.2">
      <c r="B589" s="30"/>
      <c r="C589" s="340"/>
      <c r="D589" s="29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 t="s">
        <v>479</v>
      </c>
      <c r="N589" s="25" t="s">
        <v>112</v>
      </c>
      <c r="O589" s="114" t="s">
        <v>179</v>
      </c>
      <c r="P589" s="25" t="s">
        <v>111</v>
      </c>
      <c r="Q589" s="114" t="s">
        <v>351</v>
      </c>
      <c r="R589" s="25" t="s">
        <v>110</v>
      </c>
      <c r="S589" s="114"/>
      <c r="T589" s="25" t="s">
        <v>109</v>
      </c>
      <c r="U589" s="114"/>
      <c r="V589" s="25" t="s">
        <v>108</v>
      </c>
      <c r="W589" s="114"/>
      <c r="X589" s="25" t="s">
        <v>107</v>
      </c>
      <c r="Y589" s="114"/>
      <c r="Z589" s="25" t="s">
        <v>106</v>
      </c>
      <c r="AA589" s="114"/>
      <c r="AB589" s="190"/>
      <c r="AC589" s="114"/>
      <c r="AD589" s="190"/>
      <c r="AE589" s="22"/>
      <c r="AF589" s="422"/>
      <c r="AG589" s="422"/>
      <c r="AH589" s="21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8.15" customHeight="1" thickBot="1" x14ac:dyDescent="0.25">
      <c r="B590" s="30"/>
      <c r="C590" s="355"/>
      <c r="D590" s="54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 t="s">
        <v>357</v>
      </c>
      <c r="N590" s="50" t="s">
        <v>104</v>
      </c>
      <c r="O590" s="51" t="s">
        <v>350</v>
      </c>
      <c r="P590" s="50" t="s">
        <v>103</v>
      </c>
      <c r="Q590" s="51" t="s">
        <v>354</v>
      </c>
      <c r="R590" s="50" t="s">
        <v>102</v>
      </c>
      <c r="S590" s="51"/>
      <c r="T590" s="50">
        <v>20</v>
      </c>
      <c r="U590" s="51"/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187"/>
      <c r="AC590" s="51"/>
      <c r="AD590" s="187"/>
      <c r="AE590" s="48"/>
      <c r="AF590" s="424"/>
      <c r="AG590" s="424"/>
      <c r="AH590" s="47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8.15" customHeight="1" x14ac:dyDescent="0.2">
      <c r="B591" s="30"/>
      <c r="C591" s="338">
        <v>3</v>
      </c>
      <c r="D591" s="46"/>
      <c r="E591" s="198"/>
      <c r="F591" s="198"/>
      <c r="G591" s="197"/>
      <c r="H591" s="358"/>
      <c r="I591" s="390">
        <v>73</v>
      </c>
      <c r="J591" s="390">
        <v>18</v>
      </c>
      <c r="K591" s="390">
        <v>7</v>
      </c>
      <c r="L591" s="42" t="s">
        <v>131</v>
      </c>
      <c r="M591" s="43" t="s">
        <v>351</v>
      </c>
      <c r="N591" s="42" t="s">
        <v>129</v>
      </c>
      <c r="O591" s="43" t="s">
        <v>179</v>
      </c>
      <c r="P591" s="42" t="s">
        <v>128</v>
      </c>
      <c r="Q591" s="43" t="s">
        <v>354</v>
      </c>
      <c r="R591" s="42" t="s">
        <v>127</v>
      </c>
      <c r="S591" s="43"/>
      <c r="T591" s="42" t="s">
        <v>126</v>
      </c>
      <c r="U591" s="43"/>
      <c r="V591" s="42" t="s">
        <v>125</v>
      </c>
      <c r="W591" s="43"/>
      <c r="X591" s="42" t="s">
        <v>124</v>
      </c>
      <c r="Y591" s="43"/>
      <c r="Z591" s="42" t="s">
        <v>123</v>
      </c>
      <c r="AA591" s="43"/>
      <c r="AB591" s="196"/>
      <c r="AC591" s="43"/>
      <c r="AD591" s="196"/>
      <c r="AE591" s="39"/>
      <c r="AF591" s="421"/>
      <c r="AG591" s="421"/>
      <c r="AH591" s="38"/>
      <c r="AI591" s="9"/>
      <c r="AJ591" s="349">
        <f>SUMPRODUCT(LEN($M591:$AA594)-LEN(SUBSTITUTE($M591:$AA594,"A", "")))</f>
        <v>11</v>
      </c>
      <c r="AK591" s="352">
        <f>SUMPRODUCT(LEN($AD591:$AD594)-LEN(SUBSTITUTE($AD591:$AD594,"A", "")))</f>
        <v>0</v>
      </c>
      <c r="AL591" s="335">
        <f>SUMPRODUCT(LEN($AC591:$AC594)-LEN(SUBSTITUTE($AC591:$AC594,"A", "")))</f>
        <v>0</v>
      </c>
      <c r="AM591" s="349">
        <f>SUMPRODUCT(LEN($M591:$AA594)-LEN(SUBSTITUTE($M591:$AA594,"S", "")))</f>
        <v>15</v>
      </c>
      <c r="AN591" s="352">
        <f>SUMPRODUCT(LEN($AD591:$AD594)-LEN(SUBSTITUTE($AD591:$AD594,"S", "")))</f>
        <v>0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0</v>
      </c>
      <c r="AS591" s="349">
        <f>SUMPRODUCT(LEN($M591:$AA594)-LEN(SUBSTITUTE($M591:$AA594,"G", "")))</f>
        <v>1</v>
      </c>
      <c r="AT591" s="352">
        <f>SUMPRODUCT(LEN($AD591:$AD594)-LEN(SUBSTITUTE($AD591:$AD594,"G", "")))</f>
        <v>0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8.15" customHeight="1" thickBot="1" x14ac:dyDescent="0.25">
      <c r="B592" s="30"/>
      <c r="C592" s="339"/>
      <c r="D592" s="37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 t="s">
        <v>467</v>
      </c>
      <c r="N592" s="33" t="s">
        <v>121</v>
      </c>
      <c r="O592" s="55" t="s">
        <v>348</v>
      </c>
      <c r="P592" s="33" t="s">
        <v>120</v>
      </c>
      <c r="Q592" s="55" t="s">
        <v>354</v>
      </c>
      <c r="R592" s="33" t="s">
        <v>119</v>
      </c>
      <c r="S592" s="55"/>
      <c r="T592" s="33" t="s">
        <v>118</v>
      </c>
      <c r="U592" s="55"/>
      <c r="V592" s="33" t="s">
        <v>117</v>
      </c>
      <c r="W592" s="55"/>
      <c r="X592" s="33" t="s">
        <v>116</v>
      </c>
      <c r="Y592" s="55"/>
      <c r="Z592" s="33" t="s">
        <v>115</v>
      </c>
      <c r="AA592" s="55"/>
      <c r="AB592" s="193"/>
      <c r="AC592" s="55"/>
      <c r="AD592" s="193"/>
      <c r="AE592" s="22"/>
      <c r="AF592" s="422"/>
      <c r="AG592" s="422"/>
      <c r="AH592" s="21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8.15" customHeight="1" x14ac:dyDescent="0.2">
      <c r="B593" s="30"/>
      <c r="C593" s="340"/>
      <c r="D593" s="29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 t="s">
        <v>357</v>
      </c>
      <c r="N593" s="25" t="s">
        <v>112</v>
      </c>
      <c r="O593" s="114" t="s">
        <v>349</v>
      </c>
      <c r="P593" s="25" t="s">
        <v>111</v>
      </c>
      <c r="Q593" s="114" t="s">
        <v>347</v>
      </c>
      <c r="R593" s="25" t="s">
        <v>110</v>
      </c>
      <c r="S593" s="114"/>
      <c r="T593" s="25" t="s">
        <v>109</v>
      </c>
      <c r="U593" s="114"/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190"/>
      <c r="AC593" s="114"/>
      <c r="AD593" s="190"/>
      <c r="AE593" s="22"/>
      <c r="AF593" s="422"/>
      <c r="AG593" s="422"/>
      <c r="AH593" s="21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8.15" customHeight="1" thickBot="1" x14ac:dyDescent="0.25">
      <c r="B594" s="20"/>
      <c r="C594" s="341"/>
      <c r="D594" s="19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 t="s">
        <v>353</v>
      </c>
      <c r="N594" s="15" t="s">
        <v>104</v>
      </c>
      <c r="O594" s="16" t="s">
        <v>349</v>
      </c>
      <c r="P594" s="15" t="s">
        <v>103</v>
      </c>
      <c r="Q594" s="16"/>
      <c r="R594" s="15" t="s">
        <v>102</v>
      </c>
      <c r="S594" s="16"/>
      <c r="T594" s="15">
        <v>20</v>
      </c>
      <c r="U594" s="16"/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187"/>
      <c r="AC594" s="16"/>
      <c r="AD594" s="186"/>
      <c r="AE594" s="11"/>
      <c r="AF594" s="423"/>
      <c r="AG594" s="423"/>
      <c r="AH594" s="10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107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189</v>
      </c>
      <c r="E596" s="425">
        <v>9906.48</v>
      </c>
      <c r="F596" s="426"/>
      <c r="G596" s="42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03"/>
      <c r="AI596" s="86" t="s">
        <v>137</v>
      </c>
      <c r="AJ596" s="85">
        <f t="shared" ref="AJ596:BB596" si="78">SUM(AJ598:AJ609)</f>
        <v>71</v>
      </c>
      <c r="AK596" s="84">
        <f t="shared" si="78"/>
        <v>18</v>
      </c>
      <c r="AL596" s="83">
        <f t="shared" si="78"/>
        <v>0</v>
      </c>
      <c r="AM596" s="85">
        <f t="shared" si="78"/>
        <v>19</v>
      </c>
      <c r="AN596" s="84">
        <f t="shared" si="78"/>
        <v>5</v>
      </c>
      <c r="AO596" s="83">
        <f t="shared" si="78"/>
        <v>0</v>
      </c>
      <c r="AP596" s="85">
        <f t="shared" si="78"/>
        <v>0</v>
      </c>
      <c r="AQ596" s="84">
        <f t="shared" si="78"/>
        <v>0</v>
      </c>
      <c r="AR596" s="83">
        <f t="shared" si="78"/>
        <v>0</v>
      </c>
      <c r="AS596" s="85">
        <f t="shared" si="78"/>
        <v>3</v>
      </c>
      <c r="AT596" s="84">
        <f t="shared" si="78"/>
        <v>0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0</v>
      </c>
      <c r="BA596" s="81">
        <f t="shared" si="78"/>
        <v>0</v>
      </c>
      <c r="BB596" s="80">
        <f t="shared" si="78"/>
        <v>0</v>
      </c>
      <c r="BC596" s="79" t="s">
        <v>136</v>
      </c>
      <c r="BF596" s="5">
        <f>SUM(AJ596:AL596)/$BG$5</f>
        <v>29.666666666666668</v>
      </c>
      <c r="BG596" s="5">
        <f>SUM(AM596:AO596,AY596)/$BG$5</f>
        <v>8</v>
      </c>
      <c r="BH596" s="5">
        <f>SUM(AP596:AR596,AZ596)/$BG$5</f>
        <v>0</v>
      </c>
      <c r="BI596" s="5">
        <f>SUM(AS596:AU596,BA596)/$BG$5</f>
        <v>1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05"/>
      <c r="F597" s="205"/>
      <c r="G597" s="204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03"/>
      <c r="AI597" s="66" t="s">
        <v>135</v>
      </c>
      <c r="AJ597" s="65">
        <f t="shared" ref="AJ597:BB597" si="79">AJ596/3</f>
        <v>23.666666666666668</v>
      </c>
      <c r="AK597" s="64">
        <f t="shared" si="79"/>
        <v>6</v>
      </c>
      <c r="AL597" s="63">
        <f t="shared" si="79"/>
        <v>0</v>
      </c>
      <c r="AM597" s="65">
        <f t="shared" si="79"/>
        <v>6.333333333333333</v>
      </c>
      <c r="AN597" s="64">
        <f t="shared" si="79"/>
        <v>1.6666666666666667</v>
      </c>
      <c r="AO597" s="63">
        <f t="shared" si="79"/>
        <v>0</v>
      </c>
      <c r="AP597" s="65">
        <f t="shared" si="79"/>
        <v>0</v>
      </c>
      <c r="AQ597" s="64">
        <f t="shared" si="79"/>
        <v>0</v>
      </c>
      <c r="AR597" s="63">
        <f t="shared" si="79"/>
        <v>0</v>
      </c>
      <c r="AS597" s="65">
        <f t="shared" si="79"/>
        <v>1</v>
      </c>
      <c r="AT597" s="64">
        <f t="shared" si="79"/>
        <v>0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</v>
      </c>
      <c r="BA597" s="61">
        <f t="shared" si="79"/>
        <v>0</v>
      </c>
      <c r="BB597" s="60">
        <f t="shared" si="79"/>
        <v>0</v>
      </c>
      <c r="BC597" s="59" t="s">
        <v>134</v>
      </c>
    </row>
    <row r="598" spans="2:62" ht="28.15" customHeight="1" x14ac:dyDescent="0.2">
      <c r="B598" s="30"/>
      <c r="C598" s="338">
        <v>1</v>
      </c>
      <c r="D598" s="46"/>
      <c r="E598" s="198"/>
      <c r="F598" s="198"/>
      <c r="G598" s="197"/>
      <c r="H598" s="358" t="s">
        <v>370</v>
      </c>
      <c r="I598" s="390">
        <v>81</v>
      </c>
      <c r="J598" s="390">
        <v>20</v>
      </c>
      <c r="K598" s="390">
        <v>8</v>
      </c>
      <c r="L598" s="42" t="s">
        <v>131</v>
      </c>
      <c r="M598" s="43" t="s">
        <v>179</v>
      </c>
      <c r="N598" s="42" t="s">
        <v>129</v>
      </c>
      <c r="O598" s="43" t="s">
        <v>132</v>
      </c>
      <c r="P598" s="42" t="s">
        <v>128</v>
      </c>
      <c r="Q598" s="43" t="s">
        <v>347</v>
      </c>
      <c r="R598" s="42" t="s">
        <v>127</v>
      </c>
      <c r="S598" s="43"/>
      <c r="T598" s="42" t="s">
        <v>126</v>
      </c>
      <c r="U598" s="43"/>
      <c r="V598" s="42" t="s">
        <v>125</v>
      </c>
      <c r="W598" s="43"/>
      <c r="X598" s="42" t="s">
        <v>124</v>
      </c>
      <c r="Y598" s="43"/>
      <c r="Z598" s="42" t="s">
        <v>123</v>
      </c>
      <c r="AA598" s="43"/>
      <c r="AB598" s="196"/>
      <c r="AC598" s="43"/>
      <c r="AD598" s="196" t="s">
        <v>179</v>
      </c>
      <c r="AE598" s="58"/>
      <c r="AF598" s="421"/>
      <c r="AG598" s="421"/>
      <c r="AH598" s="38"/>
      <c r="AI598" s="9"/>
      <c r="AJ598" s="349">
        <f>SUMPRODUCT(LEN($M598:$AA601)-LEN(SUBSTITUTE($M598:$AA601,"A", "")))</f>
        <v>16</v>
      </c>
      <c r="AK598" s="352">
        <f>SUMPRODUCT(LEN($AD598:$AD601)-LEN(SUBSTITUTE($AD598:$AD601,"A", "")))</f>
        <v>5</v>
      </c>
      <c r="AL598" s="335">
        <f>SUMPRODUCT(LEN($AC598:$AC601)-LEN(SUBSTITUTE($AC598:$AC601,"A", "")))</f>
        <v>0</v>
      </c>
      <c r="AM598" s="349">
        <f>SUMPRODUCT(LEN($M598:$AA601)-LEN(SUBSTITUTE($M598:$AA601,"S", "")))</f>
        <v>8</v>
      </c>
      <c r="AN598" s="352">
        <f>SUMPRODUCT(LEN($AD598:$AD601)-LEN(SUBSTITUTE($AD598:$AD601,"S", "")))</f>
        <v>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0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1</v>
      </c>
      <c r="AT598" s="352">
        <f>SUMPRODUCT(LEN($AD598:$AD601)-LEN(SUBSTITUTE($AD598:$AD601,"G", "")))</f>
        <v>0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8.15" customHeight="1" thickBot="1" x14ac:dyDescent="0.25">
      <c r="B599" s="30"/>
      <c r="C599" s="339"/>
      <c r="D599" s="37"/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348</v>
      </c>
      <c r="N599" s="33" t="s">
        <v>121</v>
      </c>
      <c r="O599" s="55" t="s">
        <v>359</v>
      </c>
      <c r="P599" s="33" t="s">
        <v>120</v>
      </c>
      <c r="Q599" s="55" t="s">
        <v>130</v>
      </c>
      <c r="R599" s="33" t="s">
        <v>119</v>
      </c>
      <c r="S599" s="55"/>
      <c r="T599" s="33" t="s">
        <v>118</v>
      </c>
      <c r="U599" s="55"/>
      <c r="V599" s="33" t="s">
        <v>117</v>
      </c>
      <c r="W599" s="55"/>
      <c r="X599" s="33" t="s">
        <v>116</v>
      </c>
      <c r="Y599" s="55"/>
      <c r="Z599" s="33" t="s">
        <v>115</v>
      </c>
      <c r="AA599" s="55"/>
      <c r="AB599" s="193"/>
      <c r="AC599" s="55"/>
      <c r="AD599" s="193" t="s">
        <v>357</v>
      </c>
      <c r="AE599" s="57"/>
      <c r="AF599" s="422"/>
      <c r="AG599" s="422"/>
      <c r="AH599" s="21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8.15" customHeight="1" x14ac:dyDescent="0.2">
      <c r="B600" s="30"/>
      <c r="C600" s="340"/>
      <c r="D600" s="29"/>
      <c r="E600" s="192"/>
      <c r="F600" s="192"/>
      <c r="G600" s="191"/>
      <c r="H600" s="360">
        <v>189</v>
      </c>
      <c r="I600" s="392"/>
      <c r="J600" s="392"/>
      <c r="K600" s="392"/>
      <c r="L600" s="25" t="s">
        <v>114</v>
      </c>
      <c r="M600" s="114" t="s">
        <v>479</v>
      </c>
      <c r="N600" s="25" t="s">
        <v>112</v>
      </c>
      <c r="O600" s="114" t="s">
        <v>359</v>
      </c>
      <c r="P600" s="25" t="s">
        <v>111</v>
      </c>
      <c r="Q600" s="114" t="s">
        <v>130</v>
      </c>
      <c r="R600" s="25" t="s">
        <v>110</v>
      </c>
      <c r="S600" s="114"/>
      <c r="T600" s="25" t="s">
        <v>109</v>
      </c>
      <c r="U600" s="114"/>
      <c r="V600" s="25" t="s">
        <v>108</v>
      </c>
      <c r="W600" s="114"/>
      <c r="X600" s="25" t="s">
        <v>107</v>
      </c>
      <c r="Y600" s="114"/>
      <c r="Z600" s="25" t="s">
        <v>106</v>
      </c>
      <c r="AA600" s="114"/>
      <c r="AB600" s="190"/>
      <c r="AC600" s="114"/>
      <c r="AD600" s="190"/>
      <c r="AE600" s="57"/>
      <c r="AF600" s="422"/>
      <c r="AG600" s="422"/>
      <c r="AH600" s="21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8.15" customHeight="1" thickBot="1" x14ac:dyDescent="0.25">
      <c r="B601" s="30"/>
      <c r="C601" s="355"/>
      <c r="D601" s="54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359</v>
      </c>
      <c r="N601" s="50" t="s">
        <v>104</v>
      </c>
      <c r="O601" s="51" t="s">
        <v>347</v>
      </c>
      <c r="P601" s="50" t="s">
        <v>103</v>
      </c>
      <c r="Q601" s="51" t="s">
        <v>132</v>
      </c>
      <c r="R601" s="50" t="s">
        <v>102</v>
      </c>
      <c r="S601" s="51"/>
      <c r="T601" s="50">
        <v>20</v>
      </c>
      <c r="U601" s="51"/>
      <c r="V601" s="50" t="s">
        <v>101</v>
      </c>
      <c r="W601" s="51"/>
      <c r="X601" s="50" t="s">
        <v>100</v>
      </c>
      <c r="Y601" s="51"/>
      <c r="Z601" s="50" t="s">
        <v>99</v>
      </c>
      <c r="AA601" s="51"/>
      <c r="AB601" s="187"/>
      <c r="AC601" s="51"/>
      <c r="AD601" s="187"/>
      <c r="AE601" s="56"/>
      <c r="AF601" s="424"/>
      <c r="AG601" s="424"/>
      <c r="AH601" s="47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8.15" customHeight="1" x14ac:dyDescent="0.2">
      <c r="B602" s="30"/>
      <c r="C602" s="338">
        <v>2</v>
      </c>
      <c r="D602" s="46"/>
      <c r="E602" s="198"/>
      <c r="F602" s="198"/>
      <c r="G602" s="197"/>
      <c r="H602" s="358"/>
      <c r="I602" s="390">
        <v>80</v>
      </c>
      <c r="J602" s="390">
        <v>20</v>
      </c>
      <c r="K602" s="390">
        <v>7</v>
      </c>
      <c r="L602" s="42" t="s">
        <v>131</v>
      </c>
      <c r="M602" s="43" t="s">
        <v>458</v>
      </c>
      <c r="N602" s="42" t="s">
        <v>129</v>
      </c>
      <c r="O602" s="43" t="s">
        <v>357</v>
      </c>
      <c r="P602" s="42" t="s">
        <v>128</v>
      </c>
      <c r="Q602" s="43" t="s">
        <v>357</v>
      </c>
      <c r="R602" s="42" t="s">
        <v>127</v>
      </c>
      <c r="S602" s="43" t="s">
        <v>130</v>
      </c>
      <c r="T602" s="42" t="s">
        <v>126</v>
      </c>
      <c r="U602" s="43"/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196"/>
      <c r="AC602" s="43"/>
      <c r="AD602" s="196" t="s">
        <v>533</v>
      </c>
      <c r="AE602" s="39"/>
      <c r="AF602" s="421"/>
      <c r="AG602" s="421"/>
      <c r="AH602" s="38"/>
      <c r="AI602" s="9"/>
      <c r="AJ602" s="349">
        <f>SUMPRODUCT(LEN($M602:$AA605)-LEN(SUBSTITUTE($M602:$AA605,"A", "")))</f>
        <v>29</v>
      </c>
      <c r="AK602" s="352">
        <f>SUMPRODUCT(LEN($AD602:$AD605)-LEN(SUBSTITUTE($AD602:$AD605,"A", "")))</f>
        <v>10</v>
      </c>
      <c r="AL602" s="335">
        <f>SUMPRODUCT(LEN($AC602:$AC605)-LEN(SUBSTITUTE($AC602:$AC605,"A", "")))</f>
        <v>0</v>
      </c>
      <c r="AM602" s="349">
        <f>SUMPRODUCT(LEN($M602:$AA605)-LEN(SUBSTITUTE($M602:$AA605,"S", "")))</f>
        <v>5</v>
      </c>
      <c r="AN602" s="352">
        <f>SUMPRODUCT(LEN($AD602:$AD605)-LEN(SUBSTITUTE($AD602:$AD605,"S", "")))</f>
        <v>5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0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8.15" customHeight="1" thickBot="1" x14ac:dyDescent="0.25">
      <c r="B603" s="30"/>
      <c r="C603" s="339"/>
      <c r="D603" s="37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 t="s">
        <v>357</v>
      </c>
      <c r="N603" s="33" t="s">
        <v>121</v>
      </c>
      <c r="O603" s="55" t="s">
        <v>357</v>
      </c>
      <c r="P603" s="33" t="s">
        <v>120</v>
      </c>
      <c r="Q603" s="55" t="s">
        <v>179</v>
      </c>
      <c r="R603" s="33" t="s">
        <v>119</v>
      </c>
      <c r="S603" s="55"/>
      <c r="T603" s="33" t="s">
        <v>118</v>
      </c>
      <c r="U603" s="55"/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193"/>
      <c r="AC603" s="55"/>
      <c r="AD603" s="193" t="s">
        <v>548</v>
      </c>
      <c r="AE603" s="22"/>
      <c r="AF603" s="422"/>
      <c r="AG603" s="422"/>
      <c r="AH603" s="21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8.15" customHeight="1" x14ac:dyDescent="0.2">
      <c r="B604" s="30"/>
      <c r="C604" s="340"/>
      <c r="D604" s="29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 t="s">
        <v>179</v>
      </c>
      <c r="N604" s="25" t="s">
        <v>112</v>
      </c>
      <c r="O604" s="114" t="s">
        <v>357</v>
      </c>
      <c r="P604" s="25" t="s">
        <v>111</v>
      </c>
      <c r="Q604" s="114" t="s">
        <v>354</v>
      </c>
      <c r="R604" s="25" t="s">
        <v>110</v>
      </c>
      <c r="S604" s="114"/>
      <c r="T604" s="25" t="s">
        <v>109</v>
      </c>
      <c r="U604" s="114"/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190"/>
      <c r="AC604" s="114"/>
      <c r="AD604" s="190"/>
      <c r="AE604" s="22"/>
      <c r="AF604" s="422"/>
      <c r="AG604" s="422"/>
      <c r="AH604" s="21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8.15" customHeight="1" thickBot="1" x14ac:dyDescent="0.25">
      <c r="B605" s="30"/>
      <c r="C605" s="355"/>
      <c r="D605" s="54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 t="s">
        <v>357</v>
      </c>
      <c r="N605" s="50" t="s">
        <v>104</v>
      </c>
      <c r="O605" s="51" t="s">
        <v>348</v>
      </c>
      <c r="P605" s="50" t="s">
        <v>103</v>
      </c>
      <c r="Q605" s="51" t="s">
        <v>347</v>
      </c>
      <c r="R605" s="50" t="s">
        <v>102</v>
      </c>
      <c r="S605" s="51"/>
      <c r="T605" s="50">
        <v>20</v>
      </c>
      <c r="U605" s="51"/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187"/>
      <c r="AC605" s="51"/>
      <c r="AD605" s="187"/>
      <c r="AE605" s="48"/>
      <c r="AF605" s="424"/>
      <c r="AG605" s="424"/>
      <c r="AH605" s="47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8.15" customHeight="1" x14ac:dyDescent="0.2">
      <c r="B606" s="30"/>
      <c r="C606" s="338">
        <v>3</v>
      </c>
      <c r="D606" s="46"/>
      <c r="E606" s="198"/>
      <c r="F606" s="198"/>
      <c r="G606" s="197"/>
      <c r="H606" s="358"/>
      <c r="I606" s="390">
        <v>78</v>
      </c>
      <c r="J606" s="390">
        <v>21</v>
      </c>
      <c r="K606" s="390">
        <v>8</v>
      </c>
      <c r="L606" s="42" t="s">
        <v>131</v>
      </c>
      <c r="M606" s="43" t="s">
        <v>479</v>
      </c>
      <c r="N606" s="42" t="s">
        <v>129</v>
      </c>
      <c r="O606" s="43" t="s">
        <v>357</v>
      </c>
      <c r="P606" s="42" t="s">
        <v>128</v>
      </c>
      <c r="Q606" s="43" t="s">
        <v>347</v>
      </c>
      <c r="R606" s="42" t="s">
        <v>127</v>
      </c>
      <c r="S606" s="43" t="s">
        <v>130</v>
      </c>
      <c r="T606" s="42" t="s">
        <v>126</v>
      </c>
      <c r="U606" s="43"/>
      <c r="V606" s="42" t="s">
        <v>125</v>
      </c>
      <c r="W606" s="43"/>
      <c r="X606" s="42" t="s">
        <v>124</v>
      </c>
      <c r="Y606" s="43"/>
      <c r="Z606" s="42" t="s">
        <v>123</v>
      </c>
      <c r="AA606" s="43"/>
      <c r="AB606" s="196"/>
      <c r="AC606" s="43"/>
      <c r="AD606" s="196" t="s">
        <v>179</v>
      </c>
      <c r="AE606" s="39"/>
      <c r="AF606" s="421"/>
      <c r="AG606" s="421"/>
      <c r="AH606" s="38"/>
      <c r="AI606" s="9"/>
      <c r="AJ606" s="349">
        <f>SUMPRODUCT(LEN($M606:$AA609)-LEN(SUBSTITUTE($M606:$AA609,"A", "")))</f>
        <v>26</v>
      </c>
      <c r="AK606" s="352">
        <f>SUMPRODUCT(LEN($AD606:$AD609)-LEN(SUBSTITUTE($AD606:$AD609,"A", "")))</f>
        <v>3</v>
      </c>
      <c r="AL606" s="335">
        <f>SUMPRODUCT(LEN($AC606:$AC609)-LEN(SUBSTITUTE($AC606:$AC609,"A", "")))</f>
        <v>0</v>
      </c>
      <c r="AM606" s="349">
        <f>SUMPRODUCT(LEN($M606:$AA609)-LEN(SUBSTITUTE($M606:$AA609,"S", "")))</f>
        <v>6</v>
      </c>
      <c r="AN606" s="352">
        <f>SUMPRODUCT(LEN($AD606:$AD609)-LEN(SUBSTITUTE($AD606:$AD609,"S", "")))</f>
        <v>0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2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8.15" customHeight="1" thickBot="1" x14ac:dyDescent="0.25">
      <c r="B607" s="30"/>
      <c r="C607" s="339"/>
      <c r="D607" s="37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 t="s">
        <v>357</v>
      </c>
      <c r="N607" s="33" t="s">
        <v>121</v>
      </c>
      <c r="O607" s="55" t="s">
        <v>357</v>
      </c>
      <c r="P607" s="33" t="s">
        <v>120</v>
      </c>
      <c r="Q607" s="55" t="s">
        <v>179</v>
      </c>
      <c r="R607" s="33" t="s">
        <v>119</v>
      </c>
      <c r="S607" s="55"/>
      <c r="T607" s="33" t="s">
        <v>118</v>
      </c>
      <c r="U607" s="55"/>
      <c r="V607" s="33" t="s">
        <v>117</v>
      </c>
      <c r="W607" s="55"/>
      <c r="X607" s="33" t="s">
        <v>116</v>
      </c>
      <c r="Y607" s="55"/>
      <c r="Z607" s="33" t="s">
        <v>115</v>
      </c>
      <c r="AA607" s="55"/>
      <c r="AB607" s="193"/>
      <c r="AC607" s="55"/>
      <c r="AD607" s="193" t="s">
        <v>132</v>
      </c>
      <c r="AE607" s="22"/>
      <c r="AF607" s="422"/>
      <c r="AG607" s="422"/>
      <c r="AH607" s="21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8.15" customHeight="1" x14ac:dyDescent="0.2">
      <c r="B608" s="30"/>
      <c r="C608" s="340"/>
      <c r="D608" s="29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 t="s">
        <v>469</v>
      </c>
      <c r="N608" s="25" t="s">
        <v>112</v>
      </c>
      <c r="O608" s="114" t="s">
        <v>357</v>
      </c>
      <c r="P608" s="25" t="s">
        <v>111</v>
      </c>
      <c r="Q608" s="114" t="s">
        <v>351</v>
      </c>
      <c r="R608" s="25" t="s">
        <v>110</v>
      </c>
      <c r="S608" s="114"/>
      <c r="T608" s="25" t="s">
        <v>109</v>
      </c>
      <c r="U608" s="114"/>
      <c r="V608" s="25" t="s">
        <v>108</v>
      </c>
      <c r="W608" s="114"/>
      <c r="X608" s="25" t="s">
        <v>107</v>
      </c>
      <c r="Y608" s="114"/>
      <c r="Z608" s="25" t="s">
        <v>106</v>
      </c>
      <c r="AA608" s="114"/>
      <c r="AB608" s="190"/>
      <c r="AC608" s="114"/>
      <c r="AD608" s="190"/>
      <c r="AE608" s="22"/>
      <c r="AF608" s="422"/>
      <c r="AG608" s="422"/>
      <c r="AH608" s="21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8.15" customHeight="1" thickBot="1" x14ac:dyDescent="0.25">
      <c r="B609" s="20"/>
      <c r="C609" s="341"/>
      <c r="D609" s="19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 t="s">
        <v>459</v>
      </c>
      <c r="N609" s="15" t="s">
        <v>104</v>
      </c>
      <c r="O609" s="16" t="s">
        <v>348</v>
      </c>
      <c r="P609" s="15" t="s">
        <v>103</v>
      </c>
      <c r="Q609" s="16" t="s">
        <v>130</v>
      </c>
      <c r="R609" s="15" t="s">
        <v>102</v>
      </c>
      <c r="S609" s="16"/>
      <c r="T609" s="15">
        <v>20</v>
      </c>
      <c r="U609" s="16"/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187"/>
      <c r="AC609" s="16"/>
      <c r="AD609" s="186"/>
      <c r="AE609" s="11"/>
      <c r="AF609" s="423"/>
      <c r="AG609" s="423"/>
      <c r="AH609" s="10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107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>
        <v>189</v>
      </c>
      <c r="E611" s="425">
        <v>13885.23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03"/>
      <c r="AI611" s="86" t="s">
        <v>137</v>
      </c>
      <c r="AJ611" s="85">
        <f t="shared" ref="AJ611:BB611" si="80">SUM(AJ613:AJ624)</f>
        <v>71</v>
      </c>
      <c r="AK611" s="84">
        <f t="shared" si="80"/>
        <v>15</v>
      </c>
      <c r="AL611" s="83">
        <f t="shared" si="80"/>
        <v>0</v>
      </c>
      <c r="AM611" s="85">
        <f t="shared" si="80"/>
        <v>31</v>
      </c>
      <c r="AN611" s="84">
        <f t="shared" si="80"/>
        <v>7</v>
      </c>
      <c r="AO611" s="83">
        <f t="shared" si="80"/>
        <v>0</v>
      </c>
      <c r="AP611" s="85">
        <f t="shared" si="80"/>
        <v>0</v>
      </c>
      <c r="AQ611" s="84">
        <f t="shared" si="80"/>
        <v>0</v>
      </c>
      <c r="AR611" s="83">
        <f t="shared" si="80"/>
        <v>0</v>
      </c>
      <c r="AS611" s="85">
        <f t="shared" si="80"/>
        <v>5</v>
      </c>
      <c r="AT611" s="84">
        <f t="shared" si="80"/>
        <v>0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0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28.666666666666668</v>
      </c>
      <c r="BG611" s="5">
        <f>SUM(AM611:AO611,AY611)/$BG$5</f>
        <v>12.666666666666666</v>
      </c>
      <c r="BH611" s="5">
        <f>SUM(AP611:AR611,AZ611)/$BG$5</f>
        <v>0</v>
      </c>
      <c r="BI611" s="5">
        <f>SUM(AS611:AU611,BA611)/$BG$5</f>
        <v>1.6666666666666667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03"/>
      <c r="AI612" s="66" t="s">
        <v>135</v>
      </c>
      <c r="AJ612" s="65">
        <f t="shared" ref="AJ612:BB612" si="81">AJ611/3</f>
        <v>23.666666666666668</v>
      </c>
      <c r="AK612" s="64">
        <f t="shared" si="81"/>
        <v>5</v>
      </c>
      <c r="AL612" s="63">
        <f t="shared" si="81"/>
        <v>0</v>
      </c>
      <c r="AM612" s="65">
        <f t="shared" si="81"/>
        <v>10.333333333333334</v>
      </c>
      <c r="AN612" s="64">
        <f t="shared" si="81"/>
        <v>2.3333333333333335</v>
      </c>
      <c r="AO612" s="63">
        <f t="shared" si="81"/>
        <v>0</v>
      </c>
      <c r="AP612" s="65">
        <f t="shared" si="81"/>
        <v>0</v>
      </c>
      <c r="AQ612" s="64">
        <f t="shared" si="81"/>
        <v>0</v>
      </c>
      <c r="AR612" s="63">
        <f t="shared" si="81"/>
        <v>0</v>
      </c>
      <c r="AS612" s="65">
        <f t="shared" si="81"/>
        <v>1.6666666666666667</v>
      </c>
      <c r="AT612" s="64">
        <f t="shared" si="81"/>
        <v>0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8.15" customHeight="1" x14ac:dyDescent="0.2">
      <c r="B613" s="30"/>
      <c r="C613" s="338">
        <v>1</v>
      </c>
      <c r="D613" s="46"/>
      <c r="E613" s="198"/>
      <c r="F613" s="198"/>
      <c r="G613" s="197"/>
      <c r="H613" s="358" t="s">
        <v>133</v>
      </c>
      <c r="I613" s="390">
        <v>90</v>
      </c>
      <c r="J613" s="390">
        <v>21</v>
      </c>
      <c r="K613" s="390">
        <v>6</v>
      </c>
      <c r="L613" s="42" t="s">
        <v>131</v>
      </c>
      <c r="M613" s="43" t="s">
        <v>132</v>
      </c>
      <c r="N613" s="42" t="s">
        <v>129</v>
      </c>
      <c r="O613" s="43" t="s">
        <v>531</v>
      </c>
      <c r="P613" s="42" t="s">
        <v>128</v>
      </c>
      <c r="Q613" s="43" t="s">
        <v>373</v>
      </c>
      <c r="R613" s="42" t="s">
        <v>127</v>
      </c>
      <c r="S613" s="43" t="s">
        <v>347</v>
      </c>
      <c r="T613" s="42" t="s">
        <v>126</v>
      </c>
      <c r="U613" s="43"/>
      <c r="V613" s="42" t="s">
        <v>125</v>
      </c>
      <c r="W613" s="43"/>
      <c r="X613" s="42" t="s">
        <v>124</v>
      </c>
      <c r="Y613" s="43"/>
      <c r="Z613" s="42" t="s">
        <v>123</v>
      </c>
      <c r="AA613" s="43"/>
      <c r="AB613" s="196"/>
      <c r="AC613" s="43"/>
      <c r="AD613" s="196" t="s">
        <v>547</v>
      </c>
      <c r="AE613" s="58"/>
      <c r="AF613" s="421"/>
      <c r="AG613" s="421"/>
      <c r="AH613" s="38"/>
      <c r="AI613" s="9"/>
      <c r="AJ613" s="349">
        <f>SUMPRODUCT(LEN($M613:$AA616)-LEN(SUBSTITUTE($M613:$AA616,"A", "")))</f>
        <v>31</v>
      </c>
      <c r="AK613" s="352">
        <f>SUMPRODUCT(LEN($AD613:$AD616)-LEN(SUBSTITUTE($AD613:$AD616,"A", "")))</f>
        <v>11</v>
      </c>
      <c r="AL613" s="335">
        <f>SUMPRODUCT(LEN($AC613:$AC616)-LEN(SUBSTITUTE($AC613:$AC616,"A", "")))</f>
        <v>0</v>
      </c>
      <c r="AM613" s="349">
        <f>SUMPRODUCT(LEN($M613:$AA616)-LEN(SUBSTITUTE($M613:$AA616,"S", "")))</f>
        <v>13</v>
      </c>
      <c r="AN613" s="352">
        <f>SUMPRODUCT(LEN($AD613:$AD616)-LEN(SUBSTITUTE($AD613:$AD616,"S", "")))</f>
        <v>5</v>
      </c>
      <c r="AO613" s="335">
        <f>SUMPRODUCT(LEN($AC613:$AC616)-LEN(SUBSTITUTE($AC613:$AC616,"S", "")))</f>
        <v>0</v>
      </c>
      <c r="AP613" s="349">
        <f>SUMPRODUCT(LEN($M613:$AA616)-LEN(SUBSTITUTE($M613:$AA616,"F", "")))</f>
        <v>0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5</v>
      </c>
      <c r="AT613" s="352">
        <f>SUMPRODUCT(LEN($AD613:$AD616)-LEN(SUBSTITUTE($AD613:$AD616,"G", "")))</f>
        <v>0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0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8.15" customHeight="1" thickBot="1" x14ac:dyDescent="0.25">
      <c r="B614" s="30"/>
      <c r="C614" s="339"/>
      <c r="D614" s="37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531</v>
      </c>
      <c r="N614" s="33" t="s">
        <v>121</v>
      </c>
      <c r="O614" s="55" t="s">
        <v>487</v>
      </c>
      <c r="P614" s="33" t="s">
        <v>120</v>
      </c>
      <c r="Q614" s="55" t="s">
        <v>359</v>
      </c>
      <c r="R614" s="33" t="s">
        <v>119</v>
      </c>
      <c r="S614" s="55" t="s">
        <v>130</v>
      </c>
      <c r="T614" s="33" t="s">
        <v>118</v>
      </c>
      <c r="U614" s="55"/>
      <c r="V614" s="33" t="s">
        <v>117</v>
      </c>
      <c r="W614" s="55"/>
      <c r="X614" s="33" t="s">
        <v>116</v>
      </c>
      <c r="Y614" s="55"/>
      <c r="Z614" s="33" t="s">
        <v>115</v>
      </c>
      <c r="AA614" s="55"/>
      <c r="AB614" s="193"/>
      <c r="AC614" s="55"/>
      <c r="AD614" s="193"/>
      <c r="AE614" s="57"/>
      <c r="AF614" s="422"/>
      <c r="AG614" s="422"/>
      <c r="AH614" s="21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8.15" customHeight="1" x14ac:dyDescent="0.2">
      <c r="B615" s="30"/>
      <c r="C615" s="340"/>
      <c r="D615" s="29"/>
      <c r="E615" s="192"/>
      <c r="F615" s="192"/>
      <c r="G615" s="191"/>
      <c r="H615" s="360">
        <v>189</v>
      </c>
      <c r="I615" s="392"/>
      <c r="J615" s="392"/>
      <c r="K615" s="392"/>
      <c r="L615" s="25" t="s">
        <v>114</v>
      </c>
      <c r="M615" s="114" t="s">
        <v>487</v>
      </c>
      <c r="N615" s="25" t="s">
        <v>112</v>
      </c>
      <c r="O615" s="114" t="s">
        <v>357</v>
      </c>
      <c r="P615" s="25" t="s">
        <v>111</v>
      </c>
      <c r="Q615" s="114" t="s">
        <v>359</v>
      </c>
      <c r="R615" s="25" t="s">
        <v>110</v>
      </c>
      <c r="S615" s="114" t="s">
        <v>130</v>
      </c>
      <c r="T615" s="25" t="s">
        <v>109</v>
      </c>
      <c r="U615" s="114"/>
      <c r="V615" s="25" t="s">
        <v>108</v>
      </c>
      <c r="W615" s="114"/>
      <c r="X615" s="25" t="s">
        <v>107</v>
      </c>
      <c r="Y615" s="114"/>
      <c r="Z615" s="25" t="s">
        <v>106</v>
      </c>
      <c r="AA615" s="114"/>
      <c r="AB615" s="190"/>
      <c r="AC615" s="114"/>
      <c r="AD615" s="190"/>
      <c r="AE615" s="57"/>
      <c r="AF615" s="422"/>
      <c r="AG615" s="422"/>
      <c r="AH615" s="21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8.15" customHeight="1" thickBot="1" x14ac:dyDescent="0.25">
      <c r="B616" s="30"/>
      <c r="C616" s="355"/>
      <c r="D616" s="54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546</v>
      </c>
      <c r="N616" s="50" t="s">
        <v>104</v>
      </c>
      <c r="O616" s="51" t="s">
        <v>514</v>
      </c>
      <c r="P616" s="50" t="s">
        <v>103</v>
      </c>
      <c r="Q616" s="51" t="s">
        <v>354</v>
      </c>
      <c r="R616" s="50" t="s">
        <v>102</v>
      </c>
      <c r="S616" s="51"/>
      <c r="T616" s="50">
        <v>20</v>
      </c>
      <c r="U616" s="51"/>
      <c r="V616" s="50" t="s">
        <v>101</v>
      </c>
      <c r="W616" s="51"/>
      <c r="X616" s="50" t="s">
        <v>100</v>
      </c>
      <c r="Y616" s="51"/>
      <c r="Z616" s="50" t="s">
        <v>99</v>
      </c>
      <c r="AA616" s="51"/>
      <c r="AB616" s="187"/>
      <c r="AC616" s="51"/>
      <c r="AD616" s="187"/>
      <c r="AE616" s="56"/>
      <c r="AF616" s="424"/>
      <c r="AG616" s="424"/>
      <c r="AH616" s="47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8.15" customHeight="1" x14ac:dyDescent="0.2">
      <c r="B617" s="30"/>
      <c r="C617" s="338">
        <v>2</v>
      </c>
      <c r="D617" s="46"/>
      <c r="E617" s="198"/>
      <c r="F617" s="198"/>
      <c r="G617" s="197"/>
      <c r="H617" s="358"/>
      <c r="I617" s="390">
        <v>88</v>
      </c>
      <c r="J617" s="390">
        <v>19</v>
      </c>
      <c r="K617" s="390">
        <v>8</v>
      </c>
      <c r="L617" s="42" t="s">
        <v>131</v>
      </c>
      <c r="M617" s="43" t="s">
        <v>179</v>
      </c>
      <c r="N617" s="42" t="s">
        <v>129</v>
      </c>
      <c r="O617" s="43" t="s">
        <v>347</v>
      </c>
      <c r="P617" s="42" t="s">
        <v>128</v>
      </c>
      <c r="Q617" s="43" t="s">
        <v>179</v>
      </c>
      <c r="R617" s="42" t="s">
        <v>127</v>
      </c>
      <c r="S617" s="43"/>
      <c r="T617" s="42" t="s">
        <v>126</v>
      </c>
      <c r="U617" s="43"/>
      <c r="V617" s="42" t="s">
        <v>125</v>
      </c>
      <c r="W617" s="43"/>
      <c r="X617" s="42" t="s">
        <v>124</v>
      </c>
      <c r="Y617" s="43"/>
      <c r="Z617" s="42" t="s">
        <v>123</v>
      </c>
      <c r="AA617" s="43"/>
      <c r="AB617" s="196"/>
      <c r="AC617" s="43"/>
      <c r="AD617" s="196" t="s">
        <v>132</v>
      </c>
      <c r="AE617" s="39"/>
      <c r="AF617" s="421"/>
      <c r="AG617" s="421"/>
      <c r="AH617" s="38"/>
      <c r="AI617" s="9"/>
      <c r="AJ617" s="349">
        <f>SUMPRODUCT(LEN($M617:$AA620)-LEN(SUBSTITUTE($M617:$AA620,"A", "")))</f>
        <v>16</v>
      </c>
      <c r="AK617" s="352">
        <f>SUMPRODUCT(LEN($AD617:$AD620)-LEN(SUBSTITUTE($AD617:$AD620,"A", "")))</f>
        <v>1</v>
      </c>
      <c r="AL617" s="335">
        <f>SUMPRODUCT(LEN($AC617:$AC620)-LEN(SUBSTITUTE($AC617:$AC620,"A", "")))</f>
        <v>0</v>
      </c>
      <c r="AM617" s="349">
        <f>SUMPRODUCT(LEN($M617:$AA620)-LEN(SUBSTITUTE($M617:$AA620,"S", "")))</f>
        <v>6</v>
      </c>
      <c r="AN617" s="352">
        <f>SUMPRODUCT(LEN($AD617:$AD620)-LEN(SUBSTITUTE($AD617:$AD620,"S", "")))</f>
        <v>0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0</v>
      </c>
      <c r="AT617" s="352">
        <f>SUMPRODUCT(LEN($AD617:$AD620)-LEN(SUBSTITUTE($AD617:$AD620,"G", "")))</f>
        <v>0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8.15" customHeight="1" thickBot="1" x14ac:dyDescent="0.25">
      <c r="B618" s="30"/>
      <c r="C618" s="339"/>
      <c r="D618" s="37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 t="s">
        <v>179</v>
      </c>
      <c r="N618" s="33" t="s">
        <v>121</v>
      </c>
      <c r="O618" s="55" t="s">
        <v>357</v>
      </c>
      <c r="P618" s="33" t="s">
        <v>120</v>
      </c>
      <c r="Q618" s="55" t="s">
        <v>130</v>
      </c>
      <c r="R618" s="33" t="s">
        <v>119</v>
      </c>
      <c r="S618" s="55"/>
      <c r="T618" s="33" t="s">
        <v>118</v>
      </c>
      <c r="U618" s="55"/>
      <c r="V618" s="33" t="s">
        <v>117</v>
      </c>
      <c r="W618" s="55"/>
      <c r="X618" s="33" t="s">
        <v>116</v>
      </c>
      <c r="Y618" s="55"/>
      <c r="Z618" s="33" t="s">
        <v>115</v>
      </c>
      <c r="AA618" s="55"/>
      <c r="AB618" s="193"/>
      <c r="AC618" s="55"/>
      <c r="AD618" s="193"/>
      <c r="AE618" s="22"/>
      <c r="AF618" s="422"/>
      <c r="AG618" s="422"/>
      <c r="AH618" s="21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8.15" customHeight="1" x14ac:dyDescent="0.2">
      <c r="B619" s="30"/>
      <c r="C619" s="340"/>
      <c r="D619" s="29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 t="s">
        <v>348</v>
      </c>
      <c r="N619" s="25" t="s">
        <v>112</v>
      </c>
      <c r="O619" s="114" t="s">
        <v>132</v>
      </c>
      <c r="P619" s="25" t="s">
        <v>111</v>
      </c>
      <c r="Q619" s="114" t="s">
        <v>130</v>
      </c>
      <c r="R619" s="25" t="s">
        <v>110</v>
      </c>
      <c r="S619" s="114"/>
      <c r="T619" s="25" t="s">
        <v>109</v>
      </c>
      <c r="U619" s="114"/>
      <c r="V619" s="25" t="s">
        <v>108</v>
      </c>
      <c r="W619" s="114"/>
      <c r="X619" s="25" t="s">
        <v>107</v>
      </c>
      <c r="Y619" s="114"/>
      <c r="Z619" s="25" t="s">
        <v>106</v>
      </c>
      <c r="AA619" s="114"/>
      <c r="AB619" s="190"/>
      <c r="AC619" s="114"/>
      <c r="AD619" s="190"/>
      <c r="AE619" s="22"/>
      <c r="AF619" s="422"/>
      <c r="AG619" s="422"/>
      <c r="AH619" s="21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8.15" customHeight="1" thickBot="1" x14ac:dyDescent="0.25">
      <c r="B620" s="30"/>
      <c r="C620" s="355"/>
      <c r="D620" s="54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 t="s">
        <v>348</v>
      </c>
      <c r="N620" s="50" t="s">
        <v>104</v>
      </c>
      <c r="O620" s="51" t="s">
        <v>347</v>
      </c>
      <c r="P620" s="50" t="s">
        <v>103</v>
      </c>
      <c r="Q620" s="51"/>
      <c r="R620" s="50" t="s">
        <v>102</v>
      </c>
      <c r="S620" s="51"/>
      <c r="T620" s="50">
        <v>20</v>
      </c>
      <c r="U620" s="51"/>
      <c r="V620" s="50" t="s">
        <v>101</v>
      </c>
      <c r="W620" s="51"/>
      <c r="X620" s="50" t="s">
        <v>100</v>
      </c>
      <c r="Y620" s="51"/>
      <c r="Z620" s="50" t="s">
        <v>99</v>
      </c>
      <c r="AA620" s="51"/>
      <c r="AB620" s="187"/>
      <c r="AC620" s="51"/>
      <c r="AD620" s="187"/>
      <c r="AE620" s="48"/>
      <c r="AF620" s="424"/>
      <c r="AG620" s="424"/>
      <c r="AH620" s="47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8.15" customHeight="1" x14ac:dyDescent="0.2">
      <c r="B621" s="30"/>
      <c r="C621" s="338">
        <v>3</v>
      </c>
      <c r="D621" s="46"/>
      <c r="E621" s="198"/>
      <c r="F621" s="198"/>
      <c r="G621" s="197"/>
      <c r="H621" s="358"/>
      <c r="I621" s="390">
        <v>95</v>
      </c>
      <c r="J621" s="390">
        <v>21</v>
      </c>
      <c r="K621" s="390">
        <v>7</v>
      </c>
      <c r="L621" s="42" t="s">
        <v>131</v>
      </c>
      <c r="M621" s="43" t="s">
        <v>357</v>
      </c>
      <c r="N621" s="42" t="s">
        <v>129</v>
      </c>
      <c r="O621" s="43" t="s">
        <v>478</v>
      </c>
      <c r="P621" s="42" t="s">
        <v>128</v>
      </c>
      <c r="Q621" s="43" t="s">
        <v>353</v>
      </c>
      <c r="R621" s="42" t="s">
        <v>127</v>
      </c>
      <c r="S621" s="43" t="s">
        <v>130</v>
      </c>
      <c r="T621" s="42" t="s">
        <v>126</v>
      </c>
      <c r="U621" s="43"/>
      <c r="V621" s="42" t="s">
        <v>125</v>
      </c>
      <c r="W621" s="43"/>
      <c r="X621" s="42" t="s">
        <v>124</v>
      </c>
      <c r="Y621" s="43"/>
      <c r="Z621" s="42" t="s">
        <v>123</v>
      </c>
      <c r="AA621" s="43"/>
      <c r="AB621" s="196"/>
      <c r="AC621" s="43"/>
      <c r="AD621" s="196" t="s">
        <v>132</v>
      </c>
      <c r="AE621" s="39"/>
      <c r="AF621" s="421"/>
      <c r="AG621" s="421"/>
      <c r="AH621" s="38"/>
      <c r="AI621" s="9"/>
      <c r="AJ621" s="349">
        <f>SUMPRODUCT(LEN($M621:$AA624)-LEN(SUBSTITUTE($M621:$AA624,"A", "")))</f>
        <v>24</v>
      </c>
      <c r="AK621" s="352">
        <f>SUMPRODUCT(LEN($AD621:$AD624)-LEN(SUBSTITUTE($AD621:$AD624,"A", "")))</f>
        <v>3</v>
      </c>
      <c r="AL621" s="335">
        <f>SUMPRODUCT(LEN($AC621:$AC624)-LEN(SUBSTITUTE($AC621:$AC624,"A", "")))</f>
        <v>0</v>
      </c>
      <c r="AM621" s="349">
        <f>SUMPRODUCT(LEN($M621:$AA624)-LEN(SUBSTITUTE($M621:$AA624,"S", "")))</f>
        <v>12</v>
      </c>
      <c r="AN621" s="352">
        <f>SUMPRODUCT(LEN($AD621:$AD624)-LEN(SUBSTITUTE($AD621:$AD624,"S", "")))</f>
        <v>2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0</v>
      </c>
      <c r="AT621" s="352">
        <f>SUMPRODUCT(LEN($AD621:$AD624)-LEN(SUBSTITUTE($AD621:$AD624,"G", "")))</f>
        <v>0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8.15" customHeight="1" thickBot="1" x14ac:dyDescent="0.25">
      <c r="B622" s="30"/>
      <c r="C622" s="339"/>
      <c r="D622" s="37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 t="s">
        <v>357</v>
      </c>
      <c r="N622" s="33" t="s">
        <v>121</v>
      </c>
      <c r="O622" s="55" t="s">
        <v>357</v>
      </c>
      <c r="P622" s="33" t="s">
        <v>120</v>
      </c>
      <c r="Q622" s="55" t="s">
        <v>354</v>
      </c>
      <c r="R622" s="33" t="s">
        <v>119</v>
      </c>
      <c r="S622" s="55" t="s">
        <v>348</v>
      </c>
      <c r="T622" s="33" t="s">
        <v>118</v>
      </c>
      <c r="U622" s="55"/>
      <c r="V622" s="33" t="s">
        <v>117</v>
      </c>
      <c r="W622" s="55"/>
      <c r="X622" s="33" t="s">
        <v>116</v>
      </c>
      <c r="Y622" s="55"/>
      <c r="Z622" s="33" t="s">
        <v>115</v>
      </c>
      <c r="AA622" s="55"/>
      <c r="AB622" s="193"/>
      <c r="AC622" s="55"/>
      <c r="AD622" s="193" t="s">
        <v>462</v>
      </c>
      <c r="AE622" s="22"/>
      <c r="AF622" s="422"/>
      <c r="AG622" s="422"/>
      <c r="AH622" s="21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8.15" customHeight="1" x14ac:dyDescent="0.2">
      <c r="B623" s="30"/>
      <c r="C623" s="340"/>
      <c r="D623" s="29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 t="s">
        <v>357</v>
      </c>
      <c r="N623" s="25" t="s">
        <v>112</v>
      </c>
      <c r="O623" s="114" t="s">
        <v>347</v>
      </c>
      <c r="P623" s="25" t="s">
        <v>111</v>
      </c>
      <c r="Q623" s="114" t="s">
        <v>179</v>
      </c>
      <c r="R623" s="25" t="s">
        <v>110</v>
      </c>
      <c r="S623" s="114"/>
      <c r="T623" s="25" t="s">
        <v>109</v>
      </c>
      <c r="U623" s="114"/>
      <c r="V623" s="25" t="s">
        <v>108</v>
      </c>
      <c r="W623" s="114"/>
      <c r="X623" s="25" t="s">
        <v>107</v>
      </c>
      <c r="Y623" s="114"/>
      <c r="Z623" s="25" t="s">
        <v>106</v>
      </c>
      <c r="AA623" s="114"/>
      <c r="AB623" s="190"/>
      <c r="AC623" s="114"/>
      <c r="AD623" s="190"/>
      <c r="AE623" s="22"/>
      <c r="AF623" s="422"/>
      <c r="AG623" s="422"/>
      <c r="AH623" s="21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8.15" customHeight="1" thickBot="1" x14ac:dyDescent="0.25">
      <c r="B624" s="20"/>
      <c r="C624" s="341"/>
      <c r="D624" s="19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 t="s">
        <v>352</v>
      </c>
      <c r="N624" s="15" t="s">
        <v>104</v>
      </c>
      <c r="O624" s="16" t="s">
        <v>353</v>
      </c>
      <c r="P624" s="15" t="s">
        <v>103</v>
      </c>
      <c r="Q624" s="16" t="s">
        <v>132</v>
      </c>
      <c r="R624" s="15" t="s">
        <v>102</v>
      </c>
      <c r="S624" s="16"/>
      <c r="T624" s="15">
        <v>20</v>
      </c>
      <c r="U624" s="16"/>
      <c r="V624" s="15" t="s">
        <v>101</v>
      </c>
      <c r="W624" s="16"/>
      <c r="X624" s="15" t="s">
        <v>100</v>
      </c>
      <c r="Y624" s="16"/>
      <c r="Z624" s="15" t="s">
        <v>99</v>
      </c>
      <c r="AA624" s="16"/>
      <c r="AB624" s="187"/>
      <c r="AC624" s="16"/>
      <c r="AD624" s="186"/>
      <c r="AE624" s="11"/>
      <c r="AF624" s="423"/>
      <c r="AG624" s="423"/>
      <c r="AH624" s="10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107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>
        <v>190</v>
      </c>
      <c r="E626" s="425">
        <v>9834.73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03"/>
      <c r="AI626" s="86" t="s">
        <v>137</v>
      </c>
      <c r="AJ626" s="85">
        <f t="shared" ref="AJ626:BB626" si="82">SUM(AJ628:AJ639)</f>
        <v>44</v>
      </c>
      <c r="AK626" s="84">
        <f t="shared" si="82"/>
        <v>6</v>
      </c>
      <c r="AL626" s="83">
        <f t="shared" si="82"/>
        <v>0</v>
      </c>
      <c r="AM626" s="85">
        <f t="shared" si="82"/>
        <v>39</v>
      </c>
      <c r="AN626" s="84">
        <f t="shared" si="82"/>
        <v>16</v>
      </c>
      <c r="AO626" s="83">
        <f t="shared" si="82"/>
        <v>0</v>
      </c>
      <c r="AP626" s="85">
        <f t="shared" si="82"/>
        <v>0</v>
      </c>
      <c r="AQ626" s="84">
        <f t="shared" si="82"/>
        <v>0</v>
      </c>
      <c r="AR626" s="83">
        <f t="shared" si="82"/>
        <v>0</v>
      </c>
      <c r="AS626" s="85">
        <f t="shared" si="82"/>
        <v>6</v>
      </c>
      <c r="AT626" s="84">
        <f t="shared" si="82"/>
        <v>0</v>
      </c>
      <c r="AU626" s="83">
        <f t="shared" si="82"/>
        <v>0</v>
      </c>
      <c r="AV626" s="85">
        <f t="shared" si="82"/>
        <v>0</v>
      </c>
      <c r="AW626" s="84">
        <f t="shared" si="82"/>
        <v>0</v>
      </c>
      <c r="AX626" s="83">
        <f t="shared" si="82"/>
        <v>0</v>
      </c>
      <c r="AY626" s="82">
        <f t="shared" si="82"/>
        <v>0</v>
      </c>
      <c r="AZ626" s="81">
        <f t="shared" si="82"/>
        <v>0</v>
      </c>
      <c r="BA626" s="81">
        <f t="shared" si="82"/>
        <v>0</v>
      </c>
      <c r="BB626" s="80">
        <f t="shared" si="82"/>
        <v>0</v>
      </c>
      <c r="BC626" s="79" t="s">
        <v>136</v>
      </c>
      <c r="BF626" s="5">
        <f>SUM(AJ626:AL626)/$BG$5</f>
        <v>16.666666666666668</v>
      </c>
      <c r="BG626" s="5">
        <f>SUM(AM626:AO626,AY626)/$BG$5</f>
        <v>18.333333333333332</v>
      </c>
      <c r="BH626" s="5">
        <f>SUM(AP626:AR626,AZ626)/$BG$5</f>
        <v>0</v>
      </c>
      <c r="BI626" s="5">
        <f>SUM(AS626:AU626,BA626)/$BG$5</f>
        <v>2</v>
      </c>
      <c r="BJ626" s="5">
        <f>SUM(AV626:AX626,BB626)/$BG$5</f>
        <v>0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03"/>
      <c r="AI627" s="66" t="s">
        <v>135</v>
      </c>
      <c r="AJ627" s="65">
        <f t="shared" ref="AJ627:BB627" si="83">AJ626/3</f>
        <v>14.666666666666666</v>
      </c>
      <c r="AK627" s="64">
        <f t="shared" si="83"/>
        <v>2</v>
      </c>
      <c r="AL627" s="63">
        <f t="shared" si="83"/>
        <v>0</v>
      </c>
      <c r="AM627" s="65">
        <f t="shared" si="83"/>
        <v>13</v>
      </c>
      <c r="AN627" s="64">
        <f t="shared" si="83"/>
        <v>5.333333333333333</v>
      </c>
      <c r="AO627" s="63">
        <f t="shared" si="83"/>
        <v>0</v>
      </c>
      <c r="AP627" s="65">
        <f t="shared" si="83"/>
        <v>0</v>
      </c>
      <c r="AQ627" s="64">
        <f t="shared" si="83"/>
        <v>0</v>
      </c>
      <c r="AR627" s="63">
        <f t="shared" si="83"/>
        <v>0</v>
      </c>
      <c r="AS627" s="65">
        <f t="shared" si="83"/>
        <v>2</v>
      </c>
      <c r="AT627" s="64">
        <f t="shared" si="83"/>
        <v>0</v>
      </c>
      <c r="AU627" s="63">
        <f t="shared" si="83"/>
        <v>0</v>
      </c>
      <c r="AV627" s="65">
        <f t="shared" si="83"/>
        <v>0</v>
      </c>
      <c r="AW627" s="64">
        <f t="shared" si="83"/>
        <v>0</v>
      </c>
      <c r="AX627" s="63">
        <f t="shared" si="83"/>
        <v>0</v>
      </c>
      <c r="AY627" s="62">
        <f t="shared" si="83"/>
        <v>0</v>
      </c>
      <c r="AZ627" s="61">
        <f t="shared" si="83"/>
        <v>0</v>
      </c>
      <c r="BA627" s="61">
        <f t="shared" si="83"/>
        <v>0</v>
      </c>
      <c r="BB627" s="60">
        <f t="shared" si="83"/>
        <v>0</v>
      </c>
      <c r="BC627" s="59" t="s">
        <v>134</v>
      </c>
    </row>
    <row r="628" spans="2:62" ht="28.15" customHeight="1" x14ac:dyDescent="0.2">
      <c r="B628" s="30"/>
      <c r="C628" s="338">
        <v>1</v>
      </c>
      <c r="D628" s="46"/>
      <c r="E628" s="198"/>
      <c r="F628" s="198"/>
      <c r="G628" s="197"/>
      <c r="H628" s="358" t="s">
        <v>183</v>
      </c>
      <c r="I628" s="390">
        <v>73</v>
      </c>
      <c r="J628" s="390">
        <v>21</v>
      </c>
      <c r="K628" s="390">
        <v>8</v>
      </c>
      <c r="L628" s="42" t="s">
        <v>131</v>
      </c>
      <c r="M628" s="43" t="s">
        <v>357</v>
      </c>
      <c r="N628" s="42" t="s">
        <v>129</v>
      </c>
      <c r="O628" s="43" t="s">
        <v>462</v>
      </c>
      <c r="P628" s="42" t="s">
        <v>128</v>
      </c>
      <c r="Q628" s="43" t="s">
        <v>347</v>
      </c>
      <c r="R628" s="42" t="s">
        <v>127</v>
      </c>
      <c r="S628" s="43" t="s">
        <v>130</v>
      </c>
      <c r="T628" s="42" t="s">
        <v>126</v>
      </c>
      <c r="U628" s="43"/>
      <c r="V628" s="42" t="s">
        <v>125</v>
      </c>
      <c r="W628" s="43"/>
      <c r="X628" s="42" t="s">
        <v>124</v>
      </c>
      <c r="Y628" s="43"/>
      <c r="Z628" s="42" t="s">
        <v>123</v>
      </c>
      <c r="AA628" s="43"/>
      <c r="AB628" s="196"/>
      <c r="AC628" s="43"/>
      <c r="AD628" s="196" t="s">
        <v>545</v>
      </c>
      <c r="AE628" s="58"/>
      <c r="AF628" s="421"/>
      <c r="AG628" s="421"/>
      <c r="AH628" s="38"/>
      <c r="AI628" s="9"/>
      <c r="AJ628" s="349">
        <f>SUMPRODUCT(LEN($M628:$AA631)-LEN(SUBSTITUTE($M628:$AA631,"A", "")))</f>
        <v>19</v>
      </c>
      <c r="AK628" s="352">
        <f>SUMPRODUCT(LEN($AD628:$AD631)-LEN(SUBSTITUTE($AD628:$AD631,"A", "")))</f>
        <v>2</v>
      </c>
      <c r="AL628" s="335">
        <f>SUMPRODUCT(LEN($AC628:$AC631)-LEN(SUBSTITUTE($AC628:$AC631,"A", "")))</f>
        <v>0</v>
      </c>
      <c r="AM628" s="349">
        <f>SUMPRODUCT(LEN($M628:$AA631)-LEN(SUBSTITUTE($M628:$AA631,"S", "")))</f>
        <v>15</v>
      </c>
      <c r="AN628" s="352">
        <f>SUMPRODUCT(LEN($AD628:$AD631)-LEN(SUBSTITUTE($AD628:$AD631,"S", "")))</f>
        <v>9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0</v>
      </c>
      <c r="AT628" s="352">
        <f>SUMPRODUCT(LEN($AD628:$AD631)-LEN(SUBSTITUTE($AD628:$AD631,"G", "")))</f>
        <v>0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0</v>
      </c>
      <c r="BB628" s="413">
        <f>SUMPRODUCT(LEN($AE628:$AE631)-LEN(SUBSTITUTE($AE628:$AE631,"M", "")))</f>
        <v>0</v>
      </c>
    </row>
    <row r="629" spans="2:62" ht="28.15" customHeight="1" thickBot="1" x14ac:dyDescent="0.25">
      <c r="B629" s="30"/>
      <c r="C629" s="339"/>
      <c r="D629" s="37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459</v>
      </c>
      <c r="N629" s="33" t="s">
        <v>121</v>
      </c>
      <c r="O629" s="55" t="s">
        <v>348</v>
      </c>
      <c r="P629" s="33" t="s">
        <v>120</v>
      </c>
      <c r="Q629" s="55" t="s">
        <v>354</v>
      </c>
      <c r="R629" s="33" t="s">
        <v>119</v>
      </c>
      <c r="S629" s="55"/>
      <c r="T629" s="33" t="s">
        <v>118</v>
      </c>
      <c r="U629" s="55"/>
      <c r="V629" s="33" t="s">
        <v>117</v>
      </c>
      <c r="W629" s="55"/>
      <c r="X629" s="33" t="s">
        <v>116</v>
      </c>
      <c r="Y629" s="55"/>
      <c r="Z629" s="33" t="s">
        <v>115</v>
      </c>
      <c r="AA629" s="55"/>
      <c r="AB629" s="193"/>
      <c r="AC629" s="55"/>
      <c r="AD629" s="193" t="s">
        <v>544</v>
      </c>
      <c r="AE629" s="57"/>
      <c r="AF629" s="422"/>
      <c r="AG629" s="422"/>
      <c r="AH629" s="21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8.15" customHeight="1" x14ac:dyDescent="0.2">
      <c r="B630" s="30"/>
      <c r="C630" s="340"/>
      <c r="D630" s="29"/>
      <c r="E630" s="192"/>
      <c r="F630" s="192"/>
      <c r="G630" s="191"/>
      <c r="H630" s="360">
        <v>190</v>
      </c>
      <c r="I630" s="392"/>
      <c r="J630" s="392"/>
      <c r="K630" s="392"/>
      <c r="L630" s="25" t="s">
        <v>114</v>
      </c>
      <c r="M630" s="114" t="s">
        <v>459</v>
      </c>
      <c r="N630" s="25" t="s">
        <v>112</v>
      </c>
      <c r="O630" s="114" t="s">
        <v>359</v>
      </c>
      <c r="P630" s="25" t="s">
        <v>111</v>
      </c>
      <c r="Q630" s="114" t="s">
        <v>130</v>
      </c>
      <c r="R630" s="25" t="s">
        <v>110</v>
      </c>
      <c r="S630" s="114"/>
      <c r="T630" s="25" t="s">
        <v>109</v>
      </c>
      <c r="U630" s="114"/>
      <c r="V630" s="25" t="s">
        <v>108</v>
      </c>
      <c r="W630" s="114"/>
      <c r="X630" s="25" t="s">
        <v>107</v>
      </c>
      <c r="Y630" s="114"/>
      <c r="Z630" s="25" t="s">
        <v>106</v>
      </c>
      <c r="AA630" s="114"/>
      <c r="AB630" s="190"/>
      <c r="AC630" s="114"/>
      <c r="AD630" s="190"/>
      <c r="AE630" s="57"/>
      <c r="AF630" s="422"/>
      <c r="AG630" s="422"/>
      <c r="AH630" s="21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8.15" customHeight="1" thickBot="1" x14ac:dyDescent="0.25">
      <c r="B631" s="30"/>
      <c r="C631" s="355"/>
      <c r="D631" s="54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462</v>
      </c>
      <c r="N631" s="50" t="s">
        <v>104</v>
      </c>
      <c r="O631" s="51" t="s">
        <v>347</v>
      </c>
      <c r="P631" s="50" t="s">
        <v>103</v>
      </c>
      <c r="Q631" s="51" t="s">
        <v>130</v>
      </c>
      <c r="R631" s="50" t="s">
        <v>102</v>
      </c>
      <c r="S631" s="51"/>
      <c r="T631" s="50">
        <v>20</v>
      </c>
      <c r="U631" s="51"/>
      <c r="V631" s="50" t="s">
        <v>101</v>
      </c>
      <c r="W631" s="51"/>
      <c r="X631" s="50" t="s">
        <v>100</v>
      </c>
      <c r="Y631" s="51"/>
      <c r="Z631" s="50" t="s">
        <v>99</v>
      </c>
      <c r="AA631" s="51"/>
      <c r="AB631" s="187"/>
      <c r="AC631" s="51"/>
      <c r="AD631" s="187"/>
      <c r="AE631" s="56"/>
      <c r="AF631" s="424"/>
      <c r="AG631" s="424"/>
      <c r="AH631" s="47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8.15" customHeight="1" x14ac:dyDescent="0.2">
      <c r="B632" s="30"/>
      <c r="C632" s="338">
        <v>2</v>
      </c>
      <c r="D632" s="46"/>
      <c r="E632" s="198"/>
      <c r="F632" s="198"/>
      <c r="G632" s="197"/>
      <c r="H632" s="358"/>
      <c r="I632" s="390">
        <v>64</v>
      </c>
      <c r="J632" s="390">
        <v>19</v>
      </c>
      <c r="K632" s="390">
        <v>7</v>
      </c>
      <c r="L632" s="42" t="s">
        <v>131</v>
      </c>
      <c r="M632" s="43" t="s">
        <v>479</v>
      </c>
      <c r="N632" s="42" t="s">
        <v>129</v>
      </c>
      <c r="O632" s="43" t="s">
        <v>348</v>
      </c>
      <c r="P632" s="42" t="s">
        <v>128</v>
      </c>
      <c r="Q632" s="43" t="s">
        <v>354</v>
      </c>
      <c r="R632" s="42" t="s">
        <v>127</v>
      </c>
      <c r="S632" s="43"/>
      <c r="T632" s="42" t="s">
        <v>126</v>
      </c>
      <c r="U632" s="43"/>
      <c r="V632" s="42" t="s">
        <v>125</v>
      </c>
      <c r="W632" s="43"/>
      <c r="X632" s="42" t="s">
        <v>124</v>
      </c>
      <c r="Y632" s="43"/>
      <c r="Z632" s="42" t="s">
        <v>123</v>
      </c>
      <c r="AA632" s="43"/>
      <c r="AB632" s="196"/>
      <c r="AC632" s="43"/>
      <c r="AD632" s="196" t="s">
        <v>351</v>
      </c>
      <c r="AE632" s="39"/>
      <c r="AF632" s="421"/>
      <c r="AG632" s="421"/>
      <c r="AH632" s="38"/>
      <c r="AI632" s="9"/>
      <c r="AJ632" s="349">
        <f>SUMPRODUCT(LEN($M632:$AA635)-LEN(SUBSTITUTE($M632:$AA635,"A", "")))</f>
        <v>10</v>
      </c>
      <c r="AK632" s="352">
        <f>SUMPRODUCT(LEN($AD632:$AD635)-LEN(SUBSTITUTE($AD632:$AD635,"A", "")))</f>
        <v>1</v>
      </c>
      <c r="AL632" s="335">
        <f>SUMPRODUCT(LEN($AC632:$AC635)-LEN(SUBSTITUTE($AC632:$AC635,"A", "")))</f>
        <v>0</v>
      </c>
      <c r="AM632" s="349">
        <f>SUMPRODUCT(LEN($M632:$AA635)-LEN(SUBSTITUTE($M632:$AA635,"S", "")))</f>
        <v>13</v>
      </c>
      <c r="AN632" s="352">
        <f>SUMPRODUCT(LEN($AD632:$AD635)-LEN(SUBSTITUTE($AD632:$AD635,"S", "")))</f>
        <v>1</v>
      </c>
      <c r="AO632" s="335">
        <f>SUMPRODUCT(LEN($AC632:$AC635)-LEN(SUBSTITUTE($AC632:$AC635,"S", "")))</f>
        <v>0</v>
      </c>
      <c r="AP632" s="349">
        <f>SUMPRODUCT(LEN($M632:$AA635)-LEN(SUBSTITUTE($M632:$AA635,"F", "")))</f>
        <v>0</v>
      </c>
      <c r="AQ632" s="352">
        <f>SUMPRODUCT(LEN($AD632:$AD635)-LEN(SUBSTITUTE($AD632:$AD635,"F", "")))</f>
        <v>0</v>
      </c>
      <c r="AR632" s="335">
        <f>SUMPRODUCT(LEN($AC632:$AC635)-LEN(SUBSTITUTE($AC632:$AC635,"F", "")))</f>
        <v>0</v>
      </c>
      <c r="AS632" s="349">
        <f>SUMPRODUCT(LEN($M632:$AA635)-LEN(SUBSTITUTE($M632:$AA635,"G", "")))</f>
        <v>3</v>
      </c>
      <c r="AT632" s="352">
        <f>SUMPRODUCT(LEN($AD632:$AD635)-LEN(SUBSTITUTE($AD632:$AD635,"G", "")))</f>
        <v>0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8.15" customHeight="1" thickBot="1" x14ac:dyDescent="0.25">
      <c r="B633" s="30"/>
      <c r="C633" s="339"/>
      <c r="D633" s="37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 t="s">
        <v>495</v>
      </c>
      <c r="N633" s="33" t="s">
        <v>121</v>
      </c>
      <c r="O633" s="55" t="s">
        <v>354</v>
      </c>
      <c r="P633" s="33" t="s">
        <v>120</v>
      </c>
      <c r="Q633" s="55" t="s">
        <v>354</v>
      </c>
      <c r="R633" s="33" t="s">
        <v>119</v>
      </c>
      <c r="S633" s="55"/>
      <c r="T633" s="33" t="s">
        <v>118</v>
      </c>
      <c r="U633" s="55"/>
      <c r="V633" s="33" t="s">
        <v>117</v>
      </c>
      <c r="W633" s="55"/>
      <c r="X633" s="33" t="s">
        <v>116</v>
      </c>
      <c r="Y633" s="55"/>
      <c r="Z633" s="33" t="s">
        <v>115</v>
      </c>
      <c r="AA633" s="55"/>
      <c r="AB633" s="193"/>
      <c r="AC633" s="55"/>
      <c r="AD633" s="193"/>
      <c r="AE633" s="22"/>
      <c r="AF633" s="422"/>
      <c r="AG633" s="422"/>
      <c r="AH633" s="21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8.15" customHeight="1" x14ac:dyDescent="0.2">
      <c r="B634" s="30"/>
      <c r="C634" s="340"/>
      <c r="D634" s="29"/>
      <c r="E634" s="192"/>
      <c r="F634" s="192"/>
      <c r="G634" s="191"/>
      <c r="H634" s="360"/>
      <c r="I634" s="392"/>
      <c r="J634" s="392"/>
      <c r="K634" s="392"/>
      <c r="L634" s="25" t="s">
        <v>114</v>
      </c>
      <c r="M634" s="114" t="s">
        <v>467</v>
      </c>
      <c r="N634" s="25" t="s">
        <v>112</v>
      </c>
      <c r="O634" s="114" t="s">
        <v>347</v>
      </c>
      <c r="P634" s="25" t="s">
        <v>111</v>
      </c>
      <c r="Q634" s="114" t="s">
        <v>130</v>
      </c>
      <c r="R634" s="25" t="s">
        <v>110</v>
      </c>
      <c r="S634" s="114"/>
      <c r="T634" s="25" t="s">
        <v>109</v>
      </c>
      <c r="U634" s="114"/>
      <c r="V634" s="25" t="s">
        <v>108</v>
      </c>
      <c r="W634" s="114"/>
      <c r="X634" s="25" t="s">
        <v>107</v>
      </c>
      <c r="Y634" s="114"/>
      <c r="Z634" s="25" t="s">
        <v>106</v>
      </c>
      <c r="AA634" s="114"/>
      <c r="AB634" s="190"/>
      <c r="AC634" s="114"/>
      <c r="AD634" s="190"/>
      <c r="AE634" s="22"/>
      <c r="AF634" s="422"/>
      <c r="AG634" s="422"/>
      <c r="AH634" s="21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8.15" customHeight="1" thickBot="1" x14ac:dyDescent="0.25">
      <c r="B635" s="30"/>
      <c r="C635" s="355"/>
      <c r="D635" s="54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 t="s">
        <v>348</v>
      </c>
      <c r="N635" s="50" t="s">
        <v>104</v>
      </c>
      <c r="O635" s="51" t="s">
        <v>351</v>
      </c>
      <c r="P635" s="50" t="s">
        <v>103</v>
      </c>
      <c r="Q635" s="51" t="s">
        <v>130</v>
      </c>
      <c r="R635" s="50" t="s">
        <v>102</v>
      </c>
      <c r="S635" s="51"/>
      <c r="T635" s="50">
        <v>20</v>
      </c>
      <c r="U635" s="51"/>
      <c r="V635" s="50" t="s">
        <v>101</v>
      </c>
      <c r="W635" s="51"/>
      <c r="X635" s="50" t="s">
        <v>100</v>
      </c>
      <c r="Y635" s="51"/>
      <c r="Z635" s="50" t="s">
        <v>99</v>
      </c>
      <c r="AA635" s="51"/>
      <c r="AB635" s="187"/>
      <c r="AC635" s="51"/>
      <c r="AD635" s="187"/>
      <c r="AE635" s="48"/>
      <c r="AF635" s="424"/>
      <c r="AG635" s="424"/>
      <c r="AH635" s="47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8.15" customHeight="1" x14ac:dyDescent="0.2">
      <c r="B636" s="30"/>
      <c r="C636" s="338">
        <v>3</v>
      </c>
      <c r="D636" s="46"/>
      <c r="E636" s="198"/>
      <c r="F636" s="198"/>
      <c r="G636" s="197"/>
      <c r="H636" s="358"/>
      <c r="I636" s="390">
        <v>79</v>
      </c>
      <c r="J636" s="390">
        <v>21</v>
      </c>
      <c r="K636" s="390">
        <v>7</v>
      </c>
      <c r="L636" s="42" t="s">
        <v>131</v>
      </c>
      <c r="M636" s="43" t="s">
        <v>509</v>
      </c>
      <c r="N636" s="42" t="s">
        <v>129</v>
      </c>
      <c r="O636" s="43" t="s">
        <v>357</v>
      </c>
      <c r="P636" s="42" t="s">
        <v>128</v>
      </c>
      <c r="Q636" s="43" t="s">
        <v>347</v>
      </c>
      <c r="R636" s="42" t="s">
        <v>127</v>
      </c>
      <c r="S636" s="43" t="s">
        <v>130</v>
      </c>
      <c r="T636" s="42" t="s">
        <v>126</v>
      </c>
      <c r="U636" s="43"/>
      <c r="V636" s="42" t="s">
        <v>125</v>
      </c>
      <c r="W636" s="43"/>
      <c r="X636" s="42" t="s">
        <v>124</v>
      </c>
      <c r="Y636" s="43"/>
      <c r="Z636" s="42" t="s">
        <v>123</v>
      </c>
      <c r="AA636" s="43"/>
      <c r="AB636" s="196"/>
      <c r="AC636" s="43"/>
      <c r="AD636" s="196" t="s">
        <v>543</v>
      </c>
      <c r="AE636" s="39"/>
      <c r="AF636" s="421"/>
      <c r="AG636" s="421"/>
      <c r="AH636" s="38"/>
      <c r="AI636" s="9"/>
      <c r="AJ636" s="349">
        <f>SUMPRODUCT(LEN($M636:$AA639)-LEN(SUBSTITUTE($M636:$AA639,"A", "")))</f>
        <v>15</v>
      </c>
      <c r="AK636" s="352">
        <f>SUMPRODUCT(LEN($AD636:$AD639)-LEN(SUBSTITUTE($AD636:$AD639,"A", "")))</f>
        <v>3</v>
      </c>
      <c r="AL636" s="335">
        <f>SUMPRODUCT(LEN($AC636:$AC639)-LEN(SUBSTITUTE($AC636:$AC639,"A", "")))</f>
        <v>0</v>
      </c>
      <c r="AM636" s="349">
        <f>SUMPRODUCT(LEN($M636:$AA639)-LEN(SUBSTITUTE($M636:$AA639,"S", "")))</f>
        <v>11</v>
      </c>
      <c r="AN636" s="352">
        <f>SUMPRODUCT(LEN($AD636:$AD639)-LEN(SUBSTITUTE($AD636:$AD639,"S", "")))</f>
        <v>6</v>
      </c>
      <c r="AO636" s="335">
        <f>SUMPRODUCT(LEN($AC636:$AC639)-LEN(SUBSTITUTE($AC636:$AC639,"S", "")))</f>
        <v>0</v>
      </c>
      <c r="AP636" s="349">
        <f>SUMPRODUCT(LEN($M636:$AA639)-LEN(SUBSTITUTE($M636:$AA639,"F", "")))</f>
        <v>0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3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8.15" customHeight="1" thickBot="1" x14ac:dyDescent="0.25">
      <c r="B637" s="30"/>
      <c r="C637" s="339"/>
      <c r="D637" s="37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 t="s">
        <v>179</v>
      </c>
      <c r="N637" s="33" t="s">
        <v>121</v>
      </c>
      <c r="O637" s="55" t="s">
        <v>353</v>
      </c>
      <c r="P637" s="33" t="s">
        <v>120</v>
      </c>
      <c r="Q637" s="55" t="s">
        <v>179</v>
      </c>
      <c r="R637" s="33" t="s">
        <v>119</v>
      </c>
      <c r="S637" s="55" t="s">
        <v>130</v>
      </c>
      <c r="T637" s="33" t="s">
        <v>118</v>
      </c>
      <c r="U637" s="55"/>
      <c r="V637" s="33" t="s">
        <v>117</v>
      </c>
      <c r="W637" s="55"/>
      <c r="X637" s="33" t="s">
        <v>116</v>
      </c>
      <c r="Y637" s="55"/>
      <c r="Z637" s="33" t="s">
        <v>115</v>
      </c>
      <c r="AA637" s="55"/>
      <c r="AB637" s="193"/>
      <c r="AC637" s="55"/>
      <c r="AD637" s="193" t="s">
        <v>367</v>
      </c>
      <c r="AE637" s="22"/>
      <c r="AF637" s="422"/>
      <c r="AG637" s="422"/>
      <c r="AH637" s="21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8.15" customHeight="1" x14ac:dyDescent="0.2">
      <c r="B638" s="30"/>
      <c r="C638" s="340"/>
      <c r="D638" s="29"/>
      <c r="E638" s="192"/>
      <c r="F638" s="192"/>
      <c r="G638" s="191"/>
      <c r="H638" s="360"/>
      <c r="I638" s="392"/>
      <c r="J638" s="392"/>
      <c r="K638" s="392"/>
      <c r="L638" s="25" t="s">
        <v>114</v>
      </c>
      <c r="M638" s="114" t="s">
        <v>479</v>
      </c>
      <c r="N638" s="25" t="s">
        <v>112</v>
      </c>
      <c r="O638" s="114" t="s">
        <v>359</v>
      </c>
      <c r="P638" s="25" t="s">
        <v>111</v>
      </c>
      <c r="Q638" s="114" t="s">
        <v>130</v>
      </c>
      <c r="R638" s="25" t="s">
        <v>110</v>
      </c>
      <c r="S638" s="114"/>
      <c r="T638" s="25" t="s">
        <v>109</v>
      </c>
      <c r="U638" s="114"/>
      <c r="V638" s="25" t="s">
        <v>108</v>
      </c>
      <c r="W638" s="114"/>
      <c r="X638" s="25" t="s">
        <v>107</v>
      </c>
      <c r="Y638" s="114"/>
      <c r="Z638" s="25" t="s">
        <v>106</v>
      </c>
      <c r="AA638" s="114"/>
      <c r="AB638" s="190"/>
      <c r="AC638" s="114"/>
      <c r="AD638" s="190"/>
      <c r="AE638" s="22"/>
      <c r="AF638" s="422"/>
      <c r="AG638" s="422"/>
      <c r="AH638" s="21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8.15" customHeight="1" thickBot="1" x14ac:dyDescent="0.25">
      <c r="B639" s="20"/>
      <c r="C639" s="341"/>
      <c r="D639" s="19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 t="s">
        <v>542</v>
      </c>
      <c r="N639" s="15" t="s">
        <v>104</v>
      </c>
      <c r="O639" s="16" t="s">
        <v>353</v>
      </c>
      <c r="P639" s="15" t="s">
        <v>103</v>
      </c>
      <c r="Q639" s="16" t="s">
        <v>130</v>
      </c>
      <c r="R639" s="15" t="s">
        <v>102</v>
      </c>
      <c r="S639" s="16"/>
      <c r="T639" s="15">
        <v>20</v>
      </c>
      <c r="U639" s="16"/>
      <c r="V639" s="15" t="s">
        <v>101</v>
      </c>
      <c r="W639" s="16"/>
      <c r="X639" s="15" t="s">
        <v>100</v>
      </c>
      <c r="Y639" s="16"/>
      <c r="Z639" s="15" t="s">
        <v>99</v>
      </c>
      <c r="AA639" s="16"/>
      <c r="AB639" s="187"/>
      <c r="AC639" s="16"/>
      <c r="AD639" s="186"/>
      <c r="AE639" s="11"/>
      <c r="AF639" s="423"/>
      <c r="AG639" s="423"/>
      <c r="AH639" s="10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107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189</v>
      </c>
      <c r="E641" s="425">
        <v>11649.32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03"/>
      <c r="AI641" s="86" t="s">
        <v>137</v>
      </c>
      <c r="AJ641" s="85">
        <f t="shared" ref="AJ641:BB641" si="84">SUM(AJ643:AJ654)</f>
        <v>66</v>
      </c>
      <c r="AK641" s="84">
        <f t="shared" si="84"/>
        <v>11</v>
      </c>
      <c r="AL641" s="83">
        <f t="shared" si="84"/>
        <v>0</v>
      </c>
      <c r="AM641" s="85">
        <f t="shared" si="84"/>
        <v>27</v>
      </c>
      <c r="AN641" s="84">
        <f t="shared" si="84"/>
        <v>10</v>
      </c>
      <c r="AO641" s="83">
        <f t="shared" si="84"/>
        <v>0</v>
      </c>
      <c r="AP641" s="85">
        <f t="shared" si="84"/>
        <v>0</v>
      </c>
      <c r="AQ641" s="84">
        <f t="shared" si="84"/>
        <v>0</v>
      </c>
      <c r="AR641" s="83">
        <f t="shared" si="84"/>
        <v>0</v>
      </c>
      <c r="AS641" s="85">
        <f t="shared" si="84"/>
        <v>3</v>
      </c>
      <c r="AT641" s="84">
        <f t="shared" si="84"/>
        <v>0</v>
      </c>
      <c r="AU641" s="83">
        <f t="shared" si="84"/>
        <v>0</v>
      </c>
      <c r="AV641" s="85">
        <f t="shared" si="84"/>
        <v>0</v>
      </c>
      <c r="AW641" s="84">
        <f t="shared" si="84"/>
        <v>0</v>
      </c>
      <c r="AX641" s="83">
        <f t="shared" si="84"/>
        <v>0</v>
      </c>
      <c r="AY641" s="82">
        <f t="shared" si="84"/>
        <v>0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25.666666666666668</v>
      </c>
      <c r="BG641" s="5">
        <f>SUM(AM641:AO641,AY641)/$BG$5</f>
        <v>12.333333333333334</v>
      </c>
      <c r="BH641" s="5">
        <f>SUM(AP641:AR641,AZ641)/$BG$5</f>
        <v>0</v>
      </c>
      <c r="BI641" s="5">
        <f>SUM(AS641:AU641,BA641)/$BG$5</f>
        <v>1</v>
      </c>
      <c r="BJ641" s="5">
        <f>SUM(AV641:AX641,BB641)/$BG$5</f>
        <v>0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03"/>
      <c r="AI642" s="66" t="s">
        <v>135</v>
      </c>
      <c r="AJ642" s="65">
        <f t="shared" ref="AJ642:BB642" si="85">AJ641/3</f>
        <v>22</v>
      </c>
      <c r="AK642" s="64">
        <f t="shared" si="85"/>
        <v>3.6666666666666665</v>
      </c>
      <c r="AL642" s="63">
        <f t="shared" si="85"/>
        <v>0</v>
      </c>
      <c r="AM642" s="65">
        <f t="shared" si="85"/>
        <v>9</v>
      </c>
      <c r="AN642" s="64">
        <f t="shared" si="85"/>
        <v>3.3333333333333335</v>
      </c>
      <c r="AO642" s="63">
        <f t="shared" si="85"/>
        <v>0</v>
      </c>
      <c r="AP642" s="65">
        <f t="shared" si="85"/>
        <v>0</v>
      </c>
      <c r="AQ642" s="64">
        <f t="shared" si="85"/>
        <v>0</v>
      </c>
      <c r="AR642" s="63">
        <f t="shared" si="85"/>
        <v>0</v>
      </c>
      <c r="AS642" s="65">
        <f t="shared" si="85"/>
        <v>1</v>
      </c>
      <c r="AT642" s="64">
        <f t="shared" si="85"/>
        <v>0</v>
      </c>
      <c r="AU642" s="63">
        <f t="shared" si="85"/>
        <v>0</v>
      </c>
      <c r="AV642" s="65">
        <f t="shared" si="85"/>
        <v>0</v>
      </c>
      <c r="AW642" s="64">
        <f t="shared" si="85"/>
        <v>0</v>
      </c>
      <c r="AX642" s="63">
        <f t="shared" si="85"/>
        <v>0</v>
      </c>
      <c r="AY642" s="62">
        <f t="shared" si="85"/>
        <v>0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8.15" customHeight="1" x14ac:dyDescent="0.2">
      <c r="B643" s="30"/>
      <c r="C643" s="338">
        <v>1</v>
      </c>
      <c r="D643" s="46"/>
      <c r="E643" s="198"/>
      <c r="F643" s="198"/>
      <c r="G643" s="197"/>
      <c r="H643" s="358" t="s">
        <v>133</v>
      </c>
      <c r="I643" s="390">
        <v>95</v>
      </c>
      <c r="J643" s="390">
        <v>21</v>
      </c>
      <c r="K643" s="390">
        <v>7</v>
      </c>
      <c r="L643" s="42" t="s">
        <v>131</v>
      </c>
      <c r="M643" s="43" t="s">
        <v>357</v>
      </c>
      <c r="N643" s="42" t="s">
        <v>129</v>
      </c>
      <c r="O643" s="43" t="s">
        <v>514</v>
      </c>
      <c r="P643" s="42" t="s">
        <v>128</v>
      </c>
      <c r="Q643" s="43" t="s">
        <v>347</v>
      </c>
      <c r="R643" s="42" t="s">
        <v>127</v>
      </c>
      <c r="S643" s="43" t="s">
        <v>130</v>
      </c>
      <c r="T643" s="42" t="s">
        <v>126</v>
      </c>
      <c r="U643" s="43"/>
      <c r="V643" s="42" t="s">
        <v>125</v>
      </c>
      <c r="W643" s="43"/>
      <c r="X643" s="42" t="s">
        <v>124</v>
      </c>
      <c r="Y643" s="43"/>
      <c r="Z643" s="42" t="s">
        <v>123</v>
      </c>
      <c r="AA643" s="43"/>
      <c r="AB643" s="196"/>
      <c r="AC643" s="43"/>
      <c r="AD643" s="196" t="s">
        <v>541</v>
      </c>
      <c r="AE643" s="58"/>
      <c r="AF643" s="421"/>
      <c r="AG643" s="421"/>
      <c r="AH643" s="38"/>
      <c r="AI643" s="9"/>
      <c r="AJ643" s="349">
        <f>SUMPRODUCT(LEN($M643:$AA646)-LEN(SUBSTITUTE($M643:$AA646,"A", "")))</f>
        <v>22</v>
      </c>
      <c r="AK643" s="352">
        <f>SUMPRODUCT(LEN($AD643:$AD646)-LEN(SUBSTITUTE($AD643:$AD646,"A", "")))</f>
        <v>9</v>
      </c>
      <c r="AL643" s="335">
        <f>SUMPRODUCT(LEN($AC643:$AC646)-LEN(SUBSTITUTE($AC643:$AC646,"A", "")))</f>
        <v>0</v>
      </c>
      <c r="AM643" s="349">
        <f>SUMPRODUCT(LEN($M643:$AA646)-LEN(SUBSTITUTE($M643:$AA646,"S", "")))</f>
        <v>13</v>
      </c>
      <c r="AN643" s="352">
        <f>SUMPRODUCT(LEN($AD643:$AD646)-LEN(SUBSTITUTE($AD643:$AD646,"S", "")))</f>
        <v>7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1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0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8.15" customHeight="1" thickBot="1" x14ac:dyDescent="0.25">
      <c r="B644" s="30"/>
      <c r="C644" s="339"/>
      <c r="D644" s="37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459</v>
      </c>
      <c r="N644" s="33" t="s">
        <v>121</v>
      </c>
      <c r="O644" s="55" t="s">
        <v>357</v>
      </c>
      <c r="P644" s="33" t="s">
        <v>120</v>
      </c>
      <c r="Q644" s="55" t="s">
        <v>354</v>
      </c>
      <c r="R644" s="33" t="s">
        <v>119</v>
      </c>
      <c r="S644" s="55" t="s">
        <v>130</v>
      </c>
      <c r="T644" s="33" t="s">
        <v>118</v>
      </c>
      <c r="U644" s="55"/>
      <c r="V644" s="33" t="s">
        <v>117</v>
      </c>
      <c r="W644" s="55"/>
      <c r="X644" s="33" t="s">
        <v>116</v>
      </c>
      <c r="Y644" s="55"/>
      <c r="Z644" s="33" t="s">
        <v>115</v>
      </c>
      <c r="AA644" s="55"/>
      <c r="AB644" s="193"/>
      <c r="AC644" s="55"/>
      <c r="AD644" s="193" t="s">
        <v>374</v>
      </c>
      <c r="AE644" s="57"/>
      <c r="AF644" s="422"/>
      <c r="AG644" s="422"/>
      <c r="AH644" s="21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8.15" customHeight="1" x14ac:dyDescent="0.2">
      <c r="B645" s="30"/>
      <c r="C645" s="340"/>
      <c r="D645" s="29"/>
      <c r="E645" s="192"/>
      <c r="F645" s="192"/>
      <c r="G645" s="191"/>
      <c r="H645" s="360">
        <v>189</v>
      </c>
      <c r="I645" s="392"/>
      <c r="J645" s="392"/>
      <c r="K645" s="392"/>
      <c r="L645" s="25" t="s">
        <v>114</v>
      </c>
      <c r="M645" s="114" t="s">
        <v>474</v>
      </c>
      <c r="N645" s="25" t="s">
        <v>112</v>
      </c>
      <c r="O645" s="114" t="s">
        <v>357</v>
      </c>
      <c r="P645" s="25" t="s">
        <v>111</v>
      </c>
      <c r="Q645" s="114" t="s">
        <v>354</v>
      </c>
      <c r="R645" s="25" t="s">
        <v>110</v>
      </c>
      <c r="S645" s="114"/>
      <c r="T645" s="25" t="s">
        <v>109</v>
      </c>
      <c r="U645" s="114"/>
      <c r="V645" s="25" t="s">
        <v>108</v>
      </c>
      <c r="W645" s="114"/>
      <c r="X645" s="25" t="s">
        <v>107</v>
      </c>
      <c r="Y645" s="114"/>
      <c r="Z645" s="25" t="s">
        <v>106</v>
      </c>
      <c r="AA645" s="114"/>
      <c r="AB645" s="190"/>
      <c r="AC645" s="114"/>
      <c r="AD645" s="190"/>
      <c r="AE645" s="57"/>
      <c r="AF645" s="422"/>
      <c r="AG645" s="422"/>
      <c r="AH645" s="21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8.15" customHeight="1" thickBot="1" x14ac:dyDescent="0.25">
      <c r="B646" s="30"/>
      <c r="C646" s="355"/>
      <c r="D646" s="54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357</v>
      </c>
      <c r="N646" s="50" t="s">
        <v>104</v>
      </c>
      <c r="O646" s="51" t="s">
        <v>348</v>
      </c>
      <c r="P646" s="50" t="s">
        <v>103</v>
      </c>
      <c r="Q646" s="51" t="s">
        <v>130</v>
      </c>
      <c r="R646" s="50" t="s">
        <v>102</v>
      </c>
      <c r="S646" s="51"/>
      <c r="T646" s="50">
        <v>20</v>
      </c>
      <c r="U646" s="51"/>
      <c r="V646" s="50" t="s">
        <v>101</v>
      </c>
      <c r="W646" s="51"/>
      <c r="X646" s="50" t="s">
        <v>100</v>
      </c>
      <c r="Y646" s="51"/>
      <c r="Z646" s="50" t="s">
        <v>99</v>
      </c>
      <c r="AA646" s="51"/>
      <c r="AB646" s="187"/>
      <c r="AC646" s="51"/>
      <c r="AD646" s="187"/>
      <c r="AE646" s="56"/>
      <c r="AF646" s="424"/>
      <c r="AG646" s="424"/>
      <c r="AH646" s="47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8.15" customHeight="1" x14ac:dyDescent="0.2">
      <c r="B647" s="30"/>
      <c r="C647" s="338">
        <v>2</v>
      </c>
      <c r="D647" s="46"/>
      <c r="E647" s="198"/>
      <c r="F647" s="198"/>
      <c r="G647" s="197"/>
      <c r="H647" s="358"/>
      <c r="I647" s="390">
        <v>78</v>
      </c>
      <c r="J647" s="390">
        <v>20</v>
      </c>
      <c r="K647" s="390">
        <v>6</v>
      </c>
      <c r="L647" s="42" t="s">
        <v>131</v>
      </c>
      <c r="M647" s="43" t="s">
        <v>179</v>
      </c>
      <c r="N647" s="42" t="s">
        <v>129</v>
      </c>
      <c r="O647" s="43" t="s">
        <v>458</v>
      </c>
      <c r="P647" s="42" t="s">
        <v>128</v>
      </c>
      <c r="Q647" s="43" t="s">
        <v>350</v>
      </c>
      <c r="R647" s="42" t="s">
        <v>127</v>
      </c>
      <c r="S647" s="43" t="s">
        <v>132</v>
      </c>
      <c r="T647" s="42" t="s">
        <v>126</v>
      </c>
      <c r="U647" s="43"/>
      <c r="V647" s="42" t="s">
        <v>125</v>
      </c>
      <c r="W647" s="43"/>
      <c r="X647" s="42" t="s">
        <v>124</v>
      </c>
      <c r="Y647" s="43"/>
      <c r="Z647" s="42" t="s">
        <v>123</v>
      </c>
      <c r="AA647" s="43"/>
      <c r="AB647" s="196"/>
      <c r="AC647" s="43"/>
      <c r="AD647" s="196" t="s">
        <v>540</v>
      </c>
      <c r="AE647" s="39"/>
      <c r="AF647" s="421"/>
      <c r="AG647" s="421"/>
      <c r="AH647" s="38"/>
      <c r="AI647" s="9"/>
      <c r="AJ647" s="349">
        <f>SUMPRODUCT(LEN($M647:$AA650)-LEN(SUBSTITUTE($M647:$AA650,"A", "")))</f>
        <v>23</v>
      </c>
      <c r="AK647" s="352">
        <f>SUMPRODUCT(LEN($AD647:$AD650)-LEN(SUBSTITUTE($AD647:$AD650,"A", "")))</f>
        <v>2</v>
      </c>
      <c r="AL647" s="335">
        <f>SUMPRODUCT(LEN($AC647:$AC650)-LEN(SUBSTITUTE($AC647:$AC650,"A", "")))</f>
        <v>0</v>
      </c>
      <c r="AM647" s="349">
        <f>SUMPRODUCT(LEN($M647:$AA650)-LEN(SUBSTITUTE($M647:$AA650,"S", "")))</f>
        <v>9</v>
      </c>
      <c r="AN647" s="352">
        <f>SUMPRODUCT(LEN($AD647:$AD650)-LEN(SUBSTITUTE($AD647:$AD650,"S", "")))</f>
        <v>3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2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8.15" customHeight="1" thickBot="1" x14ac:dyDescent="0.25">
      <c r="B648" s="30"/>
      <c r="C648" s="339"/>
      <c r="D648" s="37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 t="s">
        <v>357</v>
      </c>
      <c r="N648" s="33" t="s">
        <v>121</v>
      </c>
      <c r="O648" s="55" t="s">
        <v>132</v>
      </c>
      <c r="P648" s="33" t="s">
        <v>120</v>
      </c>
      <c r="Q648" s="55" t="s">
        <v>347</v>
      </c>
      <c r="R648" s="33" t="s">
        <v>119</v>
      </c>
      <c r="S648" s="55" t="s">
        <v>132</v>
      </c>
      <c r="T648" s="33" t="s">
        <v>118</v>
      </c>
      <c r="U648" s="55"/>
      <c r="V648" s="33" t="s">
        <v>117</v>
      </c>
      <c r="W648" s="55"/>
      <c r="X648" s="33" t="s">
        <v>116</v>
      </c>
      <c r="Y648" s="55"/>
      <c r="Z648" s="33" t="s">
        <v>115</v>
      </c>
      <c r="AA648" s="55"/>
      <c r="AB648" s="193"/>
      <c r="AC648" s="55"/>
      <c r="AD648" s="193"/>
      <c r="AE648" s="22"/>
      <c r="AF648" s="422"/>
      <c r="AG648" s="422"/>
      <c r="AH648" s="21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8.15" customHeight="1" x14ac:dyDescent="0.2">
      <c r="B649" s="30"/>
      <c r="C649" s="340"/>
      <c r="D649" s="29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 t="s">
        <v>469</v>
      </c>
      <c r="N649" s="25" t="s">
        <v>112</v>
      </c>
      <c r="O649" s="114" t="s">
        <v>348</v>
      </c>
      <c r="P649" s="25" t="s">
        <v>111</v>
      </c>
      <c r="Q649" s="114" t="s">
        <v>347</v>
      </c>
      <c r="R649" s="25" t="s">
        <v>110</v>
      </c>
      <c r="S649" s="114"/>
      <c r="T649" s="25" t="s">
        <v>109</v>
      </c>
      <c r="U649" s="114"/>
      <c r="V649" s="25" t="s">
        <v>108</v>
      </c>
      <c r="W649" s="114"/>
      <c r="X649" s="25" t="s">
        <v>107</v>
      </c>
      <c r="Y649" s="114"/>
      <c r="Z649" s="25" t="s">
        <v>106</v>
      </c>
      <c r="AA649" s="114"/>
      <c r="AB649" s="190"/>
      <c r="AC649" s="114"/>
      <c r="AD649" s="190"/>
      <c r="AE649" s="22"/>
      <c r="AF649" s="422"/>
      <c r="AG649" s="422"/>
      <c r="AH649" s="21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8.15" customHeight="1" thickBot="1" x14ac:dyDescent="0.25">
      <c r="B650" s="30"/>
      <c r="C650" s="355"/>
      <c r="D650" s="54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 t="s">
        <v>474</v>
      </c>
      <c r="N650" s="50" t="s">
        <v>104</v>
      </c>
      <c r="O650" s="51" t="s">
        <v>359</v>
      </c>
      <c r="P650" s="50" t="s">
        <v>103</v>
      </c>
      <c r="Q650" s="51" t="s">
        <v>130</v>
      </c>
      <c r="R650" s="50" t="s">
        <v>102</v>
      </c>
      <c r="S650" s="51"/>
      <c r="T650" s="50">
        <v>20</v>
      </c>
      <c r="U650" s="51"/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187"/>
      <c r="AC650" s="51"/>
      <c r="AD650" s="187"/>
      <c r="AE650" s="48"/>
      <c r="AF650" s="424"/>
      <c r="AG650" s="424"/>
      <c r="AH650" s="47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8.15" customHeight="1" x14ac:dyDescent="0.2">
      <c r="B651" s="30"/>
      <c r="C651" s="338">
        <v>3</v>
      </c>
      <c r="D651" s="46"/>
      <c r="E651" s="198"/>
      <c r="F651" s="198"/>
      <c r="G651" s="197"/>
      <c r="H651" s="358"/>
      <c r="I651" s="390">
        <v>91</v>
      </c>
      <c r="J651" s="390">
        <v>19</v>
      </c>
      <c r="K651" s="390">
        <v>5</v>
      </c>
      <c r="L651" s="42" t="s">
        <v>131</v>
      </c>
      <c r="M651" s="43" t="s">
        <v>132</v>
      </c>
      <c r="N651" s="42" t="s">
        <v>129</v>
      </c>
      <c r="O651" s="43" t="s">
        <v>132</v>
      </c>
      <c r="P651" s="42" t="s">
        <v>128</v>
      </c>
      <c r="Q651" s="43" t="s">
        <v>347</v>
      </c>
      <c r="R651" s="42" t="s">
        <v>127</v>
      </c>
      <c r="S651" s="43" t="s">
        <v>132</v>
      </c>
      <c r="T651" s="42" t="s">
        <v>126</v>
      </c>
      <c r="U651" s="43"/>
      <c r="V651" s="42" t="s">
        <v>125</v>
      </c>
      <c r="W651" s="43"/>
      <c r="X651" s="42" t="s">
        <v>124</v>
      </c>
      <c r="Y651" s="43"/>
      <c r="Z651" s="42" t="s">
        <v>123</v>
      </c>
      <c r="AA651" s="43"/>
      <c r="AB651" s="196"/>
      <c r="AC651" s="43"/>
      <c r="AD651" s="196"/>
      <c r="AE651" s="39"/>
      <c r="AF651" s="421"/>
      <c r="AG651" s="421"/>
      <c r="AH651" s="38"/>
      <c r="AI651" s="9"/>
      <c r="AJ651" s="349">
        <f>SUMPRODUCT(LEN($M651:$AA654)-LEN(SUBSTITUTE($M651:$AA654,"A", "")))</f>
        <v>21</v>
      </c>
      <c r="AK651" s="352">
        <f>SUMPRODUCT(LEN($AD651:$AD654)-LEN(SUBSTITUTE($AD651:$AD654,"A", "")))</f>
        <v>0</v>
      </c>
      <c r="AL651" s="335">
        <f>SUMPRODUCT(LEN($AC651:$AC654)-LEN(SUBSTITUTE($AC651:$AC654,"A", "")))</f>
        <v>0</v>
      </c>
      <c r="AM651" s="349">
        <f>SUMPRODUCT(LEN($M651:$AA654)-LEN(SUBSTITUTE($M651:$AA654,"S", "")))</f>
        <v>5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0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8.15" customHeight="1" thickBot="1" x14ac:dyDescent="0.25">
      <c r="B652" s="30"/>
      <c r="C652" s="339"/>
      <c r="D652" s="37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 t="s">
        <v>185</v>
      </c>
      <c r="N652" s="33" t="s">
        <v>121</v>
      </c>
      <c r="O652" s="55" t="s">
        <v>357</v>
      </c>
      <c r="P652" s="33" t="s">
        <v>120</v>
      </c>
      <c r="Q652" s="55" t="s">
        <v>179</v>
      </c>
      <c r="R652" s="33" t="s">
        <v>119</v>
      </c>
      <c r="S652" s="55" t="s">
        <v>130</v>
      </c>
      <c r="T652" s="33" t="s">
        <v>118</v>
      </c>
      <c r="U652" s="55"/>
      <c r="V652" s="33" t="s">
        <v>117</v>
      </c>
      <c r="W652" s="55"/>
      <c r="X652" s="33" t="s">
        <v>116</v>
      </c>
      <c r="Y652" s="55"/>
      <c r="Z652" s="33" t="s">
        <v>115</v>
      </c>
      <c r="AA652" s="55"/>
      <c r="AB652" s="193"/>
      <c r="AC652" s="55"/>
      <c r="AD652" s="193"/>
      <c r="AE652" s="22"/>
      <c r="AF652" s="422"/>
      <c r="AG652" s="422"/>
      <c r="AH652" s="21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8.15" customHeight="1" x14ac:dyDescent="0.2">
      <c r="B653" s="30"/>
      <c r="C653" s="340"/>
      <c r="D653" s="29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 t="s">
        <v>357</v>
      </c>
      <c r="N653" s="25" t="s">
        <v>112</v>
      </c>
      <c r="O653" s="114" t="s">
        <v>179</v>
      </c>
      <c r="P653" s="25" t="s">
        <v>111</v>
      </c>
      <c r="Q653" s="114" t="s">
        <v>179</v>
      </c>
      <c r="R653" s="25" t="s">
        <v>110</v>
      </c>
      <c r="S653" s="114"/>
      <c r="T653" s="25" t="s">
        <v>109</v>
      </c>
      <c r="U653" s="114"/>
      <c r="V653" s="25" t="s">
        <v>108</v>
      </c>
      <c r="W653" s="114"/>
      <c r="X653" s="25" t="s">
        <v>107</v>
      </c>
      <c r="Y653" s="114"/>
      <c r="Z653" s="25" t="s">
        <v>106</v>
      </c>
      <c r="AA653" s="114"/>
      <c r="AB653" s="190"/>
      <c r="AC653" s="114"/>
      <c r="AD653" s="190"/>
      <c r="AE653" s="22"/>
      <c r="AF653" s="422"/>
      <c r="AG653" s="422"/>
      <c r="AH653" s="21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8.15" customHeight="1" thickBot="1" x14ac:dyDescent="0.25">
      <c r="B654" s="20"/>
      <c r="C654" s="341"/>
      <c r="D654" s="19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 t="s">
        <v>179</v>
      </c>
      <c r="N654" s="15" t="s">
        <v>104</v>
      </c>
      <c r="O654" s="16" t="s">
        <v>375</v>
      </c>
      <c r="P654" s="15" t="s">
        <v>103</v>
      </c>
      <c r="Q654" s="16" t="s">
        <v>347</v>
      </c>
      <c r="R654" s="15" t="s">
        <v>102</v>
      </c>
      <c r="S654" s="16"/>
      <c r="T654" s="15">
        <v>20</v>
      </c>
      <c r="U654" s="16"/>
      <c r="V654" s="15" t="s">
        <v>101</v>
      </c>
      <c r="W654" s="16"/>
      <c r="X654" s="15" t="s">
        <v>100</v>
      </c>
      <c r="Y654" s="16"/>
      <c r="Z654" s="15" t="s">
        <v>99</v>
      </c>
      <c r="AA654" s="16"/>
      <c r="AB654" s="187"/>
      <c r="AC654" s="16"/>
      <c r="AD654" s="186"/>
      <c r="AE654" s="11"/>
      <c r="AF654" s="423"/>
      <c r="AG654" s="423"/>
      <c r="AH654" s="10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107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189</v>
      </c>
      <c r="E656" s="425">
        <v>6765.43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03"/>
      <c r="AI656" s="86" t="s">
        <v>137</v>
      </c>
      <c r="AJ656" s="85">
        <f t="shared" ref="AJ656:BB656" si="86">SUM(AJ658:AJ669)</f>
        <v>52</v>
      </c>
      <c r="AK656" s="84">
        <f t="shared" si="86"/>
        <v>2</v>
      </c>
      <c r="AL656" s="83">
        <f t="shared" si="86"/>
        <v>0</v>
      </c>
      <c r="AM656" s="85">
        <f t="shared" si="86"/>
        <v>19</v>
      </c>
      <c r="AN656" s="84">
        <f t="shared" si="86"/>
        <v>1</v>
      </c>
      <c r="AO656" s="83">
        <f t="shared" si="86"/>
        <v>0</v>
      </c>
      <c r="AP656" s="85">
        <f t="shared" si="86"/>
        <v>0</v>
      </c>
      <c r="AQ656" s="84">
        <f t="shared" si="86"/>
        <v>0</v>
      </c>
      <c r="AR656" s="83">
        <f t="shared" si="86"/>
        <v>0</v>
      </c>
      <c r="AS656" s="85">
        <f t="shared" si="86"/>
        <v>3</v>
      </c>
      <c r="AT656" s="84">
        <f t="shared" si="86"/>
        <v>0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18</v>
      </c>
      <c r="BG656" s="5">
        <f>SUM(AM656:AO656,AY656)/$BG$5</f>
        <v>6.666666666666667</v>
      </c>
      <c r="BH656" s="5">
        <f>SUM(AP656:AR656,AZ656)/$BG$5</f>
        <v>0</v>
      </c>
      <c r="BI656" s="5">
        <f>SUM(AS656:AU656,BA656)/$BG$5</f>
        <v>1</v>
      </c>
      <c r="BJ656" s="5">
        <f>SUM(AV656:AX656,BB656)/$BG$5</f>
        <v>0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03"/>
      <c r="AI657" s="66" t="s">
        <v>135</v>
      </c>
      <c r="AJ657" s="65">
        <f t="shared" ref="AJ657:BB657" si="87">AJ656/3</f>
        <v>17.333333333333332</v>
      </c>
      <c r="AK657" s="64">
        <f t="shared" si="87"/>
        <v>0.66666666666666663</v>
      </c>
      <c r="AL657" s="63">
        <f t="shared" si="87"/>
        <v>0</v>
      </c>
      <c r="AM657" s="65">
        <f t="shared" si="87"/>
        <v>6.333333333333333</v>
      </c>
      <c r="AN657" s="64">
        <f t="shared" si="87"/>
        <v>0.33333333333333331</v>
      </c>
      <c r="AO657" s="63">
        <f t="shared" si="87"/>
        <v>0</v>
      </c>
      <c r="AP657" s="65">
        <f t="shared" si="87"/>
        <v>0</v>
      </c>
      <c r="AQ657" s="64">
        <f t="shared" si="87"/>
        <v>0</v>
      </c>
      <c r="AR657" s="63">
        <f t="shared" si="87"/>
        <v>0</v>
      </c>
      <c r="AS657" s="65">
        <f t="shared" si="87"/>
        <v>1</v>
      </c>
      <c r="AT657" s="64">
        <f t="shared" si="87"/>
        <v>0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8.15" customHeight="1" x14ac:dyDescent="0.2">
      <c r="B658" s="30"/>
      <c r="C658" s="338">
        <v>1</v>
      </c>
      <c r="D658" s="46"/>
      <c r="E658" s="198"/>
      <c r="F658" s="198"/>
      <c r="G658" s="197"/>
      <c r="H658" s="358" t="s">
        <v>133</v>
      </c>
      <c r="I658" s="390">
        <v>72</v>
      </c>
      <c r="J658" s="390">
        <v>19</v>
      </c>
      <c r="K658" s="390">
        <v>7</v>
      </c>
      <c r="L658" s="42" t="s">
        <v>131</v>
      </c>
      <c r="M658" s="43" t="s">
        <v>132</v>
      </c>
      <c r="N658" s="42" t="s">
        <v>129</v>
      </c>
      <c r="O658" s="43" t="s">
        <v>359</v>
      </c>
      <c r="P658" s="42" t="s">
        <v>128</v>
      </c>
      <c r="Q658" s="43" t="s">
        <v>347</v>
      </c>
      <c r="R658" s="42" t="s">
        <v>127</v>
      </c>
      <c r="S658" s="43"/>
      <c r="T658" s="42" t="s">
        <v>126</v>
      </c>
      <c r="U658" s="43"/>
      <c r="V658" s="42" t="s">
        <v>125</v>
      </c>
      <c r="W658" s="43"/>
      <c r="X658" s="42" t="s">
        <v>124</v>
      </c>
      <c r="Y658" s="43"/>
      <c r="Z658" s="42" t="s">
        <v>123</v>
      </c>
      <c r="AA658" s="43"/>
      <c r="AB658" s="196"/>
      <c r="AC658" s="43"/>
      <c r="AD658" s="196" t="s">
        <v>348</v>
      </c>
      <c r="AE658" s="58"/>
      <c r="AF658" s="421"/>
      <c r="AG658" s="421"/>
      <c r="AH658" s="38"/>
      <c r="AI658" s="9"/>
      <c r="AJ658" s="349">
        <f>SUMPRODUCT(LEN($M658:$AA661)-LEN(SUBSTITUTE($M658:$AA661,"A", "")))</f>
        <v>18</v>
      </c>
      <c r="AK658" s="352">
        <f>SUMPRODUCT(LEN($AD658:$AD661)-LEN(SUBSTITUTE($AD658:$AD661,"A", "")))</f>
        <v>2</v>
      </c>
      <c r="AL658" s="335">
        <f>SUMPRODUCT(LEN($AC658:$AC661)-LEN(SUBSTITUTE($AC658:$AC661,"A", "")))</f>
        <v>0</v>
      </c>
      <c r="AM658" s="349">
        <f>SUMPRODUCT(LEN($M658:$AA661)-LEN(SUBSTITUTE($M658:$AA661,"S", "")))</f>
        <v>5</v>
      </c>
      <c r="AN658" s="352">
        <f>SUMPRODUCT(LEN($AD658:$AD661)-LEN(SUBSTITUTE($AD658:$AD661,"S", "")))</f>
        <v>1</v>
      </c>
      <c r="AO658" s="335">
        <f>SUMPRODUCT(LEN($AC658:$AC661)-LEN(SUBSTITUTE($AC658:$AC661,"S", "")))</f>
        <v>0</v>
      </c>
      <c r="AP658" s="349">
        <f>SUMPRODUCT(LEN($M658:$AA661)-LEN(SUBSTITUTE($M658:$AA661,"F", "")))</f>
        <v>0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0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8.15" customHeight="1" thickBot="1" x14ac:dyDescent="0.25">
      <c r="B659" s="30"/>
      <c r="C659" s="339"/>
      <c r="D659" s="37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357</v>
      </c>
      <c r="N659" s="33" t="s">
        <v>121</v>
      </c>
      <c r="O659" s="55" t="s">
        <v>179</v>
      </c>
      <c r="P659" s="33" t="s">
        <v>120</v>
      </c>
      <c r="Q659" s="55" t="s">
        <v>132</v>
      </c>
      <c r="R659" s="33" t="s">
        <v>119</v>
      </c>
      <c r="S659" s="55"/>
      <c r="T659" s="33" t="s">
        <v>118</v>
      </c>
      <c r="U659" s="55"/>
      <c r="V659" s="33" t="s">
        <v>117</v>
      </c>
      <c r="W659" s="55"/>
      <c r="X659" s="33" t="s">
        <v>116</v>
      </c>
      <c r="Y659" s="55"/>
      <c r="Z659" s="33" t="s">
        <v>115</v>
      </c>
      <c r="AA659" s="55"/>
      <c r="AB659" s="193"/>
      <c r="AC659" s="55"/>
      <c r="AD659" s="193"/>
      <c r="AE659" s="57"/>
      <c r="AF659" s="422"/>
      <c r="AG659" s="422"/>
      <c r="AH659" s="21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8.15" customHeight="1" x14ac:dyDescent="0.2">
      <c r="B660" s="30"/>
      <c r="C660" s="340"/>
      <c r="D660" s="29"/>
      <c r="E660" s="192"/>
      <c r="F660" s="192"/>
      <c r="G660" s="191"/>
      <c r="H660" s="360">
        <v>189</v>
      </c>
      <c r="I660" s="392"/>
      <c r="J660" s="392"/>
      <c r="K660" s="392"/>
      <c r="L660" s="25" t="s">
        <v>114</v>
      </c>
      <c r="M660" s="114" t="s">
        <v>357</v>
      </c>
      <c r="N660" s="25" t="s">
        <v>112</v>
      </c>
      <c r="O660" s="114" t="s">
        <v>130</v>
      </c>
      <c r="P660" s="25" t="s">
        <v>111</v>
      </c>
      <c r="Q660" s="114" t="s">
        <v>130</v>
      </c>
      <c r="R660" s="25" t="s">
        <v>110</v>
      </c>
      <c r="S660" s="114"/>
      <c r="T660" s="25" t="s">
        <v>109</v>
      </c>
      <c r="U660" s="114"/>
      <c r="V660" s="25" t="s">
        <v>108</v>
      </c>
      <c r="W660" s="114"/>
      <c r="X660" s="25" t="s">
        <v>107</v>
      </c>
      <c r="Y660" s="114"/>
      <c r="Z660" s="25" t="s">
        <v>106</v>
      </c>
      <c r="AA660" s="114"/>
      <c r="AB660" s="190"/>
      <c r="AC660" s="114"/>
      <c r="AD660" s="190"/>
      <c r="AE660" s="57"/>
      <c r="AF660" s="422"/>
      <c r="AG660" s="422"/>
      <c r="AH660" s="21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8.15" customHeight="1" thickBot="1" x14ac:dyDescent="0.25">
      <c r="B661" s="30"/>
      <c r="C661" s="355"/>
      <c r="D661" s="54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357</v>
      </c>
      <c r="N661" s="50" t="s">
        <v>104</v>
      </c>
      <c r="O661" s="51" t="s">
        <v>179</v>
      </c>
      <c r="P661" s="50" t="s">
        <v>103</v>
      </c>
      <c r="Q661" s="51" t="s">
        <v>130</v>
      </c>
      <c r="R661" s="50" t="s">
        <v>102</v>
      </c>
      <c r="S661" s="51"/>
      <c r="T661" s="50">
        <v>20</v>
      </c>
      <c r="U661" s="51"/>
      <c r="V661" s="50" t="s">
        <v>101</v>
      </c>
      <c r="W661" s="51"/>
      <c r="X661" s="50" t="s">
        <v>100</v>
      </c>
      <c r="Y661" s="51"/>
      <c r="Z661" s="50" t="s">
        <v>99</v>
      </c>
      <c r="AA661" s="51"/>
      <c r="AB661" s="187"/>
      <c r="AC661" s="51"/>
      <c r="AD661" s="187"/>
      <c r="AE661" s="56"/>
      <c r="AF661" s="424"/>
      <c r="AG661" s="424"/>
      <c r="AH661" s="47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8.15" customHeight="1" x14ac:dyDescent="0.2">
      <c r="B662" s="30"/>
      <c r="C662" s="338">
        <v>2</v>
      </c>
      <c r="D662" s="46"/>
      <c r="E662" s="198"/>
      <c r="F662" s="198"/>
      <c r="G662" s="197"/>
      <c r="H662" s="358"/>
      <c r="I662" s="390">
        <v>83</v>
      </c>
      <c r="J662" s="390">
        <v>20</v>
      </c>
      <c r="K662" s="390">
        <v>6</v>
      </c>
      <c r="L662" s="42" t="s">
        <v>131</v>
      </c>
      <c r="M662" s="43" t="s">
        <v>470</v>
      </c>
      <c r="N662" s="42" t="s">
        <v>129</v>
      </c>
      <c r="O662" s="43" t="s">
        <v>357</v>
      </c>
      <c r="P662" s="42" t="s">
        <v>128</v>
      </c>
      <c r="Q662" s="43" t="s">
        <v>359</v>
      </c>
      <c r="R662" s="42" t="s">
        <v>127</v>
      </c>
      <c r="S662" s="43" t="s">
        <v>179</v>
      </c>
      <c r="T662" s="42" t="s">
        <v>126</v>
      </c>
      <c r="U662" s="43"/>
      <c r="V662" s="42" t="s">
        <v>125</v>
      </c>
      <c r="W662" s="43"/>
      <c r="X662" s="42" t="s">
        <v>124</v>
      </c>
      <c r="Y662" s="43"/>
      <c r="Z662" s="42" t="s">
        <v>123</v>
      </c>
      <c r="AA662" s="43"/>
      <c r="AB662" s="196"/>
      <c r="AC662" s="43"/>
      <c r="AD662" s="196"/>
      <c r="AE662" s="39"/>
      <c r="AF662" s="421"/>
      <c r="AG662" s="421"/>
      <c r="AH662" s="38"/>
      <c r="AI662" s="9"/>
      <c r="AJ662" s="349">
        <f>SUMPRODUCT(LEN($M662:$AA665)-LEN(SUBSTITUTE($M662:$AA665,"A", "")))</f>
        <v>25</v>
      </c>
      <c r="AK662" s="352">
        <f>SUMPRODUCT(LEN($AD662:$AD665)-LEN(SUBSTITUTE($AD662:$AD665,"A", "")))</f>
        <v>0</v>
      </c>
      <c r="AL662" s="335">
        <f>SUMPRODUCT(LEN($AC662:$AC665)-LEN(SUBSTITUTE($AC662:$AC665,"A", "")))</f>
        <v>0</v>
      </c>
      <c r="AM662" s="349">
        <f>SUMPRODUCT(LEN($M662:$AA665)-LEN(SUBSTITUTE($M662:$AA665,"S", "")))</f>
        <v>10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3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8.15" customHeight="1" thickBot="1" x14ac:dyDescent="0.25">
      <c r="B663" s="30"/>
      <c r="C663" s="339"/>
      <c r="D663" s="37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 t="s">
        <v>458</v>
      </c>
      <c r="N663" s="33" t="s">
        <v>121</v>
      </c>
      <c r="O663" s="55" t="s">
        <v>459</v>
      </c>
      <c r="P663" s="33" t="s">
        <v>120</v>
      </c>
      <c r="Q663" s="55" t="s">
        <v>346</v>
      </c>
      <c r="R663" s="33" t="s">
        <v>119</v>
      </c>
      <c r="S663" s="55" t="s">
        <v>130</v>
      </c>
      <c r="T663" s="33" t="s">
        <v>118</v>
      </c>
      <c r="U663" s="55"/>
      <c r="V663" s="33" t="s">
        <v>117</v>
      </c>
      <c r="W663" s="55"/>
      <c r="X663" s="33" t="s">
        <v>116</v>
      </c>
      <c r="Y663" s="55"/>
      <c r="Z663" s="33" t="s">
        <v>115</v>
      </c>
      <c r="AA663" s="55"/>
      <c r="AB663" s="193"/>
      <c r="AC663" s="55"/>
      <c r="AD663" s="193"/>
      <c r="AE663" s="22"/>
      <c r="AF663" s="422"/>
      <c r="AG663" s="422"/>
      <c r="AH663" s="21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8.15" customHeight="1" x14ac:dyDescent="0.2">
      <c r="B664" s="30"/>
      <c r="C664" s="340"/>
      <c r="D664" s="29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 t="s">
        <v>467</v>
      </c>
      <c r="N664" s="25" t="s">
        <v>112</v>
      </c>
      <c r="O664" s="114" t="s">
        <v>359</v>
      </c>
      <c r="P664" s="25" t="s">
        <v>111</v>
      </c>
      <c r="Q664" s="114" t="s">
        <v>347</v>
      </c>
      <c r="R664" s="25" t="s">
        <v>110</v>
      </c>
      <c r="S664" s="114"/>
      <c r="T664" s="25" t="s">
        <v>109</v>
      </c>
      <c r="U664" s="114"/>
      <c r="V664" s="25" t="s">
        <v>108</v>
      </c>
      <c r="W664" s="114"/>
      <c r="X664" s="25" t="s">
        <v>107</v>
      </c>
      <c r="Y664" s="114"/>
      <c r="Z664" s="25" t="s">
        <v>106</v>
      </c>
      <c r="AA664" s="114"/>
      <c r="AB664" s="190"/>
      <c r="AC664" s="114"/>
      <c r="AD664" s="190"/>
      <c r="AE664" s="22"/>
      <c r="AF664" s="422"/>
      <c r="AG664" s="422"/>
      <c r="AH664" s="21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8.15" customHeight="1" thickBot="1" x14ac:dyDescent="0.25">
      <c r="B665" s="30"/>
      <c r="C665" s="355"/>
      <c r="D665" s="54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 t="s">
        <v>459</v>
      </c>
      <c r="N665" s="50" t="s">
        <v>104</v>
      </c>
      <c r="O665" s="51" t="s">
        <v>347</v>
      </c>
      <c r="P665" s="50" t="s">
        <v>103</v>
      </c>
      <c r="Q665" s="51" t="s">
        <v>347</v>
      </c>
      <c r="R665" s="50" t="s">
        <v>102</v>
      </c>
      <c r="S665" s="51"/>
      <c r="T665" s="50">
        <v>20</v>
      </c>
      <c r="U665" s="51"/>
      <c r="V665" s="50" t="s">
        <v>101</v>
      </c>
      <c r="W665" s="51"/>
      <c r="X665" s="50" t="s">
        <v>100</v>
      </c>
      <c r="Y665" s="51"/>
      <c r="Z665" s="50" t="s">
        <v>99</v>
      </c>
      <c r="AA665" s="51"/>
      <c r="AB665" s="187"/>
      <c r="AC665" s="51"/>
      <c r="AD665" s="187"/>
      <c r="AE665" s="48"/>
      <c r="AF665" s="424"/>
      <c r="AG665" s="424"/>
      <c r="AH665" s="47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8.15" customHeight="1" x14ac:dyDescent="0.2">
      <c r="B666" s="30"/>
      <c r="C666" s="338">
        <v>3</v>
      </c>
      <c r="D666" s="46"/>
      <c r="E666" s="198"/>
      <c r="F666" s="198"/>
      <c r="G666" s="197"/>
      <c r="H666" s="358"/>
      <c r="I666" s="390">
        <v>50</v>
      </c>
      <c r="J666" s="390">
        <v>16</v>
      </c>
      <c r="K666" s="390">
        <v>7</v>
      </c>
      <c r="L666" s="42" t="s">
        <v>131</v>
      </c>
      <c r="M666" s="43" t="s">
        <v>132</v>
      </c>
      <c r="N666" s="42" t="s">
        <v>129</v>
      </c>
      <c r="O666" s="43" t="s">
        <v>179</v>
      </c>
      <c r="P666" s="42" t="s">
        <v>128</v>
      </c>
      <c r="Q666" s="43" t="s">
        <v>130</v>
      </c>
      <c r="R666" s="42" t="s">
        <v>127</v>
      </c>
      <c r="S666" s="43"/>
      <c r="T666" s="42" t="s">
        <v>126</v>
      </c>
      <c r="U666" s="43"/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196"/>
      <c r="AC666" s="43"/>
      <c r="AD666" s="196"/>
      <c r="AE666" s="39"/>
      <c r="AF666" s="421"/>
      <c r="AG666" s="421"/>
      <c r="AH666" s="38"/>
      <c r="AI666" s="9"/>
      <c r="AJ666" s="349">
        <f>SUMPRODUCT(LEN($M666:$AA669)-LEN(SUBSTITUTE($M666:$AA669,"A", "")))</f>
        <v>9</v>
      </c>
      <c r="AK666" s="352">
        <f>SUMPRODUCT(LEN($AD666:$AD669)-LEN(SUBSTITUTE($AD666:$AD669,"A", "")))</f>
        <v>0</v>
      </c>
      <c r="AL666" s="335">
        <f>SUMPRODUCT(LEN($AC666:$AC669)-LEN(SUBSTITUTE($AC666:$AC669,"A", "")))</f>
        <v>0</v>
      </c>
      <c r="AM666" s="349">
        <f>SUMPRODUCT(LEN($M666:$AA669)-LEN(SUBSTITUTE($M666:$AA669,"S", "")))</f>
        <v>4</v>
      </c>
      <c r="AN666" s="352">
        <f>SUMPRODUCT(LEN($AD666:$AD669)-LEN(SUBSTITUTE($AD666:$AD669,"S", "")))</f>
        <v>0</v>
      </c>
      <c r="AO666" s="335">
        <f>SUMPRODUCT(LEN($AC666:$AC669)-LEN(SUBSTITUTE($AC666:$AC669,"S", "")))</f>
        <v>0</v>
      </c>
      <c r="AP666" s="349">
        <f>SUMPRODUCT(LEN($M666:$AA669)-LEN(SUBSTITUTE($M666:$AA669,"F", "")))</f>
        <v>0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0</v>
      </c>
      <c r="AT666" s="352">
        <f>SUMPRODUCT(LEN($AD666:$AD669)-LEN(SUBSTITUTE($AD666:$AD669,"G", "")))</f>
        <v>0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8.15" customHeight="1" thickBot="1" x14ac:dyDescent="0.25">
      <c r="B667" s="30"/>
      <c r="C667" s="339"/>
      <c r="D667" s="37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 t="s">
        <v>132</v>
      </c>
      <c r="N667" s="33" t="s">
        <v>121</v>
      </c>
      <c r="O667" s="55" t="s">
        <v>179</v>
      </c>
      <c r="P667" s="33" t="s">
        <v>120</v>
      </c>
      <c r="Q667" s="55"/>
      <c r="R667" s="33" t="s">
        <v>119</v>
      </c>
      <c r="S667" s="55"/>
      <c r="T667" s="33" t="s">
        <v>118</v>
      </c>
      <c r="U667" s="55"/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193"/>
      <c r="AC667" s="55"/>
      <c r="AD667" s="193"/>
      <c r="AE667" s="22"/>
      <c r="AF667" s="422"/>
      <c r="AG667" s="422"/>
      <c r="AH667" s="21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8.15" customHeight="1" x14ac:dyDescent="0.2">
      <c r="B668" s="30"/>
      <c r="C668" s="340"/>
      <c r="D668" s="29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 t="s">
        <v>130</v>
      </c>
      <c r="N668" s="25" t="s">
        <v>112</v>
      </c>
      <c r="O668" s="114" t="s">
        <v>179</v>
      </c>
      <c r="P668" s="25" t="s">
        <v>111</v>
      </c>
      <c r="Q668" s="114"/>
      <c r="R668" s="25" t="s">
        <v>110</v>
      </c>
      <c r="S668" s="114"/>
      <c r="T668" s="25" t="s">
        <v>109</v>
      </c>
      <c r="U668" s="114"/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190"/>
      <c r="AC668" s="114"/>
      <c r="AD668" s="190"/>
      <c r="AE668" s="22"/>
      <c r="AF668" s="422"/>
      <c r="AG668" s="422"/>
      <c r="AH668" s="21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8.15" customHeight="1" thickBot="1" x14ac:dyDescent="0.25">
      <c r="B669" s="20"/>
      <c r="C669" s="341"/>
      <c r="D669" s="19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 t="s">
        <v>347</v>
      </c>
      <c r="N669" s="15" t="s">
        <v>104</v>
      </c>
      <c r="O669" s="16" t="s">
        <v>130</v>
      </c>
      <c r="P669" s="15" t="s">
        <v>103</v>
      </c>
      <c r="Q669" s="16"/>
      <c r="R669" s="15" t="s">
        <v>102</v>
      </c>
      <c r="S669" s="16"/>
      <c r="T669" s="15">
        <v>20</v>
      </c>
      <c r="U669" s="16"/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187"/>
      <c r="AC669" s="16"/>
      <c r="AD669" s="186"/>
      <c r="AE669" s="11"/>
      <c r="AF669" s="423"/>
      <c r="AG669" s="423"/>
      <c r="AH669" s="10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107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 t="s">
        <v>464</v>
      </c>
      <c r="E671" s="425">
        <v>9959.91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03"/>
      <c r="AI671" s="86" t="s">
        <v>137</v>
      </c>
      <c r="AJ671" s="85">
        <f t="shared" ref="AJ671:BB671" si="88">SUM(AJ673:AJ684)</f>
        <v>63</v>
      </c>
      <c r="AK671" s="84">
        <f t="shared" si="88"/>
        <v>3</v>
      </c>
      <c r="AL671" s="83">
        <f t="shared" si="88"/>
        <v>0</v>
      </c>
      <c r="AM671" s="85">
        <f t="shared" si="88"/>
        <v>41</v>
      </c>
      <c r="AN671" s="84">
        <f t="shared" si="88"/>
        <v>12</v>
      </c>
      <c r="AO671" s="83">
        <f t="shared" si="88"/>
        <v>0</v>
      </c>
      <c r="AP671" s="85">
        <f t="shared" si="88"/>
        <v>1</v>
      </c>
      <c r="AQ671" s="84">
        <f t="shared" si="88"/>
        <v>0</v>
      </c>
      <c r="AR671" s="83">
        <f t="shared" si="88"/>
        <v>0</v>
      </c>
      <c r="AS671" s="85">
        <f t="shared" si="88"/>
        <v>4</v>
      </c>
      <c r="AT671" s="84">
        <f t="shared" si="88"/>
        <v>0</v>
      </c>
      <c r="AU671" s="83">
        <f t="shared" si="88"/>
        <v>0</v>
      </c>
      <c r="AV671" s="85">
        <f t="shared" si="88"/>
        <v>0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0</v>
      </c>
      <c r="BB671" s="80">
        <f t="shared" si="88"/>
        <v>0</v>
      </c>
      <c r="BC671" s="79" t="s">
        <v>136</v>
      </c>
      <c r="BF671" s="5">
        <f>SUM(AJ671:AL671)/$BG$5</f>
        <v>22</v>
      </c>
      <c r="BG671" s="5">
        <f>SUM(AM671:AO671,AY671)/$BG$5</f>
        <v>17.666666666666668</v>
      </c>
      <c r="BH671" s="5">
        <f>SUM(AP671:AR671,AZ671)/$BG$5</f>
        <v>0.33333333333333331</v>
      </c>
      <c r="BI671" s="5">
        <f>SUM(AS671:AU671,BA671)/$BG$5</f>
        <v>1.3333333333333333</v>
      </c>
      <c r="BJ671" s="5">
        <f>SUM(AV671:AX671,BB671)/$BG$5</f>
        <v>0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03"/>
      <c r="AI672" s="66" t="s">
        <v>135</v>
      </c>
      <c r="AJ672" s="65">
        <f t="shared" ref="AJ672:BB672" si="89">AJ671/3</f>
        <v>21</v>
      </c>
      <c r="AK672" s="64">
        <f t="shared" si="89"/>
        <v>1</v>
      </c>
      <c r="AL672" s="63">
        <f t="shared" si="89"/>
        <v>0</v>
      </c>
      <c r="AM672" s="65">
        <f t="shared" si="89"/>
        <v>13.666666666666666</v>
      </c>
      <c r="AN672" s="64">
        <f t="shared" si="89"/>
        <v>4</v>
      </c>
      <c r="AO672" s="63">
        <f t="shared" si="89"/>
        <v>0</v>
      </c>
      <c r="AP672" s="65">
        <f t="shared" si="89"/>
        <v>0.33333333333333331</v>
      </c>
      <c r="AQ672" s="64">
        <f t="shared" si="89"/>
        <v>0</v>
      </c>
      <c r="AR672" s="63">
        <f t="shared" si="89"/>
        <v>0</v>
      </c>
      <c r="AS672" s="65">
        <f t="shared" si="89"/>
        <v>1.3333333333333333</v>
      </c>
      <c r="AT672" s="64">
        <f t="shared" si="89"/>
        <v>0</v>
      </c>
      <c r="AU672" s="63">
        <f t="shared" si="89"/>
        <v>0</v>
      </c>
      <c r="AV672" s="65">
        <f t="shared" si="89"/>
        <v>0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</v>
      </c>
      <c r="BB672" s="60">
        <f t="shared" si="89"/>
        <v>0</v>
      </c>
      <c r="BC672" s="59" t="s">
        <v>134</v>
      </c>
    </row>
    <row r="673" spans="2:62" ht="28.15" customHeight="1" x14ac:dyDescent="0.2">
      <c r="B673" s="30"/>
      <c r="C673" s="338">
        <v>1</v>
      </c>
      <c r="D673" s="46"/>
      <c r="E673" s="198"/>
      <c r="F673" s="198"/>
      <c r="G673" s="197"/>
      <c r="H673" s="358" t="s">
        <v>183</v>
      </c>
      <c r="I673" s="390">
        <v>70</v>
      </c>
      <c r="J673" s="390">
        <v>20</v>
      </c>
      <c r="K673" s="390">
        <v>5</v>
      </c>
      <c r="L673" s="42" t="s">
        <v>131</v>
      </c>
      <c r="M673" s="43" t="s">
        <v>179</v>
      </c>
      <c r="N673" s="42" t="s">
        <v>129</v>
      </c>
      <c r="O673" s="43" t="s">
        <v>469</v>
      </c>
      <c r="P673" s="42" t="s">
        <v>128</v>
      </c>
      <c r="Q673" s="43" t="s">
        <v>539</v>
      </c>
      <c r="R673" s="42" t="s">
        <v>127</v>
      </c>
      <c r="S673" s="43" t="s">
        <v>354</v>
      </c>
      <c r="T673" s="42" t="s">
        <v>126</v>
      </c>
      <c r="U673" s="43"/>
      <c r="V673" s="42" t="s">
        <v>125</v>
      </c>
      <c r="W673" s="43"/>
      <c r="X673" s="42" t="s">
        <v>124</v>
      </c>
      <c r="Y673" s="43"/>
      <c r="Z673" s="42" t="s">
        <v>123</v>
      </c>
      <c r="AA673" s="43"/>
      <c r="AB673" s="196"/>
      <c r="AC673" s="43"/>
      <c r="AD673" s="196" t="s">
        <v>354</v>
      </c>
      <c r="AE673" s="58"/>
      <c r="AF673" s="421"/>
      <c r="AG673" s="421"/>
      <c r="AH673" s="38"/>
      <c r="AI673" s="9"/>
      <c r="AJ673" s="349">
        <f>SUMPRODUCT(LEN($M673:$AA676)-LEN(SUBSTITUTE($M673:$AA676,"A", "")))</f>
        <v>30</v>
      </c>
      <c r="AK673" s="352">
        <f>SUMPRODUCT(LEN($AD673:$AD676)-LEN(SUBSTITUTE($AD673:$AD676,"A", "")))</f>
        <v>1</v>
      </c>
      <c r="AL673" s="335">
        <f>SUMPRODUCT(LEN($AC673:$AC676)-LEN(SUBSTITUTE($AC673:$AC676,"A", "")))</f>
        <v>0</v>
      </c>
      <c r="AM673" s="349">
        <f>SUMPRODUCT(LEN($M673:$AA676)-LEN(SUBSTITUTE($M673:$AA676,"S", "")))</f>
        <v>14</v>
      </c>
      <c r="AN673" s="352">
        <f>SUMPRODUCT(LEN($AD673:$AD676)-LEN(SUBSTITUTE($AD673:$AD676,"S", "")))</f>
        <v>8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1</v>
      </c>
      <c r="AT673" s="352">
        <f>SUMPRODUCT(LEN($AD673:$AD676)-LEN(SUBSTITUTE($AD673:$AD676,"G", "")))</f>
        <v>0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0</v>
      </c>
      <c r="BB673" s="413">
        <f>SUMPRODUCT(LEN($AE673:$AE676)-LEN(SUBSTITUTE($AE673:$AE676,"M", "")))</f>
        <v>0</v>
      </c>
    </row>
    <row r="674" spans="2:62" ht="28.15" customHeight="1" thickBot="1" x14ac:dyDescent="0.25">
      <c r="B674" s="30"/>
      <c r="C674" s="339"/>
      <c r="D674" s="37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179</v>
      </c>
      <c r="N674" s="33" t="s">
        <v>121</v>
      </c>
      <c r="O674" s="55" t="s">
        <v>459</v>
      </c>
      <c r="P674" s="33" t="s">
        <v>120</v>
      </c>
      <c r="Q674" s="55" t="s">
        <v>350</v>
      </c>
      <c r="R674" s="33" t="s">
        <v>119</v>
      </c>
      <c r="S674" s="55" t="s">
        <v>132</v>
      </c>
      <c r="T674" s="33" t="s">
        <v>118</v>
      </c>
      <c r="U674" s="55"/>
      <c r="V674" s="33" t="s">
        <v>117</v>
      </c>
      <c r="W674" s="55"/>
      <c r="X674" s="33" t="s">
        <v>116</v>
      </c>
      <c r="Y674" s="55"/>
      <c r="Z674" s="33" t="s">
        <v>115</v>
      </c>
      <c r="AA674" s="55"/>
      <c r="AB674" s="193"/>
      <c r="AC674" s="55"/>
      <c r="AD674" s="193" t="s">
        <v>538</v>
      </c>
      <c r="AE674" s="57"/>
      <c r="AF674" s="422"/>
      <c r="AG674" s="422"/>
      <c r="AH674" s="21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8.15" customHeight="1" x14ac:dyDescent="0.2">
      <c r="B675" s="30"/>
      <c r="C675" s="340"/>
      <c r="D675" s="29"/>
      <c r="E675" s="192"/>
      <c r="F675" s="192"/>
      <c r="G675" s="191"/>
      <c r="H675" s="360" t="s">
        <v>464</v>
      </c>
      <c r="I675" s="392"/>
      <c r="J675" s="392"/>
      <c r="K675" s="392"/>
      <c r="L675" s="25" t="s">
        <v>114</v>
      </c>
      <c r="M675" s="114" t="s">
        <v>373</v>
      </c>
      <c r="N675" s="25" t="s">
        <v>112</v>
      </c>
      <c r="O675" s="114" t="s">
        <v>458</v>
      </c>
      <c r="P675" s="25" t="s">
        <v>111</v>
      </c>
      <c r="Q675" s="114" t="s">
        <v>353</v>
      </c>
      <c r="R675" s="25" t="s">
        <v>110</v>
      </c>
      <c r="S675" s="114" t="s">
        <v>130</v>
      </c>
      <c r="T675" s="25" t="s">
        <v>109</v>
      </c>
      <c r="U675" s="114"/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190"/>
      <c r="AC675" s="114"/>
      <c r="AD675" s="190"/>
      <c r="AE675" s="57"/>
      <c r="AF675" s="422"/>
      <c r="AG675" s="422"/>
      <c r="AH675" s="21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8.15" customHeight="1" thickBot="1" x14ac:dyDescent="0.25">
      <c r="B676" s="30"/>
      <c r="C676" s="355"/>
      <c r="D676" s="54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507</v>
      </c>
      <c r="N676" s="50" t="s">
        <v>104</v>
      </c>
      <c r="O676" s="51" t="s">
        <v>459</v>
      </c>
      <c r="P676" s="50" t="s">
        <v>103</v>
      </c>
      <c r="Q676" s="51" t="s">
        <v>351</v>
      </c>
      <c r="R676" s="50" t="s">
        <v>102</v>
      </c>
      <c r="S676" s="51"/>
      <c r="T676" s="50">
        <v>20</v>
      </c>
      <c r="U676" s="51"/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187"/>
      <c r="AC676" s="51"/>
      <c r="AD676" s="187"/>
      <c r="AE676" s="56"/>
      <c r="AF676" s="424"/>
      <c r="AG676" s="424"/>
      <c r="AH676" s="47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8.15" customHeight="1" x14ac:dyDescent="0.2">
      <c r="B677" s="30"/>
      <c r="C677" s="338">
        <v>2</v>
      </c>
      <c r="D677" s="46"/>
      <c r="E677" s="198"/>
      <c r="F677" s="198"/>
      <c r="G677" s="197"/>
      <c r="H677" s="358"/>
      <c r="I677" s="390">
        <v>84</v>
      </c>
      <c r="J677" s="390">
        <v>21</v>
      </c>
      <c r="K677" s="390">
        <v>7</v>
      </c>
      <c r="L677" s="42" t="s">
        <v>131</v>
      </c>
      <c r="M677" s="43" t="s">
        <v>509</v>
      </c>
      <c r="N677" s="42" t="s">
        <v>129</v>
      </c>
      <c r="O677" s="43" t="s">
        <v>459</v>
      </c>
      <c r="P677" s="42" t="s">
        <v>128</v>
      </c>
      <c r="Q677" s="43" t="s">
        <v>347</v>
      </c>
      <c r="R677" s="42" t="s">
        <v>127</v>
      </c>
      <c r="S677" s="43" t="s">
        <v>130</v>
      </c>
      <c r="T677" s="42" t="s">
        <v>126</v>
      </c>
      <c r="U677" s="43"/>
      <c r="V677" s="42" t="s">
        <v>125</v>
      </c>
      <c r="W677" s="43"/>
      <c r="X677" s="42" t="s">
        <v>124</v>
      </c>
      <c r="Y677" s="43"/>
      <c r="Z677" s="42" t="s">
        <v>123</v>
      </c>
      <c r="AA677" s="43"/>
      <c r="AB677" s="196"/>
      <c r="AC677" s="43"/>
      <c r="AD677" s="196" t="s">
        <v>132</v>
      </c>
      <c r="AE677" s="39"/>
      <c r="AF677" s="421"/>
      <c r="AG677" s="421"/>
      <c r="AH677" s="38"/>
      <c r="AI677" s="9"/>
      <c r="AJ677" s="349">
        <f>SUMPRODUCT(LEN($M677:$AA680)-LEN(SUBSTITUTE($M677:$AA680,"A", "")))</f>
        <v>15</v>
      </c>
      <c r="AK677" s="352">
        <f>SUMPRODUCT(LEN($AD677:$AD680)-LEN(SUBSTITUTE($AD677:$AD680,"A", "")))</f>
        <v>2</v>
      </c>
      <c r="AL677" s="335">
        <f>SUMPRODUCT(LEN($AC677:$AC680)-LEN(SUBSTITUTE($AC677:$AC680,"A", "")))</f>
        <v>0</v>
      </c>
      <c r="AM677" s="349">
        <f>SUMPRODUCT(LEN($M677:$AA680)-LEN(SUBSTITUTE($M677:$AA680,"S", "")))</f>
        <v>16</v>
      </c>
      <c r="AN677" s="352">
        <f>SUMPRODUCT(LEN($AD677:$AD680)-LEN(SUBSTITUTE($AD677:$AD680,"S", "")))</f>
        <v>3</v>
      </c>
      <c r="AO677" s="335">
        <f>SUMPRODUCT(LEN($AC677:$AC680)-LEN(SUBSTITUTE($AC677:$AC680,"S", "")))</f>
        <v>0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2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8.15" customHeight="1" thickBot="1" x14ac:dyDescent="0.25">
      <c r="B678" s="30"/>
      <c r="C678" s="339"/>
      <c r="D678" s="37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 t="s">
        <v>357</v>
      </c>
      <c r="N678" s="33" t="s">
        <v>121</v>
      </c>
      <c r="O678" s="55" t="s">
        <v>348</v>
      </c>
      <c r="P678" s="33" t="s">
        <v>120</v>
      </c>
      <c r="Q678" s="55" t="s">
        <v>354</v>
      </c>
      <c r="R678" s="33" t="s">
        <v>119</v>
      </c>
      <c r="S678" s="55" t="s">
        <v>130</v>
      </c>
      <c r="T678" s="33" t="s">
        <v>118</v>
      </c>
      <c r="U678" s="55"/>
      <c r="V678" s="33" t="s">
        <v>117</v>
      </c>
      <c r="W678" s="55"/>
      <c r="X678" s="33" t="s">
        <v>116</v>
      </c>
      <c r="Y678" s="55"/>
      <c r="Z678" s="33" t="s">
        <v>115</v>
      </c>
      <c r="AA678" s="55"/>
      <c r="AB678" s="193"/>
      <c r="AC678" s="55"/>
      <c r="AD678" s="193" t="s">
        <v>371</v>
      </c>
      <c r="AE678" s="22"/>
      <c r="AF678" s="422"/>
      <c r="AG678" s="422"/>
      <c r="AH678" s="21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8.15" customHeight="1" x14ac:dyDescent="0.2">
      <c r="B679" s="30"/>
      <c r="C679" s="340"/>
      <c r="D679" s="29"/>
      <c r="E679" s="192"/>
      <c r="F679" s="192"/>
      <c r="G679" s="191"/>
      <c r="H679" s="360"/>
      <c r="I679" s="392"/>
      <c r="J679" s="392"/>
      <c r="K679" s="392"/>
      <c r="L679" s="25" t="s">
        <v>114</v>
      </c>
      <c r="M679" s="114" t="s">
        <v>353</v>
      </c>
      <c r="N679" s="25" t="s">
        <v>112</v>
      </c>
      <c r="O679" s="114" t="s">
        <v>359</v>
      </c>
      <c r="P679" s="25" t="s">
        <v>111</v>
      </c>
      <c r="Q679" s="114" t="s">
        <v>354</v>
      </c>
      <c r="R679" s="25" t="s">
        <v>110</v>
      </c>
      <c r="S679" s="114"/>
      <c r="T679" s="25" t="s">
        <v>109</v>
      </c>
      <c r="U679" s="114"/>
      <c r="V679" s="25" t="s">
        <v>108</v>
      </c>
      <c r="W679" s="114"/>
      <c r="X679" s="25" t="s">
        <v>107</v>
      </c>
      <c r="Y679" s="114"/>
      <c r="Z679" s="25" t="s">
        <v>106</v>
      </c>
      <c r="AA679" s="114"/>
      <c r="AB679" s="190"/>
      <c r="AC679" s="114"/>
      <c r="AD679" s="190"/>
      <c r="AE679" s="22"/>
      <c r="AF679" s="422"/>
      <c r="AG679" s="422"/>
      <c r="AH679" s="21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8.15" customHeight="1" thickBot="1" x14ac:dyDescent="0.25">
      <c r="B680" s="30"/>
      <c r="C680" s="355"/>
      <c r="D680" s="54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 t="s">
        <v>498</v>
      </c>
      <c r="N680" s="50" t="s">
        <v>104</v>
      </c>
      <c r="O680" s="51" t="s">
        <v>359</v>
      </c>
      <c r="P680" s="50" t="s">
        <v>103</v>
      </c>
      <c r="Q680" s="51" t="s">
        <v>130</v>
      </c>
      <c r="R680" s="50" t="s">
        <v>102</v>
      </c>
      <c r="S680" s="51"/>
      <c r="T680" s="50">
        <v>20</v>
      </c>
      <c r="U680" s="51"/>
      <c r="V680" s="50" t="s">
        <v>101</v>
      </c>
      <c r="W680" s="51"/>
      <c r="X680" s="50" t="s">
        <v>100</v>
      </c>
      <c r="Y680" s="51"/>
      <c r="Z680" s="50" t="s">
        <v>99</v>
      </c>
      <c r="AA680" s="51"/>
      <c r="AB680" s="187"/>
      <c r="AC680" s="51"/>
      <c r="AD680" s="187"/>
      <c r="AE680" s="48"/>
      <c r="AF680" s="424"/>
      <c r="AG680" s="424"/>
      <c r="AH680" s="47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8.15" customHeight="1" x14ac:dyDescent="0.2">
      <c r="B681" s="30"/>
      <c r="C681" s="338">
        <v>3</v>
      </c>
      <c r="D681" s="46"/>
      <c r="E681" s="198"/>
      <c r="F681" s="198"/>
      <c r="G681" s="197"/>
      <c r="H681" s="358"/>
      <c r="I681" s="390">
        <v>73</v>
      </c>
      <c r="J681" s="390">
        <v>20</v>
      </c>
      <c r="K681" s="390">
        <v>7</v>
      </c>
      <c r="L681" s="42" t="s">
        <v>131</v>
      </c>
      <c r="M681" s="43" t="s">
        <v>493</v>
      </c>
      <c r="N681" s="42" t="s">
        <v>129</v>
      </c>
      <c r="O681" s="43" t="s">
        <v>348</v>
      </c>
      <c r="P681" s="42" t="s">
        <v>128</v>
      </c>
      <c r="Q681" s="43" t="s">
        <v>350</v>
      </c>
      <c r="R681" s="42" t="s">
        <v>127</v>
      </c>
      <c r="S681" s="43" t="s">
        <v>130</v>
      </c>
      <c r="T681" s="42" t="s">
        <v>126</v>
      </c>
      <c r="U681" s="43"/>
      <c r="V681" s="42" t="s">
        <v>125</v>
      </c>
      <c r="W681" s="43"/>
      <c r="X681" s="42" t="s">
        <v>124</v>
      </c>
      <c r="Y681" s="43"/>
      <c r="Z681" s="42" t="s">
        <v>123</v>
      </c>
      <c r="AA681" s="43"/>
      <c r="AB681" s="196"/>
      <c r="AC681" s="43"/>
      <c r="AD681" s="196" t="s">
        <v>130</v>
      </c>
      <c r="AE681" s="39"/>
      <c r="AF681" s="421"/>
      <c r="AG681" s="421"/>
      <c r="AH681" s="38"/>
      <c r="AI681" s="9"/>
      <c r="AJ681" s="349">
        <f>SUMPRODUCT(LEN($M681:$AA684)-LEN(SUBSTITUTE($M681:$AA684,"A", "")))</f>
        <v>18</v>
      </c>
      <c r="AK681" s="352">
        <f>SUMPRODUCT(LEN($AD681:$AD684)-LEN(SUBSTITUTE($AD681:$AD684,"A", "")))</f>
        <v>0</v>
      </c>
      <c r="AL681" s="335">
        <f>SUMPRODUCT(LEN($AC681:$AC684)-LEN(SUBSTITUTE($AC681:$AC684,"A", "")))</f>
        <v>0</v>
      </c>
      <c r="AM681" s="349">
        <f>SUMPRODUCT(LEN($M681:$AA684)-LEN(SUBSTITUTE($M681:$AA684,"S", "")))</f>
        <v>11</v>
      </c>
      <c r="AN681" s="352">
        <f>SUMPRODUCT(LEN($AD681:$AD684)-LEN(SUBSTITUTE($AD681:$AD684,"S", "")))</f>
        <v>1</v>
      </c>
      <c r="AO681" s="335">
        <f>SUMPRODUCT(LEN($AC681:$AC684)-LEN(SUBSTITUTE($AC681:$AC684,"S", "")))</f>
        <v>0</v>
      </c>
      <c r="AP681" s="349">
        <f>SUMPRODUCT(LEN($M681:$AA684)-LEN(SUBSTITUTE($M681:$AA684,"F", "")))</f>
        <v>1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1</v>
      </c>
      <c r="AT681" s="352">
        <f>SUMPRODUCT(LEN($AD681:$AD684)-LEN(SUBSTITUTE($AD681:$AD684,"G", "")))</f>
        <v>0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8.15" customHeight="1" thickBot="1" x14ac:dyDescent="0.25">
      <c r="B682" s="30"/>
      <c r="C682" s="339"/>
      <c r="D682" s="37"/>
      <c r="E682" s="195"/>
      <c r="F682" s="195"/>
      <c r="G682" s="194"/>
      <c r="H682" s="359"/>
      <c r="I682" s="391"/>
      <c r="J682" s="391"/>
      <c r="K682" s="391"/>
      <c r="L682" s="33" t="s">
        <v>122</v>
      </c>
      <c r="M682" s="55" t="s">
        <v>357</v>
      </c>
      <c r="N682" s="33" t="s">
        <v>121</v>
      </c>
      <c r="O682" s="55" t="s">
        <v>347</v>
      </c>
      <c r="P682" s="33" t="s">
        <v>120</v>
      </c>
      <c r="Q682" s="55" t="s">
        <v>347</v>
      </c>
      <c r="R682" s="33" t="s">
        <v>119</v>
      </c>
      <c r="S682" s="55"/>
      <c r="T682" s="33" t="s">
        <v>118</v>
      </c>
      <c r="U682" s="55"/>
      <c r="V682" s="33" t="s">
        <v>117</v>
      </c>
      <c r="W682" s="55"/>
      <c r="X682" s="33" t="s">
        <v>116</v>
      </c>
      <c r="Y682" s="55"/>
      <c r="Z682" s="33" t="s">
        <v>115</v>
      </c>
      <c r="AA682" s="55"/>
      <c r="AB682" s="193"/>
      <c r="AC682" s="55"/>
      <c r="AD682" s="193"/>
      <c r="AE682" s="22"/>
      <c r="AF682" s="422"/>
      <c r="AG682" s="422"/>
      <c r="AH682" s="21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8.15" customHeight="1" x14ac:dyDescent="0.2">
      <c r="B683" s="30"/>
      <c r="C683" s="340"/>
      <c r="D683" s="29"/>
      <c r="E683" s="192"/>
      <c r="F683" s="192"/>
      <c r="G683" s="191"/>
      <c r="H683" s="360"/>
      <c r="I683" s="392"/>
      <c r="J683" s="392"/>
      <c r="K683" s="392"/>
      <c r="L683" s="25" t="s">
        <v>114</v>
      </c>
      <c r="M683" s="114" t="s">
        <v>521</v>
      </c>
      <c r="N683" s="25" t="s">
        <v>112</v>
      </c>
      <c r="O683" s="114" t="s">
        <v>352</v>
      </c>
      <c r="P683" s="25" t="s">
        <v>111</v>
      </c>
      <c r="Q683" s="114" t="s">
        <v>130</v>
      </c>
      <c r="R683" s="25" t="s">
        <v>110</v>
      </c>
      <c r="S683" s="114"/>
      <c r="T683" s="25" t="s">
        <v>109</v>
      </c>
      <c r="U683" s="114"/>
      <c r="V683" s="25" t="s">
        <v>108</v>
      </c>
      <c r="W683" s="114"/>
      <c r="X683" s="25" t="s">
        <v>107</v>
      </c>
      <c r="Y683" s="114"/>
      <c r="Z683" s="25" t="s">
        <v>106</v>
      </c>
      <c r="AA683" s="114"/>
      <c r="AB683" s="190"/>
      <c r="AC683" s="114"/>
      <c r="AD683" s="190"/>
      <c r="AE683" s="22"/>
      <c r="AF683" s="422"/>
      <c r="AG683" s="422"/>
      <c r="AH683" s="21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8.15" customHeight="1" thickBot="1" x14ac:dyDescent="0.25">
      <c r="B684" s="20"/>
      <c r="C684" s="341"/>
      <c r="D684" s="19"/>
      <c r="E684" s="189"/>
      <c r="F684" s="189"/>
      <c r="G684" s="188"/>
      <c r="H684" s="361"/>
      <c r="I684" s="394"/>
      <c r="J684" s="394"/>
      <c r="K684" s="394"/>
      <c r="L684" s="15" t="s">
        <v>105</v>
      </c>
      <c r="M684" s="16" t="s">
        <v>348</v>
      </c>
      <c r="N684" s="15" t="s">
        <v>104</v>
      </c>
      <c r="O684" s="16" t="s">
        <v>352</v>
      </c>
      <c r="P684" s="15" t="s">
        <v>103</v>
      </c>
      <c r="Q684" s="16" t="s">
        <v>130</v>
      </c>
      <c r="R684" s="15" t="s">
        <v>102</v>
      </c>
      <c r="S684" s="16"/>
      <c r="T684" s="15">
        <v>20</v>
      </c>
      <c r="U684" s="16"/>
      <c r="V684" s="15" t="s">
        <v>101</v>
      </c>
      <c r="W684" s="16"/>
      <c r="X684" s="15" t="s">
        <v>100</v>
      </c>
      <c r="Y684" s="16"/>
      <c r="Z684" s="15" t="s">
        <v>99</v>
      </c>
      <c r="AA684" s="16"/>
      <c r="AB684" s="187"/>
      <c r="AC684" s="16"/>
      <c r="AD684" s="186"/>
      <c r="AE684" s="11"/>
      <c r="AF684" s="423"/>
      <c r="AG684" s="423"/>
      <c r="AH684" s="10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107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 t="s">
        <v>464</v>
      </c>
      <c r="E686" s="425">
        <v>6622.69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03"/>
      <c r="AI686" s="86" t="s">
        <v>137</v>
      </c>
      <c r="AJ686" s="85">
        <f t="shared" ref="AJ686:BB686" si="90">SUM(AJ688:AJ699)</f>
        <v>34</v>
      </c>
      <c r="AK686" s="84">
        <f t="shared" si="90"/>
        <v>5</v>
      </c>
      <c r="AL686" s="83">
        <f t="shared" si="90"/>
        <v>0</v>
      </c>
      <c r="AM686" s="85">
        <f t="shared" si="90"/>
        <v>47</v>
      </c>
      <c r="AN686" s="84">
        <f t="shared" si="90"/>
        <v>9</v>
      </c>
      <c r="AO686" s="83">
        <f t="shared" si="90"/>
        <v>0</v>
      </c>
      <c r="AP686" s="85">
        <f t="shared" si="90"/>
        <v>1</v>
      </c>
      <c r="AQ686" s="84">
        <f t="shared" si="90"/>
        <v>0</v>
      </c>
      <c r="AR686" s="83">
        <f t="shared" si="90"/>
        <v>0</v>
      </c>
      <c r="AS686" s="85">
        <f t="shared" si="90"/>
        <v>6</v>
      </c>
      <c r="AT686" s="84">
        <f t="shared" si="90"/>
        <v>3</v>
      </c>
      <c r="AU686" s="83">
        <f t="shared" si="90"/>
        <v>0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0</v>
      </c>
      <c r="AZ686" s="81">
        <f t="shared" si="90"/>
        <v>0</v>
      </c>
      <c r="BA686" s="81">
        <f t="shared" si="90"/>
        <v>0</v>
      </c>
      <c r="BB686" s="80">
        <f t="shared" si="90"/>
        <v>0</v>
      </c>
      <c r="BC686" s="79" t="s">
        <v>136</v>
      </c>
      <c r="BF686" s="5">
        <f>SUM(AJ686:AL686)/$BG$5</f>
        <v>13</v>
      </c>
      <c r="BG686" s="5">
        <f>SUM(AM686:AO686,AY686)/$BG$5</f>
        <v>18.666666666666668</v>
      </c>
      <c r="BH686" s="5">
        <f>SUM(AP686:AR686,AZ686)/$BG$5</f>
        <v>0.33333333333333331</v>
      </c>
      <c r="BI686" s="5">
        <f>SUM(AS686:AU686,BA686)/$BG$5</f>
        <v>3</v>
      </c>
      <c r="BJ686" s="5">
        <f>SUM(AV686:AX686,BB686)/$BG$5</f>
        <v>0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03"/>
      <c r="AI687" s="66" t="s">
        <v>135</v>
      </c>
      <c r="AJ687" s="65">
        <f t="shared" ref="AJ687:BB687" si="91">AJ686/3</f>
        <v>11.333333333333334</v>
      </c>
      <c r="AK687" s="64">
        <f t="shared" si="91"/>
        <v>1.6666666666666667</v>
      </c>
      <c r="AL687" s="63">
        <f t="shared" si="91"/>
        <v>0</v>
      </c>
      <c r="AM687" s="65">
        <f t="shared" si="91"/>
        <v>15.666666666666666</v>
      </c>
      <c r="AN687" s="64">
        <f t="shared" si="91"/>
        <v>3</v>
      </c>
      <c r="AO687" s="63">
        <f t="shared" si="91"/>
        <v>0</v>
      </c>
      <c r="AP687" s="65">
        <f t="shared" si="91"/>
        <v>0.33333333333333331</v>
      </c>
      <c r="AQ687" s="64">
        <f t="shared" si="91"/>
        <v>0</v>
      </c>
      <c r="AR687" s="63">
        <f t="shared" si="91"/>
        <v>0</v>
      </c>
      <c r="AS687" s="65">
        <f t="shared" si="91"/>
        <v>2</v>
      </c>
      <c r="AT687" s="64">
        <f t="shared" si="91"/>
        <v>1</v>
      </c>
      <c r="AU687" s="63">
        <f t="shared" si="91"/>
        <v>0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0</v>
      </c>
      <c r="AZ687" s="61">
        <f t="shared" si="91"/>
        <v>0</v>
      </c>
      <c r="BA687" s="61">
        <f t="shared" si="91"/>
        <v>0</v>
      </c>
      <c r="BB687" s="60">
        <f t="shared" si="91"/>
        <v>0</v>
      </c>
      <c r="BC687" s="59" t="s">
        <v>134</v>
      </c>
    </row>
    <row r="688" spans="2:62" ht="28.15" customHeight="1" x14ac:dyDescent="0.2">
      <c r="B688" s="30"/>
      <c r="C688" s="338">
        <v>1</v>
      </c>
      <c r="D688" s="46"/>
      <c r="E688" s="198"/>
      <c r="F688" s="198"/>
      <c r="G688" s="197"/>
      <c r="H688" s="358" t="s">
        <v>370</v>
      </c>
      <c r="I688" s="390">
        <v>77</v>
      </c>
      <c r="J688" s="390">
        <v>20</v>
      </c>
      <c r="K688" s="390">
        <v>6</v>
      </c>
      <c r="L688" s="42" t="s">
        <v>131</v>
      </c>
      <c r="M688" s="43" t="s">
        <v>348</v>
      </c>
      <c r="N688" s="42" t="s">
        <v>129</v>
      </c>
      <c r="O688" s="43" t="s">
        <v>474</v>
      </c>
      <c r="P688" s="42" t="s">
        <v>128</v>
      </c>
      <c r="Q688" s="43" t="s">
        <v>350</v>
      </c>
      <c r="R688" s="42" t="s">
        <v>127</v>
      </c>
      <c r="S688" s="43" t="s">
        <v>130</v>
      </c>
      <c r="T688" s="42" t="s">
        <v>126</v>
      </c>
      <c r="U688" s="43"/>
      <c r="V688" s="42" t="s">
        <v>125</v>
      </c>
      <c r="W688" s="43"/>
      <c r="X688" s="42" t="s">
        <v>124</v>
      </c>
      <c r="Y688" s="43"/>
      <c r="Z688" s="42" t="s">
        <v>123</v>
      </c>
      <c r="AA688" s="43"/>
      <c r="AB688" s="196"/>
      <c r="AC688" s="43"/>
      <c r="AD688" s="196" t="s">
        <v>494</v>
      </c>
      <c r="AE688" s="58"/>
      <c r="AF688" s="421"/>
      <c r="AG688" s="421"/>
      <c r="AH688" s="38"/>
      <c r="AI688" s="9"/>
      <c r="AJ688" s="349">
        <f>SUMPRODUCT(LEN($M688:$AA691)-LEN(SUBSTITUTE($M688:$AA691,"A", "")))</f>
        <v>12</v>
      </c>
      <c r="AK688" s="352">
        <f>SUMPRODUCT(LEN($AD688:$AD691)-LEN(SUBSTITUTE($AD688:$AD691,"A", "")))</f>
        <v>1</v>
      </c>
      <c r="AL688" s="335">
        <f>SUMPRODUCT(LEN($AC688:$AC691)-LEN(SUBSTITUTE($AC688:$AC691,"A", "")))</f>
        <v>0</v>
      </c>
      <c r="AM688" s="349">
        <f>SUMPRODUCT(LEN($M688:$AA691)-LEN(SUBSTITUTE($M688:$AA691,"S", "")))</f>
        <v>18</v>
      </c>
      <c r="AN688" s="352">
        <f>SUMPRODUCT(LEN($AD688:$AD691)-LEN(SUBSTITUTE($AD688:$AD691,"S", "")))</f>
        <v>5</v>
      </c>
      <c r="AO688" s="335">
        <f>SUMPRODUCT(LEN($AC688:$AC691)-LEN(SUBSTITUTE($AC688:$AC691,"S", "")))</f>
        <v>0</v>
      </c>
      <c r="AP688" s="349">
        <f>SUMPRODUCT(LEN($M688:$AA691)-LEN(SUBSTITUTE($M688:$AA691,"F", "")))</f>
        <v>1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3</v>
      </c>
      <c r="AT688" s="352">
        <f>SUMPRODUCT(LEN($AD688:$AD691)-LEN(SUBSTITUTE($AD688:$AD691,"G", "")))</f>
        <v>3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0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0</v>
      </c>
      <c r="BB688" s="413">
        <f>SUMPRODUCT(LEN($AE688:$AE691)-LEN(SUBSTITUTE($AE688:$AE691,"M", "")))</f>
        <v>0</v>
      </c>
    </row>
    <row r="689" spans="2:62" ht="28.15" customHeight="1" thickBot="1" x14ac:dyDescent="0.25">
      <c r="B689" s="30"/>
      <c r="C689" s="339"/>
      <c r="D689" s="37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498</v>
      </c>
      <c r="N689" s="33" t="s">
        <v>121</v>
      </c>
      <c r="O689" s="55" t="s">
        <v>346</v>
      </c>
      <c r="P689" s="33" t="s">
        <v>120</v>
      </c>
      <c r="Q689" s="55" t="s">
        <v>179</v>
      </c>
      <c r="R689" s="33" t="s">
        <v>119</v>
      </c>
      <c r="S689" s="55" t="s">
        <v>130</v>
      </c>
      <c r="T689" s="33" t="s">
        <v>118</v>
      </c>
      <c r="U689" s="55"/>
      <c r="V689" s="33" t="s">
        <v>117</v>
      </c>
      <c r="W689" s="55"/>
      <c r="X689" s="33" t="s">
        <v>116</v>
      </c>
      <c r="Y689" s="55"/>
      <c r="Z689" s="33" t="s">
        <v>115</v>
      </c>
      <c r="AA689" s="55"/>
      <c r="AB689" s="193"/>
      <c r="AC689" s="55"/>
      <c r="AD689" s="193" t="s">
        <v>537</v>
      </c>
      <c r="AE689" s="57"/>
      <c r="AF689" s="422"/>
      <c r="AG689" s="422"/>
      <c r="AH689" s="21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8.15" customHeight="1" x14ac:dyDescent="0.2">
      <c r="B690" s="30"/>
      <c r="C690" s="340"/>
      <c r="D690" s="29"/>
      <c r="E690" s="192"/>
      <c r="F690" s="192"/>
      <c r="G690" s="191"/>
      <c r="H690" s="360" t="s">
        <v>464</v>
      </c>
      <c r="I690" s="392"/>
      <c r="J690" s="392"/>
      <c r="K690" s="392"/>
      <c r="L690" s="25" t="s">
        <v>114</v>
      </c>
      <c r="M690" s="114" t="s">
        <v>536</v>
      </c>
      <c r="N690" s="25" t="s">
        <v>112</v>
      </c>
      <c r="O690" s="114" t="s">
        <v>132</v>
      </c>
      <c r="P690" s="25" t="s">
        <v>111</v>
      </c>
      <c r="Q690" s="114" t="s">
        <v>354</v>
      </c>
      <c r="R690" s="25" t="s">
        <v>110</v>
      </c>
      <c r="S690" s="114"/>
      <c r="T690" s="25" t="s">
        <v>109</v>
      </c>
      <c r="U690" s="114"/>
      <c r="V690" s="25" t="s">
        <v>108</v>
      </c>
      <c r="W690" s="114"/>
      <c r="X690" s="25" t="s">
        <v>107</v>
      </c>
      <c r="Y690" s="114"/>
      <c r="Z690" s="25" t="s">
        <v>106</v>
      </c>
      <c r="AA690" s="114"/>
      <c r="AB690" s="190"/>
      <c r="AC690" s="114"/>
      <c r="AD690" s="190" t="s">
        <v>132</v>
      </c>
      <c r="AE690" s="57"/>
      <c r="AF690" s="422"/>
      <c r="AG690" s="422"/>
      <c r="AH690" s="21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8.15" customHeight="1" thickBot="1" x14ac:dyDescent="0.25">
      <c r="B691" s="30"/>
      <c r="C691" s="355"/>
      <c r="D691" s="54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462</v>
      </c>
      <c r="N691" s="50" t="s">
        <v>104</v>
      </c>
      <c r="O691" s="51" t="s">
        <v>132</v>
      </c>
      <c r="P691" s="50" t="s">
        <v>103</v>
      </c>
      <c r="Q691" s="51" t="s">
        <v>351</v>
      </c>
      <c r="R691" s="50" t="s">
        <v>102</v>
      </c>
      <c r="S691" s="51"/>
      <c r="T691" s="50">
        <v>20</v>
      </c>
      <c r="U691" s="51"/>
      <c r="V691" s="50" t="s">
        <v>101</v>
      </c>
      <c r="W691" s="51"/>
      <c r="X691" s="50" t="s">
        <v>100</v>
      </c>
      <c r="Y691" s="51"/>
      <c r="Z691" s="50" t="s">
        <v>99</v>
      </c>
      <c r="AA691" s="51"/>
      <c r="AB691" s="187"/>
      <c r="AC691" s="51"/>
      <c r="AD691" s="187"/>
      <c r="AE691" s="56"/>
      <c r="AF691" s="424"/>
      <c r="AG691" s="424"/>
      <c r="AH691" s="47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8.15" customHeight="1" x14ac:dyDescent="0.2">
      <c r="B692" s="30"/>
      <c r="C692" s="338">
        <v>2</v>
      </c>
      <c r="D692" s="46"/>
      <c r="E692" s="198"/>
      <c r="F692" s="198"/>
      <c r="G692" s="197"/>
      <c r="H692" s="358"/>
      <c r="I692" s="390">
        <v>54</v>
      </c>
      <c r="J692" s="390">
        <v>18</v>
      </c>
      <c r="K692" s="390">
        <v>7</v>
      </c>
      <c r="L692" s="42" t="s">
        <v>131</v>
      </c>
      <c r="M692" s="43" t="s">
        <v>353</v>
      </c>
      <c r="N692" s="42" t="s">
        <v>129</v>
      </c>
      <c r="O692" s="43" t="s">
        <v>501</v>
      </c>
      <c r="P692" s="42" t="s">
        <v>128</v>
      </c>
      <c r="Q692" s="43" t="s">
        <v>354</v>
      </c>
      <c r="R692" s="42" t="s">
        <v>127</v>
      </c>
      <c r="S692" s="43"/>
      <c r="T692" s="42" t="s">
        <v>126</v>
      </c>
      <c r="U692" s="43"/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196"/>
      <c r="AC692" s="43"/>
      <c r="AD692" s="196" t="s">
        <v>132</v>
      </c>
      <c r="AE692" s="39"/>
      <c r="AF692" s="421"/>
      <c r="AG692" s="421"/>
      <c r="AH692" s="38"/>
      <c r="AI692" s="9"/>
      <c r="AJ692" s="349">
        <f>SUMPRODUCT(LEN($M692:$AA695)-LEN(SUBSTITUTE($M692:$AA695,"A", "")))</f>
        <v>10</v>
      </c>
      <c r="AK692" s="352">
        <f>SUMPRODUCT(LEN($AD692:$AD695)-LEN(SUBSTITUTE($AD692:$AD695,"A", "")))</f>
        <v>2</v>
      </c>
      <c r="AL692" s="335">
        <f>SUMPRODUCT(LEN($AC692:$AC695)-LEN(SUBSTITUTE($AC692:$AC695,"A", "")))</f>
        <v>0</v>
      </c>
      <c r="AM692" s="349">
        <f>SUMPRODUCT(LEN($M692:$AA695)-LEN(SUBSTITUTE($M692:$AA695,"S", "")))</f>
        <v>18</v>
      </c>
      <c r="AN692" s="352">
        <f>SUMPRODUCT(LEN($AD692:$AD695)-LEN(SUBSTITUTE($AD692:$AD695,"S", "")))</f>
        <v>0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3</v>
      </c>
      <c r="AT692" s="352">
        <f>SUMPRODUCT(LEN($AD692:$AD695)-LEN(SUBSTITUTE($AD692:$AD695,"G", "")))</f>
        <v>0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8.15" customHeight="1" thickBot="1" x14ac:dyDescent="0.25">
      <c r="B693" s="30"/>
      <c r="C693" s="339"/>
      <c r="D693" s="37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 t="s">
        <v>495</v>
      </c>
      <c r="N693" s="33" t="s">
        <v>121</v>
      </c>
      <c r="O693" s="55" t="s">
        <v>359</v>
      </c>
      <c r="P693" s="33" t="s">
        <v>120</v>
      </c>
      <c r="Q693" s="55" t="s">
        <v>130</v>
      </c>
      <c r="R693" s="33" t="s">
        <v>119</v>
      </c>
      <c r="S693" s="55"/>
      <c r="T693" s="33" t="s">
        <v>118</v>
      </c>
      <c r="U693" s="55"/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193"/>
      <c r="AC693" s="55"/>
      <c r="AD693" s="193" t="s">
        <v>132</v>
      </c>
      <c r="AE693" s="22"/>
      <c r="AF693" s="422"/>
      <c r="AG693" s="422"/>
      <c r="AH693" s="21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8.15" customHeight="1" x14ac:dyDescent="0.2">
      <c r="B694" s="30"/>
      <c r="C694" s="340"/>
      <c r="D694" s="29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 t="s">
        <v>481</v>
      </c>
      <c r="N694" s="25" t="s">
        <v>112</v>
      </c>
      <c r="O694" s="114" t="s">
        <v>353</v>
      </c>
      <c r="P694" s="25" t="s">
        <v>111</v>
      </c>
      <c r="Q694" s="114" t="s">
        <v>130</v>
      </c>
      <c r="R694" s="25" t="s">
        <v>110</v>
      </c>
      <c r="S694" s="114"/>
      <c r="T694" s="25" t="s">
        <v>109</v>
      </c>
      <c r="U694" s="114"/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190"/>
      <c r="AC694" s="114"/>
      <c r="AD694" s="190"/>
      <c r="AE694" s="22"/>
      <c r="AF694" s="422"/>
      <c r="AG694" s="422"/>
      <c r="AH694" s="21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8.15" customHeight="1" thickBot="1" x14ac:dyDescent="0.25">
      <c r="B695" s="30"/>
      <c r="C695" s="355"/>
      <c r="D695" s="54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 t="s">
        <v>456</v>
      </c>
      <c r="N695" s="50" t="s">
        <v>104</v>
      </c>
      <c r="O695" s="51" t="s">
        <v>353</v>
      </c>
      <c r="P695" s="50" t="s">
        <v>103</v>
      </c>
      <c r="Q695" s="51"/>
      <c r="R695" s="50" t="s">
        <v>102</v>
      </c>
      <c r="S695" s="51"/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187"/>
      <c r="AC695" s="51"/>
      <c r="AD695" s="187"/>
      <c r="AE695" s="48"/>
      <c r="AF695" s="424"/>
      <c r="AG695" s="424"/>
      <c r="AH695" s="47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8.15" customHeight="1" x14ac:dyDescent="0.2">
      <c r="B696" s="30"/>
      <c r="C696" s="338">
        <v>3</v>
      </c>
      <c r="D696" s="46"/>
      <c r="E696" s="198"/>
      <c r="F696" s="198"/>
      <c r="G696" s="197"/>
      <c r="H696" s="358"/>
      <c r="I696" s="390">
        <v>68</v>
      </c>
      <c r="J696" s="390">
        <v>19</v>
      </c>
      <c r="K696" s="390">
        <v>8</v>
      </c>
      <c r="L696" s="42" t="s">
        <v>131</v>
      </c>
      <c r="M696" s="43" t="s">
        <v>179</v>
      </c>
      <c r="N696" s="42" t="s">
        <v>129</v>
      </c>
      <c r="O696" s="43" t="s">
        <v>357</v>
      </c>
      <c r="P696" s="42" t="s">
        <v>128</v>
      </c>
      <c r="Q696" s="43" t="s">
        <v>354</v>
      </c>
      <c r="R696" s="42" t="s">
        <v>127</v>
      </c>
      <c r="S696" s="43"/>
      <c r="T696" s="42" t="s">
        <v>126</v>
      </c>
      <c r="U696" s="43"/>
      <c r="V696" s="42" t="s">
        <v>125</v>
      </c>
      <c r="W696" s="43"/>
      <c r="X696" s="42" t="s">
        <v>124</v>
      </c>
      <c r="Y696" s="43"/>
      <c r="Z696" s="42" t="s">
        <v>123</v>
      </c>
      <c r="AA696" s="43"/>
      <c r="AB696" s="196"/>
      <c r="AC696" s="43"/>
      <c r="AD696" s="196" t="s">
        <v>351</v>
      </c>
      <c r="AE696" s="39"/>
      <c r="AF696" s="421"/>
      <c r="AG696" s="421"/>
      <c r="AH696" s="38"/>
      <c r="AI696" s="9"/>
      <c r="AJ696" s="349">
        <f>SUMPRODUCT(LEN($M696:$AA699)-LEN(SUBSTITUTE($M696:$AA699,"A", "")))</f>
        <v>12</v>
      </c>
      <c r="AK696" s="352">
        <f>SUMPRODUCT(LEN($AD696:$AD699)-LEN(SUBSTITUTE($AD696:$AD699,"A", "")))</f>
        <v>2</v>
      </c>
      <c r="AL696" s="335">
        <f>SUMPRODUCT(LEN($AC696:$AC699)-LEN(SUBSTITUTE($AC696:$AC699,"A", "")))</f>
        <v>0</v>
      </c>
      <c r="AM696" s="349">
        <f>SUMPRODUCT(LEN($M696:$AA699)-LEN(SUBSTITUTE($M696:$AA699,"S", "")))</f>
        <v>11</v>
      </c>
      <c r="AN696" s="352">
        <f>SUMPRODUCT(LEN($AD696:$AD699)-LEN(SUBSTITUTE($AD696:$AD699,"S", "")))</f>
        <v>4</v>
      </c>
      <c r="AO696" s="335">
        <f>SUMPRODUCT(LEN($AC696:$AC699)-LEN(SUBSTITUTE($AC696:$AC699,"S", "")))</f>
        <v>0</v>
      </c>
      <c r="AP696" s="349">
        <f>SUMPRODUCT(LEN($M696:$AA699)-LEN(SUBSTITUTE($M696:$AA699,"F", "")))</f>
        <v>0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0</v>
      </c>
      <c r="AT696" s="352">
        <f>SUMPRODUCT(LEN($AD696:$AD699)-LEN(SUBSTITUTE($AD696:$AD699,"G", "")))</f>
        <v>0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8.15" customHeight="1" thickBot="1" x14ac:dyDescent="0.25">
      <c r="B697" s="30"/>
      <c r="C697" s="339"/>
      <c r="D697" s="37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 t="s">
        <v>179</v>
      </c>
      <c r="N697" s="33" t="s">
        <v>121</v>
      </c>
      <c r="O697" s="55" t="s">
        <v>353</v>
      </c>
      <c r="P697" s="33" t="s">
        <v>120</v>
      </c>
      <c r="Q697" s="55" t="s">
        <v>130</v>
      </c>
      <c r="R697" s="33" t="s">
        <v>119</v>
      </c>
      <c r="S697" s="55"/>
      <c r="T697" s="33" t="s">
        <v>118</v>
      </c>
      <c r="U697" s="55"/>
      <c r="V697" s="33" t="s">
        <v>117</v>
      </c>
      <c r="W697" s="55"/>
      <c r="X697" s="33" t="s">
        <v>116</v>
      </c>
      <c r="Y697" s="55"/>
      <c r="Z697" s="33" t="s">
        <v>115</v>
      </c>
      <c r="AA697" s="55"/>
      <c r="AB697" s="193"/>
      <c r="AC697" s="55"/>
      <c r="AD697" s="193" t="s">
        <v>486</v>
      </c>
      <c r="AE697" s="22"/>
      <c r="AF697" s="422"/>
      <c r="AG697" s="422"/>
      <c r="AH697" s="21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8.15" customHeight="1" x14ac:dyDescent="0.2">
      <c r="B698" s="30"/>
      <c r="C698" s="340"/>
      <c r="D698" s="29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 t="s">
        <v>347</v>
      </c>
      <c r="N698" s="25" t="s">
        <v>112</v>
      </c>
      <c r="O698" s="114" t="s">
        <v>353</v>
      </c>
      <c r="P698" s="25" t="s">
        <v>111</v>
      </c>
      <c r="Q698" s="114" t="s">
        <v>130</v>
      </c>
      <c r="R698" s="25" t="s">
        <v>110</v>
      </c>
      <c r="S698" s="114"/>
      <c r="T698" s="25" t="s">
        <v>109</v>
      </c>
      <c r="U698" s="114"/>
      <c r="V698" s="25" t="s">
        <v>108</v>
      </c>
      <c r="W698" s="114"/>
      <c r="X698" s="25" t="s">
        <v>107</v>
      </c>
      <c r="Y698" s="114"/>
      <c r="Z698" s="25" t="s">
        <v>106</v>
      </c>
      <c r="AA698" s="114"/>
      <c r="AB698" s="190"/>
      <c r="AC698" s="114"/>
      <c r="AD698" s="190"/>
      <c r="AE698" s="22"/>
      <c r="AF698" s="422"/>
      <c r="AG698" s="422"/>
      <c r="AH698" s="21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8.15" customHeight="1" thickBot="1" x14ac:dyDescent="0.25">
      <c r="B699" s="20"/>
      <c r="C699" s="341"/>
      <c r="D699" s="19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 t="s">
        <v>179</v>
      </c>
      <c r="N699" s="15" t="s">
        <v>104</v>
      </c>
      <c r="O699" s="16" t="s">
        <v>354</v>
      </c>
      <c r="P699" s="15" t="s">
        <v>103</v>
      </c>
      <c r="Q699" s="16"/>
      <c r="R699" s="15" t="s">
        <v>102</v>
      </c>
      <c r="S699" s="16"/>
      <c r="T699" s="15">
        <v>20</v>
      </c>
      <c r="U699" s="16"/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187"/>
      <c r="AC699" s="16"/>
      <c r="AD699" s="186"/>
      <c r="AE699" s="11"/>
      <c r="AF699" s="423"/>
      <c r="AG699" s="423"/>
      <c r="AH699" s="10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107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189</v>
      </c>
      <c r="E701" s="425">
        <v>8978.2800000000007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/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03"/>
      <c r="AI701" s="86" t="s">
        <v>137</v>
      </c>
      <c r="AJ701" s="85">
        <f t="shared" ref="AJ701:BB701" si="92">SUM(AJ703:AJ714)</f>
        <v>38</v>
      </c>
      <c r="AK701" s="84">
        <f t="shared" si="92"/>
        <v>11</v>
      </c>
      <c r="AL701" s="83">
        <f t="shared" si="92"/>
        <v>0</v>
      </c>
      <c r="AM701" s="85">
        <f t="shared" si="92"/>
        <v>23</v>
      </c>
      <c r="AN701" s="84">
        <f t="shared" si="92"/>
        <v>17</v>
      </c>
      <c r="AO701" s="83">
        <f t="shared" si="92"/>
        <v>0</v>
      </c>
      <c r="AP701" s="85">
        <f t="shared" si="92"/>
        <v>0</v>
      </c>
      <c r="AQ701" s="84">
        <f t="shared" si="92"/>
        <v>0</v>
      </c>
      <c r="AR701" s="83">
        <f t="shared" si="92"/>
        <v>0</v>
      </c>
      <c r="AS701" s="85">
        <f t="shared" si="92"/>
        <v>1</v>
      </c>
      <c r="AT701" s="84">
        <f t="shared" si="92"/>
        <v>0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16.333333333333332</v>
      </c>
      <c r="BG701" s="5">
        <f>SUM(AM701:AO701,AY701)/$BG$5</f>
        <v>13.333333333333334</v>
      </c>
      <c r="BH701" s="5">
        <f>SUM(AP701:AR701,AZ701)/$BG$5</f>
        <v>0</v>
      </c>
      <c r="BI701" s="5">
        <f>SUM(AS701:AU701,BA701)/$BG$5</f>
        <v>0.33333333333333331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03"/>
      <c r="AI702" s="66" t="s">
        <v>135</v>
      </c>
      <c r="AJ702" s="65">
        <f t="shared" ref="AJ702:BB702" si="93">AJ701/3</f>
        <v>12.666666666666666</v>
      </c>
      <c r="AK702" s="64">
        <f t="shared" si="93"/>
        <v>3.6666666666666665</v>
      </c>
      <c r="AL702" s="63">
        <f t="shared" si="93"/>
        <v>0</v>
      </c>
      <c r="AM702" s="65">
        <f t="shared" si="93"/>
        <v>7.666666666666667</v>
      </c>
      <c r="AN702" s="64">
        <f t="shared" si="93"/>
        <v>5.666666666666667</v>
      </c>
      <c r="AO702" s="63">
        <f t="shared" si="93"/>
        <v>0</v>
      </c>
      <c r="AP702" s="65">
        <f t="shared" si="93"/>
        <v>0</v>
      </c>
      <c r="AQ702" s="64">
        <f t="shared" si="93"/>
        <v>0</v>
      </c>
      <c r="AR702" s="63">
        <f t="shared" si="93"/>
        <v>0</v>
      </c>
      <c r="AS702" s="65">
        <f t="shared" si="93"/>
        <v>0.33333333333333331</v>
      </c>
      <c r="AT702" s="64">
        <f t="shared" si="93"/>
        <v>0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8.15" customHeight="1" x14ac:dyDescent="0.2">
      <c r="B703" s="30"/>
      <c r="C703" s="338">
        <v>1</v>
      </c>
      <c r="D703" s="46"/>
      <c r="E703" s="198"/>
      <c r="F703" s="198"/>
      <c r="G703" s="197"/>
      <c r="H703" s="358" t="s">
        <v>209</v>
      </c>
      <c r="I703" s="390">
        <v>75</v>
      </c>
      <c r="J703" s="390">
        <v>19</v>
      </c>
      <c r="K703" s="390">
        <v>8</v>
      </c>
      <c r="L703" s="42" t="s">
        <v>131</v>
      </c>
      <c r="M703" s="43" t="s">
        <v>179</v>
      </c>
      <c r="N703" s="42" t="s">
        <v>129</v>
      </c>
      <c r="O703" s="43" t="s">
        <v>354</v>
      </c>
      <c r="P703" s="42" t="s">
        <v>128</v>
      </c>
      <c r="Q703" s="43" t="s">
        <v>132</v>
      </c>
      <c r="R703" s="42" t="s">
        <v>127</v>
      </c>
      <c r="S703" s="43"/>
      <c r="T703" s="42" t="s">
        <v>126</v>
      </c>
      <c r="U703" s="43"/>
      <c r="V703" s="42" t="s">
        <v>125</v>
      </c>
      <c r="W703" s="43"/>
      <c r="X703" s="42" t="s">
        <v>124</v>
      </c>
      <c r="Y703" s="43"/>
      <c r="Z703" s="42" t="s">
        <v>123</v>
      </c>
      <c r="AA703" s="43"/>
      <c r="AB703" s="196"/>
      <c r="AC703" s="43"/>
      <c r="AD703" s="196" t="s">
        <v>535</v>
      </c>
      <c r="AE703" s="58"/>
      <c r="AF703" s="421"/>
      <c r="AG703" s="421"/>
      <c r="AH703" s="38"/>
      <c r="AI703" s="9"/>
      <c r="AJ703" s="349">
        <f>SUMPRODUCT(LEN($M703:$AA706)-LEN(SUBSTITUTE($M703:$AA706,"A", "")))</f>
        <v>11</v>
      </c>
      <c r="AK703" s="352">
        <f>SUMPRODUCT(LEN($AD703:$AD706)-LEN(SUBSTITUTE($AD703:$AD706,"A", "")))</f>
        <v>2</v>
      </c>
      <c r="AL703" s="335">
        <f>SUMPRODUCT(LEN($AC703:$AC706)-LEN(SUBSTITUTE($AC703:$AC706,"A", "")))</f>
        <v>0</v>
      </c>
      <c r="AM703" s="349">
        <f>SUMPRODUCT(LEN($M703:$AA706)-LEN(SUBSTITUTE($M703:$AA706,"S", "")))</f>
        <v>7</v>
      </c>
      <c r="AN703" s="352">
        <f>SUMPRODUCT(LEN($AD703:$AD706)-LEN(SUBSTITUTE($AD703:$AD706,"S", "")))</f>
        <v>7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0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8.15" customHeight="1" thickBot="1" x14ac:dyDescent="0.25">
      <c r="B704" s="30"/>
      <c r="C704" s="339"/>
      <c r="D704" s="37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132</v>
      </c>
      <c r="N704" s="33" t="s">
        <v>121</v>
      </c>
      <c r="O704" s="55" t="s">
        <v>179</v>
      </c>
      <c r="P704" s="33" t="s">
        <v>120</v>
      </c>
      <c r="Q704" s="55" t="s">
        <v>130</v>
      </c>
      <c r="R704" s="33" t="s">
        <v>119</v>
      </c>
      <c r="S704" s="55"/>
      <c r="T704" s="33" t="s">
        <v>118</v>
      </c>
      <c r="U704" s="55"/>
      <c r="V704" s="33" t="s">
        <v>117</v>
      </c>
      <c r="W704" s="55"/>
      <c r="X704" s="33" t="s">
        <v>116</v>
      </c>
      <c r="Y704" s="55"/>
      <c r="Z704" s="33" t="s">
        <v>115</v>
      </c>
      <c r="AA704" s="55"/>
      <c r="AB704" s="193"/>
      <c r="AC704" s="55"/>
      <c r="AD704" s="193" t="s">
        <v>369</v>
      </c>
      <c r="AE704" s="57"/>
      <c r="AF704" s="422"/>
      <c r="AG704" s="422"/>
      <c r="AH704" s="21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8.15" customHeight="1" x14ac:dyDescent="0.2">
      <c r="B705" s="30"/>
      <c r="C705" s="340"/>
      <c r="D705" s="29"/>
      <c r="E705" s="192"/>
      <c r="F705" s="192"/>
      <c r="G705" s="191"/>
      <c r="H705" s="360">
        <v>189</v>
      </c>
      <c r="I705" s="392"/>
      <c r="J705" s="392"/>
      <c r="K705" s="392"/>
      <c r="L705" s="25" t="s">
        <v>114</v>
      </c>
      <c r="M705" s="114" t="s">
        <v>179</v>
      </c>
      <c r="N705" s="25" t="s">
        <v>112</v>
      </c>
      <c r="O705" s="114" t="s">
        <v>179</v>
      </c>
      <c r="P705" s="25" t="s">
        <v>111</v>
      </c>
      <c r="Q705" s="114" t="s">
        <v>130</v>
      </c>
      <c r="R705" s="25" t="s">
        <v>110</v>
      </c>
      <c r="S705" s="114"/>
      <c r="T705" s="25" t="s">
        <v>109</v>
      </c>
      <c r="U705" s="114"/>
      <c r="V705" s="25" t="s">
        <v>108</v>
      </c>
      <c r="W705" s="114"/>
      <c r="X705" s="25" t="s">
        <v>107</v>
      </c>
      <c r="Y705" s="114"/>
      <c r="Z705" s="25" t="s">
        <v>106</v>
      </c>
      <c r="AA705" s="114"/>
      <c r="AB705" s="190"/>
      <c r="AC705" s="114"/>
      <c r="AD705" s="190"/>
      <c r="AE705" s="57"/>
      <c r="AF705" s="422"/>
      <c r="AG705" s="422"/>
      <c r="AH705" s="21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8.15" customHeight="1" thickBot="1" x14ac:dyDescent="0.25">
      <c r="B706" s="30"/>
      <c r="C706" s="355"/>
      <c r="D706" s="54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347</v>
      </c>
      <c r="N706" s="50" t="s">
        <v>104</v>
      </c>
      <c r="O706" s="51" t="s">
        <v>354</v>
      </c>
      <c r="P706" s="50" t="s">
        <v>103</v>
      </c>
      <c r="Q706" s="51"/>
      <c r="R706" s="50" t="s">
        <v>102</v>
      </c>
      <c r="S706" s="51"/>
      <c r="T706" s="50">
        <v>20</v>
      </c>
      <c r="U706" s="51"/>
      <c r="V706" s="50" t="s">
        <v>101</v>
      </c>
      <c r="W706" s="51"/>
      <c r="X706" s="50" t="s">
        <v>100</v>
      </c>
      <c r="Y706" s="51"/>
      <c r="Z706" s="50" t="s">
        <v>99</v>
      </c>
      <c r="AA706" s="51"/>
      <c r="AB706" s="187"/>
      <c r="AC706" s="51"/>
      <c r="AD706" s="187"/>
      <c r="AE706" s="56"/>
      <c r="AF706" s="424"/>
      <c r="AG706" s="424"/>
      <c r="AH706" s="47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8.15" customHeight="1" x14ac:dyDescent="0.2">
      <c r="B707" s="30"/>
      <c r="C707" s="338">
        <v>2</v>
      </c>
      <c r="D707" s="212" t="s">
        <v>534</v>
      </c>
      <c r="E707" s="198"/>
      <c r="F707" s="198"/>
      <c r="G707" s="197"/>
      <c r="H707" s="358"/>
      <c r="I707" s="390">
        <v>88</v>
      </c>
      <c r="J707" s="390">
        <v>19</v>
      </c>
      <c r="K707" s="390">
        <v>10</v>
      </c>
      <c r="L707" s="42" t="s">
        <v>131</v>
      </c>
      <c r="M707" s="43" t="s">
        <v>132</v>
      </c>
      <c r="N707" s="42" t="s">
        <v>129</v>
      </c>
      <c r="O707" s="43" t="s">
        <v>357</v>
      </c>
      <c r="P707" s="42" t="s">
        <v>128</v>
      </c>
      <c r="Q707" s="43" t="s">
        <v>132</v>
      </c>
      <c r="R707" s="42" t="s">
        <v>127</v>
      </c>
      <c r="S707" s="43"/>
      <c r="T707" s="42" t="s">
        <v>126</v>
      </c>
      <c r="U707" s="43"/>
      <c r="V707" s="42" t="s">
        <v>125</v>
      </c>
      <c r="W707" s="43"/>
      <c r="X707" s="42" t="s">
        <v>124</v>
      </c>
      <c r="Y707" s="43"/>
      <c r="Z707" s="42" t="s">
        <v>123</v>
      </c>
      <c r="AA707" s="43"/>
      <c r="AB707" s="196"/>
      <c r="AC707" s="43"/>
      <c r="AD707" s="196" t="s">
        <v>533</v>
      </c>
      <c r="AE707" s="39"/>
      <c r="AF707" s="421"/>
      <c r="AG707" s="421"/>
      <c r="AH707" s="38"/>
      <c r="AI707" s="9"/>
      <c r="AJ707" s="349">
        <f>SUMPRODUCT(LEN($M707:$AA710)-LEN(SUBSTITUTE($M707:$AA710,"A", "")))</f>
        <v>12</v>
      </c>
      <c r="AK707" s="352">
        <f>SUMPRODUCT(LEN($AD707:$AD710)-LEN(SUBSTITUTE($AD707:$AD710,"A", "")))</f>
        <v>7</v>
      </c>
      <c r="AL707" s="335">
        <f>SUMPRODUCT(LEN($AC707:$AC710)-LEN(SUBSTITUTE($AC707:$AC710,"A", "")))</f>
        <v>0</v>
      </c>
      <c r="AM707" s="349">
        <f>SUMPRODUCT(LEN($M707:$AA710)-LEN(SUBSTITUTE($M707:$AA710,"S", "")))</f>
        <v>4</v>
      </c>
      <c r="AN707" s="352">
        <f>SUMPRODUCT(LEN($AD707:$AD710)-LEN(SUBSTITUTE($AD707:$AD710,"S", "")))</f>
        <v>6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0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8.15" customHeight="1" thickBot="1" x14ac:dyDescent="0.25">
      <c r="B708" s="30"/>
      <c r="C708" s="339"/>
      <c r="D708" s="37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 t="s">
        <v>132</v>
      </c>
      <c r="N708" s="33" t="s">
        <v>121</v>
      </c>
      <c r="O708" s="55" t="s">
        <v>347</v>
      </c>
      <c r="P708" s="33" t="s">
        <v>120</v>
      </c>
      <c r="Q708" s="55"/>
      <c r="R708" s="33" t="s">
        <v>119</v>
      </c>
      <c r="S708" s="55"/>
      <c r="T708" s="33" t="s">
        <v>118</v>
      </c>
      <c r="U708" s="55"/>
      <c r="V708" s="33" t="s">
        <v>117</v>
      </c>
      <c r="W708" s="55"/>
      <c r="X708" s="33" t="s">
        <v>116</v>
      </c>
      <c r="Y708" s="55"/>
      <c r="Z708" s="33" t="s">
        <v>115</v>
      </c>
      <c r="AA708" s="55"/>
      <c r="AB708" s="193"/>
      <c r="AC708" s="55"/>
      <c r="AD708" s="193" t="s">
        <v>466</v>
      </c>
      <c r="AE708" s="22"/>
      <c r="AF708" s="422"/>
      <c r="AG708" s="422"/>
      <c r="AH708" s="21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8.15" customHeight="1" x14ac:dyDescent="0.2">
      <c r="B709" s="30"/>
      <c r="C709" s="340"/>
      <c r="D709" s="29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 t="s">
        <v>179</v>
      </c>
      <c r="N709" s="25" t="s">
        <v>112</v>
      </c>
      <c r="O709" s="114" t="s">
        <v>179</v>
      </c>
      <c r="P709" s="25" t="s">
        <v>111</v>
      </c>
      <c r="Q709" s="114"/>
      <c r="R709" s="25" t="s">
        <v>110</v>
      </c>
      <c r="S709" s="114"/>
      <c r="T709" s="25" t="s">
        <v>109</v>
      </c>
      <c r="U709" s="114"/>
      <c r="V709" s="25" t="s">
        <v>108</v>
      </c>
      <c r="W709" s="114"/>
      <c r="X709" s="25" t="s">
        <v>107</v>
      </c>
      <c r="Y709" s="114"/>
      <c r="Z709" s="25" t="s">
        <v>106</v>
      </c>
      <c r="AA709" s="114"/>
      <c r="AB709" s="190"/>
      <c r="AC709" s="114"/>
      <c r="AD709" s="190"/>
      <c r="AE709" s="22"/>
      <c r="AF709" s="422"/>
      <c r="AG709" s="422"/>
      <c r="AH709" s="21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8.15" customHeight="1" thickBot="1" x14ac:dyDescent="0.25">
      <c r="B710" s="30"/>
      <c r="C710" s="355"/>
      <c r="D710" s="54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 t="s">
        <v>350</v>
      </c>
      <c r="N710" s="50" t="s">
        <v>104</v>
      </c>
      <c r="O710" s="51" t="s">
        <v>130</v>
      </c>
      <c r="P710" s="50" t="s">
        <v>103</v>
      </c>
      <c r="Q710" s="51"/>
      <c r="R710" s="50" t="s">
        <v>102</v>
      </c>
      <c r="S710" s="51"/>
      <c r="T710" s="50">
        <v>20</v>
      </c>
      <c r="U710" s="51"/>
      <c r="V710" s="50" t="s">
        <v>101</v>
      </c>
      <c r="W710" s="51"/>
      <c r="X710" s="50" t="s">
        <v>100</v>
      </c>
      <c r="Y710" s="51"/>
      <c r="Z710" s="50" t="s">
        <v>99</v>
      </c>
      <c r="AA710" s="51"/>
      <c r="AB710" s="187"/>
      <c r="AC710" s="51"/>
      <c r="AD710" s="187"/>
      <c r="AE710" s="48"/>
      <c r="AF710" s="424"/>
      <c r="AG710" s="424"/>
      <c r="AH710" s="47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8.15" customHeight="1" x14ac:dyDescent="0.2">
      <c r="B711" s="30"/>
      <c r="C711" s="338">
        <v>3</v>
      </c>
      <c r="D711" s="46"/>
      <c r="E711" s="198"/>
      <c r="F711" s="198"/>
      <c r="G711" s="197"/>
      <c r="H711" s="358"/>
      <c r="I711" s="390">
        <v>68</v>
      </c>
      <c r="J711" s="390">
        <v>18</v>
      </c>
      <c r="K711" s="390">
        <v>6</v>
      </c>
      <c r="L711" s="42" t="s">
        <v>131</v>
      </c>
      <c r="M711" s="43" t="s">
        <v>179</v>
      </c>
      <c r="N711" s="42" t="s">
        <v>129</v>
      </c>
      <c r="O711" s="43" t="s">
        <v>348</v>
      </c>
      <c r="P711" s="42" t="s">
        <v>128</v>
      </c>
      <c r="Q711" s="43" t="s">
        <v>354</v>
      </c>
      <c r="R711" s="42" t="s">
        <v>127</v>
      </c>
      <c r="S711" s="43"/>
      <c r="T711" s="42" t="s">
        <v>126</v>
      </c>
      <c r="U711" s="43"/>
      <c r="V711" s="42" t="s">
        <v>125</v>
      </c>
      <c r="W711" s="43"/>
      <c r="X711" s="42" t="s">
        <v>124</v>
      </c>
      <c r="Y711" s="43"/>
      <c r="Z711" s="42" t="s">
        <v>123</v>
      </c>
      <c r="AA711" s="43"/>
      <c r="AB711" s="196"/>
      <c r="AC711" s="43"/>
      <c r="AD711" s="196" t="s">
        <v>532</v>
      </c>
      <c r="AE711" s="39"/>
      <c r="AF711" s="421"/>
      <c r="AG711" s="421"/>
      <c r="AH711" s="38"/>
      <c r="AI711" s="9"/>
      <c r="AJ711" s="349">
        <f>SUMPRODUCT(LEN($M711:$AA714)-LEN(SUBSTITUTE($M711:$AA714,"A", "")))</f>
        <v>15</v>
      </c>
      <c r="AK711" s="352">
        <f>SUMPRODUCT(LEN($AD711:$AD714)-LEN(SUBSTITUTE($AD711:$AD714,"A", "")))</f>
        <v>2</v>
      </c>
      <c r="AL711" s="335">
        <f>SUMPRODUCT(LEN($AC711:$AC714)-LEN(SUBSTITUTE($AC711:$AC714,"A", "")))</f>
        <v>0</v>
      </c>
      <c r="AM711" s="349">
        <f>SUMPRODUCT(LEN($M711:$AA714)-LEN(SUBSTITUTE($M711:$AA714,"S", "")))</f>
        <v>12</v>
      </c>
      <c r="AN711" s="352">
        <f>SUMPRODUCT(LEN($AD711:$AD714)-LEN(SUBSTITUTE($AD711:$AD714,"S", "")))</f>
        <v>4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1</v>
      </c>
      <c r="AT711" s="352">
        <f>SUMPRODUCT(LEN($AD711:$AD714)-LEN(SUBSTITUTE($AD711:$AD714,"G", "")))</f>
        <v>0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8.15" customHeight="1" thickBot="1" x14ac:dyDescent="0.25">
      <c r="B712" s="30"/>
      <c r="C712" s="339"/>
      <c r="D712" s="37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 t="s">
        <v>357</v>
      </c>
      <c r="N712" s="33" t="s">
        <v>121</v>
      </c>
      <c r="O712" s="55" t="s">
        <v>352</v>
      </c>
      <c r="P712" s="33" t="s">
        <v>120</v>
      </c>
      <c r="Q712" s="55" t="s">
        <v>354</v>
      </c>
      <c r="R712" s="33" t="s">
        <v>119</v>
      </c>
      <c r="S712" s="55"/>
      <c r="T712" s="33" t="s">
        <v>118</v>
      </c>
      <c r="U712" s="55"/>
      <c r="V712" s="33" t="s">
        <v>117</v>
      </c>
      <c r="W712" s="55"/>
      <c r="X712" s="33" t="s">
        <v>116</v>
      </c>
      <c r="Y712" s="55"/>
      <c r="Z712" s="33" t="s">
        <v>115</v>
      </c>
      <c r="AA712" s="55"/>
      <c r="AB712" s="193"/>
      <c r="AC712" s="55"/>
      <c r="AD712" s="193"/>
      <c r="AE712" s="22"/>
      <c r="AF712" s="422"/>
      <c r="AG712" s="422"/>
      <c r="AH712" s="21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8.15" customHeight="1" x14ac:dyDescent="0.2">
      <c r="B713" s="30"/>
      <c r="C713" s="340"/>
      <c r="D713" s="29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 t="s">
        <v>352</v>
      </c>
      <c r="N713" s="25" t="s">
        <v>112</v>
      </c>
      <c r="O713" s="114" t="s">
        <v>359</v>
      </c>
      <c r="P713" s="25" t="s">
        <v>111</v>
      </c>
      <c r="Q713" s="114" t="s">
        <v>130</v>
      </c>
      <c r="R713" s="25" t="s">
        <v>110</v>
      </c>
      <c r="S713" s="114"/>
      <c r="T713" s="25" t="s">
        <v>109</v>
      </c>
      <c r="U713" s="114"/>
      <c r="V713" s="25" t="s">
        <v>108</v>
      </c>
      <c r="W713" s="114"/>
      <c r="X713" s="25" t="s">
        <v>107</v>
      </c>
      <c r="Y713" s="114"/>
      <c r="Z713" s="25" t="s">
        <v>106</v>
      </c>
      <c r="AA713" s="114"/>
      <c r="AB713" s="190"/>
      <c r="AC713" s="114"/>
      <c r="AD713" s="190"/>
      <c r="AE713" s="22"/>
      <c r="AF713" s="422"/>
      <c r="AG713" s="422"/>
      <c r="AH713" s="21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8.15" customHeight="1" thickBot="1" x14ac:dyDescent="0.25">
      <c r="B714" s="20"/>
      <c r="C714" s="341"/>
      <c r="D714" s="19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 t="s">
        <v>495</v>
      </c>
      <c r="N714" s="15" t="s">
        <v>104</v>
      </c>
      <c r="O714" s="16" t="s">
        <v>347</v>
      </c>
      <c r="P714" s="15" t="s">
        <v>103</v>
      </c>
      <c r="Q714" s="16" t="s">
        <v>130</v>
      </c>
      <c r="R714" s="15" t="s">
        <v>102</v>
      </c>
      <c r="S714" s="16"/>
      <c r="T714" s="15">
        <v>20</v>
      </c>
      <c r="U714" s="16"/>
      <c r="V714" s="15" t="s">
        <v>101</v>
      </c>
      <c r="W714" s="16"/>
      <c r="X714" s="15" t="s">
        <v>100</v>
      </c>
      <c r="Y714" s="16"/>
      <c r="Z714" s="15" t="s">
        <v>99</v>
      </c>
      <c r="AA714" s="16"/>
      <c r="AB714" s="187"/>
      <c r="AC714" s="16"/>
      <c r="AD714" s="186"/>
      <c r="AE714" s="11"/>
      <c r="AF714" s="423"/>
      <c r="AG714" s="423"/>
      <c r="AH714" s="10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107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189</v>
      </c>
      <c r="E716" s="425">
        <v>7302.17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03"/>
      <c r="AI716" s="86" t="s">
        <v>137</v>
      </c>
      <c r="AJ716" s="85">
        <f t="shared" ref="AJ716:BB716" si="94">SUM(AJ718:AJ729)</f>
        <v>48</v>
      </c>
      <c r="AK716" s="84">
        <f t="shared" si="94"/>
        <v>2</v>
      </c>
      <c r="AL716" s="83">
        <f t="shared" si="94"/>
        <v>0</v>
      </c>
      <c r="AM716" s="85">
        <f t="shared" si="94"/>
        <v>28</v>
      </c>
      <c r="AN716" s="84">
        <f t="shared" si="94"/>
        <v>5</v>
      </c>
      <c r="AO716" s="83">
        <f t="shared" si="94"/>
        <v>0</v>
      </c>
      <c r="AP716" s="85">
        <f t="shared" si="94"/>
        <v>0</v>
      </c>
      <c r="AQ716" s="84">
        <f t="shared" si="94"/>
        <v>0</v>
      </c>
      <c r="AR716" s="83">
        <f t="shared" si="94"/>
        <v>0</v>
      </c>
      <c r="AS716" s="85">
        <f t="shared" si="94"/>
        <v>4</v>
      </c>
      <c r="AT716" s="84">
        <f t="shared" si="94"/>
        <v>0</v>
      </c>
      <c r="AU716" s="83">
        <f t="shared" si="94"/>
        <v>0</v>
      </c>
      <c r="AV716" s="85">
        <f t="shared" si="94"/>
        <v>0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0</v>
      </c>
      <c r="BB716" s="80">
        <f t="shared" si="94"/>
        <v>0</v>
      </c>
      <c r="BC716" s="79" t="s">
        <v>136</v>
      </c>
      <c r="BF716" s="5">
        <f>SUM(AJ716:AL716)/$BG$5</f>
        <v>16.666666666666668</v>
      </c>
      <c r="BG716" s="5">
        <f>SUM(AM716:AO716,AY716)/$BG$5</f>
        <v>11</v>
      </c>
      <c r="BH716" s="5">
        <f>SUM(AP716:AR716,AZ716)/$BG$5</f>
        <v>0</v>
      </c>
      <c r="BI716" s="5">
        <f>SUM(AS716:AU716,BA716)/$BG$5</f>
        <v>1.3333333333333333</v>
      </c>
      <c r="BJ716" s="5">
        <f>SUM(AV716:AX716,BB716)/$BG$5</f>
        <v>0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03"/>
      <c r="AI717" s="66" t="s">
        <v>135</v>
      </c>
      <c r="AJ717" s="65">
        <f t="shared" ref="AJ717:BB717" si="95">AJ716/3</f>
        <v>16</v>
      </c>
      <c r="AK717" s="64">
        <f t="shared" si="95"/>
        <v>0.66666666666666663</v>
      </c>
      <c r="AL717" s="63">
        <f t="shared" si="95"/>
        <v>0</v>
      </c>
      <c r="AM717" s="65">
        <f t="shared" si="95"/>
        <v>9.3333333333333339</v>
      </c>
      <c r="AN717" s="64">
        <f t="shared" si="95"/>
        <v>1.6666666666666667</v>
      </c>
      <c r="AO717" s="63">
        <f t="shared" si="95"/>
        <v>0</v>
      </c>
      <c r="AP717" s="65">
        <f t="shared" si="95"/>
        <v>0</v>
      </c>
      <c r="AQ717" s="64">
        <f t="shared" si="95"/>
        <v>0</v>
      </c>
      <c r="AR717" s="63">
        <f t="shared" si="95"/>
        <v>0</v>
      </c>
      <c r="AS717" s="65">
        <f t="shared" si="95"/>
        <v>1.3333333333333333</v>
      </c>
      <c r="AT717" s="64">
        <f t="shared" si="95"/>
        <v>0</v>
      </c>
      <c r="AU717" s="63">
        <f t="shared" si="95"/>
        <v>0</v>
      </c>
      <c r="AV717" s="65">
        <f t="shared" si="95"/>
        <v>0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</v>
      </c>
      <c r="BB717" s="60">
        <f t="shared" si="95"/>
        <v>0</v>
      </c>
      <c r="BC717" s="59" t="s">
        <v>134</v>
      </c>
    </row>
    <row r="718" spans="2:62" ht="28.15" customHeight="1" x14ac:dyDescent="0.2">
      <c r="B718" s="30"/>
      <c r="C718" s="338">
        <v>1</v>
      </c>
      <c r="D718" s="46"/>
      <c r="E718" s="198"/>
      <c r="F718" s="198"/>
      <c r="G718" s="197"/>
      <c r="H718" s="358" t="s">
        <v>183</v>
      </c>
      <c r="I718" s="390">
        <v>70</v>
      </c>
      <c r="J718" s="390">
        <v>18</v>
      </c>
      <c r="K718" s="390">
        <v>8</v>
      </c>
      <c r="L718" s="42" t="s">
        <v>131</v>
      </c>
      <c r="M718" s="43" t="s">
        <v>132</v>
      </c>
      <c r="N718" s="42" t="s">
        <v>129</v>
      </c>
      <c r="O718" s="43" t="s">
        <v>179</v>
      </c>
      <c r="P718" s="42" t="s">
        <v>128</v>
      </c>
      <c r="Q718" s="43" t="s">
        <v>132</v>
      </c>
      <c r="R718" s="42" t="s">
        <v>127</v>
      </c>
      <c r="S718" s="43"/>
      <c r="T718" s="42" t="s">
        <v>126</v>
      </c>
      <c r="U718" s="43"/>
      <c r="V718" s="42" t="s">
        <v>125</v>
      </c>
      <c r="W718" s="43"/>
      <c r="X718" s="42" t="s">
        <v>124</v>
      </c>
      <c r="Y718" s="43"/>
      <c r="Z718" s="42" t="s">
        <v>123</v>
      </c>
      <c r="AA718" s="43"/>
      <c r="AB718" s="196"/>
      <c r="AC718" s="43"/>
      <c r="AD718" s="196"/>
      <c r="AE718" s="58"/>
      <c r="AF718" s="421"/>
      <c r="AG718" s="421"/>
      <c r="AH718" s="38"/>
      <c r="AI718" s="9"/>
      <c r="AJ718" s="349">
        <f>SUMPRODUCT(LEN($M718:$AA721)-LEN(SUBSTITUTE($M718:$AA721,"A", "")))</f>
        <v>10</v>
      </c>
      <c r="AK718" s="352">
        <f>SUMPRODUCT(LEN($AD718:$AD721)-LEN(SUBSTITUTE($AD718:$AD721,"A", "")))</f>
        <v>0</v>
      </c>
      <c r="AL718" s="335">
        <f>SUMPRODUCT(LEN($AC718:$AC721)-LEN(SUBSTITUTE($AC718:$AC721,"A", "")))</f>
        <v>0</v>
      </c>
      <c r="AM718" s="349">
        <f>SUMPRODUCT(LEN($M718:$AA721)-LEN(SUBSTITUTE($M718:$AA721,"S", "")))</f>
        <v>6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1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0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8.15" customHeight="1" thickBot="1" x14ac:dyDescent="0.25">
      <c r="B719" s="30"/>
      <c r="C719" s="339"/>
      <c r="D719" s="37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467</v>
      </c>
      <c r="N719" s="33" t="s">
        <v>121</v>
      </c>
      <c r="O719" s="55" t="s">
        <v>347</v>
      </c>
      <c r="P719" s="33" t="s">
        <v>120</v>
      </c>
      <c r="Q719" s="55" t="s">
        <v>130</v>
      </c>
      <c r="R719" s="33" t="s">
        <v>119</v>
      </c>
      <c r="S719" s="55"/>
      <c r="T719" s="33" t="s">
        <v>118</v>
      </c>
      <c r="U719" s="55"/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193"/>
      <c r="AC719" s="55"/>
      <c r="AD719" s="193"/>
      <c r="AE719" s="57"/>
      <c r="AF719" s="422"/>
      <c r="AG719" s="422"/>
      <c r="AH719" s="21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8.15" customHeight="1" x14ac:dyDescent="0.2">
      <c r="B720" s="30"/>
      <c r="C720" s="340"/>
      <c r="D720" s="29"/>
      <c r="E720" s="192"/>
      <c r="F720" s="192"/>
      <c r="G720" s="191"/>
      <c r="H720" s="360">
        <v>189</v>
      </c>
      <c r="I720" s="392"/>
      <c r="J720" s="392"/>
      <c r="K720" s="392"/>
      <c r="L720" s="25" t="s">
        <v>114</v>
      </c>
      <c r="M720" s="114" t="s">
        <v>179</v>
      </c>
      <c r="N720" s="25" t="s">
        <v>112</v>
      </c>
      <c r="O720" s="114" t="s">
        <v>347</v>
      </c>
      <c r="P720" s="25" t="s">
        <v>111</v>
      </c>
      <c r="Q720" s="114"/>
      <c r="R720" s="25" t="s">
        <v>110</v>
      </c>
      <c r="S720" s="114"/>
      <c r="T720" s="25" t="s">
        <v>109</v>
      </c>
      <c r="U720" s="114"/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190"/>
      <c r="AC720" s="114"/>
      <c r="AD720" s="190"/>
      <c r="AE720" s="57"/>
      <c r="AF720" s="422"/>
      <c r="AG720" s="422"/>
      <c r="AH720" s="21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8.15" customHeight="1" thickBot="1" x14ac:dyDescent="0.25">
      <c r="B721" s="30"/>
      <c r="C721" s="355"/>
      <c r="D721" s="54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353</v>
      </c>
      <c r="N721" s="50" t="s">
        <v>104</v>
      </c>
      <c r="O721" s="51" t="s">
        <v>130</v>
      </c>
      <c r="P721" s="50" t="s">
        <v>103</v>
      </c>
      <c r="Q721" s="51"/>
      <c r="R721" s="50" t="s">
        <v>102</v>
      </c>
      <c r="S721" s="51"/>
      <c r="T721" s="50">
        <v>20</v>
      </c>
      <c r="U721" s="51"/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187"/>
      <c r="AC721" s="51"/>
      <c r="AD721" s="187"/>
      <c r="AE721" s="56"/>
      <c r="AF721" s="424"/>
      <c r="AG721" s="424"/>
      <c r="AH721" s="47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8.15" customHeight="1" x14ac:dyDescent="0.2">
      <c r="B722" s="30"/>
      <c r="C722" s="338">
        <v>2</v>
      </c>
      <c r="D722" s="46"/>
      <c r="E722" s="198"/>
      <c r="F722" s="198"/>
      <c r="G722" s="197"/>
      <c r="H722" s="358"/>
      <c r="I722" s="390">
        <v>74</v>
      </c>
      <c r="J722" s="390">
        <v>20</v>
      </c>
      <c r="K722" s="390">
        <v>6</v>
      </c>
      <c r="L722" s="42" t="s">
        <v>131</v>
      </c>
      <c r="M722" s="43" t="s">
        <v>509</v>
      </c>
      <c r="N722" s="42" t="s">
        <v>129</v>
      </c>
      <c r="O722" s="43" t="s">
        <v>462</v>
      </c>
      <c r="P722" s="42" t="s">
        <v>128</v>
      </c>
      <c r="Q722" s="43" t="s">
        <v>348</v>
      </c>
      <c r="R722" s="42" t="s">
        <v>127</v>
      </c>
      <c r="S722" s="43" t="s">
        <v>130</v>
      </c>
      <c r="T722" s="42" t="s">
        <v>126</v>
      </c>
      <c r="U722" s="43"/>
      <c r="V722" s="42" t="s">
        <v>125</v>
      </c>
      <c r="W722" s="43"/>
      <c r="X722" s="42" t="s">
        <v>124</v>
      </c>
      <c r="Y722" s="43"/>
      <c r="Z722" s="42" t="s">
        <v>123</v>
      </c>
      <c r="AA722" s="43"/>
      <c r="AB722" s="196"/>
      <c r="AC722" s="43"/>
      <c r="AD722" s="196" t="s">
        <v>130</v>
      </c>
      <c r="AE722" s="39"/>
      <c r="AF722" s="421"/>
      <c r="AG722" s="421"/>
      <c r="AH722" s="38"/>
      <c r="AI722" s="9"/>
      <c r="AJ722" s="349">
        <f>SUMPRODUCT(LEN($M722:$AA725)-LEN(SUBSTITUTE($M722:$AA725,"A", "")))</f>
        <v>21</v>
      </c>
      <c r="AK722" s="352">
        <f>SUMPRODUCT(LEN($AD722:$AD725)-LEN(SUBSTITUTE($AD722:$AD725,"A", "")))</f>
        <v>2</v>
      </c>
      <c r="AL722" s="335">
        <f>SUMPRODUCT(LEN($AC722:$AC725)-LEN(SUBSTITUTE($AC722:$AC725,"A", "")))</f>
        <v>0</v>
      </c>
      <c r="AM722" s="349">
        <f>SUMPRODUCT(LEN($M722:$AA725)-LEN(SUBSTITUTE($M722:$AA725,"S", "")))</f>
        <v>10</v>
      </c>
      <c r="AN722" s="352">
        <f>SUMPRODUCT(LEN($AD722:$AD725)-LEN(SUBSTITUTE($AD722:$AD725,"S", "")))</f>
        <v>1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3</v>
      </c>
      <c r="AT722" s="352">
        <f>SUMPRODUCT(LEN($AD722:$AD725)-LEN(SUBSTITUTE($AD722:$AD725,"G", "")))</f>
        <v>0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8.15" customHeight="1" thickBot="1" x14ac:dyDescent="0.25">
      <c r="B723" s="30"/>
      <c r="C723" s="339"/>
      <c r="D723" s="37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 t="s">
        <v>348</v>
      </c>
      <c r="N723" s="33" t="s">
        <v>121</v>
      </c>
      <c r="O723" s="55" t="s">
        <v>478</v>
      </c>
      <c r="P723" s="33" t="s">
        <v>120</v>
      </c>
      <c r="Q723" s="55" t="s">
        <v>347</v>
      </c>
      <c r="R723" s="33" t="s">
        <v>119</v>
      </c>
      <c r="S723" s="55" t="s">
        <v>130</v>
      </c>
      <c r="T723" s="33" t="s">
        <v>118</v>
      </c>
      <c r="U723" s="55"/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193"/>
      <c r="AC723" s="55"/>
      <c r="AD723" s="193" t="s">
        <v>179</v>
      </c>
      <c r="AE723" s="22"/>
      <c r="AF723" s="422"/>
      <c r="AG723" s="422"/>
      <c r="AH723" s="21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8.15" customHeight="1" x14ac:dyDescent="0.2">
      <c r="B724" s="30"/>
      <c r="C724" s="340"/>
      <c r="D724" s="29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 t="s">
        <v>479</v>
      </c>
      <c r="N724" s="25" t="s">
        <v>112</v>
      </c>
      <c r="O724" s="114" t="s">
        <v>357</v>
      </c>
      <c r="P724" s="25" t="s">
        <v>111</v>
      </c>
      <c r="Q724" s="114" t="s">
        <v>351</v>
      </c>
      <c r="R724" s="25" t="s">
        <v>110</v>
      </c>
      <c r="S724" s="114"/>
      <c r="T724" s="25" t="s">
        <v>109</v>
      </c>
      <c r="U724" s="114"/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190"/>
      <c r="AC724" s="114"/>
      <c r="AD724" s="190"/>
      <c r="AE724" s="22"/>
      <c r="AF724" s="422"/>
      <c r="AG724" s="422"/>
      <c r="AH724" s="21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8.15" customHeight="1" thickBot="1" x14ac:dyDescent="0.25">
      <c r="B725" s="30"/>
      <c r="C725" s="355"/>
      <c r="D725" s="54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 t="s">
        <v>467</v>
      </c>
      <c r="N725" s="50" t="s">
        <v>104</v>
      </c>
      <c r="O725" s="51" t="s">
        <v>357</v>
      </c>
      <c r="P725" s="50" t="s">
        <v>103</v>
      </c>
      <c r="Q725" s="51" t="s">
        <v>132</v>
      </c>
      <c r="R725" s="50" t="s">
        <v>102</v>
      </c>
      <c r="S725" s="51"/>
      <c r="T725" s="50">
        <v>20</v>
      </c>
      <c r="U725" s="51"/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187"/>
      <c r="AC725" s="51"/>
      <c r="AD725" s="187"/>
      <c r="AE725" s="48"/>
      <c r="AF725" s="424"/>
      <c r="AG725" s="424"/>
      <c r="AH725" s="47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8.15" customHeight="1" x14ac:dyDescent="0.2">
      <c r="B726" s="30"/>
      <c r="C726" s="338">
        <v>3</v>
      </c>
      <c r="D726" s="46"/>
      <c r="E726" s="198"/>
      <c r="F726" s="198"/>
      <c r="G726" s="197"/>
      <c r="H726" s="358"/>
      <c r="I726" s="390">
        <v>64</v>
      </c>
      <c r="J726" s="390">
        <v>20</v>
      </c>
      <c r="K726" s="390">
        <v>7</v>
      </c>
      <c r="L726" s="42" t="s">
        <v>131</v>
      </c>
      <c r="M726" s="43" t="s">
        <v>179</v>
      </c>
      <c r="N726" s="42" t="s">
        <v>129</v>
      </c>
      <c r="O726" s="43" t="s">
        <v>353</v>
      </c>
      <c r="P726" s="42" t="s">
        <v>128</v>
      </c>
      <c r="Q726" s="43" t="s">
        <v>347</v>
      </c>
      <c r="R726" s="42" t="s">
        <v>127</v>
      </c>
      <c r="S726" s="43" t="s">
        <v>130</v>
      </c>
      <c r="T726" s="42" t="s">
        <v>126</v>
      </c>
      <c r="U726" s="43"/>
      <c r="V726" s="42" t="s">
        <v>125</v>
      </c>
      <c r="W726" s="43"/>
      <c r="X726" s="42" t="s">
        <v>124</v>
      </c>
      <c r="Y726" s="43"/>
      <c r="Z726" s="42" t="s">
        <v>123</v>
      </c>
      <c r="AA726" s="43"/>
      <c r="AB726" s="196"/>
      <c r="AC726" s="43"/>
      <c r="AD726" s="196" t="s">
        <v>130</v>
      </c>
      <c r="AE726" s="39"/>
      <c r="AF726" s="421"/>
      <c r="AG726" s="421"/>
      <c r="AH726" s="38"/>
      <c r="AI726" s="9"/>
      <c r="AJ726" s="349">
        <f>SUMPRODUCT(LEN($M726:$AA729)-LEN(SUBSTITUTE($M726:$AA729,"A", "")))</f>
        <v>17</v>
      </c>
      <c r="AK726" s="352">
        <f>SUMPRODUCT(LEN($AD726:$AD729)-LEN(SUBSTITUTE($AD726:$AD729,"A", "")))</f>
        <v>0</v>
      </c>
      <c r="AL726" s="335">
        <f>SUMPRODUCT(LEN($AC726:$AC729)-LEN(SUBSTITUTE($AC726:$AC729,"A", "")))</f>
        <v>0</v>
      </c>
      <c r="AM726" s="349">
        <f>SUMPRODUCT(LEN($M726:$AA729)-LEN(SUBSTITUTE($M726:$AA729,"S", "")))</f>
        <v>12</v>
      </c>
      <c r="AN726" s="352">
        <f>SUMPRODUCT(LEN($AD726:$AD729)-LEN(SUBSTITUTE($AD726:$AD729,"S", "")))</f>
        <v>4</v>
      </c>
      <c r="AO726" s="335">
        <f>SUMPRODUCT(LEN($AC726:$AC729)-LEN(SUBSTITUTE($AC726:$AC729,"S", "")))</f>
        <v>0</v>
      </c>
      <c r="AP726" s="349">
        <f>SUMPRODUCT(LEN($M726:$AA729)-LEN(SUBSTITUTE($M726:$AA729,"F", "")))</f>
        <v>0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0</v>
      </c>
      <c r="AT726" s="352">
        <f>SUMPRODUCT(LEN($AD726:$AD729)-LEN(SUBSTITUTE($AD726:$AD729,"G", "")))</f>
        <v>0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8.15" customHeight="1" thickBot="1" x14ac:dyDescent="0.25">
      <c r="B727" s="30"/>
      <c r="C727" s="339"/>
      <c r="D727" s="37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 t="s">
        <v>352</v>
      </c>
      <c r="N727" s="33" t="s">
        <v>121</v>
      </c>
      <c r="O727" s="55" t="s">
        <v>348</v>
      </c>
      <c r="P727" s="33" t="s">
        <v>120</v>
      </c>
      <c r="Q727" s="55" t="s">
        <v>354</v>
      </c>
      <c r="R727" s="33" t="s">
        <v>119</v>
      </c>
      <c r="S727" s="55"/>
      <c r="T727" s="33" t="s">
        <v>118</v>
      </c>
      <c r="U727" s="55"/>
      <c r="V727" s="33" t="s">
        <v>117</v>
      </c>
      <c r="W727" s="55"/>
      <c r="X727" s="33" t="s">
        <v>116</v>
      </c>
      <c r="Y727" s="55"/>
      <c r="Z727" s="33" t="s">
        <v>115</v>
      </c>
      <c r="AA727" s="55"/>
      <c r="AB727" s="193"/>
      <c r="AC727" s="55"/>
      <c r="AD727" s="193" t="s">
        <v>349</v>
      </c>
      <c r="AE727" s="22"/>
      <c r="AF727" s="422"/>
      <c r="AG727" s="422"/>
      <c r="AH727" s="21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8.15" customHeight="1" x14ac:dyDescent="0.2">
      <c r="B728" s="30"/>
      <c r="C728" s="340"/>
      <c r="D728" s="29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 t="s">
        <v>357</v>
      </c>
      <c r="N728" s="25" t="s">
        <v>112</v>
      </c>
      <c r="O728" s="114" t="s">
        <v>357</v>
      </c>
      <c r="P728" s="25" t="s">
        <v>111</v>
      </c>
      <c r="Q728" s="114" t="s">
        <v>130</v>
      </c>
      <c r="R728" s="25" t="s">
        <v>110</v>
      </c>
      <c r="S728" s="114"/>
      <c r="T728" s="25" t="s">
        <v>109</v>
      </c>
      <c r="U728" s="114"/>
      <c r="V728" s="25" t="s">
        <v>108</v>
      </c>
      <c r="W728" s="114"/>
      <c r="X728" s="25" t="s">
        <v>107</v>
      </c>
      <c r="Y728" s="114"/>
      <c r="Z728" s="25" t="s">
        <v>106</v>
      </c>
      <c r="AA728" s="114"/>
      <c r="AB728" s="190"/>
      <c r="AC728" s="114"/>
      <c r="AD728" s="190"/>
      <c r="AE728" s="22"/>
      <c r="AF728" s="422"/>
      <c r="AG728" s="422"/>
      <c r="AH728" s="21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8.15" customHeight="1" thickBot="1" x14ac:dyDescent="0.25">
      <c r="B729" s="20"/>
      <c r="C729" s="341"/>
      <c r="D729" s="19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 t="s">
        <v>357</v>
      </c>
      <c r="N729" s="15" t="s">
        <v>104</v>
      </c>
      <c r="O729" s="16" t="s">
        <v>354</v>
      </c>
      <c r="P729" s="15" t="s">
        <v>103</v>
      </c>
      <c r="Q729" s="16" t="s">
        <v>130</v>
      </c>
      <c r="R729" s="15" t="s">
        <v>102</v>
      </c>
      <c r="S729" s="16"/>
      <c r="T729" s="15">
        <v>20</v>
      </c>
      <c r="U729" s="16"/>
      <c r="V729" s="15" t="s">
        <v>101</v>
      </c>
      <c r="W729" s="16"/>
      <c r="X729" s="15" t="s">
        <v>100</v>
      </c>
      <c r="Y729" s="16"/>
      <c r="Z729" s="15" t="s">
        <v>99</v>
      </c>
      <c r="AA729" s="16"/>
      <c r="AB729" s="187"/>
      <c r="AC729" s="16"/>
      <c r="AD729" s="186"/>
      <c r="AE729" s="11"/>
      <c r="AF729" s="423"/>
      <c r="AG729" s="423"/>
      <c r="AH729" s="10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107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>
        <v>189</v>
      </c>
      <c r="E731" s="425">
        <v>7302.87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03"/>
      <c r="AI731" s="86" t="s">
        <v>137</v>
      </c>
      <c r="AJ731" s="85">
        <f t="shared" ref="AJ731:BB731" si="96">SUM(AJ733:AJ744)</f>
        <v>27</v>
      </c>
      <c r="AK731" s="84">
        <f t="shared" si="96"/>
        <v>6</v>
      </c>
      <c r="AL731" s="83">
        <f t="shared" si="96"/>
        <v>0</v>
      </c>
      <c r="AM731" s="85">
        <f t="shared" si="96"/>
        <v>35</v>
      </c>
      <c r="AN731" s="84">
        <f t="shared" si="96"/>
        <v>7</v>
      </c>
      <c r="AO731" s="83">
        <f t="shared" si="96"/>
        <v>0</v>
      </c>
      <c r="AP731" s="85">
        <f t="shared" si="96"/>
        <v>0</v>
      </c>
      <c r="AQ731" s="84">
        <f t="shared" si="96"/>
        <v>0</v>
      </c>
      <c r="AR731" s="83">
        <f t="shared" si="96"/>
        <v>0</v>
      </c>
      <c r="AS731" s="85">
        <f t="shared" si="96"/>
        <v>3</v>
      </c>
      <c r="AT731" s="84">
        <f t="shared" si="96"/>
        <v>0</v>
      </c>
      <c r="AU731" s="83">
        <f t="shared" si="96"/>
        <v>0</v>
      </c>
      <c r="AV731" s="85">
        <f t="shared" si="96"/>
        <v>0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11</v>
      </c>
      <c r="BG731" s="5">
        <f>SUM(AM731:AO731,AY731)/$BG$5</f>
        <v>14</v>
      </c>
      <c r="BH731" s="5">
        <f>SUM(AP731:AR731,AZ731)/$BG$5</f>
        <v>0</v>
      </c>
      <c r="BI731" s="5">
        <f>SUM(AS731:AU731,BA731)/$BG$5</f>
        <v>1</v>
      </c>
      <c r="BJ731" s="5">
        <f>SUM(AV731:AX731,BB731)/$BG$5</f>
        <v>0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03"/>
      <c r="AI732" s="66" t="s">
        <v>135</v>
      </c>
      <c r="AJ732" s="65">
        <f t="shared" ref="AJ732:BB732" si="97">AJ731/3</f>
        <v>9</v>
      </c>
      <c r="AK732" s="64">
        <f t="shared" si="97"/>
        <v>2</v>
      </c>
      <c r="AL732" s="63">
        <f t="shared" si="97"/>
        <v>0</v>
      </c>
      <c r="AM732" s="65">
        <f t="shared" si="97"/>
        <v>11.666666666666666</v>
      </c>
      <c r="AN732" s="64">
        <f t="shared" si="97"/>
        <v>2.3333333333333335</v>
      </c>
      <c r="AO732" s="63">
        <f t="shared" si="97"/>
        <v>0</v>
      </c>
      <c r="AP732" s="65">
        <f t="shared" si="97"/>
        <v>0</v>
      </c>
      <c r="AQ732" s="64">
        <f t="shared" si="97"/>
        <v>0</v>
      </c>
      <c r="AR732" s="63">
        <f t="shared" si="97"/>
        <v>0</v>
      </c>
      <c r="AS732" s="65">
        <f t="shared" si="97"/>
        <v>1</v>
      </c>
      <c r="AT732" s="64">
        <f t="shared" si="97"/>
        <v>0</v>
      </c>
      <c r="AU732" s="63">
        <f t="shared" si="97"/>
        <v>0</v>
      </c>
      <c r="AV732" s="65">
        <f t="shared" si="97"/>
        <v>0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8.15" customHeight="1" x14ac:dyDescent="0.2">
      <c r="B733" s="30"/>
      <c r="C733" s="338">
        <v>1</v>
      </c>
      <c r="D733" s="46"/>
      <c r="E733" s="198"/>
      <c r="F733" s="198"/>
      <c r="G733" s="197"/>
      <c r="H733" s="358" t="s">
        <v>183</v>
      </c>
      <c r="I733" s="390">
        <v>69</v>
      </c>
      <c r="J733" s="390">
        <v>16</v>
      </c>
      <c r="K733" s="390">
        <v>7</v>
      </c>
      <c r="L733" s="42" t="s">
        <v>131</v>
      </c>
      <c r="M733" s="43" t="s">
        <v>347</v>
      </c>
      <c r="N733" s="42" t="s">
        <v>129</v>
      </c>
      <c r="O733" s="43" t="s">
        <v>354</v>
      </c>
      <c r="P733" s="42" t="s">
        <v>128</v>
      </c>
      <c r="Q733" s="43"/>
      <c r="R733" s="42" t="s">
        <v>127</v>
      </c>
      <c r="S733" s="43"/>
      <c r="T733" s="42" t="s">
        <v>126</v>
      </c>
      <c r="U733" s="43"/>
      <c r="V733" s="42" t="s">
        <v>125</v>
      </c>
      <c r="W733" s="43"/>
      <c r="X733" s="42" t="s">
        <v>124</v>
      </c>
      <c r="Y733" s="43"/>
      <c r="Z733" s="42" t="s">
        <v>123</v>
      </c>
      <c r="AA733" s="43"/>
      <c r="AB733" s="196"/>
      <c r="AC733" s="43"/>
      <c r="AD733" s="196"/>
      <c r="AE733" s="58"/>
      <c r="AF733" s="421"/>
      <c r="AG733" s="421"/>
      <c r="AH733" s="38"/>
      <c r="AI733" s="9"/>
      <c r="AJ733" s="349">
        <f>SUMPRODUCT(LEN($M733:$AA736)-LEN(SUBSTITUTE($M733:$AA736,"A", "")))</f>
        <v>8</v>
      </c>
      <c r="AK733" s="352">
        <f>SUMPRODUCT(LEN($AD733:$AD736)-LEN(SUBSTITUTE($AD733:$AD736,"A", "")))</f>
        <v>0</v>
      </c>
      <c r="AL733" s="335">
        <f>SUMPRODUCT(LEN($AC733:$AC736)-LEN(SUBSTITUTE($AC733:$AC736,"A", "")))</f>
        <v>0</v>
      </c>
      <c r="AM733" s="349">
        <f>SUMPRODUCT(LEN($M733:$AA736)-LEN(SUBSTITUTE($M733:$AA736,"S", "")))</f>
        <v>4</v>
      </c>
      <c r="AN733" s="352">
        <f>SUMPRODUCT(LEN($AD733:$AD736)-LEN(SUBSTITUTE($AD733:$AD736,"S", "")))</f>
        <v>0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1</v>
      </c>
      <c r="AT733" s="352">
        <f>SUMPRODUCT(LEN($AD733:$AD736)-LEN(SUBSTITUTE($AD733:$AD736,"G", "")))</f>
        <v>0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8.15" customHeight="1" thickBot="1" x14ac:dyDescent="0.25">
      <c r="B734" s="30"/>
      <c r="C734" s="339"/>
      <c r="D734" s="37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467</v>
      </c>
      <c r="N734" s="33" t="s">
        <v>121</v>
      </c>
      <c r="O734" s="55" t="s">
        <v>130</v>
      </c>
      <c r="P734" s="33" t="s">
        <v>120</v>
      </c>
      <c r="Q734" s="55"/>
      <c r="R734" s="33" t="s">
        <v>119</v>
      </c>
      <c r="S734" s="55"/>
      <c r="T734" s="33" t="s">
        <v>118</v>
      </c>
      <c r="U734" s="55"/>
      <c r="V734" s="33" t="s">
        <v>117</v>
      </c>
      <c r="W734" s="55"/>
      <c r="X734" s="33" t="s">
        <v>116</v>
      </c>
      <c r="Y734" s="55"/>
      <c r="Z734" s="33" t="s">
        <v>115</v>
      </c>
      <c r="AA734" s="55"/>
      <c r="AB734" s="193"/>
      <c r="AC734" s="55"/>
      <c r="AD734" s="193"/>
      <c r="AE734" s="57"/>
      <c r="AF734" s="422"/>
      <c r="AG734" s="422"/>
      <c r="AH734" s="21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8.15" customHeight="1" x14ac:dyDescent="0.2">
      <c r="B735" s="30"/>
      <c r="C735" s="340"/>
      <c r="D735" s="29"/>
      <c r="E735" s="192"/>
      <c r="F735" s="192"/>
      <c r="G735" s="191"/>
      <c r="H735" s="360">
        <v>189</v>
      </c>
      <c r="I735" s="392"/>
      <c r="J735" s="392"/>
      <c r="K735" s="392"/>
      <c r="L735" s="25" t="s">
        <v>114</v>
      </c>
      <c r="M735" s="114" t="s">
        <v>179</v>
      </c>
      <c r="N735" s="25" t="s">
        <v>112</v>
      </c>
      <c r="O735" s="114" t="s">
        <v>132</v>
      </c>
      <c r="P735" s="25" t="s">
        <v>111</v>
      </c>
      <c r="Q735" s="114"/>
      <c r="R735" s="25" t="s">
        <v>110</v>
      </c>
      <c r="S735" s="114"/>
      <c r="T735" s="25" t="s">
        <v>109</v>
      </c>
      <c r="U735" s="114"/>
      <c r="V735" s="25" t="s">
        <v>108</v>
      </c>
      <c r="W735" s="114"/>
      <c r="X735" s="25" t="s">
        <v>107</v>
      </c>
      <c r="Y735" s="114"/>
      <c r="Z735" s="25" t="s">
        <v>106</v>
      </c>
      <c r="AA735" s="114"/>
      <c r="AB735" s="190"/>
      <c r="AC735" s="114"/>
      <c r="AD735" s="190"/>
      <c r="AE735" s="57"/>
      <c r="AF735" s="422"/>
      <c r="AG735" s="422"/>
      <c r="AH735" s="21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8.15" customHeight="1" thickBot="1" x14ac:dyDescent="0.25">
      <c r="B736" s="30"/>
      <c r="C736" s="355"/>
      <c r="D736" s="54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179</v>
      </c>
      <c r="N736" s="50" t="s">
        <v>104</v>
      </c>
      <c r="O736" s="51" t="s">
        <v>132</v>
      </c>
      <c r="P736" s="50" t="s">
        <v>103</v>
      </c>
      <c r="Q736" s="51"/>
      <c r="R736" s="50" t="s">
        <v>102</v>
      </c>
      <c r="S736" s="51"/>
      <c r="T736" s="50">
        <v>20</v>
      </c>
      <c r="U736" s="51"/>
      <c r="V736" s="50" t="s">
        <v>101</v>
      </c>
      <c r="W736" s="51"/>
      <c r="X736" s="50" t="s">
        <v>100</v>
      </c>
      <c r="Y736" s="51"/>
      <c r="Z736" s="50" t="s">
        <v>99</v>
      </c>
      <c r="AA736" s="51"/>
      <c r="AB736" s="187"/>
      <c r="AC736" s="51"/>
      <c r="AD736" s="187"/>
      <c r="AE736" s="56"/>
      <c r="AF736" s="424"/>
      <c r="AG736" s="424"/>
      <c r="AH736" s="47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8.15" customHeight="1" x14ac:dyDescent="0.2">
      <c r="B737" s="30"/>
      <c r="C737" s="338">
        <v>2</v>
      </c>
      <c r="D737" s="46"/>
      <c r="E737" s="198"/>
      <c r="F737" s="198"/>
      <c r="G737" s="197"/>
      <c r="H737" s="358"/>
      <c r="I737" s="390">
        <v>59</v>
      </c>
      <c r="J737" s="390">
        <v>16</v>
      </c>
      <c r="K737" s="390">
        <v>6</v>
      </c>
      <c r="L737" s="42" t="s">
        <v>131</v>
      </c>
      <c r="M737" s="43" t="s">
        <v>179</v>
      </c>
      <c r="N737" s="42" t="s">
        <v>129</v>
      </c>
      <c r="O737" s="43" t="s">
        <v>353</v>
      </c>
      <c r="P737" s="42" t="s">
        <v>128</v>
      </c>
      <c r="Q737" s="43" t="s">
        <v>130</v>
      </c>
      <c r="R737" s="42" t="s">
        <v>127</v>
      </c>
      <c r="S737" s="43"/>
      <c r="T737" s="42" t="s">
        <v>126</v>
      </c>
      <c r="U737" s="43"/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196"/>
      <c r="AC737" s="43"/>
      <c r="AD737" s="196"/>
      <c r="AE737" s="39"/>
      <c r="AF737" s="421"/>
      <c r="AG737" s="421"/>
      <c r="AH737" s="38"/>
      <c r="AI737" s="9"/>
      <c r="AJ737" s="349">
        <f>SUMPRODUCT(LEN($M737:$AA740)-LEN(SUBSTITUTE($M737:$AA740,"A", "")))</f>
        <v>8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11</v>
      </c>
      <c r="AN737" s="352">
        <f>SUMPRODUCT(LEN($AD737:$AD740)-LEN(SUBSTITUTE($AD737:$AD740,"S", "")))</f>
        <v>0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0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8.15" customHeight="1" thickBot="1" x14ac:dyDescent="0.25">
      <c r="B738" s="30"/>
      <c r="C738" s="339"/>
      <c r="D738" s="37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 t="s">
        <v>179</v>
      </c>
      <c r="N738" s="33" t="s">
        <v>121</v>
      </c>
      <c r="O738" s="55" t="s">
        <v>354</v>
      </c>
      <c r="P738" s="33" t="s">
        <v>120</v>
      </c>
      <c r="Q738" s="55" t="s">
        <v>130</v>
      </c>
      <c r="R738" s="33" t="s">
        <v>119</v>
      </c>
      <c r="S738" s="55"/>
      <c r="T738" s="33" t="s">
        <v>118</v>
      </c>
      <c r="U738" s="55"/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193"/>
      <c r="AC738" s="55"/>
      <c r="AD738" s="193"/>
      <c r="AE738" s="22"/>
      <c r="AF738" s="422"/>
      <c r="AG738" s="422"/>
      <c r="AH738" s="21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8.15" customHeight="1" x14ac:dyDescent="0.2">
      <c r="B739" s="30"/>
      <c r="C739" s="340"/>
      <c r="D739" s="29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 t="s">
        <v>179</v>
      </c>
      <c r="N739" s="25" t="s">
        <v>112</v>
      </c>
      <c r="O739" s="114" t="s">
        <v>354</v>
      </c>
      <c r="P739" s="25" t="s">
        <v>111</v>
      </c>
      <c r="Q739" s="114"/>
      <c r="R739" s="25" t="s">
        <v>110</v>
      </c>
      <c r="S739" s="114"/>
      <c r="T739" s="25" t="s">
        <v>109</v>
      </c>
      <c r="U739" s="114"/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190"/>
      <c r="AC739" s="114"/>
      <c r="AD739" s="190"/>
      <c r="AE739" s="22"/>
      <c r="AF739" s="422"/>
      <c r="AG739" s="422"/>
      <c r="AH739" s="21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8.15" customHeight="1" thickBot="1" x14ac:dyDescent="0.25">
      <c r="B740" s="30"/>
      <c r="C740" s="355"/>
      <c r="D740" s="54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 t="s">
        <v>353</v>
      </c>
      <c r="N740" s="50" t="s">
        <v>104</v>
      </c>
      <c r="O740" s="51" t="s">
        <v>130</v>
      </c>
      <c r="P740" s="50" t="s">
        <v>103</v>
      </c>
      <c r="Q740" s="51"/>
      <c r="R740" s="50" t="s">
        <v>102</v>
      </c>
      <c r="S740" s="51"/>
      <c r="T740" s="50">
        <v>20</v>
      </c>
      <c r="U740" s="51"/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187"/>
      <c r="AC740" s="51"/>
      <c r="AD740" s="187"/>
      <c r="AE740" s="48"/>
      <c r="AF740" s="424"/>
      <c r="AG740" s="424"/>
      <c r="AH740" s="47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8.15" customHeight="1" x14ac:dyDescent="0.2">
      <c r="B741" s="30"/>
      <c r="C741" s="338">
        <v>3</v>
      </c>
      <c r="D741" s="46"/>
      <c r="E741" s="198"/>
      <c r="F741" s="198"/>
      <c r="G741" s="197"/>
      <c r="H741" s="358"/>
      <c r="I741" s="390">
        <v>81</v>
      </c>
      <c r="J741" s="390">
        <v>20</v>
      </c>
      <c r="K741" s="390">
        <v>8</v>
      </c>
      <c r="L741" s="42" t="s">
        <v>131</v>
      </c>
      <c r="M741" s="43" t="s">
        <v>179</v>
      </c>
      <c r="N741" s="42" t="s">
        <v>129</v>
      </c>
      <c r="O741" s="43" t="s">
        <v>501</v>
      </c>
      <c r="P741" s="42" t="s">
        <v>128</v>
      </c>
      <c r="Q741" s="43" t="s">
        <v>354</v>
      </c>
      <c r="R741" s="42" t="s">
        <v>127</v>
      </c>
      <c r="S741" s="43"/>
      <c r="T741" s="42" t="s">
        <v>126</v>
      </c>
      <c r="U741" s="43"/>
      <c r="V741" s="42" t="s">
        <v>125</v>
      </c>
      <c r="W741" s="43"/>
      <c r="X741" s="42" t="s">
        <v>124</v>
      </c>
      <c r="Y741" s="43"/>
      <c r="Z741" s="42" t="s">
        <v>123</v>
      </c>
      <c r="AA741" s="43"/>
      <c r="AB741" s="196"/>
      <c r="AC741" s="43"/>
      <c r="AD741" s="196" t="s">
        <v>489</v>
      </c>
      <c r="AE741" s="39"/>
      <c r="AF741" s="421"/>
      <c r="AG741" s="421"/>
      <c r="AH741" s="38"/>
      <c r="AI741" s="9"/>
      <c r="AJ741" s="349">
        <f>SUMPRODUCT(LEN($M741:$AA744)-LEN(SUBSTITUTE($M741:$AA744,"A", "")))</f>
        <v>11</v>
      </c>
      <c r="AK741" s="352">
        <f>SUMPRODUCT(LEN($AD741:$AD744)-LEN(SUBSTITUTE($AD741:$AD744,"A", "")))</f>
        <v>6</v>
      </c>
      <c r="AL741" s="335">
        <f>SUMPRODUCT(LEN($AC741:$AC744)-LEN(SUBSTITUTE($AC741:$AC744,"A", "")))</f>
        <v>0</v>
      </c>
      <c r="AM741" s="349">
        <f>SUMPRODUCT(LEN($M741:$AA744)-LEN(SUBSTITUTE($M741:$AA744,"S", "")))</f>
        <v>20</v>
      </c>
      <c r="AN741" s="352">
        <f>SUMPRODUCT(LEN($AD741:$AD744)-LEN(SUBSTITUTE($AD741:$AD744,"S", "")))</f>
        <v>7</v>
      </c>
      <c r="AO741" s="335">
        <f>SUMPRODUCT(LEN($AC741:$AC744)-LEN(SUBSTITUTE($AC741:$AC744,"S", "")))</f>
        <v>0</v>
      </c>
      <c r="AP741" s="349">
        <f>SUMPRODUCT(LEN($M741:$AA744)-LEN(SUBSTITUTE($M741:$AA744,"F", "")))</f>
        <v>0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2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8.15" customHeight="1" thickBot="1" x14ac:dyDescent="0.25">
      <c r="B742" s="30"/>
      <c r="C742" s="339"/>
      <c r="D742" s="37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 t="s">
        <v>495</v>
      </c>
      <c r="N742" s="33" t="s">
        <v>121</v>
      </c>
      <c r="O742" s="55" t="s">
        <v>349</v>
      </c>
      <c r="P742" s="33" t="s">
        <v>120</v>
      </c>
      <c r="Q742" s="55" t="s">
        <v>354</v>
      </c>
      <c r="R742" s="33" t="s">
        <v>119</v>
      </c>
      <c r="S742" s="55"/>
      <c r="T742" s="33" t="s">
        <v>118</v>
      </c>
      <c r="U742" s="55"/>
      <c r="V742" s="33" t="s">
        <v>117</v>
      </c>
      <c r="W742" s="55"/>
      <c r="X742" s="33" t="s">
        <v>116</v>
      </c>
      <c r="Y742" s="55"/>
      <c r="Z742" s="33" t="s">
        <v>115</v>
      </c>
      <c r="AA742" s="55"/>
      <c r="AB742" s="193"/>
      <c r="AC742" s="55"/>
      <c r="AD742" s="193" t="s">
        <v>459</v>
      </c>
      <c r="AE742" s="22"/>
      <c r="AF742" s="422"/>
      <c r="AG742" s="422"/>
      <c r="AH742" s="21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8.15" customHeight="1" x14ac:dyDescent="0.2">
      <c r="B743" s="30"/>
      <c r="C743" s="340"/>
      <c r="D743" s="29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 t="s">
        <v>531</v>
      </c>
      <c r="N743" s="25" t="s">
        <v>112</v>
      </c>
      <c r="O743" s="114" t="s">
        <v>179</v>
      </c>
      <c r="P743" s="25" t="s">
        <v>111</v>
      </c>
      <c r="Q743" s="114" t="s">
        <v>354</v>
      </c>
      <c r="R743" s="25" t="s">
        <v>110</v>
      </c>
      <c r="S743" s="114"/>
      <c r="T743" s="25" t="s">
        <v>109</v>
      </c>
      <c r="U743" s="114"/>
      <c r="V743" s="25" t="s">
        <v>108</v>
      </c>
      <c r="W743" s="114"/>
      <c r="X743" s="25" t="s">
        <v>107</v>
      </c>
      <c r="Y743" s="114"/>
      <c r="Z743" s="25" t="s">
        <v>106</v>
      </c>
      <c r="AA743" s="114"/>
      <c r="AB743" s="190"/>
      <c r="AC743" s="114"/>
      <c r="AD743" s="190" t="s">
        <v>465</v>
      </c>
      <c r="AE743" s="22"/>
      <c r="AF743" s="422"/>
      <c r="AG743" s="422"/>
      <c r="AH743" s="21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8.15" customHeight="1" thickBot="1" x14ac:dyDescent="0.25">
      <c r="B744" s="20"/>
      <c r="C744" s="341"/>
      <c r="D744" s="19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 t="s">
        <v>462</v>
      </c>
      <c r="N744" s="15" t="s">
        <v>104</v>
      </c>
      <c r="O744" s="16" t="s">
        <v>349</v>
      </c>
      <c r="P744" s="15" t="s">
        <v>103</v>
      </c>
      <c r="Q744" s="16" t="s">
        <v>130</v>
      </c>
      <c r="R744" s="15" t="s">
        <v>102</v>
      </c>
      <c r="S744" s="16"/>
      <c r="T744" s="15">
        <v>20</v>
      </c>
      <c r="U744" s="16"/>
      <c r="V744" s="15" t="s">
        <v>101</v>
      </c>
      <c r="W744" s="16"/>
      <c r="X744" s="15" t="s">
        <v>100</v>
      </c>
      <c r="Y744" s="16"/>
      <c r="Z744" s="15" t="s">
        <v>99</v>
      </c>
      <c r="AA744" s="16"/>
      <c r="AB744" s="187"/>
      <c r="AC744" s="16"/>
      <c r="AD744" s="186"/>
      <c r="AE744" s="11"/>
      <c r="AF744" s="423"/>
      <c r="AG744" s="423"/>
      <c r="AH744" s="10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107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189</v>
      </c>
      <c r="E746" s="425">
        <v>6750.49</v>
      </c>
      <c r="F746" s="426"/>
      <c r="G746" s="427"/>
      <c r="H746" s="95" t="s">
        <v>139</v>
      </c>
      <c r="I746" s="94"/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03"/>
      <c r="AI746" s="86" t="s">
        <v>137</v>
      </c>
      <c r="AJ746" s="85">
        <f t="shared" ref="AJ746:BB746" si="98">SUM(AJ748:AJ759)</f>
        <v>43</v>
      </c>
      <c r="AK746" s="84">
        <f t="shared" si="98"/>
        <v>1</v>
      </c>
      <c r="AL746" s="83">
        <f t="shared" si="98"/>
        <v>0</v>
      </c>
      <c r="AM746" s="85">
        <f t="shared" si="98"/>
        <v>24</v>
      </c>
      <c r="AN746" s="84">
        <f t="shared" si="98"/>
        <v>1</v>
      </c>
      <c r="AO746" s="83">
        <f t="shared" si="98"/>
        <v>0</v>
      </c>
      <c r="AP746" s="85">
        <f t="shared" si="98"/>
        <v>1</v>
      </c>
      <c r="AQ746" s="84">
        <f t="shared" si="98"/>
        <v>0</v>
      </c>
      <c r="AR746" s="83">
        <f t="shared" si="98"/>
        <v>0</v>
      </c>
      <c r="AS746" s="85">
        <f t="shared" si="98"/>
        <v>2</v>
      </c>
      <c r="AT746" s="84">
        <f t="shared" si="98"/>
        <v>0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0</v>
      </c>
      <c r="AZ746" s="81">
        <f t="shared" si="98"/>
        <v>0</v>
      </c>
      <c r="BA746" s="81">
        <f t="shared" si="98"/>
        <v>0</v>
      </c>
      <c r="BB746" s="80">
        <f t="shared" si="98"/>
        <v>0</v>
      </c>
      <c r="BC746" s="79" t="s">
        <v>136</v>
      </c>
      <c r="BF746" s="5">
        <f>SUM(AJ746:AL746)/$BG$5</f>
        <v>14.666666666666666</v>
      </c>
      <c r="BG746" s="5">
        <f>SUM(AM746:AO746,AY746)/$BG$5</f>
        <v>8.3333333333333339</v>
      </c>
      <c r="BH746" s="5">
        <f>SUM(AP746:AR746,AZ746)/$BG$5</f>
        <v>0.33333333333333331</v>
      </c>
      <c r="BI746" s="5">
        <f>SUM(AS746:AU746,BA746)/$BG$5</f>
        <v>0.66666666666666663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03"/>
      <c r="AI747" s="66" t="s">
        <v>135</v>
      </c>
      <c r="AJ747" s="65">
        <f t="shared" ref="AJ747:BB747" si="99">AJ746/3</f>
        <v>14.333333333333334</v>
      </c>
      <c r="AK747" s="64">
        <f t="shared" si="99"/>
        <v>0.33333333333333331</v>
      </c>
      <c r="AL747" s="63">
        <f t="shared" si="99"/>
        <v>0</v>
      </c>
      <c r="AM747" s="65">
        <f t="shared" si="99"/>
        <v>8</v>
      </c>
      <c r="AN747" s="64">
        <f t="shared" si="99"/>
        <v>0.33333333333333331</v>
      </c>
      <c r="AO747" s="63">
        <f t="shared" si="99"/>
        <v>0</v>
      </c>
      <c r="AP747" s="65">
        <f t="shared" si="99"/>
        <v>0.33333333333333331</v>
      </c>
      <c r="AQ747" s="64">
        <f t="shared" si="99"/>
        <v>0</v>
      </c>
      <c r="AR747" s="63">
        <f t="shared" si="99"/>
        <v>0</v>
      </c>
      <c r="AS747" s="65">
        <f t="shared" si="99"/>
        <v>0.66666666666666663</v>
      </c>
      <c r="AT747" s="64">
        <f t="shared" si="99"/>
        <v>0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</v>
      </c>
      <c r="AZ747" s="61">
        <f t="shared" si="99"/>
        <v>0</v>
      </c>
      <c r="BA747" s="61">
        <f t="shared" si="99"/>
        <v>0</v>
      </c>
      <c r="BB747" s="60">
        <f t="shared" si="99"/>
        <v>0</v>
      </c>
      <c r="BC747" s="59" t="s">
        <v>134</v>
      </c>
    </row>
    <row r="748" spans="2:62" ht="28.15" customHeight="1" x14ac:dyDescent="0.2">
      <c r="B748" s="30"/>
      <c r="C748" s="338">
        <v>1</v>
      </c>
      <c r="D748" s="46"/>
      <c r="E748" s="198"/>
      <c r="F748" s="198"/>
      <c r="G748" s="197"/>
      <c r="H748" s="358" t="s">
        <v>183</v>
      </c>
      <c r="I748" s="390">
        <v>71</v>
      </c>
      <c r="J748" s="390">
        <v>19</v>
      </c>
      <c r="K748" s="390">
        <v>7</v>
      </c>
      <c r="L748" s="42" t="s">
        <v>131</v>
      </c>
      <c r="M748" s="43" t="s">
        <v>132</v>
      </c>
      <c r="N748" s="42" t="s">
        <v>129</v>
      </c>
      <c r="O748" s="43" t="s">
        <v>132</v>
      </c>
      <c r="P748" s="42" t="s">
        <v>128</v>
      </c>
      <c r="Q748" s="43" t="s">
        <v>351</v>
      </c>
      <c r="R748" s="42" t="s">
        <v>127</v>
      </c>
      <c r="S748" s="43"/>
      <c r="T748" s="42" t="s">
        <v>126</v>
      </c>
      <c r="U748" s="43"/>
      <c r="V748" s="42" t="s">
        <v>125</v>
      </c>
      <c r="W748" s="43"/>
      <c r="X748" s="42" t="s">
        <v>124</v>
      </c>
      <c r="Y748" s="43"/>
      <c r="Z748" s="42" t="s">
        <v>123</v>
      </c>
      <c r="AA748" s="43"/>
      <c r="AB748" s="196"/>
      <c r="AC748" s="43"/>
      <c r="AD748" s="196"/>
      <c r="AE748" s="58"/>
      <c r="AF748" s="421"/>
      <c r="AG748" s="421"/>
      <c r="AH748" s="38"/>
      <c r="AI748" s="9"/>
      <c r="AJ748" s="349">
        <f>SUMPRODUCT(LEN($M748:$AA751)-LEN(SUBSTITUTE($M748:$AA751,"A", "")))</f>
        <v>12</v>
      </c>
      <c r="AK748" s="352">
        <f>SUMPRODUCT(LEN($AD748:$AD751)-LEN(SUBSTITUTE($AD748:$AD751,"A", "")))</f>
        <v>0</v>
      </c>
      <c r="AL748" s="335">
        <f>SUMPRODUCT(LEN($AC748:$AC751)-LEN(SUBSTITUTE($AC748:$AC751,"A", "")))</f>
        <v>0</v>
      </c>
      <c r="AM748" s="349">
        <f>SUMPRODUCT(LEN($M748:$AA751)-LEN(SUBSTITUTE($M748:$AA751,"S", "")))</f>
        <v>6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0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0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8.15" customHeight="1" thickBot="1" x14ac:dyDescent="0.25">
      <c r="B749" s="30"/>
      <c r="C749" s="339"/>
      <c r="D749" s="37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179</v>
      </c>
      <c r="N749" s="33" t="s">
        <v>121</v>
      </c>
      <c r="O749" s="55" t="s">
        <v>347</v>
      </c>
      <c r="P749" s="33" t="s">
        <v>120</v>
      </c>
      <c r="Q749" s="55" t="s">
        <v>130</v>
      </c>
      <c r="R749" s="33" t="s">
        <v>119</v>
      </c>
      <c r="S749" s="55"/>
      <c r="T749" s="33" t="s">
        <v>118</v>
      </c>
      <c r="U749" s="55"/>
      <c r="V749" s="33" t="s">
        <v>117</v>
      </c>
      <c r="W749" s="55"/>
      <c r="X749" s="33" t="s">
        <v>116</v>
      </c>
      <c r="Y749" s="55"/>
      <c r="Z749" s="33" t="s">
        <v>115</v>
      </c>
      <c r="AA749" s="55"/>
      <c r="AB749" s="193"/>
      <c r="AC749" s="55"/>
      <c r="AD749" s="193"/>
      <c r="AE749" s="57"/>
      <c r="AF749" s="422"/>
      <c r="AG749" s="422"/>
      <c r="AH749" s="21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8.15" customHeight="1" x14ac:dyDescent="0.2">
      <c r="B750" s="30"/>
      <c r="C750" s="340"/>
      <c r="D750" s="29"/>
      <c r="E750" s="192"/>
      <c r="F750" s="192"/>
      <c r="G750" s="191"/>
      <c r="H750" s="360">
        <v>189</v>
      </c>
      <c r="I750" s="392"/>
      <c r="J750" s="392"/>
      <c r="K750" s="392"/>
      <c r="L750" s="25" t="s">
        <v>114</v>
      </c>
      <c r="M750" s="114" t="s">
        <v>179</v>
      </c>
      <c r="N750" s="25" t="s">
        <v>112</v>
      </c>
      <c r="O750" s="114" t="s">
        <v>132</v>
      </c>
      <c r="P750" s="25" t="s">
        <v>111</v>
      </c>
      <c r="Q750" s="114" t="s">
        <v>130</v>
      </c>
      <c r="R750" s="25" t="s">
        <v>110</v>
      </c>
      <c r="S750" s="114"/>
      <c r="T750" s="25" t="s">
        <v>109</v>
      </c>
      <c r="U750" s="114"/>
      <c r="V750" s="25" t="s">
        <v>108</v>
      </c>
      <c r="W750" s="114"/>
      <c r="X750" s="25" t="s">
        <v>107</v>
      </c>
      <c r="Y750" s="114"/>
      <c r="Z750" s="25" t="s">
        <v>106</v>
      </c>
      <c r="AA750" s="114"/>
      <c r="AB750" s="190"/>
      <c r="AC750" s="114"/>
      <c r="AD750" s="190"/>
      <c r="AE750" s="57"/>
      <c r="AF750" s="422"/>
      <c r="AG750" s="422"/>
      <c r="AH750" s="21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8.15" customHeight="1" thickBot="1" x14ac:dyDescent="0.25">
      <c r="B751" s="30"/>
      <c r="C751" s="355"/>
      <c r="D751" s="54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179</v>
      </c>
      <c r="N751" s="50" t="s">
        <v>104</v>
      </c>
      <c r="O751" s="51" t="s">
        <v>351</v>
      </c>
      <c r="P751" s="50" t="s">
        <v>103</v>
      </c>
      <c r="Q751" s="51" t="s">
        <v>130</v>
      </c>
      <c r="R751" s="50" t="s">
        <v>102</v>
      </c>
      <c r="S751" s="51"/>
      <c r="T751" s="50">
        <v>20</v>
      </c>
      <c r="U751" s="51"/>
      <c r="V751" s="50" t="s">
        <v>101</v>
      </c>
      <c r="W751" s="51"/>
      <c r="X751" s="50" t="s">
        <v>100</v>
      </c>
      <c r="Y751" s="51"/>
      <c r="Z751" s="50" t="s">
        <v>99</v>
      </c>
      <c r="AA751" s="51"/>
      <c r="AB751" s="187"/>
      <c r="AC751" s="51"/>
      <c r="AD751" s="187"/>
      <c r="AE751" s="56"/>
      <c r="AF751" s="424"/>
      <c r="AG751" s="424"/>
      <c r="AH751" s="47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8.15" customHeight="1" x14ac:dyDescent="0.2">
      <c r="B752" s="30"/>
      <c r="C752" s="338">
        <v>2</v>
      </c>
      <c r="D752" s="46"/>
      <c r="E752" s="198"/>
      <c r="F752" s="198"/>
      <c r="G752" s="197"/>
      <c r="H752" s="358"/>
      <c r="I752" s="390">
        <v>79</v>
      </c>
      <c r="J752" s="390">
        <v>20</v>
      </c>
      <c r="K752" s="390">
        <v>7</v>
      </c>
      <c r="L752" s="42" t="s">
        <v>131</v>
      </c>
      <c r="M752" s="43" t="s">
        <v>179</v>
      </c>
      <c r="N752" s="42" t="s">
        <v>129</v>
      </c>
      <c r="O752" s="43" t="s">
        <v>352</v>
      </c>
      <c r="P752" s="42" t="s">
        <v>128</v>
      </c>
      <c r="Q752" s="43" t="s">
        <v>354</v>
      </c>
      <c r="R752" s="42" t="s">
        <v>127</v>
      </c>
      <c r="S752" s="43" t="s">
        <v>130</v>
      </c>
      <c r="T752" s="42" t="s">
        <v>126</v>
      </c>
      <c r="U752" s="43"/>
      <c r="V752" s="42" t="s">
        <v>125</v>
      </c>
      <c r="W752" s="43"/>
      <c r="X752" s="42" t="s">
        <v>124</v>
      </c>
      <c r="Y752" s="43"/>
      <c r="Z752" s="42" t="s">
        <v>123</v>
      </c>
      <c r="AA752" s="43"/>
      <c r="AB752" s="196"/>
      <c r="AC752" s="43"/>
      <c r="AD752" s="196"/>
      <c r="AE752" s="39"/>
      <c r="AF752" s="421">
        <v>10</v>
      </c>
      <c r="AG752" s="421"/>
      <c r="AH752" s="38"/>
      <c r="AI752" s="9"/>
      <c r="AJ752" s="349">
        <f>SUMPRODUCT(LEN($M752:$AA755)-LEN(SUBSTITUTE($M752:$AA755,"A", "")))</f>
        <v>17</v>
      </c>
      <c r="AK752" s="352">
        <f>SUMPRODUCT(LEN($AD752:$AD755)-LEN(SUBSTITUTE($AD752:$AD755,"A", "")))</f>
        <v>0</v>
      </c>
      <c r="AL752" s="335">
        <f>SUMPRODUCT(LEN($AC752:$AC755)-LEN(SUBSTITUTE($AC752:$AC755,"A", "")))</f>
        <v>0</v>
      </c>
      <c r="AM752" s="349">
        <f>SUMPRODUCT(LEN($M752:$AA755)-LEN(SUBSTITUTE($M752:$AA755,"S", "")))</f>
        <v>11</v>
      </c>
      <c r="AN752" s="352">
        <f>SUMPRODUCT(LEN($AD752:$AD755)-LEN(SUBSTITUTE($AD752:$AD755,"S", "")))</f>
        <v>0</v>
      </c>
      <c r="AO752" s="335">
        <f>SUMPRODUCT(LEN($AC752:$AC755)-LEN(SUBSTITUTE($AC752:$AC755,"S", "")))</f>
        <v>0</v>
      </c>
      <c r="AP752" s="349">
        <f>SUMPRODUCT(LEN($M752:$AA755)-LEN(SUBSTITUTE($M752:$AA755,"F", "")))</f>
        <v>1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1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8.15" customHeight="1" thickBot="1" x14ac:dyDescent="0.25">
      <c r="B753" s="30"/>
      <c r="C753" s="339"/>
      <c r="D753" s="37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 t="s">
        <v>479</v>
      </c>
      <c r="N753" s="33" t="s">
        <v>121</v>
      </c>
      <c r="O753" s="55" t="s">
        <v>348</v>
      </c>
      <c r="P753" s="33" t="s">
        <v>120</v>
      </c>
      <c r="Q753" s="55" t="s">
        <v>132</v>
      </c>
      <c r="R753" s="33" t="s">
        <v>119</v>
      </c>
      <c r="S753" s="55"/>
      <c r="T753" s="33" t="s">
        <v>118</v>
      </c>
      <c r="U753" s="55"/>
      <c r="V753" s="33" t="s">
        <v>117</v>
      </c>
      <c r="W753" s="55"/>
      <c r="X753" s="33" t="s">
        <v>116</v>
      </c>
      <c r="Y753" s="55"/>
      <c r="Z753" s="33" t="s">
        <v>115</v>
      </c>
      <c r="AA753" s="55"/>
      <c r="AB753" s="193"/>
      <c r="AC753" s="55"/>
      <c r="AD753" s="193"/>
      <c r="AE753" s="22"/>
      <c r="AF753" s="422"/>
      <c r="AG753" s="422"/>
      <c r="AH753" s="21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8.15" customHeight="1" x14ac:dyDescent="0.2">
      <c r="B754" s="30"/>
      <c r="C754" s="340"/>
      <c r="D754" s="29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 t="s">
        <v>460</v>
      </c>
      <c r="N754" s="25" t="s">
        <v>112</v>
      </c>
      <c r="O754" s="114" t="s">
        <v>359</v>
      </c>
      <c r="P754" s="25" t="s">
        <v>111</v>
      </c>
      <c r="Q754" s="114" t="s">
        <v>132</v>
      </c>
      <c r="R754" s="25" t="s">
        <v>110</v>
      </c>
      <c r="S754" s="114"/>
      <c r="T754" s="25" t="s">
        <v>109</v>
      </c>
      <c r="U754" s="114"/>
      <c r="V754" s="25" t="s">
        <v>108</v>
      </c>
      <c r="W754" s="114"/>
      <c r="X754" s="25" t="s">
        <v>107</v>
      </c>
      <c r="Y754" s="114"/>
      <c r="Z754" s="25" t="s">
        <v>106</v>
      </c>
      <c r="AA754" s="114"/>
      <c r="AB754" s="190"/>
      <c r="AC754" s="114"/>
      <c r="AD754" s="190"/>
      <c r="AE754" s="22"/>
      <c r="AF754" s="422"/>
      <c r="AG754" s="422"/>
      <c r="AH754" s="21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8.15" customHeight="1" thickBot="1" x14ac:dyDescent="0.25">
      <c r="B755" s="30"/>
      <c r="C755" s="355"/>
      <c r="D755" s="54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 t="s">
        <v>514</v>
      </c>
      <c r="N755" s="50" t="s">
        <v>104</v>
      </c>
      <c r="O755" s="51" t="s">
        <v>350</v>
      </c>
      <c r="P755" s="50" t="s">
        <v>103</v>
      </c>
      <c r="Q755" s="51" t="s">
        <v>130</v>
      </c>
      <c r="R755" s="50" t="s">
        <v>102</v>
      </c>
      <c r="S755" s="51"/>
      <c r="T755" s="50">
        <v>20</v>
      </c>
      <c r="U755" s="51"/>
      <c r="V755" s="50" t="s">
        <v>101</v>
      </c>
      <c r="W755" s="51"/>
      <c r="X755" s="50" t="s">
        <v>100</v>
      </c>
      <c r="Y755" s="51"/>
      <c r="Z755" s="50" t="s">
        <v>99</v>
      </c>
      <c r="AA755" s="51"/>
      <c r="AB755" s="187"/>
      <c r="AC755" s="51"/>
      <c r="AD755" s="187"/>
      <c r="AE755" s="48"/>
      <c r="AF755" s="424"/>
      <c r="AG755" s="424"/>
      <c r="AH755" s="47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8.15" customHeight="1" x14ac:dyDescent="0.2">
      <c r="B756" s="30"/>
      <c r="C756" s="338">
        <v>3</v>
      </c>
      <c r="D756" s="46"/>
      <c r="E756" s="198"/>
      <c r="F756" s="198"/>
      <c r="G756" s="197"/>
      <c r="H756" s="358"/>
      <c r="I756" s="390">
        <v>77</v>
      </c>
      <c r="J756" s="390">
        <v>19</v>
      </c>
      <c r="K756" s="390">
        <v>8</v>
      </c>
      <c r="L756" s="42" t="s">
        <v>131</v>
      </c>
      <c r="M756" s="43" t="s">
        <v>467</v>
      </c>
      <c r="N756" s="42" t="s">
        <v>129</v>
      </c>
      <c r="O756" s="43" t="s">
        <v>350</v>
      </c>
      <c r="P756" s="42" t="s">
        <v>128</v>
      </c>
      <c r="Q756" s="43" t="s">
        <v>179</v>
      </c>
      <c r="R756" s="42" t="s">
        <v>127</v>
      </c>
      <c r="S756" s="43"/>
      <c r="T756" s="42" t="s">
        <v>126</v>
      </c>
      <c r="U756" s="43"/>
      <c r="V756" s="42" t="s">
        <v>125</v>
      </c>
      <c r="W756" s="43"/>
      <c r="X756" s="42" t="s">
        <v>124</v>
      </c>
      <c r="Y756" s="43"/>
      <c r="Z756" s="42" t="s">
        <v>123</v>
      </c>
      <c r="AA756" s="43"/>
      <c r="AB756" s="196"/>
      <c r="AC756" s="43"/>
      <c r="AD756" s="196" t="s">
        <v>351</v>
      </c>
      <c r="AE756" s="39"/>
      <c r="AF756" s="421"/>
      <c r="AG756" s="421"/>
      <c r="AH756" s="38"/>
      <c r="AI756" s="9"/>
      <c r="AJ756" s="349">
        <f>SUMPRODUCT(LEN($M756:$AA759)-LEN(SUBSTITUTE($M756:$AA759,"A", "")))</f>
        <v>14</v>
      </c>
      <c r="AK756" s="352">
        <f>SUMPRODUCT(LEN($AD756:$AD759)-LEN(SUBSTITUTE($AD756:$AD759,"A", "")))</f>
        <v>1</v>
      </c>
      <c r="AL756" s="335">
        <f>SUMPRODUCT(LEN($AC756:$AC759)-LEN(SUBSTITUTE($AC756:$AC759,"A", "")))</f>
        <v>0</v>
      </c>
      <c r="AM756" s="349">
        <f>SUMPRODUCT(LEN($M756:$AA759)-LEN(SUBSTITUTE($M756:$AA759,"S", "")))</f>
        <v>7</v>
      </c>
      <c r="AN756" s="352">
        <f>SUMPRODUCT(LEN($AD756:$AD759)-LEN(SUBSTITUTE($AD756:$AD759,"S", "")))</f>
        <v>1</v>
      </c>
      <c r="AO756" s="335">
        <f>SUMPRODUCT(LEN($AC756:$AC759)-LEN(SUBSTITUTE($AC756:$AC759,"S", "")))</f>
        <v>0</v>
      </c>
      <c r="AP756" s="349">
        <f>SUMPRODUCT(LEN($M756:$AA759)-LEN(SUBSTITUTE($M756:$AA759,"F", "")))</f>
        <v>0</v>
      </c>
      <c r="AQ756" s="352">
        <f>SUMPRODUCT(LEN($AD756:$AD759)-LEN(SUBSTITUTE($AD756:$AD759,"F", "")))</f>
        <v>0</v>
      </c>
      <c r="AR756" s="335">
        <f>SUMPRODUCT(LEN($AC756:$AC759)-LEN(SUBSTITUTE($AC756:$AC759,"F", "")))</f>
        <v>0</v>
      </c>
      <c r="AS756" s="349">
        <f>SUMPRODUCT(LEN($M756:$AA759)-LEN(SUBSTITUTE($M756:$AA759,"G", "")))</f>
        <v>1</v>
      </c>
      <c r="AT756" s="352">
        <f>SUMPRODUCT(LEN($AD756:$AD759)-LEN(SUBSTITUTE($AD756:$AD759,"G", "")))</f>
        <v>0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8.15" customHeight="1" thickBot="1" x14ac:dyDescent="0.25">
      <c r="B757" s="30"/>
      <c r="C757" s="339"/>
      <c r="D757" s="37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 t="s">
        <v>132</v>
      </c>
      <c r="N757" s="33" t="s">
        <v>121</v>
      </c>
      <c r="O757" s="55" t="s">
        <v>350</v>
      </c>
      <c r="P757" s="33" t="s">
        <v>120</v>
      </c>
      <c r="Q757" s="55" t="s">
        <v>132</v>
      </c>
      <c r="R757" s="33" t="s">
        <v>119</v>
      </c>
      <c r="S757" s="55"/>
      <c r="T757" s="33" t="s">
        <v>118</v>
      </c>
      <c r="U757" s="55"/>
      <c r="V757" s="33" t="s">
        <v>117</v>
      </c>
      <c r="W757" s="55"/>
      <c r="X757" s="33" t="s">
        <v>116</v>
      </c>
      <c r="Y757" s="55"/>
      <c r="Z757" s="33" t="s">
        <v>115</v>
      </c>
      <c r="AA757" s="55"/>
      <c r="AB757" s="193"/>
      <c r="AC757" s="55"/>
      <c r="AD757" s="193"/>
      <c r="AE757" s="22"/>
      <c r="AF757" s="422"/>
      <c r="AG757" s="422"/>
      <c r="AH757" s="21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8.15" customHeight="1" x14ac:dyDescent="0.2">
      <c r="B758" s="30"/>
      <c r="C758" s="340"/>
      <c r="D758" s="29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 t="s">
        <v>179</v>
      </c>
      <c r="N758" s="25" t="s">
        <v>112</v>
      </c>
      <c r="O758" s="114" t="s">
        <v>352</v>
      </c>
      <c r="P758" s="25" t="s">
        <v>111</v>
      </c>
      <c r="Q758" s="114" t="s">
        <v>130</v>
      </c>
      <c r="R758" s="25" t="s">
        <v>110</v>
      </c>
      <c r="S758" s="114"/>
      <c r="T758" s="25" t="s">
        <v>109</v>
      </c>
      <c r="U758" s="114"/>
      <c r="V758" s="25" t="s">
        <v>108</v>
      </c>
      <c r="W758" s="114"/>
      <c r="X758" s="25" t="s">
        <v>107</v>
      </c>
      <c r="Y758" s="114"/>
      <c r="Z758" s="25" t="s">
        <v>106</v>
      </c>
      <c r="AA758" s="114"/>
      <c r="AB758" s="190"/>
      <c r="AC758" s="114"/>
      <c r="AD758" s="190"/>
      <c r="AE758" s="22"/>
      <c r="AF758" s="422"/>
      <c r="AG758" s="422"/>
      <c r="AH758" s="21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8.15" customHeight="1" thickBot="1" x14ac:dyDescent="0.25">
      <c r="B759" s="20"/>
      <c r="C759" s="341"/>
      <c r="D759" s="19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 t="s">
        <v>357</v>
      </c>
      <c r="N759" s="15" t="s">
        <v>104</v>
      </c>
      <c r="O759" s="16" t="s">
        <v>130</v>
      </c>
      <c r="P759" s="15" t="s">
        <v>103</v>
      </c>
      <c r="Q759" s="16"/>
      <c r="R759" s="15" t="s">
        <v>102</v>
      </c>
      <c r="S759" s="16"/>
      <c r="T759" s="15">
        <v>20</v>
      </c>
      <c r="U759" s="16"/>
      <c r="V759" s="15" t="s">
        <v>101</v>
      </c>
      <c r="W759" s="16"/>
      <c r="X759" s="15" t="s">
        <v>100</v>
      </c>
      <c r="Y759" s="16"/>
      <c r="Z759" s="15" t="s">
        <v>99</v>
      </c>
      <c r="AA759" s="16"/>
      <c r="AB759" s="187"/>
      <c r="AC759" s="16"/>
      <c r="AD759" s="186"/>
      <c r="AE759" s="11"/>
      <c r="AF759" s="423"/>
      <c r="AG759" s="423"/>
      <c r="AH759" s="10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107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>
        <v>189</v>
      </c>
      <c r="E761" s="425">
        <v>11631.3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03"/>
      <c r="AI761" s="86" t="s">
        <v>137</v>
      </c>
      <c r="AJ761" s="85">
        <f t="shared" ref="AJ761:BB761" si="100">SUM(AJ763:AJ774)</f>
        <v>64</v>
      </c>
      <c r="AK761" s="84">
        <f t="shared" si="100"/>
        <v>8</v>
      </c>
      <c r="AL761" s="83">
        <f t="shared" si="100"/>
        <v>0</v>
      </c>
      <c r="AM761" s="85">
        <f t="shared" si="100"/>
        <v>32</v>
      </c>
      <c r="AN761" s="84">
        <f t="shared" si="100"/>
        <v>14</v>
      </c>
      <c r="AO761" s="83">
        <f t="shared" si="100"/>
        <v>0</v>
      </c>
      <c r="AP761" s="85">
        <f t="shared" si="100"/>
        <v>0</v>
      </c>
      <c r="AQ761" s="84">
        <f t="shared" si="100"/>
        <v>0</v>
      </c>
      <c r="AR761" s="83">
        <f t="shared" si="100"/>
        <v>0</v>
      </c>
      <c r="AS761" s="85">
        <f t="shared" si="100"/>
        <v>4</v>
      </c>
      <c r="AT761" s="84">
        <f t="shared" si="100"/>
        <v>0</v>
      </c>
      <c r="AU761" s="83">
        <f t="shared" si="100"/>
        <v>0</v>
      </c>
      <c r="AV761" s="85">
        <f t="shared" si="100"/>
        <v>0</v>
      </c>
      <c r="AW761" s="84">
        <f t="shared" si="100"/>
        <v>0</v>
      </c>
      <c r="AX761" s="83">
        <f t="shared" si="100"/>
        <v>0</v>
      </c>
      <c r="AY761" s="82">
        <f t="shared" si="100"/>
        <v>0</v>
      </c>
      <c r="AZ761" s="81">
        <f t="shared" si="100"/>
        <v>0</v>
      </c>
      <c r="BA761" s="81">
        <f t="shared" si="100"/>
        <v>0</v>
      </c>
      <c r="BB761" s="80">
        <f t="shared" si="100"/>
        <v>0</v>
      </c>
      <c r="BC761" s="79" t="s">
        <v>136</v>
      </c>
      <c r="BF761" s="5">
        <f>SUM(AJ761:AL761)/$BG$5</f>
        <v>24</v>
      </c>
      <c r="BG761" s="5">
        <f>SUM(AM761:AO761,AY761)/$BG$5</f>
        <v>15.333333333333334</v>
      </c>
      <c r="BH761" s="5">
        <f>SUM(AP761:AR761,AZ761)/$BG$5</f>
        <v>0</v>
      </c>
      <c r="BI761" s="5">
        <f>SUM(AS761:AU761,BA761)/$BG$5</f>
        <v>1.3333333333333333</v>
      </c>
      <c r="BJ761" s="5">
        <f>SUM(AV761:AX761,BB761)/$BG$5</f>
        <v>0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03"/>
      <c r="AI762" s="66" t="s">
        <v>135</v>
      </c>
      <c r="AJ762" s="65">
        <f t="shared" ref="AJ762:BB762" si="101">AJ761/3</f>
        <v>21.333333333333332</v>
      </c>
      <c r="AK762" s="64">
        <f t="shared" si="101"/>
        <v>2.6666666666666665</v>
      </c>
      <c r="AL762" s="63">
        <f t="shared" si="101"/>
        <v>0</v>
      </c>
      <c r="AM762" s="65">
        <f t="shared" si="101"/>
        <v>10.666666666666666</v>
      </c>
      <c r="AN762" s="64">
        <f t="shared" si="101"/>
        <v>4.666666666666667</v>
      </c>
      <c r="AO762" s="63">
        <f t="shared" si="101"/>
        <v>0</v>
      </c>
      <c r="AP762" s="65">
        <f t="shared" si="101"/>
        <v>0</v>
      </c>
      <c r="AQ762" s="64">
        <f t="shared" si="101"/>
        <v>0</v>
      </c>
      <c r="AR762" s="63">
        <f t="shared" si="101"/>
        <v>0</v>
      </c>
      <c r="AS762" s="65">
        <f t="shared" si="101"/>
        <v>1.3333333333333333</v>
      </c>
      <c r="AT762" s="64">
        <f t="shared" si="101"/>
        <v>0</v>
      </c>
      <c r="AU762" s="63">
        <f t="shared" si="101"/>
        <v>0</v>
      </c>
      <c r="AV762" s="65">
        <f t="shared" si="101"/>
        <v>0</v>
      </c>
      <c r="AW762" s="64">
        <f t="shared" si="101"/>
        <v>0</v>
      </c>
      <c r="AX762" s="63">
        <f t="shared" si="101"/>
        <v>0</v>
      </c>
      <c r="AY762" s="62">
        <f t="shared" si="101"/>
        <v>0</v>
      </c>
      <c r="AZ762" s="61">
        <f t="shared" si="101"/>
        <v>0</v>
      </c>
      <c r="BA762" s="61">
        <f t="shared" si="101"/>
        <v>0</v>
      </c>
      <c r="BB762" s="60">
        <f t="shared" si="101"/>
        <v>0</v>
      </c>
      <c r="BC762" s="59" t="s">
        <v>134</v>
      </c>
    </row>
    <row r="763" spans="2:62" ht="28.15" customHeight="1" x14ac:dyDescent="0.2">
      <c r="B763" s="30"/>
      <c r="C763" s="338">
        <v>1</v>
      </c>
      <c r="D763" s="46"/>
      <c r="E763" s="198"/>
      <c r="F763" s="198"/>
      <c r="G763" s="197"/>
      <c r="H763" s="358" t="s">
        <v>530</v>
      </c>
      <c r="I763" s="390">
        <v>86</v>
      </c>
      <c r="J763" s="390">
        <v>22</v>
      </c>
      <c r="K763" s="390">
        <v>5</v>
      </c>
      <c r="L763" s="42" t="s">
        <v>131</v>
      </c>
      <c r="M763" s="43" t="s">
        <v>179</v>
      </c>
      <c r="N763" s="42" t="s">
        <v>129</v>
      </c>
      <c r="O763" s="43" t="s">
        <v>529</v>
      </c>
      <c r="P763" s="42" t="s">
        <v>128</v>
      </c>
      <c r="Q763" s="43" t="s">
        <v>516</v>
      </c>
      <c r="R763" s="42" t="s">
        <v>127</v>
      </c>
      <c r="S763" s="43" t="s">
        <v>357</v>
      </c>
      <c r="T763" s="42" t="s">
        <v>126</v>
      </c>
      <c r="U763" s="43" t="s">
        <v>130</v>
      </c>
      <c r="V763" s="42" t="s">
        <v>125</v>
      </c>
      <c r="W763" s="43"/>
      <c r="X763" s="42" t="s">
        <v>124</v>
      </c>
      <c r="Y763" s="43"/>
      <c r="Z763" s="42" t="s">
        <v>123</v>
      </c>
      <c r="AA763" s="43"/>
      <c r="AB763" s="196"/>
      <c r="AC763" s="43"/>
      <c r="AD763" s="196" t="s">
        <v>528</v>
      </c>
      <c r="AE763" s="58"/>
      <c r="AF763" s="421"/>
      <c r="AG763" s="421"/>
      <c r="AH763" s="38"/>
      <c r="AI763" s="9"/>
      <c r="AJ763" s="349">
        <f>SUMPRODUCT(LEN($M763:$AA766)-LEN(SUBSTITUTE($M763:$AA766,"A", "")))</f>
        <v>33</v>
      </c>
      <c r="AK763" s="352">
        <f>SUMPRODUCT(LEN($AD763:$AD766)-LEN(SUBSTITUTE($AD763:$AD766,"A", "")))</f>
        <v>5</v>
      </c>
      <c r="AL763" s="335">
        <f>SUMPRODUCT(LEN($AC763:$AC766)-LEN(SUBSTITUTE($AC763:$AC766,"A", "")))</f>
        <v>0</v>
      </c>
      <c r="AM763" s="349">
        <f>SUMPRODUCT(LEN($M763:$AA766)-LEN(SUBSTITUTE($M763:$AA766,"S", "")))</f>
        <v>17</v>
      </c>
      <c r="AN763" s="352">
        <f>SUMPRODUCT(LEN($AD763:$AD766)-LEN(SUBSTITUTE($AD763:$AD766,"S", "")))</f>
        <v>6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2</v>
      </c>
      <c r="AT763" s="352">
        <f>SUMPRODUCT(LEN($AD763:$AD766)-LEN(SUBSTITUTE($AD763:$AD766,"G", "")))</f>
        <v>0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0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0</v>
      </c>
      <c r="BB763" s="413">
        <f>SUMPRODUCT(LEN($AE763:$AE766)-LEN(SUBSTITUTE($AE763:$AE766,"M", "")))</f>
        <v>0</v>
      </c>
    </row>
    <row r="764" spans="2:62" ht="28.15" customHeight="1" thickBot="1" x14ac:dyDescent="0.25">
      <c r="B764" s="30"/>
      <c r="C764" s="339"/>
      <c r="D764" s="37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132</v>
      </c>
      <c r="N764" s="33" t="s">
        <v>121</v>
      </c>
      <c r="O764" s="55" t="s">
        <v>463</v>
      </c>
      <c r="P764" s="33" t="s">
        <v>120</v>
      </c>
      <c r="Q764" s="55" t="s">
        <v>514</v>
      </c>
      <c r="R764" s="33" t="s">
        <v>119</v>
      </c>
      <c r="S764" s="55" t="s">
        <v>347</v>
      </c>
      <c r="T764" s="33" t="s">
        <v>118</v>
      </c>
      <c r="U764" s="55"/>
      <c r="V764" s="33" t="s">
        <v>117</v>
      </c>
      <c r="W764" s="55"/>
      <c r="X764" s="33" t="s">
        <v>116</v>
      </c>
      <c r="Y764" s="55"/>
      <c r="Z764" s="33" t="s">
        <v>115</v>
      </c>
      <c r="AA764" s="55"/>
      <c r="AB764" s="193"/>
      <c r="AC764" s="55"/>
      <c r="AD764" s="193"/>
      <c r="AE764" s="57"/>
      <c r="AF764" s="422"/>
      <c r="AG764" s="422"/>
      <c r="AH764" s="21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8.15" customHeight="1" x14ac:dyDescent="0.2">
      <c r="B765" s="30"/>
      <c r="C765" s="340"/>
      <c r="D765" s="29"/>
      <c r="E765" s="192"/>
      <c r="F765" s="192"/>
      <c r="G765" s="191"/>
      <c r="H765" s="360">
        <v>189</v>
      </c>
      <c r="I765" s="392"/>
      <c r="J765" s="392"/>
      <c r="K765" s="392"/>
      <c r="L765" s="25" t="s">
        <v>114</v>
      </c>
      <c r="M765" s="114" t="s">
        <v>373</v>
      </c>
      <c r="N765" s="25" t="s">
        <v>112</v>
      </c>
      <c r="O765" s="114" t="s">
        <v>514</v>
      </c>
      <c r="P765" s="25" t="s">
        <v>111</v>
      </c>
      <c r="Q765" s="114" t="s">
        <v>352</v>
      </c>
      <c r="R765" s="25" t="s">
        <v>110</v>
      </c>
      <c r="S765" s="114" t="s">
        <v>347</v>
      </c>
      <c r="T765" s="25" t="s">
        <v>109</v>
      </c>
      <c r="U765" s="114"/>
      <c r="V765" s="25" t="s">
        <v>108</v>
      </c>
      <c r="W765" s="114"/>
      <c r="X765" s="25" t="s">
        <v>107</v>
      </c>
      <c r="Y765" s="114"/>
      <c r="Z765" s="25" t="s">
        <v>106</v>
      </c>
      <c r="AA765" s="114"/>
      <c r="AB765" s="190"/>
      <c r="AC765" s="114"/>
      <c r="AD765" s="190"/>
      <c r="AE765" s="57"/>
      <c r="AF765" s="422"/>
      <c r="AG765" s="422"/>
      <c r="AH765" s="21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8.15" customHeight="1" thickBot="1" x14ac:dyDescent="0.25">
      <c r="B766" s="30"/>
      <c r="C766" s="355"/>
      <c r="D766" s="54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527</v>
      </c>
      <c r="N766" s="50" t="s">
        <v>104</v>
      </c>
      <c r="O766" s="51" t="s">
        <v>369</v>
      </c>
      <c r="P766" s="50" t="s">
        <v>103</v>
      </c>
      <c r="Q766" s="51" t="s">
        <v>353</v>
      </c>
      <c r="R766" s="50" t="s">
        <v>102</v>
      </c>
      <c r="S766" s="51" t="s">
        <v>130</v>
      </c>
      <c r="T766" s="50">
        <v>20</v>
      </c>
      <c r="U766" s="51"/>
      <c r="V766" s="50" t="s">
        <v>101</v>
      </c>
      <c r="W766" s="51"/>
      <c r="X766" s="50" t="s">
        <v>100</v>
      </c>
      <c r="Y766" s="51"/>
      <c r="Z766" s="50" t="s">
        <v>99</v>
      </c>
      <c r="AA766" s="51"/>
      <c r="AB766" s="187"/>
      <c r="AC766" s="51"/>
      <c r="AD766" s="187"/>
      <c r="AE766" s="56"/>
      <c r="AF766" s="424"/>
      <c r="AG766" s="424"/>
      <c r="AH766" s="47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8.15" customHeight="1" x14ac:dyDescent="0.2">
      <c r="B767" s="30"/>
      <c r="C767" s="338">
        <v>2</v>
      </c>
      <c r="D767" s="46"/>
      <c r="E767" s="198"/>
      <c r="F767" s="198"/>
      <c r="G767" s="197"/>
      <c r="H767" s="358"/>
      <c r="I767" s="390">
        <v>88</v>
      </c>
      <c r="J767" s="390">
        <v>20</v>
      </c>
      <c r="K767" s="390">
        <v>8</v>
      </c>
      <c r="L767" s="42" t="s">
        <v>131</v>
      </c>
      <c r="M767" s="43" t="s">
        <v>179</v>
      </c>
      <c r="N767" s="42" t="s">
        <v>129</v>
      </c>
      <c r="O767" s="43" t="s">
        <v>359</v>
      </c>
      <c r="P767" s="42" t="s">
        <v>128</v>
      </c>
      <c r="Q767" s="43" t="s">
        <v>179</v>
      </c>
      <c r="R767" s="42" t="s">
        <v>127</v>
      </c>
      <c r="S767" s="43"/>
      <c r="T767" s="42" t="s">
        <v>126</v>
      </c>
      <c r="U767" s="43"/>
      <c r="V767" s="42" t="s">
        <v>125</v>
      </c>
      <c r="W767" s="43"/>
      <c r="X767" s="42" t="s">
        <v>124</v>
      </c>
      <c r="Y767" s="43"/>
      <c r="Z767" s="42" t="s">
        <v>123</v>
      </c>
      <c r="AA767" s="43"/>
      <c r="AB767" s="196"/>
      <c r="AC767" s="43"/>
      <c r="AD767" s="196" t="s">
        <v>350</v>
      </c>
      <c r="AE767" s="39"/>
      <c r="AF767" s="421"/>
      <c r="AG767" s="421"/>
      <c r="AH767" s="38"/>
      <c r="AI767" s="9"/>
      <c r="AJ767" s="349">
        <f>SUMPRODUCT(LEN($M767:$AA770)-LEN(SUBSTITUTE($M767:$AA770,"A", "")))</f>
        <v>17</v>
      </c>
      <c r="AK767" s="352">
        <f>SUMPRODUCT(LEN($AD767:$AD770)-LEN(SUBSTITUTE($AD767:$AD770,"A", "")))</f>
        <v>3</v>
      </c>
      <c r="AL767" s="335">
        <f>SUMPRODUCT(LEN($AC767:$AC770)-LEN(SUBSTITUTE($AC767:$AC770,"A", "")))</f>
        <v>0</v>
      </c>
      <c r="AM767" s="349">
        <f>SUMPRODUCT(LEN($M767:$AA770)-LEN(SUBSTITUTE($M767:$AA770,"S", "")))</f>
        <v>10</v>
      </c>
      <c r="AN767" s="352">
        <f>SUMPRODUCT(LEN($AD767:$AD770)-LEN(SUBSTITUTE($AD767:$AD770,"S", "")))</f>
        <v>8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2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8.15" customHeight="1" thickBot="1" x14ac:dyDescent="0.25">
      <c r="B768" s="30"/>
      <c r="C768" s="339"/>
      <c r="D768" s="37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 t="s">
        <v>474</v>
      </c>
      <c r="N768" s="33" t="s">
        <v>121</v>
      </c>
      <c r="O768" s="55" t="s">
        <v>353</v>
      </c>
      <c r="P768" s="33" t="s">
        <v>120</v>
      </c>
      <c r="Q768" s="55" t="s">
        <v>179</v>
      </c>
      <c r="R768" s="33" t="s">
        <v>119</v>
      </c>
      <c r="S768" s="55"/>
      <c r="T768" s="33" t="s">
        <v>118</v>
      </c>
      <c r="U768" s="55"/>
      <c r="V768" s="33" t="s">
        <v>117</v>
      </c>
      <c r="W768" s="55"/>
      <c r="X768" s="33" t="s">
        <v>116</v>
      </c>
      <c r="Y768" s="55"/>
      <c r="Z768" s="33" t="s">
        <v>115</v>
      </c>
      <c r="AA768" s="55"/>
      <c r="AB768" s="193"/>
      <c r="AC768" s="55"/>
      <c r="AD768" s="193" t="s">
        <v>349</v>
      </c>
      <c r="AE768" s="22"/>
      <c r="AF768" s="422"/>
      <c r="AG768" s="422"/>
      <c r="AH768" s="21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8.15" customHeight="1" x14ac:dyDescent="0.2">
      <c r="B769" s="30"/>
      <c r="C769" s="340"/>
      <c r="D769" s="29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 t="s">
        <v>495</v>
      </c>
      <c r="N769" s="25" t="s">
        <v>112</v>
      </c>
      <c r="O769" s="114" t="s">
        <v>357</v>
      </c>
      <c r="P769" s="25" t="s">
        <v>111</v>
      </c>
      <c r="Q769" s="114" t="s">
        <v>132</v>
      </c>
      <c r="R769" s="25" t="s">
        <v>110</v>
      </c>
      <c r="S769" s="114"/>
      <c r="T769" s="25" t="s">
        <v>109</v>
      </c>
      <c r="U769" s="114"/>
      <c r="V769" s="25" t="s">
        <v>108</v>
      </c>
      <c r="W769" s="114"/>
      <c r="X769" s="25" t="s">
        <v>107</v>
      </c>
      <c r="Y769" s="114"/>
      <c r="Z769" s="25" t="s">
        <v>106</v>
      </c>
      <c r="AA769" s="114"/>
      <c r="AB769" s="190"/>
      <c r="AC769" s="114"/>
      <c r="AD769" s="190" t="s">
        <v>526</v>
      </c>
      <c r="AE769" s="22"/>
      <c r="AF769" s="422"/>
      <c r="AG769" s="422"/>
      <c r="AH769" s="21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8.15" customHeight="1" thickBot="1" x14ac:dyDescent="0.25">
      <c r="B770" s="30"/>
      <c r="C770" s="355"/>
      <c r="D770" s="54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 t="s">
        <v>349</v>
      </c>
      <c r="N770" s="50" t="s">
        <v>104</v>
      </c>
      <c r="O770" s="51" t="s">
        <v>179</v>
      </c>
      <c r="P770" s="50" t="s">
        <v>103</v>
      </c>
      <c r="Q770" s="51" t="s">
        <v>130</v>
      </c>
      <c r="R770" s="50" t="s">
        <v>102</v>
      </c>
      <c r="S770" s="51"/>
      <c r="T770" s="50">
        <v>20</v>
      </c>
      <c r="U770" s="51"/>
      <c r="V770" s="50" t="s">
        <v>101</v>
      </c>
      <c r="W770" s="51"/>
      <c r="X770" s="50" t="s">
        <v>100</v>
      </c>
      <c r="Y770" s="51"/>
      <c r="Z770" s="50" t="s">
        <v>99</v>
      </c>
      <c r="AA770" s="51"/>
      <c r="AB770" s="187"/>
      <c r="AC770" s="51"/>
      <c r="AD770" s="187"/>
      <c r="AE770" s="48"/>
      <c r="AF770" s="424"/>
      <c r="AG770" s="424"/>
      <c r="AH770" s="47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8.15" customHeight="1" x14ac:dyDescent="0.2">
      <c r="B771" s="30"/>
      <c r="C771" s="338">
        <v>3</v>
      </c>
      <c r="D771" s="46"/>
      <c r="E771" s="198"/>
      <c r="F771" s="198"/>
      <c r="G771" s="197"/>
      <c r="H771" s="358"/>
      <c r="I771" s="390">
        <v>80</v>
      </c>
      <c r="J771" s="390">
        <v>17</v>
      </c>
      <c r="K771" s="390">
        <v>7</v>
      </c>
      <c r="L771" s="42" t="s">
        <v>131</v>
      </c>
      <c r="M771" s="43" t="s">
        <v>179</v>
      </c>
      <c r="N771" s="42" t="s">
        <v>129</v>
      </c>
      <c r="O771" s="43" t="s">
        <v>348</v>
      </c>
      <c r="P771" s="42" t="s">
        <v>128</v>
      </c>
      <c r="Q771" s="43" t="s">
        <v>130</v>
      </c>
      <c r="R771" s="42" t="s">
        <v>127</v>
      </c>
      <c r="S771" s="43"/>
      <c r="T771" s="42" t="s">
        <v>126</v>
      </c>
      <c r="U771" s="43"/>
      <c r="V771" s="42" t="s">
        <v>125</v>
      </c>
      <c r="W771" s="43"/>
      <c r="X771" s="42" t="s">
        <v>124</v>
      </c>
      <c r="Y771" s="43"/>
      <c r="Z771" s="42" t="s">
        <v>123</v>
      </c>
      <c r="AA771" s="43"/>
      <c r="AB771" s="196"/>
      <c r="AC771" s="43"/>
      <c r="AD771" s="196"/>
      <c r="AE771" s="39"/>
      <c r="AF771" s="421"/>
      <c r="AG771" s="421"/>
      <c r="AH771" s="38"/>
      <c r="AI771" s="9"/>
      <c r="AJ771" s="349">
        <f>SUMPRODUCT(LEN($M771:$AA774)-LEN(SUBSTITUTE($M771:$AA774,"A", "")))</f>
        <v>14</v>
      </c>
      <c r="AK771" s="352">
        <f>SUMPRODUCT(LEN($AD771:$AD774)-LEN(SUBSTITUTE($AD771:$AD774,"A", "")))</f>
        <v>0</v>
      </c>
      <c r="AL771" s="335">
        <f>SUMPRODUCT(LEN($AC771:$AC774)-LEN(SUBSTITUTE($AC771:$AC774,"A", "")))</f>
        <v>0</v>
      </c>
      <c r="AM771" s="349">
        <f>SUMPRODUCT(LEN($M771:$AA774)-LEN(SUBSTITUTE($M771:$AA774,"S", "")))</f>
        <v>5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0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8.15" customHeight="1" thickBot="1" x14ac:dyDescent="0.25">
      <c r="B772" s="30"/>
      <c r="C772" s="339"/>
      <c r="D772" s="37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 t="s">
        <v>179</v>
      </c>
      <c r="N772" s="33" t="s">
        <v>121</v>
      </c>
      <c r="O772" s="55" t="s">
        <v>179</v>
      </c>
      <c r="P772" s="33" t="s">
        <v>120</v>
      </c>
      <c r="Q772" s="55" t="s">
        <v>130</v>
      </c>
      <c r="R772" s="33" t="s">
        <v>119</v>
      </c>
      <c r="S772" s="55"/>
      <c r="T772" s="33" t="s">
        <v>118</v>
      </c>
      <c r="U772" s="55"/>
      <c r="V772" s="33" t="s">
        <v>117</v>
      </c>
      <c r="W772" s="55"/>
      <c r="X772" s="33" t="s">
        <v>116</v>
      </c>
      <c r="Y772" s="55"/>
      <c r="Z772" s="33" t="s">
        <v>115</v>
      </c>
      <c r="AA772" s="55"/>
      <c r="AB772" s="193"/>
      <c r="AC772" s="55"/>
      <c r="AD772" s="193"/>
      <c r="AE772" s="22"/>
      <c r="AF772" s="422"/>
      <c r="AG772" s="422"/>
      <c r="AH772" s="21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8.15" customHeight="1" x14ac:dyDescent="0.2">
      <c r="B773" s="30"/>
      <c r="C773" s="340"/>
      <c r="D773" s="29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 t="s">
        <v>179</v>
      </c>
      <c r="N773" s="25" t="s">
        <v>112</v>
      </c>
      <c r="O773" s="114" t="s">
        <v>179</v>
      </c>
      <c r="P773" s="25" t="s">
        <v>111</v>
      </c>
      <c r="Q773" s="114"/>
      <c r="R773" s="25" t="s">
        <v>110</v>
      </c>
      <c r="S773" s="114"/>
      <c r="T773" s="25" t="s">
        <v>109</v>
      </c>
      <c r="U773" s="114"/>
      <c r="V773" s="25" t="s">
        <v>108</v>
      </c>
      <c r="W773" s="114"/>
      <c r="X773" s="25" t="s">
        <v>107</v>
      </c>
      <c r="Y773" s="114"/>
      <c r="Z773" s="25" t="s">
        <v>106</v>
      </c>
      <c r="AA773" s="114"/>
      <c r="AB773" s="190"/>
      <c r="AC773" s="114"/>
      <c r="AD773" s="190"/>
      <c r="AE773" s="22"/>
      <c r="AF773" s="422"/>
      <c r="AG773" s="422"/>
      <c r="AH773" s="21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8.15" customHeight="1" thickBot="1" x14ac:dyDescent="0.25">
      <c r="B774" s="20"/>
      <c r="C774" s="341"/>
      <c r="D774" s="19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 t="s">
        <v>179</v>
      </c>
      <c r="N774" s="15" t="s">
        <v>104</v>
      </c>
      <c r="O774" s="16" t="s">
        <v>354</v>
      </c>
      <c r="P774" s="15" t="s">
        <v>103</v>
      </c>
      <c r="Q774" s="16"/>
      <c r="R774" s="15" t="s">
        <v>102</v>
      </c>
      <c r="S774" s="16"/>
      <c r="T774" s="15">
        <v>20</v>
      </c>
      <c r="U774" s="16"/>
      <c r="V774" s="15" t="s">
        <v>101</v>
      </c>
      <c r="W774" s="16"/>
      <c r="X774" s="15" t="s">
        <v>100</v>
      </c>
      <c r="Y774" s="16"/>
      <c r="Z774" s="15" t="s">
        <v>99</v>
      </c>
      <c r="AA774" s="16"/>
      <c r="AB774" s="187"/>
      <c r="AC774" s="16"/>
      <c r="AD774" s="186"/>
      <c r="AE774" s="11"/>
      <c r="AF774" s="423"/>
      <c r="AG774" s="423"/>
      <c r="AH774" s="10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107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189</v>
      </c>
      <c r="E776" s="425">
        <v>11050.38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03"/>
      <c r="AI776" s="86" t="s">
        <v>137</v>
      </c>
      <c r="AJ776" s="85">
        <f t="shared" ref="AJ776:BB776" si="102">SUM(AJ778:AJ789)</f>
        <v>49</v>
      </c>
      <c r="AK776" s="84">
        <f t="shared" si="102"/>
        <v>6</v>
      </c>
      <c r="AL776" s="83">
        <f t="shared" si="102"/>
        <v>0</v>
      </c>
      <c r="AM776" s="85">
        <f t="shared" si="102"/>
        <v>33</v>
      </c>
      <c r="AN776" s="84">
        <f t="shared" si="102"/>
        <v>12</v>
      </c>
      <c r="AO776" s="83">
        <f t="shared" si="102"/>
        <v>0</v>
      </c>
      <c r="AP776" s="85">
        <f t="shared" si="102"/>
        <v>1</v>
      </c>
      <c r="AQ776" s="84">
        <f t="shared" si="102"/>
        <v>0</v>
      </c>
      <c r="AR776" s="83">
        <f t="shared" si="102"/>
        <v>0</v>
      </c>
      <c r="AS776" s="85">
        <f t="shared" si="102"/>
        <v>7</v>
      </c>
      <c r="AT776" s="84">
        <f t="shared" si="102"/>
        <v>1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0</v>
      </c>
      <c r="BB776" s="80">
        <f t="shared" si="102"/>
        <v>0</v>
      </c>
      <c r="BC776" s="79" t="s">
        <v>136</v>
      </c>
      <c r="BF776" s="5">
        <f>SUM(AJ776:AL776)/$BG$5</f>
        <v>18.333333333333332</v>
      </c>
      <c r="BG776" s="5">
        <f>SUM(AM776:AO776,AY776)/$BG$5</f>
        <v>15</v>
      </c>
      <c r="BH776" s="5">
        <f>SUM(AP776:AR776,AZ776)/$BG$5</f>
        <v>0.33333333333333331</v>
      </c>
      <c r="BI776" s="5">
        <f>SUM(AS776:AU776,BA776)/$BG$5</f>
        <v>2.6666666666666665</v>
      </c>
      <c r="BJ776" s="5">
        <f>SUM(AV776:AX776,BB776)/$BG$5</f>
        <v>0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03"/>
      <c r="AI777" s="66" t="s">
        <v>135</v>
      </c>
      <c r="AJ777" s="65">
        <f t="shared" ref="AJ777:BB777" si="103">AJ776/3</f>
        <v>16.333333333333332</v>
      </c>
      <c r="AK777" s="64">
        <f t="shared" si="103"/>
        <v>2</v>
      </c>
      <c r="AL777" s="63">
        <f t="shared" si="103"/>
        <v>0</v>
      </c>
      <c r="AM777" s="65">
        <f t="shared" si="103"/>
        <v>11</v>
      </c>
      <c r="AN777" s="64">
        <f t="shared" si="103"/>
        <v>4</v>
      </c>
      <c r="AO777" s="63">
        <f t="shared" si="103"/>
        <v>0</v>
      </c>
      <c r="AP777" s="65">
        <f t="shared" si="103"/>
        <v>0.33333333333333331</v>
      </c>
      <c r="AQ777" s="64">
        <f t="shared" si="103"/>
        <v>0</v>
      </c>
      <c r="AR777" s="63">
        <f t="shared" si="103"/>
        <v>0</v>
      </c>
      <c r="AS777" s="65">
        <f t="shared" si="103"/>
        <v>2.3333333333333335</v>
      </c>
      <c r="AT777" s="64">
        <f t="shared" si="103"/>
        <v>0.33333333333333331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0</v>
      </c>
      <c r="BB777" s="60">
        <f t="shared" si="103"/>
        <v>0</v>
      </c>
      <c r="BC777" s="59" t="s">
        <v>134</v>
      </c>
    </row>
    <row r="778" spans="2:62" ht="28.15" customHeight="1" x14ac:dyDescent="0.2">
      <c r="B778" s="30"/>
      <c r="C778" s="338">
        <v>1</v>
      </c>
      <c r="D778" s="46"/>
      <c r="E778" s="198"/>
      <c r="F778" s="198"/>
      <c r="G778" s="197"/>
      <c r="H778" s="358" t="s">
        <v>183</v>
      </c>
      <c r="I778" s="390">
        <v>85</v>
      </c>
      <c r="J778" s="390">
        <v>22</v>
      </c>
      <c r="K778" s="390">
        <v>7</v>
      </c>
      <c r="L778" s="42" t="s">
        <v>131</v>
      </c>
      <c r="M778" s="43" t="s">
        <v>179</v>
      </c>
      <c r="N778" s="42" t="s">
        <v>129</v>
      </c>
      <c r="O778" s="43" t="s">
        <v>132</v>
      </c>
      <c r="P778" s="42" t="s">
        <v>128</v>
      </c>
      <c r="Q778" s="43" t="s">
        <v>357</v>
      </c>
      <c r="R778" s="42" t="s">
        <v>127</v>
      </c>
      <c r="S778" s="43" t="s">
        <v>130</v>
      </c>
      <c r="T778" s="42" t="s">
        <v>126</v>
      </c>
      <c r="U778" s="43"/>
      <c r="V778" s="42" t="s">
        <v>125</v>
      </c>
      <c r="W778" s="43"/>
      <c r="X778" s="42" t="s">
        <v>124</v>
      </c>
      <c r="Y778" s="43"/>
      <c r="Z778" s="42" t="s">
        <v>123</v>
      </c>
      <c r="AA778" s="43"/>
      <c r="AB778" s="196"/>
      <c r="AC778" s="43"/>
      <c r="AD778" s="196" t="s">
        <v>132</v>
      </c>
      <c r="AE778" s="58"/>
      <c r="AF778" s="421"/>
      <c r="AG778" s="421"/>
      <c r="AH778" s="38"/>
      <c r="AI778" s="9"/>
      <c r="AJ778" s="349">
        <f>SUMPRODUCT(LEN($M778:$AA781)-LEN(SUBSTITUTE($M778:$AA781,"A", "")))</f>
        <v>24</v>
      </c>
      <c r="AK778" s="352">
        <f>SUMPRODUCT(LEN($AD778:$AD781)-LEN(SUBSTITUTE($AD778:$AD781,"A", "")))</f>
        <v>4</v>
      </c>
      <c r="AL778" s="335">
        <f>SUMPRODUCT(LEN($AC778:$AC781)-LEN(SUBSTITUTE($AC778:$AC781,"A", "")))</f>
        <v>0</v>
      </c>
      <c r="AM778" s="349">
        <f>SUMPRODUCT(LEN($M778:$AA781)-LEN(SUBSTITUTE($M778:$AA781,"S", "")))</f>
        <v>12</v>
      </c>
      <c r="AN778" s="352">
        <f>SUMPRODUCT(LEN($AD778:$AD781)-LEN(SUBSTITUTE($AD778:$AD781,"S", "")))</f>
        <v>9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4</v>
      </c>
      <c r="AT778" s="352">
        <f>SUMPRODUCT(LEN($AD778:$AD781)-LEN(SUBSTITUTE($AD778:$AD781,"G", "")))</f>
        <v>1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0</v>
      </c>
      <c r="BB778" s="413">
        <f>SUMPRODUCT(LEN($AE778:$AE781)-LEN(SUBSTITUTE($AE778:$AE781,"M", "")))</f>
        <v>0</v>
      </c>
    </row>
    <row r="779" spans="2:62" ht="28.15" customHeight="1" thickBot="1" x14ac:dyDescent="0.25">
      <c r="B779" s="30"/>
      <c r="C779" s="339"/>
      <c r="D779" s="37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525</v>
      </c>
      <c r="N779" s="33" t="s">
        <v>121</v>
      </c>
      <c r="O779" s="55" t="s">
        <v>459</v>
      </c>
      <c r="P779" s="33" t="s">
        <v>120</v>
      </c>
      <c r="Q779" s="55" t="s">
        <v>359</v>
      </c>
      <c r="R779" s="33" t="s">
        <v>119</v>
      </c>
      <c r="S779" s="55" t="s">
        <v>130</v>
      </c>
      <c r="T779" s="33" t="s">
        <v>118</v>
      </c>
      <c r="U779" s="55"/>
      <c r="V779" s="33" t="s">
        <v>117</v>
      </c>
      <c r="W779" s="55"/>
      <c r="X779" s="33" t="s">
        <v>116</v>
      </c>
      <c r="Y779" s="55"/>
      <c r="Z779" s="33" t="s">
        <v>115</v>
      </c>
      <c r="AA779" s="55"/>
      <c r="AB779" s="193"/>
      <c r="AC779" s="55"/>
      <c r="AD779" s="193" t="s">
        <v>480</v>
      </c>
      <c r="AE779" s="57"/>
      <c r="AF779" s="422"/>
      <c r="AG779" s="422"/>
      <c r="AH779" s="21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8.15" customHeight="1" x14ac:dyDescent="0.2">
      <c r="B780" s="30"/>
      <c r="C780" s="340"/>
      <c r="D780" s="29"/>
      <c r="E780" s="192"/>
      <c r="F780" s="192"/>
      <c r="G780" s="191"/>
      <c r="H780" s="360">
        <v>189</v>
      </c>
      <c r="I780" s="392"/>
      <c r="J780" s="392"/>
      <c r="K780" s="392"/>
      <c r="L780" s="25" t="s">
        <v>114</v>
      </c>
      <c r="M780" s="114" t="s">
        <v>456</v>
      </c>
      <c r="N780" s="25" t="s">
        <v>112</v>
      </c>
      <c r="O780" s="114" t="s">
        <v>459</v>
      </c>
      <c r="P780" s="25" t="s">
        <v>111</v>
      </c>
      <c r="Q780" s="114" t="s">
        <v>347</v>
      </c>
      <c r="R780" s="25" t="s">
        <v>110</v>
      </c>
      <c r="S780" s="114" t="s">
        <v>130</v>
      </c>
      <c r="T780" s="25" t="s">
        <v>109</v>
      </c>
      <c r="U780" s="114"/>
      <c r="V780" s="25" t="s">
        <v>108</v>
      </c>
      <c r="W780" s="114"/>
      <c r="X780" s="25" t="s">
        <v>107</v>
      </c>
      <c r="Y780" s="114"/>
      <c r="Z780" s="25" t="s">
        <v>106</v>
      </c>
      <c r="AA780" s="114"/>
      <c r="AB780" s="190"/>
      <c r="AC780" s="114"/>
      <c r="AD780" s="190" t="s">
        <v>524</v>
      </c>
      <c r="AE780" s="57"/>
      <c r="AF780" s="422"/>
      <c r="AG780" s="422"/>
      <c r="AH780" s="21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8.15" customHeight="1" thickBot="1" x14ac:dyDescent="0.25">
      <c r="B781" s="30"/>
      <c r="C781" s="355"/>
      <c r="D781" s="54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469</v>
      </c>
      <c r="N781" s="50" t="s">
        <v>104</v>
      </c>
      <c r="O781" s="51" t="s">
        <v>462</v>
      </c>
      <c r="P781" s="50" t="s">
        <v>103</v>
      </c>
      <c r="Q781" s="51" t="s">
        <v>347</v>
      </c>
      <c r="R781" s="50" t="s">
        <v>102</v>
      </c>
      <c r="S781" s="51"/>
      <c r="T781" s="50">
        <v>20</v>
      </c>
      <c r="U781" s="51"/>
      <c r="V781" s="50" t="s">
        <v>101</v>
      </c>
      <c r="W781" s="51"/>
      <c r="X781" s="50" t="s">
        <v>100</v>
      </c>
      <c r="Y781" s="51"/>
      <c r="Z781" s="50" t="s">
        <v>99</v>
      </c>
      <c r="AA781" s="51"/>
      <c r="AB781" s="187"/>
      <c r="AC781" s="51"/>
      <c r="AD781" s="187"/>
      <c r="AE781" s="56"/>
      <c r="AF781" s="424"/>
      <c r="AG781" s="424"/>
      <c r="AH781" s="47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8.15" customHeight="1" x14ac:dyDescent="0.2">
      <c r="B782" s="30"/>
      <c r="C782" s="338">
        <v>2</v>
      </c>
      <c r="D782" s="46"/>
      <c r="E782" s="198"/>
      <c r="F782" s="198"/>
      <c r="G782" s="197"/>
      <c r="H782" s="358"/>
      <c r="I782" s="390">
        <v>73</v>
      </c>
      <c r="J782" s="390">
        <v>19</v>
      </c>
      <c r="K782" s="390">
        <v>8</v>
      </c>
      <c r="L782" s="42" t="s">
        <v>131</v>
      </c>
      <c r="M782" s="43" t="s">
        <v>132</v>
      </c>
      <c r="N782" s="42" t="s">
        <v>129</v>
      </c>
      <c r="O782" s="43" t="s">
        <v>351</v>
      </c>
      <c r="P782" s="42" t="s">
        <v>128</v>
      </c>
      <c r="Q782" s="43" t="s">
        <v>130</v>
      </c>
      <c r="R782" s="42" t="s">
        <v>127</v>
      </c>
      <c r="S782" s="43"/>
      <c r="T782" s="42" t="s">
        <v>126</v>
      </c>
      <c r="U782" s="43"/>
      <c r="V782" s="42" t="s">
        <v>125</v>
      </c>
      <c r="W782" s="43"/>
      <c r="X782" s="42" t="s">
        <v>124</v>
      </c>
      <c r="Y782" s="43"/>
      <c r="Z782" s="42" t="s">
        <v>123</v>
      </c>
      <c r="AA782" s="43"/>
      <c r="AB782" s="196"/>
      <c r="AC782" s="43"/>
      <c r="AD782" s="196"/>
      <c r="AE782" s="39"/>
      <c r="AF782" s="421"/>
      <c r="AG782" s="421"/>
      <c r="AH782" s="38"/>
      <c r="AI782" s="9"/>
      <c r="AJ782" s="349">
        <f>SUMPRODUCT(LEN($M782:$AA785)-LEN(SUBSTITUTE($M782:$AA785,"A", "")))</f>
        <v>8</v>
      </c>
      <c r="AK782" s="352">
        <f>SUMPRODUCT(LEN($AD782:$AD785)-LEN(SUBSTITUTE($AD782:$AD785,"A", "")))</f>
        <v>0</v>
      </c>
      <c r="AL782" s="335">
        <f>SUMPRODUCT(LEN($AC782:$AC785)-LEN(SUBSTITUTE($AC782:$AC785,"A", "")))</f>
        <v>0</v>
      </c>
      <c r="AM782" s="349">
        <f>SUMPRODUCT(LEN($M782:$AA785)-LEN(SUBSTITUTE($M782:$AA785,"S", "")))</f>
        <v>7</v>
      </c>
      <c r="AN782" s="352">
        <f>SUMPRODUCT(LEN($AD782:$AD785)-LEN(SUBSTITUTE($AD782:$AD785,"S", "")))</f>
        <v>0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0</v>
      </c>
      <c r="AT782" s="352">
        <f>SUMPRODUCT(LEN($AD782:$AD785)-LEN(SUBSTITUTE($AD782:$AD785,"G", "")))</f>
        <v>0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8.15" customHeight="1" thickBot="1" x14ac:dyDescent="0.25">
      <c r="B783" s="30"/>
      <c r="C783" s="339"/>
      <c r="D783" s="37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 t="s">
        <v>179</v>
      </c>
      <c r="N783" s="33" t="s">
        <v>121</v>
      </c>
      <c r="O783" s="55" t="s">
        <v>512</v>
      </c>
      <c r="P783" s="33" t="s">
        <v>120</v>
      </c>
      <c r="Q783" s="55" t="s">
        <v>132</v>
      </c>
      <c r="R783" s="33" t="s">
        <v>119</v>
      </c>
      <c r="S783" s="55"/>
      <c r="T783" s="33" t="s">
        <v>118</v>
      </c>
      <c r="U783" s="55"/>
      <c r="V783" s="33" t="s">
        <v>117</v>
      </c>
      <c r="W783" s="55"/>
      <c r="X783" s="33" t="s">
        <v>116</v>
      </c>
      <c r="Y783" s="55"/>
      <c r="Z783" s="33" t="s">
        <v>115</v>
      </c>
      <c r="AA783" s="55"/>
      <c r="AB783" s="193"/>
      <c r="AC783" s="55"/>
      <c r="AD783" s="193"/>
      <c r="AE783" s="22"/>
      <c r="AF783" s="422"/>
      <c r="AG783" s="422"/>
      <c r="AH783" s="21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8.15" customHeight="1" x14ac:dyDescent="0.2">
      <c r="B784" s="30"/>
      <c r="C784" s="340"/>
      <c r="D784" s="29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 t="s">
        <v>359</v>
      </c>
      <c r="N784" s="25" t="s">
        <v>112</v>
      </c>
      <c r="O784" s="114" t="s">
        <v>347</v>
      </c>
      <c r="P784" s="25" t="s">
        <v>111</v>
      </c>
      <c r="Q784" s="114" t="s">
        <v>130</v>
      </c>
      <c r="R784" s="25" t="s">
        <v>110</v>
      </c>
      <c r="S784" s="114"/>
      <c r="T784" s="25" t="s">
        <v>109</v>
      </c>
      <c r="U784" s="114"/>
      <c r="V784" s="25" t="s">
        <v>108</v>
      </c>
      <c r="W784" s="114"/>
      <c r="X784" s="25" t="s">
        <v>107</v>
      </c>
      <c r="Y784" s="114"/>
      <c r="Z784" s="25" t="s">
        <v>106</v>
      </c>
      <c r="AA784" s="114"/>
      <c r="AB784" s="190"/>
      <c r="AC784" s="114"/>
      <c r="AD784" s="190"/>
      <c r="AE784" s="22"/>
      <c r="AF784" s="422"/>
      <c r="AG784" s="422"/>
      <c r="AH784" s="21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8.15" customHeight="1" thickBot="1" x14ac:dyDescent="0.25">
      <c r="B785" s="30"/>
      <c r="C785" s="355"/>
      <c r="D785" s="54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 t="s">
        <v>512</v>
      </c>
      <c r="N785" s="50" t="s">
        <v>104</v>
      </c>
      <c r="O785" s="51" t="s">
        <v>354</v>
      </c>
      <c r="P785" s="50" t="s">
        <v>103</v>
      </c>
      <c r="Q785" s="51"/>
      <c r="R785" s="50" t="s">
        <v>102</v>
      </c>
      <c r="S785" s="51"/>
      <c r="T785" s="50">
        <v>20</v>
      </c>
      <c r="U785" s="51"/>
      <c r="V785" s="50" t="s">
        <v>101</v>
      </c>
      <c r="W785" s="51"/>
      <c r="X785" s="50" t="s">
        <v>100</v>
      </c>
      <c r="Y785" s="51"/>
      <c r="Z785" s="50" t="s">
        <v>99</v>
      </c>
      <c r="AA785" s="51"/>
      <c r="AB785" s="187"/>
      <c r="AC785" s="51"/>
      <c r="AD785" s="187"/>
      <c r="AE785" s="48"/>
      <c r="AF785" s="424"/>
      <c r="AG785" s="424"/>
      <c r="AH785" s="47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8.15" customHeight="1" x14ac:dyDescent="0.2">
      <c r="B786" s="30"/>
      <c r="C786" s="338">
        <v>3</v>
      </c>
      <c r="D786" s="46"/>
      <c r="E786" s="198"/>
      <c r="F786" s="198"/>
      <c r="G786" s="197"/>
      <c r="H786" s="358"/>
      <c r="I786" s="390">
        <v>76</v>
      </c>
      <c r="J786" s="390">
        <v>21</v>
      </c>
      <c r="K786" s="390">
        <v>7</v>
      </c>
      <c r="L786" s="42" t="s">
        <v>131</v>
      </c>
      <c r="M786" s="43" t="s">
        <v>470</v>
      </c>
      <c r="N786" s="42" t="s">
        <v>129</v>
      </c>
      <c r="O786" s="43" t="s">
        <v>462</v>
      </c>
      <c r="P786" s="42" t="s">
        <v>128</v>
      </c>
      <c r="Q786" s="43" t="s">
        <v>350</v>
      </c>
      <c r="R786" s="42" t="s">
        <v>127</v>
      </c>
      <c r="S786" s="43" t="s">
        <v>130</v>
      </c>
      <c r="T786" s="42" t="s">
        <v>126</v>
      </c>
      <c r="U786" s="43"/>
      <c r="V786" s="42" t="s">
        <v>125</v>
      </c>
      <c r="W786" s="43"/>
      <c r="X786" s="42" t="s">
        <v>124</v>
      </c>
      <c r="Y786" s="43"/>
      <c r="Z786" s="42" t="s">
        <v>123</v>
      </c>
      <c r="AA786" s="43"/>
      <c r="AB786" s="196"/>
      <c r="AC786" s="43"/>
      <c r="AD786" s="196" t="s">
        <v>480</v>
      </c>
      <c r="AE786" s="39"/>
      <c r="AF786" s="421">
        <v>10</v>
      </c>
      <c r="AG786" s="421"/>
      <c r="AH786" s="38"/>
      <c r="AI786" s="9"/>
      <c r="AJ786" s="349">
        <f>SUMPRODUCT(LEN($M786:$AA789)-LEN(SUBSTITUTE($M786:$AA789,"A", "")))</f>
        <v>17</v>
      </c>
      <c r="AK786" s="352">
        <f>SUMPRODUCT(LEN($AD786:$AD789)-LEN(SUBSTITUTE($AD786:$AD789,"A", "")))</f>
        <v>2</v>
      </c>
      <c r="AL786" s="335">
        <f>SUMPRODUCT(LEN($AC786:$AC789)-LEN(SUBSTITUTE($AC786:$AC789,"A", "")))</f>
        <v>0</v>
      </c>
      <c r="AM786" s="349">
        <f>SUMPRODUCT(LEN($M786:$AA789)-LEN(SUBSTITUTE($M786:$AA789,"S", "")))</f>
        <v>14</v>
      </c>
      <c r="AN786" s="352">
        <f>SUMPRODUCT(LEN($AD786:$AD789)-LEN(SUBSTITUTE($AD786:$AD789,"S", "")))</f>
        <v>3</v>
      </c>
      <c r="AO786" s="335">
        <f>SUMPRODUCT(LEN($AC786:$AC789)-LEN(SUBSTITUTE($AC786:$AC789,"S", "")))</f>
        <v>0</v>
      </c>
      <c r="AP786" s="349">
        <f>SUMPRODUCT(LEN($M786:$AA789)-LEN(SUBSTITUTE($M786:$AA789,"F", "")))</f>
        <v>1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3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8.15" customHeight="1" thickBot="1" x14ac:dyDescent="0.25">
      <c r="B787" s="30"/>
      <c r="C787" s="339"/>
      <c r="D787" s="37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 t="s">
        <v>357</v>
      </c>
      <c r="N787" s="33" t="s">
        <v>121</v>
      </c>
      <c r="O787" s="55" t="s">
        <v>359</v>
      </c>
      <c r="P787" s="33" t="s">
        <v>120</v>
      </c>
      <c r="Q787" s="55" t="s">
        <v>130</v>
      </c>
      <c r="R787" s="33" t="s">
        <v>119</v>
      </c>
      <c r="S787" s="55" t="s">
        <v>130</v>
      </c>
      <c r="T787" s="33" t="s">
        <v>118</v>
      </c>
      <c r="U787" s="55"/>
      <c r="V787" s="33" t="s">
        <v>117</v>
      </c>
      <c r="W787" s="55"/>
      <c r="X787" s="33" t="s">
        <v>116</v>
      </c>
      <c r="Y787" s="55"/>
      <c r="Z787" s="33" t="s">
        <v>115</v>
      </c>
      <c r="AA787" s="55"/>
      <c r="AB787" s="193"/>
      <c r="AC787" s="55"/>
      <c r="AD787" s="193"/>
      <c r="AE787" s="22"/>
      <c r="AF787" s="422"/>
      <c r="AG787" s="422"/>
      <c r="AH787" s="21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8.15" customHeight="1" x14ac:dyDescent="0.2">
      <c r="B788" s="30"/>
      <c r="C788" s="340"/>
      <c r="D788" s="29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 t="s">
        <v>479</v>
      </c>
      <c r="N788" s="25" t="s">
        <v>112</v>
      </c>
      <c r="O788" s="114" t="s">
        <v>357</v>
      </c>
      <c r="P788" s="25" t="s">
        <v>111</v>
      </c>
      <c r="Q788" s="114" t="s">
        <v>354</v>
      </c>
      <c r="R788" s="25" t="s">
        <v>110</v>
      </c>
      <c r="S788" s="114"/>
      <c r="T788" s="25" t="s">
        <v>109</v>
      </c>
      <c r="U788" s="114"/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190"/>
      <c r="AC788" s="114"/>
      <c r="AD788" s="190"/>
      <c r="AE788" s="22"/>
      <c r="AF788" s="422"/>
      <c r="AG788" s="422"/>
      <c r="AH788" s="21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8.15" customHeight="1" thickBot="1" x14ac:dyDescent="0.25">
      <c r="B789" s="20"/>
      <c r="C789" s="341"/>
      <c r="D789" s="19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 t="s">
        <v>523</v>
      </c>
      <c r="N789" s="15" t="s">
        <v>104</v>
      </c>
      <c r="O789" s="16" t="s">
        <v>359</v>
      </c>
      <c r="P789" s="15" t="s">
        <v>103</v>
      </c>
      <c r="Q789" s="16" t="s">
        <v>130</v>
      </c>
      <c r="R789" s="15" t="s">
        <v>102</v>
      </c>
      <c r="S789" s="16"/>
      <c r="T789" s="15">
        <v>20</v>
      </c>
      <c r="U789" s="16"/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187"/>
      <c r="AC789" s="16"/>
      <c r="AD789" s="186"/>
      <c r="AE789" s="11"/>
      <c r="AF789" s="423"/>
      <c r="AG789" s="423"/>
      <c r="AH789" s="10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107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189</v>
      </c>
      <c r="E791" s="425">
        <v>8070.53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03"/>
      <c r="AI791" s="86" t="s">
        <v>137</v>
      </c>
      <c r="AJ791" s="85">
        <f t="shared" ref="AJ791:BB791" si="104">SUM(AJ793:AJ804)</f>
        <v>50</v>
      </c>
      <c r="AK791" s="84">
        <f t="shared" si="104"/>
        <v>2</v>
      </c>
      <c r="AL791" s="83">
        <f t="shared" si="104"/>
        <v>0</v>
      </c>
      <c r="AM791" s="85">
        <f t="shared" si="104"/>
        <v>29</v>
      </c>
      <c r="AN791" s="84">
        <f t="shared" si="104"/>
        <v>9</v>
      </c>
      <c r="AO791" s="83">
        <f t="shared" si="104"/>
        <v>0</v>
      </c>
      <c r="AP791" s="85">
        <f t="shared" si="104"/>
        <v>2</v>
      </c>
      <c r="AQ791" s="84">
        <f t="shared" si="104"/>
        <v>0</v>
      </c>
      <c r="AR791" s="83">
        <f t="shared" si="104"/>
        <v>0</v>
      </c>
      <c r="AS791" s="85">
        <f t="shared" si="104"/>
        <v>5</v>
      </c>
      <c r="AT791" s="84">
        <f t="shared" si="104"/>
        <v>0</v>
      </c>
      <c r="AU791" s="83">
        <f t="shared" si="104"/>
        <v>0</v>
      </c>
      <c r="AV791" s="85">
        <f t="shared" si="104"/>
        <v>0</v>
      </c>
      <c r="AW791" s="84">
        <f t="shared" si="104"/>
        <v>0</v>
      </c>
      <c r="AX791" s="83">
        <f t="shared" si="104"/>
        <v>0</v>
      </c>
      <c r="AY791" s="82">
        <f t="shared" si="104"/>
        <v>0</v>
      </c>
      <c r="AZ791" s="81">
        <f t="shared" si="104"/>
        <v>0</v>
      </c>
      <c r="BA791" s="81">
        <f t="shared" si="104"/>
        <v>0</v>
      </c>
      <c r="BB791" s="80">
        <f t="shared" si="104"/>
        <v>0</v>
      </c>
      <c r="BC791" s="79" t="s">
        <v>136</v>
      </c>
      <c r="BF791" s="5">
        <f>SUM(AJ791:AL791)/$BG$5</f>
        <v>17.333333333333332</v>
      </c>
      <c r="BG791" s="5">
        <f>SUM(AM791:AO791,AY791)/$BG$5</f>
        <v>12.666666666666666</v>
      </c>
      <c r="BH791" s="5">
        <f>SUM(AP791:AR791,AZ791)/$BG$5</f>
        <v>0.66666666666666663</v>
      </c>
      <c r="BI791" s="5">
        <f>SUM(AS791:AU791,BA791)/$BG$5</f>
        <v>1.6666666666666667</v>
      </c>
      <c r="BJ791" s="5">
        <f>SUM(AV791:AX791,BB791)/$BG$5</f>
        <v>0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03"/>
      <c r="AI792" s="66" t="s">
        <v>135</v>
      </c>
      <c r="AJ792" s="65">
        <f t="shared" ref="AJ792:BB792" si="105">AJ791/3</f>
        <v>16.666666666666668</v>
      </c>
      <c r="AK792" s="64">
        <f t="shared" si="105"/>
        <v>0.66666666666666663</v>
      </c>
      <c r="AL792" s="63">
        <f t="shared" si="105"/>
        <v>0</v>
      </c>
      <c r="AM792" s="65">
        <f t="shared" si="105"/>
        <v>9.6666666666666661</v>
      </c>
      <c r="AN792" s="64">
        <f t="shared" si="105"/>
        <v>3</v>
      </c>
      <c r="AO792" s="63">
        <f t="shared" si="105"/>
        <v>0</v>
      </c>
      <c r="AP792" s="65">
        <f t="shared" si="105"/>
        <v>0.66666666666666663</v>
      </c>
      <c r="AQ792" s="64">
        <f t="shared" si="105"/>
        <v>0</v>
      </c>
      <c r="AR792" s="63">
        <f t="shared" si="105"/>
        <v>0</v>
      </c>
      <c r="AS792" s="65">
        <f t="shared" si="105"/>
        <v>1.6666666666666667</v>
      </c>
      <c r="AT792" s="64">
        <f t="shared" si="105"/>
        <v>0</v>
      </c>
      <c r="AU792" s="63">
        <f t="shared" si="105"/>
        <v>0</v>
      </c>
      <c r="AV792" s="65">
        <f t="shared" si="105"/>
        <v>0</v>
      </c>
      <c r="AW792" s="64">
        <f t="shared" si="105"/>
        <v>0</v>
      </c>
      <c r="AX792" s="63">
        <f t="shared" si="105"/>
        <v>0</v>
      </c>
      <c r="AY792" s="62">
        <f t="shared" si="105"/>
        <v>0</v>
      </c>
      <c r="AZ792" s="61">
        <f t="shared" si="105"/>
        <v>0</v>
      </c>
      <c r="BA792" s="61">
        <f t="shared" si="105"/>
        <v>0</v>
      </c>
      <c r="BB792" s="60">
        <f t="shared" si="105"/>
        <v>0</v>
      </c>
      <c r="BC792" s="59" t="s">
        <v>134</v>
      </c>
    </row>
    <row r="793" spans="2:62" ht="28.15" customHeight="1" x14ac:dyDescent="0.2">
      <c r="B793" s="30"/>
      <c r="C793" s="338">
        <v>1</v>
      </c>
      <c r="D793" s="46"/>
      <c r="E793" s="198"/>
      <c r="F793" s="198"/>
      <c r="G793" s="197"/>
      <c r="H793" s="358" t="s">
        <v>183</v>
      </c>
      <c r="I793" s="390">
        <v>82</v>
      </c>
      <c r="J793" s="390">
        <v>20</v>
      </c>
      <c r="K793" s="390">
        <v>8</v>
      </c>
      <c r="L793" s="42" t="s">
        <v>131</v>
      </c>
      <c r="M793" s="43" t="s">
        <v>132</v>
      </c>
      <c r="N793" s="42" t="s">
        <v>129</v>
      </c>
      <c r="O793" s="43" t="s">
        <v>179</v>
      </c>
      <c r="P793" s="42" t="s">
        <v>128</v>
      </c>
      <c r="Q793" s="43" t="s">
        <v>354</v>
      </c>
      <c r="R793" s="42" t="s">
        <v>127</v>
      </c>
      <c r="S793" s="43"/>
      <c r="T793" s="42" t="s">
        <v>126</v>
      </c>
      <c r="U793" s="43"/>
      <c r="V793" s="42" t="s">
        <v>125</v>
      </c>
      <c r="W793" s="43"/>
      <c r="X793" s="42" t="s">
        <v>124</v>
      </c>
      <c r="Y793" s="43"/>
      <c r="Z793" s="42" t="s">
        <v>123</v>
      </c>
      <c r="AA793" s="43"/>
      <c r="AB793" s="196"/>
      <c r="AC793" s="43"/>
      <c r="AD793" s="196"/>
      <c r="AE793" s="58"/>
      <c r="AF793" s="421">
        <v>9</v>
      </c>
      <c r="AG793" s="421"/>
      <c r="AH793" s="38"/>
      <c r="AI793" s="9"/>
      <c r="AJ793" s="349">
        <f>SUMPRODUCT(LEN($M793:$AA796)-LEN(SUBSTITUTE($M793:$AA796,"A", "")))</f>
        <v>13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6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1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0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0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8.15" customHeight="1" thickBot="1" x14ac:dyDescent="0.25">
      <c r="B794" s="30"/>
      <c r="C794" s="339"/>
      <c r="D794" s="37"/>
      <c r="E794" s="195"/>
      <c r="F794" s="195"/>
      <c r="G794" s="194"/>
      <c r="H794" s="359"/>
      <c r="I794" s="391"/>
      <c r="J794" s="391"/>
      <c r="K794" s="391"/>
      <c r="L794" s="33" t="s">
        <v>122</v>
      </c>
      <c r="M794" s="55" t="s">
        <v>132</v>
      </c>
      <c r="N794" s="33" t="s">
        <v>121</v>
      </c>
      <c r="O794" s="55" t="s">
        <v>347</v>
      </c>
      <c r="P794" s="33" t="s">
        <v>120</v>
      </c>
      <c r="Q794" s="55" t="s">
        <v>179</v>
      </c>
      <c r="R794" s="33" t="s">
        <v>119</v>
      </c>
      <c r="S794" s="55"/>
      <c r="T794" s="33" t="s">
        <v>118</v>
      </c>
      <c r="U794" s="55"/>
      <c r="V794" s="33" t="s">
        <v>117</v>
      </c>
      <c r="W794" s="55"/>
      <c r="X794" s="33" t="s">
        <v>116</v>
      </c>
      <c r="Y794" s="55"/>
      <c r="Z794" s="33" t="s">
        <v>115</v>
      </c>
      <c r="AA794" s="55"/>
      <c r="AB794" s="193"/>
      <c r="AC794" s="55"/>
      <c r="AD794" s="193"/>
      <c r="AE794" s="57"/>
      <c r="AF794" s="422"/>
      <c r="AG794" s="422"/>
      <c r="AH794" s="21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8.15" customHeight="1" x14ac:dyDescent="0.2">
      <c r="B795" s="30"/>
      <c r="C795" s="340"/>
      <c r="D795" s="29"/>
      <c r="E795" s="192"/>
      <c r="F795" s="192"/>
      <c r="G795" s="191"/>
      <c r="H795" s="360">
        <v>189</v>
      </c>
      <c r="I795" s="392"/>
      <c r="J795" s="392"/>
      <c r="K795" s="392"/>
      <c r="L795" s="25" t="s">
        <v>114</v>
      </c>
      <c r="M795" s="114" t="s">
        <v>522</v>
      </c>
      <c r="N795" s="25" t="s">
        <v>112</v>
      </c>
      <c r="O795" s="114" t="s">
        <v>179</v>
      </c>
      <c r="P795" s="25" t="s">
        <v>111</v>
      </c>
      <c r="Q795" s="114" t="s">
        <v>130</v>
      </c>
      <c r="R795" s="25" t="s">
        <v>110</v>
      </c>
      <c r="S795" s="114"/>
      <c r="T795" s="25" t="s">
        <v>109</v>
      </c>
      <c r="U795" s="114"/>
      <c r="V795" s="25" t="s">
        <v>108</v>
      </c>
      <c r="W795" s="114"/>
      <c r="X795" s="25" t="s">
        <v>107</v>
      </c>
      <c r="Y795" s="114"/>
      <c r="Z795" s="25" t="s">
        <v>106</v>
      </c>
      <c r="AA795" s="114"/>
      <c r="AB795" s="190"/>
      <c r="AC795" s="114"/>
      <c r="AD795" s="190"/>
      <c r="AE795" s="57"/>
      <c r="AF795" s="422"/>
      <c r="AG795" s="422"/>
      <c r="AH795" s="21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8.15" customHeight="1" thickBot="1" x14ac:dyDescent="0.25">
      <c r="B796" s="30"/>
      <c r="C796" s="355"/>
      <c r="D796" s="54"/>
      <c r="E796" s="200"/>
      <c r="F796" s="200"/>
      <c r="G796" s="199"/>
      <c r="H796" s="361"/>
      <c r="I796" s="393"/>
      <c r="J796" s="393"/>
      <c r="K796" s="393"/>
      <c r="L796" s="50" t="s">
        <v>105</v>
      </c>
      <c r="M796" s="51" t="s">
        <v>179</v>
      </c>
      <c r="N796" s="50" t="s">
        <v>104</v>
      </c>
      <c r="O796" s="51" t="s">
        <v>351</v>
      </c>
      <c r="P796" s="50" t="s">
        <v>103</v>
      </c>
      <c r="Q796" s="51" t="s">
        <v>130</v>
      </c>
      <c r="R796" s="50" t="s">
        <v>102</v>
      </c>
      <c r="S796" s="51"/>
      <c r="T796" s="50">
        <v>20</v>
      </c>
      <c r="U796" s="51"/>
      <c r="V796" s="50" t="s">
        <v>101</v>
      </c>
      <c r="W796" s="51"/>
      <c r="X796" s="50" t="s">
        <v>100</v>
      </c>
      <c r="Y796" s="51"/>
      <c r="Z796" s="50" t="s">
        <v>99</v>
      </c>
      <c r="AA796" s="51"/>
      <c r="AB796" s="187"/>
      <c r="AC796" s="51"/>
      <c r="AD796" s="187"/>
      <c r="AE796" s="56"/>
      <c r="AF796" s="424"/>
      <c r="AG796" s="424"/>
      <c r="AH796" s="47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8.15" customHeight="1" x14ac:dyDescent="0.2">
      <c r="B797" s="30"/>
      <c r="C797" s="338">
        <v>2</v>
      </c>
      <c r="D797" s="46"/>
      <c r="E797" s="198"/>
      <c r="F797" s="198"/>
      <c r="G797" s="197"/>
      <c r="H797" s="358"/>
      <c r="I797" s="390">
        <v>80</v>
      </c>
      <c r="J797" s="390">
        <v>20</v>
      </c>
      <c r="K797" s="390">
        <v>7</v>
      </c>
      <c r="L797" s="42" t="s">
        <v>131</v>
      </c>
      <c r="M797" s="43" t="s">
        <v>509</v>
      </c>
      <c r="N797" s="42" t="s">
        <v>129</v>
      </c>
      <c r="O797" s="43" t="s">
        <v>479</v>
      </c>
      <c r="P797" s="42" t="s">
        <v>128</v>
      </c>
      <c r="Q797" s="43" t="s">
        <v>359</v>
      </c>
      <c r="R797" s="42" t="s">
        <v>127</v>
      </c>
      <c r="S797" s="43" t="s">
        <v>130</v>
      </c>
      <c r="T797" s="42" t="s">
        <v>126</v>
      </c>
      <c r="U797" s="43"/>
      <c r="V797" s="42" t="s">
        <v>125</v>
      </c>
      <c r="W797" s="43"/>
      <c r="X797" s="42" t="s">
        <v>124</v>
      </c>
      <c r="Y797" s="43"/>
      <c r="Z797" s="42" t="s">
        <v>123</v>
      </c>
      <c r="AA797" s="43"/>
      <c r="AB797" s="196"/>
      <c r="AC797" s="43"/>
      <c r="AD797" s="196" t="s">
        <v>349</v>
      </c>
      <c r="AE797" s="39"/>
      <c r="AF797" s="421"/>
      <c r="AG797" s="421"/>
      <c r="AH797" s="38"/>
      <c r="AI797" s="9"/>
      <c r="AJ797" s="349">
        <f>SUMPRODUCT(LEN($M797:$AA800)-LEN(SUBSTITUTE($M797:$AA800,"A", "")))</f>
        <v>18</v>
      </c>
      <c r="AK797" s="352">
        <f>SUMPRODUCT(LEN($AD797:$AD800)-LEN(SUBSTITUTE($AD797:$AD800,"A", "")))</f>
        <v>0</v>
      </c>
      <c r="AL797" s="335">
        <f>SUMPRODUCT(LEN($AC797:$AC800)-LEN(SUBSTITUTE($AC797:$AC800,"A", "")))</f>
        <v>0</v>
      </c>
      <c r="AM797" s="349">
        <f>SUMPRODUCT(LEN($M797:$AA800)-LEN(SUBSTITUTE($M797:$AA800,"S", "")))</f>
        <v>9</v>
      </c>
      <c r="AN797" s="352">
        <f>SUMPRODUCT(LEN($AD797:$AD800)-LEN(SUBSTITUTE($AD797:$AD800,"S", "")))</f>
        <v>4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4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8.15" customHeight="1" thickBot="1" x14ac:dyDescent="0.25">
      <c r="B798" s="30"/>
      <c r="C798" s="339"/>
      <c r="D798" s="37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 t="s">
        <v>179</v>
      </c>
      <c r="N798" s="33" t="s">
        <v>121</v>
      </c>
      <c r="O798" s="55" t="s">
        <v>359</v>
      </c>
      <c r="P798" s="33" t="s">
        <v>120</v>
      </c>
      <c r="Q798" s="55" t="s">
        <v>347</v>
      </c>
      <c r="R798" s="33" t="s">
        <v>119</v>
      </c>
      <c r="S798" s="55"/>
      <c r="T798" s="33" t="s">
        <v>118</v>
      </c>
      <c r="U798" s="55"/>
      <c r="V798" s="33" t="s">
        <v>117</v>
      </c>
      <c r="W798" s="55"/>
      <c r="X798" s="33" t="s">
        <v>116</v>
      </c>
      <c r="Y798" s="55"/>
      <c r="Z798" s="33" t="s">
        <v>115</v>
      </c>
      <c r="AA798" s="55"/>
      <c r="AB798" s="193"/>
      <c r="AC798" s="55"/>
      <c r="AD798" s="193" t="s">
        <v>130</v>
      </c>
      <c r="AE798" s="22"/>
      <c r="AF798" s="422"/>
      <c r="AG798" s="422"/>
      <c r="AH798" s="21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8.15" customHeight="1" x14ac:dyDescent="0.2">
      <c r="B799" s="30"/>
      <c r="C799" s="340"/>
      <c r="D799" s="29"/>
      <c r="E799" s="192"/>
      <c r="F799" s="192"/>
      <c r="G799" s="191"/>
      <c r="H799" s="360"/>
      <c r="I799" s="392"/>
      <c r="J799" s="392"/>
      <c r="K799" s="392"/>
      <c r="L799" s="25" t="s">
        <v>114</v>
      </c>
      <c r="M799" s="114" t="s">
        <v>495</v>
      </c>
      <c r="N799" s="25" t="s">
        <v>112</v>
      </c>
      <c r="O799" s="114" t="s">
        <v>179</v>
      </c>
      <c r="P799" s="25" t="s">
        <v>111</v>
      </c>
      <c r="Q799" s="114" t="s">
        <v>347</v>
      </c>
      <c r="R799" s="25" t="s">
        <v>110</v>
      </c>
      <c r="S799" s="114"/>
      <c r="T799" s="25" t="s">
        <v>109</v>
      </c>
      <c r="U799" s="114"/>
      <c r="V799" s="25" t="s">
        <v>108</v>
      </c>
      <c r="W799" s="114"/>
      <c r="X799" s="25" t="s">
        <v>107</v>
      </c>
      <c r="Y799" s="114"/>
      <c r="Z799" s="25" t="s">
        <v>106</v>
      </c>
      <c r="AA799" s="114"/>
      <c r="AB799" s="190"/>
      <c r="AC799" s="114"/>
      <c r="AD799" s="190"/>
      <c r="AE799" s="22"/>
      <c r="AF799" s="422"/>
      <c r="AG799" s="422"/>
      <c r="AH799" s="21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8.15" customHeight="1" thickBot="1" x14ac:dyDescent="0.25">
      <c r="B800" s="30"/>
      <c r="C800" s="355"/>
      <c r="D800" s="54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 t="s">
        <v>456</v>
      </c>
      <c r="N800" s="50" t="s">
        <v>104</v>
      </c>
      <c r="O800" s="51" t="s">
        <v>348</v>
      </c>
      <c r="P800" s="50" t="s">
        <v>103</v>
      </c>
      <c r="Q800" s="51" t="s">
        <v>130</v>
      </c>
      <c r="R800" s="50" t="s">
        <v>102</v>
      </c>
      <c r="S800" s="51"/>
      <c r="T800" s="50">
        <v>20</v>
      </c>
      <c r="U800" s="51"/>
      <c r="V800" s="50" t="s">
        <v>101</v>
      </c>
      <c r="W800" s="51"/>
      <c r="X800" s="50" t="s">
        <v>100</v>
      </c>
      <c r="Y800" s="51"/>
      <c r="Z800" s="50" t="s">
        <v>99</v>
      </c>
      <c r="AA800" s="51"/>
      <c r="AB800" s="187"/>
      <c r="AC800" s="51"/>
      <c r="AD800" s="187"/>
      <c r="AE800" s="48"/>
      <c r="AF800" s="424"/>
      <c r="AG800" s="424"/>
      <c r="AH800" s="47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8.15" customHeight="1" x14ac:dyDescent="0.2">
      <c r="B801" s="30"/>
      <c r="C801" s="338">
        <v>3</v>
      </c>
      <c r="D801" s="46"/>
      <c r="E801" s="198"/>
      <c r="F801" s="198"/>
      <c r="G801" s="197"/>
      <c r="H801" s="358"/>
      <c r="I801" s="390">
        <v>76</v>
      </c>
      <c r="J801" s="390">
        <v>20</v>
      </c>
      <c r="K801" s="390">
        <v>7</v>
      </c>
      <c r="L801" s="42" t="s">
        <v>131</v>
      </c>
      <c r="M801" s="43" t="s">
        <v>521</v>
      </c>
      <c r="N801" s="42" t="s">
        <v>129</v>
      </c>
      <c r="O801" s="43" t="s">
        <v>458</v>
      </c>
      <c r="P801" s="42" t="s">
        <v>128</v>
      </c>
      <c r="Q801" s="43" t="s">
        <v>354</v>
      </c>
      <c r="R801" s="42" t="s">
        <v>127</v>
      </c>
      <c r="S801" s="43" t="s">
        <v>130</v>
      </c>
      <c r="T801" s="42" t="s">
        <v>126</v>
      </c>
      <c r="U801" s="43"/>
      <c r="V801" s="42" t="s">
        <v>125</v>
      </c>
      <c r="W801" s="43"/>
      <c r="X801" s="42" t="s">
        <v>124</v>
      </c>
      <c r="Y801" s="43"/>
      <c r="Z801" s="42" t="s">
        <v>123</v>
      </c>
      <c r="AA801" s="43"/>
      <c r="AB801" s="196"/>
      <c r="AC801" s="43"/>
      <c r="AD801" s="196" t="s">
        <v>486</v>
      </c>
      <c r="AE801" s="39"/>
      <c r="AF801" s="421"/>
      <c r="AG801" s="421"/>
      <c r="AH801" s="38"/>
      <c r="AI801" s="9"/>
      <c r="AJ801" s="349">
        <f>SUMPRODUCT(LEN($M801:$AA804)-LEN(SUBSTITUTE($M801:$AA804,"A", "")))</f>
        <v>19</v>
      </c>
      <c r="AK801" s="352">
        <f>SUMPRODUCT(LEN($AD801:$AD804)-LEN(SUBSTITUTE($AD801:$AD804,"A", "")))</f>
        <v>2</v>
      </c>
      <c r="AL801" s="335">
        <f>SUMPRODUCT(LEN($AC801:$AC804)-LEN(SUBSTITUTE($AC801:$AC804,"A", "")))</f>
        <v>0</v>
      </c>
      <c r="AM801" s="349">
        <f>SUMPRODUCT(LEN($M801:$AA804)-LEN(SUBSTITUTE($M801:$AA804,"S", "")))</f>
        <v>14</v>
      </c>
      <c r="AN801" s="352">
        <f>SUMPRODUCT(LEN($AD801:$AD804)-LEN(SUBSTITUTE($AD801:$AD804,"S", "")))</f>
        <v>5</v>
      </c>
      <c r="AO801" s="335">
        <f>SUMPRODUCT(LEN($AC801:$AC804)-LEN(SUBSTITUTE($AC801:$AC804,"S", "")))</f>
        <v>0</v>
      </c>
      <c r="AP801" s="349">
        <f>SUMPRODUCT(LEN($M801:$AA804)-LEN(SUBSTITUTE($M801:$AA804,"F", "")))</f>
        <v>1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1</v>
      </c>
      <c r="AT801" s="352">
        <f>SUMPRODUCT(LEN($AD801:$AD804)-LEN(SUBSTITUTE($AD801:$AD804,"G", "")))</f>
        <v>0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8.15" customHeight="1" thickBot="1" x14ac:dyDescent="0.25">
      <c r="B802" s="30"/>
      <c r="C802" s="339"/>
      <c r="D802" s="37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 t="s">
        <v>469</v>
      </c>
      <c r="N802" s="33" t="s">
        <v>121</v>
      </c>
      <c r="O802" s="55" t="s">
        <v>462</v>
      </c>
      <c r="P802" s="33" t="s">
        <v>120</v>
      </c>
      <c r="Q802" s="55" t="s">
        <v>354</v>
      </c>
      <c r="R802" s="33" t="s">
        <v>119</v>
      </c>
      <c r="S802" s="55"/>
      <c r="T802" s="33" t="s">
        <v>118</v>
      </c>
      <c r="U802" s="55"/>
      <c r="V802" s="33" t="s">
        <v>117</v>
      </c>
      <c r="W802" s="55"/>
      <c r="X802" s="33" t="s">
        <v>116</v>
      </c>
      <c r="Y802" s="55"/>
      <c r="Z802" s="33" t="s">
        <v>115</v>
      </c>
      <c r="AA802" s="55"/>
      <c r="AB802" s="193"/>
      <c r="AC802" s="55"/>
      <c r="AD802" s="193" t="s">
        <v>353</v>
      </c>
      <c r="AE802" s="22"/>
      <c r="AF802" s="422"/>
      <c r="AG802" s="422"/>
      <c r="AH802" s="21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8.15" customHeight="1" x14ac:dyDescent="0.2">
      <c r="B803" s="30"/>
      <c r="C803" s="340"/>
      <c r="D803" s="29"/>
      <c r="E803" s="192"/>
      <c r="F803" s="192"/>
      <c r="G803" s="191"/>
      <c r="H803" s="360"/>
      <c r="I803" s="392"/>
      <c r="J803" s="392"/>
      <c r="K803" s="392"/>
      <c r="L803" s="25" t="s">
        <v>114</v>
      </c>
      <c r="M803" s="114" t="s">
        <v>348</v>
      </c>
      <c r="N803" s="25" t="s">
        <v>112</v>
      </c>
      <c r="O803" s="114" t="s">
        <v>359</v>
      </c>
      <c r="P803" s="25" t="s">
        <v>111</v>
      </c>
      <c r="Q803" s="114" t="s">
        <v>354</v>
      </c>
      <c r="R803" s="25" t="s">
        <v>110</v>
      </c>
      <c r="S803" s="114"/>
      <c r="T803" s="25" t="s">
        <v>109</v>
      </c>
      <c r="U803" s="114"/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190"/>
      <c r="AC803" s="114"/>
      <c r="AD803" s="190"/>
      <c r="AE803" s="22"/>
      <c r="AF803" s="422"/>
      <c r="AG803" s="422"/>
      <c r="AH803" s="21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8.15" customHeight="1" thickBot="1" x14ac:dyDescent="0.25">
      <c r="B804" s="20"/>
      <c r="C804" s="341"/>
      <c r="D804" s="19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 t="s">
        <v>357</v>
      </c>
      <c r="N804" s="15" t="s">
        <v>104</v>
      </c>
      <c r="O804" s="16" t="s">
        <v>346</v>
      </c>
      <c r="P804" s="15" t="s">
        <v>103</v>
      </c>
      <c r="Q804" s="16" t="s">
        <v>130</v>
      </c>
      <c r="R804" s="15" t="s">
        <v>102</v>
      </c>
      <c r="S804" s="16"/>
      <c r="T804" s="15">
        <v>20</v>
      </c>
      <c r="U804" s="16"/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187"/>
      <c r="AC804" s="16"/>
      <c r="AD804" s="186"/>
      <c r="AE804" s="11"/>
      <c r="AF804" s="423"/>
      <c r="AG804" s="423"/>
      <c r="AH804" s="10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107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189</v>
      </c>
      <c r="E806" s="425">
        <v>10312.85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03"/>
      <c r="AI806" s="86" t="s">
        <v>137</v>
      </c>
      <c r="AJ806" s="85">
        <f t="shared" ref="AJ806:BB806" si="106">SUM(AJ808:AJ819)</f>
        <v>65</v>
      </c>
      <c r="AK806" s="84">
        <f t="shared" si="106"/>
        <v>4</v>
      </c>
      <c r="AL806" s="83">
        <f t="shared" si="106"/>
        <v>0</v>
      </c>
      <c r="AM806" s="85">
        <f t="shared" si="106"/>
        <v>30</v>
      </c>
      <c r="AN806" s="84">
        <f t="shared" si="106"/>
        <v>8</v>
      </c>
      <c r="AO806" s="83">
        <f t="shared" si="106"/>
        <v>0</v>
      </c>
      <c r="AP806" s="85">
        <f t="shared" si="106"/>
        <v>2</v>
      </c>
      <c r="AQ806" s="84">
        <f t="shared" si="106"/>
        <v>0</v>
      </c>
      <c r="AR806" s="83">
        <f t="shared" si="106"/>
        <v>0</v>
      </c>
      <c r="AS806" s="85">
        <f t="shared" si="106"/>
        <v>5</v>
      </c>
      <c r="AT806" s="84">
        <f t="shared" si="106"/>
        <v>0</v>
      </c>
      <c r="AU806" s="83">
        <f t="shared" si="106"/>
        <v>0</v>
      </c>
      <c r="AV806" s="85">
        <f t="shared" si="106"/>
        <v>0</v>
      </c>
      <c r="AW806" s="84">
        <f t="shared" si="106"/>
        <v>0</v>
      </c>
      <c r="AX806" s="83">
        <f t="shared" si="106"/>
        <v>0</v>
      </c>
      <c r="AY806" s="82">
        <f t="shared" si="106"/>
        <v>0</v>
      </c>
      <c r="AZ806" s="81">
        <f t="shared" si="106"/>
        <v>0</v>
      </c>
      <c r="BA806" s="81">
        <f t="shared" si="106"/>
        <v>0</v>
      </c>
      <c r="BB806" s="80">
        <f t="shared" si="106"/>
        <v>0</v>
      </c>
      <c r="BC806" s="79" t="s">
        <v>136</v>
      </c>
      <c r="BF806" s="5">
        <f>SUM(AJ806:AL806)/$BG$5</f>
        <v>23</v>
      </c>
      <c r="BG806" s="5">
        <f>SUM(AM806:AO806,AY806)/$BG$5</f>
        <v>12.666666666666666</v>
      </c>
      <c r="BH806" s="5">
        <f>SUM(AP806:AR806,AZ806)/$BG$5</f>
        <v>0.66666666666666663</v>
      </c>
      <c r="BI806" s="5">
        <f>SUM(AS806:AU806,BA806)/$BG$5</f>
        <v>1.6666666666666667</v>
      </c>
      <c r="BJ806" s="5">
        <f>SUM(AV806:AX806,BB806)/$BG$5</f>
        <v>0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03"/>
      <c r="AI807" s="66" t="s">
        <v>135</v>
      </c>
      <c r="AJ807" s="65">
        <f t="shared" ref="AJ807:BB807" si="107">AJ806/3</f>
        <v>21.666666666666668</v>
      </c>
      <c r="AK807" s="64">
        <f t="shared" si="107"/>
        <v>1.3333333333333333</v>
      </c>
      <c r="AL807" s="63">
        <f t="shared" si="107"/>
        <v>0</v>
      </c>
      <c r="AM807" s="65">
        <f t="shared" si="107"/>
        <v>10</v>
      </c>
      <c r="AN807" s="64">
        <f t="shared" si="107"/>
        <v>2.6666666666666665</v>
      </c>
      <c r="AO807" s="63">
        <f t="shared" si="107"/>
        <v>0</v>
      </c>
      <c r="AP807" s="65">
        <f t="shared" si="107"/>
        <v>0.66666666666666663</v>
      </c>
      <c r="AQ807" s="64">
        <f t="shared" si="107"/>
        <v>0</v>
      </c>
      <c r="AR807" s="63">
        <f t="shared" si="107"/>
        <v>0</v>
      </c>
      <c r="AS807" s="65">
        <f t="shared" si="107"/>
        <v>1.6666666666666667</v>
      </c>
      <c r="AT807" s="64">
        <f t="shared" si="107"/>
        <v>0</v>
      </c>
      <c r="AU807" s="63">
        <f t="shared" si="107"/>
        <v>0</v>
      </c>
      <c r="AV807" s="65">
        <f t="shared" si="107"/>
        <v>0</v>
      </c>
      <c r="AW807" s="64">
        <f t="shared" si="107"/>
        <v>0</v>
      </c>
      <c r="AX807" s="63">
        <f t="shared" si="107"/>
        <v>0</v>
      </c>
      <c r="AY807" s="62">
        <f t="shared" si="107"/>
        <v>0</v>
      </c>
      <c r="AZ807" s="61">
        <f t="shared" si="107"/>
        <v>0</v>
      </c>
      <c r="BA807" s="61">
        <f t="shared" si="107"/>
        <v>0</v>
      </c>
      <c r="BB807" s="60">
        <f t="shared" si="107"/>
        <v>0</v>
      </c>
      <c r="BC807" s="59" t="s">
        <v>134</v>
      </c>
    </row>
    <row r="808" spans="2:62" ht="28.15" customHeight="1" x14ac:dyDescent="0.2">
      <c r="B808" s="30"/>
      <c r="C808" s="338">
        <v>1</v>
      </c>
      <c r="D808" s="46"/>
      <c r="E808" s="198"/>
      <c r="F808" s="198"/>
      <c r="G808" s="197"/>
      <c r="H808" s="358" t="s">
        <v>133</v>
      </c>
      <c r="I808" s="390">
        <v>85</v>
      </c>
      <c r="J808" s="390">
        <v>21</v>
      </c>
      <c r="K808" s="390">
        <v>6</v>
      </c>
      <c r="L808" s="42" t="s">
        <v>131</v>
      </c>
      <c r="M808" s="43" t="s">
        <v>467</v>
      </c>
      <c r="N808" s="42" t="s">
        <v>129</v>
      </c>
      <c r="O808" s="43" t="s">
        <v>479</v>
      </c>
      <c r="P808" s="42" t="s">
        <v>128</v>
      </c>
      <c r="Q808" s="43" t="s">
        <v>350</v>
      </c>
      <c r="R808" s="42" t="s">
        <v>127</v>
      </c>
      <c r="S808" s="43" t="s">
        <v>132</v>
      </c>
      <c r="T808" s="42" t="s">
        <v>126</v>
      </c>
      <c r="U808" s="43"/>
      <c r="V808" s="42" t="s">
        <v>125</v>
      </c>
      <c r="W808" s="43"/>
      <c r="X808" s="42" t="s">
        <v>124</v>
      </c>
      <c r="Y808" s="43"/>
      <c r="Z808" s="42" t="s">
        <v>123</v>
      </c>
      <c r="AA808" s="43"/>
      <c r="AB808" s="196"/>
      <c r="AC808" s="43"/>
      <c r="AD808" s="196" t="s">
        <v>130</v>
      </c>
      <c r="AE808" s="58"/>
      <c r="AF808" s="421"/>
      <c r="AG808" s="421"/>
      <c r="AH808" s="38"/>
      <c r="AI808" s="9"/>
      <c r="AJ808" s="349">
        <f>SUMPRODUCT(LEN($M808:$AA811)-LEN(SUBSTITUTE($M808:$AA811,"A", "")))</f>
        <v>22</v>
      </c>
      <c r="AK808" s="352">
        <f>SUMPRODUCT(LEN($AD808:$AD811)-LEN(SUBSTITUTE($AD808:$AD811,"A", "")))</f>
        <v>0</v>
      </c>
      <c r="AL808" s="335">
        <f>SUMPRODUCT(LEN($AC808:$AC811)-LEN(SUBSTITUTE($AC808:$AC811,"A", "")))</f>
        <v>0</v>
      </c>
      <c r="AM808" s="349">
        <f>SUMPRODUCT(LEN($M808:$AA811)-LEN(SUBSTITUTE($M808:$AA811,"S", "")))</f>
        <v>9</v>
      </c>
      <c r="AN808" s="352">
        <f>SUMPRODUCT(LEN($AD808:$AD811)-LEN(SUBSTITUTE($AD808:$AD811,"S", "")))</f>
        <v>1</v>
      </c>
      <c r="AO808" s="335">
        <f>SUMPRODUCT(LEN($AC808:$AC811)-LEN(SUBSTITUTE($AC808:$AC811,"S", "")))</f>
        <v>0</v>
      </c>
      <c r="AP808" s="349">
        <f>SUMPRODUCT(LEN($M808:$AA811)-LEN(SUBSTITUTE($M808:$AA811,"F", "")))</f>
        <v>1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4</v>
      </c>
      <c r="AT808" s="352">
        <f>SUMPRODUCT(LEN($AD808:$AD811)-LEN(SUBSTITUTE($AD808:$AD811,"G", "")))</f>
        <v>0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0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0</v>
      </c>
      <c r="BB808" s="413">
        <f>SUMPRODUCT(LEN($AE808:$AE811)-LEN(SUBSTITUTE($AE808:$AE811,"M", "")))</f>
        <v>0</v>
      </c>
    </row>
    <row r="809" spans="2:62" ht="28.15" customHeight="1" thickBot="1" x14ac:dyDescent="0.25">
      <c r="B809" s="30"/>
      <c r="C809" s="339"/>
      <c r="D809" s="37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179</v>
      </c>
      <c r="N809" s="33" t="s">
        <v>121</v>
      </c>
      <c r="O809" s="55" t="s">
        <v>462</v>
      </c>
      <c r="P809" s="33" t="s">
        <v>120</v>
      </c>
      <c r="Q809" s="55" t="s">
        <v>351</v>
      </c>
      <c r="R809" s="33" t="s">
        <v>119</v>
      </c>
      <c r="S809" s="55" t="s">
        <v>130</v>
      </c>
      <c r="T809" s="33" t="s">
        <v>118</v>
      </c>
      <c r="U809" s="55"/>
      <c r="V809" s="33" t="s">
        <v>117</v>
      </c>
      <c r="W809" s="55"/>
      <c r="X809" s="33" t="s">
        <v>116</v>
      </c>
      <c r="Y809" s="55"/>
      <c r="Z809" s="33" t="s">
        <v>115</v>
      </c>
      <c r="AA809" s="55"/>
      <c r="AB809" s="193"/>
      <c r="AC809" s="55"/>
      <c r="AD809" s="193"/>
      <c r="AE809" s="57"/>
      <c r="AF809" s="422"/>
      <c r="AG809" s="422"/>
      <c r="AH809" s="21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8.15" customHeight="1" x14ac:dyDescent="0.2">
      <c r="B810" s="30"/>
      <c r="C810" s="340"/>
      <c r="D810" s="29"/>
      <c r="E810" s="192"/>
      <c r="F810" s="192"/>
      <c r="G810" s="191"/>
      <c r="H810" s="360">
        <v>189</v>
      </c>
      <c r="I810" s="392"/>
      <c r="J810" s="392"/>
      <c r="K810" s="392"/>
      <c r="L810" s="25" t="s">
        <v>114</v>
      </c>
      <c r="M810" s="114" t="s">
        <v>520</v>
      </c>
      <c r="N810" s="25" t="s">
        <v>112</v>
      </c>
      <c r="O810" s="114" t="s">
        <v>352</v>
      </c>
      <c r="P810" s="25" t="s">
        <v>111</v>
      </c>
      <c r="Q810" s="114" t="s">
        <v>179</v>
      </c>
      <c r="R810" s="25" t="s">
        <v>110</v>
      </c>
      <c r="S810" s="114" t="s">
        <v>130</v>
      </c>
      <c r="T810" s="25" t="s">
        <v>109</v>
      </c>
      <c r="U810" s="114"/>
      <c r="V810" s="25" t="s">
        <v>108</v>
      </c>
      <c r="W810" s="114"/>
      <c r="X810" s="25" t="s">
        <v>107</v>
      </c>
      <c r="Y810" s="114"/>
      <c r="Z810" s="25" t="s">
        <v>106</v>
      </c>
      <c r="AA810" s="114"/>
      <c r="AB810" s="190"/>
      <c r="AC810" s="114"/>
      <c r="AD810" s="190"/>
      <c r="AE810" s="57"/>
      <c r="AF810" s="422"/>
      <c r="AG810" s="422"/>
      <c r="AH810" s="21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8.15" customHeight="1" thickBot="1" x14ac:dyDescent="0.25">
      <c r="B811" s="30"/>
      <c r="C811" s="355"/>
      <c r="D811" s="54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479</v>
      </c>
      <c r="N811" s="50" t="s">
        <v>104</v>
      </c>
      <c r="O811" s="51" t="s">
        <v>348</v>
      </c>
      <c r="P811" s="50" t="s">
        <v>103</v>
      </c>
      <c r="Q811" s="51" t="s">
        <v>179</v>
      </c>
      <c r="R811" s="50" t="s">
        <v>102</v>
      </c>
      <c r="S811" s="51"/>
      <c r="T811" s="50">
        <v>20</v>
      </c>
      <c r="U811" s="51"/>
      <c r="V811" s="50" t="s">
        <v>101</v>
      </c>
      <c r="W811" s="51"/>
      <c r="X811" s="50" t="s">
        <v>100</v>
      </c>
      <c r="Y811" s="51"/>
      <c r="Z811" s="50" t="s">
        <v>99</v>
      </c>
      <c r="AA811" s="51"/>
      <c r="AB811" s="187"/>
      <c r="AC811" s="51"/>
      <c r="AD811" s="187"/>
      <c r="AE811" s="56"/>
      <c r="AF811" s="424"/>
      <c r="AG811" s="424"/>
      <c r="AH811" s="47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8.15" customHeight="1" x14ac:dyDescent="0.2">
      <c r="B812" s="30"/>
      <c r="C812" s="338">
        <v>2</v>
      </c>
      <c r="D812" s="46"/>
      <c r="E812" s="198"/>
      <c r="F812" s="198"/>
      <c r="G812" s="197"/>
      <c r="H812" s="358"/>
      <c r="I812" s="390">
        <v>76</v>
      </c>
      <c r="J812" s="390">
        <v>20</v>
      </c>
      <c r="K812" s="390">
        <v>7</v>
      </c>
      <c r="L812" s="42" t="s">
        <v>131</v>
      </c>
      <c r="M812" s="43" t="s">
        <v>179</v>
      </c>
      <c r="N812" s="42" t="s">
        <v>129</v>
      </c>
      <c r="O812" s="43" t="s">
        <v>132</v>
      </c>
      <c r="P812" s="42" t="s">
        <v>128</v>
      </c>
      <c r="Q812" s="43" t="s">
        <v>179</v>
      </c>
      <c r="R812" s="42" t="s">
        <v>127</v>
      </c>
      <c r="S812" s="43" t="s">
        <v>130</v>
      </c>
      <c r="T812" s="42" t="s">
        <v>126</v>
      </c>
      <c r="U812" s="43"/>
      <c r="V812" s="42" t="s">
        <v>125</v>
      </c>
      <c r="W812" s="43"/>
      <c r="X812" s="42" t="s">
        <v>124</v>
      </c>
      <c r="Y812" s="43"/>
      <c r="Z812" s="42" t="s">
        <v>123</v>
      </c>
      <c r="AA812" s="43"/>
      <c r="AB812" s="196"/>
      <c r="AC812" s="43"/>
      <c r="AD812" s="196"/>
      <c r="AE812" s="39"/>
      <c r="AF812" s="421">
        <v>9</v>
      </c>
      <c r="AG812" s="421"/>
      <c r="AH812" s="38"/>
      <c r="AI812" s="9"/>
      <c r="AJ812" s="349">
        <f>SUMPRODUCT(LEN($M812:$AA815)-LEN(SUBSTITUTE($M812:$AA815,"A", "")))</f>
        <v>18</v>
      </c>
      <c r="AK812" s="352">
        <f>SUMPRODUCT(LEN($AD812:$AD815)-LEN(SUBSTITUTE($AD812:$AD815,"A", "")))</f>
        <v>0</v>
      </c>
      <c r="AL812" s="335">
        <f>SUMPRODUCT(LEN($AC812:$AC815)-LEN(SUBSTITUTE($AC812:$AC815,"A", "")))</f>
        <v>0</v>
      </c>
      <c r="AM812" s="349">
        <f>SUMPRODUCT(LEN($M812:$AA815)-LEN(SUBSTITUTE($M812:$AA815,"S", "")))</f>
        <v>7</v>
      </c>
      <c r="AN812" s="352">
        <f>SUMPRODUCT(LEN($AD812:$AD815)-LEN(SUBSTITUTE($AD812:$AD815,"S", "")))</f>
        <v>0</v>
      </c>
      <c r="AO812" s="335">
        <f>SUMPRODUCT(LEN($AC812:$AC815)-LEN(SUBSTITUTE($AC812:$AC815,"S", "")))</f>
        <v>0</v>
      </c>
      <c r="AP812" s="349">
        <f>SUMPRODUCT(LEN($M812:$AA815)-LEN(SUBSTITUTE($M812:$AA815,"F", "")))</f>
        <v>1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1</v>
      </c>
      <c r="AT812" s="352">
        <f>SUMPRODUCT(LEN($AD812:$AD815)-LEN(SUBSTITUTE($AD812:$AD815,"G", "")))</f>
        <v>0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8.15" customHeight="1" thickBot="1" x14ac:dyDescent="0.25">
      <c r="B813" s="30"/>
      <c r="C813" s="339"/>
      <c r="D813" s="37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 t="s">
        <v>179</v>
      </c>
      <c r="N813" s="33" t="s">
        <v>121</v>
      </c>
      <c r="O813" s="55" t="s">
        <v>359</v>
      </c>
      <c r="P813" s="33" t="s">
        <v>120</v>
      </c>
      <c r="Q813" s="55" t="s">
        <v>347</v>
      </c>
      <c r="R813" s="33" t="s">
        <v>119</v>
      </c>
      <c r="S813" s="55"/>
      <c r="T813" s="33" t="s">
        <v>118</v>
      </c>
      <c r="U813" s="55"/>
      <c r="V813" s="33" t="s">
        <v>117</v>
      </c>
      <c r="W813" s="55"/>
      <c r="X813" s="33" t="s">
        <v>116</v>
      </c>
      <c r="Y813" s="55"/>
      <c r="Z813" s="33" t="s">
        <v>115</v>
      </c>
      <c r="AA813" s="55"/>
      <c r="AB813" s="193"/>
      <c r="AC813" s="55"/>
      <c r="AD813" s="193"/>
      <c r="AE813" s="22"/>
      <c r="AF813" s="422"/>
      <c r="AG813" s="422"/>
      <c r="AH813" s="21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8.15" customHeight="1" x14ac:dyDescent="0.2">
      <c r="B814" s="30"/>
      <c r="C814" s="340"/>
      <c r="D814" s="29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 t="s">
        <v>469</v>
      </c>
      <c r="N814" s="25" t="s">
        <v>112</v>
      </c>
      <c r="O814" s="114" t="s">
        <v>348</v>
      </c>
      <c r="P814" s="25" t="s">
        <v>111</v>
      </c>
      <c r="Q814" s="114" t="s">
        <v>130</v>
      </c>
      <c r="R814" s="25" t="s">
        <v>110</v>
      </c>
      <c r="S814" s="114"/>
      <c r="T814" s="25" t="s">
        <v>109</v>
      </c>
      <c r="U814" s="114"/>
      <c r="V814" s="25" t="s">
        <v>108</v>
      </c>
      <c r="W814" s="114"/>
      <c r="X814" s="25" t="s">
        <v>107</v>
      </c>
      <c r="Y814" s="114"/>
      <c r="Z814" s="25" t="s">
        <v>106</v>
      </c>
      <c r="AA814" s="114"/>
      <c r="AB814" s="190"/>
      <c r="AC814" s="114"/>
      <c r="AD814" s="190"/>
      <c r="AE814" s="22"/>
      <c r="AF814" s="422"/>
      <c r="AG814" s="422"/>
      <c r="AH814" s="21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8.15" customHeight="1" thickBot="1" x14ac:dyDescent="0.25">
      <c r="B815" s="30"/>
      <c r="C815" s="355"/>
      <c r="D815" s="54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 t="s">
        <v>519</v>
      </c>
      <c r="N815" s="50" t="s">
        <v>104</v>
      </c>
      <c r="O815" s="51" t="s">
        <v>179</v>
      </c>
      <c r="P815" s="50" t="s">
        <v>103</v>
      </c>
      <c r="Q815" s="51" t="s">
        <v>130</v>
      </c>
      <c r="R815" s="50" t="s">
        <v>102</v>
      </c>
      <c r="S815" s="51"/>
      <c r="T815" s="50">
        <v>20</v>
      </c>
      <c r="U815" s="51"/>
      <c r="V815" s="50" t="s">
        <v>101</v>
      </c>
      <c r="W815" s="51"/>
      <c r="X815" s="50" t="s">
        <v>100</v>
      </c>
      <c r="Y815" s="51"/>
      <c r="Z815" s="50" t="s">
        <v>99</v>
      </c>
      <c r="AA815" s="51"/>
      <c r="AB815" s="187"/>
      <c r="AC815" s="51"/>
      <c r="AD815" s="187"/>
      <c r="AE815" s="48"/>
      <c r="AF815" s="424"/>
      <c r="AG815" s="424"/>
      <c r="AH815" s="47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8.15" customHeight="1" x14ac:dyDescent="0.2">
      <c r="B816" s="30"/>
      <c r="C816" s="338">
        <v>3</v>
      </c>
      <c r="D816" s="46"/>
      <c r="E816" s="198"/>
      <c r="F816" s="198"/>
      <c r="G816" s="197"/>
      <c r="H816" s="358"/>
      <c r="I816" s="390">
        <v>82</v>
      </c>
      <c r="J816" s="390">
        <v>20</v>
      </c>
      <c r="K816" s="390">
        <v>6</v>
      </c>
      <c r="L816" s="42" t="s">
        <v>131</v>
      </c>
      <c r="M816" s="43" t="s">
        <v>357</v>
      </c>
      <c r="N816" s="42" t="s">
        <v>129</v>
      </c>
      <c r="O816" s="43" t="s">
        <v>357</v>
      </c>
      <c r="P816" s="42" t="s">
        <v>128</v>
      </c>
      <c r="Q816" s="43" t="s">
        <v>357</v>
      </c>
      <c r="R816" s="42" t="s">
        <v>127</v>
      </c>
      <c r="S816" s="43" t="s">
        <v>130</v>
      </c>
      <c r="T816" s="42" t="s">
        <v>126</v>
      </c>
      <c r="U816" s="43"/>
      <c r="V816" s="42" t="s">
        <v>125</v>
      </c>
      <c r="W816" s="43"/>
      <c r="X816" s="42" t="s">
        <v>124</v>
      </c>
      <c r="Y816" s="43"/>
      <c r="Z816" s="42" t="s">
        <v>123</v>
      </c>
      <c r="AA816" s="43"/>
      <c r="AB816" s="196"/>
      <c r="AC816" s="43"/>
      <c r="AD816" s="196" t="s">
        <v>518</v>
      </c>
      <c r="AE816" s="39"/>
      <c r="AF816" s="421"/>
      <c r="AG816" s="421"/>
      <c r="AH816" s="38"/>
      <c r="AI816" s="9"/>
      <c r="AJ816" s="349">
        <f>SUMPRODUCT(LEN($M816:$AA819)-LEN(SUBSTITUTE($M816:$AA819,"A", "")))</f>
        <v>25</v>
      </c>
      <c r="AK816" s="352">
        <f>SUMPRODUCT(LEN($AD816:$AD819)-LEN(SUBSTITUTE($AD816:$AD819,"A", "")))</f>
        <v>4</v>
      </c>
      <c r="AL816" s="335">
        <f>SUMPRODUCT(LEN($AC816:$AC819)-LEN(SUBSTITUTE($AC816:$AC819,"A", "")))</f>
        <v>0</v>
      </c>
      <c r="AM816" s="349">
        <f>SUMPRODUCT(LEN($M816:$AA819)-LEN(SUBSTITUTE($M816:$AA819,"S", "")))</f>
        <v>14</v>
      </c>
      <c r="AN816" s="352">
        <f>SUMPRODUCT(LEN($AD816:$AD819)-LEN(SUBSTITUTE($AD816:$AD819,"S", "")))</f>
        <v>7</v>
      </c>
      <c r="AO816" s="335">
        <f>SUMPRODUCT(LEN($AC816:$AC819)-LEN(SUBSTITUTE($AC816:$AC819,"S", "")))</f>
        <v>0</v>
      </c>
      <c r="AP816" s="349">
        <f>SUMPRODUCT(LEN($M816:$AA819)-LEN(SUBSTITUTE($M816:$AA819,"F", "")))</f>
        <v>0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0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8.15" customHeight="1" thickBot="1" x14ac:dyDescent="0.25">
      <c r="B817" s="30"/>
      <c r="C817" s="339"/>
      <c r="D817" s="37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 t="s">
        <v>179</v>
      </c>
      <c r="N817" s="33" t="s">
        <v>121</v>
      </c>
      <c r="O817" s="55" t="s">
        <v>478</v>
      </c>
      <c r="P817" s="33" t="s">
        <v>120</v>
      </c>
      <c r="Q817" s="55" t="s">
        <v>350</v>
      </c>
      <c r="R817" s="33" t="s">
        <v>119</v>
      </c>
      <c r="S817" s="55" t="s">
        <v>130</v>
      </c>
      <c r="T817" s="33" t="s">
        <v>118</v>
      </c>
      <c r="U817" s="55"/>
      <c r="V817" s="33" t="s">
        <v>117</v>
      </c>
      <c r="W817" s="55"/>
      <c r="X817" s="33" t="s">
        <v>116</v>
      </c>
      <c r="Y817" s="55"/>
      <c r="Z817" s="33" t="s">
        <v>115</v>
      </c>
      <c r="AA817" s="55"/>
      <c r="AB817" s="193"/>
      <c r="AC817" s="55"/>
      <c r="AD817" s="193"/>
      <c r="AE817" s="22"/>
      <c r="AF817" s="422"/>
      <c r="AG817" s="422"/>
      <c r="AH817" s="21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8.15" customHeight="1" x14ac:dyDescent="0.2">
      <c r="B818" s="30"/>
      <c r="C818" s="340"/>
      <c r="D818" s="29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 t="s">
        <v>459</v>
      </c>
      <c r="N818" s="25" t="s">
        <v>112</v>
      </c>
      <c r="O818" s="114" t="s">
        <v>462</v>
      </c>
      <c r="P818" s="25" t="s">
        <v>111</v>
      </c>
      <c r="Q818" s="114" t="s">
        <v>354</v>
      </c>
      <c r="R818" s="25" t="s">
        <v>110</v>
      </c>
      <c r="S818" s="114"/>
      <c r="T818" s="25" t="s">
        <v>109</v>
      </c>
      <c r="U818" s="114"/>
      <c r="V818" s="25" t="s">
        <v>108</v>
      </c>
      <c r="W818" s="114"/>
      <c r="X818" s="25" t="s">
        <v>107</v>
      </c>
      <c r="Y818" s="114"/>
      <c r="Z818" s="25" t="s">
        <v>106</v>
      </c>
      <c r="AA818" s="114"/>
      <c r="AB818" s="190"/>
      <c r="AC818" s="114"/>
      <c r="AD818" s="190"/>
      <c r="AE818" s="22"/>
      <c r="AF818" s="422"/>
      <c r="AG818" s="422"/>
      <c r="AH818" s="21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8.15" customHeight="1" thickBot="1" x14ac:dyDescent="0.25">
      <c r="B819" s="20"/>
      <c r="C819" s="341"/>
      <c r="D819" s="19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 t="s">
        <v>367</v>
      </c>
      <c r="N819" s="15" t="s">
        <v>104</v>
      </c>
      <c r="O819" s="16" t="s">
        <v>359</v>
      </c>
      <c r="P819" s="15" t="s">
        <v>103</v>
      </c>
      <c r="Q819" s="16" t="s">
        <v>179</v>
      </c>
      <c r="R819" s="15" t="s">
        <v>102</v>
      </c>
      <c r="S819" s="16"/>
      <c r="T819" s="15">
        <v>20</v>
      </c>
      <c r="U819" s="16"/>
      <c r="V819" s="15" t="s">
        <v>101</v>
      </c>
      <c r="W819" s="16"/>
      <c r="X819" s="15" t="s">
        <v>100</v>
      </c>
      <c r="Y819" s="16"/>
      <c r="Z819" s="15" t="s">
        <v>99</v>
      </c>
      <c r="AA819" s="16"/>
      <c r="AB819" s="187"/>
      <c r="AC819" s="16"/>
      <c r="AD819" s="186"/>
      <c r="AE819" s="11"/>
      <c r="AF819" s="423"/>
      <c r="AG819" s="423"/>
      <c r="AH819" s="10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107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189</v>
      </c>
      <c r="E821" s="425">
        <v>10108.709999999999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03"/>
      <c r="AI821" s="86" t="s">
        <v>137</v>
      </c>
      <c r="AJ821" s="85">
        <f t="shared" ref="AJ821:BB821" si="108">SUM(AJ823:AJ834)</f>
        <v>60</v>
      </c>
      <c r="AK821" s="84">
        <f t="shared" si="108"/>
        <v>2</v>
      </c>
      <c r="AL821" s="83">
        <f t="shared" si="108"/>
        <v>0</v>
      </c>
      <c r="AM821" s="85">
        <f t="shared" si="108"/>
        <v>27</v>
      </c>
      <c r="AN821" s="84">
        <f t="shared" si="108"/>
        <v>0</v>
      </c>
      <c r="AO821" s="83">
        <f t="shared" si="108"/>
        <v>0</v>
      </c>
      <c r="AP821" s="85">
        <f t="shared" si="108"/>
        <v>2</v>
      </c>
      <c r="AQ821" s="84">
        <f t="shared" si="108"/>
        <v>0</v>
      </c>
      <c r="AR821" s="83">
        <f t="shared" si="108"/>
        <v>0</v>
      </c>
      <c r="AS821" s="85">
        <f t="shared" si="108"/>
        <v>5</v>
      </c>
      <c r="AT821" s="84">
        <f t="shared" si="108"/>
        <v>0</v>
      </c>
      <c r="AU821" s="83">
        <f t="shared" si="108"/>
        <v>0</v>
      </c>
      <c r="AV821" s="85">
        <f t="shared" si="108"/>
        <v>0</v>
      </c>
      <c r="AW821" s="84">
        <f t="shared" si="108"/>
        <v>0</v>
      </c>
      <c r="AX821" s="83">
        <f t="shared" si="108"/>
        <v>0</v>
      </c>
      <c r="AY821" s="82">
        <f t="shared" si="108"/>
        <v>0</v>
      </c>
      <c r="AZ821" s="81">
        <f t="shared" si="108"/>
        <v>0</v>
      </c>
      <c r="BA821" s="81">
        <f t="shared" si="108"/>
        <v>0</v>
      </c>
      <c r="BB821" s="80">
        <f t="shared" si="108"/>
        <v>0</v>
      </c>
      <c r="BC821" s="79" t="s">
        <v>136</v>
      </c>
      <c r="BF821" s="5">
        <f>SUM(AJ821:AL821)/$BG$5</f>
        <v>20.666666666666668</v>
      </c>
      <c r="BG821" s="5">
        <f>SUM(AM821:AO821,AY821)/$BG$5</f>
        <v>9</v>
      </c>
      <c r="BH821" s="5">
        <f>SUM(AP821:AR821,AZ821)/$BG$5</f>
        <v>0.66666666666666663</v>
      </c>
      <c r="BI821" s="5">
        <f>SUM(AS821:AU821,BA821)/$BG$5</f>
        <v>1.6666666666666667</v>
      </c>
      <c r="BJ821" s="5">
        <f>SUM(AV821:AX821,BB821)/$BG$5</f>
        <v>0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03"/>
      <c r="AI822" s="66" t="s">
        <v>135</v>
      </c>
      <c r="AJ822" s="65">
        <f t="shared" ref="AJ822:BB822" si="109">AJ821/3</f>
        <v>20</v>
      </c>
      <c r="AK822" s="64">
        <f t="shared" si="109"/>
        <v>0.66666666666666663</v>
      </c>
      <c r="AL822" s="63">
        <f t="shared" si="109"/>
        <v>0</v>
      </c>
      <c r="AM822" s="65">
        <f t="shared" si="109"/>
        <v>9</v>
      </c>
      <c r="AN822" s="64">
        <f t="shared" si="109"/>
        <v>0</v>
      </c>
      <c r="AO822" s="63">
        <f t="shared" si="109"/>
        <v>0</v>
      </c>
      <c r="AP822" s="65">
        <f t="shared" si="109"/>
        <v>0.66666666666666663</v>
      </c>
      <c r="AQ822" s="64">
        <f t="shared" si="109"/>
        <v>0</v>
      </c>
      <c r="AR822" s="63">
        <f t="shared" si="109"/>
        <v>0</v>
      </c>
      <c r="AS822" s="65">
        <f t="shared" si="109"/>
        <v>1.6666666666666667</v>
      </c>
      <c r="AT822" s="64">
        <f t="shared" si="109"/>
        <v>0</v>
      </c>
      <c r="AU822" s="63">
        <f t="shared" si="109"/>
        <v>0</v>
      </c>
      <c r="AV822" s="65">
        <f t="shared" si="109"/>
        <v>0</v>
      </c>
      <c r="AW822" s="64">
        <f t="shared" si="109"/>
        <v>0</v>
      </c>
      <c r="AX822" s="63">
        <f t="shared" si="109"/>
        <v>0</v>
      </c>
      <c r="AY822" s="62">
        <f t="shared" si="109"/>
        <v>0</v>
      </c>
      <c r="AZ822" s="61">
        <f t="shared" si="109"/>
        <v>0</v>
      </c>
      <c r="BA822" s="61">
        <f t="shared" si="109"/>
        <v>0</v>
      </c>
      <c r="BB822" s="60">
        <f t="shared" si="109"/>
        <v>0</v>
      </c>
      <c r="BC822" s="59" t="s">
        <v>134</v>
      </c>
    </row>
    <row r="823" spans="2:62" ht="28.15" customHeight="1" x14ac:dyDescent="0.2">
      <c r="B823" s="30"/>
      <c r="C823" s="338">
        <v>1</v>
      </c>
      <c r="D823" s="46"/>
      <c r="E823" s="198"/>
      <c r="F823" s="198"/>
      <c r="G823" s="197"/>
      <c r="H823" s="358" t="s">
        <v>133</v>
      </c>
      <c r="I823" s="390">
        <v>79</v>
      </c>
      <c r="J823" s="390">
        <v>19</v>
      </c>
      <c r="K823" s="390">
        <v>6</v>
      </c>
      <c r="L823" s="42" t="s">
        <v>131</v>
      </c>
      <c r="M823" s="43" t="s">
        <v>467</v>
      </c>
      <c r="N823" s="42" t="s">
        <v>129</v>
      </c>
      <c r="O823" s="43" t="s">
        <v>359</v>
      </c>
      <c r="P823" s="42" t="s">
        <v>128</v>
      </c>
      <c r="Q823" s="43" t="s">
        <v>179</v>
      </c>
      <c r="R823" s="42" t="s">
        <v>127</v>
      </c>
      <c r="S823" s="43" t="s">
        <v>130</v>
      </c>
      <c r="T823" s="42" t="s">
        <v>126</v>
      </c>
      <c r="U823" s="43"/>
      <c r="V823" s="42" t="s">
        <v>125</v>
      </c>
      <c r="W823" s="43"/>
      <c r="X823" s="42" t="s">
        <v>124</v>
      </c>
      <c r="Y823" s="43"/>
      <c r="Z823" s="42" t="s">
        <v>123</v>
      </c>
      <c r="AA823" s="43"/>
      <c r="AB823" s="196"/>
      <c r="AC823" s="43"/>
      <c r="AD823" s="196"/>
      <c r="AE823" s="58"/>
      <c r="AF823" s="421"/>
      <c r="AG823" s="421"/>
      <c r="AH823" s="38"/>
      <c r="AI823" s="9"/>
      <c r="AJ823" s="349">
        <f>SUMPRODUCT(LEN($M823:$AA826)-LEN(SUBSTITUTE($M823:$AA826,"A", "")))</f>
        <v>21</v>
      </c>
      <c r="AK823" s="352">
        <f>SUMPRODUCT(LEN($AD823:$AD826)-LEN(SUBSTITUTE($AD823:$AD826,"A", "")))</f>
        <v>0</v>
      </c>
      <c r="AL823" s="335">
        <f>SUMPRODUCT(LEN($AC823:$AC826)-LEN(SUBSTITUTE($AC823:$AC826,"A", "")))</f>
        <v>0</v>
      </c>
      <c r="AM823" s="349">
        <f>SUMPRODUCT(LEN($M823:$AA826)-LEN(SUBSTITUTE($M823:$AA826,"S", "")))</f>
        <v>5</v>
      </c>
      <c r="AN823" s="352">
        <f>SUMPRODUCT(LEN($AD823:$AD826)-LEN(SUBSTITUTE($AD823:$AD826,"S", "")))</f>
        <v>0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1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0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0</v>
      </c>
      <c r="BB823" s="413">
        <f>SUMPRODUCT(LEN($AE823:$AE826)-LEN(SUBSTITUTE($AE823:$AE826,"M", "")))</f>
        <v>0</v>
      </c>
    </row>
    <row r="824" spans="2:62" ht="28.15" customHeight="1" thickBot="1" x14ac:dyDescent="0.25">
      <c r="B824" s="30"/>
      <c r="C824" s="339"/>
      <c r="D824" s="37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179</v>
      </c>
      <c r="N824" s="33" t="s">
        <v>121</v>
      </c>
      <c r="O824" s="55" t="s">
        <v>348</v>
      </c>
      <c r="P824" s="33" t="s">
        <v>120</v>
      </c>
      <c r="Q824" s="55" t="s">
        <v>132</v>
      </c>
      <c r="R824" s="33" t="s">
        <v>119</v>
      </c>
      <c r="S824" s="55"/>
      <c r="T824" s="33" t="s">
        <v>118</v>
      </c>
      <c r="U824" s="55"/>
      <c r="V824" s="33" t="s">
        <v>117</v>
      </c>
      <c r="W824" s="55"/>
      <c r="X824" s="33" t="s">
        <v>116</v>
      </c>
      <c r="Y824" s="55"/>
      <c r="Z824" s="33" t="s">
        <v>115</v>
      </c>
      <c r="AA824" s="55"/>
      <c r="AB824" s="193"/>
      <c r="AC824" s="55"/>
      <c r="AD824" s="193"/>
      <c r="AE824" s="57"/>
      <c r="AF824" s="422"/>
      <c r="AG824" s="422"/>
      <c r="AH824" s="21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8.15" customHeight="1" x14ac:dyDescent="0.2">
      <c r="B825" s="30"/>
      <c r="C825" s="340"/>
      <c r="D825" s="29"/>
      <c r="E825" s="192"/>
      <c r="F825" s="192"/>
      <c r="G825" s="191"/>
      <c r="H825" s="360">
        <v>189</v>
      </c>
      <c r="I825" s="392"/>
      <c r="J825" s="392"/>
      <c r="K825" s="392"/>
      <c r="L825" s="25" t="s">
        <v>114</v>
      </c>
      <c r="M825" s="114" t="s">
        <v>357</v>
      </c>
      <c r="N825" s="25" t="s">
        <v>112</v>
      </c>
      <c r="O825" s="114" t="s">
        <v>179</v>
      </c>
      <c r="P825" s="25" t="s">
        <v>111</v>
      </c>
      <c r="Q825" s="114" t="s">
        <v>130</v>
      </c>
      <c r="R825" s="25" t="s">
        <v>110</v>
      </c>
      <c r="S825" s="114"/>
      <c r="T825" s="25" t="s">
        <v>109</v>
      </c>
      <c r="U825" s="114"/>
      <c r="V825" s="25" t="s">
        <v>108</v>
      </c>
      <c r="W825" s="114"/>
      <c r="X825" s="25" t="s">
        <v>107</v>
      </c>
      <c r="Y825" s="114"/>
      <c r="Z825" s="25" t="s">
        <v>106</v>
      </c>
      <c r="AA825" s="114"/>
      <c r="AB825" s="190"/>
      <c r="AC825" s="114"/>
      <c r="AD825" s="190"/>
      <c r="AE825" s="57"/>
      <c r="AF825" s="422"/>
      <c r="AG825" s="422"/>
      <c r="AH825" s="21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8.15" customHeight="1" thickBot="1" x14ac:dyDescent="0.25">
      <c r="B826" s="30"/>
      <c r="C826" s="355"/>
      <c r="D826" s="54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357</v>
      </c>
      <c r="N826" s="50" t="s">
        <v>104</v>
      </c>
      <c r="O826" s="51" t="s">
        <v>357</v>
      </c>
      <c r="P826" s="50" t="s">
        <v>103</v>
      </c>
      <c r="Q826" s="51" t="s">
        <v>130</v>
      </c>
      <c r="R826" s="50" t="s">
        <v>102</v>
      </c>
      <c r="S826" s="51"/>
      <c r="T826" s="50">
        <v>20</v>
      </c>
      <c r="U826" s="51"/>
      <c r="V826" s="50" t="s">
        <v>101</v>
      </c>
      <c r="W826" s="51"/>
      <c r="X826" s="50" t="s">
        <v>100</v>
      </c>
      <c r="Y826" s="51"/>
      <c r="Z826" s="50" t="s">
        <v>99</v>
      </c>
      <c r="AA826" s="51"/>
      <c r="AB826" s="187"/>
      <c r="AC826" s="51"/>
      <c r="AD826" s="187"/>
      <c r="AE826" s="56"/>
      <c r="AF826" s="424"/>
      <c r="AG826" s="424"/>
      <c r="AH826" s="47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8.15" customHeight="1" x14ac:dyDescent="0.2">
      <c r="B827" s="30"/>
      <c r="C827" s="338">
        <v>2</v>
      </c>
      <c r="D827" s="46"/>
      <c r="E827" s="198"/>
      <c r="F827" s="198"/>
      <c r="G827" s="197"/>
      <c r="H827" s="358"/>
      <c r="I827" s="390">
        <v>85</v>
      </c>
      <c r="J827" s="390">
        <v>19</v>
      </c>
      <c r="K827" s="390">
        <v>7</v>
      </c>
      <c r="L827" s="42" t="s">
        <v>131</v>
      </c>
      <c r="M827" s="43" t="s">
        <v>179</v>
      </c>
      <c r="N827" s="42" t="s">
        <v>129</v>
      </c>
      <c r="O827" s="43" t="s">
        <v>346</v>
      </c>
      <c r="P827" s="42" t="s">
        <v>128</v>
      </c>
      <c r="Q827" s="43" t="s">
        <v>354</v>
      </c>
      <c r="R827" s="42" t="s">
        <v>127</v>
      </c>
      <c r="S827" s="43"/>
      <c r="T827" s="42" t="s">
        <v>126</v>
      </c>
      <c r="U827" s="43"/>
      <c r="V827" s="42" t="s">
        <v>125</v>
      </c>
      <c r="W827" s="43"/>
      <c r="X827" s="42" t="s">
        <v>124</v>
      </c>
      <c r="Y827" s="43"/>
      <c r="Z827" s="42" t="s">
        <v>123</v>
      </c>
      <c r="AA827" s="43"/>
      <c r="AB827" s="196"/>
      <c r="AC827" s="43"/>
      <c r="AD827" s="196" t="s">
        <v>132</v>
      </c>
      <c r="AE827" s="39"/>
      <c r="AF827" s="421">
        <v>8</v>
      </c>
      <c r="AG827" s="421"/>
      <c r="AH827" s="38"/>
      <c r="AI827" s="9"/>
      <c r="AJ827" s="349">
        <f>SUMPRODUCT(LEN($M827:$AA830)-LEN(SUBSTITUTE($M827:$AA830,"A", "")))</f>
        <v>12</v>
      </c>
      <c r="AK827" s="352">
        <f>SUMPRODUCT(LEN($AD827:$AD830)-LEN(SUBSTITUTE($AD827:$AD830,"A", "")))</f>
        <v>1</v>
      </c>
      <c r="AL827" s="335">
        <f>SUMPRODUCT(LEN($AC827:$AC830)-LEN(SUBSTITUTE($AC827:$AC830,"A", "")))</f>
        <v>0</v>
      </c>
      <c r="AM827" s="349">
        <f>SUMPRODUCT(LEN($M827:$AA830)-LEN(SUBSTITUTE($M827:$AA830,"S", "")))</f>
        <v>11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1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1</v>
      </c>
      <c r="AT827" s="352">
        <f>SUMPRODUCT(LEN($AD827:$AD830)-LEN(SUBSTITUTE($AD827:$AD830,"G", "")))</f>
        <v>0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8.15" customHeight="1" thickBot="1" x14ac:dyDescent="0.25">
      <c r="B828" s="30"/>
      <c r="C828" s="339"/>
      <c r="D828" s="37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 t="s">
        <v>357</v>
      </c>
      <c r="N828" s="33" t="s">
        <v>121</v>
      </c>
      <c r="O828" s="55" t="s">
        <v>357</v>
      </c>
      <c r="P828" s="33" t="s">
        <v>120</v>
      </c>
      <c r="Q828" s="55" t="s">
        <v>130</v>
      </c>
      <c r="R828" s="33" t="s">
        <v>119</v>
      </c>
      <c r="S828" s="55"/>
      <c r="T828" s="33" t="s">
        <v>118</v>
      </c>
      <c r="U828" s="55"/>
      <c r="V828" s="33" t="s">
        <v>117</v>
      </c>
      <c r="W828" s="55"/>
      <c r="X828" s="33" t="s">
        <v>116</v>
      </c>
      <c r="Y828" s="55"/>
      <c r="Z828" s="33" t="s">
        <v>115</v>
      </c>
      <c r="AA828" s="55"/>
      <c r="AB828" s="193"/>
      <c r="AC828" s="55"/>
      <c r="AD828" s="193"/>
      <c r="AE828" s="22"/>
      <c r="AF828" s="422"/>
      <c r="AG828" s="422"/>
      <c r="AH828" s="21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8.15" customHeight="1" x14ac:dyDescent="0.2">
      <c r="B829" s="30"/>
      <c r="C829" s="340"/>
      <c r="D829" s="29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 t="s">
        <v>467</v>
      </c>
      <c r="N829" s="25" t="s">
        <v>112</v>
      </c>
      <c r="O829" s="114" t="s">
        <v>354</v>
      </c>
      <c r="P829" s="25" t="s">
        <v>111</v>
      </c>
      <c r="Q829" s="114" t="s">
        <v>130</v>
      </c>
      <c r="R829" s="25" t="s">
        <v>110</v>
      </c>
      <c r="S829" s="114"/>
      <c r="T829" s="25" t="s">
        <v>109</v>
      </c>
      <c r="U829" s="114"/>
      <c r="V829" s="25" t="s">
        <v>108</v>
      </c>
      <c r="W829" s="114"/>
      <c r="X829" s="25" t="s">
        <v>107</v>
      </c>
      <c r="Y829" s="114"/>
      <c r="Z829" s="25" t="s">
        <v>106</v>
      </c>
      <c r="AA829" s="114"/>
      <c r="AB829" s="190"/>
      <c r="AC829" s="114"/>
      <c r="AD829" s="190"/>
      <c r="AE829" s="22"/>
      <c r="AF829" s="422"/>
      <c r="AG829" s="422"/>
      <c r="AH829" s="21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8.15" customHeight="1" thickBot="1" x14ac:dyDescent="0.25">
      <c r="B830" s="30"/>
      <c r="C830" s="355"/>
      <c r="D830" s="54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 t="s">
        <v>517</v>
      </c>
      <c r="N830" s="50" t="s">
        <v>104</v>
      </c>
      <c r="O830" s="51" t="s">
        <v>354</v>
      </c>
      <c r="P830" s="50" t="s">
        <v>103</v>
      </c>
      <c r="Q830" s="51" t="s">
        <v>130</v>
      </c>
      <c r="R830" s="50" t="s">
        <v>102</v>
      </c>
      <c r="S830" s="51"/>
      <c r="T830" s="50">
        <v>20</v>
      </c>
      <c r="U830" s="51"/>
      <c r="V830" s="50" t="s">
        <v>101</v>
      </c>
      <c r="W830" s="51"/>
      <c r="X830" s="50" t="s">
        <v>100</v>
      </c>
      <c r="Y830" s="51"/>
      <c r="Z830" s="50" t="s">
        <v>99</v>
      </c>
      <c r="AA830" s="51"/>
      <c r="AB830" s="187"/>
      <c r="AC830" s="51"/>
      <c r="AD830" s="187"/>
      <c r="AE830" s="48"/>
      <c r="AF830" s="424"/>
      <c r="AG830" s="424"/>
      <c r="AH830" s="47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8.15" customHeight="1" x14ac:dyDescent="0.2">
      <c r="B831" s="30"/>
      <c r="C831" s="338">
        <v>3</v>
      </c>
      <c r="D831" s="46"/>
      <c r="E831" s="198"/>
      <c r="F831" s="198"/>
      <c r="G831" s="197"/>
      <c r="H831" s="358"/>
      <c r="I831" s="390">
        <v>93</v>
      </c>
      <c r="J831" s="390">
        <v>21</v>
      </c>
      <c r="K831" s="390">
        <v>7</v>
      </c>
      <c r="L831" s="42" t="s">
        <v>131</v>
      </c>
      <c r="M831" s="43" t="s">
        <v>132</v>
      </c>
      <c r="N831" s="42" t="s">
        <v>129</v>
      </c>
      <c r="O831" s="43" t="s">
        <v>481</v>
      </c>
      <c r="P831" s="42" t="s">
        <v>128</v>
      </c>
      <c r="Q831" s="43" t="s">
        <v>357</v>
      </c>
      <c r="R831" s="42" t="s">
        <v>127</v>
      </c>
      <c r="S831" s="43" t="s">
        <v>347</v>
      </c>
      <c r="T831" s="42" t="s">
        <v>126</v>
      </c>
      <c r="U831" s="43"/>
      <c r="V831" s="42" t="s">
        <v>125</v>
      </c>
      <c r="W831" s="43"/>
      <c r="X831" s="42" t="s">
        <v>124</v>
      </c>
      <c r="Y831" s="43"/>
      <c r="Z831" s="42" t="s">
        <v>123</v>
      </c>
      <c r="AA831" s="43"/>
      <c r="AB831" s="196"/>
      <c r="AC831" s="43"/>
      <c r="AD831" s="196" t="s">
        <v>132</v>
      </c>
      <c r="AE831" s="39"/>
      <c r="AF831" s="421"/>
      <c r="AG831" s="421"/>
      <c r="AH831" s="38"/>
      <c r="AI831" s="9"/>
      <c r="AJ831" s="349">
        <f>SUMPRODUCT(LEN($M831:$AA834)-LEN(SUBSTITUTE($M831:$AA834,"A", "")))</f>
        <v>27</v>
      </c>
      <c r="AK831" s="352">
        <f>SUMPRODUCT(LEN($AD831:$AD834)-LEN(SUBSTITUTE($AD831:$AD834,"A", "")))</f>
        <v>1</v>
      </c>
      <c r="AL831" s="335">
        <f>SUMPRODUCT(LEN($AC831:$AC834)-LEN(SUBSTITUTE($AC831:$AC834,"A", "")))</f>
        <v>0</v>
      </c>
      <c r="AM831" s="349">
        <f>SUMPRODUCT(LEN($M831:$AA834)-LEN(SUBSTITUTE($M831:$AA834,"S", "")))</f>
        <v>11</v>
      </c>
      <c r="AN831" s="352">
        <f>SUMPRODUCT(LEN($AD831:$AD834)-LEN(SUBSTITUTE($AD831:$AD834,"S", "")))</f>
        <v>0</v>
      </c>
      <c r="AO831" s="335">
        <f>SUMPRODUCT(LEN($AC831:$AC834)-LEN(SUBSTITUTE($AC831:$AC834,"S", "")))</f>
        <v>0</v>
      </c>
      <c r="AP831" s="349">
        <f>SUMPRODUCT(LEN($M831:$AA834)-LEN(SUBSTITUTE($M831:$AA834,"F", "")))</f>
        <v>1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3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8.15" customHeight="1" thickBot="1" x14ac:dyDescent="0.25">
      <c r="B832" s="30"/>
      <c r="C832" s="339"/>
      <c r="D832" s="37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 t="s">
        <v>458</v>
      </c>
      <c r="N832" s="33" t="s">
        <v>121</v>
      </c>
      <c r="O832" s="55" t="s">
        <v>516</v>
      </c>
      <c r="P832" s="33" t="s">
        <v>120</v>
      </c>
      <c r="Q832" s="55" t="s">
        <v>359</v>
      </c>
      <c r="R832" s="33" t="s">
        <v>119</v>
      </c>
      <c r="S832" s="55" t="s">
        <v>130</v>
      </c>
      <c r="T832" s="33" t="s">
        <v>118</v>
      </c>
      <c r="U832" s="55"/>
      <c r="V832" s="33" t="s">
        <v>117</v>
      </c>
      <c r="W832" s="55"/>
      <c r="X832" s="33" t="s">
        <v>116</v>
      </c>
      <c r="Y832" s="55"/>
      <c r="Z832" s="33" t="s">
        <v>115</v>
      </c>
      <c r="AA832" s="55"/>
      <c r="AB832" s="193"/>
      <c r="AC832" s="55"/>
      <c r="AD832" s="193"/>
      <c r="AE832" s="22"/>
      <c r="AF832" s="422"/>
      <c r="AG832" s="422"/>
      <c r="AH832" s="21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8.15" customHeight="1" x14ac:dyDescent="0.2">
      <c r="B833" s="30"/>
      <c r="C833" s="340"/>
      <c r="D833" s="29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 t="s">
        <v>515</v>
      </c>
      <c r="N833" s="25" t="s">
        <v>112</v>
      </c>
      <c r="O833" s="114" t="s">
        <v>514</v>
      </c>
      <c r="P833" s="25" t="s">
        <v>111</v>
      </c>
      <c r="Q833" s="114" t="s">
        <v>347</v>
      </c>
      <c r="R833" s="25" t="s">
        <v>110</v>
      </c>
      <c r="S833" s="114"/>
      <c r="T833" s="25" t="s">
        <v>109</v>
      </c>
      <c r="U833" s="114"/>
      <c r="V833" s="25" t="s">
        <v>108</v>
      </c>
      <c r="W833" s="114"/>
      <c r="X833" s="25" t="s">
        <v>107</v>
      </c>
      <c r="Y833" s="114"/>
      <c r="Z833" s="25" t="s">
        <v>106</v>
      </c>
      <c r="AA833" s="114"/>
      <c r="AB833" s="190"/>
      <c r="AC833" s="114"/>
      <c r="AD833" s="190"/>
      <c r="AE833" s="22"/>
      <c r="AF833" s="422"/>
      <c r="AG833" s="422"/>
      <c r="AH833" s="21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8.15" customHeight="1" thickBot="1" x14ac:dyDescent="0.25">
      <c r="B834" s="20"/>
      <c r="C834" s="341"/>
      <c r="D834" s="19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 t="s">
        <v>456</v>
      </c>
      <c r="N834" s="15" t="s">
        <v>104</v>
      </c>
      <c r="O834" s="16" t="s">
        <v>359</v>
      </c>
      <c r="P834" s="15" t="s">
        <v>103</v>
      </c>
      <c r="Q834" s="16" t="s">
        <v>347</v>
      </c>
      <c r="R834" s="15" t="s">
        <v>102</v>
      </c>
      <c r="S834" s="16"/>
      <c r="T834" s="15">
        <v>20</v>
      </c>
      <c r="U834" s="16"/>
      <c r="V834" s="15" t="s">
        <v>101</v>
      </c>
      <c r="W834" s="16"/>
      <c r="X834" s="15" t="s">
        <v>100</v>
      </c>
      <c r="Y834" s="16"/>
      <c r="Z834" s="15" t="s">
        <v>99</v>
      </c>
      <c r="AA834" s="16"/>
      <c r="AB834" s="187"/>
      <c r="AC834" s="16"/>
      <c r="AD834" s="186"/>
      <c r="AE834" s="11"/>
      <c r="AF834" s="423"/>
      <c r="AG834" s="423"/>
      <c r="AH834" s="10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107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189</v>
      </c>
      <c r="E836" s="425">
        <v>11222.45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03"/>
      <c r="AI836" s="86" t="s">
        <v>137</v>
      </c>
      <c r="AJ836" s="85">
        <f t="shared" ref="AJ836:BB836" si="110">SUM(AJ838:AJ849)</f>
        <v>70</v>
      </c>
      <c r="AK836" s="84">
        <f t="shared" si="110"/>
        <v>10</v>
      </c>
      <c r="AL836" s="83">
        <f t="shared" si="110"/>
        <v>0</v>
      </c>
      <c r="AM836" s="85">
        <f t="shared" si="110"/>
        <v>32</v>
      </c>
      <c r="AN836" s="84">
        <f t="shared" si="110"/>
        <v>11</v>
      </c>
      <c r="AO836" s="83">
        <f t="shared" si="110"/>
        <v>0</v>
      </c>
      <c r="AP836" s="85">
        <f t="shared" si="110"/>
        <v>2</v>
      </c>
      <c r="AQ836" s="84">
        <f t="shared" si="110"/>
        <v>0</v>
      </c>
      <c r="AR836" s="83">
        <f t="shared" si="110"/>
        <v>0</v>
      </c>
      <c r="AS836" s="85">
        <f t="shared" si="110"/>
        <v>8</v>
      </c>
      <c r="AT836" s="84">
        <f t="shared" si="110"/>
        <v>0</v>
      </c>
      <c r="AU836" s="83">
        <f t="shared" si="110"/>
        <v>0</v>
      </c>
      <c r="AV836" s="85">
        <f t="shared" si="110"/>
        <v>0</v>
      </c>
      <c r="AW836" s="84">
        <f t="shared" si="110"/>
        <v>0</v>
      </c>
      <c r="AX836" s="83">
        <f t="shared" si="110"/>
        <v>0</v>
      </c>
      <c r="AY836" s="82">
        <f t="shared" si="110"/>
        <v>0</v>
      </c>
      <c r="AZ836" s="81">
        <f t="shared" si="110"/>
        <v>0</v>
      </c>
      <c r="BA836" s="81">
        <f t="shared" si="110"/>
        <v>0</v>
      </c>
      <c r="BB836" s="80">
        <f t="shared" si="110"/>
        <v>0</v>
      </c>
      <c r="BC836" s="79" t="s">
        <v>136</v>
      </c>
      <c r="BF836" s="5">
        <f>SUM(AJ836:AL836)/$BG$5</f>
        <v>26.666666666666668</v>
      </c>
      <c r="BG836" s="5">
        <f>SUM(AM836:AO836,AY836)/$BG$5</f>
        <v>14.333333333333334</v>
      </c>
      <c r="BH836" s="5">
        <f>SUM(AP836:AR836,AZ836)/$BG$5</f>
        <v>0.66666666666666663</v>
      </c>
      <c r="BI836" s="5">
        <f>SUM(AS836:AU836,BA836)/$BG$5</f>
        <v>2.6666666666666665</v>
      </c>
      <c r="BJ836" s="5">
        <f>SUM(AV836:AX836,BB836)/$BG$5</f>
        <v>0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03"/>
      <c r="AI837" s="66" t="s">
        <v>135</v>
      </c>
      <c r="AJ837" s="65">
        <f t="shared" ref="AJ837:BB837" si="111">AJ836/3</f>
        <v>23.333333333333332</v>
      </c>
      <c r="AK837" s="64">
        <f t="shared" si="111"/>
        <v>3.3333333333333335</v>
      </c>
      <c r="AL837" s="63">
        <f t="shared" si="111"/>
        <v>0</v>
      </c>
      <c r="AM837" s="65">
        <f t="shared" si="111"/>
        <v>10.666666666666666</v>
      </c>
      <c r="AN837" s="64">
        <f t="shared" si="111"/>
        <v>3.6666666666666665</v>
      </c>
      <c r="AO837" s="63">
        <f t="shared" si="111"/>
        <v>0</v>
      </c>
      <c r="AP837" s="65">
        <f t="shared" si="111"/>
        <v>0.66666666666666663</v>
      </c>
      <c r="AQ837" s="64">
        <f t="shared" si="111"/>
        <v>0</v>
      </c>
      <c r="AR837" s="63">
        <f t="shared" si="111"/>
        <v>0</v>
      </c>
      <c r="AS837" s="65">
        <f t="shared" si="111"/>
        <v>2.6666666666666665</v>
      </c>
      <c r="AT837" s="64">
        <f t="shared" si="111"/>
        <v>0</v>
      </c>
      <c r="AU837" s="63">
        <f t="shared" si="111"/>
        <v>0</v>
      </c>
      <c r="AV837" s="65">
        <f t="shared" si="111"/>
        <v>0</v>
      </c>
      <c r="AW837" s="64">
        <f t="shared" si="111"/>
        <v>0</v>
      </c>
      <c r="AX837" s="63">
        <f t="shared" si="111"/>
        <v>0</v>
      </c>
      <c r="AY837" s="62">
        <f t="shared" si="111"/>
        <v>0</v>
      </c>
      <c r="AZ837" s="61">
        <f t="shared" si="111"/>
        <v>0</v>
      </c>
      <c r="BA837" s="61">
        <f t="shared" si="111"/>
        <v>0</v>
      </c>
      <c r="BB837" s="60">
        <f t="shared" si="111"/>
        <v>0</v>
      </c>
      <c r="BC837" s="59" t="s">
        <v>134</v>
      </c>
    </row>
    <row r="838" spans="2:62" ht="28.15" customHeight="1" x14ac:dyDescent="0.2">
      <c r="B838" s="30"/>
      <c r="C838" s="338">
        <v>1</v>
      </c>
      <c r="D838" s="46"/>
      <c r="E838" s="198"/>
      <c r="F838" s="198"/>
      <c r="G838" s="197"/>
      <c r="H838" s="358" t="s">
        <v>183</v>
      </c>
      <c r="I838" s="390">
        <v>73</v>
      </c>
      <c r="J838" s="390">
        <v>21</v>
      </c>
      <c r="K838" s="390">
        <v>6</v>
      </c>
      <c r="L838" s="42" t="s">
        <v>131</v>
      </c>
      <c r="M838" s="43" t="s">
        <v>179</v>
      </c>
      <c r="N838" s="42" t="s">
        <v>129</v>
      </c>
      <c r="O838" s="43" t="s">
        <v>367</v>
      </c>
      <c r="P838" s="42" t="s">
        <v>128</v>
      </c>
      <c r="Q838" s="43" t="s">
        <v>346</v>
      </c>
      <c r="R838" s="42" t="s">
        <v>127</v>
      </c>
      <c r="S838" s="43" t="s">
        <v>132</v>
      </c>
      <c r="T838" s="42" t="s">
        <v>126</v>
      </c>
      <c r="U838" s="43"/>
      <c r="V838" s="42" t="s">
        <v>125</v>
      </c>
      <c r="W838" s="43"/>
      <c r="X838" s="42" t="s">
        <v>124</v>
      </c>
      <c r="Y838" s="43"/>
      <c r="Z838" s="42" t="s">
        <v>123</v>
      </c>
      <c r="AA838" s="43"/>
      <c r="AB838" s="196"/>
      <c r="AC838" s="43"/>
      <c r="AD838" s="196" t="s">
        <v>513</v>
      </c>
      <c r="AE838" s="58"/>
      <c r="AF838" s="421"/>
      <c r="AG838" s="421"/>
      <c r="AH838" s="38"/>
      <c r="AI838" s="9"/>
      <c r="AJ838" s="349">
        <f>SUMPRODUCT(LEN($M838:$AA841)-LEN(SUBSTITUTE($M838:$AA841,"A", "")))</f>
        <v>20</v>
      </c>
      <c r="AK838" s="352">
        <f>SUMPRODUCT(LEN($AD838:$AD841)-LEN(SUBSTITUTE($AD838:$AD841,"A", "")))</f>
        <v>3</v>
      </c>
      <c r="AL838" s="335">
        <f>SUMPRODUCT(LEN($AC838:$AC841)-LEN(SUBSTITUTE($AC838:$AC841,"A", "")))</f>
        <v>0</v>
      </c>
      <c r="AM838" s="349">
        <f>SUMPRODUCT(LEN($M838:$AA841)-LEN(SUBSTITUTE($M838:$AA841,"S", "")))</f>
        <v>12</v>
      </c>
      <c r="AN838" s="352">
        <f>SUMPRODUCT(LEN($AD838:$AD841)-LEN(SUBSTITUTE($AD838:$AD841,"S", "")))</f>
        <v>3</v>
      </c>
      <c r="AO838" s="335">
        <f>SUMPRODUCT(LEN($AC838:$AC841)-LEN(SUBSTITUTE($AC838:$AC841,"S", "")))</f>
        <v>0</v>
      </c>
      <c r="AP838" s="349">
        <f>SUMPRODUCT(LEN($M838:$AA841)-LEN(SUBSTITUTE($M838:$AA841,"F", "")))</f>
        <v>1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1</v>
      </c>
      <c r="AT838" s="352">
        <f>SUMPRODUCT(LEN($AD838:$AD841)-LEN(SUBSTITUTE($AD838:$AD841,"G", "")))</f>
        <v>0</v>
      </c>
      <c r="AU838" s="335">
        <f>SUMPRODUCT(LEN($AC838:$AC841)-LEN(SUBSTITUTE($AC838:$AC841,"G", "")))</f>
        <v>0</v>
      </c>
      <c r="AV838" s="349">
        <f>SUMPRODUCT(LEN($L838:$AA841)-LEN(SUBSTITUTE($L838:$AA841,"M", "")))</f>
        <v>0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0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8.15" customHeight="1" thickBot="1" x14ac:dyDescent="0.25">
      <c r="B839" s="30"/>
      <c r="C839" s="339"/>
      <c r="D839" s="37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512</v>
      </c>
      <c r="N839" s="33" t="s">
        <v>121</v>
      </c>
      <c r="O839" s="55" t="s">
        <v>373</v>
      </c>
      <c r="P839" s="33" t="s">
        <v>120</v>
      </c>
      <c r="Q839" s="55" t="s">
        <v>357</v>
      </c>
      <c r="R839" s="33" t="s">
        <v>119</v>
      </c>
      <c r="S839" s="55" t="s">
        <v>130</v>
      </c>
      <c r="T839" s="33" t="s">
        <v>118</v>
      </c>
      <c r="U839" s="55"/>
      <c r="V839" s="33" t="s">
        <v>117</v>
      </c>
      <c r="W839" s="55"/>
      <c r="X839" s="33" t="s">
        <v>116</v>
      </c>
      <c r="Y839" s="55"/>
      <c r="Z839" s="33" t="s">
        <v>115</v>
      </c>
      <c r="AA839" s="55"/>
      <c r="AB839" s="193"/>
      <c r="AC839" s="55"/>
      <c r="AD839" s="193"/>
      <c r="AE839" s="57"/>
      <c r="AF839" s="422"/>
      <c r="AG839" s="422"/>
      <c r="AH839" s="21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8.15" customHeight="1" x14ac:dyDescent="0.2">
      <c r="B840" s="30"/>
      <c r="C840" s="340"/>
      <c r="D840" s="29"/>
      <c r="E840" s="192"/>
      <c r="F840" s="192"/>
      <c r="G840" s="191"/>
      <c r="H840" s="360">
        <v>189</v>
      </c>
      <c r="I840" s="392"/>
      <c r="J840" s="392"/>
      <c r="K840" s="392"/>
      <c r="L840" s="25" t="s">
        <v>114</v>
      </c>
      <c r="M840" s="114" t="s">
        <v>511</v>
      </c>
      <c r="N840" s="25" t="s">
        <v>112</v>
      </c>
      <c r="O840" s="114" t="s">
        <v>510</v>
      </c>
      <c r="P840" s="25" t="s">
        <v>111</v>
      </c>
      <c r="Q840" s="114" t="s">
        <v>347</v>
      </c>
      <c r="R840" s="25" t="s">
        <v>110</v>
      </c>
      <c r="S840" s="114" t="s">
        <v>130</v>
      </c>
      <c r="T840" s="25" t="s">
        <v>109</v>
      </c>
      <c r="U840" s="114"/>
      <c r="V840" s="25" t="s">
        <v>108</v>
      </c>
      <c r="W840" s="114"/>
      <c r="X840" s="25" t="s">
        <v>107</v>
      </c>
      <c r="Y840" s="114"/>
      <c r="Z840" s="25" t="s">
        <v>106</v>
      </c>
      <c r="AA840" s="114"/>
      <c r="AB840" s="190"/>
      <c r="AC840" s="114"/>
      <c r="AD840" s="190"/>
      <c r="AE840" s="57"/>
      <c r="AF840" s="422"/>
      <c r="AG840" s="422"/>
      <c r="AH840" s="21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8.15" customHeight="1" thickBot="1" x14ac:dyDescent="0.25">
      <c r="B841" s="30"/>
      <c r="C841" s="355"/>
      <c r="D841" s="54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179</v>
      </c>
      <c r="N841" s="50" t="s">
        <v>104</v>
      </c>
      <c r="O841" s="51" t="s">
        <v>359</v>
      </c>
      <c r="P841" s="50" t="s">
        <v>103</v>
      </c>
      <c r="Q841" s="51" t="s">
        <v>130</v>
      </c>
      <c r="R841" s="50" t="s">
        <v>102</v>
      </c>
      <c r="S841" s="51"/>
      <c r="T841" s="50">
        <v>20</v>
      </c>
      <c r="U841" s="51"/>
      <c r="V841" s="50" t="s">
        <v>101</v>
      </c>
      <c r="W841" s="51"/>
      <c r="X841" s="50" t="s">
        <v>100</v>
      </c>
      <c r="Y841" s="51"/>
      <c r="Z841" s="50" t="s">
        <v>99</v>
      </c>
      <c r="AA841" s="51"/>
      <c r="AB841" s="187"/>
      <c r="AC841" s="51"/>
      <c r="AD841" s="187"/>
      <c r="AE841" s="56"/>
      <c r="AF841" s="424"/>
      <c r="AG841" s="424"/>
      <c r="AH841" s="47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8.15" customHeight="1" x14ac:dyDescent="0.2">
      <c r="B842" s="30"/>
      <c r="C842" s="338">
        <v>2</v>
      </c>
      <c r="D842" s="46"/>
      <c r="E842" s="198"/>
      <c r="F842" s="198"/>
      <c r="G842" s="197"/>
      <c r="H842" s="358"/>
      <c r="I842" s="390">
        <v>62</v>
      </c>
      <c r="J842" s="390">
        <v>20</v>
      </c>
      <c r="K842" s="390">
        <v>6</v>
      </c>
      <c r="L842" s="42" t="s">
        <v>131</v>
      </c>
      <c r="M842" s="43" t="s">
        <v>509</v>
      </c>
      <c r="N842" s="42" t="s">
        <v>129</v>
      </c>
      <c r="O842" s="43" t="s">
        <v>456</v>
      </c>
      <c r="P842" s="42" t="s">
        <v>128</v>
      </c>
      <c r="Q842" s="43" t="s">
        <v>349</v>
      </c>
      <c r="R842" s="42" t="s">
        <v>127</v>
      </c>
      <c r="S842" s="43" t="s">
        <v>132</v>
      </c>
      <c r="T842" s="42" t="s">
        <v>126</v>
      </c>
      <c r="U842" s="43"/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196"/>
      <c r="AC842" s="43"/>
      <c r="AD842" s="196"/>
      <c r="AE842" s="39"/>
      <c r="AF842" s="421"/>
      <c r="AG842" s="421"/>
      <c r="AH842" s="38"/>
      <c r="AI842" s="9"/>
      <c r="AJ842" s="349">
        <f>SUMPRODUCT(LEN($M842:$AA845)-LEN(SUBSTITUTE($M842:$AA845,"A", "")))</f>
        <v>22</v>
      </c>
      <c r="AK842" s="352">
        <f>SUMPRODUCT(LEN($AD842:$AD845)-LEN(SUBSTITUTE($AD842:$AD845,"A", "")))</f>
        <v>0</v>
      </c>
      <c r="AL842" s="335">
        <f>SUMPRODUCT(LEN($AC842:$AC845)-LEN(SUBSTITUTE($AC842:$AC845,"A", "")))</f>
        <v>0</v>
      </c>
      <c r="AM842" s="349">
        <f>SUMPRODUCT(LEN($M842:$AA845)-LEN(SUBSTITUTE($M842:$AA845,"S", "")))</f>
        <v>11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1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4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8.15" customHeight="1" thickBot="1" x14ac:dyDescent="0.25">
      <c r="B843" s="30"/>
      <c r="C843" s="339"/>
      <c r="D843" s="37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 t="s">
        <v>508</v>
      </c>
      <c r="N843" s="33" t="s">
        <v>121</v>
      </c>
      <c r="O843" s="55" t="s">
        <v>458</v>
      </c>
      <c r="P843" s="33" t="s">
        <v>120</v>
      </c>
      <c r="Q843" s="55" t="s">
        <v>179</v>
      </c>
      <c r="R843" s="33" t="s">
        <v>119</v>
      </c>
      <c r="S843" s="55" t="s">
        <v>132</v>
      </c>
      <c r="T843" s="33" t="s">
        <v>118</v>
      </c>
      <c r="U843" s="55"/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193"/>
      <c r="AC843" s="55"/>
      <c r="AD843" s="193"/>
      <c r="AE843" s="22"/>
      <c r="AF843" s="422"/>
      <c r="AG843" s="422"/>
      <c r="AH843" s="21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8.15" customHeight="1" x14ac:dyDescent="0.2">
      <c r="B844" s="30"/>
      <c r="C844" s="340"/>
      <c r="D844" s="29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 t="s">
        <v>371</v>
      </c>
      <c r="N844" s="25" t="s">
        <v>112</v>
      </c>
      <c r="O844" s="114" t="s">
        <v>347</v>
      </c>
      <c r="P844" s="25" t="s">
        <v>111</v>
      </c>
      <c r="Q844" s="114" t="s">
        <v>347</v>
      </c>
      <c r="R844" s="25" t="s">
        <v>110</v>
      </c>
      <c r="S844" s="114"/>
      <c r="T844" s="25" t="s">
        <v>109</v>
      </c>
      <c r="U844" s="114"/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190"/>
      <c r="AC844" s="114"/>
      <c r="AD844" s="190"/>
      <c r="AE844" s="22"/>
      <c r="AF844" s="422"/>
      <c r="AG844" s="422"/>
      <c r="AH844" s="21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8.15" customHeight="1" thickBot="1" x14ac:dyDescent="0.25">
      <c r="B845" s="30"/>
      <c r="C845" s="355"/>
      <c r="D845" s="54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 t="s">
        <v>469</v>
      </c>
      <c r="N845" s="50" t="s">
        <v>104</v>
      </c>
      <c r="O845" s="51" t="s">
        <v>357</v>
      </c>
      <c r="P845" s="50" t="s">
        <v>103</v>
      </c>
      <c r="Q845" s="51" t="s">
        <v>347</v>
      </c>
      <c r="R845" s="50" t="s">
        <v>102</v>
      </c>
      <c r="S845" s="51"/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187"/>
      <c r="AC845" s="51"/>
      <c r="AD845" s="187"/>
      <c r="AE845" s="48"/>
      <c r="AF845" s="424"/>
      <c r="AG845" s="424"/>
      <c r="AH845" s="47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8.15" customHeight="1" x14ac:dyDescent="0.2">
      <c r="B846" s="30"/>
      <c r="C846" s="338">
        <v>3</v>
      </c>
      <c r="D846" s="46"/>
      <c r="E846" s="198"/>
      <c r="F846" s="198"/>
      <c r="G846" s="197"/>
      <c r="H846" s="358"/>
      <c r="I846" s="390">
        <v>87</v>
      </c>
      <c r="J846" s="390">
        <v>22</v>
      </c>
      <c r="K846" s="390">
        <v>6</v>
      </c>
      <c r="L846" s="42" t="s">
        <v>131</v>
      </c>
      <c r="M846" s="43" t="s">
        <v>470</v>
      </c>
      <c r="N846" s="42" t="s">
        <v>129</v>
      </c>
      <c r="O846" s="43" t="s">
        <v>357</v>
      </c>
      <c r="P846" s="42" t="s">
        <v>128</v>
      </c>
      <c r="Q846" s="43" t="s">
        <v>359</v>
      </c>
      <c r="R846" s="42" t="s">
        <v>127</v>
      </c>
      <c r="S846" s="43" t="s">
        <v>351</v>
      </c>
      <c r="T846" s="42" t="s">
        <v>126</v>
      </c>
      <c r="U846" s="43"/>
      <c r="V846" s="42" t="s">
        <v>125</v>
      </c>
      <c r="W846" s="43"/>
      <c r="X846" s="42" t="s">
        <v>124</v>
      </c>
      <c r="Y846" s="43"/>
      <c r="Z846" s="42" t="s">
        <v>123</v>
      </c>
      <c r="AA846" s="43"/>
      <c r="AB846" s="196"/>
      <c r="AC846" s="43"/>
      <c r="AD846" s="196" t="s">
        <v>507</v>
      </c>
      <c r="AE846" s="39"/>
      <c r="AF846" s="421"/>
      <c r="AG846" s="421"/>
      <c r="AH846" s="38"/>
      <c r="AI846" s="9"/>
      <c r="AJ846" s="349">
        <f>SUMPRODUCT(LEN($M846:$AA849)-LEN(SUBSTITUTE($M846:$AA849,"A", "")))</f>
        <v>28</v>
      </c>
      <c r="AK846" s="352">
        <f>SUMPRODUCT(LEN($AD846:$AD849)-LEN(SUBSTITUTE($AD846:$AD849,"A", "")))</f>
        <v>7</v>
      </c>
      <c r="AL846" s="335">
        <f>SUMPRODUCT(LEN($AC846:$AC849)-LEN(SUBSTITUTE($AC846:$AC849,"A", "")))</f>
        <v>0</v>
      </c>
      <c r="AM846" s="349">
        <f>SUMPRODUCT(LEN($M846:$AA849)-LEN(SUBSTITUTE($M846:$AA849,"S", "")))</f>
        <v>9</v>
      </c>
      <c r="AN846" s="352">
        <f>SUMPRODUCT(LEN($AD846:$AD849)-LEN(SUBSTITUTE($AD846:$AD849,"S", "")))</f>
        <v>8</v>
      </c>
      <c r="AO846" s="335">
        <f>SUMPRODUCT(LEN($AC846:$AC849)-LEN(SUBSTITUTE($AC846:$AC849,"S", "")))</f>
        <v>0</v>
      </c>
      <c r="AP846" s="349">
        <f>SUMPRODUCT(LEN($M846:$AA849)-LEN(SUBSTITUTE($M846:$AA849,"F", "")))</f>
        <v>0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3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8.15" customHeight="1" thickBot="1" x14ac:dyDescent="0.25">
      <c r="B847" s="30"/>
      <c r="C847" s="339"/>
      <c r="D847" s="37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 t="s">
        <v>132</v>
      </c>
      <c r="N847" s="33" t="s">
        <v>121</v>
      </c>
      <c r="O847" s="55" t="s">
        <v>458</v>
      </c>
      <c r="P847" s="33" t="s">
        <v>120</v>
      </c>
      <c r="Q847" s="55" t="s">
        <v>359</v>
      </c>
      <c r="R847" s="33" t="s">
        <v>119</v>
      </c>
      <c r="S847" s="55" t="s">
        <v>132</v>
      </c>
      <c r="T847" s="33" t="s">
        <v>118</v>
      </c>
      <c r="U847" s="55"/>
      <c r="V847" s="33" t="s">
        <v>117</v>
      </c>
      <c r="W847" s="55"/>
      <c r="X847" s="33" t="s">
        <v>116</v>
      </c>
      <c r="Y847" s="55"/>
      <c r="Z847" s="33" t="s">
        <v>115</v>
      </c>
      <c r="AA847" s="55"/>
      <c r="AB847" s="193"/>
      <c r="AC847" s="55"/>
      <c r="AD847" s="193" t="s">
        <v>506</v>
      </c>
      <c r="AE847" s="22"/>
      <c r="AF847" s="422"/>
      <c r="AG847" s="422"/>
      <c r="AH847" s="21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8.15" customHeight="1" x14ac:dyDescent="0.2">
      <c r="B848" s="30"/>
      <c r="C848" s="340"/>
      <c r="D848" s="29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 t="s">
        <v>357</v>
      </c>
      <c r="N848" s="25" t="s">
        <v>112</v>
      </c>
      <c r="O848" s="114" t="s">
        <v>462</v>
      </c>
      <c r="P848" s="25" t="s">
        <v>111</v>
      </c>
      <c r="Q848" s="114" t="s">
        <v>347</v>
      </c>
      <c r="R848" s="25" t="s">
        <v>110</v>
      </c>
      <c r="S848" s="114" t="s">
        <v>130</v>
      </c>
      <c r="T848" s="25" t="s">
        <v>109</v>
      </c>
      <c r="U848" s="114"/>
      <c r="V848" s="25" t="s">
        <v>108</v>
      </c>
      <c r="W848" s="114"/>
      <c r="X848" s="25" t="s">
        <v>107</v>
      </c>
      <c r="Y848" s="114"/>
      <c r="Z848" s="25" t="s">
        <v>106</v>
      </c>
      <c r="AA848" s="114"/>
      <c r="AB848" s="190"/>
      <c r="AC848" s="114"/>
      <c r="AD848" s="190"/>
      <c r="AE848" s="22"/>
      <c r="AF848" s="422"/>
      <c r="AG848" s="422"/>
      <c r="AH848" s="21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8.15" customHeight="1" thickBot="1" x14ac:dyDescent="0.25">
      <c r="B849" s="20"/>
      <c r="C849" s="341"/>
      <c r="D849" s="19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 t="s">
        <v>456</v>
      </c>
      <c r="N849" s="15" t="s">
        <v>104</v>
      </c>
      <c r="O849" s="16" t="s">
        <v>357</v>
      </c>
      <c r="P849" s="15" t="s">
        <v>103</v>
      </c>
      <c r="Q849" s="16" t="s">
        <v>179</v>
      </c>
      <c r="R849" s="15" t="s">
        <v>102</v>
      </c>
      <c r="S849" s="16" t="s">
        <v>130</v>
      </c>
      <c r="T849" s="15">
        <v>20</v>
      </c>
      <c r="U849" s="16"/>
      <c r="V849" s="15" t="s">
        <v>101</v>
      </c>
      <c r="W849" s="16"/>
      <c r="X849" s="15" t="s">
        <v>100</v>
      </c>
      <c r="Y849" s="16"/>
      <c r="Z849" s="15" t="s">
        <v>99</v>
      </c>
      <c r="AA849" s="16"/>
      <c r="AB849" s="187"/>
      <c r="AC849" s="16"/>
      <c r="AD849" s="186"/>
      <c r="AE849" s="11"/>
      <c r="AF849" s="423"/>
      <c r="AG849" s="423"/>
      <c r="AH849" s="10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107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189</v>
      </c>
      <c r="E851" s="425">
        <v>14684.77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03"/>
      <c r="AI851" s="86" t="s">
        <v>137</v>
      </c>
      <c r="AJ851" s="85">
        <f t="shared" ref="AJ851:BB851" si="112">SUM(AJ853:AJ864)</f>
        <v>56</v>
      </c>
      <c r="AK851" s="84">
        <f t="shared" si="112"/>
        <v>15</v>
      </c>
      <c r="AL851" s="83">
        <f t="shared" si="112"/>
        <v>0</v>
      </c>
      <c r="AM851" s="85">
        <f t="shared" si="112"/>
        <v>58</v>
      </c>
      <c r="AN851" s="84">
        <f t="shared" si="112"/>
        <v>23</v>
      </c>
      <c r="AO851" s="83">
        <f t="shared" si="112"/>
        <v>0</v>
      </c>
      <c r="AP851" s="85">
        <f t="shared" si="112"/>
        <v>0</v>
      </c>
      <c r="AQ851" s="84">
        <f t="shared" si="112"/>
        <v>0</v>
      </c>
      <c r="AR851" s="83">
        <f t="shared" si="112"/>
        <v>0</v>
      </c>
      <c r="AS851" s="85">
        <f t="shared" si="112"/>
        <v>5</v>
      </c>
      <c r="AT851" s="84">
        <f t="shared" si="112"/>
        <v>0</v>
      </c>
      <c r="AU851" s="83">
        <f t="shared" si="112"/>
        <v>0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0</v>
      </c>
      <c r="BB851" s="80">
        <f t="shared" si="112"/>
        <v>0</v>
      </c>
      <c r="BC851" s="79" t="s">
        <v>136</v>
      </c>
      <c r="BF851" s="5">
        <f>SUM(AJ851:AL851)/$BG$5</f>
        <v>23.666666666666668</v>
      </c>
      <c r="BG851" s="5">
        <f>SUM(AM851:AO851,AY851)/$BG$5</f>
        <v>27</v>
      </c>
      <c r="BH851" s="5">
        <f>SUM(AP851:AR851,AZ851)/$BG$5</f>
        <v>0</v>
      </c>
      <c r="BI851" s="5">
        <f>SUM(AS851:AU851,BA851)/$BG$5</f>
        <v>1.6666666666666667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03"/>
      <c r="AI852" s="66" t="s">
        <v>135</v>
      </c>
      <c r="AJ852" s="65">
        <f t="shared" ref="AJ852:BB852" si="113">AJ851/3</f>
        <v>18.666666666666668</v>
      </c>
      <c r="AK852" s="64">
        <f t="shared" si="113"/>
        <v>5</v>
      </c>
      <c r="AL852" s="63">
        <f t="shared" si="113"/>
        <v>0</v>
      </c>
      <c r="AM852" s="65">
        <f t="shared" si="113"/>
        <v>19.333333333333332</v>
      </c>
      <c r="AN852" s="64">
        <f t="shared" si="113"/>
        <v>7.666666666666667</v>
      </c>
      <c r="AO852" s="63">
        <f t="shared" si="113"/>
        <v>0</v>
      </c>
      <c r="AP852" s="65">
        <f t="shared" si="113"/>
        <v>0</v>
      </c>
      <c r="AQ852" s="64">
        <f t="shared" si="113"/>
        <v>0</v>
      </c>
      <c r="AR852" s="63">
        <f t="shared" si="113"/>
        <v>0</v>
      </c>
      <c r="AS852" s="65">
        <f t="shared" si="113"/>
        <v>1.6666666666666667</v>
      </c>
      <c r="AT852" s="64">
        <f t="shared" si="113"/>
        <v>0</v>
      </c>
      <c r="AU852" s="63">
        <f t="shared" si="113"/>
        <v>0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</v>
      </c>
      <c r="BB852" s="60">
        <f t="shared" si="113"/>
        <v>0</v>
      </c>
      <c r="BC852" s="59" t="s">
        <v>134</v>
      </c>
    </row>
    <row r="853" spans="2:62" ht="28.15" customHeight="1" x14ac:dyDescent="0.2">
      <c r="B853" s="30"/>
      <c r="C853" s="338">
        <v>1</v>
      </c>
      <c r="D853" s="46"/>
      <c r="E853" s="198"/>
      <c r="F853" s="198"/>
      <c r="G853" s="197"/>
      <c r="H853" s="358" t="s">
        <v>370</v>
      </c>
      <c r="I853" s="390">
        <v>89</v>
      </c>
      <c r="J853" s="390">
        <v>19</v>
      </c>
      <c r="K853" s="390">
        <v>7</v>
      </c>
      <c r="L853" s="42" t="s">
        <v>131</v>
      </c>
      <c r="M853" s="43" t="s">
        <v>467</v>
      </c>
      <c r="N853" s="42" t="s">
        <v>129</v>
      </c>
      <c r="O853" s="43" t="s">
        <v>459</v>
      </c>
      <c r="P853" s="42" t="s">
        <v>128</v>
      </c>
      <c r="Q853" s="43" t="s">
        <v>347</v>
      </c>
      <c r="R853" s="42" t="s">
        <v>127</v>
      </c>
      <c r="S853" s="43"/>
      <c r="T853" s="42" t="s">
        <v>126</v>
      </c>
      <c r="U853" s="43"/>
      <c r="V853" s="42" t="s">
        <v>125</v>
      </c>
      <c r="W853" s="43"/>
      <c r="X853" s="42" t="s">
        <v>124</v>
      </c>
      <c r="Y853" s="43"/>
      <c r="Z853" s="42" t="s">
        <v>123</v>
      </c>
      <c r="AA853" s="43"/>
      <c r="AB853" s="196"/>
      <c r="AC853" s="43"/>
      <c r="AD853" s="196" t="s">
        <v>132</v>
      </c>
      <c r="AE853" s="58"/>
      <c r="AF853" s="421"/>
      <c r="AG853" s="421"/>
      <c r="AH853" s="38"/>
      <c r="AI853" s="9"/>
      <c r="AJ853" s="349">
        <f>SUMPRODUCT(LEN($M853:$AA856)-LEN(SUBSTITUTE($M853:$AA856,"A", "")))</f>
        <v>15</v>
      </c>
      <c r="AK853" s="352">
        <f>SUMPRODUCT(LEN($AD853:$AD856)-LEN(SUBSTITUTE($AD853:$AD856,"A", "")))</f>
        <v>3</v>
      </c>
      <c r="AL853" s="335">
        <f>SUMPRODUCT(LEN($AC853:$AC856)-LEN(SUBSTITUTE($AC853:$AC856,"A", "")))</f>
        <v>0</v>
      </c>
      <c r="AM853" s="349">
        <f>SUMPRODUCT(LEN($M853:$AA856)-LEN(SUBSTITUTE($M853:$AA856,"S", "")))</f>
        <v>14</v>
      </c>
      <c r="AN853" s="352">
        <f>SUMPRODUCT(LEN($AD853:$AD856)-LEN(SUBSTITUTE($AD853:$AD856,"S", "")))</f>
        <v>0</v>
      </c>
      <c r="AO853" s="335">
        <f>SUMPRODUCT(LEN($AC853:$AC856)-LEN(SUBSTITUTE($AC853:$AC856,"S", "")))</f>
        <v>0</v>
      </c>
      <c r="AP853" s="349">
        <f>SUMPRODUCT(LEN($M853:$AA856)-LEN(SUBSTITUTE($M853:$AA856,"F", "")))</f>
        <v>0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2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8.15" customHeight="1" thickBot="1" x14ac:dyDescent="0.25">
      <c r="B854" s="30"/>
      <c r="C854" s="339"/>
      <c r="D854" s="37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467</v>
      </c>
      <c r="N854" s="33" t="s">
        <v>121</v>
      </c>
      <c r="O854" s="55" t="s">
        <v>349</v>
      </c>
      <c r="P854" s="33" t="s">
        <v>120</v>
      </c>
      <c r="Q854" s="55" t="s">
        <v>179</v>
      </c>
      <c r="R854" s="33" t="s">
        <v>119</v>
      </c>
      <c r="S854" s="55"/>
      <c r="T854" s="33" t="s">
        <v>118</v>
      </c>
      <c r="U854" s="55"/>
      <c r="V854" s="33" t="s">
        <v>117</v>
      </c>
      <c r="W854" s="55"/>
      <c r="X854" s="33" t="s">
        <v>116</v>
      </c>
      <c r="Y854" s="55"/>
      <c r="Z854" s="33" t="s">
        <v>115</v>
      </c>
      <c r="AA854" s="55"/>
      <c r="AB854" s="193"/>
      <c r="AC854" s="55"/>
      <c r="AD854" s="193" t="s">
        <v>132</v>
      </c>
      <c r="AE854" s="57"/>
      <c r="AF854" s="422"/>
      <c r="AG854" s="422"/>
      <c r="AH854" s="21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8.15" customHeight="1" x14ac:dyDescent="0.2">
      <c r="B855" s="30"/>
      <c r="C855" s="340"/>
      <c r="D855" s="29"/>
      <c r="E855" s="192"/>
      <c r="F855" s="192"/>
      <c r="G855" s="191"/>
      <c r="H855" s="360">
        <v>189</v>
      </c>
      <c r="I855" s="392"/>
      <c r="J855" s="392"/>
      <c r="K855" s="392"/>
      <c r="L855" s="25" t="s">
        <v>114</v>
      </c>
      <c r="M855" s="114" t="s">
        <v>459</v>
      </c>
      <c r="N855" s="25" t="s">
        <v>112</v>
      </c>
      <c r="O855" s="114" t="s">
        <v>349</v>
      </c>
      <c r="P855" s="25" t="s">
        <v>111</v>
      </c>
      <c r="Q855" s="114" t="s">
        <v>132</v>
      </c>
      <c r="R855" s="25" t="s">
        <v>110</v>
      </c>
      <c r="S855" s="114"/>
      <c r="T855" s="25" t="s">
        <v>109</v>
      </c>
      <c r="U855" s="114"/>
      <c r="V855" s="25" t="s">
        <v>108</v>
      </c>
      <c r="W855" s="114"/>
      <c r="X855" s="25" t="s">
        <v>107</v>
      </c>
      <c r="Y855" s="114"/>
      <c r="Z855" s="25" t="s">
        <v>106</v>
      </c>
      <c r="AA855" s="114"/>
      <c r="AB855" s="190"/>
      <c r="AC855" s="114"/>
      <c r="AD855" s="190" t="s">
        <v>132</v>
      </c>
      <c r="AE855" s="57"/>
      <c r="AF855" s="422"/>
      <c r="AG855" s="422"/>
      <c r="AH855" s="21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8.15" customHeight="1" thickBot="1" x14ac:dyDescent="0.25">
      <c r="B856" s="30"/>
      <c r="C856" s="355"/>
      <c r="D856" s="54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462</v>
      </c>
      <c r="N856" s="50" t="s">
        <v>104</v>
      </c>
      <c r="O856" s="51" t="s">
        <v>350</v>
      </c>
      <c r="P856" s="50" t="s">
        <v>103</v>
      </c>
      <c r="Q856" s="51" t="s">
        <v>130</v>
      </c>
      <c r="R856" s="50" t="s">
        <v>102</v>
      </c>
      <c r="S856" s="51"/>
      <c r="T856" s="50">
        <v>20</v>
      </c>
      <c r="U856" s="51"/>
      <c r="V856" s="50" t="s">
        <v>101</v>
      </c>
      <c r="W856" s="51"/>
      <c r="X856" s="50" t="s">
        <v>100</v>
      </c>
      <c r="Y856" s="51"/>
      <c r="Z856" s="50" t="s">
        <v>99</v>
      </c>
      <c r="AA856" s="51"/>
      <c r="AB856" s="187"/>
      <c r="AC856" s="51"/>
      <c r="AD856" s="187"/>
      <c r="AE856" s="56"/>
      <c r="AF856" s="424"/>
      <c r="AG856" s="424"/>
      <c r="AH856" s="47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8.15" customHeight="1" x14ac:dyDescent="0.2">
      <c r="B857" s="30"/>
      <c r="C857" s="338">
        <v>2</v>
      </c>
      <c r="D857" s="46"/>
      <c r="E857" s="198"/>
      <c r="F857" s="198"/>
      <c r="G857" s="197"/>
      <c r="H857" s="358"/>
      <c r="I857" s="390">
        <v>90</v>
      </c>
      <c r="J857" s="390">
        <v>21</v>
      </c>
      <c r="K857" s="390">
        <v>7</v>
      </c>
      <c r="L857" s="42" t="s">
        <v>131</v>
      </c>
      <c r="M857" s="43" t="s">
        <v>469</v>
      </c>
      <c r="N857" s="42" t="s">
        <v>129</v>
      </c>
      <c r="O857" s="43" t="s">
        <v>465</v>
      </c>
      <c r="P857" s="42" t="s">
        <v>128</v>
      </c>
      <c r="Q857" s="43" t="s">
        <v>353</v>
      </c>
      <c r="R857" s="42" t="s">
        <v>127</v>
      </c>
      <c r="S857" s="43" t="s">
        <v>354</v>
      </c>
      <c r="T857" s="42" t="s">
        <v>126</v>
      </c>
      <c r="U857" s="43"/>
      <c r="V857" s="42" t="s">
        <v>125</v>
      </c>
      <c r="W857" s="43"/>
      <c r="X857" s="42" t="s">
        <v>124</v>
      </c>
      <c r="Y857" s="43"/>
      <c r="Z857" s="42" t="s">
        <v>123</v>
      </c>
      <c r="AA857" s="43"/>
      <c r="AB857" s="196"/>
      <c r="AC857" s="43"/>
      <c r="AD857" s="196" t="s">
        <v>505</v>
      </c>
      <c r="AE857" s="39"/>
      <c r="AF857" s="421"/>
      <c r="AG857" s="421"/>
      <c r="AH857" s="38"/>
      <c r="AI857" s="9"/>
      <c r="AJ857" s="349">
        <f>SUMPRODUCT(LEN($M857:$AA860)-LEN(SUBSTITUTE($M857:$AA860,"A", "")))</f>
        <v>23</v>
      </c>
      <c r="AK857" s="352">
        <f>SUMPRODUCT(LEN($AD857:$AD860)-LEN(SUBSTITUTE($AD857:$AD860,"A", "")))</f>
        <v>4</v>
      </c>
      <c r="AL857" s="335">
        <f>SUMPRODUCT(LEN($AC857:$AC860)-LEN(SUBSTITUTE($AC857:$AC860,"A", "")))</f>
        <v>0</v>
      </c>
      <c r="AM857" s="349">
        <f>SUMPRODUCT(LEN($M857:$AA860)-LEN(SUBSTITUTE($M857:$AA860,"S", "")))</f>
        <v>20</v>
      </c>
      <c r="AN857" s="352">
        <f>SUMPRODUCT(LEN($AD857:$AD860)-LEN(SUBSTITUTE($AD857:$AD860,"S", "")))</f>
        <v>12</v>
      </c>
      <c r="AO857" s="335">
        <f>SUMPRODUCT(LEN($AC857:$AC860)-LEN(SUBSTITUTE($AC857:$AC860,"S", "")))</f>
        <v>0</v>
      </c>
      <c r="AP857" s="349">
        <f>SUMPRODUCT(LEN($M857:$AA860)-LEN(SUBSTITUTE($M857:$AA860,"F", "")))</f>
        <v>0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1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8.15" customHeight="1" thickBot="1" x14ac:dyDescent="0.25">
      <c r="B858" s="30"/>
      <c r="C858" s="339"/>
      <c r="D858" s="37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 t="s">
        <v>462</v>
      </c>
      <c r="N858" s="33" t="s">
        <v>121</v>
      </c>
      <c r="O858" s="55" t="s">
        <v>462</v>
      </c>
      <c r="P858" s="33" t="s">
        <v>120</v>
      </c>
      <c r="Q858" s="55" t="s">
        <v>350</v>
      </c>
      <c r="R858" s="33" t="s">
        <v>119</v>
      </c>
      <c r="S858" s="55" t="s">
        <v>130</v>
      </c>
      <c r="T858" s="33" t="s">
        <v>118</v>
      </c>
      <c r="U858" s="55"/>
      <c r="V858" s="33" t="s">
        <v>117</v>
      </c>
      <c r="W858" s="55"/>
      <c r="X858" s="33" t="s">
        <v>116</v>
      </c>
      <c r="Y858" s="55"/>
      <c r="Z858" s="33" t="s">
        <v>115</v>
      </c>
      <c r="AA858" s="55"/>
      <c r="AB858" s="193"/>
      <c r="AC858" s="55"/>
      <c r="AD858" s="193" t="s">
        <v>504</v>
      </c>
      <c r="AE858" s="22"/>
      <c r="AF858" s="422"/>
      <c r="AG858" s="422"/>
      <c r="AH858" s="21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8.15" customHeight="1" x14ac:dyDescent="0.2">
      <c r="B859" s="30"/>
      <c r="C859" s="340"/>
      <c r="D859" s="29"/>
      <c r="E859" s="192"/>
      <c r="F859" s="192"/>
      <c r="G859" s="191"/>
      <c r="H859" s="360"/>
      <c r="I859" s="392"/>
      <c r="J859" s="392"/>
      <c r="K859" s="392"/>
      <c r="L859" s="25" t="s">
        <v>114</v>
      </c>
      <c r="M859" s="114" t="s">
        <v>459</v>
      </c>
      <c r="N859" s="25" t="s">
        <v>112</v>
      </c>
      <c r="O859" s="114" t="s">
        <v>179</v>
      </c>
      <c r="P859" s="25" t="s">
        <v>111</v>
      </c>
      <c r="Q859" s="114" t="s">
        <v>354</v>
      </c>
      <c r="R859" s="25" t="s">
        <v>110</v>
      </c>
      <c r="S859" s="114"/>
      <c r="T859" s="25" t="s">
        <v>109</v>
      </c>
      <c r="U859" s="114"/>
      <c r="V859" s="25" t="s">
        <v>108</v>
      </c>
      <c r="W859" s="114"/>
      <c r="X859" s="25" t="s">
        <v>107</v>
      </c>
      <c r="Y859" s="114"/>
      <c r="Z859" s="25" t="s">
        <v>106</v>
      </c>
      <c r="AA859" s="114"/>
      <c r="AB859" s="190"/>
      <c r="AC859" s="114"/>
      <c r="AD859" s="190" t="s">
        <v>132</v>
      </c>
      <c r="AE859" s="22"/>
      <c r="AF859" s="422"/>
      <c r="AG859" s="422"/>
      <c r="AH859" s="21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8.15" customHeight="1" thickBot="1" x14ac:dyDescent="0.25">
      <c r="B860" s="30"/>
      <c r="C860" s="355"/>
      <c r="D860" s="54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 t="s">
        <v>373</v>
      </c>
      <c r="N860" s="50" t="s">
        <v>104</v>
      </c>
      <c r="O860" s="51" t="s">
        <v>369</v>
      </c>
      <c r="P860" s="50" t="s">
        <v>103</v>
      </c>
      <c r="Q860" s="51" t="s">
        <v>179</v>
      </c>
      <c r="R860" s="50" t="s">
        <v>102</v>
      </c>
      <c r="S860" s="51"/>
      <c r="T860" s="50">
        <v>20</v>
      </c>
      <c r="U860" s="51"/>
      <c r="V860" s="50" t="s">
        <v>101</v>
      </c>
      <c r="W860" s="51"/>
      <c r="X860" s="50" t="s">
        <v>100</v>
      </c>
      <c r="Y860" s="51"/>
      <c r="Z860" s="50" t="s">
        <v>99</v>
      </c>
      <c r="AA860" s="51"/>
      <c r="AB860" s="187"/>
      <c r="AC860" s="51"/>
      <c r="AD860" s="187" t="s">
        <v>132</v>
      </c>
      <c r="AE860" s="48"/>
      <c r="AF860" s="424"/>
      <c r="AG860" s="424"/>
      <c r="AH860" s="47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8.15" customHeight="1" x14ac:dyDescent="0.2">
      <c r="B861" s="30"/>
      <c r="C861" s="338">
        <v>3</v>
      </c>
      <c r="D861" s="46"/>
      <c r="E861" s="198"/>
      <c r="F861" s="198"/>
      <c r="G861" s="197"/>
      <c r="H861" s="358"/>
      <c r="I861" s="390">
        <v>99</v>
      </c>
      <c r="J861" s="390">
        <v>22</v>
      </c>
      <c r="K861" s="390">
        <v>9</v>
      </c>
      <c r="L861" s="42" t="s">
        <v>131</v>
      </c>
      <c r="M861" s="43" t="s">
        <v>462</v>
      </c>
      <c r="N861" s="42" t="s">
        <v>129</v>
      </c>
      <c r="O861" s="43" t="s">
        <v>459</v>
      </c>
      <c r="P861" s="42" t="s">
        <v>128</v>
      </c>
      <c r="Q861" s="43" t="s">
        <v>353</v>
      </c>
      <c r="R861" s="42" t="s">
        <v>127</v>
      </c>
      <c r="S861" s="43" t="s">
        <v>130</v>
      </c>
      <c r="T861" s="42" t="s">
        <v>126</v>
      </c>
      <c r="U861" s="43"/>
      <c r="V861" s="42" t="s">
        <v>125</v>
      </c>
      <c r="W861" s="43"/>
      <c r="X861" s="42" t="s">
        <v>124</v>
      </c>
      <c r="Y861" s="43"/>
      <c r="Z861" s="42" t="s">
        <v>123</v>
      </c>
      <c r="AA861" s="43"/>
      <c r="AB861" s="196"/>
      <c r="AC861" s="43"/>
      <c r="AD861" s="196" t="s">
        <v>503</v>
      </c>
      <c r="AE861" s="39"/>
      <c r="AF861" s="421"/>
      <c r="AG861" s="421"/>
      <c r="AH861" s="38"/>
      <c r="AI861" s="9"/>
      <c r="AJ861" s="349">
        <f>SUMPRODUCT(LEN($M861:$AA864)-LEN(SUBSTITUTE($M861:$AA864,"A", "")))</f>
        <v>18</v>
      </c>
      <c r="AK861" s="352">
        <f>SUMPRODUCT(LEN($AD861:$AD864)-LEN(SUBSTITUTE($AD861:$AD864,"A", "")))</f>
        <v>8</v>
      </c>
      <c r="AL861" s="335">
        <f>SUMPRODUCT(LEN($AC861:$AC864)-LEN(SUBSTITUTE($AC861:$AC864,"A", "")))</f>
        <v>0</v>
      </c>
      <c r="AM861" s="349">
        <f>SUMPRODUCT(LEN($M861:$AA864)-LEN(SUBSTITUTE($M861:$AA864,"S", "")))</f>
        <v>24</v>
      </c>
      <c r="AN861" s="352">
        <f>SUMPRODUCT(LEN($AD861:$AD864)-LEN(SUBSTITUTE($AD861:$AD864,"S", "")))</f>
        <v>11</v>
      </c>
      <c r="AO861" s="335">
        <f>SUMPRODUCT(LEN($AC861:$AC864)-LEN(SUBSTITUTE($AC861:$AC864,"S", "")))</f>
        <v>0</v>
      </c>
      <c r="AP861" s="349">
        <f>SUMPRODUCT(LEN($M861:$AA864)-LEN(SUBSTITUTE($M861:$AA864,"F", "")))</f>
        <v>0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2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8.15" customHeight="1" thickBot="1" x14ac:dyDescent="0.25">
      <c r="B862" s="30"/>
      <c r="C862" s="339"/>
      <c r="D862" s="37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 t="s">
        <v>502</v>
      </c>
      <c r="N862" s="33" t="s">
        <v>121</v>
      </c>
      <c r="O862" s="55" t="s">
        <v>501</v>
      </c>
      <c r="P862" s="33" t="s">
        <v>120</v>
      </c>
      <c r="Q862" s="55" t="s">
        <v>346</v>
      </c>
      <c r="R862" s="33" t="s">
        <v>119</v>
      </c>
      <c r="S862" s="55"/>
      <c r="T862" s="33" t="s">
        <v>118</v>
      </c>
      <c r="U862" s="55"/>
      <c r="V862" s="33" t="s">
        <v>117</v>
      </c>
      <c r="W862" s="55"/>
      <c r="X862" s="33" t="s">
        <v>116</v>
      </c>
      <c r="Y862" s="55"/>
      <c r="Z862" s="33" t="s">
        <v>115</v>
      </c>
      <c r="AA862" s="55"/>
      <c r="AB862" s="193"/>
      <c r="AC862" s="55"/>
      <c r="AD862" s="193" t="s">
        <v>500</v>
      </c>
      <c r="AE862" s="22"/>
      <c r="AF862" s="422"/>
      <c r="AG862" s="422"/>
      <c r="AH862" s="21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8.15" customHeight="1" x14ac:dyDescent="0.2">
      <c r="B863" s="30"/>
      <c r="C863" s="340"/>
      <c r="D863" s="29"/>
      <c r="E863" s="192"/>
      <c r="F863" s="192"/>
      <c r="G863" s="191"/>
      <c r="H863" s="360"/>
      <c r="I863" s="392"/>
      <c r="J863" s="392"/>
      <c r="K863" s="392"/>
      <c r="L863" s="25" t="s">
        <v>114</v>
      </c>
      <c r="M863" s="114" t="s">
        <v>461</v>
      </c>
      <c r="N863" s="25" t="s">
        <v>112</v>
      </c>
      <c r="O863" s="114" t="s">
        <v>462</v>
      </c>
      <c r="P863" s="25" t="s">
        <v>111</v>
      </c>
      <c r="Q863" s="114" t="s">
        <v>351</v>
      </c>
      <c r="R863" s="25" t="s">
        <v>110</v>
      </c>
      <c r="S863" s="114"/>
      <c r="T863" s="25" t="s">
        <v>109</v>
      </c>
      <c r="U863" s="114"/>
      <c r="V863" s="25" t="s">
        <v>108</v>
      </c>
      <c r="W863" s="114"/>
      <c r="X863" s="25" t="s">
        <v>107</v>
      </c>
      <c r="Y863" s="114"/>
      <c r="Z863" s="25" t="s">
        <v>106</v>
      </c>
      <c r="AA863" s="114"/>
      <c r="AB863" s="190"/>
      <c r="AC863" s="114"/>
      <c r="AD863" s="190"/>
      <c r="AE863" s="22"/>
      <c r="AF863" s="422"/>
      <c r="AG863" s="422"/>
      <c r="AH863" s="21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8.15" customHeight="1" thickBot="1" x14ac:dyDescent="0.25">
      <c r="B864" s="20"/>
      <c r="C864" s="341"/>
      <c r="D864" s="19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 t="s">
        <v>499</v>
      </c>
      <c r="N864" s="15" t="s">
        <v>104</v>
      </c>
      <c r="O864" s="16" t="s">
        <v>350</v>
      </c>
      <c r="P864" s="15" t="s">
        <v>103</v>
      </c>
      <c r="Q864" s="16" t="s">
        <v>351</v>
      </c>
      <c r="R864" s="15" t="s">
        <v>102</v>
      </c>
      <c r="S864" s="16"/>
      <c r="T864" s="15">
        <v>20</v>
      </c>
      <c r="U864" s="16"/>
      <c r="V864" s="15" t="s">
        <v>101</v>
      </c>
      <c r="W864" s="16"/>
      <c r="X864" s="15" t="s">
        <v>100</v>
      </c>
      <c r="Y864" s="16"/>
      <c r="Z864" s="15" t="s">
        <v>99</v>
      </c>
      <c r="AA864" s="16"/>
      <c r="AB864" s="187"/>
      <c r="AC864" s="16"/>
      <c r="AD864" s="186"/>
      <c r="AE864" s="11"/>
      <c r="AF864" s="423"/>
      <c r="AG864" s="423"/>
      <c r="AH864" s="10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107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189</v>
      </c>
      <c r="E866" s="425">
        <v>10464.85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03"/>
      <c r="AI866" s="86" t="s">
        <v>137</v>
      </c>
      <c r="AJ866" s="85">
        <f t="shared" ref="AJ866:BB866" si="114">SUM(AJ868:AJ879)</f>
        <v>44</v>
      </c>
      <c r="AK866" s="84">
        <f t="shared" si="114"/>
        <v>5</v>
      </c>
      <c r="AL866" s="83">
        <f t="shared" si="114"/>
        <v>0</v>
      </c>
      <c r="AM866" s="85">
        <f t="shared" si="114"/>
        <v>47</v>
      </c>
      <c r="AN866" s="84">
        <f t="shared" si="114"/>
        <v>13</v>
      </c>
      <c r="AO866" s="83">
        <f t="shared" si="114"/>
        <v>0</v>
      </c>
      <c r="AP866" s="85">
        <f t="shared" si="114"/>
        <v>1</v>
      </c>
      <c r="AQ866" s="84">
        <f t="shared" si="114"/>
        <v>0</v>
      </c>
      <c r="AR866" s="83">
        <f t="shared" si="114"/>
        <v>0</v>
      </c>
      <c r="AS866" s="85">
        <f t="shared" si="114"/>
        <v>12</v>
      </c>
      <c r="AT866" s="84">
        <f t="shared" si="114"/>
        <v>0</v>
      </c>
      <c r="AU866" s="83">
        <f t="shared" si="114"/>
        <v>0</v>
      </c>
      <c r="AV866" s="85">
        <f t="shared" si="114"/>
        <v>0</v>
      </c>
      <c r="AW866" s="84">
        <f t="shared" si="114"/>
        <v>0</v>
      </c>
      <c r="AX866" s="83">
        <f t="shared" si="114"/>
        <v>0</v>
      </c>
      <c r="AY866" s="82">
        <f t="shared" si="114"/>
        <v>0</v>
      </c>
      <c r="AZ866" s="81">
        <f t="shared" si="114"/>
        <v>0</v>
      </c>
      <c r="BA866" s="81">
        <f t="shared" si="114"/>
        <v>0</v>
      </c>
      <c r="BB866" s="80">
        <f t="shared" si="114"/>
        <v>0</v>
      </c>
      <c r="BC866" s="79" t="s">
        <v>136</v>
      </c>
      <c r="BF866" s="5">
        <f>SUM(AJ866:AL866)/$BG$5</f>
        <v>16.333333333333332</v>
      </c>
      <c r="BG866" s="5">
        <f>SUM(AM866:AO866,AY866)/$BG$5</f>
        <v>20</v>
      </c>
      <c r="BH866" s="5">
        <f>SUM(AP866:AR866,AZ866)/$BG$5</f>
        <v>0.33333333333333331</v>
      </c>
      <c r="BI866" s="5">
        <f>SUM(AS866:AU866,BA866)/$BG$5</f>
        <v>4</v>
      </c>
      <c r="BJ866" s="5">
        <f>SUM(AV866:AX866,BB866)/$BG$5</f>
        <v>0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03"/>
      <c r="AI867" s="66" t="s">
        <v>135</v>
      </c>
      <c r="AJ867" s="65">
        <f t="shared" ref="AJ867:BB867" si="115">AJ866/3</f>
        <v>14.666666666666666</v>
      </c>
      <c r="AK867" s="64">
        <f t="shared" si="115"/>
        <v>1.6666666666666667</v>
      </c>
      <c r="AL867" s="63">
        <f t="shared" si="115"/>
        <v>0</v>
      </c>
      <c r="AM867" s="65">
        <f t="shared" si="115"/>
        <v>15.666666666666666</v>
      </c>
      <c r="AN867" s="64">
        <f t="shared" si="115"/>
        <v>4.333333333333333</v>
      </c>
      <c r="AO867" s="63">
        <f t="shared" si="115"/>
        <v>0</v>
      </c>
      <c r="AP867" s="65">
        <f t="shared" si="115"/>
        <v>0.33333333333333331</v>
      </c>
      <c r="AQ867" s="64">
        <f t="shared" si="115"/>
        <v>0</v>
      </c>
      <c r="AR867" s="63">
        <f t="shared" si="115"/>
        <v>0</v>
      </c>
      <c r="AS867" s="65">
        <f t="shared" si="115"/>
        <v>4</v>
      </c>
      <c r="AT867" s="64">
        <f t="shared" si="115"/>
        <v>0</v>
      </c>
      <c r="AU867" s="63">
        <f t="shared" si="115"/>
        <v>0</v>
      </c>
      <c r="AV867" s="65">
        <f t="shared" si="115"/>
        <v>0</v>
      </c>
      <c r="AW867" s="64">
        <f t="shared" si="115"/>
        <v>0</v>
      </c>
      <c r="AX867" s="63">
        <f t="shared" si="115"/>
        <v>0</v>
      </c>
      <c r="AY867" s="62">
        <f t="shared" si="115"/>
        <v>0</v>
      </c>
      <c r="AZ867" s="61">
        <f t="shared" si="115"/>
        <v>0</v>
      </c>
      <c r="BA867" s="61">
        <f t="shared" si="115"/>
        <v>0</v>
      </c>
      <c r="BB867" s="60">
        <f t="shared" si="115"/>
        <v>0</v>
      </c>
      <c r="BC867" s="59" t="s">
        <v>134</v>
      </c>
    </row>
    <row r="868" spans="2:62" ht="28.15" customHeight="1" x14ac:dyDescent="0.2">
      <c r="B868" s="30"/>
      <c r="C868" s="338">
        <v>1</v>
      </c>
      <c r="D868" s="46"/>
      <c r="E868" s="198"/>
      <c r="F868" s="198"/>
      <c r="G868" s="197"/>
      <c r="H868" s="358" t="s">
        <v>183</v>
      </c>
      <c r="I868" s="390">
        <v>81</v>
      </c>
      <c r="J868" s="390">
        <v>21</v>
      </c>
      <c r="K868" s="390">
        <v>6</v>
      </c>
      <c r="L868" s="42" t="s">
        <v>131</v>
      </c>
      <c r="M868" s="43" t="s">
        <v>179</v>
      </c>
      <c r="N868" s="42" t="s">
        <v>129</v>
      </c>
      <c r="O868" s="43" t="s">
        <v>498</v>
      </c>
      <c r="P868" s="42" t="s">
        <v>128</v>
      </c>
      <c r="Q868" s="43" t="s">
        <v>353</v>
      </c>
      <c r="R868" s="42" t="s">
        <v>127</v>
      </c>
      <c r="S868" s="43" t="s">
        <v>132</v>
      </c>
      <c r="T868" s="42" t="s">
        <v>126</v>
      </c>
      <c r="U868" s="43"/>
      <c r="V868" s="42" t="s">
        <v>125</v>
      </c>
      <c r="W868" s="43"/>
      <c r="X868" s="42" t="s">
        <v>124</v>
      </c>
      <c r="Y868" s="43"/>
      <c r="Z868" s="42" t="s">
        <v>123</v>
      </c>
      <c r="AA868" s="43"/>
      <c r="AB868" s="196"/>
      <c r="AC868" s="43"/>
      <c r="AD868" s="196" t="s">
        <v>497</v>
      </c>
      <c r="AE868" s="58"/>
      <c r="AF868" s="421"/>
      <c r="AG868" s="421"/>
      <c r="AH868" s="38"/>
      <c r="AI868" s="9"/>
      <c r="AJ868" s="349">
        <f>SUMPRODUCT(LEN($M868:$AA871)-LEN(SUBSTITUTE($M868:$AA871,"A", "")))</f>
        <v>13</v>
      </c>
      <c r="AK868" s="352">
        <f>SUMPRODUCT(LEN($AD868:$AD871)-LEN(SUBSTITUTE($AD868:$AD871,"A", "")))</f>
        <v>1</v>
      </c>
      <c r="AL868" s="335">
        <f>SUMPRODUCT(LEN($AC868:$AC871)-LEN(SUBSTITUTE($AC868:$AC871,"A", "")))</f>
        <v>0</v>
      </c>
      <c r="AM868" s="349">
        <f>SUMPRODUCT(LEN($M868:$AA871)-LEN(SUBSTITUTE($M868:$AA871,"S", "")))</f>
        <v>17</v>
      </c>
      <c r="AN868" s="352">
        <f>SUMPRODUCT(LEN($AD868:$AD871)-LEN(SUBSTITUTE($AD868:$AD871,"S", "")))</f>
        <v>6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3</v>
      </c>
      <c r="AT868" s="352">
        <f>SUMPRODUCT(LEN($AD868:$AD871)-LEN(SUBSTITUTE($AD868:$AD871,"G", "")))</f>
        <v>0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0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0</v>
      </c>
      <c r="BB868" s="413">
        <f>SUMPRODUCT(LEN($AE868:$AE871)-LEN(SUBSTITUTE($AE868:$AE871,"M", "")))</f>
        <v>0</v>
      </c>
    </row>
    <row r="869" spans="2:62" ht="28.15" customHeight="1" thickBot="1" x14ac:dyDescent="0.25">
      <c r="B869" s="30"/>
      <c r="C869" s="339"/>
      <c r="D869" s="37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496</v>
      </c>
      <c r="N869" s="33" t="s">
        <v>121</v>
      </c>
      <c r="O869" s="55" t="s">
        <v>371</v>
      </c>
      <c r="P869" s="33" t="s">
        <v>120</v>
      </c>
      <c r="Q869" s="55" t="s">
        <v>354</v>
      </c>
      <c r="R869" s="33" t="s">
        <v>119</v>
      </c>
      <c r="S869" s="55" t="s">
        <v>130</v>
      </c>
      <c r="T869" s="33" t="s">
        <v>118</v>
      </c>
      <c r="U869" s="55"/>
      <c r="V869" s="33" t="s">
        <v>117</v>
      </c>
      <c r="W869" s="55"/>
      <c r="X869" s="33" t="s">
        <v>116</v>
      </c>
      <c r="Y869" s="55"/>
      <c r="Z869" s="33" t="s">
        <v>115</v>
      </c>
      <c r="AA869" s="55"/>
      <c r="AB869" s="193"/>
      <c r="AC869" s="55"/>
      <c r="AD869" s="193"/>
      <c r="AE869" s="57"/>
      <c r="AF869" s="422"/>
      <c r="AG869" s="422"/>
      <c r="AH869" s="21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8.15" customHeight="1" x14ac:dyDescent="0.2">
      <c r="B870" s="30"/>
      <c r="C870" s="340"/>
      <c r="D870" s="29"/>
      <c r="E870" s="192"/>
      <c r="F870" s="192"/>
      <c r="G870" s="191"/>
      <c r="H870" s="360">
        <v>189</v>
      </c>
      <c r="I870" s="392"/>
      <c r="J870" s="392"/>
      <c r="K870" s="392"/>
      <c r="L870" s="25" t="s">
        <v>114</v>
      </c>
      <c r="M870" s="114" t="s">
        <v>357</v>
      </c>
      <c r="N870" s="25" t="s">
        <v>112</v>
      </c>
      <c r="O870" s="114" t="s">
        <v>348</v>
      </c>
      <c r="P870" s="25" t="s">
        <v>111</v>
      </c>
      <c r="Q870" s="114" t="s">
        <v>347</v>
      </c>
      <c r="R870" s="25" t="s">
        <v>110</v>
      </c>
      <c r="S870" s="114" t="s">
        <v>130</v>
      </c>
      <c r="T870" s="25" t="s">
        <v>109</v>
      </c>
      <c r="U870" s="114"/>
      <c r="V870" s="25" t="s">
        <v>108</v>
      </c>
      <c r="W870" s="114"/>
      <c r="X870" s="25" t="s">
        <v>107</v>
      </c>
      <c r="Y870" s="114"/>
      <c r="Z870" s="25" t="s">
        <v>106</v>
      </c>
      <c r="AA870" s="114"/>
      <c r="AB870" s="190"/>
      <c r="AC870" s="114"/>
      <c r="AD870" s="190"/>
      <c r="AE870" s="57"/>
      <c r="AF870" s="422"/>
      <c r="AG870" s="422"/>
      <c r="AH870" s="21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8.15" customHeight="1" thickBot="1" x14ac:dyDescent="0.25">
      <c r="B871" s="30"/>
      <c r="C871" s="355"/>
      <c r="D871" s="54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495</v>
      </c>
      <c r="N871" s="50" t="s">
        <v>104</v>
      </c>
      <c r="O871" s="51" t="s">
        <v>349</v>
      </c>
      <c r="P871" s="50" t="s">
        <v>103</v>
      </c>
      <c r="Q871" s="51" t="s">
        <v>132</v>
      </c>
      <c r="R871" s="50" t="s">
        <v>102</v>
      </c>
      <c r="S871" s="51"/>
      <c r="T871" s="50">
        <v>20</v>
      </c>
      <c r="U871" s="51"/>
      <c r="V871" s="50" t="s">
        <v>101</v>
      </c>
      <c r="W871" s="51"/>
      <c r="X871" s="50" t="s">
        <v>100</v>
      </c>
      <c r="Y871" s="51"/>
      <c r="Z871" s="50" t="s">
        <v>99</v>
      </c>
      <c r="AA871" s="51"/>
      <c r="AB871" s="187"/>
      <c r="AC871" s="51"/>
      <c r="AD871" s="187"/>
      <c r="AE871" s="56"/>
      <c r="AF871" s="424"/>
      <c r="AG871" s="424"/>
      <c r="AH871" s="47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8.15" customHeight="1" x14ac:dyDescent="0.2">
      <c r="B872" s="30"/>
      <c r="C872" s="338">
        <v>2</v>
      </c>
      <c r="D872" s="46"/>
      <c r="E872" s="198"/>
      <c r="F872" s="198"/>
      <c r="G872" s="197"/>
      <c r="H872" s="358"/>
      <c r="I872" s="390">
        <v>82</v>
      </c>
      <c r="J872" s="390">
        <v>21</v>
      </c>
      <c r="K872" s="390">
        <v>6</v>
      </c>
      <c r="L872" s="42" t="s">
        <v>131</v>
      </c>
      <c r="M872" s="43" t="s">
        <v>494</v>
      </c>
      <c r="N872" s="42" t="s">
        <v>129</v>
      </c>
      <c r="O872" s="43" t="s">
        <v>458</v>
      </c>
      <c r="P872" s="42" t="s">
        <v>128</v>
      </c>
      <c r="Q872" s="43" t="s">
        <v>348</v>
      </c>
      <c r="R872" s="42" t="s">
        <v>127</v>
      </c>
      <c r="S872" s="43" t="s">
        <v>130</v>
      </c>
      <c r="T872" s="42" t="s">
        <v>126</v>
      </c>
      <c r="U872" s="43"/>
      <c r="V872" s="42" t="s">
        <v>125</v>
      </c>
      <c r="W872" s="43"/>
      <c r="X872" s="42" t="s">
        <v>124</v>
      </c>
      <c r="Y872" s="43"/>
      <c r="Z872" s="42" t="s">
        <v>123</v>
      </c>
      <c r="AA872" s="43"/>
      <c r="AB872" s="196"/>
      <c r="AC872" s="43"/>
      <c r="AD872" s="196" t="s">
        <v>349</v>
      </c>
      <c r="AE872" s="39"/>
      <c r="AF872" s="421">
        <v>9</v>
      </c>
      <c r="AG872" s="421"/>
      <c r="AH872" s="38"/>
      <c r="AI872" s="9"/>
      <c r="AJ872" s="349">
        <f>SUMPRODUCT(LEN($M872:$AA875)-LEN(SUBSTITUTE($M872:$AA875,"A", "")))</f>
        <v>14</v>
      </c>
      <c r="AK872" s="352">
        <f>SUMPRODUCT(LEN($AD872:$AD875)-LEN(SUBSTITUTE($AD872:$AD875,"A", "")))</f>
        <v>0</v>
      </c>
      <c r="AL872" s="335">
        <f>SUMPRODUCT(LEN($AC872:$AC875)-LEN(SUBSTITUTE($AC872:$AC875,"A", "")))</f>
        <v>0</v>
      </c>
      <c r="AM872" s="349">
        <f>SUMPRODUCT(LEN($M872:$AA875)-LEN(SUBSTITUTE($M872:$AA875,"S", "")))</f>
        <v>18</v>
      </c>
      <c r="AN872" s="352">
        <f>SUMPRODUCT(LEN($AD872:$AD875)-LEN(SUBSTITUTE($AD872:$AD875,"S", "")))</f>
        <v>3</v>
      </c>
      <c r="AO872" s="335">
        <f>SUMPRODUCT(LEN($AC872:$AC875)-LEN(SUBSTITUTE($AC872:$AC875,"S", "")))</f>
        <v>0</v>
      </c>
      <c r="AP872" s="349">
        <f>SUMPRODUCT(LEN($M872:$AA875)-LEN(SUBSTITUTE($M872:$AA875,"F", "")))</f>
        <v>1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6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8.15" customHeight="1" thickBot="1" x14ac:dyDescent="0.25">
      <c r="B873" s="30"/>
      <c r="C873" s="339"/>
      <c r="D873" s="37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 t="s">
        <v>493</v>
      </c>
      <c r="N873" s="33" t="s">
        <v>121</v>
      </c>
      <c r="O873" s="55" t="s">
        <v>492</v>
      </c>
      <c r="P873" s="33" t="s">
        <v>120</v>
      </c>
      <c r="Q873" s="55" t="s">
        <v>349</v>
      </c>
      <c r="R873" s="33" t="s">
        <v>119</v>
      </c>
      <c r="S873" s="55" t="s">
        <v>130</v>
      </c>
      <c r="T873" s="33" t="s">
        <v>118</v>
      </c>
      <c r="U873" s="55"/>
      <c r="V873" s="33" t="s">
        <v>117</v>
      </c>
      <c r="W873" s="55"/>
      <c r="X873" s="33" t="s">
        <v>116</v>
      </c>
      <c r="Y873" s="55"/>
      <c r="Z873" s="33" t="s">
        <v>115</v>
      </c>
      <c r="AA873" s="55"/>
      <c r="AB873" s="193"/>
      <c r="AC873" s="55"/>
      <c r="AD873" s="193"/>
      <c r="AE873" s="22"/>
      <c r="AF873" s="422"/>
      <c r="AG873" s="422"/>
      <c r="AH873" s="21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8.15" customHeight="1" x14ac:dyDescent="0.2">
      <c r="B874" s="30"/>
      <c r="C874" s="340"/>
      <c r="D874" s="29"/>
      <c r="E874" s="192"/>
      <c r="F874" s="192"/>
      <c r="G874" s="191"/>
      <c r="H874" s="360"/>
      <c r="I874" s="392"/>
      <c r="J874" s="392"/>
      <c r="K874" s="392"/>
      <c r="L874" s="25" t="s">
        <v>114</v>
      </c>
      <c r="M874" s="114" t="s">
        <v>491</v>
      </c>
      <c r="N874" s="25" t="s">
        <v>112</v>
      </c>
      <c r="O874" s="114" t="s">
        <v>348</v>
      </c>
      <c r="P874" s="25" t="s">
        <v>111</v>
      </c>
      <c r="Q874" s="114" t="s">
        <v>351</v>
      </c>
      <c r="R874" s="25" t="s">
        <v>110</v>
      </c>
      <c r="S874" s="114" t="s">
        <v>130</v>
      </c>
      <c r="T874" s="25" t="s">
        <v>109</v>
      </c>
      <c r="U874" s="114"/>
      <c r="V874" s="25" t="s">
        <v>108</v>
      </c>
      <c r="W874" s="114"/>
      <c r="X874" s="25" t="s">
        <v>107</v>
      </c>
      <c r="Y874" s="114"/>
      <c r="Z874" s="25" t="s">
        <v>106</v>
      </c>
      <c r="AA874" s="114"/>
      <c r="AB874" s="190"/>
      <c r="AC874" s="114"/>
      <c r="AD874" s="190"/>
      <c r="AE874" s="22"/>
      <c r="AF874" s="422"/>
      <c r="AG874" s="422"/>
      <c r="AH874" s="21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8.15" customHeight="1" thickBot="1" x14ac:dyDescent="0.25">
      <c r="B875" s="30"/>
      <c r="C875" s="355"/>
      <c r="D875" s="54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 t="s">
        <v>474</v>
      </c>
      <c r="N875" s="50" t="s">
        <v>104</v>
      </c>
      <c r="O875" s="51" t="s">
        <v>353</v>
      </c>
      <c r="P875" s="50" t="s">
        <v>103</v>
      </c>
      <c r="Q875" s="51" t="s">
        <v>354</v>
      </c>
      <c r="R875" s="50" t="s">
        <v>102</v>
      </c>
      <c r="S875" s="51"/>
      <c r="T875" s="50">
        <v>20</v>
      </c>
      <c r="U875" s="51"/>
      <c r="V875" s="50" t="s">
        <v>101</v>
      </c>
      <c r="W875" s="51"/>
      <c r="X875" s="50" t="s">
        <v>100</v>
      </c>
      <c r="Y875" s="51"/>
      <c r="Z875" s="50" t="s">
        <v>99</v>
      </c>
      <c r="AA875" s="51"/>
      <c r="AB875" s="187"/>
      <c r="AC875" s="51"/>
      <c r="AD875" s="187"/>
      <c r="AE875" s="48"/>
      <c r="AF875" s="424"/>
      <c r="AG875" s="424"/>
      <c r="AH875" s="47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8.15" customHeight="1" x14ac:dyDescent="0.2">
      <c r="B876" s="30"/>
      <c r="C876" s="338">
        <v>3</v>
      </c>
      <c r="D876" s="46"/>
      <c r="E876" s="198"/>
      <c r="F876" s="198"/>
      <c r="G876" s="197"/>
      <c r="H876" s="358"/>
      <c r="I876" s="390">
        <v>69</v>
      </c>
      <c r="J876" s="390">
        <v>19</v>
      </c>
      <c r="K876" s="390">
        <v>7</v>
      </c>
      <c r="L876" s="42" t="s">
        <v>131</v>
      </c>
      <c r="M876" s="43" t="s">
        <v>470</v>
      </c>
      <c r="N876" s="42" t="s">
        <v>129</v>
      </c>
      <c r="O876" s="43" t="s">
        <v>352</v>
      </c>
      <c r="P876" s="42" t="s">
        <v>128</v>
      </c>
      <c r="Q876" s="43" t="s">
        <v>351</v>
      </c>
      <c r="R876" s="42" t="s">
        <v>127</v>
      </c>
      <c r="S876" s="43"/>
      <c r="T876" s="42" t="s">
        <v>126</v>
      </c>
      <c r="U876" s="43"/>
      <c r="V876" s="42" t="s">
        <v>125</v>
      </c>
      <c r="W876" s="43"/>
      <c r="X876" s="42" t="s">
        <v>124</v>
      </c>
      <c r="Y876" s="43"/>
      <c r="Z876" s="42" t="s">
        <v>123</v>
      </c>
      <c r="AA876" s="43"/>
      <c r="AB876" s="196"/>
      <c r="AC876" s="43"/>
      <c r="AD876" s="196" t="s">
        <v>359</v>
      </c>
      <c r="AE876" s="39"/>
      <c r="AF876" s="421"/>
      <c r="AG876" s="421"/>
      <c r="AH876" s="38"/>
      <c r="AI876" s="9"/>
      <c r="AJ876" s="349">
        <f>SUMPRODUCT(LEN($M876:$AA879)-LEN(SUBSTITUTE($M876:$AA879,"A", "")))</f>
        <v>17</v>
      </c>
      <c r="AK876" s="352">
        <f>SUMPRODUCT(LEN($AD876:$AD879)-LEN(SUBSTITUTE($AD876:$AD879,"A", "")))</f>
        <v>4</v>
      </c>
      <c r="AL876" s="335">
        <f>SUMPRODUCT(LEN($AC876:$AC879)-LEN(SUBSTITUTE($AC876:$AC879,"A", "")))</f>
        <v>0</v>
      </c>
      <c r="AM876" s="349">
        <f>SUMPRODUCT(LEN($M876:$AA879)-LEN(SUBSTITUTE($M876:$AA879,"S", "")))</f>
        <v>12</v>
      </c>
      <c r="AN876" s="352">
        <f>SUMPRODUCT(LEN($AD876:$AD879)-LEN(SUBSTITUTE($AD876:$AD879,"S", "")))</f>
        <v>4</v>
      </c>
      <c r="AO876" s="335">
        <f>SUMPRODUCT(LEN($AC876:$AC879)-LEN(SUBSTITUTE($AC876:$AC879,"S", "")))</f>
        <v>0</v>
      </c>
      <c r="AP876" s="349">
        <f>SUMPRODUCT(LEN($M876:$AA879)-LEN(SUBSTITUTE($M876:$AA879,"F", "")))</f>
        <v>0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3</v>
      </c>
      <c r="AT876" s="352">
        <f>SUMPRODUCT(LEN($AD876:$AD879)-LEN(SUBSTITUTE($AD876:$AD879,"G", "")))</f>
        <v>0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8.15" customHeight="1" thickBot="1" x14ac:dyDescent="0.25">
      <c r="B877" s="30"/>
      <c r="C877" s="339"/>
      <c r="D877" s="37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 t="s">
        <v>357</v>
      </c>
      <c r="N877" s="33" t="s">
        <v>121</v>
      </c>
      <c r="O877" s="55" t="s">
        <v>462</v>
      </c>
      <c r="P877" s="33" t="s">
        <v>120</v>
      </c>
      <c r="Q877" s="55" t="s">
        <v>354</v>
      </c>
      <c r="R877" s="33" t="s">
        <v>119</v>
      </c>
      <c r="S877" s="55"/>
      <c r="T877" s="33" t="s">
        <v>118</v>
      </c>
      <c r="U877" s="55"/>
      <c r="V877" s="33" t="s">
        <v>117</v>
      </c>
      <c r="W877" s="55"/>
      <c r="X877" s="33" t="s">
        <v>116</v>
      </c>
      <c r="Y877" s="55"/>
      <c r="Z877" s="33" t="s">
        <v>115</v>
      </c>
      <c r="AA877" s="55"/>
      <c r="AB877" s="193"/>
      <c r="AC877" s="55"/>
      <c r="AD877" s="193" t="s">
        <v>480</v>
      </c>
      <c r="AE877" s="22"/>
      <c r="AF877" s="422"/>
      <c r="AG877" s="422"/>
      <c r="AH877" s="21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8.15" customHeight="1" x14ac:dyDescent="0.2">
      <c r="B878" s="30"/>
      <c r="C878" s="340"/>
      <c r="D878" s="29"/>
      <c r="E878" s="192"/>
      <c r="F878" s="192"/>
      <c r="G878" s="191"/>
      <c r="H878" s="360"/>
      <c r="I878" s="392"/>
      <c r="J878" s="392"/>
      <c r="K878" s="392"/>
      <c r="L878" s="25" t="s">
        <v>114</v>
      </c>
      <c r="M878" s="114" t="s">
        <v>459</v>
      </c>
      <c r="N878" s="25" t="s">
        <v>112</v>
      </c>
      <c r="O878" s="114" t="s">
        <v>348</v>
      </c>
      <c r="P878" s="25" t="s">
        <v>111</v>
      </c>
      <c r="Q878" s="114" t="s">
        <v>132</v>
      </c>
      <c r="R878" s="25" t="s">
        <v>110</v>
      </c>
      <c r="S878" s="114"/>
      <c r="T878" s="25" t="s">
        <v>109</v>
      </c>
      <c r="U878" s="114"/>
      <c r="V878" s="25" t="s">
        <v>108</v>
      </c>
      <c r="W878" s="114"/>
      <c r="X878" s="25" t="s">
        <v>107</v>
      </c>
      <c r="Y878" s="114"/>
      <c r="Z878" s="25" t="s">
        <v>106</v>
      </c>
      <c r="AA878" s="114"/>
      <c r="AB878" s="190"/>
      <c r="AC878" s="114"/>
      <c r="AD878" s="190"/>
      <c r="AE878" s="22"/>
      <c r="AF878" s="422"/>
      <c r="AG878" s="422"/>
      <c r="AH878" s="21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8.15" customHeight="1" thickBot="1" x14ac:dyDescent="0.25">
      <c r="B879" s="20"/>
      <c r="C879" s="341"/>
      <c r="D879" s="19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 t="s">
        <v>456</v>
      </c>
      <c r="N879" s="15" t="s">
        <v>104</v>
      </c>
      <c r="O879" s="16" t="s">
        <v>354</v>
      </c>
      <c r="P879" s="15" t="s">
        <v>103</v>
      </c>
      <c r="Q879" s="16" t="s">
        <v>130</v>
      </c>
      <c r="R879" s="15" t="s">
        <v>102</v>
      </c>
      <c r="S879" s="16"/>
      <c r="T879" s="15">
        <v>20</v>
      </c>
      <c r="U879" s="16"/>
      <c r="V879" s="15" t="s">
        <v>101</v>
      </c>
      <c r="W879" s="16"/>
      <c r="X879" s="15" t="s">
        <v>100</v>
      </c>
      <c r="Y879" s="16"/>
      <c r="Z879" s="15" t="s">
        <v>99</v>
      </c>
      <c r="AA879" s="16"/>
      <c r="AB879" s="187"/>
      <c r="AC879" s="16"/>
      <c r="AD879" s="186"/>
      <c r="AE879" s="11"/>
      <c r="AF879" s="423"/>
      <c r="AG879" s="423"/>
      <c r="AH879" s="10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107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189</v>
      </c>
      <c r="E881" s="425">
        <v>13505.49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03"/>
      <c r="AI881" s="86" t="s">
        <v>137</v>
      </c>
      <c r="AJ881" s="85">
        <f t="shared" ref="AJ881:BB881" si="116">SUM(AJ883:AJ894)</f>
        <v>68</v>
      </c>
      <c r="AK881" s="84">
        <f t="shared" si="116"/>
        <v>9</v>
      </c>
      <c r="AL881" s="83">
        <f t="shared" si="116"/>
        <v>0</v>
      </c>
      <c r="AM881" s="85">
        <f t="shared" si="116"/>
        <v>41</v>
      </c>
      <c r="AN881" s="84">
        <f t="shared" si="116"/>
        <v>9</v>
      </c>
      <c r="AO881" s="83">
        <f t="shared" si="116"/>
        <v>0</v>
      </c>
      <c r="AP881" s="85">
        <f t="shared" si="116"/>
        <v>1</v>
      </c>
      <c r="AQ881" s="84">
        <f t="shared" si="116"/>
        <v>0</v>
      </c>
      <c r="AR881" s="83">
        <f t="shared" si="116"/>
        <v>0</v>
      </c>
      <c r="AS881" s="85">
        <f t="shared" si="116"/>
        <v>6</v>
      </c>
      <c r="AT881" s="84">
        <f t="shared" si="116"/>
        <v>0</v>
      </c>
      <c r="AU881" s="83">
        <f t="shared" si="116"/>
        <v>0</v>
      </c>
      <c r="AV881" s="85">
        <f t="shared" si="116"/>
        <v>0</v>
      </c>
      <c r="AW881" s="84">
        <f t="shared" si="116"/>
        <v>0</v>
      </c>
      <c r="AX881" s="83">
        <f t="shared" si="116"/>
        <v>0</v>
      </c>
      <c r="AY881" s="82">
        <f t="shared" si="116"/>
        <v>4</v>
      </c>
      <c r="AZ881" s="81">
        <f t="shared" si="116"/>
        <v>0</v>
      </c>
      <c r="BA881" s="81">
        <f t="shared" si="116"/>
        <v>0</v>
      </c>
      <c r="BB881" s="80">
        <f t="shared" si="116"/>
        <v>0</v>
      </c>
      <c r="BC881" s="79" t="s">
        <v>136</v>
      </c>
      <c r="BF881" s="5">
        <f>SUM(AJ881:AL881)/$BG$5</f>
        <v>25.666666666666668</v>
      </c>
      <c r="BG881" s="5">
        <f>SUM(AM881:AO881,AY881)/$BG$5</f>
        <v>18</v>
      </c>
      <c r="BH881" s="5">
        <f>SUM(AP881:AR881,AZ881)/$BG$5</f>
        <v>0.33333333333333331</v>
      </c>
      <c r="BI881" s="5">
        <f>SUM(AS881:AU881,BA881)/$BG$5</f>
        <v>2</v>
      </c>
      <c r="BJ881" s="5">
        <f>SUM(AV881:AX881,BB881)/$BG$5</f>
        <v>0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03"/>
      <c r="AI882" s="66" t="s">
        <v>135</v>
      </c>
      <c r="AJ882" s="65">
        <f t="shared" ref="AJ882:BB882" si="117">AJ881/3</f>
        <v>22.666666666666668</v>
      </c>
      <c r="AK882" s="64">
        <f t="shared" si="117"/>
        <v>3</v>
      </c>
      <c r="AL882" s="63">
        <f t="shared" si="117"/>
        <v>0</v>
      </c>
      <c r="AM882" s="65">
        <f t="shared" si="117"/>
        <v>13.666666666666666</v>
      </c>
      <c r="AN882" s="64">
        <f t="shared" si="117"/>
        <v>3</v>
      </c>
      <c r="AO882" s="63">
        <f t="shared" si="117"/>
        <v>0</v>
      </c>
      <c r="AP882" s="65">
        <f t="shared" si="117"/>
        <v>0.33333333333333331</v>
      </c>
      <c r="AQ882" s="64">
        <f t="shared" si="117"/>
        <v>0</v>
      </c>
      <c r="AR882" s="63">
        <f t="shared" si="117"/>
        <v>0</v>
      </c>
      <c r="AS882" s="65">
        <f t="shared" si="117"/>
        <v>2</v>
      </c>
      <c r="AT882" s="64">
        <f t="shared" si="117"/>
        <v>0</v>
      </c>
      <c r="AU882" s="63">
        <f t="shared" si="117"/>
        <v>0</v>
      </c>
      <c r="AV882" s="65">
        <f t="shared" si="117"/>
        <v>0</v>
      </c>
      <c r="AW882" s="64">
        <f t="shared" si="117"/>
        <v>0</v>
      </c>
      <c r="AX882" s="63">
        <f t="shared" si="117"/>
        <v>0</v>
      </c>
      <c r="AY882" s="62">
        <f t="shared" si="117"/>
        <v>1.3333333333333333</v>
      </c>
      <c r="AZ882" s="61">
        <f t="shared" si="117"/>
        <v>0</v>
      </c>
      <c r="BA882" s="61">
        <f t="shared" si="117"/>
        <v>0</v>
      </c>
      <c r="BB882" s="60">
        <f t="shared" si="117"/>
        <v>0</v>
      </c>
      <c r="BC882" s="59" t="s">
        <v>134</v>
      </c>
    </row>
    <row r="883" spans="2:62" ht="28.15" customHeight="1" x14ac:dyDescent="0.2">
      <c r="B883" s="30"/>
      <c r="C883" s="338">
        <v>1</v>
      </c>
      <c r="D883" s="239" t="s">
        <v>490</v>
      </c>
      <c r="E883" s="198"/>
      <c r="F883" s="198"/>
      <c r="G883" s="197"/>
      <c r="H883" s="358" t="s">
        <v>183</v>
      </c>
      <c r="I883" s="390">
        <v>89</v>
      </c>
      <c r="J883" s="390">
        <v>21</v>
      </c>
      <c r="K883" s="390">
        <v>7</v>
      </c>
      <c r="L883" s="42" t="s">
        <v>131</v>
      </c>
      <c r="M883" s="43" t="s">
        <v>132</v>
      </c>
      <c r="N883" s="42" t="s">
        <v>129</v>
      </c>
      <c r="O883" s="43" t="s">
        <v>348</v>
      </c>
      <c r="P883" s="42" t="s">
        <v>128</v>
      </c>
      <c r="Q883" s="43" t="s">
        <v>351</v>
      </c>
      <c r="R883" s="42" t="s">
        <v>127</v>
      </c>
      <c r="S883" s="43" t="s">
        <v>130</v>
      </c>
      <c r="T883" s="42" t="s">
        <v>126</v>
      </c>
      <c r="U883" s="43"/>
      <c r="V883" s="42" t="s">
        <v>125</v>
      </c>
      <c r="W883" s="43"/>
      <c r="X883" s="42" t="s">
        <v>124</v>
      </c>
      <c r="Y883" s="43"/>
      <c r="Z883" s="42" t="s">
        <v>123</v>
      </c>
      <c r="AA883" s="43"/>
      <c r="AB883" s="196"/>
      <c r="AC883" s="43"/>
      <c r="AD883" s="196" t="s">
        <v>348</v>
      </c>
      <c r="AE883" s="58" t="s">
        <v>489</v>
      </c>
      <c r="AF883" s="421"/>
      <c r="AG883" s="421"/>
      <c r="AH883" s="38"/>
      <c r="AI883" s="9"/>
      <c r="AJ883" s="349">
        <f>SUMPRODUCT(LEN($M883:$AA886)-LEN(SUBSTITUTE($M883:$AA886,"A", "")))</f>
        <v>21</v>
      </c>
      <c r="AK883" s="352">
        <f>SUMPRODUCT(LEN($AD883:$AD886)-LEN(SUBSTITUTE($AD883:$AD886,"A", "")))</f>
        <v>4</v>
      </c>
      <c r="AL883" s="335">
        <f>SUMPRODUCT(LEN($AC883:$AC886)-LEN(SUBSTITUTE($AC883:$AC886,"A", "")))</f>
        <v>0</v>
      </c>
      <c r="AM883" s="349">
        <f>SUMPRODUCT(LEN($M883:$AA886)-LEN(SUBSTITUTE($M883:$AA886,"S", "")))</f>
        <v>8</v>
      </c>
      <c r="AN883" s="352">
        <f>SUMPRODUCT(LEN($AD883:$AD886)-LEN(SUBSTITUTE($AD883:$AD886,"S", "")))</f>
        <v>3</v>
      </c>
      <c r="AO883" s="335">
        <f>SUMPRODUCT(LEN($AC883:$AC886)-LEN(SUBSTITUTE($AC883:$AC886,"S", "")))</f>
        <v>0</v>
      </c>
      <c r="AP883" s="349">
        <f>SUMPRODUCT(LEN($M883:$AA886)-LEN(SUBSTITUTE($M883:$AA886,"F", "")))</f>
        <v>0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1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4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0</v>
      </c>
      <c r="BB883" s="413">
        <f>SUMPRODUCT(LEN($AE883:$AE886)-LEN(SUBSTITUTE($AE883:$AE886,"M", "")))</f>
        <v>0</v>
      </c>
    </row>
    <row r="884" spans="2:62" ht="28.15" customHeight="1" thickBot="1" x14ac:dyDescent="0.25">
      <c r="B884" s="30"/>
      <c r="C884" s="339"/>
      <c r="D884" s="37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179</v>
      </c>
      <c r="N884" s="33" t="s">
        <v>121</v>
      </c>
      <c r="O884" s="55" t="s">
        <v>353</v>
      </c>
      <c r="P884" s="33" t="s">
        <v>120</v>
      </c>
      <c r="Q884" s="55" t="s">
        <v>179</v>
      </c>
      <c r="R884" s="33" t="s">
        <v>119</v>
      </c>
      <c r="S884" s="55"/>
      <c r="T884" s="33" t="s">
        <v>118</v>
      </c>
      <c r="U884" s="55"/>
      <c r="V884" s="33" t="s">
        <v>117</v>
      </c>
      <c r="W884" s="55"/>
      <c r="X884" s="33" t="s">
        <v>116</v>
      </c>
      <c r="Y884" s="55"/>
      <c r="Z884" s="33" t="s">
        <v>115</v>
      </c>
      <c r="AA884" s="55"/>
      <c r="AB884" s="193"/>
      <c r="AC884" s="55"/>
      <c r="AD884" s="193" t="s">
        <v>462</v>
      </c>
      <c r="AE884" s="57"/>
      <c r="AF884" s="422"/>
      <c r="AG884" s="422"/>
      <c r="AH884" s="21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8.15" customHeight="1" x14ac:dyDescent="0.2">
      <c r="B885" s="30"/>
      <c r="C885" s="340"/>
      <c r="D885" s="29"/>
      <c r="E885" s="192"/>
      <c r="F885" s="192"/>
      <c r="G885" s="191"/>
      <c r="H885" s="360">
        <v>189</v>
      </c>
      <c r="I885" s="392"/>
      <c r="J885" s="392"/>
      <c r="K885" s="392"/>
      <c r="L885" s="25" t="s">
        <v>114</v>
      </c>
      <c r="M885" s="114" t="s">
        <v>479</v>
      </c>
      <c r="N885" s="25" t="s">
        <v>112</v>
      </c>
      <c r="O885" s="114" t="s">
        <v>357</v>
      </c>
      <c r="P885" s="25" t="s">
        <v>111</v>
      </c>
      <c r="Q885" s="114" t="s">
        <v>179</v>
      </c>
      <c r="R885" s="25" t="s">
        <v>110</v>
      </c>
      <c r="S885" s="114"/>
      <c r="T885" s="25" t="s">
        <v>109</v>
      </c>
      <c r="U885" s="114"/>
      <c r="V885" s="25" t="s">
        <v>108</v>
      </c>
      <c r="W885" s="114"/>
      <c r="X885" s="25" t="s">
        <v>107</v>
      </c>
      <c r="Y885" s="114"/>
      <c r="Z885" s="25" t="s">
        <v>106</v>
      </c>
      <c r="AA885" s="114"/>
      <c r="AB885" s="190"/>
      <c r="AC885" s="114"/>
      <c r="AD885" s="190"/>
      <c r="AE885" s="57"/>
      <c r="AF885" s="422"/>
      <c r="AG885" s="422"/>
      <c r="AH885" s="21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8.15" customHeight="1" thickBot="1" x14ac:dyDescent="0.25">
      <c r="B886" s="30"/>
      <c r="C886" s="355"/>
      <c r="D886" s="54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367</v>
      </c>
      <c r="N886" s="50" t="s">
        <v>104</v>
      </c>
      <c r="O886" s="51" t="s">
        <v>357</v>
      </c>
      <c r="P886" s="50" t="s">
        <v>103</v>
      </c>
      <c r="Q886" s="51" t="s">
        <v>130</v>
      </c>
      <c r="R886" s="50" t="s">
        <v>102</v>
      </c>
      <c r="S886" s="51"/>
      <c r="T886" s="50">
        <v>20</v>
      </c>
      <c r="U886" s="51"/>
      <c r="V886" s="50" t="s">
        <v>101</v>
      </c>
      <c r="W886" s="51"/>
      <c r="X886" s="50" t="s">
        <v>100</v>
      </c>
      <c r="Y886" s="51"/>
      <c r="Z886" s="50" t="s">
        <v>99</v>
      </c>
      <c r="AA886" s="51"/>
      <c r="AB886" s="187"/>
      <c r="AC886" s="51"/>
      <c r="AD886" s="187"/>
      <c r="AE886" s="56"/>
      <c r="AF886" s="424"/>
      <c r="AG886" s="424"/>
      <c r="AH886" s="47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8.15" customHeight="1" x14ac:dyDescent="0.2">
      <c r="B887" s="30"/>
      <c r="C887" s="338">
        <v>2</v>
      </c>
      <c r="D887" s="46"/>
      <c r="E887" s="198"/>
      <c r="F887" s="198"/>
      <c r="G887" s="197"/>
      <c r="H887" s="358"/>
      <c r="I887" s="390">
        <v>94</v>
      </c>
      <c r="J887" s="390">
        <v>21</v>
      </c>
      <c r="K887" s="390">
        <v>6</v>
      </c>
      <c r="L887" s="42" t="s">
        <v>131</v>
      </c>
      <c r="M887" s="43" t="s">
        <v>179</v>
      </c>
      <c r="N887" s="42" t="s">
        <v>129</v>
      </c>
      <c r="O887" s="43" t="s">
        <v>479</v>
      </c>
      <c r="P887" s="42" t="s">
        <v>128</v>
      </c>
      <c r="Q887" s="43" t="s">
        <v>357</v>
      </c>
      <c r="R887" s="42" t="s">
        <v>127</v>
      </c>
      <c r="S887" s="43" t="s">
        <v>347</v>
      </c>
      <c r="T887" s="42" t="s">
        <v>126</v>
      </c>
      <c r="U887" s="43"/>
      <c r="V887" s="42" t="s">
        <v>125</v>
      </c>
      <c r="W887" s="43"/>
      <c r="X887" s="42" t="s">
        <v>124</v>
      </c>
      <c r="Y887" s="43"/>
      <c r="Z887" s="42" t="s">
        <v>123</v>
      </c>
      <c r="AA887" s="43"/>
      <c r="AB887" s="196"/>
      <c r="AC887" s="43"/>
      <c r="AD887" s="196" t="s">
        <v>488</v>
      </c>
      <c r="AE887" s="39"/>
      <c r="AF887" s="421"/>
      <c r="AG887" s="421"/>
      <c r="AH887" s="38"/>
      <c r="AI887" s="9"/>
      <c r="AJ887" s="349">
        <f>SUMPRODUCT(LEN($M887:$AA890)-LEN(SUBSTITUTE($M887:$AA890,"A", "")))</f>
        <v>24</v>
      </c>
      <c r="AK887" s="352">
        <f>SUMPRODUCT(LEN($AD887:$AD890)-LEN(SUBSTITUTE($AD887:$AD890,"A", "")))</f>
        <v>2</v>
      </c>
      <c r="AL887" s="335">
        <f>SUMPRODUCT(LEN($AC887:$AC890)-LEN(SUBSTITUTE($AC887:$AC890,"A", "")))</f>
        <v>0</v>
      </c>
      <c r="AM887" s="349">
        <f>SUMPRODUCT(LEN($M887:$AA890)-LEN(SUBSTITUTE($M887:$AA890,"S", "")))</f>
        <v>13</v>
      </c>
      <c r="AN887" s="352">
        <f>SUMPRODUCT(LEN($AD887:$AD890)-LEN(SUBSTITUTE($AD887:$AD890,"S", "")))</f>
        <v>5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2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8.15" customHeight="1" thickBot="1" x14ac:dyDescent="0.25">
      <c r="B888" s="30"/>
      <c r="C888" s="339"/>
      <c r="D888" s="37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 t="s">
        <v>357</v>
      </c>
      <c r="N888" s="33" t="s">
        <v>121</v>
      </c>
      <c r="O888" s="55" t="s">
        <v>487</v>
      </c>
      <c r="P888" s="33" t="s">
        <v>120</v>
      </c>
      <c r="Q888" s="55" t="s">
        <v>350</v>
      </c>
      <c r="R888" s="33" t="s">
        <v>119</v>
      </c>
      <c r="S888" s="55" t="s">
        <v>130</v>
      </c>
      <c r="T888" s="33" t="s">
        <v>118</v>
      </c>
      <c r="U888" s="55"/>
      <c r="V888" s="33" t="s">
        <v>117</v>
      </c>
      <c r="W888" s="55"/>
      <c r="X888" s="33" t="s">
        <v>116</v>
      </c>
      <c r="Y888" s="55"/>
      <c r="Z888" s="33" t="s">
        <v>115</v>
      </c>
      <c r="AA888" s="55"/>
      <c r="AB888" s="193"/>
      <c r="AC888" s="55"/>
      <c r="AD888" s="193"/>
      <c r="AE888" s="22"/>
      <c r="AF888" s="422"/>
      <c r="AG888" s="422"/>
      <c r="AH888" s="21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8.15" customHeight="1" x14ac:dyDescent="0.2">
      <c r="B889" s="30"/>
      <c r="C889" s="340"/>
      <c r="D889" s="29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 t="s">
        <v>132</v>
      </c>
      <c r="N889" s="25" t="s">
        <v>112</v>
      </c>
      <c r="O889" s="114" t="s">
        <v>367</v>
      </c>
      <c r="P889" s="25" t="s">
        <v>111</v>
      </c>
      <c r="Q889" s="114" t="s">
        <v>347</v>
      </c>
      <c r="R889" s="25" t="s">
        <v>110</v>
      </c>
      <c r="S889" s="114" t="s">
        <v>130</v>
      </c>
      <c r="T889" s="25" t="s">
        <v>109</v>
      </c>
      <c r="U889" s="114"/>
      <c r="V889" s="25" t="s">
        <v>108</v>
      </c>
      <c r="W889" s="114"/>
      <c r="X889" s="25" t="s">
        <v>107</v>
      </c>
      <c r="Y889" s="114"/>
      <c r="Z889" s="25" t="s">
        <v>106</v>
      </c>
      <c r="AA889" s="114"/>
      <c r="AB889" s="190"/>
      <c r="AC889" s="114"/>
      <c r="AD889" s="190"/>
      <c r="AE889" s="22"/>
      <c r="AF889" s="422"/>
      <c r="AG889" s="422"/>
      <c r="AH889" s="21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8.15" customHeight="1" thickBot="1" x14ac:dyDescent="0.25">
      <c r="B890" s="30"/>
      <c r="C890" s="355"/>
      <c r="D890" s="54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 t="s">
        <v>462</v>
      </c>
      <c r="N890" s="50" t="s">
        <v>104</v>
      </c>
      <c r="O890" s="51" t="s">
        <v>346</v>
      </c>
      <c r="P890" s="50" t="s">
        <v>103</v>
      </c>
      <c r="Q890" s="51" t="s">
        <v>347</v>
      </c>
      <c r="R890" s="50" t="s">
        <v>102</v>
      </c>
      <c r="S890" s="51"/>
      <c r="T890" s="50">
        <v>20</v>
      </c>
      <c r="U890" s="51"/>
      <c r="V890" s="50" t="s">
        <v>101</v>
      </c>
      <c r="W890" s="51"/>
      <c r="X890" s="50" t="s">
        <v>100</v>
      </c>
      <c r="Y890" s="51"/>
      <c r="Z890" s="50" t="s">
        <v>99</v>
      </c>
      <c r="AA890" s="51"/>
      <c r="AB890" s="187"/>
      <c r="AC890" s="51"/>
      <c r="AD890" s="187"/>
      <c r="AE890" s="48"/>
      <c r="AF890" s="424"/>
      <c r="AG890" s="424"/>
      <c r="AH890" s="47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8.15" customHeight="1" x14ac:dyDescent="0.2">
      <c r="B891" s="30"/>
      <c r="C891" s="338">
        <v>3</v>
      </c>
      <c r="D891" s="46"/>
      <c r="E891" s="198"/>
      <c r="F891" s="198"/>
      <c r="G891" s="197"/>
      <c r="H891" s="358"/>
      <c r="I891" s="390">
        <v>91</v>
      </c>
      <c r="J891" s="390">
        <v>22</v>
      </c>
      <c r="K891" s="390">
        <v>6</v>
      </c>
      <c r="L891" s="42" t="s">
        <v>131</v>
      </c>
      <c r="M891" s="43" t="s">
        <v>179</v>
      </c>
      <c r="N891" s="42" t="s">
        <v>129</v>
      </c>
      <c r="O891" s="43" t="s">
        <v>462</v>
      </c>
      <c r="P891" s="42" t="s">
        <v>128</v>
      </c>
      <c r="Q891" s="43" t="s">
        <v>486</v>
      </c>
      <c r="R891" s="42" t="s">
        <v>127</v>
      </c>
      <c r="S891" s="43" t="s">
        <v>179</v>
      </c>
      <c r="T891" s="42" t="s">
        <v>126</v>
      </c>
      <c r="U891" s="43"/>
      <c r="V891" s="42" t="s">
        <v>125</v>
      </c>
      <c r="W891" s="43"/>
      <c r="X891" s="42" t="s">
        <v>124</v>
      </c>
      <c r="Y891" s="43"/>
      <c r="Z891" s="42" t="s">
        <v>123</v>
      </c>
      <c r="AA891" s="43"/>
      <c r="AB891" s="196"/>
      <c r="AC891" s="43"/>
      <c r="AD891" s="196" t="s">
        <v>132</v>
      </c>
      <c r="AE891" s="39"/>
      <c r="AF891" s="421">
        <v>9</v>
      </c>
      <c r="AG891" s="421"/>
      <c r="AH891" s="38"/>
      <c r="AI891" s="9"/>
      <c r="AJ891" s="349">
        <f>SUMPRODUCT(LEN($M891:$AA894)-LEN(SUBSTITUTE($M891:$AA894,"A", "")))</f>
        <v>23</v>
      </c>
      <c r="AK891" s="352">
        <f>SUMPRODUCT(LEN($AD891:$AD894)-LEN(SUBSTITUTE($AD891:$AD894,"A", "")))</f>
        <v>3</v>
      </c>
      <c r="AL891" s="335">
        <f>SUMPRODUCT(LEN($AC891:$AC894)-LEN(SUBSTITUTE($AC891:$AC894,"A", "")))</f>
        <v>0</v>
      </c>
      <c r="AM891" s="349">
        <f>SUMPRODUCT(LEN($M891:$AA894)-LEN(SUBSTITUTE($M891:$AA894,"S", "")))</f>
        <v>20</v>
      </c>
      <c r="AN891" s="352">
        <f>SUMPRODUCT(LEN($AD891:$AD894)-LEN(SUBSTITUTE($AD891:$AD894,"S", "")))</f>
        <v>1</v>
      </c>
      <c r="AO891" s="335">
        <f>SUMPRODUCT(LEN($AC891:$AC894)-LEN(SUBSTITUTE($AC891:$AC894,"S", "")))</f>
        <v>0</v>
      </c>
      <c r="AP891" s="349">
        <f>SUMPRODUCT(LEN($M891:$AA894)-LEN(SUBSTITUTE($M891:$AA894,"F", "")))</f>
        <v>1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3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8.15" customHeight="1" thickBot="1" x14ac:dyDescent="0.25">
      <c r="B892" s="30"/>
      <c r="C892" s="339"/>
      <c r="D892" s="37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 t="s">
        <v>485</v>
      </c>
      <c r="N892" s="33" t="s">
        <v>121</v>
      </c>
      <c r="O892" s="55" t="s">
        <v>474</v>
      </c>
      <c r="P892" s="33" t="s">
        <v>120</v>
      </c>
      <c r="Q892" s="55" t="s">
        <v>346</v>
      </c>
      <c r="R892" s="33" t="s">
        <v>119</v>
      </c>
      <c r="S892" s="55" t="s">
        <v>354</v>
      </c>
      <c r="T892" s="33" t="s">
        <v>118</v>
      </c>
      <c r="U892" s="55"/>
      <c r="V892" s="33" t="s">
        <v>117</v>
      </c>
      <c r="W892" s="55"/>
      <c r="X892" s="33" t="s">
        <v>116</v>
      </c>
      <c r="Y892" s="55"/>
      <c r="Z892" s="33" t="s">
        <v>115</v>
      </c>
      <c r="AA892" s="55"/>
      <c r="AB892" s="193"/>
      <c r="AC892" s="55"/>
      <c r="AD892" s="193" t="s">
        <v>348</v>
      </c>
      <c r="AE892" s="22"/>
      <c r="AF892" s="422"/>
      <c r="AG892" s="422"/>
      <c r="AH892" s="21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8.15" customHeight="1" x14ac:dyDescent="0.2">
      <c r="B893" s="30"/>
      <c r="C893" s="340"/>
      <c r="D893" s="29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 t="s">
        <v>484</v>
      </c>
      <c r="N893" s="25" t="s">
        <v>112</v>
      </c>
      <c r="O893" s="114" t="s">
        <v>483</v>
      </c>
      <c r="P893" s="25" t="s">
        <v>111</v>
      </c>
      <c r="Q893" s="114" t="s">
        <v>359</v>
      </c>
      <c r="R893" s="25" t="s">
        <v>110</v>
      </c>
      <c r="S893" s="114" t="s">
        <v>130</v>
      </c>
      <c r="T893" s="25" t="s">
        <v>109</v>
      </c>
      <c r="U893" s="114"/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190"/>
      <c r="AC893" s="114"/>
      <c r="AD893" s="190"/>
      <c r="AE893" s="22"/>
      <c r="AF893" s="422"/>
      <c r="AG893" s="422"/>
      <c r="AH893" s="21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8.15" customHeight="1" thickBot="1" x14ac:dyDescent="0.25">
      <c r="B894" s="20"/>
      <c r="C894" s="341"/>
      <c r="D894" s="19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 t="s">
        <v>458</v>
      </c>
      <c r="N894" s="15" t="s">
        <v>104</v>
      </c>
      <c r="O894" s="16" t="s">
        <v>349</v>
      </c>
      <c r="P894" s="15" t="s">
        <v>103</v>
      </c>
      <c r="Q894" s="16" t="s">
        <v>347</v>
      </c>
      <c r="R894" s="15" t="s">
        <v>102</v>
      </c>
      <c r="S894" s="16" t="s">
        <v>130</v>
      </c>
      <c r="T894" s="15">
        <v>20</v>
      </c>
      <c r="U894" s="16"/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187"/>
      <c r="AC894" s="16"/>
      <c r="AD894" s="186"/>
      <c r="AE894" s="11"/>
      <c r="AF894" s="423"/>
      <c r="AG894" s="423"/>
      <c r="AH894" s="10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107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189</v>
      </c>
      <c r="E896" s="425">
        <v>9909.9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03"/>
      <c r="AI896" s="86" t="s">
        <v>137</v>
      </c>
      <c r="AJ896" s="85">
        <f t="shared" ref="AJ896:BB896" si="118">SUM(AJ898:AJ909)</f>
        <v>56</v>
      </c>
      <c r="AK896" s="84">
        <f t="shared" si="118"/>
        <v>9</v>
      </c>
      <c r="AL896" s="83">
        <f t="shared" si="118"/>
        <v>0</v>
      </c>
      <c r="AM896" s="85">
        <f t="shared" si="118"/>
        <v>42</v>
      </c>
      <c r="AN896" s="84">
        <f t="shared" si="118"/>
        <v>7</v>
      </c>
      <c r="AO896" s="83">
        <f t="shared" si="118"/>
        <v>0</v>
      </c>
      <c r="AP896" s="85">
        <f t="shared" si="118"/>
        <v>1</v>
      </c>
      <c r="AQ896" s="84">
        <f t="shared" si="118"/>
        <v>0</v>
      </c>
      <c r="AR896" s="83">
        <f t="shared" si="118"/>
        <v>0</v>
      </c>
      <c r="AS896" s="85">
        <f t="shared" si="118"/>
        <v>3</v>
      </c>
      <c r="AT896" s="84">
        <f t="shared" si="118"/>
        <v>0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21.666666666666668</v>
      </c>
      <c r="BG896" s="5">
        <f>SUM(AM896:AO896,AY896)/$BG$5</f>
        <v>16.333333333333332</v>
      </c>
      <c r="BH896" s="5">
        <f>SUM(AP896:AR896,AZ896)/$BG$5</f>
        <v>0.33333333333333331</v>
      </c>
      <c r="BI896" s="5">
        <f>SUM(AS896:AU896,BA896)/$BG$5</f>
        <v>1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03"/>
      <c r="AI897" s="66" t="s">
        <v>135</v>
      </c>
      <c r="AJ897" s="65">
        <f t="shared" ref="AJ897:BB897" si="119">AJ896/3</f>
        <v>18.666666666666668</v>
      </c>
      <c r="AK897" s="64">
        <f t="shared" si="119"/>
        <v>3</v>
      </c>
      <c r="AL897" s="63">
        <f t="shared" si="119"/>
        <v>0</v>
      </c>
      <c r="AM897" s="65">
        <f t="shared" si="119"/>
        <v>14</v>
      </c>
      <c r="AN897" s="64">
        <f t="shared" si="119"/>
        <v>2.3333333333333335</v>
      </c>
      <c r="AO897" s="63">
        <f t="shared" si="119"/>
        <v>0</v>
      </c>
      <c r="AP897" s="65">
        <f t="shared" si="119"/>
        <v>0.33333333333333331</v>
      </c>
      <c r="AQ897" s="64">
        <f t="shared" si="119"/>
        <v>0</v>
      </c>
      <c r="AR897" s="63">
        <f t="shared" si="119"/>
        <v>0</v>
      </c>
      <c r="AS897" s="65">
        <f t="shared" si="119"/>
        <v>1</v>
      </c>
      <c r="AT897" s="64">
        <f t="shared" si="119"/>
        <v>0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8.15" customHeight="1" x14ac:dyDescent="0.2">
      <c r="B898" s="30"/>
      <c r="C898" s="338">
        <v>1</v>
      </c>
      <c r="D898" s="46"/>
      <c r="E898" s="198"/>
      <c r="F898" s="198"/>
      <c r="G898" s="197"/>
      <c r="H898" s="358" t="s">
        <v>370</v>
      </c>
      <c r="I898" s="390">
        <v>86</v>
      </c>
      <c r="J898" s="390">
        <v>20</v>
      </c>
      <c r="K898" s="390">
        <v>7</v>
      </c>
      <c r="L898" s="42" t="s">
        <v>131</v>
      </c>
      <c r="M898" s="43" t="s">
        <v>357</v>
      </c>
      <c r="N898" s="42" t="s">
        <v>129</v>
      </c>
      <c r="O898" s="43" t="s">
        <v>357</v>
      </c>
      <c r="P898" s="42" t="s">
        <v>128</v>
      </c>
      <c r="Q898" s="43" t="s">
        <v>350</v>
      </c>
      <c r="R898" s="42" t="s">
        <v>127</v>
      </c>
      <c r="S898" s="43" t="s">
        <v>130</v>
      </c>
      <c r="T898" s="42" t="s">
        <v>126</v>
      </c>
      <c r="U898" s="43"/>
      <c r="V898" s="42" t="s">
        <v>125</v>
      </c>
      <c r="W898" s="43"/>
      <c r="X898" s="42" t="s">
        <v>124</v>
      </c>
      <c r="Y898" s="43"/>
      <c r="Z898" s="42" t="s">
        <v>123</v>
      </c>
      <c r="AA898" s="43"/>
      <c r="AB898" s="196"/>
      <c r="AC898" s="43"/>
      <c r="AD898" s="196" t="s">
        <v>132</v>
      </c>
      <c r="AE898" s="58"/>
      <c r="AF898" s="421"/>
      <c r="AG898" s="421"/>
      <c r="AH898" s="38"/>
      <c r="AI898" s="9"/>
      <c r="AJ898" s="349">
        <f>SUMPRODUCT(LEN($M898:$AA901)-LEN(SUBSTITUTE($M898:$AA901,"A", "")))</f>
        <v>20</v>
      </c>
      <c r="AK898" s="352">
        <f>SUMPRODUCT(LEN($AD898:$AD901)-LEN(SUBSTITUTE($AD898:$AD901,"A", "")))</f>
        <v>3</v>
      </c>
      <c r="AL898" s="335">
        <f>SUMPRODUCT(LEN($AC898:$AC901)-LEN(SUBSTITUTE($AC898:$AC901,"A", "")))</f>
        <v>0</v>
      </c>
      <c r="AM898" s="349">
        <f>SUMPRODUCT(LEN($M898:$AA901)-LEN(SUBSTITUTE($M898:$AA901,"S", "")))</f>
        <v>15</v>
      </c>
      <c r="AN898" s="352">
        <f>SUMPRODUCT(LEN($AD898:$AD901)-LEN(SUBSTITUTE($AD898:$AD901,"S", "")))</f>
        <v>2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0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8.15" customHeight="1" thickBot="1" x14ac:dyDescent="0.25">
      <c r="B899" s="30"/>
      <c r="C899" s="339"/>
      <c r="D899" s="37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462</v>
      </c>
      <c r="N899" s="33" t="s">
        <v>121</v>
      </c>
      <c r="O899" s="55" t="s">
        <v>347</v>
      </c>
      <c r="P899" s="33" t="s">
        <v>120</v>
      </c>
      <c r="Q899" s="55" t="s">
        <v>351</v>
      </c>
      <c r="R899" s="33" t="s">
        <v>119</v>
      </c>
      <c r="S899" s="55"/>
      <c r="T899" s="33" t="s">
        <v>118</v>
      </c>
      <c r="U899" s="55"/>
      <c r="V899" s="33" t="s">
        <v>117</v>
      </c>
      <c r="W899" s="55"/>
      <c r="X899" s="33" t="s">
        <v>116</v>
      </c>
      <c r="Y899" s="55"/>
      <c r="Z899" s="33" t="s">
        <v>115</v>
      </c>
      <c r="AA899" s="55"/>
      <c r="AB899" s="193"/>
      <c r="AC899" s="55"/>
      <c r="AD899" s="193" t="s">
        <v>462</v>
      </c>
      <c r="AE899" s="57"/>
      <c r="AF899" s="422"/>
      <c r="AG899" s="422"/>
      <c r="AH899" s="21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8.15" customHeight="1" x14ac:dyDescent="0.2">
      <c r="B900" s="30"/>
      <c r="C900" s="340"/>
      <c r="D900" s="29"/>
      <c r="E900" s="192"/>
      <c r="F900" s="192"/>
      <c r="G900" s="191"/>
      <c r="H900" s="360">
        <v>189</v>
      </c>
      <c r="I900" s="392"/>
      <c r="J900" s="392"/>
      <c r="K900" s="392"/>
      <c r="L900" s="25" t="s">
        <v>114</v>
      </c>
      <c r="M900" s="114" t="s">
        <v>459</v>
      </c>
      <c r="N900" s="25" t="s">
        <v>112</v>
      </c>
      <c r="O900" s="114" t="s">
        <v>357</v>
      </c>
      <c r="P900" s="25" t="s">
        <v>111</v>
      </c>
      <c r="Q900" s="114" t="s">
        <v>354</v>
      </c>
      <c r="R900" s="25" t="s">
        <v>110</v>
      </c>
      <c r="S900" s="114"/>
      <c r="T900" s="25" t="s">
        <v>109</v>
      </c>
      <c r="U900" s="114"/>
      <c r="V900" s="25" t="s">
        <v>108</v>
      </c>
      <c r="W900" s="114"/>
      <c r="X900" s="25" t="s">
        <v>107</v>
      </c>
      <c r="Y900" s="114"/>
      <c r="Z900" s="25" t="s">
        <v>106</v>
      </c>
      <c r="AA900" s="114"/>
      <c r="AB900" s="190"/>
      <c r="AC900" s="114"/>
      <c r="AD900" s="190"/>
      <c r="AE900" s="57"/>
      <c r="AF900" s="422"/>
      <c r="AG900" s="422"/>
      <c r="AH900" s="21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8.15" customHeight="1" thickBot="1" x14ac:dyDescent="0.25">
      <c r="B901" s="30"/>
      <c r="C901" s="355"/>
      <c r="D901" s="54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459</v>
      </c>
      <c r="N901" s="50" t="s">
        <v>104</v>
      </c>
      <c r="O901" s="51" t="s">
        <v>349</v>
      </c>
      <c r="P901" s="50" t="s">
        <v>103</v>
      </c>
      <c r="Q901" s="51" t="s">
        <v>130</v>
      </c>
      <c r="R901" s="50" t="s">
        <v>102</v>
      </c>
      <c r="S901" s="51"/>
      <c r="T901" s="50">
        <v>20</v>
      </c>
      <c r="U901" s="51"/>
      <c r="V901" s="50" t="s">
        <v>101</v>
      </c>
      <c r="W901" s="51"/>
      <c r="X901" s="50" t="s">
        <v>100</v>
      </c>
      <c r="Y901" s="51"/>
      <c r="Z901" s="50" t="s">
        <v>99</v>
      </c>
      <c r="AA901" s="51"/>
      <c r="AB901" s="187"/>
      <c r="AC901" s="51"/>
      <c r="AD901" s="187"/>
      <c r="AE901" s="56"/>
      <c r="AF901" s="424"/>
      <c r="AG901" s="424"/>
      <c r="AH901" s="47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8.15" customHeight="1" x14ac:dyDescent="0.2">
      <c r="B902" s="30"/>
      <c r="C902" s="338">
        <v>2</v>
      </c>
      <c r="D902" s="46"/>
      <c r="E902" s="198"/>
      <c r="F902" s="198"/>
      <c r="G902" s="197"/>
      <c r="H902" s="358"/>
      <c r="I902" s="390">
        <v>92</v>
      </c>
      <c r="J902" s="390">
        <v>21</v>
      </c>
      <c r="K902" s="390">
        <v>8</v>
      </c>
      <c r="L902" s="42" t="s">
        <v>131</v>
      </c>
      <c r="M902" s="43" t="s">
        <v>479</v>
      </c>
      <c r="N902" s="42" t="s">
        <v>129</v>
      </c>
      <c r="O902" s="43" t="s">
        <v>466</v>
      </c>
      <c r="P902" s="42" t="s">
        <v>128</v>
      </c>
      <c r="Q902" s="43" t="s">
        <v>359</v>
      </c>
      <c r="R902" s="42" t="s">
        <v>127</v>
      </c>
      <c r="S902" s="43" t="s">
        <v>132</v>
      </c>
      <c r="T902" s="42" t="s">
        <v>126</v>
      </c>
      <c r="U902" s="43"/>
      <c r="V902" s="42" t="s">
        <v>125</v>
      </c>
      <c r="W902" s="43"/>
      <c r="X902" s="42" t="s">
        <v>124</v>
      </c>
      <c r="Y902" s="43"/>
      <c r="Z902" s="42" t="s">
        <v>123</v>
      </c>
      <c r="AA902" s="43"/>
      <c r="AB902" s="196"/>
      <c r="AC902" s="43"/>
      <c r="AD902" s="196" t="s">
        <v>476</v>
      </c>
      <c r="AE902" s="39"/>
      <c r="AF902" s="421"/>
      <c r="AG902" s="421"/>
      <c r="AH902" s="38"/>
      <c r="AI902" s="9"/>
      <c r="AJ902" s="349">
        <f>SUMPRODUCT(LEN($M902:$AA905)-LEN(SUBSTITUTE($M902:$AA905,"A", "")))</f>
        <v>23</v>
      </c>
      <c r="AK902" s="352">
        <f>SUMPRODUCT(LEN($AD902:$AD905)-LEN(SUBSTITUTE($AD902:$AD905,"A", "")))</f>
        <v>4</v>
      </c>
      <c r="AL902" s="335">
        <f>SUMPRODUCT(LEN($AC902:$AC905)-LEN(SUBSTITUTE($AC902:$AC905,"A", "")))</f>
        <v>0</v>
      </c>
      <c r="AM902" s="349">
        <f>SUMPRODUCT(LEN($M902:$AA905)-LEN(SUBSTITUTE($M902:$AA905,"S", "")))</f>
        <v>14</v>
      </c>
      <c r="AN902" s="352">
        <f>SUMPRODUCT(LEN($AD902:$AD905)-LEN(SUBSTITUTE($AD902:$AD905,"S", "")))</f>
        <v>5</v>
      </c>
      <c r="AO902" s="335">
        <f>SUMPRODUCT(LEN($AC902:$AC905)-LEN(SUBSTITUTE($AC902:$AC905,"S", "")))</f>
        <v>0</v>
      </c>
      <c r="AP902" s="349">
        <f>SUMPRODUCT(LEN($M902:$AA905)-LEN(SUBSTITUTE($M902:$AA905,"F", "")))</f>
        <v>1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2</v>
      </c>
      <c r="AT902" s="352">
        <f>SUMPRODUCT(LEN($AD902:$AD905)-LEN(SUBSTITUTE($AD902:$AD905,"G", "")))</f>
        <v>0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8.15" customHeight="1" thickBot="1" x14ac:dyDescent="0.25">
      <c r="B903" s="30"/>
      <c r="C903" s="339"/>
      <c r="D903" s="37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 t="s">
        <v>482</v>
      </c>
      <c r="N903" s="33" t="s">
        <v>121</v>
      </c>
      <c r="O903" s="55" t="s">
        <v>458</v>
      </c>
      <c r="P903" s="33" t="s">
        <v>120</v>
      </c>
      <c r="Q903" s="55" t="s">
        <v>179</v>
      </c>
      <c r="R903" s="33" t="s">
        <v>119</v>
      </c>
      <c r="S903" s="55"/>
      <c r="T903" s="33" t="s">
        <v>118</v>
      </c>
      <c r="U903" s="55"/>
      <c r="V903" s="33" t="s">
        <v>117</v>
      </c>
      <c r="W903" s="55"/>
      <c r="X903" s="33" t="s">
        <v>116</v>
      </c>
      <c r="Y903" s="55"/>
      <c r="Z903" s="33" t="s">
        <v>115</v>
      </c>
      <c r="AA903" s="55"/>
      <c r="AB903" s="193"/>
      <c r="AC903" s="55"/>
      <c r="AD903" s="193" t="s">
        <v>132</v>
      </c>
      <c r="AE903" s="22"/>
      <c r="AF903" s="422"/>
      <c r="AG903" s="422"/>
      <c r="AH903" s="21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8.15" customHeight="1" x14ac:dyDescent="0.2">
      <c r="B904" s="30"/>
      <c r="C904" s="340"/>
      <c r="D904" s="29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 t="s">
        <v>481</v>
      </c>
      <c r="N904" s="25" t="s">
        <v>112</v>
      </c>
      <c r="O904" s="114" t="s">
        <v>350</v>
      </c>
      <c r="P904" s="25" t="s">
        <v>111</v>
      </c>
      <c r="Q904" s="114" t="s">
        <v>351</v>
      </c>
      <c r="R904" s="25" t="s">
        <v>110</v>
      </c>
      <c r="S904" s="114"/>
      <c r="T904" s="25" t="s">
        <v>109</v>
      </c>
      <c r="U904" s="114"/>
      <c r="V904" s="25" t="s">
        <v>108</v>
      </c>
      <c r="W904" s="114"/>
      <c r="X904" s="25" t="s">
        <v>107</v>
      </c>
      <c r="Y904" s="114"/>
      <c r="Z904" s="25" t="s">
        <v>106</v>
      </c>
      <c r="AA904" s="114"/>
      <c r="AB904" s="190"/>
      <c r="AC904" s="114"/>
      <c r="AD904" s="190" t="s">
        <v>132</v>
      </c>
      <c r="AE904" s="22"/>
      <c r="AF904" s="422"/>
      <c r="AG904" s="422"/>
      <c r="AH904" s="21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8.15" customHeight="1" thickBot="1" x14ac:dyDescent="0.25">
      <c r="B905" s="30"/>
      <c r="C905" s="355"/>
      <c r="D905" s="54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 t="s">
        <v>480</v>
      </c>
      <c r="N905" s="50" t="s">
        <v>104</v>
      </c>
      <c r="O905" s="51" t="s">
        <v>359</v>
      </c>
      <c r="P905" s="50" t="s">
        <v>103</v>
      </c>
      <c r="Q905" s="51" t="s">
        <v>130</v>
      </c>
      <c r="R905" s="50" t="s">
        <v>102</v>
      </c>
      <c r="S905" s="51"/>
      <c r="T905" s="50">
        <v>20</v>
      </c>
      <c r="U905" s="51"/>
      <c r="V905" s="50" t="s">
        <v>101</v>
      </c>
      <c r="W905" s="51"/>
      <c r="X905" s="50" t="s">
        <v>100</v>
      </c>
      <c r="Y905" s="51"/>
      <c r="Z905" s="50" t="s">
        <v>99</v>
      </c>
      <c r="AA905" s="51"/>
      <c r="AB905" s="187"/>
      <c r="AC905" s="51"/>
      <c r="AD905" s="187"/>
      <c r="AE905" s="48"/>
      <c r="AF905" s="424"/>
      <c r="AG905" s="424"/>
      <c r="AH905" s="47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8.15" customHeight="1" x14ac:dyDescent="0.2">
      <c r="B906" s="30"/>
      <c r="C906" s="338">
        <v>3</v>
      </c>
      <c r="D906" s="46"/>
      <c r="E906" s="198"/>
      <c r="F906" s="198"/>
      <c r="G906" s="197"/>
      <c r="H906" s="358"/>
      <c r="I906" s="390">
        <v>77</v>
      </c>
      <c r="J906" s="390">
        <v>19</v>
      </c>
      <c r="K906" s="390">
        <v>8</v>
      </c>
      <c r="L906" s="42" t="s">
        <v>131</v>
      </c>
      <c r="M906" s="43" t="s">
        <v>357</v>
      </c>
      <c r="N906" s="42" t="s">
        <v>129</v>
      </c>
      <c r="O906" s="43" t="s">
        <v>346</v>
      </c>
      <c r="P906" s="42" t="s">
        <v>128</v>
      </c>
      <c r="Q906" s="43" t="s">
        <v>351</v>
      </c>
      <c r="R906" s="42" t="s">
        <v>127</v>
      </c>
      <c r="S906" s="43"/>
      <c r="T906" s="42" t="s">
        <v>126</v>
      </c>
      <c r="U906" s="43"/>
      <c r="V906" s="42" t="s">
        <v>125</v>
      </c>
      <c r="W906" s="43"/>
      <c r="X906" s="42" t="s">
        <v>124</v>
      </c>
      <c r="Y906" s="43"/>
      <c r="Z906" s="42" t="s">
        <v>123</v>
      </c>
      <c r="AA906" s="43"/>
      <c r="AB906" s="196"/>
      <c r="AC906" s="43"/>
      <c r="AD906" s="196" t="s">
        <v>179</v>
      </c>
      <c r="AE906" s="39"/>
      <c r="AF906" s="421"/>
      <c r="AG906" s="421"/>
      <c r="AH906" s="38"/>
      <c r="AI906" s="9"/>
      <c r="AJ906" s="349">
        <f>SUMPRODUCT(LEN($M906:$AA909)-LEN(SUBSTITUTE($M906:$AA909,"A", "")))</f>
        <v>13</v>
      </c>
      <c r="AK906" s="352">
        <f>SUMPRODUCT(LEN($AD906:$AD909)-LEN(SUBSTITUTE($AD906:$AD909,"A", "")))</f>
        <v>2</v>
      </c>
      <c r="AL906" s="335">
        <f>SUMPRODUCT(LEN($AC906:$AC909)-LEN(SUBSTITUTE($AC906:$AC909,"A", "")))</f>
        <v>0</v>
      </c>
      <c r="AM906" s="349">
        <f>SUMPRODUCT(LEN($M906:$AA909)-LEN(SUBSTITUTE($M906:$AA909,"S", "")))</f>
        <v>13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0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1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8.15" customHeight="1" thickBot="1" x14ac:dyDescent="0.25">
      <c r="B907" s="30"/>
      <c r="C907" s="339"/>
      <c r="D907" s="37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 t="s">
        <v>349</v>
      </c>
      <c r="N907" s="33" t="s">
        <v>121</v>
      </c>
      <c r="O907" s="55" t="s">
        <v>179</v>
      </c>
      <c r="P907" s="33" t="s">
        <v>120</v>
      </c>
      <c r="Q907" s="55" t="s">
        <v>354</v>
      </c>
      <c r="R907" s="33" t="s">
        <v>119</v>
      </c>
      <c r="S907" s="55"/>
      <c r="T907" s="33" t="s">
        <v>118</v>
      </c>
      <c r="U907" s="55"/>
      <c r="V907" s="33" t="s">
        <v>117</v>
      </c>
      <c r="W907" s="55"/>
      <c r="X907" s="33" t="s">
        <v>116</v>
      </c>
      <c r="Y907" s="55"/>
      <c r="Z907" s="33" t="s">
        <v>115</v>
      </c>
      <c r="AA907" s="55"/>
      <c r="AB907" s="193"/>
      <c r="AC907" s="55"/>
      <c r="AD907" s="193"/>
      <c r="AE907" s="22"/>
      <c r="AF907" s="422"/>
      <c r="AG907" s="422"/>
      <c r="AH907" s="21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8.15" customHeight="1" x14ac:dyDescent="0.2">
      <c r="B908" s="30"/>
      <c r="C908" s="340"/>
      <c r="D908" s="29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 t="s">
        <v>479</v>
      </c>
      <c r="N908" s="25" t="s">
        <v>112</v>
      </c>
      <c r="O908" s="114" t="s">
        <v>350</v>
      </c>
      <c r="P908" s="25" t="s">
        <v>111</v>
      </c>
      <c r="Q908" s="114" t="s">
        <v>130</v>
      </c>
      <c r="R908" s="25" t="s">
        <v>110</v>
      </c>
      <c r="S908" s="114"/>
      <c r="T908" s="25" t="s">
        <v>109</v>
      </c>
      <c r="U908" s="114"/>
      <c r="V908" s="25" t="s">
        <v>108</v>
      </c>
      <c r="W908" s="114"/>
      <c r="X908" s="25" t="s">
        <v>107</v>
      </c>
      <c r="Y908" s="114"/>
      <c r="Z908" s="25" t="s">
        <v>106</v>
      </c>
      <c r="AA908" s="114"/>
      <c r="AB908" s="190"/>
      <c r="AC908" s="114"/>
      <c r="AD908" s="190"/>
      <c r="AE908" s="22"/>
      <c r="AF908" s="422"/>
      <c r="AG908" s="422"/>
      <c r="AH908" s="21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8.15" customHeight="1" thickBot="1" x14ac:dyDescent="0.25">
      <c r="B909" s="20"/>
      <c r="C909" s="341"/>
      <c r="D909" s="19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 t="s">
        <v>352</v>
      </c>
      <c r="N909" s="15" t="s">
        <v>104</v>
      </c>
      <c r="O909" s="16" t="s">
        <v>347</v>
      </c>
      <c r="P909" s="15" t="s">
        <v>103</v>
      </c>
      <c r="Q909" s="16"/>
      <c r="R909" s="15" t="s">
        <v>102</v>
      </c>
      <c r="S909" s="16"/>
      <c r="T909" s="15">
        <v>20</v>
      </c>
      <c r="U909" s="16"/>
      <c r="V909" s="15" t="s">
        <v>101</v>
      </c>
      <c r="W909" s="16"/>
      <c r="X909" s="15" t="s">
        <v>100</v>
      </c>
      <c r="Y909" s="16"/>
      <c r="Z909" s="15" t="s">
        <v>99</v>
      </c>
      <c r="AA909" s="16"/>
      <c r="AB909" s="187"/>
      <c r="AC909" s="16"/>
      <c r="AD909" s="186"/>
      <c r="AE909" s="11"/>
      <c r="AF909" s="423"/>
      <c r="AG909" s="423"/>
      <c r="AH909" s="10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107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189</v>
      </c>
      <c r="E911" s="425">
        <v>15211.5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03"/>
      <c r="AI911" s="86" t="s">
        <v>137</v>
      </c>
      <c r="AJ911" s="85">
        <f t="shared" ref="AJ911:BB911" si="120">SUM(AJ913:AJ924)</f>
        <v>76</v>
      </c>
      <c r="AK911" s="84">
        <f t="shared" si="120"/>
        <v>22</v>
      </c>
      <c r="AL911" s="83">
        <f t="shared" si="120"/>
        <v>0</v>
      </c>
      <c r="AM911" s="85">
        <f t="shared" si="120"/>
        <v>41</v>
      </c>
      <c r="AN911" s="84">
        <f t="shared" si="120"/>
        <v>28</v>
      </c>
      <c r="AO911" s="83">
        <f t="shared" si="120"/>
        <v>0</v>
      </c>
      <c r="AP911" s="85">
        <f t="shared" si="120"/>
        <v>0</v>
      </c>
      <c r="AQ911" s="84">
        <f t="shared" si="120"/>
        <v>0</v>
      </c>
      <c r="AR911" s="83">
        <f t="shared" si="120"/>
        <v>0</v>
      </c>
      <c r="AS911" s="85">
        <f t="shared" si="120"/>
        <v>3</v>
      </c>
      <c r="AT911" s="84">
        <f t="shared" si="120"/>
        <v>0</v>
      </c>
      <c r="AU911" s="83">
        <f t="shared" si="120"/>
        <v>0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0</v>
      </c>
      <c r="AZ911" s="81">
        <f t="shared" si="120"/>
        <v>0</v>
      </c>
      <c r="BA911" s="81">
        <f t="shared" si="120"/>
        <v>0</v>
      </c>
      <c r="BB911" s="80">
        <f t="shared" si="120"/>
        <v>0</v>
      </c>
      <c r="BC911" s="79" t="s">
        <v>136</v>
      </c>
      <c r="BF911" s="5">
        <f>SUM(AJ911:AL911)/$BG$5</f>
        <v>32.666666666666664</v>
      </c>
      <c r="BG911" s="5">
        <f>SUM(AM911:AO911,AY911)/$BG$5</f>
        <v>23</v>
      </c>
      <c r="BH911" s="5">
        <f>SUM(AP911:AR911,AZ911)/$BG$5</f>
        <v>0</v>
      </c>
      <c r="BI911" s="5">
        <f>SUM(AS911:AU911,BA911)/$BG$5</f>
        <v>1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03"/>
      <c r="AI912" s="66" t="s">
        <v>135</v>
      </c>
      <c r="AJ912" s="65">
        <f t="shared" ref="AJ912:BB912" si="121">AJ911/3</f>
        <v>25.333333333333332</v>
      </c>
      <c r="AK912" s="64">
        <f t="shared" si="121"/>
        <v>7.333333333333333</v>
      </c>
      <c r="AL912" s="63">
        <f t="shared" si="121"/>
        <v>0</v>
      </c>
      <c r="AM912" s="65">
        <f t="shared" si="121"/>
        <v>13.666666666666666</v>
      </c>
      <c r="AN912" s="64">
        <f t="shared" si="121"/>
        <v>9.3333333333333339</v>
      </c>
      <c r="AO912" s="63">
        <f t="shared" si="121"/>
        <v>0</v>
      </c>
      <c r="AP912" s="65">
        <f t="shared" si="121"/>
        <v>0</v>
      </c>
      <c r="AQ912" s="64">
        <f t="shared" si="121"/>
        <v>0</v>
      </c>
      <c r="AR912" s="63">
        <f t="shared" si="121"/>
        <v>0</v>
      </c>
      <c r="AS912" s="65">
        <f t="shared" si="121"/>
        <v>1</v>
      </c>
      <c r="AT912" s="64">
        <f t="shared" si="121"/>
        <v>0</v>
      </c>
      <c r="AU912" s="63">
        <f t="shared" si="121"/>
        <v>0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</v>
      </c>
      <c r="AZ912" s="61">
        <f t="shared" si="121"/>
        <v>0</v>
      </c>
      <c r="BA912" s="61">
        <f t="shared" si="121"/>
        <v>0</v>
      </c>
      <c r="BB912" s="60">
        <f t="shared" si="121"/>
        <v>0</v>
      </c>
      <c r="BC912" s="59" t="s">
        <v>134</v>
      </c>
    </row>
    <row r="913" spans="2:62" ht="28.15" customHeight="1" x14ac:dyDescent="0.2">
      <c r="B913" s="30"/>
      <c r="C913" s="338">
        <v>1</v>
      </c>
      <c r="D913" s="46"/>
      <c r="E913" s="198"/>
      <c r="F913" s="198"/>
      <c r="G913" s="197"/>
      <c r="H913" s="358" t="s">
        <v>133</v>
      </c>
      <c r="I913" s="390">
        <v>83</v>
      </c>
      <c r="J913" s="390">
        <v>21</v>
      </c>
      <c r="K913" s="390">
        <v>8</v>
      </c>
      <c r="L913" s="42" t="s">
        <v>131</v>
      </c>
      <c r="M913" s="43" t="s">
        <v>462</v>
      </c>
      <c r="N913" s="42" t="s">
        <v>129</v>
      </c>
      <c r="O913" s="43" t="s">
        <v>373</v>
      </c>
      <c r="P913" s="42" t="s">
        <v>128</v>
      </c>
      <c r="Q913" s="43" t="s">
        <v>352</v>
      </c>
      <c r="R913" s="42" t="s">
        <v>127</v>
      </c>
      <c r="S913" s="43" t="s">
        <v>132</v>
      </c>
      <c r="T913" s="42" t="s">
        <v>126</v>
      </c>
      <c r="U913" s="43"/>
      <c r="V913" s="42" t="s">
        <v>125</v>
      </c>
      <c r="W913" s="43"/>
      <c r="X913" s="42" t="s">
        <v>124</v>
      </c>
      <c r="Y913" s="43"/>
      <c r="Z913" s="42" t="s">
        <v>123</v>
      </c>
      <c r="AA913" s="43"/>
      <c r="AB913" s="196"/>
      <c r="AC913" s="43"/>
      <c r="AD913" s="196" t="s">
        <v>468</v>
      </c>
      <c r="AE913" s="58"/>
      <c r="AF913" s="421"/>
      <c r="AG913" s="421"/>
      <c r="AH913" s="38"/>
      <c r="AI913" s="9"/>
      <c r="AJ913" s="349">
        <f>SUMPRODUCT(LEN($M913:$AA916)-LEN(SUBSTITUTE($M913:$AA916,"A", "")))</f>
        <v>22</v>
      </c>
      <c r="AK913" s="352">
        <f>SUMPRODUCT(LEN($AD913:$AD916)-LEN(SUBSTITUTE($AD913:$AD916,"A", "")))</f>
        <v>10</v>
      </c>
      <c r="AL913" s="335">
        <f>SUMPRODUCT(LEN($AC913:$AC916)-LEN(SUBSTITUTE($AC913:$AC916,"A", "")))</f>
        <v>0</v>
      </c>
      <c r="AM913" s="349">
        <f>SUMPRODUCT(LEN($M913:$AA916)-LEN(SUBSTITUTE($M913:$AA916,"S", "")))</f>
        <v>16</v>
      </c>
      <c r="AN913" s="352">
        <f>SUMPRODUCT(LEN($AD913:$AD916)-LEN(SUBSTITUTE($AD913:$AD916,"S", "")))</f>
        <v>13</v>
      </c>
      <c r="AO913" s="335">
        <f>SUMPRODUCT(LEN($AC913:$AC916)-LEN(SUBSTITUTE($AC913:$AC916,"S", "")))</f>
        <v>0</v>
      </c>
      <c r="AP913" s="349">
        <f>SUMPRODUCT(LEN($M913:$AA916)-LEN(SUBSTITUTE($M913:$AA916,"F", "")))</f>
        <v>0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1</v>
      </c>
      <c r="AT913" s="352">
        <f>SUMPRODUCT(LEN($AD913:$AD916)-LEN(SUBSTITUTE($AD913:$AD916,"G", "")))</f>
        <v>0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0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8.15" customHeight="1" thickBot="1" x14ac:dyDescent="0.25">
      <c r="B914" s="30"/>
      <c r="C914" s="339"/>
      <c r="D914" s="37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474</v>
      </c>
      <c r="N914" s="33" t="s">
        <v>121</v>
      </c>
      <c r="O914" s="55" t="s">
        <v>478</v>
      </c>
      <c r="P914" s="33" t="s">
        <v>120</v>
      </c>
      <c r="Q914" s="55" t="s">
        <v>347</v>
      </c>
      <c r="R914" s="33" t="s">
        <v>119</v>
      </c>
      <c r="S914" s="55"/>
      <c r="T914" s="33" t="s">
        <v>118</v>
      </c>
      <c r="U914" s="55"/>
      <c r="V914" s="33" t="s">
        <v>117</v>
      </c>
      <c r="W914" s="55"/>
      <c r="X914" s="33" t="s">
        <v>116</v>
      </c>
      <c r="Y914" s="55"/>
      <c r="Z914" s="33" t="s">
        <v>115</v>
      </c>
      <c r="AA914" s="55"/>
      <c r="AB914" s="193"/>
      <c r="AC914" s="55"/>
      <c r="AD914" s="193" t="s">
        <v>477</v>
      </c>
      <c r="AE914" s="57"/>
      <c r="AF914" s="422"/>
      <c r="AG914" s="422"/>
      <c r="AH914" s="21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8.15" customHeight="1" x14ac:dyDescent="0.2">
      <c r="B915" s="30"/>
      <c r="C915" s="340"/>
      <c r="D915" s="29"/>
      <c r="E915" s="192"/>
      <c r="F915" s="192"/>
      <c r="G915" s="191"/>
      <c r="H915" s="360">
        <v>189</v>
      </c>
      <c r="I915" s="392"/>
      <c r="J915" s="392"/>
      <c r="K915" s="392"/>
      <c r="L915" s="25" t="s">
        <v>114</v>
      </c>
      <c r="M915" s="114" t="s">
        <v>357</v>
      </c>
      <c r="N915" s="25" t="s">
        <v>112</v>
      </c>
      <c r="O915" s="114" t="s">
        <v>367</v>
      </c>
      <c r="P915" s="25" t="s">
        <v>111</v>
      </c>
      <c r="Q915" s="114" t="s">
        <v>347</v>
      </c>
      <c r="R915" s="25" t="s">
        <v>110</v>
      </c>
      <c r="S915" s="114"/>
      <c r="T915" s="25" t="s">
        <v>109</v>
      </c>
      <c r="U915" s="114"/>
      <c r="V915" s="25" t="s">
        <v>108</v>
      </c>
      <c r="W915" s="114"/>
      <c r="X915" s="25" t="s">
        <v>107</v>
      </c>
      <c r="Y915" s="114"/>
      <c r="Z915" s="25" t="s">
        <v>106</v>
      </c>
      <c r="AA915" s="114"/>
      <c r="AB915" s="190"/>
      <c r="AC915" s="114"/>
      <c r="AD915" s="190" t="s">
        <v>179</v>
      </c>
      <c r="AE915" s="57"/>
      <c r="AF915" s="422"/>
      <c r="AG915" s="422"/>
      <c r="AH915" s="21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8.15" customHeight="1" thickBot="1" x14ac:dyDescent="0.25">
      <c r="B916" s="30"/>
      <c r="C916" s="355"/>
      <c r="D916" s="54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373</v>
      </c>
      <c r="N916" s="50" t="s">
        <v>104</v>
      </c>
      <c r="O916" s="51" t="s">
        <v>349</v>
      </c>
      <c r="P916" s="50" t="s">
        <v>103</v>
      </c>
      <c r="Q916" s="51" t="s">
        <v>132</v>
      </c>
      <c r="R916" s="50" t="s">
        <v>102</v>
      </c>
      <c r="S916" s="51"/>
      <c r="T916" s="50">
        <v>20</v>
      </c>
      <c r="U916" s="51"/>
      <c r="V916" s="50" t="s">
        <v>101</v>
      </c>
      <c r="W916" s="51"/>
      <c r="X916" s="50" t="s">
        <v>100</v>
      </c>
      <c r="Y916" s="51"/>
      <c r="Z916" s="50" t="s">
        <v>99</v>
      </c>
      <c r="AA916" s="51"/>
      <c r="AB916" s="187"/>
      <c r="AC916" s="51"/>
      <c r="AD916" s="187" t="s">
        <v>476</v>
      </c>
      <c r="AE916" s="56"/>
      <c r="AF916" s="424"/>
      <c r="AG916" s="424"/>
      <c r="AH916" s="47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8.15" customHeight="1" x14ac:dyDescent="0.2">
      <c r="B917" s="30"/>
      <c r="C917" s="338">
        <v>2</v>
      </c>
      <c r="D917" s="46"/>
      <c r="E917" s="198"/>
      <c r="F917" s="198"/>
      <c r="G917" s="197"/>
      <c r="H917" s="358"/>
      <c r="I917" s="390">
        <v>77</v>
      </c>
      <c r="J917" s="390">
        <v>20</v>
      </c>
      <c r="K917" s="390">
        <v>7</v>
      </c>
      <c r="L917" s="42" t="s">
        <v>131</v>
      </c>
      <c r="M917" s="43" t="s">
        <v>132</v>
      </c>
      <c r="N917" s="42" t="s">
        <v>129</v>
      </c>
      <c r="O917" s="43" t="s">
        <v>359</v>
      </c>
      <c r="P917" s="42" t="s">
        <v>128</v>
      </c>
      <c r="Q917" s="43" t="s">
        <v>359</v>
      </c>
      <c r="R917" s="42" t="s">
        <v>127</v>
      </c>
      <c r="S917" s="43" t="s">
        <v>130</v>
      </c>
      <c r="T917" s="42" t="s">
        <v>126</v>
      </c>
      <c r="U917" s="43"/>
      <c r="V917" s="42" t="s">
        <v>125</v>
      </c>
      <c r="W917" s="43"/>
      <c r="X917" s="42" t="s">
        <v>124</v>
      </c>
      <c r="Y917" s="43"/>
      <c r="Z917" s="42" t="s">
        <v>123</v>
      </c>
      <c r="AA917" s="43"/>
      <c r="AB917" s="196"/>
      <c r="AC917" s="43"/>
      <c r="AD917" s="196" t="s">
        <v>475</v>
      </c>
      <c r="AE917" s="39"/>
      <c r="AF917" s="421"/>
      <c r="AG917" s="421"/>
      <c r="AH917" s="38"/>
      <c r="AI917" s="9"/>
      <c r="AJ917" s="349">
        <f>SUMPRODUCT(LEN($M917:$AA920)-LEN(SUBSTITUTE($M917:$AA920,"A", "")))</f>
        <v>25</v>
      </c>
      <c r="AK917" s="352">
        <f>SUMPRODUCT(LEN($AD917:$AD920)-LEN(SUBSTITUTE($AD917:$AD920,"A", "")))</f>
        <v>4</v>
      </c>
      <c r="AL917" s="335">
        <f>SUMPRODUCT(LEN($AC917:$AC920)-LEN(SUBSTITUTE($AC917:$AC920,"A", "")))</f>
        <v>0</v>
      </c>
      <c r="AM917" s="349">
        <f>SUMPRODUCT(LEN($M917:$AA920)-LEN(SUBSTITUTE($M917:$AA920,"S", "")))</f>
        <v>9</v>
      </c>
      <c r="AN917" s="352">
        <f>SUMPRODUCT(LEN($AD917:$AD920)-LEN(SUBSTITUTE($AD917:$AD920,"S", "")))</f>
        <v>3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2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8.15" customHeight="1" thickBot="1" x14ac:dyDescent="0.25">
      <c r="B918" s="30"/>
      <c r="C918" s="339"/>
      <c r="D918" s="37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 t="s">
        <v>469</v>
      </c>
      <c r="N918" s="33" t="s">
        <v>121</v>
      </c>
      <c r="O918" s="55" t="s">
        <v>459</v>
      </c>
      <c r="P918" s="33" t="s">
        <v>120</v>
      </c>
      <c r="Q918" s="55" t="s">
        <v>179</v>
      </c>
      <c r="R918" s="33" t="s">
        <v>119</v>
      </c>
      <c r="S918" s="55"/>
      <c r="T918" s="33" t="s">
        <v>118</v>
      </c>
      <c r="U918" s="55"/>
      <c r="V918" s="33" t="s">
        <v>117</v>
      </c>
      <c r="W918" s="55"/>
      <c r="X918" s="33" t="s">
        <v>116</v>
      </c>
      <c r="Y918" s="55"/>
      <c r="Z918" s="33" t="s">
        <v>115</v>
      </c>
      <c r="AA918" s="55"/>
      <c r="AB918" s="193"/>
      <c r="AC918" s="55"/>
      <c r="AD918" s="193"/>
      <c r="AE918" s="22"/>
      <c r="AF918" s="422"/>
      <c r="AG918" s="422"/>
      <c r="AH918" s="21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8.15" customHeight="1" x14ac:dyDescent="0.2">
      <c r="B919" s="30"/>
      <c r="C919" s="340"/>
      <c r="D919" s="29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 t="s">
        <v>474</v>
      </c>
      <c r="N919" s="25" t="s">
        <v>112</v>
      </c>
      <c r="O919" s="114" t="s">
        <v>373</v>
      </c>
      <c r="P919" s="25" t="s">
        <v>111</v>
      </c>
      <c r="Q919" s="114" t="s">
        <v>179</v>
      </c>
      <c r="R919" s="25" t="s">
        <v>110</v>
      </c>
      <c r="S919" s="114"/>
      <c r="T919" s="25" t="s">
        <v>109</v>
      </c>
      <c r="U919" s="114"/>
      <c r="V919" s="25" t="s">
        <v>108</v>
      </c>
      <c r="W919" s="114"/>
      <c r="X919" s="25" t="s">
        <v>107</v>
      </c>
      <c r="Y919" s="114"/>
      <c r="Z919" s="25" t="s">
        <v>106</v>
      </c>
      <c r="AA919" s="114"/>
      <c r="AB919" s="190"/>
      <c r="AC919" s="114"/>
      <c r="AD919" s="190"/>
      <c r="AE919" s="22"/>
      <c r="AF919" s="422"/>
      <c r="AG919" s="422"/>
      <c r="AH919" s="21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8.15" customHeight="1" thickBot="1" x14ac:dyDescent="0.25">
      <c r="B920" s="30"/>
      <c r="C920" s="355"/>
      <c r="D920" s="54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 t="s">
        <v>458</v>
      </c>
      <c r="N920" s="50" t="s">
        <v>104</v>
      </c>
      <c r="O920" s="51" t="s">
        <v>348</v>
      </c>
      <c r="P920" s="50" t="s">
        <v>103</v>
      </c>
      <c r="Q920" s="51" t="s">
        <v>130</v>
      </c>
      <c r="R920" s="50" t="s">
        <v>102</v>
      </c>
      <c r="S920" s="51"/>
      <c r="T920" s="50">
        <v>20</v>
      </c>
      <c r="U920" s="51"/>
      <c r="V920" s="50" t="s">
        <v>101</v>
      </c>
      <c r="W920" s="51"/>
      <c r="X920" s="50" t="s">
        <v>100</v>
      </c>
      <c r="Y920" s="51"/>
      <c r="Z920" s="50" t="s">
        <v>99</v>
      </c>
      <c r="AA920" s="51"/>
      <c r="AB920" s="187"/>
      <c r="AC920" s="51"/>
      <c r="AD920" s="187"/>
      <c r="AE920" s="48"/>
      <c r="AF920" s="424"/>
      <c r="AG920" s="424"/>
      <c r="AH920" s="47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8.15" customHeight="1" x14ac:dyDescent="0.2">
      <c r="B921" s="30"/>
      <c r="C921" s="338">
        <v>3</v>
      </c>
      <c r="D921" s="46"/>
      <c r="E921" s="198"/>
      <c r="F921" s="198"/>
      <c r="G921" s="197"/>
      <c r="H921" s="358"/>
      <c r="I921" s="390">
        <v>86</v>
      </c>
      <c r="J921" s="390">
        <v>21</v>
      </c>
      <c r="K921" s="390">
        <v>6</v>
      </c>
      <c r="L921" s="42" t="s">
        <v>131</v>
      </c>
      <c r="M921" s="43" t="s">
        <v>357</v>
      </c>
      <c r="N921" s="42" t="s">
        <v>129</v>
      </c>
      <c r="O921" s="43" t="s">
        <v>458</v>
      </c>
      <c r="P921" s="42" t="s">
        <v>128</v>
      </c>
      <c r="Q921" s="43" t="s">
        <v>179</v>
      </c>
      <c r="R921" s="42" t="s">
        <v>127</v>
      </c>
      <c r="S921" s="43" t="s">
        <v>347</v>
      </c>
      <c r="T921" s="42" t="s">
        <v>126</v>
      </c>
      <c r="U921" s="43"/>
      <c r="V921" s="42" t="s">
        <v>125</v>
      </c>
      <c r="W921" s="43"/>
      <c r="X921" s="42" t="s">
        <v>124</v>
      </c>
      <c r="Y921" s="43"/>
      <c r="Z921" s="42" t="s">
        <v>123</v>
      </c>
      <c r="AA921" s="43"/>
      <c r="AB921" s="196"/>
      <c r="AC921" s="43"/>
      <c r="AD921" s="196" t="s">
        <v>473</v>
      </c>
      <c r="AE921" s="39"/>
      <c r="AF921" s="421"/>
      <c r="AG921" s="421"/>
      <c r="AH921" s="38"/>
      <c r="AI921" s="9"/>
      <c r="AJ921" s="349">
        <f>SUMPRODUCT(LEN($M921:$AA924)-LEN(SUBSTITUTE($M921:$AA924,"A", "")))</f>
        <v>29</v>
      </c>
      <c r="AK921" s="352">
        <f>SUMPRODUCT(LEN($AD921:$AD924)-LEN(SUBSTITUTE($AD921:$AD924,"A", "")))</f>
        <v>8</v>
      </c>
      <c r="AL921" s="335">
        <f>SUMPRODUCT(LEN($AC921:$AC924)-LEN(SUBSTITUTE($AC921:$AC924,"A", "")))</f>
        <v>0</v>
      </c>
      <c r="AM921" s="349">
        <f>SUMPRODUCT(LEN($M921:$AA924)-LEN(SUBSTITUTE($M921:$AA924,"S", "")))</f>
        <v>16</v>
      </c>
      <c r="AN921" s="352">
        <f>SUMPRODUCT(LEN($AD921:$AD924)-LEN(SUBSTITUTE($AD921:$AD924,"S", "")))</f>
        <v>12</v>
      </c>
      <c r="AO921" s="335">
        <f>SUMPRODUCT(LEN($AC921:$AC924)-LEN(SUBSTITUTE($AC921:$AC924,"S", "")))</f>
        <v>0</v>
      </c>
      <c r="AP921" s="349">
        <f>SUMPRODUCT(LEN($M921:$AA924)-LEN(SUBSTITUTE($M921:$AA924,"F", "")))</f>
        <v>0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0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8.15" customHeight="1" thickBot="1" x14ac:dyDescent="0.25">
      <c r="B922" s="30"/>
      <c r="C922" s="339"/>
      <c r="D922" s="37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 t="s">
        <v>179</v>
      </c>
      <c r="N922" s="33" t="s">
        <v>121</v>
      </c>
      <c r="O922" s="55" t="s">
        <v>466</v>
      </c>
      <c r="P922" s="33" t="s">
        <v>120</v>
      </c>
      <c r="Q922" s="55" t="s">
        <v>352</v>
      </c>
      <c r="R922" s="33" t="s">
        <v>119</v>
      </c>
      <c r="S922" s="55" t="s">
        <v>130</v>
      </c>
      <c r="T922" s="33" t="s">
        <v>118</v>
      </c>
      <c r="U922" s="55"/>
      <c r="V922" s="33" t="s">
        <v>117</v>
      </c>
      <c r="W922" s="55"/>
      <c r="X922" s="33" t="s">
        <v>116</v>
      </c>
      <c r="Y922" s="55"/>
      <c r="Z922" s="33" t="s">
        <v>115</v>
      </c>
      <c r="AA922" s="55"/>
      <c r="AB922" s="193"/>
      <c r="AC922" s="55"/>
      <c r="AD922" s="193" t="s">
        <v>472</v>
      </c>
      <c r="AE922" s="22"/>
      <c r="AF922" s="422"/>
      <c r="AG922" s="422"/>
      <c r="AH922" s="21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8.15" customHeight="1" x14ac:dyDescent="0.2">
      <c r="B923" s="30"/>
      <c r="C923" s="340"/>
      <c r="D923" s="29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 t="s">
        <v>465</v>
      </c>
      <c r="N923" s="25" t="s">
        <v>112</v>
      </c>
      <c r="O923" s="114" t="s">
        <v>462</v>
      </c>
      <c r="P923" s="25" t="s">
        <v>111</v>
      </c>
      <c r="Q923" s="114" t="s">
        <v>359</v>
      </c>
      <c r="R923" s="25" t="s">
        <v>110</v>
      </c>
      <c r="S923" s="114" t="s">
        <v>130</v>
      </c>
      <c r="T923" s="25" t="s">
        <v>109</v>
      </c>
      <c r="U923" s="114"/>
      <c r="V923" s="25" t="s">
        <v>108</v>
      </c>
      <c r="W923" s="114"/>
      <c r="X923" s="25" t="s">
        <v>107</v>
      </c>
      <c r="Y923" s="114"/>
      <c r="Z923" s="25" t="s">
        <v>106</v>
      </c>
      <c r="AA923" s="114"/>
      <c r="AB923" s="190"/>
      <c r="AC923" s="114"/>
      <c r="AD923" s="190" t="s">
        <v>130</v>
      </c>
      <c r="AE923" s="22"/>
      <c r="AF923" s="422"/>
      <c r="AG923" s="422"/>
      <c r="AH923" s="21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8.15" customHeight="1" thickBot="1" x14ac:dyDescent="0.25">
      <c r="B924" s="20"/>
      <c r="C924" s="341"/>
      <c r="D924" s="19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 t="s">
        <v>471</v>
      </c>
      <c r="N924" s="15" t="s">
        <v>104</v>
      </c>
      <c r="O924" s="16" t="s">
        <v>349</v>
      </c>
      <c r="P924" s="15" t="s">
        <v>103</v>
      </c>
      <c r="Q924" s="16" t="s">
        <v>179</v>
      </c>
      <c r="R924" s="15" t="s">
        <v>102</v>
      </c>
      <c r="S924" s="16"/>
      <c r="T924" s="15">
        <v>20</v>
      </c>
      <c r="U924" s="16"/>
      <c r="V924" s="15" t="s">
        <v>101</v>
      </c>
      <c r="W924" s="16"/>
      <c r="X924" s="15" t="s">
        <v>100</v>
      </c>
      <c r="Y924" s="16"/>
      <c r="Z924" s="15" t="s">
        <v>99</v>
      </c>
      <c r="AA924" s="16"/>
      <c r="AB924" s="187"/>
      <c r="AC924" s="16"/>
      <c r="AD924" s="186"/>
      <c r="AE924" s="11"/>
      <c r="AF924" s="423"/>
      <c r="AG924" s="423"/>
      <c r="AH924" s="10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107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189</v>
      </c>
      <c r="E926" s="425">
        <v>8971.5499999999993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03"/>
      <c r="AI926" s="86" t="s">
        <v>137</v>
      </c>
      <c r="AJ926" s="85">
        <f t="shared" ref="AJ926:BB926" si="122">SUM(AJ928:AJ939)</f>
        <v>55</v>
      </c>
      <c r="AK926" s="84">
        <f t="shared" si="122"/>
        <v>3</v>
      </c>
      <c r="AL926" s="83">
        <f t="shared" si="122"/>
        <v>0</v>
      </c>
      <c r="AM926" s="85">
        <f t="shared" si="122"/>
        <v>29</v>
      </c>
      <c r="AN926" s="84">
        <f t="shared" si="122"/>
        <v>5</v>
      </c>
      <c r="AO926" s="83">
        <f t="shared" si="122"/>
        <v>0</v>
      </c>
      <c r="AP926" s="85">
        <f t="shared" si="122"/>
        <v>0</v>
      </c>
      <c r="AQ926" s="84">
        <f t="shared" si="122"/>
        <v>0</v>
      </c>
      <c r="AR926" s="83">
        <f t="shared" si="122"/>
        <v>0</v>
      </c>
      <c r="AS926" s="85">
        <f t="shared" si="122"/>
        <v>5</v>
      </c>
      <c r="AT926" s="84">
        <f t="shared" si="122"/>
        <v>0</v>
      </c>
      <c r="AU926" s="83">
        <f t="shared" si="122"/>
        <v>0</v>
      </c>
      <c r="AV926" s="85">
        <f t="shared" si="122"/>
        <v>0</v>
      </c>
      <c r="AW926" s="84">
        <f t="shared" si="122"/>
        <v>0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0</v>
      </c>
      <c r="BB926" s="80">
        <f t="shared" si="122"/>
        <v>0</v>
      </c>
      <c r="BC926" s="79" t="s">
        <v>136</v>
      </c>
      <c r="BF926" s="5">
        <f>SUM(AJ926:AL926)/$BG$5</f>
        <v>19.333333333333332</v>
      </c>
      <c r="BG926" s="5">
        <f>SUM(AM926:AO926,AY926)/$BG$5</f>
        <v>11.333333333333334</v>
      </c>
      <c r="BH926" s="5">
        <f>SUM(AP926:AR926,AZ926)/$BG$5</f>
        <v>0</v>
      </c>
      <c r="BI926" s="5">
        <f>SUM(AS926:AU926,BA926)/$BG$5</f>
        <v>1.6666666666666667</v>
      </c>
      <c r="BJ926" s="5">
        <f>SUM(AV926:AX926,BB926)/$BG$5</f>
        <v>0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03"/>
      <c r="AI927" s="66" t="s">
        <v>135</v>
      </c>
      <c r="AJ927" s="65">
        <f t="shared" ref="AJ927:BB927" si="123">AJ926/3</f>
        <v>18.333333333333332</v>
      </c>
      <c r="AK927" s="64">
        <f t="shared" si="123"/>
        <v>1</v>
      </c>
      <c r="AL927" s="63">
        <f t="shared" si="123"/>
        <v>0</v>
      </c>
      <c r="AM927" s="65">
        <f t="shared" si="123"/>
        <v>9.6666666666666661</v>
      </c>
      <c r="AN927" s="64">
        <f t="shared" si="123"/>
        <v>1.6666666666666667</v>
      </c>
      <c r="AO927" s="63">
        <f t="shared" si="123"/>
        <v>0</v>
      </c>
      <c r="AP927" s="65">
        <f t="shared" si="123"/>
        <v>0</v>
      </c>
      <c r="AQ927" s="64">
        <f t="shared" si="123"/>
        <v>0</v>
      </c>
      <c r="AR927" s="63">
        <f t="shared" si="123"/>
        <v>0</v>
      </c>
      <c r="AS927" s="65">
        <f t="shared" si="123"/>
        <v>1.6666666666666667</v>
      </c>
      <c r="AT927" s="64">
        <f t="shared" si="123"/>
        <v>0</v>
      </c>
      <c r="AU927" s="63">
        <f t="shared" si="123"/>
        <v>0</v>
      </c>
      <c r="AV927" s="65">
        <f t="shared" si="123"/>
        <v>0</v>
      </c>
      <c r="AW927" s="64">
        <f t="shared" si="123"/>
        <v>0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0</v>
      </c>
      <c r="BB927" s="60">
        <f t="shared" si="123"/>
        <v>0</v>
      </c>
      <c r="BC927" s="59" t="s">
        <v>134</v>
      </c>
    </row>
    <row r="928" spans="2:62" ht="28.15" customHeight="1" x14ac:dyDescent="0.2">
      <c r="B928" s="30"/>
      <c r="C928" s="338">
        <v>1</v>
      </c>
      <c r="D928" s="46"/>
      <c r="E928" s="198"/>
      <c r="F928" s="198"/>
      <c r="G928" s="197"/>
      <c r="H928" s="358" t="s">
        <v>133</v>
      </c>
      <c r="I928" s="390">
        <v>89</v>
      </c>
      <c r="J928" s="390">
        <v>20</v>
      </c>
      <c r="K928" s="390">
        <v>7</v>
      </c>
      <c r="L928" s="42" t="s">
        <v>131</v>
      </c>
      <c r="M928" s="43" t="s">
        <v>467</v>
      </c>
      <c r="N928" s="42" t="s">
        <v>129</v>
      </c>
      <c r="O928" s="43" t="s">
        <v>458</v>
      </c>
      <c r="P928" s="42" t="s">
        <v>128</v>
      </c>
      <c r="Q928" s="43" t="s">
        <v>354</v>
      </c>
      <c r="R928" s="42" t="s">
        <v>127</v>
      </c>
      <c r="S928" s="43" t="s">
        <v>130</v>
      </c>
      <c r="T928" s="42" t="s">
        <v>126</v>
      </c>
      <c r="U928" s="43"/>
      <c r="V928" s="42" t="s">
        <v>125</v>
      </c>
      <c r="W928" s="43"/>
      <c r="X928" s="42" t="s">
        <v>124</v>
      </c>
      <c r="Y928" s="43"/>
      <c r="Z928" s="42" t="s">
        <v>123</v>
      </c>
      <c r="AA928" s="43"/>
      <c r="AB928" s="196"/>
      <c r="AC928" s="43"/>
      <c r="AD928" s="196"/>
      <c r="AE928" s="58"/>
      <c r="AF928" s="421"/>
      <c r="AG928" s="421"/>
      <c r="AH928" s="38"/>
      <c r="AI928" s="9"/>
      <c r="AJ928" s="349">
        <f>SUMPRODUCT(LEN($M928:$AA931)-LEN(SUBSTITUTE($M928:$AA931,"A", "")))</f>
        <v>18</v>
      </c>
      <c r="AK928" s="352">
        <f>SUMPRODUCT(LEN($AD928:$AD931)-LEN(SUBSTITUTE($AD928:$AD931,"A", "")))</f>
        <v>0</v>
      </c>
      <c r="AL928" s="335">
        <f>SUMPRODUCT(LEN($AC928:$AC931)-LEN(SUBSTITUTE($AC928:$AC931,"A", "")))</f>
        <v>0</v>
      </c>
      <c r="AM928" s="349">
        <f>SUMPRODUCT(LEN($M928:$AA931)-LEN(SUBSTITUTE($M928:$AA931,"S", "")))</f>
        <v>11</v>
      </c>
      <c r="AN928" s="352">
        <f>SUMPRODUCT(LEN($AD928:$AD931)-LEN(SUBSTITUTE($AD928:$AD931,"S", "")))</f>
        <v>0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2</v>
      </c>
      <c r="AT928" s="352">
        <f>SUMPRODUCT(LEN($AD928:$AD931)-LEN(SUBSTITUTE($AD928:$AD931,"G", "")))</f>
        <v>0</v>
      </c>
      <c r="AU928" s="335">
        <f>SUMPRODUCT(LEN($AC928:$AC931)-LEN(SUBSTITUTE($AC928:$AC931,"G", "")))</f>
        <v>0</v>
      </c>
      <c r="AV928" s="349">
        <f>SUMPRODUCT(LEN($L928:$AA931)-LEN(SUBSTITUTE($L928:$AA931,"M", "")))</f>
        <v>0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0</v>
      </c>
      <c r="BB928" s="413">
        <f>SUMPRODUCT(LEN($AE928:$AE931)-LEN(SUBSTITUTE($AE928:$AE931,"M", "")))</f>
        <v>0</v>
      </c>
    </row>
    <row r="929" spans="2:62" ht="28.15" customHeight="1" thickBot="1" x14ac:dyDescent="0.25">
      <c r="B929" s="30"/>
      <c r="C929" s="339"/>
      <c r="D929" s="37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357</v>
      </c>
      <c r="N929" s="33" t="s">
        <v>121</v>
      </c>
      <c r="O929" s="55" t="s">
        <v>350</v>
      </c>
      <c r="P929" s="33" t="s">
        <v>120</v>
      </c>
      <c r="Q929" s="55" t="s">
        <v>351</v>
      </c>
      <c r="R929" s="33" t="s">
        <v>119</v>
      </c>
      <c r="S929" s="55"/>
      <c r="T929" s="33" t="s">
        <v>118</v>
      </c>
      <c r="U929" s="55"/>
      <c r="V929" s="33" t="s">
        <v>117</v>
      </c>
      <c r="W929" s="55"/>
      <c r="X929" s="33" t="s">
        <v>116</v>
      </c>
      <c r="Y929" s="55"/>
      <c r="Z929" s="33" t="s">
        <v>115</v>
      </c>
      <c r="AA929" s="55"/>
      <c r="AB929" s="193"/>
      <c r="AC929" s="55"/>
      <c r="AD929" s="193"/>
      <c r="AE929" s="57"/>
      <c r="AF929" s="422"/>
      <c r="AG929" s="422"/>
      <c r="AH929" s="21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8.15" customHeight="1" x14ac:dyDescent="0.2">
      <c r="B930" s="30"/>
      <c r="C930" s="340"/>
      <c r="D930" s="29"/>
      <c r="E930" s="192"/>
      <c r="F930" s="192"/>
      <c r="G930" s="191"/>
      <c r="H930" s="360">
        <v>189</v>
      </c>
      <c r="I930" s="392"/>
      <c r="J930" s="392"/>
      <c r="K930" s="392"/>
      <c r="L930" s="25" t="s">
        <v>114</v>
      </c>
      <c r="M930" s="114" t="s">
        <v>467</v>
      </c>
      <c r="N930" s="25" t="s">
        <v>112</v>
      </c>
      <c r="O930" s="114" t="s">
        <v>346</v>
      </c>
      <c r="P930" s="25" t="s">
        <v>111</v>
      </c>
      <c r="Q930" s="114" t="s">
        <v>132</v>
      </c>
      <c r="R930" s="25" t="s">
        <v>110</v>
      </c>
      <c r="S930" s="114"/>
      <c r="T930" s="25" t="s">
        <v>109</v>
      </c>
      <c r="U930" s="114"/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190"/>
      <c r="AC930" s="114"/>
      <c r="AD930" s="190"/>
      <c r="AE930" s="57"/>
      <c r="AF930" s="422"/>
      <c r="AG930" s="422"/>
      <c r="AH930" s="21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8.15" customHeight="1" thickBot="1" x14ac:dyDescent="0.25">
      <c r="B931" s="30"/>
      <c r="C931" s="355"/>
      <c r="D931" s="54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459</v>
      </c>
      <c r="N931" s="50" t="s">
        <v>104</v>
      </c>
      <c r="O931" s="51" t="s">
        <v>348</v>
      </c>
      <c r="P931" s="50" t="s">
        <v>103</v>
      </c>
      <c r="Q931" s="51" t="s">
        <v>130</v>
      </c>
      <c r="R931" s="50" t="s">
        <v>102</v>
      </c>
      <c r="S931" s="51"/>
      <c r="T931" s="50">
        <v>20</v>
      </c>
      <c r="U931" s="51"/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187"/>
      <c r="AC931" s="51"/>
      <c r="AD931" s="187"/>
      <c r="AE931" s="56"/>
      <c r="AF931" s="424"/>
      <c r="AG931" s="424"/>
      <c r="AH931" s="47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8.15" customHeight="1" x14ac:dyDescent="0.2">
      <c r="B932" s="30"/>
      <c r="C932" s="338">
        <v>2</v>
      </c>
      <c r="D932" s="46"/>
      <c r="E932" s="198"/>
      <c r="F932" s="198"/>
      <c r="G932" s="197"/>
      <c r="H932" s="358"/>
      <c r="I932" s="390">
        <v>76</v>
      </c>
      <c r="J932" s="390">
        <v>20</v>
      </c>
      <c r="K932" s="390">
        <v>6</v>
      </c>
      <c r="L932" s="42" t="s">
        <v>131</v>
      </c>
      <c r="M932" s="43" t="s">
        <v>179</v>
      </c>
      <c r="N932" s="42" t="s">
        <v>129</v>
      </c>
      <c r="O932" s="43" t="s">
        <v>357</v>
      </c>
      <c r="P932" s="42" t="s">
        <v>128</v>
      </c>
      <c r="Q932" s="43" t="s">
        <v>349</v>
      </c>
      <c r="R932" s="42" t="s">
        <v>127</v>
      </c>
      <c r="S932" s="43" t="s">
        <v>130</v>
      </c>
      <c r="T932" s="42" t="s">
        <v>126</v>
      </c>
      <c r="U932" s="43"/>
      <c r="V932" s="42" t="s">
        <v>125</v>
      </c>
      <c r="W932" s="43"/>
      <c r="X932" s="42" t="s">
        <v>124</v>
      </c>
      <c r="Y932" s="43"/>
      <c r="Z932" s="42" t="s">
        <v>123</v>
      </c>
      <c r="AA932" s="43"/>
      <c r="AB932" s="196"/>
      <c r="AC932" s="43"/>
      <c r="AD932" s="196" t="s">
        <v>354</v>
      </c>
      <c r="AE932" s="39"/>
      <c r="AF932" s="421"/>
      <c r="AG932" s="421"/>
      <c r="AH932" s="38"/>
      <c r="AI932" s="9"/>
      <c r="AJ932" s="349">
        <f>SUMPRODUCT(LEN($M932:$AA935)-LEN(SUBSTITUTE($M932:$AA935,"A", "")))</f>
        <v>20</v>
      </c>
      <c r="AK932" s="352">
        <f>SUMPRODUCT(LEN($AD932:$AD935)-LEN(SUBSTITUTE($AD932:$AD935,"A", "")))</f>
        <v>0</v>
      </c>
      <c r="AL932" s="335">
        <f>SUMPRODUCT(LEN($AC932:$AC935)-LEN(SUBSTITUTE($AC932:$AC935,"A", "")))</f>
        <v>0</v>
      </c>
      <c r="AM932" s="349">
        <f>SUMPRODUCT(LEN($M932:$AA935)-LEN(SUBSTITUTE($M932:$AA935,"S", "")))</f>
        <v>12</v>
      </c>
      <c r="AN932" s="352">
        <f>SUMPRODUCT(LEN($AD932:$AD935)-LEN(SUBSTITUTE($AD932:$AD935,"S", "")))</f>
        <v>2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3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8.15" customHeight="1" thickBot="1" x14ac:dyDescent="0.25">
      <c r="B933" s="30"/>
      <c r="C933" s="339"/>
      <c r="D933" s="37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 t="s">
        <v>470</v>
      </c>
      <c r="N933" s="33" t="s">
        <v>121</v>
      </c>
      <c r="O933" s="55" t="s">
        <v>373</v>
      </c>
      <c r="P933" s="33" t="s">
        <v>120</v>
      </c>
      <c r="Q933" s="55" t="s">
        <v>347</v>
      </c>
      <c r="R933" s="33" t="s">
        <v>119</v>
      </c>
      <c r="S933" s="55" t="s">
        <v>130</v>
      </c>
      <c r="T933" s="33" t="s">
        <v>118</v>
      </c>
      <c r="U933" s="55"/>
      <c r="V933" s="33" t="s">
        <v>117</v>
      </c>
      <c r="W933" s="55"/>
      <c r="X933" s="33" t="s">
        <v>116</v>
      </c>
      <c r="Y933" s="55"/>
      <c r="Z933" s="33" t="s">
        <v>115</v>
      </c>
      <c r="AA933" s="55"/>
      <c r="AB933" s="193"/>
      <c r="AC933" s="55"/>
      <c r="AD933" s="193"/>
      <c r="AE933" s="22"/>
      <c r="AF933" s="422"/>
      <c r="AG933" s="422"/>
      <c r="AH933" s="21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8.15" customHeight="1" x14ac:dyDescent="0.2">
      <c r="B934" s="30"/>
      <c r="C934" s="340"/>
      <c r="D934" s="29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 t="s">
        <v>357</v>
      </c>
      <c r="N934" s="25" t="s">
        <v>112</v>
      </c>
      <c r="O934" s="114" t="s">
        <v>350</v>
      </c>
      <c r="P934" s="25" t="s">
        <v>111</v>
      </c>
      <c r="Q934" s="114" t="s">
        <v>179</v>
      </c>
      <c r="R934" s="25" t="s">
        <v>110</v>
      </c>
      <c r="S934" s="114"/>
      <c r="T934" s="25" t="s">
        <v>109</v>
      </c>
      <c r="U934" s="114"/>
      <c r="V934" s="25" t="s">
        <v>108</v>
      </c>
      <c r="W934" s="114"/>
      <c r="X934" s="25" t="s">
        <v>107</v>
      </c>
      <c r="Y934" s="114"/>
      <c r="Z934" s="25" t="s">
        <v>106</v>
      </c>
      <c r="AA934" s="114"/>
      <c r="AB934" s="190"/>
      <c r="AC934" s="114"/>
      <c r="AD934" s="190"/>
      <c r="AE934" s="22"/>
      <c r="AF934" s="422"/>
      <c r="AG934" s="422"/>
      <c r="AH934" s="21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8.15" customHeight="1" thickBot="1" x14ac:dyDescent="0.25">
      <c r="B935" s="30"/>
      <c r="C935" s="355"/>
      <c r="D935" s="54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 t="s">
        <v>469</v>
      </c>
      <c r="N935" s="50" t="s">
        <v>104</v>
      </c>
      <c r="O935" s="51" t="s">
        <v>351</v>
      </c>
      <c r="P935" s="50" t="s">
        <v>103</v>
      </c>
      <c r="Q935" s="51" t="s">
        <v>354</v>
      </c>
      <c r="R935" s="50" t="s">
        <v>102</v>
      </c>
      <c r="S935" s="51"/>
      <c r="T935" s="50">
        <v>20</v>
      </c>
      <c r="U935" s="51"/>
      <c r="V935" s="50" t="s">
        <v>101</v>
      </c>
      <c r="W935" s="51"/>
      <c r="X935" s="50" t="s">
        <v>100</v>
      </c>
      <c r="Y935" s="51"/>
      <c r="Z935" s="50" t="s">
        <v>99</v>
      </c>
      <c r="AA935" s="51"/>
      <c r="AB935" s="187"/>
      <c r="AC935" s="51"/>
      <c r="AD935" s="187"/>
      <c r="AE935" s="48"/>
      <c r="AF935" s="424"/>
      <c r="AG935" s="424"/>
      <c r="AH935" s="47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8.15" customHeight="1" x14ac:dyDescent="0.2">
      <c r="B936" s="30"/>
      <c r="C936" s="338">
        <v>3</v>
      </c>
      <c r="D936" s="46"/>
      <c r="E936" s="198"/>
      <c r="F936" s="198"/>
      <c r="G936" s="197"/>
      <c r="H936" s="358"/>
      <c r="I936" s="390">
        <v>80</v>
      </c>
      <c r="J936" s="390">
        <v>19</v>
      </c>
      <c r="K936" s="390">
        <v>9</v>
      </c>
      <c r="L936" s="42" t="s">
        <v>131</v>
      </c>
      <c r="M936" s="43" t="s">
        <v>132</v>
      </c>
      <c r="N936" s="42" t="s">
        <v>129</v>
      </c>
      <c r="O936" s="43" t="s">
        <v>348</v>
      </c>
      <c r="P936" s="42" t="s">
        <v>128</v>
      </c>
      <c r="Q936" s="43" t="s">
        <v>130</v>
      </c>
      <c r="R936" s="42" t="s">
        <v>127</v>
      </c>
      <c r="S936" s="43"/>
      <c r="T936" s="42" t="s">
        <v>126</v>
      </c>
      <c r="U936" s="43"/>
      <c r="V936" s="42" t="s">
        <v>125</v>
      </c>
      <c r="W936" s="43"/>
      <c r="X936" s="42" t="s">
        <v>124</v>
      </c>
      <c r="Y936" s="43"/>
      <c r="Z936" s="42" t="s">
        <v>123</v>
      </c>
      <c r="AA936" s="43"/>
      <c r="AB936" s="196"/>
      <c r="AC936" s="43"/>
      <c r="AD936" s="196" t="s">
        <v>468</v>
      </c>
      <c r="AE936" s="39"/>
      <c r="AF936" s="421"/>
      <c r="AG936" s="421"/>
      <c r="AH936" s="38"/>
      <c r="AI936" s="9"/>
      <c r="AJ936" s="349">
        <f>SUMPRODUCT(LEN($M936:$AA939)-LEN(SUBSTITUTE($M936:$AA939,"A", "")))</f>
        <v>17</v>
      </c>
      <c r="AK936" s="352">
        <f>SUMPRODUCT(LEN($AD936:$AD939)-LEN(SUBSTITUTE($AD936:$AD939,"A", "")))</f>
        <v>3</v>
      </c>
      <c r="AL936" s="335">
        <f>SUMPRODUCT(LEN($AC936:$AC939)-LEN(SUBSTITUTE($AC936:$AC939,"A", "")))</f>
        <v>0</v>
      </c>
      <c r="AM936" s="349">
        <f>SUMPRODUCT(LEN($M936:$AA939)-LEN(SUBSTITUTE($M936:$AA939,"S", "")))</f>
        <v>6</v>
      </c>
      <c r="AN936" s="352">
        <f>SUMPRODUCT(LEN($AD936:$AD939)-LEN(SUBSTITUTE($AD936:$AD939,"S", "")))</f>
        <v>3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0</v>
      </c>
      <c r="AR936" s="335">
        <f>SUMPRODUCT(LEN($AC936:$AC939)-LEN(SUBSTITUTE($AC936:$AC939,"F", "")))</f>
        <v>0</v>
      </c>
      <c r="AS936" s="349">
        <f>SUMPRODUCT(LEN($M936:$AA939)-LEN(SUBSTITUTE($M936:$AA939,"G", "")))</f>
        <v>0</v>
      </c>
      <c r="AT936" s="352">
        <f>SUMPRODUCT(LEN($AD936:$AD939)-LEN(SUBSTITUTE($AD936:$AD939,"G", "")))</f>
        <v>0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8.15" customHeight="1" thickBot="1" x14ac:dyDescent="0.25">
      <c r="B937" s="30"/>
      <c r="C937" s="339"/>
      <c r="D937" s="37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 t="s">
        <v>458</v>
      </c>
      <c r="N937" s="33" t="s">
        <v>121</v>
      </c>
      <c r="O937" s="55" t="s">
        <v>357</v>
      </c>
      <c r="P937" s="33" t="s">
        <v>120</v>
      </c>
      <c r="Q937" s="55" t="s">
        <v>130</v>
      </c>
      <c r="R937" s="33" t="s">
        <v>119</v>
      </c>
      <c r="S937" s="55"/>
      <c r="T937" s="33" t="s">
        <v>118</v>
      </c>
      <c r="U937" s="55"/>
      <c r="V937" s="33" t="s">
        <v>117</v>
      </c>
      <c r="W937" s="55"/>
      <c r="X937" s="33" t="s">
        <v>116</v>
      </c>
      <c r="Y937" s="55"/>
      <c r="Z937" s="33" t="s">
        <v>115</v>
      </c>
      <c r="AA937" s="55"/>
      <c r="AB937" s="193"/>
      <c r="AC937" s="55"/>
      <c r="AD937" s="193"/>
      <c r="AE937" s="22"/>
      <c r="AF937" s="422"/>
      <c r="AG937" s="422"/>
      <c r="AH937" s="21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8.15" customHeight="1" x14ac:dyDescent="0.2">
      <c r="B938" s="30"/>
      <c r="C938" s="340"/>
      <c r="D938" s="29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 t="s">
        <v>348</v>
      </c>
      <c r="N938" s="25" t="s">
        <v>112</v>
      </c>
      <c r="O938" s="114" t="s">
        <v>351</v>
      </c>
      <c r="P938" s="25" t="s">
        <v>111</v>
      </c>
      <c r="Q938" s="114"/>
      <c r="R938" s="25" t="s">
        <v>110</v>
      </c>
      <c r="S938" s="114"/>
      <c r="T938" s="25" t="s">
        <v>109</v>
      </c>
      <c r="U938" s="114"/>
      <c r="V938" s="25" t="s">
        <v>108</v>
      </c>
      <c r="W938" s="114"/>
      <c r="X938" s="25" t="s">
        <v>107</v>
      </c>
      <c r="Y938" s="114"/>
      <c r="Z938" s="25" t="s">
        <v>106</v>
      </c>
      <c r="AA938" s="114"/>
      <c r="AB938" s="190"/>
      <c r="AC938" s="114"/>
      <c r="AD938" s="190"/>
      <c r="AE938" s="22"/>
      <c r="AF938" s="422"/>
      <c r="AG938" s="422"/>
      <c r="AH938" s="21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8.15" customHeight="1" thickBot="1" x14ac:dyDescent="0.25">
      <c r="B939" s="20"/>
      <c r="C939" s="341"/>
      <c r="D939" s="19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 t="s">
        <v>357</v>
      </c>
      <c r="N939" s="15" t="s">
        <v>104</v>
      </c>
      <c r="O939" s="16" t="s">
        <v>347</v>
      </c>
      <c r="P939" s="15" t="s">
        <v>103</v>
      </c>
      <c r="Q939" s="16"/>
      <c r="R939" s="15" t="s">
        <v>102</v>
      </c>
      <c r="S939" s="16"/>
      <c r="T939" s="15">
        <v>20</v>
      </c>
      <c r="U939" s="16"/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187"/>
      <c r="AC939" s="16"/>
      <c r="AD939" s="186"/>
      <c r="AE939" s="11"/>
      <c r="AF939" s="423"/>
      <c r="AG939" s="423"/>
      <c r="AH939" s="10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107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 t="s">
        <v>464</v>
      </c>
      <c r="E941" s="425">
        <v>6548.38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03"/>
      <c r="AI941" s="86" t="s">
        <v>137</v>
      </c>
      <c r="AJ941" s="85">
        <f t="shared" ref="AJ941:BB941" si="124">SUM(AJ943:AJ954)</f>
        <v>53</v>
      </c>
      <c r="AK941" s="84">
        <f t="shared" si="124"/>
        <v>6</v>
      </c>
      <c r="AL941" s="83">
        <f t="shared" si="124"/>
        <v>0</v>
      </c>
      <c r="AM941" s="85">
        <f t="shared" si="124"/>
        <v>43</v>
      </c>
      <c r="AN941" s="84">
        <f t="shared" si="124"/>
        <v>7</v>
      </c>
      <c r="AO941" s="83">
        <f t="shared" si="124"/>
        <v>0</v>
      </c>
      <c r="AP941" s="85">
        <f t="shared" si="124"/>
        <v>1</v>
      </c>
      <c r="AQ941" s="84">
        <f t="shared" si="124"/>
        <v>0</v>
      </c>
      <c r="AR941" s="83">
        <f t="shared" si="124"/>
        <v>0</v>
      </c>
      <c r="AS941" s="85">
        <f t="shared" si="124"/>
        <v>2</v>
      </c>
      <c r="AT941" s="84">
        <f t="shared" si="124"/>
        <v>0</v>
      </c>
      <c r="AU941" s="83">
        <f t="shared" si="124"/>
        <v>0</v>
      </c>
      <c r="AV941" s="85">
        <f t="shared" si="124"/>
        <v>0</v>
      </c>
      <c r="AW941" s="84">
        <f t="shared" si="124"/>
        <v>0</v>
      </c>
      <c r="AX941" s="83">
        <f t="shared" si="124"/>
        <v>0</v>
      </c>
      <c r="AY941" s="82">
        <f t="shared" si="124"/>
        <v>0</v>
      </c>
      <c r="AZ941" s="81">
        <f t="shared" si="124"/>
        <v>0</v>
      </c>
      <c r="BA941" s="81">
        <f t="shared" si="124"/>
        <v>0</v>
      </c>
      <c r="BB941" s="80">
        <f t="shared" si="124"/>
        <v>0</v>
      </c>
      <c r="BC941" s="79" t="s">
        <v>136</v>
      </c>
      <c r="BF941" s="5">
        <f>SUM(AJ941:AL941)/$BG$5</f>
        <v>19.666666666666668</v>
      </c>
      <c r="BG941" s="5">
        <f>SUM(AM941:AO941,AY941)/$BG$5</f>
        <v>16.666666666666668</v>
      </c>
      <c r="BH941" s="5">
        <f>SUM(AP941:AR941,AZ941)/$BG$5</f>
        <v>0.33333333333333331</v>
      </c>
      <c r="BI941" s="5">
        <f>SUM(AS941:AU941,BA941)/$BG$5</f>
        <v>0.66666666666666663</v>
      </c>
      <c r="BJ941" s="5">
        <f>SUM(AV941:AX941,BB941)/$BG$5</f>
        <v>0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03"/>
      <c r="AI942" s="66" t="s">
        <v>135</v>
      </c>
      <c r="AJ942" s="65">
        <f t="shared" ref="AJ942:BB942" si="125">AJ941/3</f>
        <v>17.666666666666668</v>
      </c>
      <c r="AK942" s="64">
        <f t="shared" si="125"/>
        <v>2</v>
      </c>
      <c r="AL942" s="63">
        <f t="shared" si="125"/>
        <v>0</v>
      </c>
      <c r="AM942" s="65">
        <f t="shared" si="125"/>
        <v>14.333333333333334</v>
      </c>
      <c r="AN942" s="64">
        <f t="shared" si="125"/>
        <v>2.3333333333333335</v>
      </c>
      <c r="AO942" s="63">
        <f t="shared" si="125"/>
        <v>0</v>
      </c>
      <c r="AP942" s="65">
        <f t="shared" si="125"/>
        <v>0.33333333333333331</v>
      </c>
      <c r="AQ942" s="64">
        <f t="shared" si="125"/>
        <v>0</v>
      </c>
      <c r="AR942" s="63">
        <f t="shared" si="125"/>
        <v>0</v>
      </c>
      <c r="AS942" s="65">
        <f t="shared" si="125"/>
        <v>0.66666666666666663</v>
      </c>
      <c r="AT942" s="64">
        <f t="shared" si="125"/>
        <v>0</v>
      </c>
      <c r="AU942" s="63">
        <f t="shared" si="125"/>
        <v>0</v>
      </c>
      <c r="AV942" s="65">
        <f t="shared" si="125"/>
        <v>0</v>
      </c>
      <c r="AW942" s="64">
        <f t="shared" si="125"/>
        <v>0</v>
      </c>
      <c r="AX942" s="63">
        <f t="shared" si="125"/>
        <v>0</v>
      </c>
      <c r="AY942" s="62">
        <f t="shared" si="125"/>
        <v>0</v>
      </c>
      <c r="AZ942" s="61">
        <f t="shared" si="125"/>
        <v>0</v>
      </c>
      <c r="BA942" s="61">
        <f t="shared" si="125"/>
        <v>0</v>
      </c>
      <c r="BB942" s="60">
        <f t="shared" si="125"/>
        <v>0</v>
      </c>
      <c r="BC942" s="59" t="s">
        <v>134</v>
      </c>
    </row>
    <row r="943" spans="2:62" ht="28.15" customHeight="1" x14ac:dyDescent="0.2">
      <c r="B943" s="30"/>
      <c r="C943" s="338">
        <v>1</v>
      </c>
      <c r="D943" s="46"/>
      <c r="E943" s="198"/>
      <c r="F943" s="198"/>
      <c r="G943" s="197"/>
      <c r="H943" s="358" t="s">
        <v>370</v>
      </c>
      <c r="I943" s="390">
        <v>58</v>
      </c>
      <c r="J943" s="390">
        <v>21</v>
      </c>
      <c r="K943" s="390">
        <v>7</v>
      </c>
      <c r="L943" s="42" t="s">
        <v>131</v>
      </c>
      <c r="M943" s="43" t="s">
        <v>467</v>
      </c>
      <c r="N943" s="42" t="s">
        <v>129</v>
      </c>
      <c r="O943" s="43" t="s">
        <v>466</v>
      </c>
      <c r="P943" s="42" t="s">
        <v>128</v>
      </c>
      <c r="Q943" s="43" t="s">
        <v>350</v>
      </c>
      <c r="R943" s="42" t="s">
        <v>127</v>
      </c>
      <c r="S943" s="43" t="s">
        <v>130</v>
      </c>
      <c r="T943" s="42" t="s">
        <v>126</v>
      </c>
      <c r="U943" s="43"/>
      <c r="V943" s="42" t="s">
        <v>125</v>
      </c>
      <c r="W943" s="43"/>
      <c r="X943" s="42" t="s">
        <v>124</v>
      </c>
      <c r="Y943" s="43"/>
      <c r="Z943" s="42" t="s">
        <v>123</v>
      </c>
      <c r="AA943" s="43"/>
      <c r="AB943" s="196"/>
      <c r="AC943" s="43"/>
      <c r="AD943" s="196" t="s">
        <v>354</v>
      </c>
      <c r="AE943" s="58"/>
      <c r="AF943" s="421"/>
      <c r="AG943" s="421"/>
      <c r="AH943" s="38"/>
      <c r="AI943" s="9"/>
      <c r="AJ943" s="349">
        <f>SUMPRODUCT(LEN($M943:$AA946)-LEN(SUBSTITUTE($M943:$AA946,"A", "")))</f>
        <v>21</v>
      </c>
      <c r="AK943" s="352">
        <f>SUMPRODUCT(LEN($AD943:$AD946)-LEN(SUBSTITUTE($AD943:$AD946,"A", "")))</f>
        <v>0</v>
      </c>
      <c r="AL943" s="335">
        <f>SUMPRODUCT(LEN($AC943:$AC946)-LEN(SUBSTITUTE($AC943:$AC946,"A", "")))</f>
        <v>0</v>
      </c>
      <c r="AM943" s="349">
        <f>SUMPRODUCT(LEN($M943:$AA946)-LEN(SUBSTITUTE($M943:$AA946,"S", "")))</f>
        <v>19</v>
      </c>
      <c r="AN943" s="352">
        <f>SUMPRODUCT(LEN($AD943:$AD946)-LEN(SUBSTITUTE($AD943:$AD946,"S", "")))</f>
        <v>5</v>
      </c>
      <c r="AO943" s="335">
        <f>SUMPRODUCT(LEN($AC943:$AC946)-LEN(SUBSTITUTE($AC943:$AC946,"S", "")))</f>
        <v>0</v>
      </c>
      <c r="AP943" s="349">
        <f>SUMPRODUCT(LEN($M943:$AA946)-LEN(SUBSTITUTE($M943:$AA946,"F", "")))</f>
        <v>0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2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0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0</v>
      </c>
      <c r="BB943" s="413">
        <f>SUMPRODUCT(LEN($AE943:$AE946)-LEN(SUBSTITUTE($AE943:$AE946,"M", "")))</f>
        <v>0</v>
      </c>
    </row>
    <row r="944" spans="2:62" ht="28.15" customHeight="1" thickBot="1" x14ac:dyDescent="0.25">
      <c r="B944" s="30"/>
      <c r="C944" s="339"/>
      <c r="D944" s="37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465</v>
      </c>
      <c r="N944" s="33" t="s">
        <v>121</v>
      </c>
      <c r="O944" s="55" t="s">
        <v>458</v>
      </c>
      <c r="P944" s="33" t="s">
        <v>120</v>
      </c>
      <c r="Q944" s="55" t="s">
        <v>353</v>
      </c>
      <c r="R944" s="33" t="s">
        <v>119</v>
      </c>
      <c r="S944" s="55"/>
      <c r="T944" s="33" t="s">
        <v>118</v>
      </c>
      <c r="U944" s="55"/>
      <c r="V944" s="33" t="s">
        <v>117</v>
      </c>
      <c r="W944" s="55"/>
      <c r="X944" s="33" t="s">
        <v>116</v>
      </c>
      <c r="Y944" s="55"/>
      <c r="Z944" s="33" t="s">
        <v>115</v>
      </c>
      <c r="AA944" s="55"/>
      <c r="AB944" s="193"/>
      <c r="AC944" s="55"/>
      <c r="AD944" s="193" t="s">
        <v>349</v>
      </c>
      <c r="AE944" s="57"/>
      <c r="AF944" s="422"/>
      <c r="AG944" s="422"/>
      <c r="AH944" s="21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8.15" customHeight="1" x14ac:dyDescent="0.2">
      <c r="B945" s="30"/>
      <c r="C945" s="340"/>
      <c r="D945" s="29"/>
      <c r="E945" s="192"/>
      <c r="F945" s="192"/>
      <c r="G945" s="191"/>
      <c r="H945" s="360" t="s">
        <v>464</v>
      </c>
      <c r="I945" s="392"/>
      <c r="J945" s="392"/>
      <c r="K945" s="392"/>
      <c r="L945" s="25" t="s">
        <v>114</v>
      </c>
      <c r="M945" s="114" t="s">
        <v>463</v>
      </c>
      <c r="N945" s="25" t="s">
        <v>112</v>
      </c>
      <c r="O945" s="114" t="s">
        <v>350</v>
      </c>
      <c r="P945" s="25" t="s">
        <v>111</v>
      </c>
      <c r="Q945" s="114" t="s">
        <v>179</v>
      </c>
      <c r="R945" s="25" t="s">
        <v>110</v>
      </c>
      <c r="S945" s="114"/>
      <c r="T945" s="25" t="s">
        <v>109</v>
      </c>
      <c r="U945" s="114"/>
      <c r="V945" s="25" t="s">
        <v>108</v>
      </c>
      <c r="W945" s="114"/>
      <c r="X945" s="25" t="s">
        <v>107</v>
      </c>
      <c r="Y945" s="114"/>
      <c r="Z945" s="25" t="s">
        <v>106</v>
      </c>
      <c r="AA945" s="114"/>
      <c r="AB945" s="190"/>
      <c r="AC945" s="114"/>
      <c r="AD945" s="190"/>
      <c r="AE945" s="57"/>
      <c r="AF945" s="422"/>
      <c r="AG945" s="422"/>
      <c r="AH945" s="21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8.15" customHeight="1" thickBot="1" x14ac:dyDescent="0.25">
      <c r="B946" s="30"/>
      <c r="C946" s="355"/>
      <c r="D946" s="54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462</v>
      </c>
      <c r="N946" s="50" t="s">
        <v>104</v>
      </c>
      <c r="O946" s="51" t="s">
        <v>350</v>
      </c>
      <c r="P946" s="50" t="s">
        <v>103</v>
      </c>
      <c r="Q946" s="51" t="s">
        <v>347</v>
      </c>
      <c r="R946" s="50" t="s">
        <v>102</v>
      </c>
      <c r="S946" s="51"/>
      <c r="T946" s="50">
        <v>20</v>
      </c>
      <c r="U946" s="51"/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187"/>
      <c r="AC946" s="51"/>
      <c r="AD946" s="187"/>
      <c r="AE946" s="56"/>
      <c r="AF946" s="424"/>
      <c r="AG946" s="424"/>
      <c r="AH946" s="47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8.15" customHeight="1" x14ac:dyDescent="0.2">
      <c r="B947" s="30"/>
      <c r="C947" s="338">
        <v>2</v>
      </c>
      <c r="D947" s="46"/>
      <c r="E947" s="198"/>
      <c r="F947" s="198"/>
      <c r="G947" s="197"/>
      <c r="H947" s="358"/>
      <c r="I947" s="390">
        <v>66</v>
      </c>
      <c r="J947" s="390">
        <v>21</v>
      </c>
      <c r="K947" s="390">
        <v>7</v>
      </c>
      <c r="L947" s="42" t="s">
        <v>131</v>
      </c>
      <c r="M947" s="43" t="s">
        <v>357</v>
      </c>
      <c r="N947" s="42" t="s">
        <v>129</v>
      </c>
      <c r="O947" s="43" t="s">
        <v>367</v>
      </c>
      <c r="P947" s="42" t="s">
        <v>128</v>
      </c>
      <c r="Q947" s="43" t="s">
        <v>347</v>
      </c>
      <c r="R947" s="42" t="s">
        <v>127</v>
      </c>
      <c r="S947" s="43" t="s">
        <v>130</v>
      </c>
      <c r="T947" s="42" t="s">
        <v>126</v>
      </c>
      <c r="U947" s="43"/>
      <c r="V947" s="42" t="s">
        <v>125</v>
      </c>
      <c r="W947" s="43"/>
      <c r="X947" s="42" t="s">
        <v>124</v>
      </c>
      <c r="Y947" s="43"/>
      <c r="Z947" s="42" t="s">
        <v>123</v>
      </c>
      <c r="AA947" s="43"/>
      <c r="AB947" s="196"/>
      <c r="AC947" s="43"/>
      <c r="AD947" s="196"/>
      <c r="AE947" s="39"/>
      <c r="AF947" s="421"/>
      <c r="AG947" s="421"/>
      <c r="AH947" s="38"/>
      <c r="AI947" s="9"/>
      <c r="AJ947" s="349">
        <f>SUMPRODUCT(LEN($M947:$AA950)-LEN(SUBSTITUTE($M947:$AA950,"A", "")))</f>
        <v>21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12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0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8.15" customHeight="1" thickBot="1" x14ac:dyDescent="0.25">
      <c r="B948" s="30"/>
      <c r="C948" s="339"/>
      <c r="D948" s="37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 t="s">
        <v>459</v>
      </c>
      <c r="N948" s="33" t="s">
        <v>121</v>
      </c>
      <c r="O948" s="55" t="s">
        <v>359</v>
      </c>
      <c r="P948" s="33" t="s">
        <v>120</v>
      </c>
      <c r="Q948" s="55" t="s">
        <v>132</v>
      </c>
      <c r="R948" s="33" t="s">
        <v>119</v>
      </c>
      <c r="S948" s="55" t="s">
        <v>130</v>
      </c>
      <c r="T948" s="33" t="s">
        <v>118</v>
      </c>
      <c r="U948" s="55"/>
      <c r="V948" s="33" t="s">
        <v>117</v>
      </c>
      <c r="W948" s="55"/>
      <c r="X948" s="33" t="s">
        <v>116</v>
      </c>
      <c r="Y948" s="55"/>
      <c r="Z948" s="33" t="s">
        <v>115</v>
      </c>
      <c r="AA948" s="55"/>
      <c r="AB948" s="193"/>
      <c r="AC948" s="55"/>
      <c r="AD948" s="193"/>
      <c r="AE948" s="22"/>
      <c r="AF948" s="422"/>
      <c r="AG948" s="422"/>
      <c r="AH948" s="21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8.15" customHeight="1" x14ac:dyDescent="0.2">
      <c r="B949" s="30"/>
      <c r="C949" s="340"/>
      <c r="D949" s="29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 t="s">
        <v>357</v>
      </c>
      <c r="N949" s="25" t="s">
        <v>112</v>
      </c>
      <c r="O949" s="114" t="s">
        <v>347</v>
      </c>
      <c r="P949" s="25" t="s">
        <v>111</v>
      </c>
      <c r="Q949" s="114" t="s">
        <v>132</v>
      </c>
      <c r="R949" s="25" t="s">
        <v>110</v>
      </c>
      <c r="S949" s="114"/>
      <c r="T949" s="25" t="s">
        <v>109</v>
      </c>
      <c r="U949" s="114"/>
      <c r="V949" s="25" t="s">
        <v>108</v>
      </c>
      <c r="W949" s="114"/>
      <c r="X949" s="25" t="s">
        <v>107</v>
      </c>
      <c r="Y949" s="114"/>
      <c r="Z949" s="25" t="s">
        <v>106</v>
      </c>
      <c r="AA949" s="114"/>
      <c r="AB949" s="190"/>
      <c r="AC949" s="114"/>
      <c r="AD949" s="190"/>
      <c r="AE949" s="22"/>
      <c r="AF949" s="422"/>
      <c r="AG949" s="422"/>
      <c r="AH949" s="21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8.15" customHeight="1" thickBot="1" x14ac:dyDescent="0.25">
      <c r="B950" s="30"/>
      <c r="C950" s="355"/>
      <c r="D950" s="54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 t="s">
        <v>459</v>
      </c>
      <c r="N950" s="50" t="s">
        <v>104</v>
      </c>
      <c r="O950" s="51" t="s">
        <v>350</v>
      </c>
      <c r="P950" s="50" t="s">
        <v>103</v>
      </c>
      <c r="Q950" s="51" t="s">
        <v>130</v>
      </c>
      <c r="R950" s="50" t="s">
        <v>102</v>
      </c>
      <c r="S950" s="51"/>
      <c r="T950" s="50">
        <v>20</v>
      </c>
      <c r="U950" s="51"/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187"/>
      <c r="AC950" s="51"/>
      <c r="AD950" s="187"/>
      <c r="AE950" s="48"/>
      <c r="AF950" s="424"/>
      <c r="AG950" s="424"/>
      <c r="AH950" s="47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8.15" customHeight="1" x14ac:dyDescent="0.2">
      <c r="B951" s="30"/>
      <c r="C951" s="338">
        <v>3</v>
      </c>
      <c r="D951" s="46"/>
      <c r="E951" s="198"/>
      <c r="F951" s="198"/>
      <c r="G951" s="197"/>
      <c r="H951" s="358"/>
      <c r="I951" s="390">
        <v>63</v>
      </c>
      <c r="J951" s="390">
        <v>18</v>
      </c>
      <c r="K951" s="390">
        <v>7</v>
      </c>
      <c r="L951" s="42" t="s">
        <v>131</v>
      </c>
      <c r="M951" s="43" t="s">
        <v>357</v>
      </c>
      <c r="N951" s="42" t="s">
        <v>129</v>
      </c>
      <c r="O951" s="43" t="s">
        <v>349</v>
      </c>
      <c r="P951" s="42" t="s">
        <v>128</v>
      </c>
      <c r="Q951" s="43" t="s">
        <v>354</v>
      </c>
      <c r="R951" s="42" t="s">
        <v>127</v>
      </c>
      <c r="S951" s="43"/>
      <c r="T951" s="42" t="s">
        <v>126</v>
      </c>
      <c r="U951" s="43"/>
      <c r="V951" s="42" t="s">
        <v>125</v>
      </c>
      <c r="W951" s="43"/>
      <c r="X951" s="42" t="s">
        <v>124</v>
      </c>
      <c r="Y951" s="43"/>
      <c r="Z951" s="42" t="s">
        <v>123</v>
      </c>
      <c r="AA951" s="43"/>
      <c r="AB951" s="196"/>
      <c r="AC951" s="43"/>
      <c r="AD951" s="196" t="s">
        <v>461</v>
      </c>
      <c r="AE951" s="39"/>
      <c r="AF951" s="421">
        <v>6</v>
      </c>
      <c r="AG951" s="421"/>
      <c r="AH951" s="38"/>
      <c r="AI951" s="9"/>
      <c r="AJ951" s="349">
        <f>SUMPRODUCT(LEN($M951:$AA954)-LEN(SUBSTITUTE($M951:$AA954,"A", "")))</f>
        <v>11</v>
      </c>
      <c r="AK951" s="352">
        <f>SUMPRODUCT(LEN($AD951:$AD954)-LEN(SUBSTITUTE($AD951:$AD954,"A", "")))</f>
        <v>6</v>
      </c>
      <c r="AL951" s="335">
        <f>SUMPRODUCT(LEN($AC951:$AC954)-LEN(SUBSTITUTE($AC951:$AC954,"A", "")))</f>
        <v>0</v>
      </c>
      <c r="AM951" s="349">
        <f>SUMPRODUCT(LEN($M951:$AA954)-LEN(SUBSTITUTE($M951:$AA954,"S", "")))</f>
        <v>12</v>
      </c>
      <c r="AN951" s="352">
        <f>SUMPRODUCT(LEN($AD951:$AD954)-LEN(SUBSTITUTE($AD951:$AD954,"S", "")))</f>
        <v>2</v>
      </c>
      <c r="AO951" s="335">
        <f>SUMPRODUCT(LEN($AC951:$AC954)-LEN(SUBSTITUTE($AC951:$AC954,"S", "")))</f>
        <v>0</v>
      </c>
      <c r="AP951" s="349">
        <f>SUMPRODUCT(LEN($M951:$AA954)-LEN(SUBSTITUTE($M951:$AA954,"F", "")))</f>
        <v>1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0</v>
      </c>
      <c r="AT951" s="352">
        <f>SUMPRODUCT(LEN($AD951:$AD954)-LEN(SUBSTITUTE($AD951:$AD954,"G", "")))</f>
        <v>0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8.15" customHeight="1" thickBot="1" x14ac:dyDescent="0.25">
      <c r="B952" s="30"/>
      <c r="C952" s="339"/>
      <c r="D952" s="37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 t="s">
        <v>179</v>
      </c>
      <c r="N952" s="33" t="s">
        <v>121</v>
      </c>
      <c r="O952" s="55" t="s">
        <v>359</v>
      </c>
      <c r="P952" s="33" t="s">
        <v>120</v>
      </c>
      <c r="Q952" s="55" t="s">
        <v>130</v>
      </c>
      <c r="R952" s="33" t="s">
        <v>119</v>
      </c>
      <c r="S952" s="55"/>
      <c r="T952" s="33" t="s">
        <v>118</v>
      </c>
      <c r="U952" s="55"/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193"/>
      <c r="AC952" s="55"/>
      <c r="AD952" s="193" t="s">
        <v>357</v>
      </c>
      <c r="AE952" s="22"/>
      <c r="AF952" s="422"/>
      <c r="AG952" s="422"/>
      <c r="AH952" s="21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8.15" customHeight="1" x14ac:dyDescent="0.2">
      <c r="B953" s="30"/>
      <c r="C953" s="340"/>
      <c r="D953" s="29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 t="s">
        <v>179</v>
      </c>
      <c r="N953" s="25" t="s">
        <v>112</v>
      </c>
      <c r="O953" s="114" t="s">
        <v>353</v>
      </c>
      <c r="P953" s="25" t="s">
        <v>111</v>
      </c>
      <c r="Q953" s="114"/>
      <c r="R953" s="25" t="s">
        <v>110</v>
      </c>
      <c r="S953" s="114"/>
      <c r="T953" s="25" t="s">
        <v>109</v>
      </c>
      <c r="U953" s="114"/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190"/>
      <c r="AC953" s="114"/>
      <c r="AD953" s="190"/>
      <c r="AE953" s="22"/>
      <c r="AF953" s="422"/>
      <c r="AG953" s="422"/>
      <c r="AH953" s="21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8.15" customHeight="1" thickBot="1" x14ac:dyDescent="0.25">
      <c r="B954" s="20"/>
      <c r="C954" s="341"/>
      <c r="D954" s="19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 t="s">
        <v>460</v>
      </c>
      <c r="N954" s="15" t="s">
        <v>104</v>
      </c>
      <c r="O954" s="16" t="s">
        <v>354</v>
      </c>
      <c r="P954" s="15" t="s">
        <v>103</v>
      </c>
      <c r="Q954" s="16"/>
      <c r="R954" s="15" t="s">
        <v>102</v>
      </c>
      <c r="S954" s="16"/>
      <c r="T954" s="15">
        <v>20</v>
      </c>
      <c r="U954" s="16"/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187"/>
      <c r="AC954" s="16"/>
      <c r="AD954" s="186"/>
      <c r="AE954" s="11"/>
      <c r="AF954" s="423"/>
      <c r="AG954" s="423"/>
      <c r="AH954" s="10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107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189</v>
      </c>
      <c r="E956" s="425">
        <v>7914.51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03"/>
      <c r="AI956" s="86" t="s">
        <v>137</v>
      </c>
      <c r="AJ956" s="85">
        <f t="shared" ref="AJ956:BB956" si="126">SUM(AJ958:AJ969)</f>
        <v>48</v>
      </c>
      <c r="AK956" s="84">
        <f t="shared" si="126"/>
        <v>0</v>
      </c>
      <c r="AL956" s="83">
        <f t="shared" si="126"/>
        <v>0</v>
      </c>
      <c r="AM956" s="85">
        <f t="shared" si="126"/>
        <v>30</v>
      </c>
      <c r="AN956" s="84">
        <f t="shared" si="126"/>
        <v>0</v>
      </c>
      <c r="AO956" s="83">
        <f t="shared" si="126"/>
        <v>0</v>
      </c>
      <c r="AP956" s="85">
        <f t="shared" si="126"/>
        <v>0</v>
      </c>
      <c r="AQ956" s="84">
        <f t="shared" si="126"/>
        <v>0</v>
      </c>
      <c r="AR956" s="83">
        <f t="shared" si="126"/>
        <v>0</v>
      </c>
      <c r="AS956" s="85">
        <f t="shared" si="126"/>
        <v>5</v>
      </c>
      <c r="AT956" s="84">
        <f t="shared" si="126"/>
        <v>0</v>
      </c>
      <c r="AU956" s="83">
        <f t="shared" si="126"/>
        <v>0</v>
      </c>
      <c r="AV956" s="85">
        <f t="shared" si="126"/>
        <v>0</v>
      </c>
      <c r="AW956" s="84">
        <f t="shared" si="126"/>
        <v>0</v>
      </c>
      <c r="AX956" s="83">
        <f t="shared" si="126"/>
        <v>0</v>
      </c>
      <c r="AY956" s="82">
        <f t="shared" si="126"/>
        <v>0</v>
      </c>
      <c r="AZ956" s="81">
        <f t="shared" si="126"/>
        <v>0</v>
      </c>
      <c r="BA956" s="81">
        <f t="shared" si="126"/>
        <v>0</v>
      </c>
      <c r="BB956" s="80">
        <f t="shared" si="126"/>
        <v>0</v>
      </c>
      <c r="BC956" s="79" t="s">
        <v>136</v>
      </c>
      <c r="BF956" s="5">
        <f>SUM(AJ956:AL956)/$BG$5</f>
        <v>16</v>
      </c>
      <c r="BG956" s="5">
        <f>SUM(AM956:AO956,AY956)/$BG$5</f>
        <v>10</v>
      </c>
      <c r="BH956" s="5">
        <f>SUM(AP956:AR956,AZ956)/$BG$5</f>
        <v>0</v>
      </c>
      <c r="BI956" s="5">
        <f>SUM(AS956:AU956,BA956)/$BG$5</f>
        <v>1.6666666666666667</v>
      </c>
      <c r="BJ956" s="5">
        <f>SUM(AV956:AX956,BB956)/$BG$5</f>
        <v>0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03"/>
      <c r="AI957" s="66" t="s">
        <v>135</v>
      </c>
      <c r="AJ957" s="65">
        <f t="shared" ref="AJ957:BB957" si="127">AJ956/3</f>
        <v>16</v>
      </c>
      <c r="AK957" s="64">
        <f t="shared" si="127"/>
        <v>0</v>
      </c>
      <c r="AL957" s="63">
        <f t="shared" si="127"/>
        <v>0</v>
      </c>
      <c r="AM957" s="65">
        <f t="shared" si="127"/>
        <v>10</v>
      </c>
      <c r="AN957" s="64">
        <f t="shared" si="127"/>
        <v>0</v>
      </c>
      <c r="AO957" s="63">
        <f t="shared" si="127"/>
        <v>0</v>
      </c>
      <c r="AP957" s="65">
        <f t="shared" si="127"/>
        <v>0</v>
      </c>
      <c r="AQ957" s="64">
        <f t="shared" si="127"/>
        <v>0</v>
      </c>
      <c r="AR957" s="63">
        <f t="shared" si="127"/>
        <v>0</v>
      </c>
      <c r="AS957" s="65">
        <f t="shared" si="127"/>
        <v>1.6666666666666667</v>
      </c>
      <c r="AT957" s="64">
        <f t="shared" si="127"/>
        <v>0</v>
      </c>
      <c r="AU957" s="63">
        <f t="shared" si="127"/>
        <v>0</v>
      </c>
      <c r="AV957" s="65">
        <f t="shared" si="127"/>
        <v>0</v>
      </c>
      <c r="AW957" s="64">
        <f t="shared" si="127"/>
        <v>0</v>
      </c>
      <c r="AX957" s="63">
        <f t="shared" si="127"/>
        <v>0</v>
      </c>
      <c r="AY957" s="62">
        <f t="shared" si="127"/>
        <v>0</v>
      </c>
      <c r="AZ957" s="61">
        <f t="shared" si="127"/>
        <v>0</v>
      </c>
      <c r="BA957" s="61">
        <f t="shared" si="127"/>
        <v>0</v>
      </c>
      <c r="BB957" s="60">
        <f t="shared" si="127"/>
        <v>0</v>
      </c>
      <c r="BC957" s="59" t="s">
        <v>134</v>
      </c>
    </row>
    <row r="958" spans="2:62" ht="28.15" customHeight="1" x14ac:dyDescent="0.2">
      <c r="B958" s="30"/>
      <c r="C958" s="338">
        <v>1</v>
      </c>
      <c r="D958" s="46"/>
      <c r="E958" s="198"/>
      <c r="F958" s="198"/>
      <c r="G958" s="197"/>
      <c r="H958" s="358" t="s">
        <v>370</v>
      </c>
      <c r="I958" s="390">
        <v>86</v>
      </c>
      <c r="J958" s="390">
        <v>20</v>
      </c>
      <c r="K958" s="390">
        <v>7</v>
      </c>
      <c r="L958" s="42" t="s">
        <v>131</v>
      </c>
      <c r="M958" s="43" t="s">
        <v>456</v>
      </c>
      <c r="N958" s="42" t="s">
        <v>129</v>
      </c>
      <c r="O958" s="43" t="s">
        <v>179</v>
      </c>
      <c r="P958" s="42" t="s">
        <v>128</v>
      </c>
      <c r="Q958" s="43" t="s">
        <v>348</v>
      </c>
      <c r="R958" s="42" t="s">
        <v>127</v>
      </c>
      <c r="S958" s="43" t="s">
        <v>130</v>
      </c>
      <c r="T958" s="42" t="s">
        <v>126</v>
      </c>
      <c r="U958" s="43"/>
      <c r="V958" s="42" t="s">
        <v>125</v>
      </c>
      <c r="W958" s="43"/>
      <c r="X958" s="42" t="s">
        <v>124</v>
      </c>
      <c r="Y958" s="43"/>
      <c r="Z958" s="42" t="s">
        <v>123</v>
      </c>
      <c r="AA958" s="43"/>
      <c r="AB958" s="196"/>
      <c r="AC958" s="43"/>
      <c r="AD958" s="196"/>
      <c r="AE958" s="58"/>
      <c r="AF958" s="421"/>
      <c r="AG958" s="421"/>
      <c r="AH958" s="38"/>
      <c r="AI958" s="9"/>
      <c r="AJ958" s="349">
        <f>SUMPRODUCT(LEN($M958:$AA961)-LEN(SUBSTITUTE($M958:$AA961,"A", "")))</f>
        <v>23</v>
      </c>
      <c r="AK958" s="352">
        <f>SUMPRODUCT(LEN($AD958:$AD961)-LEN(SUBSTITUTE($AD958:$AD961,"A", "")))</f>
        <v>0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13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2</v>
      </c>
      <c r="AT958" s="352">
        <f>SUMPRODUCT(LEN($AD958:$AD961)-LEN(SUBSTITUTE($AD958:$AD961,"G", "")))</f>
        <v>0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0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0</v>
      </c>
      <c r="BB958" s="413">
        <f>SUMPRODUCT(LEN($AE958:$AE961)-LEN(SUBSTITUTE($AE958:$AE961,"M", "")))</f>
        <v>0</v>
      </c>
    </row>
    <row r="959" spans="2:62" ht="28.15" customHeight="1" thickBot="1" x14ac:dyDescent="0.25">
      <c r="B959" s="30"/>
      <c r="C959" s="339"/>
      <c r="D959" s="37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459</v>
      </c>
      <c r="N959" s="33" t="s">
        <v>121</v>
      </c>
      <c r="O959" s="55" t="s">
        <v>351</v>
      </c>
      <c r="P959" s="33" t="s">
        <v>120</v>
      </c>
      <c r="Q959" s="55" t="s">
        <v>350</v>
      </c>
      <c r="R959" s="33" t="s">
        <v>119</v>
      </c>
      <c r="S959" s="55"/>
      <c r="T959" s="33" t="s">
        <v>118</v>
      </c>
      <c r="U959" s="55"/>
      <c r="V959" s="33" t="s">
        <v>117</v>
      </c>
      <c r="W959" s="55"/>
      <c r="X959" s="33" t="s">
        <v>116</v>
      </c>
      <c r="Y959" s="55"/>
      <c r="Z959" s="33" t="s">
        <v>115</v>
      </c>
      <c r="AA959" s="55"/>
      <c r="AB959" s="193"/>
      <c r="AC959" s="55"/>
      <c r="AD959" s="193"/>
      <c r="AE959" s="57"/>
      <c r="AF959" s="422"/>
      <c r="AG959" s="422"/>
      <c r="AH959" s="21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8.15" customHeight="1" x14ac:dyDescent="0.2">
      <c r="B960" s="30"/>
      <c r="C960" s="340"/>
      <c r="D960" s="29"/>
      <c r="E960" s="192"/>
      <c r="F960" s="192"/>
      <c r="G960" s="191"/>
      <c r="H960" s="360">
        <v>189</v>
      </c>
      <c r="I960" s="392"/>
      <c r="J960" s="392"/>
      <c r="K960" s="392"/>
      <c r="L960" s="25" t="s">
        <v>114</v>
      </c>
      <c r="M960" s="114" t="s">
        <v>456</v>
      </c>
      <c r="N960" s="25" t="s">
        <v>112</v>
      </c>
      <c r="O960" s="114" t="s">
        <v>458</v>
      </c>
      <c r="P960" s="25" t="s">
        <v>111</v>
      </c>
      <c r="Q960" s="114" t="s">
        <v>347</v>
      </c>
      <c r="R960" s="25" t="s">
        <v>110</v>
      </c>
      <c r="S960" s="114"/>
      <c r="T960" s="25" t="s">
        <v>109</v>
      </c>
      <c r="U960" s="114"/>
      <c r="V960" s="25" t="s">
        <v>108</v>
      </c>
      <c r="W960" s="114"/>
      <c r="X960" s="25" t="s">
        <v>107</v>
      </c>
      <c r="Y960" s="114"/>
      <c r="Z960" s="25" t="s">
        <v>106</v>
      </c>
      <c r="AA960" s="114"/>
      <c r="AB960" s="190"/>
      <c r="AC960" s="114"/>
      <c r="AD960" s="190"/>
      <c r="AE960" s="57"/>
      <c r="AF960" s="422"/>
      <c r="AG960" s="422"/>
      <c r="AH960" s="21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8.15" customHeight="1" thickBot="1" x14ac:dyDescent="0.25">
      <c r="B961" s="30"/>
      <c r="C961" s="355"/>
      <c r="D961" s="54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458</v>
      </c>
      <c r="N961" s="50" t="s">
        <v>104</v>
      </c>
      <c r="O961" s="51" t="s">
        <v>350</v>
      </c>
      <c r="P961" s="50" t="s">
        <v>103</v>
      </c>
      <c r="Q961" s="51" t="s">
        <v>354</v>
      </c>
      <c r="R961" s="50" t="s">
        <v>102</v>
      </c>
      <c r="S961" s="51"/>
      <c r="T961" s="50">
        <v>20</v>
      </c>
      <c r="U961" s="51"/>
      <c r="V961" s="50" t="s">
        <v>101</v>
      </c>
      <c r="W961" s="51"/>
      <c r="X961" s="50" t="s">
        <v>100</v>
      </c>
      <c r="Y961" s="51"/>
      <c r="Z961" s="50" t="s">
        <v>99</v>
      </c>
      <c r="AA961" s="51"/>
      <c r="AB961" s="187"/>
      <c r="AC961" s="51"/>
      <c r="AD961" s="187"/>
      <c r="AE961" s="56"/>
      <c r="AF961" s="424"/>
      <c r="AG961" s="424"/>
      <c r="AH961" s="47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8.15" customHeight="1" x14ac:dyDescent="0.2">
      <c r="B962" s="30"/>
      <c r="C962" s="338">
        <v>2</v>
      </c>
      <c r="D962" s="46"/>
      <c r="E962" s="198"/>
      <c r="F962" s="198"/>
      <c r="G962" s="197"/>
      <c r="H962" s="358"/>
      <c r="I962" s="390">
        <v>86</v>
      </c>
      <c r="J962" s="390">
        <v>18</v>
      </c>
      <c r="K962" s="390">
        <v>6</v>
      </c>
      <c r="L962" s="42" t="s">
        <v>131</v>
      </c>
      <c r="M962" s="43" t="s">
        <v>457</v>
      </c>
      <c r="N962" s="42" t="s">
        <v>129</v>
      </c>
      <c r="O962" s="43" t="s">
        <v>359</v>
      </c>
      <c r="P962" s="42" t="s">
        <v>128</v>
      </c>
      <c r="Q962" s="43" t="s">
        <v>350</v>
      </c>
      <c r="R962" s="42" t="s">
        <v>127</v>
      </c>
      <c r="S962" s="43"/>
      <c r="T962" s="42" t="s">
        <v>126</v>
      </c>
      <c r="U962" s="43"/>
      <c r="V962" s="42" t="s">
        <v>125</v>
      </c>
      <c r="W962" s="43"/>
      <c r="X962" s="42" t="s">
        <v>124</v>
      </c>
      <c r="Y962" s="43"/>
      <c r="Z962" s="42" t="s">
        <v>123</v>
      </c>
      <c r="AA962" s="43"/>
      <c r="AB962" s="196"/>
      <c r="AC962" s="43"/>
      <c r="AD962" s="196"/>
      <c r="AE962" s="39"/>
      <c r="AF962" s="421"/>
      <c r="AG962" s="421"/>
      <c r="AH962" s="38"/>
      <c r="AI962" s="9"/>
      <c r="AJ962" s="349">
        <f>SUMPRODUCT(LEN($M962:$AA965)-LEN(SUBSTITUTE($M962:$AA965,"A", "")))</f>
        <v>19</v>
      </c>
      <c r="AK962" s="352">
        <f>SUMPRODUCT(LEN($AD962:$AD965)-LEN(SUBSTITUTE($AD962:$AD965,"A", "")))</f>
        <v>0</v>
      </c>
      <c r="AL962" s="335">
        <f>SUMPRODUCT(LEN($AC962:$AC965)-LEN(SUBSTITUTE($AC962:$AC965,"A", "")))</f>
        <v>0</v>
      </c>
      <c r="AM962" s="349">
        <f>SUMPRODUCT(LEN($M962:$AA965)-LEN(SUBSTITUTE($M962:$AA965,"S", "")))</f>
        <v>11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0</v>
      </c>
      <c r="AR962" s="335">
        <f>SUMPRODUCT(LEN($AC962:$AC965)-LEN(SUBSTITUTE($AC962:$AC965,"F", "")))</f>
        <v>0</v>
      </c>
      <c r="AS962" s="349">
        <f>SUMPRODUCT(LEN($M962:$AA965)-LEN(SUBSTITUTE($M962:$AA965,"G", "")))</f>
        <v>3</v>
      </c>
      <c r="AT962" s="352">
        <f>SUMPRODUCT(LEN($AD962:$AD965)-LEN(SUBSTITUTE($AD962:$AD965,"G", "")))</f>
        <v>0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8.15" customHeight="1" thickBot="1" x14ac:dyDescent="0.25">
      <c r="B963" s="30"/>
      <c r="C963" s="339"/>
      <c r="D963" s="37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 t="s">
        <v>357</v>
      </c>
      <c r="N963" s="33" t="s">
        <v>121</v>
      </c>
      <c r="O963" s="55" t="s">
        <v>130</v>
      </c>
      <c r="P963" s="33" t="s">
        <v>120</v>
      </c>
      <c r="Q963" s="55" t="s">
        <v>350</v>
      </c>
      <c r="R963" s="33" t="s">
        <v>119</v>
      </c>
      <c r="S963" s="55"/>
      <c r="T963" s="33" t="s">
        <v>118</v>
      </c>
      <c r="U963" s="55"/>
      <c r="V963" s="33" t="s">
        <v>117</v>
      </c>
      <c r="W963" s="55"/>
      <c r="X963" s="33" t="s">
        <v>116</v>
      </c>
      <c r="Y963" s="55"/>
      <c r="Z963" s="33" t="s">
        <v>115</v>
      </c>
      <c r="AA963" s="55"/>
      <c r="AB963" s="193"/>
      <c r="AC963" s="55"/>
      <c r="AD963" s="193"/>
      <c r="AE963" s="22"/>
      <c r="AF963" s="422"/>
      <c r="AG963" s="422"/>
      <c r="AH963" s="21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8.15" customHeight="1" x14ac:dyDescent="0.2">
      <c r="B964" s="30"/>
      <c r="C964" s="340"/>
      <c r="D964" s="29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 t="s">
        <v>456</v>
      </c>
      <c r="N964" s="25" t="s">
        <v>112</v>
      </c>
      <c r="O964" s="114" t="s">
        <v>348</v>
      </c>
      <c r="P964" s="25" t="s">
        <v>111</v>
      </c>
      <c r="Q964" s="114" t="s">
        <v>347</v>
      </c>
      <c r="R964" s="25" t="s">
        <v>110</v>
      </c>
      <c r="S964" s="114"/>
      <c r="T964" s="25" t="s">
        <v>109</v>
      </c>
      <c r="U964" s="114"/>
      <c r="V964" s="25" t="s">
        <v>108</v>
      </c>
      <c r="W964" s="114"/>
      <c r="X964" s="25" t="s">
        <v>107</v>
      </c>
      <c r="Y964" s="114"/>
      <c r="Z964" s="25" t="s">
        <v>106</v>
      </c>
      <c r="AA964" s="114"/>
      <c r="AB964" s="190"/>
      <c r="AC964" s="114"/>
      <c r="AD964" s="190"/>
      <c r="AE964" s="22"/>
      <c r="AF964" s="422"/>
      <c r="AG964" s="422"/>
      <c r="AH964" s="21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8.15" customHeight="1" thickBot="1" x14ac:dyDescent="0.25">
      <c r="B965" s="30"/>
      <c r="C965" s="355"/>
      <c r="D965" s="54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 t="s">
        <v>455</v>
      </c>
      <c r="N965" s="50" t="s">
        <v>104</v>
      </c>
      <c r="O965" s="51" t="s">
        <v>348</v>
      </c>
      <c r="P965" s="50" t="s">
        <v>103</v>
      </c>
      <c r="Q965" s="51" t="s">
        <v>179</v>
      </c>
      <c r="R965" s="50" t="s">
        <v>102</v>
      </c>
      <c r="S965" s="51"/>
      <c r="T965" s="50">
        <v>20</v>
      </c>
      <c r="U965" s="51"/>
      <c r="V965" s="50" t="s">
        <v>101</v>
      </c>
      <c r="W965" s="51"/>
      <c r="X965" s="50" t="s">
        <v>100</v>
      </c>
      <c r="Y965" s="51"/>
      <c r="Z965" s="50" t="s">
        <v>99</v>
      </c>
      <c r="AA965" s="51"/>
      <c r="AB965" s="187"/>
      <c r="AC965" s="51"/>
      <c r="AD965" s="187"/>
      <c r="AE965" s="48"/>
      <c r="AF965" s="424"/>
      <c r="AG965" s="424"/>
      <c r="AH965" s="47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8.15" customHeight="1" x14ac:dyDescent="0.2">
      <c r="B966" s="30"/>
      <c r="C966" s="338">
        <v>3</v>
      </c>
      <c r="D966" s="46"/>
      <c r="E966" s="198"/>
      <c r="F966" s="198"/>
      <c r="G966" s="197"/>
      <c r="H966" s="358"/>
      <c r="I966" s="390">
        <v>62</v>
      </c>
      <c r="J966" s="390">
        <v>10</v>
      </c>
      <c r="K966" s="390">
        <v>3</v>
      </c>
      <c r="L966" s="42" t="s">
        <v>131</v>
      </c>
      <c r="M966" s="43" t="s">
        <v>179</v>
      </c>
      <c r="N966" s="42" t="s">
        <v>129</v>
      </c>
      <c r="O966" s="43" t="s">
        <v>354</v>
      </c>
      <c r="P966" s="42" t="s">
        <v>128</v>
      </c>
      <c r="Q966" s="43"/>
      <c r="R966" s="42" t="s">
        <v>127</v>
      </c>
      <c r="S966" s="43"/>
      <c r="T966" s="42" t="s">
        <v>126</v>
      </c>
      <c r="U966" s="43"/>
      <c r="V966" s="42" t="s">
        <v>125</v>
      </c>
      <c r="W966" s="43"/>
      <c r="X966" s="42" t="s">
        <v>124</v>
      </c>
      <c r="Y966" s="43"/>
      <c r="Z966" s="42" t="s">
        <v>123</v>
      </c>
      <c r="AA966" s="43"/>
      <c r="AB966" s="196"/>
      <c r="AC966" s="43"/>
      <c r="AD966" s="196"/>
      <c r="AE966" s="39"/>
      <c r="AF966" s="421"/>
      <c r="AG966" s="421"/>
      <c r="AH966" s="38"/>
      <c r="AI966" s="9"/>
      <c r="AJ966" s="349">
        <f>SUMPRODUCT(LEN($M966:$AA969)-LEN(SUBSTITUTE($M966:$AA969,"A", "")))</f>
        <v>6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6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0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8.15" customHeight="1" thickBot="1" x14ac:dyDescent="0.25">
      <c r="B967" s="30"/>
      <c r="C967" s="339"/>
      <c r="D967" s="37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 t="s">
        <v>179</v>
      </c>
      <c r="N967" s="33" t="s">
        <v>121</v>
      </c>
      <c r="O967" s="55" t="s">
        <v>130</v>
      </c>
      <c r="P967" s="33" t="s">
        <v>120</v>
      </c>
      <c r="Q967" s="55"/>
      <c r="R967" s="33" t="s">
        <v>119</v>
      </c>
      <c r="S967" s="55"/>
      <c r="T967" s="33" t="s">
        <v>118</v>
      </c>
      <c r="U967" s="55"/>
      <c r="V967" s="33" t="s">
        <v>117</v>
      </c>
      <c r="W967" s="55"/>
      <c r="X967" s="33" t="s">
        <v>116</v>
      </c>
      <c r="Y967" s="55"/>
      <c r="Z967" s="33" t="s">
        <v>115</v>
      </c>
      <c r="AA967" s="55"/>
      <c r="AB967" s="193"/>
      <c r="AC967" s="55"/>
      <c r="AD967" s="193"/>
      <c r="AE967" s="22"/>
      <c r="AF967" s="422"/>
      <c r="AG967" s="422"/>
      <c r="AH967" s="21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8.15" customHeight="1" x14ac:dyDescent="0.2">
      <c r="B968" s="30"/>
      <c r="C968" s="340"/>
      <c r="D968" s="29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 t="s">
        <v>347</v>
      </c>
      <c r="N968" s="25" t="s">
        <v>112</v>
      </c>
      <c r="O968" s="114" t="s">
        <v>130</v>
      </c>
      <c r="P968" s="25" t="s">
        <v>111</v>
      </c>
      <c r="Q968" s="114"/>
      <c r="R968" s="25" t="s">
        <v>110</v>
      </c>
      <c r="S968" s="114"/>
      <c r="T968" s="25" t="s">
        <v>109</v>
      </c>
      <c r="U968" s="114"/>
      <c r="V968" s="25" t="s">
        <v>108</v>
      </c>
      <c r="W968" s="114"/>
      <c r="X968" s="25" t="s">
        <v>107</v>
      </c>
      <c r="Y968" s="114"/>
      <c r="Z968" s="25" t="s">
        <v>106</v>
      </c>
      <c r="AA968" s="114"/>
      <c r="AB968" s="190"/>
      <c r="AC968" s="114"/>
      <c r="AD968" s="190"/>
      <c r="AE968" s="22"/>
      <c r="AF968" s="422"/>
      <c r="AG968" s="422"/>
      <c r="AH968" s="21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8.15" customHeight="1" thickBot="1" x14ac:dyDescent="0.25">
      <c r="B969" s="20"/>
      <c r="C969" s="341"/>
      <c r="D969" s="19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 t="s">
        <v>347</v>
      </c>
      <c r="N969" s="15" t="s">
        <v>104</v>
      </c>
      <c r="O969" s="16"/>
      <c r="P969" s="15" t="s">
        <v>103</v>
      </c>
      <c r="Q969" s="16"/>
      <c r="R969" s="15" t="s">
        <v>102</v>
      </c>
      <c r="S969" s="16"/>
      <c r="T969" s="15">
        <v>20</v>
      </c>
      <c r="U969" s="16"/>
      <c r="V969" s="15" t="s">
        <v>101</v>
      </c>
      <c r="W969" s="16"/>
      <c r="X969" s="15" t="s">
        <v>100</v>
      </c>
      <c r="Y969" s="16"/>
      <c r="Z969" s="15" t="s">
        <v>99</v>
      </c>
      <c r="AA969" s="16"/>
      <c r="AB969" s="187"/>
      <c r="AC969" s="16"/>
      <c r="AD969" s="186"/>
      <c r="AE969" s="11"/>
      <c r="AF969" s="423"/>
      <c r="AG969" s="423"/>
      <c r="AH969" s="10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5.75" thickTop="1" x14ac:dyDescent="0.2"/>
  </sheetData>
  <mergeCells count="5829"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73:AY76"/>
    <mergeCell ref="AZ73:AZ76"/>
    <mergeCell ref="BA73:BA76"/>
    <mergeCell ref="BB73:BB76"/>
    <mergeCell ref="AY77:AY80"/>
    <mergeCell ref="AZ77:AZ80"/>
    <mergeCell ref="BA77:BA80"/>
    <mergeCell ref="BB77:BB80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Z51:AZ54"/>
    <mergeCell ref="BA51:BA54"/>
    <mergeCell ref="BB51:BB54"/>
    <mergeCell ref="AY58:AY61"/>
    <mergeCell ref="AZ58:AZ61"/>
    <mergeCell ref="BA58:BA61"/>
    <mergeCell ref="BB58:BB61"/>
    <mergeCell ref="AZ43:AZ46"/>
    <mergeCell ref="BA43:BA46"/>
    <mergeCell ref="BB43:BB46"/>
    <mergeCell ref="AY47:AY50"/>
    <mergeCell ref="AZ47:AZ50"/>
    <mergeCell ref="BA47:BA50"/>
    <mergeCell ref="BB47:BB50"/>
    <mergeCell ref="AZ32:AZ35"/>
    <mergeCell ref="BA32:BA35"/>
    <mergeCell ref="BB32:BB35"/>
    <mergeCell ref="AY36:AY39"/>
    <mergeCell ref="AZ36:AZ39"/>
    <mergeCell ref="BA36:BA39"/>
    <mergeCell ref="BB36:BB39"/>
    <mergeCell ref="AZ21:AZ24"/>
    <mergeCell ref="BA21:BA24"/>
    <mergeCell ref="BB21:BB24"/>
    <mergeCell ref="AY28:AY31"/>
    <mergeCell ref="AZ28:AZ31"/>
    <mergeCell ref="BA28:BA31"/>
    <mergeCell ref="BB28:BB31"/>
    <mergeCell ref="AZ13:AZ16"/>
    <mergeCell ref="BA13:BA16"/>
    <mergeCell ref="BB13:BB16"/>
    <mergeCell ref="AY17:AY20"/>
    <mergeCell ref="AZ17:AZ20"/>
    <mergeCell ref="BA17:BA20"/>
    <mergeCell ref="BB17:BB20"/>
    <mergeCell ref="H887:H888"/>
    <mergeCell ref="H795:H796"/>
    <mergeCell ref="H797:H798"/>
    <mergeCell ref="H799:H800"/>
    <mergeCell ref="H801:H802"/>
    <mergeCell ref="AY13:AY16"/>
    <mergeCell ref="AY21:AY24"/>
    <mergeCell ref="AY32:AY35"/>
    <mergeCell ref="AY43:AY46"/>
    <mergeCell ref="AY51:AY54"/>
    <mergeCell ref="H872:H873"/>
    <mergeCell ref="H874:H875"/>
    <mergeCell ref="H876:H877"/>
    <mergeCell ref="H878:H879"/>
    <mergeCell ref="H883:H884"/>
    <mergeCell ref="H885:H886"/>
    <mergeCell ref="H754:H755"/>
    <mergeCell ref="H756:H757"/>
    <mergeCell ref="H763:H764"/>
    <mergeCell ref="H765:H766"/>
    <mergeCell ref="H812:H813"/>
    <mergeCell ref="H814:H815"/>
    <mergeCell ref="H816:H817"/>
    <mergeCell ref="H818:H819"/>
    <mergeCell ref="H823:H824"/>
    <mergeCell ref="H853:H854"/>
    <mergeCell ref="H855:H856"/>
    <mergeCell ref="H857:H858"/>
    <mergeCell ref="H859:H860"/>
    <mergeCell ref="H793:H794"/>
    <mergeCell ref="B149:B159"/>
    <mergeCell ref="H842:H843"/>
    <mergeCell ref="H844:H845"/>
    <mergeCell ref="H951:H952"/>
    <mergeCell ref="H953:H954"/>
    <mergeCell ref="H861:H862"/>
    <mergeCell ref="H863:H864"/>
    <mergeCell ref="H868:H869"/>
    <mergeCell ref="H870:H871"/>
    <mergeCell ref="H778:H779"/>
    <mergeCell ref="H780:H781"/>
    <mergeCell ref="H782:H783"/>
    <mergeCell ref="H784:H785"/>
    <mergeCell ref="H786:H787"/>
    <mergeCell ref="H788:H789"/>
    <mergeCell ref="H827:H828"/>
    <mergeCell ref="H829:H830"/>
    <mergeCell ref="H831:H832"/>
    <mergeCell ref="H833:H834"/>
    <mergeCell ref="H750:H751"/>
    <mergeCell ref="H752:H753"/>
    <mergeCell ref="H743:H744"/>
    <mergeCell ref="H711:H712"/>
    <mergeCell ref="H713:H714"/>
    <mergeCell ref="H803:H804"/>
    <mergeCell ref="H808:H809"/>
    <mergeCell ref="H810:H811"/>
    <mergeCell ref="H767:H768"/>
    <mergeCell ref="H769:H770"/>
    <mergeCell ref="H771:H772"/>
    <mergeCell ref="H773:H774"/>
    <mergeCell ref="H728:H729"/>
    <mergeCell ref="H733:H734"/>
    <mergeCell ref="H735:H736"/>
    <mergeCell ref="H737:H738"/>
    <mergeCell ref="H739:H740"/>
    <mergeCell ref="H741:H742"/>
    <mergeCell ref="H758:H759"/>
    <mergeCell ref="H698:H699"/>
    <mergeCell ref="H703:H704"/>
    <mergeCell ref="H705:H706"/>
    <mergeCell ref="H707:H708"/>
    <mergeCell ref="H718:H719"/>
    <mergeCell ref="H720:H721"/>
    <mergeCell ref="H726:H727"/>
    <mergeCell ref="H748:H749"/>
    <mergeCell ref="H679:H680"/>
    <mergeCell ref="H681:H682"/>
    <mergeCell ref="H683:H684"/>
    <mergeCell ref="H688:H689"/>
    <mergeCell ref="H696:H697"/>
    <mergeCell ref="H651:H652"/>
    <mergeCell ref="H653:H654"/>
    <mergeCell ref="H658:H659"/>
    <mergeCell ref="H660:H661"/>
    <mergeCell ref="H666:H667"/>
    <mergeCell ref="H668:H669"/>
    <mergeCell ref="H621:H622"/>
    <mergeCell ref="H623:H624"/>
    <mergeCell ref="H628:H629"/>
    <mergeCell ref="H643:H644"/>
    <mergeCell ref="H645:H646"/>
    <mergeCell ref="H647:H648"/>
    <mergeCell ref="H608:H609"/>
    <mergeCell ref="H613:H614"/>
    <mergeCell ref="H615:H616"/>
    <mergeCell ref="H617:H618"/>
    <mergeCell ref="H619:H620"/>
    <mergeCell ref="H591:H592"/>
    <mergeCell ref="H593:H594"/>
    <mergeCell ref="H598:H599"/>
    <mergeCell ref="H600:H601"/>
    <mergeCell ref="H602:H603"/>
    <mergeCell ref="H604:H605"/>
    <mergeCell ref="H576:H577"/>
    <mergeCell ref="H578:H579"/>
    <mergeCell ref="H583:H584"/>
    <mergeCell ref="H587:H588"/>
    <mergeCell ref="H589:H590"/>
    <mergeCell ref="H677:H678"/>
    <mergeCell ref="H548:H549"/>
    <mergeCell ref="H553:H554"/>
    <mergeCell ref="H555:H556"/>
    <mergeCell ref="H557:H558"/>
    <mergeCell ref="H559:H560"/>
    <mergeCell ref="H561:H562"/>
    <mergeCell ref="H533:H534"/>
    <mergeCell ref="H538:H539"/>
    <mergeCell ref="H540:H541"/>
    <mergeCell ref="H542:H543"/>
    <mergeCell ref="H544:H545"/>
    <mergeCell ref="H546:H547"/>
    <mergeCell ref="H523:H524"/>
    <mergeCell ref="H525:H526"/>
    <mergeCell ref="H527:H528"/>
    <mergeCell ref="H531:H532"/>
    <mergeCell ref="H497:H498"/>
    <mergeCell ref="H499:H500"/>
    <mergeCell ref="H501:H502"/>
    <mergeCell ref="H503:H504"/>
    <mergeCell ref="H508:H509"/>
    <mergeCell ref="H510:H511"/>
    <mergeCell ref="H482:H483"/>
    <mergeCell ref="H484:H485"/>
    <mergeCell ref="H486:H487"/>
    <mergeCell ref="H488:H489"/>
    <mergeCell ref="H493:H494"/>
    <mergeCell ref="H495:H496"/>
    <mergeCell ref="H529:H530"/>
    <mergeCell ref="H358:H359"/>
    <mergeCell ref="H360:H361"/>
    <mergeCell ref="H332:H333"/>
    <mergeCell ref="H334:H335"/>
    <mergeCell ref="H336:H337"/>
    <mergeCell ref="H338:H339"/>
    <mergeCell ref="H343:H344"/>
    <mergeCell ref="H345:H346"/>
    <mergeCell ref="H433:H434"/>
    <mergeCell ref="H435:H436"/>
    <mergeCell ref="H437:H438"/>
    <mergeCell ref="H439:H440"/>
    <mergeCell ref="H441:H442"/>
    <mergeCell ref="H443:H444"/>
    <mergeCell ref="H411:H412"/>
    <mergeCell ref="H413:H414"/>
    <mergeCell ref="H418:H419"/>
    <mergeCell ref="H420:H421"/>
    <mergeCell ref="H422:H423"/>
    <mergeCell ref="H424:H425"/>
    <mergeCell ref="H377:H378"/>
    <mergeCell ref="H379:H380"/>
    <mergeCell ref="H381:H382"/>
    <mergeCell ref="H383:H384"/>
    <mergeCell ref="H388:H389"/>
    <mergeCell ref="H390:H391"/>
    <mergeCell ref="H313:H314"/>
    <mergeCell ref="H315:H316"/>
    <mergeCell ref="H317:H318"/>
    <mergeCell ref="H319:H320"/>
    <mergeCell ref="H321:H322"/>
    <mergeCell ref="H323:H324"/>
    <mergeCell ref="H263:H264"/>
    <mergeCell ref="H268:H269"/>
    <mergeCell ref="H270:H271"/>
    <mergeCell ref="H272:H273"/>
    <mergeCell ref="H306:H307"/>
    <mergeCell ref="H308:H309"/>
    <mergeCell ref="H248:H249"/>
    <mergeCell ref="H253:H254"/>
    <mergeCell ref="H255:H256"/>
    <mergeCell ref="H257:H258"/>
    <mergeCell ref="H259:H260"/>
    <mergeCell ref="H261:H262"/>
    <mergeCell ref="H274:H275"/>
    <mergeCell ref="H276:H277"/>
    <mergeCell ref="H278:H279"/>
    <mergeCell ref="H293:H294"/>
    <mergeCell ref="H287:H288"/>
    <mergeCell ref="H289:H290"/>
    <mergeCell ref="H291:H292"/>
    <mergeCell ref="H195:H196"/>
    <mergeCell ref="H197:H198"/>
    <mergeCell ref="H199:H200"/>
    <mergeCell ref="H171:H172"/>
    <mergeCell ref="H173:H174"/>
    <mergeCell ref="H178:H179"/>
    <mergeCell ref="H180:H181"/>
    <mergeCell ref="H182:H183"/>
    <mergeCell ref="H184:H185"/>
    <mergeCell ref="H141:H142"/>
    <mergeCell ref="H143:H144"/>
    <mergeCell ref="H148:H149"/>
    <mergeCell ref="H150:H151"/>
    <mergeCell ref="H152:H153"/>
    <mergeCell ref="H154:H155"/>
    <mergeCell ref="H233:H234"/>
    <mergeCell ref="H238:H239"/>
    <mergeCell ref="H216:H217"/>
    <mergeCell ref="H218:H219"/>
    <mergeCell ref="H223:H224"/>
    <mergeCell ref="H225:H226"/>
    <mergeCell ref="H227:H228"/>
    <mergeCell ref="H231:H232"/>
    <mergeCell ref="H201:H202"/>
    <mergeCell ref="H203:H204"/>
    <mergeCell ref="H208:H209"/>
    <mergeCell ref="H210:H211"/>
    <mergeCell ref="H212:H213"/>
    <mergeCell ref="H214:H215"/>
    <mergeCell ref="H49:H50"/>
    <mergeCell ref="H51:H52"/>
    <mergeCell ref="H58:H59"/>
    <mergeCell ref="H60:H61"/>
    <mergeCell ref="H62:H63"/>
    <mergeCell ref="H126:H127"/>
    <mergeCell ref="H128:H129"/>
    <mergeCell ref="H111:H112"/>
    <mergeCell ref="H113:H114"/>
    <mergeCell ref="H118:H119"/>
    <mergeCell ref="H120:H121"/>
    <mergeCell ref="H122:H123"/>
    <mergeCell ref="H124:H125"/>
    <mergeCell ref="H94:H95"/>
    <mergeCell ref="H96:H97"/>
    <mergeCell ref="H103:H104"/>
    <mergeCell ref="H105:H106"/>
    <mergeCell ref="H107:H108"/>
    <mergeCell ref="H109:H110"/>
    <mergeCell ref="H53:H54"/>
    <mergeCell ref="H36:H37"/>
    <mergeCell ref="H38:H39"/>
    <mergeCell ref="H43:H44"/>
    <mergeCell ref="H45:H46"/>
    <mergeCell ref="AV966:AV969"/>
    <mergeCell ref="AW966:AW969"/>
    <mergeCell ref="AX966:AX969"/>
    <mergeCell ref="H13:H14"/>
    <mergeCell ref="H15:H16"/>
    <mergeCell ref="H17:H18"/>
    <mergeCell ref="H19:H20"/>
    <mergeCell ref="H21:H22"/>
    <mergeCell ref="H23:H24"/>
    <mergeCell ref="H28:H29"/>
    <mergeCell ref="AP966:AP969"/>
    <mergeCell ref="AQ966:AQ969"/>
    <mergeCell ref="AR966:AR969"/>
    <mergeCell ref="AS966:AS969"/>
    <mergeCell ref="AT966:AT969"/>
    <mergeCell ref="AU966:AU969"/>
    <mergeCell ref="AJ966:AJ969"/>
    <mergeCell ref="AK966:AK969"/>
    <mergeCell ref="AL966:AL969"/>
    <mergeCell ref="AM966:AM969"/>
    <mergeCell ref="AN966:AN969"/>
    <mergeCell ref="AO966:AO969"/>
    <mergeCell ref="AU962:AU965"/>
    <mergeCell ref="AV962:AV965"/>
    <mergeCell ref="AW962:AW965"/>
    <mergeCell ref="AX962:AX965"/>
    <mergeCell ref="H79:H80"/>
    <mergeCell ref="H81:H82"/>
    <mergeCell ref="C966:C969"/>
    <mergeCell ref="I966:I969"/>
    <mergeCell ref="J966:J969"/>
    <mergeCell ref="K966:K969"/>
    <mergeCell ref="AF966:AF969"/>
    <mergeCell ref="AG966:AG969"/>
    <mergeCell ref="AO962:AO965"/>
    <mergeCell ref="AP962:AP965"/>
    <mergeCell ref="AQ962:AQ965"/>
    <mergeCell ref="AR962:AR965"/>
    <mergeCell ref="AS962:AS965"/>
    <mergeCell ref="AT962:AT965"/>
    <mergeCell ref="AG962:AG965"/>
    <mergeCell ref="AJ962:AJ965"/>
    <mergeCell ref="AK962:AK965"/>
    <mergeCell ref="AL962:AL965"/>
    <mergeCell ref="AM962:AM965"/>
    <mergeCell ref="AN962:AN965"/>
    <mergeCell ref="H962:H963"/>
    <mergeCell ref="H964:H965"/>
    <mergeCell ref="H966:H967"/>
    <mergeCell ref="H968:H969"/>
    <mergeCell ref="AT958:AT961"/>
    <mergeCell ref="AU958:AU961"/>
    <mergeCell ref="AV958:AV961"/>
    <mergeCell ref="AW958:AW961"/>
    <mergeCell ref="AX958:AX961"/>
    <mergeCell ref="C962:C965"/>
    <mergeCell ref="I962:I965"/>
    <mergeCell ref="J962:J965"/>
    <mergeCell ref="K962:K965"/>
    <mergeCell ref="AF962:AF965"/>
    <mergeCell ref="AN958:AN961"/>
    <mergeCell ref="AO958:AO961"/>
    <mergeCell ref="AP958:AP961"/>
    <mergeCell ref="AQ958:AQ961"/>
    <mergeCell ref="AR958:AR961"/>
    <mergeCell ref="AS958:AS961"/>
    <mergeCell ref="AF958:AF961"/>
    <mergeCell ref="AG958:AG961"/>
    <mergeCell ref="AJ958:AJ961"/>
    <mergeCell ref="AK958:AK961"/>
    <mergeCell ref="AL958:AL961"/>
    <mergeCell ref="AM958:AM961"/>
    <mergeCell ref="X955:Y955"/>
    <mergeCell ref="Z955:AA955"/>
    <mergeCell ref="AB955:AC955"/>
    <mergeCell ref="C958:C961"/>
    <mergeCell ref="I958:I961"/>
    <mergeCell ref="J958:J961"/>
    <mergeCell ref="K958:K961"/>
    <mergeCell ref="H958:H959"/>
    <mergeCell ref="H960:H961"/>
    <mergeCell ref="L955:M955"/>
    <mergeCell ref="N955:O955"/>
    <mergeCell ref="P955:Q955"/>
    <mergeCell ref="R955:S955"/>
    <mergeCell ref="T955:U955"/>
    <mergeCell ref="V955:W955"/>
    <mergeCell ref="AV906:AV909"/>
    <mergeCell ref="AW906:AW909"/>
    <mergeCell ref="C906:C909"/>
    <mergeCell ref="AR917:AR920"/>
    <mergeCell ref="AS917:AS920"/>
    <mergeCell ref="AT917:AT920"/>
    <mergeCell ref="AU917:AU920"/>
    <mergeCell ref="AV917:AV920"/>
    <mergeCell ref="R910:S910"/>
    <mergeCell ref="T910:U910"/>
    <mergeCell ref="AL917:AL920"/>
    <mergeCell ref="AM917:AM920"/>
    <mergeCell ref="AN917:AN920"/>
    <mergeCell ref="AO917:AO920"/>
    <mergeCell ref="AP917:AP920"/>
    <mergeCell ref="AQ917:AQ920"/>
    <mergeCell ref="AW913:AW916"/>
    <mergeCell ref="AX906:AX909"/>
    <mergeCell ref="H902:H903"/>
    <mergeCell ref="H904:H905"/>
    <mergeCell ref="H906:H907"/>
    <mergeCell ref="H908:H909"/>
    <mergeCell ref="AP906:AP909"/>
    <mergeCell ref="AQ906:AQ909"/>
    <mergeCell ref="AR906:AR909"/>
    <mergeCell ref="AS906:AS909"/>
    <mergeCell ref="AT906:AT909"/>
    <mergeCell ref="AU906:AU909"/>
    <mergeCell ref="AJ906:AJ909"/>
    <mergeCell ref="AK906:AK909"/>
    <mergeCell ref="AL906:AL909"/>
    <mergeCell ref="AM906:AM909"/>
    <mergeCell ref="AN906:AN909"/>
    <mergeCell ref="AO906:AO909"/>
    <mergeCell ref="I906:I909"/>
    <mergeCell ref="J906:J909"/>
    <mergeCell ref="K906:K909"/>
    <mergeCell ref="AF906:AF909"/>
    <mergeCell ref="AG906:AG909"/>
    <mergeCell ref="AS902:AS905"/>
    <mergeCell ref="AT902:AT905"/>
    <mergeCell ref="AU902:AU905"/>
    <mergeCell ref="AV902:AV905"/>
    <mergeCell ref="AW902:AW905"/>
    <mergeCell ref="AX902:AX905"/>
    <mergeCell ref="AM902:AM905"/>
    <mergeCell ref="AN902:AN905"/>
    <mergeCell ref="AO902:AO905"/>
    <mergeCell ref="AP902:AP905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AQ902:AQ905"/>
    <mergeCell ref="AR902:AR905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AT898:AT901"/>
    <mergeCell ref="AU898:AU901"/>
    <mergeCell ref="AL898:AL901"/>
    <mergeCell ref="H846:H847"/>
    <mergeCell ref="X895:Y895"/>
    <mergeCell ref="Z895:AA895"/>
    <mergeCell ref="AB895:AC895"/>
    <mergeCell ref="C898:C901"/>
    <mergeCell ref="I898:I901"/>
    <mergeCell ref="J898:J901"/>
    <mergeCell ref="K898:K901"/>
    <mergeCell ref="L895:M895"/>
    <mergeCell ref="N895:O895"/>
    <mergeCell ref="P895:Q895"/>
    <mergeCell ref="R895:S895"/>
    <mergeCell ref="T895:U895"/>
    <mergeCell ref="V895:W895"/>
    <mergeCell ref="AV846:AV849"/>
    <mergeCell ref="AW846:AW849"/>
    <mergeCell ref="AX846:AX849"/>
    <mergeCell ref="AX898:AX901"/>
    <mergeCell ref="AV898:AV901"/>
    <mergeCell ref="AW898:AW901"/>
    <mergeCell ref="AM898:AM901"/>
    <mergeCell ref="AN898:AN901"/>
    <mergeCell ref="AO898:AO901"/>
    <mergeCell ref="AP898:AP901"/>
    <mergeCell ref="AQ898:AQ901"/>
    <mergeCell ref="AF898:AF901"/>
    <mergeCell ref="AG898:AG901"/>
    <mergeCell ref="AJ898:AJ901"/>
    <mergeCell ref="AK898:AK901"/>
    <mergeCell ref="H898:H899"/>
    <mergeCell ref="H900:H901"/>
    <mergeCell ref="H848:H849"/>
    <mergeCell ref="AL801:AL804"/>
    <mergeCell ref="AO846:AO849"/>
    <mergeCell ref="AU842:AU845"/>
    <mergeCell ref="AV842:AV845"/>
    <mergeCell ref="AW842:AW845"/>
    <mergeCell ref="AX842:AX845"/>
    <mergeCell ref="C846:C849"/>
    <mergeCell ref="I846:I849"/>
    <mergeCell ref="J846:J849"/>
    <mergeCell ref="K846:K849"/>
    <mergeCell ref="AF846:AF849"/>
    <mergeCell ref="AG846:AG849"/>
    <mergeCell ref="AW838:AW841"/>
    <mergeCell ref="AX838:AX841"/>
    <mergeCell ref="AM797:AM800"/>
    <mergeCell ref="AN797:AN800"/>
    <mergeCell ref="AO797:AO800"/>
    <mergeCell ref="AP797:AP800"/>
    <mergeCell ref="AQ797:AQ800"/>
    <mergeCell ref="AR797:AR800"/>
    <mergeCell ref="AS797:AS800"/>
    <mergeCell ref="AT797:AT800"/>
    <mergeCell ref="V835:W835"/>
    <mergeCell ref="X835:Y835"/>
    <mergeCell ref="Z835:AA835"/>
    <mergeCell ref="AB835:AC835"/>
    <mergeCell ref="AU838:AU841"/>
    <mergeCell ref="AV838:AV841"/>
    <mergeCell ref="AQ842:AQ845"/>
    <mergeCell ref="AR842:AR845"/>
    <mergeCell ref="AS842:AS845"/>
    <mergeCell ref="H825:H826"/>
    <mergeCell ref="C801:C804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Q838:AQ841"/>
    <mergeCell ref="AR838:AR841"/>
    <mergeCell ref="AS838:AS841"/>
    <mergeCell ref="AT838:AT841"/>
    <mergeCell ref="AV793:AV796"/>
    <mergeCell ref="AW793:AW796"/>
    <mergeCell ref="AX793:AX796"/>
    <mergeCell ref="AV808:AV811"/>
    <mergeCell ref="AW808:AW811"/>
    <mergeCell ref="AX808:AX811"/>
    <mergeCell ref="AP812:AP815"/>
    <mergeCell ref="AQ812:AQ815"/>
    <mergeCell ref="AR812:AR815"/>
    <mergeCell ref="AS812:AS815"/>
    <mergeCell ref="AT812:AT815"/>
    <mergeCell ref="AJ812:AJ815"/>
    <mergeCell ref="AK812:AK815"/>
    <mergeCell ref="AL812:AL815"/>
    <mergeCell ref="AM812:AM815"/>
    <mergeCell ref="AQ782:AQ785"/>
    <mergeCell ref="AR782:AR785"/>
    <mergeCell ref="H838:H839"/>
    <mergeCell ref="H840:H841"/>
    <mergeCell ref="AK838:AK841"/>
    <mergeCell ref="AL838:AL841"/>
    <mergeCell ref="AM838:AM841"/>
    <mergeCell ref="AN838:AN841"/>
    <mergeCell ref="AO838:AO841"/>
    <mergeCell ref="AP838:AP841"/>
    <mergeCell ref="AR786:AR789"/>
    <mergeCell ref="AS786:AS789"/>
    <mergeCell ref="AT786:AT789"/>
    <mergeCell ref="C838:C841"/>
    <mergeCell ref="I838:I841"/>
    <mergeCell ref="J838:J841"/>
    <mergeCell ref="K838:K841"/>
    <mergeCell ref="AF838:AF841"/>
    <mergeCell ref="AG838:AG841"/>
    <mergeCell ref="AJ838:AJ841"/>
    <mergeCell ref="AL786:AL789"/>
    <mergeCell ref="AM786:AM789"/>
    <mergeCell ref="AN786:AN789"/>
    <mergeCell ref="AO786:AO789"/>
    <mergeCell ref="AP786:AP789"/>
    <mergeCell ref="AQ786:AQ789"/>
    <mergeCell ref="C793:C796"/>
    <mergeCell ref="I793:I796"/>
    <mergeCell ref="J793:J796"/>
    <mergeCell ref="K793:K796"/>
    <mergeCell ref="AF793:AF796"/>
    <mergeCell ref="AG793:AG796"/>
    <mergeCell ref="AS782:AS785"/>
    <mergeCell ref="AT782:AT785"/>
    <mergeCell ref="C778:C781"/>
    <mergeCell ref="I778:I781"/>
    <mergeCell ref="J778:J781"/>
    <mergeCell ref="K778:K781"/>
    <mergeCell ref="AF778:AF781"/>
    <mergeCell ref="AG778:AG781"/>
    <mergeCell ref="AK782:AK785"/>
    <mergeCell ref="AL782:AL785"/>
    <mergeCell ref="AM782:AM785"/>
    <mergeCell ref="AN782:AN785"/>
    <mergeCell ref="AO782:AO785"/>
    <mergeCell ref="AP782:AP785"/>
    <mergeCell ref="AU778:AU781"/>
    <mergeCell ref="K722:K725"/>
    <mergeCell ref="AV778:AV781"/>
    <mergeCell ref="C782:C785"/>
    <mergeCell ref="I782:I785"/>
    <mergeCell ref="J782:J785"/>
    <mergeCell ref="K782:K785"/>
    <mergeCell ref="AF782:AF785"/>
    <mergeCell ref="AG782:AG785"/>
    <mergeCell ref="AJ782:AJ785"/>
    <mergeCell ref="AU726:AU729"/>
    <mergeCell ref="AV726:AV729"/>
    <mergeCell ref="J771:J774"/>
    <mergeCell ref="L730:M730"/>
    <mergeCell ref="N730:O730"/>
    <mergeCell ref="P730:Q730"/>
    <mergeCell ref="R730:S730"/>
    <mergeCell ref="T730:U730"/>
    <mergeCell ref="C726:C729"/>
    <mergeCell ref="I726:I729"/>
    <mergeCell ref="J726:J729"/>
    <mergeCell ref="K726:K729"/>
    <mergeCell ref="AF726:AF729"/>
    <mergeCell ref="AG726:AG729"/>
    <mergeCell ref="AJ726:AJ729"/>
    <mergeCell ref="AT778:AT781"/>
    <mergeCell ref="AQ726:AQ729"/>
    <mergeCell ref="AR726:AR729"/>
    <mergeCell ref="AS726:AS729"/>
    <mergeCell ref="AT726:AT729"/>
    <mergeCell ref="AQ733:AQ736"/>
    <mergeCell ref="AR733:AR736"/>
    <mergeCell ref="C771:C774"/>
    <mergeCell ref="I771:I774"/>
    <mergeCell ref="C737:C740"/>
    <mergeCell ref="I737:I740"/>
    <mergeCell ref="J737:J740"/>
    <mergeCell ref="C733:C736"/>
    <mergeCell ref="I733:I736"/>
    <mergeCell ref="J733:J736"/>
    <mergeCell ref="AP778:AP781"/>
    <mergeCell ref="AR778:AR781"/>
    <mergeCell ref="AJ778:AJ781"/>
    <mergeCell ref="AK778:AK781"/>
    <mergeCell ref="AL778:AL781"/>
    <mergeCell ref="AM778:AM781"/>
    <mergeCell ref="AN778:AN781"/>
    <mergeCell ref="AO778:AO781"/>
    <mergeCell ref="AR741:AR744"/>
    <mergeCell ref="AS741:AS744"/>
    <mergeCell ref="C666:C669"/>
    <mergeCell ref="I666:I669"/>
    <mergeCell ref="J666:J669"/>
    <mergeCell ref="C718:C721"/>
    <mergeCell ref="I718:I721"/>
    <mergeCell ref="J718:J721"/>
    <mergeCell ref="AL733:AL736"/>
    <mergeCell ref="AM733:AM736"/>
    <mergeCell ref="AN733:AN736"/>
    <mergeCell ref="AO733:AO736"/>
    <mergeCell ref="AP733:AP736"/>
    <mergeCell ref="C707:C710"/>
    <mergeCell ref="C722:C725"/>
    <mergeCell ref="I722:I725"/>
    <mergeCell ref="J722:J725"/>
    <mergeCell ref="H722:H723"/>
    <mergeCell ref="H724:H725"/>
    <mergeCell ref="I707:I710"/>
    <mergeCell ref="J707:J710"/>
    <mergeCell ref="AL673:AL676"/>
    <mergeCell ref="AM673:AM676"/>
    <mergeCell ref="L670:M670"/>
    <mergeCell ref="N670:O670"/>
    <mergeCell ref="AL677:AL680"/>
    <mergeCell ref="AM677:AM680"/>
    <mergeCell ref="AN677:AN680"/>
    <mergeCell ref="AK726:AK729"/>
    <mergeCell ref="AL726:AL729"/>
    <mergeCell ref="AM726:AM729"/>
    <mergeCell ref="AN726:AN729"/>
    <mergeCell ref="AO726:AO729"/>
    <mergeCell ref="AP726:AP729"/>
    <mergeCell ref="AO677:AO680"/>
    <mergeCell ref="AU666:AU669"/>
    <mergeCell ref="AV666:AV669"/>
    <mergeCell ref="AW666:AW669"/>
    <mergeCell ref="K666:K669"/>
    <mergeCell ref="AF666:AF669"/>
    <mergeCell ref="AG666:AG669"/>
    <mergeCell ref="AJ666:AJ669"/>
    <mergeCell ref="AU673:AU676"/>
    <mergeCell ref="AV673:AV676"/>
    <mergeCell ref="AW673:AW676"/>
    <mergeCell ref="AV688:AV691"/>
    <mergeCell ref="AP688:AP691"/>
    <mergeCell ref="AQ688:AQ691"/>
    <mergeCell ref="AR688:AR691"/>
    <mergeCell ref="AS688:AS691"/>
    <mergeCell ref="AT688:AT691"/>
    <mergeCell ref="AQ666:AQ669"/>
    <mergeCell ref="AR666:AR669"/>
    <mergeCell ref="AS666:AS669"/>
    <mergeCell ref="AT666:AT669"/>
    <mergeCell ref="AK666:AK669"/>
    <mergeCell ref="AL666:AL669"/>
    <mergeCell ref="AM666:AM669"/>
    <mergeCell ref="AN666:AN669"/>
    <mergeCell ref="AO666:AO669"/>
    <mergeCell ref="AP666:AP669"/>
    <mergeCell ref="AX666:AX669"/>
    <mergeCell ref="L715:M715"/>
    <mergeCell ref="N715:O715"/>
    <mergeCell ref="P715:Q715"/>
    <mergeCell ref="R715:S715"/>
    <mergeCell ref="T715:U715"/>
    <mergeCell ref="V715:W715"/>
    <mergeCell ref="AR662:AR665"/>
    <mergeCell ref="AS662:AS665"/>
    <mergeCell ref="AT662:AT665"/>
    <mergeCell ref="AU662:AU665"/>
    <mergeCell ref="AV662:AV665"/>
    <mergeCell ref="AW662:AW665"/>
    <mergeCell ref="AL662:AL665"/>
    <mergeCell ref="AM662:AM665"/>
    <mergeCell ref="AN662:AN665"/>
    <mergeCell ref="AO662:AO665"/>
    <mergeCell ref="AP662:AP665"/>
    <mergeCell ref="AQ662:AQ665"/>
    <mergeCell ref="X715:Y715"/>
    <mergeCell ref="Z715:AA715"/>
    <mergeCell ref="AB715:AC715"/>
    <mergeCell ref="AW688:AW691"/>
    <mergeCell ref="AS692:AS695"/>
    <mergeCell ref="AT692:AT695"/>
    <mergeCell ref="AU692:AU695"/>
    <mergeCell ref="AV692:AV695"/>
    <mergeCell ref="AM696:AM699"/>
    <mergeCell ref="AN696:AN699"/>
    <mergeCell ref="AO696:AO699"/>
    <mergeCell ref="AP696:AP699"/>
    <mergeCell ref="AQ696:AQ699"/>
    <mergeCell ref="AK606:AK609"/>
    <mergeCell ref="AL606:AL609"/>
    <mergeCell ref="AK602:AK605"/>
    <mergeCell ref="AW658:AW661"/>
    <mergeCell ref="AX658:AX661"/>
    <mergeCell ref="C662:C665"/>
    <mergeCell ref="I662:I665"/>
    <mergeCell ref="J662:J665"/>
    <mergeCell ref="K662:K665"/>
    <mergeCell ref="AF662:AF665"/>
    <mergeCell ref="AG662:AG665"/>
    <mergeCell ref="AJ662:AJ665"/>
    <mergeCell ref="AK662:AK665"/>
    <mergeCell ref="AJ658:AJ661"/>
    <mergeCell ref="AK658:AK661"/>
    <mergeCell ref="AS658:AS661"/>
    <mergeCell ref="AT658:AT661"/>
    <mergeCell ref="AU658:AU661"/>
    <mergeCell ref="AV658:AV661"/>
    <mergeCell ref="C658:C661"/>
    <mergeCell ref="I658:I661"/>
    <mergeCell ref="J658:J661"/>
    <mergeCell ref="K658:K661"/>
    <mergeCell ref="AF658:AF661"/>
    <mergeCell ref="AG658:AG661"/>
    <mergeCell ref="AP658:AP661"/>
    <mergeCell ref="AQ658:AQ661"/>
    <mergeCell ref="AR658:AR661"/>
    <mergeCell ref="AX662:AX665"/>
    <mergeCell ref="H662:H663"/>
    <mergeCell ref="H664:H665"/>
    <mergeCell ref="H606:H607"/>
    <mergeCell ref="P595:Q595"/>
    <mergeCell ref="R595:S595"/>
    <mergeCell ref="T595:U595"/>
    <mergeCell ref="I602:I605"/>
    <mergeCell ref="J602:J605"/>
    <mergeCell ref="K602:K605"/>
    <mergeCell ref="AF602:AF605"/>
    <mergeCell ref="AG602:AG605"/>
    <mergeCell ref="AJ602:AJ605"/>
    <mergeCell ref="AS606:AS609"/>
    <mergeCell ref="AP636:AP639"/>
    <mergeCell ref="AQ636:AQ639"/>
    <mergeCell ref="AR636:AR639"/>
    <mergeCell ref="AR643:AR646"/>
    <mergeCell ref="AP643:AP646"/>
    <mergeCell ref="AQ643:AQ646"/>
    <mergeCell ref="AP613:AP616"/>
    <mergeCell ref="AQ613:AQ616"/>
    <mergeCell ref="X610:Y610"/>
    <mergeCell ref="Z610:AA610"/>
    <mergeCell ref="AB610:AC610"/>
    <mergeCell ref="AR617:AR620"/>
    <mergeCell ref="AS617:AS620"/>
    <mergeCell ref="V625:W625"/>
    <mergeCell ref="X625:Y625"/>
    <mergeCell ref="AP606:AP609"/>
    <mergeCell ref="AQ606:AQ609"/>
    <mergeCell ref="AR606:AR609"/>
    <mergeCell ref="K606:K609"/>
    <mergeCell ref="AF606:AF609"/>
    <mergeCell ref="AG606:AG609"/>
    <mergeCell ref="AJ606:AJ609"/>
    <mergeCell ref="AW561:AW564"/>
    <mergeCell ref="AX561:AX564"/>
    <mergeCell ref="AQ561:AQ564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AX553:AX556"/>
    <mergeCell ref="AU557:AU560"/>
    <mergeCell ref="AV557:AV560"/>
    <mergeCell ref="AW557:AW560"/>
    <mergeCell ref="AX557:AX560"/>
    <mergeCell ref="AV602:AV605"/>
    <mergeCell ref="AW602:AW605"/>
    <mergeCell ref="AX602:AX605"/>
    <mergeCell ref="Z595:AA595"/>
    <mergeCell ref="AB595:AC595"/>
    <mergeCell ref="AU598:AU601"/>
    <mergeCell ref="AV598:AV601"/>
    <mergeCell ref="AW598:AW601"/>
    <mergeCell ref="AU553:AU556"/>
    <mergeCell ref="AV553:AV556"/>
    <mergeCell ref="AW553:AW556"/>
    <mergeCell ref="AF557:AF560"/>
    <mergeCell ref="AG557:AG560"/>
    <mergeCell ref="L595:M595"/>
    <mergeCell ref="N595:O595"/>
    <mergeCell ref="AS553:AS556"/>
    <mergeCell ref="AT553:AT556"/>
    <mergeCell ref="AS561:AS564"/>
    <mergeCell ref="AT561:AT564"/>
    <mergeCell ref="AJ557:AJ560"/>
    <mergeCell ref="AK557:AK560"/>
    <mergeCell ref="AM561:AM564"/>
    <mergeCell ref="AN561:AN564"/>
    <mergeCell ref="AO561:AO564"/>
    <mergeCell ref="AP561:AP564"/>
    <mergeCell ref="AQ553:AQ556"/>
    <mergeCell ref="AR553:AR556"/>
    <mergeCell ref="AM546:AM549"/>
    <mergeCell ref="AN546:AN549"/>
    <mergeCell ref="AO546:AO549"/>
    <mergeCell ref="AP546:AP549"/>
    <mergeCell ref="AQ546:AQ549"/>
    <mergeCell ref="AR546:AR549"/>
    <mergeCell ref="AR561:AR564"/>
    <mergeCell ref="R550:S550"/>
    <mergeCell ref="T550:U550"/>
    <mergeCell ref="V550:W550"/>
    <mergeCell ref="X550:Y550"/>
    <mergeCell ref="Z550:AA550"/>
    <mergeCell ref="AB550:AC550"/>
    <mergeCell ref="AW542:AW545"/>
    <mergeCell ref="AX542:AX545"/>
    <mergeCell ref="V595:W595"/>
    <mergeCell ref="X595:Y595"/>
    <mergeCell ref="AQ598:AQ601"/>
    <mergeCell ref="AR598:AR601"/>
    <mergeCell ref="AS598:AS601"/>
    <mergeCell ref="AT598:AT601"/>
    <mergeCell ref="AL602:AL605"/>
    <mergeCell ref="AM602:AM605"/>
    <mergeCell ref="AN602:AN605"/>
    <mergeCell ref="AO602:AO605"/>
    <mergeCell ref="AP602:AP605"/>
    <mergeCell ref="AQ602:AQ605"/>
    <mergeCell ref="AK598:AK601"/>
    <mergeCell ref="AL598:AL601"/>
    <mergeCell ref="AM598:AM601"/>
    <mergeCell ref="AN598:AN601"/>
    <mergeCell ref="AO598:AO601"/>
    <mergeCell ref="AP598:AP601"/>
    <mergeCell ref="AV546:AV549"/>
    <mergeCell ref="AW546:AW549"/>
    <mergeCell ref="AX546:AX549"/>
    <mergeCell ref="AS546:AS549"/>
    <mergeCell ref="AT546:AT549"/>
    <mergeCell ref="AU546:AU549"/>
    <mergeCell ref="AO538:AO541"/>
    <mergeCell ref="AP538:AP541"/>
    <mergeCell ref="AP542:AP545"/>
    <mergeCell ref="AQ542:AQ545"/>
    <mergeCell ref="AR542:AR545"/>
    <mergeCell ref="AS542:AS545"/>
    <mergeCell ref="AT542:AT545"/>
    <mergeCell ref="AU542:AU545"/>
    <mergeCell ref="AJ542:AJ545"/>
    <mergeCell ref="AK542:AK545"/>
    <mergeCell ref="AL542:AL545"/>
    <mergeCell ref="AM542:AM545"/>
    <mergeCell ref="AN542:AN545"/>
    <mergeCell ref="AO542:AO545"/>
    <mergeCell ref="AU538:AU541"/>
    <mergeCell ref="K546:K549"/>
    <mergeCell ref="AF546:AF549"/>
    <mergeCell ref="AG546:AG549"/>
    <mergeCell ref="AJ546:AJ549"/>
    <mergeCell ref="AK546:AK549"/>
    <mergeCell ref="AL546:AL549"/>
    <mergeCell ref="AV538:AV541"/>
    <mergeCell ref="AW538:AW541"/>
    <mergeCell ref="AX538:AX541"/>
    <mergeCell ref="K542:K545"/>
    <mergeCell ref="AF542:AF545"/>
    <mergeCell ref="AG542:AG545"/>
    <mergeCell ref="AF538:AF541"/>
    <mergeCell ref="AG538:AG541"/>
    <mergeCell ref="AJ538:AJ541"/>
    <mergeCell ref="AK538:AK541"/>
    <mergeCell ref="AS538:AS541"/>
    <mergeCell ref="AT538:AT541"/>
    <mergeCell ref="X535:Y535"/>
    <mergeCell ref="Z535:AA535"/>
    <mergeCell ref="AB535:AC535"/>
    <mergeCell ref="C538:C541"/>
    <mergeCell ref="I538:I541"/>
    <mergeCell ref="J538:J541"/>
    <mergeCell ref="K538:K541"/>
    <mergeCell ref="AV542:AV545"/>
    <mergeCell ref="L535:M535"/>
    <mergeCell ref="N535:O535"/>
    <mergeCell ref="P535:Q535"/>
    <mergeCell ref="R535:S535"/>
    <mergeCell ref="T535:U535"/>
    <mergeCell ref="V535:W535"/>
    <mergeCell ref="C542:C545"/>
    <mergeCell ref="I542:I545"/>
    <mergeCell ref="J542:J545"/>
    <mergeCell ref="AL538:AL541"/>
    <mergeCell ref="AM538:AM541"/>
    <mergeCell ref="AN538:AN541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N486:AN489"/>
    <mergeCell ref="AP482:AP485"/>
    <mergeCell ref="L430:M430"/>
    <mergeCell ref="N430:O430"/>
    <mergeCell ref="P430:Q430"/>
    <mergeCell ref="R430:S430"/>
    <mergeCell ref="AX482:AX485"/>
    <mergeCell ref="C486:C489"/>
    <mergeCell ref="I486:I489"/>
    <mergeCell ref="J486:J489"/>
    <mergeCell ref="K486:K489"/>
    <mergeCell ref="AF486:AF489"/>
    <mergeCell ref="AX478:AX481"/>
    <mergeCell ref="AQ437:AQ440"/>
    <mergeCell ref="AR437:AR440"/>
    <mergeCell ref="AS437:AS440"/>
    <mergeCell ref="AT437:AT440"/>
    <mergeCell ref="AU437:AU440"/>
    <mergeCell ref="AV437:AV440"/>
    <mergeCell ref="AW437:AW440"/>
    <mergeCell ref="H478:H479"/>
    <mergeCell ref="H480:H481"/>
    <mergeCell ref="I478:I481"/>
    <mergeCell ref="J478:J481"/>
    <mergeCell ref="K478:K481"/>
    <mergeCell ref="AF478:AF481"/>
    <mergeCell ref="AG478:AG481"/>
    <mergeCell ref="AR448:AR451"/>
    <mergeCell ref="AO448:AO451"/>
    <mergeCell ref="AP448:AP451"/>
    <mergeCell ref="AQ448:AQ451"/>
    <mergeCell ref="C478:C481"/>
    <mergeCell ref="AU433:AU436"/>
    <mergeCell ref="AV433:AV436"/>
    <mergeCell ref="AX426:AX429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B475:AC475"/>
    <mergeCell ref="AQ482:AQ485"/>
    <mergeCell ref="AR482:AR485"/>
    <mergeCell ref="AS482:AS485"/>
    <mergeCell ref="AT482:AT485"/>
    <mergeCell ref="AU482:AU485"/>
    <mergeCell ref="AV482:AV485"/>
    <mergeCell ref="AP478:AP481"/>
    <mergeCell ref="AQ478:AQ481"/>
    <mergeCell ref="AR478:AR481"/>
    <mergeCell ref="AS478:AS481"/>
    <mergeCell ref="AT478:AT481"/>
    <mergeCell ref="AJ478:AJ481"/>
    <mergeCell ref="AK478:AK481"/>
    <mergeCell ref="AL478:AL481"/>
    <mergeCell ref="AM478:AM481"/>
    <mergeCell ref="AN478:AN481"/>
    <mergeCell ref="AO478:AO481"/>
    <mergeCell ref="AS426:AS429"/>
    <mergeCell ref="AT426:AT429"/>
    <mergeCell ref="AU426:AU429"/>
    <mergeCell ref="AV426:AV429"/>
    <mergeCell ref="AW426:AW429"/>
    <mergeCell ref="K426:K429"/>
    <mergeCell ref="AF426:AF429"/>
    <mergeCell ref="AG426:AG429"/>
    <mergeCell ref="AJ426:AJ429"/>
    <mergeCell ref="AK426:AK429"/>
    <mergeCell ref="AL426:AL429"/>
    <mergeCell ref="X385:Y385"/>
    <mergeCell ref="Z385:AA385"/>
    <mergeCell ref="AB385:AC385"/>
    <mergeCell ref="AU388:AU391"/>
    <mergeCell ref="AV388:AV391"/>
    <mergeCell ref="AU396:AU399"/>
    <mergeCell ref="AV396:AV399"/>
    <mergeCell ref="AT418:AT421"/>
    <mergeCell ref="AU418:AU421"/>
    <mergeCell ref="AV418:AV421"/>
    <mergeCell ref="AJ388:AJ391"/>
    <mergeCell ref="AK388:AK391"/>
    <mergeCell ref="AL388:AL391"/>
    <mergeCell ref="AM388:AM391"/>
    <mergeCell ref="K403:K406"/>
    <mergeCell ref="L385:M385"/>
    <mergeCell ref="N385:O385"/>
    <mergeCell ref="P385:Q385"/>
    <mergeCell ref="R385:S385"/>
    <mergeCell ref="T385:U385"/>
    <mergeCell ref="V385:W385"/>
    <mergeCell ref="AN418:AN421"/>
    <mergeCell ref="AO418:AO421"/>
    <mergeCell ref="AP418:AP421"/>
    <mergeCell ref="AQ418:AQ421"/>
    <mergeCell ref="AR418:AR421"/>
    <mergeCell ref="AS418:AS421"/>
    <mergeCell ref="K418:K421"/>
    <mergeCell ref="AF418:AF421"/>
    <mergeCell ref="AG418:AG421"/>
    <mergeCell ref="AJ418:AJ421"/>
    <mergeCell ref="AK418:AK421"/>
    <mergeCell ref="AL418:AL421"/>
    <mergeCell ref="AP392:AP395"/>
    <mergeCell ref="AQ392:AQ395"/>
    <mergeCell ref="AR392:AR395"/>
    <mergeCell ref="AS392:AS395"/>
    <mergeCell ref="AQ388:AQ391"/>
    <mergeCell ref="AR388:AR391"/>
    <mergeCell ref="AJ392:AJ395"/>
    <mergeCell ref="AK392:AK395"/>
    <mergeCell ref="AL392:AL395"/>
    <mergeCell ref="AM392:AM395"/>
    <mergeCell ref="AN392:AN395"/>
    <mergeCell ref="AO392:AO395"/>
    <mergeCell ref="AM411:AM414"/>
    <mergeCell ref="AN411:AN414"/>
    <mergeCell ref="AO411:AO414"/>
    <mergeCell ref="AP411:AP414"/>
    <mergeCell ref="AQ411:AQ414"/>
    <mergeCell ref="AR411:AR414"/>
    <mergeCell ref="K411:K414"/>
    <mergeCell ref="AF411:AF414"/>
    <mergeCell ref="AG411:AG414"/>
    <mergeCell ref="AJ411:AJ414"/>
    <mergeCell ref="AK411:AK414"/>
    <mergeCell ref="AL411:AL414"/>
    <mergeCell ref="V415:W415"/>
    <mergeCell ref="AT366:AT369"/>
    <mergeCell ref="AU366:AU369"/>
    <mergeCell ref="AV366:AV369"/>
    <mergeCell ref="AW366:AW369"/>
    <mergeCell ref="AX366:AX369"/>
    <mergeCell ref="C362:C365"/>
    <mergeCell ref="I362:I365"/>
    <mergeCell ref="J362:J365"/>
    <mergeCell ref="K362:K365"/>
    <mergeCell ref="AF362:AF365"/>
    <mergeCell ref="AM366:AM369"/>
    <mergeCell ref="AN366:AN369"/>
    <mergeCell ref="AO366:AO369"/>
    <mergeCell ref="AP366:AP369"/>
    <mergeCell ref="AQ366:AQ369"/>
    <mergeCell ref="AR366:AR369"/>
    <mergeCell ref="AX362:AX365"/>
    <mergeCell ref="C366:C369"/>
    <mergeCell ref="I366:I369"/>
    <mergeCell ref="J366:J369"/>
    <mergeCell ref="K366:K369"/>
    <mergeCell ref="AF366:AF369"/>
    <mergeCell ref="AG366:AG369"/>
    <mergeCell ref="AJ366:AJ369"/>
    <mergeCell ref="AK366:AK369"/>
    <mergeCell ref="AL366:AL369"/>
    <mergeCell ref="AK362:AK365"/>
    <mergeCell ref="AL362:AL365"/>
    <mergeCell ref="H362:H363"/>
    <mergeCell ref="H364:H365"/>
    <mergeCell ref="H366:H367"/>
    <mergeCell ref="H368:H369"/>
    <mergeCell ref="AU362:AU365"/>
    <mergeCell ref="AV362:AV365"/>
    <mergeCell ref="AB310:AC310"/>
    <mergeCell ref="AU313:AU316"/>
    <mergeCell ref="AW362:AW365"/>
    <mergeCell ref="AG362:AG365"/>
    <mergeCell ref="AJ362:AJ365"/>
    <mergeCell ref="AM362:AM365"/>
    <mergeCell ref="AN362:AN365"/>
    <mergeCell ref="AV358:AV361"/>
    <mergeCell ref="AW358:AW361"/>
    <mergeCell ref="AX358:AX361"/>
    <mergeCell ref="L310:M310"/>
    <mergeCell ref="N310:O310"/>
    <mergeCell ref="P310:Q310"/>
    <mergeCell ref="R310:S310"/>
    <mergeCell ref="T310:U310"/>
    <mergeCell ref="V310:W310"/>
    <mergeCell ref="X310:Y310"/>
    <mergeCell ref="AX317:AX320"/>
    <mergeCell ref="AN317:AN320"/>
    <mergeCell ref="AO317:AO320"/>
    <mergeCell ref="AP317:AP320"/>
    <mergeCell ref="AQ317:AQ320"/>
    <mergeCell ref="AR317:AR320"/>
    <mergeCell ref="AX313:AX316"/>
    <mergeCell ref="AT328:AT331"/>
    <mergeCell ref="AU328:AU331"/>
    <mergeCell ref="AV328:AV331"/>
    <mergeCell ref="AN328:AN331"/>
    <mergeCell ref="AO328:AO331"/>
    <mergeCell ref="AN313:AN316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O362:AO365"/>
    <mergeCell ref="AP362:AP365"/>
    <mergeCell ref="AQ362:AQ365"/>
    <mergeCell ref="AR362:AR365"/>
    <mergeCell ref="AS362:AS365"/>
    <mergeCell ref="AT362:AT365"/>
    <mergeCell ref="AO358:AO361"/>
    <mergeCell ref="AP358:AP361"/>
    <mergeCell ref="AQ358:AQ361"/>
    <mergeCell ref="AR358:AR361"/>
    <mergeCell ref="AS358:AS361"/>
    <mergeCell ref="AT358:AT361"/>
    <mergeCell ref="AG358:AG361"/>
    <mergeCell ref="AJ358:AJ361"/>
    <mergeCell ref="AK358:AK361"/>
    <mergeCell ref="AL358:AL361"/>
    <mergeCell ref="AM358:AM361"/>
    <mergeCell ref="AN358:AN361"/>
    <mergeCell ref="AS306:AS309"/>
    <mergeCell ref="AT306:AT309"/>
    <mergeCell ref="AU306:AU309"/>
    <mergeCell ref="AV306:AV309"/>
    <mergeCell ref="AW306:AW309"/>
    <mergeCell ref="C358:C361"/>
    <mergeCell ref="I358:I361"/>
    <mergeCell ref="J358:J361"/>
    <mergeCell ref="K358:K361"/>
    <mergeCell ref="AF358:AF361"/>
    <mergeCell ref="AL306:AL309"/>
    <mergeCell ref="AM306:AM309"/>
    <mergeCell ref="AN306:AN309"/>
    <mergeCell ref="AO306:AO309"/>
    <mergeCell ref="AP306:AP309"/>
    <mergeCell ref="AQ306:AQ309"/>
    <mergeCell ref="H302:H303"/>
    <mergeCell ref="H304:H305"/>
    <mergeCell ref="AF306:AF309"/>
    <mergeCell ref="AG306:AG309"/>
    <mergeCell ref="AJ306:AJ309"/>
    <mergeCell ref="AK306:AK309"/>
    <mergeCell ref="AS302:AS305"/>
    <mergeCell ref="AT302:AT305"/>
    <mergeCell ref="AU302:AU305"/>
    <mergeCell ref="AV302:AV305"/>
    <mergeCell ref="AW302:AW305"/>
    <mergeCell ref="AR306:AR309"/>
    <mergeCell ref="I336:I339"/>
    <mergeCell ref="J336:J339"/>
    <mergeCell ref="J306:J309"/>
    <mergeCell ref="AW317:AW320"/>
    <mergeCell ref="C313:C316"/>
    <mergeCell ref="I313:I316"/>
    <mergeCell ref="J313:J316"/>
    <mergeCell ref="AM317:AM320"/>
    <mergeCell ref="AX302:AX305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K302:AK305"/>
    <mergeCell ref="AO298:AO301"/>
    <mergeCell ref="AP298:AP301"/>
    <mergeCell ref="AQ298:AQ301"/>
    <mergeCell ref="AR298:AR301"/>
    <mergeCell ref="AR302:AR305"/>
    <mergeCell ref="AU298:AU301"/>
    <mergeCell ref="AV298:AV301"/>
    <mergeCell ref="H298:H299"/>
    <mergeCell ref="H300:H301"/>
    <mergeCell ref="AF298:AF301"/>
    <mergeCell ref="AG298:AG301"/>
    <mergeCell ref="AJ298:AJ301"/>
    <mergeCell ref="AK298:AK301"/>
    <mergeCell ref="AL298:AL301"/>
    <mergeCell ref="AM298:AM301"/>
    <mergeCell ref="AS246:AS249"/>
    <mergeCell ref="AT246:AT249"/>
    <mergeCell ref="AF246:AF249"/>
    <mergeCell ref="AG246:AG249"/>
    <mergeCell ref="AJ246:AJ249"/>
    <mergeCell ref="AK246:AK249"/>
    <mergeCell ref="AU257:AU260"/>
    <mergeCell ref="AV257:AV260"/>
    <mergeCell ref="AW257:AW260"/>
    <mergeCell ref="AX257:AX260"/>
    <mergeCell ref="AR268:AR271"/>
    <mergeCell ref="AS268:AS271"/>
    <mergeCell ref="AT268:AT271"/>
    <mergeCell ref="AG268:AG271"/>
    <mergeCell ref="AJ268:AJ271"/>
    <mergeCell ref="AK268:AK271"/>
    <mergeCell ref="AL268:AL271"/>
    <mergeCell ref="AM268:AM271"/>
    <mergeCell ref="AN268:AN271"/>
    <mergeCell ref="AK253:AK256"/>
    <mergeCell ref="AL253:AL256"/>
    <mergeCell ref="AM253:AM256"/>
    <mergeCell ref="AN253:AN256"/>
    <mergeCell ref="AO253:AO256"/>
    <mergeCell ref="H246:H247"/>
    <mergeCell ref="AS242:AS245"/>
    <mergeCell ref="AT242:AT245"/>
    <mergeCell ref="AU242:AU245"/>
    <mergeCell ref="AV242:AV245"/>
    <mergeCell ref="AW242:AW245"/>
    <mergeCell ref="AX242:AX245"/>
    <mergeCell ref="AJ242:AJ245"/>
    <mergeCell ref="AK242:AK245"/>
    <mergeCell ref="AL242:AL245"/>
    <mergeCell ref="AM242:AM245"/>
    <mergeCell ref="AN242:AN245"/>
    <mergeCell ref="AO242:AO245"/>
    <mergeCell ref="C242:C245"/>
    <mergeCell ref="I242:I245"/>
    <mergeCell ref="J242:J245"/>
    <mergeCell ref="K242:K245"/>
    <mergeCell ref="AF242:AF245"/>
    <mergeCell ref="AG242:AG245"/>
    <mergeCell ref="AP242:AP245"/>
    <mergeCell ref="AQ242:AQ245"/>
    <mergeCell ref="AR242:AR245"/>
    <mergeCell ref="H242:H243"/>
    <mergeCell ref="H244:H245"/>
    <mergeCell ref="AU246:AU249"/>
    <mergeCell ref="AV246:AV249"/>
    <mergeCell ref="AW246:AW249"/>
    <mergeCell ref="AX246:AX249"/>
    <mergeCell ref="AO246:AO249"/>
    <mergeCell ref="AP246:AP249"/>
    <mergeCell ref="AQ246:AQ249"/>
    <mergeCell ref="AR246:AR249"/>
    <mergeCell ref="AX238:AX241"/>
    <mergeCell ref="AJ238:AJ241"/>
    <mergeCell ref="AK238:AK241"/>
    <mergeCell ref="AL238:AL241"/>
    <mergeCell ref="AM238:AM241"/>
    <mergeCell ref="AN238:AN241"/>
    <mergeCell ref="AO238:AO241"/>
    <mergeCell ref="C238:C241"/>
    <mergeCell ref="I238:I241"/>
    <mergeCell ref="J238:J241"/>
    <mergeCell ref="K238:K241"/>
    <mergeCell ref="AF238:AF241"/>
    <mergeCell ref="AG238:AG241"/>
    <mergeCell ref="AP238:AP241"/>
    <mergeCell ref="AQ238:AQ241"/>
    <mergeCell ref="AR238:AR241"/>
    <mergeCell ref="H240:H241"/>
    <mergeCell ref="AU186:AU189"/>
    <mergeCell ref="AV186:AV189"/>
    <mergeCell ref="AW186:AW189"/>
    <mergeCell ref="T235:U235"/>
    <mergeCell ref="V235:W235"/>
    <mergeCell ref="X235:Y235"/>
    <mergeCell ref="Z235:AA235"/>
    <mergeCell ref="AB235:AC235"/>
    <mergeCell ref="AN186:AN189"/>
    <mergeCell ref="AO186:AO189"/>
    <mergeCell ref="AP186:AP189"/>
    <mergeCell ref="AQ186:AQ189"/>
    <mergeCell ref="AR186:AR189"/>
    <mergeCell ref="AS186:AS189"/>
    <mergeCell ref="AU182:AU185"/>
    <mergeCell ref="AV182:AV185"/>
    <mergeCell ref="AW182:AW185"/>
    <mergeCell ref="AQ223:AQ226"/>
    <mergeCell ref="AS193:AS196"/>
    <mergeCell ref="AT193:AT196"/>
    <mergeCell ref="AS212:AS215"/>
    <mergeCell ref="AT212:AT215"/>
    <mergeCell ref="AU212:AU215"/>
    <mergeCell ref="AJ212:AJ215"/>
    <mergeCell ref="AK212:AK215"/>
    <mergeCell ref="AV212:AV215"/>
    <mergeCell ref="AW212:AW215"/>
    <mergeCell ref="AN208:AN211"/>
    <mergeCell ref="AO208:AO211"/>
    <mergeCell ref="AP208:AP211"/>
    <mergeCell ref="AW208:AW211"/>
    <mergeCell ref="AR227:AR230"/>
    <mergeCell ref="K186:K189"/>
    <mergeCell ref="AF186:AF189"/>
    <mergeCell ref="AG186:AG189"/>
    <mergeCell ref="AJ186:AJ189"/>
    <mergeCell ref="AK186:AK189"/>
    <mergeCell ref="AL186:AL189"/>
    <mergeCell ref="AM186:AM189"/>
    <mergeCell ref="AO182:AO185"/>
    <mergeCell ref="AP182:AP185"/>
    <mergeCell ref="AQ182:AQ185"/>
    <mergeCell ref="AR182:AR185"/>
    <mergeCell ref="AS182:AS185"/>
    <mergeCell ref="AT182:AT185"/>
    <mergeCell ref="AU178:AU181"/>
    <mergeCell ref="AV178:AV181"/>
    <mergeCell ref="K182:K185"/>
    <mergeCell ref="AF182:AF185"/>
    <mergeCell ref="AG182:AG185"/>
    <mergeCell ref="AJ182:AJ185"/>
    <mergeCell ref="AK182:AK185"/>
    <mergeCell ref="AL182:AL185"/>
    <mergeCell ref="AM182:AM185"/>
    <mergeCell ref="AN182:AN185"/>
    <mergeCell ref="AN178:AN181"/>
    <mergeCell ref="AO178:AO181"/>
    <mergeCell ref="AP178:AP181"/>
    <mergeCell ref="AQ178:AQ181"/>
    <mergeCell ref="AR178:AR181"/>
    <mergeCell ref="AS178:AS181"/>
    <mergeCell ref="AF178:AF181"/>
    <mergeCell ref="AG178:AG181"/>
    <mergeCell ref="AJ178:AJ181"/>
    <mergeCell ref="C152:C155"/>
    <mergeCell ref="I152:I155"/>
    <mergeCell ref="J152:J155"/>
    <mergeCell ref="C171:C174"/>
    <mergeCell ref="I171:I174"/>
    <mergeCell ref="J171:J174"/>
    <mergeCell ref="H163:H164"/>
    <mergeCell ref="H165:H166"/>
    <mergeCell ref="H167:H168"/>
    <mergeCell ref="H169:H170"/>
    <mergeCell ref="J133:J136"/>
    <mergeCell ref="AS133:AS136"/>
    <mergeCell ref="AS152:AS155"/>
    <mergeCell ref="K148:K151"/>
    <mergeCell ref="AF148:AF151"/>
    <mergeCell ref="H133:H134"/>
    <mergeCell ref="H135:H136"/>
    <mergeCell ref="H137:H138"/>
    <mergeCell ref="H139:H140"/>
    <mergeCell ref="C148:C151"/>
    <mergeCell ref="I148:I151"/>
    <mergeCell ref="J148:J151"/>
    <mergeCell ref="C156:C159"/>
    <mergeCell ref="I156:I159"/>
    <mergeCell ref="J156:J159"/>
    <mergeCell ref="H156:H157"/>
    <mergeCell ref="H158:H159"/>
    <mergeCell ref="I141:I144"/>
    <mergeCell ref="J141:J144"/>
    <mergeCell ref="C133:C136"/>
    <mergeCell ref="I133:I136"/>
    <mergeCell ref="AQ163:AQ166"/>
    <mergeCell ref="AT66:AT69"/>
    <mergeCell ref="AU66:AU69"/>
    <mergeCell ref="AV66:AV69"/>
    <mergeCell ref="AW66:AW69"/>
    <mergeCell ref="AX66:AX69"/>
    <mergeCell ref="AM66:AM69"/>
    <mergeCell ref="AN66:AN69"/>
    <mergeCell ref="AO66:AO69"/>
    <mergeCell ref="AP66:AP69"/>
    <mergeCell ref="AQ66:AQ69"/>
    <mergeCell ref="AR66:AR69"/>
    <mergeCell ref="AO88:AO91"/>
    <mergeCell ref="AP88:AP91"/>
    <mergeCell ref="AQ88:AQ91"/>
    <mergeCell ref="AR88:AR91"/>
    <mergeCell ref="AS88:AS91"/>
    <mergeCell ref="AR96:AR99"/>
    <mergeCell ref="AS96:AS99"/>
    <mergeCell ref="AX81:AX84"/>
    <mergeCell ref="AU92:AU95"/>
    <mergeCell ref="AV92:AV95"/>
    <mergeCell ref="AW92:AW95"/>
    <mergeCell ref="AX92:AX95"/>
    <mergeCell ref="AO92:AO95"/>
    <mergeCell ref="AP92:AP95"/>
    <mergeCell ref="AT62:AT65"/>
    <mergeCell ref="AU62:AU65"/>
    <mergeCell ref="AV62:AV65"/>
    <mergeCell ref="AW62:AW65"/>
    <mergeCell ref="AX62:AX65"/>
    <mergeCell ref="AQ122:AQ125"/>
    <mergeCell ref="AW118:AW121"/>
    <mergeCell ref="AX118:AX121"/>
    <mergeCell ref="AX122:AX125"/>
    <mergeCell ref="AG66:AG69"/>
    <mergeCell ref="AJ66:AJ69"/>
    <mergeCell ref="AK66:AK69"/>
    <mergeCell ref="AL66:AL69"/>
    <mergeCell ref="AN62:AN65"/>
    <mergeCell ref="AO62:AO65"/>
    <mergeCell ref="AP62:AP65"/>
    <mergeCell ref="AQ62:AQ65"/>
    <mergeCell ref="AR62:AR65"/>
    <mergeCell ref="AS62:AS65"/>
    <mergeCell ref="AT88:AT91"/>
    <mergeCell ref="AU88:AU91"/>
    <mergeCell ref="AS92:AS95"/>
    <mergeCell ref="AT92:AT95"/>
    <mergeCell ref="AV77:AV80"/>
    <mergeCell ref="AW77:AW80"/>
    <mergeCell ref="AX77:AX80"/>
    <mergeCell ref="AV88:AV91"/>
    <mergeCell ref="AW88:AW91"/>
    <mergeCell ref="AX88:AX91"/>
    <mergeCell ref="AJ81:AJ84"/>
    <mergeCell ref="AK81:AK84"/>
    <mergeCell ref="AN88:AN91"/>
    <mergeCell ref="AM58:AM61"/>
    <mergeCell ref="AN58:AN61"/>
    <mergeCell ref="AO58:AO61"/>
    <mergeCell ref="AN673:AN676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N658:AN661"/>
    <mergeCell ref="AO658:AO661"/>
    <mergeCell ref="AL658:AL661"/>
    <mergeCell ref="AM658:AM661"/>
    <mergeCell ref="AL643:AL646"/>
    <mergeCell ref="AM643:AM646"/>
    <mergeCell ref="AN643:AN646"/>
    <mergeCell ref="AO643:AO646"/>
    <mergeCell ref="AL613:AL616"/>
    <mergeCell ref="AM613:AM616"/>
    <mergeCell ref="AL122:AL125"/>
    <mergeCell ref="AM122:AM125"/>
    <mergeCell ref="AN122:AN125"/>
    <mergeCell ref="AO122:AO125"/>
    <mergeCell ref="R175:S175"/>
    <mergeCell ref="T175:U175"/>
    <mergeCell ref="V175:W175"/>
    <mergeCell ref="AF126:AF129"/>
    <mergeCell ref="AG126:AG129"/>
    <mergeCell ref="AN613:AN616"/>
    <mergeCell ref="AO613:AO616"/>
    <mergeCell ref="AN246:AN249"/>
    <mergeCell ref="AL448:AL451"/>
    <mergeCell ref="AM448:AM451"/>
    <mergeCell ref="AN448:AN451"/>
    <mergeCell ref="AF66:AF69"/>
    <mergeCell ref="AQ538:AQ541"/>
    <mergeCell ref="AR538:AR541"/>
    <mergeCell ref="AQ208:AQ211"/>
    <mergeCell ref="AR208:AR211"/>
    <mergeCell ref="AP253:AP256"/>
    <mergeCell ref="AQ253:AQ256"/>
    <mergeCell ref="AR253:AR256"/>
    <mergeCell ref="AO283:AO286"/>
    <mergeCell ref="AP283:AP286"/>
    <mergeCell ref="AQ193:AQ196"/>
    <mergeCell ref="AR193:AR196"/>
    <mergeCell ref="AP212:AP215"/>
    <mergeCell ref="AQ212:AQ215"/>
    <mergeCell ref="AR212:AR215"/>
    <mergeCell ref="AL212:AL215"/>
    <mergeCell ref="AM212:AM215"/>
    <mergeCell ref="AN212:AN215"/>
    <mergeCell ref="AO212:AO215"/>
    <mergeCell ref="AM216:AM219"/>
    <mergeCell ref="AN216:AN219"/>
    <mergeCell ref="AP257:AP260"/>
    <mergeCell ref="AL246:AL249"/>
    <mergeCell ref="AM246:AM249"/>
    <mergeCell ref="AM426:AM429"/>
    <mergeCell ref="AN426:AN429"/>
    <mergeCell ref="AO426:AO429"/>
    <mergeCell ref="AP426:AP429"/>
    <mergeCell ref="AQ426:AQ429"/>
    <mergeCell ref="AR426:AR429"/>
    <mergeCell ref="AM482:AM485"/>
    <mergeCell ref="AN482:AN485"/>
    <mergeCell ref="AO482:AO485"/>
    <mergeCell ref="AR163:AR166"/>
    <mergeCell ref="K422:K425"/>
    <mergeCell ref="X70:Y70"/>
    <mergeCell ref="Z70:AA70"/>
    <mergeCell ref="AB70:AC70"/>
    <mergeCell ref="P70:Q70"/>
    <mergeCell ref="R70:S70"/>
    <mergeCell ref="T70:U70"/>
    <mergeCell ref="V70:W70"/>
    <mergeCell ref="AG73:AG76"/>
    <mergeCell ref="AQ92:AQ95"/>
    <mergeCell ref="AR92:AR95"/>
    <mergeCell ref="AG92:AG95"/>
    <mergeCell ref="AQ283:AQ286"/>
    <mergeCell ref="AR283:AR286"/>
    <mergeCell ref="AL373:AL376"/>
    <mergeCell ref="AM373:AM376"/>
    <mergeCell ref="AN373:AN376"/>
    <mergeCell ref="AO373:AO376"/>
    <mergeCell ref="AP373:AP376"/>
    <mergeCell ref="AQ373:AQ376"/>
    <mergeCell ref="AR373:AR376"/>
    <mergeCell ref="AN298:AN301"/>
    <mergeCell ref="AL118:AL121"/>
    <mergeCell ref="K122:K125"/>
    <mergeCell ref="AX13:AX16"/>
    <mergeCell ref="AL28:AL31"/>
    <mergeCell ref="AM28:AM31"/>
    <mergeCell ref="AN28:AN31"/>
    <mergeCell ref="AO28:AO31"/>
    <mergeCell ref="AP28:AP31"/>
    <mergeCell ref="AQ28:AQ31"/>
    <mergeCell ref="AR28:AR31"/>
    <mergeCell ref="L295:M295"/>
    <mergeCell ref="N295:O295"/>
    <mergeCell ref="P295:Q295"/>
    <mergeCell ref="R295:S295"/>
    <mergeCell ref="C306:C309"/>
    <mergeCell ref="K306:K309"/>
    <mergeCell ref="C298:C301"/>
    <mergeCell ref="I298:I301"/>
    <mergeCell ref="J298:J301"/>
    <mergeCell ref="K298:K301"/>
    <mergeCell ref="L280:M280"/>
    <mergeCell ref="N280:O280"/>
    <mergeCell ref="P280:Q280"/>
    <mergeCell ref="L235:M235"/>
    <mergeCell ref="N235:O235"/>
    <mergeCell ref="P235:Q235"/>
    <mergeCell ref="K216:K219"/>
    <mergeCell ref="K223:K226"/>
    <mergeCell ref="L250:M250"/>
    <mergeCell ref="N250:O250"/>
    <mergeCell ref="P250:Q250"/>
    <mergeCell ref="AF62:AF65"/>
    <mergeCell ref="AG62:AG65"/>
    <mergeCell ref="AJ62:AJ65"/>
    <mergeCell ref="C426:C429"/>
    <mergeCell ref="I426:I429"/>
    <mergeCell ref="J426:J429"/>
    <mergeCell ref="C482:C485"/>
    <mergeCell ref="I482:I485"/>
    <mergeCell ref="J482:J485"/>
    <mergeCell ref="H426:H427"/>
    <mergeCell ref="H428:H429"/>
    <mergeCell ref="C576:C579"/>
    <mergeCell ref="I576:I579"/>
    <mergeCell ref="J576:J579"/>
    <mergeCell ref="C587:C590"/>
    <mergeCell ref="C621:C624"/>
    <mergeCell ref="I621:I624"/>
    <mergeCell ref="J621:J624"/>
    <mergeCell ref="I606:I609"/>
    <mergeCell ref="J606:J609"/>
    <mergeCell ref="C602:C605"/>
    <mergeCell ref="C501:C504"/>
    <mergeCell ref="I501:I504"/>
    <mergeCell ref="J501:J504"/>
    <mergeCell ref="C512:C515"/>
    <mergeCell ref="I512:I515"/>
    <mergeCell ref="J512:J515"/>
    <mergeCell ref="H512:H513"/>
    <mergeCell ref="H514:H515"/>
    <mergeCell ref="C441:C444"/>
    <mergeCell ref="I441:I444"/>
    <mergeCell ref="J441:J444"/>
    <mergeCell ref="C546:C549"/>
    <mergeCell ref="I546:I549"/>
    <mergeCell ref="J546:J549"/>
    <mergeCell ref="C347:C350"/>
    <mergeCell ref="I347:I350"/>
    <mergeCell ref="J347:J350"/>
    <mergeCell ref="C182:C185"/>
    <mergeCell ref="I182:I185"/>
    <mergeCell ref="J182:J185"/>
    <mergeCell ref="C186:C189"/>
    <mergeCell ref="I186:I189"/>
    <mergeCell ref="J186:J189"/>
    <mergeCell ref="I306:I309"/>
    <mergeCell ref="C197:C200"/>
    <mergeCell ref="I197:I200"/>
    <mergeCell ref="J197:J200"/>
    <mergeCell ref="C336:C339"/>
    <mergeCell ref="C178:C181"/>
    <mergeCell ref="I178:I181"/>
    <mergeCell ref="J178:J181"/>
    <mergeCell ref="C246:C249"/>
    <mergeCell ref="I246:I249"/>
    <mergeCell ref="J246:J249"/>
    <mergeCell ref="E296:G296"/>
    <mergeCell ref="H186:H187"/>
    <mergeCell ref="H188:H189"/>
    <mergeCell ref="H193:H194"/>
    <mergeCell ref="C201:C204"/>
    <mergeCell ref="I201:I204"/>
    <mergeCell ref="J201:J204"/>
    <mergeCell ref="C212:C215"/>
    <mergeCell ref="I212:I215"/>
    <mergeCell ref="J212:J215"/>
    <mergeCell ref="C253:C256"/>
    <mergeCell ref="I253:I256"/>
    <mergeCell ref="C58:C61"/>
    <mergeCell ref="I58:I61"/>
    <mergeCell ref="J58:J61"/>
    <mergeCell ref="K58:K61"/>
    <mergeCell ref="C62:C65"/>
    <mergeCell ref="I62:I65"/>
    <mergeCell ref="J62:J65"/>
    <mergeCell ref="K62:K65"/>
    <mergeCell ref="C66:C69"/>
    <mergeCell ref="C81:C84"/>
    <mergeCell ref="C92:C95"/>
    <mergeCell ref="I92:I95"/>
    <mergeCell ref="J92:J95"/>
    <mergeCell ref="K92:K95"/>
    <mergeCell ref="C111:C114"/>
    <mergeCell ref="I111:I114"/>
    <mergeCell ref="J111:J114"/>
    <mergeCell ref="K111:K114"/>
    <mergeCell ref="I81:I84"/>
    <mergeCell ref="C77:C80"/>
    <mergeCell ref="I77:I80"/>
    <mergeCell ref="J77:J80"/>
    <mergeCell ref="K77:K80"/>
    <mergeCell ref="I96:I99"/>
    <mergeCell ref="H64:H65"/>
    <mergeCell ref="H66:H67"/>
    <mergeCell ref="H68:H69"/>
    <mergeCell ref="H73:H74"/>
    <mergeCell ref="H75:H76"/>
    <mergeCell ref="H77:H78"/>
    <mergeCell ref="C103:C106"/>
    <mergeCell ref="I103:I106"/>
    <mergeCell ref="C5:D5"/>
    <mergeCell ref="C36:C39"/>
    <mergeCell ref="I36:I39"/>
    <mergeCell ref="J36:J39"/>
    <mergeCell ref="C47:C50"/>
    <mergeCell ref="I47:I50"/>
    <mergeCell ref="J47:J50"/>
    <mergeCell ref="R10:S10"/>
    <mergeCell ref="C13:C16"/>
    <mergeCell ref="I13:I16"/>
    <mergeCell ref="J13:J16"/>
    <mergeCell ref="K13:K16"/>
    <mergeCell ref="T10:U10"/>
    <mergeCell ref="C752:C755"/>
    <mergeCell ref="I752:I755"/>
    <mergeCell ref="J752:J755"/>
    <mergeCell ref="C216:C219"/>
    <mergeCell ref="I216:I219"/>
    <mergeCell ref="J216:J219"/>
    <mergeCell ref="C223:C226"/>
    <mergeCell ref="I223:I226"/>
    <mergeCell ref="J223:J226"/>
    <mergeCell ref="C261:C264"/>
    <mergeCell ref="K21:K24"/>
    <mergeCell ref="E26:G26"/>
    <mergeCell ref="H6:M6"/>
    <mergeCell ref="H7:M7"/>
    <mergeCell ref="H8:M8"/>
    <mergeCell ref="L55:M55"/>
    <mergeCell ref="N55:O55"/>
    <mergeCell ref="L70:M70"/>
    <mergeCell ref="C122:C125"/>
    <mergeCell ref="N70:O70"/>
    <mergeCell ref="AX21:AX24"/>
    <mergeCell ref="AF216:AF219"/>
    <mergeCell ref="AF111:AF114"/>
    <mergeCell ref="AF92:AF95"/>
    <mergeCell ref="AL73:AL76"/>
    <mergeCell ref="AM73:AM76"/>
    <mergeCell ref="AN73:AN76"/>
    <mergeCell ref="AO73:AO76"/>
    <mergeCell ref="AK21:AK24"/>
    <mergeCell ref="AM21:AM24"/>
    <mergeCell ref="AN21:AN24"/>
    <mergeCell ref="AP21:AP24"/>
    <mergeCell ref="AQ21:AQ24"/>
    <mergeCell ref="AS21:AS24"/>
    <mergeCell ref="AT17:AT20"/>
    <mergeCell ref="AV17:AV20"/>
    <mergeCell ref="AX17:AX20"/>
    <mergeCell ref="AP58:AP61"/>
    <mergeCell ref="AQ58:AQ61"/>
    <mergeCell ref="AR58:AR61"/>
    <mergeCell ref="AS58:AS61"/>
    <mergeCell ref="AT58:AT61"/>
    <mergeCell ref="AU58:AU61"/>
    <mergeCell ref="AP73:AP76"/>
    <mergeCell ref="AQ73:AQ76"/>
    <mergeCell ref="AR73:AR76"/>
    <mergeCell ref="AL163:AL166"/>
    <mergeCell ref="AM163:AM166"/>
    <mergeCell ref="AN163:AN166"/>
    <mergeCell ref="AO163:AO166"/>
    <mergeCell ref="AP163:AP166"/>
    <mergeCell ref="AT13:AT16"/>
    <mergeCell ref="AV13:AV16"/>
    <mergeCell ref="J17:J20"/>
    <mergeCell ref="K17:K20"/>
    <mergeCell ref="AF17:AF20"/>
    <mergeCell ref="AG17:AG20"/>
    <mergeCell ref="AJ17:AJ20"/>
    <mergeCell ref="AL21:AL24"/>
    <mergeCell ref="AO21:AO24"/>
    <mergeCell ref="AR21:AR24"/>
    <mergeCell ref="AU21:AU2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AT21:AT24"/>
    <mergeCell ref="AV21:AV24"/>
    <mergeCell ref="C21:C24"/>
    <mergeCell ref="I21:I24"/>
    <mergeCell ref="J21:J24"/>
    <mergeCell ref="I66:I69"/>
    <mergeCell ref="J66:J69"/>
    <mergeCell ref="K66:K69"/>
    <mergeCell ref="C17:C20"/>
    <mergeCell ref="I17:I20"/>
    <mergeCell ref="C141:C144"/>
    <mergeCell ref="AW21:AW24"/>
    <mergeCell ref="AB10:AC10"/>
    <mergeCell ref="AJ13:AJ16"/>
    <mergeCell ref="AK13:AK16"/>
    <mergeCell ref="AM13:AM16"/>
    <mergeCell ref="AN13:AN16"/>
    <mergeCell ref="AW13:AW16"/>
    <mergeCell ref="AU13:AU16"/>
    <mergeCell ref="AR13:AR16"/>
    <mergeCell ref="AO13:AO16"/>
    <mergeCell ref="AL13:AL16"/>
    <mergeCell ref="AL17:AL20"/>
    <mergeCell ref="AO17:AO20"/>
    <mergeCell ref="AR17:AR20"/>
    <mergeCell ref="AU17:AU20"/>
    <mergeCell ref="AW17:AW20"/>
    <mergeCell ref="AF28:AF31"/>
    <mergeCell ref="AG28:AG31"/>
    <mergeCell ref="AJ28:AJ31"/>
    <mergeCell ref="AK28:AK31"/>
    <mergeCell ref="AF21:AF24"/>
    <mergeCell ref="AG21:AG24"/>
    <mergeCell ref="AJ21:AJ24"/>
    <mergeCell ref="AK17:AK20"/>
    <mergeCell ref="AM17:AM20"/>
    <mergeCell ref="AN17:AN20"/>
    <mergeCell ref="AP17:AP20"/>
    <mergeCell ref="AQ17:AQ20"/>
    <mergeCell ref="AS17:AS20"/>
    <mergeCell ref="AP13:AP16"/>
    <mergeCell ref="AQ13:AQ16"/>
    <mergeCell ref="AS13:AS16"/>
    <mergeCell ref="Z10:AA10"/>
    <mergeCell ref="X10:Y10"/>
    <mergeCell ref="X25:Y25"/>
    <mergeCell ref="Z25:AA25"/>
    <mergeCell ref="AB25:AC25"/>
    <mergeCell ref="C28:C31"/>
    <mergeCell ref="I28:I31"/>
    <mergeCell ref="J28:J31"/>
    <mergeCell ref="K28:K31"/>
    <mergeCell ref="H30:H31"/>
    <mergeCell ref="L25:M25"/>
    <mergeCell ref="N25:O25"/>
    <mergeCell ref="P25:Q25"/>
    <mergeCell ref="R25:S25"/>
    <mergeCell ref="T25:U25"/>
    <mergeCell ref="V25:W25"/>
    <mergeCell ref="AS32:AS35"/>
    <mergeCell ref="E11:G11"/>
    <mergeCell ref="H32:H33"/>
    <mergeCell ref="H34:H35"/>
    <mergeCell ref="AX32:AX35"/>
    <mergeCell ref="AM32:AM35"/>
    <mergeCell ref="AN32:AN35"/>
    <mergeCell ref="AO32:AO35"/>
    <mergeCell ref="AP32:AP35"/>
    <mergeCell ref="AQ32:AQ35"/>
    <mergeCell ref="AR32:AR35"/>
    <mergeCell ref="AX28:AX31"/>
    <mergeCell ref="C32:C35"/>
    <mergeCell ref="I32:I35"/>
    <mergeCell ref="J32:J35"/>
    <mergeCell ref="K32:K35"/>
    <mergeCell ref="AF32:AF35"/>
    <mergeCell ref="AG32:AG35"/>
    <mergeCell ref="AJ32:AJ35"/>
    <mergeCell ref="AK32:AK35"/>
    <mergeCell ref="AL32:AL35"/>
    <mergeCell ref="AS36:AS39"/>
    <mergeCell ref="AT36:AT39"/>
    <mergeCell ref="AU36:AU39"/>
    <mergeCell ref="AV36:AV39"/>
    <mergeCell ref="AW36:AW39"/>
    <mergeCell ref="AS28:AS31"/>
    <mergeCell ref="AT28:AT31"/>
    <mergeCell ref="AU28:AU31"/>
    <mergeCell ref="AV28:AV31"/>
    <mergeCell ref="AW28:AW31"/>
    <mergeCell ref="AM36:AM39"/>
    <mergeCell ref="AN36:AN39"/>
    <mergeCell ref="AO36:AO39"/>
    <mergeCell ref="AP36:AP39"/>
    <mergeCell ref="AQ36:AQ39"/>
    <mergeCell ref="AR36:AR39"/>
    <mergeCell ref="K36:K39"/>
    <mergeCell ref="AF36:AF39"/>
    <mergeCell ref="AG36:AG39"/>
    <mergeCell ref="AJ36:AJ39"/>
    <mergeCell ref="AK36:AK39"/>
    <mergeCell ref="AL36:AL39"/>
    <mergeCell ref="AT32:AT35"/>
    <mergeCell ref="AU32:AU35"/>
    <mergeCell ref="AV32:AV35"/>
    <mergeCell ref="AW32:AW35"/>
    <mergeCell ref="AR43:AR46"/>
    <mergeCell ref="AS43:AS46"/>
    <mergeCell ref="AT43:AT46"/>
    <mergeCell ref="AW43:AW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V40:W40"/>
    <mergeCell ref="X40:Y40"/>
    <mergeCell ref="Z40:AA40"/>
    <mergeCell ref="AB40:AC40"/>
    <mergeCell ref="AU43:AU46"/>
    <mergeCell ref="AV43:AV46"/>
    <mergeCell ref="AK43:AK46"/>
    <mergeCell ref="AL43:AL46"/>
    <mergeCell ref="AM43:AM46"/>
    <mergeCell ref="AN43:AN46"/>
    <mergeCell ref="AN47:AN50"/>
    <mergeCell ref="AO47:AO50"/>
    <mergeCell ref="AP47:AP50"/>
    <mergeCell ref="K47:K50"/>
    <mergeCell ref="AF47:AF50"/>
    <mergeCell ref="AG47:AG50"/>
    <mergeCell ref="AK47:AK50"/>
    <mergeCell ref="AL47:AL50"/>
    <mergeCell ref="H47:H48"/>
    <mergeCell ref="AX36:AX39"/>
    <mergeCell ref="L40:M40"/>
    <mergeCell ref="N40:O40"/>
    <mergeCell ref="P40:Q40"/>
    <mergeCell ref="R40:S40"/>
    <mergeCell ref="T40:U40"/>
    <mergeCell ref="C51:C54"/>
    <mergeCell ref="I51:I54"/>
    <mergeCell ref="J51:J54"/>
    <mergeCell ref="K51:K54"/>
    <mergeCell ref="AF51:AF54"/>
    <mergeCell ref="AG51:AG54"/>
    <mergeCell ref="AT47:AT50"/>
    <mergeCell ref="AU47:AU50"/>
    <mergeCell ref="AV47:AV50"/>
    <mergeCell ref="AW47:AW50"/>
    <mergeCell ref="AJ51:AJ54"/>
    <mergeCell ref="AK51:AK54"/>
    <mergeCell ref="AL51:AL54"/>
    <mergeCell ref="AM51:AM54"/>
    <mergeCell ref="AQ47:AQ50"/>
    <mergeCell ref="AR47:AR50"/>
    <mergeCell ref="AS47:AS50"/>
    <mergeCell ref="AN51:AN54"/>
    <mergeCell ref="AO51:AO54"/>
    <mergeCell ref="AP51:AP54"/>
    <mergeCell ref="AQ51:AQ54"/>
    <mergeCell ref="AM47:AM50"/>
    <mergeCell ref="AO43:AO46"/>
    <mergeCell ref="AP43:AP46"/>
    <mergeCell ref="AQ43:AQ46"/>
    <mergeCell ref="AJ47:AJ50"/>
    <mergeCell ref="AU51:AU54"/>
    <mergeCell ref="AV51:AV54"/>
    <mergeCell ref="AW51:AW54"/>
    <mergeCell ref="AX51:AX54"/>
    <mergeCell ref="AV58:AV61"/>
    <mergeCell ref="AW58:AW61"/>
    <mergeCell ref="AX58:AX61"/>
    <mergeCell ref="AP77:AP80"/>
    <mergeCell ref="AQ77:AQ80"/>
    <mergeCell ref="AR77:AR80"/>
    <mergeCell ref="AS77:AS80"/>
    <mergeCell ref="AT77:AT80"/>
    <mergeCell ref="AU77:AU80"/>
    <mergeCell ref="AJ77:AJ80"/>
    <mergeCell ref="AK77:AK80"/>
    <mergeCell ref="AL77:AL80"/>
    <mergeCell ref="AM77:AM80"/>
    <mergeCell ref="AN77:AN80"/>
    <mergeCell ref="AO77:AO80"/>
    <mergeCell ref="AJ73:AJ76"/>
    <mergeCell ref="AK73:AK76"/>
    <mergeCell ref="AX73:AX76"/>
    <mergeCell ref="AR51:AR54"/>
    <mergeCell ref="AS51:AS54"/>
    <mergeCell ref="AT51:AT54"/>
    <mergeCell ref="AJ58:AJ61"/>
    <mergeCell ref="AK62:AK65"/>
    <mergeCell ref="AL62:AL65"/>
    <mergeCell ref="AM62:AM65"/>
    <mergeCell ref="AS66:AS69"/>
    <mergeCell ref="AK58:AK61"/>
    <mergeCell ref="AL58:AL61"/>
    <mergeCell ref="AF77:AF80"/>
    <mergeCell ref="AG77:AG80"/>
    <mergeCell ref="AS73:AS76"/>
    <mergeCell ref="AT73:AT76"/>
    <mergeCell ref="AU73:AU76"/>
    <mergeCell ref="AV73:AV76"/>
    <mergeCell ref="AW73:AW76"/>
    <mergeCell ref="C73:C76"/>
    <mergeCell ref="I73:I76"/>
    <mergeCell ref="J73:J76"/>
    <mergeCell ref="K73:K76"/>
    <mergeCell ref="AF73:AF76"/>
    <mergeCell ref="AR81:AR84"/>
    <mergeCell ref="AS81:AS84"/>
    <mergeCell ref="AT81:AT84"/>
    <mergeCell ref="AU81:AU84"/>
    <mergeCell ref="AV81:AV84"/>
    <mergeCell ref="AW81:AW84"/>
    <mergeCell ref="AL81:AL84"/>
    <mergeCell ref="AM81:AM84"/>
    <mergeCell ref="AN81:AN84"/>
    <mergeCell ref="AO81:AO84"/>
    <mergeCell ref="AP81:AP84"/>
    <mergeCell ref="AQ81:AQ84"/>
    <mergeCell ref="H83:H84"/>
    <mergeCell ref="K81:K84"/>
    <mergeCell ref="AF81:AF84"/>
    <mergeCell ref="AG81:AG84"/>
    <mergeCell ref="J81:J84"/>
    <mergeCell ref="AF88:AF91"/>
    <mergeCell ref="AG88:AG91"/>
    <mergeCell ref="AJ88:AJ91"/>
    <mergeCell ref="AK88:AK91"/>
    <mergeCell ref="AL88:AL91"/>
    <mergeCell ref="AM88:AM91"/>
    <mergeCell ref="T85:U85"/>
    <mergeCell ref="V85:W85"/>
    <mergeCell ref="X85:Y85"/>
    <mergeCell ref="Z85:AA85"/>
    <mergeCell ref="AB85:AC85"/>
    <mergeCell ref="C88:C91"/>
    <mergeCell ref="I88:I91"/>
    <mergeCell ref="J88:J91"/>
    <mergeCell ref="K88:K91"/>
    <mergeCell ref="AP96:AP99"/>
    <mergeCell ref="H98:H99"/>
    <mergeCell ref="L85:M85"/>
    <mergeCell ref="N85:O85"/>
    <mergeCell ref="P85:Q85"/>
    <mergeCell ref="R85:S85"/>
    <mergeCell ref="AJ96:AJ99"/>
    <mergeCell ref="AK96:AK99"/>
    <mergeCell ref="AL96:AL99"/>
    <mergeCell ref="AM96:AM99"/>
    <mergeCell ref="AN96:AN99"/>
    <mergeCell ref="AO96:AO99"/>
    <mergeCell ref="H88:H89"/>
    <mergeCell ref="H90:H91"/>
    <mergeCell ref="H92:H93"/>
    <mergeCell ref="C96:C99"/>
    <mergeCell ref="AJ92:AJ95"/>
    <mergeCell ref="AK92:AK95"/>
    <mergeCell ref="AL92:AL95"/>
    <mergeCell ref="AM92:AM95"/>
    <mergeCell ref="AN92:AN95"/>
    <mergeCell ref="AN103:AN106"/>
    <mergeCell ref="AO103:AO106"/>
    <mergeCell ref="AP103:AP106"/>
    <mergeCell ref="AQ103:AQ106"/>
    <mergeCell ref="AR103:AR106"/>
    <mergeCell ref="AS103:AS106"/>
    <mergeCell ref="AF103:AF106"/>
    <mergeCell ref="AG103:AG106"/>
    <mergeCell ref="AJ103:AJ106"/>
    <mergeCell ref="AK103:AK106"/>
    <mergeCell ref="AL103:AL106"/>
    <mergeCell ref="AM103:AM106"/>
    <mergeCell ref="AQ96:AQ99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AW107:AW110"/>
    <mergeCell ref="AX107:AX110"/>
    <mergeCell ref="AT96:AT99"/>
    <mergeCell ref="AU96:AU99"/>
    <mergeCell ref="AV96:AV99"/>
    <mergeCell ref="AW96:AW99"/>
    <mergeCell ref="AX96:AX99"/>
    <mergeCell ref="AT103:AT106"/>
    <mergeCell ref="AU103:AU106"/>
    <mergeCell ref="AQ107:AQ110"/>
    <mergeCell ref="AR107:AR110"/>
    <mergeCell ref="AS107:AS110"/>
    <mergeCell ref="AT107:AT110"/>
    <mergeCell ref="AU107:AU110"/>
    <mergeCell ref="AV107:AV110"/>
    <mergeCell ref="AX103:AX106"/>
    <mergeCell ref="J96:J99"/>
    <mergeCell ref="K96:K99"/>
    <mergeCell ref="AF96:AF99"/>
    <mergeCell ref="AG96:AG99"/>
    <mergeCell ref="X100:Y100"/>
    <mergeCell ref="Z100:AA100"/>
    <mergeCell ref="AB100:AC100"/>
    <mergeCell ref="V130:W130"/>
    <mergeCell ref="X130:Y130"/>
    <mergeCell ref="Z130:AA130"/>
    <mergeCell ref="AB130:AC130"/>
    <mergeCell ref="AV103:AV106"/>
    <mergeCell ref="AW103:AW106"/>
    <mergeCell ref="AM107:AM110"/>
    <mergeCell ref="AN107:AN110"/>
    <mergeCell ref="AO107:AO110"/>
    <mergeCell ref="AP107:AP110"/>
    <mergeCell ref="AS118:AS121"/>
    <mergeCell ref="AT118:AT121"/>
    <mergeCell ref="AU118:AU121"/>
    <mergeCell ref="AV118:AV121"/>
    <mergeCell ref="AK122:AK125"/>
    <mergeCell ref="AF118:AF121"/>
    <mergeCell ref="AG118:AG121"/>
    <mergeCell ref="AJ118:AJ121"/>
    <mergeCell ref="AK118:AK121"/>
    <mergeCell ref="X115:Y115"/>
    <mergeCell ref="Z115:AA115"/>
    <mergeCell ref="AB115:AC115"/>
    <mergeCell ref="AF122:AF125"/>
    <mergeCell ref="AG122:AG125"/>
    <mergeCell ref="AJ122:AJ125"/>
    <mergeCell ref="AR122:AR125"/>
    <mergeCell ref="AS122:AS125"/>
    <mergeCell ref="AT122:AT125"/>
    <mergeCell ref="AU122:AU125"/>
    <mergeCell ref="AV122:AV125"/>
    <mergeCell ref="AW122:AW125"/>
    <mergeCell ref="AP122:AP125"/>
    <mergeCell ref="T115:U115"/>
    <mergeCell ref="V115:W115"/>
    <mergeCell ref="AT126:AT129"/>
    <mergeCell ref="AU126:AU129"/>
    <mergeCell ref="AV126:AV129"/>
    <mergeCell ref="AW126:AW129"/>
    <mergeCell ref="AM126:AM129"/>
    <mergeCell ref="AN126:AN129"/>
    <mergeCell ref="C107:C110"/>
    <mergeCell ref="I107:I110"/>
    <mergeCell ref="J107:J110"/>
    <mergeCell ref="K107:K110"/>
    <mergeCell ref="AF107:AF110"/>
    <mergeCell ref="AG107:AG110"/>
    <mergeCell ref="AJ107:AJ110"/>
    <mergeCell ref="AK107:AK110"/>
    <mergeCell ref="AL107:AL110"/>
    <mergeCell ref="L115:M115"/>
    <mergeCell ref="AS126:AS129"/>
    <mergeCell ref="I126:I129"/>
    <mergeCell ref="J126:J129"/>
    <mergeCell ref="K126:K129"/>
    <mergeCell ref="AJ126:AJ129"/>
    <mergeCell ref="AK126:AK129"/>
    <mergeCell ref="AL126:AL129"/>
    <mergeCell ref="C126:C129"/>
    <mergeCell ref="I122:I125"/>
    <mergeCell ref="J122:J125"/>
    <mergeCell ref="C118:C121"/>
    <mergeCell ref="I118:I121"/>
    <mergeCell ref="J118:J121"/>
    <mergeCell ref="K118:K121"/>
    <mergeCell ref="AN133:AN136"/>
    <mergeCell ref="AO133:AO136"/>
    <mergeCell ref="AP133:AP136"/>
    <mergeCell ref="AQ133:AQ136"/>
    <mergeCell ref="AR133:AR136"/>
    <mergeCell ref="AU137:AU140"/>
    <mergeCell ref="AV137:AV140"/>
    <mergeCell ref="AW137:AW140"/>
    <mergeCell ref="N115:O115"/>
    <mergeCell ref="P115:Q115"/>
    <mergeCell ref="R115:S115"/>
    <mergeCell ref="L130:M130"/>
    <mergeCell ref="N130:O130"/>
    <mergeCell ref="P130:Q130"/>
    <mergeCell ref="R130:S130"/>
    <mergeCell ref="T130:U130"/>
    <mergeCell ref="AT111:AT114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N111:AN114"/>
    <mergeCell ref="AO111:AO114"/>
    <mergeCell ref="AP111:AP114"/>
    <mergeCell ref="AQ111:AQ114"/>
    <mergeCell ref="AR111:AR114"/>
    <mergeCell ref="AS111:AS114"/>
    <mergeCell ref="AX111:AX114"/>
    <mergeCell ref="AX126:AX129"/>
    <mergeCell ref="AR126:AR129"/>
    <mergeCell ref="AJ133:AJ136"/>
    <mergeCell ref="AK133:AK136"/>
    <mergeCell ref="AL133:AL136"/>
    <mergeCell ref="AO137:AO140"/>
    <mergeCell ref="AP137:AP140"/>
    <mergeCell ref="AQ137:AQ140"/>
    <mergeCell ref="AR137:AR140"/>
    <mergeCell ref="AS137:AS140"/>
    <mergeCell ref="AT137:AT140"/>
    <mergeCell ref="AG137:AG140"/>
    <mergeCell ref="AJ137:AJ140"/>
    <mergeCell ref="AK137:AK140"/>
    <mergeCell ref="AL137:AL140"/>
    <mergeCell ref="AM137:AM140"/>
    <mergeCell ref="AN137:AN140"/>
    <mergeCell ref="AT133:AT136"/>
    <mergeCell ref="AU133:AU136"/>
    <mergeCell ref="AX133:AX136"/>
    <mergeCell ref="AO126:AO129"/>
    <mergeCell ref="AP126:AP129"/>
    <mergeCell ref="AQ126:AQ129"/>
    <mergeCell ref="AV133:AV136"/>
    <mergeCell ref="AW133:AW136"/>
    <mergeCell ref="AG111:AG114"/>
    <mergeCell ref="AJ111:AJ114"/>
    <mergeCell ref="AK111:AK114"/>
    <mergeCell ref="AL111:AL114"/>
    <mergeCell ref="AM111:AM114"/>
    <mergeCell ref="AM133:AM136"/>
    <mergeCell ref="AX137:AX140"/>
    <mergeCell ref="K133:K136"/>
    <mergeCell ref="AF133:AF136"/>
    <mergeCell ref="AG133:AG136"/>
    <mergeCell ref="AN152:AN155"/>
    <mergeCell ref="Z145:AA145"/>
    <mergeCell ref="AB145:AC145"/>
    <mergeCell ref="AU148:AU151"/>
    <mergeCell ref="AV148:AV151"/>
    <mergeCell ref="AW148:AW151"/>
    <mergeCell ref="AX148:AX151"/>
    <mergeCell ref="AM148:AM151"/>
    <mergeCell ref="AN148:AN151"/>
    <mergeCell ref="AO148:AO151"/>
    <mergeCell ref="AP148:AP151"/>
    <mergeCell ref="C137:C140"/>
    <mergeCell ref="I137:I140"/>
    <mergeCell ref="J137:J140"/>
    <mergeCell ref="K137:K140"/>
    <mergeCell ref="AF137:AF140"/>
    <mergeCell ref="AN141:AN144"/>
    <mergeCell ref="AO141:AO144"/>
    <mergeCell ref="AP141:AP144"/>
    <mergeCell ref="AQ141:AQ144"/>
    <mergeCell ref="AR141:AR144"/>
    <mergeCell ref="AS141:AS144"/>
    <mergeCell ref="K152:K155"/>
    <mergeCell ref="AO152:AO155"/>
    <mergeCell ref="AP152:AP155"/>
    <mergeCell ref="K141:K144"/>
    <mergeCell ref="AF141:AF144"/>
    <mergeCell ref="AG141:AG144"/>
    <mergeCell ref="AT141:AT144"/>
    <mergeCell ref="AU141:AU144"/>
    <mergeCell ref="AV141:AV144"/>
    <mergeCell ref="AW141:AW144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AP156:AP159"/>
    <mergeCell ref="AQ156:AQ159"/>
    <mergeCell ref="AR156:AR159"/>
    <mergeCell ref="AS156:AS159"/>
    <mergeCell ref="AT156:AT159"/>
    <mergeCell ref="AU156:AU159"/>
    <mergeCell ref="AT148:AT151"/>
    <mergeCell ref="AQ152:AQ155"/>
    <mergeCell ref="AR152:AR155"/>
    <mergeCell ref="AJ141:AJ144"/>
    <mergeCell ref="AK141:AK144"/>
    <mergeCell ref="AL141:AL144"/>
    <mergeCell ref="AM141:AM144"/>
    <mergeCell ref="AQ148:AQ151"/>
    <mergeCell ref="AR148:AR151"/>
    <mergeCell ref="AS148:AS151"/>
    <mergeCell ref="K156:K159"/>
    <mergeCell ref="AF156:AF159"/>
    <mergeCell ref="AG156:AG159"/>
    <mergeCell ref="AJ156:AJ159"/>
    <mergeCell ref="AK156:AK159"/>
    <mergeCell ref="AL156:AL159"/>
    <mergeCell ref="AG148:AG151"/>
    <mergeCell ref="AJ148:AJ151"/>
    <mergeCell ref="AK148:AK151"/>
    <mergeCell ref="AL148:AL151"/>
    <mergeCell ref="AX152:AX155"/>
    <mergeCell ref="AX156:AX159"/>
    <mergeCell ref="AF152:AF155"/>
    <mergeCell ref="AG152:AG155"/>
    <mergeCell ref="AJ152:AJ155"/>
    <mergeCell ref="AK152:AK155"/>
    <mergeCell ref="AL152:AL155"/>
    <mergeCell ref="AM152:AM155"/>
    <mergeCell ref="AV156:AV159"/>
    <mergeCell ref="AW156:AW159"/>
    <mergeCell ref="X160:Y160"/>
    <mergeCell ref="Z160:AA160"/>
    <mergeCell ref="AB160:AC160"/>
    <mergeCell ref="AU152:AU155"/>
    <mergeCell ref="AV152:AV155"/>
    <mergeCell ref="AW152:AW155"/>
    <mergeCell ref="AT152:AT155"/>
    <mergeCell ref="AM156:AM159"/>
    <mergeCell ref="AN156:AN159"/>
    <mergeCell ref="AO156:AO159"/>
    <mergeCell ref="L160:M160"/>
    <mergeCell ref="N160:O160"/>
    <mergeCell ref="P160:Q160"/>
    <mergeCell ref="R160:S160"/>
    <mergeCell ref="T160:U160"/>
    <mergeCell ref="V160:W160"/>
    <mergeCell ref="AO167:AO170"/>
    <mergeCell ref="AP167:AP170"/>
    <mergeCell ref="AQ167:AQ170"/>
    <mergeCell ref="AR167:AR170"/>
    <mergeCell ref="AS167:AS170"/>
    <mergeCell ref="AT167:AT170"/>
    <mergeCell ref="AG167:AG170"/>
    <mergeCell ref="AJ167:AJ170"/>
    <mergeCell ref="AK167:AK170"/>
    <mergeCell ref="AL167:AL170"/>
    <mergeCell ref="AM167:AM170"/>
    <mergeCell ref="AN167:AN170"/>
    <mergeCell ref="AT163:AT166"/>
    <mergeCell ref="AU163:AU166"/>
    <mergeCell ref="AV163:AV166"/>
    <mergeCell ref="AW163:AW166"/>
    <mergeCell ref="AX163:AX166"/>
    <mergeCell ref="C167:C170"/>
    <mergeCell ref="I167:I170"/>
    <mergeCell ref="J167:J170"/>
    <mergeCell ref="K167:K170"/>
    <mergeCell ref="AF167:AF170"/>
    <mergeCell ref="AX171:AX174"/>
    <mergeCell ref="C163:C166"/>
    <mergeCell ref="I163:I166"/>
    <mergeCell ref="J163:J166"/>
    <mergeCell ref="K163:K166"/>
    <mergeCell ref="AF163:AF166"/>
    <mergeCell ref="AG163:AG166"/>
    <mergeCell ref="AJ163:AJ166"/>
    <mergeCell ref="AK163:AK166"/>
    <mergeCell ref="AS163:AS16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V167:AV170"/>
    <mergeCell ref="AW167:AW170"/>
    <mergeCell ref="AV171:AV174"/>
    <mergeCell ref="AW171:AW174"/>
    <mergeCell ref="AU167:AU170"/>
    <mergeCell ref="AT178:AT181"/>
    <mergeCell ref="AK193:AK196"/>
    <mergeCell ref="AL193:AL196"/>
    <mergeCell ref="AM193:AM196"/>
    <mergeCell ref="AN193:AN196"/>
    <mergeCell ref="AO193:AO196"/>
    <mergeCell ref="AP193:AP196"/>
    <mergeCell ref="C193:C196"/>
    <mergeCell ref="I193:I196"/>
    <mergeCell ref="J193:J196"/>
    <mergeCell ref="K193:K196"/>
    <mergeCell ref="AF193:AF196"/>
    <mergeCell ref="AG193:AG196"/>
    <mergeCell ref="AB190:AC190"/>
    <mergeCell ref="AU193:AU196"/>
    <mergeCell ref="AV193:AV196"/>
    <mergeCell ref="AW193:AW196"/>
    <mergeCell ref="AK178:AK181"/>
    <mergeCell ref="AL178:AL181"/>
    <mergeCell ref="AM178:AM181"/>
    <mergeCell ref="X175:Y175"/>
    <mergeCell ref="Z175:AA175"/>
    <mergeCell ref="AB175:AC175"/>
    <mergeCell ref="K178:K181"/>
    <mergeCell ref="L175:M175"/>
    <mergeCell ref="N175:O175"/>
    <mergeCell ref="P175:Q175"/>
    <mergeCell ref="AX193:AX196"/>
    <mergeCell ref="AW178:AW181"/>
    <mergeCell ref="AX178:AX181"/>
    <mergeCell ref="AX182:AX185"/>
    <mergeCell ref="AX186:AX189"/>
    <mergeCell ref="AJ193:AJ196"/>
    <mergeCell ref="AS201:AS204"/>
    <mergeCell ref="AT201:AT204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M201:AM204"/>
    <mergeCell ref="AN201:AN204"/>
    <mergeCell ref="AO201:AO204"/>
    <mergeCell ref="AP201:AP204"/>
    <mergeCell ref="AQ201:AQ204"/>
    <mergeCell ref="AR201:AR204"/>
    <mergeCell ref="AT197:AT200"/>
    <mergeCell ref="AU197:AU200"/>
    <mergeCell ref="AV197:AV200"/>
    <mergeCell ref="AW197:AW200"/>
    <mergeCell ref="AX197:AX200"/>
    <mergeCell ref="AU201:AU204"/>
    <mergeCell ref="AV201:AV204"/>
    <mergeCell ref="AW201:AW204"/>
    <mergeCell ref="AX201:AX204"/>
    <mergeCell ref="AT186:AT189"/>
    <mergeCell ref="K201:K204"/>
    <mergeCell ref="AF201:AF204"/>
    <mergeCell ref="X205:Y205"/>
    <mergeCell ref="Z205:AA205"/>
    <mergeCell ref="AB205:AC205"/>
    <mergeCell ref="AQ197:AQ200"/>
    <mergeCell ref="AR197:AR200"/>
    <mergeCell ref="AS197:AS200"/>
    <mergeCell ref="AG201:AG204"/>
    <mergeCell ref="AJ201:AJ204"/>
    <mergeCell ref="AK201:AK204"/>
    <mergeCell ref="AL201:AL204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K197:K200"/>
    <mergeCell ref="AF197:AF200"/>
    <mergeCell ref="AG197:AG200"/>
    <mergeCell ref="AJ197:AJ200"/>
    <mergeCell ref="AK197:AK200"/>
    <mergeCell ref="AL197:AL200"/>
    <mergeCell ref="AX216:AX219"/>
    <mergeCell ref="C208:C211"/>
    <mergeCell ref="I208:I211"/>
    <mergeCell ref="J208:J211"/>
    <mergeCell ref="K208:K211"/>
    <mergeCell ref="AF208:AF211"/>
    <mergeCell ref="AG208:AG211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X212:AX215"/>
    <mergeCell ref="AL208:AL211"/>
    <mergeCell ref="AM208:AM211"/>
    <mergeCell ref="R220:S220"/>
    <mergeCell ref="T220:U220"/>
    <mergeCell ref="V220:W220"/>
    <mergeCell ref="AU223:AU226"/>
    <mergeCell ref="AV223:AV226"/>
    <mergeCell ref="K212:K215"/>
    <mergeCell ref="AF212:AF215"/>
    <mergeCell ref="AG212:AG215"/>
    <mergeCell ref="AJ208:AJ211"/>
    <mergeCell ref="AK208:AK211"/>
    <mergeCell ref="AS208:AS211"/>
    <mergeCell ref="AT208:AT211"/>
    <mergeCell ref="AU208:AU211"/>
    <mergeCell ref="AV208:AV211"/>
    <mergeCell ref="AU216:AU219"/>
    <mergeCell ref="AV216:AV219"/>
    <mergeCell ref="AW216:AW219"/>
    <mergeCell ref="AW223:AW226"/>
    <mergeCell ref="AU227:AU230"/>
    <mergeCell ref="AV227:AV230"/>
    <mergeCell ref="AW227:AW230"/>
    <mergeCell ref="AJ227:AJ230"/>
    <mergeCell ref="AK227:AK230"/>
    <mergeCell ref="AL227:AL230"/>
    <mergeCell ref="AM227:AM230"/>
    <mergeCell ref="AN227:AN230"/>
    <mergeCell ref="AO227:AO230"/>
    <mergeCell ref="C227:C230"/>
    <mergeCell ref="I227:I230"/>
    <mergeCell ref="J227:J230"/>
    <mergeCell ref="K227:K230"/>
    <mergeCell ref="AF227:AF230"/>
    <mergeCell ref="AG227:AG230"/>
    <mergeCell ref="H229:H230"/>
    <mergeCell ref="AX208:AX211"/>
    <mergeCell ref="AL223:AL226"/>
    <mergeCell ref="AM223:AM226"/>
    <mergeCell ref="AN223:AN226"/>
    <mergeCell ref="AO223:AO226"/>
    <mergeCell ref="AP223:AP226"/>
    <mergeCell ref="AF223:AF226"/>
    <mergeCell ref="X220:Y220"/>
    <mergeCell ref="Z220:AA220"/>
    <mergeCell ref="AB220:AC220"/>
    <mergeCell ref="AG223:AG226"/>
    <mergeCell ref="AJ223:AJ226"/>
    <mergeCell ref="AK223:AK226"/>
    <mergeCell ref="L220:M220"/>
    <mergeCell ref="N220:O220"/>
    <mergeCell ref="P220:Q220"/>
    <mergeCell ref="AX223:AX226"/>
    <mergeCell ref="AX227:AX230"/>
    <mergeCell ref="AP231:AP234"/>
    <mergeCell ref="AQ231:AQ234"/>
    <mergeCell ref="AR231:AR234"/>
    <mergeCell ref="AS231:AS234"/>
    <mergeCell ref="AT231:AT234"/>
    <mergeCell ref="AR223:AR226"/>
    <mergeCell ref="AS223:AS226"/>
    <mergeCell ref="AT223:AT226"/>
    <mergeCell ref="AP227:AP230"/>
    <mergeCell ref="AQ227:AQ230"/>
    <mergeCell ref="C257:C260"/>
    <mergeCell ref="I257:I260"/>
    <mergeCell ref="J257:J260"/>
    <mergeCell ref="K257:K260"/>
    <mergeCell ref="AF257:AF260"/>
    <mergeCell ref="AG257:AG260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K231:AK234"/>
    <mergeCell ref="AJ253:AJ256"/>
    <mergeCell ref="AS227:AS230"/>
    <mergeCell ref="AT227:AT230"/>
    <mergeCell ref="J253:J256"/>
    <mergeCell ref="AF253:AF256"/>
    <mergeCell ref="AG253:AG256"/>
    <mergeCell ref="AX231:AX234"/>
    <mergeCell ref="T250:U250"/>
    <mergeCell ref="V250:W250"/>
    <mergeCell ref="X250:Y250"/>
    <mergeCell ref="J261:J264"/>
    <mergeCell ref="K261:K264"/>
    <mergeCell ref="AF261:AF264"/>
    <mergeCell ref="AG261:AG264"/>
    <mergeCell ref="AJ261:AJ264"/>
    <mergeCell ref="AK261:AK264"/>
    <mergeCell ref="AQ257:AQ260"/>
    <mergeCell ref="AR257:AR260"/>
    <mergeCell ref="AS257:AS260"/>
    <mergeCell ref="AT257:AT260"/>
    <mergeCell ref="AW231:AW234"/>
    <mergeCell ref="AS253:AS256"/>
    <mergeCell ref="AT253:AT256"/>
    <mergeCell ref="AU253:AU256"/>
    <mergeCell ref="AV253:AV256"/>
    <mergeCell ref="AJ257:AJ260"/>
    <mergeCell ref="AK257:AK260"/>
    <mergeCell ref="AL257:AL260"/>
    <mergeCell ref="AM257:AM260"/>
    <mergeCell ref="AN257:AN260"/>
    <mergeCell ref="AO257:AO260"/>
    <mergeCell ref="Z250:AA250"/>
    <mergeCell ref="AB250:AC250"/>
    <mergeCell ref="AL231:AL234"/>
    <mergeCell ref="AM231:AM234"/>
    <mergeCell ref="AW238:AW241"/>
    <mergeCell ref="AN231:AN234"/>
    <mergeCell ref="AO231:AO234"/>
    <mergeCell ref="AS238:AS241"/>
    <mergeCell ref="R250:S250"/>
    <mergeCell ref="R235:S235"/>
    <mergeCell ref="K246:K249"/>
    <mergeCell ref="AT238:AT241"/>
    <mergeCell ref="AX268:AX271"/>
    <mergeCell ref="AU272:AU275"/>
    <mergeCell ref="AV272:AV275"/>
    <mergeCell ref="AW272:AW275"/>
    <mergeCell ref="AX272:AX275"/>
    <mergeCell ref="AR261:AR264"/>
    <mergeCell ref="AS261:AS264"/>
    <mergeCell ref="AT261:AT264"/>
    <mergeCell ref="AU261:AU264"/>
    <mergeCell ref="AV261:AV264"/>
    <mergeCell ref="AX261:AX264"/>
    <mergeCell ref="AL261:AL264"/>
    <mergeCell ref="AM261:AM264"/>
    <mergeCell ref="AN261:AN264"/>
    <mergeCell ref="AO261:AO264"/>
    <mergeCell ref="AP261:AP264"/>
    <mergeCell ref="AQ261:AQ264"/>
    <mergeCell ref="AU268:AU271"/>
    <mergeCell ref="AV268:AV271"/>
    <mergeCell ref="AW268:AW271"/>
    <mergeCell ref="AU231:AU234"/>
    <mergeCell ref="AV231:AV234"/>
    <mergeCell ref="AU238:AU241"/>
    <mergeCell ref="AV238:AV241"/>
    <mergeCell ref="K253:K256"/>
    <mergeCell ref="AV276:AV279"/>
    <mergeCell ref="AW276:AW279"/>
    <mergeCell ref="AW261:AW264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R276:AR279"/>
    <mergeCell ref="AS276:AS279"/>
    <mergeCell ref="AT276:AT279"/>
    <mergeCell ref="AK272:AK275"/>
    <mergeCell ref="AP272:AP275"/>
    <mergeCell ref="AQ272:AQ275"/>
    <mergeCell ref="AR272:AR275"/>
    <mergeCell ref="AS272:AS275"/>
    <mergeCell ref="AT272:AT275"/>
    <mergeCell ref="AO272:AO275"/>
    <mergeCell ref="AL276:AL279"/>
    <mergeCell ref="AL272:AL275"/>
    <mergeCell ref="AM272:AM275"/>
    <mergeCell ref="AN272:AN275"/>
    <mergeCell ref="AO268:AO271"/>
    <mergeCell ref="AP268:AP271"/>
    <mergeCell ref="AP276:AP279"/>
    <mergeCell ref="AQ276:AQ279"/>
    <mergeCell ref="AQ268:AQ271"/>
    <mergeCell ref="AU276:AU279"/>
    <mergeCell ref="J276:J279"/>
    <mergeCell ref="K276:K279"/>
    <mergeCell ref="AF276:AF279"/>
    <mergeCell ref="AG276:AG279"/>
    <mergeCell ref="AJ276:AJ279"/>
    <mergeCell ref="AK276:AK279"/>
    <mergeCell ref="R280:S280"/>
    <mergeCell ref="T280:U280"/>
    <mergeCell ref="V280:W280"/>
    <mergeCell ref="X280:Y280"/>
    <mergeCell ref="Z280:AA280"/>
    <mergeCell ref="AB280:AC280"/>
    <mergeCell ref="C268:C271"/>
    <mergeCell ref="I268:I271"/>
    <mergeCell ref="J268:J271"/>
    <mergeCell ref="K268:K271"/>
    <mergeCell ref="AF268:AF271"/>
    <mergeCell ref="AX276:AX279"/>
    <mergeCell ref="C272:C275"/>
    <mergeCell ref="I272:I275"/>
    <mergeCell ref="J272:J275"/>
    <mergeCell ref="K272:K275"/>
    <mergeCell ref="AF272:AF275"/>
    <mergeCell ref="AG272:AG275"/>
    <mergeCell ref="AJ272:AJ275"/>
    <mergeCell ref="C276:C279"/>
    <mergeCell ref="I276:I279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C283:C286"/>
    <mergeCell ref="I283:I286"/>
    <mergeCell ref="J283:J286"/>
    <mergeCell ref="K283:K286"/>
    <mergeCell ref="AF283:AF286"/>
    <mergeCell ref="H283:H284"/>
    <mergeCell ref="H285:H286"/>
    <mergeCell ref="AM276:AM279"/>
    <mergeCell ref="AN276:AN279"/>
    <mergeCell ref="AO276:AO279"/>
    <mergeCell ref="AX291:AX294"/>
    <mergeCell ref="C287:C290"/>
    <mergeCell ref="I287:I290"/>
    <mergeCell ref="J287:J290"/>
    <mergeCell ref="K287:K290"/>
    <mergeCell ref="AF287:AF290"/>
    <mergeCell ref="AG287:AG290"/>
    <mergeCell ref="AJ287:AJ290"/>
    <mergeCell ref="AK287:AK290"/>
    <mergeCell ref="AM291:AM294"/>
    <mergeCell ref="AN291:AN294"/>
    <mergeCell ref="AO291:AO294"/>
    <mergeCell ref="AP291:AP294"/>
    <mergeCell ref="AQ291:AQ294"/>
    <mergeCell ref="AR291:AR294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K291:AK294"/>
    <mergeCell ref="AL291:AL294"/>
    <mergeCell ref="AU287:AU290"/>
    <mergeCell ref="AV287:AV290"/>
    <mergeCell ref="AW287:AW290"/>
    <mergeCell ref="AS291:AS294"/>
    <mergeCell ref="AT291:AT294"/>
    <mergeCell ref="AU291:AU294"/>
    <mergeCell ref="AV291:AV294"/>
    <mergeCell ref="AO313:AO316"/>
    <mergeCell ref="AP313:AP316"/>
    <mergeCell ref="AQ313:AQ316"/>
    <mergeCell ref="K313:K316"/>
    <mergeCell ref="AF313:AF316"/>
    <mergeCell ref="AG313:AG316"/>
    <mergeCell ref="AJ313:AJ316"/>
    <mergeCell ref="AK313:AK316"/>
    <mergeCell ref="AR287:AR290"/>
    <mergeCell ref="AS287:AS290"/>
    <mergeCell ref="AT287:AT290"/>
    <mergeCell ref="AS298:AS301"/>
    <mergeCell ref="AT298:AT301"/>
    <mergeCell ref="AL287:AL290"/>
    <mergeCell ref="AM287:AM290"/>
    <mergeCell ref="AN287:AN290"/>
    <mergeCell ref="AO287:AO290"/>
    <mergeCell ref="AP287:AP290"/>
    <mergeCell ref="AQ287:AQ290"/>
    <mergeCell ref="X295:Y295"/>
    <mergeCell ref="Z295:AA295"/>
    <mergeCell ref="AB295:AC295"/>
    <mergeCell ref="Z310:AA310"/>
    <mergeCell ref="AW291:AW294"/>
    <mergeCell ref="T295:U295"/>
    <mergeCell ref="V295:W295"/>
    <mergeCell ref="AF317:AF320"/>
    <mergeCell ref="AG317:AG320"/>
    <mergeCell ref="AJ317:AJ320"/>
    <mergeCell ref="AK317:AK320"/>
    <mergeCell ref="AL317:AL320"/>
    <mergeCell ref="AQ321:AQ324"/>
    <mergeCell ref="AR321:AR324"/>
    <mergeCell ref="AS321:AS324"/>
    <mergeCell ref="AT321:AT324"/>
    <mergeCell ref="AV313:AV316"/>
    <mergeCell ref="AW313:AW316"/>
    <mergeCell ref="AS317:AS320"/>
    <mergeCell ref="AT317:AT320"/>
    <mergeCell ref="AU317:AU320"/>
    <mergeCell ref="AV317:AV320"/>
    <mergeCell ref="AK321:AK324"/>
    <mergeCell ref="AL321:AL324"/>
    <mergeCell ref="AM321:AM324"/>
    <mergeCell ref="AN321:AN324"/>
    <mergeCell ref="AO321:AO324"/>
    <mergeCell ref="AP321:AP324"/>
    <mergeCell ref="AF321:AF324"/>
    <mergeCell ref="AG321:AG324"/>
    <mergeCell ref="AJ321:AJ324"/>
    <mergeCell ref="AR313:AR316"/>
    <mergeCell ref="AS313:AS316"/>
    <mergeCell ref="AT313:AT316"/>
    <mergeCell ref="AL313:AL316"/>
    <mergeCell ref="AM313:AM316"/>
    <mergeCell ref="Z325:AA325"/>
    <mergeCell ref="AB325:AC325"/>
    <mergeCell ref="C328:C331"/>
    <mergeCell ref="I328:I331"/>
    <mergeCell ref="J328:J331"/>
    <mergeCell ref="K328:K331"/>
    <mergeCell ref="H328:H329"/>
    <mergeCell ref="H330:H331"/>
    <mergeCell ref="L325:M325"/>
    <mergeCell ref="N325:O325"/>
    <mergeCell ref="P325:Q325"/>
    <mergeCell ref="R325:S325"/>
    <mergeCell ref="T325:U325"/>
    <mergeCell ref="V325:W325"/>
    <mergeCell ref="C317:C320"/>
    <mergeCell ref="I317:I320"/>
    <mergeCell ref="J317:J320"/>
    <mergeCell ref="K317:K320"/>
    <mergeCell ref="C321:C324"/>
    <mergeCell ref="I321:I324"/>
    <mergeCell ref="J321:J324"/>
    <mergeCell ref="K321:K324"/>
    <mergeCell ref="AX332:AX335"/>
    <mergeCell ref="AU321:AU324"/>
    <mergeCell ref="AV321:AV324"/>
    <mergeCell ref="AW321:AW324"/>
    <mergeCell ref="AX321:AX324"/>
    <mergeCell ref="AM332:AM335"/>
    <mergeCell ref="AN332:AN335"/>
    <mergeCell ref="AO332:AO335"/>
    <mergeCell ref="AP332:AP335"/>
    <mergeCell ref="AQ332:AQ335"/>
    <mergeCell ref="AR332:AR335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K332:AK335"/>
    <mergeCell ref="AL332:AL335"/>
    <mergeCell ref="AP328:AP331"/>
    <mergeCell ref="AQ328:AQ331"/>
    <mergeCell ref="AR328:AR331"/>
    <mergeCell ref="AS328:AS331"/>
    <mergeCell ref="AF328:AF331"/>
    <mergeCell ref="AG328:AG331"/>
    <mergeCell ref="AJ328:AJ331"/>
    <mergeCell ref="AK328:AK331"/>
    <mergeCell ref="AL328:AL331"/>
    <mergeCell ref="AM328:AM331"/>
    <mergeCell ref="X325:Y325"/>
    <mergeCell ref="AS336:AS339"/>
    <mergeCell ref="AT336:AT339"/>
    <mergeCell ref="AU336:AU339"/>
    <mergeCell ref="AV336:AV339"/>
    <mergeCell ref="AW336:AW339"/>
    <mergeCell ref="AW328:AW331"/>
    <mergeCell ref="AS332:AS335"/>
    <mergeCell ref="AT332:AT335"/>
    <mergeCell ref="AU332:AU335"/>
    <mergeCell ref="AV332:AV335"/>
    <mergeCell ref="AM336:AM339"/>
    <mergeCell ref="AN336:AN339"/>
    <mergeCell ref="AO336:AO339"/>
    <mergeCell ref="AP336:AP339"/>
    <mergeCell ref="AQ336:AQ339"/>
    <mergeCell ref="AR336:AR339"/>
    <mergeCell ref="K336:K339"/>
    <mergeCell ref="AF336:AF339"/>
    <mergeCell ref="AG336:AG339"/>
    <mergeCell ref="AJ336:AJ339"/>
    <mergeCell ref="AK336:AK339"/>
    <mergeCell ref="AL336:AL339"/>
    <mergeCell ref="AW332:AW335"/>
    <mergeCell ref="AU347:AU350"/>
    <mergeCell ref="AV347:AV350"/>
    <mergeCell ref="AW347:AW350"/>
    <mergeCell ref="C351:C354"/>
    <mergeCell ref="I351:I354"/>
    <mergeCell ref="J351:J354"/>
    <mergeCell ref="K351:K354"/>
    <mergeCell ref="AF351:AF354"/>
    <mergeCell ref="AV351:AV354"/>
    <mergeCell ref="AW351:AW354"/>
    <mergeCell ref="AX351:AX354"/>
    <mergeCell ref="AO343:AO346"/>
    <mergeCell ref="AP343:AP346"/>
    <mergeCell ref="AQ343:AQ346"/>
    <mergeCell ref="AR343:AR346"/>
    <mergeCell ref="AS343:AS346"/>
    <mergeCell ref="AT343:AT346"/>
    <mergeCell ref="AG343:AG346"/>
    <mergeCell ref="AJ343:AJ346"/>
    <mergeCell ref="AK343:AK346"/>
    <mergeCell ref="AL343:AL346"/>
    <mergeCell ref="AM343:AM346"/>
    <mergeCell ref="AN343:AN346"/>
    <mergeCell ref="AU343:AU346"/>
    <mergeCell ref="AV343:AV346"/>
    <mergeCell ref="AW343:AW346"/>
    <mergeCell ref="AX343:AX346"/>
    <mergeCell ref="AX347:AX350"/>
    <mergeCell ref="H347:H348"/>
    <mergeCell ref="H349:H350"/>
    <mergeCell ref="H351:H352"/>
    <mergeCell ref="H353:H354"/>
    <mergeCell ref="AL351:AL354"/>
    <mergeCell ref="AN347:AN350"/>
    <mergeCell ref="AO347:AO350"/>
    <mergeCell ref="AP347:AP350"/>
    <mergeCell ref="L370:M370"/>
    <mergeCell ref="N370:O370"/>
    <mergeCell ref="P370:Q370"/>
    <mergeCell ref="R370:S370"/>
    <mergeCell ref="T370:U370"/>
    <mergeCell ref="V370:W370"/>
    <mergeCell ref="X370:Y370"/>
    <mergeCell ref="C343:C346"/>
    <mergeCell ref="I343:I346"/>
    <mergeCell ref="J343:J346"/>
    <mergeCell ref="K343:K346"/>
    <mergeCell ref="AF343:AF346"/>
    <mergeCell ref="AX336:AX339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AB340:AC340"/>
    <mergeCell ref="AM351:AM354"/>
    <mergeCell ref="AN351:AN354"/>
    <mergeCell ref="AO351:AO354"/>
    <mergeCell ref="AP351:AP354"/>
    <mergeCell ref="AQ351:AQ354"/>
    <mergeCell ref="AR351:AR354"/>
    <mergeCell ref="K347:K350"/>
    <mergeCell ref="AF347:AF350"/>
    <mergeCell ref="AG347:AG350"/>
    <mergeCell ref="AJ347:AJ350"/>
    <mergeCell ref="AK347:AK350"/>
    <mergeCell ref="AL347:AL350"/>
    <mergeCell ref="AM347:AM350"/>
    <mergeCell ref="AQ377:AQ380"/>
    <mergeCell ref="AR377:AR380"/>
    <mergeCell ref="AS377:AS380"/>
    <mergeCell ref="AT377:AT380"/>
    <mergeCell ref="AU377:AU380"/>
    <mergeCell ref="AU351:AU354"/>
    <mergeCell ref="AS351:AS354"/>
    <mergeCell ref="AT351:AT354"/>
    <mergeCell ref="AU358:AU361"/>
    <mergeCell ref="AS366:AS369"/>
    <mergeCell ref="AK377:AK380"/>
    <mergeCell ref="AL377:AL380"/>
    <mergeCell ref="AM377:AM380"/>
    <mergeCell ref="AN377:AN380"/>
    <mergeCell ref="AO377:AO380"/>
    <mergeCell ref="AP377:AP380"/>
    <mergeCell ref="Z370:AA370"/>
    <mergeCell ref="AB370:AC370"/>
    <mergeCell ref="AQ347:AQ350"/>
    <mergeCell ref="AR347:AR350"/>
    <mergeCell ref="AS347:AS350"/>
    <mergeCell ref="AT347:AT350"/>
    <mergeCell ref="AG351:AG354"/>
    <mergeCell ref="AJ351:AJ354"/>
    <mergeCell ref="AK351:AK354"/>
    <mergeCell ref="AV373:AV376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G373:AG376"/>
    <mergeCell ref="AJ373:AJ376"/>
    <mergeCell ref="AK373:AK376"/>
    <mergeCell ref="AS373:AS376"/>
    <mergeCell ref="AT373:AT376"/>
    <mergeCell ref="AU373:AU376"/>
    <mergeCell ref="AV381:AV384"/>
    <mergeCell ref="AW381:AW384"/>
    <mergeCell ref="AX381:AX384"/>
    <mergeCell ref="AV377:AV380"/>
    <mergeCell ref="H373:H374"/>
    <mergeCell ref="H375:H376"/>
    <mergeCell ref="AW388:AW391"/>
    <mergeCell ref="AX388:AX391"/>
    <mergeCell ref="C373:C376"/>
    <mergeCell ref="I373:I376"/>
    <mergeCell ref="J373:J376"/>
    <mergeCell ref="K373:K376"/>
    <mergeCell ref="AF373:AF376"/>
    <mergeCell ref="AP381:AP384"/>
    <mergeCell ref="AQ381:AQ384"/>
    <mergeCell ref="AR381:AR384"/>
    <mergeCell ref="AS381:AS384"/>
    <mergeCell ref="AT381:AT384"/>
    <mergeCell ref="AU381:AU384"/>
    <mergeCell ref="AJ381:AJ384"/>
    <mergeCell ref="AK381:AK384"/>
    <mergeCell ref="AL381:AL384"/>
    <mergeCell ref="AM381:AM384"/>
    <mergeCell ref="AN381:AN384"/>
    <mergeCell ref="AO381:AO384"/>
    <mergeCell ref="AS388:AS391"/>
    <mergeCell ref="AT388:AT391"/>
    <mergeCell ref="AW377:AW380"/>
    <mergeCell ref="AX377:AX380"/>
    <mergeCell ref="C381:C384"/>
    <mergeCell ref="I381:I384"/>
    <mergeCell ref="J381:J384"/>
    <mergeCell ref="K381:K384"/>
    <mergeCell ref="AF381:AF384"/>
    <mergeCell ref="AG381:AG384"/>
    <mergeCell ref="AN388:AN391"/>
    <mergeCell ref="AO388:AO391"/>
    <mergeCell ref="AP388:AP391"/>
    <mergeCell ref="C392:C395"/>
    <mergeCell ref="I392:I395"/>
    <mergeCell ref="J392:J395"/>
    <mergeCell ref="K392:K395"/>
    <mergeCell ref="AF392:AF395"/>
    <mergeCell ref="AG392:AG395"/>
    <mergeCell ref="AP396:AP399"/>
    <mergeCell ref="AQ396:AQ399"/>
    <mergeCell ref="AR396:AR399"/>
    <mergeCell ref="AS396:AS399"/>
    <mergeCell ref="AT396:AT399"/>
    <mergeCell ref="AW396:AW399"/>
    <mergeCell ref="AJ396:AJ399"/>
    <mergeCell ref="AK396:AK399"/>
    <mergeCell ref="AL396:AL399"/>
    <mergeCell ref="AM396:AM399"/>
    <mergeCell ref="AN396:AN399"/>
    <mergeCell ref="AO396:AO399"/>
    <mergeCell ref="C396:C399"/>
    <mergeCell ref="I396:I399"/>
    <mergeCell ref="J396:J399"/>
    <mergeCell ref="K396:K399"/>
    <mergeCell ref="AF396:AF399"/>
    <mergeCell ref="AG396:AG399"/>
    <mergeCell ref="AT392:AT395"/>
    <mergeCell ref="C388:C391"/>
    <mergeCell ref="I388:I391"/>
    <mergeCell ref="J388:J391"/>
    <mergeCell ref="K388:K391"/>
    <mergeCell ref="AF388:AF391"/>
    <mergeCell ref="AG388:AG391"/>
    <mergeCell ref="AR403:AR406"/>
    <mergeCell ref="AT403:AT406"/>
    <mergeCell ref="AU392:AU395"/>
    <mergeCell ref="AV392:AV395"/>
    <mergeCell ref="AW392:AW395"/>
    <mergeCell ref="AX392:AX395"/>
    <mergeCell ref="AS403:AS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V400:W400"/>
    <mergeCell ref="X400:Y400"/>
    <mergeCell ref="Z400:AA400"/>
    <mergeCell ref="AB400:AC400"/>
    <mergeCell ref="C403:C406"/>
    <mergeCell ref="I403:I406"/>
    <mergeCell ref="J403:J406"/>
    <mergeCell ref="AX396:AX399"/>
    <mergeCell ref="H392:H393"/>
    <mergeCell ref="H394:H395"/>
    <mergeCell ref="H396:H397"/>
    <mergeCell ref="H398:H399"/>
    <mergeCell ref="L400:M400"/>
    <mergeCell ref="N400:O400"/>
    <mergeCell ref="P400:Q400"/>
    <mergeCell ref="R400:S400"/>
    <mergeCell ref="T400:U400"/>
    <mergeCell ref="AU407:AU410"/>
    <mergeCell ref="AV407:AV410"/>
    <mergeCell ref="AW407:AW410"/>
    <mergeCell ref="AX407:AX410"/>
    <mergeCell ref="H407:H408"/>
    <mergeCell ref="H409:H410"/>
    <mergeCell ref="AM407:AM410"/>
    <mergeCell ref="AN407:AN410"/>
    <mergeCell ref="AO407:AO410"/>
    <mergeCell ref="AP407:AP410"/>
    <mergeCell ref="AQ407:AQ410"/>
    <mergeCell ref="AR407:AR410"/>
    <mergeCell ref="AX403:AX406"/>
    <mergeCell ref="AU403:AU406"/>
    <mergeCell ref="AV403:AV406"/>
    <mergeCell ref="AW403:AW406"/>
    <mergeCell ref="AS407:AS410"/>
    <mergeCell ref="AT407:AT410"/>
    <mergeCell ref="AB430:AC430"/>
    <mergeCell ref="AK433:AK436"/>
    <mergeCell ref="AL433:AL436"/>
    <mergeCell ref="AM433:AM436"/>
    <mergeCell ref="AN433:AN436"/>
    <mergeCell ref="AO433:AO436"/>
    <mergeCell ref="AP433:AP436"/>
    <mergeCell ref="AV422:AV425"/>
    <mergeCell ref="AW422:AW425"/>
    <mergeCell ref="C407:C410"/>
    <mergeCell ref="I407:I410"/>
    <mergeCell ref="J407:J410"/>
    <mergeCell ref="K407:K410"/>
    <mergeCell ref="AF407:AF410"/>
    <mergeCell ref="AG407:AG410"/>
    <mergeCell ref="AJ407:AJ410"/>
    <mergeCell ref="AK407:AK410"/>
    <mergeCell ref="AL407:AL410"/>
    <mergeCell ref="AS411:AS414"/>
    <mergeCell ref="AT411:AT414"/>
    <mergeCell ref="AU411:AU414"/>
    <mergeCell ref="AV411:AV414"/>
    <mergeCell ref="AW411:AW414"/>
    <mergeCell ref="C411:C414"/>
    <mergeCell ref="I411:I414"/>
    <mergeCell ref="J411:J414"/>
    <mergeCell ref="C418:C421"/>
    <mergeCell ref="I418:I421"/>
    <mergeCell ref="J418:J421"/>
    <mergeCell ref="C422:C425"/>
    <mergeCell ref="I422:I425"/>
    <mergeCell ref="J422:J425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P422:AP425"/>
    <mergeCell ref="AQ422:AQ425"/>
    <mergeCell ref="AR422:AR425"/>
    <mergeCell ref="AS422:AS425"/>
    <mergeCell ref="AT422:AT425"/>
    <mergeCell ref="AU422:AU42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M422:AM425"/>
    <mergeCell ref="AN422:AN425"/>
    <mergeCell ref="AW433:AW436"/>
    <mergeCell ref="AX433:AX436"/>
    <mergeCell ref="L415:M415"/>
    <mergeCell ref="N415:O415"/>
    <mergeCell ref="P415:Q415"/>
    <mergeCell ref="R415:S415"/>
    <mergeCell ref="T415:U415"/>
    <mergeCell ref="AM418:AM421"/>
    <mergeCell ref="X415:Y415"/>
    <mergeCell ref="Z415:AA415"/>
    <mergeCell ref="AB415:AC415"/>
    <mergeCell ref="AO422:AO425"/>
    <mergeCell ref="AT441:AT444"/>
    <mergeCell ref="AU441:AU444"/>
    <mergeCell ref="AV441:AV444"/>
    <mergeCell ref="AW441:AW444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K441:K444"/>
    <mergeCell ref="AF441:AF444"/>
    <mergeCell ref="AG441:AG444"/>
    <mergeCell ref="AQ433:AQ436"/>
    <mergeCell ref="AR433:AR436"/>
    <mergeCell ref="AS433:AS436"/>
    <mergeCell ref="AT433:AT436"/>
    <mergeCell ref="T430:U430"/>
    <mergeCell ref="V430:W430"/>
    <mergeCell ref="X430:Y430"/>
    <mergeCell ref="Z430:AA430"/>
    <mergeCell ref="AX437:AX440"/>
    <mergeCell ref="AJ441:AJ444"/>
    <mergeCell ref="AK441:AK444"/>
    <mergeCell ref="AL441:AL444"/>
    <mergeCell ref="AM441:AM444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H448:H449"/>
    <mergeCell ref="AL437:AL440"/>
    <mergeCell ref="AM437:AM440"/>
    <mergeCell ref="AN437:AN440"/>
    <mergeCell ref="AO437:AO440"/>
    <mergeCell ref="AP437:AP440"/>
    <mergeCell ref="C437:C440"/>
    <mergeCell ref="I437:I440"/>
    <mergeCell ref="J437:J440"/>
    <mergeCell ref="L445:M445"/>
    <mergeCell ref="N445:O445"/>
    <mergeCell ref="P445:Q445"/>
    <mergeCell ref="R445:S445"/>
    <mergeCell ref="T445:U445"/>
    <mergeCell ref="AP452:AP455"/>
    <mergeCell ref="AQ452:AQ455"/>
    <mergeCell ref="AR452:AR455"/>
    <mergeCell ref="AS452:AS455"/>
    <mergeCell ref="AT452:AT455"/>
    <mergeCell ref="AU452:AU455"/>
    <mergeCell ref="AJ452:AJ455"/>
    <mergeCell ref="AK452:AK455"/>
    <mergeCell ref="AL452:AL455"/>
    <mergeCell ref="AM452:AM455"/>
    <mergeCell ref="AN452:AN455"/>
    <mergeCell ref="AO452:AO455"/>
    <mergeCell ref="AF448:AF451"/>
    <mergeCell ref="AG448:AG451"/>
    <mergeCell ref="AJ448:AJ451"/>
    <mergeCell ref="AK448:AK451"/>
    <mergeCell ref="C452:C455"/>
    <mergeCell ref="I452:I455"/>
    <mergeCell ref="J452:J455"/>
    <mergeCell ref="K452:K455"/>
    <mergeCell ref="AF452:AF455"/>
    <mergeCell ref="AG452:AG455"/>
    <mergeCell ref="AS448:AS451"/>
    <mergeCell ref="AT448:AT451"/>
    <mergeCell ref="AU448:AU451"/>
    <mergeCell ref="AV448:AV451"/>
    <mergeCell ref="AW448:AW451"/>
    <mergeCell ref="AX448:AX451"/>
    <mergeCell ref="AQ456:AQ459"/>
    <mergeCell ref="AR456:AR459"/>
    <mergeCell ref="AS456:AS459"/>
    <mergeCell ref="AT456:AT459"/>
    <mergeCell ref="H456:H457"/>
    <mergeCell ref="H458:H459"/>
    <mergeCell ref="AK456:AK459"/>
    <mergeCell ref="AL456:AL459"/>
    <mergeCell ref="AM456:AM459"/>
    <mergeCell ref="AN456:AN459"/>
    <mergeCell ref="AO456:AO459"/>
    <mergeCell ref="AP456:AP459"/>
    <mergeCell ref="AV452:AV455"/>
    <mergeCell ref="AW452:AW455"/>
    <mergeCell ref="AX452:AX455"/>
    <mergeCell ref="H452:H453"/>
    <mergeCell ref="H454:H455"/>
    <mergeCell ref="H450:H451"/>
    <mergeCell ref="C456:C459"/>
    <mergeCell ref="I456:I459"/>
    <mergeCell ref="J456:J459"/>
    <mergeCell ref="K456:K459"/>
    <mergeCell ref="AF456:AF459"/>
    <mergeCell ref="AG456:AG459"/>
    <mergeCell ref="AJ456:AJ459"/>
    <mergeCell ref="AN463:AN466"/>
    <mergeCell ref="AO463:AO466"/>
    <mergeCell ref="AP463:AP466"/>
    <mergeCell ref="AQ463:AQ466"/>
    <mergeCell ref="AR463:AR466"/>
    <mergeCell ref="AS463:AS466"/>
    <mergeCell ref="AF463:AF466"/>
    <mergeCell ref="AG463:AG466"/>
    <mergeCell ref="AJ463:AJ466"/>
    <mergeCell ref="AK463:AK466"/>
    <mergeCell ref="AL463:AL466"/>
    <mergeCell ref="AM463:AM466"/>
    <mergeCell ref="Z460:AA460"/>
    <mergeCell ref="AB460:AC460"/>
    <mergeCell ref="C463:C466"/>
    <mergeCell ref="I463:I466"/>
    <mergeCell ref="J463:J466"/>
    <mergeCell ref="K463:K466"/>
    <mergeCell ref="N460:O460"/>
    <mergeCell ref="P460:Q460"/>
    <mergeCell ref="R460:S460"/>
    <mergeCell ref="T460:U460"/>
    <mergeCell ref="V460:W460"/>
    <mergeCell ref="X460:Y460"/>
    <mergeCell ref="AX467:AX470"/>
    <mergeCell ref="H463:H464"/>
    <mergeCell ref="H465:H466"/>
    <mergeCell ref="H467:H468"/>
    <mergeCell ref="H469:H470"/>
    <mergeCell ref="AU456:AU459"/>
    <mergeCell ref="AV456:AV459"/>
    <mergeCell ref="AW456:AW459"/>
    <mergeCell ref="AX456:AX459"/>
    <mergeCell ref="L460:M460"/>
    <mergeCell ref="AR467:AR470"/>
    <mergeCell ref="AS467:AS470"/>
    <mergeCell ref="AT467:AT470"/>
    <mergeCell ref="AU467:AU470"/>
    <mergeCell ref="AV467:AV470"/>
    <mergeCell ref="AW467:AW470"/>
    <mergeCell ref="AL467:AL470"/>
    <mergeCell ref="AM467:AM470"/>
    <mergeCell ref="AN467:AN470"/>
    <mergeCell ref="AO467:AO470"/>
    <mergeCell ref="AP467:AP470"/>
    <mergeCell ref="AQ467:AQ470"/>
    <mergeCell ref="AW463:AW466"/>
    <mergeCell ref="AX463:AX466"/>
    <mergeCell ref="AT463:AT466"/>
    <mergeCell ref="AU463:AU466"/>
    <mergeCell ref="AV463:AV466"/>
    <mergeCell ref="C467:C470"/>
    <mergeCell ref="I467:I470"/>
    <mergeCell ref="J467:J470"/>
    <mergeCell ref="K467:K470"/>
    <mergeCell ref="AF467:AF470"/>
    <mergeCell ref="AG467:AG470"/>
    <mergeCell ref="AJ467:AJ470"/>
    <mergeCell ref="AK467:AK470"/>
    <mergeCell ref="AQ471:AQ474"/>
    <mergeCell ref="AR471:AR474"/>
    <mergeCell ref="AS471:AS474"/>
    <mergeCell ref="AT471:AT474"/>
    <mergeCell ref="H471:H472"/>
    <mergeCell ref="H473:H474"/>
    <mergeCell ref="AK471:AK474"/>
    <mergeCell ref="AL471:AL474"/>
    <mergeCell ref="AM471:AM474"/>
    <mergeCell ref="AN471:AN474"/>
    <mergeCell ref="AO471:AO474"/>
    <mergeCell ref="AP471:AP474"/>
    <mergeCell ref="C471:C474"/>
    <mergeCell ref="I471:I474"/>
    <mergeCell ref="J471:J474"/>
    <mergeCell ref="K471:K474"/>
    <mergeCell ref="AF471:AF474"/>
    <mergeCell ref="AG471:AG474"/>
    <mergeCell ref="AJ471:AJ474"/>
    <mergeCell ref="AF493:AF496"/>
    <mergeCell ref="AG493:AG496"/>
    <mergeCell ref="AJ493:AJ496"/>
    <mergeCell ref="AK493:AK496"/>
    <mergeCell ref="AL493:AL496"/>
    <mergeCell ref="AM493:AM496"/>
    <mergeCell ref="X490:Y490"/>
    <mergeCell ref="Z490:AA490"/>
    <mergeCell ref="AB490:AC490"/>
    <mergeCell ref="C493:C496"/>
    <mergeCell ref="I493:I496"/>
    <mergeCell ref="J493:J496"/>
    <mergeCell ref="K493:K496"/>
    <mergeCell ref="L490:M490"/>
    <mergeCell ref="N490:O490"/>
    <mergeCell ref="P490:Q490"/>
    <mergeCell ref="R490:S490"/>
    <mergeCell ref="T490:U490"/>
    <mergeCell ref="V490:W490"/>
    <mergeCell ref="AX497:AX500"/>
    <mergeCell ref="AU471:AU474"/>
    <mergeCell ref="AV471:AV474"/>
    <mergeCell ref="AW471:AW474"/>
    <mergeCell ref="AX471:AX474"/>
    <mergeCell ref="AW482:AW485"/>
    <mergeCell ref="AU478:AU481"/>
    <mergeCell ref="AV478:AV481"/>
    <mergeCell ref="AW478:AW481"/>
    <mergeCell ref="AM497:AM500"/>
    <mergeCell ref="AN497:AN500"/>
    <mergeCell ref="AO497:AO500"/>
    <mergeCell ref="AP497:AP500"/>
    <mergeCell ref="AQ497:AQ500"/>
    <mergeCell ref="AR497:AR500"/>
    <mergeCell ref="AX493:AX496"/>
    <mergeCell ref="AT493:AT496"/>
    <mergeCell ref="AU493:AU496"/>
    <mergeCell ref="AV493:AV496"/>
    <mergeCell ref="AN493:AN496"/>
    <mergeCell ref="AO493:AO496"/>
    <mergeCell ref="AP493:AP496"/>
    <mergeCell ref="AQ493:AQ496"/>
    <mergeCell ref="AR493:AR496"/>
    <mergeCell ref="AS493:AS496"/>
    <mergeCell ref="AU486:AU489"/>
    <mergeCell ref="AV486:AV489"/>
    <mergeCell ref="AW486:AW489"/>
    <mergeCell ref="AX486:AX489"/>
    <mergeCell ref="C497:C500"/>
    <mergeCell ref="I497:I500"/>
    <mergeCell ref="J497:J500"/>
    <mergeCell ref="K497:K500"/>
    <mergeCell ref="AF497:AF500"/>
    <mergeCell ref="AG497:AG500"/>
    <mergeCell ref="AJ497:AJ500"/>
    <mergeCell ref="AK497:AK500"/>
    <mergeCell ref="AL497:AL500"/>
    <mergeCell ref="AS501:AS504"/>
    <mergeCell ref="AT501:AT504"/>
    <mergeCell ref="AU501:AU504"/>
    <mergeCell ref="AV501:AV504"/>
    <mergeCell ref="AW501:AW504"/>
    <mergeCell ref="AW493:AW496"/>
    <mergeCell ref="AS497:AS500"/>
    <mergeCell ref="AT497:AT500"/>
    <mergeCell ref="AU497:AU500"/>
    <mergeCell ref="AV497:AV500"/>
    <mergeCell ref="AM501:AM504"/>
    <mergeCell ref="AN501:AN504"/>
    <mergeCell ref="AO501:AO504"/>
    <mergeCell ref="AP501:AP504"/>
    <mergeCell ref="AQ501:AQ504"/>
    <mergeCell ref="AR501:AR504"/>
    <mergeCell ref="K501:K504"/>
    <mergeCell ref="AF501:AF504"/>
    <mergeCell ref="AG501:AG504"/>
    <mergeCell ref="AJ501:AJ504"/>
    <mergeCell ref="AK501:AK504"/>
    <mergeCell ref="AL501:AL504"/>
    <mergeCell ref="AW497:AW500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AL508:AL511"/>
    <mergeCell ref="Z505:AA505"/>
    <mergeCell ref="AB505:AC505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AS516:AS519"/>
    <mergeCell ref="AT516:AT519"/>
    <mergeCell ref="AX501:AX504"/>
    <mergeCell ref="L505:M505"/>
    <mergeCell ref="N505:O505"/>
    <mergeCell ref="P505:Q505"/>
    <mergeCell ref="R505:S505"/>
    <mergeCell ref="T505:U505"/>
    <mergeCell ref="V505:W505"/>
    <mergeCell ref="X505:Y505"/>
    <mergeCell ref="AM516:AM519"/>
    <mergeCell ref="AN516:AN519"/>
    <mergeCell ref="AO516:AO519"/>
    <mergeCell ref="AP516:AP519"/>
    <mergeCell ref="AQ516:AQ519"/>
    <mergeCell ref="AR516:AR519"/>
    <mergeCell ref="AS512:AS515"/>
    <mergeCell ref="AT512:AT515"/>
    <mergeCell ref="AU512:AU515"/>
    <mergeCell ref="AV512:AV515"/>
    <mergeCell ref="AW512:AW515"/>
    <mergeCell ref="AU516:AU519"/>
    <mergeCell ref="AV516:AV519"/>
    <mergeCell ref="AW516:AW519"/>
    <mergeCell ref="AX516:AX519"/>
    <mergeCell ref="AQ508:AQ511"/>
    <mergeCell ref="AR508:AR511"/>
    <mergeCell ref="AS508:AS511"/>
    <mergeCell ref="AT508:AT511"/>
    <mergeCell ref="AX512:AX515"/>
    <mergeCell ref="C516:C519"/>
    <mergeCell ref="I516:I519"/>
    <mergeCell ref="J516:J519"/>
    <mergeCell ref="K516:K519"/>
    <mergeCell ref="AF516:AF519"/>
    <mergeCell ref="V520:W520"/>
    <mergeCell ref="X520:Y520"/>
    <mergeCell ref="Z520:AA520"/>
    <mergeCell ref="AB520:AC520"/>
    <mergeCell ref="AQ512:AQ515"/>
    <mergeCell ref="AR512:AR515"/>
    <mergeCell ref="AG516:AG519"/>
    <mergeCell ref="AJ516:AJ519"/>
    <mergeCell ref="AK516:AK519"/>
    <mergeCell ref="AL516:AL519"/>
    <mergeCell ref="AL512:AL515"/>
    <mergeCell ref="AM512:AM515"/>
    <mergeCell ref="AN512:AN515"/>
    <mergeCell ref="AO512:AO515"/>
    <mergeCell ref="AP512:AP515"/>
    <mergeCell ref="L520:M520"/>
    <mergeCell ref="N520:O520"/>
    <mergeCell ref="P520:Q520"/>
    <mergeCell ref="R520:S520"/>
    <mergeCell ref="T520:U520"/>
    <mergeCell ref="K512:K515"/>
    <mergeCell ref="AF512:AF515"/>
    <mergeCell ref="AG512:AG515"/>
    <mergeCell ref="AJ512:AJ515"/>
    <mergeCell ref="AK512:AK515"/>
    <mergeCell ref="H516:H517"/>
    <mergeCell ref="H518:H519"/>
    <mergeCell ref="AO527:AO530"/>
    <mergeCell ref="AP527:AP530"/>
    <mergeCell ref="AQ527:AQ530"/>
    <mergeCell ref="AR527:AR530"/>
    <mergeCell ref="AS527:AS530"/>
    <mergeCell ref="AT527:AT530"/>
    <mergeCell ref="AW531:AW534"/>
    <mergeCell ref="AX531:AX534"/>
    <mergeCell ref="C527:C530"/>
    <mergeCell ref="I527:I530"/>
    <mergeCell ref="J527:J530"/>
    <mergeCell ref="K527:K530"/>
    <mergeCell ref="AF527:AF530"/>
    <mergeCell ref="AG527:AG530"/>
    <mergeCell ref="AJ527:AJ530"/>
    <mergeCell ref="AK527:AK530"/>
    <mergeCell ref="AQ531:AQ534"/>
    <mergeCell ref="AR531:AR534"/>
    <mergeCell ref="AS531:AS534"/>
    <mergeCell ref="AT531:AT534"/>
    <mergeCell ref="AU531:AU534"/>
    <mergeCell ref="AV531:AV534"/>
    <mergeCell ref="AU527:AU530"/>
    <mergeCell ref="AV527:AV530"/>
    <mergeCell ref="AW527:AW530"/>
    <mergeCell ref="AX527:AX530"/>
    <mergeCell ref="C531:C534"/>
    <mergeCell ref="I531:I534"/>
    <mergeCell ref="J531:J534"/>
    <mergeCell ref="K557:K560"/>
    <mergeCell ref="AQ523:AQ526"/>
    <mergeCell ref="AR523:AR526"/>
    <mergeCell ref="AS523:AS526"/>
    <mergeCell ref="AT523:AT526"/>
    <mergeCell ref="AU523:AU526"/>
    <mergeCell ref="AV523:AV526"/>
    <mergeCell ref="AW523:AW526"/>
    <mergeCell ref="AX523:AX526"/>
    <mergeCell ref="AO531:AO534"/>
    <mergeCell ref="AP531:AP534"/>
    <mergeCell ref="K523:K526"/>
    <mergeCell ref="AF523:AF526"/>
    <mergeCell ref="AG523:AG526"/>
    <mergeCell ref="AJ523:AJ526"/>
    <mergeCell ref="AK523:AK526"/>
    <mergeCell ref="AL527:AL530"/>
    <mergeCell ref="AM527:AM530"/>
    <mergeCell ref="AN527:AN530"/>
    <mergeCell ref="AG531:AG534"/>
    <mergeCell ref="AJ531:AJ534"/>
    <mergeCell ref="AK531:AK534"/>
    <mergeCell ref="AL531:AL534"/>
    <mergeCell ref="AM531:AM534"/>
    <mergeCell ref="AN531:AN534"/>
    <mergeCell ref="AL523:AL526"/>
    <mergeCell ref="AM523:AM526"/>
    <mergeCell ref="AN523:AN526"/>
    <mergeCell ref="AO523:AO526"/>
    <mergeCell ref="AP523:AP526"/>
    <mergeCell ref="K531:K534"/>
    <mergeCell ref="AF531:AF534"/>
    <mergeCell ref="AV561:AV564"/>
    <mergeCell ref="C523:C526"/>
    <mergeCell ref="I523:I526"/>
    <mergeCell ref="J523:J526"/>
    <mergeCell ref="L550:M550"/>
    <mergeCell ref="N550:O550"/>
    <mergeCell ref="P550:Q550"/>
    <mergeCell ref="AK553:AK556"/>
    <mergeCell ref="AL553:AL556"/>
    <mergeCell ref="AM553:AM556"/>
    <mergeCell ref="AN553:AN556"/>
    <mergeCell ref="AO553:AO556"/>
    <mergeCell ref="AP553:AP556"/>
    <mergeCell ref="AR557:AR560"/>
    <mergeCell ref="AS557:AS560"/>
    <mergeCell ref="AT557:AT560"/>
    <mergeCell ref="C553:C556"/>
    <mergeCell ref="I553:I556"/>
    <mergeCell ref="J553:J556"/>
    <mergeCell ref="K553:K556"/>
    <mergeCell ref="AF553:AF556"/>
    <mergeCell ref="AG553:AG556"/>
    <mergeCell ref="AJ553:AJ556"/>
    <mergeCell ref="AL557:AL560"/>
    <mergeCell ref="AM557:AM560"/>
    <mergeCell ref="AN557:AN560"/>
    <mergeCell ref="AO557:AO560"/>
    <mergeCell ref="AP557:AP560"/>
    <mergeCell ref="AQ557:AQ560"/>
    <mergeCell ref="C557:C560"/>
    <mergeCell ref="I557:I560"/>
    <mergeCell ref="J557:J560"/>
    <mergeCell ref="C561:C564"/>
    <mergeCell ref="I561:I564"/>
    <mergeCell ref="J561:J564"/>
    <mergeCell ref="K561:K564"/>
    <mergeCell ref="AF561:AF564"/>
    <mergeCell ref="AG561:AG564"/>
    <mergeCell ref="AJ561:AJ564"/>
    <mergeCell ref="AK561:AK564"/>
    <mergeCell ref="AL561:AL564"/>
    <mergeCell ref="AP568:AP571"/>
    <mergeCell ref="AQ568:AQ571"/>
    <mergeCell ref="AR568:AR571"/>
    <mergeCell ref="AS568:AS571"/>
    <mergeCell ref="AT568:AT571"/>
    <mergeCell ref="AU568:AU571"/>
    <mergeCell ref="AJ568:AJ571"/>
    <mergeCell ref="AK568:AK571"/>
    <mergeCell ref="AL568:AL571"/>
    <mergeCell ref="AM568:AM571"/>
    <mergeCell ref="AN568:AN571"/>
    <mergeCell ref="AO568:AO571"/>
    <mergeCell ref="X565:Y565"/>
    <mergeCell ref="Z565:AA565"/>
    <mergeCell ref="AB565:AC565"/>
    <mergeCell ref="C568:C571"/>
    <mergeCell ref="I568:I571"/>
    <mergeCell ref="J568:J571"/>
    <mergeCell ref="K568:K571"/>
    <mergeCell ref="AU561:AU564"/>
    <mergeCell ref="H563:H564"/>
    <mergeCell ref="L565:M565"/>
    <mergeCell ref="N565:O565"/>
    <mergeCell ref="P565:Q565"/>
    <mergeCell ref="R565:S565"/>
    <mergeCell ref="T565:U565"/>
    <mergeCell ref="V565:W565"/>
    <mergeCell ref="AU572:AU575"/>
    <mergeCell ref="AV572:AV575"/>
    <mergeCell ref="AW572:AW575"/>
    <mergeCell ref="AX572:AX575"/>
    <mergeCell ref="H568:H569"/>
    <mergeCell ref="H570:H571"/>
    <mergeCell ref="H572:H573"/>
    <mergeCell ref="H574:H575"/>
    <mergeCell ref="AF568:AF571"/>
    <mergeCell ref="AG568:AG571"/>
    <mergeCell ref="AO572:AO575"/>
    <mergeCell ref="AP572:AP575"/>
    <mergeCell ref="AQ572:AQ575"/>
    <mergeCell ref="AR572:AR575"/>
    <mergeCell ref="AS572:AS575"/>
    <mergeCell ref="AT572:AT575"/>
    <mergeCell ref="AG572:AG575"/>
    <mergeCell ref="AJ572:AJ575"/>
    <mergeCell ref="AK572:AK575"/>
    <mergeCell ref="AL572:AL575"/>
    <mergeCell ref="AM572:AM575"/>
    <mergeCell ref="AN572:AN575"/>
    <mergeCell ref="AV568:AV571"/>
    <mergeCell ref="I587:I590"/>
    <mergeCell ref="J587:J590"/>
    <mergeCell ref="K587:K590"/>
    <mergeCell ref="AF587:AF590"/>
    <mergeCell ref="AG587:AG590"/>
    <mergeCell ref="AU576:AU579"/>
    <mergeCell ref="AV576:AV579"/>
    <mergeCell ref="AW576:AW579"/>
    <mergeCell ref="AW568:AW571"/>
    <mergeCell ref="AX568:AX571"/>
    <mergeCell ref="C572:C575"/>
    <mergeCell ref="I572:I575"/>
    <mergeCell ref="J572:J575"/>
    <mergeCell ref="K572:K575"/>
    <mergeCell ref="AF572:AF575"/>
    <mergeCell ref="AO576:AO579"/>
    <mergeCell ref="AP576:AP579"/>
    <mergeCell ref="AQ576:AQ579"/>
    <mergeCell ref="AR576:AR579"/>
    <mergeCell ref="AS576:AS579"/>
    <mergeCell ref="AT576:AT579"/>
    <mergeCell ref="AT583:AT586"/>
    <mergeCell ref="H585:H586"/>
    <mergeCell ref="K576:K579"/>
    <mergeCell ref="AF576:AF579"/>
    <mergeCell ref="AG576:AG579"/>
    <mergeCell ref="AJ576:AJ579"/>
    <mergeCell ref="AK576:AK579"/>
    <mergeCell ref="AL576:AL579"/>
    <mergeCell ref="AM576:AM579"/>
    <mergeCell ref="AN576:AN579"/>
    <mergeCell ref="AN583:AN586"/>
    <mergeCell ref="C583:C586"/>
    <mergeCell ref="I583:I586"/>
    <mergeCell ref="J583:J586"/>
    <mergeCell ref="K583:K586"/>
    <mergeCell ref="AF583:AF586"/>
    <mergeCell ref="AG583:AG586"/>
    <mergeCell ref="X580:Y580"/>
    <mergeCell ref="Z580:AA580"/>
    <mergeCell ref="AB580:AC580"/>
    <mergeCell ref="AU583:AU586"/>
    <mergeCell ref="AV583:AV586"/>
    <mergeCell ref="AW583:AW586"/>
    <mergeCell ref="AJ583:AJ586"/>
    <mergeCell ref="AK583:AK586"/>
    <mergeCell ref="AL583:AL586"/>
    <mergeCell ref="AM583:AM586"/>
    <mergeCell ref="L580:M580"/>
    <mergeCell ref="N580:O580"/>
    <mergeCell ref="P580:Q580"/>
    <mergeCell ref="R580:S580"/>
    <mergeCell ref="T580:U580"/>
    <mergeCell ref="V580:W580"/>
    <mergeCell ref="AO583:AO586"/>
    <mergeCell ref="AP583:AP586"/>
    <mergeCell ref="AQ583:AQ586"/>
    <mergeCell ref="AR583:AR586"/>
    <mergeCell ref="AS583:AS586"/>
    <mergeCell ref="AJ587:AJ590"/>
    <mergeCell ref="AK587:AK590"/>
    <mergeCell ref="AL587:AL590"/>
    <mergeCell ref="AP591:AP594"/>
    <mergeCell ref="AQ591:AQ594"/>
    <mergeCell ref="AR591:AR594"/>
    <mergeCell ref="AS591:AS594"/>
    <mergeCell ref="AT591:AT594"/>
    <mergeCell ref="AX576:AX579"/>
    <mergeCell ref="AX583:AX586"/>
    <mergeCell ref="AV587:AV590"/>
    <mergeCell ref="AW587:AW590"/>
    <mergeCell ref="AX587:AX590"/>
    <mergeCell ref="I591:I594"/>
    <mergeCell ref="J591:J594"/>
    <mergeCell ref="K591:K594"/>
    <mergeCell ref="AF591:AF594"/>
    <mergeCell ref="AG591:AG594"/>
    <mergeCell ref="AJ591:AJ594"/>
    <mergeCell ref="AK591:AK594"/>
    <mergeCell ref="AP587:AP590"/>
    <mergeCell ref="AQ587:AQ590"/>
    <mergeCell ref="AR587:AR590"/>
    <mergeCell ref="AS587:AS590"/>
    <mergeCell ref="AT587:AT590"/>
    <mergeCell ref="AU587:AU590"/>
    <mergeCell ref="AM587:AM590"/>
    <mergeCell ref="AN587:AN590"/>
    <mergeCell ref="AO587:AO590"/>
    <mergeCell ref="AL591:AL594"/>
    <mergeCell ref="AM591:AM594"/>
    <mergeCell ref="AN591:AN594"/>
    <mergeCell ref="C617:C620"/>
    <mergeCell ref="I617:I620"/>
    <mergeCell ref="J617:J620"/>
    <mergeCell ref="K617:K620"/>
    <mergeCell ref="AF617:AF620"/>
    <mergeCell ref="AG617:AG620"/>
    <mergeCell ref="AJ617:AJ620"/>
    <mergeCell ref="AK617:AK620"/>
    <mergeCell ref="AJ613:AJ616"/>
    <mergeCell ref="AK613:AK616"/>
    <mergeCell ref="AS613:AS616"/>
    <mergeCell ref="AT613:AT616"/>
    <mergeCell ref="AU613:AU616"/>
    <mergeCell ref="AV613:AV616"/>
    <mergeCell ref="AO591:AO594"/>
    <mergeCell ref="L610:M610"/>
    <mergeCell ref="N610:O610"/>
    <mergeCell ref="P610:Q610"/>
    <mergeCell ref="R610:S610"/>
    <mergeCell ref="T610:U610"/>
    <mergeCell ref="V610:W610"/>
    <mergeCell ref="AU602:AU605"/>
    <mergeCell ref="C591:C594"/>
    <mergeCell ref="C606:C609"/>
    <mergeCell ref="C598:C601"/>
    <mergeCell ref="I598:I601"/>
    <mergeCell ref="J598:J601"/>
    <mergeCell ref="K598:K601"/>
    <mergeCell ref="AF598:AF601"/>
    <mergeCell ref="AG598:AG601"/>
    <mergeCell ref="AJ598:AJ601"/>
    <mergeCell ref="AT606:AT609"/>
    <mergeCell ref="AX617:AX620"/>
    <mergeCell ref="K621:K624"/>
    <mergeCell ref="AF621:AF624"/>
    <mergeCell ref="AG621:AG624"/>
    <mergeCell ref="AJ621:AJ624"/>
    <mergeCell ref="AK621:AK624"/>
    <mergeCell ref="AT617:AT620"/>
    <mergeCell ref="AU617:AU620"/>
    <mergeCell ref="AU591:AU594"/>
    <mergeCell ref="AV591:AV594"/>
    <mergeCell ref="AR613:AR616"/>
    <mergeCell ref="AR602:AR605"/>
    <mergeCell ref="AS602:AS605"/>
    <mergeCell ref="AT602:AT605"/>
    <mergeCell ref="AL617:AL620"/>
    <mergeCell ref="AM617:AM620"/>
    <mergeCell ref="AN617:AN620"/>
    <mergeCell ref="AO617:AO620"/>
    <mergeCell ref="AP617:AP620"/>
    <mergeCell ref="AQ617:AQ620"/>
    <mergeCell ref="AW613:AW616"/>
    <mergeCell ref="AX613:AX616"/>
    <mergeCell ref="AW591:AW594"/>
    <mergeCell ref="AX591:AX594"/>
    <mergeCell ref="AX598:AX601"/>
    <mergeCell ref="AU606:AU609"/>
    <mergeCell ref="AV606:AV609"/>
    <mergeCell ref="AW606:AW609"/>
    <mergeCell ref="AX606:AX609"/>
    <mergeCell ref="AM606:AM609"/>
    <mergeCell ref="AN606:AN609"/>
    <mergeCell ref="AO606:AO609"/>
    <mergeCell ref="C628:C631"/>
    <mergeCell ref="I628:I631"/>
    <mergeCell ref="J628:J631"/>
    <mergeCell ref="K628:K631"/>
    <mergeCell ref="AF628:AF631"/>
    <mergeCell ref="AG628:AG631"/>
    <mergeCell ref="AX621:AX624"/>
    <mergeCell ref="H630:H631"/>
    <mergeCell ref="H632:H633"/>
    <mergeCell ref="H634:H635"/>
    <mergeCell ref="C613:C616"/>
    <mergeCell ref="I613:I616"/>
    <mergeCell ref="J613:J616"/>
    <mergeCell ref="K613:K616"/>
    <mergeCell ref="AF613:AF616"/>
    <mergeCell ref="AG613:AG616"/>
    <mergeCell ref="AR621:AR624"/>
    <mergeCell ref="AS621:AS624"/>
    <mergeCell ref="AT621:AT624"/>
    <mergeCell ref="AU621:AU624"/>
    <mergeCell ref="AV621:AV624"/>
    <mergeCell ref="AW621:AW624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AV617:AV620"/>
    <mergeCell ref="AW617:AW620"/>
    <mergeCell ref="AW636:AW639"/>
    <mergeCell ref="AX632:AX635"/>
    <mergeCell ref="AL632:AL635"/>
    <mergeCell ref="AM632:AM635"/>
    <mergeCell ref="AN632:AN635"/>
    <mergeCell ref="AK636:AK639"/>
    <mergeCell ref="AL636:AL639"/>
    <mergeCell ref="AM636:AM639"/>
    <mergeCell ref="AN636:AN639"/>
    <mergeCell ref="AO636:AO639"/>
    <mergeCell ref="AS636:AS639"/>
    <mergeCell ref="AW628:AW631"/>
    <mergeCell ref="AX628:AX631"/>
    <mergeCell ref="AU632:AU635"/>
    <mergeCell ref="AV632:AV635"/>
    <mergeCell ref="AW632:AW635"/>
    <mergeCell ref="AX636:AX639"/>
    <mergeCell ref="AT628:AT631"/>
    <mergeCell ref="AO632:AO635"/>
    <mergeCell ref="AP632:AP635"/>
    <mergeCell ref="AQ632:AQ635"/>
    <mergeCell ref="AR632:AR635"/>
    <mergeCell ref="AS632:AS635"/>
    <mergeCell ref="AT632:AT635"/>
    <mergeCell ref="AN628:AN631"/>
    <mergeCell ref="AO628:AO631"/>
    <mergeCell ref="AP628:AP631"/>
    <mergeCell ref="AQ628:AQ631"/>
    <mergeCell ref="AR628:AR631"/>
    <mergeCell ref="AS628:AS631"/>
    <mergeCell ref="Z625:AA625"/>
    <mergeCell ref="AB625:AC625"/>
    <mergeCell ref="AU628:AU631"/>
    <mergeCell ref="AV628:AV631"/>
    <mergeCell ref="AJ628:AJ631"/>
    <mergeCell ref="AK628:AK631"/>
    <mergeCell ref="AL628:AL631"/>
    <mergeCell ref="AM628:AM631"/>
    <mergeCell ref="AF636:AF639"/>
    <mergeCell ref="AG636:AG639"/>
    <mergeCell ref="AJ636:AJ639"/>
    <mergeCell ref="H636:H637"/>
    <mergeCell ref="H638:H639"/>
    <mergeCell ref="L625:M625"/>
    <mergeCell ref="N625:O625"/>
    <mergeCell ref="P625:Q625"/>
    <mergeCell ref="R625:S625"/>
    <mergeCell ref="T625:U625"/>
    <mergeCell ref="AT636:AT639"/>
    <mergeCell ref="AK632:AK635"/>
    <mergeCell ref="AU636:AU639"/>
    <mergeCell ref="AV636:AV639"/>
    <mergeCell ref="V640:W640"/>
    <mergeCell ref="X640:Y640"/>
    <mergeCell ref="Z640:AA640"/>
    <mergeCell ref="AB640:AC640"/>
    <mergeCell ref="C636:C639"/>
    <mergeCell ref="I636:I639"/>
    <mergeCell ref="J636:J639"/>
    <mergeCell ref="K636:K639"/>
    <mergeCell ref="J632:J635"/>
    <mergeCell ref="K632:K635"/>
    <mergeCell ref="AF632:AF635"/>
    <mergeCell ref="AG632:AG635"/>
    <mergeCell ref="AJ632:AJ635"/>
    <mergeCell ref="L640:M640"/>
    <mergeCell ref="N640:O640"/>
    <mergeCell ref="P640:Q640"/>
    <mergeCell ref="R640:S640"/>
    <mergeCell ref="T640:U640"/>
    <mergeCell ref="AP647:AP650"/>
    <mergeCell ref="AQ647:AQ650"/>
    <mergeCell ref="AR647:AR650"/>
    <mergeCell ref="AS647:AS650"/>
    <mergeCell ref="AT647:AT650"/>
    <mergeCell ref="AU647:AU650"/>
    <mergeCell ref="AJ647:AJ650"/>
    <mergeCell ref="AK647:AK650"/>
    <mergeCell ref="AL647:AL650"/>
    <mergeCell ref="AM647:AM650"/>
    <mergeCell ref="AN647:AN650"/>
    <mergeCell ref="AO647:AO650"/>
    <mergeCell ref="C647:C650"/>
    <mergeCell ref="I647:I650"/>
    <mergeCell ref="J647:J650"/>
    <mergeCell ref="K647:K650"/>
    <mergeCell ref="AF647:AF650"/>
    <mergeCell ref="AG647:AG650"/>
    <mergeCell ref="H649:H650"/>
    <mergeCell ref="AS643:AS646"/>
    <mergeCell ref="AT643:AT646"/>
    <mergeCell ref="AU643:AU646"/>
    <mergeCell ref="AV643:AV646"/>
    <mergeCell ref="AW643:AW646"/>
    <mergeCell ref="AX643:AX646"/>
    <mergeCell ref="AW651:AW654"/>
    <mergeCell ref="AX651:AX654"/>
    <mergeCell ref="C643:C646"/>
    <mergeCell ref="I643:I646"/>
    <mergeCell ref="J643:J646"/>
    <mergeCell ref="K643:K646"/>
    <mergeCell ref="AF643:AF646"/>
    <mergeCell ref="AG643:AG646"/>
    <mergeCell ref="AJ643:AJ646"/>
    <mergeCell ref="AK643:AK646"/>
    <mergeCell ref="AQ651:AQ654"/>
    <mergeCell ref="AR651:AR654"/>
    <mergeCell ref="AS651:AS654"/>
    <mergeCell ref="AT651:AT654"/>
    <mergeCell ref="AU651:AU654"/>
    <mergeCell ref="AV651:AV654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L651:AL654"/>
    <mergeCell ref="AV647:AV650"/>
    <mergeCell ref="AW647:AW650"/>
    <mergeCell ref="AM651:AM654"/>
    <mergeCell ref="AN651:AN654"/>
    <mergeCell ref="AO651:AO654"/>
    <mergeCell ref="AP651:AP654"/>
    <mergeCell ref="C673:C676"/>
    <mergeCell ref="I673:I676"/>
    <mergeCell ref="J673:J676"/>
    <mergeCell ref="K673:K676"/>
    <mergeCell ref="AF673:AF676"/>
    <mergeCell ref="AG673:AG676"/>
    <mergeCell ref="H673:H674"/>
    <mergeCell ref="H675:H676"/>
    <mergeCell ref="AX677:AX680"/>
    <mergeCell ref="P670:Q670"/>
    <mergeCell ref="R670:S670"/>
    <mergeCell ref="T670:U670"/>
    <mergeCell ref="V670:W670"/>
    <mergeCell ref="X670:Y670"/>
    <mergeCell ref="Z670:AA670"/>
    <mergeCell ref="AB670:AC670"/>
    <mergeCell ref="AJ673:AJ676"/>
    <mergeCell ref="AK673:AK676"/>
    <mergeCell ref="AR677:AR680"/>
    <mergeCell ref="AS677:AS680"/>
    <mergeCell ref="AT677:AT680"/>
    <mergeCell ref="AU677:AU680"/>
    <mergeCell ref="AV677:AV680"/>
    <mergeCell ref="AW677:AW680"/>
    <mergeCell ref="AJ677:AJ680"/>
    <mergeCell ref="AK677:AK680"/>
    <mergeCell ref="J688:J691"/>
    <mergeCell ref="K688:K691"/>
    <mergeCell ref="AU681:AU684"/>
    <mergeCell ref="AV681:AV684"/>
    <mergeCell ref="AW681:AW684"/>
    <mergeCell ref="AX673:AX676"/>
    <mergeCell ref="C677:C680"/>
    <mergeCell ref="I677:I680"/>
    <mergeCell ref="J677:J680"/>
    <mergeCell ref="K677:K680"/>
    <mergeCell ref="AF677:AF680"/>
    <mergeCell ref="AG677:AG680"/>
    <mergeCell ref="AS681:AS684"/>
    <mergeCell ref="AT681:AT684"/>
    <mergeCell ref="AO673:AO676"/>
    <mergeCell ref="AP673:AP676"/>
    <mergeCell ref="AQ673:AQ676"/>
    <mergeCell ref="AR673:AR676"/>
    <mergeCell ref="AS673:AS676"/>
    <mergeCell ref="AT673:AT676"/>
    <mergeCell ref="AP677:AP680"/>
    <mergeCell ref="AQ677:AQ680"/>
    <mergeCell ref="AM681:AM684"/>
    <mergeCell ref="AN681:AN684"/>
    <mergeCell ref="AO681:AO684"/>
    <mergeCell ref="AP681:AP684"/>
    <mergeCell ref="AQ681:AQ684"/>
    <mergeCell ref="AR681:AR684"/>
    <mergeCell ref="C681:C684"/>
    <mergeCell ref="I681:I684"/>
    <mergeCell ref="J681:J684"/>
    <mergeCell ref="K681:K684"/>
    <mergeCell ref="C696:C699"/>
    <mergeCell ref="I696:I699"/>
    <mergeCell ref="J696:J699"/>
    <mergeCell ref="H690:H691"/>
    <mergeCell ref="H692:H693"/>
    <mergeCell ref="H694:H695"/>
    <mergeCell ref="AF688:AF691"/>
    <mergeCell ref="AG688:AG691"/>
    <mergeCell ref="AM692:AM695"/>
    <mergeCell ref="AN692:AN695"/>
    <mergeCell ref="AO692:AO695"/>
    <mergeCell ref="AP692:AP695"/>
    <mergeCell ref="AQ692:AQ695"/>
    <mergeCell ref="AR692:AR695"/>
    <mergeCell ref="AX688:AX691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U688:AU691"/>
    <mergeCell ref="AJ688:AJ691"/>
    <mergeCell ref="AK688:AK691"/>
    <mergeCell ref="AL688:AL691"/>
    <mergeCell ref="AM688:AM691"/>
    <mergeCell ref="AN688:AN691"/>
    <mergeCell ref="AO688:AO691"/>
    <mergeCell ref="C688:C691"/>
    <mergeCell ref="I688:I691"/>
    <mergeCell ref="AX703:AX706"/>
    <mergeCell ref="AM703:AM706"/>
    <mergeCell ref="AN703:AN706"/>
    <mergeCell ref="AO703:AO706"/>
    <mergeCell ref="AP703:AP706"/>
    <mergeCell ref="AL692:AL695"/>
    <mergeCell ref="AS696:AS699"/>
    <mergeCell ref="AT696:AT699"/>
    <mergeCell ref="AU696:AU699"/>
    <mergeCell ref="AV696:AV699"/>
    <mergeCell ref="AW696:AW699"/>
    <mergeCell ref="AX696:AX699"/>
    <mergeCell ref="AR696:AR699"/>
    <mergeCell ref="AX681:AX684"/>
    <mergeCell ref="L685:M685"/>
    <mergeCell ref="N685:O685"/>
    <mergeCell ref="P685:Q685"/>
    <mergeCell ref="R685:S685"/>
    <mergeCell ref="T685:U685"/>
    <mergeCell ref="V685:W685"/>
    <mergeCell ref="AW692:AW695"/>
    <mergeCell ref="AX692:AX695"/>
    <mergeCell ref="X685:Y685"/>
    <mergeCell ref="Z685:AA685"/>
    <mergeCell ref="AB685:AC685"/>
    <mergeCell ref="AF681:AF684"/>
    <mergeCell ref="AG681:AG684"/>
    <mergeCell ref="AJ681:AJ684"/>
    <mergeCell ref="AK681:AK684"/>
    <mergeCell ref="AL681:AL684"/>
    <mergeCell ref="L700:M700"/>
    <mergeCell ref="K711:K714"/>
    <mergeCell ref="AF711:AF714"/>
    <mergeCell ref="AG711:AG714"/>
    <mergeCell ref="AV707:AV710"/>
    <mergeCell ref="AW707:AW710"/>
    <mergeCell ref="H709:H710"/>
    <mergeCell ref="AQ703:AQ706"/>
    <mergeCell ref="AR703:AR706"/>
    <mergeCell ref="AS703:AS706"/>
    <mergeCell ref="AT703:AT706"/>
    <mergeCell ref="AR711:AR714"/>
    <mergeCell ref="AS711:AS714"/>
    <mergeCell ref="AW711:AW714"/>
    <mergeCell ref="AF703:AF706"/>
    <mergeCell ref="AG703:AG706"/>
    <mergeCell ref="AJ703:AJ706"/>
    <mergeCell ref="AK703:AK706"/>
    <mergeCell ref="AL703:AL706"/>
    <mergeCell ref="AU703:AU706"/>
    <mergeCell ref="AV703:AV706"/>
    <mergeCell ref="K707:K710"/>
    <mergeCell ref="AW703:AW706"/>
    <mergeCell ref="AU711:AU714"/>
    <mergeCell ref="AV711:AV714"/>
    <mergeCell ref="AM707:AM710"/>
    <mergeCell ref="AN707:AN710"/>
    <mergeCell ref="AO707:AO710"/>
    <mergeCell ref="AX707:AX710"/>
    <mergeCell ref="C703:C706"/>
    <mergeCell ref="I703:I706"/>
    <mergeCell ref="J703:J706"/>
    <mergeCell ref="K703:K706"/>
    <mergeCell ref="AU733:AU736"/>
    <mergeCell ref="AV733:AV736"/>
    <mergeCell ref="AW718:AW721"/>
    <mergeCell ref="AT711:AT714"/>
    <mergeCell ref="AF722:AF725"/>
    <mergeCell ref="AG722:AG725"/>
    <mergeCell ref="AJ711:AJ714"/>
    <mergeCell ref="AK711:AK714"/>
    <mergeCell ref="AL711:AL714"/>
    <mergeCell ref="AM711:AM714"/>
    <mergeCell ref="AB730:AC730"/>
    <mergeCell ref="AQ707:AQ710"/>
    <mergeCell ref="AR707:AR710"/>
    <mergeCell ref="AS707:AS710"/>
    <mergeCell ref="AT707:AT710"/>
    <mergeCell ref="AU707:AU710"/>
    <mergeCell ref="AN711:AN714"/>
    <mergeCell ref="AO711:AO714"/>
    <mergeCell ref="AP711:AP714"/>
    <mergeCell ref="AQ711:AQ714"/>
    <mergeCell ref="AP707:AP710"/>
    <mergeCell ref="C711:C714"/>
    <mergeCell ref="I711:I714"/>
    <mergeCell ref="J711:J714"/>
    <mergeCell ref="K696:K699"/>
    <mergeCell ref="AF696:AF699"/>
    <mergeCell ref="AG696:AG699"/>
    <mergeCell ref="AJ696:AJ699"/>
    <mergeCell ref="AK696:AK699"/>
    <mergeCell ref="AL696:AL699"/>
    <mergeCell ref="N700:O700"/>
    <mergeCell ref="P700:Q700"/>
    <mergeCell ref="R700:S700"/>
    <mergeCell ref="T700:U700"/>
    <mergeCell ref="V700:W700"/>
    <mergeCell ref="X700:Y700"/>
    <mergeCell ref="AF707:AF710"/>
    <mergeCell ref="AG707:AG710"/>
    <mergeCell ref="AJ707:AJ710"/>
    <mergeCell ref="AK707:AK710"/>
    <mergeCell ref="AL707:AL710"/>
    <mergeCell ref="Z700:AA700"/>
    <mergeCell ref="AB700:AC700"/>
    <mergeCell ref="AT737:AT740"/>
    <mergeCell ref="AU737:AU740"/>
    <mergeCell ref="AP722:AP725"/>
    <mergeCell ref="AQ722:AQ725"/>
    <mergeCell ref="AR722:AR725"/>
    <mergeCell ref="AF718:AF721"/>
    <mergeCell ref="AG718:AG721"/>
    <mergeCell ref="AJ718:AJ721"/>
    <mergeCell ref="AJ722:AJ725"/>
    <mergeCell ref="AK722:AK725"/>
    <mergeCell ref="AL722:AL725"/>
    <mergeCell ref="AM722:AM725"/>
    <mergeCell ref="AN722:AN725"/>
    <mergeCell ref="AO722:AO725"/>
    <mergeCell ref="V730:W730"/>
    <mergeCell ref="X730:Y730"/>
    <mergeCell ref="Z730:AA730"/>
    <mergeCell ref="AT722:AT725"/>
    <mergeCell ref="AX711:AX714"/>
    <mergeCell ref="AV722:AV725"/>
    <mergeCell ref="AW722:AW725"/>
    <mergeCell ref="AX722:AX725"/>
    <mergeCell ref="AV737:AV740"/>
    <mergeCell ref="AX718:AX721"/>
    <mergeCell ref="AT718:AT721"/>
    <mergeCell ref="AU718:AU721"/>
    <mergeCell ref="AV718:AV721"/>
    <mergeCell ref="AU722:AU725"/>
    <mergeCell ref="AS733:AS736"/>
    <mergeCell ref="AT733:AT736"/>
    <mergeCell ref="AW737:AW740"/>
    <mergeCell ref="AW733:AW736"/>
    <mergeCell ref="AX733:AX736"/>
    <mergeCell ref="AK718:AK721"/>
    <mergeCell ref="AL718:AL721"/>
    <mergeCell ref="AM718:AM721"/>
    <mergeCell ref="AW726:AW729"/>
    <mergeCell ref="AX726:AX729"/>
    <mergeCell ref="AK737:AK740"/>
    <mergeCell ref="AL737:AL740"/>
    <mergeCell ref="AM737:AM740"/>
    <mergeCell ref="AN737:AN740"/>
    <mergeCell ref="AO737:AO740"/>
    <mergeCell ref="AK733:AK736"/>
    <mergeCell ref="AN718:AN721"/>
    <mergeCell ref="AO718:AO721"/>
    <mergeCell ref="AX737:AX740"/>
    <mergeCell ref="AP737:AP740"/>
    <mergeCell ref="AQ737:AQ740"/>
    <mergeCell ref="AP718:AP721"/>
    <mergeCell ref="AQ718:AQ721"/>
    <mergeCell ref="AR718:AR721"/>
    <mergeCell ref="AS718:AS721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O748:AO751"/>
    <mergeCell ref="AP748:AP751"/>
    <mergeCell ref="AQ748:AQ751"/>
    <mergeCell ref="AR748:AR751"/>
    <mergeCell ref="AS748:AS751"/>
    <mergeCell ref="AS722:AS725"/>
    <mergeCell ref="K718:K721"/>
    <mergeCell ref="AJ737:AJ740"/>
    <mergeCell ref="K737:K740"/>
    <mergeCell ref="AF737:AF740"/>
    <mergeCell ref="AG737:AG740"/>
    <mergeCell ref="K733:K736"/>
    <mergeCell ref="AF733:AF736"/>
    <mergeCell ref="AG733:AG736"/>
    <mergeCell ref="AJ733:AJ736"/>
    <mergeCell ref="AR737:AR740"/>
    <mergeCell ref="AS737:AS740"/>
    <mergeCell ref="AT748:AT751"/>
    <mergeCell ref="AW748:AW751"/>
    <mergeCell ref="AX748:AX751"/>
    <mergeCell ref="AV741:AV744"/>
    <mergeCell ref="AW741:AW744"/>
    <mergeCell ref="AX741:AX744"/>
    <mergeCell ref="AP741:AP744"/>
    <mergeCell ref="AQ741:AQ744"/>
    <mergeCell ref="AT741:AT744"/>
    <mergeCell ref="AU741:AU744"/>
    <mergeCell ref="C748:C751"/>
    <mergeCell ref="I748:I751"/>
    <mergeCell ref="J748:J751"/>
    <mergeCell ref="K748:K751"/>
    <mergeCell ref="AF748:AF751"/>
    <mergeCell ref="AG748:AG751"/>
    <mergeCell ref="AJ748:AJ751"/>
    <mergeCell ref="V745:W745"/>
    <mergeCell ref="X745:Y745"/>
    <mergeCell ref="Z745:AA745"/>
    <mergeCell ref="AB745:AC745"/>
    <mergeCell ref="AU748:AU751"/>
    <mergeCell ref="AV748:AV751"/>
    <mergeCell ref="AK748:AK751"/>
    <mergeCell ref="AL748:AL751"/>
    <mergeCell ref="AM748:AM751"/>
    <mergeCell ref="AN748:AN751"/>
    <mergeCell ref="L745:M745"/>
    <mergeCell ref="N745:O745"/>
    <mergeCell ref="P745:Q745"/>
    <mergeCell ref="R745:S745"/>
    <mergeCell ref="T745:U745"/>
    <mergeCell ref="C756:C759"/>
    <mergeCell ref="I756:I759"/>
    <mergeCell ref="J756:J759"/>
    <mergeCell ref="K756:K759"/>
    <mergeCell ref="AF756:AF759"/>
    <mergeCell ref="AG756:AG759"/>
    <mergeCell ref="AJ756:AJ759"/>
    <mergeCell ref="Z760:AA760"/>
    <mergeCell ref="AB760:AC760"/>
    <mergeCell ref="AQ752:AQ755"/>
    <mergeCell ref="AR752:AR755"/>
    <mergeCell ref="AS752:AS755"/>
    <mergeCell ref="AT752:AT755"/>
    <mergeCell ref="AK756:AK759"/>
    <mergeCell ref="AL756:AL759"/>
    <mergeCell ref="AM756:AM759"/>
    <mergeCell ref="AN756:AN759"/>
    <mergeCell ref="AN752:AN755"/>
    <mergeCell ref="AO752:AO755"/>
    <mergeCell ref="AP752:AP755"/>
    <mergeCell ref="L760:M760"/>
    <mergeCell ref="N760:O760"/>
    <mergeCell ref="P760:Q760"/>
    <mergeCell ref="R760:S760"/>
    <mergeCell ref="T760:U760"/>
    <mergeCell ref="V760:W760"/>
    <mergeCell ref="X760:Y760"/>
    <mergeCell ref="AV756:AV759"/>
    <mergeCell ref="AW756:AW759"/>
    <mergeCell ref="AX756:AX759"/>
    <mergeCell ref="K752:K755"/>
    <mergeCell ref="AF752:AF755"/>
    <mergeCell ref="AG752:AG755"/>
    <mergeCell ref="AJ752:AJ755"/>
    <mergeCell ref="AK752:AK755"/>
    <mergeCell ref="AL752:AL755"/>
    <mergeCell ref="AM752:AM755"/>
    <mergeCell ref="AQ767:AQ770"/>
    <mergeCell ref="AR767:AR770"/>
    <mergeCell ref="AS767:AS770"/>
    <mergeCell ref="AT767:AT770"/>
    <mergeCell ref="AU767:AU770"/>
    <mergeCell ref="AU756:AU759"/>
    <mergeCell ref="AJ767:AJ770"/>
    <mergeCell ref="AK767:AK770"/>
    <mergeCell ref="AL767:AL770"/>
    <mergeCell ref="AM767:AM770"/>
    <mergeCell ref="AN767:AN770"/>
    <mergeCell ref="AO767:AO770"/>
    <mergeCell ref="AO756:AO759"/>
    <mergeCell ref="AP756:AP759"/>
    <mergeCell ref="AQ756:AQ759"/>
    <mergeCell ref="AR756:AR759"/>
    <mergeCell ref="AS756:AS759"/>
    <mergeCell ref="AT756:AT759"/>
    <mergeCell ref="AX752:AX755"/>
    <mergeCell ref="AU752:AU755"/>
    <mergeCell ref="AV752:AV755"/>
    <mergeCell ref="AW752:AW755"/>
    <mergeCell ref="C767:C770"/>
    <mergeCell ref="I767:I770"/>
    <mergeCell ref="J767:J770"/>
    <mergeCell ref="K767:K770"/>
    <mergeCell ref="AF767:AF770"/>
    <mergeCell ref="AG767:AG770"/>
    <mergeCell ref="AJ763:AJ766"/>
    <mergeCell ref="AK763:AK766"/>
    <mergeCell ref="AS763:AS766"/>
    <mergeCell ref="AT763:AT766"/>
    <mergeCell ref="AU763:AU766"/>
    <mergeCell ref="AV763:AV766"/>
    <mergeCell ref="AW771:AW774"/>
    <mergeCell ref="AQ763:AQ766"/>
    <mergeCell ref="AR763:AR766"/>
    <mergeCell ref="AX771:AX774"/>
    <mergeCell ref="C763:C766"/>
    <mergeCell ref="I763:I766"/>
    <mergeCell ref="J763:J766"/>
    <mergeCell ref="K763:K766"/>
    <mergeCell ref="AF763:AF766"/>
    <mergeCell ref="AG763:AG766"/>
    <mergeCell ref="AM771:AM774"/>
    <mergeCell ref="AN771:AN774"/>
    <mergeCell ref="AO771:AO774"/>
    <mergeCell ref="AP771:AP774"/>
    <mergeCell ref="AQ771:AQ774"/>
    <mergeCell ref="AR771:AR774"/>
    <mergeCell ref="K771:K774"/>
    <mergeCell ref="AF771:AF774"/>
    <mergeCell ref="AG771:AG774"/>
    <mergeCell ref="AJ771:AJ774"/>
    <mergeCell ref="AK771:AK774"/>
    <mergeCell ref="AL771:AL774"/>
    <mergeCell ref="AW767:AW770"/>
    <mergeCell ref="AX767:AX770"/>
    <mergeCell ref="AL763:AL766"/>
    <mergeCell ref="AM763:AM766"/>
    <mergeCell ref="AN763:AN766"/>
    <mergeCell ref="AO763:AO766"/>
    <mergeCell ref="AP763:AP766"/>
    <mergeCell ref="AW763:AW766"/>
    <mergeCell ref="AX763:AX766"/>
    <mergeCell ref="AP767:AP770"/>
    <mergeCell ref="AQ793:AQ796"/>
    <mergeCell ref="AR793:AR796"/>
    <mergeCell ref="AS793:AS796"/>
    <mergeCell ref="AT793:AT796"/>
    <mergeCell ref="AQ778:AQ781"/>
    <mergeCell ref="AV767:AV770"/>
    <mergeCell ref="AS771:AS774"/>
    <mergeCell ref="AT771:AT774"/>
    <mergeCell ref="AU771:AU774"/>
    <mergeCell ref="AV771:AV774"/>
    <mergeCell ref="AK793:AK796"/>
    <mergeCell ref="AL793:AL796"/>
    <mergeCell ref="AM793:AM796"/>
    <mergeCell ref="AN793:AN796"/>
    <mergeCell ref="AO793:AO796"/>
    <mergeCell ref="AP793:AP796"/>
    <mergeCell ref="AU786:AU789"/>
    <mergeCell ref="AV786:AV789"/>
    <mergeCell ref="AW786:AW789"/>
    <mergeCell ref="AU793:AU796"/>
    <mergeCell ref="AW778:AW781"/>
    <mergeCell ref="AX778:AX781"/>
    <mergeCell ref="AU782:AU785"/>
    <mergeCell ref="AV782:AV785"/>
    <mergeCell ref="AW782:AW785"/>
    <mergeCell ref="AX782:AX785"/>
    <mergeCell ref="AF801:AF804"/>
    <mergeCell ref="AG801:AG804"/>
    <mergeCell ref="AJ801:AJ804"/>
    <mergeCell ref="AK801:AK804"/>
    <mergeCell ref="L790:M790"/>
    <mergeCell ref="N790:O790"/>
    <mergeCell ref="P790:Q790"/>
    <mergeCell ref="R790:S790"/>
    <mergeCell ref="T790:U790"/>
    <mergeCell ref="V790:W790"/>
    <mergeCell ref="AT801:AT804"/>
    <mergeCell ref="AU801:AU804"/>
    <mergeCell ref="AV801:AV804"/>
    <mergeCell ref="AW801:AW804"/>
    <mergeCell ref="AX801:AX804"/>
    <mergeCell ref="AM801:AM804"/>
    <mergeCell ref="AN801:AN804"/>
    <mergeCell ref="AO801:AO804"/>
    <mergeCell ref="AP801:AP804"/>
    <mergeCell ref="AQ801:AQ804"/>
    <mergeCell ref="AR801:AR804"/>
    <mergeCell ref="AV797:AV800"/>
    <mergeCell ref="AW797:AW800"/>
    <mergeCell ref="AX797:AX800"/>
    <mergeCell ref="AS778:AS781"/>
    <mergeCell ref="X790:Y790"/>
    <mergeCell ref="Z790:AA790"/>
    <mergeCell ref="AB790:AC790"/>
    <mergeCell ref="C797:C800"/>
    <mergeCell ref="AJ797:AJ800"/>
    <mergeCell ref="AK797:AK800"/>
    <mergeCell ref="AL797:AL800"/>
    <mergeCell ref="L775:M775"/>
    <mergeCell ref="N775:O775"/>
    <mergeCell ref="P775:Q775"/>
    <mergeCell ref="R775:S775"/>
    <mergeCell ref="T775:U775"/>
    <mergeCell ref="V775:W775"/>
    <mergeCell ref="X775:Y775"/>
    <mergeCell ref="I797:I800"/>
    <mergeCell ref="J797:J800"/>
    <mergeCell ref="K797:K800"/>
    <mergeCell ref="AF797:AF800"/>
    <mergeCell ref="AG797:AG800"/>
    <mergeCell ref="Z775:AA775"/>
    <mergeCell ref="AB775:AC775"/>
    <mergeCell ref="C786:C789"/>
    <mergeCell ref="I786:I789"/>
    <mergeCell ref="J786:J789"/>
    <mergeCell ref="K786:K789"/>
    <mergeCell ref="AF786:AF789"/>
    <mergeCell ref="AG786:AG789"/>
    <mergeCell ref="AJ786:AJ789"/>
    <mergeCell ref="AK786:AK789"/>
    <mergeCell ref="AJ793:AJ796"/>
    <mergeCell ref="C808:C811"/>
    <mergeCell ref="I808:I811"/>
    <mergeCell ref="J808:J811"/>
    <mergeCell ref="K808:K811"/>
    <mergeCell ref="AF808:AF811"/>
    <mergeCell ref="AG808:AG811"/>
    <mergeCell ref="AJ808:AJ811"/>
    <mergeCell ref="AN808:AN811"/>
    <mergeCell ref="AO808:AO811"/>
    <mergeCell ref="AP808:AP811"/>
    <mergeCell ref="AQ808:AQ811"/>
    <mergeCell ref="AR808:AR811"/>
    <mergeCell ref="AU797:AU800"/>
    <mergeCell ref="AS808:AS811"/>
    <mergeCell ref="AT808:AT811"/>
    <mergeCell ref="AU808:AU811"/>
    <mergeCell ref="AS801:AS804"/>
    <mergeCell ref="V805:W805"/>
    <mergeCell ref="X805:Y805"/>
    <mergeCell ref="Z805:AA805"/>
    <mergeCell ref="AB805:AC805"/>
    <mergeCell ref="AL808:AL811"/>
    <mergeCell ref="AM808:AM811"/>
    <mergeCell ref="AK808:AK811"/>
    <mergeCell ref="L805:M805"/>
    <mergeCell ref="N805:O805"/>
    <mergeCell ref="P805:Q805"/>
    <mergeCell ref="R805:S805"/>
    <mergeCell ref="T805:U805"/>
    <mergeCell ref="I801:I804"/>
    <mergeCell ref="J801:J804"/>
    <mergeCell ref="K801:K804"/>
    <mergeCell ref="AW816:AW819"/>
    <mergeCell ref="AX816:AX819"/>
    <mergeCell ref="C812:C815"/>
    <mergeCell ref="I812:I815"/>
    <mergeCell ref="J812:J815"/>
    <mergeCell ref="K812:K815"/>
    <mergeCell ref="AF812:AF815"/>
    <mergeCell ref="AG812:AG815"/>
    <mergeCell ref="AO816:AO819"/>
    <mergeCell ref="AP816:AP819"/>
    <mergeCell ref="AQ816:AQ819"/>
    <mergeCell ref="AR816:AR819"/>
    <mergeCell ref="AS816:AS819"/>
    <mergeCell ref="AT816:AT819"/>
    <mergeCell ref="AV812:AV815"/>
    <mergeCell ref="AW812:AW815"/>
    <mergeCell ref="AX812:AX815"/>
    <mergeCell ref="C816:C819"/>
    <mergeCell ref="I816:I819"/>
    <mergeCell ref="J816:J819"/>
    <mergeCell ref="K816:K819"/>
    <mergeCell ref="AF816:AF819"/>
    <mergeCell ref="AG816:AG819"/>
    <mergeCell ref="AJ816:AJ819"/>
    <mergeCell ref="AU812:AU815"/>
    <mergeCell ref="AK816:AK819"/>
    <mergeCell ref="AL816:AL819"/>
    <mergeCell ref="AM816:AM819"/>
    <mergeCell ref="AN816:AN819"/>
    <mergeCell ref="V820:W820"/>
    <mergeCell ref="X820:Y820"/>
    <mergeCell ref="Z820:AA820"/>
    <mergeCell ref="AB820:AC820"/>
    <mergeCell ref="C823:C826"/>
    <mergeCell ref="I823:I826"/>
    <mergeCell ref="J823:J826"/>
    <mergeCell ref="K823:K826"/>
    <mergeCell ref="AN812:AN815"/>
    <mergeCell ref="AO812:AO815"/>
    <mergeCell ref="AU816:AU819"/>
    <mergeCell ref="AV816:AV819"/>
    <mergeCell ref="L820:M820"/>
    <mergeCell ref="N820:O820"/>
    <mergeCell ref="P820:Q820"/>
    <mergeCell ref="R820:S820"/>
    <mergeCell ref="T820:U820"/>
    <mergeCell ref="C831:C834"/>
    <mergeCell ref="AL827:AL830"/>
    <mergeCell ref="AM827:AM830"/>
    <mergeCell ref="AN827:AN830"/>
    <mergeCell ref="AO827:AO830"/>
    <mergeCell ref="AP827:AP830"/>
    <mergeCell ref="AQ827:AQ830"/>
    <mergeCell ref="AW823:AW826"/>
    <mergeCell ref="AF823:AF826"/>
    <mergeCell ref="AG823:AG826"/>
    <mergeCell ref="AJ823:AJ826"/>
    <mergeCell ref="AK823:AK826"/>
    <mergeCell ref="E821:G821"/>
    <mergeCell ref="AX823:AX826"/>
    <mergeCell ref="C827:C830"/>
    <mergeCell ref="I827:I830"/>
    <mergeCell ref="J827:J830"/>
    <mergeCell ref="K827:K830"/>
    <mergeCell ref="AF827:AF830"/>
    <mergeCell ref="AG827:AG830"/>
    <mergeCell ref="AJ827:AJ830"/>
    <mergeCell ref="AK827:AK830"/>
    <mergeCell ref="AQ823:AQ826"/>
    <mergeCell ref="AR823:AR826"/>
    <mergeCell ref="AS823:AS826"/>
    <mergeCell ref="AT823:AT826"/>
    <mergeCell ref="AU823:AU826"/>
    <mergeCell ref="AV823:AV826"/>
    <mergeCell ref="AN846:AN849"/>
    <mergeCell ref="AT831:AT834"/>
    <mergeCell ref="AU831:AU834"/>
    <mergeCell ref="AV831:AV834"/>
    <mergeCell ref="AW831:AW834"/>
    <mergeCell ref="AX831:AX834"/>
    <mergeCell ref="AL823:AL826"/>
    <mergeCell ref="AM823:AM826"/>
    <mergeCell ref="AN823:AN826"/>
    <mergeCell ref="AO823:AO826"/>
    <mergeCell ref="AP823:AP826"/>
    <mergeCell ref="AN831:AN834"/>
    <mergeCell ref="AO831:AO834"/>
    <mergeCell ref="AP831:AP834"/>
    <mergeCell ref="AQ831:AQ834"/>
    <mergeCell ref="AR831:AR834"/>
    <mergeCell ref="AS831:AS834"/>
    <mergeCell ref="AP853:AP856"/>
    <mergeCell ref="AT853:AT856"/>
    <mergeCell ref="I831:I834"/>
    <mergeCell ref="J831:J834"/>
    <mergeCell ref="K831:K834"/>
    <mergeCell ref="AF831:AF834"/>
    <mergeCell ref="AG831:AG834"/>
    <mergeCell ref="AF853:AF856"/>
    <mergeCell ref="AG853:AG856"/>
    <mergeCell ref="AJ853:AJ856"/>
    <mergeCell ref="AK853:AK856"/>
    <mergeCell ref="AW827:AW830"/>
    <mergeCell ref="AX827:AX830"/>
    <mergeCell ref="AJ831:AJ834"/>
    <mergeCell ref="AK831:AK834"/>
    <mergeCell ref="AL831:AL834"/>
    <mergeCell ref="AM831:AM834"/>
    <mergeCell ref="V850:W850"/>
    <mergeCell ref="X850:Y850"/>
    <mergeCell ref="Z850:AA850"/>
    <mergeCell ref="AB850:AC850"/>
    <mergeCell ref="AW853:AW856"/>
    <mergeCell ref="AX853:AX856"/>
    <mergeCell ref="AU853:AU856"/>
    <mergeCell ref="AV853:AV856"/>
    <mergeCell ref="AR827:AR830"/>
    <mergeCell ref="AS827:AS830"/>
    <mergeCell ref="AT827:AT830"/>
    <mergeCell ref="AU827:AU830"/>
    <mergeCell ref="AV827:AV830"/>
    <mergeCell ref="AT842:AT845"/>
    <mergeCell ref="AM846:AM849"/>
    <mergeCell ref="C853:C856"/>
    <mergeCell ref="I853:I856"/>
    <mergeCell ref="J853:J856"/>
    <mergeCell ref="K853:K856"/>
    <mergeCell ref="AR857:AR860"/>
    <mergeCell ref="AS857:AS860"/>
    <mergeCell ref="AR853:AR856"/>
    <mergeCell ref="AS853:AS856"/>
    <mergeCell ref="L850:M850"/>
    <mergeCell ref="N850:O850"/>
    <mergeCell ref="P850:Q850"/>
    <mergeCell ref="R850:S850"/>
    <mergeCell ref="T850:U850"/>
    <mergeCell ref="AL857:AL860"/>
    <mergeCell ref="AM857:AM860"/>
    <mergeCell ref="AN857:AN860"/>
    <mergeCell ref="AO857:AO860"/>
    <mergeCell ref="AP857:AP860"/>
    <mergeCell ref="AQ857:AQ860"/>
    <mergeCell ref="C857:C860"/>
    <mergeCell ref="I857:I860"/>
    <mergeCell ref="J857:J860"/>
    <mergeCell ref="K857:K860"/>
    <mergeCell ref="AF857:AF860"/>
    <mergeCell ref="AG857:AG860"/>
    <mergeCell ref="AJ857:AJ860"/>
    <mergeCell ref="AK857:AK860"/>
    <mergeCell ref="AQ853:AQ856"/>
    <mergeCell ref="AL853:AL856"/>
    <mergeCell ref="AM853:AM856"/>
    <mergeCell ref="AN853:AN856"/>
    <mergeCell ref="AO853:AO856"/>
    <mergeCell ref="AW861:AW864"/>
    <mergeCell ref="AX861:AX864"/>
    <mergeCell ref="AT857:AT860"/>
    <mergeCell ref="AU857:AU860"/>
    <mergeCell ref="AV857:AV860"/>
    <mergeCell ref="L865:M865"/>
    <mergeCell ref="N865:O865"/>
    <mergeCell ref="P865:Q865"/>
    <mergeCell ref="R865:S865"/>
    <mergeCell ref="T865:U865"/>
    <mergeCell ref="AN861:AN864"/>
    <mergeCell ref="AO861:AO864"/>
    <mergeCell ref="AP861:AP864"/>
    <mergeCell ref="AQ861:AQ864"/>
    <mergeCell ref="AR861:AR864"/>
    <mergeCell ref="AS861:AS864"/>
    <mergeCell ref="C861:C864"/>
    <mergeCell ref="I861:I864"/>
    <mergeCell ref="J861:J864"/>
    <mergeCell ref="K861:K864"/>
    <mergeCell ref="AF861:AF864"/>
    <mergeCell ref="AG861:AG864"/>
    <mergeCell ref="AW857:AW860"/>
    <mergeCell ref="C872:C875"/>
    <mergeCell ref="I872:I875"/>
    <mergeCell ref="J872:J875"/>
    <mergeCell ref="K872:K875"/>
    <mergeCell ref="AF872:AF875"/>
    <mergeCell ref="AG872:AG875"/>
    <mergeCell ref="AJ872:AJ875"/>
    <mergeCell ref="AK872:AK875"/>
    <mergeCell ref="AQ868:AQ871"/>
    <mergeCell ref="AR868:AR871"/>
    <mergeCell ref="AS868:AS871"/>
    <mergeCell ref="AT868:AT871"/>
    <mergeCell ref="AU868:AU871"/>
    <mergeCell ref="AV868:AV871"/>
    <mergeCell ref="AX857:AX860"/>
    <mergeCell ref="AJ861:AJ864"/>
    <mergeCell ref="AK861:AK864"/>
    <mergeCell ref="AL861:AL864"/>
    <mergeCell ref="AM861:AM864"/>
    <mergeCell ref="V865:W865"/>
    <mergeCell ref="X865:Y865"/>
    <mergeCell ref="Z865:AA865"/>
    <mergeCell ref="AB865:AC865"/>
    <mergeCell ref="C868:C871"/>
    <mergeCell ref="I868:I871"/>
    <mergeCell ref="J868:J871"/>
    <mergeCell ref="K868:K871"/>
    <mergeCell ref="AX868:AX871"/>
    <mergeCell ref="AT861:AT864"/>
    <mergeCell ref="AU861:AU864"/>
    <mergeCell ref="AV861:AV864"/>
    <mergeCell ref="AX872:AX875"/>
    <mergeCell ref="AJ876:AJ879"/>
    <mergeCell ref="AK876:AK879"/>
    <mergeCell ref="AL876:AL879"/>
    <mergeCell ref="AM876:AM879"/>
    <mergeCell ref="X880:Y880"/>
    <mergeCell ref="Z880:AA880"/>
    <mergeCell ref="AB880:AC880"/>
    <mergeCell ref="AL872:AL875"/>
    <mergeCell ref="AM872:AM875"/>
    <mergeCell ref="AN872:AN875"/>
    <mergeCell ref="AO872:AO875"/>
    <mergeCell ref="AP872:AP875"/>
    <mergeCell ref="AQ872:AQ875"/>
    <mergeCell ref="AW868:AW871"/>
    <mergeCell ref="AF868:AF871"/>
    <mergeCell ref="AG868:AG871"/>
    <mergeCell ref="AJ868:AJ871"/>
    <mergeCell ref="AK868:AK871"/>
    <mergeCell ref="C883:C886"/>
    <mergeCell ref="I883:I886"/>
    <mergeCell ref="J883:J886"/>
    <mergeCell ref="K883:K886"/>
    <mergeCell ref="AW876:AW879"/>
    <mergeCell ref="AX876:AX879"/>
    <mergeCell ref="AL868:AL871"/>
    <mergeCell ref="AM868:AM871"/>
    <mergeCell ref="AN868:AN871"/>
    <mergeCell ref="AO868:AO871"/>
    <mergeCell ref="AP868:AP871"/>
    <mergeCell ref="AN876:AN879"/>
    <mergeCell ref="AO876:AO879"/>
    <mergeCell ref="AP876:AP879"/>
    <mergeCell ref="AQ876:AQ879"/>
    <mergeCell ref="AR876:AR879"/>
    <mergeCell ref="AS876:AS879"/>
    <mergeCell ref="C876:C879"/>
    <mergeCell ref="I876:I879"/>
    <mergeCell ref="J876:J879"/>
    <mergeCell ref="K876:K879"/>
    <mergeCell ref="AF876:AF879"/>
    <mergeCell ref="AG876:AG879"/>
    <mergeCell ref="AT876:AT879"/>
    <mergeCell ref="AU876:AU879"/>
    <mergeCell ref="AV876:AV879"/>
    <mergeCell ref="AR872:AR875"/>
    <mergeCell ref="AS872:AS875"/>
    <mergeCell ref="AT872:AT875"/>
    <mergeCell ref="AU872:AU875"/>
    <mergeCell ref="AV872:AV875"/>
    <mergeCell ref="AW872:AW875"/>
    <mergeCell ref="AS887:AS890"/>
    <mergeCell ref="AT887:AT890"/>
    <mergeCell ref="AU887:AU890"/>
    <mergeCell ref="AV887:AV890"/>
    <mergeCell ref="L880:M880"/>
    <mergeCell ref="N880:O880"/>
    <mergeCell ref="P880:Q880"/>
    <mergeCell ref="R880:S880"/>
    <mergeCell ref="T880:U880"/>
    <mergeCell ref="V880:W880"/>
    <mergeCell ref="AM887:AM890"/>
    <mergeCell ref="AN887:AN890"/>
    <mergeCell ref="AO887:AO890"/>
    <mergeCell ref="AP887:AP890"/>
    <mergeCell ref="AQ887:AQ890"/>
    <mergeCell ref="AR887:AR890"/>
    <mergeCell ref="AX883:AX886"/>
    <mergeCell ref="AF883:AF886"/>
    <mergeCell ref="AG883:AG886"/>
    <mergeCell ref="AJ883:AJ886"/>
    <mergeCell ref="AK883:AK886"/>
    <mergeCell ref="C887:C890"/>
    <mergeCell ref="I887:I890"/>
    <mergeCell ref="J887:J890"/>
    <mergeCell ref="K887:K890"/>
    <mergeCell ref="AF887:AF890"/>
    <mergeCell ref="AG887:AG890"/>
    <mergeCell ref="AJ887:AJ890"/>
    <mergeCell ref="AK887:AK890"/>
    <mergeCell ref="AL887:AL890"/>
    <mergeCell ref="AR883:AR886"/>
    <mergeCell ref="AS883:AS886"/>
    <mergeCell ref="AT883:AT886"/>
    <mergeCell ref="AU883:AU886"/>
    <mergeCell ref="AV883:AV886"/>
    <mergeCell ref="AW883:AW886"/>
    <mergeCell ref="AX891:AX894"/>
    <mergeCell ref="H889:H890"/>
    <mergeCell ref="H891:H892"/>
    <mergeCell ref="H893:H894"/>
    <mergeCell ref="AL883:AL886"/>
    <mergeCell ref="AM883:AM886"/>
    <mergeCell ref="AN883:AN886"/>
    <mergeCell ref="AO883:AO886"/>
    <mergeCell ref="AP883:AP886"/>
    <mergeCell ref="AQ883:AQ886"/>
    <mergeCell ref="AR891:AR894"/>
    <mergeCell ref="AS891:AS894"/>
    <mergeCell ref="AT891:AT894"/>
    <mergeCell ref="AU891:AU894"/>
    <mergeCell ref="AV891:AV894"/>
    <mergeCell ref="AW891:AW894"/>
    <mergeCell ref="AL891:AL894"/>
    <mergeCell ref="AM891:AM894"/>
    <mergeCell ref="AN891:AN894"/>
    <mergeCell ref="AO891:AO894"/>
    <mergeCell ref="AP891:AP894"/>
    <mergeCell ref="AQ891:AQ894"/>
    <mergeCell ref="AW887:AW890"/>
    <mergeCell ref="AX887:AX890"/>
    <mergeCell ref="C891:C894"/>
    <mergeCell ref="I891:I894"/>
    <mergeCell ref="J891:J894"/>
    <mergeCell ref="K891:K894"/>
    <mergeCell ref="AF891:AF894"/>
    <mergeCell ref="AG891:AG894"/>
    <mergeCell ref="AJ891:AJ894"/>
    <mergeCell ref="AK891:AK894"/>
    <mergeCell ref="AF913:AF916"/>
    <mergeCell ref="AG913:AG916"/>
    <mergeCell ref="AJ913:AJ916"/>
    <mergeCell ref="AK913:AK916"/>
    <mergeCell ref="H913:H914"/>
    <mergeCell ref="H915:H916"/>
    <mergeCell ref="V910:W910"/>
    <mergeCell ref="X910:Y910"/>
    <mergeCell ref="Z910:AA910"/>
    <mergeCell ref="AB910:AC910"/>
    <mergeCell ref="C913:C916"/>
    <mergeCell ref="I913:I916"/>
    <mergeCell ref="J913:J916"/>
    <mergeCell ref="K913:K916"/>
    <mergeCell ref="L910:M910"/>
    <mergeCell ref="N910:O910"/>
    <mergeCell ref="P910:Q910"/>
    <mergeCell ref="AX913:AX916"/>
    <mergeCell ref="C917:C920"/>
    <mergeCell ref="I917:I920"/>
    <mergeCell ref="J917:J920"/>
    <mergeCell ref="K917:K920"/>
    <mergeCell ref="AF917:AF920"/>
    <mergeCell ref="AG917:AG920"/>
    <mergeCell ref="AJ917:AJ920"/>
    <mergeCell ref="AK917:AK920"/>
    <mergeCell ref="AQ913:AQ916"/>
    <mergeCell ref="AR913:AR916"/>
    <mergeCell ref="AS913:AS916"/>
    <mergeCell ref="AT913:AT916"/>
    <mergeCell ref="AU913:AU916"/>
    <mergeCell ref="AV913:AV916"/>
    <mergeCell ref="AX921:AX924"/>
    <mergeCell ref="H917:H918"/>
    <mergeCell ref="H919:H920"/>
    <mergeCell ref="H921:H922"/>
    <mergeCell ref="H923:H924"/>
    <mergeCell ref="AL913:AL916"/>
    <mergeCell ref="AM913:AM916"/>
    <mergeCell ref="AN913:AN916"/>
    <mergeCell ref="AO913:AO916"/>
    <mergeCell ref="AP913:AP916"/>
    <mergeCell ref="AR921:AR924"/>
    <mergeCell ref="AS921:AS924"/>
    <mergeCell ref="AT921:AT924"/>
    <mergeCell ref="AU921:AU924"/>
    <mergeCell ref="AV921:AV924"/>
    <mergeCell ref="AW921:AW924"/>
    <mergeCell ref="AL921:AL924"/>
    <mergeCell ref="AW928:AW931"/>
    <mergeCell ref="AM921:AM924"/>
    <mergeCell ref="AN921:AN924"/>
    <mergeCell ref="AO921:AO924"/>
    <mergeCell ref="AP921:AP924"/>
    <mergeCell ref="AQ921:AQ924"/>
    <mergeCell ref="AW917:AW920"/>
    <mergeCell ref="AX917:AX920"/>
    <mergeCell ref="C921:C924"/>
    <mergeCell ref="I921:I924"/>
    <mergeCell ref="J921:J924"/>
    <mergeCell ref="K921:K924"/>
    <mergeCell ref="AF921:AF924"/>
    <mergeCell ref="AG921:AG924"/>
    <mergeCell ref="AJ921:AJ924"/>
    <mergeCell ref="AK921:AK924"/>
    <mergeCell ref="AF928:AF931"/>
    <mergeCell ref="AG928:AG931"/>
    <mergeCell ref="AJ928:AJ931"/>
    <mergeCell ref="AK928:AK931"/>
    <mergeCell ref="H928:H929"/>
    <mergeCell ref="H930:H931"/>
    <mergeCell ref="V925:W925"/>
    <mergeCell ref="X925:Y925"/>
    <mergeCell ref="Z925:AA925"/>
    <mergeCell ref="AB925:AC925"/>
    <mergeCell ref="C928:C931"/>
    <mergeCell ref="I928:I931"/>
    <mergeCell ref="J928:J931"/>
    <mergeCell ref="K928:K931"/>
    <mergeCell ref="AX928:AX931"/>
    <mergeCell ref="AL936:AL939"/>
    <mergeCell ref="AM936:AM939"/>
    <mergeCell ref="AR932:AR935"/>
    <mergeCell ref="AS932:AS935"/>
    <mergeCell ref="AT932:AT935"/>
    <mergeCell ref="AU932:AU935"/>
    <mergeCell ref="AV932:AV935"/>
    <mergeCell ref="L925:M925"/>
    <mergeCell ref="N925:O925"/>
    <mergeCell ref="P925:Q925"/>
    <mergeCell ref="R925:S925"/>
    <mergeCell ref="T925:U925"/>
    <mergeCell ref="AL932:AL935"/>
    <mergeCell ref="AM932:AM935"/>
    <mergeCell ref="AN932:AN935"/>
    <mergeCell ref="AO932:AO935"/>
    <mergeCell ref="AP932:AP935"/>
    <mergeCell ref="AQ932:AQ935"/>
    <mergeCell ref="AW943:AW946"/>
    <mergeCell ref="AX943:AX946"/>
    <mergeCell ref="C932:C935"/>
    <mergeCell ref="I932:I935"/>
    <mergeCell ref="J932:J935"/>
    <mergeCell ref="K932:K935"/>
    <mergeCell ref="AF932:AF935"/>
    <mergeCell ref="AG932:AG935"/>
    <mergeCell ref="AJ932:AJ935"/>
    <mergeCell ref="AK932:AK935"/>
    <mergeCell ref="AQ928:AQ931"/>
    <mergeCell ref="AR928:AR931"/>
    <mergeCell ref="AS928:AS931"/>
    <mergeCell ref="AT928:AT931"/>
    <mergeCell ref="AU928:AU931"/>
    <mergeCell ref="AV928:AV931"/>
    <mergeCell ref="AX936:AX939"/>
    <mergeCell ref="H932:H933"/>
    <mergeCell ref="H934:H935"/>
    <mergeCell ref="H936:H937"/>
    <mergeCell ref="H938:H939"/>
    <mergeCell ref="AL928:AL931"/>
    <mergeCell ref="AM928:AM931"/>
    <mergeCell ref="AN928:AN931"/>
    <mergeCell ref="AO928:AO931"/>
    <mergeCell ref="AP928:AP931"/>
    <mergeCell ref="AR936:AR939"/>
    <mergeCell ref="AS936:AS939"/>
    <mergeCell ref="AT936:AT939"/>
    <mergeCell ref="AU936:AU939"/>
    <mergeCell ref="AV936:AV939"/>
    <mergeCell ref="AW936:AW939"/>
    <mergeCell ref="AM947:AM950"/>
    <mergeCell ref="AN947:AN950"/>
    <mergeCell ref="AT943:AT946"/>
    <mergeCell ref="AU943:AU946"/>
    <mergeCell ref="AV943:AV946"/>
    <mergeCell ref="AN936:AN939"/>
    <mergeCell ref="AO936:AO939"/>
    <mergeCell ref="AP936:AP939"/>
    <mergeCell ref="AQ936:AQ939"/>
    <mergeCell ref="AW932:AW935"/>
    <mergeCell ref="AX932:AX935"/>
    <mergeCell ref="C936:C939"/>
    <mergeCell ref="I936:I939"/>
    <mergeCell ref="J936:J939"/>
    <mergeCell ref="K936:K939"/>
    <mergeCell ref="AF936:AF939"/>
    <mergeCell ref="AG936:AG939"/>
    <mergeCell ref="AJ936:AJ939"/>
    <mergeCell ref="AK936:AK939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C947:C950"/>
    <mergeCell ref="I947:I950"/>
    <mergeCell ref="J947:J950"/>
    <mergeCell ref="K947:K950"/>
    <mergeCell ref="AF947:AF950"/>
    <mergeCell ref="AS951:AS954"/>
    <mergeCell ref="AT951:AT954"/>
    <mergeCell ref="AL943:AL946"/>
    <mergeCell ref="AM943:AM946"/>
    <mergeCell ref="AN943:AN946"/>
    <mergeCell ref="AO943:AO946"/>
    <mergeCell ref="AP943:AP946"/>
    <mergeCell ref="AQ943:AQ946"/>
    <mergeCell ref="AR943:AR946"/>
    <mergeCell ref="AS943:AS946"/>
    <mergeCell ref="AM951:AM954"/>
    <mergeCell ref="AN951:AN954"/>
    <mergeCell ref="AO951:AO954"/>
    <mergeCell ref="AP951:AP954"/>
    <mergeCell ref="AQ951:AQ954"/>
    <mergeCell ref="AR951:AR954"/>
    <mergeCell ref="C951:C954"/>
    <mergeCell ref="I951:I954"/>
    <mergeCell ref="J951:J954"/>
    <mergeCell ref="K951:K954"/>
    <mergeCell ref="AF951:AF954"/>
    <mergeCell ref="AG951:AG954"/>
    <mergeCell ref="H947:H948"/>
    <mergeCell ref="H949:H950"/>
    <mergeCell ref="AO947:AO950"/>
    <mergeCell ref="AP947:AP950"/>
    <mergeCell ref="AQ947:AQ950"/>
    <mergeCell ref="E206:G206"/>
    <mergeCell ref="E221:G221"/>
    <mergeCell ref="E236:G236"/>
    <mergeCell ref="E251:G251"/>
    <mergeCell ref="E266:G266"/>
    <mergeCell ref="E281:G281"/>
    <mergeCell ref="E116:G116"/>
    <mergeCell ref="E131:G131"/>
    <mergeCell ref="E146:G146"/>
    <mergeCell ref="E161:G161"/>
    <mergeCell ref="E176:G176"/>
    <mergeCell ref="E191:G191"/>
    <mergeCell ref="E491:G491"/>
    <mergeCell ref="E506:G506"/>
    <mergeCell ref="E521:G521"/>
    <mergeCell ref="E536:G536"/>
    <mergeCell ref="E551:G551"/>
    <mergeCell ref="E356:G356"/>
    <mergeCell ref="E371:G371"/>
    <mergeCell ref="E386:G386"/>
    <mergeCell ref="E671:G671"/>
    <mergeCell ref="E686:G686"/>
    <mergeCell ref="E701:G701"/>
    <mergeCell ref="E716:G716"/>
    <mergeCell ref="E731:G731"/>
    <mergeCell ref="E746:G746"/>
    <mergeCell ref="AW947:AW950"/>
    <mergeCell ref="AX947:AX950"/>
    <mergeCell ref="AU951:AU954"/>
    <mergeCell ref="AV951:AV954"/>
    <mergeCell ref="AW951:AW954"/>
    <mergeCell ref="AX951:AX954"/>
    <mergeCell ref="AJ951:AJ954"/>
    <mergeCell ref="AK951:AK954"/>
    <mergeCell ref="AL951:AL954"/>
    <mergeCell ref="E926:G926"/>
    <mergeCell ref="E941:G941"/>
    <mergeCell ref="AU947:AU950"/>
    <mergeCell ref="AV947:AV950"/>
    <mergeCell ref="L940:M940"/>
    <mergeCell ref="N940:O940"/>
    <mergeCell ref="P940:Q940"/>
    <mergeCell ref="R940:S940"/>
    <mergeCell ref="T940:U940"/>
    <mergeCell ref="V940:W940"/>
    <mergeCell ref="AR947:AR950"/>
    <mergeCell ref="AS947:AS950"/>
    <mergeCell ref="AT947:AT950"/>
    <mergeCell ref="AG947:AG950"/>
    <mergeCell ref="AJ947:AJ950"/>
    <mergeCell ref="AK947:AK950"/>
    <mergeCell ref="AL947:AL950"/>
    <mergeCell ref="E956:G956"/>
    <mergeCell ref="E566:G566"/>
    <mergeCell ref="E581:G581"/>
    <mergeCell ref="E596:G596"/>
    <mergeCell ref="E611:G611"/>
    <mergeCell ref="E626:G626"/>
    <mergeCell ref="E641:G641"/>
    <mergeCell ref="E656:G656"/>
    <mergeCell ref="E836:G836"/>
    <mergeCell ref="E851:G851"/>
    <mergeCell ref="E866:G866"/>
    <mergeCell ref="E881:G881"/>
    <mergeCell ref="E896:G896"/>
    <mergeCell ref="E911:G911"/>
    <mergeCell ref="E41:G41"/>
    <mergeCell ref="E56:G56"/>
    <mergeCell ref="E71:G71"/>
    <mergeCell ref="E86:G86"/>
    <mergeCell ref="E101:G101"/>
    <mergeCell ref="E401:G401"/>
    <mergeCell ref="E416:G416"/>
    <mergeCell ref="E431:G431"/>
    <mergeCell ref="E446:G446"/>
    <mergeCell ref="E461:G461"/>
    <mergeCell ref="E476:G476"/>
    <mergeCell ref="E761:G761"/>
    <mergeCell ref="E776:G776"/>
    <mergeCell ref="E791:G791"/>
    <mergeCell ref="E806:G806"/>
    <mergeCell ref="E311:G311"/>
    <mergeCell ref="E326:G326"/>
    <mergeCell ref="E341:G341"/>
  </mergeCells>
  <printOptions verticalCentered="1"/>
  <pageMargins left="0.1" right="0.1" top="0.25" bottom="0.25" header="0" footer="0.17"/>
  <pageSetup paperSize="5" scale="49" fitToHeight="16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8FB0-3508-44FC-B930-A975182FA760}">
  <dimension ref="A1:S224"/>
  <sheetViews>
    <sheetView topLeftCell="A26" zoomScale="85" zoomScaleNormal="85" workbookViewId="0">
      <selection activeCell="H80" sqref="H80"/>
    </sheetView>
  </sheetViews>
  <sheetFormatPr defaultRowHeight="15" x14ac:dyDescent="0.2"/>
  <cols>
    <col min="1" max="1" width="8.85546875" style="6" customWidth="1"/>
    <col min="2" max="2" width="8" style="135" customWidth="1"/>
    <col min="3" max="3" width="9.140625" style="5"/>
    <col min="4" max="4" width="9.28515625" style="5" bestFit="1" customWidth="1"/>
    <col min="5" max="6" width="9.140625" style="5"/>
    <col min="7" max="7" width="9.28515625" style="5" bestFit="1" customWidth="1"/>
    <col min="8" max="8" width="10.7109375" style="5" customWidth="1"/>
    <col min="9" max="16384" width="9.140625" style="5"/>
  </cols>
  <sheetData>
    <row r="1" spans="1:19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19" ht="15.75" x14ac:dyDescent="0.25">
      <c r="B2" s="183" t="s">
        <v>263</v>
      </c>
      <c r="K2" s="5" t="s">
        <v>281</v>
      </c>
    </row>
    <row r="3" spans="1:19" x14ac:dyDescent="0.2">
      <c r="F3" s="136"/>
      <c r="K3" s="5" t="s">
        <v>280</v>
      </c>
      <c r="L3" s="149">
        <v>9.6999999999999993</v>
      </c>
      <c r="M3" s="5" t="s">
        <v>279</v>
      </c>
    </row>
    <row r="4" spans="1:19" ht="15.75" thickBot="1" x14ac:dyDescent="0.25">
      <c r="C4" s="136" t="s">
        <v>260</v>
      </c>
      <c r="D4" s="182">
        <v>42556</v>
      </c>
      <c r="E4" s="178"/>
      <c r="G4" s="136" t="s">
        <v>278</v>
      </c>
      <c r="H4" s="182" t="s">
        <v>454</v>
      </c>
      <c r="I4" s="178"/>
    </row>
    <row r="5" spans="1:19" ht="15.75" thickBot="1" x14ac:dyDescent="0.25">
      <c r="B5" s="181"/>
      <c r="C5" s="136" t="s">
        <v>258</v>
      </c>
      <c r="D5" s="179">
        <v>187</v>
      </c>
      <c r="E5" s="180"/>
      <c r="F5" s="136"/>
      <c r="G5" s="136" t="s">
        <v>276</v>
      </c>
      <c r="H5" s="179" t="s">
        <v>133</v>
      </c>
      <c r="I5" s="179"/>
      <c r="K5" s="5" t="s">
        <v>4</v>
      </c>
      <c r="L5" s="5">
        <v>3</v>
      </c>
    </row>
    <row r="6" spans="1:19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  <c r="I6" s="178"/>
    </row>
    <row r="7" spans="1:19" ht="22.9" customHeight="1" thickBot="1" x14ac:dyDescent="0.35">
      <c r="C7" s="177"/>
    </row>
    <row r="8" spans="1:19" ht="40.9" customHeight="1" thickBot="1" x14ac:dyDescent="0.25">
      <c r="B8" s="238" t="s">
        <v>173</v>
      </c>
      <c r="C8" s="237" t="s">
        <v>273</v>
      </c>
      <c r="D8" s="237" t="s">
        <v>272</v>
      </c>
      <c r="E8" s="237" t="s">
        <v>271</v>
      </c>
      <c r="F8" s="237" t="s">
        <v>270</v>
      </c>
      <c r="G8" s="237" t="s">
        <v>269</v>
      </c>
      <c r="H8" s="236" t="s">
        <v>268</v>
      </c>
      <c r="I8" s="173" t="s">
        <v>267</v>
      </c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  <c r="P8" s="5" t="s">
        <v>27</v>
      </c>
      <c r="Q8" s="5" t="s">
        <v>28</v>
      </c>
      <c r="R8" s="5" t="s">
        <v>29</v>
      </c>
      <c r="S8" s="5" t="s">
        <v>30</v>
      </c>
    </row>
    <row r="9" spans="1:19" ht="25.15" customHeight="1" x14ac:dyDescent="0.2">
      <c r="A9" s="156"/>
      <c r="B9" s="170" t="s">
        <v>250</v>
      </c>
      <c r="C9" s="443" t="s">
        <v>453</v>
      </c>
      <c r="D9" s="165" t="s">
        <v>452</v>
      </c>
      <c r="E9" s="164">
        <v>38.35</v>
      </c>
      <c r="F9" s="164">
        <v>7.0000000000000007E-2</v>
      </c>
      <c r="G9" s="164">
        <v>37.549999999999997</v>
      </c>
      <c r="H9" s="163">
        <v>1.76</v>
      </c>
      <c r="I9" s="5">
        <v>7428.24</v>
      </c>
      <c r="K9" s="5">
        <f t="shared" ref="K9:K40" si="0">E9/$L$5</f>
        <v>12.783333333333333</v>
      </c>
      <c r="L9" s="5">
        <f t="shared" ref="L9:L40" si="1">G9/$L$5</f>
        <v>12.516666666666666</v>
      </c>
      <c r="M9" s="150">
        <f t="shared" ref="M9:M40" si="2">SUM(E9,G9,H9)/$L$5</f>
        <v>25.88666666666667</v>
      </c>
      <c r="N9" s="149">
        <f t="shared" ref="N9:N40" si="3">(E9/$L$5)/1000*$L$3*10000</f>
        <v>1239.9833333333333</v>
      </c>
      <c r="O9" s="149">
        <f t="shared" ref="O9:O40" si="4">(G9/$L$5)/1000*$L$3*10000</f>
        <v>1214.1166666666663</v>
      </c>
      <c r="P9" s="149">
        <f t="shared" ref="P9:P40" si="5">(0/$L$5)/1000*$L$3*10000</f>
        <v>0</v>
      </c>
      <c r="Q9" s="149">
        <f t="shared" ref="Q9:Q40" si="6">(H9/$L$5)/1000*$L$3*10000</f>
        <v>56.906666666666659</v>
      </c>
      <c r="R9" s="149">
        <f t="shared" ref="R9:R40" si="7">SUM(N9,O9,Q9)</f>
        <v>2511.0066666666662</v>
      </c>
      <c r="S9" s="148">
        <f t="shared" ref="S9:S40" si="8">(I9/$L$5)/(100*100)*$L$3</f>
        <v>2.4017975999999996</v>
      </c>
    </row>
    <row r="10" spans="1:19" ht="25.15" customHeight="1" x14ac:dyDescent="0.2">
      <c r="A10" s="156"/>
      <c r="B10" s="169" t="s">
        <v>246</v>
      </c>
      <c r="C10" s="444"/>
      <c r="D10" s="159" t="s">
        <v>384</v>
      </c>
      <c r="E10" s="158">
        <v>39.53</v>
      </c>
      <c r="F10" s="158"/>
      <c r="G10" s="158">
        <v>42.63</v>
      </c>
      <c r="H10" s="157">
        <v>2.75</v>
      </c>
      <c r="I10" s="5">
        <v>8639.32</v>
      </c>
      <c r="K10" s="5">
        <f t="shared" si="0"/>
        <v>13.176666666666668</v>
      </c>
      <c r="L10" s="5">
        <f t="shared" si="1"/>
        <v>14.21</v>
      </c>
      <c r="M10" s="150">
        <f t="shared" si="2"/>
        <v>28.303333333333331</v>
      </c>
      <c r="N10" s="149">
        <f t="shared" si="3"/>
        <v>1278.1366666666665</v>
      </c>
      <c r="O10" s="149">
        <f t="shared" si="4"/>
        <v>1378.37</v>
      </c>
      <c r="P10" s="149">
        <f t="shared" si="5"/>
        <v>0</v>
      </c>
      <c r="Q10" s="149">
        <f t="shared" si="6"/>
        <v>88.916666666666657</v>
      </c>
      <c r="R10" s="149">
        <f t="shared" si="7"/>
        <v>2745.4233333333327</v>
      </c>
      <c r="S10" s="148">
        <f t="shared" si="8"/>
        <v>2.7933801333333328</v>
      </c>
    </row>
    <row r="11" spans="1:19" ht="25.15" customHeight="1" x14ac:dyDescent="0.2">
      <c r="A11" s="156"/>
      <c r="B11" s="169" t="s">
        <v>245</v>
      </c>
      <c r="C11" s="445"/>
      <c r="D11" s="159"/>
      <c r="E11" s="158">
        <v>38.01</v>
      </c>
      <c r="F11" s="158">
        <v>0.41</v>
      </c>
      <c r="G11" s="158">
        <v>38.06</v>
      </c>
      <c r="H11" s="157">
        <v>3.22</v>
      </c>
      <c r="I11" s="5">
        <v>7224.64</v>
      </c>
      <c r="K11" s="5">
        <f t="shared" si="0"/>
        <v>12.67</v>
      </c>
      <c r="L11" s="5">
        <f t="shared" si="1"/>
        <v>12.686666666666667</v>
      </c>
      <c r="M11" s="150">
        <f t="shared" si="2"/>
        <v>26.429999999999996</v>
      </c>
      <c r="N11" s="149">
        <f t="shared" si="3"/>
        <v>1228.99</v>
      </c>
      <c r="O11" s="149">
        <f t="shared" si="4"/>
        <v>1230.6066666666666</v>
      </c>
      <c r="P11" s="149">
        <f t="shared" si="5"/>
        <v>0</v>
      </c>
      <c r="Q11" s="149">
        <f t="shared" si="6"/>
        <v>104.11333333333333</v>
      </c>
      <c r="R11" s="149">
        <f t="shared" si="7"/>
        <v>2563.7099999999996</v>
      </c>
      <c r="S11" s="148">
        <f t="shared" si="8"/>
        <v>2.3359669333333333</v>
      </c>
    </row>
    <row r="12" spans="1:19" ht="25.15" customHeight="1" thickBot="1" x14ac:dyDescent="0.25">
      <c r="A12" s="156"/>
      <c r="B12" s="168" t="s">
        <v>243</v>
      </c>
      <c r="C12" s="154"/>
      <c r="D12" s="153"/>
      <c r="E12" s="152">
        <v>30.9</v>
      </c>
      <c r="F12" s="152"/>
      <c r="G12" s="152">
        <v>30.01</v>
      </c>
      <c r="H12" s="151">
        <v>4.57</v>
      </c>
      <c r="I12" s="5">
        <v>6094.97</v>
      </c>
      <c r="K12" s="5">
        <f t="shared" si="0"/>
        <v>10.299999999999999</v>
      </c>
      <c r="L12" s="5">
        <f t="shared" si="1"/>
        <v>10.003333333333334</v>
      </c>
      <c r="M12" s="150">
        <f t="shared" si="2"/>
        <v>21.826666666666664</v>
      </c>
      <c r="N12" s="149">
        <f t="shared" si="3"/>
        <v>999.09999999999968</v>
      </c>
      <c r="O12" s="149">
        <f t="shared" si="4"/>
        <v>970.32333333333327</v>
      </c>
      <c r="P12" s="149">
        <f t="shared" si="5"/>
        <v>0</v>
      </c>
      <c r="Q12" s="149">
        <f t="shared" si="6"/>
        <v>147.76333333333332</v>
      </c>
      <c r="R12" s="149">
        <f t="shared" si="7"/>
        <v>2117.1866666666665</v>
      </c>
      <c r="S12" s="148">
        <f t="shared" si="8"/>
        <v>1.9707069666666668</v>
      </c>
    </row>
    <row r="13" spans="1:19" ht="25.15" customHeight="1" x14ac:dyDescent="0.2">
      <c r="A13" s="156"/>
      <c r="B13" s="167" t="s">
        <v>242</v>
      </c>
      <c r="C13" s="166"/>
      <c r="D13" s="165"/>
      <c r="E13" s="164">
        <v>44.32</v>
      </c>
      <c r="F13" s="164">
        <v>3.04</v>
      </c>
      <c r="G13" s="164">
        <v>48.46</v>
      </c>
      <c r="H13" s="163">
        <v>3.37</v>
      </c>
      <c r="I13" s="5">
        <v>9441.7199999999993</v>
      </c>
      <c r="K13" s="5">
        <f t="shared" si="0"/>
        <v>14.773333333333333</v>
      </c>
      <c r="L13" s="5">
        <f t="shared" si="1"/>
        <v>16.153333333333332</v>
      </c>
      <c r="M13" s="150">
        <f t="shared" si="2"/>
        <v>32.050000000000004</v>
      </c>
      <c r="N13" s="149">
        <f t="shared" si="3"/>
        <v>1433.0133333333331</v>
      </c>
      <c r="O13" s="149">
        <f t="shared" si="4"/>
        <v>1566.8733333333332</v>
      </c>
      <c r="P13" s="149">
        <f t="shared" si="5"/>
        <v>0</v>
      </c>
      <c r="Q13" s="149">
        <f t="shared" si="6"/>
        <v>108.96333333333332</v>
      </c>
      <c r="R13" s="149">
        <f t="shared" si="7"/>
        <v>3108.8499999999995</v>
      </c>
      <c r="S13" s="148">
        <f t="shared" si="8"/>
        <v>3.0528227999999999</v>
      </c>
    </row>
    <row r="14" spans="1:19" ht="25.15" customHeight="1" x14ac:dyDescent="0.2">
      <c r="A14" s="156"/>
      <c r="B14" s="172" t="s">
        <v>241</v>
      </c>
      <c r="C14" s="160"/>
      <c r="D14" s="159"/>
      <c r="E14" s="158">
        <v>36.380000000000003</v>
      </c>
      <c r="F14" s="158">
        <v>0.86</v>
      </c>
      <c r="G14" s="158">
        <v>36.770000000000003</v>
      </c>
      <c r="H14" s="157">
        <v>3.04</v>
      </c>
      <c r="I14" s="5">
        <v>7248.56</v>
      </c>
      <c r="K14" s="5">
        <f t="shared" si="0"/>
        <v>12.126666666666667</v>
      </c>
      <c r="L14" s="5">
        <f t="shared" si="1"/>
        <v>12.256666666666668</v>
      </c>
      <c r="M14" s="150">
        <f t="shared" si="2"/>
        <v>25.396666666666672</v>
      </c>
      <c r="N14" s="149">
        <f t="shared" si="3"/>
        <v>1176.2866666666666</v>
      </c>
      <c r="O14" s="149">
        <f t="shared" si="4"/>
        <v>1188.8966666666668</v>
      </c>
      <c r="P14" s="149">
        <f t="shared" si="5"/>
        <v>0</v>
      </c>
      <c r="Q14" s="149">
        <f t="shared" si="6"/>
        <v>98.293333333333322</v>
      </c>
      <c r="R14" s="149">
        <f t="shared" si="7"/>
        <v>2463.4766666666669</v>
      </c>
      <c r="S14" s="148">
        <f t="shared" si="8"/>
        <v>2.3437010666666667</v>
      </c>
    </row>
    <row r="15" spans="1:19" ht="25.15" customHeight="1" x14ac:dyDescent="0.2">
      <c r="A15" s="156"/>
      <c r="B15" s="172" t="s">
        <v>240</v>
      </c>
      <c r="C15" s="160"/>
      <c r="D15" s="159"/>
      <c r="E15" s="158">
        <v>52.07</v>
      </c>
      <c r="F15" s="158">
        <v>0.7</v>
      </c>
      <c r="G15" s="158">
        <v>56.21</v>
      </c>
      <c r="H15" s="157">
        <v>3.69</v>
      </c>
      <c r="I15" s="5">
        <v>10736.13</v>
      </c>
      <c r="K15" s="5">
        <f t="shared" si="0"/>
        <v>17.356666666666666</v>
      </c>
      <c r="L15" s="5">
        <f t="shared" si="1"/>
        <v>18.736666666666668</v>
      </c>
      <c r="M15" s="150">
        <f t="shared" si="2"/>
        <v>37.323333333333331</v>
      </c>
      <c r="N15" s="149">
        <f t="shared" si="3"/>
        <v>1683.5966666666666</v>
      </c>
      <c r="O15" s="149">
        <f t="shared" si="4"/>
        <v>1817.4566666666667</v>
      </c>
      <c r="P15" s="149">
        <f t="shared" si="5"/>
        <v>0</v>
      </c>
      <c r="Q15" s="149">
        <f t="shared" si="6"/>
        <v>119.30999999999999</v>
      </c>
      <c r="R15" s="149">
        <f t="shared" si="7"/>
        <v>3620.3633333333332</v>
      </c>
      <c r="S15" s="148">
        <f t="shared" si="8"/>
        <v>3.4713486999999992</v>
      </c>
    </row>
    <row r="16" spans="1:19" ht="25.15" customHeight="1" thickBot="1" x14ac:dyDescent="0.25">
      <c r="A16" s="156"/>
      <c r="B16" s="171" t="s">
        <v>239</v>
      </c>
      <c r="C16" s="154"/>
      <c r="D16" s="153"/>
      <c r="E16" s="152">
        <v>30.38</v>
      </c>
      <c r="F16" s="152">
        <v>0.16</v>
      </c>
      <c r="G16" s="152">
        <v>31.2</v>
      </c>
      <c r="H16" s="151">
        <v>3</v>
      </c>
      <c r="I16" s="5">
        <v>5910.67</v>
      </c>
      <c r="K16" s="5">
        <f t="shared" si="0"/>
        <v>10.126666666666667</v>
      </c>
      <c r="L16" s="5">
        <f t="shared" si="1"/>
        <v>10.4</v>
      </c>
      <c r="M16" s="150">
        <f t="shared" si="2"/>
        <v>21.526666666666667</v>
      </c>
      <c r="N16" s="149">
        <f t="shared" si="3"/>
        <v>982.28666666666675</v>
      </c>
      <c r="O16" s="149">
        <f t="shared" si="4"/>
        <v>1008.7999999999998</v>
      </c>
      <c r="P16" s="149">
        <f t="shared" si="5"/>
        <v>0</v>
      </c>
      <c r="Q16" s="149">
        <f t="shared" si="6"/>
        <v>97</v>
      </c>
      <c r="R16" s="149">
        <f t="shared" si="7"/>
        <v>2088.0866666666666</v>
      </c>
      <c r="S16" s="148">
        <f t="shared" si="8"/>
        <v>1.9111166333333331</v>
      </c>
    </row>
    <row r="17" spans="1:19" ht="25.15" customHeight="1" x14ac:dyDescent="0.2">
      <c r="A17" s="156"/>
      <c r="B17" s="170" t="s">
        <v>237</v>
      </c>
      <c r="C17" s="166"/>
      <c r="D17" s="165"/>
      <c r="E17" s="164">
        <v>59.07</v>
      </c>
      <c r="F17" s="164">
        <v>0.59</v>
      </c>
      <c r="G17" s="164">
        <v>60.41</v>
      </c>
      <c r="H17" s="163">
        <v>3.34</v>
      </c>
      <c r="I17" s="5">
        <v>11697.74</v>
      </c>
      <c r="K17" s="5">
        <f t="shared" si="0"/>
        <v>19.690000000000001</v>
      </c>
      <c r="L17" s="5">
        <f t="shared" si="1"/>
        <v>20.136666666666667</v>
      </c>
      <c r="M17" s="150">
        <f t="shared" si="2"/>
        <v>40.94</v>
      </c>
      <c r="N17" s="149">
        <f t="shared" si="3"/>
        <v>1909.9300000000003</v>
      </c>
      <c r="O17" s="149">
        <f t="shared" si="4"/>
        <v>1953.2566666666664</v>
      </c>
      <c r="P17" s="149">
        <f t="shared" si="5"/>
        <v>0</v>
      </c>
      <c r="Q17" s="149">
        <f t="shared" si="6"/>
        <v>107.99333333333333</v>
      </c>
      <c r="R17" s="149">
        <f t="shared" si="7"/>
        <v>3971.18</v>
      </c>
      <c r="S17" s="148">
        <f t="shared" si="8"/>
        <v>3.782269266666666</v>
      </c>
    </row>
    <row r="18" spans="1:19" ht="25.15" customHeight="1" x14ac:dyDescent="0.2">
      <c r="A18" s="156"/>
      <c r="B18" s="169" t="s">
        <v>236</v>
      </c>
      <c r="C18" s="160"/>
      <c r="D18" s="159"/>
      <c r="E18" s="158">
        <v>54.97</v>
      </c>
      <c r="F18" s="158">
        <v>0.62</v>
      </c>
      <c r="G18" s="158">
        <v>63.53</v>
      </c>
      <c r="H18" s="157">
        <v>3.79</v>
      </c>
      <c r="I18" s="5">
        <v>11456.14</v>
      </c>
      <c r="K18" s="5">
        <f t="shared" si="0"/>
        <v>18.323333333333334</v>
      </c>
      <c r="L18" s="5">
        <f t="shared" si="1"/>
        <v>21.176666666666666</v>
      </c>
      <c r="M18" s="150">
        <f t="shared" si="2"/>
        <v>40.763333333333335</v>
      </c>
      <c r="N18" s="149">
        <f t="shared" si="3"/>
        <v>1777.3633333333332</v>
      </c>
      <c r="O18" s="149">
        <f t="shared" si="4"/>
        <v>2054.1366666666668</v>
      </c>
      <c r="P18" s="149">
        <f t="shared" si="5"/>
        <v>0</v>
      </c>
      <c r="Q18" s="149">
        <f t="shared" si="6"/>
        <v>122.54333333333332</v>
      </c>
      <c r="R18" s="149">
        <f t="shared" si="7"/>
        <v>3954.0433333333335</v>
      </c>
      <c r="S18" s="148">
        <f t="shared" si="8"/>
        <v>3.7041519333333333</v>
      </c>
    </row>
    <row r="19" spans="1:19" ht="25.15" customHeight="1" x14ac:dyDescent="0.2">
      <c r="A19" s="156"/>
      <c r="B19" s="169" t="s">
        <v>235</v>
      </c>
      <c r="C19" s="160"/>
      <c r="D19" s="159"/>
      <c r="E19" s="158">
        <v>52.66</v>
      </c>
      <c r="F19" s="158">
        <v>0.95</v>
      </c>
      <c r="G19" s="158">
        <v>56.66</v>
      </c>
      <c r="H19" s="157">
        <v>3.71</v>
      </c>
      <c r="I19" s="5">
        <v>10115.39</v>
      </c>
      <c r="K19" s="5">
        <f t="shared" si="0"/>
        <v>17.553333333333331</v>
      </c>
      <c r="L19" s="5">
        <f t="shared" si="1"/>
        <v>18.886666666666667</v>
      </c>
      <c r="M19" s="150">
        <f t="shared" si="2"/>
        <v>37.676666666666662</v>
      </c>
      <c r="N19" s="149">
        <f t="shared" si="3"/>
        <v>1702.6733333333329</v>
      </c>
      <c r="O19" s="149">
        <f t="shared" si="4"/>
        <v>1832.0066666666664</v>
      </c>
      <c r="P19" s="149">
        <f t="shared" si="5"/>
        <v>0</v>
      </c>
      <c r="Q19" s="149">
        <f t="shared" si="6"/>
        <v>119.95666666666665</v>
      </c>
      <c r="R19" s="149">
        <f t="shared" si="7"/>
        <v>3654.6366666666659</v>
      </c>
      <c r="S19" s="148">
        <f t="shared" si="8"/>
        <v>3.2706427666666662</v>
      </c>
    </row>
    <row r="20" spans="1:19" ht="25.15" customHeight="1" thickBot="1" x14ac:dyDescent="0.25">
      <c r="A20" s="156"/>
      <c r="B20" s="168" t="s">
        <v>234</v>
      </c>
      <c r="C20" s="154"/>
      <c r="D20" s="153"/>
      <c r="E20" s="152">
        <v>61.38</v>
      </c>
      <c r="F20" s="152">
        <v>0.7</v>
      </c>
      <c r="G20" s="152">
        <v>72.39</v>
      </c>
      <c r="H20" s="151">
        <v>6.34</v>
      </c>
      <c r="I20" s="5">
        <v>12489.31</v>
      </c>
      <c r="K20" s="5">
        <f t="shared" si="0"/>
        <v>20.46</v>
      </c>
      <c r="L20" s="5">
        <f t="shared" si="1"/>
        <v>24.13</v>
      </c>
      <c r="M20" s="150">
        <f t="shared" si="2"/>
        <v>46.70333333333334</v>
      </c>
      <c r="N20" s="149">
        <f t="shared" si="3"/>
        <v>1984.62</v>
      </c>
      <c r="O20" s="149">
        <f t="shared" si="4"/>
        <v>2340.6099999999997</v>
      </c>
      <c r="P20" s="149">
        <f t="shared" si="5"/>
        <v>0</v>
      </c>
      <c r="Q20" s="149">
        <f t="shared" si="6"/>
        <v>204.99333333333331</v>
      </c>
      <c r="R20" s="149">
        <f t="shared" si="7"/>
        <v>4530.2233333333324</v>
      </c>
      <c r="S20" s="148">
        <f t="shared" si="8"/>
        <v>4.0382102333333334</v>
      </c>
    </row>
    <row r="21" spans="1:19" ht="25.15" customHeight="1" x14ac:dyDescent="0.2">
      <c r="A21" s="156"/>
      <c r="B21" s="167" t="s">
        <v>233</v>
      </c>
      <c r="C21" s="166"/>
      <c r="D21" s="165"/>
      <c r="E21" s="164">
        <v>53.96</v>
      </c>
      <c r="F21" s="164">
        <v>3.12</v>
      </c>
      <c r="G21" s="164">
        <v>56.97</v>
      </c>
      <c r="H21" s="163">
        <v>3.61</v>
      </c>
      <c r="I21" s="5">
        <v>11119.48</v>
      </c>
      <c r="K21" s="5">
        <f t="shared" si="0"/>
        <v>17.986666666666668</v>
      </c>
      <c r="L21" s="5">
        <f t="shared" si="1"/>
        <v>18.989999999999998</v>
      </c>
      <c r="M21" s="150">
        <f t="shared" si="2"/>
        <v>38.18</v>
      </c>
      <c r="N21" s="149">
        <f t="shared" si="3"/>
        <v>1744.7066666666667</v>
      </c>
      <c r="O21" s="149">
        <f t="shared" si="4"/>
        <v>1842.0299999999997</v>
      </c>
      <c r="P21" s="149">
        <f t="shared" si="5"/>
        <v>0</v>
      </c>
      <c r="Q21" s="149">
        <f t="shared" si="6"/>
        <v>116.72333333333333</v>
      </c>
      <c r="R21" s="149">
        <f t="shared" si="7"/>
        <v>3703.46</v>
      </c>
      <c r="S21" s="148">
        <f t="shared" si="8"/>
        <v>3.5952985333333332</v>
      </c>
    </row>
    <row r="22" spans="1:19" ht="25.15" customHeight="1" x14ac:dyDescent="0.2">
      <c r="A22" s="156"/>
      <c r="B22" s="162" t="s">
        <v>232</v>
      </c>
      <c r="C22" s="160"/>
      <c r="D22" s="159"/>
      <c r="E22" s="158">
        <v>39.86</v>
      </c>
      <c r="F22" s="158"/>
      <c r="G22" s="158">
        <v>39.119999999999997</v>
      </c>
      <c r="H22" s="157">
        <v>1.86</v>
      </c>
      <c r="I22" s="5">
        <v>7982.94</v>
      </c>
      <c r="K22" s="5">
        <f t="shared" si="0"/>
        <v>13.286666666666667</v>
      </c>
      <c r="L22" s="5">
        <f t="shared" si="1"/>
        <v>13.04</v>
      </c>
      <c r="M22" s="150">
        <f t="shared" si="2"/>
        <v>26.946666666666662</v>
      </c>
      <c r="N22" s="149">
        <f t="shared" si="3"/>
        <v>1288.8066666666666</v>
      </c>
      <c r="O22" s="149">
        <f t="shared" si="4"/>
        <v>1264.8799999999999</v>
      </c>
      <c r="P22" s="149">
        <f t="shared" si="5"/>
        <v>0</v>
      </c>
      <c r="Q22" s="149">
        <f t="shared" si="6"/>
        <v>60.139999999999993</v>
      </c>
      <c r="R22" s="149">
        <f t="shared" si="7"/>
        <v>2613.8266666666664</v>
      </c>
      <c r="S22" s="148">
        <f t="shared" si="8"/>
        <v>2.5811506</v>
      </c>
    </row>
    <row r="23" spans="1:19" ht="25.15" customHeight="1" x14ac:dyDescent="0.2">
      <c r="A23" s="156"/>
      <c r="B23" s="161" t="s">
        <v>231</v>
      </c>
      <c r="C23" s="160"/>
      <c r="D23" s="159"/>
      <c r="E23" s="158">
        <v>30.87</v>
      </c>
      <c r="F23" s="158">
        <v>0.57999999999999996</v>
      </c>
      <c r="G23" s="158">
        <v>31.34</v>
      </c>
      <c r="H23" s="157">
        <v>1.56</v>
      </c>
      <c r="I23" s="5">
        <v>6413.06</v>
      </c>
      <c r="K23" s="5">
        <f t="shared" si="0"/>
        <v>10.290000000000001</v>
      </c>
      <c r="L23" s="5">
        <f t="shared" si="1"/>
        <v>10.446666666666667</v>
      </c>
      <c r="M23" s="150">
        <f t="shared" si="2"/>
        <v>21.256666666666668</v>
      </c>
      <c r="N23" s="149">
        <f t="shared" si="3"/>
        <v>998.13</v>
      </c>
      <c r="O23" s="149">
        <f t="shared" si="4"/>
        <v>1013.3266666666666</v>
      </c>
      <c r="P23" s="149">
        <f t="shared" si="5"/>
        <v>0</v>
      </c>
      <c r="Q23" s="149">
        <f t="shared" si="6"/>
        <v>50.44</v>
      </c>
      <c r="R23" s="149">
        <f t="shared" si="7"/>
        <v>2061.8966666666665</v>
      </c>
      <c r="S23" s="148">
        <f t="shared" si="8"/>
        <v>2.0735560666666668</v>
      </c>
    </row>
    <row r="24" spans="1:19" ht="25.15" customHeight="1" thickBot="1" x14ac:dyDescent="0.25">
      <c r="A24" s="156"/>
      <c r="B24" s="155" t="s">
        <v>230</v>
      </c>
      <c r="C24" s="154"/>
      <c r="D24" s="153"/>
      <c r="E24" s="152">
        <v>28.43</v>
      </c>
      <c r="F24" s="152">
        <v>0.6</v>
      </c>
      <c r="G24" s="152">
        <v>28.25</v>
      </c>
      <c r="H24" s="151">
        <v>3.41</v>
      </c>
      <c r="I24" s="5">
        <v>5223.47</v>
      </c>
      <c r="K24" s="5">
        <f t="shared" si="0"/>
        <v>9.4766666666666666</v>
      </c>
      <c r="L24" s="5">
        <f t="shared" si="1"/>
        <v>9.4166666666666661</v>
      </c>
      <c r="M24" s="150">
        <f t="shared" si="2"/>
        <v>20.03</v>
      </c>
      <c r="N24" s="149">
        <f t="shared" si="3"/>
        <v>919.23666666666657</v>
      </c>
      <c r="O24" s="149">
        <f t="shared" si="4"/>
        <v>913.41666666666663</v>
      </c>
      <c r="P24" s="149">
        <f t="shared" si="5"/>
        <v>0</v>
      </c>
      <c r="Q24" s="149">
        <f t="shared" si="6"/>
        <v>110.25666666666666</v>
      </c>
      <c r="R24" s="149">
        <f t="shared" si="7"/>
        <v>1942.9099999999999</v>
      </c>
      <c r="S24" s="148">
        <f t="shared" si="8"/>
        <v>1.6889219666666666</v>
      </c>
    </row>
    <row r="25" spans="1:19" ht="25.15" customHeight="1" x14ac:dyDescent="0.2">
      <c r="A25" s="156"/>
      <c r="B25" s="170" t="s">
        <v>229</v>
      </c>
      <c r="C25" s="166"/>
      <c r="D25" s="165"/>
      <c r="E25" s="164">
        <v>43.59</v>
      </c>
      <c r="F25" s="164"/>
      <c r="G25" s="164">
        <v>42.77</v>
      </c>
      <c r="H25" s="163">
        <v>3.45</v>
      </c>
      <c r="I25" s="5">
        <v>7166.53</v>
      </c>
      <c r="K25" s="5">
        <f t="shared" si="0"/>
        <v>14.530000000000001</v>
      </c>
      <c r="L25" s="5">
        <f t="shared" si="1"/>
        <v>14.256666666666668</v>
      </c>
      <c r="M25" s="150">
        <f t="shared" si="2"/>
        <v>29.936666666666671</v>
      </c>
      <c r="N25" s="149">
        <f t="shared" si="3"/>
        <v>1409.41</v>
      </c>
      <c r="O25" s="149">
        <f t="shared" si="4"/>
        <v>1382.8966666666668</v>
      </c>
      <c r="P25" s="149">
        <f t="shared" si="5"/>
        <v>0</v>
      </c>
      <c r="Q25" s="149">
        <f t="shared" si="6"/>
        <v>111.55000000000001</v>
      </c>
      <c r="R25" s="149">
        <f t="shared" si="7"/>
        <v>2903.856666666667</v>
      </c>
      <c r="S25" s="148">
        <f t="shared" si="8"/>
        <v>2.3171780333333332</v>
      </c>
    </row>
    <row r="26" spans="1:19" ht="25.15" customHeight="1" x14ac:dyDescent="0.2">
      <c r="A26" s="156"/>
      <c r="B26" s="169" t="s">
        <v>228</v>
      </c>
      <c r="C26" s="160"/>
      <c r="D26" s="159"/>
      <c r="E26" s="158">
        <v>47.88</v>
      </c>
      <c r="F26" s="158"/>
      <c r="G26" s="158">
        <v>51.9</v>
      </c>
      <c r="H26" s="157">
        <v>1.98</v>
      </c>
      <c r="I26" s="5">
        <v>9795.9</v>
      </c>
      <c r="K26" s="5">
        <f t="shared" si="0"/>
        <v>15.96</v>
      </c>
      <c r="L26" s="5">
        <f t="shared" si="1"/>
        <v>17.3</v>
      </c>
      <c r="M26" s="150">
        <f t="shared" si="2"/>
        <v>33.92</v>
      </c>
      <c r="N26" s="149">
        <f t="shared" si="3"/>
        <v>1548.1200000000001</v>
      </c>
      <c r="O26" s="149">
        <f t="shared" si="4"/>
        <v>1678.1</v>
      </c>
      <c r="P26" s="149">
        <f t="shared" si="5"/>
        <v>0</v>
      </c>
      <c r="Q26" s="149">
        <f t="shared" si="6"/>
        <v>64.02</v>
      </c>
      <c r="R26" s="149">
        <f t="shared" si="7"/>
        <v>3290.2400000000002</v>
      </c>
      <c r="S26" s="148">
        <f t="shared" si="8"/>
        <v>3.1673409999999995</v>
      </c>
    </row>
    <row r="27" spans="1:19" ht="25.15" customHeight="1" x14ac:dyDescent="0.2">
      <c r="A27" s="156"/>
      <c r="B27" s="169" t="s">
        <v>227</v>
      </c>
      <c r="C27" s="160"/>
      <c r="D27" s="159"/>
      <c r="E27" s="158">
        <v>54.38</v>
      </c>
      <c r="F27" s="158">
        <v>0.81</v>
      </c>
      <c r="G27" s="158">
        <v>56.55</v>
      </c>
      <c r="H27" s="157">
        <v>6.08</v>
      </c>
      <c r="I27" s="5">
        <v>9602.81</v>
      </c>
      <c r="K27" s="5">
        <f t="shared" si="0"/>
        <v>18.126666666666669</v>
      </c>
      <c r="L27" s="5">
        <f t="shared" si="1"/>
        <v>18.849999999999998</v>
      </c>
      <c r="M27" s="150">
        <f t="shared" si="2"/>
        <v>39.003333333333337</v>
      </c>
      <c r="N27" s="149">
        <f t="shared" si="3"/>
        <v>1758.2866666666669</v>
      </c>
      <c r="O27" s="149">
        <f t="shared" si="4"/>
        <v>1828.4499999999998</v>
      </c>
      <c r="P27" s="149">
        <f t="shared" si="5"/>
        <v>0</v>
      </c>
      <c r="Q27" s="149">
        <f t="shared" si="6"/>
        <v>196.58666666666664</v>
      </c>
      <c r="R27" s="149">
        <f t="shared" si="7"/>
        <v>3783.3233333333333</v>
      </c>
      <c r="S27" s="148">
        <f t="shared" si="8"/>
        <v>3.1049085666666665</v>
      </c>
    </row>
    <row r="28" spans="1:19" ht="25.15" customHeight="1" thickBot="1" x14ac:dyDescent="0.25">
      <c r="A28" s="156"/>
      <c r="B28" s="168" t="s">
        <v>225</v>
      </c>
      <c r="C28" s="154"/>
      <c r="D28" s="153"/>
      <c r="E28" s="152">
        <v>55.91</v>
      </c>
      <c r="F28" s="152">
        <v>0.92</v>
      </c>
      <c r="G28" s="152">
        <v>57.56</v>
      </c>
      <c r="H28" s="151">
        <v>3.54</v>
      </c>
      <c r="I28" s="5">
        <v>9584.57</v>
      </c>
      <c r="K28" s="5">
        <f t="shared" si="0"/>
        <v>18.636666666666667</v>
      </c>
      <c r="L28" s="5">
        <f t="shared" si="1"/>
        <v>19.186666666666667</v>
      </c>
      <c r="M28" s="150">
        <f t="shared" si="2"/>
        <v>39.003333333333337</v>
      </c>
      <c r="N28" s="149">
        <f t="shared" si="3"/>
        <v>1807.7566666666664</v>
      </c>
      <c r="O28" s="149">
        <f t="shared" si="4"/>
        <v>1861.1066666666668</v>
      </c>
      <c r="P28" s="149">
        <f t="shared" si="5"/>
        <v>0</v>
      </c>
      <c r="Q28" s="149">
        <f t="shared" si="6"/>
        <v>114.45999999999998</v>
      </c>
      <c r="R28" s="149">
        <f t="shared" si="7"/>
        <v>3783.3233333333333</v>
      </c>
      <c r="S28" s="148">
        <f t="shared" si="8"/>
        <v>3.0990109666666665</v>
      </c>
    </row>
    <row r="29" spans="1:19" ht="25.15" customHeight="1" x14ac:dyDescent="0.2">
      <c r="A29" s="156"/>
      <c r="B29" s="167" t="s">
        <v>224</v>
      </c>
      <c r="C29" s="166"/>
      <c r="D29" s="165"/>
      <c r="E29" s="164">
        <v>55.07</v>
      </c>
      <c r="F29" s="164"/>
      <c r="G29" s="164">
        <v>61.41</v>
      </c>
      <c r="H29" s="163">
        <v>3.65</v>
      </c>
      <c r="I29" s="5">
        <v>10453.17</v>
      </c>
      <c r="K29" s="5">
        <f t="shared" si="0"/>
        <v>18.356666666666666</v>
      </c>
      <c r="L29" s="5">
        <f t="shared" si="1"/>
        <v>20.47</v>
      </c>
      <c r="M29" s="150">
        <f t="shared" si="2"/>
        <v>40.043333333333329</v>
      </c>
      <c r="N29" s="149">
        <f t="shared" si="3"/>
        <v>1780.5966666666664</v>
      </c>
      <c r="O29" s="149">
        <f t="shared" si="4"/>
        <v>1985.59</v>
      </c>
      <c r="P29" s="149">
        <f t="shared" si="5"/>
        <v>0</v>
      </c>
      <c r="Q29" s="149">
        <f t="shared" si="6"/>
        <v>118.01666666666664</v>
      </c>
      <c r="R29" s="149">
        <f t="shared" si="7"/>
        <v>3884.2033333333329</v>
      </c>
      <c r="S29" s="148">
        <f t="shared" si="8"/>
        <v>3.3798582999999995</v>
      </c>
    </row>
    <row r="30" spans="1:19" ht="25.15" customHeight="1" x14ac:dyDescent="0.2">
      <c r="A30" s="156"/>
      <c r="B30" s="172" t="s">
        <v>223</v>
      </c>
      <c r="C30" s="160"/>
      <c r="D30" s="159"/>
      <c r="E30" s="158">
        <v>46.47</v>
      </c>
      <c r="F30" s="158"/>
      <c r="G30" s="158">
        <v>50.23</v>
      </c>
      <c r="H30" s="157">
        <v>2.23</v>
      </c>
      <c r="I30" s="5">
        <v>8340.44</v>
      </c>
      <c r="K30" s="5">
        <f t="shared" si="0"/>
        <v>15.49</v>
      </c>
      <c r="L30" s="5">
        <f t="shared" si="1"/>
        <v>16.743333333333332</v>
      </c>
      <c r="M30" s="150">
        <f t="shared" si="2"/>
        <v>32.976666666666667</v>
      </c>
      <c r="N30" s="149">
        <f t="shared" si="3"/>
        <v>1502.53</v>
      </c>
      <c r="O30" s="149">
        <f t="shared" si="4"/>
        <v>1624.1033333333332</v>
      </c>
      <c r="P30" s="149">
        <f t="shared" si="5"/>
        <v>0</v>
      </c>
      <c r="Q30" s="149">
        <f t="shared" si="6"/>
        <v>72.103333333333325</v>
      </c>
      <c r="R30" s="149">
        <f t="shared" si="7"/>
        <v>3198.7366666666667</v>
      </c>
      <c r="S30" s="148">
        <f t="shared" si="8"/>
        <v>2.6967422666666665</v>
      </c>
    </row>
    <row r="31" spans="1:19" ht="25.15" customHeight="1" x14ac:dyDescent="0.2">
      <c r="A31" s="156"/>
      <c r="B31" s="172" t="s">
        <v>222</v>
      </c>
      <c r="C31" s="160"/>
      <c r="D31" s="159"/>
      <c r="E31" s="158">
        <v>60.64</v>
      </c>
      <c r="F31" s="158"/>
      <c r="G31" s="158">
        <v>67.290000000000006</v>
      </c>
      <c r="H31" s="157">
        <v>3.97</v>
      </c>
      <c r="I31" s="5">
        <v>10939.39</v>
      </c>
      <c r="K31" s="5">
        <f t="shared" si="0"/>
        <v>20.213333333333335</v>
      </c>
      <c r="L31" s="5">
        <f t="shared" si="1"/>
        <v>22.430000000000003</v>
      </c>
      <c r="M31" s="150">
        <f t="shared" si="2"/>
        <v>43.966666666666669</v>
      </c>
      <c r="N31" s="149">
        <f t="shared" si="3"/>
        <v>1960.6933333333332</v>
      </c>
      <c r="O31" s="149">
        <f t="shared" si="4"/>
        <v>2175.71</v>
      </c>
      <c r="P31" s="149">
        <f t="shared" si="5"/>
        <v>0</v>
      </c>
      <c r="Q31" s="149">
        <f t="shared" si="6"/>
        <v>128.36333333333334</v>
      </c>
      <c r="R31" s="149">
        <f t="shared" si="7"/>
        <v>4264.7666666666673</v>
      </c>
      <c r="S31" s="148">
        <f t="shared" si="8"/>
        <v>3.5370694333333326</v>
      </c>
    </row>
    <row r="32" spans="1:19" ht="25.15" customHeight="1" thickBot="1" x14ac:dyDescent="0.25">
      <c r="A32" s="156"/>
      <c r="B32" s="171" t="s">
        <v>221</v>
      </c>
      <c r="C32" s="154"/>
      <c r="D32" s="153"/>
      <c r="E32" s="152">
        <v>41.61</v>
      </c>
      <c r="F32" s="152"/>
      <c r="G32" s="152">
        <v>39.53</v>
      </c>
      <c r="H32" s="151">
        <v>2.76</v>
      </c>
      <c r="I32" s="5">
        <v>6748.14</v>
      </c>
      <c r="K32" s="5">
        <f t="shared" si="0"/>
        <v>13.87</v>
      </c>
      <c r="L32" s="5">
        <f t="shared" si="1"/>
        <v>13.176666666666668</v>
      </c>
      <c r="M32" s="150">
        <f t="shared" si="2"/>
        <v>27.966666666666669</v>
      </c>
      <c r="N32" s="149">
        <f t="shared" si="3"/>
        <v>1345.3899999999996</v>
      </c>
      <c r="O32" s="149">
        <f t="shared" si="4"/>
        <v>1278.1366666666665</v>
      </c>
      <c r="P32" s="149">
        <f t="shared" si="5"/>
        <v>0</v>
      </c>
      <c r="Q32" s="149">
        <f t="shared" si="6"/>
        <v>89.239999999999981</v>
      </c>
      <c r="R32" s="149">
        <f t="shared" si="7"/>
        <v>2712.766666666666</v>
      </c>
      <c r="S32" s="148">
        <f t="shared" si="8"/>
        <v>2.1818985999999998</v>
      </c>
    </row>
    <row r="33" spans="1:19" ht="25.15" customHeight="1" x14ac:dyDescent="0.2">
      <c r="A33" s="156"/>
      <c r="B33" s="170" t="s">
        <v>219</v>
      </c>
      <c r="C33" s="166"/>
      <c r="D33" s="165"/>
      <c r="E33" s="164">
        <v>49.15</v>
      </c>
      <c r="F33" s="164"/>
      <c r="G33" s="164">
        <v>55.03</v>
      </c>
      <c r="H33" s="163">
        <v>2.73</v>
      </c>
      <c r="I33" s="5">
        <v>9981.1</v>
      </c>
      <c r="K33" s="5">
        <f t="shared" si="0"/>
        <v>16.383333333333333</v>
      </c>
      <c r="L33" s="5">
        <f t="shared" si="1"/>
        <v>18.343333333333334</v>
      </c>
      <c r="M33" s="150">
        <f t="shared" si="2"/>
        <v>35.63666666666667</v>
      </c>
      <c r="N33" s="149">
        <f t="shared" si="3"/>
        <v>1589.1833333333334</v>
      </c>
      <c r="O33" s="149">
        <f t="shared" si="4"/>
        <v>1779.3033333333333</v>
      </c>
      <c r="P33" s="149">
        <f t="shared" si="5"/>
        <v>0</v>
      </c>
      <c r="Q33" s="149">
        <f t="shared" si="6"/>
        <v>88.27</v>
      </c>
      <c r="R33" s="149">
        <f t="shared" si="7"/>
        <v>3456.7566666666667</v>
      </c>
      <c r="S33" s="148">
        <f t="shared" si="8"/>
        <v>3.2272223333333332</v>
      </c>
    </row>
    <row r="34" spans="1:19" ht="25.15" customHeight="1" x14ac:dyDescent="0.2">
      <c r="A34" s="156"/>
      <c r="B34" s="169" t="s">
        <v>217</v>
      </c>
      <c r="C34" s="160"/>
      <c r="D34" s="159"/>
      <c r="E34" s="158">
        <v>40.53</v>
      </c>
      <c r="F34" s="158">
        <v>0.4</v>
      </c>
      <c r="G34" s="158">
        <v>45.79</v>
      </c>
      <c r="H34" s="157">
        <v>2.99</v>
      </c>
      <c r="I34" s="5">
        <v>8581.99</v>
      </c>
      <c r="K34" s="5">
        <f t="shared" si="0"/>
        <v>13.51</v>
      </c>
      <c r="L34" s="5">
        <f t="shared" si="1"/>
        <v>15.263333333333334</v>
      </c>
      <c r="M34" s="150">
        <f t="shared" si="2"/>
        <v>29.769999999999996</v>
      </c>
      <c r="N34" s="149">
        <f t="shared" si="3"/>
        <v>1310.47</v>
      </c>
      <c r="O34" s="149">
        <f t="shared" si="4"/>
        <v>1480.5433333333331</v>
      </c>
      <c r="P34" s="149">
        <f t="shared" si="5"/>
        <v>0</v>
      </c>
      <c r="Q34" s="149">
        <f t="shared" si="6"/>
        <v>96.676666666666662</v>
      </c>
      <c r="R34" s="149">
        <f t="shared" si="7"/>
        <v>2887.69</v>
      </c>
      <c r="S34" s="148">
        <f t="shared" si="8"/>
        <v>2.7748434333333334</v>
      </c>
    </row>
    <row r="35" spans="1:19" ht="25.15" customHeight="1" x14ac:dyDescent="0.2">
      <c r="A35" s="156"/>
      <c r="B35" s="169" t="s">
        <v>216</v>
      </c>
      <c r="C35" s="160"/>
      <c r="D35" s="159"/>
      <c r="E35" s="158">
        <v>41.21</v>
      </c>
      <c r="F35" s="158">
        <v>0.85</v>
      </c>
      <c r="G35" s="158">
        <v>42.16</v>
      </c>
      <c r="H35" s="157">
        <v>1.4</v>
      </c>
      <c r="I35" s="5">
        <v>8638.58</v>
      </c>
      <c r="K35" s="5">
        <f t="shared" si="0"/>
        <v>13.736666666666666</v>
      </c>
      <c r="L35" s="5">
        <f t="shared" si="1"/>
        <v>14.053333333333333</v>
      </c>
      <c r="M35" s="150">
        <f t="shared" si="2"/>
        <v>28.256666666666671</v>
      </c>
      <c r="N35" s="149">
        <f t="shared" si="3"/>
        <v>1332.4566666666665</v>
      </c>
      <c r="O35" s="149">
        <f t="shared" si="4"/>
        <v>1363.1733333333332</v>
      </c>
      <c r="P35" s="149">
        <f t="shared" si="5"/>
        <v>0</v>
      </c>
      <c r="Q35" s="149">
        <f t="shared" si="6"/>
        <v>45.266666666666659</v>
      </c>
      <c r="R35" s="149">
        <f t="shared" si="7"/>
        <v>2740.8966666666665</v>
      </c>
      <c r="S35" s="148">
        <f t="shared" si="8"/>
        <v>2.7931408666666666</v>
      </c>
    </row>
    <row r="36" spans="1:19" ht="25.15" customHeight="1" thickBot="1" x14ac:dyDescent="0.25">
      <c r="A36" s="156"/>
      <c r="B36" s="168" t="s">
        <v>215</v>
      </c>
      <c r="C36" s="154"/>
      <c r="D36" s="153"/>
      <c r="E36" s="152">
        <v>24.72</v>
      </c>
      <c r="F36" s="152">
        <v>0.85</v>
      </c>
      <c r="G36" s="152">
        <v>23.42</v>
      </c>
      <c r="H36" s="151">
        <v>0.92</v>
      </c>
      <c r="I36" s="5">
        <v>4789.83</v>
      </c>
      <c r="K36" s="5">
        <f t="shared" si="0"/>
        <v>8.24</v>
      </c>
      <c r="L36" s="5">
        <f t="shared" si="1"/>
        <v>7.8066666666666675</v>
      </c>
      <c r="M36" s="150">
        <f t="shared" si="2"/>
        <v>16.353333333333335</v>
      </c>
      <c r="N36" s="149">
        <f t="shared" si="3"/>
        <v>799.28</v>
      </c>
      <c r="O36" s="149">
        <f t="shared" si="4"/>
        <v>757.24666666666667</v>
      </c>
      <c r="P36" s="149">
        <f t="shared" si="5"/>
        <v>0</v>
      </c>
      <c r="Q36" s="149">
        <f t="shared" si="6"/>
        <v>29.746666666666666</v>
      </c>
      <c r="R36" s="149">
        <f t="shared" si="7"/>
        <v>1586.2733333333333</v>
      </c>
      <c r="S36" s="148">
        <f t="shared" si="8"/>
        <v>1.5487116999999999</v>
      </c>
    </row>
    <row r="37" spans="1:19" ht="25.15" customHeight="1" x14ac:dyDescent="0.2">
      <c r="A37" s="156"/>
      <c r="B37" s="167" t="s">
        <v>214</v>
      </c>
      <c r="C37" s="166"/>
      <c r="D37" s="165"/>
      <c r="E37" s="164">
        <v>55.96</v>
      </c>
      <c r="F37" s="164">
        <v>0.13</v>
      </c>
      <c r="G37" s="164">
        <v>56.12</v>
      </c>
      <c r="H37" s="163">
        <v>3.59</v>
      </c>
      <c r="I37" s="5">
        <v>10784.68</v>
      </c>
      <c r="K37" s="5">
        <f t="shared" si="0"/>
        <v>18.653333333333332</v>
      </c>
      <c r="L37" s="5">
        <f t="shared" si="1"/>
        <v>18.706666666666667</v>
      </c>
      <c r="M37" s="150">
        <f t="shared" si="2"/>
        <v>38.556666666666665</v>
      </c>
      <c r="N37" s="149">
        <f t="shared" si="3"/>
        <v>1809.3733333333328</v>
      </c>
      <c r="O37" s="149">
        <f t="shared" si="4"/>
        <v>1814.5466666666666</v>
      </c>
      <c r="P37" s="149">
        <f t="shared" si="5"/>
        <v>0</v>
      </c>
      <c r="Q37" s="149">
        <f t="shared" si="6"/>
        <v>116.07666666666665</v>
      </c>
      <c r="R37" s="149">
        <f t="shared" si="7"/>
        <v>3739.996666666666</v>
      </c>
      <c r="S37" s="148">
        <f t="shared" si="8"/>
        <v>3.4870465333333329</v>
      </c>
    </row>
    <row r="38" spans="1:19" ht="25.15" customHeight="1" x14ac:dyDescent="0.2">
      <c r="A38" s="156"/>
      <c r="B38" s="162" t="s">
        <v>213</v>
      </c>
      <c r="C38" s="160"/>
      <c r="D38" s="159"/>
      <c r="E38" s="158">
        <v>44.15</v>
      </c>
      <c r="F38" s="158">
        <v>0.14000000000000001</v>
      </c>
      <c r="G38" s="158">
        <v>47.77</v>
      </c>
      <c r="H38" s="157">
        <v>3.34</v>
      </c>
      <c r="I38" s="5">
        <v>9165.6299999999992</v>
      </c>
      <c r="K38" s="5">
        <f t="shared" si="0"/>
        <v>14.716666666666667</v>
      </c>
      <c r="L38" s="5">
        <f t="shared" si="1"/>
        <v>15.923333333333334</v>
      </c>
      <c r="M38" s="150">
        <f t="shared" si="2"/>
        <v>31.753333333333334</v>
      </c>
      <c r="N38" s="149">
        <f t="shared" si="3"/>
        <v>1427.5166666666664</v>
      </c>
      <c r="O38" s="149">
        <f t="shared" si="4"/>
        <v>1544.5633333333333</v>
      </c>
      <c r="P38" s="149">
        <f t="shared" si="5"/>
        <v>0</v>
      </c>
      <c r="Q38" s="149">
        <f t="shared" si="6"/>
        <v>107.99333333333333</v>
      </c>
      <c r="R38" s="149">
        <f t="shared" si="7"/>
        <v>3080.0733333333333</v>
      </c>
      <c r="S38" s="148">
        <f t="shared" si="8"/>
        <v>2.963553699999999</v>
      </c>
    </row>
    <row r="39" spans="1:19" ht="25.15" customHeight="1" x14ac:dyDescent="0.2">
      <c r="A39" s="156"/>
      <c r="B39" s="161" t="s">
        <v>212</v>
      </c>
      <c r="C39" s="160"/>
      <c r="D39" s="159"/>
      <c r="E39" s="158">
        <v>48.31</v>
      </c>
      <c r="F39" s="158">
        <v>0.49</v>
      </c>
      <c r="G39" s="158">
        <v>51.81</v>
      </c>
      <c r="H39" s="157">
        <v>2.97</v>
      </c>
      <c r="I39" s="5">
        <v>8393.1299999999992</v>
      </c>
      <c r="K39" s="5">
        <f t="shared" si="0"/>
        <v>16.103333333333335</v>
      </c>
      <c r="L39" s="5">
        <f t="shared" si="1"/>
        <v>17.27</v>
      </c>
      <c r="M39" s="150">
        <f t="shared" si="2"/>
        <v>34.363333333333337</v>
      </c>
      <c r="N39" s="149">
        <f t="shared" si="3"/>
        <v>1562.0233333333333</v>
      </c>
      <c r="O39" s="149">
        <f t="shared" si="4"/>
        <v>1675.19</v>
      </c>
      <c r="P39" s="149">
        <f t="shared" si="5"/>
        <v>0</v>
      </c>
      <c r="Q39" s="149">
        <f t="shared" si="6"/>
        <v>96.029999999999987</v>
      </c>
      <c r="R39" s="149">
        <f t="shared" si="7"/>
        <v>3333.2433333333333</v>
      </c>
      <c r="S39" s="148">
        <f t="shared" si="8"/>
        <v>2.7137786999999993</v>
      </c>
    </row>
    <row r="40" spans="1:19" ht="25.15" customHeight="1" thickBot="1" x14ac:dyDescent="0.25">
      <c r="A40" s="156"/>
      <c r="B40" s="155" t="s">
        <v>211</v>
      </c>
      <c r="C40" s="154"/>
      <c r="D40" s="153"/>
      <c r="E40" s="152">
        <v>56.84</v>
      </c>
      <c r="F40" s="152">
        <v>1.63</v>
      </c>
      <c r="G40" s="152">
        <v>60.61</v>
      </c>
      <c r="H40" s="151">
        <v>4.0999999999999996</v>
      </c>
      <c r="I40" s="5">
        <v>10984.96</v>
      </c>
      <c r="K40" s="5">
        <f t="shared" si="0"/>
        <v>18.946666666666669</v>
      </c>
      <c r="L40" s="5">
        <f t="shared" si="1"/>
        <v>20.203333333333333</v>
      </c>
      <c r="M40" s="150">
        <f t="shared" si="2"/>
        <v>40.516666666666666</v>
      </c>
      <c r="N40" s="149">
        <f t="shared" si="3"/>
        <v>1837.8266666666671</v>
      </c>
      <c r="O40" s="149">
        <f t="shared" si="4"/>
        <v>1959.7233333333334</v>
      </c>
      <c r="P40" s="149">
        <f t="shared" si="5"/>
        <v>0</v>
      </c>
      <c r="Q40" s="149">
        <f t="shared" si="6"/>
        <v>132.56666666666663</v>
      </c>
      <c r="R40" s="149">
        <f t="shared" si="7"/>
        <v>3930.1166666666668</v>
      </c>
      <c r="S40" s="148">
        <f t="shared" si="8"/>
        <v>3.5518037333333332</v>
      </c>
    </row>
    <row r="41" spans="1:19" ht="25.15" customHeight="1" x14ac:dyDescent="0.2">
      <c r="A41" s="156"/>
      <c r="B41" s="170" t="s">
        <v>210</v>
      </c>
      <c r="C41" s="166"/>
      <c r="D41" s="165"/>
      <c r="E41" s="164">
        <v>59.22</v>
      </c>
      <c r="F41" s="164"/>
      <c r="G41" s="164">
        <v>68.069999999999993</v>
      </c>
      <c r="H41" s="163">
        <v>2.33</v>
      </c>
      <c r="I41" s="5">
        <v>12701.56</v>
      </c>
      <c r="K41" s="5">
        <f t="shared" ref="K41:K72" si="9">E41/$L$5</f>
        <v>19.739999999999998</v>
      </c>
      <c r="L41" s="5">
        <f t="shared" ref="L41:L72" si="10">G41/$L$5</f>
        <v>22.689999999999998</v>
      </c>
      <c r="M41" s="150">
        <f t="shared" ref="M41:M72" si="11">SUM(E41,G41,H41)/$L$5</f>
        <v>43.206666666666671</v>
      </c>
      <c r="N41" s="149">
        <f t="shared" ref="N41:N72" si="12">(E41/$L$5)/1000*$L$3*10000</f>
        <v>1914.7799999999995</v>
      </c>
      <c r="O41" s="149">
        <f t="shared" ref="O41:O72" si="13">(G41/$L$5)/1000*$L$3*10000</f>
        <v>2200.9299999999994</v>
      </c>
      <c r="P41" s="149">
        <f t="shared" ref="P41:P72" si="14">(0/$L$5)/1000*$L$3*10000</f>
        <v>0</v>
      </c>
      <c r="Q41" s="149">
        <f t="shared" ref="Q41:Q72" si="15">(H41/$L$5)/1000*$L$3*10000</f>
        <v>75.336666666666673</v>
      </c>
      <c r="R41" s="149">
        <f t="shared" ref="R41:R72" si="16">SUM(N41,O41,Q41)</f>
        <v>4191.0466666666662</v>
      </c>
      <c r="S41" s="148">
        <f t="shared" ref="S41:S72" si="17">(I41/$L$5)/(100*100)*$L$3</f>
        <v>4.1068377333333332</v>
      </c>
    </row>
    <row r="42" spans="1:19" ht="25.15" customHeight="1" x14ac:dyDescent="0.2">
      <c r="A42" s="156"/>
      <c r="B42" s="169" t="s">
        <v>208</v>
      </c>
      <c r="C42" s="160"/>
      <c r="D42" s="159"/>
      <c r="E42" s="158">
        <v>61.61</v>
      </c>
      <c r="F42" s="158"/>
      <c r="G42" s="158">
        <v>69.989999999999995</v>
      </c>
      <c r="H42" s="157">
        <v>2.5299999999999998</v>
      </c>
      <c r="I42" s="5">
        <v>12311.3</v>
      </c>
      <c r="K42" s="5">
        <f t="shared" si="9"/>
        <v>20.536666666666665</v>
      </c>
      <c r="L42" s="5">
        <f t="shared" si="10"/>
        <v>23.33</v>
      </c>
      <c r="M42" s="150">
        <f t="shared" si="11"/>
        <v>44.71</v>
      </c>
      <c r="N42" s="149">
        <f t="shared" si="12"/>
        <v>1992.0566666666664</v>
      </c>
      <c r="O42" s="149">
        <f t="shared" si="13"/>
        <v>2263.0099999999993</v>
      </c>
      <c r="P42" s="149">
        <f t="shared" si="14"/>
        <v>0</v>
      </c>
      <c r="Q42" s="149">
        <f t="shared" si="15"/>
        <v>81.803333333333327</v>
      </c>
      <c r="R42" s="149">
        <f t="shared" si="16"/>
        <v>4336.869999999999</v>
      </c>
      <c r="S42" s="148">
        <f t="shared" si="17"/>
        <v>3.9806536666666665</v>
      </c>
    </row>
    <row r="43" spans="1:19" ht="25.15" customHeight="1" x14ac:dyDescent="0.2">
      <c r="A43" s="156"/>
      <c r="B43" s="169" t="s">
        <v>207</v>
      </c>
      <c r="C43" s="160"/>
      <c r="D43" s="159"/>
      <c r="E43" s="158">
        <v>40.68</v>
      </c>
      <c r="F43" s="158"/>
      <c r="G43" s="158">
        <v>43.18</v>
      </c>
      <c r="H43" s="157">
        <v>1.57</v>
      </c>
      <c r="I43" s="5">
        <v>7528.35</v>
      </c>
      <c r="K43" s="5">
        <f t="shared" si="9"/>
        <v>13.56</v>
      </c>
      <c r="L43" s="5">
        <f t="shared" si="10"/>
        <v>14.393333333333333</v>
      </c>
      <c r="M43" s="150">
        <f t="shared" si="11"/>
        <v>28.476666666666663</v>
      </c>
      <c r="N43" s="149">
        <f t="shared" si="12"/>
        <v>1315.3200000000002</v>
      </c>
      <c r="O43" s="149">
        <f t="shared" si="13"/>
        <v>1396.1533333333332</v>
      </c>
      <c r="P43" s="149">
        <f t="shared" si="14"/>
        <v>0</v>
      </c>
      <c r="Q43" s="149">
        <f t="shared" si="15"/>
        <v>50.763333333333328</v>
      </c>
      <c r="R43" s="149">
        <f t="shared" si="16"/>
        <v>2762.2366666666667</v>
      </c>
      <c r="S43" s="148">
        <f t="shared" si="17"/>
        <v>2.4341664999999999</v>
      </c>
    </row>
    <row r="44" spans="1:19" ht="25.15" customHeight="1" thickBot="1" x14ac:dyDescent="0.25">
      <c r="A44" s="156"/>
      <c r="B44" s="168" t="s">
        <v>206</v>
      </c>
      <c r="C44" s="154"/>
      <c r="D44" s="153"/>
      <c r="E44" s="152">
        <v>63.99</v>
      </c>
      <c r="F44" s="152">
        <v>0.93</v>
      </c>
      <c r="G44" s="152">
        <v>67.64</v>
      </c>
      <c r="H44" s="151">
        <v>4.8600000000000003</v>
      </c>
      <c r="I44" s="5">
        <v>11753.21</v>
      </c>
      <c r="K44" s="5">
        <f t="shared" si="9"/>
        <v>21.330000000000002</v>
      </c>
      <c r="L44" s="5">
        <f t="shared" si="10"/>
        <v>22.546666666666667</v>
      </c>
      <c r="M44" s="150">
        <f t="shared" si="11"/>
        <v>45.49666666666667</v>
      </c>
      <c r="N44" s="149">
        <f t="shared" si="12"/>
        <v>2069.0100000000002</v>
      </c>
      <c r="O44" s="149">
        <f t="shared" si="13"/>
        <v>2187.0266666666666</v>
      </c>
      <c r="P44" s="149">
        <f t="shared" si="14"/>
        <v>0</v>
      </c>
      <c r="Q44" s="149">
        <f t="shared" si="15"/>
        <v>157.13999999999999</v>
      </c>
      <c r="R44" s="149">
        <f t="shared" si="16"/>
        <v>4413.1766666666672</v>
      </c>
      <c r="S44" s="148">
        <f t="shared" si="17"/>
        <v>3.800204566666666</v>
      </c>
    </row>
    <row r="45" spans="1:19" ht="25.15" customHeight="1" x14ac:dyDescent="0.2">
      <c r="A45" s="156"/>
      <c r="B45" s="167" t="s">
        <v>205</v>
      </c>
      <c r="C45" s="166"/>
      <c r="D45" s="165"/>
      <c r="E45" s="164">
        <v>41.06</v>
      </c>
      <c r="F45" s="164"/>
      <c r="G45" s="164">
        <v>46.79</v>
      </c>
      <c r="H45" s="163">
        <v>1.54</v>
      </c>
      <c r="I45" s="5">
        <v>8882.64</v>
      </c>
      <c r="K45" s="5">
        <f t="shared" si="9"/>
        <v>13.686666666666667</v>
      </c>
      <c r="L45" s="5">
        <f t="shared" si="10"/>
        <v>15.596666666666666</v>
      </c>
      <c r="M45" s="150">
        <f t="shared" si="11"/>
        <v>29.796666666666667</v>
      </c>
      <c r="N45" s="149">
        <f t="shared" si="12"/>
        <v>1327.6066666666666</v>
      </c>
      <c r="O45" s="149">
        <f t="shared" si="13"/>
        <v>1512.8766666666663</v>
      </c>
      <c r="P45" s="149">
        <f t="shared" si="14"/>
        <v>0</v>
      </c>
      <c r="Q45" s="149">
        <f t="shared" si="15"/>
        <v>49.793333333333329</v>
      </c>
      <c r="R45" s="149">
        <f t="shared" si="16"/>
        <v>2890.2766666666662</v>
      </c>
      <c r="S45" s="148">
        <f t="shared" si="17"/>
        <v>2.8720535999999992</v>
      </c>
    </row>
    <row r="46" spans="1:19" ht="25.15" customHeight="1" x14ac:dyDescent="0.2">
      <c r="A46" s="156"/>
      <c r="B46" s="172" t="s">
        <v>204</v>
      </c>
      <c r="C46" s="160"/>
      <c r="D46" s="159"/>
      <c r="E46" s="158">
        <v>38.380000000000003</v>
      </c>
      <c r="F46" s="158">
        <v>0.2</v>
      </c>
      <c r="G46" s="158">
        <v>38.44</v>
      </c>
      <c r="H46" s="157">
        <v>2.85</v>
      </c>
      <c r="I46" s="5">
        <v>8113.76</v>
      </c>
      <c r="K46" s="5">
        <f t="shared" si="9"/>
        <v>12.793333333333335</v>
      </c>
      <c r="L46" s="5">
        <f t="shared" si="10"/>
        <v>12.813333333333333</v>
      </c>
      <c r="M46" s="150">
        <f t="shared" si="11"/>
        <v>26.556666666666661</v>
      </c>
      <c r="N46" s="149">
        <f t="shared" si="12"/>
        <v>1240.9533333333336</v>
      </c>
      <c r="O46" s="149">
        <f t="shared" si="13"/>
        <v>1242.8933333333332</v>
      </c>
      <c r="P46" s="149">
        <f t="shared" si="14"/>
        <v>0</v>
      </c>
      <c r="Q46" s="149">
        <f t="shared" si="15"/>
        <v>92.15</v>
      </c>
      <c r="R46" s="149">
        <f t="shared" si="16"/>
        <v>2575.9966666666669</v>
      </c>
      <c r="S46" s="148">
        <f t="shared" si="17"/>
        <v>2.6234490666666668</v>
      </c>
    </row>
    <row r="47" spans="1:19" ht="25.15" customHeight="1" x14ac:dyDescent="0.2">
      <c r="A47" s="156"/>
      <c r="B47" s="172" t="s">
        <v>203</v>
      </c>
      <c r="C47" s="160"/>
      <c r="D47" s="159"/>
      <c r="E47" s="158">
        <v>36.72</v>
      </c>
      <c r="F47" s="158"/>
      <c r="G47" s="158">
        <v>38.049999999999997</v>
      </c>
      <c r="H47" s="157">
        <v>1.64</v>
      </c>
      <c r="I47" s="5">
        <v>6874.9</v>
      </c>
      <c r="K47" s="5">
        <f t="shared" si="9"/>
        <v>12.24</v>
      </c>
      <c r="L47" s="5">
        <f t="shared" si="10"/>
        <v>12.683333333333332</v>
      </c>
      <c r="M47" s="150">
        <f t="shared" si="11"/>
        <v>25.47</v>
      </c>
      <c r="N47" s="149">
        <f t="shared" si="12"/>
        <v>1187.28</v>
      </c>
      <c r="O47" s="149">
        <f t="shared" si="13"/>
        <v>1230.2833333333331</v>
      </c>
      <c r="P47" s="149">
        <f t="shared" si="14"/>
        <v>0</v>
      </c>
      <c r="Q47" s="149">
        <f t="shared" si="15"/>
        <v>53.026666666666664</v>
      </c>
      <c r="R47" s="149">
        <f t="shared" si="16"/>
        <v>2470.5899999999997</v>
      </c>
      <c r="S47" s="148">
        <f t="shared" si="17"/>
        <v>2.222884333333333</v>
      </c>
    </row>
    <row r="48" spans="1:19" ht="25.15" customHeight="1" thickBot="1" x14ac:dyDescent="0.25">
      <c r="A48" s="156"/>
      <c r="B48" s="171" t="s">
        <v>202</v>
      </c>
      <c r="C48" s="154"/>
      <c r="D48" s="153"/>
      <c r="E48" s="152">
        <v>51.54</v>
      </c>
      <c r="F48" s="152"/>
      <c r="G48" s="152">
        <v>55.77</v>
      </c>
      <c r="H48" s="151">
        <v>1.5</v>
      </c>
      <c r="I48" s="5">
        <v>9906.48</v>
      </c>
      <c r="K48" s="5">
        <f t="shared" si="9"/>
        <v>17.18</v>
      </c>
      <c r="L48" s="5">
        <f t="shared" si="10"/>
        <v>18.59</v>
      </c>
      <c r="M48" s="150">
        <f t="shared" si="11"/>
        <v>36.270000000000003</v>
      </c>
      <c r="N48" s="149">
        <f t="shared" si="12"/>
        <v>1666.4599999999998</v>
      </c>
      <c r="O48" s="149">
        <f t="shared" si="13"/>
        <v>1803.2299999999998</v>
      </c>
      <c r="P48" s="149">
        <f t="shared" si="14"/>
        <v>0</v>
      </c>
      <c r="Q48" s="149">
        <f t="shared" si="15"/>
        <v>48.5</v>
      </c>
      <c r="R48" s="149">
        <f t="shared" si="16"/>
        <v>3518.1899999999996</v>
      </c>
      <c r="S48" s="148">
        <f t="shared" si="17"/>
        <v>3.2030951999999999</v>
      </c>
    </row>
    <row r="49" spans="1:19" ht="25.15" customHeight="1" x14ac:dyDescent="0.2">
      <c r="A49" s="156"/>
      <c r="B49" s="170" t="s">
        <v>201</v>
      </c>
      <c r="C49" s="166"/>
      <c r="D49" s="165"/>
      <c r="E49" s="164">
        <v>67</v>
      </c>
      <c r="F49" s="164"/>
      <c r="G49" s="164">
        <v>77.62</v>
      </c>
      <c r="H49" s="163">
        <v>4.0599999999999996</v>
      </c>
      <c r="I49" s="5">
        <v>13885.23</v>
      </c>
      <c r="K49" s="5">
        <f t="shared" si="9"/>
        <v>22.333333333333332</v>
      </c>
      <c r="L49" s="5">
        <f t="shared" si="10"/>
        <v>25.873333333333335</v>
      </c>
      <c r="M49" s="150">
        <f t="shared" si="11"/>
        <v>49.56</v>
      </c>
      <c r="N49" s="149">
        <f t="shared" si="12"/>
        <v>2166.333333333333</v>
      </c>
      <c r="O49" s="149">
        <f t="shared" si="13"/>
        <v>2509.7133333333331</v>
      </c>
      <c r="P49" s="149">
        <f t="shared" si="14"/>
        <v>0</v>
      </c>
      <c r="Q49" s="149">
        <f t="shared" si="15"/>
        <v>131.27333333333334</v>
      </c>
      <c r="R49" s="149">
        <f t="shared" si="16"/>
        <v>4807.32</v>
      </c>
      <c r="S49" s="148">
        <f t="shared" si="17"/>
        <v>4.4895576999999998</v>
      </c>
    </row>
    <row r="50" spans="1:19" ht="25.15" customHeight="1" x14ac:dyDescent="0.2">
      <c r="A50" s="156"/>
      <c r="B50" s="169" t="s">
        <v>200</v>
      </c>
      <c r="C50" s="160"/>
      <c r="D50" s="159"/>
      <c r="E50" s="158">
        <v>49.13</v>
      </c>
      <c r="F50" s="158">
        <v>0.06</v>
      </c>
      <c r="G50" s="158">
        <v>51.89</v>
      </c>
      <c r="H50" s="157">
        <v>3.19</v>
      </c>
      <c r="I50" s="5">
        <v>9834.73</v>
      </c>
      <c r="K50" s="5">
        <f t="shared" si="9"/>
        <v>16.376666666666669</v>
      </c>
      <c r="L50" s="5">
        <f t="shared" si="10"/>
        <v>17.296666666666667</v>
      </c>
      <c r="M50" s="150">
        <f t="shared" si="11"/>
        <v>34.736666666666672</v>
      </c>
      <c r="N50" s="149">
        <f t="shared" si="12"/>
        <v>1588.5366666666666</v>
      </c>
      <c r="O50" s="149">
        <f t="shared" si="13"/>
        <v>1677.7766666666669</v>
      </c>
      <c r="P50" s="149">
        <f t="shared" si="14"/>
        <v>0</v>
      </c>
      <c r="Q50" s="149">
        <f t="shared" si="15"/>
        <v>103.14333333333332</v>
      </c>
      <c r="R50" s="149">
        <f t="shared" si="16"/>
        <v>3369.4566666666669</v>
      </c>
      <c r="S50" s="148">
        <f t="shared" si="17"/>
        <v>3.1798960333333333</v>
      </c>
    </row>
    <row r="51" spans="1:19" ht="25.15" customHeight="1" x14ac:dyDescent="0.2">
      <c r="A51" s="156"/>
      <c r="B51" s="169" t="s">
        <v>199</v>
      </c>
      <c r="C51" s="160"/>
      <c r="D51" s="159"/>
      <c r="E51" s="158">
        <v>55.63</v>
      </c>
      <c r="F51" s="158"/>
      <c r="G51" s="158">
        <v>66.84</v>
      </c>
      <c r="H51" s="157">
        <v>2.85</v>
      </c>
      <c r="I51" s="5">
        <v>11649.32</v>
      </c>
      <c r="K51" s="5">
        <f t="shared" si="9"/>
        <v>18.543333333333333</v>
      </c>
      <c r="L51" s="5">
        <f t="shared" si="10"/>
        <v>22.28</v>
      </c>
      <c r="M51" s="150">
        <f t="shared" si="11"/>
        <v>41.773333333333333</v>
      </c>
      <c r="N51" s="149">
        <f t="shared" si="12"/>
        <v>1798.7033333333329</v>
      </c>
      <c r="O51" s="149">
        <f t="shared" si="13"/>
        <v>2161.16</v>
      </c>
      <c r="P51" s="149">
        <f t="shared" si="14"/>
        <v>0</v>
      </c>
      <c r="Q51" s="149">
        <f t="shared" si="15"/>
        <v>92.15</v>
      </c>
      <c r="R51" s="149">
        <f t="shared" si="16"/>
        <v>4052.0133333333329</v>
      </c>
      <c r="S51" s="148">
        <f t="shared" si="17"/>
        <v>3.7666134666666662</v>
      </c>
    </row>
    <row r="52" spans="1:19" ht="25.15" customHeight="1" thickBot="1" x14ac:dyDescent="0.25">
      <c r="A52" s="156"/>
      <c r="B52" s="168" t="s">
        <v>198</v>
      </c>
      <c r="C52" s="154"/>
      <c r="D52" s="153"/>
      <c r="E52" s="152">
        <v>34.39</v>
      </c>
      <c r="F52" s="152"/>
      <c r="G52" s="152">
        <v>34.799999999999997</v>
      </c>
      <c r="H52" s="151">
        <v>1.95</v>
      </c>
      <c r="I52" s="5">
        <v>6765.43</v>
      </c>
      <c r="K52" s="5">
        <f t="shared" si="9"/>
        <v>11.463333333333333</v>
      </c>
      <c r="L52" s="5">
        <f t="shared" si="10"/>
        <v>11.6</v>
      </c>
      <c r="M52" s="150">
        <f t="shared" si="11"/>
        <v>23.713333333333335</v>
      </c>
      <c r="N52" s="149">
        <f t="shared" si="12"/>
        <v>1111.9433333333332</v>
      </c>
      <c r="O52" s="149">
        <f t="shared" si="13"/>
        <v>1125.1999999999998</v>
      </c>
      <c r="P52" s="149">
        <f t="shared" si="14"/>
        <v>0</v>
      </c>
      <c r="Q52" s="149">
        <f t="shared" si="15"/>
        <v>63.04999999999999</v>
      </c>
      <c r="R52" s="149">
        <f t="shared" si="16"/>
        <v>2300.1933333333332</v>
      </c>
      <c r="S52" s="148">
        <f t="shared" si="17"/>
        <v>2.1874890333333332</v>
      </c>
    </row>
    <row r="53" spans="1:19" ht="25.15" customHeight="1" x14ac:dyDescent="0.2">
      <c r="A53" s="156"/>
      <c r="B53" s="167" t="s">
        <v>197</v>
      </c>
      <c r="C53" s="166"/>
      <c r="D53" s="165"/>
      <c r="E53" s="164">
        <v>54.53</v>
      </c>
      <c r="F53" s="164">
        <v>0.56999999999999995</v>
      </c>
      <c r="G53" s="164">
        <v>56.93</v>
      </c>
      <c r="H53" s="163">
        <v>4.75</v>
      </c>
      <c r="I53" s="5">
        <v>9959.91</v>
      </c>
      <c r="K53" s="5">
        <f t="shared" si="9"/>
        <v>18.176666666666666</v>
      </c>
      <c r="L53" s="5">
        <f t="shared" si="10"/>
        <v>18.976666666666667</v>
      </c>
      <c r="M53" s="150">
        <f t="shared" si="11"/>
        <v>38.736666666666672</v>
      </c>
      <c r="N53" s="149">
        <f t="shared" si="12"/>
        <v>1763.1366666666668</v>
      </c>
      <c r="O53" s="149">
        <f t="shared" si="13"/>
        <v>1840.7366666666665</v>
      </c>
      <c r="P53" s="149">
        <f t="shared" si="14"/>
        <v>0</v>
      </c>
      <c r="Q53" s="149">
        <f t="shared" si="15"/>
        <v>153.58333333333331</v>
      </c>
      <c r="R53" s="149">
        <f t="shared" si="16"/>
        <v>3757.4566666666665</v>
      </c>
      <c r="S53" s="148">
        <f t="shared" si="17"/>
        <v>3.2203708999999998</v>
      </c>
    </row>
    <row r="54" spans="1:19" ht="25.15" customHeight="1" x14ac:dyDescent="0.2">
      <c r="A54" s="156"/>
      <c r="B54" s="162" t="s">
        <v>196</v>
      </c>
      <c r="C54" s="160"/>
      <c r="D54" s="159"/>
      <c r="E54" s="158">
        <v>42.42</v>
      </c>
      <c r="F54" s="158">
        <v>1.38</v>
      </c>
      <c r="G54" s="158">
        <v>41.88</v>
      </c>
      <c r="H54" s="157">
        <v>8.3699999999999992</v>
      </c>
      <c r="I54" s="5">
        <v>6622.69</v>
      </c>
      <c r="K54" s="5">
        <f t="shared" si="9"/>
        <v>14.14</v>
      </c>
      <c r="L54" s="5">
        <f t="shared" si="10"/>
        <v>13.96</v>
      </c>
      <c r="M54" s="150">
        <f t="shared" si="11"/>
        <v>30.890000000000004</v>
      </c>
      <c r="N54" s="149">
        <f t="shared" si="12"/>
        <v>1371.5799999999997</v>
      </c>
      <c r="O54" s="149">
        <f t="shared" si="13"/>
        <v>1354.1200000000001</v>
      </c>
      <c r="P54" s="149">
        <f t="shared" si="14"/>
        <v>0</v>
      </c>
      <c r="Q54" s="149">
        <f t="shared" si="15"/>
        <v>270.62999999999994</v>
      </c>
      <c r="R54" s="149">
        <f t="shared" si="16"/>
        <v>2996.33</v>
      </c>
      <c r="S54" s="148">
        <f t="shared" si="17"/>
        <v>2.1413364333333327</v>
      </c>
    </row>
    <row r="55" spans="1:19" ht="25.15" customHeight="1" x14ac:dyDescent="0.2">
      <c r="A55" s="156"/>
      <c r="B55" s="161" t="s">
        <v>195</v>
      </c>
      <c r="C55" s="160"/>
      <c r="D55" s="159"/>
      <c r="E55" s="158">
        <v>41.49</v>
      </c>
      <c r="F55" s="158"/>
      <c r="G55" s="158">
        <v>45.5</v>
      </c>
      <c r="H55" s="157">
        <v>2.64</v>
      </c>
      <c r="I55" s="5">
        <v>8978.2800000000007</v>
      </c>
      <c r="K55" s="5">
        <f t="shared" si="9"/>
        <v>13.83</v>
      </c>
      <c r="L55" s="5">
        <f t="shared" si="10"/>
        <v>15.166666666666666</v>
      </c>
      <c r="M55" s="150">
        <f t="shared" si="11"/>
        <v>29.876666666666669</v>
      </c>
      <c r="N55" s="149">
        <f t="shared" si="12"/>
        <v>1341.51</v>
      </c>
      <c r="O55" s="149">
        <f t="shared" si="13"/>
        <v>1471.1666666666665</v>
      </c>
      <c r="P55" s="149">
        <f t="shared" si="14"/>
        <v>0</v>
      </c>
      <c r="Q55" s="149">
        <f t="shared" si="15"/>
        <v>85.36</v>
      </c>
      <c r="R55" s="149">
        <f t="shared" si="16"/>
        <v>2898.0366666666664</v>
      </c>
      <c r="S55" s="148">
        <f t="shared" si="17"/>
        <v>2.9029772</v>
      </c>
    </row>
    <row r="56" spans="1:19" ht="25.15" customHeight="1" thickBot="1" x14ac:dyDescent="0.25">
      <c r="A56" s="156"/>
      <c r="B56" s="155" t="s">
        <v>194</v>
      </c>
      <c r="C56" s="154"/>
      <c r="D56" s="153"/>
      <c r="E56" s="152">
        <v>39.909999999999997</v>
      </c>
      <c r="F56" s="152">
        <v>0.27</v>
      </c>
      <c r="G56" s="152">
        <v>39.08</v>
      </c>
      <c r="H56" s="151">
        <v>3.29</v>
      </c>
      <c r="I56" s="5">
        <v>7302.17</v>
      </c>
      <c r="K56" s="5">
        <f t="shared" si="9"/>
        <v>13.303333333333333</v>
      </c>
      <c r="L56" s="5">
        <f t="shared" si="10"/>
        <v>13.026666666666666</v>
      </c>
      <c r="M56" s="150">
        <f t="shared" si="11"/>
        <v>27.426666666666666</v>
      </c>
      <c r="N56" s="149">
        <f t="shared" si="12"/>
        <v>1290.4233333333332</v>
      </c>
      <c r="O56" s="149">
        <f t="shared" si="13"/>
        <v>1263.5866666666664</v>
      </c>
      <c r="P56" s="149">
        <f t="shared" si="14"/>
        <v>0</v>
      </c>
      <c r="Q56" s="149">
        <f t="shared" si="15"/>
        <v>106.37666666666665</v>
      </c>
      <c r="R56" s="149">
        <f t="shared" si="16"/>
        <v>2660.3866666666659</v>
      </c>
      <c r="S56" s="148">
        <f t="shared" si="17"/>
        <v>2.3610349666666668</v>
      </c>
    </row>
    <row r="57" spans="1:19" ht="25.15" customHeight="1" x14ac:dyDescent="0.2">
      <c r="A57" s="156"/>
      <c r="B57" s="170" t="s">
        <v>193</v>
      </c>
      <c r="C57" s="166"/>
      <c r="D57" s="165"/>
      <c r="E57" s="164">
        <v>37.78</v>
      </c>
      <c r="F57" s="164"/>
      <c r="G57" s="164">
        <v>40.1</v>
      </c>
      <c r="H57" s="163">
        <v>2.57</v>
      </c>
      <c r="I57" s="5">
        <v>7302.87</v>
      </c>
      <c r="K57" s="5">
        <f t="shared" si="9"/>
        <v>12.593333333333334</v>
      </c>
      <c r="L57" s="5">
        <f t="shared" si="10"/>
        <v>13.366666666666667</v>
      </c>
      <c r="M57" s="150">
        <f t="shared" si="11"/>
        <v>26.816666666666663</v>
      </c>
      <c r="N57" s="149">
        <f t="shared" si="12"/>
        <v>1221.5533333333333</v>
      </c>
      <c r="O57" s="149">
        <f t="shared" si="13"/>
        <v>1296.5666666666666</v>
      </c>
      <c r="P57" s="149">
        <f t="shared" si="14"/>
        <v>0</v>
      </c>
      <c r="Q57" s="149">
        <f t="shared" si="15"/>
        <v>83.09666666666665</v>
      </c>
      <c r="R57" s="149">
        <f t="shared" si="16"/>
        <v>2601.2166666666667</v>
      </c>
      <c r="S57" s="148">
        <f t="shared" si="17"/>
        <v>2.3612612999999998</v>
      </c>
    </row>
    <row r="58" spans="1:19" ht="25.15" customHeight="1" x14ac:dyDescent="0.2">
      <c r="A58" s="156"/>
      <c r="B58" s="169" t="s">
        <v>192</v>
      </c>
      <c r="C58" s="160"/>
      <c r="D58" s="159"/>
      <c r="E58" s="158">
        <v>33.090000000000003</v>
      </c>
      <c r="F58" s="158"/>
      <c r="G58" s="158">
        <v>37.4</v>
      </c>
      <c r="H58" s="157">
        <v>1.56</v>
      </c>
      <c r="I58" s="5">
        <v>6750.49</v>
      </c>
      <c r="K58" s="5">
        <f t="shared" si="9"/>
        <v>11.030000000000001</v>
      </c>
      <c r="L58" s="5">
        <f t="shared" si="10"/>
        <v>12.466666666666667</v>
      </c>
      <c r="M58" s="150">
        <f t="shared" si="11"/>
        <v>24.016666666666669</v>
      </c>
      <c r="N58" s="149">
        <f t="shared" si="12"/>
        <v>1069.9100000000001</v>
      </c>
      <c r="O58" s="149">
        <f t="shared" si="13"/>
        <v>1209.2666666666667</v>
      </c>
      <c r="P58" s="149">
        <f t="shared" si="14"/>
        <v>0</v>
      </c>
      <c r="Q58" s="149">
        <f t="shared" si="15"/>
        <v>50.44</v>
      </c>
      <c r="R58" s="149">
        <f t="shared" si="16"/>
        <v>2329.6166666666668</v>
      </c>
      <c r="S58" s="148">
        <f t="shared" si="17"/>
        <v>2.1826584333333332</v>
      </c>
    </row>
    <row r="59" spans="1:19" ht="25.15" customHeight="1" x14ac:dyDescent="0.2">
      <c r="A59" s="156"/>
      <c r="B59" s="169" t="s">
        <v>191</v>
      </c>
      <c r="C59" s="160"/>
      <c r="D59" s="159"/>
      <c r="E59" s="158">
        <v>56.72</v>
      </c>
      <c r="F59" s="158"/>
      <c r="G59" s="158">
        <v>64.38</v>
      </c>
      <c r="H59" s="157">
        <v>3.67</v>
      </c>
      <c r="I59" s="5">
        <v>11631.3</v>
      </c>
      <c r="K59" s="5">
        <f t="shared" si="9"/>
        <v>18.906666666666666</v>
      </c>
      <c r="L59" s="5">
        <f t="shared" si="10"/>
        <v>21.459999999999997</v>
      </c>
      <c r="M59" s="150">
        <f t="shared" si="11"/>
        <v>41.589999999999996</v>
      </c>
      <c r="N59" s="149">
        <f t="shared" si="12"/>
        <v>1833.9466666666665</v>
      </c>
      <c r="O59" s="149">
        <f t="shared" si="13"/>
        <v>2081.6199999999994</v>
      </c>
      <c r="P59" s="149">
        <f t="shared" si="14"/>
        <v>0</v>
      </c>
      <c r="Q59" s="149">
        <f t="shared" si="15"/>
        <v>118.66333333333333</v>
      </c>
      <c r="R59" s="149">
        <f t="shared" si="16"/>
        <v>4034.2299999999991</v>
      </c>
      <c r="S59" s="148">
        <f t="shared" si="17"/>
        <v>3.7607869999999997</v>
      </c>
    </row>
    <row r="60" spans="1:19" ht="25.15" customHeight="1" thickBot="1" x14ac:dyDescent="0.25">
      <c r="A60" s="156"/>
      <c r="B60" s="168" t="s">
        <v>190</v>
      </c>
      <c r="C60" s="154"/>
      <c r="D60" s="153"/>
      <c r="E60" s="152">
        <v>55.15</v>
      </c>
      <c r="F60" s="152">
        <v>0.38</v>
      </c>
      <c r="G60" s="152">
        <v>59.06</v>
      </c>
      <c r="H60" s="151">
        <v>4.2300000000000004</v>
      </c>
      <c r="I60" s="5">
        <v>11050.38</v>
      </c>
      <c r="K60" s="5">
        <f t="shared" si="9"/>
        <v>18.383333333333333</v>
      </c>
      <c r="L60" s="5">
        <f t="shared" si="10"/>
        <v>19.686666666666667</v>
      </c>
      <c r="M60" s="150">
        <f t="shared" si="11"/>
        <v>39.480000000000004</v>
      </c>
      <c r="N60" s="149">
        <f t="shared" si="12"/>
        <v>1783.1833333333329</v>
      </c>
      <c r="O60" s="149">
        <f t="shared" si="13"/>
        <v>1909.6066666666666</v>
      </c>
      <c r="P60" s="149">
        <f t="shared" si="14"/>
        <v>0</v>
      </c>
      <c r="Q60" s="149">
        <f t="shared" si="15"/>
        <v>136.77000000000001</v>
      </c>
      <c r="R60" s="149">
        <f t="shared" si="16"/>
        <v>3829.5599999999995</v>
      </c>
      <c r="S60" s="148">
        <f t="shared" si="17"/>
        <v>3.5729561999999992</v>
      </c>
    </row>
    <row r="61" spans="1:19" ht="25.15" customHeight="1" x14ac:dyDescent="0.2">
      <c r="A61" s="156"/>
      <c r="B61" s="167" t="s">
        <v>189</v>
      </c>
      <c r="C61" s="166"/>
      <c r="D61" s="165"/>
      <c r="E61" s="164">
        <v>42.54</v>
      </c>
      <c r="F61" s="164"/>
      <c r="G61" s="164">
        <v>45.6</v>
      </c>
      <c r="H61" s="163">
        <v>3.4</v>
      </c>
      <c r="I61" s="5">
        <v>8070.53</v>
      </c>
      <c r="K61" s="5">
        <f t="shared" si="9"/>
        <v>14.18</v>
      </c>
      <c r="L61" s="5">
        <f t="shared" si="10"/>
        <v>15.200000000000001</v>
      </c>
      <c r="M61" s="150">
        <f t="shared" si="11"/>
        <v>30.513333333333335</v>
      </c>
      <c r="N61" s="149">
        <f t="shared" si="12"/>
        <v>1375.46</v>
      </c>
      <c r="O61" s="149">
        <f t="shared" si="13"/>
        <v>1474.4</v>
      </c>
      <c r="P61" s="149">
        <f t="shared" si="14"/>
        <v>0</v>
      </c>
      <c r="Q61" s="149">
        <f t="shared" si="15"/>
        <v>109.93333333333331</v>
      </c>
      <c r="R61" s="149">
        <f t="shared" si="16"/>
        <v>2959.7933333333335</v>
      </c>
      <c r="S61" s="148">
        <f t="shared" si="17"/>
        <v>2.6094713666666665</v>
      </c>
    </row>
    <row r="62" spans="1:19" ht="25.15" customHeight="1" x14ac:dyDescent="0.2">
      <c r="A62" s="156"/>
      <c r="B62" s="172" t="s">
        <v>187</v>
      </c>
      <c r="C62" s="160"/>
      <c r="D62" s="159"/>
      <c r="E62" s="158">
        <v>53.09</v>
      </c>
      <c r="F62" s="158"/>
      <c r="G62" s="158">
        <v>59.62</v>
      </c>
      <c r="H62" s="157">
        <v>3.86</v>
      </c>
      <c r="I62" s="5">
        <v>10312.85</v>
      </c>
      <c r="K62" s="5">
        <f t="shared" si="9"/>
        <v>17.696666666666669</v>
      </c>
      <c r="L62" s="5">
        <f t="shared" si="10"/>
        <v>19.873333333333331</v>
      </c>
      <c r="M62" s="150">
        <f t="shared" si="11"/>
        <v>38.856666666666669</v>
      </c>
      <c r="N62" s="149">
        <f t="shared" si="12"/>
        <v>1716.5766666666668</v>
      </c>
      <c r="O62" s="149">
        <f t="shared" si="13"/>
        <v>1927.7133333333329</v>
      </c>
      <c r="P62" s="149">
        <f t="shared" si="14"/>
        <v>0</v>
      </c>
      <c r="Q62" s="149">
        <f t="shared" si="15"/>
        <v>124.80666666666666</v>
      </c>
      <c r="R62" s="149">
        <f t="shared" si="16"/>
        <v>3769.0966666666668</v>
      </c>
      <c r="S62" s="148">
        <f t="shared" si="17"/>
        <v>3.3344881666666666</v>
      </c>
    </row>
    <row r="63" spans="1:19" ht="25.15" customHeight="1" x14ac:dyDescent="0.2">
      <c r="A63" s="156"/>
      <c r="B63" s="172" t="s">
        <v>186</v>
      </c>
      <c r="C63" s="160"/>
      <c r="D63" s="159"/>
      <c r="E63" s="158">
        <v>50.55</v>
      </c>
      <c r="F63" s="158">
        <v>0.79</v>
      </c>
      <c r="G63" s="158">
        <v>55.14</v>
      </c>
      <c r="H63" s="157">
        <v>3.7</v>
      </c>
      <c r="I63" s="5">
        <v>10108.709999999999</v>
      </c>
      <c r="K63" s="5">
        <f t="shared" si="9"/>
        <v>16.849999999999998</v>
      </c>
      <c r="L63" s="5">
        <f t="shared" si="10"/>
        <v>18.38</v>
      </c>
      <c r="M63" s="150">
        <f t="shared" si="11"/>
        <v>36.463333333333331</v>
      </c>
      <c r="N63" s="149">
        <f t="shared" si="12"/>
        <v>1634.4499999999996</v>
      </c>
      <c r="O63" s="149">
        <f t="shared" si="13"/>
        <v>1782.86</v>
      </c>
      <c r="P63" s="149">
        <f t="shared" si="14"/>
        <v>0</v>
      </c>
      <c r="Q63" s="149">
        <f t="shared" si="15"/>
        <v>119.63333333333334</v>
      </c>
      <c r="R63" s="149">
        <f t="shared" si="16"/>
        <v>3536.9433333333327</v>
      </c>
      <c r="S63" s="148">
        <f t="shared" si="17"/>
        <v>3.2684828999999991</v>
      </c>
    </row>
    <row r="64" spans="1:19" ht="25.15" customHeight="1" thickBot="1" x14ac:dyDescent="0.25">
      <c r="A64" s="156"/>
      <c r="B64" s="171" t="s">
        <v>186</v>
      </c>
      <c r="C64" s="154"/>
      <c r="D64" s="153"/>
      <c r="E64" s="152">
        <v>58.36</v>
      </c>
      <c r="F64" s="152">
        <v>0.68</v>
      </c>
      <c r="G64" s="152">
        <v>61.17</v>
      </c>
      <c r="H64" s="151">
        <v>5.63</v>
      </c>
      <c r="I64" s="5">
        <v>11222.45</v>
      </c>
      <c r="K64" s="5">
        <f t="shared" si="9"/>
        <v>19.453333333333333</v>
      </c>
      <c r="L64" s="5">
        <f t="shared" si="10"/>
        <v>20.39</v>
      </c>
      <c r="M64" s="150">
        <f t="shared" si="11"/>
        <v>41.72</v>
      </c>
      <c r="N64" s="149">
        <f t="shared" si="12"/>
        <v>1886.9733333333334</v>
      </c>
      <c r="O64" s="149">
        <f t="shared" si="13"/>
        <v>1977.8300000000002</v>
      </c>
      <c r="P64" s="149">
        <f t="shared" si="14"/>
        <v>0</v>
      </c>
      <c r="Q64" s="149">
        <f t="shared" si="15"/>
        <v>182.03666666666666</v>
      </c>
      <c r="R64" s="149">
        <f t="shared" si="16"/>
        <v>4046.84</v>
      </c>
      <c r="S64" s="148">
        <f t="shared" si="17"/>
        <v>3.628592166666667</v>
      </c>
    </row>
    <row r="65" spans="1:19" ht="25.15" customHeight="1" x14ac:dyDescent="0.2">
      <c r="A65" s="156"/>
      <c r="B65" s="170" t="s">
        <v>182</v>
      </c>
      <c r="C65" s="166"/>
      <c r="D65" s="165"/>
      <c r="E65" s="164">
        <v>76.62</v>
      </c>
      <c r="F65" s="164">
        <v>0.49</v>
      </c>
      <c r="G65" s="164">
        <v>89.15</v>
      </c>
      <c r="H65" s="163">
        <v>5.38</v>
      </c>
      <c r="I65" s="5">
        <v>14684.77</v>
      </c>
      <c r="K65" s="5">
        <f t="shared" si="9"/>
        <v>25.540000000000003</v>
      </c>
      <c r="L65" s="5">
        <f t="shared" si="10"/>
        <v>29.716666666666669</v>
      </c>
      <c r="M65" s="150">
        <f t="shared" si="11"/>
        <v>57.050000000000004</v>
      </c>
      <c r="N65" s="149">
        <f t="shared" si="12"/>
        <v>2477.38</v>
      </c>
      <c r="O65" s="149">
        <f t="shared" si="13"/>
        <v>2882.5166666666669</v>
      </c>
      <c r="P65" s="149">
        <f t="shared" si="14"/>
        <v>0</v>
      </c>
      <c r="Q65" s="149">
        <f t="shared" si="15"/>
        <v>173.95333333333332</v>
      </c>
      <c r="R65" s="149">
        <f t="shared" si="16"/>
        <v>5533.85</v>
      </c>
      <c r="S65" s="148">
        <f t="shared" si="17"/>
        <v>4.7480756333333325</v>
      </c>
    </row>
    <row r="66" spans="1:19" ht="25.15" customHeight="1" x14ac:dyDescent="0.2">
      <c r="A66" s="156"/>
      <c r="B66" s="169" t="s">
        <v>181</v>
      </c>
      <c r="C66" s="160"/>
      <c r="D66" s="159"/>
      <c r="E66" s="158">
        <v>54.59</v>
      </c>
      <c r="F66" s="158">
        <v>1.27</v>
      </c>
      <c r="G66" s="158">
        <v>58.53</v>
      </c>
      <c r="H66" s="157">
        <v>8.7899999999999991</v>
      </c>
      <c r="I66" s="5">
        <v>10464.85</v>
      </c>
      <c r="K66" s="5">
        <f t="shared" si="9"/>
        <v>18.196666666666669</v>
      </c>
      <c r="L66" s="5">
        <f t="shared" si="10"/>
        <v>19.510000000000002</v>
      </c>
      <c r="M66" s="150">
        <f t="shared" si="11"/>
        <v>40.636666666666663</v>
      </c>
      <c r="N66" s="149">
        <f t="shared" si="12"/>
        <v>1765.0766666666668</v>
      </c>
      <c r="O66" s="149">
        <f t="shared" si="13"/>
        <v>1892.4700000000003</v>
      </c>
      <c r="P66" s="149">
        <f t="shared" si="14"/>
        <v>0</v>
      </c>
      <c r="Q66" s="149">
        <f t="shared" si="15"/>
        <v>284.20999999999998</v>
      </c>
      <c r="R66" s="149">
        <f t="shared" si="16"/>
        <v>3941.7566666666671</v>
      </c>
      <c r="S66" s="148">
        <f t="shared" si="17"/>
        <v>3.3836348333333333</v>
      </c>
    </row>
    <row r="67" spans="1:19" ht="25.15" customHeight="1" x14ac:dyDescent="0.2">
      <c r="A67" s="156"/>
      <c r="B67" s="169" t="s">
        <v>180</v>
      </c>
      <c r="C67" s="160"/>
      <c r="D67" s="159"/>
      <c r="E67" s="158">
        <v>63.13</v>
      </c>
      <c r="F67" s="158">
        <v>0.56000000000000005</v>
      </c>
      <c r="G67" s="158">
        <v>73.77</v>
      </c>
      <c r="H67" s="157">
        <v>4.28</v>
      </c>
      <c r="I67" s="5">
        <v>13505.49</v>
      </c>
      <c r="K67" s="5">
        <f t="shared" si="9"/>
        <v>21.043333333333333</v>
      </c>
      <c r="L67" s="5">
        <f t="shared" si="10"/>
        <v>24.59</v>
      </c>
      <c r="M67" s="150">
        <f t="shared" si="11"/>
        <v>47.06</v>
      </c>
      <c r="N67" s="149">
        <f t="shared" si="12"/>
        <v>2041.2033333333331</v>
      </c>
      <c r="O67" s="149">
        <f t="shared" si="13"/>
        <v>2385.23</v>
      </c>
      <c r="P67" s="149">
        <f t="shared" si="14"/>
        <v>0</v>
      </c>
      <c r="Q67" s="149">
        <f t="shared" si="15"/>
        <v>138.38666666666668</v>
      </c>
      <c r="R67" s="149">
        <f t="shared" si="16"/>
        <v>4564.82</v>
      </c>
      <c r="S67" s="148">
        <f t="shared" si="17"/>
        <v>4.3667750999999999</v>
      </c>
    </row>
    <row r="68" spans="1:19" ht="25.15" customHeight="1" thickBot="1" x14ac:dyDescent="0.25">
      <c r="A68" s="156"/>
      <c r="B68" s="168" t="s">
        <v>177</v>
      </c>
      <c r="C68" s="154"/>
      <c r="D68" s="153"/>
      <c r="E68" s="152">
        <v>51.68</v>
      </c>
      <c r="F68" s="152">
        <v>0.04</v>
      </c>
      <c r="G68" s="152">
        <v>58.93</v>
      </c>
      <c r="H68" s="151">
        <v>3.74</v>
      </c>
      <c r="I68" s="5">
        <v>9909.9</v>
      </c>
      <c r="K68" s="5">
        <f t="shared" si="9"/>
        <v>17.226666666666667</v>
      </c>
      <c r="L68" s="5">
        <f t="shared" si="10"/>
        <v>19.643333333333334</v>
      </c>
      <c r="M68" s="150">
        <f t="shared" si="11"/>
        <v>38.116666666666667</v>
      </c>
      <c r="N68" s="149">
        <f t="shared" si="12"/>
        <v>1670.9866666666667</v>
      </c>
      <c r="O68" s="149">
        <f t="shared" si="13"/>
        <v>1905.4033333333334</v>
      </c>
      <c r="P68" s="149">
        <f t="shared" si="14"/>
        <v>0</v>
      </c>
      <c r="Q68" s="149">
        <f t="shared" si="15"/>
        <v>120.92666666666666</v>
      </c>
      <c r="R68" s="149">
        <f t="shared" si="16"/>
        <v>3697.3166666666671</v>
      </c>
      <c r="S68" s="148">
        <f t="shared" si="17"/>
        <v>3.2042009999999994</v>
      </c>
    </row>
    <row r="69" spans="1:19" ht="25.15" customHeight="1" x14ac:dyDescent="0.2">
      <c r="A69" s="156"/>
      <c r="B69" s="167" t="s">
        <v>176</v>
      </c>
      <c r="C69" s="166"/>
      <c r="D69" s="165"/>
      <c r="E69" s="164">
        <v>84.7</v>
      </c>
      <c r="F69" s="164"/>
      <c r="G69" s="164">
        <v>97.1</v>
      </c>
      <c r="H69" s="163">
        <v>4.66</v>
      </c>
      <c r="I69" s="5">
        <v>15211.5</v>
      </c>
      <c r="K69" s="5">
        <f t="shared" si="9"/>
        <v>28.233333333333334</v>
      </c>
      <c r="L69" s="5">
        <f t="shared" si="10"/>
        <v>32.366666666666667</v>
      </c>
      <c r="M69" s="150">
        <f t="shared" si="11"/>
        <v>62.153333333333336</v>
      </c>
      <c r="N69" s="149">
        <f t="shared" si="12"/>
        <v>2738.6333333333337</v>
      </c>
      <c r="O69" s="149">
        <f t="shared" si="13"/>
        <v>3139.5666666666666</v>
      </c>
      <c r="P69" s="149">
        <f t="shared" si="14"/>
        <v>0</v>
      </c>
      <c r="Q69" s="149">
        <f t="shared" si="15"/>
        <v>150.67333333333335</v>
      </c>
      <c r="R69" s="149">
        <f t="shared" si="16"/>
        <v>6028.8733333333339</v>
      </c>
      <c r="S69" s="148">
        <f t="shared" si="17"/>
        <v>4.9183849999999998</v>
      </c>
    </row>
    <row r="70" spans="1:19" ht="25.15" customHeight="1" x14ac:dyDescent="0.2">
      <c r="A70" s="156"/>
      <c r="B70" s="162" t="s">
        <v>175</v>
      </c>
      <c r="C70" s="160"/>
      <c r="D70" s="159"/>
      <c r="E70" s="158">
        <v>47.77</v>
      </c>
      <c r="F70" s="158"/>
      <c r="G70" s="158">
        <v>52.53</v>
      </c>
      <c r="H70" s="157">
        <v>3.31</v>
      </c>
      <c r="I70" s="5">
        <v>8971.5499999999993</v>
      </c>
      <c r="K70" s="5">
        <f t="shared" si="9"/>
        <v>15.923333333333334</v>
      </c>
      <c r="L70" s="5">
        <f t="shared" si="10"/>
        <v>17.510000000000002</v>
      </c>
      <c r="M70" s="150">
        <f t="shared" si="11"/>
        <v>34.536666666666669</v>
      </c>
      <c r="N70" s="149">
        <f t="shared" si="12"/>
        <v>1544.5633333333333</v>
      </c>
      <c r="O70" s="149">
        <f t="shared" si="13"/>
        <v>1698.47</v>
      </c>
      <c r="P70" s="149">
        <f t="shared" si="14"/>
        <v>0</v>
      </c>
      <c r="Q70" s="149">
        <f t="shared" si="15"/>
        <v>107.02333333333333</v>
      </c>
      <c r="R70" s="149">
        <f t="shared" si="16"/>
        <v>3350.0566666666668</v>
      </c>
      <c r="S70" s="148">
        <f t="shared" si="17"/>
        <v>2.9008011666666662</v>
      </c>
    </row>
    <row r="71" spans="1:19" ht="25.15" customHeight="1" x14ac:dyDescent="0.2">
      <c r="A71" s="156"/>
      <c r="B71" s="161" t="s">
        <v>174</v>
      </c>
      <c r="C71" s="160"/>
      <c r="D71" s="159"/>
      <c r="E71" s="158">
        <v>41.77</v>
      </c>
      <c r="F71" s="158"/>
      <c r="G71" s="158">
        <v>41.7</v>
      </c>
      <c r="H71" s="157">
        <v>4.79</v>
      </c>
      <c r="I71" s="5">
        <v>6548.38</v>
      </c>
      <c r="K71" s="5">
        <f t="shared" si="9"/>
        <v>13.923333333333334</v>
      </c>
      <c r="L71" s="5">
        <f t="shared" si="10"/>
        <v>13.9</v>
      </c>
      <c r="M71" s="150">
        <f t="shared" si="11"/>
        <v>29.42</v>
      </c>
      <c r="N71" s="149">
        <f t="shared" si="12"/>
        <v>1350.5633333333333</v>
      </c>
      <c r="O71" s="149">
        <f t="shared" si="13"/>
        <v>1348.3</v>
      </c>
      <c r="P71" s="149">
        <f t="shared" si="14"/>
        <v>0</v>
      </c>
      <c r="Q71" s="149">
        <f t="shared" si="15"/>
        <v>154.87666666666667</v>
      </c>
      <c r="R71" s="149">
        <f t="shared" si="16"/>
        <v>2853.74</v>
      </c>
      <c r="S71" s="148">
        <f t="shared" si="17"/>
        <v>2.1173095333333332</v>
      </c>
    </row>
    <row r="72" spans="1:19" ht="25.15" customHeight="1" thickBot="1" x14ac:dyDescent="0.25">
      <c r="A72" s="156"/>
      <c r="B72" s="155" t="s">
        <v>140</v>
      </c>
      <c r="C72" s="154"/>
      <c r="D72" s="153"/>
      <c r="E72" s="152">
        <v>44.86</v>
      </c>
      <c r="F72" s="152"/>
      <c r="G72" s="152">
        <v>51.91</v>
      </c>
      <c r="H72" s="151">
        <v>3.02</v>
      </c>
      <c r="I72" s="5">
        <v>7914.51</v>
      </c>
      <c r="K72" s="5">
        <f t="shared" si="9"/>
        <v>14.953333333333333</v>
      </c>
      <c r="L72" s="5">
        <f t="shared" si="10"/>
        <v>17.303333333333331</v>
      </c>
      <c r="M72" s="150">
        <f t="shared" si="11"/>
        <v>33.263333333333328</v>
      </c>
      <c r="N72" s="149">
        <f t="shared" si="12"/>
        <v>1450.4733333333331</v>
      </c>
      <c r="O72" s="149">
        <f t="shared" si="13"/>
        <v>1678.4233333333329</v>
      </c>
      <c r="P72" s="149">
        <f t="shared" si="14"/>
        <v>0</v>
      </c>
      <c r="Q72" s="149">
        <f t="shared" si="15"/>
        <v>97.646666666666647</v>
      </c>
      <c r="R72" s="149">
        <f t="shared" si="16"/>
        <v>3226.5433333333326</v>
      </c>
      <c r="S72" s="148">
        <f t="shared" si="17"/>
        <v>2.5590248999999998</v>
      </c>
    </row>
    <row r="73" spans="1:19" x14ac:dyDescent="0.2">
      <c r="A73" s="156"/>
      <c r="B73" s="235"/>
    </row>
    <row r="74" spans="1:19" x14ac:dyDescent="0.2">
      <c r="A74" s="156"/>
      <c r="B74" s="235"/>
    </row>
    <row r="75" spans="1:19" x14ac:dyDescent="0.2">
      <c r="A75" s="156"/>
      <c r="B75" s="235"/>
    </row>
    <row r="76" spans="1:19" x14ac:dyDescent="0.2">
      <c r="A76" s="156"/>
      <c r="B76" s="235"/>
    </row>
    <row r="77" spans="1:19" x14ac:dyDescent="0.2">
      <c r="A77" s="156"/>
      <c r="B77" s="235"/>
    </row>
    <row r="78" spans="1:19" x14ac:dyDescent="0.2">
      <c r="A78" s="156"/>
      <c r="B78" s="235"/>
    </row>
    <row r="79" spans="1:19" x14ac:dyDescent="0.2">
      <c r="A79" s="156"/>
      <c r="B79" s="235"/>
    </row>
    <row r="80" spans="1:19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mergeCells count="1">
    <mergeCell ref="C9:C11"/>
  </mergeCells>
  <pageMargins left="0.25" right="0.1" top="0.5" bottom="0.5" header="0" footer="0"/>
  <pageSetup scale="115" fitToHeight="3" orientation="portrait" r:id="rId1"/>
  <rowBreaks count="2" manualBreakCount="2">
    <brk id="28" max="16383" man="1"/>
    <brk id="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4ADC-4960-4668-8696-4B2C40F8DCCB}">
  <dimension ref="A1:BJ970"/>
  <sheetViews>
    <sheetView zoomScale="50" zoomScaleNormal="50" zoomScaleSheetLayoutView="25" workbookViewId="0">
      <selection activeCell="E11" sqref="E11:G956"/>
    </sheetView>
  </sheetViews>
  <sheetFormatPr defaultRowHeight="15" x14ac:dyDescent="0.2"/>
  <cols>
    <col min="1" max="1" width="11.85546875" style="5" customWidth="1"/>
    <col min="2" max="2" width="16.42578125" style="8" customWidth="1"/>
    <col min="3" max="3" width="9" style="5" customWidth="1"/>
    <col min="4" max="4" width="12.7109375" style="141" customWidth="1"/>
    <col min="5" max="7" width="12.7109375" style="150" customWidth="1"/>
    <col min="8" max="8" width="11.7109375" style="135" customWidth="1"/>
    <col min="9" max="11" width="10.7109375" style="5" customWidth="1"/>
    <col min="12" max="12" width="4.28515625" style="5" customWidth="1"/>
    <col min="13" max="13" width="25.7109375" style="7" customWidth="1"/>
    <col min="14" max="14" width="4.28515625" style="5" customWidth="1"/>
    <col min="15" max="15" width="25.7109375" style="7" customWidth="1"/>
    <col min="16" max="16" width="4.28515625" style="5" customWidth="1"/>
    <col min="17" max="17" width="25.7109375" style="7" customWidth="1"/>
    <col min="18" max="18" width="4.28515625" style="5" customWidth="1"/>
    <col min="19" max="19" width="22.7109375" style="7" customWidth="1"/>
    <col min="20" max="20" width="4.28515625" style="5" customWidth="1"/>
    <col min="21" max="21" width="22.7109375" style="7" customWidth="1"/>
    <col min="22" max="22" width="4.28515625" style="5" customWidth="1"/>
    <col min="23" max="23" width="22.7109375" style="7" customWidth="1"/>
    <col min="24" max="24" width="4.28515625" style="5" hidden="1" customWidth="1"/>
    <col min="25" max="25" width="22.7109375" style="7" hidden="1" customWidth="1"/>
    <col min="26" max="26" width="4.28515625" style="5" hidden="1" customWidth="1"/>
    <col min="27" max="27" width="22.7109375" style="7" hidden="1" customWidth="1"/>
    <col min="28" max="28" width="8.140625" style="8" customWidth="1"/>
    <col min="29" max="29" width="9.28515625" style="7" customWidth="1"/>
    <col min="30" max="30" width="41.85546875" style="7" customWidth="1"/>
    <col min="31" max="31" width="29.7109375" style="7" customWidth="1"/>
    <col min="32" max="32" width="11.42578125" style="5" customWidth="1"/>
    <col min="33" max="33" width="12.140625" style="5" customWidth="1"/>
    <col min="34" max="34" width="12.7109375" style="5" customWidth="1"/>
    <col min="35" max="35" width="25.8554687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257"/>
      <c r="E1" s="233" t="s">
        <v>264</v>
      </c>
    </row>
    <row r="2" spans="1:62" ht="31.9" customHeight="1" x14ac:dyDescent="0.4">
      <c r="A2" s="147"/>
      <c r="B2" s="147"/>
      <c r="C2" s="145"/>
      <c r="D2" s="257"/>
      <c r="E2" s="233"/>
    </row>
    <row r="3" spans="1:62" ht="22.15" customHeight="1" x14ac:dyDescent="0.25">
      <c r="B3" s="144" t="s">
        <v>263</v>
      </c>
      <c r="G3" s="232" t="s">
        <v>262</v>
      </c>
      <c r="H3" s="143" t="s">
        <v>904</v>
      </c>
      <c r="I3" s="131"/>
      <c r="J3" s="131"/>
      <c r="K3" s="131"/>
      <c r="L3" s="131"/>
      <c r="M3" s="142"/>
      <c r="N3" s="131"/>
      <c r="O3" s="142"/>
      <c r="P3" s="131"/>
    </row>
    <row r="4" spans="1:62" ht="6.6" customHeight="1" x14ac:dyDescent="0.3">
      <c r="B4" s="141"/>
      <c r="AD4" s="129"/>
      <c r="AE4" s="129"/>
      <c r="AF4" s="140"/>
      <c r="AG4" s="129"/>
      <c r="AH4" s="129"/>
      <c r="AI4" s="129"/>
      <c r="AJ4" s="129"/>
    </row>
    <row r="5" spans="1:62" ht="22.15" customHeight="1" thickBot="1" x14ac:dyDescent="0.3">
      <c r="B5" s="134" t="s">
        <v>260</v>
      </c>
      <c r="C5" s="382">
        <v>42571</v>
      </c>
      <c r="D5" s="383"/>
      <c r="G5" s="230"/>
      <c r="H5" s="134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BF5" s="5" t="s">
        <v>4</v>
      </c>
      <c r="BG5" s="5">
        <v>3</v>
      </c>
    </row>
    <row r="6" spans="1:62" ht="22.15" customHeight="1" thickTop="1" x14ac:dyDescent="0.3">
      <c r="B6" s="134" t="s">
        <v>258</v>
      </c>
      <c r="C6" s="137">
        <v>202</v>
      </c>
      <c r="D6" s="256"/>
      <c r="E6" s="230"/>
      <c r="F6" s="230"/>
      <c r="G6" s="230"/>
      <c r="H6" s="387" t="s">
        <v>381</v>
      </c>
      <c r="I6" s="428"/>
      <c r="J6" s="428"/>
      <c r="K6" s="428"/>
      <c r="L6" s="428"/>
      <c r="M6" s="429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x14ac:dyDescent="0.3">
      <c r="B7" s="134" t="s">
        <v>256</v>
      </c>
      <c r="C7" s="135" t="s">
        <v>903</v>
      </c>
      <c r="H7" s="404" t="s">
        <v>254</v>
      </c>
      <c r="I7" s="430"/>
      <c r="J7" s="430"/>
      <c r="K7" s="430"/>
      <c r="L7" s="430"/>
      <c r="M7" s="431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Bot="1" x14ac:dyDescent="0.35">
      <c r="B8" s="134" t="s">
        <v>253</v>
      </c>
      <c r="C8" s="133" t="s">
        <v>902</v>
      </c>
      <c r="D8" s="255"/>
      <c r="E8" s="229"/>
      <c r="F8" s="229"/>
      <c r="H8" s="407" t="s">
        <v>378</v>
      </c>
      <c r="I8" s="432"/>
      <c r="J8" s="432"/>
      <c r="K8" s="432"/>
      <c r="L8" s="432"/>
      <c r="M8" s="433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Top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107" t="s">
        <v>160</v>
      </c>
      <c r="AI10" s="106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>
        <v>204</v>
      </c>
      <c r="E11" s="425">
        <v>11831.23</v>
      </c>
      <c r="F11" s="426"/>
      <c r="G11" s="427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27" t="s">
        <v>901</v>
      </c>
      <c r="AI11" s="66" t="s">
        <v>137</v>
      </c>
      <c r="AJ11" s="119">
        <f t="shared" ref="AJ11:BB11" si="0">SUM(AJ13:AJ24)</f>
        <v>57</v>
      </c>
      <c r="AK11" s="84">
        <f t="shared" si="0"/>
        <v>1</v>
      </c>
      <c r="AL11" s="83">
        <f t="shared" si="0"/>
        <v>0</v>
      </c>
      <c r="AM11" s="85">
        <f t="shared" si="0"/>
        <v>44</v>
      </c>
      <c r="AN11" s="84">
        <f t="shared" si="0"/>
        <v>16</v>
      </c>
      <c r="AO11" s="83">
        <f t="shared" si="0"/>
        <v>0</v>
      </c>
      <c r="AP11" s="85">
        <f t="shared" si="0"/>
        <v>0</v>
      </c>
      <c r="AQ11" s="84">
        <f t="shared" si="0"/>
        <v>2</v>
      </c>
      <c r="AR11" s="83">
        <f t="shared" si="0"/>
        <v>0</v>
      </c>
      <c r="AS11" s="85">
        <f t="shared" si="0"/>
        <v>11</v>
      </c>
      <c r="AT11" s="84">
        <f t="shared" si="0"/>
        <v>7</v>
      </c>
      <c r="AU11" s="83">
        <f t="shared" si="0"/>
        <v>0</v>
      </c>
      <c r="AV11" s="85">
        <f t="shared" si="0"/>
        <v>0</v>
      </c>
      <c r="AW11" s="84">
        <f t="shared" si="0"/>
        <v>0</v>
      </c>
      <c r="AX11" s="83">
        <f t="shared" si="0"/>
        <v>0</v>
      </c>
      <c r="AY11" s="82">
        <f t="shared" si="0"/>
        <v>3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19.333333333333332</v>
      </c>
      <c r="BG11" s="5">
        <f>SUM(AM11:AO11,AY11)/$BG$5</f>
        <v>21</v>
      </c>
      <c r="BH11" s="5">
        <f>SUM(AP11:AR11,AZ11)/$BG$5</f>
        <v>0.66666666666666663</v>
      </c>
      <c r="BI11" s="5">
        <f>SUM(AS11:AU11,BA11)/$BG$5</f>
        <v>6</v>
      </c>
      <c r="BJ11" s="5">
        <f>SUM(AV11:AX11,BB11)/$BG$5</f>
        <v>0</v>
      </c>
    </row>
    <row r="12" spans="1:62" ht="54.6" customHeight="1" thickBot="1" x14ac:dyDescent="0.3">
      <c r="B12" s="78"/>
      <c r="C12" s="77"/>
      <c r="D12" s="206"/>
      <c r="E12" s="205"/>
      <c r="F12" s="205"/>
      <c r="G12" s="204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27"/>
      <c r="AI12" s="66" t="s">
        <v>135</v>
      </c>
      <c r="AJ12" s="65">
        <f t="shared" ref="AJ12:BB12" si="1">AJ11/3</f>
        <v>19</v>
      </c>
      <c r="AK12" s="64">
        <f t="shared" si="1"/>
        <v>0.33333333333333331</v>
      </c>
      <c r="AL12" s="63">
        <f t="shared" si="1"/>
        <v>0</v>
      </c>
      <c r="AM12" s="65">
        <f t="shared" si="1"/>
        <v>14.666666666666666</v>
      </c>
      <c r="AN12" s="64">
        <f t="shared" si="1"/>
        <v>5.333333333333333</v>
      </c>
      <c r="AO12" s="63">
        <f t="shared" si="1"/>
        <v>0</v>
      </c>
      <c r="AP12" s="65">
        <f t="shared" si="1"/>
        <v>0</v>
      </c>
      <c r="AQ12" s="64">
        <f t="shared" si="1"/>
        <v>0.66666666666666663</v>
      </c>
      <c r="AR12" s="63">
        <f t="shared" si="1"/>
        <v>0</v>
      </c>
      <c r="AS12" s="65">
        <f t="shared" si="1"/>
        <v>3.6666666666666665</v>
      </c>
      <c r="AT12" s="64">
        <f t="shared" si="1"/>
        <v>2.3333333333333335</v>
      </c>
      <c r="AU12" s="63">
        <f t="shared" si="1"/>
        <v>0</v>
      </c>
      <c r="AV12" s="65">
        <f t="shared" si="1"/>
        <v>0</v>
      </c>
      <c r="AW12" s="64">
        <f t="shared" si="1"/>
        <v>0</v>
      </c>
      <c r="AX12" s="63">
        <f t="shared" si="1"/>
        <v>0</v>
      </c>
      <c r="AY12" s="62">
        <f t="shared" si="1"/>
        <v>1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28.15" customHeight="1" x14ac:dyDescent="0.2">
      <c r="B13" s="30"/>
      <c r="C13" s="338">
        <v>1</v>
      </c>
      <c r="D13" s="239" t="s">
        <v>900</v>
      </c>
      <c r="E13" s="223"/>
      <c r="F13" s="223"/>
      <c r="G13" s="222"/>
      <c r="H13" s="358" t="s">
        <v>183</v>
      </c>
      <c r="I13" s="390">
        <v>93</v>
      </c>
      <c r="J13" s="390">
        <v>23</v>
      </c>
      <c r="K13" s="390">
        <v>8</v>
      </c>
      <c r="L13" s="42" t="s">
        <v>131</v>
      </c>
      <c r="M13" s="43" t="s">
        <v>179</v>
      </c>
      <c r="N13" s="42" t="s">
        <v>129</v>
      </c>
      <c r="O13" s="43" t="s">
        <v>496</v>
      </c>
      <c r="P13" s="42" t="s">
        <v>128</v>
      </c>
      <c r="Q13" s="43" t="s">
        <v>498</v>
      </c>
      <c r="R13" s="42" t="s">
        <v>127</v>
      </c>
      <c r="S13" s="43" t="s">
        <v>354</v>
      </c>
      <c r="T13" s="42" t="s">
        <v>126</v>
      </c>
      <c r="U13" s="43"/>
      <c r="V13" s="42" t="s">
        <v>125</v>
      </c>
      <c r="W13" s="43"/>
      <c r="X13" s="42" t="s">
        <v>124</v>
      </c>
      <c r="Y13" s="43"/>
      <c r="Z13" s="42" t="s">
        <v>123</v>
      </c>
      <c r="AA13" s="43"/>
      <c r="AB13" s="245"/>
      <c r="AC13" s="43"/>
      <c r="AD13" s="196" t="s">
        <v>751</v>
      </c>
      <c r="AE13" s="58" t="s">
        <v>349</v>
      </c>
      <c r="AF13" s="421"/>
      <c r="AG13" s="421" t="s">
        <v>669</v>
      </c>
      <c r="AH13" s="38"/>
      <c r="AI13" s="9"/>
      <c r="AJ13" s="401">
        <f>SUMPRODUCT(LEN($M13:$AA16)-LEN(SUBSTITUTE($M13:$AA16,"A", "")))</f>
        <v>16</v>
      </c>
      <c r="AK13" s="352">
        <f>SUMPRODUCT(LEN($AD13:$AD16)-LEN(SUBSTITUTE($AD13:$AD16,"A", "")))</f>
        <v>1</v>
      </c>
      <c r="AL13" s="335">
        <f>SUMPRODUCT(LEN($AC13:$AC16)-LEN(SUBSTITUTE($AC13:$AC16,"A", "")))</f>
        <v>0</v>
      </c>
      <c r="AM13" s="349">
        <f>SUMPRODUCT(LEN($M13:$AA16)-LEN(SUBSTITUTE($M13:$AA16,"S", "")))</f>
        <v>19</v>
      </c>
      <c r="AN13" s="352">
        <f>SUMPRODUCT(LEN($AD13:$AD16)-LEN(SUBSTITUTE($AD13:$AD16,"S", "")))</f>
        <v>9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2</v>
      </c>
      <c r="AR13" s="335">
        <f>SUMPRODUCT(LEN($AC13:$AC16)-LEN(SUBSTITUTE($AC13:$AC16,"F", "")))</f>
        <v>0</v>
      </c>
      <c r="AS13" s="349">
        <f>SUMPRODUCT(LEN($M13:$AA16)-LEN(SUBSTITUTE($M13:$AA16,"G", "")))</f>
        <v>4</v>
      </c>
      <c r="AT13" s="352">
        <f>SUMPRODUCT(LEN($AD13:$AD16)-LEN(SUBSTITUTE($AD13:$AD16,"G", "")))</f>
        <v>2</v>
      </c>
      <c r="AU13" s="335">
        <f>SUMPRODUCT(LEN($AC13:$AC16)-LEN(SUBSTITUTE($AC13:$AC16,"G", "")))</f>
        <v>0</v>
      </c>
      <c r="AV13" s="349">
        <f>SUMPRODUCT(LEN($L13:$AA16)-LEN(SUBSTITUTE($L13:$AA16,"M", "")))</f>
        <v>0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3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28.15" customHeight="1" thickBot="1" x14ac:dyDescent="0.25">
      <c r="B14" s="30"/>
      <c r="C14" s="339"/>
      <c r="D14" s="221"/>
      <c r="E14" s="220"/>
      <c r="F14" s="220"/>
      <c r="G14" s="219"/>
      <c r="H14" s="359"/>
      <c r="I14" s="391"/>
      <c r="J14" s="391"/>
      <c r="K14" s="391"/>
      <c r="L14" s="33" t="s">
        <v>122</v>
      </c>
      <c r="M14" s="55" t="s">
        <v>179</v>
      </c>
      <c r="N14" s="33" t="s">
        <v>121</v>
      </c>
      <c r="O14" s="55" t="s">
        <v>458</v>
      </c>
      <c r="P14" s="33" t="s">
        <v>120</v>
      </c>
      <c r="Q14" s="55" t="s">
        <v>349</v>
      </c>
      <c r="R14" s="33" t="s">
        <v>119</v>
      </c>
      <c r="S14" s="55" t="s">
        <v>354</v>
      </c>
      <c r="T14" s="33" t="s">
        <v>118</v>
      </c>
      <c r="U14" s="55"/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244"/>
      <c r="AC14" s="55"/>
      <c r="AD14" s="193" t="s">
        <v>899</v>
      </c>
      <c r="AE14" s="57"/>
      <c r="AF14" s="422"/>
      <c r="AG14" s="422"/>
      <c r="AH14" s="21"/>
      <c r="AI14" s="9"/>
      <c r="AJ14" s="402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28.15" customHeight="1" x14ac:dyDescent="0.2">
      <c r="B15" s="30"/>
      <c r="C15" s="340"/>
      <c r="D15" s="218"/>
      <c r="E15" s="217"/>
      <c r="F15" s="217"/>
      <c r="G15" s="216"/>
      <c r="H15" s="360">
        <v>204</v>
      </c>
      <c r="I15" s="392"/>
      <c r="J15" s="392"/>
      <c r="K15" s="392"/>
      <c r="L15" s="25" t="s">
        <v>114</v>
      </c>
      <c r="M15" s="114" t="s">
        <v>357</v>
      </c>
      <c r="N15" s="25" t="s">
        <v>112</v>
      </c>
      <c r="O15" s="114" t="s">
        <v>692</v>
      </c>
      <c r="P15" s="25" t="s">
        <v>111</v>
      </c>
      <c r="Q15" s="114" t="s">
        <v>349</v>
      </c>
      <c r="R15" s="25" t="s">
        <v>110</v>
      </c>
      <c r="S15" s="114" t="s">
        <v>130</v>
      </c>
      <c r="T15" s="25" t="s">
        <v>109</v>
      </c>
      <c r="U15" s="114"/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243"/>
      <c r="AC15" s="114"/>
      <c r="AD15" s="190"/>
      <c r="AE15" s="57"/>
      <c r="AF15" s="422"/>
      <c r="AG15" s="422"/>
      <c r="AH15" s="21"/>
      <c r="AI15" s="9"/>
      <c r="AJ15" s="402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28.15" customHeight="1" thickBot="1" x14ac:dyDescent="0.25">
      <c r="B16" s="30"/>
      <c r="C16" s="355"/>
      <c r="D16" s="246"/>
      <c r="E16" s="254"/>
      <c r="F16" s="254"/>
      <c r="G16" s="253"/>
      <c r="H16" s="361"/>
      <c r="I16" s="393"/>
      <c r="J16" s="393"/>
      <c r="K16" s="393"/>
      <c r="L16" s="50" t="s">
        <v>105</v>
      </c>
      <c r="M16" s="51" t="s">
        <v>357</v>
      </c>
      <c r="N16" s="50" t="s">
        <v>104</v>
      </c>
      <c r="O16" s="51" t="s">
        <v>579</v>
      </c>
      <c r="P16" s="50" t="s">
        <v>103</v>
      </c>
      <c r="Q16" s="51" t="s">
        <v>354</v>
      </c>
      <c r="R16" s="50" t="s">
        <v>102</v>
      </c>
      <c r="S16" s="51"/>
      <c r="T16" s="50">
        <v>20</v>
      </c>
      <c r="U16" s="51"/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242"/>
      <c r="AC16" s="51"/>
      <c r="AD16" s="187"/>
      <c r="AE16" s="56"/>
      <c r="AF16" s="424"/>
      <c r="AG16" s="424"/>
      <c r="AH16" s="47"/>
      <c r="AI16" s="9"/>
      <c r="AJ16" s="403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1:62" ht="28.15" customHeight="1" x14ac:dyDescent="0.2">
      <c r="B17" s="30"/>
      <c r="C17" s="338">
        <v>2</v>
      </c>
      <c r="D17" s="212"/>
      <c r="E17" s="223"/>
      <c r="F17" s="223"/>
      <c r="G17" s="222"/>
      <c r="H17" s="446" t="s">
        <v>898</v>
      </c>
      <c r="I17" s="390">
        <v>91</v>
      </c>
      <c r="J17" s="390">
        <v>25</v>
      </c>
      <c r="K17" s="390">
        <v>8</v>
      </c>
      <c r="L17" s="42" t="s">
        <v>131</v>
      </c>
      <c r="M17" s="43" t="s">
        <v>470</v>
      </c>
      <c r="N17" s="42" t="s">
        <v>129</v>
      </c>
      <c r="O17" s="43" t="s">
        <v>479</v>
      </c>
      <c r="P17" s="42" t="s">
        <v>128</v>
      </c>
      <c r="Q17" s="43" t="s">
        <v>357</v>
      </c>
      <c r="R17" s="42" t="s">
        <v>127</v>
      </c>
      <c r="S17" s="43" t="s">
        <v>354</v>
      </c>
      <c r="T17" s="42" t="s">
        <v>126</v>
      </c>
      <c r="U17" s="43" t="s">
        <v>132</v>
      </c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245"/>
      <c r="AC17" s="43"/>
      <c r="AD17" s="196" t="s">
        <v>897</v>
      </c>
      <c r="AE17" s="39"/>
      <c r="AF17" s="421"/>
      <c r="AG17" s="421" t="s">
        <v>669</v>
      </c>
      <c r="AH17" s="38"/>
      <c r="AI17" s="9"/>
      <c r="AJ17" s="401">
        <f>SUMPRODUCT(LEN($M17:$AA20)-LEN(SUBSTITUTE($M17:$AA20,"A", "")))</f>
        <v>24</v>
      </c>
      <c r="AK17" s="352">
        <f>SUMPRODUCT(LEN($AD17:$AD20)-LEN(SUBSTITUTE($AD17:$AD20,"A", "")))</f>
        <v>0</v>
      </c>
      <c r="AL17" s="335">
        <f>SUMPRODUCT(LEN($AC17:$AC20)-LEN(SUBSTITUTE($AC17:$AC20,"A", "")))</f>
        <v>0</v>
      </c>
      <c r="AM17" s="349">
        <f>SUMPRODUCT(LEN($M17:$AA20)-LEN(SUBSTITUTE($M17:$AA20,"S", "")))</f>
        <v>13</v>
      </c>
      <c r="AN17" s="352">
        <f>SUMPRODUCT(LEN($AD17:$AD20)-LEN(SUBSTITUTE($AD17:$AD20,"S", "")))</f>
        <v>7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5</v>
      </c>
      <c r="AT17" s="352">
        <f>SUMPRODUCT(LEN($AD17:$AD20)-LEN(SUBSTITUTE($AD17:$AD20,"G", "")))</f>
        <v>5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1:62" ht="28.15" customHeight="1" x14ac:dyDescent="0.2">
      <c r="B18" s="30"/>
      <c r="C18" s="339"/>
      <c r="D18" s="221"/>
      <c r="E18" s="220"/>
      <c r="F18" s="220"/>
      <c r="G18" s="219"/>
      <c r="H18" s="447"/>
      <c r="I18" s="391"/>
      <c r="J18" s="391"/>
      <c r="K18" s="391"/>
      <c r="L18" s="33" t="s">
        <v>122</v>
      </c>
      <c r="M18" s="55" t="s">
        <v>479</v>
      </c>
      <c r="N18" s="33" t="s">
        <v>121</v>
      </c>
      <c r="O18" s="55" t="s">
        <v>357</v>
      </c>
      <c r="P18" s="33" t="s">
        <v>120</v>
      </c>
      <c r="Q18" s="55" t="s">
        <v>348</v>
      </c>
      <c r="R18" s="33" t="s">
        <v>119</v>
      </c>
      <c r="S18" s="55" t="s">
        <v>354</v>
      </c>
      <c r="T18" s="33" t="s">
        <v>118</v>
      </c>
      <c r="U18" s="55"/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244"/>
      <c r="AC18" s="55"/>
      <c r="AD18" s="193" t="s">
        <v>725</v>
      </c>
      <c r="AE18" s="22"/>
      <c r="AF18" s="422"/>
      <c r="AG18" s="422"/>
      <c r="AH18" s="21"/>
      <c r="AI18" s="9"/>
      <c r="AJ18" s="402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1:62" ht="28.15" customHeight="1" x14ac:dyDescent="0.2">
      <c r="B19" s="30"/>
      <c r="C19" s="340"/>
      <c r="D19" s="218"/>
      <c r="E19" s="217"/>
      <c r="F19" s="217"/>
      <c r="G19" s="216"/>
      <c r="H19" s="447"/>
      <c r="I19" s="392"/>
      <c r="J19" s="392"/>
      <c r="K19" s="392"/>
      <c r="L19" s="25" t="s">
        <v>114</v>
      </c>
      <c r="M19" s="114" t="s">
        <v>357</v>
      </c>
      <c r="N19" s="25" t="s">
        <v>112</v>
      </c>
      <c r="O19" s="114" t="s">
        <v>495</v>
      </c>
      <c r="P19" s="25" t="s">
        <v>111</v>
      </c>
      <c r="Q19" s="114" t="s">
        <v>354</v>
      </c>
      <c r="R19" s="25" t="s">
        <v>110</v>
      </c>
      <c r="S19" s="114" t="s">
        <v>130</v>
      </c>
      <c r="T19" s="25" t="s">
        <v>109</v>
      </c>
      <c r="U19" s="114"/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243"/>
      <c r="AC19" s="114"/>
      <c r="AD19" s="190"/>
      <c r="AE19" s="22"/>
      <c r="AF19" s="422"/>
      <c r="AG19" s="422"/>
      <c r="AH19" s="21"/>
      <c r="AI19" s="9"/>
      <c r="AJ19" s="402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1:62" ht="28.15" customHeight="1" thickBot="1" x14ac:dyDescent="0.25">
      <c r="B20" s="30"/>
      <c r="C20" s="355"/>
      <c r="D20" s="246"/>
      <c r="E20" s="254"/>
      <c r="F20" s="254"/>
      <c r="G20" s="253"/>
      <c r="H20" s="447"/>
      <c r="I20" s="393"/>
      <c r="J20" s="393"/>
      <c r="K20" s="393"/>
      <c r="L20" s="50" t="s">
        <v>105</v>
      </c>
      <c r="M20" s="51" t="s">
        <v>179</v>
      </c>
      <c r="N20" s="50" t="s">
        <v>104</v>
      </c>
      <c r="O20" s="51" t="s">
        <v>459</v>
      </c>
      <c r="P20" s="50" t="s">
        <v>103</v>
      </c>
      <c r="Q20" s="51" t="s">
        <v>349</v>
      </c>
      <c r="R20" s="50" t="s">
        <v>102</v>
      </c>
      <c r="S20" s="51" t="s">
        <v>132</v>
      </c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242"/>
      <c r="AC20" s="51"/>
      <c r="AD20" s="187"/>
      <c r="AE20" s="48"/>
      <c r="AF20" s="424"/>
      <c r="AG20" s="424"/>
      <c r="AH20" s="47"/>
      <c r="AI20" s="9"/>
      <c r="AJ20" s="403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1:62" ht="28.15" customHeight="1" x14ac:dyDescent="0.2">
      <c r="B21" s="30"/>
      <c r="C21" s="338">
        <v>3</v>
      </c>
      <c r="D21" s="212"/>
      <c r="E21" s="223"/>
      <c r="F21" s="223"/>
      <c r="G21" s="222"/>
      <c r="H21" s="447"/>
      <c r="I21" s="390">
        <v>102</v>
      </c>
      <c r="J21" s="390">
        <v>24</v>
      </c>
      <c r="K21" s="390">
        <v>8</v>
      </c>
      <c r="L21" s="42" t="s">
        <v>131</v>
      </c>
      <c r="M21" s="43" t="s">
        <v>179</v>
      </c>
      <c r="N21" s="42" t="s">
        <v>129</v>
      </c>
      <c r="O21" s="43" t="s">
        <v>493</v>
      </c>
      <c r="P21" s="42" t="s">
        <v>128</v>
      </c>
      <c r="Q21" s="43" t="s">
        <v>348</v>
      </c>
      <c r="R21" s="42" t="s">
        <v>127</v>
      </c>
      <c r="S21" s="43" t="s">
        <v>354</v>
      </c>
      <c r="T21" s="42" t="s">
        <v>126</v>
      </c>
      <c r="U21" s="43"/>
      <c r="V21" s="42" t="s">
        <v>125</v>
      </c>
      <c r="W21" s="43"/>
      <c r="X21" s="42" t="s">
        <v>124</v>
      </c>
      <c r="Y21" s="43"/>
      <c r="Z21" s="42" t="s">
        <v>123</v>
      </c>
      <c r="AA21" s="43"/>
      <c r="AB21" s="245"/>
      <c r="AC21" s="43"/>
      <c r="AD21" s="196"/>
      <c r="AE21" s="39"/>
      <c r="AF21" s="421"/>
      <c r="AG21" s="421" t="s">
        <v>669</v>
      </c>
      <c r="AH21" s="38"/>
      <c r="AI21" s="9"/>
      <c r="AJ21" s="401">
        <f>SUMPRODUCT(LEN($M21:$AA24)-LEN(SUBSTITUTE($M21:$AA24,"A", "")))</f>
        <v>17</v>
      </c>
      <c r="AK21" s="352">
        <f>SUMPRODUCT(LEN($AD21:$AD24)-LEN(SUBSTITUTE($AD21:$AD24,"A", "")))</f>
        <v>0</v>
      </c>
      <c r="AL21" s="335">
        <f>SUMPRODUCT(LEN($AC21:$AC24)-LEN(SUBSTITUTE($AC21:$AC24,"A", "")))</f>
        <v>0</v>
      </c>
      <c r="AM21" s="349">
        <f>SUMPRODUCT(LEN($M21:$AA24)-LEN(SUBSTITUTE($M21:$AA24,"S", "")))</f>
        <v>12</v>
      </c>
      <c r="AN21" s="352">
        <f>SUMPRODUCT(LEN($AD21:$AD24)-LEN(SUBSTITUTE($AD21:$AD24,"S", "")))</f>
        <v>0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2</v>
      </c>
      <c r="AT21" s="352">
        <f>SUMPRODUCT(LEN($AD21:$AD24)-LEN(SUBSTITUTE($AD21:$AD24,"G", "")))</f>
        <v>0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1:62" ht="28.15" customHeight="1" x14ac:dyDescent="0.2">
      <c r="B22" s="30"/>
      <c r="C22" s="339"/>
      <c r="D22" s="221"/>
      <c r="E22" s="220"/>
      <c r="F22" s="220"/>
      <c r="G22" s="219"/>
      <c r="H22" s="447"/>
      <c r="I22" s="391"/>
      <c r="J22" s="391"/>
      <c r="K22" s="391"/>
      <c r="L22" s="33" t="s">
        <v>122</v>
      </c>
      <c r="M22" s="55" t="s">
        <v>179</v>
      </c>
      <c r="N22" s="33" t="s">
        <v>121</v>
      </c>
      <c r="O22" s="55" t="s">
        <v>467</v>
      </c>
      <c r="P22" s="33" t="s">
        <v>120</v>
      </c>
      <c r="Q22" s="55" t="s">
        <v>349</v>
      </c>
      <c r="R22" s="33" t="s">
        <v>119</v>
      </c>
      <c r="S22" s="55" t="s">
        <v>351</v>
      </c>
      <c r="T22" s="33" t="s">
        <v>118</v>
      </c>
      <c r="U22" s="55"/>
      <c r="V22" s="33" t="s">
        <v>117</v>
      </c>
      <c r="W22" s="55"/>
      <c r="X22" s="33" t="s">
        <v>116</v>
      </c>
      <c r="Y22" s="55"/>
      <c r="Z22" s="33" t="s">
        <v>115</v>
      </c>
      <c r="AA22" s="55"/>
      <c r="AB22" s="244"/>
      <c r="AC22" s="55"/>
      <c r="AD22" s="193"/>
      <c r="AE22" s="22"/>
      <c r="AF22" s="422"/>
      <c r="AG22" s="422"/>
      <c r="AH22" s="21"/>
      <c r="AI22" s="9"/>
      <c r="AJ22" s="402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1:62" ht="28.15" customHeight="1" x14ac:dyDescent="0.2">
      <c r="B23" s="30"/>
      <c r="C23" s="340"/>
      <c r="D23" s="218"/>
      <c r="E23" s="217"/>
      <c r="F23" s="217"/>
      <c r="G23" s="216"/>
      <c r="H23" s="447"/>
      <c r="I23" s="392"/>
      <c r="J23" s="392"/>
      <c r="K23" s="392"/>
      <c r="L23" s="25" t="s">
        <v>114</v>
      </c>
      <c r="M23" s="114" t="s">
        <v>132</v>
      </c>
      <c r="N23" s="25" t="s">
        <v>112</v>
      </c>
      <c r="O23" s="114" t="s">
        <v>348</v>
      </c>
      <c r="P23" s="25" t="s">
        <v>111</v>
      </c>
      <c r="Q23" s="114" t="s">
        <v>130</v>
      </c>
      <c r="R23" s="25" t="s">
        <v>110</v>
      </c>
      <c r="S23" s="114" t="s">
        <v>132</v>
      </c>
      <c r="T23" s="25" t="s">
        <v>109</v>
      </c>
      <c r="U23" s="114"/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243"/>
      <c r="AC23" s="114"/>
      <c r="AD23" s="190"/>
      <c r="AE23" s="22"/>
      <c r="AF23" s="422"/>
      <c r="AG23" s="422"/>
      <c r="AH23" s="21"/>
      <c r="AI23" s="9"/>
      <c r="AJ23" s="402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1:62" ht="28.15" customHeight="1" thickBot="1" x14ac:dyDescent="0.25">
      <c r="B24" s="20"/>
      <c r="C24" s="341"/>
      <c r="D24" s="215"/>
      <c r="E24" s="189"/>
      <c r="F24" s="189"/>
      <c r="G24" s="188"/>
      <c r="H24" s="448"/>
      <c r="I24" s="394"/>
      <c r="J24" s="394"/>
      <c r="K24" s="394"/>
      <c r="L24" s="15" t="s">
        <v>105</v>
      </c>
      <c r="M24" s="16" t="s">
        <v>132</v>
      </c>
      <c r="N24" s="15" t="s">
        <v>104</v>
      </c>
      <c r="O24" s="16" t="s">
        <v>351</v>
      </c>
      <c r="P24" s="15" t="s">
        <v>103</v>
      </c>
      <c r="Q24" s="16" t="s">
        <v>351</v>
      </c>
      <c r="R24" s="15" t="s">
        <v>102</v>
      </c>
      <c r="S24" s="16" t="s">
        <v>130</v>
      </c>
      <c r="T24" s="15">
        <v>20</v>
      </c>
      <c r="U24" s="16"/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242"/>
      <c r="AC24" s="16"/>
      <c r="AD24" s="186"/>
      <c r="AE24" s="11"/>
      <c r="AF24" s="423"/>
      <c r="AG24" s="423"/>
      <c r="AH24" s="10"/>
      <c r="AI24" s="9"/>
      <c r="AJ24" s="403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1:62" ht="91.15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107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1:62" ht="48" thickBot="1" x14ac:dyDescent="0.3">
      <c r="B26" s="98" t="s">
        <v>246</v>
      </c>
      <c r="C26" s="97"/>
      <c r="D26" s="208">
        <v>203</v>
      </c>
      <c r="E26" s="425">
        <v>18741.060000000001</v>
      </c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03"/>
      <c r="AI26" s="86" t="s">
        <v>137</v>
      </c>
      <c r="AJ26" s="85">
        <f t="shared" ref="AJ26:BB26" si="2">SUM(AJ28:AJ39)</f>
        <v>69</v>
      </c>
      <c r="AK26" s="84">
        <f t="shared" si="2"/>
        <v>15</v>
      </c>
      <c r="AL26" s="83">
        <f t="shared" si="2"/>
        <v>0</v>
      </c>
      <c r="AM26" s="85">
        <f t="shared" si="2"/>
        <v>42</v>
      </c>
      <c r="AN26" s="84">
        <f t="shared" si="2"/>
        <v>27</v>
      </c>
      <c r="AO26" s="83">
        <f t="shared" si="2"/>
        <v>0</v>
      </c>
      <c r="AP26" s="85">
        <f t="shared" si="2"/>
        <v>1</v>
      </c>
      <c r="AQ26" s="84">
        <f t="shared" si="2"/>
        <v>0</v>
      </c>
      <c r="AR26" s="83">
        <f t="shared" si="2"/>
        <v>0</v>
      </c>
      <c r="AS26" s="85">
        <f t="shared" si="2"/>
        <v>13</v>
      </c>
      <c r="AT26" s="84">
        <f t="shared" si="2"/>
        <v>10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0</v>
      </c>
      <c r="AZ26" s="81">
        <f t="shared" si="2"/>
        <v>0</v>
      </c>
      <c r="BA26" s="81">
        <f t="shared" si="2"/>
        <v>0</v>
      </c>
      <c r="BB26" s="80">
        <f t="shared" si="2"/>
        <v>0</v>
      </c>
      <c r="BC26" s="79" t="s">
        <v>136</v>
      </c>
      <c r="BF26" s="5">
        <f>SUM(AJ26:AL26)/$BG$5</f>
        <v>28</v>
      </c>
      <c r="BG26" s="5">
        <f>SUM(AM26:AO26,AY26)/$BG$5</f>
        <v>23</v>
      </c>
      <c r="BH26" s="5">
        <f>SUM(AP26:AR26,AZ26)/$BG$5</f>
        <v>0.33333333333333331</v>
      </c>
      <c r="BI26" s="5">
        <f>SUM(AS26:AU26,BA26)/$BG$5</f>
        <v>7.666666666666667</v>
      </c>
      <c r="BJ26" s="5">
        <f>SUM(AV26:AX26,BB26)/$BG$5</f>
        <v>0</v>
      </c>
    </row>
    <row r="27" spans="1:62" ht="37.5" thickBot="1" x14ac:dyDescent="0.3">
      <c r="A27" s="5" t="s">
        <v>896</v>
      </c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03"/>
      <c r="AI27" s="66" t="s">
        <v>135</v>
      </c>
      <c r="AJ27" s="65">
        <f t="shared" ref="AJ27:BB27" si="3">AJ26/3</f>
        <v>23</v>
      </c>
      <c r="AK27" s="64">
        <f t="shared" si="3"/>
        <v>5</v>
      </c>
      <c r="AL27" s="63">
        <f t="shared" si="3"/>
        <v>0</v>
      </c>
      <c r="AM27" s="65">
        <f t="shared" si="3"/>
        <v>14</v>
      </c>
      <c r="AN27" s="64">
        <f t="shared" si="3"/>
        <v>9</v>
      </c>
      <c r="AO27" s="63">
        <f t="shared" si="3"/>
        <v>0</v>
      </c>
      <c r="AP27" s="65">
        <f t="shared" si="3"/>
        <v>0.33333333333333331</v>
      </c>
      <c r="AQ27" s="64">
        <f t="shared" si="3"/>
        <v>0</v>
      </c>
      <c r="AR27" s="63">
        <f t="shared" si="3"/>
        <v>0</v>
      </c>
      <c r="AS27" s="65">
        <f t="shared" si="3"/>
        <v>4.333333333333333</v>
      </c>
      <c r="AT27" s="64">
        <f t="shared" si="3"/>
        <v>3.3333333333333335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</v>
      </c>
      <c r="AZ27" s="61">
        <f t="shared" si="3"/>
        <v>0</v>
      </c>
      <c r="BA27" s="61">
        <f t="shared" si="3"/>
        <v>0</v>
      </c>
      <c r="BB27" s="60">
        <f t="shared" si="3"/>
        <v>0</v>
      </c>
      <c r="BC27" s="59" t="s">
        <v>134</v>
      </c>
    </row>
    <row r="28" spans="1:62" ht="28.15" customHeight="1" x14ac:dyDescent="0.2">
      <c r="B28" s="30"/>
      <c r="C28" s="338">
        <v>1</v>
      </c>
      <c r="D28" s="212"/>
      <c r="E28" s="223"/>
      <c r="F28" s="223"/>
      <c r="G28" s="222"/>
      <c r="H28" s="358" t="s">
        <v>183</v>
      </c>
      <c r="I28" s="390">
        <v>127</v>
      </c>
      <c r="J28" s="390">
        <v>27</v>
      </c>
      <c r="K28" s="390">
        <v>8</v>
      </c>
      <c r="L28" s="42" t="s">
        <v>131</v>
      </c>
      <c r="M28" s="43" t="s">
        <v>179</v>
      </c>
      <c r="N28" s="42" t="s">
        <v>129</v>
      </c>
      <c r="O28" s="43" t="s">
        <v>471</v>
      </c>
      <c r="P28" s="42" t="s">
        <v>128</v>
      </c>
      <c r="Q28" s="43" t="s">
        <v>496</v>
      </c>
      <c r="R28" s="42" t="s">
        <v>127</v>
      </c>
      <c r="S28" s="43" t="s">
        <v>371</v>
      </c>
      <c r="T28" s="42" t="s">
        <v>126</v>
      </c>
      <c r="U28" s="43" t="s">
        <v>130</v>
      </c>
      <c r="V28" s="42" t="s">
        <v>125</v>
      </c>
      <c r="W28" s="43"/>
      <c r="X28" s="42" t="s">
        <v>124</v>
      </c>
      <c r="Y28" s="43"/>
      <c r="Z28" s="42" t="s">
        <v>123</v>
      </c>
      <c r="AA28" s="43"/>
      <c r="AB28" s="245"/>
      <c r="AC28" s="43"/>
      <c r="AD28" s="196" t="s">
        <v>895</v>
      </c>
      <c r="AE28" s="58"/>
      <c r="AF28" s="421"/>
      <c r="AG28" s="421" t="s">
        <v>669</v>
      </c>
      <c r="AH28" s="38"/>
      <c r="AI28" s="9"/>
      <c r="AJ28" s="349">
        <f>SUMPRODUCT(LEN($M28:$AA31)-LEN(SUBSTITUTE($M28:$AA31,"A", "")))</f>
        <v>31</v>
      </c>
      <c r="AK28" s="352">
        <f>SUMPRODUCT(LEN($AD28:$AD31)-LEN(SUBSTITUTE($AD28:$AD31,"A", "")))</f>
        <v>7</v>
      </c>
      <c r="AL28" s="335">
        <f>SUMPRODUCT(LEN($AC28:$AC31)-LEN(SUBSTITUTE($AC28:$AC31,"A", "")))</f>
        <v>0</v>
      </c>
      <c r="AM28" s="349">
        <f>SUMPRODUCT(LEN($M28:$AA31)-LEN(SUBSTITUTE($M28:$AA31,"S", "")))</f>
        <v>20</v>
      </c>
      <c r="AN28" s="352">
        <f>SUMPRODUCT(LEN($AD28:$AD31)-LEN(SUBSTITUTE($AD28:$AD31,"S", "")))</f>
        <v>11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5</v>
      </c>
      <c r="AT28" s="352">
        <f>SUMPRODUCT(LEN($AD28:$AD31)-LEN(SUBSTITUTE($AD28:$AD31,"G", "")))</f>
        <v>4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0</v>
      </c>
      <c r="AZ28" s="410">
        <f>SUMPRODUCT(LEN($AE28:$AE31)-LEN(SUBSTITUTE($AE28:$AE31,"F", "")))</f>
        <v>0</v>
      </c>
      <c r="BA28" s="410">
        <f>SUMPRODUCT(LEN($AE28:$AE31)-LEN(SUBSTITUTE($AE28:$AE31,"G", "")))</f>
        <v>0</v>
      </c>
      <c r="BB28" s="413">
        <f>SUMPRODUCT(LEN($AE28:$AE31)-LEN(SUBSTITUTE($AE28:$AE31,"M", "")))</f>
        <v>0</v>
      </c>
    </row>
    <row r="29" spans="1:62" ht="28.15" customHeight="1" thickBot="1" x14ac:dyDescent="0.25">
      <c r="B29" s="30"/>
      <c r="C29" s="339"/>
      <c r="D29" s="221"/>
      <c r="E29" s="220"/>
      <c r="F29" s="220"/>
      <c r="G29" s="219"/>
      <c r="H29" s="359"/>
      <c r="I29" s="391"/>
      <c r="J29" s="391"/>
      <c r="K29" s="391"/>
      <c r="L29" s="33" t="s">
        <v>122</v>
      </c>
      <c r="M29" s="55" t="s">
        <v>484</v>
      </c>
      <c r="N29" s="33" t="s">
        <v>121</v>
      </c>
      <c r="O29" s="55" t="s">
        <v>132</v>
      </c>
      <c r="P29" s="33" t="s">
        <v>120</v>
      </c>
      <c r="Q29" s="55" t="s">
        <v>179</v>
      </c>
      <c r="R29" s="33" t="s">
        <v>119</v>
      </c>
      <c r="S29" s="55" t="s">
        <v>353</v>
      </c>
      <c r="T29" s="33" t="s">
        <v>118</v>
      </c>
      <c r="U29" s="55" t="s">
        <v>130</v>
      </c>
      <c r="V29" s="33" t="s">
        <v>117</v>
      </c>
      <c r="W29" s="55"/>
      <c r="X29" s="33" t="s">
        <v>116</v>
      </c>
      <c r="Y29" s="55"/>
      <c r="Z29" s="33" t="s">
        <v>115</v>
      </c>
      <c r="AA29" s="55"/>
      <c r="AB29" s="244"/>
      <c r="AC29" s="55"/>
      <c r="AD29" s="193" t="s">
        <v>894</v>
      </c>
      <c r="AE29" s="57"/>
      <c r="AF29" s="422"/>
      <c r="AG29" s="422"/>
      <c r="AH29" s="21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1:62" ht="28.15" customHeight="1" x14ac:dyDescent="0.2">
      <c r="B30" s="30"/>
      <c r="C30" s="340"/>
      <c r="D30" s="218"/>
      <c r="E30" s="217"/>
      <c r="F30" s="217"/>
      <c r="G30" s="216"/>
      <c r="H30" s="360">
        <v>203</v>
      </c>
      <c r="I30" s="392"/>
      <c r="J30" s="392"/>
      <c r="K30" s="392"/>
      <c r="L30" s="25" t="s">
        <v>114</v>
      </c>
      <c r="M30" s="114" t="s">
        <v>893</v>
      </c>
      <c r="N30" s="25" t="s">
        <v>112</v>
      </c>
      <c r="O30" s="114" t="s">
        <v>179</v>
      </c>
      <c r="P30" s="25" t="s">
        <v>111</v>
      </c>
      <c r="Q30" s="114" t="s">
        <v>459</v>
      </c>
      <c r="R30" s="25" t="s">
        <v>110</v>
      </c>
      <c r="S30" s="114" t="s">
        <v>349</v>
      </c>
      <c r="T30" s="25" t="s">
        <v>109</v>
      </c>
      <c r="U30" s="114" t="s">
        <v>130</v>
      </c>
      <c r="V30" s="25" t="s">
        <v>108</v>
      </c>
      <c r="W30" s="114"/>
      <c r="X30" s="25" t="s">
        <v>107</v>
      </c>
      <c r="Y30" s="114"/>
      <c r="Z30" s="25" t="s">
        <v>106</v>
      </c>
      <c r="AA30" s="114"/>
      <c r="AB30" s="243"/>
      <c r="AC30" s="114"/>
      <c r="AD30" s="190"/>
      <c r="AE30" s="57"/>
      <c r="AF30" s="422"/>
      <c r="AG30" s="422"/>
      <c r="AH30" s="21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1:62" ht="28.15" customHeight="1" thickBot="1" x14ac:dyDescent="0.25">
      <c r="B31" s="30"/>
      <c r="C31" s="355"/>
      <c r="D31" s="246"/>
      <c r="E31" s="254"/>
      <c r="F31" s="254"/>
      <c r="G31" s="253"/>
      <c r="H31" s="361"/>
      <c r="I31" s="393"/>
      <c r="J31" s="393"/>
      <c r="K31" s="393"/>
      <c r="L31" s="50" t="s">
        <v>105</v>
      </c>
      <c r="M31" s="51" t="s">
        <v>527</v>
      </c>
      <c r="N31" s="50" t="s">
        <v>104</v>
      </c>
      <c r="O31" s="51" t="s">
        <v>725</v>
      </c>
      <c r="P31" s="50" t="s">
        <v>103</v>
      </c>
      <c r="Q31" s="51" t="s">
        <v>371</v>
      </c>
      <c r="R31" s="50" t="s">
        <v>102</v>
      </c>
      <c r="S31" s="51" t="s">
        <v>347</v>
      </c>
      <c r="T31" s="50">
        <v>20</v>
      </c>
      <c r="U31" s="51"/>
      <c r="V31" s="50" t="s">
        <v>101</v>
      </c>
      <c r="W31" s="51"/>
      <c r="X31" s="50" t="s">
        <v>100</v>
      </c>
      <c r="Y31" s="51"/>
      <c r="Z31" s="50" t="s">
        <v>99</v>
      </c>
      <c r="AA31" s="51"/>
      <c r="AB31" s="242"/>
      <c r="AC31" s="51"/>
      <c r="AD31" s="187"/>
      <c r="AE31" s="56"/>
      <c r="AF31" s="424"/>
      <c r="AG31" s="424"/>
      <c r="AH31" s="47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1:62" ht="28.15" customHeight="1" x14ac:dyDescent="0.2">
      <c r="B32" s="30"/>
      <c r="C32" s="338">
        <v>2</v>
      </c>
      <c r="D32" s="212"/>
      <c r="E32" s="223"/>
      <c r="F32" s="223"/>
      <c r="G32" s="222"/>
      <c r="H32" s="358"/>
      <c r="I32" s="390">
        <v>103</v>
      </c>
      <c r="J32" s="390">
        <v>20</v>
      </c>
      <c r="K32" s="390">
        <v>6</v>
      </c>
      <c r="L32" s="42" t="s">
        <v>131</v>
      </c>
      <c r="M32" s="43" t="s">
        <v>132</v>
      </c>
      <c r="N32" s="42" t="s">
        <v>129</v>
      </c>
      <c r="O32" s="43" t="s">
        <v>132</v>
      </c>
      <c r="P32" s="42" t="s">
        <v>128</v>
      </c>
      <c r="Q32" s="43" t="s">
        <v>354</v>
      </c>
      <c r="R32" s="42" t="s">
        <v>127</v>
      </c>
      <c r="S32" s="43" t="s">
        <v>130</v>
      </c>
      <c r="T32" s="42" t="s">
        <v>126</v>
      </c>
      <c r="U32" s="43"/>
      <c r="V32" s="42" t="s">
        <v>125</v>
      </c>
      <c r="W32" s="43"/>
      <c r="X32" s="42" t="s">
        <v>124</v>
      </c>
      <c r="Y32" s="43"/>
      <c r="Z32" s="42" t="s">
        <v>123</v>
      </c>
      <c r="AA32" s="43"/>
      <c r="AB32" s="245"/>
      <c r="AC32" s="43"/>
      <c r="AD32" s="196"/>
      <c r="AE32" s="39"/>
      <c r="AF32" s="421"/>
      <c r="AG32" s="421" t="s">
        <v>668</v>
      </c>
      <c r="AH32" s="38"/>
      <c r="AI32" s="9"/>
      <c r="AJ32" s="349">
        <f>SUMPRODUCT(LEN($M32:$AA35)-LEN(SUBSTITUTE($M32:$AA35,"A", "")))</f>
        <v>11</v>
      </c>
      <c r="AK32" s="352">
        <f>SUMPRODUCT(LEN($AD32:$AD35)-LEN(SUBSTITUTE($AD32:$AD35,"A", "")))</f>
        <v>0</v>
      </c>
      <c r="AL32" s="335">
        <f>SUMPRODUCT(LEN($AC32:$AC35)-LEN(SUBSTITUTE($AC32:$AC35,"A", "")))</f>
        <v>0</v>
      </c>
      <c r="AM32" s="349">
        <f>SUMPRODUCT(LEN($M32:$AA35)-LEN(SUBSTITUTE($M32:$AA35,"S", "")))</f>
        <v>5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0</v>
      </c>
      <c r="AT32" s="352">
        <f>SUMPRODUCT(LEN($AD32:$AD35)-LEN(SUBSTITUTE($AD32:$AD35,"G", "")))</f>
        <v>0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8.15" customHeight="1" thickBot="1" x14ac:dyDescent="0.25">
      <c r="B33" s="30"/>
      <c r="C33" s="339"/>
      <c r="D33" s="221"/>
      <c r="E33" s="220"/>
      <c r="F33" s="220"/>
      <c r="G33" s="219"/>
      <c r="H33" s="359"/>
      <c r="I33" s="391"/>
      <c r="J33" s="391"/>
      <c r="K33" s="391"/>
      <c r="L33" s="33" t="s">
        <v>122</v>
      </c>
      <c r="M33" s="55" t="s">
        <v>132</v>
      </c>
      <c r="N33" s="33" t="s">
        <v>121</v>
      </c>
      <c r="O33" s="55" t="s">
        <v>179</v>
      </c>
      <c r="P33" s="33" t="s">
        <v>120</v>
      </c>
      <c r="Q33" s="55" t="s">
        <v>130</v>
      </c>
      <c r="R33" s="33" t="s">
        <v>119</v>
      </c>
      <c r="S33" s="55" t="s">
        <v>130</v>
      </c>
      <c r="T33" s="33" t="s">
        <v>118</v>
      </c>
      <c r="U33" s="55"/>
      <c r="V33" s="33" t="s">
        <v>117</v>
      </c>
      <c r="W33" s="55"/>
      <c r="X33" s="33" t="s">
        <v>116</v>
      </c>
      <c r="Y33" s="55"/>
      <c r="Z33" s="33" t="s">
        <v>115</v>
      </c>
      <c r="AA33" s="55"/>
      <c r="AB33" s="244"/>
      <c r="AC33" s="55"/>
      <c r="AD33" s="193"/>
      <c r="AE33" s="22"/>
      <c r="AF33" s="422"/>
      <c r="AG33" s="422"/>
      <c r="AH33" s="21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8.15" customHeight="1" x14ac:dyDescent="0.2">
      <c r="B34" s="30"/>
      <c r="C34" s="340"/>
      <c r="D34" s="218"/>
      <c r="E34" s="217"/>
      <c r="F34" s="217"/>
      <c r="G34" s="216"/>
      <c r="H34" s="360"/>
      <c r="I34" s="392"/>
      <c r="J34" s="392"/>
      <c r="K34" s="392"/>
      <c r="L34" s="25" t="s">
        <v>114</v>
      </c>
      <c r="M34" s="114" t="s">
        <v>132</v>
      </c>
      <c r="N34" s="25" t="s">
        <v>112</v>
      </c>
      <c r="O34" s="114" t="s">
        <v>179</v>
      </c>
      <c r="P34" s="25" t="s">
        <v>111</v>
      </c>
      <c r="Q34" s="114" t="s">
        <v>132</v>
      </c>
      <c r="R34" s="25" t="s">
        <v>110</v>
      </c>
      <c r="S34" s="114"/>
      <c r="T34" s="25" t="s">
        <v>109</v>
      </c>
      <c r="U34" s="114"/>
      <c r="V34" s="25" t="s">
        <v>108</v>
      </c>
      <c r="W34" s="114"/>
      <c r="X34" s="25" t="s">
        <v>107</v>
      </c>
      <c r="Y34" s="114"/>
      <c r="Z34" s="25" t="s">
        <v>106</v>
      </c>
      <c r="AA34" s="114"/>
      <c r="AB34" s="243"/>
      <c r="AC34" s="114"/>
      <c r="AD34" s="190"/>
      <c r="AE34" s="22"/>
      <c r="AF34" s="422"/>
      <c r="AG34" s="422"/>
      <c r="AH34" s="21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8.15" customHeight="1" thickBot="1" x14ac:dyDescent="0.25">
      <c r="B35" s="30"/>
      <c r="C35" s="355"/>
      <c r="D35" s="246"/>
      <c r="E35" s="254"/>
      <c r="F35" s="254"/>
      <c r="G35" s="253"/>
      <c r="H35" s="361"/>
      <c r="I35" s="393"/>
      <c r="J35" s="393"/>
      <c r="K35" s="393"/>
      <c r="L35" s="50" t="s">
        <v>105</v>
      </c>
      <c r="M35" s="51" t="s">
        <v>132</v>
      </c>
      <c r="N35" s="50" t="s">
        <v>104</v>
      </c>
      <c r="O35" s="51" t="s">
        <v>358</v>
      </c>
      <c r="P35" s="50" t="s">
        <v>103</v>
      </c>
      <c r="Q35" s="51" t="s">
        <v>132</v>
      </c>
      <c r="R35" s="50" t="s">
        <v>102</v>
      </c>
      <c r="S35" s="51"/>
      <c r="T35" s="50">
        <v>20</v>
      </c>
      <c r="U35" s="51"/>
      <c r="V35" s="50" t="s">
        <v>101</v>
      </c>
      <c r="W35" s="51"/>
      <c r="X35" s="50" t="s">
        <v>100</v>
      </c>
      <c r="Y35" s="51"/>
      <c r="Z35" s="50" t="s">
        <v>99</v>
      </c>
      <c r="AA35" s="51"/>
      <c r="AB35" s="242"/>
      <c r="AC35" s="51"/>
      <c r="AD35" s="187"/>
      <c r="AE35" s="48"/>
      <c r="AF35" s="424"/>
      <c r="AG35" s="424"/>
      <c r="AH35" s="47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8.15" customHeight="1" x14ac:dyDescent="0.2">
      <c r="B36" s="30"/>
      <c r="C36" s="338">
        <v>3</v>
      </c>
      <c r="D36" s="212"/>
      <c r="E36" s="223"/>
      <c r="F36" s="223"/>
      <c r="G36" s="222"/>
      <c r="H36" s="358"/>
      <c r="I36" s="390">
        <v>113</v>
      </c>
      <c r="J36" s="390">
        <v>25</v>
      </c>
      <c r="K36" s="390">
        <v>7</v>
      </c>
      <c r="L36" s="42" t="s">
        <v>131</v>
      </c>
      <c r="M36" s="43" t="s">
        <v>179</v>
      </c>
      <c r="N36" s="42" t="s">
        <v>129</v>
      </c>
      <c r="O36" s="43" t="s">
        <v>892</v>
      </c>
      <c r="P36" s="42" t="s">
        <v>128</v>
      </c>
      <c r="Q36" s="43" t="s">
        <v>546</v>
      </c>
      <c r="R36" s="42" t="s">
        <v>127</v>
      </c>
      <c r="S36" s="43" t="s">
        <v>179</v>
      </c>
      <c r="T36" s="42" t="s">
        <v>126</v>
      </c>
      <c r="U36" s="43" t="s">
        <v>130</v>
      </c>
      <c r="V36" s="42" t="s">
        <v>125</v>
      </c>
      <c r="W36" s="43"/>
      <c r="X36" s="42" t="s">
        <v>124</v>
      </c>
      <c r="Y36" s="43"/>
      <c r="Z36" s="42" t="s">
        <v>123</v>
      </c>
      <c r="AA36" s="43"/>
      <c r="AB36" s="245"/>
      <c r="AC36" s="43"/>
      <c r="AD36" s="196" t="s">
        <v>891</v>
      </c>
      <c r="AE36" s="39"/>
      <c r="AF36" s="421">
        <v>7</v>
      </c>
      <c r="AG36" s="421" t="s">
        <v>669</v>
      </c>
      <c r="AH36" s="38"/>
      <c r="AI36" s="9"/>
      <c r="AJ36" s="349">
        <f>SUMPRODUCT(LEN($M36:$AA39)-LEN(SUBSTITUTE($M36:$AA39,"A", "")))</f>
        <v>27</v>
      </c>
      <c r="AK36" s="352">
        <f>SUMPRODUCT(LEN($AD36:$AD39)-LEN(SUBSTITUTE($AD36:$AD39,"A", "")))</f>
        <v>8</v>
      </c>
      <c r="AL36" s="335">
        <f>SUMPRODUCT(LEN($AC36:$AC39)-LEN(SUBSTITUTE($AC36:$AC39,"A", "")))</f>
        <v>0</v>
      </c>
      <c r="AM36" s="349">
        <f>SUMPRODUCT(LEN($M36:$AA39)-LEN(SUBSTITUTE($M36:$AA39,"S", "")))</f>
        <v>17</v>
      </c>
      <c r="AN36" s="352">
        <f>SUMPRODUCT(LEN($AD36:$AD39)-LEN(SUBSTITUTE($AD36:$AD39,"S", "")))</f>
        <v>16</v>
      </c>
      <c r="AO36" s="335">
        <f>SUMPRODUCT(LEN($AC36:$AC39)-LEN(SUBSTITUTE($AC36:$AC39,"S", "")))</f>
        <v>0</v>
      </c>
      <c r="AP36" s="349">
        <f>SUMPRODUCT(LEN($M36:$AA39)-LEN(SUBSTITUTE($M36:$AA39,"F", "")))</f>
        <v>1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8</v>
      </c>
      <c r="AT36" s="352">
        <f>SUMPRODUCT(LEN($AD36:$AD39)-LEN(SUBSTITUTE($AD36:$AD39,"G", "")))</f>
        <v>6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8.15" customHeight="1" thickBot="1" x14ac:dyDescent="0.25">
      <c r="B37" s="30"/>
      <c r="C37" s="339"/>
      <c r="D37" s="221"/>
      <c r="E37" s="220"/>
      <c r="F37" s="220"/>
      <c r="G37" s="219"/>
      <c r="H37" s="359"/>
      <c r="I37" s="391"/>
      <c r="J37" s="391"/>
      <c r="K37" s="391"/>
      <c r="L37" s="33" t="s">
        <v>122</v>
      </c>
      <c r="M37" s="55" t="s">
        <v>684</v>
      </c>
      <c r="N37" s="33" t="s">
        <v>121</v>
      </c>
      <c r="O37" s="55" t="s">
        <v>502</v>
      </c>
      <c r="P37" s="33" t="s">
        <v>120</v>
      </c>
      <c r="Q37" s="55" t="s">
        <v>455</v>
      </c>
      <c r="R37" s="33" t="s">
        <v>119</v>
      </c>
      <c r="S37" s="55" t="s">
        <v>350</v>
      </c>
      <c r="T37" s="33" t="s">
        <v>118</v>
      </c>
      <c r="U37" s="55" t="s">
        <v>130</v>
      </c>
      <c r="V37" s="33" t="s">
        <v>117</v>
      </c>
      <c r="W37" s="55"/>
      <c r="X37" s="33" t="s">
        <v>116</v>
      </c>
      <c r="Y37" s="55"/>
      <c r="Z37" s="33" t="s">
        <v>115</v>
      </c>
      <c r="AA37" s="55"/>
      <c r="AB37" s="244"/>
      <c r="AC37" s="55"/>
      <c r="AD37" s="193" t="s">
        <v>890</v>
      </c>
      <c r="AE37" s="22"/>
      <c r="AF37" s="422"/>
      <c r="AG37" s="422"/>
      <c r="AH37" s="21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8.15" customHeight="1" x14ac:dyDescent="0.2">
      <c r="B38" s="30"/>
      <c r="C38" s="340"/>
      <c r="D38" s="218"/>
      <c r="E38" s="217"/>
      <c r="F38" s="217"/>
      <c r="G38" s="216"/>
      <c r="H38" s="360"/>
      <c r="I38" s="392"/>
      <c r="J38" s="392"/>
      <c r="K38" s="392"/>
      <c r="L38" s="25" t="s">
        <v>114</v>
      </c>
      <c r="M38" s="114" t="s">
        <v>470</v>
      </c>
      <c r="N38" s="25" t="s">
        <v>112</v>
      </c>
      <c r="O38" s="114" t="s">
        <v>179</v>
      </c>
      <c r="P38" s="25" t="s">
        <v>111</v>
      </c>
      <c r="Q38" s="114" t="s">
        <v>523</v>
      </c>
      <c r="R38" s="25" t="s">
        <v>110</v>
      </c>
      <c r="S38" s="114" t="s">
        <v>354</v>
      </c>
      <c r="T38" s="25" t="s">
        <v>109</v>
      </c>
      <c r="U38" s="114"/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243"/>
      <c r="AC38" s="114"/>
      <c r="AD38" s="190"/>
      <c r="AE38" s="22"/>
      <c r="AF38" s="422"/>
      <c r="AG38" s="422"/>
      <c r="AH38" s="21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8.15" customHeight="1" thickBot="1" x14ac:dyDescent="0.25">
      <c r="B39" s="20"/>
      <c r="C39" s="341"/>
      <c r="D39" s="215"/>
      <c r="E39" s="214"/>
      <c r="F39" s="214"/>
      <c r="G39" s="213"/>
      <c r="H39" s="361"/>
      <c r="I39" s="394"/>
      <c r="J39" s="394"/>
      <c r="K39" s="394"/>
      <c r="L39" s="15" t="s">
        <v>105</v>
      </c>
      <c r="M39" s="16" t="s">
        <v>684</v>
      </c>
      <c r="N39" s="15" t="s">
        <v>104</v>
      </c>
      <c r="O39" s="16" t="s">
        <v>458</v>
      </c>
      <c r="P39" s="15" t="s">
        <v>103</v>
      </c>
      <c r="Q39" s="16" t="s">
        <v>347</v>
      </c>
      <c r="R39" s="15" t="s">
        <v>102</v>
      </c>
      <c r="S39" s="16" t="s">
        <v>354</v>
      </c>
      <c r="T39" s="15">
        <v>20</v>
      </c>
      <c r="U39" s="16"/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242"/>
      <c r="AC39" s="16"/>
      <c r="AD39" s="186"/>
      <c r="AE39" s="11"/>
      <c r="AF39" s="423"/>
      <c r="AG39" s="423"/>
      <c r="AH39" s="10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107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202</v>
      </c>
      <c r="E41" s="425">
        <v>16217.8</v>
      </c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03"/>
      <c r="AI41" s="86" t="s">
        <v>137</v>
      </c>
      <c r="AJ41" s="85">
        <f t="shared" ref="AJ41:BB41" si="4">SUM(AJ43:AJ54)</f>
        <v>89</v>
      </c>
      <c r="AK41" s="84">
        <f t="shared" si="4"/>
        <v>8</v>
      </c>
      <c r="AL41" s="83">
        <f t="shared" si="4"/>
        <v>0</v>
      </c>
      <c r="AM41" s="85">
        <f t="shared" si="4"/>
        <v>41</v>
      </c>
      <c r="AN41" s="84">
        <f t="shared" si="4"/>
        <v>18</v>
      </c>
      <c r="AO41" s="83">
        <f t="shared" si="4"/>
        <v>1</v>
      </c>
      <c r="AP41" s="85">
        <f t="shared" si="4"/>
        <v>1</v>
      </c>
      <c r="AQ41" s="84">
        <f t="shared" si="4"/>
        <v>2</v>
      </c>
      <c r="AR41" s="83">
        <f t="shared" si="4"/>
        <v>0</v>
      </c>
      <c r="AS41" s="85">
        <f t="shared" si="4"/>
        <v>16</v>
      </c>
      <c r="AT41" s="84">
        <f t="shared" si="4"/>
        <v>4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32.333333333333336</v>
      </c>
      <c r="BG41" s="5">
        <f>SUM(AM41:AO41,AY41)/$BG$5</f>
        <v>20</v>
      </c>
      <c r="BH41" s="5">
        <f>SUM(AP41:AR41,AZ41)/$BG$5</f>
        <v>1</v>
      </c>
      <c r="BI41" s="5">
        <f>SUM(AS41:AU41,BA41)/$BG$5</f>
        <v>6.666666666666667</v>
      </c>
      <c r="BJ41" s="5">
        <f>SUM(AV41:AX41,BB41)/$BG$5</f>
        <v>0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03"/>
      <c r="AI42" s="66" t="s">
        <v>135</v>
      </c>
      <c r="AJ42" s="65">
        <f t="shared" ref="AJ42:BB42" si="5">AJ41/3</f>
        <v>29.666666666666668</v>
      </c>
      <c r="AK42" s="64">
        <f t="shared" si="5"/>
        <v>2.6666666666666665</v>
      </c>
      <c r="AL42" s="63">
        <f t="shared" si="5"/>
        <v>0</v>
      </c>
      <c r="AM42" s="65">
        <f t="shared" si="5"/>
        <v>13.666666666666666</v>
      </c>
      <c r="AN42" s="64">
        <f t="shared" si="5"/>
        <v>6</v>
      </c>
      <c r="AO42" s="63">
        <f t="shared" si="5"/>
        <v>0.33333333333333331</v>
      </c>
      <c r="AP42" s="65">
        <f t="shared" si="5"/>
        <v>0.33333333333333331</v>
      </c>
      <c r="AQ42" s="64">
        <f t="shared" si="5"/>
        <v>0.66666666666666663</v>
      </c>
      <c r="AR42" s="63">
        <f t="shared" si="5"/>
        <v>0</v>
      </c>
      <c r="AS42" s="65">
        <f t="shared" si="5"/>
        <v>5.333333333333333</v>
      </c>
      <c r="AT42" s="64">
        <f t="shared" si="5"/>
        <v>1.3333333333333333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8.15" customHeight="1" x14ac:dyDescent="0.2">
      <c r="B43" s="30"/>
      <c r="C43" s="338">
        <v>1</v>
      </c>
      <c r="D43" s="212"/>
      <c r="E43" s="223"/>
      <c r="F43" s="223"/>
      <c r="G43" s="222"/>
      <c r="H43" s="358" t="s">
        <v>133</v>
      </c>
      <c r="I43" s="390">
        <v>86</v>
      </c>
      <c r="J43" s="390">
        <v>25</v>
      </c>
      <c r="K43" s="390">
        <v>7</v>
      </c>
      <c r="L43" s="42" t="s">
        <v>131</v>
      </c>
      <c r="M43" s="43" t="s">
        <v>357</v>
      </c>
      <c r="N43" s="42" t="s">
        <v>129</v>
      </c>
      <c r="O43" s="43" t="s">
        <v>458</v>
      </c>
      <c r="P43" s="42" t="s">
        <v>128</v>
      </c>
      <c r="Q43" s="43" t="s">
        <v>456</v>
      </c>
      <c r="R43" s="42" t="s">
        <v>127</v>
      </c>
      <c r="S43" s="43" t="s">
        <v>353</v>
      </c>
      <c r="T43" s="42" t="s">
        <v>126</v>
      </c>
      <c r="U43" s="43" t="s">
        <v>130</v>
      </c>
      <c r="V43" s="42" t="s">
        <v>125</v>
      </c>
      <c r="W43" s="43"/>
      <c r="X43" s="42" t="s">
        <v>124</v>
      </c>
      <c r="Y43" s="43"/>
      <c r="Z43" s="42" t="s">
        <v>123</v>
      </c>
      <c r="AA43" s="43"/>
      <c r="AB43" s="245">
        <v>20</v>
      </c>
      <c r="AC43" s="43" t="s">
        <v>130</v>
      </c>
      <c r="AD43" s="196" t="s">
        <v>889</v>
      </c>
      <c r="AE43" s="58"/>
      <c r="AF43" s="421"/>
      <c r="AG43" s="421" t="s">
        <v>668</v>
      </c>
      <c r="AH43" s="38"/>
      <c r="AI43" s="9"/>
      <c r="AJ43" s="349">
        <f>SUMPRODUCT(LEN($M43:$AA46)-LEN(SUBSTITUTE($M43:$AA46,"A", "")))</f>
        <v>35</v>
      </c>
      <c r="AK43" s="352">
        <f>SUMPRODUCT(LEN($AD43:$AD46)-LEN(SUBSTITUTE($AD43:$AD46,"A", "")))</f>
        <v>5</v>
      </c>
      <c r="AL43" s="335">
        <f>SUMPRODUCT(LEN($AC43:$AC46)-LEN(SUBSTITUTE($AC43:$AC46,"A", "")))</f>
        <v>0</v>
      </c>
      <c r="AM43" s="349">
        <f>SUMPRODUCT(LEN($M43:$AA46)-LEN(SUBSTITUTE($M43:$AA46,"S", "")))</f>
        <v>11</v>
      </c>
      <c r="AN43" s="352">
        <f>SUMPRODUCT(LEN($AD43:$AD46)-LEN(SUBSTITUTE($AD43:$AD46,"S", "")))</f>
        <v>14</v>
      </c>
      <c r="AO43" s="335">
        <f>SUMPRODUCT(LEN($AC43:$AC46)-LEN(SUBSTITUTE($AC43:$AC46,"S", "")))</f>
        <v>1</v>
      </c>
      <c r="AP43" s="349">
        <f>SUMPRODUCT(LEN($M43:$AA46)-LEN(SUBSTITUTE($M43:$AA46,"F", "")))</f>
        <v>0</v>
      </c>
      <c r="AQ43" s="352">
        <f>SUMPRODUCT(LEN($AD43:$AD46)-LEN(SUBSTITUTE($AD43:$AD46,"F", "")))</f>
        <v>2</v>
      </c>
      <c r="AR43" s="335">
        <f>SUMPRODUCT(LEN($AC43:$AC46)-LEN(SUBSTITUTE($AC43:$AC46,"F", "")))</f>
        <v>0</v>
      </c>
      <c r="AS43" s="349">
        <f>SUMPRODUCT(LEN($M43:$AA46)-LEN(SUBSTITUTE($M43:$AA46,"G", "")))</f>
        <v>2</v>
      </c>
      <c r="AT43" s="352">
        <f>SUMPRODUCT(LEN($AD43:$AD46)-LEN(SUBSTITUTE($AD43:$AD46,"G", "")))</f>
        <v>4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8.15" customHeight="1" thickBot="1" x14ac:dyDescent="0.25">
      <c r="B44" s="30"/>
      <c r="C44" s="339"/>
      <c r="D44" s="221"/>
      <c r="E44" s="220"/>
      <c r="F44" s="220"/>
      <c r="G44" s="219"/>
      <c r="H44" s="359"/>
      <c r="I44" s="391"/>
      <c r="J44" s="391"/>
      <c r="K44" s="391"/>
      <c r="L44" s="33" t="s">
        <v>122</v>
      </c>
      <c r="M44" s="55" t="s">
        <v>357</v>
      </c>
      <c r="N44" s="33" t="s">
        <v>121</v>
      </c>
      <c r="O44" s="55" t="s">
        <v>179</v>
      </c>
      <c r="P44" s="33" t="s">
        <v>120</v>
      </c>
      <c r="Q44" s="55" t="s">
        <v>179</v>
      </c>
      <c r="R44" s="33" t="s">
        <v>119</v>
      </c>
      <c r="S44" s="55" t="s">
        <v>347</v>
      </c>
      <c r="T44" s="33" t="s">
        <v>118</v>
      </c>
      <c r="U44" s="55" t="s">
        <v>130</v>
      </c>
      <c r="V44" s="33" t="s">
        <v>117</v>
      </c>
      <c r="W44" s="55"/>
      <c r="X44" s="33" t="s">
        <v>116</v>
      </c>
      <c r="Y44" s="55"/>
      <c r="Z44" s="33" t="s">
        <v>115</v>
      </c>
      <c r="AA44" s="55"/>
      <c r="AB44" s="244"/>
      <c r="AC44" s="55"/>
      <c r="AD44" s="193" t="s">
        <v>888</v>
      </c>
      <c r="AE44" s="57"/>
      <c r="AF44" s="422"/>
      <c r="AG44" s="422"/>
      <c r="AH44" s="21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8.15" customHeight="1" x14ac:dyDescent="0.2">
      <c r="B45" s="30"/>
      <c r="C45" s="340"/>
      <c r="D45" s="218"/>
      <c r="E45" s="217"/>
      <c r="F45" s="217"/>
      <c r="G45" s="216"/>
      <c r="H45" s="360">
        <v>202</v>
      </c>
      <c r="I45" s="392"/>
      <c r="J45" s="392"/>
      <c r="K45" s="392"/>
      <c r="L45" s="25" t="s">
        <v>114</v>
      </c>
      <c r="M45" s="114" t="s">
        <v>458</v>
      </c>
      <c r="N45" s="25" t="s">
        <v>112</v>
      </c>
      <c r="O45" s="114" t="s">
        <v>459</v>
      </c>
      <c r="P45" s="25" t="s">
        <v>111</v>
      </c>
      <c r="Q45" s="114" t="s">
        <v>474</v>
      </c>
      <c r="R45" s="25" t="s">
        <v>110</v>
      </c>
      <c r="S45" s="114" t="s">
        <v>347</v>
      </c>
      <c r="T45" s="25" t="s">
        <v>109</v>
      </c>
      <c r="U45" s="114"/>
      <c r="V45" s="25" t="s">
        <v>108</v>
      </c>
      <c r="W45" s="114"/>
      <c r="X45" s="25" t="s">
        <v>107</v>
      </c>
      <c r="Y45" s="114"/>
      <c r="Z45" s="25" t="s">
        <v>106</v>
      </c>
      <c r="AA45" s="114"/>
      <c r="AB45" s="243"/>
      <c r="AC45" s="114"/>
      <c r="AD45" s="190" t="s">
        <v>887</v>
      </c>
      <c r="AE45" s="57"/>
      <c r="AF45" s="422"/>
      <c r="AG45" s="422"/>
      <c r="AH45" s="21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8.15" customHeight="1" thickBot="1" x14ac:dyDescent="0.25">
      <c r="B46" s="30"/>
      <c r="C46" s="355"/>
      <c r="D46" s="246"/>
      <c r="E46" s="254"/>
      <c r="F46" s="254"/>
      <c r="G46" s="253"/>
      <c r="H46" s="361"/>
      <c r="I46" s="393"/>
      <c r="J46" s="393"/>
      <c r="K46" s="393"/>
      <c r="L46" s="50" t="s">
        <v>105</v>
      </c>
      <c r="M46" s="51" t="s">
        <v>458</v>
      </c>
      <c r="N46" s="50" t="s">
        <v>104</v>
      </c>
      <c r="O46" s="51" t="s">
        <v>179</v>
      </c>
      <c r="P46" s="50" t="s">
        <v>103</v>
      </c>
      <c r="Q46" s="51" t="s">
        <v>179</v>
      </c>
      <c r="R46" s="50" t="s">
        <v>102</v>
      </c>
      <c r="S46" s="51" t="s">
        <v>130</v>
      </c>
      <c r="T46" s="50">
        <v>20</v>
      </c>
      <c r="U46" s="51"/>
      <c r="V46" s="50" t="s">
        <v>101</v>
      </c>
      <c r="W46" s="51"/>
      <c r="X46" s="50" t="s">
        <v>100</v>
      </c>
      <c r="Y46" s="51"/>
      <c r="Z46" s="50" t="s">
        <v>99</v>
      </c>
      <c r="AA46" s="51"/>
      <c r="AB46" s="242"/>
      <c r="AC46" s="51"/>
      <c r="AD46" s="187"/>
      <c r="AE46" s="56"/>
      <c r="AF46" s="424"/>
      <c r="AG46" s="424"/>
      <c r="AH46" s="47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8.15" customHeight="1" x14ac:dyDescent="0.2">
      <c r="B47" s="30"/>
      <c r="C47" s="338">
        <v>2</v>
      </c>
      <c r="D47" s="212"/>
      <c r="E47" s="223"/>
      <c r="F47" s="223"/>
      <c r="G47" s="222"/>
      <c r="H47" s="358"/>
      <c r="I47" s="390">
        <v>106</v>
      </c>
      <c r="J47" s="390">
        <v>25</v>
      </c>
      <c r="K47" s="390">
        <v>6</v>
      </c>
      <c r="L47" s="42" t="s">
        <v>131</v>
      </c>
      <c r="M47" s="43" t="s">
        <v>496</v>
      </c>
      <c r="N47" s="42" t="s">
        <v>129</v>
      </c>
      <c r="O47" s="43" t="s">
        <v>357</v>
      </c>
      <c r="P47" s="42" t="s">
        <v>128</v>
      </c>
      <c r="Q47" s="43" t="s">
        <v>348</v>
      </c>
      <c r="R47" s="42" t="s">
        <v>127</v>
      </c>
      <c r="S47" s="43" t="s">
        <v>179</v>
      </c>
      <c r="T47" s="42" t="s">
        <v>126</v>
      </c>
      <c r="U47" s="43" t="s">
        <v>354</v>
      </c>
      <c r="V47" s="42" t="s">
        <v>125</v>
      </c>
      <c r="W47" s="43"/>
      <c r="X47" s="42" t="s">
        <v>124</v>
      </c>
      <c r="Y47" s="43"/>
      <c r="Z47" s="42" t="s">
        <v>123</v>
      </c>
      <c r="AA47" s="43"/>
      <c r="AB47" s="245"/>
      <c r="AC47" s="43"/>
      <c r="AD47" s="196" t="s">
        <v>351</v>
      </c>
      <c r="AE47" s="39"/>
      <c r="AF47" s="421"/>
      <c r="AG47" s="421" t="s">
        <v>669</v>
      </c>
      <c r="AH47" s="38"/>
      <c r="AI47" s="9"/>
      <c r="AJ47" s="349">
        <f>SUMPRODUCT(LEN($M47:$AA50)-LEN(SUBSTITUTE($M47:$AA50,"A", "")))</f>
        <v>28</v>
      </c>
      <c r="AK47" s="352">
        <f>SUMPRODUCT(LEN($AD47:$AD50)-LEN(SUBSTITUTE($AD47:$AD50,"A", "")))</f>
        <v>1</v>
      </c>
      <c r="AL47" s="335">
        <f>SUMPRODUCT(LEN($AC47:$AC50)-LEN(SUBSTITUTE($AC47:$AC50,"A", "")))</f>
        <v>0</v>
      </c>
      <c r="AM47" s="349">
        <f>SUMPRODUCT(LEN($M47:$AA50)-LEN(SUBSTITUTE($M47:$AA50,"S", "")))</f>
        <v>16</v>
      </c>
      <c r="AN47" s="352">
        <f>SUMPRODUCT(LEN($AD47:$AD50)-LEN(SUBSTITUTE($AD47:$AD50,"S", "")))</f>
        <v>1</v>
      </c>
      <c r="AO47" s="335">
        <f>SUMPRODUCT(LEN($AC47:$AC50)-LEN(SUBSTITUTE($AC47:$AC50,"S", "")))</f>
        <v>0</v>
      </c>
      <c r="AP47" s="349">
        <f>SUMPRODUCT(LEN($M47:$AA50)-LEN(SUBSTITUTE($M47:$AA50,"F", "")))</f>
        <v>1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6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8.15" customHeight="1" thickBot="1" x14ac:dyDescent="0.25">
      <c r="B48" s="30"/>
      <c r="C48" s="339"/>
      <c r="D48" s="221"/>
      <c r="E48" s="220"/>
      <c r="F48" s="220"/>
      <c r="G48" s="219"/>
      <c r="H48" s="359"/>
      <c r="I48" s="391"/>
      <c r="J48" s="391"/>
      <c r="K48" s="391"/>
      <c r="L48" s="33" t="s">
        <v>122</v>
      </c>
      <c r="M48" s="55" t="s">
        <v>132</v>
      </c>
      <c r="N48" s="33" t="s">
        <v>121</v>
      </c>
      <c r="O48" s="55" t="s">
        <v>465</v>
      </c>
      <c r="P48" s="33" t="s">
        <v>120</v>
      </c>
      <c r="Q48" s="55" t="s">
        <v>511</v>
      </c>
      <c r="R48" s="33" t="s">
        <v>119</v>
      </c>
      <c r="S48" s="55" t="s">
        <v>349</v>
      </c>
      <c r="T48" s="33" t="s">
        <v>118</v>
      </c>
      <c r="U48" s="55" t="s">
        <v>130</v>
      </c>
      <c r="V48" s="33" t="s">
        <v>117</v>
      </c>
      <c r="W48" s="55"/>
      <c r="X48" s="33" t="s">
        <v>116</v>
      </c>
      <c r="Y48" s="55"/>
      <c r="Z48" s="33" t="s">
        <v>115</v>
      </c>
      <c r="AA48" s="55"/>
      <c r="AB48" s="244"/>
      <c r="AC48" s="55"/>
      <c r="AD48" s="193"/>
      <c r="AE48" s="22"/>
      <c r="AF48" s="422"/>
      <c r="AG48" s="422"/>
      <c r="AH48" s="21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8.15" customHeight="1" x14ac:dyDescent="0.2">
      <c r="B49" s="30"/>
      <c r="C49" s="340"/>
      <c r="D49" s="218"/>
      <c r="E49" s="217"/>
      <c r="F49" s="217"/>
      <c r="G49" s="216"/>
      <c r="H49" s="360"/>
      <c r="I49" s="392"/>
      <c r="J49" s="392"/>
      <c r="K49" s="392"/>
      <c r="L49" s="25" t="s">
        <v>114</v>
      </c>
      <c r="M49" s="114" t="s">
        <v>493</v>
      </c>
      <c r="N49" s="25" t="s">
        <v>112</v>
      </c>
      <c r="O49" s="114" t="s">
        <v>458</v>
      </c>
      <c r="P49" s="25" t="s">
        <v>111</v>
      </c>
      <c r="Q49" s="114" t="s">
        <v>474</v>
      </c>
      <c r="R49" s="25" t="s">
        <v>110</v>
      </c>
      <c r="S49" s="114" t="s">
        <v>354</v>
      </c>
      <c r="T49" s="25" t="s">
        <v>109</v>
      </c>
      <c r="U49" s="114" t="s">
        <v>130</v>
      </c>
      <c r="V49" s="25" t="s">
        <v>108</v>
      </c>
      <c r="W49" s="114"/>
      <c r="X49" s="25" t="s">
        <v>107</v>
      </c>
      <c r="Y49" s="114"/>
      <c r="Z49" s="25" t="s">
        <v>106</v>
      </c>
      <c r="AA49" s="114"/>
      <c r="AB49" s="243"/>
      <c r="AC49" s="114"/>
      <c r="AD49" s="190"/>
      <c r="AE49" s="22"/>
      <c r="AF49" s="422"/>
      <c r="AG49" s="422"/>
      <c r="AH49" s="21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8.15" customHeight="1" thickBot="1" x14ac:dyDescent="0.25">
      <c r="B50" s="30"/>
      <c r="C50" s="355"/>
      <c r="D50" s="246"/>
      <c r="E50" s="254"/>
      <c r="F50" s="254"/>
      <c r="G50" s="253"/>
      <c r="H50" s="361"/>
      <c r="I50" s="393"/>
      <c r="J50" s="393"/>
      <c r="K50" s="393"/>
      <c r="L50" s="50" t="s">
        <v>105</v>
      </c>
      <c r="M50" s="51" t="s">
        <v>357</v>
      </c>
      <c r="N50" s="50" t="s">
        <v>104</v>
      </c>
      <c r="O50" s="51" t="s">
        <v>469</v>
      </c>
      <c r="P50" s="50" t="s">
        <v>103</v>
      </c>
      <c r="Q50" s="51" t="s">
        <v>456</v>
      </c>
      <c r="R50" s="50" t="s">
        <v>102</v>
      </c>
      <c r="S50" s="51" t="s">
        <v>351</v>
      </c>
      <c r="T50" s="50">
        <v>20</v>
      </c>
      <c r="U50" s="51"/>
      <c r="V50" s="50" t="s">
        <v>101</v>
      </c>
      <c r="W50" s="51"/>
      <c r="X50" s="50" t="s">
        <v>100</v>
      </c>
      <c r="Y50" s="51"/>
      <c r="Z50" s="50" t="s">
        <v>99</v>
      </c>
      <c r="AA50" s="51"/>
      <c r="AB50" s="242"/>
      <c r="AC50" s="51"/>
      <c r="AD50" s="187"/>
      <c r="AE50" s="48"/>
      <c r="AF50" s="424"/>
      <c r="AG50" s="424"/>
      <c r="AH50" s="47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8.15" customHeight="1" x14ac:dyDescent="0.2">
      <c r="B51" s="30"/>
      <c r="C51" s="338">
        <v>3</v>
      </c>
      <c r="D51" s="212"/>
      <c r="E51" s="223"/>
      <c r="F51" s="223"/>
      <c r="G51" s="222"/>
      <c r="H51" s="358"/>
      <c r="I51" s="390">
        <v>88</v>
      </c>
      <c r="J51" s="390">
        <v>24</v>
      </c>
      <c r="K51" s="390">
        <v>7</v>
      </c>
      <c r="L51" s="42" t="s">
        <v>131</v>
      </c>
      <c r="M51" s="43" t="s">
        <v>470</v>
      </c>
      <c r="N51" s="42" t="s">
        <v>129</v>
      </c>
      <c r="O51" s="43" t="s">
        <v>458</v>
      </c>
      <c r="P51" s="42" t="s">
        <v>128</v>
      </c>
      <c r="Q51" s="43" t="s">
        <v>348</v>
      </c>
      <c r="R51" s="42" t="s">
        <v>127</v>
      </c>
      <c r="S51" s="43" t="s">
        <v>347</v>
      </c>
      <c r="T51" s="42" t="s">
        <v>126</v>
      </c>
      <c r="U51" s="43" t="s">
        <v>130</v>
      </c>
      <c r="V51" s="42" t="s">
        <v>125</v>
      </c>
      <c r="W51" s="43"/>
      <c r="X51" s="42" t="s">
        <v>124</v>
      </c>
      <c r="Y51" s="43"/>
      <c r="Z51" s="42" t="s">
        <v>123</v>
      </c>
      <c r="AA51" s="43"/>
      <c r="AB51" s="245"/>
      <c r="AC51" s="43"/>
      <c r="AD51" s="196" t="s">
        <v>374</v>
      </c>
      <c r="AE51" s="39"/>
      <c r="AF51" s="421"/>
      <c r="AG51" s="421" t="s">
        <v>669</v>
      </c>
      <c r="AH51" s="38"/>
      <c r="AI51" s="9"/>
      <c r="AJ51" s="349">
        <f>SUMPRODUCT(LEN($M51:$AA54)-LEN(SUBSTITUTE($M51:$AA54,"A", "")))</f>
        <v>26</v>
      </c>
      <c r="AK51" s="352">
        <f>SUMPRODUCT(LEN($AD51:$AD54)-LEN(SUBSTITUTE($AD51:$AD54,"A", "")))</f>
        <v>2</v>
      </c>
      <c r="AL51" s="335">
        <f>SUMPRODUCT(LEN($AC51:$AC54)-LEN(SUBSTITUTE($AC51:$AC54,"A", "")))</f>
        <v>0</v>
      </c>
      <c r="AM51" s="349">
        <f>SUMPRODUCT(LEN($M51:$AA54)-LEN(SUBSTITUTE($M51:$AA54,"S", "")))</f>
        <v>14</v>
      </c>
      <c r="AN51" s="352">
        <f>SUMPRODUCT(LEN($AD51:$AD54)-LEN(SUBSTITUTE($AD51:$AD54,"S", "")))</f>
        <v>3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8</v>
      </c>
      <c r="AT51" s="352">
        <f>SUMPRODUCT(LEN($AD51:$AD54)-LEN(SUBSTITUTE($AD51:$AD54,"G", "")))</f>
        <v>0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8.15" customHeight="1" thickBot="1" x14ac:dyDescent="0.25">
      <c r="B52" s="30"/>
      <c r="C52" s="339"/>
      <c r="D52" s="221"/>
      <c r="E52" s="220"/>
      <c r="F52" s="220"/>
      <c r="G52" s="219"/>
      <c r="H52" s="359"/>
      <c r="I52" s="391"/>
      <c r="J52" s="391"/>
      <c r="K52" s="391"/>
      <c r="L52" s="33" t="s">
        <v>122</v>
      </c>
      <c r="M52" s="55" t="s">
        <v>479</v>
      </c>
      <c r="N52" s="33" t="s">
        <v>121</v>
      </c>
      <c r="O52" s="55" t="s">
        <v>493</v>
      </c>
      <c r="P52" s="33" t="s">
        <v>120</v>
      </c>
      <c r="Q52" s="55" t="s">
        <v>459</v>
      </c>
      <c r="R52" s="33" t="s">
        <v>119</v>
      </c>
      <c r="S52" s="55" t="s">
        <v>354</v>
      </c>
      <c r="T52" s="33" t="s">
        <v>118</v>
      </c>
      <c r="U52" s="55"/>
      <c r="V52" s="33" t="s">
        <v>117</v>
      </c>
      <c r="W52" s="55"/>
      <c r="X52" s="33" t="s">
        <v>116</v>
      </c>
      <c r="Y52" s="55"/>
      <c r="Z52" s="33" t="s">
        <v>115</v>
      </c>
      <c r="AA52" s="55"/>
      <c r="AB52" s="244"/>
      <c r="AC52" s="55"/>
      <c r="AD52" s="193"/>
      <c r="AE52" s="22"/>
      <c r="AF52" s="422"/>
      <c r="AG52" s="422"/>
      <c r="AH52" s="21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8.15" customHeight="1" x14ac:dyDescent="0.2">
      <c r="B53" s="30"/>
      <c r="C53" s="340"/>
      <c r="D53" s="218"/>
      <c r="E53" s="217"/>
      <c r="F53" s="217"/>
      <c r="G53" s="216"/>
      <c r="H53" s="360"/>
      <c r="I53" s="392"/>
      <c r="J53" s="392"/>
      <c r="K53" s="392"/>
      <c r="L53" s="25" t="s">
        <v>114</v>
      </c>
      <c r="M53" s="114" t="s">
        <v>702</v>
      </c>
      <c r="N53" s="25" t="s">
        <v>112</v>
      </c>
      <c r="O53" s="114" t="s">
        <v>469</v>
      </c>
      <c r="P53" s="25" t="s">
        <v>111</v>
      </c>
      <c r="Q53" s="114" t="s">
        <v>350</v>
      </c>
      <c r="R53" s="25" t="s">
        <v>110</v>
      </c>
      <c r="S53" s="114" t="s">
        <v>354</v>
      </c>
      <c r="T53" s="25" t="s">
        <v>109</v>
      </c>
      <c r="U53" s="114"/>
      <c r="V53" s="25" t="s">
        <v>108</v>
      </c>
      <c r="W53" s="114"/>
      <c r="X53" s="25" t="s">
        <v>107</v>
      </c>
      <c r="Y53" s="114"/>
      <c r="Z53" s="25" t="s">
        <v>106</v>
      </c>
      <c r="AA53" s="114"/>
      <c r="AB53" s="243"/>
      <c r="AC53" s="114"/>
      <c r="AD53" s="190"/>
      <c r="AE53" s="22"/>
      <c r="AF53" s="422"/>
      <c r="AG53" s="422"/>
      <c r="AH53" s="21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8.15" customHeight="1" thickBot="1" x14ac:dyDescent="0.25">
      <c r="B54" s="20"/>
      <c r="C54" s="341"/>
      <c r="D54" s="215"/>
      <c r="E54" s="214"/>
      <c r="F54" s="214"/>
      <c r="G54" s="213"/>
      <c r="H54" s="361"/>
      <c r="I54" s="394"/>
      <c r="J54" s="394"/>
      <c r="K54" s="394"/>
      <c r="L54" s="15" t="s">
        <v>105</v>
      </c>
      <c r="M54" s="16" t="s">
        <v>179</v>
      </c>
      <c r="N54" s="15" t="s">
        <v>104</v>
      </c>
      <c r="O54" s="16" t="s">
        <v>469</v>
      </c>
      <c r="P54" s="15" t="s">
        <v>103</v>
      </c>
      <c r="Q54" s="16" t="s">
        <v>351</v>
      </c>
      <c r="R54" s="15" t="s">
        <v>102</v>
      </c>
      <c r="S54" s="16" t="s">
        <v>130</v>
      </c>
      <c r="T54" s="15">
        <v>20</v>
      </c>
      <c r="U54" s="16"/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242"/>
      <c r="AC54" s="16"/>
      <c r="AD54" s="186"/>
      <c r="AE54" s="11"/>
      <c r="AF54" s="423"/>
      <c r="AG54" s="423"/>
      <c r="AH54" s="10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107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202</v>
      </c>
      <c r="E56" s="425">
        <v>10192.51</v>
      </c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03"/>
      <c r="AI56" s="86" t="s">
        <v>137</v>
      </c>
      <c r="AJ56" s="85">
        <f t="shared" ref="AJ56:BB56" si="6">SUM(AJ58:AJ69)</f>
        <v>56</v>
      </c>
      <c r="AK56" s="84">
        <f t="shared" si="6"/>
        <v>1</v>
      </c>
      <c r="AL56" s="83">
        <f t="shared" si="6"/>
        <v>0</v>
      </c>
      <c r="AM56" s="85">
        <f t="shared" si="6"/>
        <v>42</v>
      </c>
      <c r="AN56" s="84">
        <f t="shared" si="6"/>
        <v>5</v>
      </c>
      <c r="AO56" s="83">
        <f t="shared" si="6"/>
        <v>1</v>
      </c>
      <c r="AP56" s="85">
        <f t="shared" si="6"/>
        <v>0</v>
      </c>
      <c r="AQ56" s="84">
        <f t="shared" si="6"/>
        <v>0</v>
      </c>
      <c r="AR56" s="83">
        <f t="shared" si="6"/>
        <v>0</v>
      </c>
      <c r="AS56" s="85">
        <f t="shared" si="6"/>
        <v>16</v>
      </c>
      <c r="AT56" s="84">
        <f t="shared" si="6"/>
        <v>0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0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19</v>
      </c>
      <c r="BG56" s="5">
        <f>SUM(AM56:AO56,AY56)/$BG$5</f>
        <v>16</v>
      </c>
      <c r="BH56" s="5">
        <f>SUM(AP56:AR56,AZ56)/$BG$5</f>
        <v>0</v>
      </c>
      <c r="BI56" s="5">
        <f>SUM(AS56:AU56,BA56)/$BG$5</f>
        <v>5.333333333333333</v>
      </c>
      <c r="BJ56" s="5">
        <f>SUM(AV56:AX56,BB56)/$BG$5</f>
        <v>0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03"/>
      <c r="AI57" s="66" t="s">
        <v>135</v>
      </c>
      <c r="AJ57" s="65">
        <f t="shared" ref="AJ57:BB57" si="7">AJ56/3</f>
        <v>18.666666666666668</v>
      </c>
      <c r="AK57" s="64">
        <f t="shared" si="7"/>
        <v>0.33333333333333331</v>
      </c>
      <c r="AL57" s="63">
        <f t="shared" si="7"/>
        <v>0</v>
      </c>
      <c r="AM57" s="65">
        <f t="shared" si="7"/>
        <v>14</v>
      </c>
      <c r="AN57" s="64">
        <f t="shared" si="7"/>
        <v>1.6666666666666667</v>
      </c>
      <c r="AO57" s="63">
        <f t="shared" si="7"/>
        <v>0.33333333333333331</v>
      </c>
      <c r="AP57" s="65">
        <f t="shared" si="7"/>
        <v>0</v>
      </c>
      <c r="AQ57" s="64">
        <f t="shared" si="7"/>
        <v>0</v>
      </c>
      <c r="AR57" s="63">
        <f t="shared" si="7"/>
        <v>0</v>
      </c>
      <c r="AS57" s="65">
        <f t="shared" si="7"/>
        <v>5.333333333333333</v>
      </c>
      <c r="AT57" s="64">
        <f t="shared" si="7"/>
        <v>0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8.15" customHeight="1" x14ac:dyDescent="0.2">
      <c r="B58" s="30"/>
      <c r="C58" s="338">
        <v>1</v>
      </c>
      <c r="D58" s="212"/>
      <c r="E58" s="223"/>
      <c r="F58" s="223"/>
      <c r="G58" s="222"/>
      <c r="H58" s="358" t="s">
        <v>133</v>
      </c>
      <c r="I58" s="390">
        <v>77</v>
      </c>
      <c r="J58" s="390">
        <v>25</v>
      </c>
      <c r="K58" s="390">
        <v>6</v>
      </c>
      <c r="L58" s="42" t="s">
        <v>131</v>
      </c>
      <c r="M58" s="43" t="s">
        <v>179</v>
      </c>
      <c r="N58" s="42" t="s">
        <v>129</v>
      </c>
      <c r="O58" s="43" t="s">
        <v>179</v>
      </c>
      <c r="P58" s="42" t="s">
        <v>128</v>
      </c>
      <c r="Q58" s="43" t="s">
        <v>479</v>
      </c>
      <c r="R58" s="42" t="s">
        <v>127</v>
      </c>
      <c r="S58" s="43" t="s">
        <v>359</v>
      </c>
      <c r="T58" s="42" t="s">
        <v>126</v>
      </c>
      <c r="U58" s="43" t="s">
        <v>130</v>
      </c>
      <c r="V58" s="42" t="s">
        <v>125</v>
      </c>
      <c r="W58" s="43"/>
      <c r="X58" s="42" t="s">
        <v>124</v>
      </c>
      <c r="Y58" s="43"/>
      <c r="Z58" s="42" t="s">
        <v>123</v>
      </c>
      <c r="AA58" s="43"/>
      <c r="AB58" s="245"/>
      <c r="AC58" s="43"/>
      <c r="AD58" s="196" t="s">
        <v>353</v>
      </c>
      <c r="AE58" s="58"/>
      <c r="AF58" s="421"/>
      <c r="AG58" s="421" t="s">
        <v>669</v>
      </c>
      <c r="AH58" s="38"/>
      <c r="AI58" s="9"/>
      <c r="AJ58" s="349">
        <f>SUMPRODUCT(LEN($M58:$AA61)-LEN(SUBSTITUTE($M58:$AA61,"A", "")))</f>
        <v>24</v>
      </c>
      <c r="AK58" s="352">
        <f>SUMPRODUCT(LEN($AD58:$AD61)-LEN(SUBSTITUTE($AD58:$AD61,"A", "")))</f>
        <v>1</v>
      </c>
      <c r="AL58" s="335">
        <f>SUMPRODUCT(LEN($AC58:$AC61)-LEN(SUBSTITUTE($AC58:$AC61,"A", "")))</f>
        <v>0</v>
      </c>
      <c r="AM58" s="349">
        <f>SUMPRODUCT(LEN($M58:$AA61)-LEN(SUBSTITUTE($M58:$AA61,"S", "")))</f>
        <v>13</v>
      </c>
      <c r="AN58" s="352">
        <f>SUMPRODUCT(LEN($AD58:$AD61)-LEN(SUBSTITUTE($AD58:$AD61,"S", "")))</f>
        <v>5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8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0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8.15" customHeight="1" thickBot="1" x14ac:dyDescent="0.25">
      <c r="B59" s="30"/>
      <c r="C59" s="339"/>
      <c r="D59" s="221"/>
      <c r="E59" s="220"/>
      <c r="F59" s="220"/>
      <c r="G59" s="219"/>
      <c r="H59" s="359"/>
      <c r="I59" s="391"/>
      <c r="J59" s="391"/>
      <c r="K59" s="391"/>
      <c r="L59" s="33" t="s">
        <v>122</v>
      </c>
      <c r="M59" s="55" t="s">
        <v>467</v>
      </c>
      <c r="N59" s="33" t="s">
        <v>121</v>
      </c>
      <c r="O59" s="55" t="s">
        <v>479</v>
      </c>
      <c r="P59" s="33" t="s">
        <v>120</v>
      </c>
      <c r="Q59" s="55" t="s">
        <v>479</v>
      </c>
      <c r="R59" s="33" t="s">
        <v>119</v>
      </c>
      <c r="S59" s="55" t="s">
        <v>354</v>
      </c>
      <c r="T59" s="33" t="s">
        <v>118</v>
      </c>
      <c r="U59" s="55" t="s">
        <v>474</v>
      </c>
      <c r="V59" s="33" t="s">
        <v>117</v>
      </c>
      <c r="W59" s="55"/>
      <c r="X59" s="33" t="s">
        <v>116</v>
      </c>
      <c r="Y59" s="55"/>
      <c r="Z59" s="33" t="s">
        <v>115</v>
      </c>
      <c r="AA59" s="55"/>
      <c r="AB59" s="244"/>
      <c r="AC59" s="55"/>
      <c r="AD59" s="193" t="s">
        <v>349</v>
      </c>
      <c r="AE59" s="57"/>
      <c r="AF59" s="422"/>
      <c r="AG59" s="422"/>
      <c r="AH59" s="21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8.15" customHeight="1" x14ac:dyDescent="0.2">
      <c r="B60" s="30"/>
      <c r="C60" s="340"/>
      <c r="D60" s="218"/>
      <c r="E60" s="217"/>
      <c r="F60" s="217"/>
      <c r="G60" s="216"/>
      <c r="H60" s="360">
        <v>202</v>
      </c>
      <c r="I60" s="392"/>
      <c r="J60" s="392"/>
      <c r="K60" s="392"/>
      <c r="L60" s="25" t="s">
        <v>114</v>
      </c>
      <c r="M60" s="114" t="s">
        <v>467</v>
      </c>
      <c r="N60" s="25" t="s">
        <v>112</v>
      </c>
      <c r="O60" s="114" t="s">
        <v>357</v>
      </c>
      <c r="P60" s="25" t="s">
        <v>111</v>
      </c>
      <c r="Q60" s="114" t="s">
        <v>455</v>
      </c>
      <c r="R60" s="25" t="s">
        <v>110</v>
      </c>
      <c r="S60" s="114" t="s">
        <v>354</v>
      </c>
      <c r="T60" s="25" t="s">
        <v>109</v>
      </c>
      <c r="U60" s="114" t="s">
        <v>353</v>
      </c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243"/>
      <c r="AC60" s="114"/>
      <c r="AD60" s="190"/>
      <c r="AE60" s="57"/>
      <c r="AF60" s="422"/>
      <c r="AG60" s="422"/>
      <c r="AH60" s="21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8.15" customHeight="1" thickBot="1" x14ac:dyDescent="0.25">
      <c r="B61" s="30"/>
      <c r="C61" s="355"/>
      <c r="D61" s="246"/>
      <c r="E61" s="254"/>
      <c r="F61" s="254"/>
      <c r="G61" s="253"/>
      <c r="H61" s="361"/>
      <c r="I61" s="393"/>
      <c r="J61" s="393"/>
      <c r="K61" s="393"/>
      <c r="L61" s="50" t="s">
        <v>105</v>
      </c>
      <c r="M61" s="51" t="s">
        <v>179</v>
      </c>
      <c r="N61" s="50" t="s">
        <v>104</v>
      </c>
      <c r="O61" s="51" t="s">
        <v>467</v>
      </c>
      <c r="P61" s="50" t="s">
        <v>103</v>
      </c>
      <c r="Q61" s="51" t="s">
        <v>347</v>
      </c>
      <c r="R61" s="50" t="s">
        <v>102</v>
      </c>
      <c r="S61" s="51" t="s">
        <v>130</v>
      </c>
      <c r="T61" s="50">
        <v>20</v>
      </c>
      <c r="U61" s="51"/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242"/>
      <c r="AC61" s="51"/>
      <c r="AD61" s="187"/>
      <c r="AE61" s="56"/>
      <c r="AF61" s="424"/>
      <c r="AG61" s="424"/>
      <c r="AH61" s="47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8.15" customHeight="1" x14ac:dyDescent="0.2">
      <c r="B62" s="30"/>
      <c r="C62" s="338">
        <v>2</v>
      </c>
      <c r="D62" s="212"/>
      <c r="E62" s="223"/>
      <c r="F62" s="223"/>
      <c r="G62" s="222"/>
      <c r="H62" s="358"/>
      <c r="I62" s="390">
        <v>94</v>
      </c>
      <c r="J62" s="390">
        <v>20</v>
      </c>
      <c r="K62" s="390">
        <v>7</v>
      </c>
      <c r="L62" s="42" t="s">
        <v>131</v>
      </c>
      <c r="M62" s="43" t="s">
        <v>132</v>
      </c>
      <c r="N62" s="42" t="s">
        <v>129</v>
      </c>
      <c r="O62" s="43" t="s">
        <v>132</v>
      </c>
      <c r="P62" s="42" t="s">
        <v>128</v>
      </c>
      <c r="Q62" s="43" t="s">
        <v>347</v>
      </c>
      <c r="R62" s="42" t="s">
        <v>127</v>
      </c>
      <c r="S62" s="43" t="s">
        <v>130</v>
      </c>
      <c r="T62" s="42" t="s">
        <v>126</v>
      </c>
      <c r="U62" s="43"/>
      <c r="V62" s="42" t="s">
        <v>125</v>
      </c>
      <c r="W62" s="43"/>
      <c r="X62" s="42" t="s">
        <v>124</v>
      </c>
      <c r="Y62" s="43"/>
      <c r="Z62" s="42" t="s">
        <v>123</v>
      </c>
      <c r="AA62" s="43"/>
      <c r="AB62" s="245"/>
      <c r="AC62" s="43"/>
      <c r="AD62" s="196"/>
      <c r="AE62" s="39"/>
      <c r="AF62" s="421"/>
      <c r="AG62" s="421" t="s">
        <v>668</v>
      </c>
      <c r="AH62" s="38"/>
      <c r="AI62" s="9"/>
      <c r="AJ62" s="349">
        <f>SUMPRODUCT(LEN($M62:$AA65)-LEN(SUBSTITUTE($M62:$AA65,"A", "")))</f>
        <v>6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9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3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8.15" customHeight="1" thickBot="1" x14ac:dyDescent="0.25">
      <c r="B63" s="30"/>
      <c r="C63" s="339"/>
      <c r="D63" s="221"/>
      <c r="E63" s="220"/>
      <c r="F63" s="220"/>
      <c r="G63" s="219"/>
      <c r="H63" s="359"/>
      <c r="I63" s="391"/>
      <c r="J63" s="391"/>
      <c r="K63" s="391"/>
      <c r="L63" s="33" t="s">
        <v>122</v>
      </c>
      <c r="M63" s="55" t="s">
        <v>132</v>
      </c>
      <c r="N63" s="33" t="s">
        <v>121</v>
      </c>
      <c r="O63" s="55" t="s">
        <v>496</v>
      </c>
      <c r="P63" s="33" t="s">
        <v>120</v>
      </c>
      <c r="Q63" s="55" t="s">
        <v>354</v>
      </c>
      <c r="R63" s="33" t="s">
        <v>119</v>
      </c>
      <c r="S63" s="55"/>
      <c r="T63" s="33" t="s">
        <v>118</v>
      </c>
      <c r="U63" s="55"/>
      <c r="V63" s="33" t="s">
        <v>117</v>
      </c>
      <c r="W63" s="55"/>
      <c r="X63" s="33" t="s">
        <v>116</v>
      </c>
      <c r="Y63" s="55"/>
      <c r="Z63" s="33" t="s">
        <v>115</v>
      </c>
      <c r="AA63" s="55"/>
      <c r="AB63" s="244"/>
      <c r="AC63" s="55"/>
      <c r="AD63" s="193"/>
      <c r="AE63" s="22"/>
      <c r="AF63" s="422"/>
      <c r="AG63" s="422"/>
      <c r="AH63" s="21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8.15" customHeight="1" x14ac:dyDescent="0.2">
      <c r="B64" s="30"/>
      <c r="C64" s="340"/>
      <c r="D64" s="218"/>
      <c r="E64" s="217"/>
      <c r="F64" s="217"/>
      <c r="G64" s="216"/>
      <c r="H64" s="360"/>
      <c r="I64" s="392"/>
      <c r="J64" s="392"/>
      <c r="K64" s="392"/>
      <c r="L64" s="25" t="s">
        <v>114</v>
      </c>
      <c r="M64" s="114" t="s">
        <v>132</v>
      </c>
      <c r="N64" s="25" t="s">
        <v>112</v>
      </c>
      <c r="O64" s="114" t="s">
        <v>467</v>
      </c>
      <c r="P64" s="25" t="s">
        <v>111</v>
      </c>
      <c r="Q64" s="114" t="s">
        <v>354</v>
      </c>
      <c r="R64" s="25" t="s">
        <v>110</v>
      </c>
      <c r="S64" s="114"/>
      <c r="T64" s="25" t="s">
        <v>109</v>
      </c>
      <c r="U64" s="114"/>
      <c r="V64" s="25" t="s">
        <v>108</v>
      </c>
      <c r="W64" s="114"/>
      <c r="X64" s="25" t="s">
        <v>107</v>
      </c>
      <c r="Y64" s="114"/>
      <c r="Z64" s="25" t="s">
        <v>106</v>
      </c>
      <c r="AA64" s="114"/>
      <c r="AB64" s="243"/>
      <c r="AC64" s="114"/>
      <c r="AD64" s="190"/>
      <c r="AE64" s="22"/>
      <c r="AF64" s="422"/>
      <c r="AG64" s="422"/>
      <c r="AH64" s="21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8.15" customHeight="1" thickBot="1" x14ac:dyDescent="0.25">
      <c r="B65" s="30"/>
      <c r="C65" s="355"/>
      <c r="D65" s="246"/>
      <c r="E65" s="254"/>
      <c r="F65" s="254"/>
      <c r="G65" s="253"/>
      <c r="H65" s="361"/>
      <c r="I65" s="393"/>
      <c r="J65" s="393"/>
      <c r="K65" s="393"/>
      <c r="L65" s="50" t="s">
        <v>105</v>
      </c>
      <c r="M65" s="51" t="s">
        <v>496</v>
      </c>
      <c r="N65" s="50" t="s">
        <v>104</v>
      </c>
      <c r="O65" s="51" t="s">
        <v>354</v>
      </c>
      <c r="P65" s="50" t="s">
        <v>103</v>
      </c>
      <c r="Q65" s="51" t="s">
        <v>130</v>
      </c>
      <c r="R65" s="50" t="s">
        <v>102</v>
      </c>
      <c r="S65" s="51"/>
      <c r="T65" s="50">
        <v>20</v>
      </c>
      <c r="U65" s="51"/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242"/>
      <c r="AC65" s="51"/>
      <c r="AD65" s="187"/>
      <c r="AE65" s="48"/>
      <c r="AF65" s="424"/>
      <c r="AG65" s="424"/>
      <c r="AH65" s="47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8.15" customHeight="1" x14ac:dyDescent="0.2">
      <c r="B66" s="30"/>
      <c r="C66" s="338">
        <v>3</v>
      </c>
      <c r="D66" s="212"/>
      <c r="E66" s="223"/>
      <c r="F66" s="223"/>
      <c r="G66" s="222"/>
      <c r="H66" s="358"/>
      <c r="I66" s="390">
        <v>109</v>
      </c>
      <c r="J66" s="390">
        <v>24</v>
      </c>
      <c r="K66" s="390">
        <v>6</v>
      </c>
      <c r="L66" s="42" t="s">
        <v>131</v>
      </c>
      <c r="M66" s="43" t="s">
        <v>132</v>
      </c>
      <c r="N66" s="42" t="s">
        <v>129</v>
      </c>
      <c r="O66" s="43" t="s">
        <v>357</v>
      </c>
      <c r="P66" s="42" t="s">
        <v>128</v>
      </c>
      <c r="Q66" s="43" t="s">
        <v>462</v>
      </c>
      <c r="R66" s="42" t="s">
        <v>127</v>
      </c>
      <c r="S66" s="43" t="s">
        <v>351</v>
      </c>
      <c r="T66" s="42" t="s">
        <v>126</v>
      </c>
      <c r="U66" s="43" t="s">
        <v>130</v>
      </c>
      <c r="V66" s="42" t="s">
        <v>125</v>
      </c>
      <c r="W66" s="43"/>
      <c r="X66" s="42" t="s">
        <v>124</v>
      </c>
      <c r="Y66" s="43"/>
      <c r="Z66" s="42" t="s">
        <v>123</v>
      </c>
      <c r="AA66" s="43"/>
      <c r="AB66" s="245">
        <v>20</v>
      </c>
      <c r="AC66" s="43" t="s">
        <v>130</v>
      </c>
      <c r="AD66" s="196"/>
      <c r="AE66" s="39"/>
      <c r="AF66" s="421"/>
      <c r="AG66" s="421" t="s">
        <v>669</v>
      </c>
      <c r="AH66" s="38"/>
      <c r="AI66" s="9"/>
      <c r="AJ66" s="349">
        <f>SUMPRODUCT(LEN($M66:$AA69)-LEN(SUBSTITUTE($M66:$AA69,"A", "")))</f>
        <v>26</v>
      </c>
      <c r="AK66" s="352">
        <f>SUMPRODUCT(LEN($AD66:$AD69)-LEN(SUBSTITUTE($AD66:$AD69,"A", "")))</f>
        <v>0</v>
      </c>
      <c r="AL66" s="335">
        <f>SUMPRODUCT(LEN($AC66:$AC69)-LEN(SUBSTITUTE($AC66:$AC69,"A", "")))</f>
        <v>0</v>
      </c>
      <c r="AM66" s="349">
        <f>SUMPRODUCT(LEN($M66:$AA69)-LEN(SUBSTITUTE($M66:$AA69,"S", "")))</f>
        <v>20</v>
      </c>
      <c r="AN66" s="352">
        <f>SUMPRODUCT(LEN($AD66:$AD69)-LEN(SUBSTITUTE($AD66:$AD69,"S", "")))</f>
        <v>0</v>
      </c>
      <c r="AO66" s="335">
        <f>SUMPRODUCT(LEN($AC66:$AC69)-LEN(SUBSTITUTE($AC66:$AC69,"S", "")))</f>
        <v>1</v>
      </c>
      <c r="AP66" s="349">
        <f>SUMPRODUCT(LEN($M66:$AA69)-LEN(SUBSTITUTE($M66:$AA69,"F", "")))</f>
        <v>0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5</v>
      </c>
      <c r="AT66" s="352">
        <f>SUMPRODUCT(LEN($AD66:$AD69)-LEN(SUBSTITUTE($AD66:$AD69,"G", "")))</f>
        <v>0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8.15" customHeight="1" thickBot="1" x14ac:dyDescent="0.25">
      <c r="B67" s="30"/>
      <c r="C67" s="339"/>
      <c r="D67" s="221"/>
      <c r="E67" s="220"/>
      <c r="F67" s="220"/>
      <c r="G67" s="219"/>
      <c r="H67" s="359"/>
      <c r="I67" s="391"/>
      <c r="J67" s="391"/>
      <c r="K67" s="391"/>
      <c r="L67" s="33" t="s">
        <v>122</v>
      </c>
      <c r="M67" s="55" t="s">
        <v>357</v>
      </c>
      <c r="N67" s="33" t="s">
        <v>121</v>
      </c>
      <c r="O67" s="55" t="s">
        <v>531</v>
      </c>
      <c r="P67" s="33" t="s">
        <v>120</v>
      </c>
      <c r="Q67" s="55" t="s">
        <v>373</v>
      </c>
      <c r="R67" s="33" t="s">
        <v>119</v>
      </c>
      <c r="S67" s="55" t="s">
        <v>349</v>
      </c>
      <c r="T67" s="33" t="s">
        <v>118</v>
      </c>
      <c r="U67" s="55" t="s">
        <v>130</v>
      </c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244"/>
      <c r="AC67" s="55"/>
      <c r="AD67" s="193"/>
      <c r="AE67" s="22"/>
      <c r="AF67" s="422"/>
      <c r="AG67" s="422"/>
      <c r="AH67" s="21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8.15" customHeight="1" x14ac:dyDescent="0.2">
      <c r="B68" s="30"/>
      <c r="C68" s="340"/>
      <c r="D68" s="218"/>
      <c r="E68" s="217"/>
      <c r="F68" s="217"/>
      <c r="G68" s="216"/>
      <c r="H68" s="360"/>
      <c r="I68" s="392"/>
      <c r="J68" s="392"/>
      <c r="K68" s="392"/>
      <c r="L68" s="25" t="s">
        <v>114</v>
      </c>
      <c r="M68" s="114" t="s">
        <v>479</v>
      </c>
      <c r="N68" s="25" t="s">
        <v>112</v>
      </c>
      <c r="O68" s="114" t="s">
        <v>474</v>
      </c>
      <c r="P68" s="25" t="s">
        <v>111</v>
      </c>
      <c r="Q68" s="114" t="s">
        <v>479</v>
      </c>
      <c r="R68" s="25" t="s">
        <v>110</v>
      </c>
      <c r="S68" s="114" t="s">
        <v>354</v>
      </c>
      <c r="T68" s="25" t="s">
        <v>109</v>
      </c>
      <c r="U68" s="114"/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243"/>
      <c r="AC68" s="114"/>
      <c r="AD68" s="190"/>
      <c r="AE68" s="22"/>
      <c r="AF68" s="422"/>
      <c r="AG68" s="422"/>
      <c r="AH68" s="21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8.15" customHeight="1" thickBot="1" x14ac:dyDescent="0.25">
      <c r="B69" s="20"/>
      <c r="C69" s="341"/>
      <c r="D69" s="215"/>
      <c r="E69" s="214"/>
      <c r="F69" s="214"/>
      <c r="G69" s="213"/>
      <c r="H69" s="361"/>
      <c r="I69" s="394"/>
      <c r="J69" s="394"/>
      <c r="K69" s="394"/>
      <c r="L69" s="15" t="s">
        <v>105</v>
      </c>
      <c r="M69" s="16" t="s">
        <v>357</v>
      </c>
      <c r="N69" s="15" t="s">
        <v>104</v>
      </c>
      <c r="O69" s="16" t="s">
        <v>474</v>
      </c>
      <c r="P69" s="15" t="s">
        <v>103</v>
      </c>
      <c r="Q69" s="16" t="s">
        <v>346</v>
      </c>
      <c r="R69" s="15" t="s">
        <v>102</v>
      </c>
      <c r="S69" s="16" t="s">
        <v>354</v>
      </c>
      <c r="T69" s="15">
        <v>20</v>
      </c>
      <c r="U69" s="16"/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242"/>
      <c r="AC69" s="16"/>
      <c r="AD69" s="186"/>
      <c r="AE69" s="11"/>
      <c r="AF69" s="423"/>
      <c r="AG69" s="423"/>
      <c r="AH69" s="10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107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203</v>
      </c>
      <c r="E71" s="425">
        <v>19348.439999999999</v>
      </c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03"/>
      <c r="AI71" s="86" t="s">
        <v>137</v>
      </c>
      <c r="AJ71" s="85">
        <f t="shared" ref="AJ71:BB71" si="8">SUM(AJ73:AJ84)</f>
        <v>86</v>
      </c>
      <c r="AK71" s="84">
        <f t="shared" si="8"/>
        <v>14</v>
      </c>
      <c r="AL71" s="83">
        <f t="shared" si="8"/>
        <v>0</v>
      </c>
      <c r="AM71" s="85">
        <f t="shared" si="8"/>
        <v>47</v>
      </c>
      <c r="AN71" s="84">
        <f t="shared" si="8"/>
        <v>22</v>
      </c>
      <c r="AO71" s="83">
        <f t="shared" si="8"/>
        <v>1</v>
      </c>
      <c r="AP71" s="85">
        <f t="shared" si="8"/>
        <v>0</v>
      </c>
      <c r="AQ71" s="84">
        <f t="shared" si="8"/>
        <v>0</v>
      </c>
      <c r="AR71" s="83">
        <f t="shared" si="8"/>
        <v>0</v>
      </c>
      <c r="AS71" s="85">
        <f t="shared" si="8"/>
        <v>5</v>
      </c>
      <c r="AT71" s="84">
        <f t="shared" si="8"/>
        <v>3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0</v>
      </c>
      <c r="BB71" s="80">
        <f t="shared" si="8"/>
        <v>0</v>
      </c>
      <c r="BC71" s="79" t="s">
        <v>136</v>
      </c>
      <c r="BF71" s="5">
        <f>SUM(AJ71:AL71)/$BG$5</f>
        <v>33.333333333333336</v>
      </c>
      <c r="BG71" s="5">
        <f>SUM(AM71:AO71,AY71)/$BG$5</f>
        <v>23.333333333333332</v>
      </c>
      <c r="BH71" s="5">
        <f>SUM(AP71:AR71,AZ71)/$BG$5</f>
        <v>0</v>
      </c>
      <c r="BI71" s="5">
        <f>SUM(AS71:AU71,BA71)/$BG$5</f>
        <v>2.6666666666666665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03"/>
      <c r="AI72" s="66" t="s">
        <v>135</v>
      </c>
      <c r="AJ72" s="65">
        <f t="shared" ref="AJ72:BB72" si="9">AJ71/3</f>
        <v>28.666666666666668</v>
      </c>
      <c r="AK72" s="64">
        <f t="shared" si="9"/>
        <v>4.666666666666667</v>
      </c>
      <c r="AL72" s="63">
        <f t="shared" si="9"/>
        <v>0</v>
      </c>
      <c r="AM72" s="65">
        <f t="shared" si="9"/>
        <v>15.666666666666666</v>
      </c>
      <c r="AN72" s="64">
        <f t="shared" si="9"/>
        <v>7.333333333333333</v>
      </c>
      <c r="AO72" s="63">
        <f t="shared" si="9"/>
        <v>0.33333333333333331</v>
      </c>
      <c r="AP72" s="65">
        <f t="shared" si="9"/>
        <v>0</v>
      </c>
      <c r="AQ72" s="64">
        <f t="shared" si="9"/>
        <v>0</v>
      </c>
      <c r="AR72" s="63">
        <f t="shared" si="9"/>
        <v>0</v>
      </c>
      <c r="AS72" s="65">
        <f t="shared" si="9"/>
        <v>1.6666666666666667</v>
      </c>
      <c r="AT72" s="64">
        <f t="shared" si="9"/>
        <v>1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</v>
      </c>
      <c r="BB72" s="60">
        <f t="shared" si="9"/>
        <v>0</v>
      </c>
      <c r="BC72" s="59" t="s">
        <v>134</v>
      </c>
    </row>
    <row r="73" spans="2:62" ht="27.6" customHeight="1" x14ac:dyDescent="0.2">
      <c r="B73" s="30"/>
      <c r="C73" s="338">
        <v>1</v>
      </c>
      <c r="D73" s="212"/>
      <c r="E73" s="223"/>
      <c r="F73" s="223"/>
      <c r="G73" s="222"/>
      <c r="H73" s="358" t="s">
        <v>133</v>
      </c>
      <c r="I73" s="390">
        <v>118</v>
      </c>
      <c r="J73" s="390">
        <v>25</v>
      </c>
      <c r="K73" s="390">
        <v>7</v>
      </c>
      <c r="L73" s="42" t="s">
        <v>131</v>
      </c>
      <c r="M73" s="43" t="s">
        <v>357</v>
      </c>
      <c r="N73" s="42" t="s">
        <v>129</v>
      </c>
      <c r="O73" s="43" t="s">
        <v>459</v>
      </c>
      <c r="P73" s="42" t="s">
        <v>128</v>
      </c>
      <c r="Q73" s="43" t="s">
        <v>348</v>
      </c>
      <c r="R73" s="42" t="s">
        <v>127</v>
      </c>
      <c r="S73" s="43" t="s">
        <v>351</v>
      </c>
      <c r="T73" s="42" t="s">
        <v>126</v>
      </c>
      <c r="U73" s="43" t="s">
        <v>130</v>
      </c>
      <c r="V73" s="42" t="s">
        <v>125</v>
      </c>
      <c r="W73" s="43"/>
      <c r="X73" s="42" t="s">
        <v>124</v>
      </c>
      <c r="Y73" s="43"/>
      <c r="Z73" s="42" t="s">
        <v>123</v>
      </c>
      <c r="AA73" s="43"/>
      <c r="AB73" s="245"/>
      <c r="AC73" s="43"/>
      <c r="AD73" s="196" t="s">
        <v>886</v>
      </c>
      <c r="AE73" s="58"/>
      <c r="AF73" s="421"/>
      <c r="AG73" s="421" t="s">
        <v>668</v>
      </c>
      <c r="AH73" s="38"/>
      <c r="AI73" s="9"/>
      <c r="AJ73" s="349">
        <f>SUMPRODUCT(LEN($M73:$AA76)-LEN(SUBSTITUTE($M73:$AA76,"A", "")))</f>
        <v>32</v>
      </c>
      <c r="AK73" s="352">
        <f>SUMPRODUCT(LEN($AD73:$AD76)-LEN(SUBSTITUTE($AD73:$AD76,"A", "")))</f>
        <v>9</v>
      </c>
      <c r="AL73" s="335">
        <f>SUMPRODUCT(LEN($AC73:$AC76)-LEN(SUBSTITUTE($AC73:$AC76,"A", "")))</f>
        <v>0</v>
      </c>
      <c r="AM73" s="349">
        <f>SUMPRODUCT(LEN($M73:$AA76)-LEN(SUBSTITUTE($M73:$AA76,"S", "")))</f>
        <v>13</v>
      </c>
      <c r="AN73" s="352">
        <f>SUMPRODUCT(LEN($AD73:$AD76)-LEN(SUBSTITUTE($AD73:$AD76,"S", "")))</f>
        <v>18</v>
      </c>
      <c r="AO73" s="335">
        <f>SUMPRODUCT(LEN($AC73:$AC76)-LEN(SUBSTITUTE($AC73:$AC76,"S", "")))</f>
        <v>0</v>
      </c>
      <c r="AP73" s="349">
        <f>SUMPRODUCT(LEN($M73:$AA76)-LEN(SUBSTITUTE($M73:$AA76,"F", "")))</f>
        <v>0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2</v>
      </c>
      <c r="AT73" s="352">
        <f>SUMPRODUCT(LEN($AD73:$AD76)-LEN(SUBSTITUTE($AD73:$AD76,"G", "")))</f>
        <v>2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0</v>
      </c>
      <c r="BB73" s="413">
        <f>SUMPRODUCT(LEN($AE73:$AE76)-LEN(SUBSTITUTE($AE73:$AE76,"M", "")))</f>
        <v>0</v>
      </c>
    </row>
    <row r="74" spans="2:62" ht="28.15" customHeight="1" thickBot="1" x14ac:dyDescent="0.25">
      <c r="B74" s="30"/>
      <c r="C74" s="339"/>
      <c r="D74" s="221"/>
      <c r="E74" s="220"/>
      <c r="F74" s="220"/>
      <c r="G74" s="219"/>
      <c r="H74" s="359"/>
      <c r="I74" s="391"/>
      <c r="J74" s="391"/>
      <c r="K74" s="391"/>
      <c r="L74" s="33" t="s">
        <v>122</v>
      </c>
      <c r="M74" s="55" t="s">
        <v>357</v>
      </c>
      <c r="N74" s="33" t="s">
        <v>121</v>
      </c>
      <c r="O74" s="55" t="s">
        <v>357</v>
      </c>
      <c r="P74" s="33" t="s">
        <v>120</v>
      </c>
      <c r="Q74" s="55" t="s">
        <v>350</v>
      </c>
      <c r="R74" s="33" t="s">
        <v>119</v>
      </c>
      <c r="S74" s="55" t="s">
        <v>130</v>
      </c>
      <c r="T74" s="33" t="s">
        <v>118</v>
      </c>
      <c r="U74" s="55" t="s">
        <v>130</v>
      </c>
      <c r="V74" s="33" t="s">
        <v>117</v>
      </c>
      <c r="W74" s="55"/>
      <c r="X74" s="33" t="s">
        <v>116</v>
      </c>
      <c r="Y74" s="55"/>
      <c r="Z74" s="33" t="s">
        <v>115</v>
      </c>
      <c r="AA74" s="55"/>
      <c r="AB74" s="244"/>
      <c r="AC74" s="55"/>
      <c r="AD74" s="193" t="s">
        <v>885</v>
      </c>
      <c r="AE74" s="57"/>
      <c r="AF74" s="422"/>
      <c r="AG74" s="422"/>
      <c r="AH74" s="21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8.15" customHeight="1" x14ac:dyDescent="0.2">
      <c r="B75" s="30"/>
      <c r="C75" s="340"/>
      <c r="D75" s="218"/>
      <c r="E75" s="217"/>
      <c r="F75" s="217"/>
      <c r="G75" s="216"/>
      <c r="H75" s="360">
        <v>203</v>
      </c>
      <c r="I75" s="392"/>
      <c r="J75" s="392"/>
      <c r="K75" s="392"/>
      <c r="L75" s="25" t="s">
        <v>114</v>
      </c>
      <c r="M75" s="114" t="s">
        <v>458</v>
      </c>
      <c r="N75" s="25" t="s">
        <v>112</v>
      </c>
      <c r="O75" s="114" t="s">
        <v>479</v>
      </c>
      <c r="P75" s="25" t="s">
        <v>111</v>
      </c>
      <c r="Q75" s="114" t="s">
        <v>371</v>
      </c>
      <c r="R75" s="25" t="s">
        <v>110</v>
      </c>
      <c r="S75" s="114" t="s">
        <v>347</v>
      </c>
      <c r="T75" s="25" t="s">
        <v>109</v>
      </c>
      <c r="U75" s="114"/>
      <c r="V75" s="25" t="s">
        <v>108</v>
      </c>
      <c r="W75" s="114"/>
      <c r="X75" s="25" t="s">
        <v>107</v>
      </c>
      <c r="Y75" s="114"/>
      <c r="Z75" s="25" t="s">
        <v>106</v>
      </c>
      <c r="AA75" s="114"/>
      <c r="AB75" s="243"/>
      <c r="AC75" s="114"/>
      <c r="AD75" s="190" t="s">
        <v>884</v>
      </c>
      <c r="AE75" s="57"/>
      <c r="AF75" s="422"/>
      <c r="AG75" s="422"/>
      <c r="AH75" s="21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8.15" customHeight="1" thickBot="1" x14ac:dyDescent="0.25">
      <c r="B76" s="30"/>
      <c r="C76" s="355"/>
      <c r="D76" s="246"/>
      <c r="E76" s="254"/>
      <c r="F76" s="254"/>
      <c r="G76" s="253"/>
      <c r="H76" s="361"/>
      <c r="I76" s="393"/>
      <c r="J76" s="393"/>
      <c r="K76" s="393"/>
      <c r="L76" s="50" t="s">
        <v>105</v>
      </c>
      <c r="M76" s="51" t="s">
        <v>527</v>
      </c>
      <c r="N76" s="50" t="s">
        <v>104</v>
      </c>
      <c r="O76" s="51" t="s">
        <v>479</v>
      </c>
      <c r="P76" s="50" t="s">
        <v>103</v>
      </c>
      <c r="Q76" s="51" t="s">
        <v>130</v>
      </c>
      <c r="R76" s="50" t="s">
        <v>102</v>
      </c>
      <c r="S76" s="51" t="s">
        <v>132</v>
      </c>
      <c r="T76" s="50">
        <v>20</v>
      </c>
      <c r="U76" s="51"/>
      <c r="V76" s="50" t="s">
        <v>101</v>
      </c>
      <c r="W76" s="51"/>
      <c r="X76" s="50" t="s">
        <v>100</v>
      </c>
      <c r="Y76" s="51"/>
      <c r="Z76" s="50" t="s">
        <v>99</v>
      </c>
      <c r="AA76" s="51"/>
      <c r="AB76" s="242"/>
      <c r="AC76" s="51"/>
      <c r="AD76" s="187"/>
      <c r="AE76" s="56"/>
      <c r="AF76" s="424"/>
      <c r="AG76" s="424"/>
      <c r="AH76" s="47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8.15" customHeight="1" x14ac:dyDescent="0.2">
      <c r="B77" s="30"/>
      <c r="C77" s="338">
        <v>2</v>
      </c>
      <c r="D77" s="212"/>
      <c r="E77" s="223"/>
      <c r="F77" s="223"/>
      <c r="G77" s="222"/>
      <c r="H77" s="358"/>
      <c r="I77" s="390">
        <v>123</v>
      </c>
      <c r="J77" s="390">
        <v>24</v>
      </c>
      <c r="K77" s="390">
        <v>6</v>
      </c>
      <c r="L77" s="42" t="s">
        <v>131</v>
      </c>
      <c r="M77" s="43" t="s">
        <v>132</v>
      </c>
      <c r="N77" s="42" t="s">
        <v>129</v>
      </c>
      <c r="O77" s="43" t="s">
        <v>883</v>
      </c>
      <c r="P77" s="42" t="s">
        <v>128</v>
      </c>
      <c r="Q77" s="43" t="s">
        <v>373</v>
      </c>
      <c r="R77" s="42" t="s">
        <v>127</v>
      </c>
      <c r="S77" s="43" t="s">
        <v>359</v>
      </c>
      <c r="T77" s="42" t="s">
        <v>126</v>
      </c>
      <c r="U77" s="43" t="s">
        <v>132</v>
      </c>
      <c r="V77" s="42" t="s">
        <v>125</v>
      </c>
      <c r="W77" s="43"/>
      <c r="X77" s="42" t="s">
        <v>124</v>
      </c>
      <c r="Y77" s="43"/>
      <c r="Z77" s="42" t="s">
        <v>123</v>
      </c>
      <c r="AA77" s="43"/>
      <c r="AB77" s="245"/>
      <c r="AC77" s="43"/>
      <c r="AD77" s="196" t="s">
        <v>357</v>
      </c>
      <c r="AE77" s="39"/>
      <c r="AF77" s="421"/>
      <c r="AG77" s="421" t="s">
        <v>669</v>
      </c>
      <c r="AH77" s="38"/>
      <c r="AI77" s="9"/>
      <c r="AJ77" s="349">
        <f>SUMPRODUCT(LEN($M77:$AA80)-LEN(SUBSTITUTE($M77:$AA80,"A", "")))</f>
        <v>34</v>
      </c>
      <c r="AK77" s="352">
        <f>SUMPRODUCT(LEN($AD77:$AD80)-LEN(SUBSTITUTE($AD77:$AD80,"A", "")))</f>
        <v>4</v>
      </c>
      <c r="AL77" s="335">
        <f>SUMPRODUCT(LEN($AC77:$AC80)-LEN(SUBSTITUTE($AC77:$AC80,"A", "")))</f>
        <v>0</v>
      </c>
      <c r="AM77" s="349">
        <f>SUMPRODUCT(LEN($M77:$AA80)-LEN(SUBSTITUTE($M77:$AA80,"S", "")))</f>
        <v>12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3</v>
      </c>
      <c r="AT77" s="352">
        <f>SUMPRODUCT(LEN($AD77:$AD80)-LEN(SUBSTITUTE($AD77:$AD80,"G", "")))</f>
        <v>0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8.15" customHeight="1" thickBot="1" x14ac:dyDescent="0.25">
      <c r="B78" s="30"/>
      <c r="C78" s="339"/>
      <c r="D78" s="221"/>
      <c r="E78" s="220"/>
      <c r="F78" s="220"/>
      <c r="G78" s="219"/>
      <c r="H78" s="359"/>
      <c r="I78" s="391"/>
      <c r="J78" s="391"/>
      <c r="K78" s="391"/>
      <c r="L78" s="33" t="s">
        <v>122</v>
      </c>
      <c r="M78" s="55" t="s">
        <v>469</v>
      </c>
      <c r="N78" s="33" t="s">
        <v>121</v>
      </c>
      <c r="O78" s="55" t="s">
        <v>735</v>
      </c>
      <c r="P78" s="33" t="s">
        <v>120</v>
      </c>
      <c r="Q78" s="55" t="s">
        <v>348</v>
      </c>
      <c r="R78" s="33" t="s">
        <v>119</v>
      </c>
      <c r="S78" s="55" t="s">
        <v>348</v>
      </c>
      <c r="T78" s="33" t="s">
        <v>118</v>
      </c>
      <c r="U78" s="55" t="s">
        <v>130</v>
      </c>
      <c r="V78" s="33" t="s">
        <v>117</v>
      </c>
      <c r="W78" s="55"/>
      <c r="X78" s="33" t="s">
        <v>116</v>
      </c>
      <c r="Y78" s="55"/>
      <c r="Z78" s="33" t="s">
        <v>115</v>
      </c>
      <c r="AA78" s="55"/>
      <c r="AB78" s="244"/>
      <c r="AC78" s="55"/>
      <c r="AD78" s="193" t="s">
        <v>132</v>
      </c>
      <c r="AE78" s="22"/>
      <c r="AF78" s="422"/>
      <c r="AG78" s="422"/>
      <c r="AH78" s="21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8.15" customHeight="1" x14ac:dyDescent="0.2">
      <c r="B79" s="30"/>
      <c r="C79" s="340"/>
      <c r="D79" s="218"/>
      <c r="E79" s="217"/>
      <c r="F79" s="217"/>
      <c r="G79" s="216"/>
      <c r="H79" s="360"/>
      <c r="I79" s="392"/>
      <c r="J79" s="392"/>
      <c r="K79" s="392"/>
      <c r="L79" s="25" t="s">
        <v>114</v>
      </c>
      <c r="M79" s="114" t="s">
        <v>357</v>
      </c>
      <c r="N79" s="25" t="s">
        <v>112</v>
      </c>
      <c r="O79" s="114" t="s">
        <v>188</v>
      </c>
      <c r="P79" s="25" t="s">
        <v>111</v>
      </c>
      <c r="Q79" s="114" t="s">
        <v>462</v>
      </c>
      <c r="R79" s="25" t="s">
        <v>110</v>
      </c>
      <c r="S79" s="114" t="s">
        <v>179</v>
      </c>
      <c r="T79" s="25" t="s">
        <v>109</v>
      </c>
      <c r="U79" s="114"/>
      <c r="V79" s="25" t="s">
        <v>108</v>
      </c>
      <c r="W79" s="114"/>
      <c r="X79" s="25" t="s">
        <v>107</v>
      </c>
      <c r="Y79" s="114"/>
      <c r="Z79" s="25" t="s">
        <v>106</v>
      </c>
      <c r="AA79" s="114"/>
      <c r="AB79" s="243"/>
      <c r="AC79" s="114"/>
      <c r="AD79" s="190"/>
      <c r="AE79" s="22"/>
      <c r="AF79" s="422"/>
      <c r="AG79" s="422"/>
      <c r="AH79" s="21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8.15" customHeight="1" thickBot="1" x14ac:dyDescent="0.25">
      <c r="B80" s="30"/>
      <c r="C80" s="355"/>
      <c r="D80" s="246"/>
      <c r="E80" s="254"/>
      <c r="F80" s="254"/>
      <c r="G80" s="253"/>
      <c r="H80" s="361"/>
      <c r="I80" s="393"/>
      <c r="J80" s="393"/>
      <c r="K80" s="393"/>
      <c r="L80" s="50" t="s">
        <v>105</v>
      </c>
      <c r="M80" s="51" t="s">
        <v>479</v>
      </c>
      <c r="N80" s="50" t="s">
        <v>104</v>
      </c>
      <c r="O80" s="51" t="s">
        <v>179</v>
      </c>
      <c r="P80" s="50" t="s">
        <v>103</v>
      </c>
      <c r="Q80" s="51" t="s">
        <v>539</v>
      </c>
      <c r="R80" s="50" t="s">
        <v>102</v>
      </c>
      <c r="S80" s="51" t="s">
        <v>130</v>
      </c>
      <c r="T80" s="50">
        <v>20</v>
      </c>
      <c r="U80" s="51"/>
      <c r="V80" s="50" t="s">
        <v>101</v>
      </c>
      <c r="W80" s="51"/>
      <c r="X80" s="50" t="s">
        <v>100</v>
      </c>
      <c r="Y80" s="51"/>
      <c r="Z80" s="50" t="s">
        <v>99</v>
      </c>
      <c r="AA80" s="51"/>
      <c r="AB80" s="242"/>
      <c r="AC80" s="51"/>
      <c r="AD80" s="187"/>
      <c r="AE80" s="48"/>
      <c r="AF80" s="424"/>
      <c r="AG80" s="424"/>
      <c r="AH80" s="47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8.15" customHeight="1" x14ac:dyDescent="0.2">
      <c r="B81" s="30"/>
      <c r="C81" s="338">
        <v>3</v>
      </c>
      <c r="D81" s="212"/>
      <c r="E81" s="223"/>
      <c r="F81" s="223"/>
      <c r="G81" s="222"/>
      <c r="H81" s="358"/>
      <c r="I81" s="390">
        <v>116</v>
      </c>
      <c r="J81" s="390">
        <v>22</v>
      </c>
      <c r="K81" s="390">
        <v>6</v>
      </c>
      <c r="L81" s="42" t="s">
        <v>131</v>
      </c>
      <c r="M81" s="43" t="s">
        <v>179</v>
      </c>
      <c r="N81" s="42" t="s">
        <v>129</v>
      </c>
      <c r="O81" s="43" t="s">
        <v>179</v>
      </c>
      <c r="P81" s="42" t="s">
        <v>128</v>
      </c>
      <c r="Q81" s="43" t="s">
        <v>373</v>
      </c>
      <c r="R81" s="42" t="s">
        <v>127</v>
      </c>
      <c r="S81" s="43" t="s">
        <v>347</v>
      </c>
      <c r="T81" s="42" t="s">
        <v>126</v>
      </c>
      <c r="U81" s="43"/>
      <c r="V81" s="42" t="s">
        <v>125</v>
      </c>
      <c r="W81" s="43"/>
      <c r="X81" s="42" t="s">
        <v>124</v>
      </c>
      <c r="Y81" s="43"/>
      <c r="Z81" s="42" t="s">
        <v>123</v>
      </c>
      <c r="AA81" s="43"/>
      <c r="AB81" s="245">
        <v>16</v>
      </c>
      <c r="AC81" s="43" t="s">
        <v>130</v>
      </c>
      <c r="AD81" s="196" t="s">
        <v>354</v>
      </c>
      <c r="AE81" s="39"/>
      <c r="AF81" s="421"/>
      <c r="AG81" s="421" t="s">
        <v>668</v>
      </c>
      <c r="AH81" s="38"/>
      <c r="AI81" s="9"/>
      <c r="AJ81" s="349">
        <f>SUMPRODUCT(LEN($M81:$AA84)-LEN(SUBSTITUTE($M81:$AA84,"A", "")))</f>
        <v>20</v>
      </c>
      <c r="AK81" s="352">
        <f>SUMPRODUCT(LEN($AD81:$AD84)-LEN(SUBSTITUTE($AD81:$AD84,"A", "")))</f>
        <v>1</v>
      </c>
      <c r="AL81" s="335">
        <f>SUMPRODUCT(LEN($AC81:$AC84)-LEN(SUBSTITUTE($AC81:$AC84,"A", "")))</f>
        <v>0</v>
      </c>
      <c r="AM81" s="349">
        <f>SUMPRODUCT(LEN($M81:$AA84)-LEN(SUBSTITUTE($M81:$AA84,"S", "")))</f>
        <v>22</v>
      </c>
      <c r="AN81" s="352">
        <f>SUMPRODUCT(LEN($AD81:$AD84)-LEN(SUBSTITUTE($AD81:$AD84,"S", "")))</f>
        <v>4</v>
      </c>
      <c r="AO81" s="335">
        <f>SUMPRODUCT(LEN($AC81:$AC84)-LEN(SUBSTITUTE($AC81:$AC84,"S", "")))</f>
        <v>1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0</v>
      </c>
      <c r="AT81" s="352">
        <f>SUMPRODUCT(LEN($AD81:$AD84)-LEN(SUBSTITUTE($AD81:$AD84,"G", "")))</f>
        <v>1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8.15" customHeight="1" thickBot="1" x14ac:dyDescent="0.25">
      <c r="B82" s="30"/>
      <c r="C82" s="339"/>
      <c r="D82" s="221"/>
      <c r="E82" s="220"/>
      <c r="F82" s="220"/>
      <c r="G82" s="219"/>
      <c r="H82" s="359"/>
      <c r="I82" s="391"/>
      <c r="J82" s="391"/>
      <c r="K82" s="391"/>
      <c r="L82" s="33" t="s">
        <v>122</v>
      </c>
      <c r="M82" s="55" t="s">
        <v>179</v>
      </c>
      <c r="N82" s="33" t="s">
        <v>121</v>
      </c>
      <c r="O82" s="55" t="s">
        <v>357</v>
      </c>
      <c r="P82" s="33" t="s">
        <v>120</v>
      </c>
      <c r="Q82" s="55" t="s">
        <v>349</v>
      </c>
      <c r="R82" s="33" t="s">
        <v>119</v>
      </c>
      <c r="S82" s="55" t="s">
        <v>354</v>
      </c>
      <c r="T82" s="33" t="s">
        <v>118</v>
      </c>
      <c r="U82" s="55"/>
      <c r="V82" s="33" t="s">
        <v>117</v>
      </c>
      <c r="W82" s="55"/>
      <c r="X82" s="33" t="s">
        <v>116</v>
      </c>
      <c r="Y82" s="55"/>
      <c r="Z82" s="33" t="s">
        <v>115</v>
      </c>
      <c r="AA82" s="55"/>
      <c r="AB82" s="244"/>
      <c r="AC82" s="55"/>
      <c r="AD82" s="193" t="s">
        <v>502</v>
      </c>
      <c r="AE82" s="22"/>
      <c r="AF82" s="422"/>
      <c r="AG82" s="422"/>
      <c r="AH82" s="21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8.15" customHeight="1" x14ac:dyDescent="0.2">
      <c r="B83" s="30"/>
      <c r="C83" s="340"/>
      <c r="D83" s="218"/>
      <c r="E83" s="217"/>
      <c r="F83" s="217"/>
      <c r="G83" s="216"/>
      <c r="H83" s="360"/>
      <c r="I83" s="392"/>
      <c r="J83" s="392"/>
      <c r="K83" s="392"/>
      <c r="L83" s="25" t="s">
        <v>114</v>
      </c>
      <c r="M83" s="114" t="s">
        <v>462</v>
      </c>
      <c r="N83" s="25" t="s">
        <v>112</v>
      </c>
      <c r="O83" s="114" t="s">
        <v>353</v>
      </c>
      <c r="P83" s="25" t="s">
        <v>111</v>
      </c>
      <c r="Q83" s="114" t="s">
        <v>346</v>
      </c>
      <c r="R83" s="25" t="s">
        <v>110</v>
      </c>
      <c r="S83" s="114" t="s">
        <v>354</v>
      </c>
      <c r="T83" s="25" t="s">
        <v>109</v>
      </c>
      <c r="U83" s="114"/>
      <c r="V83" s="25" t="s">
        <v>108</v>
      </c>
      <c r="W83" s="114"/>
      <c r="X83" s="25" t="s">
        <v>107</v>
      </c>
      <c r="Y83" s="114"/>
      <c r="Z83" s="25" t="s">
        <v>106</v>
      </c>
      <c r="AA83" s="114"/>
      <c r="AB83" s="243"/>
      <c r="AC83" s="114"/>
      <c r="AD83" s="190"/>
      <c r="AE83" s="22"/>
      <c r="AF83" s="422"/>
      <c r="AG83" s="422"/>
      <c r="AH83" s="21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8.15" customHeight="1" thickBot="1" x14ac:dyDescent="0.25">
      <c r="B84" s="20"/>
      <c r="C84" s="341"/>
      <c r="D84" s="215"/>
      <c r="E84" s="214"/>
      <c r="F84" s="214"/>
      <c r="G84" s="213"/>
      <c r="H84" s="361"/>
      <c r="I84" s="394"/>
      <c r="J84" s="394"/>
      <c r="K84" s="394"/>
      <c r="L84" s="15" t="s">
        <v>105</v>
      </c>
      <c r="M84" s="16" t="s">
        <v>179</v>
      </c>
      <c r="N84" s="15" t="s">
        <v>104</v>
      </c>
      <c r="O84" s="16" t="s">
        <v>371</v>
      </c>
      <c r="P84" s="15" t="s">
        <v>103</v>
      </c>
      <c r="Q84" s="16" t="s">
        <v>349</v>
      </c>
      <c r="R84" s="15" t="s">
        <v>102</v>
      </c>
      <c r="S84" s="16" t="s">
        <v>130</v>
      </c>
      <c r="T84" s="15">
        <v>20</v>
      </c>
      <c r="U84" s="16"/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242"/>
      <c r="AC84" s="16"/>
      <c r="AD84" s="186"/>
      <c r="AE84" s="11"/>
      <c r="AF84" s="423"/>
      <c r="AG84" s="423"/>
      <c r="AH84" s="10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107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customHeight="1" thickBot="1" x14ac:dyDescent="0.3">
      <c r="B86" s="98" t="s">
        <v>241</v>
      </c>
      <c r="C86" s="97"/>
      <c r="D86" s="208">
        <v>203</v>
      </c>
      <c r="E86" s="425">
        <v>12073.09</v>
      </c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03"/>
      <c r="AI86" s="86" t="s">
        <v>137</v>
      </c>
      <c r="AJ86" s="85">
        <f t="shared" ref="AJ86:BB86" si="10">SUM(AJ88:AJ99)</f>
        <v>43</v>
      </c>
      <c r="AK86" s="84">
        <f t="shared" si="10"/>
        <v>6</v>
      </c>
      <c r="AL86" s="83">
        <f t="shared" si="10"/>
        <v>0</v>
      </c>
      <c r="AM86" s="85">
        <f t="shared" si="10"/>
        <v>44</v>
      </c>
      <c r="AN86" s="84">
        <f t="shared" si="10"/>
        <v>6</v>
      </c>
      <c r="AO86" s="83">
        <f t="shared" si="10"/>
        <v>0</v>
      </c>
      <c r="AP86" s="85">
        <f t="shared" si="10"/>
        <v>2</v>
      </c>
      <c r="AQ86" s="84">
        <f t="shared" si="10"/>
        <v>0</v>
      </c>
      <c r="AR86" s="83">
        <f t="shared" si="10"/>
        <v>0</v>
      </c>
      <c r="AS86" s="85">
        <f t="shared" si="10"/>
        <v>24</v>
      </c>
      <c r="AT86" s="84">
        <f t="shared" si="10"/>
        <v>3</v>
      </c>
      <c r="AU86" s="83">
        <f t="shared" si="10"/>
        <v>0</v>
      </c>
      <c r="AV86" s="85">
        <f t="shared" si="10"/>
        <v>0</v>
      </c>
      <c r="AW86" s="84">
        <f t="shared" si="10"/>
        <v>0</v>
      </c>
      <c r="AX86" s="83">
        <f t="shared" si="10"/>
        <v>0</v>
      </c>
      <c r="AY86" s="82">
        <f t="shared" si="10"/>
        <v>0</v>
      </c>
      <c r="AZ86" s="81">
        <f t="shared" si="10"/>
        <v>0</v>
      </c>
      <c r="BA86" s="81">
        <f t="shared" si="10"/>
        <v>0</v>
      </c>
      <c r="BB86" s="80">
        <f t="shared" si="10"/>
        <v>0</v>
      </c>
      <c r="BC86" s="79" t="s">
        <v>136</v>
      </c>
      <c r="BF86" s="5">
        <f>SUM(AJ86:AL86)/$BG$5</f>
        <v>16.333333333333332</v>
      </c>
      <c r="BG86" s="5">
        <f>SUM(AM86:AO86,AY86)/$BG$5</f>
        <v>16.666666666666668</v>
      </c>
      <c r="BH86" s="5">
        <f>SUM(AP86:AR86,AZ86)/$BG$5</f>
        <v>0.66666666666666663</v>
      </c>
      <c r="BI86" s="5">
        <f>SUM(AS86:AU86,BA86)/$BG$5</f>
        <v>9</v>
      </c>
      <c r="BJ86" s="5">
        <f>SUM(AV86:AX86,BB86)/$BG$5</f>
        <v>0</v>
      </c>
    </row>
    <row r="87" spans="2:62" ht="48" customHeight="1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03"/>
      <c r="AI87" s="66" t="s">
        <v>135</v>
      </c>
      <c r="AJ87" s="65">
        <f t="shared" ref="AJ87:BB87" si="11">AJ86/3</f>
        <v>14.333333333333334</v>
      </c>
      <c r="AK87" s="64">
        <f t="shared" si="11"/>
        <v>2</v>
      </c>
      <c r="AL87" s="63">
        <f t="shared" si="11"/>
        <v>0</v>
      </c>
      <c r="AM87" s="65">
        <f t="shared" si="11"/>
        <v>14.666666666666666</v>
      </c>
      <c r="AN87" s="64">
        <f t="shared" si="11"/>
        <v>2</v>
      </c>
      <c r="AO87" s="63">
        <f t="shared" si="11"/>
        <v>0</v>
      </c>
      <c r="AP87" s="65">
        <f t="shared" si="11"/>
        <v>0.66666666666666663</v>
      </c>
      <c r="AQ87" s="64">
        <f t="shared" si="11"/>
        <v>0</v>
      </c>
      <c r="AR87" s="63">
        <f t="shared" si="11"/>
        <v>0</v>
      </c>
      <c r="AS87" s="65">
        <f t="shared" si="11"/>
        <v>8</v>
      </c>
      <c r="AT87" s="64">
        <f t="shared" si="11"/>
        <v>1</v>
      </c>
      <c r="AU87" s="63">
        <f t="shared" si="11"/>
        <v>0</v>
      </c>
      <c r="AV87" s="65">
        <f t="shared" si="11"/>
        <v>0</v>
      </c>
      <c r="AW87" s="64">
        <f t="shared" si="11"/>
        <v>0</v>
      </c>
      <c r="AX87" s="63">
        <f t="shared" si="11"/>
        <v>0</v>
      </c>
      <c r="AY87" s="62">
        <f t="shared" si="11"/>
        <v>0</v>
      </c>
      <c r="AZ87" s="61">
        <f t="shared" si="11"/>
        <v>0</v>
      </c>
      <c r="BA87" s="61">
        <f t="shared" si="11"/>
        <v>0</v>
      </c>
      <c r="BB87" s="60">
        <f t="shared" si="11"/>
        <v>0</v>
      </c>
      <c r="BC87" s="59" t="s">
        <v>134</v>
      </c>
    </row>
    <row r="88" spans="2:62" ht="28.15" customHeight="1" x14ac:dyDescent="0.2">
      <c r="B88" s="30"/>
      <c r="C88" s="338">
        <v>1</v>
      </c>
      <c r="D88" s="212"/>
      <c r="E88" s="223"/>
      <c r="F88" s="223"/>
      <c r="G88" s="222"/>
      <c r="H88" s="358" t="s">
        <v>183</v>
      </c>
      <c r="I88" s="390">
        <v>96</v>
      </c>
      <c r="J88" s="390">
        <v>24</v>
      </c>
      <c r="K88" s="390">
        <v>7</v>
      </c>
      <c r="L88" s="42" t="s">
        <v>131</v>
      </c>
      <c r="M88" s="43" t="s">
        <v>179</v>
      </c>
      <c r="N88" s="42" t="s">
        <v>129</v>
      </c>
      <c r="O88" s="43" t="s">
        <v>479</v>
      </c>
      <c r="P88" s="42" t="s">
        <v>128</v>
      </c>
      <c r="Q88" s="43" t="s">
        <v>462</v>
      </c>
      <c r="R88" s="42" t="s">
        <v>127</v>
      </c>
      <c r="S88" s="43" t="s">
        <v>349</v>
      </c>
      <c r="T88" s="42" t="s">
        <v>126</v>
      </c>
      <c r="U88" s="43" t="s">
        <v>130</v>
      </c>
      <c r="V88" s="42" t="s">
        <v>125</v>
      </c>
      <c r="W88" s="43"/>
      <c r="X88" s="42" t="s">
        <v>124</v>
      </c>
      <c r="Y88" s="43"/>
      <c r="Z88" s="42" t="s">
        <v>123</v>
      </c>
      <c r="AA88" s="43"/>
      <c r="AB88" s="245"/>
      <c r="AC88" s="43"/>
      <c r="AD88" s="196" t="s">
        <v>132</v>
      </c>
      <c r="AE88" s="58"/>
      <c r="AF88" s="421"/>
      <c r="AG88" s="421" t="s">
        <v>669</v>
      </c>
      <c r="AH88" s="38"/>
      <c r="AI88" s="9"/>
      <c r="AJ88" s="349">
        <f>SUMPRODUCT(LEN($M88:$AA91)-LEN(SUBSTITUTE($M88:$AA91,"A", "")))</f>
        <v>22</v>
      </c>
      <c r="AK88" s="352">
        <f>SUMPRODUCT(LEN($AD88:$AD91)-LEN(SUBSTITUTE($AD88:$AD91,"A", "")))</f>
        <v>1</v>
      </c>
      <c r="AL88" s="335">
        <f>SUMPRODUCT(LEN($AC88:$AC91)-LEN(SUBSTITUTE($AC88:$AC91,"A", "")))</f>
        <v>0</v>
      </c>
      <c r="AM88" s="349">
        <f>SUMPRODUCT(LEN($M88:$AA91)-LEN(SUBSTITUTE($M88:$AA91,"S", "")))</f>
        <v>20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1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6</v>
      </c>
      <c r="AT88" s="352">
        <f>SUMPRODUCT(LEN($AD88:$AD91)-LEN(SUBSTITUTE($AD88:$AD91,"G", "")))</f>
        <v>0</v>
      </c>
      <c r="AU88" s="335">
        <f>SUMPRODUCT(LEN($AC88:$AC91)-LEN(SUBSTITUTE($AC88:$AC91,"G", "")))</f>
        <v>0</v>
      </c>
      <c r="AV88" s="349">
        <f>SUMPRODUCT(LEN($L88:$AA91)-LEN(SUBSTITUTE($L88:$AA91,"M", "")))</f>
        <v>0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0</v>
      </c>
      <c r="AZ88" s="410">
        <f>SUMPRODUCT(LEN($AE88:$AE91)-LEN(SUBSTITUTE($AE88:$AE91,"F", "")))</f>
        <v>0</v>
      </c>
      <c r="BA88" s="410">
        <f>SUMPRODUCT(LEN($AE88:$AE91)-LEN(SUBSTITUTE($AE88:$AE91,"G", "")))</f>
        <v>0</v>
      </c>
      <c r="BB88" s="413">
        <f>SUMPRODUCT(LEN($AE88:$AE91)-LEN(SUBSTITUTE($AE88:$AE91,"M", "")))</f>
        <v>0</v>
      </c>
    </row>
    <row r="89" spans="2:62" ht="28.15" customHeight="1" thickBot="1" x14ac:dyDescent="0.25">
      <c r="B89" s="30"/>
      <c r="C89" s="339"/>
      <c r="D89" s="221"/>
      <c r="E89" s="220"/>
      <c r="F89" s="220"/>
      <c r="G89" s="219"/>
      <c r="H89" s="359"/>
      <c r="I89" s="391"/>
      <c r="J89" s="391"/>
      <c r="K89" s="391"/>
      <c r="L89" s="33" t="s">
        <v>122</v>
      </c>
      <c r="M89" s="55" t="s">
        <v>479</v>
      </c>
      <c r="N89" s="33" t="s">
        <v>121</v>
      </c>
      <c r="O89" s="55" t="s">
        <v>882</v>
      </c>
      <c r="P89" s="33" t="s">
        <v>120</v>
      </c>
      <c r="Q89" s="55" t="s">
        <v>474</v>
      </c>
      <c r="R89" s="33" t="s">
        <v>119</v>
      </c>
      <c r="S89" s="55" t="s">
        <v>354</v>
      </c>
      <c r="T89" s="33" t="s">
        <v>118</v>
      </c>
      <c r="U89" s="55"/>
      <c r="V89" s="33" t="s">
        <v>117</v>
      </c>
      <c r="W89" s="55"/>
      <c r="X89" s="33" t="s">
        <v>116</v>
      </c>
      <c r="Y89" s="55"/>
      <c r="Z89" s="33" t="s">
        <v>115</v>
      </c>
      <c r="AA89" s="55"/>
      <c r="AB89" s="244"/>
      <c r="AC89" s="55"/>
      <c r="AD89" s="193"/>
      <c r="AE89" s="57"/>
      <c r="AF89" s="422"/>
      <c r="AG89" s="422"/>
      <c r="AH89" s="21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8.15" customHeight="1" x14ac:dyDescent="0.2">
      <c r="B90" s="30"/>
      <c r="C90" s="340"/>
      <c r="D90" s="218"/>
      <c r="E90" s="217"/>
      <c r="F90" s="217"/>
      <c r="G90" s="216"/>
      <c r="H90" s="360">
        <v>203</v>
      </c>
      <c r="I90" s="392"/>
      <c r="J90" s="392"/>
      <c r="K90" s="392"/>
      <c r="L90" s="25" t="s">
        <v>114</v>
      </c>
      <c r="M90" s="114" t="s">
        <v>179</v>
      </c>
      <c r="N90" s="25" t="s">
        <v>112</v>
      </c>
      <c r="O90" s="114" t="s">
        <v>458</v>
      </c>
      <c r="P90" s="25" t="s">
        <v>111</v>
      </c>
      <c r="Q90" s="114" t="s">
        <v>561</v>
      </c>
      <c r="R90" s="25" t="s">
        <v>110</v>
      </c>
      <c r="S90" s="114" t="s">
        <v>354</v>
      </c>
      <c r="T90" s="25" t="s">
        <v>109</v>
      </c>
      <c r="U90" s="114"/>
      <c r="V90" s="25" t="s">
        <v>108</v>
      </c>
      <c r="W90" s="114"/>
      <c r="X90" s="25" t="s">
        <v>107</v>
      </c>
      <c r="Y90" s="114"/>
      <c r="Z90" s="25" t="s">
        <v>106</v>
      </c>
      <c r="AA90" s="114"/>
      <c r="AB90" s="243"/>
      <c r="AC90" s="114"/>
      <c r="AD90" s="190"/>
      <c r="AE90" s="57"/>
      <c r="AF90" s="422"/>
      <c r="AG90" s="422"/>
      <c r="AH90" s="21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8.15" customHeight="1" thickBot="1" x14ac:dyDescent="0.25">
      <c r="B91" s="30"/>
      <c r="C91" s="355"/>
      <c r="D91" s="246"/>
      <c r="E91" s="254"/>
      <c r="F91" s="254"/>
      <c r="G91" s="253"/>
      <c r="H91" s="361"/>
      <c r="I91" s="393"/>
      <c r="J91" s="393"/>
      <c r="K91" s="393"/>
      <c r="L91" s="50" t="s">
        <v>105</v>
      </c>
      <c r="M91" s="51" t="s">
        <v>684</v>
      </c>
      <c r="N91" s="50" t="s">
        <v>104</v>
      </c>
      <c r="O91" s="51" t="s">
        <v>496</v>
      </c>
      <c r="P91" s="50" t="s">
        <v>103</v>
      </c>
      <c r="Q91" s="51" t="s">
        <v>349</v>
      </c>
      <c r="R91" s="50" t="s">
        <v>102</v>
      </c>
      <c r="S91" s="51" t="s">
        <v>354</v>
      </c>
      <c r="T91" s="50">
        <v>20</v>
      </c>
      <c r="U91" s="51"/>
      <c r="V91" s="50" t="s">
        <v>101</v>
      </c>
      <c r="W91" s="51"/>
      <c r="X91" s="50" t="s">
        <v>100</v>
      </c>
      <c r="Y91" s="51"/>
      <c r="Z91" s="50" t="s">
        <v>99</v>
      </c>
      <c r="AA91" s="51"/>
      <c r="AB91" s="242"/>
      <c r="AC91" s="51"/>
      <c r="AD91" s="187"/>
      <c r="AE91" s="56"/>
      <c r="AF91" s="424"/>
      <c r="AG91" s="424"/>
      <c r="AH91" s="47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8.15" customHeight="1" x14ac:dyDescent="0.2">
      <c r="B92" s="30"/>
      <c r="C92" s="338">
        <v>2</v>
      </c>
      <c r="D92" s="212"/>
      <c r="E92" s="223"/>
      <c r="F92" s="223"/>
      <c r="G92" s="222"/>
      <c r="H92" s="358" t="s">
        <v>706</v>
      </c>
      <c r="I92" s="390">
        <v>85</v>
      </c>
      <c r="J92" s="390">
        <v>22</v>
      </c>
      <c r="K92" s="390">
        <v>9</v>
      </c>
      <c r="L92" s="42" t="s">
        <v>131</v>
      </c>
      <c r="M92" s="43" t="s">
        <v>494</v>
      </c>
      <c r="N92" s="42" t="s">
        <v>129</v>
      </c>
      <c r="O92" s="43" t="s">
        <v>467</v>
      </c>
      <c r="P92" s="42" t="s">
        <v>128</v>
      </c>
      <c r="Q92" s="43" t="s">
        <v>130</v>
      </c>
      <c r="R92" s="42" t="s">
        <v>127</v>
      </c>
      <c r="S92" s="43" t="s">
        <v>130</v>
      </c>
      <c r="T92" s="42" t="s">
        <v>126</v>
      </c>
      <c r="U92" s="43"/>
      <c r="V92" s="42" t="s">
        <v>125</v>
      </c>
      <c r="W92" s="43"/>
      <c r="X92" s="42" t="s">
        <v>124</v>
      </c>
      <c r="Y92" s="43"/>
      <c r="Z92" s="42" t="s">
        <v>123</v>
      </c>
      <c r="AA92" s="43"/>
      <c r="AB92" s="245"/>
      <c r="AC92" s="43"/>
      <c r="AD92" s="196" t="s">
        <v>130</v>
      </c>
      <c r="AE92" s="39"/>
      <c r="AF92" s="421"/>
      <c r="AG92" s="421" t="s">
        <v>669</v>
      </c>
      <c r="AH92" s="38"/>
      <c r="AI92" s="9"/>
      <c r="AJ92" s="349">
        <f>SUMPRODUCT(LEN($M92:$AA95)-LEN(SUBSTITUTE($M92:$AA95,"A", "")))</f>
        <v>5</v>
      </c>
      <c r="AK92" s="352">
        <f>SUMPRODUCT(LEN($AD92:$AD95)-LEN(SUBSTITUTE($AD92:$AD95,"A", "")))</f>
        <v>2</v>
      </c>
      <c r="AL92" s="335">
        <f>SUMPRODUCT(LEN($AC92:$AC95)-LEN(SUBSTITUTE($AC92:$AC95,"A", "")))</f>
        <v>0</v>
      </c>
      <c r="AM92" s="349">
        <f>SUMPRODUCT(LEN($M92:$AA95)-LEN(SUBSTITUTE($M92:$AA95,"S", "")))</f>
        <v>9</v>
      </c>
      <c r="AN92" s="352">
        <f>SUMPRODUCT(LEN($AD92:$AD95)-LEN(SUBSTITUTE($AD92:$AD95,"S", "")))</f>
        <v>2</v>
      </c>
      <c r="AO92" s="335">
        <f>SUMPRODUCT(LEN($AC92:$AC95)-LEN(SUBSTITUTE($AC92:$AC95,"S", "")))</f>
        <v>0</v>
      </c>
      <c r="AP92" s="349">
        <f>SUMPRODUCT(LEN($M92:$AA95)-LEN(SUBSTITUTE($M92:$AA95,"F", "")))</f>
        <v>1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8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8.15" customHeight="1" thickBot="1" x14ac:dyDescent="0.25">
      <c r="B93" s="30"/>
      <c r="C93" s="339"/>
      <c r="D93" s="221"/>
      <c r="E93" s="220"/>
      <c r="F93" s="220"/>
      <c r="G93" s="219"/>
      <c r="H93" s="359"/>
      <c r="I93" s="391"/>
      <c r="J93" s="391"/>
      <c r="K93" s="391"/>
      <c r="L93" s="33" t="s">
        <v>122</v>
      </c>
      <c r="M93" s="55" t="s">
        <v>470</v>
      </c>
      <c r="N93" s="33" t="s">
        <v>121</v>
      </c>
      <c r="O93" s="55" t="s">
        <v>132</v>
      </c>
      <c r="P93" s="33" t="s">
        <v>120</v>
      </c>
      <c r="Q93" s="55" t="s">
        <v>354</v>
      </c>
      <c r="R93" s="33" t="s">
        <v>119</v>
      </c>
      <c r="S93" s="55"/>
      <c r="T93" s="33" t="s">
        <v>118</v>
      </c>
      <c r="U93" s="55"/>
      <c r="V93" s="33" t="s">
        <v>117</v>
      </c>
      <c r="W93" s="55"/>
      <c r="X93" s="33" t="s">
        <v>116</v>
      </c>
      <c r="Y93" s="55"/>
      <c r="Z93" s="33" t="s">
        <v>115</v>
      </c>
      <c r="AA93" s="55"/>
      <c r="AB93" s="244"/>
      <c r="AC93" s="55"/>
      <c r="AD93" s="193" t="s">
        <v>351</v>
      </c>
      <c r="AE93" s="22"/>
      <c r="AF93" s="422"/>
      <c r="AG93" s="422"/>
      <c r="AH93" s="21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8.15" customHeight="1" x14ac:dyDescent="0.2">
      <c r="B94" s="30"/>
      <c r="C94" s="340"/>
      <c r="D94" s="218"/>
      <c r="E94" s="217"/>
      <c r="F94" s="217"/>
      <c r="G94" s="216"/>
      <c r="H94" s="360">
        <v>203</v>
      </c>
      <c r="I94" s="392"/>
      <c r="J94" s="392"/>
      <c r="K94" s="392"/>
      <c r="L94" s="25" t="s">
        <v>114</v>
      </c>
      <c r="M94" s="114" t="s">
        <v>565</v>
      </c>
      <c r="N94" s="25" t="s">
        <v>112</v>
      </c>
      <c r="O94" s="114" t="s">
        <v>542</v>
      </c>
      <c r="P94" s="25" t="s">
        <v>111</v>
      </c>
      <c r="Q94" s="114" t="s">
        <v>354</v>
      </c>
      <c r="R94" s="25" t="s">
        <v>110</v>
      </c>
      <c r="S94" s="114"/>
      <c r="T94" s="25" t="s">
        <v>109</v>
      </c>
      <c r="U94" s="114"/>
      <c r="V94" s="25" t="s">
        <v>108</v>
      </c>
      <c r="W94" s="114"/>
      <c r="X94" s="25" t="s">
        <v>107</v>
      </c>
      <c r="Y94" s="114"/>
      <c r="Z94" s="25" t="s">
        <v>106</v>
      </c>
      <c r="AA94" s="114"/>
      <c r="AB94" s="243"/>
      <c r="AC94" s="114"/>
      <c r="AD94" s="190" t="s">
        <v>132</v>
      </c>
      <c r="AE94" s="22"/>
      <c r="AF94" s="422"/>
      <c r="AG94" s="422"/>
      <c r="AH94" s="21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8.15" customHeight="1" thickBot="1" x14ac:dyDescent="0.25">
      <c r="B95" s="30"/>
      <c r="C95" s="355"/>
      <c r="D95" s="246"/>
      <c r="E95" s="254"/>
      <c r="F95" s="254"/>
      <c r="G95" s="253"/>
      <c r="H95" s="361"/>
      <c r="I95" s="393"/>
      <c r="J95" s="393"/>
      <c r="K95" s="393"/>
      <c r="L95" s="50" t="s">
        <v>105</v>
      </c>
      <c r="M95" s="51" t="s">
        <v>509</v>
      </c>
      <c r="N95" s="50" t="s">
        <v>104</v>
      </c>
      <c r="O95" s="51" t="s">
        <v>542</v>
      </c>
      <c r="P95" s="50" t="s">
        <v>103</v>
      </c>
      <c r="Q95" s="51" t="s">
        <v>130</v>
      </c>
      <c r="R95" s="50" t="s">
        <v>102</v>
      </c>
      <c r="S95" s="51"/>
      <c r="T95" s="50">
        <v>20</v>
      </c>
      <c r="U95" s="51"/>
      <c r="V95" s="50" t="s">
        <v>101</v>
      </c>
      <c r="W95" s="51"/>
      <c r="X95" s="50" t="s">
        <v>100</v>
      </c>
      <c r="Y95" s="51"/>
      <c r="Z95" s="50" t="s">
        <v>99</v>
      </c>
      <c r="AA95" s="51"/>
      <c r="AB95" s="242"/>
      <c r="AC95" s="51"/>
      <c r="AD95" s="187"/>
      <c r="AE95" s="48"/>
      <c r="AF95" s="424"/>
      <c r="AG95" s="424"/>
      <c r="AH95" s="47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8.15" customHeight="1" x14ac:dyDescent="0.2">
      <c r="B96" s="30"/>
      <c r="C96" s="338">
        <v>3</v>
      </c>
      <c r="D96" s="212"/>
      <c r="E96" s="223"/>
      <c r="F96" s="223"/>
      <c r="G96" s="222"/>
      <c r="H96" s="358" t="s">
        <v>183</v>
      </c>
      <c r="I96" s="390">
        <v>82</v>
      </c>
      <c r="J96" s="390">
        <v>22</v>
      </c>
      <c r="K96" s="390">
        <v>6</v>
      </c>
      <c r="L96" s="42" t="s">
        <v>131</v>
      </c>
      <c r="M96" s="43" t="s">
        <v>470</v>
      </c>
      <c r="N96" s="42" t="s">
        <v>129</v>
      </c>
      <c r="O96" s="43" t="s">
        <v>493</v>
      </c>
      <c r="P96" s="42" t="s">
        <v>128</v>
      </c>
      <c r="Q96" s="43" t="s">
        <v>479</v>
      </c>
      <c r="R96" s="42" t="s">
        <v>127</v>
      </c>
      <c r="S96" s="43" t="s">
        <v>354</v>
      </c>
      <c r="T96" s="42" t="s">
        <v>126</v>
      </c>
      <c r="U96" s="43"/>
      <c r="V96" s="42" t="s">
        <v>125</v>
      </c>
      <c r="W96" s="43"/>
      <c r="X96" s="42" t="s">
        <v>124</v>
      </c>
      <c r="Y96" s="43"/>
      <c r="Z96" s="42" t="s">
        <v>123</v>
      </c>
      <c r="AA96" s="43"/>
      <c r="AB96" s="245"/>
      <c r="AC96" s="43"/>
      <c r="AD96" s="196" t="s">
        <v>132</v>
      </c>
      <c r="AE96" s="39"/>
      <c r="AF96" s="421"/>
      <c r="AG96" s="421" t="s">
        <v>669</v>
      </c>
      <c r="AH96" s="38"/>
      <c r="AI96" s="9"/>
      <c r="AJ96" s="349">
        <f>SUMPRODUCT(LEN($M96:$AA99)-LEN(SUBSTITUTE($M96:$AA99,"A", "")))</f>
        <v>16</v>
      </c>
      <c r="AK96" s="352">
        <f>SUMPRODUCT(LEN($AD96:$AD99)-LEN(SUBSTITUTE($AD96:$AD99,"A", "")))</f>
        <v>3</v>
      </c>
      <c r="AL96" s="335">
        <f>SUMPRODUCT(LEN($AC96:$AC99)-LEN(SUBSTITUTE($AC96:$AC99,"A", "")))</f>
        <v>0</v>
      </c>
      <c r="AM96" s="349">
        <f>SUMPRODUCT(LEN($M96:$AA99)-LEN(SUBSTITUTE($M96:$AA99,"S", "")))</f>
        <v>15</v>
      </c>
      <c r="AN96" s="352">
        <f>SUMPRODUCT(LEN($AD96:$AD99)-LEN(SUBSTITUTE($AD96:$AD99,"S", "")))</f>
        <v>4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10</v>
      </c>
      <c r="AT96" s="352">
        <f>SUMPRODUCT(LEN($AD96:$AD99)-LEN(SUBSTITUTE($AD96:$AD99,"G", "")))</f>
        <v>3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8.15" customHeight="1" thickBot="1" x14ac:dyDescent="0.25">
      <c r="B97" s="30"/>
      <c r="C97" s="339"/>
      <c r="D97" s="221"/>
      <c r="E97" s="220"/>
      <c r="F97" s="220"/>
      <c r="G97" s="219"/>
      <c r="H97" s="359"/>
      <c r="I97" s="391"/>
      <c r="J97" s="391"/>
      <c r="K97" s="391"/>
      <c r="L97" s="33" t="s">
        <v>122</v>
      </c>
      <c r="M97" s="55" t="s">
        <v>457</v>
      </c>
      <c r="N97" s="33" t="s">
        <v>121</v>
      </c>
      <c r="O97" s="55" t="s">
        <v>462</v>
      </c>
      <c r="P97" s="33" t="s">
        <v>120</v>
      </c>
      <c r="Q97" s="55" t="s">
        <v>495</v>
      </c>
      <c r="R97" s="33" t="s">
        <v>119</v>
      </c>
      <c r="S97" s="55" t="s">
        <v>354</v>
      </c>
      <c r="T97" s="33" t="s">
        <v>118</v>
      </c>
      <c r="U97" s="55"/>
      <c r="V97" s="33" t="s">
        <v>117</v>
      </c>
      <c r="W97" s="55"/>
      <c r="X97" s="33" t="s">
        <v>116</v>
      </c>
      <c r="Y97" s="55"/>
      <c r="Z97" s="33" t="s">
        <v>115</v>
      </c>
      <c r="AA97" s="55"/>
      <c r="AB97" s="244"/>
      <c r="AC97" s="55"/>
      <c r="AD97" s="193" t="s">
        <v>881</v>
      </c>
      <c r="AE97" s="22"/>
      <c r="AF97" s="422"/>
      <c r="AG97" s="422"/>
      <c r="AH97" s="21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8.15" customHeight="1" x14ac:dyDescent="0.2">
      <c r="B98" s="30"/>
      <c r="C98" s="340"/>
      <c r="D98" s="218"/>
      <c r="E98" s="217"/>
      <c r="F98" s="217"/>
      <c r="G98" s="216"/>
      <c r="H98" s="360">
        <v>203</v>
      </c>
      <c r="I98" s="392"/>
      <c r="J98" s="392"/>
      <c r="K98" s="392"/>
      <c r="L98" s="25" t="s">
        <v>114</v>
      </c>
      <c r="M98" s="114" t="s">
        <v>672</v>
      </c>
      <c r="N98" s="25" t="s">
        <v>112</v>
      </c>
      <c r="O98" s="114" t="s">
        <v>479</v>
      </c>
      <c r="P98" s="25" t="s">
        <v>111</v>
      </c>
      <c r="Q98" s="114" t="s">
        <v>349</v>
      </c>
      <c r="R98" s="25" t="s">
        <v>110</v>
      </c>
      <c r="S98" s="114" t="s">
        <v>130</v>
      </c>
      <c r="T98" s="25" t="s">
        <v>109</v>
      </c>
      <c r="U98" s="114"/>
      <c r="V98" s="25" t="s">
        <v>108</v>
      </c>
      <c r="W98" s="114"/>
      <c r="X98" s="25" t="s">
        <v>107</v>
      </c>
      <c r="Y98" s="114"/>
      <c r="Z98" s="25" t="s">
        <v>106</v>
      </c>
      <c r="AA98" s="114"/>
      <c r="AB98" s="243"/>
      <c r="AC98" s="114"/>
      <c r="AD98" s="190"/>
      <c r="AE98" s="22"/>
      <c r="AF98" s="422"/>
      <c r="AG98" s="422"/>
      <c r="AH98" s="21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8.15" customHeight="1" thickBot="1" x14ac:dyDescent="0.25">
      <c r="B99" s="20"/>
      <c r="C99" s="341"/>
      <c r="D99" s="215"/>
      <c r="E99" s="214"/>
      <c r="F99" s="214"/>
      <c r="G99" s="213"/>
      <c r="H99" s="361"/>
      <c r="I99" s="394"/>
      <c r="J99" s="394"/>
      <c r="K99" s="394"/>
      <c r="L99" s="15" t="s">
        <v>105</v>
      </c>
      <c r="M99" s="16" t="s">
        <v>179</v>
      </c>
      <c r="N99" s="15" t="s">
        <v>104</v>
      </c>
      <c r="O99" s="16" t="s">
        <v>495</v>
      </c>
      <c r="P99" s="15" t="s">
        <v>103</v>
      </c>
      <c r="Q99" s="16" t="s">
        <v>354</v>
      </c>
      <c r="R99" s="15" t="s">
        <v>102</v>
      </c>
      <c r="S99" s="16" t="s">
        <v>130</v>
      </c>
      <c r="T99" s="15">
        <v>20</v>
      </c>
      <c r="U99" s="16"/>
      <c r="V99" s="15" t="s">
        <v>101</v>
      </c>
      <c r="W99" s="16"/>
      <c r="X99" s="15" t="s">
        <v>100</v>
      </c>
      <c r="Y99" s="16"/>
      <c r="Z99" s="15" t="s">
        <v>99</v>
      </c>
      <c r="AA99" s="16"/>
      <c r="AB99" s="242"/>
      <c r="AC99" s="16"/>
      <c r="AD99" s="186"/>
      <c r="AE99" s="11"/>
      <c r="AF99" s="423"/>
      <c r="AG99" s="423"/>
      <c r="AH99" s="10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107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>
        <v>202</v>
      </c>
      <c r="E101" s="425">
        <v>15176.45</v>
      </c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03"/>
      <c r="AI101" s="86" t="s">
        <v>137</v>
      </c>
      <c r="AJ101" s="85">
        <f t="shared" ref="AJ101:BB101" si="12">SUM(AJ103:AJ114)</f>
        <v>91</v>
      </c>
      <c r="AK101" s="84">
        <f t="shared" si="12"/>
        <v>3</v>
      </c>
      <c r="AL101" s="83">
        <f t="shared" si="12"/>
        <v>0</v>
      </c>
      <c r="AM101" s="85">
        <f t="shared" si="12"/>
        <v>45</v>
      </c>
      <c r="AN101" s="84">
        <f t="shared" si="12"/>
        <v>1</v>
      </c>
      <c r="AO101" s="83">
        <f t="shared" si="12"/>
        <v>0</v>
      </c>
      <c r="AP101" s="85">
        <f t="shared" si="12"/>
        <v>0</v>
      </c>
      <c r="AQ101" s="84">
        <f t="shared" si="12"/>
        <v>0</v>
      </c>
      <c r="AR101" s="83">
        <f t="shared" si="12"/>
        <v>0</v>
      </c>
      <c r="AS101" s="85">
        <f t="shared" si="12"/>
        <v>9</v>
      </c>
      <c r="AT101" s="84">
        <f t="shared" si="12"/>
        <v>1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0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31.333333333333332</v>
      </c>
      <c r="BG101" s="5">
        <f>SUM(AM101:AO101,AY101)/$BG$5</f>
        <v>15.333333333333334</v>
      </c>
      <c r="BH101" s="5">
        <f>SUM(AP101:AR101,AZ101)/$BG$5</f>
        <v>0</v>
      </c>
      <c r="BI101" s="5">
        <f>SUM(AS101:AU101,BA101)/$BG$5</f>
        <v>3.3333333333333335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03"/>
      <c r="AI102" s="66" t="s">
        <v>135</v>
      </c>
      <c r="AJ102" s="65">
        <f t="shared" ref="AJ102:BB102" si="13">AJ101/3</f>
        <v>30.333333333333332</v>
      </c>
      <c r="AK102" s="64">
        <f t="shared" si="13"/>
        <v>1</v>
      </c>
      <c r="AL102" s="63">
        <f t="shared" si="13"/>
        <v>0</v>
      </c>
      <c r="AM102" s="65">
        <f t="shared" si="13"/>
        <v>15</v>
      </c>
      <c r="AN102" s="64">
        <f t="shared" si="13"/>
        <v>0.33333333333333331</v>
      </c>
      <c r="AO102" s="63">
        <f t="shared" si="13"/>
        <v>0</v>
      </c>
      <c r="AP102" s="65">
        <f t="shared" si="13"/>
        <v>0</v>
      </c>
      <c r="AQ102" s="64">
        <f t="shared" si="13"/>
        <v>0</v>
      </c>
      <c r="AR102" s="63">
        <f t="shared" si="13"/>
        <v>0</v>
      </c>
      <c r="AS102" s="65">
        <f t="shared" si="13"/>
        <v>3</v>
      </c>
      <c r="AT102" s="64">
        <f t="shared" si="13"/>
        <v>0.33333333333333331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8.15" customHeight="1" x14ac:dyDescent="0.2">
      <c r="B103" s="30"/>
      <c r="C103" s="338">
        <v>1</v>
      </c>
      <c r="D103" s="212" t="s">
        <v>880</v>
      </c>
      <c r="E103" s="223"/>
      <c r="F103" s="223"/>
      <c r="G103" s="222"/>
      <c r="H103" s="358" t="s">
        <v>183</v>
      </c>
      <c r="I103" s="390">
        <v>107</v>
      </c>
      <c r="J103" s="390">
        <v>22</v>
      </c>
      <c r="K103" s="390">
        <v>5</v>
      </c>
      <c r="L103" s="42" t="s">
        <v>131</v>
      </c>
      <c r="M103" s="43" t="s">
        <v>132</v>
      </c>
      <c r="N103" s="42" t="s">
        <v>129</v>
      </c>
      <c r="O103" s="55" t="s">
        <v>185</v>
      </c>
      <c r="P103" s="42" t="s">
        <v>128</v>
      </c>
      <c r="Q103" s="43" t="s">
        <v>496</v>
      </c>
      <c r="R103" s="42" t="s">
        <v>127</v>
      </c>
      <c r="S103" s="43" t="s">
        <v>347</v>
      </c>
      <c r="T103" s="42" t="s">
        <v>126</v>
      </c>
      <c r="U103" s="43" t="s">
        <v>130</v>
      </c>
      <c r="V103" s="42" t="s">
        <v>125</v>
      </c>
      <c r="W103" s="43"/>
      <c r="X103" s="42" t="s">
        <v>124</v>
      </c>
      <c r="Y103" s="43"/>
      <c r="Z103" s="42" t="s">
        <v>123</v>
      </c>
      <c r="AA103" s="43"/>
      <c r="AB103" s="245"/>
      <c r="AC103" s="43"/>
      <c r="AD103" s="196" t="s">
        <v>130</v>
      </c>
      <c r="AE103" s="58"/>
      <c r="AF103" s="421"/>
      <c r="AG103" s="421" t="s">
        <v>668</v>
      </c>
      <c r="AH103" s="38"/>
      <c r="AI103" s="9"/>
      <c r="AJ103" s="349">
        <f>SUMPRODUCT(LEN($M103:$AA106)-LEN(SUBSTITUTE($M103:$AA106,"A", "")))</f>
        <v>7</v>
      </c>
      <c r="AK103" s="352">
        <f>SUMPRODUCT(LEN($AD103:$AD106)-LEN(SUBSTITUTE($AD103:$AD106,"A", "")))</f>
        <v>0</v>
      </c>
      <c r="AL103" s="335">
        <f>SUMPRODUCT(LEN($AC103:$AC106)-LEN(SUBSTITUTE($AC103:$AC106,"A", "")))</f>
        <v>0</v>
      </c>
      <c r="AM103" s="349">
        <f>SUMPRODUCT(LEN($M103:$AA106)-LEN(SUBSTITUTE($M103:$AA106,"S", "")))</f>
        <v>10</v>
      </c>
      <c r="AN103" s="352">
        <f>SUMPRODUCT(LEN($AD103:$AD106)-LEN(SUBSTITUTE($AD103:$AD106,"S", "")))</f>
        <v>1</v>
      </c>
      <c r="AO103" s="335">
        <f>SUMPRODUCT(LEN($AC103:$AC106)-LEN(SUBSTITUTE($AC103:$AC106,"S", "")))</f>
        <v>0</v>
      </c>
      <c r="AP103" s="349">
        <f>SUMPRODUCT(LEN($M103:$AA106)-LEN(SUBSTITUTE($M103:$AA106,"F", "")))</f>
        <v>0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1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0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8.15" customHeight="1" thickBot="1" x14ac:dyDescent="0.25">
      <c r="B104" s="30"/>
      <c r="C104" s="339"/>
      <c r="D104" s="221"/>
      <c r="E104" s="220"/>
      <c r="F104" s="220"/>
      <c r="G104" s="219"/>
      <c r="H104" s="359"/>
      <c r="I104" s="391"/>
      <c r="J104" s="391"/>
      <c r="K104" s="391"/>
      <c r="L104" s="33" t="s">
        <v>122</v>
      </c>
      <c r="M104" s="55" t="s">
        <v>185</v>
      </c>
      <c r="N104" s="33" t="s">
        <v>121</v>
      </c>
      <c r="O104" s="55" t="s">
        <v>185</v>
      </c>
      <c r="P104" s="33" t="s">
        <v>120</v>
      </c>
      <c r="Q104" s="55" t="s">
        <v>132</v>
      </c>
      <c r="R104" s="33" t="s">
        <v>119</v>
      </c>
      <c r="S104" s="55" t="s">
        <v>349</v>
      </c>
      <c r="T104" s="33" t="s">
        <v>118</v>
      </c>
      <c r="U104" s="55"/>
      <c r="V104" s="33" t="s">
        <v>117</v>
      </c>
      <c r="W104" s="55"/>
      <c r="X104" s="33" t="s">
        <v>116</v>
      </c>
      <c r="Y104" s="55"/>
      <c r="Z104" s="33" t="s">
        <v>115</v>
      </c>
      <c r="AA104" s="55"/>
      <c r="AB104" s="244"/>
      <c r="AC104" s="55"/>
      <c r="AD104" s="193"/>
      <c r="AE104" s="57"/>
      <c r="AF104" s="422"/>
      <c r="AG104" s="422"/>
      <c r="AH104" s="21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8.15" customHeight="1" x14ac:dyDescent="0.2">
      <c r="B105" s="30"/>
      <c r="C105" s="340"/>
      <c r="D105" s="218"/>
      <c r="E105" s="217"/>
      <c r="F105" s="217"/>
      <c r="G105" s="216"/>
      <c r="H105" s="360">
        <v>202</v>
      </c>
      <c r="I105" s="392"/>
      <c r="J105" s="392"/>
      <c r="K105" s="392"/>
      <c r="L105" s="25" t="s">
        <v>114</v>
      </c>
      <c r="M105" s="114" t="s">
        <v>185</v>
      </c>
      <c r="N105" s="25" t="s">
        <v>112</v>
      </c>
      <c r="O105" s="114" t="s">
        <v>132</v>
      </c>
      <c r="P105" s="25" t="s">
        <v>111</v>
      </c>
      <c r="Q105" s="114" t="s">
        <v>132</v>
      </c>
      <c r="R105" s="25" t="s">
        <v>110</v>
      </c>
      <c r="S105" s="114" t="s">
        <v>354</v>
      </c>
      <c r="T105" s="25" t="s">
        <v>109</v>
      </c>
      <c r="U105" s="114"/>
      <c r="V105" s="25" t="s">
        <v>108</v>
      </c>
      <c r="W105" s="114"/>
      <c r="X105" s="25" t="s">
        <v>107</v>
      </c>
      <c r="Y105" s="114"/>
      <c r="Z105" s="25" t="s">
        <v>106</v>
      </c>
      <c r="AA105" s="114"/>
      <c r="AB105" s="243"/>
      <c r="AC105" s="114"/>
      <c r="AD105" s="190"/>
      <c r="AE105" s="57"/>
      <c r="AF105" s="422"/>
      <c r="AG105" s="422"/>
      <c r="AH105" s="21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8.15" customHeight="1" thickBot="1" x14ac:dyDescent="0.25">
      <c r="B106" s="30"/>
      <c r="C106" s="355"/>
      <c r="D106" s="246"/>
      <c r="E106" s="254"/>
      <c r="F106" s="254"/>
      <c r="G106" s="253"/>
      <c r="H106" s="361"/>
      <c r="I106" s="393"/>
      <c r="J106" s="393"/>
      <c r="K106" s="393"/>
      <c r="L106" s="50" t="s">
        <v>105</v>
      </c>
      <c r="M106" s="51" t="s">
        <v>185</v>
      </c>
      <c r="N106" s="50" t="s">
        <v>104</v>
      </c>
      <c r="O106" s="51" t="s">
        <v>132</v>
      </c>
      <c r="P106" s="50" t="s">
        <v>103</v>
      </c>
      <c r="Q106" s="51" t="s">
        <v>350</v>
      </c>
      <c r="R106" s="50" t="s">
        <v>102</v>
      </c>
      <c r="S106" s="51" t="s">
        <v>130</v>
      </c>
      <c r="T106" s="50">
        <v>20</v>
      </c>
      <c r="U106" s="51"/>
      <c r="V106" s="50" t="s">
        <v>101</v>
      </c>
      <c r="W106" s="51"/>
      <c r="X106" s="50" t="s">
        <v>100</v>
      </c>
      <c r="Y106" s="51"/>
      <c r="Z106" s="50" t="s">
        <v>99</v>
      </c>
      <c r="AA106" s="51"/>
      <c r="AB106" s="242"/>
      <c r="AC106" s="51"/>
      <c r="AD106" s="187"/>
      <c r="AE106" s="56"/>
      <c r="AF106" s="424"/>
      <c r="AG106" s="424"/>
      <c r="AH106" s="47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8.15" customHeight="1" x14ac:dyDescent="0.2">
      <c r="B107" s="30"/>
      <c r="C107" s="338">
        <v>2</v>
      </c>
      <c r="D107" s="212"/>
      <c r="E107" s="223"/>
      <c r="F107" s="223"/>
      <c r="G107" s="222"/>
      <c r="H107" s="358"/>
      <c r="I107" s="390">
        <v>118</v>
      </c>
      <c r="J107" s="390">
        <v>26</v>
      </c>
      <c r="K107" s="390">
        <v>7</v>
      </c>
      <c r="L107" s="42" t="s">
        <v>131</v>
      </c>
      <c r="M107" s="43" t="s">
        <v>179</v>
      </c>
      <c r="N107" s="42" t="s">
        <v>129</v>
      </c>
      <c r="O107" s="43" t="s">
        <v>879</v>
      </c>
      <c r="P107" s="42" t="s">
        <v>128</v>
      </c>
      <c r="Q107" s="43" t="s">
        <v>463</v>
      </c>
      <c r="R107" s="42" t="s">
        <v>127</v>
      </c>
      <c r="S107" s="43" t="s">
        <v>371</v>
      </c>
      <c r="T107" s="42" t="s">
        <v>126</v>
      </c>
      <c r="U107" s="43" t="s">
        <v>354</v>
      </c>
      <c r="V107" s="42" t="s">
        <v>125</v>
      </c>
      <c r="W107" s="43"/>
      <c r="X107" s="42" t="s">
        <v>124</v>
      </c>
      <c r="Y107" s="43"/>
      <c r="Z107" s="42" t="s">
        <v>123</v>
      </c>
      <c r="AA107" s="43"/>
      <c r="AB107" s="245"/>
      <c r="AC107" s="43"/>
      <c r="AD107" s="196" t="s">
        <v>484</v>
      </c>
      <c r="AE107" s="39"/>
      <c r="AF107" s="421"/>
      <c r="AG107" s="421" t="s">
        <v>669</v>
      </c>
      <c r="AH107" s="38"/>
      <c r="AI107" s="9"/>
      <c r="AJ107" s="349">
        <f>SUMPRODUCT(LEN($M107:$AA110)-LEN(SUBSTITUTE($M107:$AA110,"A", "")))</f>
        <v>38</v>
      </c>
      <c r="AK107" s="352">
        <f>SUMPRODUCT(LEN($AD107:$AD110)-LEN(SUBSTITUTE($AD107:$AD110,"A", "")))</f>
        <v>3</v>
      </c>
      <c r="AL107" s="335">
        <f>SUMPRODUCT(LEN($AC107:$AC110)-LEN(SUBSTITUTE($AC107:$AC110,"A", "")))</f>
        <v>0</v>
      </c>
      <c r="AM107" s="349">
        <f>SUMPRODUCT(LEN($M107:$AA110)-LEN(SUBSTITUTE($M107:$AA110,"S", "")))</f>
        <v>22</v>
      </c>
      <c r="AN107" s="352">
        <f>SUMPRODUCT(LEN($AD107:$AD110)-LEN(SUBSTITUTE($AD107:$AD110,"S", "")))</f>
        <v>0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5</v>
      </c>
      <c r="AT107" s="352">
        <f>SUMPRODUCT(LEN($AD107:$AD110)-LEN(SUBSTITUTE($AD107:$AD110,"G", "")))</f>
        <v>1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8.15" customHeight="1" thickBot="1" x14ac:dyDescent="0.25">
      <c r="B108" s="30"/>
      <c r="C108" s="339"/>
      <c r="D108" s="221"/>
      <c r="E108" s="220"/>
      <c r="F108" s="220"/>
      <c r="G108" s="219"/>
      <c r="H108" s="359"/>
      <c r="I108" s="391"/>
      <c r="J108" s="391"/>
      <c r="K108" s="391"/>
      <c r="L108" s="33" t="s">
        <v>122</v>
      </c>
      <c r="M108" s="55" t="s">
        <v>458</v>
      </c>
      <c r="N108" s="33" t="s">
        <v>121</v>
      </c>
      <c r="O108" s="55" t="s">
        <v>469</v>
      </c>
      <c r="P108" s="33" t="s">
        <v>120</v>
      </c>
      <c r="Q108" s="55" t="s">
        <v>579</v>
      </c>
      <c r="R108" s="33" t="s">
        <v>119</v>
      </c>
      <c r="S108" s="55" t="s">
        <v>359</v>
      </c>
      <c r="T108" s="33" t="s">
        <v>118</v>
      </c>
      <c r="U108" s="55" t="s">
        <v>130</v>
      </c>
      <c r="V108" s="33" t="s">
        <v>117</v>
      </c>
      <c r="W108" s="55"/>
      <c r="X108" s="33" t="s">
        <v>116</v>
      </c>
      <c r="Y108" s="55"/>
      <c r="Z108" s="33" t="s">
        <v>115</v>
      </c>
      <c r="AA108" s="55"/>
      <c r="AB108" s="244"/>
      <c r="AC108" s="55"/>
      <c r="AD108" s="193"/>
      <c r="AE108" s="22"/>
      <c r="AF108" s="422"/>
      <c r="AG108" s="422"/>
      <c r="AH108" s="21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8.15" customHeight="1" x14ac:dyDescent="0.2">
      <c r="B109" s="30"/>
      <c r="C109" s="340"/>
      <c r="D109" s="218"/>
      <c r="E109" s="217"/>
      <c r="F109" s="217"/>
      <c r="G109" s="216"/>
      <c r="H109" s="360"/>
      <c r="I109" s="392"/>
      <c r="J109" s="392"/>
      <c r="K109" s="392"/>
      <c r="L109" s="25" t="s">
        <v>114</v>
      </c>
      <c r="M109" s="114" t="s">
        <v>458</v>
      </c>
      <c r="N109" s="25" t="s">
        <v>112</v>
      </c>
      <c r="O109" s="114" t="s">
        <v>525</v>
      </c>
      <c r="P109" s="25" t="s">
        <v>111</v>
      </c>
      <c r="Q109" s="114" t="s">
        <v>357</v>
      </c>
      <c r="R109" s="25" t="s">
        <v>110</v>
      </c>
      <c r="S109" s="114" t="s">
        <v>346</v>
      </c>
      <c r="T109" s="25" t="s">
        <v>109</v>
      </c>
      <c r="U109" s="114" t="s">
        <v>130</v>
      </c>
      <c r="V109" s="25" t="s">
        <v>108</v>
      </c>
      <c r="W109" s="114"/>
      <c r="X109" s="25" t="s">
        <v>107</v>
      </c>
      <c r="Y109" s="114"/>
      <c r="Z109" s="25" t="s">
        <v>106</v>
      </c>
      <c r="AA109" s="114"/>
      <c r="AB109" s="243"/>
      <c r="AC109" s="114"/>
      <c r="AD109" s="190"/>
      <c r="AE109" s="22"/>
      <c r="AF109" s="422"/>
      <c r="AG109" s="422"/>
      <c r="AH109" s="21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8.15" customHeight="1" thickBot="1" x14ac:dyDescent="0.25">
      <c r="B110" s="30"/>
      <c r="C110" s="355"/>
      <c r="D110" s="246"/>
      <c r="E110" s="254"/>
      <c r="F110" s="254"/>
      <c r="G110" s="253"/>
      <c r="H110" s="361"/>
      <c r="I110" s="393"/>
      <c r="J110" s="393"/>
      <c r="K110" s="393"/>
      <c r="L110" s="50" t="s">
        <v>105</v>
      </c>
      <c r="M110" s="51" t="s">
        <v>458</v>
      </c>
      <c r="N110" s="50" t="s">
        <v>104</v>
      </c>
      <c r="O110" s="51" t="s">
        <v>459</v>
      </c>
      <c r="P110" s="50" t="s">
        <v>103</v>
      </c>
      <c r="Q110" s="51" t="s">
        <v>458</v>
      </c>
      <c r="R110" s="50" t="s">
        <v>102</v>
      </c>
      <c r="S110" s="51" t="s">
        <v>347</v>
      </c>
      <c r="T110" s="50">
        <v>20</v>
      </c>
      <c r="U110" s="51"/>
      <c r="V110" s="50" t="s">
        <v>101</v>
      </c>
      <c r="W110" s="51"/>
      <c r="X110" s="50" t="s">
        <v>100</v>
      </c>
      <c r="Y110" s="51"/>
      <c r="Z110" s="50" t="s">
        <v>99</v>
      </c>
      <c r="AA110" s="51"/>
      <c r="AB110" s="242"/>
      <c r="AC110" s="51"/>
      <c r="AD110" s="187"/>
      <c r="AE110" s="48"/>
      <c r="AF110" s="424"/>
      <c r="AG110" s="424"/>
      <c r="AH110" s="47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8.15" customHeight="1" x14ac:dyDescent="0.2">
      <c r="B111" s="30"/>
      <c r="C111" s="338">
        <v>3</v>
      </c>
      <c r="D111" s="212"/>
      <c r="E111" s="223"/>
      <c r="F111" s="223"/>
      <c r="G111" s="222"/>
      <c r="H111" s="358"/>
      <c r="I111" s="390">
        <v>137</v>
      </c>
      <c r="J111" s="390">
        <v>27</v>
      </c>
      <c r="K111" s="390">
        <v>6</v>
      </c>
      <c r="L111" s="42" t="s">
        <v>131</v>
      </c>
      <c r="M111" s="43" t="s">
        <v>132</v>
      </c>
      <c r="N111" s="42" t="s">
        <v>129</v>
      </c>
      <c r="O111" s="43" t="s">
        <v>357</v>
      </c>
      <c r="P111" s="42" t="s">
        <v>128</v>
      </c>
      <c r="Q111" s="43" t="s">
        <v>459</v>
      </c>
      <c r="R111" s="42" t="s">
        <v>127</v>
      </c>
      <c r="S111" s="43" t="s">
        <v>459</v>
      </c>
      <c r="T111" s="42" t="s">
        <v>126</v>
      </c>
      <c r="U111" s="43" t="s">
        <v>346</v>
      </c>
      <c r="V111" s="42" t="s">
        <v>125</v>
      </c>
      <c r="W111" s="43" t="s">
        <v>130</v>
      </c>
      <c r="X111" s="42" t="s">
        <v>124</v>
      </c>
      <c r="Y111" s="43"/>
      <c r="Z111" s="42" t="s">
        <v>123</v>
      </c>
      <c r="AA111" s="43"/>
      <c r="AB111" s="245"/>
      <c r="AC111" s="43"/>
      <c r="AD111" s="196"/>
      <c r="AE111" s="39"/>
      <c r="AF111" s="421"/>
      <c r="AG111" s="421" t="s">
        <v>669</v>
      </c>
      <c r="AH111" s="38"/>
      <c r="AI111" s="9"/>
      <c r="AJ111" s="349">
        <f>SUMPRODUCT(LEN($M111:$AA114)-LEN(SUBSTITUTE($M111:$AA114,"A", "")))</f>
        <v>46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13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0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3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8.15" customHeight="1" thickBot="1" x14ac:dyDescent="0.25">
      <c r="B112" s="30"/>
      <c r="C112" s="339"/>
      <c r="D112" s="221"/>
      <c r="E112" s="220"/>
      <c r="F112" s="220"/>
      <c r="G112" s="219"/>
      <c r="H112" s="359"/>
      <c r="I112" s="391"/>
      <c r="J112" s="391"/>
      <c r="K112" s="391"/>
      <c r="L112" s="33" t="s">
        <v>122</v>
      </c>
      <c r="M112" s="55" t="s">
        <v>686</v>
      </c>
      <c r="N112" s="33" t="s">
        <v>121</v>
      </c>
      <c r="O112" s="55" t="s">
        <v>507</v>
      </c>
      <c r="P112" s="33" t="s">
        <v>120</v>
      </c>
      <c r="Q112" s="55" t="s">
        <v>458</v>
      </c>
      <c r="R112" s="33" t="s">
        <v>119</v>
      </c>
      <c r="S112" s="55" t="s">
        <v>357</v>
      </c>
      <c r="T112" s="33" t="s">
        <v>118</v>
      </c>
      <c r="U112" s="55" t="s">
        <v>347</v>
      </c>
      <c r="V112" s="33" t="s">
        <v>117</v>
      </c>
      <c r="W112" s="55"/>
      <c r="X112" s="33" t="s">
        <v>116</v>
      </c>
      <c r="Y112" s="55"/>
      <c r="Z112" s="33" t="s">
        <v>115</v>
      </c>
      <c r="AA112" s="55"/>
      <c r="AB112" s="244"/>
      <c r="AC112" s="55"/>
      <c r="AD112" s="193"/>
      <c r="AE112" s="22"/>
      <c r="AF112" s="422"/>
      <c r="AG112" s="422"/>
      <c r="AH112" s="21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8.15" customHeight="1" x14ac:dyDescent="0.2">
      <c r="B113" s="30"/>
      <c r="C113" s="340"/>
      <c r="D113" s="218"/>
      <c r="E113" s="217"/>
      <c r="F113" s="217"/>
      <c r="G113" s="216"/>
      <c r="H113" s="360"/>
      <c r="I113" s="392"/>
      <c r="J113" s="392"/>
      <c r="K113" s="392"/>
      <c r="L113" s="25" t="s">
        <v>114</v>
      </c>
      <c r="M113" s="114" t="s">
        <v>357</v>
      </c>
      <c r="N113" s="25" t="s">
        <v>112</v>
      </c>
      <c r="O113" s="114" t="s">
        <v>527</v>
      </c>
      <c r="P113" s="25" t="s">
        <v>111</v>
      </c>
      <c r="Q113" s="114" t="s">
        <v>179</v>
      </c>
      <c r="R113" s="25" t="s">
        <v>110</v>
      </c>
      <c r="S113" s="114" t="s">
        <v>350</v>
      </c>
      <c r="T113" s="25" t="s">
        <v>109</v>
      </c>
      <c r="U113" s="114" t="s">
        <v>354</v>
      </c>
      <c r="V113" s="25" t="s">
        <v>108</v>
      </c>
      <c r="W113" s="114"/>
      <c r="X113" s="25" t="s">
        <v>107</v>
      </c>
      <c r="Y113" s="114"/>
      <c r="Z113" s="25" t="s">
        <v>106</v>
      </c>
      <c r="AA113" s="114"/>
      <c r="AB113" s="243"/>
      <c r="AC113" s="114"/>
      <c r="AD113" s="190"/>
      <c r="AE113" s="22"/>
      <c r="AF113" s="422"/>
      <c r="AG113" s="422"/>
      <c r="AH113" s="21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8.15" customHeight="1" thickBot="1" x14ac:dyDescent="0.25">
      <c r="B114" s="20"/>
      <c r="C114" s="341"/>
      <c r="D114" s="215"/>
      <c r="E114" s="214"/>
      <c r="F114" s="214"/>
      <c r="G114" s="213"/>
      <c r="H114" s="361"/>
      <c r="I114" s="394"/>
      <c r="J114" s="394"/>
      <c r="K114" s="394"/>
      <c r="L114" s="15" t="s">
        <v>105</v>
      </c>
      <c r="M114" s="16" t="s">
        <v>357</v>
      </c>
      <c r="N114" s="15" t="s">
        <v>104</v>
      </c>
      <c r="O114" s="16" t="s">
        <v>179</v>
      </c>
      <c r="P114" s="15" t="s">
        <v>103</v>
      </c>
      <c r="Q114" s="16" t="s">
        <v>456</v>
      </c>
      <c r="R114" s="15" t="s">
        <v>102</v>
      </c>
      <c r="S114" s="16" t="s">
        <v>357</v>
      </c>
      <c r="T114" s="15">
        <v>20</v>
      </c>
      <c r="U114" s="16" t="s">
        <v>130</v>
      </c>
      <c r="V114" s="15" t="s">
        <v>101</v>
      </c>
      <c r="W114" s="16"/>
      <c r="X114" s="15" t="s">
        <v>100</v>
      </c>
      <c r="Y114" s="16"/>
      <c r="Z114" s="15" t="s">
        <v>99</v>
      </c>
      <c r="AA114" s="16"/>
      <c r="AB114" s="242"/>
      <c r="AC114" s="16"/>
      <c r="AD114" s="186"/>
      <c r="AE114" s="11"/>
      <c r="AF114" s="423"/>
      <c r="AG114" s="423"/>
      <c r="AH114" s="10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107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203</v>
      </c>
      <c r="E116" s="425">
        <v>8426.81</v>
      </c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03"/>
      <c r="AI116" s="86" t="s">
        <v>137</v>
      </c>
      <c r="AJ116" s="85">
        <f t="shared" ref="AJ116:BB116" si="14">SUM(AJ118:AJ129)</f>
        <v>53</v>
      </c>
      <c r="AK116" s="84">
        <f t="shared" si="14"/>
        <v>0</v>
      </c>
      <c r="AL116" s="83">
        <f t="shared" si="14"/>
        <v>0</v>
      </c>
      <c r="AM116" s="85">
        <f t="shared" si="14"/>
        <v>25</v>
      </c>
      <c r="AN116" s="84">
        <f t="shared" si="14"/>
        <v>2</v>
      </c>
      <c r="AO116" s="83">
        <f t="shared" si="14"/>
        <v>0</v>
      </c>
      <c r="AP116" s="85">
        <f t="shared" si="14"/>
        <v>4</v>
      </c>
      <c r="AQ116" s="84">
        <f t="shared" si="14"/>
        <v>0</v>
      </c>
      <c r="AR116" s="83">
        <f t="shared" si="14"/>
        <v>0</v>
      </c>
      <c r="AS116" s="85">
        <f t="shared" si="14"/>
        <v>22</v>
      </c>
      <c r="AT116" s="84">
        <f t="shared" si="14"/>
        <v>1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17.666666666666668</v>
      </c>
      <c r="BG116" s="5">
        <f>SUM(AM116:AO116,AY116)/$BG$5</f>
        <v>9</v>
      </c>
      <c r="BH116" s="5">
        <f>SUM(AP116:AR116,AZ116)/$BG$5</f>
        <v>1.3333333333333333</v>
      </c>
      <c r="BI116" s="5">
        <f>SUM(AS116:AU116,BA116)/$BG$5</f>
        <v>7.666666666666667</v>
      </c>
      <c r="BJ116" s="5">
        <f>SUM(AV116:AX116,BB116)/$BG$5</f>
        <v>0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03"/>
      <c r="AI117" s="66" t="s">
        <v>135</v>
      </c>
      <c r="AJ117" s="65">
        <f t="shared" ref="AJ117:BB117" si="15">AJ116/3</f>
        <v>17.666666666666668</v>
      </c>
      <c r="AK117" s="64">
        <f t="shared" si="15"/>
        <v>0</v>
      </c>
      <c r="AL117" s="63">
        <f t="shared" si="15"/>
        <v>0</v>
      </c>
      <c r="AM117" s="65">
        <f t="shared" si="15"/>
        <v>8.3333333333333339</v>
      </c>
      <c r="AN117" s="64">
        <f t="shared" si="15"/>
        <v>0.66666666666666663</v>
      </c>
      <c r="AO117" s="63">
        <f t="shared" si="15"/>
        <v>0</v>
      </c>
      <c r="AP117" s="65">
        <f t="shared" si="15"/>
        <v>1.3333333333333333</v>
      </c>
      <c r="AQ117" s="64">
        <f t="shared" si="15"/>
        <v>0</v>
      </c>
      <c r="AR117" s="63">
        <f t="shared" si="15"/>
        <v>0</v>
      </c>
      <c r="AS117" s="65">
        <f t="shared" si="15"/>
        <v>7.333333333333333</v>
      </c>
      <c r="AT117" s="64">
        <f t="shared" si="15"/>
        <v>0.33333333333333331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8.15" customHeight="1" x14ac:dyDescent="0.2">
      <c r="B118" s="30"/>
      <c r="C118" s="338">
        <v>1</v>
      </c>
      <c r="D118" s="212"/>
      <c r="E118" s="223"/>
      <c r="F118" s="223"/>
      <c r="G118" s="222"/>
      <c r="H118" s="358" t="s">
        <v>183</v>
      </c>
      <c r="I118" s="390">
        <v>71</v>
      </c>
      <c r="J118" s="390">
        <v>20</v>
      </c>
      <c r="K118" s="390">
        <v>7</v>
      </c>
      <c r="L118" s="42" t="s">
        <v>131</v>
      </c>
      <c r="M118" s="43" t="s">
        <v>467</v>
      </c>
      <c r="N118" s="42" t="s">
        <v>129</v>
      </c>
      <c r="O118" s="43" t="s">
        <v>179</v>
      </c>
      <c r="P118" s="42" t="s">
        <v>128</v>
      </c>
      <c r="Q118" s="43" t="s">
        <v>522</v>
      </c>
      <c r="R118" s="42" t="s">
        <v>127</v>
      </c>
      <c r="S118" s="43" t="s">
        <v>130</v>
      </c>
      <c r="T118" s="42" t="s">
        <v>126</v>
      </c>
      <c r="U118" s="43"/>
      <c r="V118" s="42" t="s">
        <v>125</v>
      </c>
      <c r="W118" s="43"/>
      <c r="X118" s="42" t="s">
        <v>124</v>
      </c>
      <c r="Y118" s="43"/>
      <c r="Z118" s="42" t="s">
        <v>123</v>
      </c>
      <c r="AA118" s="43"/>
      <c r="AB118" s="245"/>
      <c r="AC118" s="43"/>
      <c r="AD118" s="196" t="s">
        <v>130</v>
      </c>
      <c r="AE118" s="58"/>
      <c r="AF118" s="421">
        <v>4</v>
      </c>
      <c r="AG118" s="421" t="s">
        <v>669</v>
      </c>
      <c r="AH118" s="38"/>
      <c r="AI118" s="9"/>
      <c r="AJ118" s="349">
        <f>SUMPRODUCT(LEN($M118:$AA121)-LEN(SUBSTITUTE($M118:$AA121,"A", "")))</f>
        <v>12</v>
      </c>
      <c r="AK118" s="352">
        <f>SUMPRODUCT(LEN($AD118:$AD121)-LEN(SUBSTITUTE($AD118:$AD121,"A", "")))</f>
        <v>0</v>
      </c>
      <c r="AL118" s="335">
        <f>SUMPRODUCT(LEN($AC118:$AC121)-LEN(SUBSTITUTE($AC118:$AC121,"A", "")))</f>
        <v>0</v>
      </c>
      <c r="AM118" s="349">
        <f>SUMPRODUCT(LEN($M118:$AA121)-LEN(SUBSTITUTE($M118:$AA121,"S", "")))</f>
        <v>5</v>
      </c>
      <c r="AN118" s="352">
        <f>SUMPRODUCT(LEN($AD118:$AD121)-LEN(SUBSTITUTE($AD118:$AD121,"S", "")))</f>
        <v>1</v>
      </c>
      <c r="AO118" s="335">
        <f>SUMPRODUCT(LEN($AC118:$AC121)-LEN(SUBSTITUTE($AC118:$AC121,"S", "")))</f>
        <v>0</v>
      </c>
      <c r="AP118" s="349">
        <f>SUMPRODUCT(LEN($M118:$AA121)-LEN(SUBSTITUTE($M118:$AA121,"F", "")))</f>
        <v>2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4</v>
      </c>
      <c r="AT118" s="352">
        <f>SUMPRODUCT(LEN($AD118:$AD121)-LEN(SUBSTITUTE($AD118:$AD121,"G", "")))</f>
        <v>0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8.15" customHeight="1" thickBot="1" x14ac:dyDescent="0.25">
      <c r="B119" s="30"/>
      <c r="C119" s="339"/>
      <c r="D119" s="221"/>
      <c r="E119" s="220"/>
      <c r="F119" s="220"/>
      <c r="G119" s="219"/>
      <c r="H119" s="359"/>
      <c r="I119" s="391"/>
      <c r="J119" s="391"/>
      <c r="K119" s="391"/>
      <c r="L119" s="33" t="s">
        <v>122</v>
      </c>
      <c r="M119" s="55" t="s">
        <v>358</v>
      </c>
      <c r="N119" s="33" t="s">
        <v>121</v>
      </c>
      <c r="O119" s="55" t="s">
        <v>521</v>
      </c>
      <c r="P119" s="33" t="s">
        <v>120</v>
      </c>
      <c r="Q119" s="55" t="s">
        <v>351</v>
      </c>
      <c r="R119" s="33" t="s">
        <v>119</v>
      </c>
      <c r="S119" s="55"/>
      <c r="T119" s="33" t="s">
        <v>118</v>
      </c>
      <c r="U119" s="55"/>
      <c r="V119" s="33" t="s">
        <v>117</v>
      </c>
      <c r="W119" s="55"/>
      <c r="X119" s="33" t="s">
        <v>116</v>
      </c>
      <c r="Y119" s="55"/>
      <c r="Z119" s="33" t="s">
        <v>115</v>
      </c>
      <c r="AA119" s="55"/>
      <c r="AB119" s="244"/>
      <c r="AC119" s="55"/>
      <c r="AD119" s="193"/>
      <c r="AE119" s="57"/>
      <c r="AF119" s="422"/>
      <c r="AG119" s="422"/>
      <c r="AH119" s="21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8.15" customHeight="1" x14ac:dyDescent="0.2">
      <c r="B120" s="30"/>
      <c r="C120" s="340"/>
      <c r="D120" s="218"/>
      <c r="E120" s="217"/>
      <c r="F120" s="217"/>
      <c r="G120" s="216"/>
      <c r="H120" s="360">
        <v>203</v>
      </c>
      <c r="I120" s="392"/>
      <c r="J120" s="392"/>
      <c r="K120" s="392"/>
      <c r="L120" s="25" t="s">
        <v>114</v>
      </c>
      <c r="M120" s="114" t="s">
        <v>179</v>
      </c>
      <c r="N120" s="25" t="s">
        <v>112</v>
      </c>
      <c r="O120" s="114" t="s">
        <v>467</v>
      </c>
      <c r="P120" s="25" t="s">
        <v>111</v>
      </c>
      <c r="Q120" s="114" t="s">
        <v>130</v>
      </c>
      <c r="R120" s="25" t="s">
        <v>110</v>
      </c>
      <c r="S120" s="114"/>
      <c r="T120" s="25" t="s">
        <v>109</v>
      </c>
      <c r="U120" s="114"/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243"/>
      <c r="AC120" s="114"/>
      <c r="AD120" s="190"/>
      <c r="AE120" s="57"/>
      <c r="AF120" s="422"/>
      <c r="AG120" s="422"/>
      <c r="AH120" s="21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8.15" customHeight="1" thickBot="1" x14ac:dyDescent="0.25">
      <c r="B121" s="30"/>
      <c r="C121" s="355"/>
      <c r="D121" s="246"/>
      <c r="E121" s="254"/>
      <c r="F121" s="254"/>
      <c r="G121" s="253"/>
      <c r="H121" s="361"/>
      <c r="I121" s="393"/>
      <c r="J121" s="393"/>
      <c r="K121" s="393"/>
      <c r="L121" s="50" t="s">
        <v>105</v>
      </c>
      <c r="M121" s="51" t="s">
        <v>467</v>
      </c>
      <c r="N121" s="50" t="s">
        <v>104</v>
      </c>
      <c r="O121" s="51" t="s">
        <v>495</v>
      </c>
      <c r="P121" s="50" t="s">
        <v>103</v>
      </c>
      <c r="Q121" s="51" t="s">
        <v>130</v>
      </c>
      <c r="R121" s="50" t="s">
        <v>102</v>
      </c>
      <c r="S121" s="51"/>
      <c r="T121" s="50">
        <v>20</v>
      </c>
      <c r="U121" s="51"/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242"/>
      <c r="AC121" s="51"/>
      <c r="AD121" s="187"/>
      <c r="AE121" s="56"/>
      <c r="AF121" s="424"/>
      <c r="AG121" s="424"/>
      <c r="AH121" s="47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8.15" customHeight="1" x14ac:dyDescent="0.2">
      <c r="B122" s="30"/>
      <c r="C122" s="338">
        <v>2</v>
      </c>
      <c r="D122" s="212"/>
      <c r="E122" s="223"/>
      <c r="F122" s="223"/>
      <c r="G122" s="222"/>
      <c r="H122" s="358"/>
      <c r="I122" s="390">
        <v>87</v>
      </c>
      <c r="J122" s="390">
        <v>22</v>
      </c>
      <c r="K122" s="390">
        <v>7</v>
      </c>
      <c r="L122" s="42" t="s">
        <v>131</v>
      </c>
      <c r="M122" s="43" t="s">
        <v>467</v>
      </c>
      <c r="N122" s="42" t="s">
        <v>129</v>
      </c>
      <c r="O122" s="43" t="s">
        <v>484</v>
      </c>
      <c r="P122" s="42" t="s">
        <v>128</v>
      </c>
      <c r="Q122" s="43" t="s">
        <v>352</v>
      </c>
      <c r="R122" s="42" t="s">
        <v>127</v>
      </c>
      <c r="S122" s="43" t="s">
        <v>351</v>
      </c>
      <c r="T122" s="42" t="s">
        <v>126</v>
      </c>
      <c r="U122" s="43"/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245"/>
      <c r="AC122" s="43"/>
      <c r="AD122" s="196" t="s">
        <v>542</v>
      </c>
      <c r="AE122" s="39"/>
      <c r="AF122" s="421"/>
      <c r="AG122" s="421" t="s">
        <v>669</v>
      </c>
      <c r="AH122" s="38"/>
      <c r="AI122" s="9"/>
      <c r="AJ122" s="349">
        <f>SUMPRODUCT(LEN($M122:$AA125)-LEN(SUBSTITUTE($M122:$AA125,"A", "")))</f>
        <v>22</v>
      </c>
      <c r="AK122" s="352">
        <f>SUMPRODUCT(LEN($AD122:$AD125)-LEN(SUBSTITUTE($AD122:$AD125,"A", "")))</f>
        <v>0</v>
      </c>
      <c r="AL122" s="335">
        <f>SUMPRODUCT(LEN($AC122:$AC125)-LEN(SUBSTITUTE($AC122:$AC125,"A", "")))</f>
        <v>0</v>
      </c>
      <c r="AM122" s="349">
        <f>SUMPRODUCT(LEN($M122:$AA125)-LEN(SUBSTITUTE($M122:$AA125,"S", "")))</f>
        <v>10</v>
      </c>
      <c r="AN122" s="352">
        <f>SUMPRODUCT(LEN($AD122:$AD125)-LEN(SUBSTITUTE($AD122:$AD125,"S", "")))</f>
        <v>1</v>
      </c>
      <c r="AO122" s="335">
        <f>SUMPRODUCT(LEN($AC122:$AC125)-LEN(SUBSTITUTE($AC122:$AC125,"S", "")))</f>
        <v>0</v>
      </c>
      <c r="AP122" s="349">
        <f>SUMPRODUCT(LEN($M122:$AA125)-LEN(SUBSTITUTE($M122:$AA125,"F", "")))</f>
        <v>1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9</v>
      </c>
      <c r="AT122" s="352">
        <f>SUMPRODUCT(LEN($AD122:$AD125)-LEN(SUBSTITUTE($AD122:$AD125,"G", "")))</f>
        <v>1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8.15" customHeight="1" thickBot="1" x14ac:dyDescent="0.25">
      <c r="B123" s="30"/>
      <c r="C123" s="339"/>
      <c r="D123" s="221"/>
      <c r="E123" s="220"/>
      <c r="F123" s="220"/>
      <c r="G123" s="219"/>
      <c r="H123" s="359"/>
      <c r="I123" s="391"/>
      <c r="J123" s="391"/>
      <c r="K123" s="391"/>
      <c r="L123" s="33" t="s">
        <v>122</v>
      </c>
      <c r="M123" s="55" t="s">
        <v>714</v>
      </c>
      <c r="N123" s="33" t="s">
        <v>121</v>
      </c>
      <c r="O123" s="55" t="s">
        <v>878</v>
      </c>
      <c r="P123" s="33" t="s">
        <v>120</v>
      </c>
      <c r="Q123" s="55" t="s">
        <v>495</v>
      </c>
      <c r="R123" s="33" t="s">
        <v>119</v>
      </c>
      <c r="S123" s="55" t="s">
        <v>351</v>
      </c>
      <c r="T123" s="33" t="s">
        <v>118</v>
      </c>
      <c r="U123" s="55"/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244"/>
      <c r="AC123" s="55"/>
      <c r="AD123" s="193"/>
      <c r="AE123" s="22"/>
      <c r="AF123" s="422"/>
      <c r="AG123" s="422"/>
      <c r="AH123" s="21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8.15" customHeight="1" x14ac:dyDescent="0.2">
      <c r="B124" s="30"/>
      <c r="C124" s="340"/>
      <c r="D124" s="218"/>
      <c r="E124" s="217"/>
      <c r="F124" s="217"/>
      <c r="G124" s="216"/>
      <c r="H124" s="360"/>
      <c r="I124" s="392"/>
      <c r="J124" s="392"/>
      <c r="K124" s="392"/>
      <c r="L124" s="25" t="s">
        <v>114</v>
      </c>
      <c r="M124" s="114" t="s">
        <v>684</v>
      </c>
      <c r="N124" s="25" t="s">
        <v>112</v>
      </c>
      <c r="O124" s="114" t="s">
        <v>357</v>
      </c>
      <c r="P124" s="25" t="s">
        <v>111</v>
      </c>
      <c r="Q124" s="114" t="s">
        <v>348</v>
      </c>
      <c r="R124" s="25" t="s">
        <v>110</v>
      </c>
      <c r="S124" s="114" t="s">
        <v>130</v>
      </c>
      <c r="T124" s="25" t="s">
        <v>109</v>
      </c>
      <c r="U124" s="114"/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243"/>
      <c r="AC124" s="114"/>
      <c r="AD124" s="190"/>
      <c r="AE124" s="22"/>
      <c r="AF124" s="422"/>
      <c r="AG124" s="422"/>
      <c r="AH124" s="21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8.15" customHeight="1" thickBot="1" x14ac:dyDescent="0.25">
      <c r="B125" s="30"/>
      <c r="C125" s="355"/>
      <c r="D125" s="246"/>
      <c r="E125" s="254"/>
      <c r="F125" s="254"/>
      <c r="G125" s="253"/>
      <c r="H125" s="361"/>
      <c r="I125" s="393"/>
      <c r="J125" s="393"/>
      <c r="K125" s="393"/>
      <c r="L125" s="50" t="s">
        <v>105</v>
      </c>
      <c r="M125" s="51" t="s">
        <v>179</v>
      </c>
      <c r="N125" s="50" t="s">
        <v>104</v>
      </c>
      <c r="O125" s="51" t="s">
        <v>688</v>
      </c>
      <c r="P125" s="50" t="s">
        <v>103</v>
      </c>
      <c r="Q125" s="51" t="s">
        <v>349</v>
      </c>
      <c r="R125" s="50" t="s">
        <v>102</v>
      </c>
      <c r="S125" s="51"/>
      <c r="T125" s="50">
        <v>20</v>
      </c>
      <c r="U125" s="51"/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242"/>
      <c r="AC125" s="51"/>
      <c r="AD125" s="187"/>
      <c r="AE125" s="48"/>
      <c r="AF125" s="424"/>
      <c r="AG125" s="424"/>
      <c r="AH125" s="47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8.15" customHeight="1" x14ac:dyDescent="0.2">
      <c r="B126" s="30"/>
      <c r="C126" s="338">
        <v>3</v>
      </c>
      <c r="D126" s="212"/>
      <c r="E126" s="223"/>
      <c r="F126" s="223"/>
      <c r="G126" s="222"/>
      <c r="H126" s="358"/>
      <c r="I126" s="390">
        <v>79</v>
      </c>
      <c r="J126" s="390">
        <v>22</v>
      </c>
      <c r="K126" s="390">
        <v>6</v>
      </c>
      <c r="L126" s="42" t="s">
        <v>131</v>
      </c>
      <c r="M126" s="43" t="s">
        <v>179</v>
      </c>
      <c r="N126" s="42" t="s">
        <v>129</v>
      </c>
      <c r="O126" s="43" t="s">
        <v>179</v>
      </c>
      <c r="P126" s="42" t="s">
        <v>128</v>
      </c>
      <c r="Q126" s="43" t="s">
        <v>479</v>
      </c>
      <c r="R126" s="42" t="s">
        <v>127</v>
      </c>
      <c r="S126" s="43" t="s">
        <v>354</v>
      </c>
      <c r="T126" s="42" t="s">
        <v>126</v>
      </c>
      <c r="U126" s="43"/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245"/>
      <c r="AC126" s="43"/>
      <c r="AD126" s="196"/>
      <c r="AE126" s="39"/>
      <c r="AF126" s="421">
        <v>4</v>
      </c>
      <c r="AG126" s="421" t="s">
        <v>669</v>
      </c>
      <c r="AH126" s="38"/>
      <c r="AI126" s="9"/>
      <c r="AJ126" s="349">
        <f>SUMPRODUCT(LEN($M126:$AA129)-LEN(SUBSTITUTE($M126:$AA129,"A", "")))</f>
        <v>19</v>
      </c>
      <c r="AK126" s="352">
        <f>SUMPRODUCT(LEN($AD126:$AD129)-LEN(SUBSTITUTE($AD126:$AD129,"A", "")))</f>
        <v>0</v>
      </c>
      <c r="AL126" s="335">
        <f>SUMPRODUCT(LEN($AC126:$AC129)-LEN(SUBSTITUTE($AC126:$AC129,"A", "")))</f>
        <v>0</v>
      </c>
      <c r="AM126" s="349">
        <f>SUMPRODUCT(LEN($M126:$AA129)-LEN(SUBSTITUTE($M126:$AA129,"S", "")))</f>
        <v>10</v>
      </c>
      <c r="AN126" s="352">
        <f>SUMPRODUCT(LEN($AD126:$AD129)-LEN(SUBSTITUTE($AD126:$AD129,"S", "")))</f>
        <v>0</v>
      </c>
      <c r="AO126" s="335">
        <f>SUMPRODUCT(LEN($AC126:$AC129)-LEN(SUBSTITUTE($AC126:$AC129,"S", "")))</f>
        <v>0</v>
      </c>
      <c r="AP126" s="349">
        <f>SUMPRODUCT(LEN($M126:$AA129)-LEN(SUBSTITUTE($M126:$AA129,"F", "")))</f>
        <v>1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9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8.15" customHeight="1" thickBot="1" x14ac:dyDescent="0.25">
      <c r="B127" s="30"/>
      <c r="C127" s="339"/>
      <c r="D127" s="221"/>
      <c r="E127" s="220"/>
      <c r="F127" s="220"/>
      <c r="G127" s="219"/>
      <c r="H127" s="359"/>
      <c r="I127" s="391"/>
      <c r="J127" s="391"/>
      <c r="K127" s="391"/>
      <c r="L127" s="33" t="s">
        <v>122</v>
      </c>
      <c r="M127" s="55" t="s">
        <v>179</v>
      </c>
      <c r="N127" s="33" t="s">
        <v>121</v>
      </c>
      <c r="O127" s="55" t="s">
        <v>493</v>
      </c>
      <c r="P127" s="33" t="s">
        <v>120</v>
      </c>
      <c r="Q127" s="55" t="s">
        <v>479</v>
      </c>
      <c r="R127" s="33" t="s">
        <v>119</v>
      </c>
      <c r="S127" s="55" t="s">
        <v>354</v>
      </c>
      <c r="T127" s="33" t="s">
        <v>118</v>
      </c>
      <c r="U127" s="55"/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244"/>
      <c r="AC127" s="55"/>
      <c r="AD127" s="193"/>
      <c r="AE127" s="22"/>
      <c r="AF127" s="422"/>
      <c r="AG127" s="422"/>
      <c r="AH127" s="21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8.15" customHeight="1" x14ac:dyDescent="0.2">
      <c r="B128" s="30"/>
      <c r="C128" s="340"/>
      <c r="D128" s="218"/>
      <c r="E128" s="217"/>
      <c r="F128" s="217"/>
      <c r="G128" s="216"/>
      <c r="H128" s="360"/>
      <c r="I128" s="392"/>
      <c r="J128" s="392"/>
      <c r="K128" s="392"/>
      <c r="L128" s="25" t="s">
        <v>114</v>
      </c>
      <c r="M128" s="114" t="s">
        <v>714</v>
      </c>
      <c r="N128" s="25" t="s">
        <v>112</v>
      </c>
      <c r="O128" s="114" t="s">
        <v>495</v>
      </c>
      <c r="P128" s="25" t="s">
        <v>111</v>
      </c>
      <c r="Q128" s="114" t="s">
        <v>495</v>
      </c>
      <c r="R128" s="25" t="s">
        <v>110</v>
      </c>
      <c r="S128" s="114" t="s">
        <v>354</v>
      </c>
      <c r="T128" s="25" t="s">
        <v>109</v>
      </c>
      <c r="U128" s="114"/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243"/>
      <c r="AC128" s="114"/>
      <c r="AD128" s="190"/>
      <c r="AE128" s="22"/>
      <c r="AF128" s="422"/>
      <c r="AG128" s="422"/>
      <c r="AH128" s="21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8.15" customHeight="1" thickBot="1" x14ac:dyDescent="0.25">
      <c r="B129" s="20"/>
      <c r="C129" s="341"/>
      <c r="D129" s="215"/>
      <c r="E129" s="214"/>
      <c r="F129" s="214"/>
      <c r="G129" s="213"/>
      <c r="H129" s="361"/>
      <c r="I129" s="394"/>
      <c r="J129" s="394"/>
      <c r="K129" s="394"/>
      <c r="L129" s="15" t="s">
        <v>105</v>
      </c>
      <c r="M129" s="16" t="s">
        <v>714</v>
      </c>
      <c r="N129" s="15" t="s">
        <v>104</v>
      </c>
      <c r="O129" s="16" t="s">
        <v>179</v>
      </c>
      <c r="P129" s="15" t="s">
        <v>103</v>
      </c>
      <c r="Q129" s="16" t="s">
        <v>567</v>
      </c>
      <c r="R129" s="15" t="s">
        <v>102</v>
      </c>
      <c r="S129" s="16" t="s">
        <v>132</v>
      </c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242"/>
      <c r="AC129" s="16"/>
      <c r="AD129" s="186"/>
      <c r="AE129" s="11"/>
      <c r="AF129" s="423"/>
      <c r="AG129" s="423"/>
      <c r="AH129" s="10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107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203</v>
      </c>
      <c r="E131" s="425">
        <v>9591.49</v>
      </c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03"/>
      <c r="AI131" s="86" t="s">
        <v>137</v>
      </c>
      <c r="AJ131" s="85">
        <f t="shared" ref="AJ131:BB131" si="16">SUM(AJ133:AJ144)</f>
        <v>57</v>
      </c>
      <c r="AK131" s="84">
        <f t="shared" si="16"/>
        <v>7</v>
      </c>
      <c r="AL131" s="83">
        <f t="shared" si="16"/>
        <v>0</v>
      </c>
      <c r="AM131" s="85">
        <f t="shared" si="16"/>
        <v>51</v>
      </c>
      <c r="AN131" s="84">
        <f t="shared" si="16"/>
        <v>2</v>
      </c>
      <c r="AO131" s="83">
        <f t="shared" si="16"/>
        <v>0</v>
      </c>
      <c r="AP131" s="85">
        <f t="shared" si="16"/>
        <v>2</v>
      </c>
      <c r="AQ131" s="84">
        <f t="shared" si="16"/>
        <v>0</v>
      </c>
      <c r="AR131" s="83">
        <f t="shared" si="16"/>
        <v>0</v>
      </c>
      <c r="AS131" s="85">
        <f t="shared" si="16"/>
        <v>8</v>
      </c>
      <c r="AT131" s="84">
        <f t="shared" si="16"/>
        <v>1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0</v>
      </c>
      <c r="AZ131" s="81">
        <f t="shared" si="16"/>
        <v>0</v>
      </c>
      <c r="BA131" s="81">
        <f t="shared" si="16"/>
        <v>0</v>
      </c>
      <c r="BB131" s="80">
        <f t="shared" si="16"/>
        <v>0</v>
      </c>
      <c r="BC131" s="79" t="s">
        <v>136</v>
      </c>
      <c r="BF131" s="5">
        <f>SUM(AJ131:AL131)/$BG$5</f>
        <v>21.333333333333332</v>
      </c>
      <c r="BG131" s="5">
        <f>SUM(AM131:AO131,AY131)/$BG$5</f>
        <v>17.666666666666668</v>
      </c>
      <c r="BH131" s="5">
        <f>SUM(AP131:AR131,AZ131)/$BG$5</f>
        <v>0.66666666666666663</v>
      </c>
      <c r="BI131" s="5">
        <f>SUM(AS131:AU131,BA131)/$BG$5</f>
        <v>3</v>
      </c>
      <c r="BJ131" s="5">
        <f>SUM(AV131:AX131,BB131)/$BG$5</f>
        <v>0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73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03"/>
      <c r="AI132" s="66" t="s">
        <v>135</v>
      </c>
      <c r="AJ132" s="65">
        <f t="shared" ref="AJ132:BB132" si="17">AJ131/3</f>
        <v>19</v>
      </c>
      <c r="AK132" s="64">
        <f t="shared" si="17"/>
        <v>2.3333333333333335</v>
      </c>
      <c r="AL132" s="63">
        <f t="shared" si="17"/>
        <v>0</v>
      </c>
      <c r="AM132" s="65">
        <f t="shared" si="17"/>
        <v>17</v>
      </c>
      <c r="AN132" s="64">
        <f t="shared" si="17"/>
        <v>0.66666666666666663</v>
      </c>
      <c r="AO132" s="63">
        <f t="shared" si="17"/>
        <v>0</v>
      </c>
      <c r="AP132" s="65">
        <f t="shared" si="17"/>
        <v>0.66666666666666663</v>
      </c>
      <c r="AQ132" s="64">
        <f t="shared" si="17"/>
        <v>0</v>
      </c>
      <c r="AR132" s="63">
        <f t="shared" si="17"/>
        <v>0</v>
      </c>
      <c r="AS132" s="65">
        <f t="shared" si="17"/>
        <v>2.6666666666666665</v>
      </c>
      <c r="AT132" s="64">
        <f t="shared" si="17"/>
        <v>0.33333333333333331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0</v>
      </c>
      <c r="AZ132" s="61">
        <f t="shared" si="17"/>
        <v>0</v>
      </c>
      <c r="BA132" s="61">
        <f t="shared" si="17"/>
        <v>0</v>
      </c>
      <c r="BB132" s="60">
        <f t="shared" si="17"/>
        <v>0</v>
      </c>
      <c r="BC132" s="59" t="s">
        <v>134</v>
      </c>
    </row>
    <row r="133" spans="2:62" ht="27.6" customHeight="1" x14ac:dyDescent="0.2">
      <c r="B133" s="30"/>
      <c r="C133" s="338">
        <v>1</v>
      </c>
      <c r="D133" s="212"/>
      <c r="E133" s="223"/>
      <c r="F133" s="223"/>
      <c r="G133" s="222"/>
      <c r="H133" s="358" t="s">
        <v>370</v>
      </c>
      <c r="I133" s="390">
        <v>100</v>
      </c>
      <c r="J133" s="390">
        <v>25</v>
      </c>
      <c r="K133" s="390">
        <v>10</v>
      </c>
      <c r="L133" s="42" t="s">
        <v>131</v>
      </c>
      <c r="M133" s="43" t="s">
        <v>527</v>
      </c>
      <c r="N133" s="42" t="s">
        <v>129</v>
      </c>
      <c r="O133" s="43" t="s">
        <v>474</v>
      </c>
      <c r="P133" s="42" t="s">
        <v>128</v>
      </c>
      <c r="Q133" s="43" t="s">
        <v>359</v>
      </c>
      <c r="R133" s="42" t="s">
        <v>127</v>
      </c>
      <c r="S133" s="43" t="s">
        <v>354</v>
      </c>
      <c r="T133" s="42" t="s">
        <v>126</v>
      </c>
      <c r="U133" s="43"/>
      <c r="V133" s="42" t="s">
        <v>125</v>
      </c>
      <c r="W133" s="43"/>
      <c r="X133" s="42" t="s">
        <v>124</v>
      </c>
      <c r="Y133" s="43"/>
      <c r="Z133" s="42" t="s">
        <v>123</v>
      </c>
      <c r="AA133" s="43"/>
      <c r="AB133" s="245"/>
      <c r="AC133" s="43"/>
      <c r="AD133" s="196" t="s">
        <v>877</v>
      </c>
      <c r="AE133" s="58"/>
      <c r="AF133" s="421">
        <v>7</v>
      </c>
      <c r="AG133" s="421" t="s">
        <v>669</v>
      </c>
      <c r="AH133" s="38"/>
      <c r="AI133" s="9"/>
      <c r="AJ133" s="349">
        <f>SUMPRODUCT(LEN($M133:$AA136)-LEN(SUBSTITUTE($M133:$AA136,"A", "")))</f>
        <v>22</v>
      </c>
      <c r="AK133" s="352">
        <f>SUMPRODUCT(LEN($AD133:$AD136)-LEN(SUBSTITUTE($AD133:$AD136,"A", "")))</f>
        <v>5</v>
      </c>
      <c r="AL133" s="335">
        <f>SUMPRODUCT(LEN($AC133:$AC136)-LEN(SUBSTITUTE($AC133:$AC136,"A", "")))</f>
        <v>0</v>
      </c>
      <c r="AM133" s="349">
        <f>SUMPRODUCT(LEN($M133:$AA136)-LEN(SUBSTITUTE($M133:$AA136,"S", "")))</f>
        <v>18</v>
      </c>
      <c r="AN133" s="352">
        <f>SUMPRODUCT(LEN($AD133:$AD136)-LEN(SUBSTITUTE($AD133:$AD136,"S", "")))</f>
        <v>2</v>
      </c>
      <c r="AO133" s="335">
        <f>SUMPRODUCT(LEN($AC133:$AC136)-LEN(SUBSTITUTE($AC133:$AC136,"S", "")))</f>
        <v>0</v>
      </c>
      <c r="AP133" s="349">
        <f>SUMPRODUCT(LEN($M133:$AA136)-LEN(SUBSTITUTE($M133:$AA136,"F", "")))</f>
        <v>1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5</v>
      </c>
      <c r="AT133" s="352">
        <f>SUMPRODUCT(LEN($AD133:$AD136)-LEN(SUBSTITUTE($AD133:$AD136,"G", "")))</f>
        <v>1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0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0</v>
      </c>
      <c r="BB133" s="413">
        <f>SUMPRODUCT(LEN($AE133:$AE136)-LEN(SUBSTITUTE($AE133:$AE136,"M", "")))</f>
        <v>0</v>
      </c>
    </row>
    <row r="134" spans="2:62" ht="28.15" customHeight="1" thickBot="1" x14ac:dyDescent="0.25">
      <c r="B134" s="30"/>
      <c r="C134" s="339"/>
      <c r="D134" s="221"/>
      <c r="E134" s="220"/>
      <c r="F134" s="220"/>
      <c r="G134" s="219"/>
      <c r="H134" s="359"/>
      <c r="I134" s="391"/>
      <c r="J134" s="391"/>
      <c r="K134" s="391"/>
      <c r="L134" s="33" t="s">
        <v>122</v>
      </c>
      <c r="M134" s="55" t="s">
        <v>707</v>
      </c>
      <c r="N134" s="33" t="s">
        <v>121</v>
      </c>
      <c r="O134" s="55" t="s">
        <v>459</v>
      </c>
      <c r="P134" s="33" t="s">
        <v>120</v>
      </c>
      <c r="Q134" s="55" t="s">
        <v>349</v>
      </c>
      <c r="R134" s="33" t="s">
        <v>119</v>
      </c>
      <c r="S134" s="55" t="s">
        <v>130</v>
      </c>
      <c r="T134" s="33" t="s">
        <v>118</v>
      </c>
      <c r="U134" s="55"/>
      <c r="V134" s="33" t="s">
        <v>117</v>
      </c>
      <c r="W134" s="55"/>
      <c r="X134" s="33" t="s">
        <v>116</v>
      </c>
      <c r="Y134" s="55"/>
      <c r="Z134" s="33" t="s">
        <v>115</v>
      </c>
      <c r="AA134" s="55"/>
      <c r="AB134" s="244"/>
      <c r="AC134" s="55"/>
      <c r="AD134" s="193"/>
      <c r="AE134" s="57"/>
      <c r="AF134" s="422"/>
      <c r="AG134" s="422"/>
      <c r="AH134" s="21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8.15" customHeight="1" x14ac:dyDescent="0.2">
      <c r="B135" s="30"/>
      <c r="C135" s="340"/>
      <c r="D135" s="218"/>
      <c r="E135" s="217"/>
      <c r="F135" s="217"/>
      <c r="G135" s="216"/>
      <c r="H135" s="360">
        <v>203</v>
      </c>
      <c r="I135" s="392"/>
      <c r="J135" s="392"/>
      <c r="K135" s="392"/>
      <c r="L135" s="25" t="s">
        <v>114</v>
      </c>
      <c r="M135" s="114" t="s">
        <v>469</v>
      </c>
      <c r="N135" s="25" t="s">
        <v>112</v>
      </c>
      <c r="O135" s="114" t="s">
        <v>474</v>
      </c>
      <c r="P135" s="25" t="s">
        <v>111</v>
      </c>
      <c r="Q135" s="114" t="s">
        <v>354</v>
      </c>
      <c r="R135" s="25" t="s">
        <v>110</v>
      </c>
      <c r="S135" s="114" t="s">
        <v>130</v>
      </c>
      <c r="T135" s="25" t="s">
        <v>109</v>
      </c>
      <c r="U135" s="114"/>
      <c r="V135" s="25" t="s">
        <v>108</v>
      </c>
      <c r="W135" s="114"/>
      <c r="X135" s="25" t="s">
        <v>107</v>
      </c>
      <c r="Y135" s="114"/>
      <c r="Z135" s="25" t="s">
        <v>106</v>
      </c>
      <c r="AA135" s="114"/>
      <c r="AB135" s="243"/>
      <c r="AC135" s="114"/>
      <c r="AD135" s="190"/>
      <c r="AE135" s="57"/>
      <c r="AF135" s="422"/>
      <c r="AG135" s="422"/>
      <c r="AH135" s="21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8.15" customHeight="1" thickBot="1" x14ac:dyDescent="0.25">
      <c r="B136" s="30"/>
      <c r="C136" s="355"/>
      <c r="D136" s="246"/>
      <c r="E136" s="254"/>
      <c r="F136" s="254"/>
      <c r="G136" s="253"/>
      <c r="H136" s="361"/>
      <c r="I136" s="393"/>
      <c r="J136" s="393"/>
      <c r="K136" s="393"/>
      <c r="L136" s="50" t="s">
        <v>105</v>
      </c>
      <c r="M136" s="51" t="s">
        <v>469</v>
      </c>
      <c r="N136" s="50" t="s">
        <v>104</v>
      </c>
      <c r="O136" s="51" t="s">
        <v>460</v>
      </c>
      <c r="P136" s="50" t="s">
        <v>103</v>
      </c>
      <c r="Q136" s="51" t="s">
        <v>347</v>
      </c>
      <c r="R136" s="50" t="s">
        <v>102</v>
      </c>
      <c r="S136" s="51"/>
      <c r="T136" s="50">
        <v>20</v>
      </c>
      <c r="U136" s="51"/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242"/>
      <c r="AC136" s="51"/>
      <c r="AD136" s="187"/>
      <c r="AE136" s="56"/>
      <c r="AF136" s="424"/>
      <c r="AG136" s="424"/>
      <c r="AH136" s="47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8.15" customHeight="1" x14ac:dyDescent="0.2">
      <c r="B137" s="30"/>
      <c r="C137" s="338">
        <v>2</v>
      </c>
      <c r="D137" s="212"/>
      <c r="E137" s="223"/>
      <c r="F137" s="223"/>
      <c r="G137" s="222"/>
      <c r="H137" s="358" t="s">
        <v>370</v>
      </c>
      <c r="I137" s="390">
        <v>89</v>
      </c>
      <c r="J137" s="390">
        <v>23</v>
      </c>
      <c r="K137" s="390">
        <v>10</v>
      </c>
      <c r="L137" s="42" t="s">
        <v>131</v>
      </c>
      <c r="M137" s="43" t="s">
        <v>474</v>
      </c>
      <c r="N137" s="42" t="s">
        <v>129</v>
      </c>
      <c r="O137" s="43" t="s">
        <v>348</v>
      </c>
      <c r="P137" s="42" t="s">
        <v>128</v>
      </c>
      <c r="Q137" s="43" t="s">
        <v>354</v>
      </c>
      <c r="R137" s="42" t="s">
        <v>127</v>
      </c>
      <c r="S137" s="43" t="s">
        <v>130</v>
      </c>
      <c r="T137" s="42" t="s">
        <v>126</v>
      </c>
      <c r="U137" s="43"/>
      <c r="V137" s="42" t="s">
        <v>125</v>
      </c>
      <c r="W137" s="43"/>
      <c r="X137" s="42" t="s">
        <v>124</v>
      </c>
      <c r="Y137" s="43"/>
      <c r="Z137" s="42" t="s">
        <v>123</v>
      </c>
      <c r="AA137" s="43"/>
      <c r="AB137" s="245"/>
      <c r="AC137" s="43"/>
      <c r="AD137" s="196" t="s">
        <v>179</v>
      </c>
      <c r="AE137" s="39"/>
      <c r="AF137" s="421"/>
      <c r="AG137" s="421"/>
      <c r="AH137" s="38"/>
      <c r="AI137" s="9"/>
      <c r="AJ137" s="349">
        <f>SUMPRODUCT(LEN($M137:$AA140)-LEN(SUBSTITUTE($M137:$AA140,"A", "")))</f>
        <v>15</v>
      </c>
      <c r="AK137" s="352">
        <f>SUMPRODUCT(LEN($AD137:$AD140)-LEN(SUBSTITUTE($AD137:$AD140,"A", "")))</f>
        <v>2</v>
      </c>
      <c r="AL137" s="335">
        <f>SUMPRODUCT(LEN($AC137:$AC140)-LEN(SUBSTITUTE($AC137:$AC140,"A", "")))</f>
        <v>0</v>
      </c>
      <c r="AM137" s="349">
        <f>SUMPRODUCT(LEN($M137:$AA140)-LEN(SUBSTITUTE($M137:$AA140,"S", "")))</f>
        <v>18</v>
      </c>
      <c r="AN137" s="352">
        <f>SUMPRODUCT(LEN($AD137:$AD140)-LEN(SUBSTITUTE($AD137:$AD140,"S", "")))</f>
        <v>0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3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8.15" customHeight="1" thickBot="1" x14ac:dyDescent="0.25">
      <c r="B138" s="30"/>
      <c r="C138" s="339"/>
      <c r="D138" s="221"/>
      <c r="E138" s="220"/>
      <c r="F138" s="220"/>
      <c r="G138" s="219"/>
      <c r="H138" s="359"/>
      <c r="I138" s="391"/>
      <c r="J138" s="391"/>
      <c r="K138" s="391"/>
      <c r="L138" s="33" t="s">
        <v>122</v>
      </c>
      <c r="M138" s="55" t="s">
        <v>357</v>
      </c>
      <c r="N138" s="33" t="s">
        <v>121</v>
      </c>
      <c r="O138" s="55" t="s">
        <v>357</v>
      </c>
      <c r="P138" s="33" t="s">
        <v>120</v>
      </c>
      <c r="Q138" s="55" t="s">
        <v>349</v>
      </c>
      <c r="R138" s="33" t="s">
        <v>119</v>
      </c>
      <c r="S138" s="55"/>
      <c r="T138" s="33" t="s">
        <v>118</v>
      </c>
      <c r="U138" s="55"/>
      <c r="V138" s="33" t="s">
        <v>117</v>
      </c>
      <c r="W138" s="55"/>
      <c r="X138" s="33" t="s">
        <v>116</v>
      </c>
      <c r="Y138" s="55"/>
      <c r="Z138" s="33" t="s">
        <v>115</v>
      </c>
      <c r="AA138" s="55"/>
      <c r="AB138" s="244"/>
      <c r="AC138" s="55"/>
      <c r="AD138" s="193"/>
      <c r="AE138" s="22"/>
      <c r="AF138" s="422"/>
      <c r="AG138" s="422"/>
      <c r="AH138" s="21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8.15" customHeight="1" x14ac:dyDescent="0.2">
      <c r="B139" s="30"/>
      <c r="C139" s="340"/>
      <c r="D139" s="218"/>
      <c r="E139" s="217"/>
      <c r="F139" s="217"/>
      <c r="G139" s="216"/>
      <c r="H139" s="360">
        <v>203</v>
      </c>
      <c r="I139" s="392"/>
      <c r="J139" s="392"/>
      <c r="K139" s="392"/>
      <c r="L139" s="25" t="s">
        <v>114</v>
      </c>
      <c r="M139" s="114" t="s">
        <v>348</v>
      </c>
      <c r="N139" s="25" t="s">
        <v>112</v>
      </c>
      <c r="O139" s="114" t="s">
        <v>495</v>
      </c>
      <c r="P139" s="25" t="s">
        <v>111</v>
      </c>
      <c r="Q139" s="114" t="s">
        <v>349</v>
      </c>
      <c r="R139" s="25" t="s">
        <v>110</v>
      </c>
      <c r="S139" s="114"/>
      <c r="T139" s="25" t="s">
        <v>109</v>
      </c>
      <c r="U139" s="114"/>
      <c r="V139" s="25" t="s">
        <v>108</v>
      </c>
      <c r="W139" s="114"/>
      <c r="X139" s="25" t="s">
        <v>107</v>
      </c>
      <c r="Y139" s="114"/>
      <c r="Z139" s="25" t="s">
        <v>106</v>
      </c>
      <c r="AA139" s="114"/>
      <c r="AB139" s="243"/>
      <c r="AC139" s="114"/>
      <c r="AD139" s="190"/>
      <c r="AE139" s="22"/>
      <c r="AF139" s="422"/>
      <c r="AG139" s="422"/>
      <c r="AH139" s="21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8.15" customHeight="1" thickBot="1" x14ac:dyDescent="0.25">
      <c r="B140" s="30"/>
      <c r="C140" s="355"/>
      <c r="D140" s="246"/>
      <c r="E140" s="254"/>
      <c r="F140" s="254"/>
      <c r="G140" s="253"/>
      <c r="H140" s="361"/>
      <c r="I140" s="393"/>
      <c r="J140" s="393"/>
      <c r="K140" s="393"/>
      <c r="L140" s="50" t="s">
        <v>105</v>
      </c>
      <c r="M140" s="51" t="s">
        <v>457</v>
      </c>
      <c r="N140" s="50" t="s">
        <v>104</v>
      </c>
      <c r="O140" s="51" t="s">
        <v>350</v>
      </c>
      <c r="P140" s="50" t="s">
        <v>103</v>
      </c>
      <c r="Q140" s="51" t="s">
        <v>354</v>
      </c>
      <c r="R140" s="50" t="s">
        <v>102</v>
      </c>
      <c r="S140" s="51"/>
      <c r="T140" s="50">
        <v>20</v>
      </c>
      <c r="U140" s="51"/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242"/>
      <c r="AC140" s="51"/>
      <c r="AD140" s="187"/>
      <c r="AE140" s="48"/>
      <c r="AF140" s="424"/>
      <c r="AG140" s="424"/>
      <c r="AH140" s="47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8.15" customHeight="1" x14ac:dyDescent="0.2">
      <c r="B141" s="30"/>
      <c r="C141" s="338">
        <v>3</v>
      </c>
      <c r="D141" s="212"/>
      <c r="E141" s="223"/>
      <c r="F141" s="223"/>
      <c r="G141" s="222"/>
      <c r="H141" s="358" t="s">
        <v>595</v>
      </c>
      <c r="I141" s="390">
        <v>100</v>
      </c>
      <c r="J141" s="390">
        <v>23</v>
      </c>
      <c r="K141" s="390">
        <v>5</v>
      </c>
      <c r="L141" s="42" t="s">
        <v>131</v>
      </c>
      <c r="M141" s="43" t="s">
        <v>132</v>
      </c>
      <c r="N141" s="42" t="s">
        <v>129</v>
      </c>
      <c r="O141" s="43" t="s">
        <v>179</v>
      </c>
      <c r="P141" s="42" t="s">
        <v>128</v>
      </c>
      <c r="Q141" s="43" t="s">
        <v>462</v>
      </c>
      <c r="R141" s="42" t="s">
        <v>127</v>
      </c>
      <c r="S141" s="43" t="s">
        <v>349</v>
      </c>
      <c r="T141" s="42" t="s">
        <v>126</v>
      </c>
      <c r="U141" s="43" t="s">
        <v>130</v>
      </c>
      <c r="V141" s="42" t="s">
        <v>125</v>
      </c>
      <c r="W141" s="43"/>
      <c r="X141" s="42" t="s">
        <v>124</v>
      </c>
      <c r="Y141" s="43"/>
      <c r="Z141" s="42" t="s">
        <v>123</v>
      </c>
      <c r="AA141" s="43"/>
      <c r="AB141" s="245"/>
      <c r="AC141" s="43"/>
      <c r="AD141" s="196"/>
      <c r="AE141" s="39"/>
      <c r="AF141" s="421">
        <v>8</v>
      </c>
      <c r="AG141" s="421"/>
      <c r="AH141" s="38"/>
      <c r="AI141" s="9"/>
      <c r="AJ141" s="349">
        <f>SUMPRODUCT(LEN($M141:$AA144)-LEN(SUBSTITUTE($M141:$AA144,"A", "")))</f>
        <v>20</v>
      </c>
      <c r="AK141" s="352">
        <f>SUMPRODUCT(LEN($AD141:$AD144)-LEN(SUBSTITUTE($AD141:$AD144,"A", "")))</f>
        <v>0</v>
      </c>
      <c r="AL141" s="335">
        <f>SUMPRODUCT(LEN($AC141:$AC144)-LEN(SUBSTITUTE($AC141:$AC144,"A", "")))</f>
        <v>0</v>
      </c>
      <c r="AM141" s="349">
        <f>SUMPRODUCT(LEN($M141:$AA144)-LEN(SUBSTITUTE($M141:$AA144,"S", "")))</f>
        <v>15</v>
      </c>
      <c r="AN141" s="352">
        <f>SUMPRODUCT(LEN($AD141:$AD144)-LEN(SUBSTITUTE($AD141:$AD144,"S", "")))</f>
        <v>0</v>
      </c>
      <c r="AO141" s="335">
        <f>SUMPRODUCT(LEN($AC141:$AC144)-LEN(SUBSTITUTE($AC141:$AC144,"S", "")))</f>
        <v>0</v>
      </c>
      <c r="AP141" s="349">
        <f>SUMPRODUCT(LEN($M141:$AA144)-LEN(SUBSTITUTE($M141:$AA144,"F", "")))</f>
        <v>1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0</v>
      </c>
      <c r="AT141" s="352">
        <f>SUMPRODUCT(LEN($AD141:$AD144)-LEN(SUBSTITUTE($AD141:$AD144,"G", "")))</f>
        <v>0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8.15" customHeight="1" thickBot="1" x14ac:dyDescent="0.25">
      <c r="B142" s="30"/>
      <c r="C142" s="339"/>
      <c r="D142" s="221"/>
      <c r="E142" s="220"/>
      <c r="F142" s="220"/>
      <c r="G142" s="219"/>
      <c r="H142" s="359"/>
      <c r="I142" s="391"/>
      <c r="J142" s="391"/>
      <c r="K142" s="391"/>
      <c r="L142" s="33" t="s">
        <v>122</v>
      </c>
      <c r="M142" s="55" t="s">
        <v>132</v>
      </c>
      <c r="N142" s="33" t="s">
        <v>121</v>
      </c>
      <c r="O142" s="55" t="s">
        <v>179</v>
      </c>
      <c r="P142" s="33" t="s">
        <v>120</v>
      </c>
      <c r="Q142" s="55" t="s">
        <v>460</v>
      </c>
      <c r="R142" s="33" t="s">
        <v>119</v>
      </c>
      <c r="S142" s="55" t="s">
        <v>354</v>
      </c>
      <c r="T142" s="33" t="s">
        <v>118</v>
      </c>
      <c r="U142" s="55" t="s">
        <v>130</v>
      </c>
      <c r="V142" s="33" t="s">
        <v>117</v>
      </c>
      <c r="W142" s="55"/>
      <c r="X142" s="33" t="s">
        <v>116</v>
      </c>
      <c r="Y142" s="55"/>
      <c r="Z142" s="33" t="s">
        <v>115</v>
      </c>
      <c r="AA142" s="55"/>
      <c r="AB142" s="244"/>
      <c r="AC142" s="55"/>
      <c r="AD142" s="193"/>
      <c r="AE142" s="22"/>
      <c r="AF142" s="422"/>
      <c r="AG142" s="422"/>
      <c r="AH142" s="21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8.15" customHeight="1" x14ac:dyDescent="0.2">
      <c r="B143" s="30"/>
      <c r="C143" s="340"/>
      <c r="D143" s="218"/>
      <c r="E143" s="217"/>
      <c r="F143" s="217"/>
      <c r="G143" s="216"/>
      <c r="H143" s="360">
        <v>203</v>
      </c>
      <c r="I143" s="392"/>
      <c r="J143" s="392"/>
      <c r="K143" s="392"/>
      <c r="L143" s="25" t="s">
        <v>114</v>
      </c>
      <c r="M143" s="114" t="s">
        <v>132</v>
      </c>
      <c r="N143" s="25" t="s">
        <v>112</v>
      </c>
      <c r="O143" s="114" t="s">
        <v>179</v>
      </c>
      <c r="P143" s="25" t="s">
        <v>111</v>
      </c>
      <c r="Q143" s="114" t="s">
        <v>348</v>
      </c>
      <c r="R143" s="25" t="s">
        <v>110</v>
      </c>
      <c r="S143" s="114" t="s">
        <v>347</v>
      </c>
      <c r="T143" s="25" t="s">
        <v>109</v>
      </c>
      <c r="U143" s="114"/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243"/>
      <c r="AC143" s="114"/>
      <c r="AD143" s="190"/>
      <c r="AE143" s="22"/>
      <c r="AF143" s="422"/>
      <c r="AG143" s="422"/>
      <c r="AH143" s="21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8.15" customHeight="1" thickBot="1" x14ac:dyDescent="0.25">
      <c r="B144" s="20"/>
      <c r="C144" s="341"/>
      <c r="D144" s="215"/>
      <c r="E144" s="214"/>
      <c r="F144" s="214"/>
      <c r="G144" s="213"/>
      <c r="H144" s="361"/>
      <c r="I144" s="394"/>
      <c r="J144" s="394"/>
      <c r="K144" s="394"/>
      <c r="L144" s="15" t="s">
        <v>105</v>
      </c>
      <c r="M144" s="16" t="s">
        <v>179</v>
      </c>
      <c r="N144" s="15" t="s">
        <v>104</v>
      </c>
      <c r="O144" s="16" t="s">
        <v>179</v>
      </c>
      <c r="P144" s="15" t="s">
        <v>103</v>
      </c>
      <c r="Q144" s="16" t="s">
        <v>350</v>
      </c>
      <c r="R144" s="15" t="s">
        <v>102</v>
      </c>
      <c r="S144" s="16" t="s">
        <v>130</v>
      </c>
      <c r="T144" s="15">
        <v>20</v>
      </c>
      <c r="U144" s="16"/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242"/>
      <c r="AC144" s="16"/>
      <c r="AD144" s="186"/>
      <c r="AE144" s="11"/>
      <c r="AF144" s="423"/>
      <c r="AG144" s="423"/>
      <c r="AH144" s="10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107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203</v>
      </c>
      <c r="E146" s="425">
        <v>16475.53</v>
      </c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03"/>
      <c r="AI146" s="86" t="s">
        <v>137</v>
      </c>
      <c r="AJ146" s="85">
        <f t="shared" ref="AJ146:BB146" si="18">SUM(AJ148:AJ159)</f>
        <v>99</v>
      </c>
      <c r="AK146" s="84">
        <f t="shared" si="18"/>
        <v>5</v>
      </c>
      <c r="AL146" s="83">
        <f t="shared" si="18"/>
        <v>0</v>
      </c>
      <c r="AM146" s="85">
        <f t="shared" si="18"/>
        <v>45</v>
      </c>
      <c r="AN146" s="84">
        <f t="shared" si="18"/>
        <v>4</v>
      </c>
      <c r="AO146" s="83">
        <f t="shared" si="18"/>
        <v>0</v>
      </c>
      <c r="AP146" s="85">
        <f t="shared" si="18"/>
        <v>0</v>
      </c>
      <c r="AQ146" s="84">
        <f t="shared" si="18"/>
        <v>1</v>
      </c>
      <c r="AR146" s="83">
        <f t="shared" si="18"/>
        <v>0</v>
      </c>
      <c r="AS146" s="85">
        <f t="shared" si="18"/>
        <v>6</v>
      </c>
      <c r="AT146" s="84">
        <f t="shared" si="18"/>
        <v>1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34.666666666666664</v>
      </c>
      <c r="BG146" s="5">
        <f>SUM(AM146:AO146,AY146)/$BG$5</f>
        <v>16.333333333333332</v>
      </c>
      <c r="BH146" s="5">
        <f>SUM(AP146:AR146,AZ146)/$BG$5</f>
        <v>0.33333333333333331</v>
      </c>
      <c r="BI146" s="5">
        <f>SUM(AS146:AU146,BA146)/$BG$5</f>
        <v>2.3333333333333335</v>
      </c>
      <c r="BJ146" s="5">
        <f>SUM(AV146:AX146,BB146)/$BG$5</f>
        <v>0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03"/>
      <c r="AI147" s="66" t="s">
        <v>135</v>
      </c>
      <c r="AJ147" s="65">
        <f t="shared" ref="AJ147:BB147" si="19">AJ146/3</f>
        <v>33</v>
      </c>
      <c r="AK147" s="64">
        <f t="shared" si="19"/>
        <v>1.6666666666666667</v>
      </c>
      <c r="AL147" s="63">
        <f t="shared" si="19"/>
        <v>0</v>
      </c>
      <c r="AM147" s="65">
        <f t="shared" si="19"/>
        <v>15</v>
      </c>
      <c r="AN147" s="64">
        <f t="shared" si="19"/>
        <v>1.3333333333333333</v>
      </c>
      <c r="AO147" s="63">
        <f t="shared" si="19"/>
        <v>0</v>
      </c>
      <c r="AP147" s="65">
        <f t="shared" si="19"/>
        <v>0</v>
      </c>
      <c r="AQ147" s="64">
        <f t="shared" si="19"/>
        <v>0.33333333333333331</v>
      </c>
      <c r="AR147" s="63">
        <f t="shared" si="19"/>
        <v>0</v>
      </c>
      <c r="AS147" s="65">
        <f t="shared" si="19"/>
        <v>2</v>
      </c>
      <c r="AT147" s="64">
        <f t="shared" si="19"/>
        <v>0.33333333333333331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8.15" customHeight="1" x14ac:dyDescent="0.2">
      <c r="B148" s="30"/>
      <c r="C148" s="338">
        <v>1</v>
      </c>
      <c r="D148" s="212"/>
      <c r="E148" s="223"/>
      <c r="F148" s="223"/>
      <c r="G148" s="222"/>
      <c r="H148" s="358" t="s">
        <v>133</v>
      </c>
      <c r="I148" s="390">
        <v>127</v>
      </c>
      <c r="J148" s="390">
        <v>25</v>
      </c>
      <c r="K148" s="390">
        <v>6</v>
      </c>
      <c r="L148" s="42" t="s">
        <v>131</v>
      </c>
      <c r="M148" s="43" t="s">
        <v>357</v>
      </c>
      <c r="N148" s="42" t="s">
        <v>129</v>
      </c>
      <c r="O148" s="43" t="s">
        <v>357</v>
      </c>
      <c r="P148" s="42" t="s">
        <v>128</v>
      </c>
      <c r="Q148" s="43" t="s">
        <v>348</v>
      </c>
      <c r="R148" s="42" t="s">
        <v>127</v>
      </c>
      <c r="S148" s="43" t="s">
        <v>132</v>
      </c>
      <c r="T148" s="42" t="s">
        <v>126</v>
      </c>
      <c r="U148" s="43" t="s">
        <v>354</v>
      </c>
      <c r="V148" s="42" t="s">
        <v>125</v>
      </c>
      <c r="W148" s="43"/>
      <c r="X148" s="42" t="s">
        <v>124</v>
      </c>
      <c r="Y148" s="43"/>
      <c r="Z148" s="42" t="s">
        <v>123</v>
      </c>
      <c r="AA148" s="43"/>
      <c r="AB148" s="245"/>
      <c r="AC148" s="43"/>
      <c r="AD148" s="196"/>
      <c r="AE148" s="58"/>
      <c r="AF148" s="421"/>
      <c r="AG148" s="421" t="s">
        <v>668</v>
      </c>
      <c r="AH148" s="38"/>
      <c r="AI148" s="9"/>
      <c r="AJ148" s="349">
        <f>SUMPRODUCT(LEN($M148:$AA151)-LEN(SUBSTITUTE($M148:$AA151,"A", "")))</f>
        <v>29</v>
      </c>
      <c r="AK148" s="352">
        <f>SUMPRODUCT(LEN($AD148:$AD151)-LEN(SUBSTITUTE($AD148:$AD151,"A", "")))</f>
        <v>0</v>
      </c>
      <c r="AL148" s="335">
        <f>SUMPRODUCT(LEN($AC148:$AC151)-LEN(SUBSTITUTE($AC148:$AC151,"A", "")))</f>
        <v>0</v>
      </c>
      <c r="AM148" s="349">
        <f>SUMPRODUCT(LEN($M148:$AA151)-LEN(SUBSTITUTE($M148:$AA151,"S", "")))</f>
        <v>15</v>
      </c>
      <c r="AN148" s="352">
        <f>SUMPRODUCT(LEN($AD148:$AD151)-LEN(SUBSTITUTE($AD148:$AD151,"S", "")))</f>
        <v>0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1</v>
      </c>
      <c r="AT148" s="352">
        <f>SUMPRODUCT(LEN($AD148:$AD151)-LEN(SUBSTITUTE($AD148:$AD151,"G", "")))</f>
        <v>0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8.15" customHeight="1" thickBot="1" x14ac:dyDescent="0.25">
      <c r="B149" s="30"/>
      <c r="C149" s="339"/>
      <c r="D149" s="221"/>
      <c r="E149" s="220"/>
      <c r="F149" s="220"/>
      <c r="G149" s="219"/>
      <c r="H149" s="359"/>
      <c r="I149" s="391"/>
      <c r="J149" s="391"/>
      <c r="K149" s="391"/>
      <c r="L149" s="33" t="s">
        <v>122</v>
      </c>
      <c r="M149" s="55" t="s">
        <v>179</v>
      </c>
      <c r="N149" s="33" t="s">
        <v>121</v>
      </c>
      <c r="O149" s="55" t="s">
        <v>179</v>
      </c>
      <c r="P149" s="33" t="s">
        <v>120</v>
      </c>
      <c r="Q149" s="55" t="s">
        <v>469</v>
      </c>
      <c r="R149" s="33" t="s">
        <v>119</v>
      </c>
      <c r="S149" s="55" t="s">
        <v>130</v>
      </c>
      <c r="T149" s="33" t="s">
        <v>118</v>
      </c>
      <c r="U149" s="55" t="s">
        <v>130</v>
      </c>
      <c r="V149" s="33" t="s">
        <v>117</v>
      </c>
      <c r="W149" s="55"/>
      <c r="X149" s="33" t="s">
        <v>116</v>
      </c>
      <c r="Y149" s="55"/>
      <c r="Z149" s="33" t="s">
        <v>115</v>
      </c>
      <c r="AA149" s="55"/>
      <c r="AB149" s="244"/>
      <c r="AC149" s="55"/>
      <c r="AD149" s="193"/>
      <c r="AE149" s="57"/>
      <c r="AF149" s="422"/>
      <c r="AG149" s="422"/>
      <c r="AH149" s="21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8.15" customHeight="1" x14ac:dyDescent="0.2">
      <c r="B150" s="30"/>
      <c r="C150" s="340"/>
      <c r="D150" s="218"/>
      <c r="E150" s="217"/>
      <c r="F150" s="217"/>
      <c r="G150" s="216"/>
      <c r="H150" s="360">
        <v>203</v>
      </c>
      <c r="I150" s="392"/>
      <c r="J150" s="392"/>
      <c r="K150" s="392"/>
      <c r="L150" s="25" t="s">
        <v>114</v>
      </c>
      <c r="M150" s="114" t="s">
        <v>179</v>
      </c>
      <c r="N150" s="25" t="s">
        <v>112</v>
      </c>
      <c r="O150" s="114" t="s">
        <v>132</v>
      </c>
      <c r="P150" s="25" t="s">
        <v>111</v>
      </c>
      <c r="Q150" s="114" t="s">
        <v>462</v>
      </c>
      <c r="R150" s="25" t="s">
        <v>110</v>
      </c>
      <c r="S150" s="114" t="s">
        <v>349</v>
      </c>
      <c r="T150" s="25" t="s">
        <v>109</v>
      </c>
      <c r="U150" s="114" t="s">
        <v>130</v>
      </c>
      <c r="V150" s="25" t="s">
        <v>108</v>
      </c>
      <c r="W150" s="114"/>
      <c r="X150" s="25" t="s">
        <v>107</v>
      </c>
      <c r="Y150" s="114"/>
      <c r="Z150" s="25" t="s">
        <v>106</v>
      </c>
      <c r="AA150" s="114"/>
      <c r="AB150" s="243"/>
      <c r="AC150" s="114"/>
      <c r="AD150" s="190"/>
      <c r="AE150" s="57"/>
      <c r="AF150" s="422"/>
      <c r="AG150" s="422"/>
      <c r="AH150" s="21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8.15" customHeight="1" thickBot="1" x14ac:dyDescent="0.25">
      <c r="B151" s="30"/>
      <c r="C151" s="355"/>
      <c r="D151" s="246"/>
      <c r="E151" s="254"/>
      <c r="F151" s="254"/>
      <c r="G151" s="253"/>
      <c r="H151" s="361"/>
      <c r="I151" s="393"/>
      <c r="J151" s="393"/>
      <c r="K151" s="393"/>
      <c r="L151" s="50" t="s">
        <v>105</v>
      </c>
      <c r="M151" s="51" t="s">
        <v>179</v>
      </c>
      <c r="N151" s="50" t="s">
        <v>104</v>
      </c>
      <c r="O151" s="51" t="s">
        <v>458</v>
      </c>
      <c r="P151" s="50" t="s">
        <v>103</v>
      </c>
      <c r="Q151" s="51" t="s">
        <v>371</v>
      </c>
      <c r="R151" s="50" t="s">
        <v>102</v>
      </c>
      <c r="S151" s="51" t="s">
        <v>347</v>
      </c>
      <c r="T151" s="50">
        <v>20</v>
      </c>
      <c r="U151" s="51"/>
      <c r="V151" s="50" t="s">
        <v>101</v>
      </c>
      <c r="W151" s="51"/>
      <c r="X151" s="50" t="s">
        <v>100</v>
      </c>
      <c r="Y151" s="51"/>
      <c r="Z151" s="50" t="s">
        <v>99</v>
      </c>
      <c r="AA151" s="51"/>
      <c r="AB151" s="242"/>
      <c r="AC151" s="51"/>
      <c r="AD151" s="187"/>
      <c r="AE151" s="56"/>
      <c r="AF151" s="424"/>
      <c r="AG151" s="424"/>
      <c r="AH151" s="47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8.15" customHeight="1" x14ac:dyDescent="0.2">
      <c r="B152" s="30"/>
      <c r="C152" s="338">
        <v>2</v>
      </c>
      <c r="D152" s="212"/>
      <c r="E152" s="223"/>
      <c r="F152" s="223"/>
      <c r="G152" s="222"/>
      <c r="H152" s="358"/>
      <c r="I152" s="390">
        <v>123</v>
      </c>
      <c r="J152" s="390">
        <v>25</v>
      </c>
      <c r="K152" s="390">
        <v>7</v>
      </c>
      <c r="L152" s="42" t="s">
        <v>131</v>
      </c>
      <c r="M152" s="43" t="s">
        <v>479</v>
      </c>
      <c r="N152" s="42" t="s">
        <v>129</v>
      </c>
      <c r="O152" s="43" t="s">
        <v>469</v>
      </c>
      <c r="P152" s="42" t="s">
        <v>128</v>
      </c>
      <c r="Q152" s="43" t="s">
        <v>458</v>
      </c>
      <c r="R152" s="42" t="s">
        <v>127</v>
      </c>
      <c r="S152" s="43" t="s">
        <v>489</v>
      </c>
      <c r="T152" s="42" t="s">
        <v>126</v>
      </c>
      <c r="U152" s="43" t="s">
        <v>130</v>
      </c>
      <c r="V152" s="42" t="s">
        <v>125</v>
      </c>
      <c r="W152" s="43"/>
      <c r="X152" s="42" t="s">
        <v>124</v>
      </c>
      <c r="Y152" s="43"/>
      <c r="Z152" s="42" t="s">
        <v>123</v>
      </c>
      <c r="AA152" s="43"/>
      <c r="AB152" s="245"/>
      <c r="AC152" s="43"/>
      <c r="AD152" s="196" t="s">
        <v>876</v>
      </c>
      <c r="AE152" s="39"/>
      <c r="AF152" s="421"/>
      <c r="AG152" s="421" t="s">
        <v>669</v>
      </c>
      <c r="AH152" s="38"/>
      <c r="AI152" s="9"/>
      <c r="AJ152" s="349">
        <f>SUMPRODUCT(LEN($M152:$AA155)-LEN(SUBSTITUTE($M152:$AA155,"A", "")))</f>
        <v>39</v>
      </c>
      <c r="AK152" s="352">
        <f>SUMPRODUCT(LEN($AD152:$AD155)-LEN(SUBSTITUTE($AD152:$AD155,"A", "")))</f>
        <v>5</v>
      </c>
      <c r="AL152" s="335">
        <f>SUMPRODUCT(LEN($AC152:$AC155)-LEN(SUBSTITUTE($AC152:$AC155,"A", "")))</f>
        <v>0</v>
      </c>
      <c r="AM152" s="349">
        <f>SUMPRODUCT(LEN($M152:$AA155)-LEN(SUBSTITUTE($M152:$AA155,"S", "")))</f>
        <v>20</v>
      </c>
      <c r="AN152" s="352">
        <f>SUMPRODUCT(LEN($AD152:$AD155)-LEN(SUBSTITUTE($AD152:$AD155,"S", "")))</f>
        <v>4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1</v>
      </c>
      <c r="AR152" s="335">
        <f>SUMPRODUCT(LEN($AC152:$AC155)-LEN(SUBSTITUTE($AC152:$AC155,"F", "")))</f>
        <v>0</v>
      </c>
      <c r="AS152" s="349">
        <f>SUMPRODUCT(LEN($M152:$AA155)-LEN(SUBSTITUTE($M152:$AA155,"G", "")))</f>
        <v>4</v>
      </c>
      <c r="AT152" s="352">
        <f>SUMPRODUCT(LEN($AD152:$AD155)-LEN(SUBSTITUTE($AD152:$AD155,"G", "")))</f>
        <v>1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8.15" customHeight="1" thickBot="1" x14ac:dyDescent="0.25">
      <c r="B153" s="30"/>
      <c r="C153" s="339"/>
      <c r="D153" s="221"/>
      <c r="E153" s="220"/>
      <c r="F153" s="220"/>
      <c r="G153" s="219"/>
      <c r="H153" s="359"/>
      <c r="I153" s="391"/>
      <c r="J153" s="391"/>
      <c r="K153" s="391"/>
      <c r="L153" s="33" t="s">
        <v>122</v>
      </c>
      <c r="M153" s="55" t="s">
        <v>527</v>
      </c>
      <c r="N153" s="33" t="s">
        <v>121</v>
      </c>
      <c r="O153" s="55" t="s">
        <v>458</v>
      </c>
      <c r="P153" s="33" t="s">
        <v>120</v>
      </c>
      <c r="Q153" s="55" t="s">
        <v>692</v>
      </c>
      <c r="R153" s="33" t="s">
        <v>119</v>
      </c>
      <c r="S153" s="55" t="s">
        <v>359</v>
      </c>
      <c r="T153" s="33" t="s">
        <v>118</v>
      </c>
      <c r="U153" s="55" t="s">
        <v>130</v>
      </c>
      <c r="V153" s="33" t="s">
        <v>117</v>
      </c>
      <c r="W153" s="55"/>
      <c r="X153" s="33" t="s">
        <v>116</v>
      </c>
      <c r="Y153" s="55"/>
      <c r="Z153" s="33" t="s">
        <v>115</v>
      </c>
      <c r="AA153" s="55"/>
      <c r="AB153" s="244"/>
      <c r="AC153" s="55"/>
      <c r="AD153" s="193" t="s">
        <v>357</v>
      </c>
      <c r="AE153" s="22"/>
      <c r="AF153" s="422"/>
      <c r="AG153" s="422"/>
      <c r="AH153" s="21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8.15" customHeight="1" x14ac:dyDescent="0.2">
      <c r="B154" s="30"/>
      <c r="C154" s="340"/>
      <c r="D154" s="218"/>
      <c r="E154" s="217"/>
      <c r="F154" s="217"/>
      <c r="G154" s="216"/>
      <c r="H154" s="360"/>
      <c r="I154" s="392"/>
      <c r="J154" s="392"/>
      <c r="K154" s="392"/>
      <c r="L154" s="25" t="s">
        <v>114</v>
      </c>
      <c r="M154" s="114" t="s">
        <v>458</v>
      </c>
      <c r="N154" s="25" t="s">
        <v>112</v>
      </c>
      <c r="O154" s="114" t="s">
        <v>593</v>
      </c>
      <c r="P154" s="25" t="s">
        <v>111</v>
      </c>
      <c r="Q154" s="114" t="s">
        <v>371</v>
      </c>
      <c r="R154" s="25" t="s">
        <v>110</v>
      </c>
      <c r="S154" s="114" t="s">
        <v>350</v>
      </c>
      <c r="T154" s="25" t="s">
        <v>109</v>
      </c>
      <c r="U154" s="114"/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243"/>
      <c r="AC154" s="114"/>
      <c r="AD154" s="190"/>
      <c r="AE154" s="22"/>
      <c r="AF154" s="422"/>
      <c r="AG154" s="422"/>
      <c r="AH154" s="21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8.15" customHeight="1" thickBot="1" x14ac:dyDescent="0.25">
      <c r="B155" s="30"/>
      <c r="C155" s="355"/>
      <c r="D155" s="246"/>
      <c r="E155" s="254"/>
      <c r="F155" s="254"/>
      <c r="G155" s="253"/>
      <c r="H155" s="361"/>
      <c r="I155" s="393"/>
      <c r="J155" s="393"/>
      <c r="K155" s="393"/>
      <c r="L155" s="50" t="s">
        <v>105</v>
      </c>
      <c r="M155" s="51" t="s">
        <v>458</v>
      </c>
      <c r="N155" s="50" t="s">
        <v>104</v>
      </c>
      <c r="O155" s="51" t="s">
        <v>456</v>
      </c>
      <c r="P155" s="50" t="s">
        <v>103</v>
      </c>
      <c r="Q155" s="51" t="s">
        <v>501</v>
      </c>
      <c r="R155" s="50" t="s">
        <v>102</v>
      </c>
      <c r="S155" s="51" t="s">
        <v>130</v>
      </c>
      <c r="T155" s="50">
        <v>20</v>
      </c>
      <c r="U155" s="51"/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242"/>
      <c r="AC155" s="51"/>
      <c r="AD155" s="187"/>
      <c r="AE155" s="48"/>
      <c r="AF155" s="424"/>
      <c r="AG155" s="424"/>
      <c r="AH155" s="47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8.15" customHeight="1" x14ac:dyDescent="0.2">
      <c r="B156" s="30"/>
      <c r="C156" s="338">
        <v>3</v>
      </c>
      <c r="D156" s="212"/>
      <c r="E156" s="223"/>
      <c r="F156" s="223"/>
      <c r="G156" s="222"/>
      <c r="H156" s="358"/>
      <c r="I156" s="390">
        <v>131</v>
      </c>
      <c r="J156" s="390">
        <v>24</v>
      </c>
      <c r="K156" s="390">
        <v>7</v>
      </c>
      <c r="L156" s="42" t="s">
        <v>131</v>
      </c>
      <c r="M156" s="43" t="s">
        <v>179</v>
      </c>
      <c r="N156" s="42" t="s">
        <v>129</v>
      </c>
      <c r="O156" s="43" t="s">
        <v>357</v>
      </c>
      <c r="P156" s="42" t="s">
        <v>128</v>
      </c>
      <c r="Q156" s="43" t="s">
        <v>458</v>
      </c>
      <c r="R156" s="42" t="s">
        <v>127</v>
      </c>
      <c r="S156" s="43" t="s">
        <v>347</v>
      </c>
      <c r="T156" s="42" t="s">
        <v>126</v>
      </c>
      <c r="U156" s="43" t="s">
        <v>130</v>
      </c>
      <c r="V156" s="42" t="s">
        <v>125</v>
      </c>
      <c r="W156" s="43"/>
      <c r="X156" s="42" t="s">
        <v>124</v>
      </c>
      <c r="Y156" s="43"/>
      <c r="Z156" s="42" t="s">
        <v>123</v>
      </c>
      <c r="AA156" s="43"/>
      <c r="AB156" s="245"/>
      <c r="AC156" s="43"/>
      <c r="AD156" s="196"/>
      <c r="AE156" s="39"/>
      <c r="AF156" s="421"/>
      <c r="AG156" s="421" t="s">
        <v>668</v>
      </c>
      <c r="AH156" s="38"/>
      <c r="AI156" s="9"/>
      <c r="AJ156" s="349">
        <f>SUMPRODUCT(LEN($M156:$AA159)-LEN(SUBSTITUTE($M156:$AA159,"A", "")))</f>
        <v>31</v>
      </c>
      <c r="AK156" s="352">
        <f>SUMPRODUCT(LEN($AD156:$AD159)-LEN(SUBSTITUTE($AD156:$AD159,"A", "")))</f>
        <v>0</v>
      </c>
      <c r="AL156" s="335">
        <f>SUMPRODUCT(LEN($AC156:$AC159)-LEN(SUBSTITUTE($AC156:$AC159,"A", "")))</f>
        <v>0</v>
      </c>
      <c r="AM156" s="349">
        <f>SUMPRODUCT(LEN($M156:$AA159)-LEN(SUBSTITUTE($M156:$AA159,"S", "")))</f>
        <v>10</v>
      </c>
      <c r="AN156" s="352">
        <f>SUMPRODUCT(LEN($AD156:$AD159)-LEN(SUBSTITUTE($AD156:$AD159,"S", "")))</f>
        <v>0</v>
      </c>
      <c r="AO156" s="335">
        <f>SUMPRODUCT(LEN($AC156:$AC159)-LEN(SUBSTITUTE($AC156:$AC159,"S", "")))</f>
        <v>0</v>
      </c>
      <c r="AP156" s="349">
        <f>SUMPRODUCT(LEN($M156:$AA159)-LEN(SUBSTITUTE($M156:$AA159,"F", "")))</f>
        <v>0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1</v>
      </c>
      <c r="AT156" s="352">
        <f>SUMPRODUCT(LEN($AD156:$AD159)-LEN(SUBSTITUTE($AD156:$AD159,"G", "")))</f>
        <v>0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8.15" customHeight="1" thickBot="1" x14ac:dyDescent="0.25">
      <c r="B157" s="30"/>
      <c r="C157" s="339"/>
      <c r="D157" s="221"/>
      <c r="E157" s="220"/>
      <c r="F157" s="220"/>
      <c r="G157" s="219"/>
      <c r="H157" s="359"/>
      <c r="I157" s="391"/>
      <c r="J157" s="391"/>
      <c r="K157" s="391"/>
      <c r="L157" s="33" t="s">
        <v>122</v>
      </c>
      <c r="M157" s="55" t="s">
        <v>179</v>
      </c>
      <c r="N157" s="33" t="s">
        <v>121</v>
      </c>
      <c r="O157" s="55" t="s">
        <v>458</v>
      </c>
      <c r="P157" s="33" t="s">
        <v>120</v>
      </c>
      <c r="Q157" s="55" t="s">
        <v>467</v>
      </c>
      <c r="R157" s="33" t="s">
        <v>119</v>
      </c>
      <c r="S157" s="55" t="s">
        <v>347</v>
      </c>
      <c r="T157" s="33" t="s">
        <v>118</v>
      </c>
      <c r="U157" s="55"/>
      <c r="V157" s="33" t="s">
        <v>117</v>
      </c>
      <c r="W157" s="55"/>
      <c r="X157" s="33" t="s">
        <v>116</v>
      </c>
      <c r="Y157" s="55"/>
      <c r="Z157" s="33" t="s">
        <v>115</v>
      </c>
      <c r="AA157" s="55"/>
      <c r="AB157" s="244"/>
      <c r="AC157" s="55"/>
      <c r="AD157" s="193"/>
      <c r="AE157" s="22"/>
      <c r="AF157" s="422"/>
      <c r="AG157" s="422"/>
      <c r="AH157" s="21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8.15" customHeight="1" x14ac:dyDescent="0.2">
      <c r="B158" s="30"/>
      <c r="C158" s="340"/>
      <c r="D158" s="218"/>
      <c r="E158" s="217"/>
      <c r="F158" s="217"/>
      <c r="G158" s="216"/>
      <c r="H158" s="360"/>
      <c r="I158" s="392"/>
      <c r="J158" s="392"/>
      <c r="K158" s="392"/>
      <c r="L158" s="25" t="s">
        <v>114</v>
      </c>
      <c r="M158" s="114" t="s">
        <v>179</v>
      </c>
      <c r="N158" s="25" t="s">
        <v>112</v>
      </c>
      <c r="O158" s="114" t="s">
        <v>179</v>
      </c>
      <c r="P158" s="25" t="s">
        <v>111</v>
      </c>
      <c r="Q158" s="114" t="s">
        <v>350</v>
      </c>
      <c r="R158" s="25" t="s">
        <v>110</v>
      </c>
      <c r="S158" s="114" t="s">
        <v>347</v>
      </c>
      <c r="T158" s="25" t="s">
        <v>109</v>
      </c>
      <c r="U158" s="114"/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243"/>
      <c r="AC158" s="114"/>
      <c r="AD158" s="190"/>
      <c r="AE158" s="22"/>
      <c r="AF158" s="422"/>
      <c r="AG158" s="422"/>
      <c r="AH158" s="21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8.15" customHeight="1" thickBot="1" x14ac:dyDescent="0.25">
      <c r="B159" s="20"/>
      <c r="C159" s="341"/>
      <c r="D159" s="215"/>
      <c r="E159" s="214"/>
      <c r="F159" s="214"/>
      <c r="G159" s="213"/>
      <c r="H159" s="361"/>
      <c r="I159" s="394"/>
      <c r="J159" s="394"/>
      <c r="K159" s="394"/>
      <c r="L159" s="15" t="s">
        <v>105</v>
      </c>
      <c r="M159" s="16" t="s">
        <v>357</v>
      </c>
      <c r="N159" s="15" t="s">
        <v>104</v>
      </c>
      <c r="O159" s="16" t="s">
        <v>462</v>
      </c>
      <c r="P159" s="15" t="s">
        <v>103</v>
      </c>
      <c r="Q159" s="16" t="s">
        <v>352</v>
      </c>
      <c r="R159" s="15" t="s">
        <v>102</v>
      </c>
      <c r="S159" s="16" t="s">
        <v>130</v>
      </c>
      <c r="T159" s="15">
        <v>20</v>
      </c>
      <c r="U159" s="16"/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242"/>
      <c r="AC159" s="16"/>
      <c r="AD159" s="186"/>
      <c r="AE159" s="11"/>
      <c r="AF159" s="423"/>
      <c r="AG159" s="423"/>
      <c r="AH159" s="10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107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202</v>
      </c>
      <c r="E161" s="425">
        <v>25232.33</v>
      </c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03"/>
      <c r="AI161" s="86" t="s">
        <v>137</v>
      </c>
      <c r="AJ161" s="85">
        <f t="shared" ref="AJ161:BB161" si="20">SUM(AJ163:AJ174)</f>
        <v>93</v>
      </c>
      <c r="AK161" s="84">
        <f t="shared" si="20"/>
        <v>30</v>
      </c>
      <c r="AL161" s="83">
        <f t="shared" si="20"/>
        <v>0</v>
      </c>
      <c r="AM161" s="85">
        <f t="shared" si="20"/>
        <v>65</v>
      </c>
      <c r="AN161" s="84">
        <f t="shared" si="20"/>
        <v>21</v>
      </c>
      <c r="AO161" s="83">
        <f t="shared" si="20"/>
        <v>0</v>
      </c>
      <c r="AP161" s="85">
        <f t="shared" si="20"/>
        <v>3</v>
      </c>
      <c r="AQ161" s="84">
        <f t="shared" si="20"/>
        <v>0</v>
      </c>
      <c r="AR161" s="83">
        <f t="shared" si="20"/>
        <v>0</v>
      </c>
      <c r="AS161" s="85">
        <f t="shared" si="20"/>
        <v>31</v>
      </c>
      <c r="AT161" s="84">
        <f t="shared" si="20"/>
        <v>6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0</v>
      </c>
      <c r="AZ161" s="81">
        <f t="shared" si="20"/>
        <v>0</v>
      </c>
      <c r="BA161" s="81">
        <f t="shared" si="20"/>
        <v>0</v>
      </c>
      <c r="BB161" s="80">
        <f t="shared" si="20"/>
        <v>0</v>
      </c>
      <c r="BC161" s="79" t="s">
        <v>136</v>
      </c>
      <c r="BF161" s="5">
        <f>SUM(AJ161:AL161)/$BG$5</f>
        <v>41</v>
      </c>
      <c r="BG161" s="5">
        <f>SUM(AM161:AO161,AY161)/$BG$5</f>
        <v>28.666666666666668</v>
      </c>
      <c r="BH161" s="5">
        <f>SUM(AP161:AR161,AZ161)/$BG$5</f>
        <v>1</v>
      </c>
      <c r="BI161" s="5">
        <f>SUM(AS161:AU161,BA161)/$BG$5</f>
        <v>12.333333333333334</v>
      </c>
      <c r="BJ161" s="5">
        <f>SUM(AV161:AX161,BB161)/$BG$5</f>
        <v>0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03"/>
      <c r="AI162" s="66" t="s">
        <v>135</v>
      </c>
      <c r="AJ162" s="65">
        <f t="shared" ref="AJ162:BB162" si="21">AJ161/3</f>
        <v>31</v>
      </c>
      <c r="AK162" s="64">
        <f t="shared" si="21"/>
        <v>10</v>
      </c>
      <c r="AL162" s="63">
        <f t="shared" si="21"/>
        <v>0</v>
      </c>
      <c r="AM162" s="65">
        <f t="shared" si="21"/>
        <v>21.666666666666668</v>
      </c>
      <c r="AN162" s="64">
        <f t="shared" si="21"/>
        <v>7</v>
      </c>
      <c r="AO162" s="63">
        <f t="shared" si="21"/>
        <v>0</v>
      </c>
      <c r="AP162" s="65">
        <f t="shared" si="21"/>
        <v>1</v>
      </c>
      <c r="AQ162" s="64">
        <f t="shared" si="21"/>
        <v>0</v>
      </c>
      <c r="AR162" s="63">
        <f t="shared" si="21"/>
        <v>0</v>
      </c>
      <c r="AS162" s="65">
        <f t="shared" si="21"/>
        <v>10.333333333333334</v>
      </c>
      <c r="AT162" s="64">
        <f t="shared" si="21"/>
        <v>2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</v>
      </c>
      <c r="AZ162" s="61">
        <f t="shared" si="21"/>
        <v>0</v>
      </c>
      <c r="BA162" s="61">
        <f t="shared" si="21"/>
        <v>0</v>
      </c>
      <c r="BB162" s="60">
        <f t="shared" si="21"/>
        <v>0</v>
      </c>
      <c r="BC162" s="59" t="s">
        <v>134</v>
      </c>
    </row>
    <row r="163" spans="2:62" ht="28.15" customHeight="1" x14ac:dyDescent="0.2">
      <c r="B163" s="30"/>
      <c r="C163" s="338">
        <v>1</v>
      </c>
      <c r="D163" s="212"/>
      <c r="E163" s="223"/>
      <c r="F163" s="223"/>
      <c r="G163" s="222"/>
      <c r="H163" s="358" t="s">
        <v>183</v>
      </c>
      <c r="I163" s="390">
        <v>105</v>
      </c>
      <c r="J163" s="390">
        <v>23</v>
      </c>
      <c r="K163" s="390">
        <v>7</v>
      </c>
      <c r="L163" s="42" t="s">
        <v>131</v>
      </c>
      <c r="M163" s="43" t="s">
        <v>479</v>
      </c>
      <c r="N163" s="42" t="s">
        <v>129</v>
      </c>
      <c r="O163" s="43" t="s">
        <v>875</v>
      </c>
      <c r="P163" s="42" t="s">
        <v>128</v>
      </c>
      <c r="Q163" s="43" t="s">
        <v>579</v>
      </c>
      <c r="R163" s="42" t="s">
        <v>127</v>
      </c>
      <c r="S163" s="43" t="s">
        <v>354</v>
      </c>
      <c r="T163" s="42" t="s">
        <v>126</v>
      </c>
      <c r="U163" s="43"/>
      <c r="V163" s="42" t="s">
        <v>125</v>
      </c>
      <c r="W163" s="43"/>
      <c r="X163" s="42" t="s">
        <v>124</v>
      </c>
      <c r="Y163" s="43"/>
      <c r="Z163" s="42" t="s">
        <v>123</v>
      </c>
      <c r="AA163" s="43"/>
      <c r="AB163" s="245"/>
      <c r="AC163" s="43"/>
      <c r="AD163" s="196" t="s">
        <v>179</v>
      </c>
      <c r="AE163" s="58"/>
      <c r="AF163" s="421">
        <v>6</v>
      </c>
      <c r="AG163" s="421" t="s">
        <v>669</v>
      </c>
      <c r="AH163" s="38"/>
      <c r="AI163" s="9"/>
      <c r="AJ163" s="349">
        <f>SUMPRODUCT(LEN($M163:$AA166)-LEN(SUBSTITUTE($M163:$AA166,"A", "")))</f>
        <v>18</v>
      </c>
      <c r="AK163" s="352">
        <f>SUMPRODUCT(LEN($AD163:$AD166)-LEN(SUBSTITUTE($AD163:$AD166,"A", "")))</f>
        <v>2</v>
      </c>
      <c r="AL163" s="335">
        <f>SUMPRODUCT(LEN($AC163:$AC166)-LEN(SUBSTITUTE($AC163:$AC166,"A", "")))</f>
        <v>0</v>
      </c>
      <c r="AM163" s="349">
        <f>SUMPRODUCT(LEN($M163:$AA166)-LEN(SUBSTITUTE($M163:$AA166,"S", "")))</f>
        <v>20</v>
      </c>
      <c r="AN163" s="352">
        <f>SUMPRODUCT(LEN($AD163:$AD166)-LEN(SUBSTITUTE($AD163:$AD166,"S", "")))</f>
        <v>0</v>
      </c>
      <c r="AO163" s="335">
        <f>SUMPRODUCT(LEN($AC163:$AC166)-LEN(SUBSTITUTE($AC163:$AC166,"S", "")))</f>
        <v>0</v>
      </c>
      <c r="AP163" s="349">
        <f>SUMPRODUCT(LEN($M163:$AA166)-LEN(SUBSTITUTE($M163:$AA166,"F", "")))</f>
        <v>2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7</v>
      </c>
      <c r="AT163" s="352">
        <f>SUMPRODUCT(LEN($AD163:$AD166)-LEN(SUBSTITUTE($AD163:$AD166,"G", "")))</f>
        <v>0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0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0</v>
      </c>
      <c r="BB163" s="413">
        <f>SUMPRODUCT(LEN($AE163:$AE166)-LEN(SUBSTITUTE($AE163:$AE166,"M", "")))</f>
        <v>0</v>
      </c>
    </row>
    <row r="164" spans="2:62" ht="28.15" customHeight="1" thickBot="1" x14ac:dyDescent="0.25">
      <c r="B164" s="30"/>
      <c r="C164" s="339"/>
      <c r="D164" s="221"/>
      <c r="E164" s="220"/>
      <c r="F164" s="220"/>
      <c r="G164" s="219"/>
      <c r="H164" s="359"/>
      <c r="I164" s="391"/>
      <c r="J164" s="391"/>
      <c r="K164" s="391"/>
      <c r="L164" s="33" t="s">
        <v>122</v>
      </c>
      <c r="M164" s="55" t="s">
        <v>457</v>
      </c>
      <c r="N164" s="33" t="s">
        <v>121</v>
      </c>
      <c r="O164" s="55" t="s">
        <v>132</v>
      </c>
      <c r="P164" s="33" t="s">
        <v>120</v>
      </c>
      <c r="Q164" s="55" t="s">
        <v>819</v>
      </c>
      <c r="R164" s="33" t="s">
        <v>119</v>
      </c>
      <c r="S164" s="55" t="s">
        <v>347</v>
      </c>
      <c r="T164" s="33" t="s">
        <v>118</v>
      </c>
      <c r="U164" s="55"/>
      <c r="V164" s="33" t="s">
        <v>117</v>
      </c>
      <c r="W164" s="55"/>
      <c r="X164" s="33" t="s">
        <v>116</v>
      </c>
      <c r="Y164" s="55"/>
      <c r="Z164" s="33" t="s">
        <v>115</v>
      </c>
      <c r="AA164" s="55"/>
      <c r="AB164" s="244"/>
      <c r="AC164" s="55"/>
      <c r="AD164" s="193"/>
      <c r="AE164" s="57"/>
      <c r="AF164" s="422"/>
      <c r="AG164" s="422"/>
      <c r="AH164" s="21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8.15" customHeight="1" x14ac:dyDescent="0.2">
      <c r="B165" s="30"/>
      <c r="C165" s="340"/>
      <c r="D165" s="218"/>
      <c r="E165" s="217"/>
      <c r="F165" s="217"/>
      <c r="G165" s="216"/>
      <c r="H165" s="360">
        <v>202</v>
      </c>
      <c r="I165" s="392"/>
      <c r="J165" s="392"/>
      <c r="K165" s="392"/>
      <c r="L165" s="25" t="s">
        <v>114</v>
      </c>
      <c r="M165" s="114" t="s">
        <v>874</v>
      </c>
      <c r="N165" s="25" t="s">
        <v>112</v>
      </c>
      <c r="O165" s="114" t="s">
        <v>462</v>
      </c>
      <c r="P165" s="25" t="s">
        <v>111</v>
      </c>
      <c r="Q165" s="114" t="s">
        <v>346</v>
      </c>
      <c r="R165" s="25" t="s">
        <v>110</v>
      </c>
      <c r="S165" s="114" t="s">
        <v>347</v>
      </c>
      <c r="T165" s="25" t="s">
        <v>109</v>
      </c>
      <c r="U165" s="114"/>
      <c r="V165" s="25" t="s">
        <v>108</v>
      </c>
      <c r="W165" s="114"/>
      <c r="X165" s="25" t="s">
        <v>107</v>
      </c>
      <c r="Y165" s="114"/>
      <c r="Z165" s="25" t="s">
        <v>106</v>
      </c>
      <c r="AA165" s="114"/>
      <c r="AB165" s="243"/>
      <c r="AC165" s="114"/>
      <c r="AD165" s="190"/>
      <c r="AE165" s="57"/>
      <c r="AF165" s="422"/>
      <c r="AG165" s="422"/>
      <c r="AH165" s="21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8.15" customHeight="1" thickBot="1" x14ac:dyDescent="0.25">
      <c r="B166" s="30"/>
      <c r="C166" s="355"/>
      <c r="D166" s="246"/>
      <c r="E166" s="254"/>
      <c r="F166" s="254"/>
      <c r="G166" s="253"/>
      <c r="H166" s="361"/>
      <c r="I166" s="393"/>
      <c r="J166" s="393"/>
      <c r="K166" s="393"/>
      <c r="L166" s="50" t="s">
        <v>105</v>
      </c>
      <c r="M166" s="51" t="s">
        <v>684</v>
      </c>
      <c r="N166" s="50" t="s">
        <v>104</v>
      </c>
      <c r="O166" s="51" t="s">
        <v>371</v>
      </c>
      <c r="P166" s="50" t="s">
        <v>103</v>
      </c>
      <c r="Q166" s="51" t="s">
        <v>179</v>
      </c>
      <c r="R166" s="50" t="s">
        <v>102</v>
      </c>
      <c r="S166" s="51" t="s">
        <v>130</v>
      </c>
      <c r="T166" s="50">
        <v>20</v>
      </c>
      <c r="U166" s="51"/>
      <c r="V166" s="50" t="s">
        <v>101</v>
      </c>
      <c r="W166" s="51"/>
      <c r="X166" s="50" t="s">
        <v>100</v>
      </c>
      <c r="Y166" s="51"/>
      <c r="Z166" s="50" t="s">
        <v>99</v>
      </c>
      <c r="AA166" s="51"/>
      <c r="AB166" s="242"/>
      <c r="AC166" s="51"/>
      <c r="AD166" s="187"/>
      <c r="AE166" s="56"/>
      <c r="AF166" s="424"/>
      <c r="AG166" s="424"/>
      <c r="AH166" s="47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8.15" customHeight="1" x14ac:dyDescent="0.2">
      <c r="B167" s="30"/>
      <c r="C167" s="338">
        <v>2</v>
      </c>
      <c r="D167" s="212" t="s">
        <v>873</v>
      </c>
      <c r="E167" s="223"/>
      <c r="F167" s="223"/>
      <c r="G167" s="222"/>
      <c r="H167" s="358"/>
      <c r="I167" s="390">
        <v>108</v>
      </c>
      <c r="J167" s="390">
        <v>25</v>
      </c>
      <c r="K167" s="390">
        <v>6</v>
      </c>
      <c r="L167" s="42" t="s">
        <v>131</v>
      </c>
      <c r="M167" s="43" t="s">
        <v>509</v>
      </c>
      <c r="N167" s="42" t="s">
        <v>129</v>
      </c>
      <c r="O167" s="43" t="s">
        <v>487</v>
      </c>
      <c r="P167" s="42" t="s">
        <v>128</v>
      </c>
      <c r="Q167" s="43" t="s">
        <v>815</v>
      </c>
      <c r="R167" s="42" t="s">
        <v>127</v>
      </c>
      <c r="S167" s="43" t="s">
        <v>462</v>
      </c>
      <c r="T167" s="42" t="s">
        <v>126</v>
      </c>
      <c r="U167" s="43" t="s">
        <v>354</v>
      </c>
      <c r="V167" s="42" t="s">
        <v>125</v>
      </c>
      <c r="W167" s="43"/>
      <c r="X167" s="42" t="s">
        <v>124</v>
      </c>
      <c r="Y167" s="43"/>
      <c r="Z167" s="42" t="s">
        <v>123</v>
      </c>
      <c r="AA167" s="43"/>
      <c r="AB167" s="245"/>
      <c r="AC167" s="43"/>
      <c r="AD167" s="196" t="s">
        <v>132</v>
      </c>
      <c r="AE167" s="39"/>
      <c r="AF167" s="421"/>
      <c r="AG167" s="421" t="s">
        <v>669</v>
      </c>
      <c r="AH167" s="38"/>
      <c r="AI167" s="9"/>
      <c r="AJ167" s="349">
        <f>SUMPRODUCT(LEN($M167:$AA170)-LEN(SUBSTITUTE($M167:$AA170,"A", "")))</f>
        <v>34</v>
      </c>
      <c r="AK167" s="352">
        <f>SUMPRODUCT(LEN($AD167:$AD170)-LEN(SUBSTITUTE($AD167:$AD170,"A", "")))</f>
        <v>15</v>
      </c>
      <c r="AL167" s="335">
        <f>SUMPRODUCT(LEN($AC167:$AC170)-LEN(SUBSTITUTE($AC167:$AC170,"A", "")))</f>
        <v>0</v>
      </c>
      <c r="AM167" s="349">
        <f>SUMPRODUCT(LEN($M167:$AA170)-LEN(SUBSTITUTE($M167:$AA170,"S", "")))</f>
        <v>26</v>
      </c>
      <c r="AN167" s="352">
        <f>SUMPRODUCT(LEN($AD167:$AD170)-LEN(SUBSTITUTE($AD167:$AD170,"S", "")))</f>
        <v>14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17</v>
      </c>
      <c r="AT167" s="352">
        <f>SUMPRODUCT(LEN($AD167:$AD170)-LEN(SUBSTITUTE($AD167:$AD170,"G", "")))</f>
        <v>5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8.15" customHeight="1" thickBot="1" x14ac:dyDescent="0.25">
      <c r="B168" s="30"/>
      <c r="C168" s="339"/>
      <c r="D168" s="221"/>
      <c r="E168" s="220"/>
      <c r="F168" s="220"/>
      <c r="G168" s="219"/>
      <c r="H168" s="359"/>
      <c r="I168" s="391"/>
      <c r="J168" s="391"/>
      <c r="K168" s="391"/>
      <c r="L168" s="33" t="s">
        <v>122</v>
      </c>
      <c r="M168" s="55" t="s">
        <v>872</v>
      </c>
      <c r="N168" s="33" t="s">
        <v>121</v>
      </c>
      <c r="O168" s="55" t="s">
        <v>871</v>
      </c>
      <c r="P168" s="33" t="s">
        <v>120</v>
      </c>
      <c r="Q168" s="55" t="s">
        <v>458</v>
      </c>
      <c r="R168" s="33" t="s">
        <v>119</v>
      </c>
      <c r="S168" s="55" t="s">
        <v>352</v>
      </c>
      <c r="T168" s="33" t="s">
        <v>118</v>
      </c>
      <c r="U168" s="55" t="s">
        <v>354</v>
      </c>
      <c r="V168" s="33" t="s">
        <v>117</v>
      </c>
      <c r="W168" s="55"/>
      <c r="X168" s="33" t="s">
        <v>116</v>
      </c>
      <c r="Y168" s="55"/>
      <c r="Z168" s="33" t="s">
        <v>115</v>
      </c>
      <c r="AA168" s="55"/>
      <c r="AB168" s="244"/>
      <c r="AC168" s="55"/>
      <c r="AD168" s="193" t="s">
        <v>870</v>
      </c>
      <c r="AE168" s="22"/>
      <c r="AF168" s="422"/>
      <c r="AG168" s="422"/>
      <c r="AH168" s="21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8.15" customHeight="1" x14ac:dyDescent="0.2">
      <c r="B169" s="30"/>
      <c r="C169" s="340"/>
      <c r="D169" s="218"/>
      <c r="E169" s="217"/>
      <c r="F169" s="217"/>
      <c r="G169" s="216"/>
      <c r="H169" s="360"/>
      <c r="I169" s="392"/>
      <c r="J169" s="392"/>
      <c r="K169" s="392"/>
      <c r="L169" s="25" t="s">
        <v>114</v>
      </c>
      <c r="M169" s="114" t="s">
        <v>869</v>
      </c>
      <c r="N169" s="25" t="s">
        <v>112</v>
      </c>
      <c r="O169" s="114" t="s">
        <v>468</v>
      </c>
      <c r="P169" s="25" t="s">
        <v>111</v>
      </c>
      <c r="Q169" s="114" t="s">
        <v>456</v>
      </c>
      <c r="R169" s="25" t="s">
        <v>110</v>
      </c>
      <c r="S169" s="114" t="s">
        <v>868</v>
      </c>
      <c r="T169" s="25" t="s">
        <v>109</v>
      </c>
      <c r="U169" s="114" t="s">
        <v>130</v>
      </c>
      <c r="V169" s="25" t="s">
        <v>108</v>
      </c>
      <c r="W169" s="114"/>
      <c r="X169" s="25" t="s">
        <v>107</v>
      </c>
      <c r="Y169" s="114"/>
      <c r="Z169" s="25" t="s">
        <v>106</v>
      </c>
      <c r="AA169" s="114"/>
      <c r="AB169" s="243"/>
      <c r="AC169" s="114"/>
      <c r="AD169" s="190" t="s">
        <v>867</v>
      </c>
      <c r="AE169" s="22"/>
      <c r="AF169" s="422"/>
      <c r="AG169" s="422"/>
      <c r="AH169" s="21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8.15" customHeight="1" thickBot="1" x14ac:dyDescent="0.25">
      <c r="B170" s="30"/>
      <c r="C170" s="355"/>
      <c r="D170" s="246"/>
      <c r="E170" s="254"/>
      <c r="F170" s="254"/>
      <c r="G170" s="253"/>
      <c r="H170" s="361"/>
      <c r="I170" s="393"/>
      <c r="J170" s="393"/>
      <c r="K170" s="393"/>
      <c r="L170" s="50" t="s">
        <v>105</v>
      </c>
      <c r="M170" s="51" t="s">
        <v>866</v>
      </c>
      <c r="N170" s="50" t="s">
        <v>104</v>
      </c>
      <c r="O170" s="51" t="s">
        <v>471</v>
      </c>
      <c r="P170" s="50" t="s">
        <v>103</v>
      </c>
      <c r="Q170" s="51" t="s">
        <v>579</v>
      </c>
      <c r="R170" s="50" t="s">
        <v>102</v>
      </c>
      <c r="S170" s="51" t="s">
        <v>489</v>
      </c>
      <c r="T170" s="50">
        <v>20</v>
      </c>
      <c r="U170" s="51"/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242"/>
      <c r="AC170" s="51"/>
      <c r="AD170" s="187"/>
      <c r="AE170" s="48"/>
      <c r="AF170" s="424"/>
      <c r="AG170" s="424"/>
      <c r="AH170" s="47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8.15" customHeight="1" x14ac:dyDescent="0.2">
      <c r="B171" s="30"/>
      <c r="C171" s="338">
        <v>3</v>
      </c>
      <c r="D171" s="212"/>
      <c r="E171" s="223"/>
      <c r="F171" s="223"/>
      <c r="G171" s="222"/>
      <c r="H171" s="358"/>
      <c r="I171" s="390">
        <v>122</v>
      </c>
      <c r="J171" s="390">
        <v>26</v>
      </c>
      <c r="K171" s="390">
        <v>7</v>
      </c>
      <c r="L171" s="42" t="s">
        <v>131</v>
      </c>
      <c r="M171" s="43" t="s">
        <v>357</v>
      </c>
      <c r="N171" s="42" t="s">
        <v>129</v>
      </c>
      <c r="O171" s="43" t="s">
        <v>865</v>
      </c>
      <c r="P171" s="42" t="s">
        <v>128</v>
      </c>
      <c r="Q171" s="43" t="s">
        <v>676</v>
      </c>
      <c r="R171" s="42" t="s">
        <v>127</v>
      </c>
      <c r="S171" s="43" t="s">
        <v>496</v>
      </c>
      <c r="T171" s="42" t="s">
        <v>126</v>
      </c>
      <c r="U171" s="43" t="s">
        <v>349</v>
      </c>
      <c r="V171" s="42" t="s">
        <v>125</v>
      </c>
      <c r="W171" s="43"/>
      <c r="X171" s="42" t="s">
        <v>124</v>
      </c>
      <c r="Y171" s="43"/>
      <c r="Z171" s="42" t="s">
        <v>123</v>
      </c>
      <c r="AA171" s="43"/>
      <c r="AB171" s="245"/>
      <c r="AC171" s="43"/>
      <c r="AD171" s="196" t="s">
        <v>132</v>
      </c>
      <c r="AE171" s="39"/>
      <c r="AF171" s="421"/>
      <c r="AG171" s="421" t="s">
        <v>669</v>
      </c>
      <c r="AH171" s="38"/>
      <c r="AI171" s="9"/>
      <c r="AJ171" s="349">
        <f>SUMPRODUCT(LEN($M171:$AA174)-LEN(SUBSTITUTE($M171:$AA174,"A", "")))</f>
        <v>41</v>
      </c>
      <c r="AK171" s="352">
        <f>SUMPRODUCT(LEN($AD171:$AD174)-LEN(SUBSTITUTE($AD171:$AD174,"A", "")))</f>
        <v>13</v>
      </c>
      <c r="AL171" s="335">
        <f>SUMPRODUCT(LEN($AC171:$AC174)-LEN(SUBSTITUTE($AC171:$AC174,"A", "")))</f>
        <v>0</v>
      </c>
      <c r="AM171" s="349">
        <f>SUMPRODUCT(LEN($M171:$AA174)-LEN(SUBSTITUTE($M171:$AA174,"S", "")))</f>
        <v>19</v>
      </c>
      <c r="AN171" s="352">
        <f>SUMPRODUCT(LEN($AD171:$AD174)-LEN(SUBSTITUTE($AD171:$AD174,"S", "")))</f>
        <v>7</v>
      </c>
      <c r="AO171" s="335">
        <f>SUMPRODUCT(LEN($AC171:$AC174)-LEN(SUBSTITUTE($AC171:$AC174,"S", "")))</f>
        <v>0</v>
      </c>
      <c r="AP171" s="349">
        <f>SUMPRODUCT(LEN($M171:$AA174)-LEN(SUBSTITUTE($M171:$AA174,"F", "")))</f>
        <v>1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7</v>
      </c>
      <c r="AT171" s="352">
        <f>SUMPRODUCT(LEN($AD171:$AD174)-LEN(SUBSTITUTE($AD171:$AD174,"G", "")))</f>
        <v>1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8.15" customHeight="1" thickBot="1" x14ac:dyDescent="0.25">
      <c r="B172" s="30"/>
      <c r="C172" s="339"/>
      <c r="D172" s="221"/>
      <c r="E172" s="220"/>
      <c r="F172" s="220"/>
      <c r="G172" s="219"/>
      <c r="H172" s="359"/>
      <c r="I172" s="391"/>
      <c r="J172" s="391"/>
      <c r="K172" s="391"/>
      <c r="L172" s="33" t="s">
        <v>122</v>
      </c>
      <c r="M172" s="55" t="s">
        <v>493</v>
      </c>
      <c r="N172" s="33" t="s">
        <v>121</v>
      </c>
      <c r="O172" s="55" t="s">
        <v>357</v>
      </c>
      <c r="P172" s="33" t="s">
        <v>120</v>
      </c>
      <c r="Q172" s="55" t="s">
        <v>462</v>
      </c>
      <c r="R172" s="33" t="s">
        <v>119</v>
      </c>
      <c r="S172" s="55" t="s">
        <v>352</v>
      </c>
      <c r="T172" s="33" t="s">
        <v>118</v>
      </c>
      <c r="U172" s="55" t="s">
        <v>354</v>
      </c>
      <c r="V172" s="33" t="s">
        <v>117</v>
      </c>
      <c r="W172" s="55"/>
      <c r="X172" s="33" t="s">
        <v>116</v>
      </c>
      <c r="Y172" s="55"/>
      <c r="Z172" s="33" t="s">
        <v>115</v>
      </c>
      <c r="AA172" s="55"/>
      <c r="AB172" s="244"/>
      <c r="AC172" s="55"/>
      <c r="AD172" s="193" t="s">
        <v>864</v>
      </c>
      <c r="AE172" s="22"/>
      <c r="AF172" s="422"/>
      <c r="AG172" s="422"/>
      <c r="AH172" s="21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8.15" customHeight="1" x14ac:dyDescent="0.2">
      <c r="B173" s="30"/>
      <c r="C173" s="340"/>
      <c r="D173" s="218"/>
      <c r="E173" s="217"/>
      <c r="F173" s="217"/>
      <c r="G173" s="216"/>
      <c r="H173" s="360"/>
      <c r="I173" s="392"/>
      <c r="J173" s="392"/>
      <c r="K173" s="392"/>
      <c r="L173" s="25" t="s">
        <v>114</v>
      </c>
      <c r="M173" s="114" t="s">
        <v>469</v>
      </c>
      <c r="N173" s="25" t="s">
        <v>112</v>
      </c>
      <c r="O173" s="114" t="s">
        <v>458</v>
      </c>
      <c r="P173" s="25" t="s">
        <v>111</v>
      </c>
      <c r="Q173" s="114" t="s">
        <v>863</v>
      </c>
      <c r="R173" s="25" t="s">
        <v>110</v>
      </c>
      <c r="S173" s="114" t="s">
        <v>373</v>
      </c>
      <c r="T173" s="25" t="s">
        <v>109</v>
      </c>
      <c r="U173" s="114" t="s">
        <v>354</v>
      </c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243"/>
      <c r="AC173" s="114"/>
      <c r="AD173" s="190"/>
      <c r="AE173" s="22"/>
      <c r="AF173" s="422"/>
      <c r="AG173" s="422"/>
      <c r="AH173" s="21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8.15" customHeight="1" thickBot="1" x14ac:dyDescent="0.25">
      <c r="B174" s="20"/>
      <c r="C174" s="341"/>
      <c r="D174" s="215"/>
      <c r="E174" s="214"/>
      <c r="F174" s="214"/>
      <c r="G174" s="213"/>
      <c r="H174" s="361"/>
      <c r="I174" s="394"/>
      <c r="J174" s="394"/>
      <c r="K174" s="394"/>
      <c r="L174" s="15" t="s">
        <v>105</v>
      </c>
      <c r="M174" s="16" t="s">
        <v>673</v>
      </c>
      <c r="N174" s="15" t="s">
        <v>104</v>
      </c>
      <c r="O174" s="16" t="s">
        <v>468</v>
      </c>
      <c r="P174" s="15" t="s">
        <v>103</v>
      </c>
      <c r="Q174" s="16" t="s">
        <v>458</v>
      </c>
      <c r="R174" s="15" t="s">
        <v>102</v>
      </c>
      <c r="S174" s="16" t="s">
        <v>346</v>
      </c>
      <c r="T174" s="15">
        <v>20</v>
      </c>
      <c r="U174" s="16"/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242"/>
      <c r="AC174" s="16"/>
      <c r="AD174" s="186"/>
      <c r="AE174" s="11"/>
      <c r="AF174" s="423"/>
      <c r="AG174" s="423"/>
      <c r="AH174" s="10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107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203</v>
      </c>
      <c r="E176" s="425">
        <v>12464.32</v>
      </c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03"/>
      <c r="AI176" s="86" t="s">
        <v>137</v>
      </c>
      <c r="AJ176" s="85">
        <f t="shared" ref="AJ176:BB176" si="22">SUM(AJ178:AJ189)</f>
        <v>80</v>
      </c>
      <c r="AK176" s="84">
        <f t="shared" si="22"/>
        <v>1</v>
      </c>
      <c r="AL176" s="83">
        <f t="shared" si="22"/>
        <v>0</v>
      </c>
      <c r="AM176" s="85">
        <f t="shared" si="22"/>
        <v>40</v>
      </c>
      <c r="AN176" s="84">
        <f t="shared" si="22"/>
        <v>12</v>
      </c>
      <c r="AO176" s="83">
        <f t="shared" si="22"/>
        <v>0</v>
      </c>
      <c r="AP176" s="85">
        <f t="shared" si="22"/>
        <v>1</v>
      </c>
      <c r="AQ176" s="84">
        <f t="shared" si="22"/>
        <v>0</v>
      </c>
      <c r="AR176" s="83">
        <f t="shared" si="22"/>
        <v>0</v>
      </c>
      <c r="AS176" s="85">
        <f t="shared" si="22"/>
        <v>10</v>
      </c>
      <c r="AT176" s="84">
        <f t="shared" si="22"/>
        <v>4</v>
      </c>
      <c r="AU176" s="83">
        <f t="shared" si="22"/>
        <v>0</v>
      </c>
      <c r="AV176" s="85">
        <f t="shared" si="22"/>
        <v>0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0</v>
      </c>
      <c r="BB176" s="80">
        <f t="shared" si="22"/>
        <v>0</v>
      </c>
      <c r="BC176" s="79" t="s">
        <v>136</v>
      </c>
      <c r="BF176" s="5">
        <f>SUM(AJ176:AL176)/$BG$5</f>
        <v>27</v>
      </c>
      <c r="BG176" s="5">
        <f>SUM(AM176:AO176,AY176)/$BG$5</f>
        <v>17.333333333333332</v>
      </c>
      <c r="BH176" s="5">
        <f>SUM(AP176:AR176,AZ176)/$BG$5</f>
        <v>0.33333333333333331</v>
      </c>
      <c r="BI176" s="5">
        <f>SUM(AS176:AU176,BA176)/$BG$5</f>
        <v>4.666666666666667</v>
      </c>
      <c r="BJ176" s="5">
        <f>SUM(AV176:AX176,BB176)/$BG$5</f>
        <v>0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03"/>
      <c r="AI177" s="66" t="s">
        <v>135</v>
      </c>
      <c r="AJ177" s="65">
        <f t="shared" ref="AJ177:BB177" si="23">AJ176/3</f>
        <v>26.666666666666668</v>
      </c>
      <c r="AK177" s="64">
        <f t="shared" si="23"/>
        <v>0.33333333333333331</v>
      </c>
      <c r="AL177" s="63">
        <f t="shared" si="23"/>
        <v>0</v>
      </c>
      <c r="AM177" s="65">
        <f t="shared" si="23"/>
        <v>13.333333333333334</v>
      </c>
      <c r="AN177" s="64">
        <f t="shared" si="23"/>
        <v>4</v>
      </c>
      <c r="AO177" s="63">
        <f t="shared" si="23"/>
        <v>0</v>
      </c>
      <c r="AP177" s="65">
        <f t="shared" si="23"/>
        <v>0.33333333333333331</v>
      </c>
      <c r="AQ177" s="64">
        <f t="shared" si="23"/>
        <v>0</v>
      </c>
      <c r="AR177" s="63">
        <f t="shared" si="23"/>
        <v>0</v>
      </c>
      <c r="AS177" s="65">
        <f t="shared" si="23"/>
        <v>3.3333333333333335</v>
      </c>
      <c r="AT177" s="64">
        <f t="shared" si="23"/>
        <v>1.3333333333333333</v>
      </c>
      <c r="AU177" s="63">
        <f t="shared" si="23"/>
        <v>0</v>
      </c>
      <c r="AV177" s="65">
        <f t="shared" si="23"/>
        <v>0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</v>
      </c>
      <c r="BB177" s="60">
        <f t="shared" si="23"/>
        <v>0</v>
      </c>
      <c r="BC177" s="59" t="s">
        <v>134</v>
      </c>
    </row>
    <row r="178" spans="2:62" ht="28.15" customHeight="1" x14ac:dyDescent="0.2">
      <c r="B178" s="30"/>
      <c r="C178" s="338">
        <v>1</v>
      </c>
      <c r="D178" s="212"/>
      <c r="E178" s="223"/>
      <c r="F178" s="223"/>
      <c r="G178" s="222"/>
      <c r="H178" s="358" t="s">
        <v>183</v>
      </c>
      <c r="I178" s="390">
        <v>113</v>
      </c>
      <c r="J178" s="390">
        <v>25</v>
      </c>
      <c r="K178" s="390">
        <v>7</v>
      </c>
      <c r="L178" s="42" t="s">
        <v>131</v>
      </c>
      <c r="M178" s="43" t="s">
        <v>132</v>
      </c>
      <c r="N178" s="42" t="s">
        <v>129</v>
      </c>
      <c r="O178" s="43" t="s">
        <v>469</v>
      </c>
      <c r="P178" s="42" t="s">
        <v>128</v>
      </c>
      <c r="Q178" s="43" t="s">
        <v>179</v>
      </c>
      <c r="R178" s="42" t="s">
        <v>127</v>
      </c>
      <c r="S178" s="43" t="s">
        <v>348</v>
      </c>
      <c r="T178" s="42" t="s">
        <v>126</v>
      </c>
      <c r="U178" s="43" t="s">
        <v>130</v>
      </c>
      <c r="V178" s="42" t="s">
        <v>125</v>
      </c>
      <c r="W178" s="43"/>
      <c r="X178" s="42" t="s">
        <v>124</v>
      </c>
      <c r="Y178" s="43"/>
      <c r="Z178" s="42" t="s">
        <v>123</v>
      </c>
      <c r="AA178" s="43"/>
      <c r="AB178" s="245"/>
      <c r="AC178" s="43"/>
      <c r="AD178" s="196"/>
      <c r="AE178" s="58"/>
      <c r="AF178" s="421"/>
      <c r="AG178" s="421" t="s">
        <v>669</v>
      </c>
      <c r="AH178" s="38"/>
      <c r="AI178" s="9"/>
      <c r="AJ178" s="349">
        <f>SUMPRODUCT(LEN($M178:$AA181)-LEN(SUBSTITUTE($M178:$AA181,"A", "")))</f>
        <v>23</v>
      </c>
      <c r="AK178" s="352">
        <f>SUMPRODUCT(LEN($AD178:$AD181)-LEN(SUBSTITUTE($AD178:$AD181,"A", "")))</f>
        <v>0</v>
      </c>
      <c r="AL178" s="335">
        <f>SUMPRODUCT(LEN($AC178:$AC181)-LEN(SUBSTITUTE($AC178:$AC181,"A", "")))</f>
        <v>0</v>
      </c>
      <c r="AM178" s="349">
        <f>SUMPRODUCT(LEN($M178:$AA181)-LEN(SUBSTITUTE($M178:$AA181,"S", "")))</f>
        <v>14</v>
      </c>
      <c r="AN178" s="352">
        <f>SUMPRODUCT(LEN($AD178:$AD181)-LEN(SUBSTITUTE($AD178:$AD181,"S", "")))</f>
        <v>0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2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0</v>
      </c>
      <c r="BB178" s="413">
        <f>SUMPRODUCT(LEN($AE178:$AE181)-LEN(SUBSTITUTE($AE178:$AE181,"M", "")))</f>
        <v>0</v>
      </c>
    </row>
    <row r="179" spans="2:62" ht="28.15" customHeight="1" thickBot="1" x14ac:dyDescent="0.25">
      <c r="B179" s="30"/>
      <c r="C179" s="339"/>
      <c r="D179" s="221"/>
      <c r="E179" s="220"/>
      <c r="F179" s="220"/>
      <c r="G179" s="219"/>
      <c r="H179" s="359"/>
      <c r="I179" s="391"/>
      <c r="J179" s="391"/>
      <c r="K179" s="391"/>
      <c r="L179" s="33" t="s">
        <v>122</v>
      </c>
      <c r="M179" s="55" t="s">
        <v>132</v>
      </c>
      <c r="N179" s="33" t="s">
        <v>121</v>
      </c>
      <c r="O179" s="55" t="s">
        <v>357</v>
      </c>
      <c r="P179" s="33" t="s">
        <v>120</v>
      </c>
      <c r="Q179" s="55" t="s">
        <v>495</v>
      </c>
      <c r="R179" s="33" t="s">
        <v>119</v>
      </c>
      <c r="S179" s="55" t="s">
        <v>349</v>
      </c>
      <c r="T179" s="33" t="s">
        <v>118</v>
      </c>
      <c r="U179" s="55" t="s">
        <v>130</v>
      </c>
      <c r="V179" s="33" t="s">
        <v>117</v>
      </c>
      <c r="W179" s="55"/>
      <c r="X179" s="33" t="s">
        <v>116</v>
      </c>
      <c r="Y179" s="55"/>
      <c r="Z179" s="33" t="s">
        <v>115</v>
      </c>
      <c r="AA179" s="55"/>
      <c r="AB179" s="244"/>
      <c r="AC179" s="55"/>
      <c r="AD179" s="193"/>
      <c r="AE179" s="57"/>
      <c r="AF179" s="422"/>
      <c r="AG179" s="422"/>
      <c r="AH179" s="21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8.15" customHeight="1" x14ac:dyDescent="0.2">
      <c r="B180" s="30"/>
      <c r="C180" s="340"/>
      <c r="D180" s="218"/>
      <c r="E180" s="217"/>
      <c r="F180" s="217"/>
      <c r="G180" s="216"/>
      <c r="H180" s="360">
        <v>203</v>
      </c>
      <c r="I180" s="392"/>
      <c r="J180" s="392"/>
      <c r="K180" s="392"/>
      <c r="L180" s="25" t="s">
        <v>114</v>
      </c>
      <c r="M180" s="114" t="s">
        <v>179</v>
      </c>
      <c r="N180" s="25" t="s">
        <v>112</v>
      </c>
      <c r="O180" s="114" t="s">
        <v>357</v>
      </c>
      <c r="P180" s="25" t="s">
        <v>111</v>
      </c>
      <c r="Q180" s="114" t="s">
        <v>359</v>
      </c>
      <c r="R180" s="25" t="s">
        <v>110</v>
      </c>
      <c r="S180" s="114" t="s">
        <v>354</v>
      </c>
      <c r="T180" s="25" t="s">
        <v>109</v>
      </c>
      <c r="U180" s="114"/>
      <c r="V180" s="25" t="s">
        <v>108</v>
      </c>
      <c r="W180" s="114"/>
      <c r="X180" s="25" t="s">
        <v>107</v>
      </c>
      <c r="Y180" s="114"/>
      <c r="Z180" s="25" t="s">
        <v>106</v>
      </c>
      <c r="AA180" s="114"/>
      <c r="AB180" s="243"/>
      <c r="AC180" s="114"/>
      <c r="AD180" s="190"/>
      <c r="AE180" s="57"/>
      <c r="AF180" s="422"/>
      <c r="AG180" s="422"/>
      <c r="AH180" s="21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8.15" customHeight="1" thickBot="1" x14ac:dyDescent="0.25">
      <c r="B181" s="30"/>
      <c r="C181" s="355"/>
      <c r="D181" s="246"/>
      <c r="E181" s="254"/>
      <c r="F181" s="254"/>
      <c r="G181" s="253"/>
      <c r="H181" s="361"/>
      <c r="I181" s="393"/>
      <c r="J181" s="393"/>
      <c r="K181" s="393"/>
      <c r="L181" s="50" t="s">
        <v>105</v>
      </c>
      <c r="M181" s="51" t="s">
        <v>179</v>
      </c>
      <c r="N181" s="50" t="s">
        <v>104</v>
      </c>
      <c r="O181" s="51" t="s">
        <v>132</v>
      </c>
      <c r="P181" s="50" t="s">
        <v>103</v>
      </c>
      <c r="Q181" s="51" t="s">
        <v>349</v>
      </c>
      <c r="R181" s="50" t="s">
        <v>102</v>
      </c>
      <c r="S181" s="51" t="s">
        <v>130</v>
      </c>
      <c r="T181" s="50">
        <v>20</v>
      </c>
      <c r="U181" s="51"/>
      <c r="V181" s="50" t="s">
        <v>101</v>
      </c>
      <c r="W181" s="51"/>
      <c r="X181" s="50" t="s">
        <v>100</v>
      </c>
      <c r="Y181" s="51"/>
      <c r="Z181" s="50" t="s">
        <v>99</v>
      </c>
      <c r="AA181" s="51"/>
      <c r="AB181" s="242"/>
      <c r="AC181" s="51"/>
      <c r="AD181" s="187"/>
      <c r="AE181" s="56"/>
      <c r="AF181" s="424"/>
      <c r="AG181" s="424"/>
      <c r="AH181" s="47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8.15" customHeight="1" x14ac:dyDescent="0.2">
      <c r="B182" s="30"/>
      <c r="C182" s="338">
        <v>2</v>
      </c>
      <c r="D182" s="212"/>
      <c r="E182" s="223"/>
      <c r="F182" s="223"/>
      <c r="G182" s="222"/>
      <c r="H182" s="358"/>
      <c r="I182" s="390">
        <v>102</v>
      </c>
      <c r="J182" s="390">
        <v>24</v>
      </c>
      <c r="K182" s="390">
        <v>6</v>
      </c>
      <c r="L182" s="42" t="s">
        <v>131</v>
      </c>
      <c r="M182" s="43" t="s">
        <v>179</v>
      </c>
      <c r="N182" s="42" t="s">
        <v>129</v>
      </c>
      <c r="O182" s="43" t="s">
        <v>357</v>
      </c>
      <c r="P182" s="42" t="s">
        <v>128</v>
      </c>
      <c r="Q182" s="43" t="s">
        <v>553</v>
      </c>
      <c r="R182" s="42" t="s">
        <v>127</v>
      </c>
      <c r="S182" s="43" t="s">
        <v>348</v>
      </c>
      <c r="T182" s="42" t="s">
        <v>126</v>
      </c>
      <c r="U182" s="43" t="s">
        <v>130</v>
      </c>
      <c r="V182" s="42" t="s">
        <v>125</v>
      </c>
      <c r="W182" s="43"/>
      <c r="X182" s="42" t="s">
        <v>124</v>
      </c>
      <c r="Y182" s="43"/>
      <c r="Z182" s="42" t="s">
        <v>123</v>
      </c>
      <c r="AA182" s="43"/>
      <c r="AB182" s="245"/>
      <c r="AC182" s="43"/>
      <c r="AD182" s="196" t="s">
        <v>862</v>
      </c>
      <c r="AE182" s="39"/>
      <c r="AF182" s="421">
        <v>6</v>
      </c>
      <c r="AG182" s="421" t="s">
        <v>669</v>
      </c>
      <c r="AH182" s="38"/>
      <c r="AI182" s="9"/>
      <c r="AJ182" s="349">
        <f>SUMPRODUCT(LEN($M182:$AA185)-LEN(SUBSTITUTE($M182:$AA185,"A", "")))</f>
        <v>37</v>
      </c>
      <c r="AK182" s="352">
        <f>SUMPRODUCT(LEN($AD182:$AD185)-LEN(SUBSTITUTE($AD182:$AD185,"A", "")))</f>
        <v>1</v>
      </c>
      <c r="AL182" s="335">
        <f>SUMPRODUCT(LEN($AC182:$AC185)-LEN(SUBSTITUTE($AC182:$AC185,"A", "")))</f>
        <v>0</v>
      </c>
      <c r="AM182" s="349">
        <f>SUMPRODUCT(LEN($M182:$AA185)-LEN(SUBSTITUTE($M182:$AA185,"S", "")))</f>
        <v>12</v>
      </c>
      <c r="AN182" s="352">
        <f>SUMPRODUCT(LEN($AD182:$AD185)-LEN(SUBSTITUTE($AD182:$AD185,"S", "")))</f>
        <v>7</v>
      </c>
      <c r="AO182" s="335">
        <f>SUMPRODUCT(LEN($AC182:$AC185)-LEN(SUBSTITUTE($AC182:$AC185,"S", "")))</f>
        <v>0</v>
      </c>
      <c r="AP182" s="349">
        <f>SUMPRODUCT(LEN($M182:$AA185)-LEN(SUBSTITUTE($M182:$AA185,"F", "")))</f>
        <v>1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4</v>
      </c>
      <c r="AT182" s="352">
        <f>SUMPRODUCT(LEN($AD182:$AD185)-LEN(SUBSTITUTE($AD182:$AD185,"G", "")))</f>
        <v>3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8.15" customHeight="1" thickBot="1" x14ac:dyDescent="0.25">
      <c r="B183" s="30"/>
      <c r="C183" s="339"/>
      <c r="D183" s="221"/>
      <c r="E183" s="220"/>
      <c r="F183" s="220"/>
      <c r="G183" s="219"/>
      <c r="H183" s="359"/>
      <c r="I183" s="391"/>
      <c r="J183" s="391"/>
      <c r="K183" s="391"/>
      <c r="L183" s="33" t="s">
        <v>122</v>
      </c>
      <c r="M183" s="55" t="s">
        <v>179</v>
      </c>
      <c r="N183" s="33" t="s">
        <v>121</v>
      </c>
      <c r="O183" s="55" t="s">
        <v>357</v>
      </c>
      <c r="P183" s="33" t="s">
        <v>120</v>
      </c>
      <c r="Q183" s="55" t="s">
        <v>459</v>
      </c>
      <c r="R183" s="33" t="s">
        <v>119</v>
      </c>
      <c r="S183" s="55" t="s">
        <v>347</v>
      </c>
      <c r="T183" s="33" t="s">
        <v>118</v>
      </c>
      <c r="U183" s="55" t="s">
        <v>130</v>
      </c>
      <c r="V183" s="33" t="s">
        <v>117</v>
      </c>
      <c r="W183" s="55"/>
      <c r="X183" s="33" t="s">
        <v>116</v>
      </c>
      <c r="Y183" s="55"/>
      <c r="Z183" s="33" t="s">
        <v>115</v>
      </c>
      <c r="AA183" s="55"/>
      <c r="AB183" s="244"/>
      <c r="AC183" s="55"/>
      <c r="AD183" s="193"/>
      <c r="AE183" s="22"/>
      <c r="AF183" s="422"/>
      <c r="AG183" s="422"/>
      <c r="AH183" s="21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8.15" customHeight="1" x14ac:dyDescent="0.2">
      <c r="B184" s="30"/>
      <c r="C184" s="340"/>
      <c r="D184" s="218"/>
      <c r="E184" s="217"/>
      <c r="F184" s="217"/>
      <c r="G184" s="216"/>
      <c r="H184" s="360"/>
      <c r="I184" s="392"/>
      <c r="J184" s="392"/>
      <c r="K184" s="392"/>
      <c r="L184" s="25" t="s">
        <v>114</v>
      </c>
      <c r="M184" s="114" t="s">
        <v>357</v>
      </c>
      <c r="N184" s="25" t="s">
        <v>112</v>
      </c>
      <c r="O184" s="114" t="s">
        <v>708</v>
      </c>
      <c r="P184" s="25" t="s">
        <v>111</v>
      </c>
      <c r="Q184" s="114" t="s">
        <v>469</v>
      </c>
      <c r="R184" s="25" t="s">
        <v>110</v>
      </c>
      <c r="S184" s="114" t="s">
        <v>350</v>
      </c>
      <c r="T184" s="25" t="s">
        <v>109</v>
      </c>
      <c r="U184" s="114"/>
      <c r="V184" s="25" t="s">
        <v>108</v>
      </c>
      <c r="W184" s="114"/>
      <c r="X184" s="25" t="s">
        <v>107</v>
      </c>
      <c r="Y184" s="114"/>
      <c r="Z184" s="25" t="s">
        <v>106</v>
      </c>
      <c r="AA184" s="114"/>
      <c r="AB184" s="243"/>
      <c r="AC184" s="114"/>
      <c r="AD184" s="190"/>
      <c r="AE184" s="22"/>
      <c r="AF184" s="422"/>
      <c r="AG184" s="422"/>
      <c r="AH184" s="21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8.15" customHeight="1" thickBot="1" x14ac:dyDescent="0.25">
      <c r="B185" s="30"/>
      <c r="C185" s="355"/>
      <c r="D185" s="246"/>
      <c r="E185" s="254"/>
      <c r="F185" s="254"/>
      <c r="G185" s="253"/>
      <c r="H185" s="361"/>
      <c r="I185" s="393"/>
      <c r="J185" s="393"/>
      <c r="K185" s="393"/>
      <c r="L185" s="50" t="s">
        <v>105</v>
      </c>
      <c r="M185" s="51" t="s">
        <v>684</v>
      </c>
      <c r="N185" s="50" t="s">
        <v>104</v>
      </c>
      <c r="O185" s="51" t="s">
        <v>459</v>
      </c>
      <c r="P185" s="50" t="s">
        <v>103</v>
      </c>
      <c r="Q185" s="51" t="s">
        <v>522</v>
      </c>
      <c r="R185" s="50" t="s">
        <v>102</v>
      </c>
      <c r="S185" s="51" t="s">
        <v>347</v>
      </c>
      <c r="T185" s="50">
        <v>20</v>
      </c>
      <c r="U185" s="51"/>
      <c r="V185" s="50" t="s">
        <v>101</v>
      </c>
      <c r="W185" s="51"/>
      <c r="X185" s="50" t="s">
        <v>100</v>
      </c>
      <c r="Y185" s="51"/>
      <c r="Z185" s="50" t="s">
        <v>99</v>
      </c>
      <c r="AA185" s="51"/>
      <c r="AB185" s="242"/>
      <c r="AC185" s="51"/>
      <c r="AD185" s="187"/>
      <c r="AE185" s="48"/>
      <c r="AF185" s="424"/>
      <c r="AG185" s="424"/>
      <c r="AH185" s="47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8.15" customHeight="1" x14ac:dyDescent="0.2">
      <c r="B186" s="30"/>
      <c r="C186" s="338">
        <v>3</v>
      </c>
      <c r="D186" s="212"/>
      <c r="E186" s="223"/>
      <c r="F186" s="223"/>
      <c r="G186" s="222"/>
      <c r="H186" s="358"/>
      <c r="I186" s="390">
        <v>113</v>
      </c>
      <c r="J186" s="390">
        <v>23</v>
      </c>
      <c r="K186" s="390">
        <v>6</v>
      </c>
      <c r="L186" s="42" t="s">
        <v>131</v>
      </c>
      <c r="M186" s="43" t="s">
        <v>179</v>
      </c>
      <c r="N186" s="42" t="s">
        <v>129</v>
      </c>
      <c r="O186" s="43" t="s">
        <v>179</v>
      </c>
      <c r="P186" s="42" t="s">
        <v>128</v>
      </c>
      <c r="Q186" s="43" t="s">
        <v>467</v>
      </c>
      <c r="R186" s="42" t="s">
        <v>127</v>
      </c>
      <c r="S186" s="43" t="s">
        <v>349</v>
      </c>
      <c r="T186" s="42" t="s">
        <v>126</v>
      </c>
      <c r="U186" s="43" t="s">
        <v>130</v>
      </c>
      <c r="V186" s="42" t="s">
        <v>125</v>
      </c>
      <c r="W186" s="43"/>
      <c r="X186" s="42" t="s">
        <v>124</v>
      </c>
      <c r="Y186" s="43"/>
      <c r="Z186" s="42" t="s">
        <v>123</v>
      </c>
      <c r="AA186" s="43"/>
      <c r="AB186" s="245"/>
      <c r="AC186" s="43"/>
      <c r="AD186" s="196" t="s">
        <v>537</v>
      </c>
      <c r="AE186" s="39"/>
      <c r="AF186" s="421"/>
      <c r="AG186" s="421" t="s">
        <v>669</v>
      </c>
      <c r="AH186" s="38"/>
      <c r="AI186" s="9"/>
      <c r="AJ186" s="349">
        <f>SUMPRODUCT(LEN($M186:$AA189)-LEN(SUBSTITUTE($M186:$AA189,"A", "")))</f>
        <v>20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14</v>
      </c>
      <c r="AN186" s="352">
        <f>SUMPRODUCT(LEN($AD186:$AD189)-LEN(SUBSTITUTE($AD186:$AD189,"S", "")))</f>
        <v>5</v>
      </c>
      <c r="AO186" s="335">
        <f>SUMPRODUCT(LEN($AC186:$AC189)-LEN(SUBSTITUTE($AC186:$AC189,"S", "")))</f>
        <v>0</v>
      </c>
      <c r="AP186" s="349">
        <f>SUMPRODUCT(LEN($M186:$AA189)-LEN(SUBSTITUTE($M186:$AA189,"F", "")))</f>
        <v>0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4</v>
      </c>
      <c r="AT186" s="352">
        <f>SUMPRODUCT(LEN($AD186:$AD189)-LEN(SUBSTITUTE($AD186:$AD189,"G", "")))</f>
        <v>1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8.15" customHeight="1" thickBot="1" x14ac:dyDescent="0.25">
      <c r="B187" s="30"/>
      <c r="C187" s="339"/>
      <c r="D187" s="221"/>
      <c r="E187" s="220"/>
      <c r="F187" s="220"/>
      <c r="G187" s="219"/>
      <c r="H187" s="359"/>
      <c r="I187" s="391"/>
      <c r="J187" s="391"/>
      <c r="K187" s="391"/>
      <c r="L187" s="33" t="s">
        <v>122</v>
      </c>
      <c r="M187" s="55" t="s">
        <v>467</v>
      </c>
      <c r="N187" s="33" t="s">
        <v>121</v>
      </c>
      <c r="O187" s="55" t="s">
        <v>179</v>
      </c>
      <c r="P187" s="33" t="s">
        <v>120</v>
      </c>
      <c r="Q187" s="55" t="s">
        <v>462</v>
      </c>
      <c r="R187" s="33" t="s">
        <v>119</v>
      </c>
      <c r="S187" s="55" t="s">
        <v>347</v>
      </c>
      <c r="T187" s="33" t="s">
        <v>118</v>
      </c>
      <c r="U187" s="55"/>
      <c r="V187" s="33" t="s">
        <v>117</v>
      </c>
      <c r="W187" s="55"/>
      <c r="X187" s="33" t="s">
        <v>116</v>
      </c>
      <c r="Y187" s="55"/>
      <c r="Z187" s="33" t="s">
        <v>115</v>
      </c>
      <c r="AA187" s="55"/>
      <c r="AB187" s="244"/>
      <c r="AC187" s="55"/>
      <c r="AD187" s="193"/>
      <c r="AE187" s="22"/>
      <c r="AF187" s="422"/>
      <c r="AG187" s="422"/>
      <c r="AH187" s="21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8.15" customHeight="1" x14ac:dyDescent="0.2">
      <c r="B188" s="30"/>
      <c r="C188" s="340"/>
      <c r="D188" s="218"/>
      <c r="E188" s="217"/>
      <c r="F188" s="217"/>
      <c r="G188" s="216"/>
      <c r="H188" s="360"/>
      <c r="I188" s="392"/>
      <c r="J188" s="392"/>
      <c r="K188" s="392"/>
      <c r="L188" s="25" t="s">
        <v>114</v>
      </c>
      <c r="M188" s="114" t="s">
        <v>467</v>
      </c>
      <c r="N188" s="25" t="s">
        <v>112</v>
      </c>
      <c r="O188" s="114" t="s">
        <v>467</v>
      </c>
      <c r="P188" s="25" t="s">
        <v>111</v>
      </c>
      <c r="Q188" s="114" t="s">
        <v>353</v>
      </c>
      <c r="R188" s="25" t="s">
        <v>110</v>
      </c>
      <c r="S188" s="114" t="s">
        <v>354</v>
      </c>
      <c r="T188" s="25" t="s">
        <v>109</v>
      </c>
      <c r="U188" s="114"/>
      <c r="V188" s="25" t="s">
        <v>108</v>
      </c>
      <c r="W188" s="114"/>
      <c r="X188" s="25" t="s">
        <v>107</v>
      </c>
      <c r="Y188" s="114"/>
      <c r="Z188" s="25" t="s">
        <v>106</v>
      </c>
      <c r="AA188" s="114"/>
      <c r="AB188" s="243"/>
      <c r="AC188" s="114"/>
      <c r="AD188" s="190"/>
      <c r="AE188" s="22"/>
      <c r="AF188" s="422"/>
      <c r="AG188" s="422"/>
      <c r="AH188" s="21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8.15" customHeight="1" thickBot="1" x14ac:dyDescent="0.25">
      <c r="B189" s="20"/>
      <c r="C189" s="341"/>
      <c r="D189" s="215"/>
      <c r="E189" s="214"/>
      <c r="F189" s="214"/>
      <c r="G189" s="213"/>
      <c r="H189" s="361"/>
      <c r="I189" s="394"/>
      <c r="J189" s="394"/>
      <c r="K189" s="394"/>
      <c r="L189" s="15" t="s">
        <v>105</v>
      </c>
      <c r="M189" s="16" t="s">
        <v>179</v>
      </c>
      <c r="N189" s="15" t="s">
        <v>104</v>
      </c>
      <c r="O189" s="16" t="s">
        <v>179</v>
      </c>
      <c r="P189" s="15" t="s">
        <v>103</v>
      </c>
      <c r="Q189" s="16" t="s">
        <v>352</v>
      </c>
      <c r="R189" s="15" t="s">
        <v>102</v>
      </c>
      <c r="S189" s="16" t="s">
        <v>354</v>
      </c>
      <c r="T189" s="15">
        <v>20</v>
      </c>
      <c r="U189" s="16"/>
      <c r="V189" s="15" t="s">
        <v>101</v>
      </c>
      <c r="W189" s="16"/>
      <c r="X189" s="15" t="s">
        <v>100</v>
      </c>
      <c r="Y189" s="16"/>
      <c r="Z189" s="15" t="s">
        <v>99</v>
      </c>
      <c r="AA189" s="16"/>
      <c r="AB189" s="242"/>
      <c r="AC189" s="16"/>
      <c r="AD189" s="186"/>
      <c r="AE189" s="11"/>
      <c r="AF189" s="423"/>
      <c r="AG189" s="423"/>
      <c r="AH189" s="10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107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203</v>
      </c>
      <c r="E191" s="425">
        <v>18608.88</v>
      </c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03"/>
      <c r="AI191" s="86" t="s">
        <v>137</v>
      </c>
      <c r="AJ191" s="85">
        <f t="shared" ref="AJ191:BB191" si="24">SUM(AJ193:AJ204)</f>
        <v>71</v>
      </c>
      <c r="AK191" s="84">
        <f t="shared" si="24"/>
        <v>8</v>
      </c>
      <c r="AL191" s="83">
        <f t="shared" si="24"/>
        <v>0</v>
      </c>
      <c r="AM191" s="85">
        <f t="shared" si="24"/>
        <v>57</v>
      </c>
      <c r="AN191" s="84">
        <f t="shared" si="24"/>
        <v>10</v>
      </c>
      <c r="AO191" s="83">
        <f t="shared" si="24"/>
        <v>0</v>
      </c>
      <c r="AP191" s="85">
        <f t="shared" si="24"/>
        <v>0</v>
      </c>
      <c r="AQ191" s="84">
        <f t="shared" si="24"/>
        <v>0</v>
      </c>
      <c r="AR191" s="83">
        <f t="shared" si="24"/>
        <v>0</v>
      </c>
      <c r="AS191" s="85">
        <f t="shared" si="24"/>
        <v>14</v>
      </c>
      <c r="AT191" s="84">
        <f t="shared" si="24"/>
        <v>3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0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26.333333333333332</v>
      </c>
      <c r="BG191" s="5">
        <f>SUM(AM191:AO191,AY191)/$BG$5</f>
        <v>22.333333333333332</v>
      </c>
      <c r="BH191" s="5">
        <f>SUM(AP191:AR191,AZ191)/$BG$5</f>
        <v>0</v>
      </c>
      <c r="BI191" s="5">
        <f>SUM(AS191:AU191,BA191)/$BG$5</f>
        <v>5.666666666666667</v>
      </c>
      <c r="BJ191" s="5">
        <f>SUM(AV191:AX191,BB191)/$BG$5</f>
        <v>0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03"/>
      <c r="AI192" s="66" t="s">
        <v>135</v>
      </c>
      <c r="AJ192" s="65">
        <f t="shared" ref="AJ192:BB192" si="25">AJ191/3</f>
        <v>23.666666666666668</v>
      </c>
      <c r="AK192" s="64">
        <f t="shared" si="25"/>
        <v>2.6666666666666665</v>
      </c>
      <c r="AL192" s="63">
        <f t="shared" si="25"/>
        <v>0</v>
      </c>
      <c r="AM192" s="65">
        <f t="shared" si="25"/>
        <v>19</v>
      </c>
      <c r="AN192" s="64">
        <f t="shared" si="25"/>
        <v>3.3333333333333335</v>
      </c>
      <c r="AO192" s="63">
        <f t="shared" si="25"/>
        <v>0</v>
      </c>
      <c r="AP192" s="65">
        <f t="shared" si="25"/>
        <v>0</v>
      </c>
      <c r="AQ192" s="64">
        <f t="shared" si="25"/>
        <v>0</v>
      </c>
      <c r="AR192" s="63">
        <f t="shared" si="25"/>
        <v>0</v>
      </c>
      <c r="AS192" s="65">
        <f t="shared" si="25"/>
        <v>4.666666666666667</v>
      </c>
      <c r="AT192" s="64">
        <f t="shared" si="25"/>
        <v>1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0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8.15" customHeight="1" x14ac:dyDescent="0.2">
      <c r="B193" s="30"/>
      <c r="C193" s="338">
        <v>1</v>
      </c>
      <c r="D193" s="212"/>
      <c r="E193" s="223"/>
      <c r="F193" s="223"/>
      <c r="G193" s="222"/>
      <c r="H193" s="358" t="s">
        <v>183</v>
      </c>
      <c r="I193" s="390">
        <v>115</v>
      </c>
      <c r="J193" s="390">
        <v>25</v>
      </c>
      <c r="K193" s="390">
        <v>7</v>
      </c>
      <c r="L193" s="42" t="s">
        <v>131</v>
      </c>
      <c r="M193" s="43" t="s">
        <v>179</v>
      </c>
      <c r="N193" s="42" t="s">
        <v>129</v>
      </c>
      <c r="O193" s="43" t="s">
        <v>458</v>
      </c>
      <c r="P193" s="42" t="s">
        <v>128</v>
      </c>
      <c r="Q193" s="43" t="s">
        <v>495</v>
      </c>
      <c r="R193" s="42" t="s">
        <v>127</v>
      </c>
      <c r="S193" s="43" t="s">
        <v>349</v>
      </c>
      <c r="T193" s="42" t="s">
        <v>126</v>
      </c>
      <c r="U193" s="43" t="s">
        <v>130</v>
      </c>
      <c r="V193" s="42" t="s">
        <v>125</v>
      </c>
      <c r="W193" s="43"/>
      <c r="X193" s="42" t="s">
        <v>124</v>
      </c>
      <c r="Y193" s="43"/>
      <c r="Z193" s="42" t="s">
        <v>123</v>
      </c>
      <c r="AA193" s="43"/>
      <c r="AB193" s="245"/>
      <c r="AC193" s="43"/>
      <c r="AD193" s="196"/>
      <c r="AE193" s="58"/>
      <c r="AF193" s="421"/>
      <c r="AG193" s="421" t="s">
        <v>669</v>
      </c>
      <c r="AH193" s="38"/>
      <c r="AI193" s="9"/>
      <c r="AJ193" s="349">
        <f>SUMPRODUCT(LEN($M193:$AA196)-LEN(SUBSTITUTE($M193:$AA196,"A", "")))</f>
        <v>20</v>
      </c>
      <c r="AK193" s="352">
        <f>SUMPRODUCT(LEN($AD193:$AD196)-LEN(SUBSTITUTE($AD193:$AD196,"A", "")))</f>
        <v>0</v>
      </c>
      <c r="AL193" s="335">
        <f>SUMPRODUCT(LEN($AC193:$AC196)-LEN(SUBSTITUTE($AC193:$AC196,"A", "")))</f>
        <v>0</v>
      </c>
      <c r="AM193" s="349">
        <f>SUMPRODUCT(LEN($M193:$AA196)-LEN(SUBSTITUTE($M193:$AA196,"S", "")))</f>
        <v>20</v>
      </c>
      <c r="AN193" s="352">
        <f>SUMPRODUCT(LEN($AD193:$AD196)-LEN(SUBSTITUTE($AD193:$AD196,"S", "")))</f>
        <v>0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5</v>
      </c>
      <c r="AT193" s="352">
        <f>SUMPRODUCT(LEN($AD193:$AD196)-LEN(SUBSTITUTE($AD193:$AD196,"G", "")))</f>
        <v>0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0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8.15" customHeight="1" thickBot="1" x14ac:dyDescent="0.25">
      <c r="B194" s="30"/>
      <c r="C194" s="339"/>
      <c r="D194" s="221"/>
      <c r="E194" s="220"/>
      <c r="F194" s="220"/>
      <c r="G194" s="219"/>
      <c r="H194" s="359"/>
      <c r="I194" s="391"/>
      <c r="J194" s="391"/>
      <c r="K194" s="391"/>
      <c r="L194" s="33" t="s">
        <v>122</v>
      </c>
      <c r="M194" s="55" t="s">
        <v>467</v>
      </c>
      <c r="N194" s="33" t="s">
        <v>121</v>
      </c>
      <c r="O194" s="55" t="s">
        <v>357</v>
      </c>
      <c r="P194" s="33" t="s">
        <v>120</v>
      </c>
      <c r="Q194" s="55" t="s">
        <v>353</v>
      </c>
      <c r="R194" s="33" t="s">
        <v>119</v>
      </c>
      <c r="S194" s="55" t="s">
        <v>349</v>
      </c>
      <c r="T194" s="33" t="s">
        <v>118</v>
      </c>
      <c r="U194" s="55" t="s">
        <v>130</v>
      </c>
      <c r="V194" s="33" t="s">
        <v>117</v>
      </c>
      <c r="W194" s="55"/>
      <c r="X194" s="33" t="s">
        <v>116</v>
      </c>
      <c r="Y194" s="55"/>
      <c r="Z194" s="33" t="s">
        <v>115</v>
      </c>
      <c r="AA194" s="55"/>
      <c r="AB194" s="244"/>
      <c r="AC194" s="55"/>
      <c r="AD194" s="193"/>
      <c r="AE194" s="57"/>
      <c r="AF194" s="422"/>
      <c r="AG194" s="422"/>
      <c r="AH194" s="21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8.15" customHeight="1" x14ac:dyDescent="0.2">
      <c r="B195" s="30"/>
      <c r="C195" s="340"/>
      <c r="D195" s="218"/>
      <c r="E195" s="217"/>
      <c r="F195" s="217"/>
      <c r="G195" s="216"/>
      <c r="H195" s="360">
        <v>203</v>
      </c>
      <c r="I195" s="392"/>
      <c r="J195" s="392"/>
      <c r="K195" s="392"/>
      <c r="L195" s="25" t="s">
        <v>114</v>
      </c>
      <c r="M195" s="114" t="s">
        <v>357</v>
      </c>
      <c r="N195" s="25" t="s">
        <v>112</v>
      </c>
      <c r="O195" s="114" t="s">
        <v>467</v>
      </c>
      <c r="P195" s="25" t="s">
        <v>111</v>
      </c>
      <c r="Q195" s="114" t="s">
        <v>130</v>
      </c>
      <c r="R195" s="25" t="s">
        <v>110</v>
      </c>
      <c r="S195" s="114" t="s">
        <v>354</v>
      </c>
      <c r="T195" s="25" t="s">
        <v>109</v>
      </c>
      <c r="U195" s="114"/>
      <c r="V195" s="25" t="s">
        <v>108</v>
      </c>
      <c r="W195" s="114"/>
      <c r="X195" s="25" t="s">
        <v>107</v>
      </c>
      <c r="Y195" s="114"/>
      <c r="Z195" s="25" t="s">
        <v>106</v>
      </c>
      <c r="AA195" s="114"/>
      <c r="AB195" s="243"/>
      <c r="AC195" s="114"/>
      <c r="AD195" s="190"/>
      <c r="AE195" s="57"/>
      <c r="AF195" s="422"/>
      <c r="AG195" s="422"/>
      <c r="AH195" s="21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8.15" customHeight="1" thickBot="1" x14ac:dyDescent="0.25">
      <c r="B196" s="30"/>
      <c r="C196" s="355"/>
      <c r="D196" s="246"/>
      <c r="E196" s="254"/>
      <c r="F196" s="254"/>
      <c r="G196" s="253"/>
      <c r="H196" s="361"/>
      <c r="I196" s="393"/>
      <c r="J196" s="393"/>
      <c r="K196" s="393"/>
      <c r="L196" s="50" t="s">
        <v>105</v>
      </c>
      <c r="M196" s="51" t="s">
        <v>493</v>
      </c>
      <c r="N196" s="50" t="s">
        <v>104</v>
      </c>
      <c r="O196" s="51" t="s">
        <v>455</v>
      </c>
      <c r="P196" s="50" t="s">
        <v>103</v>
      </c>
      <c r="Q196" s="51" t="s">
        <v>489</v>
      </c>
      <c r="R196" s="50" t="s">
        <v>102</v>
      </c>
      <c r="S196" s="51" t="s">
        <v>347</v>
      </c>
      <c r="T196" s="50">
        <v>20</v>
      </c>
      <c r="U196" s="51"/>
      <c r="V196" s="50" t="s">
        <v>101</v>
      </c>
      <c r="W196" s="51"/>
      <c r="X196" s="50" t="s">
        <v>100</v>
      </c>
      <c r="Y196" s="51"/>
      <c r="Z196" s="50" t="s">
        <v>99</v>
      </c>
      <c r="AA196" s="51"/>
      <c r="AB196" s="242"/>
      <c r="AC196" s="51"/>
      <c r="AD196" s="187"/>
      <c r="AE196" s="56"/>
      <c r="AF196" s="424"/>
      <c r="AG196" s="424"/>
      <c r="AH196" s="47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8.15" customHeight="1" x14ac:dyDescent="0.2">
      <c r="B197" s="30"/>
      <c r="C197" s="338">
        <v>2</v>
      </c>
      <c r="D197" s="212"/>
      <c r="E197" s="223"/>
      <c r="F197" s="223"/>
      <c r="G197" s="222"/>
      <c r="H197" s="358" t="s">
        <v>183</v>
      </c>
      <c r="I197" s="390">
        <v>118</v>
      </c>
      <c r="J197" s="390">
        <v>25</v>
      </c>
      <c r="K197" s="390">
        <v>7</v>
      </c>
      <c r="L197" s="42" t="s">
        <v>131</v>
      </c>
      <c r="M197" s="43" t="s">
        <v>458</v>
      </c>
      <c r="N197" s="42" t="s">
        <v>129</v>
      </c>
      <c r="O197" s="43" t="s">
        <v>458</v>
      </c>
      <c r="P197" s="42" t="s">
        <v>128</v>
      </c>
      <c r="Q197" s="43" t="s">
        <v>353</v>
      </c>
      <c r="R197" s="42" t="s">
        <v>127</v>
      </c>
      <c r="S197" s="43" t="s">
        <v>489</v>
      </c>
      <c r="T197" s="42" t="s">
        <v>126</v>
      </c>
      <c r="U197" s="43" t="s">
        <v>130</v>
      </c>
      <c r="V197" s="42" t="s">
        <v>125</v>
      </c>
      <c r="W197" s="43"/>
      <c r="X197" s="42" t="s">
        <v>124</v>
      </c>
      <c r="Y197" s="43"/>
      <c r="Z197" s="42" t="s">
        <v>123</v>
      </c>
      <c r="AA197" s="43"/>
      <c r="AB197" s="245"/>
      <c r="AC197" s="43"/>
      <c r="AD197" s="196" t="s">
        <v>132</v>
      </c>
      <c r="AE197" s="39"/>
      <c r="AF197" s="421"/>
      <c r="AG197" s="421" t="s">
        <v>669</v>
      </c>
      <c r="AH197" s="38"/>
      <c r="AI197" s="9"/>
      <c r="AJ197" s="349">
        <f>SUMPRODUCT(LEN($M197:$AA200)-LEN(SUBSTITUTE($M197:$AA200,"A", "")))</f>
        <v>28</v>
      </c>
      <c r="AK197" s="352">
        <f>SUMPRODUCT(LEN($AD197:$AD200)-LEN(SUBSTITUTE($AD197:$AD200,"A", "")))</f>
        <v>1</v>
      </c>
      <c r="AL197" s="335">
        <f>SUMPRODUCT(LEN($AC197:$AC200)-LEN(SUBSTITUTE($AC197:$AC200,"A", "")))</f>
        <v>0</v>
      </c>
      <c r="AM197" s="349">
        <f>SUMPRODUCT(LEN($M197:$AA200)-LEN(SUBSTITUTE($M197:$AA200,"S", "")))</f>
        <v>23</v>
      </c>
      <c r="AN197" s="352">
        <f>SUMPRODUCT(LEN($AD197:$AD200)-LEN(SUBSTITUTE($AD197:$AD200,"S", "")))</f>
        <v>0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3</v>
      </c>
      <c r="AT197" s="352">
        <f>SUMPRODUCT(LEN($AD197:$AD200)-LEN(SUBSTITUTE($AD197:$AD200,"G", "")))</f>
        <v>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8.15" customHeight="1" thickBot="1" x14ac:dyDescent="0.25">
      <c r="B198" s="30"/>
      <c r="C198" s="339"/>
      <c r="D198" s="221"/>
      <c r="E198" s="220"/>
      <c r="F198" s="220"/>
      <c r="G198" s="219"/>
      <c r="H198" s="359"/>
      <c r="I198" s="391"/>
      <c r="J198" s="391"/>
      <c r="K198" s="391"/>
      <c r="L198" s="33" t="s">
        <v>122</v>
      </c>
      <c r="M198" s="55" t="s">
        <v>357</v>
      </c>
      <c r="N198" s="33" t="s">
        <v>121</v>
      </c>
      <c r="O198" s="55" t="s">
        <v>357</v>
      </c>
      <c r="P198" s="33" t="s">
        <v>120</v>
      </c>
      <c r="Q198" s="55" t="s">
        <v>459</v>
      </c>
      <c r="R198" s="33" t="s">
        <v>119</v>
      </c>
      <c r="S198" s="55" t="s">
        <v>349</v>
      </c>
      <c r="T198" s="33" t="s">
        <v>118</v>
      </c>
      <c r="U198" s="55" t="s">
        <v>130</v>
      </c>
      <c r="V198" s="33" t="s">
        <v>117</v>
      </c>
      <c r="W198" s="55"/>
      <c r="X198" s="33" t="s">
        <v>116</v>
      </c>
      <c r="Y198" s="55"/>
      <c r="Z198" s="33" t="s">
        <v>115</v>
      </c>
      <c r="AA198" s="55"/>
      <c r="AB198" s="244"/>
      <c r="AC198" s="55"/>
      <c r="AD198" s="193"/>
      <c r="AE198" s="22"/>
      <c r="AF198" s="422"/>
      <c r="AG198" s="422"/>
      <c r="AH198" s="21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8.15" customHeight="1" x14ac:dyDescent="0.2">
      <c r="B199" s="30"/>
      <c r="C199" s="340"/>
      <c r="D199" s="218"/>
      <c r="E199" s="217"/>
      <c r="F199" s="217"/>
      <c r="G199" s="216"/>
      <c r="H199" s="360">
        <v>203</v>
      </c>
      <c r="I199" s="392"/>
      <c r="J199" s="392"/>
      <c r="K199" s="392"/>
      <c r="L199" s="25" t="s">
        <v>114</v>
      </c>
      <c r="M199" s="114" t="s">
        <v>479</v>
      </c>
      <c r="N199" s="25" t="s">
        <v>112</v>
      </c>
      <c r="O199" s="114" t="s">
        <v>179</v>
      </c>
      <c r="P199" s="25" t="s">
        <v>111</v>
      </c>
      <c r="Q199" s="114" t="s">
        <v>579</v>
      </c>
      <c r="R199" s="25" t="s">
        <v>110</v>
      </c>
      <c r="S199" s="114" t="s">
        <v>346</v>
      </c>
      <c r="T199" s="25" t="s">
        <v>109</v>
      </c>
      <c r="U199" s="114"/>
      <c r="V199" s="25" t="s">
        <v>108</v>
      </c>
      <c r="W199" s="114"/>
      <c r="X199" s="25" t="s">
        <v>107</v>
      </c>
      <c r="Y199" s="114"/>
      <c r="Z199" s="25" t="s">
        <v>106</v>
      </c>
      <c r="AA199" s="114"/>
      <c r="AB199" s="243"/>
      <c r="AC199" s="114"/>
      <c r="AD199" s="190"/>
      <c r="AE199" s="22"/>
      <c r="AF199" s="422"/>
      <c r="AG199" s="422"/>
      <c r="AH199" s="21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8.15" customHeight="1" thickBot="1" x14ac:dyDescent="0.25">
      <c r="B200" s="30"/>
      <c r="C200" s="355"/>
      <c r="D200" s="246"/>
      <c r="E200" s="254"/>
      <c r="F200" s="254"/>
      <c r="G200" s="253"/>
      <c r="H200" s="361"/>
      <c r="I200" s="393"/>
      <c r="J200" s="393"/>
      <c r="K200" s="393"/>
      <c r="L200" s="50" t="s">
        <v>105</v>
      </c>
      <c r="M200" s="51" t="s">
        <v>357</v>
      </c>
      <c r="N200" s="50" t="s">
        <v>104</v>
      </c>
      <c r="O200" s="51" t="s">
        <v>479</v>
      </c>
      <c r="P200" s="50" t="s">
        <v>103</v>
      </c>
      <c r="Q200" s="51" t="s">
        <v>489</v>
      </c>
      <c r="R200" s="50" t="s">
        <v>102</v>
      </c>
      <c r="S200" s="51" t="s">
        <v>354</v>
      </c>
      <c r="T200" s="50">
        <v>20</v>
      </c>
      <c r="U200" s="51"/>
      <c r="V200" s="50" t="s">
        <v>101</v>
      </c>
      <c r="W200" s="51"/>
      <c r="X200" s="50" t="s">
        <v>100</v>
      </c>
      <c r="Y200" s="51"/>
      <c r="Z200" s="50" t="s">
        <v>99</v>
      </c>
      <c r="AA200" s="51"/>
      <c r="AB200" s="242"/>
      <c r="AC200" s="51"/>
      <c r="AD200" s="187"/>
      <c r="AE200" s="48"/>
      <c r="AF200" s="424"/>
      <c r="AG200" s="424"/>
      <c r="AH200" s="47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8.15" customHeight="1" x14ac:dyDescent="0.2">
      <c r="B201" s="30"/>
      <c r="C201" s="338">
        <v>3</v>
      </c>
      <c r="D201" s="212"/>
      <c r="E201" s="223"/>
      <c r="F201" s="223"/>
      <c r="G201" s="222"/>
      <c r="H201" s="358" t="s">
        <v>706</v>
      </c>
      <c r="I201" s="390">
        <v>118</v>
      </c>
      <c r="J201" s="390">
        <v>25</v>
      </c>
      <c r="K201" s="390">
        <v>7</v>
      </c>
      <c r="L201" s="42" t="s">
        <v>131</v>
      </c>
      <c r="M201" s="43" t="s">
        <v>470</v>
      </c>
      <c r="N201" s="42" t="s">
        <v>129</v>
      </c>
      <c r="O201" s="43" t="s">
        <v>179</v>
      </c>
      <c r="P201" s="42" t="s">
        <v>128</v>
      </c>
      <c r="Q201" s="43" t="s">
        <v>542</v>
      </c>
      <c r="R201" s="42" t="s">
        <v>127</v>
      </c>
      <c r="S201" s="43" t="s">
        <v>351</v>
      </c>
      <c r="T201" s="42" t="s">
        <v>126</v>
      </c>
      <c r="U201" s="43" t="s">
        <v>132</v>
      </c>
      <c r="V201" s="42" t="s">
        <v>125</v>
      </c>
      <c r="W201" s="43"/>
      <c r="X201" s="42" t="s">
        <v>124</v>
      </c>
      <c r="Y201" s="43"/>
      <c r="Z201" s="42" t="s">
        <v>123</v>
      </c>
      <c r="AA201" s="43"/>
      <c r="AB201" s="245"/>
      <c r="AC201" s="43"/>
      <c r="AD201" s="196" t="s">
        <v>861</v>
      </c>
      <c r="AE201" s="39"/>
      <c r="AF201" s="421"/>
      <c r="AG201" s="421" t="s">
        <v>669</v>
      </c>
      <c r="AH201" s="38"/>
      <c r="AI201" s="9"/>
      <c r="AJ201" s="349">
        <f>SUMPRODUCT(LEN($M201:$AA204)-LEN(SUBSTITUTE($M201:$AA204,"A", "")))</f>
        <v>23</v>
      </c>
      <c r="AK201" s="352">
        <f>SUMPRODUCT(LEN($AD201:$AD204)-LEN(SUBSTITUTE($AD201:$AD204,"A", "")))</f>
        <v>7</v>
      </c>
      <c r="AL201" s="335">
        <f>SUMPRODUCT(LEN($AC201:$AC204)-LEN(SUBSTITUTE($AC201:$AC204,"A", "")))</f>
        <v>0</v>
      </c>
      <c r="AM201" s="349">
        <f>SUMPRODUCT(LEN($M201:$AA204)-LEN(SUBSTITUTE($M201:$AA204,"S", "")))</f>
        <v>14</v>
      </c>
      <c r="AN201" s="352">
        <f>SUMPRODUCT(LEN($AD201:$AD204)-LEN(SUBSTITUTE($AD201:$AD204,"S", "")))</f>
        <v>10</v>
      </c>
      <c r="AO201" s="335">
        <f>SUMPRODUCT(LEN($AC201:$AC204)-LEN(SUBSTITUTE($AC201:$AC204,"S", "")))</f>
        <v>0</v>
      </c>
      <c r="AP201" s="349">
        <f>SUMPRODUCT(LEN($M201:$AA204)-LEN(SUBSTITUTE($M201:$AA204,"F", "")))</f>
        <v>0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6</v>
      </c>
      <c r="AT201" s="352">
        <f>SUMPRODUCT(LEN($AD201:$AD204)-LEN(SUBSTITUTE($AD201:$AD204,"G", "")))</f>
        <v>3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8.15" customHeight="1" thickBot="1" x14ac:dyDescent="0.25">
      <c r="B202" s="30"/>
      <c r="C202" s="339"/>
      <c r="D202" s="221"/>
      <c r="E202" s="220"/>
      <c r="F202" s="220"/>
      <c r="G202" s="219"/>
      <c r="H202" s="359"/>
      <c r="I202" s="391"/>
      <c r="J202" s="391"/>
      <c r="K202" s="391"/>
      <c r="L202" s="33" t="s">
        <v>122</v>
      </c>
      <c r="M202" s="55" t="s">
        <v>357</v>
      </c>
      <c r="N202" s="33" t="s">
        <v>121</v>
      </c>
      <c r="O202" s="55" t="s">
        <v>179</v>
      </c>
      <c r="P202" s="33" t="s">
        <v>120</v>
      </c>
      <c r="Q202" s="55" t="s">
        <v>542</v>
      </c>
      <c r="R202" s="33" t="s">
        <v>119</v>
      </c>
      <c r="S202" s="55" t="s">
        <v>354</v>
      </c>
      <c r="T202" s="33" t="s">
        <v>118</v>
      </c>
      <c r="U202" s="55" t="s">
        <v>130</v>
      </c>
      <c r="V202" s="33" t="s">
        <v>117</v>
      </c>
      <c r="W202" s="55"/>
      <c r="X202" s="33" t="s">
        <v>116</v>
      </c>
      <c r="Y202" s="55"/>
      <c r="Z202" s="33" t="s">
        <v>115</v>
      </c>
      <c r="AA202" s="55"/>
      <c r="AB202" s="244"/>
      <c r="AC202" s="55"/>
      <c r="AD202" s="193" t="s">
        <v>860</v>
      </c>
      <c r="AE202" s="22"/>
      <c r="AF202" s="422"/>
      <c r="AG202" s="422"/>
      <c r="AH202" s="21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8.15" customHeight="1" x14ac:dyDescent="0.2">
      <c r="B203" s="30"/>
      <c r="C203" s="340"/>
      <c r="D203" s="218"/>
      <c r="E203" s="217"/>
      <c r="F203" s="217"/>
      <c r="G203" s="216"/>
      <c r="H203" s="360">
        <v>203</v>
      </c>
      <c r="I203" s="392"/>
      <c r="J203" s="392"/>
      <c r="K203" s="392"/>
      <c r="L203" s="25" t="s">
        <v>114</v>
      </c>
      <c r="M203" s="114" t="s">
        <v>469</v>
      </c>
      <c r="N203" s="25" t="s">
        <v>112</v>
      </c>
      <c r="O203" s="114" t="s">
        <v>495</v>
      </c>
      <c r="P203" s="25" t="s">
        <v>111</v>
      </c>
      <c r="Q203" s="114" t="s">
        <v>489</v>
      </c>
      <c r="R203" s="25" t="s">
        <v>110</v>
      </c>
      <c r="S203" s="114" t="s">
        <v>130</v>
      </c>
      <c r="T203" s="25" t="s">
        <v>109</v>
      </c>
      <c r="U203" s="114"/>
      <c r="V203" s="25" t="s">
        <v>108</v>
      </c>
      <c r="W203" s="114"/>
      <c r="X203" s="25" t="s">
        <v>107</v>
      </c>
      <c r="Y203" s="114"/>
      <c r="Z203" s="25" t="s">
        <v>106</v>
      </c>
      <c r="AA203" s="114"/>
      <c r="AB203" s="243"/>
      <c r="AC203" s="114"/>
      <c r="AD203" s="190"/>
      <c r="AE203" s="22"/>
      <c r="AF203" s="422"/>
      <c r="AG203" s="422"/>
      <c r="AH203" s="21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8.15" customHeight="1" thickBot="1" x14ac:dyDescent="0.25">
      <c r="B204" s="20"/>
      <c r="C204" s="341"/>
      <c r="D204" s="215"/>
      <c r="E204" s="214"/>
      <c r="F204" s="214"/>
      <c r="G204" s="213"/>
      <c r="H204" s="361"/>
      <c r="I204" s="394"/>
      <c r="J204" s="394"/>
      <c r="K204" s="394"/>
      <c r="L204" s="15" t="s">
        <v>105</v>
      </c>
      <c r="M204" s="16" t="s">
        <v>357</v>
      </c>
      <c r="N204" s="15" t="s">
        <v>104</v>
      </c>
      <c r="O204" s="16" t="s">
        <v>458</v>
      </c>
      <c r="P204" s="15" t="s">
        <v>103</v>
      </c>
      <c r="Q204" s="16" t="s">
        <v>348</v>
      </c>
      <c r="R204" s="15" t="s">
        <v>102</v>
      </c>
      <c r="S204" s="16" t="s">
        <v>130</v>
      </c>
      <c r="T204" s="15">
        <v>20</v>
      </c>
      <c r="U204" s="16"/>
      <c r="V204" s="15" t="s">
        <v>101</v>
      </c>
      <c r="W204" s="16"/>
      <c r="X204" s="15" t="s">
        <v>100</v>
      </c>
      <c r="Y204" s="16"/>
      <c r="Z204" s="15" t="s">
        <v>99</v>
      </c>
      <c r="AA204" s="16"/>
      <c r="AB204" s="242"/>
      <c r="AC204" s="16"/>
      <c r="AD204" s="186"/>
      <c r="AE204" s="11"/>
      <c r="AF204" s="423"/>
      <c r="AG204" s="423"/>
      <c r="AH204" s="10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107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203</v>
      </c>
      <c r="E206" s="425">
        <v>17519.61</v>
      </c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03"/>
      <c r="AI206" s="86" t="s">
        <v>137</v>
      </c>
      <c r="AJ206" s="85">
        <f t="shared" ref="AJ206:BB206" si="26">SUM(AJ208:AJ219)</f>
        <v>51</v>
      </c>
      <c r="AK206" s="84">
        <f t="shared" si="26"/>
        <v>2</v>
      </c>
      <c r="AL206" s="83">
        <f t="shared" si="26"/>
        <v>0</v>
      </c>
      <c r="AM206" s="85">
        <f t="shared" si="26"/>
        <v>51</v>
      </c>
      <c r="AN206" s="84">
        <f t="shared" si="26"/>
        <v>14</v>
      </c>
      <c r="AO206" s="83">
        <f t="shared" si="26"/>
        <v>1</v>
      </c>
      <c r="AP206" s="85">
        <f t="shared" si="26"/>
        <v>1</v>
      </c>
      <c r="AQ206" s="84">
        <f t="shared" si="26"/>
        <v>1</v>
      </c>
      <c r="AR206" s="83">
        <f t="shared" si="26"/>
        <v>0</v>
      </c>
      <c r="AS206" s="85">
        <f t="shared" si="26"/>
        <v>9</v>
      </c>
      <c r="AT206" s="84">
        <f t="shared" si="26"/>
        <v>2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5</v>
      </c>
      <c r="AZ206" s="81">
        <f t="shared" si="26"/>
        <v>0</v>
      </c>
      <c r="BA206" s="81">
        <f t="shared" si="26"/>
        <v>0</v>
      </c>
      <c r="BB206" s="80">
        <f t="shared" si="26"/>
        <v>0</v>
      </c>
      <c r="BC206" s="79" t="s">
        <v>136</v>
      </c>
      <c r="BF206" s="5">
        <f>SUM(AJ206:AL206)/$BG$5</f>
        <v>17.666666666666668</v>
      </c>
      <c r="BG206" s="5">
        <f>SUM(AM206:AO206,AY206)/$BG$5</f>
        <v>23.666666666666668</v>
      </c>
      <c r="BH206" s="5">
        <f>SUM(AP206:AR206,AZ206)/$BG$5</f>
        <v>0.66666666666666663</v>
      </c>
      <c r="BI206" s="5">
        <f>SUM(AS206:AU206,BA206)/$BG$5</f>
        <v>3.6666666666666665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03"/>
      <c r="AI207" s="66" t="s">
        <v>135</v>
      </c>
      <c r="AJ207" s="65">
        <f t="shared" ref="AJ207:BB207" si="27">AJ206/3</f>
        <v>17</v>
      </c>
      <c r="AK207" s="64">
        <f t="shared" si="27"/>
        <v>0.66666666666666663</v>
      </c>
      <c r="AL207" s="63">
        <f t="shared" si="27"/>
        <v>0</v>
      </c>
      <c r="AM207" s="65">
        <f t="shared" si="27"/>
        <v>17</v>
      </c>
      <c r="AN207" s="64">
        <f t="shared" si="27"/>
        <v>4.666666666666667</v>
      </c>
      <c r="AO207" s="63">
        <f t="shared" si="27"/>
        <v>0.33333333333333331</v>
      </c>
      <c r="AP207" s="65">
        <f t="shared" si="27"/>
        <v>0.33333333333333331</v>
      </c>
      <c r="AQ207" s="64">
        <f t="shared" si="27"/>
        <v>0.33333333333333331</v>
      </c>
      <c r="AR207" s="63">
        <f t="shared" si="27"/>
        <v>0</v>
      </c>
      <c r="AS207" s="65">
        <f t="shared" si="27"/>
        <v>3</v>
      </c>
      <c r="AT207" s="64">
        <f t="shared" si="27"/>
        <v>0.66666666666666663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1.6666666666666667</v>
      </c>
      <c r="AZ207" s="61">
        <f t="shared" si="27"/>
        <v>0</v>
      </c>
      <c r="BA207" s="61">
        <f t="shared" si="27"/>
        <v>0</v>
      </c>
      <c r="BB207" s="60">
        <f t="shared" si="27"/>
        <v>0</v>
      </c>
      <c r="BC207" s="59" t="s">
        <v>134</v>
      </c>
    </row>
    <row r="208" spans="2:62" ht="28.15" customHeight="1" x14ac:dyDescent="0.2">
      <c r="B208" s="30"/>
      <c r="C208" s="338">
        <v>1</v>
      </c>
      <c r="D208" s="212"/>
      <c r="E208" s="223"/>
      <c r="F208" s="223"/>
      <c r="G208" s="222"/>
      <c r="H208" s="358" t="s">
        <v>706</v>
      </c>
      <c r="I208" s="390">
        <v>122</v>
      </c>
      <c r="J208" s="390">
        <v>26</v>
      </c>
      <c r="K208" s="390">
        <v>7</v>
      </c>
      <c r="L208" s="42" t="s">
        <v>131</v>
      </c>
      <c r="M208" s="43" t="s">
        <v>479</v>
      </c>
      <c r="N208" s="42" t="s">
        <v>129</v>
      </c>
      <c r="O208" s="43" t="s">
        <v>179</v>
      </c>
      <c r="P208" s="42" t="s">
        <v>128</v>
      </c>
      <c r="Q208" s="43" t="s">
        <v>467</v>
      </c>
      <c r="R208" s="42" t="s">
        <v>127</v>
      </c>
      <c r="S208" s="43" t="s">
        <v>349</v>
      </c>
      <c r="T208" s="42" t="s">
        <v>126</v>
      </c>
      <c r="U208" s="43" t="s">
        <v>130</v>
      </c>
      <c r="V208" s="42" t="s">
        <v>125</v>
      </c>
      <c r="W208" s="43"/>
      <c r="X208" s="42" t="s">
        <v>124</v>
      </c>
      <c r="Y208" s="43"/>
      <c r="Z208" s="42" t="s">
        <v>123</v>
      </c>
      <c r="AA208" s="43"/>
      <c r="AB208" s="245">
        <v>19</v>
      </c>
      <c r="AC208" s="43" t="s">
        <v>130</v>
      </c>
      <c r="AD208" s="196" t="s">
        <v>859</v>
      </c>
      <c r="AE208" s="58" t="s">
        <v>544</v>
      </c>
      <c r="AF208" s="421"/>
      <c r="AG208" s="421" t="s">
        <v>669</v>
      </c>
      <c r="AH208" s="38"/>
      <c r="AI208" s="9"/>
      <c r="AJ208" s="349">
        <f>SUMPRODUCT(LEN($M208:$AA211)-LEN(SUBSTITUTE($M208:$AA211,"A", "")))</f>
        <v>20</v>
      </c>
      <c r="AK208" s="352">
        <f>SUMPRODUCT(LEN($AD208:$AD211)-LEN(SUBSTITUTE($AD208:$AD211,"A", "")))</f>
        <v>2</v>
      </c>
      <c r="AL208" s="335">
        <f>SUMPRODUCT(LEN($AC208:$AC211)-LEN(SUBSTITUTE($AC208:$AC211,"A", "")))</f>
        <v>0</v>
      </c>
      <c r="AM208" s="349">
        <f>SUMPRODUCT(LEN($M208:$AA211)-LEN(SUBSTITUTE($M208:$AA211,"S", "")))</f>
        <v>19</v>
      </c>
      <c r="AN208" s="352">
        <f>SUMPRODUCT(LEN($AD208:$AD211)-LEN(SUBSTITUTE($AD208:$AD211,"S", "")))</f>
        <v>10</v>
      </c>
      <c r="AO208" s="335">
        <f>SUMPRODUCT(LEN($AC208:$AC211)-LEN(SUBSTITUTE($AC208:$AC211,"S", "")))</f>
        <v>1</v>
      </c>
      <c r="AP208" s="349">
        <f>SUMPRODUCT(LEN($M208:$AA211)-LEN(SUBSTITUTE($M208:$AA211,"F", "")))</f>
        <v>1</v>
      </c>
      <c r="AQ208" s="352">
        <f>SUMPRODUCT(LEN($AD208:$AD211)-LEN(SUBSTITUTE($AD208:$AD211,"F", "")))</f>
        <v>1</v>
      </c>
      <c r="AR208" s="335">
        <f>SUMPRODUCT(LEN($AC208:$AC211)-LEN(SUBSTITUTE($AC208:$AC211,"F", "")))</f>
        <v>0</v>
      </c>
      <c r="AS208" s="349">
        <f>SUMPRODUCT(LEN($M208:$AA211)-LEN(SUBSTITUTE($M208:$AA211,"G", "")))</f>
        <v>6</v>
      </c>
      <c r="AT208" s="352">
        <f>SUMPRODUCT(LEN($AD208:$AD211)-LEN(SUBSTITUTE($AD208:$AD211,"G", "")))</f>
        <v>2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5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0</v>
      </c>
      <c r="BB208" s="413">
        <f>SUMPRODUCT(LEN($AE208:$AE211)-LEN(SUBSTITUTE($AE208:$AE211,"M", "")))</f>
        <v>0</v>
      </c>
    </row>
    <row r="209" spans="2:62" ht="28.15" customHeight="1" thickBot="1" x14ac:dyDescent="0.25">
      <c r="B209" s="30"/>
      <c r="C209" s="339"/>
      <c r="D209" s="221"/>
      <c r="E209" s="220"/>
      <c r="F209" s="220"/>
      <c r="G209" s="219"/>
      <c r="H209" s="359"/>
      <c r="I209" s="391"/>
      <c r="J209" s="391"/>
      <c r="K209" s="391"/>
      <c r="L209" s="33" t="s">
        <v>122</v>
      </c>
      <c r="M209" s="55" t="s">
        <v>357</v>
      </c>
      <c r="N209" s="33" t="s">
        <v>121</v>
      </c>
      <c r="O209" s="55" t="s">
        <v>549</v>
      </c>
      <c r="P209" s="33" t="s">
        <v>120</v>
      </c>
      <c r="Q209" s="55" t="s">
        <v>579</v>
      </c>
      <c r="R209" s="33" t="s">
        <v>119</v>
      </c>
      <c r="S209" s="55" t="s">
        <v>351</v>
      </c>
      <c r="T209" s="33" t="s">
        <v>118</v>
      </c>
      <c r="U209" s="55" t="s">
        <v>130</v>
      </c>
      <c r="V209" s="33" t="s">
        <v>117</v>
      </c>
      <c r="W209" s="55"/>
      <c r="X209" s="33" t="s">
        <v>116</v>
      </c>
      <c r="Y209" s="55"/>
      <c r="Z209" s="33" t="s">
        <v>115</v>
      </c>
      <c r="AA209" s="55"/>
      <c r="AB209" s="244"/>
      <c r="AC209" s="55"/>
      <c r="AD209" s="193" t="s">
        <v>811</v>
      </c>
      <c r="AE209" s="57"/>
      <c r="AF209" s="422"/>
      <c r="AG209" s="422"/>
      <c r="AH209" s="21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8.15" customHeight="1" x14ac:dyDescent="0.2">
      <c r="B210" s="30"/>
      <c r="C210" s="340"/>
      <c r="D210" s="218"/>
      <c r="E210" s="217"/>
      <c r="F210" s="217"/>
      <c r="G210" s="216"/>
      <c r="H210" s="360">
        <v>203</v>
      </c>
      <c r="I210" s="392"/>
      <c r="J210" s="392"/>
      <c r="K210" s="392"/>
      <c r="L210" s="25" t="s">
        <v>114</v>
      </c>
      <c r="M210" s="114" t="s">
        <v>179</v>
      </c>
      <c r="N210" s="25" t="s">
        <v>112</v>
      </c>
      <c r="O210" s="114" t="s">
        <v>566</v>
      </c>
      <c r="P210" s="25" t="s">
        <v>111</v>
      </c>
      <c r="Q210" s="114" t="s">
        <v>498</v>
      </c>
      <c r="R210" s="25" t="s">
        <v>110</v>
      </c>
      <c r="S210" s="114" t="s">
        <v>354</v>
      </c>
      <c r="T210" s="25" t="s">
        <v>109</v>
      </c>
      <c r="U210" s="114" t="s">
        <v>130</v>
      </c>
      <c r="V210" s="25" t="s">
        <v>108</v>
      </c>
      <c r="W210" s="114"/>
      <c r="X210" s="25" t="s">
        <v>107</v>
      </c>
      <c r="Y210" s="114"/>
      <c r="Z210" s="25" t="s">
        <v>106</v>
      </c>
      <c r="AA210" s="114"/>
      <c r="AB210" s="243"/>
      <c r="AC210" s="114"/>
      <c r="AD210" s="190"/>
      <c r="AE210" s="57"/>
      <c r="AF210" s="422"/>
      <c r="AG210" s="422"/>
      <c r="AH210" s="21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8.15" customHeight="1" thickBot="1" x14ac:dyDescent="0.25">
      <c r="B211" s="30"/>
      <c r="C211" s="355"/>
      <c r="D211" s="246"/>
      <c r="E211" s="254"/>
      <c r="F211" s="254"/>
      <c r="G211" s="253"/>
      <c r="H211" s="361"/>
      <c r="I211" s="393"/>
      <c r="J211" s="393"/>
      <c r="K211" s="393"/>
      <c r="L211" s="50" t="s">
        <v>105</v>
      </c>
      <c r="M211" s="51" t="s">
        <v>457</v>
      </c>
      <c r="N211" s="50" t="s">
        <v>104</v>
      </c>
      <c r="O211" s="51" t="s">
        <v>462</v>
      </c>
      <c r="P211" s="50" t="s">
        <v>103</v>
      </c>
      <c r="Q211" s="51" t="s">
        <v>179</v>
      </c>
      <c r="R211" s="50" t="s">
        <v>102</v>
      </c>
      <c r="S211" s="51" t="s">
        <v>354</v>
      </c>
      <c r="T211" s="50">
        <v>20</v>
      </c>
      <c r="U211" s="51"/>
      <c r="V211" s="50" t="s">
        <v>101</v>
      </c>
      <c r="W211" s="51"/>
      <c r="X211" s="50" t="s">
        <v>100</v>
      </c>
      <c r="Y211" s="51"/>
      <c r="Z211" s="50" t="s">
        <v>99</v>
      </c>
      <c r="AA211" s="51"/>
      <c r="AB211" s="242"/>
      <c r="AC211" s="51"/>
      <c r="AD211" s="187"/>
      <c r="AE211" s="56"/>
      <c r="AF211" s="424"/>
      <c r="AG211" s="424"/>
      <c r="AH211" s="47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8.15" customHeight="1" x14ac:dyDescent="0.2">
      <c r="B212" s="30"/>
      <c r="C212" s="338">
        <v>2</v>
      </c>
      <c r="D212" s="212" t="s">
        <v>858</v>
      </c>
      <c r="E212" s="223"/>
      <c r="F212" s="223"/>
      <c r="G212" s="222"/>
      <c r="H212" s="358"/>
      <c r="I212" s="390">
        <v>112</v>
      </c>
      <c r="J212" s="390">
        <v>21</v>
      </c>
      <c r="K212" s="390">
        <v>5</v>
      </c>
      <c r="L212" s="42" t="s">
        <v>131</v>
      </c>
      <c r="M212" s="43" t="s">
        <v>179</v>
      </c>
      <c r="N212" s="42" t="s">
        <v>129</v>
      </c>
      <c r="O212" s="43" t="s">
        <v>179</v>
      </c>
      <c r="P212" s="42" t="s">
        <v>128</v>
      </c>
      <c r="Q212" s="43" t="s">
        <v>130</v>
      </c>
      <c r="R212" s="42" t="s">
        <v>127</v>
      </c>
      <c r="S212" s="43" t="s">
        <v>354</v>
      </c>
      <c r="T212" s="42" t="s">
        <v>126</v>
      </c>
      <c r="U212" s="43"/>
      <c r="V212" s="42" t="s">
        <v>125</v>
      </c>
      <c r="W212" s="43"/>
      <c r="X212" s="42" t="s">
        <v>124</v>
      </c>
      <c r="Y212" s="43"/>
      <c r="Z212" s="42" t="s">
        <v>123</v>
      </c>
      <c r="AA212" s="43"/>
      <c r="AB212" s="245"/>
      <c r="AC212" s="43"/>
      <c r="AD212" s="196" t="s">
        <v>489</v>
      </c>
      <c r="AE212" s="39"/>
      <c r="AF212" s="421"/>
      <c r="AG212" s="421" t="s">
        <v>669</v>
      </c>
      <c r="AH212" s="38"/>
      <c r="AI212" s="9"/>
      <c r="AJ212" s="349">
        <f>SUMPRODUCT(LEN($M212:$AA215)-LEN(SUBSTITUTE($M212:$AA215,"A", "")))</f>
        <v>14</v>
      </c>
      <c r="AK212" s="352">
        <f>SUMPRODUCT(LEN($AD212:$AD215)-LEN(SUBSTITUTE($AD212:$AD215,"A", "")))</f>
        <v>0</v>
      </c>
      <c r="AL212" s="335">
        <f>SUMPRODUCT(LEN($AC212:$AC215)-LEN(SUBSTITUTE($AC212:$AC215,"A", "")))</f>
        <v>0</v>
      </c>
      <c r="AM212" s="349">
        <f>SUMPRODUCT(LEN($M212:$AA215)-LEN(SUBSTITUTE($M212:$AA215,"S", "")))</f>
        <v>10</v>
      </c>
      <c r="AN212" s="352">
        <f>SUMPRODUCT(LEN($AD212:$AD215)-LEN(SUBSTITUTE($AD212:$AD215,"S", "")))</f>
        <v>4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2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8.15" customHeight="1" thickBot="1" x14ac:dyDescent="0.25">
      <c r="B213" s="30"/>
      <c r="C213" s="339"/>
      <c r="D213" s="221"/>
      <c r="E213" s="220"/>
      <c r="F213" s="220"/>
      <c r="G213" s="219"/>
      <c r="H213" s="359"/>
      <c r="I213" s="391"/>
      <c r="J213" s="391"/>
      <c r="K213" s="391"/>
      <c r="L213" s="33" t="s">
        <v>122</v>
      </c>
      <c r="M213" s="55" t="s">
        <v>179</v>
      </c>
      <c r="N213" s="33" t="s">
        <v>121</v>
      </c>
      <c r="O213" s="55" t="s">
        <v>179</v>
      </c>
      <c r="P213" s="33" t="s">
        <v>120</v>
      </c>
      <c r="Q213" s="55" t="s">
        <v>347</v>
      </c>
      <c r="R213" s="33" t="s">
        <v>119</v>
      </c>
      <c r="S213" s="55" t="s">
        <v>130</v>
      </c>
      <c r="T213" s="33" t="s">
        <v>118</v>
      </c>
      <c r="U213" s="55"/>
      <c r="V213" s="33" t="s">
        <v>117</v>
      </c>
      <c r="W213" s="55"/>
      <c r="X213" s="33" t="s">
        <v>116</v>
      </c>
      <c r="Y213" s="55"/>
      <c r="Z213" s="33" t="s">
        <v>115</v>
      </c>
      <c r="AA213" s="55"/>
      <c r="AB213" s="244"/>
      <c r="AC213" s="55"/>
      <c r="AD213" s="193"/>
      <c r="AE213" s="22"/>
      <c r="AF213" s="422"/>
      <c r="AG213" s="422"/>
      <c r="AH213" s="21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8.15" customHeight="1" x14ac:dyDescent="0.2">
      <c r="B214" s="30"/>
      <c r="C214" s="340"/>
      <c r="D214" s="218"/>
      <c r="E214" s="217"/>
      <c r="F214" s="217"/>
      <c r="G214" s="216"/>
      <c r="H214" s="360"/>
      <c r="I214" s="392"/>
      <c r="J214" s="392"/>
      <c r="K214" s="392"/>
      <c r="L214" s="25" t="s">
        <v>114</v>
      </c>
      <c r="M214" s="114" t="s">
        <v>467</v>
      </c>
      <c r="N214" s="25" t="s">
        <v>112</v>
      </c>
      <c r="O214" s="114" t="s">
        <v>495</v>
      </c>
      <c r="P214" s="25" t="s">
        <v>111</v>
      </c>
      <c r="Q214" s="114" t="s">
        <v>130</v>
      </c>
      <c r="R214" s="25" t="s">
        <v>110</v>
      </c>
      <c r="S214" s="114" t="s">
        <v>130</v>
      </c>
      <c r="T214" s="25" t="s">
        <v>109</v>
      </c>
      <c r="U214" s="114"/>
      <c r="V214" s="25" t="s">
        <v>108</v>
      </c>
      <c r="W214" s="114"/>
      <c r="X214" s="25" t="s">
        <v>107</v>
      </c>
      <c r="Y214" s="114"/>
      <c r="Z214" s="25" t="s">
        <v>106</v>
      </c>
      <c r="AA214" s="114"/>
      <c r="AB214" s="243"/>
      <c r="AC214" s="114"/>
      <c r="AD214" s="190"/>
      <c r="AE214" s="22"/>
      <c r="AF214" s="422"/>
      <c r="AG214" s="422"/>
      <c r="AH214" s="21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8.15" customHeight="1" thickBot="1" x14ac:dyDescent="0.25">
      <c r="B215" s="30"/>
      <c r="C215" s="355"/>
      <c r="D215" s="246"/>
      <c r="E215" s="254"/>
      <c r="F215" s="254"/>
      <c r="G215" s="253"/>
      <c r="H215" s="361"/>
      <c r="I215" s="393"/>
      <c r="J215" s="393"/>
      <c r="K215" s="393"/>
      <c r="L215" s="50" t="s">
        <v>105</v>
      </c>
      <c r="M215" s="51" t="s">
        <v>132</v>
      </c>
      <c r="N215" s="50" t="s">
        <v>104</v>
      </c>
      <c r="O215" s="51" t="s">
        <v>179</v>
      </c>
      <c r="P215" s="50" t="s">
        <v>103</v>
      </c>
      <c r="Q215" s="51" t="s">
        <v>130</v>
      </c>
      <c r="R215" s="50" t="s">
        <v>102</v>
      </c>
      <c r="S215" s="51" t="s">
        <v>130</v>
      </c>
      <c r="T215" s="50">
        <v>20</v>
      </c>
      <c r="U215" s="51"/>
      <c r="V215" s="50" t="s">
        <v>101</v>
      </c>
      <c r="W215" s="51"/>
      <c r="X215" s="50" t="s">
        <v>100</v>
      </c>
      <c r="Y215" s="51"/>
      <c r="Z215" s="50" t="s">
        <v>99</v>
      </c>
      <c r="AA215" s="51"/>
      <c r="AB215" s="242"/>
      <c r="AC215" s="51"/>
      <c r="AD215" s="187"/>
      <c r="AE215" s="48"/>
      <c r="AF215" s="424"/>
      <c r="AG215" s="424"/>
      <c r="AH215" s="47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8.15" customHeight="1" x14ac:dyDescent="0.2">
      <c r="B216" s="30"/>
      <c r="C216" s="338">
        <v>3</v>
      </c>
      <c r="D216" s="239" t="s">
        <v>857</v>
      </c>
      <c r="E216" s="223"/>
      <c r="F216" s="223"/>
      <c r="G216" s="222"/>
      <c r="H216" s="358"/>
      <c r="I216" s="390">
        <v>96</v>
      </c>
      <c r="J216" s="390">
        <v>25</v>
      </c>
      <c r="K216" s="390">
        <v>8</v>
      </c>
      <c r="L216" s="42" t="s">
        <v>131</v>
      </c>
      <c r="M216" s="43" t="s">
        <v>179</v>
      </c>
      <c r="N216" s="42" t="s">
        <v>129</v>
      </c>
      <c r="O216" s="43" t="s">
        <v>459</v>
      </c>
      <c r="P216" s="42" t="s">
        <v>128</v>
      </c>
      <c r="Q216" s="43" t="s">
        <v>349</v>
      </c>
      <c r="R216" s="42" t="s">
        <v>127</v>
      </c>
      <c r="S216" s="43" t="s">
        <v>354</v>
      </c>
      <c r="T216" s="42" t="s">
        <v>126</v>
      </c>
      <c r="U216" s="43" t="s">
        <v>130</v>
      </c>
      <c r="V216" s="42" t="s">
        <v>125</v>
      </c>
      <c r="W216" s="43"/>
      <c r="X216" s="42" t="s">
        <v>124</v>
      </c>
      <c r="Y216" s="43"/>
      <c r="Z216" s="42" t="s">
        <v>123</v>
      </c>
      <c r="AA216" s="43"/>
      <c r="AB216" s="245"/>
      <c r="AC216" s="43"/>
      <c r="AD216" s="196"/>
      <c r="AE216" s="39"/>
      <c r="AF216" s="421"/>
      <c r="AG216" s="421" t="s">
        <v>668</v>
      </c>
      <c r="AH216" s="38"/>
      <c r="AI216" s="9"/>
      <c r="AJ216" s="349">
        <f>SUMPRODUCT(LEN($M216:$AA219)-LEN(SUBSTITUTE($M216:$AA219,"A", "")))</f>
        <v>17</v>
      </c>
      <c r="AK216" s="352">
        <f>SUMPRODUCT(LEN($AD216:$AD219)-LEN(SUBSTITUTE($AD216:$AD219,"A", "")))</f>
        <v>0</v>
      </c>
      <c r="AL216" s="335">
        <f>SUMPRODUCT(LEN($AC216:$AC219)-LEN(SUBSTITUTE($AC216:$AC219,"A", "")))</f>
        <v>0</v>
      </c>
      <c r="AM216" s="349">
        <f>SUMPRODUCT(LEN($M216:$AA219)-LEN(SUBSTITUTE($M216:$AA219,"S", "")))</f>
        <v>22</v>
      </c>
      <c r="AN216" s="352">
        <f>SUMPRODUCT(LEN($AD216:$AD219)-LEN(SUBSTITUTE($AD216:$AD219,"S", "")))</f>
        <v>0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1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8.15" customHeight="1" thickBot="1" x14ac:dyDescent="0.25">
      <c r="B217" s="30"/>
      <c r="C217" s="339"/>
      <c r="D217" s="221"/>
      <c r="E217" s="220"/>
      <c r="F217" s="220"/>
      <c r="G217" s="219"/>
      <c r="H217" s="359"/>
      <c r="I217" s="391"/>
      <c r="J217" s="391"/>
      <c r="K217" s="391"/>
      <c r="L217" s="33" t="s">
        <v>122</v>
      </c>
      <c r="M217" s="55" t="s">
        <v>179</v>
      </c>
      <c r="N217" s="33" t="s">
        <v>121</v>
      </c>
      <c r="O217" s="55" t="s">
        <v>357</v>
      </c>
      <c r="P217" s="33" t="s">
        <v>120</v>
      </c>
      <c r="Q217" s="55" t="s">
        <v>349</v>
      </c>
      <c r="R217" s="33" t="s">
        <v>119</v>
      </c>
      <c r="S217" s="55" t="s">
        <v>354</v>
      </c>
      <c r="T217" s="33" t="s">
        <v>118</v>
      </c>
      <c r="U217" s="55"/>
      <c r="V217" s="33" t="s">
        <v>117</v>
      </c>
      <c r="W217" s="55"/>
      <c r="X217" s="33" t="s">
        <v>116</v>
      </c>
      <c r="Y217" s="55"/>
      <c r="Z217" s="33" t="s">
        <v>115</v>
      </c>
      <c r="AA217" s="55"/>
      <c r="AB217" s="244"/>
      <c r="AC217" s="55"/>
      <c r="AD217" s="193"/>
      <c r="AE217" s="22"/>
      <c r="AF217" s="422"/>
      <c r="AG217" s="422"/>
      <c r="AH217" s="21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8.15" customHeight="1" x14ac:dyDescent="0.2">
      <c r="B218" s="30"/>
      <c r="C218" s="340"/>
      <c r="D218" s="218"/>
      <c r="E218" s="217"/>
      <c r="F218" s="217"/>
      <c r="G218" s="216"/>
      <c r="H218" s="360"/>
      <c r="I218" s="392"/>
      <c r="J218" s="392"/>
      <c r="K218" s="392"/>
      <c r="L218" s="25" t="s">
        <v>114</v>
      </c>
      <c r="M218" s="114" t="s">
        <v>132</v>
      </c>
      <c r="N218" s="25" t="s">
        <v>112</v>
      </c>
      <c r="O218" s="114" t="s">
        <v>462</v>
      </c>
      <c r="P218" s="25" t="s">
        <v>111</v>
      </c>
      <c r="Q218" s="114" t="s">
        <v>349</v>
      </c>
      <c r="R218" s="25" t="s">
        <v>110</v>
      </c>
      <c r="S218" s="114" t="s">
        <v>130</v>
      </c>
      <c r="T218" s="25" t="s">
        <v>109</v>
      </c>
      <c r="U218" s="114"/>
      <c r="V218" s="25" t="s">
        <v>108</v>
      </c>
      <c r="W218" s="114"/>
      <c r="X218" s="25" t="s">
        <v>107</v>
      </c>
      <c r="Y218" s="114"/>
      <c r="Z218" s="25" t="s">
        <v>106</v>
      </c>
      <c r="AA218" s="114"/>
      <c r="AB218" s="243"/>
      <c r="AC218" s="114"/>
      <c r="AD218" s="190"/>
      <c r="AE218" s="22"/>
      <c r="AF218" s="422"/>
      <c r="AG218" s="422"/>
      <c r="AH218" s="21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8.15" customHeight="1" thickBot="1" x14ac:dyDescent="0.25">
      <c r="B219" s="20"/>
      <c r="C219" s="341"/>
      <c r="D219" s="215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 t="s">
        <v>549</v>
      </c>
      <c r="N219" s="15" t="s">
        <v>104</v>
      </c>
      <c r="O219" s="16" t="s">
        <v>348</v>
      </c>
      <c r="P219" s="15" t="s">
        <v>103</v>
      </c>
      <c r="Q219" s="16" t="s">
        <v>351</v>
      </c>
      <c r="R219" s="15" t="s">
        <v>102</v>
      </c>
      <c r="S219" s="16" t="s">
        <v>130</v>
      </c>
      <c r="T219" s="15">
        <v>20</v>
      </c>
      <c r="U219" s="16"/>
      <c r="V219" s="15" t="s">
        <v>101</v>
      </c>
      <c r="W219" s="16"/>
      <c r="X219" s="15" t="s">
        <v>100</v>
      </c>
      <c r="Y219" s="16"/>
      <c r="Z219" s="15" t="s">
        <v>99</v>
      </c>
      <c r="AA219" s="16"/>
      <c r="AB219" s="242"/>
      <c r="AC219" s="16"/>
      <c r="AD219" s="186"/>
      <c r="AE219" s="11"/>
      <c r="AF219" s="423"/>
      <c r="AG219" s="423"/>
      <c r="AH219" s="10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107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 t="s">
        <v>464</v>
      </c>
      <c r="E221" s="425">
        <v>11571.81</v>
      </c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03"/>
      <c r="AI221" s="86" t="s">
        <v>137</v>
      </c>
      <c r="AJ221" s="85">
        <f t="shared" ref="AJ221:BB221" si="28">SUM(AJ223:AJ234)</f>
        <v>59</v>
      </c>
      <c r="AK221" s="84">
        <f t="shared" si="28"/>
        <v>2</v>
      </c>
      <c r="AL221" s="83">
        <f t="shared" si="28"/>
        <v>0</v>
      </c>
      <c r="AM221" s="85">
        <f t="shared" si="28"/>
        <v>43</v>
      </c>
      <c r="AN221" s="84">
        <f t="shared" si="28"/>
        <v>8</v>
      </c>
      <c r="AO221" s="83">
        <f t="shared" si="28"/>
        <v>0</v>
      </c>
      <c r="AP221" s="85">
        <f t="shared" si="28"/>
        <v>0</v>
      </c>
      <c r="AQ221" s="84">
        <f t="shared" si="28"/>
        <v>0</v>
      </c>
      <c r="AR221" s="83">
        <f t="shared" si="28"/>
        <v>0</v>
      </c>
      <c r="AS221" s="85">
        <f t="shared" si="28"/>
        <v>7</v>
      </c>
      <c r="AT221" s="84">
        <f t="shared" si="28"/>
        <v>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0</v>
      </c>
      <c r="AZ221" s="81">
        <f t="shared" si="28"/>
        <v>0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20.333333333333332</v>
      </c>
      <c r="BG221" s="5">
        <f>SUM(AM221:AO221,AY221)/$BG$5</f>
        <v>17</v>
      </c>
      <c r="BH221" s="5">
        <f>SUM(AP221:AR221,AZ221)/$BG$5</f>
        <v>0</v>
      </c>
      <c r="BI221" s="5">
        <f>SUM(AS221:AU221,BA221)/$BG$5</f>
        <v>2.3333333333333335</v>
      </c>
      <c r="BJ221" s="5">
        <f>SUM(AV221:AX221,BB221)/$BG$5</f>
        <v>0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03"/>
      <c r="AI222" s="66" t="s">
        <v>135</v>
      </c>
      <c r="AJ222" s="65">
        <f t="shared" ref="AJ222:BB222" si="29">AJ221/3</f>
        <v>19.666666666666668</v>
      </c>
      <c r="AK222" s="64">
        <f t="shared" si="29"/>
        <v>0.66666666666666663</v>
      </c>
      <c r="AL222" s="63">
        <f t="shared" si="29"/>
        <v>0</v>
      </c>
      <c r="AM222" s="65">
        <f t="shared" si="29"/>
        <v>14.333333333333334</v>
      </c>
      <c r="AN222" s="64">
        <f t="shared" si="29"/>
        <v>2.6666666666666665</v>
      </c>
      <c r="AO222" s="63">
        <f t="shared" si="29"/>
        <v>0</v>
      </c>
      <c r="AP222" s="65">
        <f t="shared" si="29"/>
        <v>0</v>
      </c>
      <c r="AQ222" s="64">
        <f t="shared" si="29"/>
        <v>0</v>
      </c>
      <c r="AR222" s="63">
        <f t="shared" si="29"/>
        <v>0</v>
      </c>
      <c r="AS222" s="65">
        <f t="shared" si="29"/>
        <v>2.3333333333333335</v>
      </c>
      <c r="AT222" s="64">
        <f t="shared" si="29"/>
        <v>0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</v>
      </c>
      <c r="AZ222" s="61">
        <f t="shared" si="29"/>
        <v>0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8.15" customHeight="1" x14ac:dyDescent="0.2">
      <c r="B223" s="30"/>
      <c r="C223" s="338">
        <v>1</v>
      </c>
      <c r="D223" s="212"/>
      <c r="E223" s="198"/>
      <c r="F223" s="198"/>
      <c r="G223" s="197"/>
      <c r="H223" s="358" t="s">
        <v>370</v>
      </c>
      <c r="I223" s="390">
        <v>100</v>
      </c>
      <c r="J223" s="390">
        <v>23</v>
      </c>
      <c r="K223" s="390">
        <v>11</v>
      </c>
      <c r="L223" s="42" t="s">
        <v>131</v>
      </c>
      <c r="M223" s="43" t="s">
        <v>357</v>
      </c>
      <c r="N223" s="42" t="s">
        <v>129</v>
      </c>
      <c r="O223" s="43" t="s">
        <v>367</v>
      </c>
      <c r="P223" s="42" t="s">
        <v>128</v>
      </c>
      <c r="Q223" s="43" t="s">
        <v>346</v>
      </c>
      <c r="R223" s="42" t="s">
        <v>127</v>
      </c>
      <c r="S223" s="43" t="s">
        <v>130</v>
      </c>
      <c r="T223" s="42" t="s">
        <v>126</v>
      </c>
      <c r="U223" s="43"/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245"/>
      <c r="AC223" s="43"/>
      <c r="AD223" s="196" t="s">
        <v>489</v>
      </c>
      <c r="AE223" s="58"/>
      <c r="AF223" s="421"/>
      <c r="AG223" s="421" t="s">
        <v>668</v>
      </c>
      <c r="AH223" s="38"/>
      <c r="AI223" s="9"/>
      <c r="AJ223" s="349">
        <f>SUMPRODUCT(LEN($M223:$AA226)-LEN(SUBSTITUTE($M223:$AA226,"A", "")))</f>
        <v>20</v>
      </c>
      <c r="AK223" s="352">
        <f>SUMPRODUCT(LEN($AD223:$AD226)-LEN(SUBSTITUTE($AD223:$AD226,"A", "")))</f>
        <v>0</v>
      </c>
      <c r="AL223" s="335">
        <f>SUMPRODUCT(LEN($AC223:$AC226)-LEN(SUBSTITUTE($AC223:$AC226,"A", "")))</f>
        <v>0</v>
      </c>
      <c r="AM223" s="349">
        <f>SUMPRODUCT(LEN($M223:$AA226)-LEN(SUBSTITUTE($M223:$AA226,"S", "")))</f>
        <v>18</v>
      </c>
      <c r="AN223" s="352">
        <f>SUMPRODUCT(LEN($AD223:$AD226)-LEN(SUBSTITUTE($AD223:$AD226,"S", "")))</f>
        <v>4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2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0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8.15" customHeight="1" thickBot="1" x14ac:dyDescent="0.25">
      <c r="B224" s="30"/>
      <c r="C224" s="339"/>
      <c r="D224" s="221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357</v>
      </c>
      <c r="N224" s="33" t="s">
        <v>121</v>
      </c>
      <c r="O224" s="55" t="s">
        <v>479</v>
      </c>
      <c r="P224" s="33" t="s">
        <v>120</v>
      </c>
      <c r="Q224" s="55" t="s">
        <v>349</v>
      </c>
      <c r="R224" s="33" t="s">
        <v>119</v>
      </c>
      <c r="S224" s="55" t="s">
        <v>130</v>
      </c>
      <c r="T224" s="33" t="s">
        <v>118</v>
      </c>
      <c r="U224" s="55"/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244"/>
      <c r="AC224" s="55"/>
      <c r="AD224" s="193"/>
      <c r="AE224" s="57"/>
      <c r="AF224" s="422"/>
      <c r="AG224" s="422"/>
      <c r="AH224" s="21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8.15" customHeight="1" x14ac:dyDescent="0.2">
      <c r="B225" s="30"/>
      <c r="C225" s="340"/>
      <c r="D225" s="218"/>
      <c r="E225" s="192"/>
      <c r="F225" s="192"/>
      <c r="G225" s="191"/>
      <c r="H225" s="360" t="s">
        <v>464</v>
      </c>
      <c r="I225" s="392"/>
      <c r="J225" s="392"/>
      <c r="K225" s="392"/>
      <c r="L225" s="25" t="s">
        <v>114</v>
      </c>
      <c r="M225" s="114" t="s">
        <v>348</v>
      </c>
      <c r="N225" s="25" t="s">
        <v>112</v>
      </c>
      <c r="O225" s="114" t="s">
        <v>458</v>
      </c>
      <c r="P225" s="25" t="s">
        <v>111</v>
      </c>
      <c r="Q225" s="114" t="s">
        <v>354</v>
      </c>
      <c r="R225" s="25" t="s">
        <v>110</v>
      </c>
      <c r="S225" s="114"/>
      <c r="T225" s="25" t="s">
        <v>109</v>
      </c>
      <c r="U225" s="114"/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243"/>
      <c r="AC225" s="114"/>
      <c r="AD225" s="190"/>
      <c r="AE225" s="57"/>
      <c r="AF225" s="422"/>
      <c r="AG225" s="422"/>
      <c r="AH225" s="21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8.15" customHeight="1" thickBot="1" x14ac:dyDescent="0.25">
      <c r="B226" s="30"/>
      <c r="C226" s="355"/>
      <c r="D226" s="246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462</v>
      </c>
      <c r="N226" s="50" t="s">
        <v>104</v>
      </c>
      <c r="O226" s="51" t="s">
        <v>502</v>
      </c>
      <c r="P226" s="50" t="s">
        <v>103</v>
      </c>
      <c r="Q226" s="51" t="s">
        <v>354</v>
      </c>
      <c r="R226" s="50" t="s">
        <v>102</v>
      </c>
      <c r="S226" s="51"/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242"/>
      <c r="AC226" s="51"/>
      <c r="AD226" s="187"/>
      <c r="AE226" s="56"/>
      <c r="AF226" s="424"/>
      <c r="AG226" s="424"/>
      <c r="AH226" s="47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8.15" customHeight="1" x14ac:dyDescent="0.2">
      <c r="B227" s="30"/>
      <c r="C227" s="338">
        <v>2</v>
      </c>
      <c r="D227" s="212"/>
      <c r="E227" s="198"/>
      <c r="F227" s="198"/>
      <c r="G227" s="197"/>
      <c r="H227" s="358"/>
      <c r="I227" s="390">
        <v>87</v>
      </c>
      <c r="J227" s="390">
        <v>23</v>
      </c>
      <c r="K227" s="390">
        <v>10</v>
      </c>
      <c r="L227" s="42" t="s">
        <v>131</v>
      </c>
      <c r="M227" s="43" t="s">
        <v>357</v>
      </c>
      <c r="N227" s="42" t="s">
        <v>129</v>
      </c>
      <c r="O227" s="43" t="s">
        <v>462</v>
      </c>
      <c r="P227" s="42" t="s">
        <v>128</v>
      </c>
      <c r="Q227" s="43" t="s">
        <v>348</v>
      </c>
      <c r="R227" s="42" t="s">
        <v>127</v>
      </c>
      <c r="S227" s="43" t="s">
        <v>130</v>
      </c>
      <c r="T227" s="42" t="s">
        <v>126</v>
      </c>
      <c r="U227" s="43"/>
      <c r="V227" s="42" t="s">
        <v>125</v>
      </c>
      <c r="W227" s="43"/>
      <c r="X227" s="42" t="s">
        <v>124</v>
      </c>
      <c r="Y227" s="43"/>
      <c r="Z227" s="42" t="s">
        <v>123</v>
      </c>
      <c r="AA227" s="43"/>
      <c r="AB227" s="245"/>
      <c r="AC227" s="43"/>
      <c r="AD227" s="196" t="s">
        <v>489</v>
      </c>
      <c r="AE227" s="39"/>
      <c r="AF227" s="421"/>
      <c r="AG227" s="421" t="s">
        <v>668</v>
      </c>
      <c r="AH227" s="38"/>
      <c r="AI227" s="9"/>
      <c r="AJ227" s="349">
        <f>SUMPRODUCT(LEN($M227:$AA230)-LEN(SUBSTITUTE($M227:$AA230,"A", "")))</f>
        <v>21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12</v>
      </c>
      <c r="AN227" s="352">
        <f>SUMPRODUCT(LEN($AD227:$AD230)-LEN(SUBSTITUTE($AD227:$AD230,"S", "")))</f>
        <v>4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2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8.15" customHeight="1" thickBot="1" x14ac:dyDescent="0.25">
      <c r="B228" s="30"/>
      <c r="C228" s="339"/>
      <c r="D228" s="221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 t="s">
        <v>457</v>
      </c>
      <c r="N228" s="33" t="s">
        <v>121</v>
      </c>
      <c r="O228" s="55" t="s">
        <v>348</v>
      </c>
      <c r="P228" s="33" t="s">
        <v>120</v>
      </c>
      <c r="Q228" s="55" t="s">
        <v>348</v>
      </c>
      <c r="R228" s="33" t="s">
        <v>119</v>
      </c>
      <c r="S228" s="55"/>
      <c r="T228" s="33" t="s">
        <v>118</v>
      </c>
      <c r="U228" s="55"/>
      <c r="V228" s="33" t="s">
        <v>117</v>
      </c>
      <c r="W228" s="55"/>
      <c r="X228" s="33" t="s">
        <v>116</v>
      </c>
      <c r="Y228" s="55"/>
      <c r="Z228" s="33" t="s">
        <v>115</v>
      </c>
      <c r="AA228" s="55"/>
      <c r="AB228" s="244"/>
      <c r="AC228" s="55"/>
      <c r="AD228" s="193"/>
      <c r="AE228" s="22"/>
      <c r="AF228" s="422"/>
      <c r="AG228" s="422"/>
      <c r="AH228" s="21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8.15" customHeight="1" x14ac:dyDescent="0.2">
      <c r="B229" s="30"/>
      <c r="C229" s="340"/>
      <c r="D229" s="218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 t="s">
        <v>179</v>
      </c>
      <c r="N229" s="25" t="s">
        <v>112</v>
      </c>
      <c r="O229" s="114" t="s">
        <v>357</v>
      </c>
      <c r="P229" s="25" t="s">
        <v>111</v>
      </c>
      <c r="Q229" s="114" t="s">
        <v>354</v>
      </c>
      <c r="R229" s="25" t="s">
        <v>110</v>
      </c>
      <c r="S229" s="114"/>
      <c r="T229" s="25" t="s">
        <v>109</v>
      </c>
      <c r="U229" s="114"/>
      <c r="V229" s="25" t="s">
        <v>108</v>
      </c>
      <c r="W229" s="114"/>
      <c r="X229" s="25" t="s">
        <v>107</v>
      </c>
      <c r="Y229" s="114"/>
      <c r="Z229" s="25" t="s">
        <v>106</v>
      </c>
      <c r="AA229" s="114"/>
      <c r="AB229" s="243"/>
      <c r="AC229" s="114"/>
      <c r="AD229" s="190"/>
      <c r="AE229" s="22"/>
      <c r="AF229" s="422"/>
      <c r="AG229" s="422"/>
      <c r="AH229" s="21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8.15" customHeight="1" thickBot="1" x14ac:dyDescent="0.25">
      <c r="B230" s="30"/>
      <c r="C230" s="355"/>
      <c r="D230" s="246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 t="s">
        <v>479</v>
      </c>
      <c r="N230" s="50" t="s">
        <v>104</v>
      </c>
      <c r="O230" s="51" t="s">
        <v>353</v>
      </c>
      <c r="P230" s="50" t="s">
        <v>103</v>
      </c>
      <c r="Q230" s="51" t="s">
        <v>354</v>
      </c>
      <c r="R230" s="50" t="s">
        <v>102</v>
      </c>
      <c r="S230" s="51"/>
      <c r="T230" s="50">
        <v>20</v>
      </c>
      <c r="U230" s="51"/>
      <c r="V230" s="50" t="s">
        <v>101</v>
      </c>
      <c r="W230" s="51"/>
      <c r="X230" s="50" t="s">
        <v>100</v>
      </c>
      <c r="Y230" s="51"/>
      <c r="Z230" s="50" t="s">
        <v>99</v>
      </c>
      <c r="AA230" s="51"/>
      <c r="AB230" s="242"/>
      <c r="AC230" s="51"/>
      <c r="AD230" s="187"/>
      <c r="AE230" s="48"/>
      <c r="AF230" s="424"/>
      <c r="AG230" s="424"/>
      <c r="AH230" s="47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8.15" customHeight="1" x14ac:dyDescent="0.2">
      <c r="B231" s="30"/>
      <c r="C231" s="338">
        <v>3</v>
      </c>
      <c r="D231" s="212"/>
      <c r="E231" s="198"/>
      <c r="F231" s="198"/>
      <c r="G231" s="197"/>
      <c r="H231" s="358"/>
      <c r="I231" s="390">
        <v>104</v>
      </c>
      <c r="J231" s="390">
        <v>22</v>
      </c>
      <c r="K231" s="390">
        <v>10</v>
      </c>
      <c r="L231" s="42" t="s">
        <v>131</v>
      </c>
      <c r="M231" s="43" t="s">
        <v>179</v>
      </c>
      <c r="N231" s="42" t="s">
        <v>129</v>
      </c>
      <c r="O231" s="43" t="s">
        <v>458</v>
      </c>
      <c r="P231" s="42" t="s">
        <v>128</v>
      </c>
      <c r="Q231" s="43" t="s">
        <v>353</v>
      </c>
      <c r="R231" s="42" t="s">
        <v>127</v>
      </c>
      <c r="S231" s="43"/>
      <c r="T231" s="42" t="s">
        <v>126</v>
      </c>
      <c r="U231" s="43"/>
      <c r="V231" s="42" t="s">
        <v>125</v>
      </c>
      <c r="W231" s="43"/>
      <c r="X231" s="42" t="s">
        <v>124</v>
      </c>
      <c r="Y231" s="43"/>
      <c r="Z231" s="42" t="s">
        <v>123</v>
      </c>
      <c r="AA231" s="43"/>
      <c r="AB231" s="245"/>
      <c r="AC231" s="43"/>
      <c r="AD231" s="196" t="s">
        <v>132</v>
      </c>
      <c r="AE231" s="39"/>
      <c r="AF231" s="421"/>
      <c r="AG231" s="421" t="s">
        <v>464</v>
      </c>
      <c r="AH231" s="38"/>
      <c r="AI231" s="9"/>
      <c r="AJ231" s="349">
        <f>SUMPRODUCT(LEN($M231:$AA234)-LEN(SUBSTITUTE($M231:$AA234,"A", "")))</f>
        <v>18</v>
      </c>
      <c r="AK231" s="352">
        <f>SUMPRODUCT(LEN($AD231:$AD234)-LEN(SUBSTITUTE($AD231:$AD234,"A", "")))</f>
        <v>2</v>
      </c>
      <c r="AL231" s="335">
        <f>SUMPRODUCT(LEN($AC231:$AC234)-LEN(SUBSTITUTE($AC231:$AC234,"A", "")))</f>
        <v>0</v>
      </c>
      <c r="AM231" s="349">
        <f>SUMPRODUCT(LEN($M231:$AA234)-LEN(SUBSTITUTE($M231:$AA234,"S", "")))</f>
        <v>13</v>
      </c>
      <c r="AN231" s="352">
        <f>SUMPRODUCT(LEN($AD231:$AD234)-LEN(SUBSTITUTE($AD231:$AD234,"S", "")))</f>
        <v>0</v>
      </c>
      <c r="AO231" s="335">
        <f>SUMPRODUCT(LEN($AC231:$AC234)-LEN(SUBSTITUTE($AC231:$AC234,"S", "")))</f>
        <v>0</v>
      </c>
      <c r="AP231" s="349">
        <f>SUMPRODUCT(LEN($M231:$AA234)-LEN(SUBSTITUTE($M231:$AA234,"F", "")))</f>
        <v>0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3</v>
      </c>
      <c r="AT231" s="352">
        <f>SUMPRODUCT(LEN($AD231:$AD234)-LEN(SUBSTITUTE($AD231:$AD234,"G", "")))</f>
        <v>0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8.15" customHeight="1" thickBot="1" x14ac:dyDescent="0.25">
      <c r="B232" s="30"/>
      <c r="C232" s="339"/>
      <c r="D232" s="221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 t="s">
        <v>179</v>
      </c>
      <c r="N232" s="33" t="s">
        <v>121</v>
      </c>
      <c r="O232" s="55" t="s">
        <v>457</v>
      </c>
      <c r="P232" s="33" t="s">
        <v>120</v>
      </c>
      <c r="Q232" s="55" t="s">
        <v>349</v>
      </c>
      <c r="R232" s="33" t="s">
        <v>119</v>
      </c>
      <c r="S232" s="55"/>
      <c r="T232" s="33" t="s">
        <v>118</v>
      </c>
      <c r="U232" s="55"/>
      <c r="V232" s="33" t="s">
        <v>117</v>
      </c>
      <c r="W232" s="55"/>
      <c r="X232" s="33" t="s">
        <v>116</v>
      </c>
      <c r="Y232" s="55"/>
      <c r="Z232" s="33" t="s">
        <v>115</v>
      </c>
      <c r="AA232" s="55"/>
      <c r="AB232" s="244"/>
      <c r="AC232" s="55"/>
      <c r="AD232" s="193" t="s">
        <v>132</v>
      </c>
      <c r="AE232" s="22"/>
      <c r="AF232" s="422"/>
      <c r="AG232" s="422"/>
      <c r="AH232" s="21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8.15" customHeight="1" x14ac:dyDescent="0.2">
      <c r="B233" s="30"/>
      <c r="C233" s="340"/>
      <c r="D233" s="218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 t="s">
        <v>509</v>
      </c>
      <c r="N233" s="25" t="s">
        <v>112</v>
      </c>
      <c r="O233" s="114" t="s">
        <v>495</v>
      </c>
      <c r="P233" s="25" t="s">
        <v>111</v>
      </c>
      <c r="Q233" s="114" t="s">
        <v>349</v>
      </c>
      <c r="R233" s="25" t="s">
        <v>110</v>
      </c>
      <c r="S233" s="114"/>
      <c r="T233" s="25" t="s">
        <v>109</v>
      </c>
      <c r="U233" s="114"/>
      <c r="V233" s="25" t="s">
        <v>108</v>
      </c>
      <c r="W233" s="114"/>
      <c r="X233" s="25" t="s">
        <v>107</v>
      </c>
      <c r="Y233" s="114"/>
      <c r="Z233" s="25" t="s">
        <v>106</v>
      </c>
      <c r="AA233" s="114"/>
      <c r="AB233" s="243"/>
      <c r="AC233" s="114"/>
      <c r="AD233" s="190"/>
      <c r="AE233" s="22"/>
      <c r="AF233" s="422"/>
      <c r="AG233" s="422"/>
      <c r="AH233" s="21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8.15" customHeight="1" thickBot="1" x14ac:dyDescent="0.25">
      <c r="B234" s="20"/>
      <c r="C234" s="341"/>
      <c r="D234" s="215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 t="s">
        <v>357</v>
      </c>
      <c r="N234" s="15" t="s">
        <v>104</v>
      </c>
      <c r="O234" s="16" t="s">
        <v>371</v>
      </c>
      <c r="P234" s="15" t="s">
        <v>103</v>
      </c>
      <c r="Q234" s="16" t="s">
        <v>347</v>
      </c>
      <c r="R234" s="15" t="s">
        <v>102</v>
      </c>
      <c r="S234" s="16"/>
      <c r="T234" s="15">
        <v>20</v>
      </c>
      <c r="U234" s="16"/>
      <c r="V234" s="15" t="s">
        <v>101</v>
      </c>
      <c r="W234" s="16"/>
      <c r="X234" s="15" t="s">
        <v>100</v>
      </c>
      <c r="Y234" s="16"/>
      <c r="Z234" s="15" t="s">
        <v>99</v>
      </c>
      <c r="AA234" s="16"/>
      <c r="AB234" s="242"/>
      <c r="AC234" s="16"/>
      <c r="AD234" s="186"/>
      <c r="AE234" s="11"/>
      <c r="AF234" s="423"/>
      <c r="AG234" s="423"/>
      <c r="AH234" s="10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107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203</v>
      </c>
      <c r="E236" s="425">
        <v>9329.31</v>
      </c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03"/>
      <c r="AI236" s="86" t="s">
        <v>137</v>
      </c>
      <c r="AJ236" s="85">
        <f t="shared" ref="AJ236:BB236" si="30">SUM(AJ238:AJ249)</f>
        <v>61</v>
      </c>
      <c r="AK236" s="84">
        <f t="shared" si="30"/>
        <v>4</v>
      </c>
      <c r="AL236" s="83">
        <f t="shared" si="30"/>
        <v>0</v>
      </c>
      <c r="AM236" s="85">
        <f t="shared" si="30"/>
        <v>51</v>
      </c>
      <c r="AN236" s="84">
        <f t="shared" si="30"/>
        <v>18</v>
      </c>
      <c r="AO236" s="83">
        <f t="shared" si="30"/>
        <v>0</v>
      </c>
      <c r="AP236" s="85">
        <f t="shared" si="30"/>
        <v>0</v>
      </c>
      <c r="AQ236" s="84">
        <f t="shared" si="30"/>
        <v>2</v>
      </c>
      <c r="AR236" s="83">
        <f t="shared" si="30"/>
        <v>0</v>
      </c>
      <c r="AS236" s="85">
        <f t="shared" si="30"/>
        <v>21</v>
      </c>
      <c r="AT236" s="84">
        <f t="shared" si="30"/>
        <v>9</v>
      </c>
      <c r="AU236" s="83">
        <f t="shared" si="30"/>
        <v>0</v>
      </c>
      <c r="AV236" s="85">
        <f t="shared" si="30"/>
        <v>0</v>
      </c>
      <c r="AW236" s="84">
        <f t="shared" si="30"/>
        <v>0</v>
      </c>
      <c r="AX236" s="83">
        <f t="shared" si="30"/>
        <v>0</v>
      </c>
      <c r="AY236" s="82">
        <f t="shared" si="30"/>
        <v>0</v>
      </c>
      <c r="AZ236" s="81">
        <f t="shared" si="30"/>
        <v>0</v>
      </c>
      <c r="BA236" s="81">
        <f t="shared" si="30"/>
        <v>0</v>
      </c>
      <c r="BB236" s="80">
        <f t="shared" si="30"/>
        <v>0</v>
      </c>
      <c r="BC236" s="79" t="s">
        <v>136</v>
      </c>
      <c r="BF236" s="5">
        <f>SUM(AJ236:AL236)/$BG$5</f>
        <v>21.666666666666668</v>
      </c>
      <c r="BG236" s="5">
        <f>SUM(AM236:AO236,AY236)/$BG$5</f>
        <v>23</v>
      </c>
      <c r="BH236" s="5">
        <f>SUM(AP236:AR236,AZ236)/$BG$5</f>
        <v>0.66666666666666663</v>
      </c>
      <c r="BI236" s="5">
        <f>SUM(AS236:AU236,BA236)/$BG$5</f>
        <v>10</v>
      </c>
      <c r="BJ236" s="5">
        <f>SUM(AV236:AX236,BB236)/$BG$5</f>
        <v>0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03"/>
      <c r="AI237" s="66" t="s">
        <v>135</v>
      </c>
      <c r="AJ237" s="65">
        <f t="shared" ref="AJ237:BB237" si="31">AJ236/3</f>
        <v>20.333333333333332</v>
      </c>
      <c r="AK237" s="64">
        <f t="shared" si="31"/>
        <v>1.3333333333333333</v>
      </c>
      <c r="AL237" s="63">
        <f t="shared" si="31"/>
        <v>0</v>
      </c>
      <c r="AM237" s="65">
        <f t="shared" si="31"/>
        <v>17</v>
      </c>
      <c r="AN237" s="64">
        <f t="shared" si="31"/>
        <v>6</v>
      </c>
      <c r="AO237" s="63">
        <f t="shared" si="31"/>
        <v>0</v>
      </c>
      <c r="AP237" s="65">
        <f t="shared" si="31"/>
        <v>0</v>
      </c>
      <c r="AQ237" s="64">
        <f t="shared" si="31"/>
        <v>0.66666666666666663</v>
      </c>
      <c r="AR237" s="63">
        <f t="shared" si="31"/>
        <v>0</v>
      </c>
      <c r="AS237" s="65">
        <f t="shared" si="31"/>
        <v>7</v>
      </c>
      <c r="AT237" s="64">
        <f t="shared" si="31"/>
        <v>3</v>
      </c>
      <c r="AU237" s="63">
        <f t="shared" si="31"/>
        <v>0</v>
      </c>
      <c r="AV237" s="65">
        <f t="shared" si="31"/>
        <v>0</v>
      </c>
      <c r="AW237" s="64">
        <f t="shared" si="31"/>
        <v>0</v>
      </c>
      <c r="AX237" s="63">
        <f t="shared" si="31"/>
        <v>0</v>
      </c>
      <c r="AY237" s="62">
        <f t="shared" si="31"/>
        <v>0</v>
      </c>
      <c r="AZ237" s="61">
        <f t="shared" si="31"/>
        <v>0</v>
      </c>
      <c r="BA237" s="61">
        <f t="shared" si="31"/>
        <v>0</v>
      </c>
      <c r="BB237" s="60">
        <f t="shared" si="31"/>
        <v>0</v>
      </c>
      <c r="BC237" s="59" t="s">
        <v>134</v>
      </c>
    </row>
    <row r="238" spans="2:62" ht="28.15" customHeight="1" x14ac:dyDescent="0.2">
      <c r="B238" s="30"/>
      <c r="C238" s="338">
        <v>1</v>
      </c>
      <c r="D238" s="212"/>
      <c r="E238" s="198"/>
      <c r="F238" s="198"/>
      <c r="G238" s="197"/>
      <c r="H238" s="358" t="s">
        <v>370</v>
      </c>
      <c r="I238" s="390">
        <v>49</v>
      </c>
      <c r="J238" s="390">
        <v>20</v>
      </c>
      <c r="K238" s="390">
        <v>8</v>
      </c>
      <c r="L238" s="42" t="s">
        <v>131</v>
      </c>
      <c r="M238" s="43" t="s">
        <v>357</v>
      </c>
      <c r="N238" s="42" t="s">
        <v>129</v>
      </c>
      <c r="O238" s="43" t="s">
        <v>498</v>
      </c>
      <c r="P238" s="42" t="s">
        <v>128</v>
      </c>
      <c r="Q238" s="43" t="s">
        <v>347</v>
      </c>
      <c r="R238" s="42" t="s">
        <v>127</v>
      </c>
      <c r="S238" s="43"/>
      <c r="T238" s="42" t="s">
        <v>126</v>
      </c>
      <c r="U238" s="43"/>
      <c r="V238" s="42" t="s">
        <v>125</v>
      </c>
      <c r="W238" s="43"/>
      <c r="X238" s="42" t="s">
        <v>124</v>
      </c>
      <c r="Y238" s="43"/>
      <c r="Z238" s="42" t="s">
        <v>123</v>
      </c>
      <c r="AA238" s="43"/>
      <c r="AB238" s="245"/>
      <c r="AC238" s="43"/>
      <c r="AD238" s="196" t="s">
        <v>489</v>
      </c>
      <c r="AE238" s="58"/>
      <c r="AF238" s="421"/>
      <c r="AG238" s="421" t="s">
        <v>668</v>
      </c>
      <c r="AH238" s="38"/>
      <c r="AI238" s="9"/>
      <c r="AJ238" s="349">
        <f>SUMPRODUCT(LEN($M238:$AA241)-LEN(SUBSTITUTE($M238:$AA241,"A", "")))</f>
        <v>10</v>
      </c>
      <c r="AK238" s="352">
        <f>SUMPRODUCT(LEN($AD238:$AD241)-LEN(SUBSTITUTE($AD238:$AD241,"A", "")))</f>
        <v>0</v>
      </c>
      <c r="AL238" s="335">
        <f>SUMPRODUCT(LEN($AC238:$AC241)-LEN(SUBSTITUTE($AC238:$AC241,"A", "")))</f>
        <v>0</v>
      </c>
      <c r="AM238" s="349">
        <f>SUMPRODUCT(LEN($M238:$AA241)-LEN(SUBSTITUTE($M238:$AA241,"S", "")))</f>
        <v>14</v>
      </c>
      <c r="AN238" s="352">
        <f>SUMPRODUCT(LEN($AD238:$AD241)-LEN(SUBSTITUTE($AD238:$AD241,"S", "")))</f>
        <v>4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5</v>
      </c>
      <c r="AT238" s="352">
        <f>SUMPRODUCT(LEN($AD238:$AD241)-LEN(SUBSTITUTE($AD238:$AD241,"G", "")))</f>
        <v>0</v>
      </c>
      <c r="AU238" s="335">
        <f>SUMPRODUCT(LEN($AC238:$AC241)-LEN(SUBSTITUTE($AC238:$AC241,"G", "")))</f>
        <v>0</v>
      </c>
      <c r="AV238" s="349">
        <f>SUMPRODUCT(LEN($L238:$AA241)-LEN(SUBSTITUTE($L238:$AA241,"M", "")))</f>
        <v>0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0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0</v>
      </c>
      <c r="BB238" s="413">
        <f>SUMPRODUCT(LEN($AE238:$AE241)-LEN(SUBSTITUTE($AE238:$AE241,"M", "")))</f>
        <v>0</v>
      </c>
    </row>
    <row r="239" spans="2:62" ht="28.15" customHeight="1" thickBot="1" x14ac:dyDescent="0.25">
      <c r="B239" s="30"/>
      <c r="C239" s="339"/>
      <c r="D239" s="221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493</v>
      </c>
      <c r="N239" s="33" t="s">
        <v>121</v>
      </c>
      <c r="O239" s="55" t="s">
        <v>351</v>
      </c>
      <c r="P239" s="33" t="s">
        <v>120</v>
      </c>
      <c r="Q239" s="55" t="s">
        <v>354</v>
      </c>
      <c r="R239" s="33" t="s">
        <v>119</v>
      </c>
      <c r="S239" s="55"/>
      <c r="T239" s="33" t="s">
        <v>118</v>
      </c>
      <c r="U239" s="55"/>
      <c r="V239" s="33" t="s">
        <v>117</v>
      </c>
      <c r="W239" s="55"/>
      <c r="X239" s="33" t="s">
        <v>116</v>
      </c>
      <c r="Y239" s="55"/>
      <c r="Z239" s="33" t="s">
        <v>115</v>
      </c>
      <c r="AA239" s="55"/>
      <c r="AB239" s="244"/>
      <c r="AC239" s="55"/>
      <c r="AD239" s="193"/>
      <c r="AE239" s="57"/>
      <c r="AF239" s="422"/>
      <c r="AG239" s="422"/>
      <c r="AH239" s="21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8.15" customHeight="1" x14ac:dyDescent="0.2">
      <c r="B240" s="30"/>
      <c r="C240" s="340"/>
      <c r="D240" s="218"/>
      <c r="E240" s="192"/>
      <c r="F240" s="192"/>
      <c r="G240" s="191"/>
      <c r="H240" s="360">
        <v>203</v>
      </c>
      <c r="I240" s="392"/>
      <c r="J240" s="392"/>
      <c r="K240" s="392"/>
      <c r="L240" s="25" t="s">
        <v>114</v>
      </c>
      <c r="M240" s="114" t="s">
        <v>470</v>
      </c>
      <c r="N240" s="25" t="s">
        <v>112</v>
      </c>
      <c r="O240" s="114" t="s">
        <v>350</v>
      </c>
      <c r="P240" s="25" t="s">
        <v>111</v>
      </c>
      <c r="Q240" s="114" t="s">
        <v>130</v>
      </c>
      <c r="R240" s="25" t="s">
        <v>110</v>
      </c>
      <c r="S240" s="114"/>
      <c r="T240" s="25" t="s">
        <v>109</v>
      </c>
      <c r="U240" s="114"/>
      <c r="V240" s="25" t="s">
        <v>108</v>
      </c>
      <c r="W240" s="114"/>
      <c r="X240" s="25" t="s">
        <v>107</v>
      </c>
      <c r="Y240" s="114"/>
      <c r="Z240" s="25" t="s">
        <v>106</v>
      </c>
      <c r="AA240" s="114"/>
      <c r="AB240" s="243"/>
      <c r="AC240" s="114"/>
      <c r="AD240" s="190"/>
      <c r="AE240" s="57"/>
      <c r="AF240" s="422"/>
      <c r="AG240" s="422"/>
      <c r="AH240" s="21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8.15" customHeight="1" thickBot="1" x14ac:dyDescent="0.25">
      <c r="B241" s="30"/>
      <c r="C241" s="355"/>
      <c r="D241" s="246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495</v>
      </c>
      <c r="N241" s="50" t="s">
        <v>104</v>
      </c>
      <c r="O241" s="51" t="s">
        <v>349</v>
      </c>
      <c r="P241" s="50" t="s">
        <v>103</v>
      </c>
      <c r="Q241" s="51" t="s">
        <v>130</v>
      </c>
      <c r="R241" s="50" t="s">
        <v>102</v>
      </c>
      <c r="S241" s="51"/>
      <c r="T241" s="50">
        <v>20</v>
      </c>
      <c r="U241" s="51"/>
      <c r="V241" s="50" t="s">
        <v>101</v>
      </c>
      <c r="W241" s="51"/>
      <c r="X241" s="50" t="s">
        <v>100</v>
      </c>
      <c r="Y241" s="51"/>
      <c r="Z241" s="50" t="s">
        <v>99</v>
      </c>
      <c r="AA241" s="51"/>
      <c r="AB241" s="242"/>
      <c r="AC241" s="51"/>
      <c r="AD241" s="187"/>
      <c r="AE241" s="56"/>
      <c r="AF241" s="424"/>
      <c r="AG241" s="424"/>
      <c r="AH241" s="47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8.15" customHeight="1" x14ac:dyDescent="0.2">
      <c r="B242" s="30"/>
      <c r="C242" s="338">
        <v>2</v>
      </c>
      <c r="D242" s="212"/>
      <c r="E242" s="198"/>
      <c r="F242" s="198"/>
      <c r="G242" s="197"/>
      <c r="H242" s="358"/>
      <c r="I242" s="390">
        <v>82</v>
      </c>
      <c r="J242" s="390">
        <v>23</v>
      </c>
      <c r="K242" s="390">
        <v>8</v>
      </c>
      <c r="L242" s="42" t="s">
        <v>131</v>
      </c>
      <c r="M242" s="43" t="s">
        <v>459</v>
      </c>
      <c r="N242" s="42" t="s">
        <v>129</v>
      </c>
      <c r="O242" s="43" t="s">
        <v>459</v>
      </c>
      <c r="P242" s="42" t="s">
        <v>128</v>
      </c>
      <c r="Q242" s="43" t="s">
        <v>179</v>
      </c>
      <c r="R242" s="42" t="s">
        <v>127</v>
      </c>
      <c r="S242" s="43" t="s">
        <v>354</v>
      </c>
      <c r="T242" s="42" t="s">
        <v>126</v>
      </c>
      <c r="U242" s="43"/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245"/>
      <c r="AC242" s="43"/>
      <c r="AD242" s="196" t="s">
        <v>509</v>
      </c>
      <c r="AE242" s="39"/>
      <c r="AF242" s="421"/>
      <c r="AG242" s="421" t="s">
        <v>669</v>
      </c>
      <c r="AH242" s="38"/>
      <c r="AI242" s="9"/>
      <c r="AJ242" s="349">
        <f>SUMPRODUCT(LEN($M242:$AA245)-LEN(SUBSTITUTE($M242:$AA245,"A", "")))</f>
        <v>25</v>
      </c>
      <c r="AK242" s="352">
        <f>SUMPRODUCT(LEN($AD242:$AD245)-LEN(SUBSTITUTE($AD242:$AD245,"A", "")))</f>
        <v>2</v>
      </c>
      <c r="AL242" s="335">
        <f>SUMPRODUCT(LEN($AC242:$AC245)-LEN(SUBSTITUTE($AC242:$AC245,"A", "")))</f>
        <v>0</v>
      </c>
      <c r="AM242" s="349">
        <f>SUMPRODUCT(LEN($M242:$AA245)-LEN(SUBSTITUTE($M242:$AA245,"S", "")))</f>
        <v>15</v>
      </c>
      <c r="AN242" s="352">
        <f>SUMPRODUCT(LEN($AD242:$AD245)-LEN(SUBSTITUTE($AD242:$AD245,"S", "")))</f>
        <v>5</v>
      </c>
      <c r="AO242" s="335">
        <f>SUMPRODUCT(LEN($AC242:$AC245)-LEN(SUBSTITUTE($AC242:$AC245,"S", "")))</f>
        <v>0</v>
      </c>
      <c r="AP242" s="349">
        <f>SUMPRODUCT(LEN($M242:$AA245)-LEN(SUBSTITUTE($M242:$AA245,"F", "")))</f>
        <v>0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3</v>
      </c>
      <c r="AT242" s="352">
        <f>SUMPRODUCT(LEN($AD242:$AD245)-LEN(SUBSTITUTE($AD242:$AD245,"G", "")))</f>
        <v>4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8.15" customHeight="1" thickBot="1" x14ac:dyDescent="0.25">
      <c r="B243" s="30"/>
      <c r="C243" s="339"/>
      <c r="D243" s="221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 t="s">
        <v>479</v>
      </c>
      <c r="N243" s="33" t="s">
        <v>121</v>
      </c>
      <c r="O243" s="55" t="s">
        <v>462</v>
      </c>
      <c r="P243" s="33" t="s">
        <v>120</v>
      </c>
      <c r="Q243" s="55" t="s">
        <v>347</v>
      </c>
      <c r="R243" s="33" t="s">
        <v>119</v>
      </c>
      <c r="S243" s="55" t="s">
        <v>130</v>
      </c>
      <c r="T243" s="33" t="s">
        <v>118</v>
      </c>
      <c r="U243" s="55"/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244"/>
      <c r="AC243" s="55"/>
      <c r="AD243" s="193" t="s">
        <v>495</v>
      </c>
      <c r="AE243" s="22"/>
      <c r="AF243" s="422"/>
      <c r="AG243" s="422"/>
      <c r="AH243" s="21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8.15" customHeight="1" x14ac:dyDescent="0.2">
      <c r="B244" s="30"/>
      <c r="C244" s="340"/>
      <c r="D244" s="218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 t="s">
        <v>479</v>
      </c>
      <c r="N244" s="25" t="s">
        <v>112</v>
      </c>
      <c r="O244" s="114" t="s">
        <v>459</v>
      </c>
      <c r="P244" s="25" t="s">
        <v>111</v>
      </c>
      <c r="Q244" s="114" t="s">
        <v>349</v>
      </c>
      <c r="R244" s="25" t="s">
        <v>110</v>
      </c>
      <c r="S244" s="114" t="s">
        <v>132</v>
      </c>
      <c r="T244" s="25" t="s">
        <v>109</v>
      </c>
      <c r="U244" s="114"/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243"/>
      <c r="AC244" s="114"/>
      <c r="AD244" s="190" t="s">
        <v>856</v>
      </c>
      <c r="AE244" s="22"/>
      <c r="AF244" s="422"/>
      <c r="AG244" s="422"/>
      <c r="AH244" s="21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8.15" customHeight="1" thickBot="1" x14ac:dyDescent="0.25">
      <c r="B245" s="30"/>
      <c r="C245" s="355"/>
      <c r="D245" s="246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 t="s">
        <v>469</v>
      </c>
      <c r="N245" s="50" t="s">
        <v>104</v>
      </c>
      <c r="O245" s="51" t="s">
        <v>367</v>
      </c>
      <c r="P245" s="50" t="s">
        <v>103</v>
      </c>
      <c r="Q245" s="51" t="s">
        <v>351</v>
      </c>
      <c r="R245" s="50" t="s">
        <v>102</v>
      </c>
      <c r="S245" s="51"/>
      <c r="T245" s="50">
        <v>20</v>
      </c>
      <c r="U245" s="51"/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242"/>
      <c r="AC245" s="51"/>
      <c r="AD245" s="187"/>
      <c r="AE245" s="48"/>
      <c r="AF245" s="424"/>
      <c r="AG245" s="424"/>
      <c r="AH245" s="47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8.15" customHeight="1" x14ac:dyDescent="0.2">
      <c r="B246" s="30"/>
      <c r="C246" s="338">
        <v>3</v>
      </c>
      <c r="D246" s="212"/>
      <c r="E246" s="198"/>
      <c r="F246" s="198"/>
      <c r="G246" s="197"/>
      <c r="H246" s="358"/>
      <c r="I246" s="390">
        <v>70</v>
      </c>
      <c r="J246" s="390">
        <v>25</v>
      </c>
      <c r="K246" s="390">
        <v>8</v>
      </c>
      <c r="L246" s="42" t="s">
        <v>131</v>
      </c>
      <c r="M246" s="43" t="s">
        <v>855</v>
      </c>
      <c r="N246" s="42" t="s">
        <v>129</v>
      </c>
      <c r="O246" s="43" t="s">
        <v>485</v>
      </c>
      <c r="P246" s="42" t="s">
        <v>128</v>
      </c>
      <c r="Q246" s="43" t="s">
        <v>588</v>
      </c>
      <c r="R246" s="42" t="s">
        <v>127</v>
      </c>
      <c r="S246" s="43" t="s">
        <v>347</v>
      </c>
      <c r="T246" s="42" t="s">
        <v>126</v>
      </c>
      <c r="U246" s="43" t="s">
        <v>132</v>
      </c>
      <c r="V246" s="42" t="s">
        <v>125</v>
      </c>
      <c r="W246" s="43"/>
      <c r="X246" s="42" t="s">
        <v>124</v>
      </c>
      <c r="Y246" s="43"/>
      <c r="Z246" s="42" t="s">
        <v>123</v>
      </c>
      <c r="AA246" s="43"/>
      <c r="AB246" s="245"/>
      <c r="AC246" s="43"/>
      <c r="AD246" s="196" t="s">
        <v>854</v>
      </c>
      <c r="AE246" s="39"/>
      <c r="AF246" s="421"/>
      <c r="AG246" s="421" t="s">
        <v>669</v>
      </c>
      <c r="AH246" s="38"/>
      <c r="AI246" s="9"/>
      <c r="AJ246" s="349">
        <f>SUMPRODUCT(LEN($M246:$AA249)-LEN(SUBSTITUTE($M246:$AA249,"A", "")))</f>
        <v>26</v>
      </c>
      <c r="AK246" s="352">
        <f>SUMPRODUCT(LEN($AD246:$AD249)-LEN(SUBSTITUTE($AD246:$AD249,"A", "")))</f>
        <v>2</v>
      </c>
      <c r="AL246" s="335">
        <f>SUMPRODUCT(LEN($AC246:$AC249)-LEN(SUBSTITUTE($AC246:$AC249,"A", "")))</f>
        <v>0</v>
      </c>
      <c r="AM246" s="349">
        <f>SUMPRODUCT(LEN($M246:$AA249)-LEN(SUBSTITUTE($M246:$AA249,"S", "")))</f>
        <v>22</v>
      </c>
      <c r="AN246" s="352">
        <f>SUMPRODUCT(LEN($AD246:$AD249)-LEN(SUBSTITUTE($AD246:$AD249,"S", "")))</f>
        <v>9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2</v>
      </c>
      <c r="AR246" s="335">
        <f>SUMPRODUCT(LEN($AC246:$AC249)-LEN(SUBSTITUTE($AC246:$AC249,"F", "")))</f>
        <v>0</v>
      </c>
      <c r="AS246" s="349">
        <f>SUMPRODUCT(LEN($M246:$AA249)-LEN(SUBSTITUTE($M246:$AA249,"G", "")))</f>
        <v>13</v>
      </c>
      <c r="AT246" s="352">
        <f>SUMPRODUCT(LEN($AD246:$AD249)-LEN(SUBSTITUTE($AD246:$AD249,"G", "")))</f>
        <v>5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8.15" customHeight="1" thickBot="1" x14ac:dyDescent="0.25">
      <c r="B247" s="30"/>
      <c r="C247" s="339"/>
      <c r="D247" s="221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 t="s">
        <v>700</v>
      </c>
      <c r="N247" s="33" t="s">
        <v>121</v>
      </c>
      <c r="O247" s="55" t="s">
        <v>815</v>
      </c>
      <c r="P247" s="33" t="s">
        <v>120</v>
      </c>
      <c r="Q247" s="55" t="s">
        <v>495</v>
      </c>
      <c r="R247" s="33" t="s">
        <v>119</v>
      </c>
      <c r="S247" s="55" t="s">
        <v>354</v>
      </c>
      <c r="T247" s="33" t="s">
        <v>118</v>
      </c>
      <c r="U247" s="55"/>
      <c r="V247" s="33" t="s">
        <v>117</v>
      </c>
      <c r="W247" s="55"/>
      <c r="X247" s="33" t="s">
        <v>116</v>
      </c>
      <c r="Y247" s="55"/>
      <c r="Z247" s="33" t="s">
        <v>115</v>
      </c>
      <c r="AA247" s="55"/>
      <c r="AB247" s="244"/>
      <c r="AC247" s="55"/>
      <c r="AD247" s="193" t="s">
        <v>489</v>
      </c>
      <c r="AE247" s="22"/>
      <c r="AF247" s="422"/>
      <c r="AG247" s="422"/>
      <c r="AH247" s="21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8.15" customHeight="1" x14ac:dyDescent="0.2">
      <c r="B248" s="30"/>
      <c r="C248" s="340"/>
      <c r="D248" s="218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 t="s">
        <v>531</v>
      </c>
      <c r="N248" s="25" t="s">
        <v>112</v>
      </c>
      <c r="O248" s="114" t="s">
        <v>465</v>
      </c>
      <c r="P248" s="25" t="s">
        <v>111</v>
      </c>
      <c r="Q248" s="114" t="s">
        <v>455</v>
      </c>
      <c r="R248" s="25" t="s">
        <v>110</v>
      </c>
      <c r="S248" s="114" t="s">
        <v>354</v>
      </c>
      <c r="T248" s="25" t="s">
        <v>109</v>
      </c>
      <c r="U248" s="114"/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243"/>
      <c r="AC248" s="114"/>
      <c r="AD248" s="190" t="s">
        <v>853</v>
      </c>
      <c r="AE248" s="22"/>
      <c r="AF248" s="422"/>
      <c r="AG248" s="422"/>
      <c r="AH248" s="21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8.15" customHeight="1" thickBot="1" x14ac:dyDescent="0.25">
      <c r="B249" s="20"/>
      <c r="C249" s="341"/>
      <c r="D249" s="215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 t="s">
        <v>815</v>
      </c>
      <c r="N249" s="15" t="s">
        <v>104</v>
      </c>
      <c r="O249" s="16" t="s">
        <v>588</v>
      </c>
      <c r="P249" s="15" t="s">
        <v>103</v>
      </c>
      <c r="Q249" s="16" t="s">
        <v>348</v>
      </c>
      <c r="R249" s="15" t="s">
        <v>102</v>
      </c>
      <c r="S249" s="16" t="s">
        <v>130</v>
      </c>
      <c r="T249" s="15">
        <v>20</v>
      </c>
      <c r="U249" s="16"/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242"/>
      <c r="AC249" s="16"/>
      <c r="AD249" s="186"/>
      <c r="AE249" s="11"/>
      <c r="AF249" s="423"/>
      <c r="AG249" s="423"/>
      <c r="AH249" s="10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107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>
        <v>204</v>
      </c>
      <c r="E251" s="425">
        <v>12151.85</v>
      </c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03"/>
      <c r="AI251" s="86" t="s">
        <v>137</v>
      </c>
      <c r="AJ251" s="85">
        <f t="shared" ref="AJ251:BB251" si="32">SUM(AJ253:AJ264)</f>
        <v>85</v>
      </c>
      <c r="AK251" s="84">
        <f t="shared" si="32"/>
        <v>6</v>
      </c>
      <c r="AL251" s="83">
        <f t="shared" si="32"/>
        <v>0</v>
      </c>
      <c r="AM251" s="85">
        <f t="shared" si="32"/>
        <v>47</v>
      </c>
      <c r="AN251" s="84">
        <f t="shared" si="32"/>
        <v>13</v>
      </c>
      <c r="AO251" s="83">
        <f t="shared" si="32"/>
        <v>0</v>
      </c>
      <c r="AP251" s="85">
        <f t="shared" si="32"/>
        <v>3</v>
      </c>
      <c r="AQ251" s="84">
        <f t="shared" si="32"/>
        <v>0</v>
      </c>
      <c r="AR251" s="83">
        <f t="shared" si="32"/>
        <v>0</v>
      </c>
      <c r="AS251" s="85">
        <f t="shared" si="32"/>
        <v>13</v>
      </c>
      <c r="AT251" s="84">
        <f t="shared" si="32"/>
        <v>2</v>
      </c>
      <c r="AU251" s="83">
        <f t="shared" si="32"/>
        <v>0</v>
      </c>
      <c r="AV251" s="85">
        <f t="shared" si="32"/>
        <v>0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0</v>
      </c>
      <c r="BB251" s="80">
        <f t="shared" si="32"/>
        <v>0</v>
      </c>
      <c r="BC251" s="79" t="s">
        <v>136</v>
      </c>
      <c r="BF251" s="5">
        <f>SUM(AJ251:AL251)/$BG$5</f>
        <v>30.333333333333332</v>
      </c>
      <c r="BG251" s="5">
        <f>SUM(AM251:AO251,AY251)/$BG$5</f>
        <v>20</v>
      </c>
      <c r="BH251" s="5">
        <f>SUM(AP251:AR251,AZ251)/$BG$5</f>
        <v>1</v>
      </c>
      <c r="BI251" s="5">
        <f>SUM(AS251:AU251,BA251)/$BG$5</f>
        <v>5</v>
      </c>
      <c r="BJ251" s="5">
        <f>SUM(AV251:AX251,BB251)/$BG$5</f>
        <v>0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03"/>
      <c r="AI252" s="66" t="s">
        <v>135</v>
      </c>
      <c r="AJ252" s="65">
        <f t="shared" ref="AJ252:BB252" si="33">AJ251/3</f>
        <v>28.333333333333332</v>
      </c>
      <c r="AK252" s="64">
        <f t="shared" si="33"/>
        <v>2</v>
      </c>
      <c r="AL252" s="63">
        <f t="shared" si="33"/>
        <v>0</v>
      </c>
      <c r="AM252" s="65">
        <f t="shared" si="33"/>
        <v>15.666666666666666</v>
      </c>
      <c r="AN252" s="64">
        <f t="shared" si="33"/>
        <v>4.333333333333333</v>
      </c>
      <c r="AO252" s="63">
        <f t="shared" si="33"/>
        <v>0</v>
      </c>
      <c r="AP252" s="65">
        <f t="shared" si="33"/>
        <v>1</v>
      </c>
      <c r="AQ252" s="64">
        <f t="shared" si="33"/>
        <v>0</v>
      </c>
      <c r="AR252" s="63">
        <f t="shared" si="33"/>
        <v>0</v>
      </c>
      <c r="AS252" s="65">
        <f t="shared" si="33"/>
        <v>4.333333333333333</v>
      </c>
      <c r="AT252" s="64">
        <f t="shared" si="33"/>
        <v>0.66666666666666663</v>
      </c>
      <c r="AU252" s="63">
        <f t="shared" si="33"/>
        <v>0</v>
      </c>
      <c r="AV252" s="65">
        <f t="shared" si="33"/>
        <v>0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</v>
      </c>
      <c r="BB252" s="60">
        <f t="shared" si="33"/>
        <v>0</v>
      </c>
      <c r="BC252" s="59" t="s">
        <v>134</v>
      </c>
    </row>
    <row r="253" spans="2:62" ht="28.15" customHeight="1" x14ac:dyDescent="0.2">
      <c r="B253" s="30"/>
      <c r="C253" s="338">
        <v>1</v>
      </c>
      <c r="D253" s="212"/>
      <c r="E253" s="198"/>
      <c r="F253" s="198"/>
      <c r="G253" s="197"/>
      <c r="H253" s="358" t="s">
        <v>370</v>
      </c>
      <c r="I253" s="390">
        <v>77</v>
      </c>
      <c r="J253" s="390">
        <v>22</v>
      </c>
      <c r="K253" s="390">
        <v>7</v>
      </c>
      <c r="L253" s="42" t="s">
        <v>131</v>
      </c>
      <c r="M253" s="43" t="s">
        <v>470</v>
      </c>
      <c r="N253" s="42" t="s">
        <v>129</v>
      </c>
      <c r="O253" s="43" t="s">
        <v>179</v>
      </c>
      <c r="P253" s="42" t="s">
        <v>128</v>
      </c>
      <c r="Q253" s="43" t="s">
        <v>852</v>
      </c>
      <c r="R253" s="42" t="s">
        <v>127</v>
      </c>
      <c r="S253" s="43" t="s">
        <v>347</v>
      </c>
      <c r="T253" s="42" t="s">
        <v>126</v>
      </c>
      <c r="U253" s="43"/>
      <c r="V253" s="42" t="s">
        <v>125</v>
      </c>
      <c r="W253" s="43"/>
      <c r="X253" s="42" t="s">
        <v>124</v>
      </c>
      <c r="Y253" s="43"/>
      <c r="Z253" s="42" t="s">
        <v>123</v>
      </c>
      <c r="AA253" s="43"/>
      <c r="AB253" s="245"/>
      <c r="AC253" s="43"/>
      <c r="AD253" s="196" t="s">
        <v>354</v>
      </c>
      <c r="AE253" s="58"/>
      <c r="AF253" s="421"/>
      <c r="AG253" s="421" t="s">
        <v>669</v>
      </c>
      <c r="AH253" s="38"/>
      <c r="AI253" s="9"/>
      <c r="AJ253" s="349">
        <f>SUMPRODUCT(LEN($M253:$AA256)-LEN(SUBSTITUTE($M253:$AA256,"A", "")))</f>
        <v>16</v>
      </c>
      <c r="AK253" s="352">
        <f>SUMPRODUCT(LEN($AD253:$AD256)-LEN(SUBSTITUTE($AD253:$AD256,"A", "")))</f>
        <v>2</v>
      </c>
      <c r="AL253" s="335">
        <f>SUMPRODUCT(LEN($AC253:$AC256)-LEN(SUBSTITUTE($AC253:$AC256,"A", "")))</f>
        <v>0</v>
      </c>
      <c r="AM253" s="349">
        <f>SUMPRODUCT(LEN($M253:$AA256)-LEN(SUBSTITUTE($M253:$AA256,"S", "")))</f>
        <v>11</v>
      </c>
      <c r="AN253" s="352">
        <f>SUMPRODUCT(LEN($AD253:$AD256)-LEN(SUBSTITUTE($AD253:$AD256,"S", "")))</f>
        <v>6</v>
      </c>
      <c r="AO253" s="335">
        <f>SUMPRODUCT(LEN($AC253:$AC256)-LEN(SUBSTITUTE($AC253:$AC256,"S", "")))</f>
        <v>0</v>
      </c>
      <c r="AP253" s="349">
        <f>SUMPRODUCT(LEN($M253:$AA256)-LEN(SUBSTITUTE($M253:$AA256,"F", "")))</f>
        <v>3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7</v>
      </c>
      <c r="AT253" s="352">
        <f>SUMPRODUCT(LEN($AD253:$AD256)-LEN(SUBSTITUTE($AD253:$AD256,"G", "")))</f>
        <v>1</v>
      </c>
      <c r="AU253" s="335">
        <f>SUMPRODUCT(LEN($AC253:$AC256)-LEN(SUBSTITUTE($AC253:$AC256,"G", "")))</f>
        <v>0</v>
      </c>
      <c r="AV253" s="349">
        <f>SUMPRODUCT(LEN($L253:$AA256)-LEN(SUBSTITUTE($L253:$AA256,"M", "")))</f>
        <v>0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0</v>
      </c>
      <c r="BB253" s="413">
        <f>SUMPRODUCT(LEN($AE253:$AE256)-LEN(SUBSTITUTE($AE253:$AE256,"M", "")))</f>
        <v>0</v>
      </c>
    </row>
    <row r="254" spans="2:62" ht="28.15" customHeight="1" thickBot="1" x14ac:dyDescent="0.25">
      <c r="B254" s="30"/>
      <c r="C254" s="339"/>
      <c r="D254" s="221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851</v>
      </c>
      <c r="N254" s="33" t="s">
        <v>121</v>
      </c>
      <c r="O254" s="55" t="s">
        <v>179</v>
      </c>
      <c r="P254" s="33" t="s">
        <v>120</v>
      </c>
      <c r="Q254" s="55" t="s">
        <v>467</v>
      </c>
      <c r="R254" s="33" t="s">
        <v>119</v>
      </c>
      <c r="S254" s="55" t="s">
        <v>130</v>
      </c>
      <c r="T254" s="33" t="s">
        <v>118</v>
      </c>
      <c r="U254" s="55"/>
      <c r="V254" s="33" t="s">
        <v>117</v>
      </c>
      <c r="W254" s="55"/>
      <c r="X254" s="33" t="s">
        <v>116</v>
      </c>
      <c r="Y254" s="55"/>
      <c r="Z254" s="33" t="s">
        <v>115</v>
      </c>
      <c r="AA254" s="55"/>
      <c r="AB254" s="244"/>
      <c r="AC254" s="55"/>
      <c r="AD254" s="193" t="s">
        <v>850</v>
      </c>
      <c r="AE254" s="57"/>
      <c r="AF254" s="422"/>
      <c r="AG254" s="422"/>
      <c r="AH254" s="21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8.15" customHeight="1" x14ac:dyDescent="0.2">
      <c r="B255" s="30"/>
      <c r="C255" s="340"/>
      <c r="D255" s="218"/>
      <c r="E255" s="192"/>
      <c r="F255" s="192"/>
      <c r="G255" s="191"/>
      <c r="H255" s="360">
        <v>204</v>
      </c>
      <c r="I255" s="392"/>
      <c r="J255" s="392"/>
      <c r="K255" s="392"/>
      <c r="L255" s="25" t="s">
        <v>114</v>
      </c>
      <c r="M255" s="114" t="s">
        <v>467</v>
      </c>
      <c r="N255" s="25" t="s">
        <v>112</v>
      </c>
      <c r="O255" s="114" t="s">
        <v>516</v>
      </c>
      <c r="P255" s="25" t="s">
        <v>111</v>
      </c>
      <c r="Q255" s="114" t="s">
        <v>349</v>
      </c>
      <c r="R255" s="25" t="s">
        <v>110</v>
      </c>
      <c r="S255" s="114" t="s">
        <v>130</v>
      </c>
      <c r="T255" s="25" t="s">
        <v>109</v>
      </c>
      <c r="U255" s="114"/>
      <c r="V255" s="25" t="s">
        <v>108</v>
      </c>
      <c r="W255" s="114"/>
      <c r="X255" s="25" t="s">
        <v>107</v>
      </c>
      <c r="Y255" s="114"/>
      <c r="Z255" s="25" t="s">
        <v>106</v>
      </c>
      <c r="AA255" s="114"/>
      <c r="AB255" s="243"/>
      <c r="AC255" s="114"/>
      <c r="AD255" s="190"/>
      <c r="AE255" s="57"/>
      <c r="AF255" s="422"/>
      <c r="AG255" s="422"/>
      <c r="AH255" s="21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8.15" customHeight="1" thickBot="1" x14ac:dyDescent="0.25">
      <c r="B256" s="30"/>
      <c r="C256" s="355"/>
      <c r="D256" s="246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457</v>
      </c>
      <c r="N256" s="50" t="s">
        <v>104</v>
      </c>
      <c r="O256" s="51" t="s">
        <v>744</v>
      </c>
      <c r="P256" s="50" t="s">
        <v>103</v>
      </c>
      <c r="Q256" s="51" t="s">
        <v>347</v>
      </c>
      <c r="R256" s="50" t="s">
        <v>102</v>
      </c>
      <c r="S256" s="51"/>
      <c r="T256" s="50">
        <v>20</v>
      </c>
      <c r="U256" s="51"/>
      <c r="V256" s="50" t="s">
        <v>101</v>
      </c>
      <c r="W256" s="51"/>
      <c r="X256" s="50" t="s">
        <v>100</v>
      </c>
      <c r="Y256" s="51"/>
      <c r="Z256" s="50" t="s">
        <v>99</v>
      </c>
      <c r="AA256" s="51"/>
      <c r="AB256" s="242"/>
      <c r="AC256" s="51"/>
      <c r="AD256" s="187"/>
      <c r="AE256" s="56"/>
      <c r="AF256" s="424"/>
      <c r="AG256" s="424"/>
      <c r="AH256" s="47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8.15" customHeight="1" x14ac:dyDescent="0.2">
      <c r="B257" s="30"/>
      <c r="C257" s="338">
        <v>2</v>
      </c>
      <c r="D257" s="212"/>
      <c r="E257" s="198"/>
      <c r="F257" s="198"/>
      <c r="G257" s="197"/>
      <c r="H257" s="358"/>
      <c r="I257" s="390">
        <v>93</v>
      </c>
      <c r="J257" s="390">
        <v>23</v>
      </c>
      <c r="K257" s="390">
        <v>7</v>
      </c>
      <c r="L257" s="42" t="s">
        <v>131</v>
      </c>
      <c r="M257" s="43" t="s">
        <v>357</v>
      </c>
      <c r="N257" s="42" t="s">
        <v>129</v>
      </c>
      <c r="O257" s="43" t="s">
        <v>458</v>
      </c>
      <c r="P257" s="42" t="s">
        <v>128</v>
      </c>
      <c r="Q257" s="43" t="s">
        <v>469</v>
      </c>
      <c r="R257" s="42" t="s">
        <v>127</v>
      </c>
      <c r="S257" s="43" t="s">
        <v>354</v>
      </c>
      <c r="T257" s="42" t="s">
        <v>126</v>
      </c>
      <c r="U257" s="43"/>
      <c r="V257" s="42" t="s">
        <v>125</v>
      </c>
      <c r="W257" s="43"/>
      <c r="X257" s="42" t="s">
        <v>124</v>
      </c>
      <c r="Y257" s="43"/>
      <c r="Z257" s="42" t="s">
        <v>123</v>
      </c>
      <c r="AA257" s="43"/>
      <c r="AB257" s="245"/>
      <c r="AC257" s="43"/>
      <c r="AD257" s="196" t="s">
        <v>849</v>
      </c>
      <c r="AE257" s="39"/>
      <c r="AF257" s="421"/>
      <c r="AG257" s="421" t="s">
        <v>668</v>
      </c>
      <c r="AH257" s="38"/>
      <c r="AI257" s="9"/>
      <c r="AJ257" s="349">
        <f>SUMPRODUCT(LEN($M257:$AA260)-LEN(SUBSTITUTE($M257:$AA260,"A", "")))</f>
        <v>30</v>
      </c>
      <c r="AK257" s="352">
        <f>SUMPRODUCT(LEN($AD257:$AD260)-LEN(SUBSTITUTE($AD257:$AD260,"A", "")))</f>
        <v>3</v>
      </c>
      <c r="AL257" s="335">
        <f>SUMPRODUCT(LEN($AC257:$AC260)-LEN(SUBSTITUTE($AC257:$AC260,"A", "")))</f>
        <v>0</v>
      </c>
      <c r="AM257" s="349">
        <f>SUMPRODUCT(LEN($M257:$AA260)-LEN(SUBSTITUTE($M257:$AA260,"S", "")))</f>
        <v>21</v>
      </c>
      <c r="AN257" s="352">
        <f>SUMPRODUCT(LEN($AD257:$AD260)-LEN(SUBSTITUTE($AD257:$AD260,"S", "")))</f>
        <v>4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2</v>
      </c>
      <c r="AT257" s="352">
        <f>SUMPRODUCT(LEN($AD257:$AD260)-LEN(SUBSTITUTE($AD257:$AD260,"G", "")))</f>
        <v>1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8.15" customHeight="1" thickBot="1" x14ac:dyDescent="0.25">
      <c r="B258" s="30"/>
      <c r="C258" s="339"/>
      <c r="D258" s="221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 t="s">
        <v>507</v>
      </c>
      <c r="N258" s="33" t="s">
        <v>121</v>
      </c>
      <c r="O258" s="55" t="s">
        <v>462</v>
      </c>
      <c r="P258" s="33" t="s">
        <v>120</v>
      </c>
      <c r="Q258" s="55" t="s">
        <v>373</v>
      </c>
      <c r="R258" s="33" t="s">
        <v>119</v>
      </c>
      <c r="S258" s="55" t="s">
        <v>347</v>
      </c>
      <c r="T258" s="33" t="s">
        <v>118</v>
      </c>
      <c r="U258" s="55"/>
      <c r="V258" s="33" t="s">
        <v>117</v>
      </c>
      <c r="W258" s="55"/>
      <c r="X258" s="33" t="s">
        <v>116</v>
      </c>
      <c r="Y258" s="55"/>
      <c r="Z258" s="33" t="s">
        <v>115</v>
      </c>
      <c r="AA258" s="55"/>
      <c r="AB258" s="244"/>
      <c r="AC258" s="55"/>
      <c r="AD258" s="193"/>
      <c r="AE258" s="22"/>
      <c r="AF258" s="422"/>
      <c r="AG258" s="422"/>
      <c r="AH258" s="21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8.15" customHeight="1" x14ac:dyDescent="0.2">
      <c r="B259" s="30"/>
      <c r="C259" s="340"/>
      <c r="D259" s="218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 t="s">
        <v>357</v>
      </c>
      <c r="N259" s="25" t="s">
        <v>112</v>
      </c>
      <c r="O259" s="114" t="s">
        <v>462</v>
      </c>
      <c r="P259" s="25" t="s">
        <v>111</v>
      </c>
      <c r="Q259" s="114" t="s">
        <v>489</v>
      </c>
      <c r="R259" s="25" t="s">
        <v>110</v>
      </c>
      <c r="S259" s="114" t="s">
        <v>130</v>
      </c>
      <c r="T259" s="25" t="s">
        <v>109</v>
      </c>
      <c r="U259" s="114"/>
      <c r="V259" s="25" t="s">
        <v>108</v>
      </c>
      <c r="W259" s="114"/>
      <c r="X259" s="25" t="s">
        <v>107</v>
      </c>
      <c r="Y259" s="114"/>
      <c r="Z259" s="25" t="s">
        <v>106</v>
      </c>
      <c r="AA259" s="114"/>
      <c r="AB259" s="243"/>
      <c r="AC259" s="114"/>
      <c r="AD259" s="190"/>
      <c r="AE259" s="22"/>
      <c r="AF259" s="422"/>
      <c r="AG259" s="422"/>
      <c r="AH259" s="21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8.15" customHeight="1" thickBot="1" x14ac:dyDescent="0.25">
      <c r="B260" s="30"/>
      <c r="C260" s="355"/>
      <c r="D260" s="246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 t="s">
        <v>507</v>
      </c>
      <c r="N260" s="50" t="s">
        <v>104</v>
      </c>
      <c r="O260" s="51" t="s">
        <v>474</v>
      </c>
      <c r="P260" s="50" t="s">
        <v>103</v>
      </c>
      <c r="Q260" s="51" t="s">
        <v>349</v>
      </c>
      <c r="R260" s="50" t="s">
        <v>102</v>
      </c>
      <c r="S260" s="51" t="s">
        <v>130</v>
      </c>
      <c r="T260" s="50">
        <v>20</v>
      </c>
      <c r="U260" s="51"/>
      <c r="V260" s="50" t="s">
        <v>101</v>
      </c>
      <c r="W260" s="51"/>
      <c r="X260" s="50" t="s">
        <v>100</v>
      </c>
      <c r="Y260" s="51"/>
      <c r="Z260" s="50" t="s">
        <v>99</v>
      </c>
      <c r="AA260" s="51"/>
      <c r="AB260" s="242"/>
      <c r="AC260" s="51"/>
      <c r="AD260" s="187"/>
      <c r="AE260" s="48"/>
      <c r="AF260" s="424"/>
      <c r="AG260" s="424"/>
      <c r="AH260" s="47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8.15" customHeight="1" x14ac:dyDescent="0.2">
      <c r="B261" s="30"/>
      <c r="C261" s="338">
        <v>3</v>
      </c>
      <c r="D261" s="212"/>
      <c r="E261" s="198"/>
      <c r="F261" s="198"/>
      <c r="G261" s="197"/>
      <c r="H261" s="358"/>
      <c r="I261" s="390">
        <v>99</v>
      </c>
      <c r="J261" s="390">
        <v>23</v>
      </c>
      <c r="K261" s="390">
        <v>8</v>
      </c>
      <c r="L261" s="42" t="s">
        <v>131</v>
      </c>
      <c r="M261" s="43" t="s">
        <v>357</v>
      </c>
      <c r="N261" s="42" t="s">
        <v>129</v>
      </c>
      <c r="O261" s="43" t="s">
        <v>458</v>
      </c>
      <c r="P261" s="42" t="s">
        <v>128</v>
      </c>
      <c r="Q261" s="43" t="s">
        <v>458</v>
      </c>
      <c r="R261" s="42" t="s">
        <v>127</v>
      </c>
      <c r="S261" s="43" t="s">
        <v>346</v>
      </c>
      <c r="T261" s="42" t="s">
        <v>126</v>
      </c>
      <c r="U261" s="43"/>
      <c r="V261" s="42" t="s">
        <v>125</v>
      </c>
      <c r="W261" s="43"/>
      <c r="X261" s="42" t="s">
        <v>124</v>
      </c>
      <c r="Y261" s="43"/>
      <c r="Z261" s="42" t="s">
        <v>123</v>
      </c>
      <c r="AA261" s="43"/>
      <c r="AB261" s="245"/>
      <c r="AC261" s="43"/>
      <c r="AD261" s="196" t="s">
        <v>371</v>
      </c>
      <c r="AE261" s="39"/>
      <c r="AF261" s="421"/>
      <c r="AG261" s="421" t="s">
        <v>669</v>
      </c>
      <c r="AH261" s="38"/>
      <c r="AI261" s="9"/>
      <c r="AJ261" s="349">
        <f>SUMPRODUCT(LEN($M261:$AA264)-LEN(SUBSTITUTE($M261:$AA264,"A", "")))</f>
        <v>39</v>
      </c>
      <c r="AK261" s="352">
        <f>SUMPRODUCT(LEN($AD261:$AD264)-LEN(SUBSTITUTE($AD261:$AD264,"A", "")))</f>
        <v>1</v>
      </c>
      <c r="AL261" s="335">
        <f>SUMPRODUCT(LEN($AC261:$AC264)-LEN(SUBSTITUTE($AC261:$AC264,"A", "")))</f>
        <v>0</v>
      </c>
      <c r="AM261" s="349">
        <f>SUMPRODUCT(LEN($M261:$AA264)-LEN(SUBSTITUTE($M261:$AA264,"S", "")))</f>
        <v>15</v>
      </c>
      <c r="AN261" s="352">
        <f>SUMPRODUCT(LEN($AD261:$AD264)-LEN(SUBSTITUTE($AD261:$AD264,"S", "")))</f>
        <v>3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4</v>
      </c>
      <c r="AT261" s="352">
        <f>SUMPRODUCT(LEN($AD261:$AD264)-LEN(SUBSTITUTE($AD261:$AD264,"G", "")))</f>
        <v>0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8.15" customHeight="1" thickBot="1" x14ac:dyDescent="0.25">
      <c r="B262" s="30"/>
      <c r="C262" s="339"/>
      <c r="D262" s="221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 t="s">
        <v>507</v>
      </c>
      <c r="N262" s="33" t="s">
        <v>121</v>
      </c>
      <c r="O262" s="55" t="s">
        <v>458</v>
      </c>
      <c r="P262" s="33" t="s">
        <v>120</v>
      </c>
      <c r="Q262" s="55" t="s">
        <v>469</v>
      </c>
      <c r="R262" s="33" t="s">
        <v>119</v>
      </c>
      <c r="S262" s="55" t="s">
        <v>346</v>
      </c>
      <c r="T262" s="33" t="s">
        <v>118</v>
      </c>
      <c r="U262" s="55"/>
      <c r="V262" s="33" t="s">
        <v>117</v>
      </c>
      <c r="W262" s="55"/>
      <c r="X262" s="33" t="s">
        <v>116</v>
      </c>
      <c r="Y262" s="55"/>
      <c r="Z262" s="33" t="s">
        <v>115</v>
      </c>
      <c r="AA262" s="55"/>
      <c r="AB262" s="244"/>
      <c r="AC262" s="55"/>
      <c r="AD262" s="193"/>
      <c r="AE262" s="22"/>
      <c r="AF262" s="422"/>
      <c r="AG262" s="422"/>
      <c r="AH262" s="21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8.15" customHeight="1" x14ac:dyDescent="0.2">
      <c r="B263" s="30"/>
      <c r="C263" s="340"/>
      <c r="D263" s="218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 t="s">
        <v>527</v>
      </c>
      <c r="N263" s="25" t="s">
        <v>112</v>
      </c>
      <c r="O263" s="114" t="s">
        <v>735</v>
      </c>
      <c r="P263" s="25" t="s">
        <v>111</v>
      </c>
      <c r="Q263" s="114" t="s">
        <v>539</v>
      </c>
      <c r="R263" s="25" t="s">
        <v>110</v>
      </c>
      <c r="S263" s="114" t="s">
        <v>130</v>
      </c>
      <c r="T263" s="25" t="s">
        <v>109</v>
      </c>
      <c r="U263" s="114"/>
      <c r="V263" s="25" t="s">
        <v>108</v>
      </c>
      <c r="W263" s="114"/>
      <c r="X263" s="25" t="s">
        <v>107</v>
      </c>
      <c r="Y263" s="114"/>
      <c r="Z263" s="25" t="s">
        <v>106</v>
      </c>
      <c r="AA263" s="114"/>
      <c r="AB263" s="243"/>
      <c r="AC263" s="114"/>
      <c r="AD263" s="190"/>
      <c r="AE263" s="22"/>
      <c r="AF263" s="422"/>
      <c r="AG263" s="422"/>
      <c r="AH263" s="21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8.15" customHeight="1" thickBot="1" x14ac:dyDescent="0.25">
      <c r="B264" s="20"/>
      <c r="C264" s="341"/>
      <c r="D264" s="215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 t="s">
        <v>556</v>
      </c>
      <c r="N264" s="15" t="s">
        <v>104</v>
      </c>
      <c r="O264" s="16" t="s">
        <v>481</v>
      </c>
      <c r="P264" s="15" t="s">
        <v>103</v>
      </c>
      <c r="Q264" s="16" t="s">
        <v>462</v>
      </c>
      <c r="R264" s="15" t="s">
        <v>102</v>
      </c>
      <c r="S264" s="16"/>
      <c r="T264" s="15">
        <v>20</v>
      </c>
      <c r="U264" s="16"/>
      <c r="V264" s="15" t="s">
        <v>101</v>
      </c>
      <c r="W264" s="16"/>
      <c r="X264" s="15" t="s">
        <v>100</v>
      </c>
      <c r="Y264" s="16"/>
      <c r="Z264" s="15" t="s">
        <v>99</v>
      </c>
      <c r="AA264" s="16"/>
      <c r="AB264" s="242"/>
      <c r="AC264" s="16"/>
      <c r="AD264" s="186"/>
      <c r="AE264" s="11"/>
      <c r="AF264" s="423"/>
      <c r="AG264" s="423"/>
      <c r="AH264" s="10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107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>
        <v>204</v>
      </c>
      <c r="E266" s="425">
        <v>19893.439999999999</v>
      </c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03"/>
      <c r="AI266" s="86" t="s">
        <v>137</v>
      </c>
      <c r="AJ266" s="85">
        <f t="shared" ref="AJ266:BB266" si="34">SUM(AJ268:AJ279)</f>
        <v>94</v>
      </c>
      <c r="AK266" s="84">
        <f t="shared" si="34"/>
        <v>6</v>
      </c>
      <c r="AL266" s="83">
        <f t="shared" si="34"/>
        <v>0</v>
      </c>
      <c r="AM266" s="85">
        <f t="shared" si="34"/>
        <v>72</v>
      </c>
      <c r="AN266" s="84">
        <f t="shared" si="34"/>
        <v>18</v>
      </c>
      <c r="AO266" s="83">
        <f t="shared" si="34"/>
        <v>1</v>
      </c>
      <c r="AP266" s="85">
        <f t="shared" si="34"/>
        <v>1</v>
      </c>
      <c r="AQ266" s="84">
        <f t="shared" si="34"/>
        <v>0</v>
      </c>
      <c r="AR266" s="83">
        <f t="shared" si="34"/>
        <v>0</v>
      </c>
      <c r="AS266" s="85">
        <f t="shared" si="34"/>
        <v>14</v>
      </c>
      <c r="AT266" s="84">
        <f t="shared" si="34"/>
        <v>3</v>
      </c>
      <c r="AU266" s="83">
        <f t="shared" si="34"/>
        <v>0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0</v>
      </c>
      <c r="AZ266" s="81">
        <f t="shared" si="34"/>
        <v>0</v>
      </c>
      <c r="BA266" s="81">
        <f t="shared" si="34"/>
        <v>0</v>
      </c>
      <c r="BB266" s="80">
        <f t="shared" si="34"/>
        <v>0</v>
      </c>
      <c r="BC266" s="79" t="s">
        <v>136</v>
      </c>
      <c r="BF266" s="5">
        <f>SUM(AJ266:AL266)/$BG$5</f>
        <v>33.333333333333336</v>
      </c>
      <c r="BG266" s="5">
        <f>SUM(AM266:AO266,AY266)/$BG$5</f>
        <v>30.333333333333332</v>
      </c>
      <c r="BH266" s="5">
        <f>SUM(AP266:AR266,AZ266)/$BG$5</f>
        <v>0.33333333333333331</v>
      </c>
      <c r="BI266" s="5">
        <f>SUM(AS266:AU266,BA266)/$BG$5</f>
        <v>5.666666666666667</v>
      </c>
      <c r="BJ266" s="5">
        <f>SUM(AV266:AX266,BB266)/$BG$5</f>
        <v>0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03"/>
      <c r="AI267" s="66" t="s">
        <v>135</v>
      </c>
      <c r="AJ267" s="65">
        <f t="shared" ref="AJ267:BB267" si="35">AJ266/3</f>
        <v>31.333333333333332</v>
      </c>
      <c r="AK267" s="64">
        <f t="shared" si="35"/>
        <v>2</v>
      </c>
      <c r="AL267" s="63">
        <f t="shared" si="35"/>
        <v>0</v>
      </c>
      <c r="AM267" s="65">
        <f t="shared" si="35"/>
        <v>24</v>
      </c>
      <c r="AN267" s="64">
        <f t="shared" si="35"/>
        <v>6</v>
      </c>
      <c r="AO267" s="63">
        <f t="shared" si="35"/>
        <v>0.33333333333333331</v>
      </c>
      <c r="AP267" s="65">
        <f t="shared" si="35"/>
        <v>0.33333333333333331</v>
      </c>
      <c r="AQ267" s="64">
        <f t="shared" si="35"/>
        <v>0</v>
      </c>
      <c r="AR267" s="63">
        <f t="shared" si="35"/>
        <v>0</v>
      </c>
      <c r="AS267" s="65">
        <f t="shared" si="35"/>
        <v>4.666666666666667</v>
      </c>
      <c r="AT267" s="64">
        <f t="shared" si="35"/>
        <v>1</v>
      </c>
      <c r="AU267" s="63">
        <f t="shared" si="35"/>
        <v>0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0</v>
      </c>
      <c r="AZ267" s="61">
        <f t="shared" si="35"/>
        <v>0</v>
      </c>
      <c r="BA267" s="61">
        <f t="shared" si="35"/>
        <v>0</v>
      </c>
      <c r="BB267" s="60">
        <f t="shared" si="35"/>
        <v>0</v>
      </c>
      <c r="BC267" s="59" t="s">
        <v>134</v>
      </c>
    </row>
    <row r="268" spans="2:62" ht="28.15" customHeight="1" x14ac:dyDescent="0.2">
      <c r="B268" s="30"/>
      <c r="C268" s="338">
        <v>1</v>
      </c>
      <c r="D268" s="212"/>
      <c r="E268" s="198"/>
      <c r="F268" s="198"/>
      <c r="G268" s="197"/>
      <c r="H268" s="358" t="s">
        <v>595</v>
      </c>
      <c r="I268" s="390">
        <v>131</v>
      </c>
      <c r="J268" s="390">
        <v>28</v>
      </c>
      <c r="K268" s="390">
        <v>8</v>
      </c>
      <c r="L268" s="42" t="s">
        <v>131</v>
      </c>
      <c r="M268" s="43" t="s">
        <v>179</v>
      </c>
      <c r="N268" s="42" t="s">
        <v>129</v>
      </c>
      <c r="O268" s="43" t="s">
        <v>493</v>
      </c>
      <c r="P268" s="42" t="s">
        <v>128</v>
      </c>
      <c r="Q268" s="43" t="s">
        <v>463</v>
      </c>
      <c r="R268" s="42" t="s">
        <v>127</v>
      </c>
      <c r="S268" s="43" t="s">
        <v>349</v>
      </c>
      <c r="T268" s="42" t="s">
        <v>126</v>
      </c>
      <c r="U268" s="43" t="s">
        <v>354</v>
      </c>
      <c r="V268" s="42" t="s">
        <v>125</v>
      </c>
      <c r="W268" s="43"/>
      <c r="X268" s="42" t="s">
        <v>124</v>
      </c>
      <c r="Y268" s="43"/>
      <c r="Z268" s="42" t="s">
        <v>123</v>
      </c>
      <c r="AA268" s="43"/>
      <c r="AB268" s="245">
        <v>22</v>
      </c>
      <c r="AC268" s="43" t="s">
        <v>130</v>
      </c>
      <c r="AD268" s="196" t="s">
        <v>509</v>
      </c>
      <c r="AE268" s="58"/>
      <c r="AF268" s="421"/>
      <c r="AG268" s="421" t="s">
        <v>669</v>
      </c>
      <c r="AH268" s="38"/>
      <c r="AI268" s="9"/>
      <c r="AJ268" s="349">
        <f>SUMPRODUCT(LEN($M268:$AA271)-LEN(SUBSTITUTE($M268:$AA271,"A", "")))</f>
        <v>38</v>
      </c>
      <c r="AK268" s="352">
        <f>SUMPRODUCT(LEN($AD268:$AD271)-LEN(SUBSTITUTE($AD268:$AD271,"A", "")))</f>
        <v>4</v>
      </c>
      <c r="AL268" s="335">
        <f>SUMPRODUCT(LEN($AC268:$AC271)-LEN(SUBSTITUTE($AC268:$AC271,"A", "")))</f>
        <v>0</v>
      </c>
      <c r="AM268" s="349">
        <f>SUMPRODUCT(LEN($M268:$AA271)-LEN(SUBSTITUTE($M268:$AA271,"S", "")))</f>
        <v>21</v>
      </c>
      <c r="AN268" s="352">
        <f>SUMPRODUCT(LEN($AD268:$AD271)-LEN(SUBSTITUTE($AD268:$AD271,"S", "")))</f>
        <v>7</v>
      </c>
      <c r="AO268" s="335">
        <f>SUMPRODUCT(LEN($AC268:$AC271)-LEN(SUBSTITUTE($AC268:$AC271,"S", "")))</f>
        <v>1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4</v>
      </c>
      <c r="AT268" s="352">
        <f>SUMPRODUCT(LEN($AD268:$AD271)-LEN(SUBSTITUTE($AD268:$AD271,"G", "")))</f>
        <v>1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0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0</v>
      </c>
      <c r="BB268" s="413">
        <f>SUMPRODUCT(LEN($AE268:$AE271)-LEN(SUBSTITUTE($AE268:$AE271,"M", "")))</f>
        <v>0</v>
      </c>
    </row>
    <row r="269" spans="2:62" ht="28.15" customHeight="1" thickBot="1" x14ac:dyDescent="0.25">
      <c r="B269" s="30"/>
      <c r="C269" s="339"/>
      <c r="D269" s="221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357</v>
      </c>
      <c r="N269" s="33" t="s">
        <v>121</v>
      </c>
      <c r="O269" s="55" t="s">
        <v>527</v>
      </c>
      <c r="P269" s="33" t="s">
        <v>120</v>
      </c>
      <c r="Q269" s="55" t="s">
        <v>458</v>
      </c>
      <c r="R269" s="33" t="s">
        <v>119</v>
      </c>
      <c r="S269" s="55" t="s">
        <v>353</v>
      </c>
      <c r="T269" s="33" t="s">
        <v>118</v>
      </c>
      <c r="U269" s="55" t="s">
        <v>351</v>
      </c>
      <c r="V269" s="33" t="s">
        <v>117</v>
      </c>
      <c r="W269" s="55"/>
      <c r="X269" s="33" t="s">
        <v>116</v>
      </c>
      <c r="Y269" s="55"/>
      <c r="Z269" s="33" t="s">
        <v>115</v>
      </c>
      <c r="AA269" s="55"/>
      <c r="AB269" s="244"/>
      <c r="AC269" s="55"/>
      <c r="AD269" s="193" t="s">
        <v>848</v>
      </c>
      <c r="AE269" s="57"/>
      <c r="AF269" s="422"/>
      <c r="AG269" s="422"/>
      <c r="AH269" s="21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8.15" customHeight="1" x14ac:dyDescent="0.2">
      <c r="B270" s="30"/>
      <c r="C270" s="340"/>
      <c r="D270" s="218"/>
      <c r="E270" s="192"/>
      <c r="F270" s="192"/>
      <c r="G270" s="191"/>
      <c r="H270" s="360">
        <v>204</v>
      </c>
      <c r="I270" s="392"/>
      <c r="J270" s="392"/>
      <c r="K270" s="392"/>
      <c r="L270" s="25" t="s">
        <v>114</v>
      </c>
      <c r="M270" s="114" t="s">
        <v>458</v>
      </c>
      <c r="N270" s="25" t="s">
        <v>112</v>
      </c>
      <c r="O270" s="114" t="s">
        <v>469</v>
      </c>
      <c r="P270" s="25" t="s">
        <v>111</v>
      </c>
      <c r="Q270" s="114" t="s">
        <v>474</v>
      </c>
      <c r="R270" s="25" t="s">
        <v>110</v>
      </c>
      <c r="S270" s="114" t="s">
        <v>349</v>
      </c>
      <c r="T270" s="25" t="s">
        <v>109</v>
      </c>
      <c r="U270" s="114" t="s">
        <v>130</v>
      </c>
      <c r="V270" s="25" t="s">
        <v>108</v>
      </c>
      <c r="W270" s="114"/>
      <c r="X270" s="25" t="s">
        <v>107</v>
      </c>
      <c r="Y270" s="114"/>
      <c r="Z270" s="25" t="s">
        <v>106</v>
      </c>
      <c r="AA270" s="114"/>
      <c r="AB270" s="243"/>
      <c r="AC270" s="114"/>
      <c r="AD270" s="190"/>
      <c r="AE270" s="57"/>
      <c r="AF270" s="422"/>
      <c r="AG270" s="422"/>
      <c r="AH270" s="21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8.15" customHeight="1" thickBot="1" x14ac:dyDescent="0.25">
      <c r="B271" s="30"/>
      <c r="C271" s="355"/>
      <c r="D271" s="246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373</v>
      </c>
      <c r="N271" s="50" t="s">
        <v>104</v>
      </c>
      <c r="O271" s="51" t="s">
        <v>458</v>
      </c>
      <c r="P271" s="50" t="s">
        <v>103</v>
      </c>
      <c r="Q271" s="51" t="s">
        <v>352</v>
      </c>
      <c r="R271" s="50" t="s">
        <v>102</v>
      </c>
      <c r="S271" s="51" t="s">
        <v>350</v>
      </c>
      <c r="T271" s="50">
        <v>20</v>
      </c>
      <c r="U271" s="51" t="s">
        <v>130</v>
      </c>
      <c r="V271" s="50" t="s">
        <v>101</v>
      </c>
      <c r="W271" s="51"/>
      <c r="X271" s="50" t="s">
        <v>100</v>
      </c>
      <c r="Y271" s="51"/>
      <c r="Z271" s="50" t="s">
        <v>99</v>
      </c>
      <c r="AA271" s="51"/>
      <c r="AB271" s="242"/>
      <c r="AC271" s="51"/>
      <c r="AD271" s="187"/>
      <c r="AE271" s="56"/>
      <c r="AF271" s="424"/>
      <c r="AG271" s="424"/>
      <c r="AH271" s="47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8.15" customHeight="1" x14ac:dyDescent="0.2">
      <c r="B272" s="30"/>
      <c r="C272" s="338">
        <v>2</v>
      </c>
      <c r="D272" s="212"/>
      <c r="E272" s="198"/>
      <c r="F272" s="198"/>
      <c r="G272" s="197"/>
      <c r="H272" s="358"/>
      <c r="I272" s="390">
        <v>122</v>
      </c>
      <c r="J272" s="390">
        <v>25</v>
      </c>
      <c r="K272" s="390">
        <v>5</v>
      </c>
      <c r="L272" s="42" t="s">
        <v>131</v>
      </c>
      <c r="M272" s="43" t="s">
        <v>179</v>
      </c>
      <c r="N272" s="42" t="s">
        <v>129</v>
      </c>
      <c r="O272" s="43" t="s">
        <v>479</v>
      </c>
      <c r="P272" s="42" t="s">
        <v>128</v>
      </c>
      <c r="Q272" s="43" t="s">
        <v>466</v>
      </c>
      <c r="R272" s="42" t="s">
        <v>127</v>
      </c>
      <c r="S272" s="43" t="s">
        <v>349</v>
      </c>
      <c r="T272" s="42" t="s">
        <v>126</v>
      </c>
      <c r="U272" s="43" t="s">
        <v>347</v>
      </c>
      <c r="V272" s="42" t="s">
        <v>125</v>
      </c>
      <c r="W272" s="43"/>
      <c r="X272" s="42" t="s">
        <v>124</v>
      </c>
      <c r="Y272" s="43"/>
      <c r="Z272" s="42" t="s">
        <v>123</v>
      </c>
      <c r="AA272" s="43"/>
      <c r="AB272" s="245"/>
      <c r="AC272" s="43"/>
      <c r="AD272" s="196" t="s">
        <v>476</v>
      </c>
      <c r="AE272" s="39"/>
      <c r="AF272" s="421"/>
      <c r="AG272" s="421" t="s">
        <v>669</v>
      </c>
      <c r="AH272" s="38"/>
      <c r="AI272" s="9"/>
      <c r="AJ272" s="349">
        <f>SUMPRODUCT(LEN($M272:$AA275)-LEN(SUBSTITUTE($M272:$AA275,"A", "")))</f>
        <v>29</v>
      </c>
      <c r="AK272" s="352">
        <f>SUMPRODUCT(LEN($AD272:$AD275)-LEN(SUBSTITUTE($AD272:$AD275,"A", "")))</f>
        <v>2</v>
      </c>
      <c r="AL272" s="335">
        <f>SUMPRODUCT(LEN($AC272:$AC275)-LEN(SUBSTITUTE($AC272:$AC275,"A", "")))</f>
        <v>0</v>
      </c>
      <c r="AM272" s="349">
        <f>SUMPRODUCT(LEN($M272:$AA275)-LEN(SUBSTITUTE($M272:$AA275,"S", "")))</f>
        <v>28</v>
      </c>
      <c r="AN272" s="352">
        <f>SUMPRODUCT(LEN($AD272:$AD275)-LEN(SUBSTITUTE($AD272:$AD275,"S", "")))</f>
        <v>5</v>
      </c>
      <c r="AO272" s="335">
        <f>SUMPRODUCT(LEN($AC272:$AC275)-LEN(SUBSTITUTE($AC272:$AC275,"S", "")))</f>
        <v>0</v>
      </c>
      <c r="AP272" s="349">
        <f>SUMPRODUCT(LEN($M272:$AA275)-LEN(SUBSTITUTE($M272:$AA275,"F", "")))</f>
        <v>0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4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8.15" customHeight="1" thickBot="1" x14ac:dyDescent="0.25">
      <c r="B273" s="30"/>
      <c r="C273" s="339"/>
      <c r="D273" s="221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 t="s">
        <v>179</v>
      </c>
      <c r="N273" s="33" t="s">
        <v>121</v>
      </c>
      <c r="O273" s="55" t="s">
        <v>465</v>
      </c>
      <c r="P273" s="33" t="s">
        <v>120</v>
      </c>
      <c r="Q273" s="55" t="s">
        <v>462</v>
      </c>
      <c r="R273" s="33" t="s">
        <v>119</v>
      </c>
      <c r="S273" s="55" t="s">
        <v>349</v>
      </c>
      <c r="T273" s="33" t="s">
        <v>118</v>
      </c>
      <c r="U273" s="55" t="s">
        <v>130</v>
      </c>
      <c r="V273" s="33" t="s">
        <v>117</v>
      </c>
      <c r="W273" s="55"/>
      <c r="X273" s="33" t="s">
        <v>116</v>
      </c>
      <c r="Y273" s="55"/>
      <c r="Z273" s="33" t="s">
        <v>115</v>
      </c>
      <c r="AA273" s="55"/>
      <c r="AB273" s="244"/>
      <c r="AC273" s="55"/>
      <c r="AD273" s="193"/>
      <c r="AE273" s="22"/>
      <c r="AF273" s="422"/>
      <c r="AG273" s="422"/>
      <c r="AH273" s="21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8.15" customHeight="1" x14ac:dyDescent="0.2">
      <c r="B274" s="30"/>
      <c r="C274" s="340"/>
      <c r="D274" s="218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 t="s">
        <v>479</v>
      </c>
      <c r="N274" s="25" t="s">
        <v>112</v>
      </c>
      <c r="O274" s="114" t="s">
        <v>469</v>
      </c>
      <c r="P274" s="25" t="s">
        <v>111</v>
      </c>
      <c r="Q274" s="114" t="s">
        <v>371</v>
      </c>
      <c r="R274" s="25" t="s">
        <v>110</v>
      </c>
      <c r="S274" s="114" t="s">
        <v>359</v>
      </c>
      <c r="T274" s="25" t="s">
        <v>109</v>
      </c>
      <c r="U274" s="114" t="s">
        <v>130</v>
      </c>
      <c r="V274" s="25" t="s">
        <v>108</v>
      </c>
      <c r="W274" s="114"/>
      <c r="X274" s="25" t="s">
        <v>107</v>
      </c>
      <c r="Y274" s="114"/>
      <c r="Z274" s="25" t="s">
        <v>106</v>
      </c>
      <c r="AA274" s="114"/>
      <c r="AB274" s="243"/>
      <c r="AC274" s="114"/>
      <c r="AD274" s="190"/>
      <c r="AE274" s="22"/>
      <c r="AF274" s="422"/>
      <c r="AG274" s="422"/>
      <c r="AH274" s="21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8.15" customHeight="1" thickBot="1" x14ac:dyDescent="0.25">
      <c r="B275" s="30"/>
      <c r="C275" s="355"/>
      <c r="D275" s="246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 t="s">
        <v>458</v>
      </c>
      <c r="N275" s="50" t="s">
        <v>104</v>
      </c>
      <c r="O275" s="51" t="s">
        <v>474</v>
      </c>
      <c r="P275" s="50" t="s">
        <v>103</v>
      </c>
      <c r="Q275" s="51" t="s">
        <v>367</v>
      </c>
      <c r="R275" s="50" t="s">
        <v>102</v>
      </c>
      <c r="S275" s="51" t="s">
        <v>349</v>
      </c>
      <c r="T275" s="50">
        <v>20</v>
      </c>
      <c r="U275" s="51" t="s">
        <v>130</v>
      </c>
      <c r="V275" s="50" t="s">
        <v>101</v>
      </c>
      <c r="W275" s="51"/>
      <c r="X275" s="50" t="s">
        <v>100</v>
      </c>
      <c r="Y275" s="51"/>
      <c r="Z275" s="50" t="s">
        <v>99</v>
      </c>
      <c r="AA275" s="51"/>
      <c r="AB275" s="242"/>
      <c r="AC275" s="51"/>
      <c r="AD275" s="187"/>
      <c r="AE275" s="48"/>
      <c r="AF275" s="424"/>
      <c r="AG275" s="424"/>
      <c r="AH275" s="47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8.15" customHeight="1" x14ac:dyDescent="0.2">
      <c r="B276" s="30"/>
      <c r="C276" s="338">
        <v>3</v>
      </c>
      <c r="D276" s="212"/>
      <c r="E276" s="198"/>
      <c r="F276" s="198"/>
      <c r="G276" s="197"/>
      <c r="H276" s="358"/>
      <c r="I276" s="390">
        <v>111</v>
      </c>
      <c r="J276" s="390">
        <v>26</v>
      </c>
      <c r="K276" s="390">
        <v>6</v>
      </c>
      <c r="L276" s="42" t="s">
        <v>131</v>
      </c>
      <c r="M276" s="43" t="s">
        <v>132</v>
      </c>
      <c r="N276" s="42" t="s">
        <v>129</v>
      </c>
      <c r="O276" s="43" t="s">
        <v>688</v>
      </c>
      <c r="P276" s="42" t="s">
        <v>128</v>
      </c>
      <c r="Q276" s="43" t="s">
        <v>718</v>
      </c>
      <c r="R276" s="42" t="s">
        <v>127</v>
      </c>
      <c r="S276" s="43" t="s">
        <v>346</v>
      </c>
      <c r="T276" s="42" t="s">
        <v>126</v>
      </c>
      <c r="U276" s="43" t="s">
        <v>347</v>
      </c>
      <c r="V276" s="42" t="s">
        <v>125</v>
      </c>
      <c r="W276" s="43"/>
      <c r="X276" s="42" t="s">
        <v>124</v>
      </c>
      <c r="Y276" s="43"/>
      <c r="Z276" s="42" t="s">
        <v>123</v>
      </c>
      <c r="AA276" s="43"/>
      <c r="AB276" s="245"/>
      <c r="AC276" s="43"/>
      <c r="AD276" s="196" t="s">
        <v>847</v>
      </c>
      <c r="AE276" s="39"/>
      <c r="AF276" s="421"/>
      <c r="AG276" s="421" t="s">
        <v>669</v>
      </c>
      <c r="AH276" s="38"/>
      <c r="AI276" s="9"/>
      <c r="AJ276" s="349">
        <f>SUMPRODUCT(LEN($M276:$AA279)-LEN(SUBSTITUTE($M276:$AA279,"A", "")))</f>
        <v>27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23</v>
      </c>
      <c r="AN276" s="352">
        <f>SUMPRODUCT(LEN($AD276:$AD279)-LEN(SUBSTITUTE($AD276:$AD279,"S", "")))</f>
        <v>6</v>
      </c>
      <c r="AO276" s="335">
        <f>SUMPRODUCT(LEN($AC276:$AC279)-LEN(SUBSTITUTE($AC276:$AC279,"S", "")))</f>
        <v>0</v>
      </c>
      <c r="AP276" s="349">
        <f>SUMPRODUCT(LEN($M276:$AA279)-LEN(SUBSTITUTE($M276:$AA279,"F", "")))</f>
        <v>1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6</v>
      </c>
      <c r="AT276" s="352">
        <f>SUMPRODUCT(LEN($AD276:$AD279)-LEN(SUBSTITUTE($AD276:$AD279,"G", "")))</f>
        <v>2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8.15" customHeight="1" thickBot="1" x14ac:dyDescent="0.25">
      <c r="B277" s="30"/>
      <c r="C277" s="339"/>
      <c r="D277" s="221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 t="s">
        <v>179</v>
      </c>
      <c r="N277" s="33" t="s">
        <v>121</v>
      </c>
      <c r="O277" s="55" t="s">
        <v>684</v>
      </c>
      <c r="P277" s="33" t="s">
        <v>120</v>
      </c>
      <c r="Q277" s="55" t="s">
        <v>474</v>
      </c>
      <c r="R277" s="33" t="s">
        <v>119</v>
      </c>
      <c r="S277" s="55" t="s">
        <v>349</v>
      </c>
      <c r="T277" s="33" t="s">
        <v>118</v>
      </c>
      <c r="U277" s="55" t="s">
        <v>347</v>
      </c>
      <c r="V277" s="33" t="s">
        <v>117</v>
      </c>
      <c r="W277" s="55"/>
      <c r="X277" s="33" t="s">
        <v>116</v>
      </c>
      <c r="Y277" s="55"/>
      <c r="Z277" s="33" t="s">
        <v>115</v>
      </c>
      <c r="AA277" s="55"/>
      <c r="AB277" s="244"/>
      <c r="AC277" s="55"/>
      <c r="AD277" s="193"/>
      <c r="AE277" s="22"/>
      <c r="AF277" s="422"/>
      <c r="AG277" s="422"/>
      <c r="AH277" s="21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8.15" customHeight="1" x14ac:dyDescent="0.2">
      <c r="B278" s="30"/>
      <c r="C278" s="340"/>
      <c r="D278" s="218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 t="s">
        <v>479</v>
      </c>
      <c r="N278" s="25" t="s">
        <v>112</v>
      </c>
      <c r="O278" s="114" t="s">
        <v>357</v>
      </c>
      <c r="P278" s="25" t="s">
        <v>111</v>
      </c>
      <c r="Q278" s="114" t="s">
        <v>348</v>
      </c>
      <c r="R278" s="25" t="s">
        <v>110</v>
      </c>
      <c r="S278" s="114" t="s">
        <v>350</v>
      </c>
      <c r="T278" s="25" t="s">
        <v>109</v>
      </c>
      <c r="U278" s="114" t="s">
        <v>354</v>
      </c>
      <c r="V278" s="25" t="s">
        <v>108</v>
      </c>
      <c r="W278" s="114"/>
      <c r="X278" s="25" t="s">
        <v>107</v>
      </c>
      <c r="Y278" s="114"/>
      <c r="Z278" s="25" t="s">
        <v>106</v>
      </c>
      <c r="AA278" s="114"/>
      <c r="AB278" s="243"/>
      <c r="AC278" s="114"/>
      <c r="AD278" s="190"/>
      <c r="AE278" s="22"/>
      <c r="AF278" s="422"/>
      <c r="AG278" s="422"/>
      <c r="AH278" s="21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8.15" customHeight="1" thickBot="1" x14ac:dyDescent="0.25">
      <c r="B279" s="20"/>
      <c r="C279" s="341"/>
      <c r="D279" s="215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 t="s">
        <v>479</v>
      </c>
      <c r="N279" s="15" t="s">
        <v>104</v>
      </c>
      <c r="O279" s="16" t="s">
        <v>456</v>
      </c>
      <c r="P279" s="15" t="s">
        <v>103</v>
      </c>
      <c r="Q279" s="16" t="s">
        <v>462</v>
      </c>
      <c r="R279" s="15" t="s">
        <v>102</v>
      </c>
      <c r="S279" s="16" t="s">
        <v>354</v>
      </c>
      <c r="T279" s="15">
        <v>20</v>
      </c>
      <c r="U279" s="16" t="s">
        <v>130</v>
      </c>
      <c r="V279" s="15" t="s">
        <v>101</v>
      </c>
      <c r="W279" s="16"/>
      <c r="X279" s="15" t="s">
        <v>100</v>
      </c>
      <c r="Y279" s="16"/>
      <c r="Z279" s="15" t="s">
        <v>99</v>
      </c>
      <c r="AA279" s="16"/>
      <c r="AB279" s="242"/>
      <c r="AC279" s="16"/>
      <c r="AD279" s="186"/>
      <c r="AE279" s="11"/>
      <c r="AF279" s="423"/>
      <c r="AG279" s="423"/>
      <c r="AH279" s="10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107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202</v>
      </c>
      <c r="E281" s="425">
        <v>14430.23</v>
      </c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03"/>
      <c r="AI281" s="86" t="s">
        <v>137</v>
      </c>
      <c r="AJ281" s="85">
        <f t="shared" ref="AJ281:BB281" si="36">SUM(AJ283:AJ294)</f>
        <v>59</v>
      </c>
      <c r="AK281" s="84">
        <f t="shared" si="36"/>
        <v>9</v>
      </c>
      <c r="AL281" s="83">
        <f t="shared" si="36"/>
        <v>0</v>
      </c>
      <c r="AM281" s="85">
        <f t="shared" si="36"/>
        <v>48</v>
      </c>
      <c r="AN281" s="84">
        <f t="shared" si="36"/>
        <v>24</v>
      </c>
      <c r="AO281" s="83">
        <f t="shared" si="36"/>
        <v>0</v>
      </c>
      <c r="AP281" s="85">
        <f t="shared" si="36"/>
        <v>2</v>
      </c>
      <c r="AQ281" s="84">
        <f t="shared" si="36"/>
        <v>0</v>
      </c>
      <c r="AR281" s="83">
        <f t="shared" si="36"/>
        <v>0</v>
      </c>
      <c r="AS281" s="85">
        <f t="shared" si="36"/>
        <v>10</v>
      </c>
      <c r="AT281" s="84">
        <f t="shared" si="36"/>
        <v>0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0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22.666666666666668</v>
      </c>
      <c r="BG281" s="5">
        <f>SUM(AM281:AO281,AY281)/$BG$5</f>
        <v>24</v>
      </c>
      <c r="BH281" s="5">
        <f>SUM(AP281:AR281,AZ281)/$BG$5</f>
        <v>0.66666666666666663</v>
      </c>
      <c r="BI281" s="5">
        <f>SUM(AS281:AU281,BA281)/$BG$5</f>
        <v>3.3333333333333335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03"/>
      <c r="AI282" s="66" t="s">
        <v>135</v>
      </c>
      <c r="AJ282" s="65">
        <f t="shared" ref="AJ282:BB282" si="37">AJ281/3</f>
        <v>19.666666666666668</v>
      </c>
      <c r="AK282" s="64">
        <f t="shared" si="37"/>
        <v>3</v>
      </c>
      <c r="AL282" s="63">
        <f t="shared" si="37"/>
        <v>0</v>
      </c>
      <c r="AM282" s="65">
        <f t="shared" si="37"/>
        <v>16</v>
      </c>
      <c r="AN282" s="64">
        <f t="shared" si="37"/>
        <v>8</v>
      </c>
      <c r="AO282" s="63">
        <f t="shared" si="37"/>
        <v>0</v>
      </c>
      <c r="AP282" s="65">
        <f t="shared" si="37"/>
        <v>0.66666666666666663</v>
      </c>
      <c r="AQ282" s="64">
        <f t="shared" si="37"/>
        <v>0</v>
      </c>
      <c r="AR282" s="63">
        <f t="shared" si="37"/>
        <v>0</v>
      </c>
      <c r="AS282" s="65">
        <f t="shared" si="37"/>
        <v>3.3333333333333335</v>
      </c>
      <c r="AT282" s="64">
        <f t="shared" si="37"/>
        <v>0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8.15" customHeight="1" x14ac:dyDescent="0.2">
      <c r="B283" s="30"/>
      <c r="C283" s="338">
        <v>1</v>
      </c>
      <c r="D283" s="212"/>
      <c r="E283" s="198"/>
      <c r="F283" s="198"/>
      <c r="G283" s="197"/>
      <c r="H283" s="358" t="s">
        <v>595</v>
      </c>
      <c r="I283" s="390">
        <v>103</v>
      </c>
      <c r="J283" s="390">
        <v>25</v>
      </c>
      <c r="K283" s="390">
        <v>8</v>
      </c>
      <c r="L283" s="42" t="s">
        <v>131</v>
      </c>
      <c r="M283" s="43" t="s">
        <v>132</v>
      </c>
      <c r="N283" s="42" t="s">
        <v>129</v>
      </c>
      <c r="O283" s="43" t="s">
        <v>467</v>
      </c>
      <c r="P283" s="42" t="s">
        <v>128</v>
      </c>
      <c r="Q283" s="43" t="s">
        <v>359</v>
      </c>
      <c r="R283" s="42" t="s">
        <v>127</v>
      </c>
      <c r="S283" s="43" t="s">
        <v>357</v>
      </c>
      <c r="T283" s="42" t="s">
        <v>126</v>
      </c>
      <c r="U283" s="43" t="s">
        <v>130</v>
      </c>
      <c r="V283" s="42" t="s">
        <v>125</v>
      </c>
      <c r="W283" s="43"/>
      <c r="X283" s="42" t="s">
        <v>124</v>
      </c>
      <c r="Y283" s="43"/>
      <c r="Z283" s="42" t="s">
        <v>123</v>
      </c>
      <c r="AA283" s="43"/>
      <c r="AB283" s="245"/>
      <c r="AC283" s="43"/>
      <c r="AD283" s="196" t="s">
        <v>354</v>
      </c>
      <c r="AE283" s="58"/>
      <c r="AF283" s="421"/>
      <c r="AG283" s="421" t="s">
        <v>669</v>
      </c>
      <c r="AH283" s="38"/>
      <c r="AI283" s="9"/>
      <c r="AJ283" s="349">
        <f>SUMPRODUCT(LEN($M283:$AA286)-LEN(SUBSTITUTE($M283:$AA286,"A", "")))</f>
        <v>22</v>
      </c>
      <c r="AK283" s="352">
        <f>SUMPRODUCT(LEN($AD283:$AD286)-LEN(SUBSTITUTE($AD283:$AD286,"A", "")))</f>
        <v>3</v>
      </c>
      <c r="AL283" s="335">
        <f>SUMPRODUCT(LEN($AC283:$AC286)-LEN(SUBSTITUTE($AC283:$AC286,"A", "")))</f>
        <v>0</v>
      </c>
      <c r="AM283" s="349">
        <f>SUMPRODUCT(LEN($M283:$AA286)-LEN(SUBSTITUTE($M283:$AA286,"S", "")))</f>
        <v>11</v>
      </c>
      <c r="AN283" s="352">
        <f>SUMPRODUCT(LEN($AD283:$AD286)-LEN(SUBSTITUTE($AD283:$AD286,"S", "")))</f>
        <v>13</v>
      </c>
      <c r="AO283" s="335">
        <f>SUMPRODUCT(LEN($AC283:$AC286)-LEN(SUBSTITUTE($AC283:$AC286,"S", "")))</f>
        <v>0</v>
      </c>
      <c r="AP283" s="349">
        <f>SUMPRODUCT(LEN($M283:$AA286)-LEN(SUBSTITUTE($M283:$AA286,"F", "")))</f>
        <v>0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1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0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8.15" customHeight="1" thickBot="1" x14ac:dyDescent="0.25">
      <c r="B284" s="30"/>
      <c r="C284" s="339"/>
      <c r="D284" s="221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132</v>
      </c>
      <c r="N284" s="33" t="s">
        <v>121</v>
      </c>
      <c r="O284" s="55" t="s">
        <v>351</v>
      </c>
      <c r="P284" s="33" t="s">
        <v>120</v>
      </c>
      <c r="Q284" s="55" t="s">
        <v>130</v>
      </c>
      <c r="R284" s="33" t="s">
        <v>119</v>
      </c>
      <c r="S284" s="55" t="s">
        <v>347</v>
      </c>
      <c r="T284" s="33" t="s">
        <v>118</v>
      </c>
      <c r="U284" s="55"/>
      <c r="V284" s="33" t="s">
        <v>117</v>
      </c>
      <c r="W284" s="55"/>
      <c r="X284" s="33" t="s">
        <v>116</v>
      </c>
      <c r="Y284" s="55"/>
      <c r="Z284" s="33" t="s">
        <v>115</v>
      </c>
      <c r="AA284" s="55"/>
      <c r="AB284" s="244"/>
      <c r="AC284" s="55"/>
      <c r="AD284" s="193" t="s">
        <v>846</v>
      </c>
      <c r="AE284" s="57"/>
      <c r="AF284" s="422"/>
      <c r="AG284" s="422"/>
      <c r="AH284" s="21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8.15" customHeight="1" x14ac:dyDescent="0.2">
      <c r="B285" s="30"/>
      <c r="C285" s="340"/>
      <c r="D285" s="218"/>
      <c r="E285" s="192"/>
      <c r="F285" s="192"/>
      <c r="G285" s="191"/>
      <c r="H285" s="360">
        <v>202</v>
      </c>
      <c r="I285" s="392"/>
      <c r="J285" s="392"/>
      <c r="K285" s="392"/>
      <c r="L285" s="25" t="s">
        <v>114</v>
      </c>
      <c r="M285" s="114" t="s">
        <v>179</v>
      </c>
      <c r="N285" s="25" t="s">
        <v>112</v>
      </c>
      <c r="O285" s="114" t="s">
        <v>179</v>
      </c>
      <c r="P285" s="25" t="s">
        <v>111</v>
      </c>
      <c r="Q285" s="114" t="s">
        <v>359</v>
      </c>
      <c r="R285" s="25" t="s">
        <v>110</v>
      </c>
      <c r="S285" s="114" t="s">
        <v>179</v>
      </c>
      <c r="T285" s="25" t="s">
        <v>109</v>
      </c>
      <c r="U285" s="114"/>
      <c r="V285" s="25" t="s">
        <v>108</v>
      </c>
      <c r="W285" s="114"/>
      <c r="X285" s="25" t="s">
        <v>107</v>
      </c>
      <c r="Y285" s="114"/>
      <c r="Z285" s="25" t="s">
        <v>106</v>
      </c>
      <c r="AA285" s="114"/>
      <c r="AB285" s="243"/>
      <c r="AC285" s="114"/>
      <c r="AD285" s="190"/>
      <c r="AE285" s="57"/>
      <c r="AF285" s="422"/>
      <c r="AG285" s="422"/>
      <c r="AH285" s="21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8.15" customHeight="1" thickBot="1" x14ac:dyDescent="0.25">
      <c r="B286" s="30"/>
      <c r="C286" s="355"/>
      <c r="D286" s="246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179</v>
      </c>
      <c r="N286" s="50" t="s">
        <v>104</v>
      </c>
      <c r="O286" s="51" t="s">
        <v>352</v>
      </c>
      <c r="P286" s="50" t="s">
        <v>103</v>
      </c>
      <c r="Q286" s="51" t="s">
        <v>349</v>
      </c>
      <c r="R286" s="50" t="s">
        <v>102</v>
      </c>
      <c r="S286" s="51" t="s">
        <v>130</v>
      </c>
      <c r="T286" s="50">
        <v>20</v>
      </c>
      <c r="U286" s="51"/>
      <c r="V286" s="50" t="s">
        <v>101</v>
      </c>
      <c r="W286" s="51"/>
      <c r="X286" s="50" t="s">
        <v>100</v>
      </c>
      <c r="Y286" s="51"/>
      <c r="Z286" s="50" t="s">
        <v>99</v>
      </c>
      <c r="AA286" s="51"/>
      <c r="AB286" s="242"/>
      <c r="AC286" s="51"/>
      <c r="AD286" s="187"/>
      <c r="AE286" s="56"/>
      <c r="AF286" s="424"/>
      <c r="AG286" s="424"/>
      <c r="AH286" s="47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8.15" customHeight="1" x14ac:dyDescent="0.2">
      <c r="B287" s="30"/>
      <c r="C287" s="338">
        <v>2</v>
      </c>
      <c r="D287" s="212"/>
      <c r="E287" s="198"/>
      <c r="F287" s="198"/>
      <c r="G287" s="197"/>
      <c r="H287" s="358"/>
      <c r="I287" s="390">
        <v>104</v>
      </c>
      <c r="J287" s="390">
        <v>25</v>
      </c>
      <c r="K287" s="390">
        <v>6</v>
      </c>
      <c r="L287" s="42" t="s">
        <v>131</v>
      </c>
      <c r="M287" s="43" t="s">
        <v>179</v>
      </c>
      <c r="N287" s="42" t="s">
        <v>129</v>
      </c>
      <c r="O287" s="43" t="s">
        <v>845</v>
      </c>
      <c r="P287" s="42" t="s">
        <v>128</v>
      </c>
      <c r="Q287" s="43" t="s">
        <v>462</v>
      </c>
      <c r="R287" s="42" t="s">
        <v>127</v>
      </c>
      <c r="S287" s="43" t="s">
        <v>369</v>
      </c>
      <c r="T287" s="42" t="s">
        <v>126</v>
      </c>
      <c r="U287" s="43" t="s">
        <v>354</v>
      </c>
      <c r="V287" s="42" t="s">
        <v>125</v>
      </c>
      <c r="W287" s="43"/>
      <c r="X287" s="42" t="s">
        <v>124</v>
      </c>
      <c r="Y287" s="43"/>
      <c r="Z287" s="42" t="s">
        <v>123</v>
      </c>
      <c r="AA287" s="43"/>
      <c r="AB287" s="245"/>
      <c r="AC287" s="43"/>
      <c r="AD287" s="196" t="s">
        <v>504</v>
      </c>
      <c r="AE287" s="39"/>
      <c r="AF287" s="421"/>
      <c r="AG287" s="421" t="s">
        <v>669</v>
      </c>
      <c r="AH287" s="38"/>
      <c r="AI287" s="9"/>
      <c r="AJ287" s="349">
        <f>SUMPRODUCT(LEN($M287:$AA290)-LEN(SUBSTITUTE($M287:$AA290,"A", "")))</f>
        <v>28</v>
      </c>
      <c r="AK287" s="352">
        <f>SUMPRODUCT(LEN($AD287:$AD290)-LEN(SUBSTITUTE($AD287:$AD290,"A", "")))</f>
        <v>1</v>
      </c>
      <c r="AL287" s="335">
        <f>SUMPRODUCT(LEN($AC287:$AC290)-LEN(SUBSTITUTE($AC287:$AC290,"A", "")))</f>
        <v>0</v>
      </c>
      <c r="AM287" s="349">
        <f>SUMPRODUCT(LEN($M287:$AA290)-LEN(SUBSTITUTE($M287:$AA290,"S", "")))</f>
        <v>25</v>
      </c>
      <c r="AN287" s="352">
        <f>SUMPRODUCT(LEN($AD287:$AD290)-LEN(SUBSTITUTE($AD287:$AD290,"S", "")))</f>
        <v>5</v>
      </c>
      <c r="AO287" s="335">
        <f>SUMPRODUCT(LEN($AC287:$AC290)-LEN(SUBSTITUTE($AC287:$AC290,"S", "")))</f>
        <v>0</v>
      </c>
      <c r="AP287" s="349">
        <f>SUMPRODUCT(LEN($M287:$AA290)-LEN(SUBSTITUTE($M287:$AA290,"F", "")))</f>
        <v>2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6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8.15" customHeight="1" thickBot="1" x14ac:dyDescent="0.25">
      <c r="B288" s="30"/>
      <c r="C288" s="339"/>
      <c r="D288" s="221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 t="s">
        <v>179</v>
      </c>
      <c r="N288" s="33" t="s">
        <v>121</v>
      </c>
      <c r="O288" s="55" t="s">
        <v>722</v>
      </c>
      <c r="P288" s="33" t="s">
        <v>120</v>
      </c>
      <c r="Q288" s="55" t="s">
        <v>467</v>
      </c>
      <c r="R288" s="33" t="s">
        <v>119</v>
      </c>
      <c r="S288" s="55" t="s">
        <v>349</v>
      </c>
      <c r="T288" s="33" t="s">
        <v>118</v>
      </c>
      <c r="U288" s="55" t="s">
        <v>130</v>
      </c>
      <c r="V288" s="33" t="s">
        <v>117</v>
      </c>
      <c r="W288" s="55"/>
      <c r="X288" s="33" t="s">
        <v>116</v>
      </c>
      <c r="Y288" s="55"/>
      <c r="Z288" s="33" t="s">
        <v>115</v>
      </c>
      <c r="AA288" s="55"/>
      <c r="AB288" s="244"/>
      <c r="AC288" s="55"/>
      <c r="AD288" s="193"/>
      <c r="AE288" s="22"/>
      <c r="AF288" s="422"/>
      <c r="AG288" s="422"/>
      <c r="AH288" s="21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8.15" customHeight="1" x14ac:dyDescent="0.2">
      <c r="B289" s="30"/>
      <c r="C289" s="340"/>
      <c r="D289" s="218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 t="s">
        <v>844</v>
      </c>
      <c r="N289" s="25" t="s">
        <v>112</v>
      </c>
      <c r="O289" s="114" t="s">
        <v>459</v>
      </c>
      <c r="P289" s="25" t="s">
        <v>111</v>
      </c>
      <c r="Q289" s="114" t="s">
        <v>462</v>
      </c>
      <c r="R289" s="25" t="s">
        <v>110</v>
      </c>
      <c r="S289" s="114" t="s">
        <v>349</v>
      </c>
      <c r="T289" s="25" t="s">
        <v>109</v>
      </c>
      <c r="U289" s="114" t="s">
        <v>130</v>
      </c>
      <c r="V289" s="25" t="s">
        <v>108</v>
      </c>
      <c r="W289" s="114"/>
      <c r="X289" s="25" t="s">
        <v>107</v>
      </c>
      <c r="Y289" s="114"/>
      <c r="Z289" s="25" t="s">
        <v>106</v>
      </c>
      <c r="AA289" s="114"/>
      <c r="AB289" s="243"/>
      <c r="AC289" s="114"/>
      <c r="AD289" s="190"/>
      <c r="AE289" s="22"/>
      <c r="AF289" s="422"/>
      <c r="AG289" s="422"/>
      <c r="AH289" s="21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8.15" customHeight="1" thickBot="1" x14ac:dyDescent="0.25">
      <c r="B290" s="30"/>
      <c r="C290" s="355"/>
      <c r="D290" s="246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 t="s">
        <v>469</v>
      </c>
      <c r="N290" s="50" t="s">
        <v>104</v>
      </c>
      <c r="O290" s="51" t="s">
        <v>465</v>
      </c>
      <c r="P290" s="50" t="s">
        <v>103</v>
      </c>
      <c r="Q290" s="51" t="s">
        <v>373</v>
      </c>
      <c r="R290" s="50" t="s">
        <v>102</v>
      </c>
      <c r="S290" s="51" t="s">
        <v>354</v>
      </c>
      <c r="T290" s="50">
        <v>20</v>
      </c>
      <c r="U290" s="51"/>
      <c r="V290" s="50" t="s">
        <v>101</v>
      </c>
      <c r="W290" s="51"/>
      <c r="X290" s="50" t="s">
        <v>100</v>
      </c>
      <c r="Y290" s="51"/>
      <c r="Z290" s="50" t="s">
        <v>99</v>
      </c>
      <c r="AA290" s="51"/>
      <c r="AB290" s="242"/>
      <c r="AC290" s="51"/>
      <c r="AD290" s="187"/>
      <c r="AE290" s="48"/>
      <c r="AF290" s="424"/>
      <c r="AG290" s="424"/>
      <c r="AH290" s="47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8.15" customHeight="1" x14ac:dyDescent="0.2">
      <c r="B291" s="30"/>
      <c r="C291" s="338">
        <v>3</v>
      </c>
      <c r="D291" s="212"/>
      <c r="E291" s="198"/>
      <c r="F291" s="198"/>
      <c r="G291" s="197"/>
      <c r="H291" s="358"/>
      <c r="I291" s="390">
        <v>101</v>
      </c>
      <c r="J291" s="390">
        <v>21</v>
      </c>
      <c r="K291" s="390">
        <v>6</v>
      </c>
      <c r="L291" s="42" t="s">
        <v>131</v>
      </c>
      <c r="M291" s="43" t="s">
        <v>132</v>
      </c>
      <c r="N291" s="42" t="s">
        <v>129</v>
      </c>
      <c r="O291" s="43" t="s">
        <v>467</v>
      </c>
      <c r="P291" s="42" t="s">
        <v>128</v>
      </c>
      <c r="Q291" s="43" t="s">
        <v>347</v>
      </c>
      <c r="R291" s="42" t="s">
        <v>127</v>
      </c>
      <c r="S291" s="43" t="s">
        <v>130</v>
      </c>
      <c r="T291" s="42" t="s">
        <v>126</v>
      </c>
      <c r="U291" s="43"/>
      <c r="V291" s="42" t="s">
        <v>125</v>
      </c>
      <c r="W291" s="43"/>
      <c r="X291" s="42" t="s">
        <v>124</v>
      </c>
      <c r="Y291" s="43"/>
      <c r="Z291" s="42" t="s">
        <v>123</v>
      </c>
      <c r="AA291" s="43"/>
      <c r="AB291" s="245"/>
      <c r="AC291" s="43"/>
      <c r="AD291" s="196" t="s">
        <v>843</v>
      </c>
      <c r="AE291" s="39"/>
      <c r="AF291" s="421"/>
      <c r="AG291" s="421" t="s">
        <v>668</v>
      </c>
      <c r="AH291" s="38"/>
      <c r="AI291" s="9"/>
      <c r="AJ291" s="349">
        <f>SUMPRODUCT(LEN($M291:$AA294)-LEN(SUBSTITUTE($M291:$AA294,"A", "")))</f>
        <v>9</v>
      </c>
      <c r="AK291" s="352">
        <f>SUMPRODUCT(LEN($AD291:$AD294)-LEN(SUBSTITUTE($AD291:$AD294,"A", "")))</f>
        <v>5</v>
      </c>
      <c r="AL291" s="335">
        <f>SUMPRODUCT(LEN($AC291:$AC294)-LEN(SUBSTITUTE($AC291:$AC294,"A", "")))</f>
        <v>0</v>
      </c>
      <c r="AM291" s="349">
        <f>SUMPRODUCT(LEN($M291:$AA294)-LEN(SUBSTITUTE($M291:$AA294,"S", "")))</f>
        <v>12</v>
      </c>
      <c r="AN291" s="352">
        <f>SUMPRODUCT(LEN($AD291:$AD294)-LEN(SUBSTITUTE($AD291:$AD294,"S", "")))</f>
        <v>6</v>
      </c>
      <c r="AO291" s="335">
        <f>SUMPRODUCT(LEN($AC291:$AC294)-LEN(SUBSTITUTE($AC291:$AC294,"S", "")))</f>
        <v>0</v>
      </c>
      <c r="AP291" s="349">
        <f>SUMPRODUCT(LEN($M291:$AA294)-LEN(SUBSTITUTE($M291:$AA294,"F", "")))</f>
        <v>0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3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8.15" customHeight="1" thickBot="1" x14ac:dyDescent="0.25">
      <c r="B292" s="30"/>
      <c r="C292" s="339"/>
      <c r="D292" s="221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 t="s">
        <v>132</v>
      </c>
      <c r="N292" s="33" t="s">
        <v>121</v>
      </c>
      <c r="O292" s="55" t="s">
        <v>467</v>
      </c>
      <c r="P292" s="33" t="s">
        <v>120</v>
      </c>
      <c r="Q292" s="55" t="s">
        <v>354</v>
      </c>
      <c r="R292" s="33" t="s">
        <v>119</v>
      </c>
      <c r="S292" s="55" t="s">
        <v>130</v>
      </c>
      <c r="T292" s="33" t="s">
        <v>118</v>
      </c>
      <c r="U292" s="55"/>
      <c r="V292" s="33" t="s">
        <v>117</v>
      </c>
      <c r="W292" s="55"/>
      <c r="X292" s="33" t="s">
        <v>116</v>
      </c>
      <c r="Y292" s="55"/>
      <c r="Z292" s="33" t="s">
        <v>115</v>
      </c>
      <c r="AA292" s="55"/>
      <c r="AB292" s="244"/>
      <c r="AC292" s="55"/>
      <c r="AD292" s="193"/>
      <c r="AE292" s="22"/>
      <c r="AF292" s="422"/>
      <c r="AG292" s="422"/>
      <c r="AH292" s="21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8.15" customHeight="1" x14ac:dyDescent="0.2">
      <c r="B293" s="30"/>
      <c r="C293" s="340"/>
      <c r="D293" s="218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 t="s">
        <v>132</v>
      </c>
      <c r="N293" s="25" t="s">
        <v>112</v>
      </c>
      <c r="O293" s="114" t="s">
        <v>467</v>
      </c>
      <c r="P293" s="25" t="s">
        <v>111</v>
      </c>
      <c r="Q293" s="114" t="s">
        <v>354</v>
      </c>
      <c r="R293" s="25" t="s">
        <v>110</v>
      </c>
      <c r="S293" s="114" t="s">
        <v>130</v>
      </c>
      <c r="T293" s="25" t="s">
        <v>109</v>
      </c>
      <c r="U293" s="114"/>
      <c r="V293" s="25" t="s">
        <v>108</v>
      </c>
      <c r="W293" s="114"/>
      <c r="X293" s="25" t="s">
        <v>107</v>
      </c>
      <c r="Y293" s="114"/>
      <c r="Z293" s="25" t="s">
        <v>106</v>
      </c>
      <c r="AA293" s="114"/>
      <c r="AB293" s="243"/>
      <c r="AC293" s="114"/>
      <c r="AD293" s="190"/>
      <c r="AE293" s="22"/>
      <c r="AF293" s="422"/>
      <c r="AG293" s="422"/>
      <c r="AH293" s="21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8.15" customHeight="1" thickBot="1" x14ac:dyDescent="0.25">
      <c r="B294" s="20"/>
      <c r="C294" s="341"/>
      <c r="D294" s="215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 t="s">
        <v>179</v>
      </c>
      <c r="N294" s="15" t="s">
        <v>104</v>
      </c>
      <c r="O294" s="16" t="s">
        <v>354</v>
      </c>
      <c r="P294" s="15" t="s">
        <v>103</v>
      </c>
      <c r="Q294" s="16" t="s">
        <v>354</v>
      </c>
      <c r="R294" s="15" t="s">
        <v>102</v>
      </c>
      <c r="S294" s="16"/>
      <c r="T294" s="15">
        <v>20</v>
      </c>
      <c r="U294" s="16"/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242"/>
      <c r="AC294" s="16"/>
      <c r="AD294" s="186"/>
      <c r="AE294" s="11"/>
      <c r="AF294" s="423"/>
      <c r="AG294" s="423"/>
      <c r="AH294" s="10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107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202</v>
      </c>
      <c r="E296" s="425">
        <v>15988.36</v>
      </c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03"/>
      <c r="AI296" s="86" t="s">
        <v>137</v>
      </c>
      <c r="AJ296" s="85">
        <f t="shared" ref="AJ296:BB296" si="38">SUM(AJ298:AJ309)</f>
        <v>80</v>
      </c>
      <c r="AK296" s="84">
        <f t="shared" si="38"/>
        <v>4</v>
      </c>
      <c r="AL296" s="83">
        <f t="shared" si="38"/>
        <v>1</v>
      </c>
      <c r="AM296" s="85">
        <f t="shared" si="38"/>
        <v>73</v>
      </c>
      <c r="AN296" s="84">
        <f t="shared" si="38"/>
        <v>15</v>
      </c>
      <c r="AO296" s="83">
        <f t="shared" si="38"/>
        <v>1</v>
      </c>
      <c r="AP296" s="85">
        <f t="shared" si="38"/>
        <v>2</v>
      </c>
      <c r="AQ296" s="84">
        <f t="shared" si="38"/>
        <v>0</v>
      </c>
      <c r="AR296" s="83">
        <f t="shared" si="38"/>
        <v>0</v>
      </c>
      <c r="AS296" s="85">
        <f t="shared" si="38"/>
        <v>17</v>
      </c>
      <c r="AT296" s="84">
        <f t="shared" si="38"/>
        <v>1</v>
      </c>
      <c r="AU296" s="83">
        <f t="shared" si="38"/>
        <v>0</v>
      </c>
      <c r="AV296" s="85">
        <f t="shared" si="38"/>
        <v>0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0</v>
      </c>
      <c r="BB296" s="80">
        <f t="shared" si="38"/>
        <v>0</v>
      </c>
      <c r="BC296" s="79" t="s">
        <v>136</v>
      </c>
      <c r="BF296" s="5">
        <f>SUM(AJ296:AL296)/$BG$5</f>
        <v>28.333333333333332</v>
      </c>
      <c r="BG296" s="5">
        <f>SUM(AM296:AO296,AY296)/$BG$5</f>
        <v>29.666666666666668</v>
      </c>
      <c r="BH296" s="5">
        <f>SUM(AP296:AR296,AZ296)/$BG$5</f>
        <v>0.66666666666666663</v>
      </c>
      <c r="BI296" s="5">
        <f>SUM(AS296:AU296,BA296)/$BG$5</f>
        <v>6</v>
      </c>
      <c r="BJ296" s="5">
        <f>SUM(AV296:AX296,BB296)/$BG$5</f>
        <v>0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03"/>
      <c r="AI297" s="66" t="s">
        <v>135</v>
      </c>
      <c r="AJ297" s="65">
        <f t="shared" ref="AJ297:BB297" si="39">AJ296/3</f>
        <v>26.666666666666668</v>
      </c>
      <c r="AK297" s="64">
        <f t="shared" si="39"/>
        <v>1.3333333333333333</v>
      </c>
      <c r="AL297" s="63">
        <f t="shared" si="39"/>
        <v>0.33333333333333331</v>
      </c>
      <c r="AM297" s="65">
        <f t="shared" si="39"/>
        <v>24.333333333333332</v>
      </c>
      <c r="AN297" s="64">
        <f t="shared" si="39"/>
        <v>5</v>
      </c>
      <c r="AO297" s="63">
        <f t="shared" si="39"/>
        <v>0.33333333333333331</v>
      </c>
      <c r="AP297" s="65">
        <f t="shared" si="39"/>
        <v>0.66666666666666663</v>
      </c>
      <c r="AQ297" s="64">
        <f t="shared" si="39"/>
        <v>0</v>
      </c>
      <c r="AR297" s="63">
        <f t="shared" si="39"/>
        <v>0</v>
      </c>
      <c r="AS297" s="65">
        <f t="shared" si="39"/>
        <v>5.666666666666667</v>
      </c>
      <c r="AT297" s="64">
        <f t="shared" si="39"/>
        <v>0.33333333333333331</v>
      </c>
      <c r="AU297" s="63">
        <f t="shared" si="39"/>
        <v>0</v>
      </c>
      <c r="AV297" s="65">
        <f t="shared" si="39"/>
        <v>0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</v>
      </c>
      <c r="BB297" s="60">
        <f t="shared" si="39"/>
        <v>0</v>
      </c>
      <c r="BC297" s="59" t="s">
        <v>134</v>
      </c>
    </row>
    <row r="298" spans="2:62" ht="28.15" customHeight="1" x14ac:dyDescent="0.2">
      <c r="B298" s="30"/>
      <c r="C298" s="338">
        <v>1</v>
      </c>
      <c r="D298" s="212"/>
      <c r="E298" s="198"/>
      <c r="F298" s="198"/>
      <c r="G298" s="197"/>
      <c r="H298" s="358" t="s">
        <v>595</v>
      </c>
      <c r="I298" s="390">
        <v>104</v>
      </c>
      <c r="J298" s="390">
        <v>26</v>
      </c>
      <c r="K298" s="390">
        <v>6</v>
      </c>
      <c r="L298" s="42" t="s">
        <v>131</v>
      </c>
      <c r="M298" s="43" t="s">
        <v>132</v>
      </c>
      <c r="N298" s="42" t="s">
        <v>129</v>
      </c>
      <c r="O298" s="43" t="s">
        <v>463</v>
      </c>
      <c r="P298" s="42" t="s">
        <v>128</v>
      </c>
      <c r="Q298" s="43" t="s">
        <v>459</v>
      </c>
      <c r="R298" s="42" t="s">
        <v>127</v>
      </c>
      <c r="S298" s="43" t="s">
        <v>349</v>
      </c>
      <c r="T298" s="42" t="s">
        <v>126</v>
      </c>
      <c r="U298" s="43" t="s">
        <v>354</v>
      </c>
      <c r="V298" s="42" t="s">
        <v>125</v>
      </c>
      <c r="W298" s="43"/>
      <c r="X298" s="42" t="s">
        <v>124</v>
      </c>
      <c r="Y298" s="43"/>
      <c r="Z298" s="42" t="s">
        <v>123</v>
      </c>
      <c r="AA298" s="43"/>
      <c r="AB298" s="245"/>
      <c r="AC298" s="43"/>
      <c r="AD298" s="196" t="s">
        <v>498</v>
      </c>
      <c r="AE298" s="58"/>
      <c r="AF298" s="421"/>
      <c r="AG298" s="421" t="s">
        <v>669</v>
      </c>
      <c r="AH298" s="38"/>
      <c r="AI298" s="9"/>
      <c r="AJ298" s="349">
        <f>SUMPRODUCT(LEN($M298:$AA301)-LEN(SUBSTITUTE($M298:$AA301,"A", "")))</f>
        <v>23</v>
      </c>
      <c r="AK298" s="352">
        <f>SUMPRODUCT(LEN($AD298:$AD301)-LEN(SUBSTITUTE($AD298:$AD301,"A", "")))</f>
        <v>0</v>
      </c>
      <c r="AL298" s="335">
        <f>SUMPRODUCT(LEN($AC298:$AC301)-LEN(SUBSTITUTE($AC298:$AC301,"A", "")))</f>
        <v>0</v>
      </c>
      <c r="AM298" s="349">
        <f>SUMPRODUCT(LEN($M298:$AA301)-LEN(SUBSTITUTE($M298:$AA301,"S", "")))</f>
        <v>27</v>
      </c>
      <c r="AN298" s="352">
        <f>SUMPRODUCT(LEN($AD298:$AD301)-LEN(SUBSTITUTE($AD298:$AD301,"S", "")))</f>
        <v>2</v>
      </c>
      <c r="AO298" s="335">
        <f>SUMPRODUCT(LEN($AC298:$AC301)-LEN(SUBSTITUTE($AC298:$AC301,"S", "")))</f>
        <v>0</v>
      </c>
      <c r="AP298" s="349">
        <f>SUMPRODUCT(LEN($M298:$AA301)-LEN(SUBSTITUTE($M298:$AA301,"F", "")))</f>
        <v>1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6</v>
      </c>
      <c r="AT298" s="352">
        <f>SUMPRODUCT(LEN($AD298:$AD301)-LEN(SUBSTITUTE($AD298:$AD301,"G", "")))</f>
        <v>1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0</v>
      </c>
      <c r="BB298" s="413">
        <f>SUMPRODUCT(LEN($AE298:$AE301)-LEN(SUBSTITUTE($AE298:$AE301,"M", "")))</f>
        <v>0</v>
      </c>
    </row>
    <row r="299" spans="2:62" ht="28.15" customHeight="1" thickBot="1" x14ac:dyDescent="0.25">
      <c r="B299" s="30"/>
      <c r="C299" s="339"/>
      <c r="D299" s="221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467</v>
      </c>
      <c r="N299" s="33" t="s">
        <v>121</v>
      </c>
      <c r="O299" s="55" t="s">
        <v>458</v>
      </c>
      <c r="P299" s="33" t="s">
        <v>120</v>
      </c>
      <c r="Q299" s="55" t="s">
        <v>579</v>
      </c>
      <c r="R299" s="33" t="s">
        <v>119</v>
      </c>
      <c r="S299" s="55" t="s">
        <v>349</v>
      </c>
      <c r="T299" s="33" t="s">
        <v>118</v>
      </c>
      <c r="U299" s="55" t="s">
        <v>130</v>
      </c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244"/>
      <c r="AC299" s="55"/>
      <c r="AD299" s="193"/>
      <c r="AE299" s="57"/>
      <c r="AF299" s="422"/>
      <c r="AG299" s="422"/>
      <c r="AH299" s="21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8.15" customHeight="1" x14ac:dyDescent="0.2">
      <c r="B300" s="30"/>
      <c r="C300" s="340"/>
      <c r="D300" s="218"/>
      <c r="E300" s="192"/>
      <c r="F300" s="192"/>
      <c r="G300" s="191"/>
      <c r="H300" s="360">
        <v>202</v>
      </c>
      <c r="I300" s="392"/>
      <c r="J300" s="392"/>
      <c r="K300" s="392"/>
      <c r="L300" s="25" t="s">
        <v>114</v>
      </c>
      <c r="M300" s="114" t="s">
        <v>479</v>
      </c>
      <c r="N300" s="25" t="s">
        <v>112</v>
      </c>
      <c r="O300" s="114" t="s">
        <v>179</v>
      </c>
      <c r="P300" s="25" t="s">
        <v>111</v>
      </c>
      <c r="Q300" s="114" t="s">
        <v>459</v>
      </c>
      <c r="R300" s="25" t="s">
        <v>110</v>
      </c>
      <c r="S300" s="114" t="s">
        <v>353</v>
      </c>
      <c r="T300" s="25" t="s">
        <v>109</v>
      </c>
      <c r="U300" s="114" t="s">
        <v>130</v>
      </c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243"/>
      <c r="AC300" s="114"/>
      <c r="AD300" s="190"/>
      <c r="AE300" s="57"/>
      <c r="AF300" s="422"/>
      <c r="AG300" s="422"/>
      <c r="AH300" s="21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8.15" customHeight="1" thickBot="1" x14ac:dyDescent="0.25">
      <c r="B301" s="30"/>
      <c r="C301" s="355"/>
      <c r="D301" s="246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842</v>
      </c>
      <c r="N301" s="50" t="s">
        <v>104</v>
      </c>
      <c r="O301" s="51" t="s">
        <v>502</v>
      </c>
      <c r="P301" s="50" t="s">
        <v>103</v>
      </c>
      <c r="Q301" s="51" t="s">
        <v>353</v>
      </c>
      <c r="R301" s="50" t="s">
        <v>102</v>
      </c>
      <c r="S301" s="51" t="s">
        <v>354</v>
      </c>
      <c r="T301" s="50">
        <v>20</v>
      </c>
      <c r="U301" s="51" t="s">
        <v>130</v>
      </c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242"/>
      <c r="AC301" s="51"/>
      <c r="AD301" s="187"/>
      <c r="AE301" s="56"/>
      <c r="AF301" s="424"/>
      <c r="AG301" s="424"/>
      <c r="AH301" s="47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8.15" customHeight="1" x14ac:dyDescent="0.2">
      <c r="B302" s="30"/>
      <c r="C302" s="338">
        <v>2</v>
      </c>
      <c r="D302" s="212"/>
      <c r="E302" s="198"/>
      <c r="F302" s="198"/>
      <c r="G302" s="197"/>
      <c r="H302" s="358"/>
      <c r="I302" s="390">
        <v>110</v>
      </c>
      <c r="J302" s="390">
        <v>26</v>
      </c>
      <c r="K302" s="390">
        <v>5</v>
      </c>
      <c r="L302" s="42" t="s">
        <v>131</v>
      </c>
      <c r="M302" s="43" t="s">
        <v>132</v>
      </c>
      <c r="N302" s="42" t="s">
        <v>129</v>
      </c>
      <c r="O302" s="43" t="s">
        <v>789</v>
      </c>
      <c r="P302" s="42" t="s">
        <v>128</v>
      </c>
      <c r="Q302" s="43" t="s">
        <v>841</v>
      </c>
      <c r="R302" s="42" t="s">
        <v>127</v>
      </c>
      <c r="S302" s="43" t="s">
        <v>535</v>
      </c>
      <c r="T302" s="42" t="s">
        <v>126</v>
      </c>
      <c r="U302" s="43" t="s">
        <v>349</v>
      </c>
      <c r="V302" s="42" t="s">
        <v>125</v>
      </c>
      <c r="W302" s="43" t="s">
        <v>130</v>
      </c>
      <c r="X302" s="42" t="s">
        <v>124</v>
      </c>
      <c r="Y302" s="43"/>
      <c r="Z302" s="42" t="s">
        <v>123</v>
      </c>
      <c r="AA302" s="43"/>
      <c r="AB302" s="245">
        <v>20</v>
      </c>
      <c r="AC302" s="43" t="s">
        <v>130</v>
      </c>
      <c r="AD302" s="196" t="s">
        <v>371</v>
      </c>
      <c r="AE302" s="39"/>
      <c r="AF302" s="421"/>
      <c r="AG302" s="421" t="s">
        <v>669</v>
      </c>
      <c r="AH302" s="38"/>
      <c r="AI302" s="9"/>
      <c r="AJ302" s="349">
        <f>SUMPRODUCT(LEN($M302:$AA305)-LEN(SUBSTITUTE($M302:$AA305,"A", "")))</f>
        <v>35</v>
      </c>
      <c r="AK302" s="352">
        <f>SUMPRODUCT(LEN($AD302:$AD305)-LEN(SUBSTITUTE($AD302:$AD305,"A", "")))</f>
        <v>1</v>
      </c>
      <c r="AL302" s="335">
        <f>SUMPRODUCT(LEN($AC302:$AC305)-LEN(SUBSTITUTE($AC302:$AC305,"A", "")))</f>
        <v>1</v>
      </c>
      <c r="AM302" s="349">
        <f>SUMPRODUCT(LEN($M302:$AA305)-LEN(SUBSTITUTE($M302:$AA305,"S", "")))</f>
        <v>29</v>
      </c>
      <c r="AN302" s="352">
        <f>SUMPRODUCT(LEN($AD302:$AD305)-LEN(SUBSTITUTE($AD302:$AD305,"S", "")))</f>
        <v>3</v>
      </c>
      <c r="AO302" s="335">
        <f>SUMPRODUCT(LEN($AC302:$AC305)-LEN(SUBSTITUTE($AC302:$AC305,"S", "")))</f>
        <v>1</v>
      </c>
      <c r="AP302" s="349">
        <f>SUMPRODUCT(LEN($M302:$AA305)-LEN(SUBSTITUTE($M302:$AA305,"F", "")))</f>
        <v>0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8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8.15" customHeight="1" thickBot="1" x14ac:dyDescent="0.25">
      <c r="B303" s="30"/>
      <c r="C303" s="339"/>
      <c r="D303" s="221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 t="s">
        <v>179</v>
      </c>
      <c r="N303" s="33" t="s">
        <v>121</v>
      </c>
      <c r="O303" s="55" t="s">
        <v>840</v>
      </c>
      <c r="P303" s="33" t="s">
        <v>120</v>
      </c>
      <c r="Q303" s="55" t="s">
        <v>462</v>
      </c>
      <c r="R303" s="33" t="s">
        <v>119</v>
      </c>
      <c r="S303" s="55" t="s">
        <v>489</v>
      </c>
      <c r="T303" s="33" t="s">
        <v>118</v>
      </c>
      <c r="U303" s="55" t="s">
        <v>354</v>
      </c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244">
        <v>21</v>
      </c>
      <c r="AC303" s="55" t="s">
        <v>132</v>
      </c>
      <c r="AD303" s="193"/>
      <c r="AE303" s="22"/>
      <c r="AF303" s="422"/>
      <c r="AG303" s="422"/>
      <c r="AH303" s="21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8.15" customHeight="1" x14ac:dyDescent="0.2">
      <c r="B304" s="30"/>
      <c r="C304" s="340"/>
      <c r="D304" s="218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 t="s">
        <v>458</v>
      </c>
      <c r="N304" s="25" t="s">
        <v>112</v>
      </c>
      <c r="O304" s="114" t="s">
        <v>487</v>
      </c>
      <c r="P304" s="25" t="s">
        <v>111</v>
      </c>
      <c r="Q304" s="114" t="s">
        <v>586</v>
      </c>
      <c r="R304" s="25" t="s">
        <v>110</v>
      </c>
      <c r="S304" s="114" t="s">
        <v>462</v>
      </c>
      <c r="T304" s="25" t="s">
        <v>109</v>
      </c>
      <c r="U304" s="114" t="s">
        <v>354</v>
      </c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243"/>
      <c r="AC304" s="114"/>
      <c r="AD304" s="190"/>
      <c r="AE304" s="22"/>
      <c r="AF304" s="422"/>
      <c r="AG304" s="422"/>
      <c r="AH304" s="21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8.15" customHeight="1" thickBot="1" x14ac:dyDescent="0.25">
      <c r="B305" s="30"/>
      <c r="C305" s="355"/>
      <c r="D305" s="246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 t="s">
        <v>469</v>
      </c>
      <c r="N305" s="50" t="s">
        <v>104</v>
      </c>
      <c r="O305" s="51" t="s">
        <v>457</v>
      </c>
      <c r="P305" s="50" t="s">
        <v>103</v>
      </c>
      <c r="Q305" s="51" t="s">
        <v>179</v>
      </c>
      <c r="R305" s="50" t="s">
        <v>102</v>
      </c>
      <c r="S305" s="51" t="s">
        <v>350</v>
      </c>
      <c r="T305" s="50">
        <v>20</v>
      </c>
      <c r="U305" s="51" t="s">
        <v>130</v>
      </c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242"/>
      <c r="AC305" s="51"/>
      <c r="AD305" s="187"/>
      <c r="AE305" s="48"/>
      <c r="AF305" s="424"/>
      <c r="AG305" s="424"/>
      <c r="AH305" s="47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8.15" customHeight="1" x14ac:dyDescent="0.2">
      <c r="B306" s="30"/>
      <c r="C306" s="338">
        <v>3</v>
      </c>
      <c r="D306" s="212"/>
      <c r="E306" s="198"/>
      <c r="F306" s="198"/>
      <c r="G306" s="197"/>
      <c r="H306" s="358"/>
      <c r="I306" s="390">
        <v>108</v>
      </c>
      <c r="J306" s="390">
        <v>26</v>
      </c>
      <c r="K306" s="390">
        <v>9</v>
      </c>
      <c r="L306" s="42" t="s">
        <v>131</v>
      </c>
      <c r="M306" s="43" t="s">
        <v>179</v>
      </c>
      <c r="N306" s="42" t="s">
        <v>129</v>
      </c>
      <c r="O306" s="43" t="s">
        <v>470</v>
      </c>
      <c r="P306" s="42" t="s">
        <v>128</v>
      </c>
      <c r="Q306" s="43" t="s">
        <v>516</v>
      </c>
      <c r="R306" s="42" t="s">
        <v>127</v>
      </c>
      <c r="S306" s="43" t="s">
        <v>349</v>
      </c>
      <c r="T306" s="42" t="s">
        <v>126</v>
      </c>
      <c r="U306" s="43" t="s">
        <v>130</v>
      </c>
      <c r="V306" s="42" t="s">
        <v>125</v>
      </c>
      <c r="W306" s="43"/>
      <c r="X306" s="42" t="s">
        <v>124</v>
      </c>
      <c r="Y306" s="43"/>
      <c r="Z306" s="42" t="s">
        <v>123</v>
      </c>
      <c r="AA306" s="43"/>
      <c r="AB306" s="245"/>
      <c r="AC306" s="43"/>
      <c r="AD306" s="196" t="s">
        <v>371</v>
      </c>
      <c r="AE306" s="39"/>
      <c r="AF306" s="421"/>
      <c r="AG306" s="421" t="s">
        <v>669</v>
      </c>
      <c r="AH306" s="38"/>
      <c r="AI306" s="9"/>
      <c r="AJ306" s="349">
        <f>SUMPRODUCT(LEN($M306:$AA309)-LEN(SUBSTITUTE($M306:$AA309,"A", "")))</f>
        <v>22</v>
      </c>
      <c r="AK306" s="352">
        <f>SUMPRODUCT(LEN($AD306:$AD309)-LEN(SUBSTITUTE($AD306:$AD309,"A", "")))</f>
        <v>3</v>
      </c>
      <c r="AL306" s="335">
        <f>SUMPRODUCT(LEN($AC306:$AC309)-LEN(SUBSTITUTE($AC306:$AC309,"A", "")))</f>
        <v>0</v>
      </c>
      <c r="AM306" s="349">
        <f>SUMPRODUCT(LEN($M306:$AA309)-LEN(SUBSTITUTE($M306:$AA309,"S", "")))</f>
        <v>17</v>
      </c>
      <c r="AN306" s="352">
        <f>SUMPRODUCT(LEN($AD306:$AD309)-LEN(SUBSTITUTE($AD306:$AD309,"S", "")))</f>
        <v>10</v>
      </c>
      <c r="AO306" s="335">
        <f>SUMPRODUCT(LEN($AC306:$AC309)-LEN(SUBSTITUTE($AC306:$AC309,"S", "")))</f>
        <v>0</v>
      </c>
      <c r="AP306" s="349">
        <f>SUMPRODUCT(LEN($M306:$AA309)-LEN(SUBSTITUTE($M306:$AA309,"F", "")))</f>
        <v>1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3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8.15" customHeight="1" thickBot="1" x14ac:dyDescent="0.25">
      <c r="B307" s="30"/>
      <c r="C307" s="339"/>
      <c r="D307" s="221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 t="s">
        <v>132</v>
      </c>
      <c r="N307" s="33" t="s">
        <v>121</v>
      </c>
      <c r="O307" s="55" t="s">
        <v>459</v>
      </c>
      <c r="P307" s="33" t="s">
        <v>120</v>
      </c>
      <c r="Q307" s="55" t="s">
        <v>359</v>
      </c>
      <c r="R307" s="33" t="s">
        <v>119</v>
      </c>
      <c r="S307" s="55" t="s">
        <v>354</v>
      </c>
      <c r="T307" s="33" t="s">
        <v>118</v>
      </c>
      <c r="U307" s="55"/>
      <c r="V307" s="33" t="s">
        <v>117</v>
      </c>
      <c r="W307" s="55"/>
      <c r="X307" s="33" t="s">
        <v>116</v>
      </c>
      <c r="Y307" s="55"/>
      <c r="Z307" s="33" t="s">
        <v>115</v>
      </c>
      <c r="AA307" s="55"/>
      <c r="AB307" s="244"/>
      <c r="AC307" s="55"/>
      <c r="AD307" s="193" t="s">
        <v>839</v>
      </c>
      <c r="AE307" s="22"/>
      <c r="AF307" s="422"/>
      <c r="AG307" s="422"/>
      <c r="AH307" s="21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8.15" customHeight="1" x14ac:dyDescent="0.2">
      <c r="B308" s="30"/>
      <c r="C308" s="340"/>
      <c r="D308" s="218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 t="s">
        <v>179</v>
      </c>
      <c r="N308" s="25" t="s">
        <v>112</v>
      </c>
      <c r="O308" s="114" t="s">
        <v>482</v>
      </c>
      <c r="P308" s="25" t="s">
        <v>111</v>
      </c>
      <c r="Q308" s="114" t="s">
        <v>130</v>
      </c>
      <c r="R308" s="25" t="s">
        <v>110</v>
      </c>
      <c r="S308" s="114" t="s">
        <v>354</v>
      </c>
      <c r="T308" s="25" t="s">
        <v>109</v>
      </c>
      <c r="U308" s="114"/>
      <c r="V308" s="25" t="s">
        <v>108</v>
      </c>
      <c r="W308" s="114"/>
      <c r="X308" s="25" t="s">
        <v>107</v>
      </c>
      <c r="Y308" s="114"/>
      <c r="Z308" s="25" t="s">
        <v>106</v>
      </c>
      <c r="AA308" s="114"/>
      <c r="AB308" s="243"/>
      <c r="AC308" s="114"/>
      <c r="AD308" s="190"/>
      <c r="AE308" s="22"/>
      <c r="AF308" s="422"/>
      <c r="AG308" s="422"/>
      <c r="AH308" s="21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8.15" customHeight="1" thickBot="1" x14ac:dyDescent="0.25">
      <c r="B309" s="20"/>
      <c r="C309" s="341"/>
      <c r="D309" s="215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 t="s">
        <v>357</v>
      </c>
      <c r="N309" s="15" t="s">
        <v>104</v>
      </c>
      <c r="O309" s="16" t="s">
        <v>474</v>
      </c>
      <c r="P309" s="15" t="s">
        <v>103</v>
      </c>
      <c r="Q309" s="16" t="s">
        <v>350</v>
      </c>
      <c r="R309" s="15" t="s">
        <v>102</v>
      </c>
      <c r="S309" s="16" t="s">
        <v>130</v>
      </c>
      <c r="T309" s="15">
        <v>20</v>
      </c>
      <c r="U309" s="16"/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242"/>
      <c r="AC309" s="16"/>
      <c r="AD309" s="186"/>
      <c r="AE309" s="11"/>
      <c r="AF309" s="423"/>
      <c r="AG309" s="423"/>
      <c r="AH309" s="10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107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204</v>
      </c>
      <c r="E311" s="425">
        <v>19596.8</v>
      </c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03"/>
      <c r="AI311" s="86" t="s">
        <v>137</v>
      </c>
      <c r="AJ311" s="85">
        <f t="shared" ref="AJ311:BB311" si="40">SUM(AJ313:AJ324)</f>
        <v>82</v>
      </c>
      <c r="AK311" s="84">
        <f t="shared" si="40"/>
        <v>14</v>
      </c>
      <c r="AL311" s="83">
        <f t="shared" si="40"/>
        <v>0</v>
      </c>
      <c r="AM311" s="85">
        <f t="shared" si="40"/>
        <v>58</v>
      </c>
      <c r="AN311" s="84">
        <f t="shared" si="40"/>
        <v>15</v>
      </c>
      <c r="AO311" s="83">
        <f t="shared" si="40"/>
        <v>0</v>
      </c>
      <c r="AP311" s="85">
        <f t="shared" si="40"/>
        <v>1</v>
      </c>
      <c r="AQ311" s="84">
        <f t="shared" si="40"/>
        <v>0</v>
      </c>
      <c r="AR311" s="83">
        <f t="shared" si="40"/>
        <v>0</v>
      </c>
      <c r="AS311" s="85">
        <f t="shared" si="40"/>
        <v>10</v>
      </c>
      <c r="AT311" s="84">
        <f t="shared" si="40"/>
        <v>3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3</v>
      </c>
      <c r="AZ311" s="81">
        <f t="shared" si="40"/>
        <v>0</v>
      </c>
      <c r="BA311" s="81">
        <f t="shared" si="40"/>
        <v>1</v>
      </c>
      <c r="BB311" s="80">
        <f t="shared" si="40"/>
        <v>0</v>
      </c>
      <c r="BC311" s="79" t="s">
        <v>136</v>
      </c>
      <c r="BF311" s="5">
        <f>SUM(AJ311:AL311)/$BG$5</f>
        <v>32</v>
      </c>
      <c r="BG311" s="5">
        <f>SUM(AM311:AO311,AY311)/$BG$5</f>
        <v>25.333333333333332</v>
      </c>
      <c r="BH311" s="5">
        <f>SUM(AP311:AR311,AZ311)/$BG$5</f>
        <v>0.33333333333333331</v>
      </c>
      <c r="BI311" s="5">
        <f>SUM(AS311:AU311,BA311)/$BG$5</f>
        <v>4.666666666666667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03"/>
      <c r="AI312" s="66" t="s">
        <v>135</v>
      </c>
      <c r="AJ312" s="65">
        <f t="shared" ref="AJ312:BB312" si="41">AJ311/3</f>
        <v>27.333333333333332</v>
      </c>
      <c r="AK312" s="64">
        <f t="shared" si="41"/>
        <v>4.666666666666667</v>
      </c>
      <c r="AL312" s="63">
        <f t="shared" si="41"/>
        <v>0</v>
      </c>
      <c r="AM312" s="65">
        <f t="shared" si="41"/>
        <v>19.333333333333332</v>
      </c>
      <c r="AN312" s="64">
        <f t="shared" si="41"/>
        <v>5</v>
      </c>
      <c r="AO312" s="63">
        <f t="shared" si="41"/>
        <v>0</v>
      </c>
      <c r="AP312" s="65">
        <f t="shared" si="41"/>
        <v>0.33333333333333331</v>
      </c>
      <c r="AQ312" s="64">
        <f t="shared" si="41"/>
        <v>0</v>
      </c>
      <c r="AR312" s="63">
        <f t="shared" si="41"/>
        <v>0</v>
      </c>
      <c r="AS312" s="65">
        <f t="shared" si="41"/>
        <v>3.3333333333333335</v>
      </c>
      <c r="AT312" s="64">
        <f t="shared" si="41"/>
        <v>1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1</v>
      </c>
      <c r="AZ312" s="61">
        <f t="shared" si="41"/>
        <v>0</v>
      </c>
      <c r="BA312" s="61">
        <f t="shared" si="41"/>
        <v>0.33333333333333331</v>
      </c>
      <c r="BB312" s="60">
        <f t="shared" si="41"/>
        <v>0</v>
      </c>
      <c r="BC312" s="59" t="s">
        <v>134</v>
      </c>
    </row>
    <row r="313" spans="2:62" ht="28.15" customHeight="1" x14ac:dyDescent="0.2">
      <c r="B313" s="30"/>
      <c r="C313" s="338">
        <v>1</v>
      </c>
      <c r="D313" s="239" t="s">
        <v>838</v>
      </c>
      <c r="E313" s="198"/>
      <c r="F313" s="198"/>
      <c r="G313" s="197"/>
      <c r="H313" s="358" t="s">
        <v>183</v>
      </c>
      <c r="I313" s="390">
        <v>120</v>
      </c>
      <c r="J313" s="390">
        <v>26</v>
      </c>
      <c r="K313" s="390">
        <v>7</v>
      </c>
      <c r="L313" s="42" t="s">
        <v>131</v>
      </c>
      <c r="M313" s="43" t="s">
        <v>132</v>
      </c>
      <c r="N313" s="42" t="s">
        <v>129</v>
      </c>
      <c r="O313" s="43" t="s">
        <v>458</v>
      </c>
      <c r="P313" s="42" t="s">
        <v>128</v>
      </c>
      <c r="Q313" s="43" t="s">
        <v>471</v>
      </c>
      <c r="R313" s="42" t="s">
        <v>127</v>
      </c>
      <c r="S313" s="43" t="s">
        <v>462</v>
      </c>
      <c r="T313" s="42" t="s">
        <v>126</v>
      </c>
      <c r="U313" s="43" t="s">
        <v>347</v>
      </c>
      <c r="V313" s="42" t="s">
        <v>125</v>
      </c>
      <c r="W313" s="43"/>
      <c r="X313" s="42" t="s">
        <v>124</v>
      </c>
      <c r="Y313" s="43"/>
      <c r="Z313" s="42" t="s">
        <v>123</v>
      </c>
      <c r="AA313" s="43"/>
      <c r="AB313" s="245"/>
      <c r="AC313" s="43"/>
      <c r="AD313" s="196" t="s">
        <v>542</v>
      </c>
      <c r="AE313" s="58" t="s">
        <v>579</v>
      </c>
      <c r="AF313" s="421"/>
      <c r="AG313" s="421" t="s">
        <v>669</v>
      </c>
      <c r="AH313" s="38"/>
      <c r="AI313" s="9"/>
      <c r="AJ313" s="349">
        <f>SUMPRODUCT(LEN($M313:$AA316)-LEN(SUBSTITUTE($M313:$AA316,"A", "")))</f>
        <v>38</v>
      </c>
      <c r="AK313" s="352">
        <f>SUMPRODUCT(LEN($AD313:$AD316)-LEN(SUBSTITUTE($AD313:$AD316,"A", "")))</f>
        <v>13</v>
      </c>
      <c r="AL313" s="335">
        <f>SUMPRODUCT(LEN($AC313:$AC316)-LEN(SUBSTITUTE($AC313:$AC316,"A", "")))</f>
        <v>0</v>
      </c>
      <c r="AM313" s="349">
        <f>SUMPRODUCT(LEN($M313:$AA316)-LEN(SUBSTITUTE($M313:$AA316,"S", "")))</f>
        <v>20</v>
      </c>
      <c r="AN313" s="352">
        <f>SUMPRODUCT(LEN($AD313:$AD316)-LEN(SUBSTITUTE($AD313:$AD316,"S", "")))</f>
        <v>11</v>
      </c>
      <c r="AO313" s="335">
        <f>SUMPRODUCT(LEN($AC313:$AC316)-LEN(SUBSTITUTE($AC313:$AC316,"S", "")))</f>
        <v>0</v>
      </c>
      <c r="AP313" s="349">
        <f>SUMPRODUCT(LEN($M313:$AA316)-LEN(SUBSTITUTE($M313:$AA316,"F", "")))</f>
        <v>0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3</v>
      </c>
      <c r="AT313" s="352">
        <f>SUMPRODUCT(LEN($AD313:$AD316)-LEN(SUBSTITUTE($AD313:$AD316,"G", "")))</f>
        <v>3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3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1</v>
      </c>
      <c r="BB313" s="413">
        <f>SUMPRODUCT(LEN($AE313:$AE316)-LEN(SUBSTITUTE($AE313:$AE316,"M", "")))</f>
        <v>0</v>
      </c>
    </row>
    <row r="314" spans="2:62" ht="28.15" customHeight="1" thickBot="1" x14ac:dyDescent="0.25">
      <c r="B314" s="30"/>
      <c r="C314" s="339"/>
      <c r="D314" s="221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469</v>
      </c>
      <c r="N314" s="33" t="s">
        <v>121</v>
      </c>
      <c r="O314" s="55" t="s">
        <v>458</v>
      </c>
      <c r="P314" s="33" t="s">
        <v>120</v>
      </c>
      <c r="Q314" s="55" t="s">
        <v>471</v>
      </c>
      <c r="R314" s="33" t="s">
        <v>119</v>
      </c>
      <c r="S314" s="55" t="s">
        <v>346</v>
      </c>
      <c r="T314" s="33" t="s">
        <v>118</v>
      </c>
      <c r="U314" s="55" t="s">
        <v>130</v>
      </c>
      <c r="V314" s="33" t="s">
        <v>117</v>
      </c>
      <c r="W314" s="55"/>
      <c r="X314" s="33" t="s">
        <v>116</v>
      </c>
      <c r="Y314" s="55"/>
      <c r="Z314" s="33" t="s">
        <v>115</v>
      </c>
      <c r="AA314" s="55"/>
      <c r="AB314" s="244"/>
      <c r="AC314" s="55"/>
      <c r="AD314" s="193" t="s">
        <v>837</v>
      </c>
      <c r="AE314" s="57"/>
      <c r="AF314" s="422"/>
      <c r="AG314" s="422"/>
      <c r="AH314" s="21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8.15" customHeight="1" x14ac:dyDescent="0.2">
      <c r="B315" s="30"/>
      <c r="C315" s="340"/>
      <c r="D315" s="218"/>
      <c r="E315" s="192"/>
      <c r="F315" s="192"/>
      <c r="G315" s="191"/>
      <c r="H315" s="360">
        <v>204</v>
      </c>
      <c r="I315" s="392"/>
      <c r="J315" s="392"/>
      <c r="K315" s="392"/>
      <c r="L315" s="25" t="s">
        <v>114</v>
      </c>
      <c r="M315" s="114" t="s">
        <v>493</v>
      </c>
      <c r="N315" s="25" t="s">
        <v>112</v>
      </c>
      <c r="O315" s="114" t="s">
        <v>465</v>
      </c>
      <c r="P315" s="25" t="s">
        <v>111</v>
      </c>
      <c r="Q315" s="114" t="s">
        <v>352</v>
      </c>
      <c r="R315" s="25" t="s">
        <v>110</v>
      </c>
      <c r="S315" s="114" t="s">
        <v>349</v>
      </c>
      <c r="T315" s="25" t="s">
        <v>109</v>
      </c>
      <c r="U315" s="114" t="s">
        <v>130</v>
      </c>
      <c r="V315" s="25" t="s">
        <v>108</v>
      </c>
      <c r="W315" s="114"/>
      <c r="X315" s="25" t="s">
        <v>107</v>
      </c>
      <c r="Y315" s="114"/>
      <c r="Z315" s="25" t="s">
        <v>106</v>
      </c>
      <c r="AA315" s="114"/>
      <c r="AB315" s="243"/>
      <c r="AC315" s="114"/>
      <c r="AD315" s="190" t="s">
        <v>836</v>
      </c>
      <c r="AE315" s="57"/>
      <c r="AF315" s="422"/>
      <c r="AG315" s="422"/>
      <c r="AH315" s="21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8.15" customHeight="1" thickBot="1" x14ac:dyDescent="0.25">
      <c r="B316" s="30"/>
      <c r="C316" s="355"/>
      <c r="D316" s="246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357</v>
      </c>
      <c r="N316" s="50" t="s">
        <v>104</v>
      </c>
      <c r="O316" s="51" t="s">
        <v>458</v>
      </c>
      <c r="P316" s="50" t="s">
        <v>103</v>
      </c>
      <c r="Q316" s="51" t="s">
        <v>579</v>
      </c>
      <c r="R316" s="50" t="s">
        <v>102</v>
      </c>
      <c r="S316" s="51" t="s">
        <v>354</v>
      </c>
      <c r="T316" s="50">
        <v>20</v>
      </c>
      <c r="U316" s="51"/>
      <c r="V316" s="50" t="s">
        <v>101</v>
      </c>
      <c r="W316" s="51"/>
      <c r="X316" s="50" t="s">
        <v>100</v>
      </c>
      <c r="Y316" s="51"/>
      <c r="Z316" s="50" t="s">
        <v>99</v>
      </c>
      <c r="AA316" s="51"/>
      <c r="AB316" s="242"/>
      <c r="AC316" s="51"/>
      <c r="AD316" s="187"/>
      <c r="AE316" s="56"/>
      <c r="AF316" s="424"/>
      <c r="AG316" s="424"/>
      <c r="AH316" s="47"/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8.15" customHeight="1" x14ac:dyDescent="0.2">
      <c r="B317" s="30"/>
      <c r="C317" s="338">
        <v>2</v>
      </c>
      <c r="D317" s="212"/>
      <c r="E317" s="198"/>
      <c r="F317" s="198"/>
      <c r="G317" s="197"/>
      <c r="H317" s="358"/>
      <c r="I317" s="390">
        <v>118</v>
      </c>
      <c r="J317" s="390">
        <v>24</v>
      </c>
      <c r="K317" s="390">
        <v>6</v>
      </c>
      <c r="L317" s="42" t="s">
        <v>131</v>
      </c>
      <c r="M317" s="43" t="s">
        <v>179</v>
      </c>
      <c r="N317" s="42" t="s">
        <v>129</v>
      </c>
      <c r="O317" s="43" t="s">
        <v>357</v>
      </c>
      <c r="P317" s="42" t="s">
        <v>128</v>
      </c>
      <c r="Q317" s="43" t="s">
        <v>459</v>
      </c>
      <c r="R317" s="42" t="s">
        <v>127</v>
      </c>
      <c r="S317" s="43" t="s">
        <v>349</v>
      </c>
      <c r="T317" s="42" t="s">
        <v>126</v>
      </c>
      <c r="U317" s="43" t="s">
        <v>130</v>
      </c>
      <c r="V317" s="42" t="s">
        <v>125</v>
      </c>
      <c r="W317" s="43"/>
      <c r="X317" s="42" t="s">
        <v>124</v>
      </c>
      <c r="Y317" s="43"/>
      <c r="Z317" s="42" t="s">
        <v>123</v>
      </c>
      <c r="AA317" s="43"/>
      <c r="AB317" s="245"/>
      <c r="AC317" s="43"/>
      <c r="AD317" s="196" t="s">
        <v>130</v>
      </c>
      <c r="AE317" s="39"/>
      <c r="AF317" s="421">
        <v>7</v>
      </c>
      <c r="AG317" s="421" t="s">
        <v>669</v>
      </c>
      <c r="AH317" s="38"/>
      <c r="AI317" s="9"/>
      <c r="AJ317" s="349">
        <f>SUMPRODUCT(LEN($M317:$AA320)-LEN(SUBSTITUTE($M317:$AA320,"A", "")))</f>
        <v>24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19</v>
      </c>
      <c r="AN317" s="352">
        <f>SUMPRODUCT(LEN($AD317:$AD320)-LEN(SUBSTITUTE($AD317:$AD320,"S", "")))</f>
        <v>2</v>
      </c>
      <c r="AO317" s="335">
        <f>SUMPRODUCT(LEN($AC317:$AC320)-LEN(SUBSTITUTE($AC317:$AC320,"S", "")))</f>
        <v>0</v>
      </c>
      <c r="AP317" s="349">
        <f>SUMPRODUCT(LEN($M317:$AA320)-LEN(SUBSTITUTE($M317:$AA320,"F", "")))</f>
        <v>1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5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8.15" customHeight="1" thickBot="1" x14ac:dyDescent="0.25">
      <c r="B318" s="30"/>
      <c r="C318" s="339"/>
      <c r="D318" s="221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 t="s">
        <v>479</v>
      </c>
      <c r="N318" s="33" t="s">
        <v>121</v>
      </c>
      <c r="O318" s="55" t="s">
        <v>578</v>
      </c>
      <c r="P318" s="33" t="s">
        <v>120</v>
      </c>
      <c r="Q318" s="55" t="s">
        <v>481</v>
      </c>
      <c r="R318" s="33" t="s">
        <v>119</v>
      </c>
      <c r="S318" s="55" t="s">
        <v>349</v>
      </c>
      <c r="T318" s="33" t="s">
        <v>118</v>
      </c>
      <c r="U318" s="55" t="s">
        <v>130</v>
      </c>
      <c r="V318" s="33" t="s">
        <v>117</v>
      </c>
      <c r="W318" s="55"/>
      <c r="X318" s="33" t="s">
        <v>116</v>
      </c>
      <c r="Y318" s="55"/>
      <c r="Z318" s="33" t="s">
        <v>115</v>
      </c>
      <c r="AA318" s="55"/>
      <c r="AB318" s="244"/>
      <c r="AC318" s="55"/>
      <c r="AD318" s="193" t="s">
        <v>130</v>
      </c>
      <c r="AE318" s="22"/>
      <c r="AF318" s="422"/>
      <c r="AG318" s="422"/>
      <c r="AH318" s="21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8.15" customHeight="1" x14ac:dyDescent="0.2">
      <c r="B319" s="30"/>
      <c r="C319" s="340"/>
      <c r="D319" s="218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 t="s">
        <v>479</v>
      </c>
      <c r="N319" s="25" t="s">
        <v>112</v>
      </c>
      <c r="O319" s="114" t="s">
        <v>352</v>
      </c>
      <c r="P319" s="25" t="s">
        <v>111</v>
      </c>
      <c r="Q319" s="114" t="s">
        <v>819</v>
      </c>
      <c r="R319" s="25" t="s">
        <v>110</v>
      </c>
      <c r="S319" s="114" t="s">
        <v>354</v>
      </c>
      <c r="T319" s="25" t="s">
        <v>109</v>
      </c>
      <c r="U319" s="114"/>
      <c r="V319" s="25" t="s">
        <v>108</v>
      </c>
      <c r="W319" s="114"/>
      <c r="X319" s="25" t="s">
        <v>107</v>
      </c>
      <c r="Y319" s="114"/>
      <c r="Z319" s="25" t="s">
        <v>106</v>
      </c>
      <c r="AA319" s="114"/>
      <c r="AB319" s="243"/>
      <c r="AC319" s="114"/>
      <c r="AD319" s="190"/>
      <c r="AE319" s="22"/>
      <c r="AF319" s="422"/>
      <c r="AG319" s="422"/>
      <c r="AH319" s="21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8.15" customHeight="1" thickBot="1" x14ac:dyDescent="0.25">
      <c r="B320" s="30"/>
      <c r="C320" s="355"/>
      <c r="D320" s="246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 t="s">
        <v>179</v>
      </c>
      <c r="N320" s="50" t="s">
        <v>104</v>
      </c>
      <c r="O320" s="51" t="s">
        <v>357</v>
      </c>
      <c r="P320" s="50" t="s">
        <v>103</v>
      </c>
      <c r="Q320" s="51" t="s">
        <v>179</v>
      </c>
      <c r="R320" s="50" t="s">
        <v>102</v>
      </c>
      <c r="S320" s="51" t="s">
        <v>347</v>
      </c>
      <c r="T320" s="50">
        <v>20</v>
      </c>
      <c r="U320" s="51"/>
      <c r="V320" s="50" t="s">
        <v>101</v>
      </c>
      <c r="W320" s="51"/>
      <c r="X320" s="50" t="s">
        <v>100</v>
      </c>
      <c r="Y320" s="51"/>
      <c r="Z320" s="50" t="s">
        <v>99</v>
      </c>
      <c r="AA320" s="51"/>
      <c r="AB320" s="242"/>
      <c r="AC320" s="51"/>
      <c r="AD320" s="187"/>
      <c r="AE320" s="48"/>
      <c r="AF320" s="424"/>
      <c r="AG320" s="424"/>
      <c r="AH320" s="47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8.15" customHeight="1" x14ac:dyDescent="0.2">
      <c r="B321" s="30"/>
      <c r="C321" s="338">
        <v>3</v>
      </c>
      <c r="D321" s="212"/>
      <c r="E321" s="198"/>
      <c r="F321" s="198"/>
      <c r="G321" s="197"/>
      <c r="H321" s="358"/>
      <c r="I321" s="449">
        <v>123</v>
      </c>
      <c r="J321" s="390">
        <v>24</v>
      </c>
      <c r="K321" s="390">
        <v>7</v>
      </c>
      <c r="L321" s="42" t="s">
        <v>131</v>
      </c>
      <c r="M321" s="43" t="s">
        <v>132</v>
      </c>
      <c r="N321" s="42" t="s">
        <v>129</v>
      </c>
      <c r="O321" s="43" t="s">
        <v>132</v>
      </c>
      <c r="P321" s="42" t="s">
        <v>128</v>
      </c>
      <c r="Q321" s="43" t="s">
        <v>561</v>
      </c>
      <c r="R321" s="42" t="s">
        <v>127</v>
      </c>
      <c r="S321" s="43" t="s">
        <v>354</v>
      </c>
      <c r="T321" s="42" t="s">
        <v>126</v>
      </c>
      <c r="U321" s="43" t="s">
        <v>130</v>
      </c>
      <c r="V321" s="42" t="s">
        <v>125</v>
      </c>
      <c r="W321" s="43"/>
      <c r="X321" s="42" t="s">
        <v>124</v>
      </c>
      <c r="Y321" s="43"/>
      <c r="Z321" s="42" t="s">
        <v>123</v>
      </c>
      <c r="AA321" s="43"/>
      <c r="AB321" s="245"/>
      <c r="AC321" s="43"/>
      <c r="AD321" s="196" t="s">
        <v>353</v>
      </c>
      <c r="AE321" s="39"/>
      <c r="AF321" s="421"/>
      <c r="AG321" s="421" t="s">
        <v>668</v>
      </c>
      <c r="AH321" s="38"/>
      <c r="AI321" s="9"/>
      <c r="AJ321" s="349">
        <f>SUMPRODUCT(LEN($M321:$AA324)-LEN(SUBSTITUTE($M321:$AA324,"A", "")))</f>
        <v>20</v>
      </c>
      <c r="AK321" s="352">
        <f>SUMPRODUCT(LEN($AD321:$AD324)-LEN(SUBSTITUTE($AD321:$AD324,"A", "")))</f>
        <v>1</v>
      </c>
      <c r="AL321" s="335">
        <f>SUMPRODUCT(LEN($AC321:$AC324)-LEN(SUBSTITUTE($AC321:$AC324,"A", "")))</f>
        <v>0</v>
      </c>
      <c r="AM321" s="349">
        <f>SUMPRODUCT(LEN($M321:$AA324)-LEN(SUBSTITUTE($M321:$AA324,"S", "")))</f>
        <v>19</v>
      </c>
      <c r="AN321" s="352">
        <f>SUMPRODUCT(LEN($AD321:$AD324)-LEN(SUBSTITUTE($AD321:$AD324,"S", "")))</f>
        <v>2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2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8.15" customHeight="1" thickBot="1" x14ac:dyDescent="0.25">
      <c r="B322" s="30"/>
      <c r="C322" s="339"/>
      <c r="D322" s="221"/>
      <c r="E322" s="195"/>
      <c r="F322" s="195"/>
      <c r="G322" s="194"/>
      <c r="H322" s="359"/>
      <c r="I322" s="450"/>
      <c r="J322" s="391"/>
      <c r="K322" s="391"/>
      <c r="L322" s="33" t="s">
        <v>122</v>
      </c>
      <c r="M322" s="55" t="s">
        <v>179</v>
      </c>
      <c r="N322" s="33" t="s">
        <v>121</v>
      </c>
      <c r="O322" s="55" t="s">
        <v>357</v>
      </c>
      <c r="P322" s="33" t="s">
        <v>120</v>
      </c>
      <c r="Q322" s="55" t="s">
        <v>346</v>
      </c>
      <c r="R322" s="33" t="s">
        <v>119</v>
      </c>
      <c r="S322" s="55" t="s">
        <v>347</v>
      </c>
      <c r="T322" s="33" t="s">
        <v>118</v>
      </c>
      <c r="U322" s="55"/>
      <c r="V322" s="33" t="s">
        <v>117</v>
      </c>
      <c r="W322" s="55"/>
      <c r="X322" s="33" t="s">
        <v>116</v>
      </c>
      <c r="Y322" s="55"/>
      <c r="Z322" s="33" t="s">
        <v>115</v>
      </c>
      <c r="AA322" s="55"/>
      <c r="AB322" s="244"/>
      <c r="AC322" s="55"/>
      <c r="AD322" s="193"/>
      <c r="AE322" s="22"/>
      <c r="AF322" s="422"/>
      <c r="AG322" s="422"/>
      <c r="AH322" s="21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8.15" customHeight="1" x14ac:dyDescent="0.2">
      <c r="B323" s="30"/>
      <c r="C323" s="340"/>
      <c r="D323" s="218"/>
      <c r="E323" s="192"/>
      <c r="F323" s="192"/>
      <c r="G323" s="191"/>
      <c r="H323" s="360"/>
      <c r="I323" s="451"/>
      <c r="J323" s="392"/>
      <c r="K323" s="392"/>
      <c r="L323" s="25" t="s">
        <v>114</v>
      </c>
      <c r="M323" s="114" t="s">
        <v>179</v>
      </c>
      <c r="N323" s="25" t="s">
        <v>112</v>
      </c>
      <c r="O323" s="114" t="s">
        <v>462</v>
      </c>
      <c r="P323" s="25" t="s">
        <v>111</v>
      </c>
      <c r="Q323" s="114" t="s">
        <v>346</v>
      </c>
      <c r="R323" s="25" t="s">
        <v>110</v>
      </c>
      <c r="S323" s="114" t="s">
        <v>354</v>
      </c>
      <c r="T323" s="25" t="s">
        <v>109</v>
      </c>
      <c r="U323" s="114"/>
      <c r="V323" s="25" t="s">
        <v>108</v>
      </c>
      <c r="W323" s="114"/>
      <c r="X323" s="25" t="s">
        <v>107</v>
      </c>
      <c r="Y323" s="114"/>
      <c r="Z323" s="25" t="s">
        <v>106</v>
      </c>
      <c r="AA323" s="114"/>
      <c r="AB323" s="243"/>
      <c r="AC323" s="114"/>
      <c r="AD323" s="190"/>
      <c r="AE323" s="22"/>
      <c r="AF323" s="422"/>
      <c r="AG323" s="422"/>
      <c r="AH323" s="21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8.15" customHeight="1" thickBot="1" x14ac:dyDescent="0.25">
      <c r="B324" s="20"/>
      <c r="C324" s="341"/>
      <c r="D324" s="215"/>
      <c r="E324" s="189"/>
      <c r="F324" s="189"/>
      <c r="G324" s="188"/>
      <c r="H324" s="361"/>
      <c r="I324" s="452"/>
      <c r="J324" s="394"/>
      <c r="K324" s="394"/>
      <c r="L324" s="15" t="s">
        <v>105</v>
      </c>
      <c r="M324" s="16" t="s">
        <v>179</v>
      </c>
      <c r="N324" s="15" t="s">
        <v>104</v>
      </c>
      <c r="O324" s="16" t="s">
        <v>463</v>
      </c>
      <c r="P324" s="15" t="s">
        <v>103</v>
      </c>
      <c r="Q324" s="16" t="s">
        <v>350</v>
      </c>
      <c r="R324" s="15" t="s">
        <v>102</v>
      </c>
      <c r="S324" s="16" t="s">
        <v>130</v>
      </c>
      <c r="T324" s="15">
        <v>20</v>
      </c>
      <c r="U324" s="16"/>
      <c r="V324" s="15" t="s">
        <v>101</v>
      </c>
      <c r="W324" s="16"/>
      <c r="X324" s="15" t="s">
        <v>100</v>
      </c>
      <c r="Y324" s="16"/>
      <c r="Z324" s="15" t="s">
        <v>99</v>
      </c>
      <c r="AA324" s="16"/>
      <c r="AB324" s="242"/>
      <c r="AC324" s="16"/>
      <c r="AD324" s="186"/>
      <c r="AE324" s="11"/>
      <c r="AF324" s="423"/>
      <c r="AG324" s="423"/>
      <c r="AH324" s="10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107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204</v>
      </c>
      <c r="E326" s="425">
        <v>19189.71</v>
      </c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03"/>
      <c r="AI326" s="86" t="s">
        <v>137</v>
      </c>
      <c r="AJ326" s="85">
        <f t="shared" ref="AJ326:BB326" si="42">SUM(AJ328:AJ339)</f>
        <v>77</v>
      </c>
      <c r="AK326" s="84">
        <f t="shared" si="42"/>
        <v>28</v>
      </c>
      <c r="AL326" s="83">
        <f t="shared" si="42"/>
        <v>0</v>
      </c>
      <c r="AM326" s="85">
        <f t="shared" si="42"/>
        <v>84</v>
      </c>
      <c r="AN326" s="84">
        <f t="shared" si="42"/>
        <v>45</v>
      </c>
      <c r="AO326" s="83">
        <f t="shared" si="42"/>
        <v>1</v>
      </c>
      <c r="AP326" s="85">
        <f t="shared" si="42"/>
        <v>1</v>
      </c>
      <c r="AQ326" s="84">
        <f t="shared" si="42"/>
        <v>0</v>
      </c>
      <c r="AR326" s="83">
        <f t="shared" si="42"/>
        <v>0</v>
      </c>
      <c r="AS326" s="85">
        <f t="shared" si="42"/>
        <v>13</v>
      </c>
      <c r="AT326" s="84">
        <f t="shared" si="42"/>
        <v>7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3</v>
      </c>
      <c r="AZ326" s="81">
        <f t="shared" si="42"/>
        <v>0</v>
      </c>
      <c r="BA326" s="81">
        <f t="shared" si="42"/>
        <v>2</v>
      </c>
      <c r="BB326" s="80">
        <f t="shared" si="42"/>
        <v>0</v>
      </c>
      <c r="BC326" s="79" t="s">
        <v>136</v>
      </c>
      <c r="BF326" s="5">
        <f>SUM(AJ326:AL326)/$BG$5</f>
        <v>35</v>
      </c>
      <c r="BG326" s="5">
        <f>SUM(AM326:AO326,AY326)/$BG$5</f>
        <v>44.333333333333336</v>
      </c>
      <c r="BH326" s="5">
        <f>SUM(AP326:AR326,AZ326)/$BG$5</f>
        <v>0.33333333333333331</v>
      </c>
      <c r="BI326" s="5">
        <f>SUM(AS326:AU326,BA326)/$BG$5</f>
        <v>7.333333333333333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03"/>
      <c r="AI327" s="66" t="s">
        <v>135</v>
      </c>
      <c r="AJ327" s="65">
        <f t="shared" ref="AJ327:BB327" si="43">AJ326/3</f>
        <v>25.666666666666668</v>
      </c>
      <c r="AK327" s="64">
        <f t="shared" si="43"/>
        <v>9.3333333333333339</v>
      </c>
      <c r="AL327" s="63">
        <f t="shared" si="43"/>
        <v>0</v>
      </c>
      <c r="AM327" s="65">
        <f t="shared" si="43"/>
        <v>28</v>
      </c>
      <c r="AN327" s="64">
        <f t="shared" si="43"/>
        <v>15</v>
      </c>
      <c r="AO327" s="63">
        <f t="shared" si="43"/>
        <v>0.33333333333333331</v>
      </c>
      <c r="AP327" s="65">
        <f t="shared" si="43"/>
        <v>0.33333333333333331</v>
      </c>
      <c r="AQ327" s="64">
        <f t="shared" si="43"/>
        <v>0</v>
      </c>
      <c r="AR327" s="63">
        <f t="shared" si="43"/>
        <v>0</v>
      </c>
      <c r="AS327" s="65">
        <f t="shared" si="43"/>
        <v>4.333333333333333</v>
      </c>
      <c r="AT327" s="64">
        <f t="shared" si="43"/>
        <v>2.3333333333333335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1</v>
      </c>
      <c r="AZ327" s="61">
        <f t="shared" si="43"/>
        <v>0</v>
      </c>
      <c r="BA327" s="61">
        <f t="shared" si="43"/>
        <v>0.66666666666666663</v>
      </c>
      <c r="BB327" s="60">
        <f t="shared" si="43"/>
        <v>0</v>
      </c>
      <c r="BC327" s="59" t="s">
        <v>134</v>
      </c>
    </row>
    <row r="328" spans="2:62" ht="28.15" customHeight="1" x14ac:dyDescent="0.2">
      <c r="B328" s="30"/>
      <c r="C328" s="338">
        <v>1</v>
      </c>
      <c r="D328" s="239" t="s">
        <v>835</v>
      </c>
      <c r="E328" s="198"/>
      <c r="F328" s="198"/>
      <c r="G328" s="197"/>
      <c r="H328" s="358" t="s">
        <v>595</v>
      </c>
      <c r="I328" s="390">
        <v>99</v>
      </c>
      <c r="J328" s="390">
        <v>27</v>
      </c>
      <c r="K328" s="390">
        <v>8</v>
      </c>
      <c r="L328" s="42" t="s">
        <v>131</v>
      </c>
      <c r="M328" s="43" t="s">
        <v>179</v>
      </c>
      <c r="N328" s="42" t="s">
        <v>129</v>
      </c>
      <c r="O328" s="43" t="s">
        <v>357</v>
      </c>
      <c r="P328" s="42" t="s">
        <v>128</v>
      </c>
      <c r="Q328" s="43" t="s">
        <v>371</v>
      </c>
      <c r="R328" s="42" t="s">
        <v>127</v>
      </c>
      <c r="S328" s="43" t="s">
        <v>346</v>
      </c>
      <c r="T328" s="42" t="s">
        <v>126</v>
      </c>
      <c r="U328" s="43" t="s">
        <v>130</v>
      </c>
      <c r="V328" s="42" t="s">
        <v>125</v>
      </c>
      <c r="W328" s="43"/>
      <c r="X328" s="42" t="s">
        <v>124</v>
      </c>
      <c r="Y328" s="43"/>
      <c r="Z328" s="42" t="s">
        <v>123</v>
      </c>
      <c r="AA328" s="43"/>
      <c r="AB328" s="245"/>
      <c r="AC328" s="43"/>
      <c r="AD328" s="196" t="s">
        <v>834</v>
      </c>
      <c r="AE328" s="58" t="s">
        <v>725</v>
      </c>
      <c r="AF328" s="421"/>
      <c r="AG328" s="421" t="s">
        <v>669</v>
      </c>
      <c r="AH328" s="38"/>
      <c r="AI328" s="9"/>
      <c r="AJ328" s="349">
        <f>SUMPRODUCT(LEN($M328:$AA331)-LEN(SUBSTITUTE($M328:$AA331,"A", "")))</f>
        <v>28</v>
      </c>
      <c r="AK328" s="352">
        <f>SUMPRODUCT(LEN($AD328:$AD331)-LEN(SUBSTITUTE($AD328:$AD331,"A", "")))</f>
        <v>3</v>
      </c>
      <c r="AL328" s="335">
        <f>SUMPRODUCT(LEN($AC328:$AC331)-LEN(SUBSTITUTE($AC328:$AC331,"A", "")))</f>
        <v>0</v>
      </c>
      <c r="AM328" s="349">
        <f>SUMPRODUCT(LEN($M328:$AA331)-LEN(SUBSTITUTE($M328:$AA331,"S", "")))</f>
        <v>22</v>
      </c>
      <c r="AN328" s="352">
        <f>SUMPRODUCT(LEN($AD328:$AD331)-LEN(SUBSTITUTE($AD328:$AD331,"S", "")))</f>
        <v>4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1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3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2</v>
      </c>
      <c r="BB328" s="413">
        <f>SUMPRODUCT(LEN($AE328:$AE331)-LEN(SUBSTITUTE($AE328:$AE331,"M", "")))</f>
        <v>0</v>
      </c>
    </row>
    <row r="329" spans="2:62" ht="28.15" customHeight="1" thickBot="1" x14ac:dyDescent="0.25">
      <c r="B329" s="30"/>
      <c r="C329" s="339"/>
      <c r="D329" s="221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179</v>
      </c>
      <c r="N329" s="33" t="s">
        <v>121</v>
      </c>
      <c r="O329" s="55" t="s">
        <v>469</v>
      </c>
      <c r="P329" s="33" t="s">
        <v>120</v>
      </c>
      <c r="Q329" s="55" t="s">
        <v>371</v>
      </c>
      <c r="R329" s="33" t="s">
        <v>119</v>
      </c>
      <c r="S329" s="55" t="s">
        <v>346</v>
      </c>
      <c r="T329" s="33" t="s">
        <v>118</v>
      </c>
      <c r="U329" s="55" t="s">
        <v>130</v>
      </c>
      <c r="V329" s="33" t="s">
        <v>117</v>
      </c>
      <c r="W329" s="55"/>
      <c r="X329" s="33" t="s">
        <v>116</v>
      </c>
      <c r="Y329" s="55"/>
      <c r="Z329" s="33" t="s">
        <v>115</v>
      </c>
      <c r="AA329" s="55"/>
      <c r="AB329" s="244"/>
      <c r="AC329" s="55"/>
      <c r="AD329" s="193"/>
      <c r="AE329" s="57"/>
      <c r="AF329" s="422"/>
      <c r="AG329" s="422"/>
      <c r="AH329" s="21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8.15" customHeight="1" x14ac:dyDescent="0.2">
      <c r="B330" s="30"/>
      <c r="C330" s="340"/>
      <c r="D330" s="218"/>
      <c r="E330" s="192"/>
      <c r="F330" s="192"/>
      <c r="G330" s="191"/>
      <c r="H330" s="360">
        <v>204</v>
      </c>
      <c r="I330" s="392"/>
      <c r="J330" s="392"/>
      <c r="K330" s="392"/>
      <c r="L330" s="25" t="s">
        <v>114</v>
      </c>
      <c r="M330" s="114" t="s">
        <v>357</v>
      </c>
      <c r="N330" s="25" t="s">
        <v>112</v>
      </c>
      <c r="O330" s="114" t="s">
        <v>471</v>
      </c>
      <c r="P330" s="25" t="s">
        <v>111</v>
      </c>
      <c r="Q330" s="114" t="s">
        <v>489</v>
      </c>
      <c r="R330" s="25" t="s">
        <v>110</v>
      </c>
      <c r="S330" s="114" t="s">
        <v>347</v>
      </c>
      <c r="T330" s="25" t="s">
        <v>109</v>
      </c>
      <c r="U330" s="114" t="s">
        <v>130</v>
      </c>
      <c r="V330" s="25" t="s">
        <v>108</v>
      </c>
      <c r="W330" s="114"/>
      <c r="X330" s="25" t="s">
        <v>107</v>
      </c>
      <c r="Y330" s="114"/>
      <c r="Z330" s="25" t="s">
        <v>106</v>
      </c>
      <c r="AA330" s="114"/>
      <c r="AB330" s="243"/>
      <c r="AC330" s="114"/>
      <c r="AD330" s="190"/>
      <c r="AE330" s="57"/>
      <c r="AF330" s="422"/>
      <c r="AG330" s="422"/>
      <c r="AH330" s="21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8.15" customHeight="1" thickBot="1" x14ac:dyDescent="0.25">
      <c r="B331" s="30"/>
      <c r="C331" s="355"/>
      <c r="D331" s="246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357</v>
      </c>
      <c r="N331" s="50" t="s">
        <v>104</v>
      </c>
      <c r="O331" s="51" t="s">
        <v>352</v>
      </c>
      <c r="P331" s="50" t="s">
        <v>103</v>
      </c>
      <c r="Q331" s="51" t="s">
        <v>132</v>
      </c>
      <c r="R331" s="50" t="s">
        <v>102</v>
      </c>
      <c r="S331" s="51" t="s">
        <v>354</v>
      </c>
      <c r="T331" s="50">
        <v>20</v>
      </c>
      <c r="U331" s="51"/>
      <c r="V331" s="50" t="s">
        <v>101</v>
      </c>
      <c r="W331" s="51"/>
      <c r="X331" s="50" t="s">
        <v>100</v>
      </c>
      <c r="Y331" s="51"/>
      <c r="Z331" s="50" t="s">
        <v>99</v>
      </c>
      <c r="AA331" s="51"/>
      <c r="AB331" s="242"/>
      <c r="AC331" s="51"/>
      <c r="AD331" s="187"/>
      <c r="AE331" s="56"/>
      <c r="AF331" s="424"/>
      <c r="AG331" s="424"/>
      <c r="AH331" s="47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8.15" customHeight="1" x14ac:dyDescent="0.2">
      <c r="B332" s="30"/>
      <c r="C332" s="338">
        <v>2</v>
      </c>
      <c r="D332" s="212"/>
      <c r="E332" s="198"/>
      <c r="F332" s="198"/>
      <c r="G332" s="197"/>
      <c r="H332" s="358"/>
      <c r="I332" s="390">
        <v>101</v>
      </c>
      <c r="J332" s="390">
        <v>26</v>
      </c>
      <c r="K332" s="390">
        <v>7</v>
      </c>
      <c r="L332" s="42" t="s">
        <v>131</v>
      </c>
      <c r="M332" s="43" t="s">
        <v>179</v>
      </c>
      <c r="N332" s="42" t="s">
        <v>129</v>
      </c>
      <c r="O332" s="43" t="s">
        <v>707</v>
      </c>
      <c r="P332" s="42" t="s">
        <v>128</v>
      </c>
      <c r="Q332" s="43" t="s">
        <v>586</v>
      </c>
      <c r="R332" s="42" t="s">
        <v>127</v>
      </c>
      <c r="S332" s="43" t="s">
        <v>349</v>
      </c>
      <c r="T332" s="42" t="s">
        <v>126</v>
      </c>
      <c r="U332" s="43" t="s">
        <v>354</v>
      </c>
      <c r="V332" s="42" t="s">
        <v>125</v>
      </c>
      <c r="W332" s="43"/>
      <c r="X332" s="42" t="s">
        <v>124</v>
      </c>
      <c r="Y332" s="43"/>
      <c r="Z332" s="42" t="s">
        <v>123</v>
      </c>
      <c r="AA332" s="43"/>
      <c r="AB332" s="245">
        <v>20</v>
      </c>
      <c r="AC332" s="43" t="s">
        <v>130</v>
      </c>
      <c r="AD332" s="196" t="s">
        <v>833</v>
      </c>
      <c r="AE332" s="39"/>
      <c r="AF332" s="421"/>
      <c r="AG332" s="421" t="s">
        <v>669</v>
      </c>
      <c r="AH332" s="38"/>
      <c r="AI332" s="9"/>
      <c r="AJ332" s="349">
        <f>SUMPRODUCT(LEN($M332:$AA335)-LEN(SUBSTITUTE($M332:$AA335,"A", "")))</f>
        <v>21</v>
      </c>
      <c r="AK332" s="352">
        <f>SUMPRODUCT(LEN($AD332:$AD335)-LEN(SUBSTITUTE($AD332:$AD335,"A", "")))</f>
        <v>7</v>
      </c>
      <c r="AL332" s="335">
        <f>SUMPRODUCT(LEN($AC332:$AC335)-LEN(SUBSTITUTE($AC332:$AC335,"A", "")))</f>
        <v>0</v>
      </c>
      <c r="AM332" s="349">
        <f>SUMPRODUCT(LEN($M332:$AA335)-LEN(SUBSTITUTE($M332:$AA335,"S", "")))</f>
        <v>32</v>
      </c>
      <c r="AN332" s="352">
        <f>SUMPRODUCT(LEN($AD332:$AD335)-LEN(SUBSTITUTE($AD332:$AD335,"S", "")))</f>
        <v>12</v>
      </c>
      <c r="AO332" s="335">
        <f>SUMPRODUCT(LEN($AC332:$AC335)-LEN(SUBSTITUTE($AC332:$AC335,"S", "")))</f>
        <v>1</v>
      </c>
      <c r="AP332" s="349">
        <f>SUMPRODUCT(LEN($M332:$AA335)-LEN(SUBSTITUTE($M332:$AA335,"F", "")))</f>
        <v>1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8</v>
      </c>
      <c r="AT332" s="352">
        <f>SUMPRODUCT(LEN($AD332:$AD335)-LEN(SUBSTITUTE($AD332:$AD335,"G", "")))</f>
        <v>3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8.15" customHeight="1" thickBot="1" x14ac:dyDescent="0.25">
      <c r="B333" s="30"/>
      <c r="C333" s="339"/>
      <c r="D333" s="221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 t="s">
        <v>789</v>
      </c>
      <c r="N333" s="33" t="s">
        <v>121</v>
      </c>
      <c r="O333" s="55" t="s">
        <v>832</v>
      </c>
      <c r="P333" s="33" t="s">
        <v>120</v>
      </c>
      <c r="Q333" s="55" t="s">
        <v>371</v>
      </c>
      <c r="R333" s="33" t="s">
        <v>119</v>
      </c>
      <c r="S333" s="55" t="s">
        <v>349</v>
      </c>
      <c r="T333" s="33" t="s">
        <v>118</v>
      </c>
      <c r="U333" s="55" t="s">
        <v>130</v>
      </c>
      <c r="V333" s="33" t="s">
        <v>117</v>
      </c>
      <c r="W333" s="55"/>
      <c r="X333" s="33" t="s">
        <v>116</v>
      </c>
      <c r="Y333" s="55"/>
      <c r="Z333" s="33" t="s">
        <v>115</v>
      </c>
      <c r="AA333" s="55"/>
      <c r="AB333" s="244"/>
      <c r="AC333" s="55"/>
      <c r="AD333" s="193" t="s">
        <v>831</v>
      </c>
      <c r="AE333" s="22"/>
      <c r="AF333" s="422"/>
      <c r="AG333" s="422"/>
      <c r="AH333" s="21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8.15" customHeight="1" x14ac:dyDescent="0.2">
      <c r="B334" s="30"/>
      <c r="C334" s="340"/>
      <c r="D334" s="218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 t="s">
        <v>493</v>
      </c>
      <c r="N334" s="25" t="s">
        <v>112</v>
      </c>
      <c r="O334" s="114" t="s">
        <v>581</v>
      </c>
      <c r="P334" s="25" t="s">
        <v>111</v>
      </c>
      <c r="Q334" s="114" t="s">
        <v>522</v>
      </c>
      <c r="R334" s="25" t="s">
        <v>110</v>
      </c>
      <c r="S334" s="114" t="s">
        <v>349</v>
      </c>
      <c r="T334" s="25" t="s">
        <v>109</v>
      </c>
      <c r="U334" s="114" t="s">
        <v>130</v>
      </c>
      <c r="V334" s="25" t="s">
        <v>108</v>
      </c>
      <c r="W334" s="114"/>
      <c r="X334" s="25" t="s">
        <v>107</v>
      </c>
      <c r="Y334" s="114"/>
      <c r="Z334" s="25" t="s">
        <v>106</v>
      </c>
      <c r="AA334" s="114"/>
      <c r="AB334" s="243"/>
      <c r="AC334" s="114"/>
      <c r="AD334" s="190"/>
      <c r="AE334" s="22"/>
      <c r="AF334" s="422"/>
      <c r="AG334" s="422"/>
      <c r="AH334" s="21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8.15" customHeight="1" thickBot="1" x14ac:dyDescent="0.25">
      <c r="B335" s="30"/>
      <c r="C335" s="355"/>
      <c r="D335" s="246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 t="s">
        <v>357</v>
      </c>
      <c r="N335" s="50" t="s">
        <v>104</v>
      </c>
      <c r="O335" s="51" t="s">
        <v>462</v>
      </c>
      <c r="P335" s="50" t="s">
        <v>103</v>
      </c>
      <c r="Q335" s="51" t="s">
        <v>489</v>
      </c>
      <c r="R335" s="50" t="s">
        <v>102</v>
      </c>
      <c r="S335" s="51" t="s">
        <v>354</v>
      </c>
      <c r="T335" s="50">
        <v>20</v>
      </c>
      <c r="U335" s="51"/>
      <c r="V335" s="50" t="s">
        <v>101</v>
      </c>
      <c r="W335" s="51"/>
      <c r="X335" s="50" t="s">
        <v>100</v>
      </c>
      <c r="Y335" s="51"/>
      <c r="Z335" s="50" t="s">
        <v>99</v>
      </c>
      <c r="AA335" s="51"/>
      <c r="AB335" s="242"/>
      <c r="AC335" s="51"/>
      <c r="AD335" s="187"/>
      <c r="AE335" s="48"/>
      <c r="AF335" s="424"/>
      <c r="AG335" s="424"/>
      <c r="AH335" s="47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8.15" customHeight="1" x14ac:dyDescent="0.2">
      <c r="B336" s="30"/>
      <c r="C336" s="338">
        <v>3</v>
      </c>
      <c r="D336" s="212"/>
      <c r="E336" s="198"/>
      <c r="F336" s="198"/>
      <c r="G336" s="197"/>
      <c r="H336" s="358"/>
      <c r="I336" s="390">
        <v>104</v>
      </c>
      <c r="J336" s="390">
        <v>27</v>
      </c>
      <c r="K336" s="390">
        <v>8</v>
      </c>
      <c r="L336" s="42" t="s">
        <v>131</v>
      </c>
      <c r="M336" s="43" t="s">
        <v>467</v>
      </c>
      <c r="N336" s="42" t="s">
        <v>129</v>
      </c>
      <c r="O336" s="43" t="s">
        <v>465</v>
      </c>
      <c r="P336" s="42" t="s">
        <v>128</v>
      </c>
      <c r="Q336" s="43" t="s">
        <v>535</v>
      </c>
      <c r="R336" s="42" t="s">
        <v>127</v>
      </c>
      <c r="S336" s="43" t="s">
        <v>353</v>
      </c>
      <c r="T336" s="42" t="s">
        <v>126</v>
      </c>
      <c r="U336" s="43" t="s">
        <v>354</v>
      </c>
      <c r="V336" s="42" t="s">
        <v>125</v>
      </c>
      <c r="W336" s="43"/>
      <c r="X336" s="42" t="s">
        <v>124</v>
      </c>
      <c r="Y336" s="43"/>
      <c r="Z336" s="42" t="s">
        <v>123</v>
      </c>
      <c r="AA336" s="43"/>
      <c r="AB336" s="245"/>
      <c r="AC336" s="43"/>
      <c r="AD336" s="196" t="s">
        <v>830</v>
      </c>
      <c r="AE336" s="39"/>
      <c r="AF336" s="421"/>
      <c r="AG336" s="421" t="s">
        <v>669</v>
      </c>
      <c r="AH336" s="38"/>
      <c r="AI336" s="9"/>
      <c r="AJ336" s="349">
        <f>SUMPRODUCT(LEN($M336:$AA339)-LEN(SUBSTITUTE($M336:$AA339,"A", "")))</f>
        <v>28</v>
      </c>
      <c r="AK336" s="352">
        <f>SUMPRODUCT(LEN($AD336:$AD339)-LEN(SUBSTITUTE($AD336:$AD339,"A", "")))</f>
        <v>18</v>
      </c>
      <c r="AL336" s="335">
        <f>SUMPRODUCT(LEN($AC336:$AC339)-LEN(SUBSTITUTE($AC336:$AC339,"A", "")))</f>
        <v>0</v>
      </c>
      <c r="AM336" s="349">
        <f>SUMPRODUCT(LEN($M336:$AA339)-LEN(SUBSTITUTE($M336:$AA339,"S", "")))</f>
        <v>30</v>
      </c>
      <c r="AN336" s="352">
        <f>SUMPRODUCT(LEN($AD336:$AD339)-LEN(SUBSTITUTE($AD336:$AD339,"S", "")))</f>
        <v>29</v>
      </c>
      <c r="AO336" s="335">
        <f>SUMPRODUCT(LEN($AC336:$AC339)-LEN(SUBSTITUTE($AC336:$AC339,"S", "")))</f>
        <v>0</v>
      </c>
      <c r="AP336" s="349">
        <f>SUMPRODUCT(LEN($M336:$AA339)-LEN(SUBSTITUTE($M336:$AA339,"F", "")))</f>
        <v>0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4</v>
      </c>
      <c r="AT336" s="352">
        <f>SUMPRODUCT(LEN($AD336:$AD339)-LEN(SUBSTITUTE($AD336:$AD339,"G", "")))</f>
        <v>4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8.15" customHeight="1" thickBot="1" x14ac:dyDescent="0.25">
      <c r="B337" s="30"/>
      <c r="C337" s="339"/>
      <c r="D337" s="221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 t="s">
        <v>479</v>
      </c>
      <c r="N337" s="33" t="s">
        <v>121</v>
      </c>
      <c r="O337" s="55" t="s">
        <v>735</v>
      </c>
      <c r="P337" s="33" t="s">
        <v>120</v>
      </c>
      <c r="Q337" s="55" t="s">
        <v>465</v>
      </c>
      <c r="R337" s="33" t="s">
        <v>119</v>
      </c>
      <c r="S337" s="55" t="s">
        <v>353</v>
      </c>
      <c r="T337" s="33" t="s">
        <v>118</v>
      </c>
      <c r="U337" s="55" t="s">
        <v>130</v>
      </c>
      <c r="V337" s="33" t="s">
        <v>117</v>
      </c>
      <c r="W337" s="55"/>
      <c r="X337" s="33" t="s">
        <v>116</v>
      </c>
      <c r="Y337" s="55"/>
      <c r="Z337" s="33" t="s">
        <v>115</v>
      </c>
      <c r="AA337" s="55"/>
      <c r="AB337" s="244"/>
      <c r="AC337" s="55"/>
      <c r="AD337" s="193" t="s">
        <v>829</v>
      </c>
      <c r="AE337" s="22"/>
      <c r="AF337" s="422"/>
      <c r="AG337" s="422"/>
      <c r="AH337" s="21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8.15" customHeight="1" x14ac:dyDescent="0.2">
      <c r="B338" s="30"/>
      <c r="C338" s="340"/>
      <c r="D338" s="218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 t="s">
        <v>357</v>
      </c>
      <c r="N338" s="25" t="s">
        <v>112</v>
      </c>
      <c r="O338" s="114" t="s">
        <v>357</v>
      </c>
      <c r="P338" s="25" t="s">
        <v>111</v>
      </c>
      <c r="Q338" s="114" t="s">
        <v>489</v>
      </c>
      <c r="R338" s="25" t="s">
        <v>110</v>
      </c>
      <c r="S338" s="114" t="s">
        <v>349</v>
      </c>
      <c r="T338" s="25" t="s">
        <v>109</v>
      </c>
      <c r="U338" s="114" t="s">
        <v>130</v>
      </c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243"/>
      <c r="AC338" s="114"/>
      <c r="AD338" s="190" t="s">
        <v>828</v>
      </c>
      <c r="AE338" s="22"/>
      <c r="AF338" s="422"/>
      <c r="AG338" s="422"/>
      <c r="AH338" s="21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8.15" customHeight="1" thickBot="1" x14ac:dyDescent="0.25">
      <c r="B339" s="20"/>
      <c r="C339" s="341"/>
      <c r="D339" s="215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 t="s">
        <v>471</v>
      </c>
      <c r="N339" s="15" t="s">
        <v>104</v>
      </c>
      <c r="O339" s="16" t="s">
        <v>474</v>
      </c>
      <c r="P339" s="15" t="s">
        <v>103</v>
      </c>
      <c r="Q339" s="16" t="s">
        <v>359</v>
      </c>
      <c r="R339" s="15" t="s">
        <v>102</v>
      </c>
      <c r="S339" s="16" t="s">
        <v>354</v>
      </c>
      <c r="T339" s="15">
        <v>20</v>
      </c>
      <c r="U339" s="16"/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242"/>
      <c r="AC339" s="16"/>
      <c r="AD339" s="186"/>
      <c r="AE339" s="11"/>
      <c r="AF339" s="423"/>
      <c r="AG339" s="423"/>
      <c r="AH339" s="10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107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202</v>
      </c>
      <c r="E341" s="425">
        <v>14407.53</v>
      </c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03"/>
      <c r="AI341" s="86" t="s">
        <v>137</v>
      </c>
      <c r="AJ341" s="85">
        <f t="shared" ref="AJ341:BB341" si="44">SUM(AJ343:AJ354)</f>
        <v>75</v>
      </c>
      <c r="AK341" s="84">
        <f t="shared" si="44"/>
        <v>0</v>
      </c>
      <c r="AL341" s="83">
        <f t="shared" si="44"/>
        <v>0</v>
      </c>
      <c r="AM341" s="85">
        <f t="shared" si="44"/>
        <v>50</v>
      </c>
      <c r="AN341" s="84">
        <f t="shared" si="44"/>
        <v>8</v>
      </c>
      <c r="AO341" s="83">
        <f t="shared" si="44"/>
        <v>0</v>
      </c>
      <c r="AP341" s="85">
        <f t="shared" si="44"/>
        <v>0</v>
      </c>
      <c r="AQ341" s="84">
        <f t="shared" si="44"/>
        <v>0</v>
      </c>
      <c r="AR341" s="83">
        <f t="shared" si="44"/>
        <v>0</v>
      </c>
      <c r="AS341" s="85">
        <f t="shared" si="44"/>
        <v>7</v>
      </c>
      <c r="AT341" s="84">
        <f t="shared" si="44"/>
        <v>2</v>
      </c>
      <c r="AU341" s="83">
        <f t="shared" si="44"/>
        <v>0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25</v>
      </c>
      <c r="BG341" s="5">
        <f>SUM(AM341:AO341,AY341)/$BG$5</f>
        <v>19.333333333333332</v>
      </c>
      <c r="BH341" s="5">
        <f>SUM(AP341:AR341,AZ341)/$BG$5</f>
        <v>0</v>
      </c>
      <c r="BI341" s="5">
        <f>SUM(AS341:AU341,BA341)/$BG$5</f>
        <v>3</v>
      </c>
      <c r="BJ341" s="5">
        <f>SUM(AV341:AX341,BB341)/$BG$5</f>
        <v>0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03"/>
      <c r="AI342" s="66" t="s">
        <v>135</v>
      </c>
      <c r="AJ342" s="65">
        <f t="shared" ref="AJ342:BB342" si="45">AJ341/3</f>
        <v>25</v>
      </c>
      <c r="AK342" s="64">
        <f t="shared" si="45"/>
        <v>0</v>
      </c>
      <c r="AL342" s="63">
        <f t="shared" si="45"/>
        <v>0</v>
      </c>
      <c r="AM342" s="65">
        <f t="shared" si="45"/>
        <v>16.666666666666668</v>
      </c>
      <c r="AN342" s="64">
        <f t="shared" si="45"/>
        <v>2.6666666666666665</v>
      </c>
      <c r="AO342" s="63">
        <f t="shared" si="45"/>
        <v>0</v>
      </c>
      <c r="AP342" s="65">
        <f t="shared" si="45"/>
        <v>0</v>
      </c>
      <c r="AQ342" s="64">
        <f t="shared" si="45"/>
        <v>0</v>
      </c>
      <c r="AR342" s="63">
        <f t="shared" si="45"/>
        <v>0</v>
      </c>
      <c r="AS342" s="65">
        <f t="shared" si="45"/>
        <v>2.3333333333333335</v>
      </c>
      <c r="AT342" s="64">
        <f t="shared" si="45"/>
        <v>0.66666666666666663</v>
      </c>
      <c r="AU342" s="63">
        <f t="shared" si="45"/>
        <v>0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8.15" customHeight="1" x14ac:dyDescent="0.2">
      <c r="B343" s="30"/>
      <c r="C343" s="338">
        <v>1</v>
      </c>
      <c r="D343" s="212"/>
      <c r="E343" s="198"/>
      <c r="F343" s="198"/>
      <c r="G343" s="197"/>
      <c r="H343" s="358" t="s">
        <v>183</v>
      </c>
      <c r="I343" s="390">
        <v>112</v>
      </c>
      <c r="J343" s="390">
        <v>26</v>
      </c>
      <c r="K343" s="390">
        <v>6</v>
      </c>
      <c r="L343" s="42" t="s">
        <v>131</v>
      </c>
      <c r="M343" s="43" t="s">
        <v>179</v>
      </c>
      <c r="N343" s="42" t="s">
        <v>129</v>
      </c>
      <c r="O343" s="43" t="s">
        <v>357</v>
      </c>
      <c r="P343" s="42" t="s">
        <v>128</v>
      </c>
      <c r="Q343" s="43" t="s">
        <v>371</v>
      </c>
      <c r="R343" s="42" t="s">
        <v>127</v>
      </c>
      <c r="S343" s="43" t="s">
        <v>350</v>
      </c>
      <c r="T343" s="42" t="s">
        <v>126</v>
      </c>
      <c r="U343" s="43" t="s">
        <v>130</v>
      </c>
      <c r="V343" s="42" t="s">
        <v>125</v>
      </c>
      <c r="W343" s="43"/>
      <c r="X343" s="42" t="s">
        <v>124</v>
      </c>
      <c r="Y343" s="43"/>
      <c r="Z343" s="42" t="s">
        <v>123</v>
      </c>
      <c r="AA343" s="43"/>
      <c r="AB343" s="245"/>
      <c r="AC343" s="43"/>
      <c r="AD343" s="196" t="s">
        <v>827</v>
      </c>
      <c r="AE343" s="58"/>
      <c r="AF343" s="421"/>
      <c r="AG343" s="421" t="s">
        <v>669</v>
      </c>
      <c r="AH343" s="38"/>
      <c r="AI343" s="9"/>
      <c r="AJ343" s="349">
        <f>SUMPRODUCT(LEN($M343:$AA346)-LEN(SUBSTITUTE($M343:$AA346,"A", "")))</f>
        <v>24</v>
      </c>
      <c r="AK343" s="352">
        <f>SUMPRODUCT(LEN($AD343:$AD346)-LEN(SUBSTITUTE($AD343:$AD346,"A", "")))</f>
        <v>0</v>
      </c>
      <c r="AL343" s="335">
        <f>SUMPRODUCT(LEN($AC343:$AC346)-LEN(SUBSTITUTE($AC343:$AC346,"A", "")))</f>
        <v>0</v>
      </c>
      <c r="AM343" s="349">
        <f>SUMPRODUCT(LEN($M343:$AA346)-LEN(SUBSTITUTE($M343:$AA346,"S", "")))</f>
        <v>21</v>
      </c>
      <c r="AN343" s="352">
        <f>SUMPRODUCT(LEN($AD343:$AD346)-LEN(SUBSTITUTE($AD343:$AD346,"S", "")))</f>
        <v>5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4</v>
      </c>
      <c r="AT343" s="352">
        <f>SUMPRODUCT(LEN($AD343:$AD346)-LEN(SUBSTITUTE($AD343:$AD346,"G", "")))</f>
        <v>2</v>
      </c>
      <c r="AU343" s="335">
        <f>SUMPRODUCT(LEN($AC343:$AC346)-LEN(SUBSTITUTE($AC343:$AC346,"G", "")))</f>
        <v>0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8.15" customHeight="1" thickBot="1" x14ac:dyDescent="0.25">
      <c r="B344" s="30"/>
      <c r="C344" s="339"/>
      <c r="D344" s="221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179</v>
      </c>
      <c r="N344" s="33" t="s">
        <v>121</v>
      </c>
      <c r="O344" s="55" t="s">
        <v>348</v>
      </c>
      <c r="P344" s="33" t="s">
        <v>120</v>
      </c>
      <c r="Q344" s="55" t="s">
        <v>456</v>
      </c>
      <c r="R344" s="33" t="s">
        <v>119</v>
      </c>
      <c r="S344" s="55" t="s">
        <v>352</v>
      </c>
      <c r="T344" s="33" t="s">
        <v>118</v>
      </c>
      <c r="U344" s="55" t="s">
        <v>130</v>
      </c>
      <c r="V344" s="33" t="s">
        <v>117</v>
      </c>
      <c r="W344" s="55"/>
      <c r="X344" s="33" t="s">
        <v>116</v>
      </c>
      <c r="Y344" s="55"/>
      <c r="Z344" s="33" t="s">
        <v>115</v>
      </c>
      <c r="AA344" s="55"/>
      <c r="AB344" s="244"/>
      <c r="AC344" s="55"/>
      <c r="AD344" s="193"/>
      <c r="AE344" s="57"/>
      <c r="AF344" s="422"/>
      <c r="AG344" s="422"/>
      <c r="AH344" s="21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8.15" customHeight="1" x14ac:dyDescent="0.2">
      <c r="B345" s="30"/>
      <c r="C345" s="340"/>
      <c r="D345" s="218"/>
      <c r="E345" s="192"/>
      <c r="F345" s="192"/>
      <c r="G345" s="191"/>
      <c r="H345" s="360">
        <v>202</v>
      </c>
      <c r="I345" s="392"/>
      <c r="J345" s="392"/>
      <c r="K345" s="392"/>
      <c r="L345" s="25" t="s">
        <v>114</v>
      </c>
      <c r="M345" s="114" t="s">
        <v>467</v>
      </c>
      <c r="N345" s="25" t="s">
        <v>112</v>
      </c>
      <c r="O345" s="114" t="s">
        <v>495</v>
      </c>
      <c r="P345" s="25" t="s">
        <v>111</v>
      </c>
      <c r="Q345" s="114" t="s">
        <v>474</v>
      </c>
      <c r="R345" s="25" t="s">
        <v>110</v>
      </c>
      <c r="S345" s="114" t="s">
        <v>347</v>
      </c>
      <c r="T345" s="25" t="s">
        <v>109</v>
      </c>
      <c r="U345" s="114" t="s">
        <v>130</v>
      </c>
      <c r="V345" s="25" t="s">
        <v>108</v>
      </c>
      <c r="W345" s="114"/>
      <c r="X345" s="25" t="s">
        <v>107</v>
      </c>
      <c r="Y345" s="114"/>
      <c r="Z345" s="25" t="s">
        <v>106</v>
      </c>
      <c r="AA345" s="114"/>
      <c r="AB345" s="243"/>
      <c r="AC345" s="114"/>
      <c r="AD345" s="190"/>
      <c r="AE345" s="57"/>
      <c r="AF345" s="422"/>
      <c r="AG345" s="422"/>
      <c r="AH345" s="21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8.15" customHeight="1" thickBot="1" x14ac:dyDescent="0.25">
      <c r="B346" s="30"/>
      <c r="C346" s="355"/>
      <c r="D346" s="246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179</v>
      </c>
      <c r="N346" s="50" t="s">
        <v>104</v>
      </c>
      <c r="O346" s="51" t="s">
        <v>357</v>
      </c>
      <c r="P346" s="50" t="s">
        <v>103</v>
      </c>
      <c r="Q346" s="51" t="s">
        <v>349</v>
      </c>
      <c r="R346" s="50" t="s">
        <v>102</v>
      </c>
      <c r="S346" s="51" t="s">
        <v>354</v>
      </c>
      <c r="T346" s="50">
        <v>20</v>
      </c>
      <c r="U346" s="51" t="s">
        <v>130</v>
      </c>
      <c r="V346" s="50" t="s">
        <v>101</v>
      </c>
      <c r="W346" s="51"/>
      <c r="X346" s="50" t="s">
        <v>100</v>
      </c>
      <c r="Y346" s="51"/>
      <c r="Z346" s="50" t="s">
        <v>99</v>
      </c>
      <c r="AA346" s="51"/>
      <c r="AB346" s="242"/>
      <c r="AC346" s="51"/>
      <c r="AD346" s="187"/>
      <c r="AE346" s="56"/>
      <c r="AF346" s="424"/>
      <c r="AG346" s="424"/>
      <c r="AH346" s="47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8.15" customHeight="1" x14ac:dyDescent="0.2">
      <c r="B347" s="30"/>
      <c r="C347" s="338">
        <v>2</v>
      </c>
      <c r="D347" s="212"/>
      <c r="E347" s="198"/>
      <c r="F347" s="198"/>
      <c r="G347" s="197"/>
      <c r="H347" s="358"/>
      <c r="I347" s="390">
        <v>107</v>
      </c>
      <c r="J347" s="390">
        <v>23</v>
      </c>
      <c r="K347" s="390">
        <v>7</v>
      </c>
      <c r="L347" s="42" t="s">
        <v>131</v>
      </c>
      <c r="M347" s="43" t="s">
        <v>179</v>
      </c>
      <c r="N347" s="42" t="s">
        <v>129</v>
      </c>
      <c r="O347" s="43" t="s">
        <v>179</v>
      </c>
      <c r="P347" s="42" t="s">
        <v>128</v>
      </c>
      <c r="Q347" s="43" t="s">
        <v>455</v>
      </c>
      <c r="R347" s="42" t="s">
        <v>127</v>
      </c>
      <c r="S347" s="43" t="s">
        <v>179</v>
      </c>
      <c r="T347" s="42" t="s">
        <v>126</v>
      </c>
      <c r="U347" s="43"/>
      <c r="V347" s="42" t="s">
        <v>125</v>
      </c>
      <c r="W347" s="43"/>
      <c r="X347" s="42" t="s">
        <v>124</v>
      </c>
      <c r="Y347" s="43"/>
      <c r="Z347" s="42" t="s">
        <v>123</v>
      </c>
      <c r="AA347" s="43"/>
      <c r="AB347" s="245"/>
      <c r="AC347" s="43"/>
      <c r="AD347" s="196"/>
      <c r="AE347" s="39"/>
      <c r="AF347" s="421"/>
      <c r="AG347" s="421" t="s">
        <v>668</v>
      </c>
      <c r="AH347" s="38"/>
      <c r="AI347" s="9"/>
      <c r="AJ347" s="349">
        <f>SUMPRODUCT(LEN($M347:$AA350)-LEN(SUBSTITUTE($M347:$AA350,"A", "")))</f>
        <v>23</v>
      </c>
      <c r="AK347" s="352">
        <f>SUMPRODUCT(LEN($AD347:$AD350)-LEN(SUBSTITUTE($AD347:$AD350,"A", "")))</f>
        <v>0</v>
      </c>
      <c r="AL347" s="335">
        <f>SUMPRODUCT(LEN($AC347:$AC350)-LEN(SUBSTITUTE($AC347:$AC350,"A", "")))</f>
        <v>0</v>
      </c>
      <c r="AM347" s="349">
        <f>SUMPRODUCT(LEN($M347:$AA350)-LEN(SUBSTITUTE($M347:$AA350,"S", "")))</f>
        <v>13</v>
      </c>
      <c r="AN347" s="352">
        <f>SUMPRODUCT(LEN($AD347:$AD350)-LEN(SUBSTITUTE($AD347:$AD350,"S", "")))</f>
        <v>0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2</v>
      </c>
      <c r="AT347" s="352">
        <f>SUMPRODUCT(LEN($AD347:$AD350)-LEN(SUBSTITUTE($AD347:$AD350,"G", "")))</f>
        <v>0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8.15" customHeight="1" thickBot="1" x14ac:dyDescent="0.25">
      <c r="B348" s="30"/>
      <c r="C348" s="339"/>
      <c r="D348" s="221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 t="s">
        <v>179</v>
      </c>
      <c r="N348" s="33" t="s">
        <v>121</v>
      </c>
      <c r="O348" s="55" t="s">
        <v>179</v>
      </c>
      <c r="P348" s="33" t="s">
        <v>120</v>
      </c>
      <c r="Q348" s="55" t="s">
        <v>462</v>
      </c>
      <c r="R348" s="33" t="s">
        <v>119</v>
      </c>
      <c r="S348" s="55" t="s">
        <v>354</v>
      </c>
      <c r="T348" s="33" t="s">
        <v>118</v>
      </c>
      <c r="U348" s="55"/>
      <c r="V348" s="33" t="s">
        <v>117</v>
      </c>
      <c r="W348" s="55"/>
      <c r="X348" s="33" t="s">
        <v>116</v>
      </c>
      <c r="Y348" s="55"/>
      <c r="Z348" s="33" t="s">
        <v>115</v>
      </c>
      <c r="AA348" s="55"/>
      <c r="AB348" s="244"/>
      <c r="AC348" s="55"/>
      <c r="AD348" s="193"/>
      <c r="AE348" s="22"/>
      <c r="AF348" s="422"/>
      <c r="AG348" s="422"/>
      <c r="AH348" s="21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8.15" customHeight="1" x14ac:dyDescent="0.2">
      <c r="B349" s="30"/>
      <c r="C349" s="340"/>
      <c r="D349" s="218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 t="s">
        <v>179</v>
      </c>
      <c r="N349" s="25" t="s">
        <v>112</v>
      </c>
      <c r="O349" s="114" t="s">
        <v>462</v>
      </c>
      <c r="P349" s="25" t="s">
        <v>111</v>
      </c>
      <c r="Q349" s="114" t="s">
        <v>348</v>
      </c>
      <c r="R349" s="25" t="s">
        <v>110</v>
      </c>
      <c r="S349" s="114" t="s">
        <v>130</v>
      </c>
      <c r="T349" s="25" t="s">
        <v>109</v>
      </c>
      <c r="U349" s="114"/>
      <c r="V349" s="25" t="s">
        <v>108</v>
      </c>
      <c r="W349" s="114"/>
      <c r="X349" s="25" t="s">
        <v>107</v>
      </c>
      <c r="Y349" s="114"/>
      <c r="Z349" s="25" t="s">
        <v>106</v>
      </c>
      <c r="AA349" s="114"/>
      <c r="AB349" s="243"/>
      <c r="AC349" s="114"/>
      <c r="AD349" s="190"/>
      <c r="AE349" s="22"/>
      <c r="AF349" s="422"/>
      <c r="AG349" s="422"/>
      <c r="AH349" s="21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8.15" customHeight="1" thickBot="1" x14ac:dyDescent="0.25">
      <c r="B350" s="30"/>
      <c r="C350" s="355"/>
      <c r="D350" s="246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 t="s">
        <v>179</v>
      </c>
      <c r="N350" s="50" t="s">
        <v>104</v>
      </c>
      <c r="O350" s="51" t="s">
        <v>495</v>
      </c>
      <c r="P350" s="50" t="s">
        <v>103</v>
      </c>
      <c r="Q350" s="51" t="s">
        <v>350</v>
      </c>
      <c r="R350" s="50" t="s">
        <v>102</v>
      </c>
      <c r="S350" s="51" t="s">
        <v>130</v>
      </c>
      <c r="T350" s="50">
        <v>20</v>
      </c>
      <c r="U350" s="51"/>
      <c r="V350" s="50" t="s">
        <v>101</v>
      </c>
      <c r="W350" s="51"/>
      <c r="X350" s="50" t="s">
        <v>100</v>
      </c>
      <c r="Y350" s="51"/>
      <c r="Z350" s="50" t="s">
        <v>99</v>
      </c>
      <c r="AA350" s="51"/>
      <c r="AB350" s="242"/>
      <c r="AC350" s="51"/>
      <c r="AD350" s="187"/>
      <c r="AE350" s="48"/>
      <c r="AF350" s="424"/>
      <c r="AG350" s="424"/>
      <c r="AH350" s="47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8.15" customHeight="1" x14ac:dyDescent="0.2">
      <c r="B351" s="30"/>
      <c r="C351" s="338">
        <v>3</v>
      </c>
      <c r="D351" s="212"/>
      <c r="E351" s="198"/>
      <c r="F351" s="198"/>
      <c r="G351" s="197"/>
      <c r="H351" s="358"/>
      <c r="I351" s="390">
        <v>115</v>
      </c>
      <c r="J351" s="390">
        <v>25</v>
      </c>
      <c r="K351" s="390">
        <v>7</v>
      </c>
      <c r="L351" s="42" t="s">
        <v>131</v>
      </c>
      <c r="M351" s="43" t="s">
        <v>179</v>
      </c>
      <c r="N351" s="42" t="s">
        <v>129</v>
      </c>
      <c r="O351" s="43" t="s">
        <v>357</v>
      </c>
      <c r="P351" s="42" t="s">
        <v>128</v>
      </c>
      <c r="Q351" s="43" t="s">
        <v>498</v>
      </c>
      <c r="R351" s="42" t="s">
        <v>127</v>
      </c>
      <c r="S351" s="43" t="s">
        <v>349</v>
      </c>
      <c r="T351" s="42" t="s">
        <v>126</v>
      </c>
      <c r="U351" s="43" t="s">
        <v>130</v>
      </c>
      <c r="V351" s="42" t="s">
        <v>125</v>
      </c>
      <c r="W351" s="43"/>
      <c r="X351" s="42" t="s">
        <v>124</v>
      </c>
      <c r="Y351" s="43"/>
      <c r="Z351" s="42" t="s">
        <v>123</v>
      </c>
      <c r="AA351" s="43"/>
      <c r="AB351" s="245"/>
      <c r="AC351" s="43"/>
      <c r="AD351" s="196" t="s">
        <v>349</v>
      </c>
      <c r="AE351" s="39"/>
      <c r="AF351" s="421"/>
      <c r="AG351" s="421" t="s">
        <v>668</v>
      </c>
      <c r="AH351" s="38"/>
      <c r="AI351" s="9"/>
      <c r="AJ351" s="349">
        <f>SUMPRODUCT(LEN($M351:$AA354)-LEN(SUBSTITUTE($M351:$AA354,"A", "")))</f>
        <v>28</v>
      </c>
      <c r="AK351" s="352">
        <f>SUMPRODUCT(LEN($AD351:$AD354)-LEN(SUBSTITUTE($AD351:$AD354,"A", "")))</f>
        <v>0</v>
      </c>
      <c r="AL351" s="335">
        <f>SUMPRODUCT(LEN($AC351:$AC354)-LEN(SUBSTITUTE($AC351:$AC354,"A", "")))</f>
        <v>0</v>
      </c>
      <c r="AM351" s="349">
        <f>SUMPRODUCT(LEN($M351:$AA354)-LEN(SUBSTITUTE($M351:$AA354,"S", "")))</f>
        <v>16</v>
      </c>
      <c r="AN351" s="352">
        <f>SUMPRODUCT(LEN($AD351:$AD354)-LEN(SUBSTITUTE($AD351:$AD354,"S", "")))</f>
        <v>3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1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8.15" customHeight="1" thickBot="1" x14ac:dyDescent="0.25">
      <c r="B352" s="30"/>
      <c r="C352" s="339"/>
      <c r="D352" s="221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 t="s">
        <v>357</v>
      </c>
      <c r="N352" s="33" t="s">
        <v>121</v>
      </c>
      <c r="O352" s="55" t="s">
        <v>132</v>
      </c>
      <c r="P352" s="33" t="s">
        <v>120</v>
      </c>
      <c r="Q352" s="55" t="s">
        <v>462</v>
      </c>
      <c r="R352" s="33" t="s">
        <v>119</v>
      </c>
      <c r="S352" s="55" t="s">
        <v>347</v>
      </c>
      <c r="T352" s="33" t="s">
        <v>118</v>
      </c>
      <c r="U352" s="55" t="s">
        <v>130</v>
      </c>
      <c r="V352" s="33" t="s">
        <v>117</v>
      </c>
      <c r="W352" s="55"/>
      <c r="X352" s="33" t="s">
        <v>116</v>
      </c>
      <c r="Y352" s="55"/>
      <c r="Z352" s="33" t="s">
        <v>115</v>
      </c>
      <c r="AA352" s="55"/>
      <c r="AB352" s="244"/>
      <c r="AC352" s="55"/>
      <c r="AD352" s="193"/>
      <c r="AE352" s="22"/>
      <c r="AF352" s="422"/>
      <c r="AG352" s="422"/>
      <c r="AH352" s="21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8.15" customHeight="1" x14ac:dyDescent="0.2">
      <c r="B353" s="30"/>
      <c r="C353" s="340"/>
      <c r="D353" s="218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 t="s">
        <v>179</v>
      </c>
      <c r="N353" s="25" t="s">
        <v>112</v>
      </c>
      <c r="O353" s="114" t="s">
        <v>357</v>
      </c>
      <c r="P353" s="25" t="s">
        <v>111</v>
      </c>
      <c r="Q353" s="114" t="s">
        <v>462</v>
      </c>
      <c r="R353" s="25" t="s">
        <v>110</v>
      </c>
      <c r="S353" s="114" t="s">
        <v>347</v>
      </c>
      <c r="T353" s="25" t="s">
        <v>109</v>
      </c>
      <c r="U353" s="114"/>
      <c r="V353" s="25" t="s">
        <v>108</v>
      </c>
      <c r="W353" s="114"/>
      <c r="X353" s="25" t="s">
        <v>107</v>
      </c>
      <c r="Y353" s="114"/>
      <c r="Z353" s="25" t="s">
        <v>106</v>
      </c>
      <c r="AA353" s="114"/>
      <c r="AB353" s="243"/>
      <c r="AC353" s="114"/>
      <c r="AD353" s="190"/>
      <c r="AE353" s="22"/>
      <c r="AF353" s="422"/>
      <c r="AG353" s="422"/>
      <c r="AH353" s="21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8.15" customHeight="1" thickBot="1" x14ac:dyDescent="0.25">
      <c r="B354" s="20"/>
      <c r="C354" s="341"/>
      <c r="D354" s="215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 t="s">
        <v>179</v>
      </c>
      <c r="N354" s="15" t="s">
        <v>104</v>
      </c>
      <c r="O354" s="16" t="s">
        <v>462</v>
      </c>
      <c r="P354" s="15" t="s">
        <v>103</v>
      </c>
      <c r="Q354" s="16" t="s">
        <v>352</v>
      </c>
      <c r="R354" s="15" t="s">
        <v>102</v>
      </c>
      <c r="S354" s="16" t="s">
        <v>179</v>
      </c>
      <c r="T354" s="15">
        <v>20</v>
      </c>
      <c r="U354" s="16"/>
      <c r="V354" s="15" t="s">
        <v>101</v>
      </c>
      <c r="W354" s="16"/>
      <c r="X354" s="15" t="s">
        <v>100</v>
      </c>
      <c r="Y354" s="16"/>
      <c r="Z354" s="15" t="s">
        <v>99</v>
      </c>
      <c r="AA354" s="16"/>
      <c r="AB354" s="242"/>
      <c r="AC354" s="16"/>
      <c r="AD354" s="186"/>
      <c r="AE354" s="11"/>
      <c r="AF354" s="423"/>
      <c r="AG354" s="423"/>
      <c r="AH354" s="10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107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202</v>
      </c>
      <c r="E356" s="425">
        <v>10122.030000000001</v>
      </c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03"/>
      <c r="AI356" s="86" t="s">
        <v>137</v>
      </c>
      <c r="AJ356" s="85">
        <f t="shared" ref="AJ356:BB356" si="46">SUM(AJ358:AJ369)</f>
        <v>67</v>
      </c>
      <c r="AK356" s="84">
        <f t="shared" si="46"/>
        <v>2</v>
      </c>
      <c r="AL356" s="83">
        <f t="shared" si="46"/>
        <v>0</v>
      </c>
      <c r="AM356" s="85">
        <f t="shared" si="46"/>
        <v>30</v>
      </c>
      <c r="AN356" s="84">
        <f t="shared" si="46"/>
        <v>8</v>
      </c>
      <c r="AO356" s="83">
        <f t="shared" si="46"/>
        <v>0</v>
      </c>
      <c r="AP356" s="85">
        <f t="shared" si="46"/>
        <v>1</v>
      </c>
      <c r="AQ356" s="84">
        <f t="shared" si="46"/>
        <v>0</v>
      </c>
      <c r="AR356" s="83">
        <f t="shared" si="46"/>
        <v>0</v>
      </c>
      <c r="AS356" s="85">
        <f t="shared" si="46"/>
        <v>17</v>
      </c>
      <c r="AT356" s="84">
        <f t="shared" si="46"/>
        <v>2</v>
      </c>
      <c r="AU356" s="83">
        <f t="shared" si="46"/>
        <v>0</v>
      </c>
      <c r="AV356" s="85">
        <f t="shared" si="46"/>
        <v>0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23</v>
      </c>
      <c r="BG356" s="5">
        <f>SUM(AM356:AO356,AY356)/$BG$5</f>
        <v>12.666666666666666</v>
      </c>
      <c r="BH356" s="5">
        <f>SUM(AP356:AR356,AZ356)/$BG$5</f>
        <v>0.33333333333333331</v>
      </c>
      <c r="BI356" s="5">
        <f>SUM(AS356:AU356,BA356)/$BG$5</f>
        <v>6.333333333333333</v>
      </c>
      <c r="BJ356" s="5">
        <f>SUM(AV356:AX356,BB356)/$BG$5</f>
        <v>0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03"/>
      <c r="AI357" s="66" t="s">
        <v>135</v>
      </c>
      <c r="AJ357" s="65">
        <f t="shared" ref="AJ357:BB357" si="47">AJ356/3</f>
        <v>22.333333333333332</v>
      </c>
      <c r="AK357" s="64">
        <f t="shared" si="47"/>
        <v>0.66666666666666663</v>
      </c>
      <c r="AL357" s="63">
        <f t="shared" si="47"/>
        <v>0</v>
      </c>
      <c r="AM357" s="65">
        <f t="shared" si="47"/>
        <v>10</v>
      </c>
      <c r="AN357" s="64">
        <f t="shared" si="47"/>
        <v>2.6666666666666665</v>
      </c>
      <c r="AO357" s="63">
        <f t="shared" si="47"/>
        <v>0</v>
      </c>
      <c r="AP357" s="65">
        <f t="shared" si="47"/>
        <v>0.33333333333333331</v>
      </c>
      <c r="AQ357" s="64">
        <f t="shared" si="47"/>
        <v>0</v>
      </c>
      <c r="AR357" s="63">
        <f t="shared" si="47"/>
        <v>0</v>
      </c>
      <c r="AS357" s="65">
        <f t="shared" si="47"/>
        <v>5.666666666666667</v>
      </c>
      <c r="AT357" s="64">
        <f t="shared" si="47"/>
        <v>0.66666666666666663</v>
      </c>
      <c r="AU357" s="63">
        <f t="shared" si="47"/>
        <v>0</v>
      </c>
      <c r="AV357" s="65">
        <f t="shared" si="47"/>
        <v>0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8.15" customHeight="1" x14ac:dyDescent="0.2">
      <c r="B358" s="30"/>
      <c r="C358" s="338">
        <v>1</v>
      </c>
      <c r="D358" s="212"/>
      <c r="E358" s="198"/>
      <c r="F358" s="198"/>
      <c r="G358" s="197"/>
      <c r="H358" s="358" t="s">
        <v>183</v>
      </c>
      <c r="I358" s="390">
        <v>59</v>
      </c>
      <c r="J358" s="390">
        <v>20</v>
      </c>
      <c r="K358" s="390">
        <v>7</v>
      </c>
      <c r="L358" s="42" t="s">
        <v>131</v>
      </c>
      <c r="M358" s="43" t="s">
        <v>467</v>
      </c>
      <c r="N358" s="42" t="s">
        <v>129</v>
      </c>
      <c r="O358" s="43" t="s">
        <v>179</v>
      </c>
      <c r="P358" s="42" t="s">
        <v>128</v>
      </c>
      <c r="Q358" s="43" t="s">
        <v>467</v>
      </c>
      <c r="R358" s="42" t="s">
        <v>127</v>
      </c>
      <c r="S358" s="43" t="s">
        <v>130</v>
      </c>
      <c r="T358" s="42" t="s">
        <v>126</v>
      </c>
      <c r="U358" s="43"/>
      <c r="V358" s="42" t="s">
        <v>125</v>
      </c>
      <c r="W358" s="43"/>
      <c r="X358" s="42" t="s">
        <v>124</v>
      </c>
      <c r="Y358" s="43"/>
      <c r="Z358" s="42" t="s">
        <v>123</v>
      </c>
      <c r="AA358" s="43"/>
      <c r="AB358" s="245"/>
      <c r="AC358" s="43"/>
      <c r="AD358" s="196"/>
      <c r="AE358" s="58"/>
      <c r="AF358" s="421"/>
      <c r="AG358" s="421" t="s">
        <v>669</v>
      </c>
      <c r="AH358" s="38"/>
      <c r="AI358" s="9"/>
      <c r="AJ358" s="349">
        <f>SUMPRODUCT(LEN($M358:$AA361)-LEN(SUBSTITUTE($M358:$AA361,"A", "")))</f>
        <v>21</v>
      </c>
      <c r="AK358" s="352">
        <f>SUMPRODUCT(LEN($AD358:$AD361)-LEN(SUBSTITUTE($AD358:$AD361,"A", "")))</f>
        <v>0</v>
      </c>
      <c r="AL358" s="335">
        <f>SUMPRODUCT(LEN($AC358:$AC361)-LEN(SUBSTITUTE($AC358:$AC361,"A", "")))</f>
        <v>0</v>
      </c>
      <c r="AM358" s="349">
        <f>SUMPRODUCT(LEN($M358:$AA361)-LEN(SUBSTITUTE($M358:$AA361,"S", "")))</f>
        <v>1</v>
      </c>
      <c r="AN358" s="352">
        <f>SUMPRODUCT(LEN($AD358:$AD361)-LEN(SUBSTITUTE($AD358:$AD361,"S", "")))</f>
        <v>0</v>
      </c>
      <c r="AO358" s="335">
        <f>SUMPRODUCT(LEN($AC358:$AC361)-LEN(SUBSTITUTE($AC358:$AC361,"S", "")))</f>
        <v>0</v>
      </c>
      <c r="AP358" s="349">
        <f>SUMPRODUCT(LEN($M358:$AA361)-LEN(SUBSTITUTE($M358:$AA361,"F", "")))</f>
        <v>0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3</v>
      </c>
      <c r="AT358" s="352">
        <f>SUMPRODUCT(LEN($AD358:$AD361)-LEN(SUBSTITUTE($AD358:$AD361,"G", "")))</f>
        <v>0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8.15" customHeight="1" thickBot="1" x14ac:dyDescent="0.25">
      <c r="B359" s="30"/>
      <c r="C359" s="339"/>
      <c r="D359" s="221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179</v>
      </c>
      <c r="N359" s="33" t="s">
        <v>121</v>
      </c>
      <c r="O359" s="55" t="s">
        <v>357</v>
      </c>
      <c r="P359" s="33" t="s">
        <v>120</v>
      </c>
      <c r="Q359" s="55" t="s">
        <v>179</v>
      </c>
      <c r="R359" s="33" t="s">
        <v>119</v>
      </c>
      <c r="S359" s="55"/>
      <c r="T359" s="33" t="s">
        <v>118</v>
      </c>
      <c r="U359" s="55"/>
      <c r="V359" s="33" t="s">
        <v>117</v>
      </c>
      <c r="W359" s="55"/>
      <c r="X359" s="33" t="s">
        <v>116</v>
      </c>
      <c r="Y359" s="55"/>
      <c r="Z359" s="33" t="s">
        <v>115</v>
      </c>
      <c r="AA359" s="55"/>
      <c r="AB359" s="244"/>
      <c r="AC359" s="55"/>
      <c r="AD359" s="193"/>
      <c r="AE359" s="57"/>
      <c r="AF359" s="422"/>
      <c r="AG359" s="422"/>
      <c r="AH359" s="21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8.15" customHeight="1" x14ac:dyDescent="0.2">
      <c r="B360" s="30"/>
      <c r="C360" s="340"/>
      <c r="D360" s="218"/>
      <c r="E360" s="192"/>
      <c r="F360" s="192"/>
      <c r="G360" s="191"/>
      <c r="H360" s="360">
        <v>202</v>
      </c>
      <c r="I360" s="392"/>
      <c r="J360" s="392"/>
      <c r="K360" s="392"/>
      <c r="L360" s="25" t="s">
        <v>114</v>
      </c>
      <c r="M360" s="114" t="s">
        <v>479</v>
      </c>
      <c r="N360" s="25" t="s">
        <v>112</v>
      </c>
      <c r="O360" s="114" t="s">
        <v>132</v>
      </c>
      <c r="P360" s="25" t="s">
        <v>111</v>
      </c>
      <c r="Q360" s="114" t="s">
        <v>132</v>
      </c>
      <c r="R360" s="25" t="s">
        <v>110</v>
      </c>
      <c r="S360" s="114"/>
      <c r="T360" s="25" t="s">
        <v>109</v>
      </c>
      <c r="U360" s="114"/>
      <c r="V360" s="25" t="s">
        <v>108</v>
      </c>
      <c r="W360" s="114"/>
      <c r="X360" s="25" t="s">
        <v>107</v>
      </c>
      <c r="Y360" s="114"/>
      <c r="Z360" s="25" t="s">
        <v>106</v>
      </c>
      <c r="AA360" s="114"/>
      <c r="AB360" s="243"/>
      <c r="AC360" s="114"/>
      <c r="AD360" s="190"/>
      <c r="AE360" s="57"/>
      <c r="AF360" s="422"/>
      <c r="AG360" s="422"/>
      <c r="AH360" s="21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8.15" customHeight="1" thickBot="1" x14ac:dyDescent="0.25">
      <c r="B361" s="30"/>
      <c r="C361" s="355"/>
      <c r="D361" s="246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357</v>
      </c>
      <c r="N361" s="50" t="s">
        <v>104</v>
      </c>
      <c r="O361" s="51" t="s">
        <v>179</v>
      </c>
      <c r="P361" s="50" t="s">
        <v>103</v>
      </c>
      <c r="Q361" s="51" t="s">
        <v>132</v>
      </c>
      <c r="R361" s="50" t="s">
        <v>102</v>
      </c>
      <c r="S361" s="51"/>
      <c r="T361" s="50">
        <v>20</v>
      </c>
      <c r="U361" s="51"/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242"/>
      <c r="AC361" s="51"/>
      <c r="AD361" s="187"/>
      <c r="AE361" s="56"/>
      <c r="AF361" s="424"/>
      <c r="AG361" s="424"/>
      <c r="AH361" s="47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8.15" customHeight="1" x14ac:dyDescent="0.2">
      <c r="B362" s="30"/>
      <c r="C362" s="338">
        <v>2</v>
      </c>
      <c r="D362" s="212"/>
      <c r="E362" s="198"/>
      <c r="F362" s="198"/>
      <c r="G362" s="197"/>
      <c r="H362" s="358"/>
      <c r="I362" s="390">
        <v>81</v>
      </c>
      <c r="J362" s="390">
        <v>23</v>
      </c>
      <c r="K362" s="390">
        <v>8</v>
      </c>
      <c r="L362" s="42" t="s">
        <v>131</v>
      </c>
      <c r="M362" s="43" t="s">
        <v>494</v>
      </c>
      <c r="N362" s="42" t="s">
        <v>129</v>
      </c>
      <c r="O362" s="43" t="s">
        <v>357</v>
      </c>
      <c r="P362" s="42" t="s">
        <v>128</v>
      </c>
      <c r="Q362" s="43" t="s">
        <v>357</v>
      </c>
      <c r="R362" s="42" t="s">
        <v>127</v>
      </c>
      <c r="S362" s="43" t="s">
        <v>354</v>
      </c>
      <c r="T362" s="42" t="s">
        <v>126</v>
      </c>
      <c r="U362" s="43"/>
      <c r="V362" s="42" t="s">
        <v>125</v>
      </c>
      <c r="W362" s="43"/>
      <c r="X362" s="42" t="s">
        <v>124</v>
      </c>
      <c r="Y362" s="43"/>
      <c r="Z362" s="42" t="s">
        <v>123</v>
      </c>
      <c r="AA362" s="43"/>
      <c r="AB362" s="245"/>
      <c r="AC362" s="43"/>
      <c r="AD362" s="196" t="s">
        <v>525</v>
      </c>
      <c r="AE362" s="39"/>
      <c r="AF362" s="421"/>
      <c r="AG362" s="421" t="s">
        <v>669</v>
      </c>
      <c r="AH362" s="38"/>
      <c r="AI362" s="9"/>
      <c r="AJ362" s="349">
        <f>SUMPRODUCT(LEN($M362:$AA365)-LEN(SUBSTITUTE($M362:$AA365,"A", "")))</f>
        <v>21</v>
      </c>
      <c r="AK362" s="352">
        <f>SUMPRODUCT(LEN($AD362:$AD365)-LEN(SUBSTITUTE($AD362:$AD365,"A", "")))</f>
        <v>1</v>
      </c>
      <c r="AL362" s="335">
        <f>SUMPRODUCT(LEN($AC362:$AC365)-LEN(SUBSTITUTE($AC362:$AC365,"A", "")))</f>
        <v>0</v>
      </c>
      <c r="AM362" s="349">
        <f>SUMPRODUCT(LEN($M362:$AA365)-LEN(SUBSTITUTE($M362:$AA365,"S", "")))</f>
        <v>13</v>
      </c>
      <c r="AN362" s="352">
        <f>SUMPRODUCT(LEN($AD362:$AD365)-LEN(SUBSTITUTE($AD362:$AD365,"S", "")))</f>
        <v>1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5</v>
      </c>
      <c r="AT362" s="352">
        <f>SUMPRODUCT(LEN($AD362:$AD365)-LEN(SUBSTITUTE($AD362:$AD365,"G", "")))</f>
        <v>2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8.15" customHeight="1" thickBot="1" x14ac:dyDescent="0.25">
      <c r="B363" s="30"/>
      <c r="C363" s="339"/>
      <c r="D363" s="221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 t="s">
        <v>357</v>
      </c>
      <c r="N363" s="33" t="s">
        <v>121</v>
      </c>
      <c r="O363" s="55" t="s">
        <v>493</v>
      </c>
      <c r="P363" s="33" t="s">
        <v>120</v>
      </c>
      <c r="Q363" s="55" t="s">
        <v>353</v>
      </c>
      <c r="R363" s="33" t="s">
        <v>119</v>
      </c>
      <c r="S363" s="55" t="s">
        <v>130</v>
      </c>
      <c r="T363" s="33" t="s">
        <v>118</v>
      </c>
      <c r="U363" s="55"/>
      <c r="V363" s="33" t="s">
        <v>117</v>
      </c>
      <c r="W363" s="55"/>
      <c r="X363" s="33" t="s">
        <v>116</v>
      </c>
      <c r="Y363" s="55"/>
      <c r="Z363" s="33" t="s">
        <v>115</v>
      </c>
      <c r="AA363" s="55"/>
      <c r="AB363" s="244"/>
      <c r="AC363" s="55"/>
      <c r="AD363" s="193"/>
      <c r="AE363" s="22"/>
      <c r="AF363" s="422"/>
      <c r="AG363" s="422"/>
      <c r="AH363" s="21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8.15" customHeight="1" x14ac:dyDescent="0.2">
      <c r="B364" s="30"/>
      <c r="C364" s="340"/>
      <c r="D364" s="218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 t="s">
        <v>479</v>
      </c>
      <c r="N364" s="25" t="s">
        <v>112</v>
      </c>
      <c r="O364" s="114" t="s">
        <v>462</v>
      </c>
      <c r="P364" s="25" t="s">
        <v>111</v>
      </c>
      <c r="Q364" s="114" t="s">
        <v>347</v>
      </c>
      <c r="R364" s="25" t="s">
        <v>110</v>
      </c>
      <c r="S364" s="114" t="s">
        <v>130</v>
      </c>
      <c r="T364" s="25" t="s">
        <v>109</v>
      </c>
      <c r="U364" s="114"/>
      <c r="V364" s="25" t="s">
        <v>108</v>
      </c>
      <c r="W364" s="114"/>
      <c r="X364" s="25" t="s">
        <v>107</v>
      </c>
      <c r="Y364" s="114"/>
      <c r="Z364" s="25" t="s">
        <v>106</v>
      </c>
      <c r="AA364" s="114"/>
      <c r="AB364" s="243"/>
      <c r="AC364" s="114"/>
      <c r="AD364" s="190"/>
      <c r="AE364" s="22"/>
      <c r="AF364" s="422"/>
      <c r="AG364" s="422"/>
      <c r="AH364" s="21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8.15" customHeight="1" thickBot="1" x14ac:dyDescent="0.25">
      <c r="B365" s="30"/>
      <c r="C365" s="355"/>
      <c r="D365" s="246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 t="s">
        <v>456</v>
      </c>
      <c r="N365" s="50" t="s">
        <v>104</v>
      </c>
      <c r="O365" s="51" t="s">
        <v>352</v>
      </c>
      <c r="P365" s="50" t="s">
        <v>103</v>
      </c>
      <c r="Q365" s="51" t="s">
        <v>354</v>
      </c>
      <c r="R365" s="50" t="s">
        <v>102</v>
      </c>
      <c r="S365" s="51"/>
      <c r="T365" s="50">
        <v>20</v>
      </c>
      <c r="U365" s="51"/>
      <c r="V365" s="50" t="s">
        <v>101</v>
      </c>
      <c r="W365" s="51"/>
      <c r="X365" s="50" t="s">
        <v>100</v>
      </c>
      <c r="Y365" s="51"/>
      <c r="Z365" s="50" t="s">
        <v>99</v>
      </c>
      <c r="AA365" s="51"/>
      <c r="AB365" s="242"/>
      <c r="AC365" s="51"/>
      <c r="AD365" s="187"/>
      <c r="AE365" s="48"/>
      <c r="AF365" s="424"/>
      <c r="AG365" s="424"/>
      <c r="AH365" s="47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8.15" customHeight="1" x14ac:dyDescent="0.2">
      <c r="B366" s="30"/>
      <c r="C366" s="338">
        <v>3</v>
      </c>
      <c r="D366" s="212"/>
      <c r="E366" s="198"/>
      <c r="F366" s="198"/>
      <c r="G366" s="197"/>
      <c r="H366" s="358"/>
      <c r="I366" s="390">
        <v>91</v>
      </c>
      <c r="J366" s="390">
        <v>24</v>
      </c>
      <c r="K366" s="390">
        <v>6</v>
      </c>
      <c r="L366" s="42" t="s">
        <v>131</v>
      </c>
      <c r="M366" s="43" t="s">
        <v>509</v>
      </c>
      <c r="N366" s="42" t="s">
        <v>129</v>
      </c>
      <c r="O366" s="43" t="s">
        <v>479</v>
      </c>
      <c r="P366" s="42" t="s">
        <v>128</v>
      </c>
      <c r="Q366" s="43" t="s">
        <v>520</v>
      </c>
      <c r="R366" s="42" t="s">
        <v>127</v>
      </c>
      <c r="S366" s="43" t="s">
        <v>349</v>
      </c>
      <c r="T366" s="42" t="s">
        <v>126</v>
      </c>
      <c r="U366" s="43" t="s">
        <v>130</v>
      </c>
      <c r="V366" s="42" t="s">
        <v>125</v>
      </c>
      <c r="W366" s="43"/>
      <c r="X366" s="42" t="s">
        <v>124</v>
      </c>
      <c r="Y366" s="43"/>
      <c r="Z366" s="42" t="s">
        <v>123</v>
      </c>
      <c r="AA366" s="43"/>
      <c r="AB366" s="245"/>
      <c r="AC366" s="43"/>
      <c r="AD366" s="196" t="s">
        <v>369</v>
      </c>
      <c r="AE366" s="39"/>
      <c r="AF366" s="421"/>
      <c r="AG366" s="421" t="s">
        <v>669</v>
      </c>
      <c r="AH366" s="38"/>
      <c r="AI366" s="9"/>
      <c r="AJ366" s="349">
        <f>SUMPRODUCT(LEN($M366:$AA369)-LEN(SUBSTITUTE($M366:$AA369,"A", "")))</f>
        <v>25</v>
      </c>
      <c r="AK366" s="352">
        <f>SUMPRODUCT(LEN($AD366:$AD369)-LEN(SUBSTITUTE($AD366:$AD369,"A", "")))</f>
        <v>1</v>
      </c>
      <c r="AL366" s="335">
        <f>SUMPRODUCT(LEN($AC366:$AC369)-LEN(SUBSTITUTE($AC366:$AC369,"A", "")))</f>
        <v>0</v>
      </c>
      <c r="AM366" s="349">
        <f>SUMPRODUCT(LEN($M366:$AA369)-LEN(SUBSTITUTE($M366:$AA369,"S", "")))</f>
        <v>16</v>
      </c>
      <c r="AN366" s="352">
        <f>SUMPRODUCT(LEN($AD366:$AD369)-LEN(SUBSTITUTE($AD366:$AD369,"S", "")))</f>
        <v>7</v>
      </c>
      <c r="AO366" s="335">
        <f>SUMPRODUCT(LEN($AC366:$AC369)-LEN(SUBSTITUTE($AC366:$AC369,"S", "")))</f>
        <v>0</v>
      </c>
      <c r="AP366" s="349">
        <f>SUMPRODUCT(LEN($M366:$AA369)-LEN(SUBSTITUTE($M366:$AA369,"F", "")))</f>
        <v>1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9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8.15" customHeight="1" thickBot="1" x14ac:dyDescent="0.25">
      <c r="B367" s="30"/>
      <c r="C367" s="339"/>
      <c r="D367" s="221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 t="s">
        <v>507</v>
      </c>
      <c r="N367" s="33" t="s">
        <v>121</v>
      </c>
      <c r="O367" s="55" t="s">
        <v>469</v>
      </c>
      <c r="P367" s="33" t="s">
        <v>120</v>
      </c>
      <c r="Q367" s="55" t="s">
        <v>467</v>
      </c>
      <c r="R367" s="33" t="s">
        <v>119</v>
      </c>
      <c r="S367" s="55" t="s">
        <v>350</v>
      </c>
      <c r="T367" s="33" t="s">
        <v>118</v>
      </c>
      <c r="U367" s="55" t="s">
        <v>130</v>
      </c>
      <c r="V367" s="33" t="s">
        <v>117</v>
      </c>
      <c r="W367" s="55"/>
      <c r="X367" s="33" t="s">
        <v>116</v>
      </c>
      <c r="Y367" s="55"/>
      <c r="Z367" s="33" t="s">
        <v>115</v>
      </c>
      <c r="AA367" s="55"/>
      <c r="AB367" s="244"/>
      <c r="AC367" s="55"/>
      <c r="AD367" s="193" t="s">
        <v>489</v>
      </c>
      <c r="AE367" s="22"/>
      <c r="AF367" s="422"/>
      <c r="AG367" s="422"/>
      <c r="AH367" s="21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8.15" customHeight="1" x14ac:dyDescent="0.2">
      <c r="B368" s="30"/>
      <c r="C368" s="340"/>
      <c r="D368" s="218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 t="s">
        <v>673</v>
      </c>
      <c r="N368" s="25" t="s">
        <v>112</v>
      </c>
      <c r="O368" s="114" t="s">
        <v>132</v>
      </c>
      <c r="P368" s="25" t="s">
        <v>111</v>
      </c>
      <c r="Q368" s="114" t="s">
        <v>479</v>
      </c>
      <c r="R368" s="25" t="s">
        <v>110</v>
      </c>
      <c r="S368" s="114" t="s">
        <v>354</v>
      </c>
      <c r="T368" s="25" t="s">
        <v>109</v>
      </c>
      <c r="U368" s="114"/>
      <c r="V368" s="25" t="s">
        <v>108</v>
      </c>
      <c r="W368" s="114"/>
      <c r="X368" s="25" t="s">
        <v>107</v>
      </c>
      <c r="Y368" s="114"/>
      <c r="Z368" s="25" t="s">
        <v>106</v>
      </c>
      <c r="AA368" s="114"/>
      <c r="AB368" s="243"/>
      <c r="AC368" s="114"/>
      <c r="AD368" s="190"/>
      <c r="AE368" s="22"/>
      <c r="AF368" s="422"/>
      <c r="AG368" s="422"/>
      <c r="AH368" s="21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8.15" customHeight="1" thickBot="1" x14ac:dyDescent="0.25">
      <c r="B369" s="20"/>
      <c r="C369" s="341"/>
      <c r="D369" s="215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 t="s">
        <v>458</v>
      </c>
      <c r="N369" s="15" t="s">
        <v>104</v>
      </c>
      <c r="O369" s="16" t="s">
        <v>474</v>
      </c>
      <c r="P369" s="15" t="s">
        <v>103</v>
      </c>
      <c r="Q369" s="16" t="s">
        <v>353</v>
      </c>
      <c r="R369" s="15" t="s">
        <v>102</v>
      </c>
      <c r="S369" s="16" t="s">
        <v>354</v>
      </c>
      <c r="T369" s="15">
        <v>20</v>
      </c>
      <c r="U369" s="16"/>
      <c r="V369" s="15" t="s">
        <v>101</v>
      </c>
      <c r="W369" s="16"/>
      <c r="X369" s="15" t="s">
        <v>100</v>
      </c>
      <c r="Y369" s="16"/>
      <c r="Z369" s="15" t="s">
        <v>99</v>
      </c>
      <c r="AA369" s="16"/>
      <c r="AB369" s="242"/>
      <c r="AC369" s="16"/>
      <c r="AD369" s="186"/>
      <c r="AE369" s="11"/>
      <c r="AF369" s="423"/>
      <c r="AG369" s="423"/>
      <c r="AH369" s="10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107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203</v>
      </c>
      <c r="E371" s="425">
        <v>22190.51</v>
      </c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03"/>
      <c r="AI371" s="86" t="s">
        <v>137</v>
      </c>
      <c r="AJ371" s="85">
        <f t="shared" ref="AJ371:BB371" si="48">SUM(AJ373:AJ384)</f>
        <v>105</v>
      </c>
      <c r="AK371" s="84">
        <f t="shared" si="48"/>
        <v>17</v>
      </c>
      <c r="AL371" s="83">
        <f t="shared" si="48"/>
        <v>0</v>
      </c>
      <c r="AM371" s="85">
        <f t="shared" si="48"/>
        <v>52</v>
      </c>
      <c r="AN371" s="84">
        <f t="shared" si="48"/>
        <v>20</v>
      </c>
      <c r="AO371" s="83">
        <f t="shared" si="48"/>
        <v>2</v>
      </c>
      <c r="AP371" s="85">
        <f t="shared" si="48"/>
        <v>2</v>
      </c>
      <c r="AQ371" s="84">
        <f t="shared" si="48"/>
        <v>0</v>
      </c>
      <c r="AR371" s="83">
        <f t="shared" si="48"/>
        <v>0</v>
      </c>
      <c r="AS371" s="85">
        <f t="shared" si="48"/>
        <v>9</v>
      </c>
      <c r="AT371" s="84">
        <f t="shared" si="48"/>
        <v>0</v>
      </c>
      <c r="AU371" s="83">
        <f t="shared" si="48"/>
        <v>0</v>
      </c>
      <c r="AV371" s="85">
        <f t="shared" si="48"/>
        <v>0</v>
      </c>
      <c r="AW371" s="84">
        <f t="shared" si="48"/>
        <v>0</v>
      </c>
      <c r="AX371" s="83">
        <f t="shared" si="48"/>
        <v>0</v>
      </c>
      <c r="AY371" s="82">
        <f t="shared" si="48"/>
        <v>0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40.666666666666664</v>
      </c>
      <c r="BG371" s="5">
        <f>SUM(AM371:AO371,AY371)/$BG$5</f>
        <v>24.666666666666668</v>
      </c>
      <c r="BH371" s="5">
        <f>SUM(AP371:AR371,AZ371)/$BG$5</f>
        <v>0.66666666666666663</v>
      </c>
      <c r="BI371" s="5">
        <f>SUM(AS371:AU371,BA371)/$BG$5</f>
        <v>3</v>
      </c>
      <c r="BJ371" s="5">
        <f>SUM(AV371:AX371,BB371)/$BG$5</f>
        <v>0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03"/>
      <c r="AI372" s="66" t="s">
        <v>135</v>
      </c>
      <c r="AJ372" s="65">
        <f t="shared" ref="AJ372:BB372" si="49">AJ371/3</f>
        <v>35</v>
      </c>
      <c r="AK372" s="64">
        <f t="shared" si="49"/>
        <v>5.666666666666667</v>
      </c>
      <c r="AL372" s="63">
        <f t="shared" si="49"/>
        <v>0</v>
      </c>
      <c r="AM372" s="65">
        <f t="shared" si="49"/>
        <v>17.333333333333332</v>
      </c>
      <c r="AN372" s="64">
        <f t="shared" si="49"/>
        <v>6.666666666666667</v>
      </c>
      <c r="AO372" s="63">
        <f t="shared" si="49"/>
        <v>0.66666666666666663</v>
      </c>
      <c r="AP372" s="65">
        <f t="shared" si="49"/>
        <v>0.66666666666666663</v>
      </c>
      <c r="AQ372" s="64">
        <f t="shared" si="49"/>
        <v>0</v>
      </c>
      <c r="AR372" s="63">
        <f t="shared" si="49"/>
        <v>0</v>
      </c>
      <c r="AS372" s="65">
        <f t="shared" si="49"/>
        <v>3</v>
      </c>
      <c r="AT372" s="64">
        <f t="shared" si="49"/>
        <v>0</v>
      </c>
      <c r="AU372" s="63">
        <f t="shared" si="49"/>
        <v>0</v>
      </c>
      <c r="AV372" s="65">
        <f t="shared" si="49"/>
        <v>0</v>
      </c>
      <c r="AW372" s="64">
        <f t="shared" si="49"/>
        <v>0</v>
      </c>
      <c r="AX372" s="63">
        <f t="shared" si="49"/>
        <v>0</v>
      </c>
      <c r="AY372" s="62">
        <f t="shared" si="49"/>
        <v>0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8.15" customHeight="1" x14ac:dyDescent="0.2">
      <c r="B373" s="30"/>
      <c r="C373" s="338">
        <v>1</v>
      </c>
      <c r="D373" s="212"/>
      <c r="E373" s="198"/>
      <c r="F373" s="198"/>
      <c r="G373" s="197"/>
      <c r="H373" s="358" t="s">
        <v>133</v>
      </c>
      <c r="I373" s="390">
        <v>120</v>
      </c>
      <c r="J373" s="390">
        <v>25</v>
      </c>
      <c r="K373" s="390">
        <v>7</v>
      </c>
      <c r="L373" s="42" t="s">
        <v>131</v>
      </c>
      <c r="M373" s="43" t="s">
        <v>179</v>
      </c>
      <c r="N373" s="42" t="s">
        <v>129</v>
      </c>
      <c r="O373" s="43" t="s">
        <v>458</v>
      </c>
      <c r="P373" s="42" t="s">
        <v>128</v>
      </c>
      <c r="Q373" s="43" t="s">
        <v>459</v>
      </c>
      <c r="R373" s="42" t="s">
        <v>127</v>
      </c>
      <c r="S373" s="43" t="s">
        <v>348</v>
      </c>
      <c r="T373" s="42" t="s">
        <v>126</v>
      </c>
      <c r="U373" s="43" t="s">
        <v>130</v>
      </c>
      <c r="V373" s="42" t="s">
        <v>125</v>
      </c>
      <c r="W373" s="43"/>
      <c r="X373" s="42" t="s">
        <v>124</v>
      </c>
      <c r="Y373" s="43"/>
      <c r="Z373" s="42" t="s">
        <v>123</v>
      </c>
      <c r="AA373" s="43"/>
      <c r="AB373" s="245"/>
      <c r="AC373" s="43"/>
      <c r="AD373" s="196" t="s">
        <v>371</v>
      </c>
      <c r="AE373" s="58"/>
      <c r="AF373" s="421"/>
      <c r="AG373" s="421" t="s">
        <v>668</v>
      </c>
      <c r="AH373" s="38"/>
      <c r="AI373" s="9"/>
      <c r="AJ373" s="349">
        <f>SUMPRODUCT(LEN($M373:$AA376)-LEN(SUBSTITUTE($M373:$AA376,"A", "")))</f>
        <v>33</v>
      </c>
      <c r="AK373" s="352">
        <f>SUMPRODUCT(LEN($AD373:$AD376)-LEN(SUBSTITUTE($AD373:$AD376,"A", "")))</f>
        <v>5</v>
      </c>
      <c r="AL373" s="335">
        <f>SUMPRODUCT(LEN($AC373:$AC376)-LEN(SUBSTITUTE($AC373:$AC376,"A", "")))</f>
        <v>0</v>
      </c>
      <c r="AM373" s="349">
        <f>SUMPRODUCT(LEN($M373:$AA376)-LEN(SUBSTITUTE($M373:$AA376,"S", "")))</f>
        <v>15</v>
      </c>
      <c r="AN373" s="352">
        <f>SUMPRODUCT(LEN($AD373:$AD376)-LEN(SUBSTITUTE($AD373:$AD376,"S", "")))</f>
        <v>9</v>
      </c>
      <c r="AO373" s="335">
        <f>SUMPRODUCT(LEN($AC373:$AC376)-LEN(SUBSTITUTE($AC373:$AC376,"S", "")))</f>
        <v>0</v>
      </c>
      <c r="AP373" s="349">
        <f>SUMPRODUCT(LEN($M373:$AA376)-LEN(SUBSTITUTE($M373:$AA376,"F", "")))</f>
        <v>0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1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0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8.15" customHeight="1" thickBot="1" x14ac:dyDescent="0.25">
      <c r="B374" s="30"/>
      <c r="C374" s="339"/>
      <c r="D374" s="221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132</v>
      </c>
      <c r="N374" s="33" t="s">
        <v>121</v>
      </c>
      <c r="O374" s="55" t="s">
        <v>458</v>
      </c>
      <c r="P374" s="33" t="s">
        <v>120</v>
      </c>
      <c r="Q374" s="55" t="s">
        <v>459</v>
      </c>
      <c r="R374" s="33" t="s">
        <v>119</v>
      </c>
      <c r="S374" s="55" t="s">
        <v>354</v>
      </c>
      <c r="T374" s="33" t="s">
        <v>118</v>
      </c>
      <c r="U374" s="55" t="s">
        <v>130</v>
      </c>
      <c r="V374" s="33" t="s">
        <v>117</v>
      </c>
      <c r="W374" s="55"/>
      <c r="X374" s="33" t="s">
        <v>116</v>
      </c>
      <c r="Y374" s="55"/>
      <c r="Z374" s="33" t="s">
        <v>115</v>
      </c>
      <c r="AA374" s="55"/>
      <c r="AB374" s="244"/>
      <c r="AC374" s="55"/>
      <c r="AD374" s="193" t="s">
        <v>800</v>
      </c>
      <c r="AE374" s="57"/>
      <c r="AF374" s="422"/>
      <c r="AG374" s="422"/>
      <c r="AH374" s="21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8.15" customHeight="1" x14ac:dyDescent="0.2">
      <c r="B375" s="30"/>
      <c r="C375" s="340"/>
      <c r="D375" s="218"/>
      <c r="E375" s="192"/>
      <c r="F375" s="192"/>
      <c r="G375" s="191"/>
      <c r="H375" s="360">
        <v>203</v>
      </c>
      <c r="I375" s="392"/>
      <c r="J375" s="392"/>
      <c r="K375" s="392"/>
      <c r="L375" s="25" t="s">
        <v>114</v>
      </c>
      <c r="M375" s="114" t="s">
        <v>179</v>
      </c>
      <c r="N375" s="25" t="s">
        <v>112</v>
      </c>
      <c r="O375" s="114" t="s">
        <v>484</v>
      </c>
      <c r="P375" s="25" t="s">
        <v>111</v>
      </c>
      <c r="Q375" s="114" t="s">
        <v>357</v>
      </c>
      <c r="R375" s="25" t="s">
        <v>110</v>
      </c>
      <c r="S375" s="114" t="s">
        <v>354</v>
      </c>
      <c r="T375" s="25" t="s">
        <v>109</v>
      </c>
      <c r="U375" s="114"/>
      <c r="V375" s="25" t="s">
        <v>108</v>
      </c>
      <c r="W375" s="114"/>
      <c r="X375" s="25" t="s">
        <v>107</v>
      </c>
      <c r="Y375" s="114"/>
      <c r="Z375" s="25" t="s">
        <v>106</v>
      </c>
      <c r="AA375" s="114"/>
      <c r="AB375" s="243"/>
      <c r="AC375" s="114"/>
      <c r="AD375" s="190"/>
      <c r="AE375" s="57"/>
      <c r="AF375" s="422"/>
      <c r="AG375" s="422"/>
      <c r="AH375" s="21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8.15" customHeight="1" thickBot="1" x14ac:dyDescent="0.25">
      <c r="B376" s="30"/>
      <c r="C376" s="355"/>
      <c r="D376" s="246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357</v>
      </c>
      <c r="N376" s="50" t="s">
        <v>104</v>
      </c>
      <c r="O376" s="51" t="s">
        <v>466</v>
      </c>
      <c r="P376" s="50" t="s">
        <v>103</v>
      </c>
      <c r="Q376" s="51" t="s">
        <v>132</v>
      </c>
      <c r="R376" s="50" t="s">
        <v>102</v>
      </c>
      <c r="S376" s="51" t="s">
        <v>349</v>
      </c>
      <c r="T376" s="50">
        <v>20</v>
      </c>
      <c r="U376" s="51"/>
      <c r="V376" s="50" t="s">
        <v>101</v>
      </c>
      <c r="W376" s="51"/>
      <c r="X376" s="50" t="s">
        <v>100</v>
      </c>
      <c r="Y376" s="51"/>
      <c r="Z376" s="50" t="s">
        <v>99</v>
      </c>
      <c r="AA376" s="51"/>
      <c r="AB376" s="242"/>
      <c r="AC376" s="51"/>
      <c r="AD376" s="187"/>
      <c r="AE376" s="56"/>
      <c r="AF376" s="424"/>
      <c r="AG376" s="424"/>
      <c r="AH376" s="47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8.15" customHeight="1" x14ac:dyDescent="0.2">
      <c r="B377" s="30"/>
      <c r="C377" s="338">
        <v>2</v>
      </c>
      <c r="D377" s="212"/>
      <c r="E377" s="198"/>
      <c r="F377" s="198"/>
      <c r="G377" s="197"/>
      <c r="H377" s="358"/>
      <c r="I377" s="390">
        <v>128</v>
      </c>
      <c r="J377" s="390">
        <v>25</v>
      </c>
      <c r="K377" s="390">
        <v>7</v>
      </c>
      <c r="L377" s="42" t="s">
        <v>131</v>
      </c>
      <c r="M377" s="43" t="s">
        <v>179</v>
      </c>
      <c r="N377" s="42" t="s">
        <v>129</v>
      </c>
      <c r="O377" s="43" t="s">
        <v>357</v>
      </c>
      <c r="P377" s="42" t="s">
        <v>128</v>
      </c>
      <c r="Q377" s="43" t="s">
        <v>467</v>
      </c>
      <c r="R377" s="42" t="s">
        <v>127</v>
      </c>
      <c r="S377" s="43" t="s">
        <v>539</v>
      </c>
      <c r="T377" s="42" t="s">
        <v>126</v>
      </c>
      <c r="U377" s="43" t="s">
        <v>132</v>
      </c>
      <c r="V377" s="42" t="s">
        <v>125</v>
      </c>
      <c r="W377" s="43"/>
      <c r="X377" s="42" t="s">
        <v>124</v>
      </c>
      <c r="Y377" s="43"/>
      <c r="Z377" s="42" t="s">
        <v>123</v>
      </c>
      <c r="AA377" s="43"/>
      <c r="AB377" s="245">
        <v>21</v>
      </c>
      <c r="AC377" s="43" t="s">
        <v>130</v>
      </c>
      <c r="AD377" s="196" t="s">
        <v>132</v>
      </c>
      <c r="AE377" s="39"/>
      <c r="AF377" s="421">
        <v>8</v>
      </c>
      <c r="AG377" s="421" t="s">
        <v>669</v>
      </c>
      <c r="AH377" s="38"/>
      <c r="AI377" s="9"/>
      <c r="AJ377" s="349">
        <f>SUMPRODUCT(LEN($M377:$AA380)-LEN(SUBSTITUTE($M377:$AA380,"A", "")))</f>
        <v>29</v>
      </c>
      <c r="AK377" s="352">
        <f>SUMPRODUCT(LEN($AD377:$AD380)-LEN(SUBSTITUTE($AD377:$AD380,"A", "")))</f>
        <v>1</v>
      </c>
      <c r="AL377" s="335">
        <f>SUMPRODUCT(LEN($AC377:$AC380)-LEN(SUBSTITUTE($AC377:$AC380,"A", "")))</f>
        <v>0</v>
      </c>
      <c r="AM377" s="349">
        <f>SUMPRODUCT(LEN($M377:$AA380)-LEN(SUBSTITUTE($M377:$AA380,"S", "")))</f>
        <v>13</v>
      </c>
      <c r="AN377" s="352">
        <f>SUMPRODUCT(LEN($AD377:$AD380)-LEN(SUBSTITUTE($AD377:$AD380,"S", "")))</f>
        <v>0</v>
      </c>
      <c r="AO377" s="335">
        <f>SUMPRODUCT(LEN($AC377:$AC380)-LEN(SUBSTITUTE($AC377:$AC380,"S", "")))</f>
        <v>1</v>
      </c>
      <c r="AP377" s="349">
        <f>SUMPRODUCT(LEN($M377:$AA380)-LEN(SUBSTITUTE($M377:$AA380,"F", "")))</f>
        <v>1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4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8.15" customHeight="1" thickBot="1" x14ac:dyDescent="0.25">
      <c r="B378" s="30"/>
      <c r="C378" s="339"/>
      <c r="D378" s="221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 t="s">
        <v>479</v>
      </c>
      <c r="N378" s="33" t="s">
        <v>121</v>
      </c>
      <c r="O378" s="55" t="s">
        <v>458</v>
      </c>
      <c r="P378" s="33" t="s">
        <v>120</v>
      </c>
      <c r="Q378" s="55" t="s">
        <v>474</v>
      </c>
      <c r="R378" s="33" t="s">
        <v>119</v>
      </c>
      <c r="S378" s="55" t="s">
        <v>350</v>
      </c>
      <c r="T378" s="33" t="s">
        <v>118</v>
      </c>
      <c r="U378" s="55" t="s">
        <v>130</v>
      </c>
      <c r="V378" s="33" t="s">
        <v>117</v>
      </c>
      <c r="W378" s="55"/>
      <c r="X378" s="33" t="s">
        <v>116</v>
      </c>
      <c r="Y378" s="55"/>
      <c r="Z378" s="33" t="s">
        <v>115</v>
      </c>
      <c r="AA378" s="55"/>
      <c r="AB378" s="244"/>
      <c r="AC378" s="55"/>
      <c r="AD378" s="193"/>
      <c r="AE378" s="22"/>
      <c r="AF378" s="422"/>
      <c r="AG378" s="422"/>
      <c r="AH378" s="21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8.15" customHeight="1" x14ac:dyDescent="0.2">
      <c r="B379" s="30"/>
      <c r="C379" s="340"/>
      <c r="D379" s="218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 t="s">
        <v>357</v>
      </c>
      <c r="N379" s="25" t="s">
        <v>112</v>
      </c>
      <c r="O379" s="114" t="s">
        <v>352</v>
      </c>
      <c r="P379" s="25" t="s">
        <v>111</v>
      </c>
      <c r="Q379" s="114" t="s">
        <v>567</v>
      </c>
      <c r="R379" s="25" t="s">
        <v>110</v>
      </c>
      <c r="S379" s="114" t="s">
        <v>347</v>
      </c>
      <c r="T379" s="25" t="s">
        <v>109</v>
      </c>
      <c r="U379" s="114"/>
      <c r="V379" s="25" t="s">
        <v>108</v>
      </c>
      <c r="W379" s="114"/>
      <c r="X379" s="25" t="s">
        <v>107</v>
      </c>
      <c r="Y379" s="114"/>
      <c r="Z379" s="25" t="s">
        <v>106</v>
      </c>
      <c r="AA379" s="114"/>
      <c r="AB379" s="243"/>
      <c r="AC379" s="114"/>
      <c r="AD379" s="190"/>
      <c r="AE379" s="22"/>
      <c r="AF379" s="422"/>
      <c r="AG379" s="422"/>
      <c r="AH379" s="21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8.15" customHeight="1" thickBot="1" x14ac:dyDescent="0.25">
      <c r="B380" s="30"/>
      <c r="C380" s="355"/>
      <c r="D380" s="246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 t="s">
        <v>179</v>
      </c>
      <c r="N380" s="50" t="s">
        <v>104</v>
      </c>
      <c r="O380" s="51" t="s">
        <v>496</v>
      </c>
      <c r="P380" s="50" t="s">
        <v>103</v>
      </c>
      <c r="Q380" s="51" t="s">
        <v>514</v>
      </c>
      <c r="R380" s="50" t="s">
        <v>102</v>
      </c>
      <c r="S380" s="51" t="s">
        <v>351</v>
      </c>
      <c r="T380" s="50">
        <v>20</v>
      </c>
      <c r="U380" s="51"/>
      <c r="V380" s="50" t="s">
        <v>101</v>
      </c>
      <c r="W380" s="51"/>
      <c r="X380" s="50" t="s">
        <v>100</v>
      </c>
      <c r="Y380" s="51"/>
      <c r="Z380" s="50" t="s">
        <v>99</v>
      </c>
      <c r="AA380" s="51"/>
      <c r="AB380" s="242"/>
      <c r="AC380" s="51"/>
      <c r="AD380" s="187"/>
      <c r="AE380" s="48"/>
      <c r="AF380" s="424"/>
      <c r="AG380" s="424"/>
      <c r="AH380" s="47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8.15" customHeight="1" x14ac:dyDescent="0.2">
      <c r="B381" s="30"/>
      <c r="C381" s="338">
        <v>3</v>
      </c>
      <c r="D381" s="212"/>
      <c r="E381" s="198"/>
      <c r="F381" s="198"/>
      <c r="G381" s="197"/>
      <c r="H381" s="358"/>
      <c r="I381" s="390">
        <v>130</v>
      </c>
      <c r="J381" s="390">
        <v>26</v>
      </c>
      <c r="K381" s="390">
        <v>6</v>
      </c>
      <c r="L381" s="42" t="s">
        <v>131</v>
      </c>
      <c r="M381" s="43" t="s">
        <v>179</v>
      </c>
      <c r="N381" s="42" t="s">
        <v>129</v>
      </c>
      <c r="O381" s="43" t="s">
        <v>693</v>
      </c>
      <c r="P381" s="42" t="s">
        <v>128</v>
      </c>
      <c r="Q381" s="43" t="s">
        <v>761</v>
      </c>
      <c r="R381" s="42" t="s">
        <v>127</v>
      </c>
      <c r="S381" s="43" t="s">
        <v>371</v>
      </c>
      <c r="T381" s="42" t="s">
        <v>126</v>
      </c>
      <c r="U381" s="43" t="s">
        <v>350</v>
      </c>
      <c r="V381" s="42" t="s">
        <v>125</v>
      </c>
      <c r="W381" s="43"/>
      <c r="X381" s="42" t="s">
        <v>124</v>
      </c>
      <c r="Y381" s="43"/>
      <c r="Z381" s="42" t="s">
        <v>123</v>
      </c>
      <c r="AA381" s="43"/>
      <c r="AB381" s="245">
        <v>23</v>
      </c>
      <c r="AC381" s="43" t="s">
        <v>130</v>
      </c>
      <c r="AD381" s="196" t="s">
        <v>826</v>
      </c>
      <c r="AE381" s="39"/>
      <c r="AF381" s="421"/>
      <c r="AG381" s="421" t="s">
        <v>669</v>
      </c>
      <c r="AH381" s="38"/>
      <c r="AI381" s="9"/>
      <c r="AJ381" s="349">
        <f>SUMPRODUCT(LEN($M381:$AA384)-LEN(SUBSTITUTE($M381:$AA384,"A", "")))</f>
        <v>43</v>
      </c>
      <c r="AK381" s="352">
        <f>SUMPRODUCT(LEN($AD381:$AD384)-LEN(SUBSTITUTE($AD381:$AD384,"A", "")))</f>
        <v>11</v>
      </c>
      <c r="AL381" s="335">
        <f>SUMPRODUCT(LEN($AC381:$AC384)-LEN(SUBSTITUTE($AC381:$AC384,"A", "")))</f>
        <v>0</v>
      </c>
      <c r="AM381" s="349">
        <f>SUMPRODUCT(LEN($M381:$AA384)-LEN(SUBSTITUTE($M381:$AA384,"S", "")))</f>
        <v>24</v>
      </c>
      <c r="AN381" s="352">
        <f>SUMPRODUCT(LEN($AD381:$AD384)-LEN(SUBSTITUTE($AD381:$AD384,"S", "")))</f>
        <v>11</v>
      </c>
      <c r="AO381" s="335">
        <f>SUMPRODUCT(LEN($AC381:$AC384)-LEN(SUBSTITUTE($AC381:$AC384,"S", "")))</f>
        <v>1</v>
      </c>
      <c r="AP381" s="349">
        <f>SUMPRODUCT(LEN($M381:$AA384)-LEN(SUBSTITUTE($M381:$AA384,"F", "")))</f>
        <v>1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4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8.15" customHeight="1" thickBot="1" x14ac:dyDescent="0.25">
      <c r="B382" s="30"/>
      <c r="C382" s="339"/>
      <c r="D382" s="221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 t="s">
        <v>458</v>
      </c>
      <c r="N382" s="33" t="s">
        <v>121</v>
      </c>
      <c r="O382" s="55" t="s">
        <v>459</v>
      </c>
      <c r="P382" s="33" t="s">
        <v>120</v>
      </c>
      <c r="Q382" s="55" t="s">
        <v>718</v>
      </c>
      <c r="R382" s="33" t="s">
        <v>119</v>
      </c>
      <c r="S382" s="55" t="s">
        <v>132</v>
      </c>
      <c r="T382" s="33" t="s">
        <v>118</v>
      </c>
      <c r="U382" s="55" t="s">
        <v>347</v>
      </c>
      <c r="V382" s="33" t="s">
        <v>117</v>
      </c>
      <c r="W382" s="55"/>
      <c r="X382" s="33" t="s">
        <v>116</v>
      </c>
      <c r="Y382" s="55"/>
      <c r="Z382" s="33" t="s">
        <v>115</v>
      </c>
      <c r="AA382" s="55"/>
      <c r="AB382" s="244"/>
      <c r="AC382" s="55"/>
      <c r="AD382" s="193"/>
      <c r="AE382" s="22"/>
      <c r="AF382" s="422"/>
      <c r="AG382" s="422"/>
      <c r="AH382" s="21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8.15" customHeight="1" x14ac:dyDescent="0.2">
      <c r="B383" s="30"/>
      <c r="C383" s="340"/>
      <c r="D383" s="218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 t="s">
        <v>469</v>
      </c>
      <c r="N383" s="25" t="s">
        <v>112</v>
      </c>
      <c r="O383" s="114" t="s">
        <v>458</v>
      </c>
      <c r="P383" s="25" t="s">
        <v>111</v>
      </c>
      <c r="Q383" s="114" t="s">
        <v>465</v>
      </c>
      <c r="R383" s="25" t="s">
        <v>110</v>
      </c>
      <c r="S383" s="114" t="s">
        <v>501</v>
      </c>
      <c r="T383" s="25" t="s">
        <v>109</v>
      </c>
      <c r="U383" s="114" t="s">
        <v>130</v>
      </c>
      <c r="V383" s="25" t="s">
        <v>108</v>
      </c>
      <c r="W383" s="114"/>
      <c r="X383" s="25" t="s">
        <v>107</v>
      </c>
      <c r="Y383" s="114"/>
      <c r="Z383" s="25" t="s">
        <v>106</v>
      </c>
      <c r="AA383" s="114"/>
      <c r="AB383" s="243"/>
      <c r="AC383" s="114"/>
      <c r="AD383" s="190"/>
      <c r="AE383" s="22"/>
      <c r="AF383" s="422"/>
      <c r="AG383" s="422"/>
      <c r="AH383" s="21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8.15" customHeight="1" thickBot="1" x14ac:dyDescent="0.25">
      <c r="B384" s="20"/>
      <c r="C384" s="341"/>
      <c r="D384" s="215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 t="s">
        <v>825</v>
      </c>
      <c r="N384" s="15" t="s">
        <v>104</v>
      </c>
      <c r="O384" s="16" t="s">
        <v>357</v>
      </c>
      <c r="P384" s="15" t="s">
        <v>103</v>
      </c>
      <c r="Q384" s="16" t="s">
        <v>462</v>
      </c>
      <c r="R384" s="15" t="s">
        <v>102</v>
      </c>
      <c r="S384" s="16" t="s">
        <v>359</v>
      </c>
      <c r="T384" s="15">
        <v>20</v>
      </c>
      <c r="U384" s="16" t="s">
        <v>130</v>
      </c>
      <c r="V384" s="15" t="s">
        <v>101</v>
      </c>
      <c r="W384" s="16"/>
      <c r="X384" s="15" t="s">
        <v>100</v>
      </c>
      <c r="Y384" s="16"/>
      <c r="Z384" s="15" t="s">
        <v>99</v>
      </c>
      <c r="AA384" s="16"/>
      <c r="AB384" s="242"/>
      <c r="AC384" s="16"/>
      <c r="AD384" s="186"/>
      <c r="AE384" s="11"/>
      <c r="AF384" s="423"/>
      <c r="AG384" s="423"/>
      <c r="AH384" s="10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107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203</v>
      </c>
      <c r="E386" s="425">
        <v>13497.71</v>
      </c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03"/>
      <c r="AI386" s="86" t="s">
        <v>137</v>
      </c>
      <c r="AJ386" s="85">
        <f t="shared" ref="AJ386:BB386" si="50">SUM(AJ388:AJ399)</f>
        <v>93</v>
      </c>
      <c r="AK386" s="84">
        <f t="shared" si="50"/>
        <v>28</v>
      </c>
      <c r="AL386" s="83">
        <f t="shared" si="50"/>
        <v>0</v>
      </c>
      <c r="AM386" s="85">
        <f t="shared" si="50"/>
        <v>49</v>
      </c>
      <c r="AN386" s="84">
        <f t="shared" si="50"/>
        <v>28</v>
      </c>
      <c r="AO386" s="83">
        <f t="shared" si="50"/>
        <v>0</v>
      </c>
      <c r="AP386" s="85">
        <f t="shared" si="50"/>
        <v>2</v>
      </c>
      <c r="AQ386" s="84">
        <f t="shared" si="50"/>
        <v>0</v>
      </c>
      <c r="AR386" s="83">
        <f t="shared" si="50"/>
        <v>0</v>
      </c>
      <c r="AS386" s="85">
        <f t="shared" si="50"/>
        <v>8</v>
      </c>
      <c r="AT386" s="84">
        <f t="shared" si="50"/>
        <v>4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0</v>
      </c>
      <c r="AZ386" s="81">
        <f t="shared" si="50"/>
        <v>0</v>
      </c>
      <c r="BA386" s="81">
        <f t="shared" si="50"/>
        <v>0</v>
      </c>
      <c r="BB386" s="80">
        <f t="shared" si="50"/>
        <v>0</v>
      </c>
      <c r="BC386" s="79" t="s">
        <v>136</v>
      </c>
      <c r="BF386" s="5">
        <f>SUM(AJ386:AL386)/$BG$5</f>
        <v>40.333333333333336</v>
      </c>
      <c r="BG386" s="5">
        <f>SUM(AM386:AO386,AY386)/$BG$5</f>
        <v>25.666666666666668</v>
      </c>
      <c r="BH386" s="5">
        <f>SUM(AP386:AR386,AZ386)/$BG$5</f>
        <v>0.66666666666666663</v>
      </c>
      <c r="BI386" s="5">
        <f>SUM(AS386:AU386,BA386)/$BG$5</f>
        <v>4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03"/>
      <c r="AI387" s="66" t="s">
        <v>135</v>
      </c>
      <c r="AJ387" s="65">
        <f t="shared" ref="AJ387:BB387" si="51">AJ386/3</f>
        <v>31</v>
      </c>
      <c r="AK387" s="64">
        <f t="shared" si="51"/>
        <v>9.3333333333333339</v>
      </c>
      <c r="AL387" s="63">
        <f t="shared" si="51"/>
        <v>0</v>
      </c>
      <c r="AM387" s="65">
        <f t="shared" si="51"/>
        <v>16.333333333333332</v>
      </c>
      <c r="AN387" s="64">
        <f t="shared" si="51"/>
        <v>9.3333333333333339</v>
      </c>
      <c r="AO387" s="63">
        <f t="shared" si="51"/>
        <v>0</v>
      </c>
      <c r="AP387" s="65">
        <f t="shared" si="51"/>
        <v>0.66666666666666663</v>
      </c>
      <c r="AQ387" s="64">
        <f t="shared" si="51"/>
        <v>0</v>
      </c>
      <c r="AR387" s="63">
        <f t="shared" si="51"/>
        <v>0</v>
      </c>
      <c r="AS387" s="65">
        <f t="shared" si="51"/>
        <v>2.6666666666666665</v>
      </c>
      <c r="AT387" s="64">
        <f t="shared" si="51"/>
        <v>1.3333333333333333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</v>
      </c>
      <c r="AZ387" s="61">
        <f t="shared" si="51"/>
        <v>0</v>
      </c>
      <c r="BA387" s="61">
        <f t="shared" si="51"/>
        <v>0</v>
      </c>
      <c r="BB387" s="60">
        <f t="shared" si="51"/>
        <v>0</v>
      </c>
      <c r="BC387" s="59" t="s">
        <v>134</v>
      </c>
    </row>
    <row r="388" spans="2:62" ht="28.15" customHeight="1" x14ac:dyDescent="0.2">
      <c r="B388" s="30"/>
      <c r="C388" s="338">
        <v>1</v>
      </c>
      <c r="D388" s="212"/>
      <c r="E388" s="198"/>
      <c r="F388" s="198"/>
      <c r="G388" s="197"/>
      <c r="H388" s="358" t="s">
        <v>706</v>
      </c>
      <c r="I388" s="390">
        <v>125</v>
      </c>
      <c r="J388" s="390">
        <v>24</v>
      </c>
      <c r="K388" s="390">
        <v>7</v>
      </c>
      <c r="L388" s="42" t="s">
        <v>131</v>
      </c>
      <c r="M388" s="43" t="s">
        <v>179</v>
      </c>
      <c r="N388" s="42" t="s">
        <v>129</v>
      </c>
      <c r="O388" s="43" t="s">
        <v>357</v>
      </c>
      <c r="P388" s="42" t="s">
        <v>128</v>
      </c>
      <c r="Q388" s="43" t="s">
        <v>455</v>
      </c>
      <c r="R388" s="42" t="s">
        <v>127</v>
      </c>
      <c r="S388" s="43" t="s">
        <v>354</v>
      </c>
      <c r="T388" s="42" t="s">
        <v>126</v>
      </c>
      <c r="U388" s="43" t="s">
        <v>130</v>
      </c>
      <c r="V388" s="42" t="s">
        <v>125</v>
      </c>
      <c r="W388" s="43"/>
      <c r="X388" s="42" t="s">
        <v>124</v>
      </c>
      <c r="Y388" s="43"/>
      <c r="Z388" s="42" t="s">
        <v>123</v>
      </c>
      <c r="AA388" s="43"/>
      <c r="AB388" s="245"/>
      <c r="AC388" s="43"/>
      <c r="AD388" s="196" t="s">
        <v>179</v>
      </c>
      <c r="AE388" s="58"/>
      <c r="AF388" s="421"/>
      <c r="AG388" s="421" t="s">
        <v>668</v>
      </c>
      <c r="AH388" s="38"/>
      <c r="AI388" s="9"/>
      <c r="AJ388" s="349">
        <f>SUMPRODUCT(LEN($M388:$AA391)-LEN(SUBSTITUTE($M388:$AA391,"A", "")))</f>
        <v>23</v>
      </c>
      <c r="AK388" s="352">
        <f>SUMPRODUCT(LEN($AD388:$AD391)-LEN(SUBSTITUTE($AD388:$AD391,"A", "")))</f>
        <v>3</v>
      </c>
      <c r="AL388" s="335">
        <f>SUMPRODUCT(LEN($AC388:$AC391)-LEN(SUBSTITUTE($AC388:$AC391,"A", "")))</f>
        <v>0</v>
      </c>
      <c r="AM388" s="349">
        <f>SUMPRODUCT(LEN($M388:$AA391)-LEN(SUBSTITUTE($M388:$AA391,"S", "")))</f>
        <v>18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1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1</v>
      </c>
      <c r="AT388" s="352">
        <f>SUMPRODUCT(LEN($AD388:$AD391)-LEN(SUBSTITUTE($AD388:$AD391,"G", "")))</f>
        <v>0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0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0</v>
      </c>
      <c r="BB388" s="413">
        <f>SUMPRODUCT(LEN($AE388:$AE391)-LEN(SUBSTITUTE($AE388:$AE391,"M", "")))</f>
        <v>0</v>
      </c>
    </row>
    <row r="389" spans="2:62" ht="28.15" customHeight="1" thickBot="1" x14ac:dyDescent="0.25">
      <c r="B389" s="30"/>
      <c r="C389" s="339"/>
      <c r="D389" s="221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179</v>
      </c>
      <c r="N389" s="33" t="s">
        <v>121</v>
      </c>
      <c r="O389" s="55" t="s">
        <v>132</v>
      </c>
      <c r="P389" s="33" t="s">
        <v>120</v>
      </c>
      <c r="Q389" s="55" t="s">
        <v>462</v>
      </c>
      <c r="R389" s="33" t="s">
        <v>119</v>
      </c>
      <c r="S389" s="55" t="s">
        <v>130</v>
      </c>
      <c r="T389" s="33" t="s">
        <v>118</v>
      </c>
      <c r="U389" s="55"/>
      <c r="V389" s="33" t="s">
        <v>117</v>
      </c>
      <c r="W389" s="55"/>
      <c r="X389" s="33" t="s">
        <v>116</v>
      </c>
      <c r="Y389" s="55"/>
      <c r="Z389" s="33" t="s">
        <v>115</v>
      </c>
      <c r="AA389" s="55"/>
      <c r="AB389" s="244"/>
      <c r="AC389" s="55"/>
      <c r="AD389" s="193" t="s">
        <v>132</v>
      </c>
      <c r="AE389" s="57"/>
      <c r="AF389" s="422"/>
      <c r="AG389" s="422"/>
      <c r="AH389" s="21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8.15" customHeight="1" x14ac:dyDescent="0.2">
      <c r="B390" s="30"/>
      <c r="C390" s="340"/>
      <c r="D390" s="218"/>
      <c r="E390" s="192"/>
      <c r="F390" s="192"/>
      <c r="G390" s="191"/>
      <c r="H390" s="360">
        <v>203</v>
      </c>
      <c r="I390" s="392"/>
      <c r="J390" s="392"/>
      <c r="K390" s="392"/>
      <c r="L390" s="25" t="s">
        <v>114</v>
      </c>
      <c r="M390" s="114" t="s">
        <v>465</v>
      </c>
      <c r="N390" s="25" t="s">
        <v>112</v>
      </c>
      <c r="O390" s="114" t="s">
        <v>824</v>
      </c>
      <c r="P390" s="25" t="s">
        <v>111</v>
      </c>
      <c r="Q390" s="114" t="s">
        <v>350</v>
      </c>
      <c r="R390" s="25" t="s">
        <v>110</v>
      </c>
      <c r="S390" s="114" t="s">
        <v>132</v>
      </c>
      <c r="T390" s="25" t="s">
        <v>109</v>
      </c>
      <c r="U390" s="114"/>
      <c r="V390" s="25" t="s">
        <v>108</v>
      </c>
      <c r="W390" s="114"/>
      <c r="X390" s="25" t="s">
        <v>107</v>
      </c>
      <c r="Y390" s="114"/>
      <c r="Z390" s="25" t="s">
        <v>106</v>
      </c>
      <c r="AA390" s="114"/>
      <c r="AB390" s="243"/>
      <c r="AC390" s="114"/>
      <c r="AD390" s="190"/>
      <c r="AE390" s="57"/>
      <c r="AF390" s="422"/>
      <c r="AG390" s="422"/>
      <c r="AH390" s="21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8.15" customHeight="1" thickBot="1" x14ac:dyDescent="0.25">
      <c r="B391" s="30"/>
      <c r="C391" s="355"/>
      <c r="D391" s="246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179</v>
      </c>
      <c r="N391" s="50" t="s">
        <v>104</v>
      </c>
      <c r="O391" s="51" t="s">
        <v>465</v>
      </c>
      <c r="P391" s="50" t="s">
        <v>103</v>
      </c>
      <c r="Q391" s="51" t="s">
        <v>354</v>
      </c>
      <c r="R391" s="50" t="s">
        <v>102</v>
      </c>
      <c r="S391" s="51" t="s">
        <v>130</v>
      </c>
      <c r="T391" s="50">
        <v>20</v>
      </c>
      <c r="U391" s="51"/>
      <c r="V391" s="50" t="s">
        <v>101</v>
      </c>
      <c r="W391" s="51"/>
      <c r="X391" s="50" t="s">
        <v>100</v>
      </c>
      <c r="Y391" s="51"/>
      <c r="Z391" s="50" t="s">
        <v>99</v>
      </c>
      <c r="AA391" s="51"/>
      <c r="AB391" s="242"/>
      <c r="AC391" s="51"/>
      <c r="AD391" s="187"/>
      <c r="AE391" s="56"/>
      <c r="AF391" s="424"/>
      <c r="AG391" s="424"/>
      <c r="AH391" s="47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8.15" customHeight="1" x14ac:dyDescent="0.2">
      <c r="B392" s="30"/>
      <c r="C392" s="338">
        <v>2</v>
      </c>
      <c r="D392" s="212"/>
      <c r="E392" s="198"/>
      <c r="F392" s="198"/>
      <c r="G392" s="197"/>
      <c r="H392" s="358" t="s">
        <v>823</v>
      </c>
      <c r="I392" s="390">
        <v>128</v>
      </c>
      <c r="J392" s="390">
        <v>25</v>
      </c>
      <c r="K392" s="390">
        <v>7</v>
      </c>
      <c r="L392" s="42" t="s">
        <v>131</v>
      </c>
      <c r="M392" s="43" t="s">
        <v>179</v>
      </c>
      <c r="N392" s="42" t="s">
        <v>129</v>
      </c>
      <c r="O392" s="43" t="s">
        <v>357</v>
      </c>
      <c r="P392" s="42" t="s">
        <v>128</v>
      </c>
      <c r="Q392" s="43" t="s">
        <v>348</v>
      </c>
      <c r="R392" s="42" t="s">
        <v>127</v>
      </c>
      <c r="S392" s="43" t="s">
        <v>353</v>
      </c>
      <c r="T392" s="42" t="s">
        <v>126</v>
      </c>
      <c r="U392" s="43" t="s">
        <v>132</v>
      </c>
      <c r="V392" s="42" t="s">
        <v>125</v>
      </c>
      <c r="W392" s="43"/>
      <c r="X392" s="42" t="s">
        <v>124</v>
      </c>
      <c r="Y392" s="43"/>
      <c r="Z392" s="42" t="s">
        <v>123</v>
      </c>
      <c r="AA392" s="43"/>
      <c r="AB392" s="245"/>
      <c r="AC392" s="43"/>
      <c r="AD392" s="196" t="s">
        <v>822</v>
      </c>
      <c r="AE392" s="39"/>
      <c r="AF392" s="421"/>
      <c r="AG392" s="421" t="s">
        <v>668</v>
      </c>
      <c r="AH392" s="38"/>
      <c r="AI392" s="9"/>
      <c r="AJ392" s="349">
        <f>SUMPRODUCT(LEN($M392:$AA395)-LEN(SUBSTITUTE($M392:$AA395,"A", "")))</f>
        <v>40</v>
      </c>
      <c r="AK392" s="352">
        <f>SUMPRODUCT(LEN($AD392:$AD395)-LEN(SUBSTITUTE($AD392:$AD395,"A", "")))</f>
        <v>11</v>
      </c>
      <c r="AL392" s="335">
        <f>SUMPRODUCT(LEN($AC392:$AC395)-LEN(SUBSTITUTE($AC392:$AC395,"A", "")))</f>
        <v>0</v>
      </c>
      <c r="AM392" s="349">
        <f>SUMPRODUCT(LEN($M392:$AA395)-LEN(SUBSTITUTE($M392:$AA395,"S", "")))</f>
        <v>12</v>
      </c>
      <c r="AN392" s="352">
        <f>SUMPRODUCT(LEN($AD392:$AD395)-LEN(SUBSTITUTE($AD392:$AD395,"S", "")))</f>
        <v>10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0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1</v>
      </c>
      <c r="AT392" s="352">
        <f>SUMPRODUCT(LEN($AD392:$AD395)-LEN(SUBSTITUTE($AD392:$AD395,"G", "")))</f>
        <v>1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8.15" customHeight="1" thickBot="1" x14ac:dyDescent="0.25">
      <c r="B393" s="30"/>
      <c r="C393" s="339"/>
      <c r="D393" s="221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 t="s">
        <v>179</v>
      </c>
      <c r="N393" s="33" t="s">
        <v>121</v>
      </c>
      <c r="O393" s="55" t="s">
        <v>458</v>
      </c>
      <c r="P393" s="33" t="s">
        <v>120</v>
      </c>
      <c r="Q393" s="55" t="s">
        <v>459</v>
      </c>
      <c r="R393" s="33" t="s">
        <v>119</v>
      </c>
      <c r="S393" s="55" t="s">
        <v>352</v>
      </c>
      <c r="T393" s="33" t="s">
        <v>118</v>
      </c>
      <c r="U393" s="55" t="s">
        <v>130</v>
      </c>
      <c r="V393" s="33" t="s">
        <v>117</v>
      </c>
      <c r="W393" s="55"/>
      <c r="X393" s="33" t="s">
        <v>116</v>
      </c>
      <c r="Y393" s="55"/>
      <c r="Z393" s="33" t="s">
        <v>115</v>
      </c>
      <c r="AA393" s="55"/>
      <c r="AB393" s="244"/>
      <c r="AC393" s="55"/>
      <c r="AD393" s="193" t="s">
        <v>821</v>
      </c>
      <c r="AE393" s="22"/>
      <c r="AF393" s="422"/>
      <c r="AG393" s="422"/>
      <c r="AH393" s="21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8.15" customHeight="1" x14ac:dyDescent="0.2">
      <c r="B394" s="30"/>
      <c r="C394" s="340"/>
      <c r="D394" s="218"/>
      <c r="E394" s="192"/>
      <c r="F394" s="192"/>
      <c r="G394" s="191"/>
      <c r="H394" s="360">
        <v>203</v>
      </c>
      <c r="I394" s="392"/>
      <c r="J394" s="392"/>
      <c r="K394" s="392"/>
      <c r="L394" s="25" t="s">
        <v>114</v>
      </c>
      <c r="M394" s="114" t="s">
        <v>458</v>
      </c>
      <c r="N394" s="25" t="s">
        <v>112</v>
      </c>
      <c r="O394" s="114" t="s">
        <v>458</v>
      </c>
      <c r="P394" s="25" t="s">
        <v>111</v>
      </c>
      <c r="Q394" s="114" t="s">
        <v>456</v>
      </c>
      <c r="R394" s="25" t="s">
        <v>110</v>
      </c>
      <c r="S394" s="114" t="s">
        <v>354</v>
      </c>
      <c r="T394" s="25" t="s">
        <v>109</v>
      </c>
      <c r="U394" s="114"/>
      <c r="V394" s="25" t="s">
        <v>108</v>
      </c>
      <c r="W394" s="114"/>
      <c r="X394" s="25" t="s">
        <v>107</v>
      </c>
      <c r="Y394" s="114"/>
      <c r="Z394" s="25" t="s">
        <v>106</v>
      </c>
      <c r="AA394" s="114"/>
      <c r="AB394" s="243"/>
      <c r="AC394" s="114"/>
      <c r="AD394" s="190"/>
      <c r="AE394" s="22"/>
      <c r="AF394" s="422"/>
      <c r="AG394" s="422"/>
      <c r="AH394" s="21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8.15" customHeight="1" thickBot="1" x14ac:dyDescent="0.25">
      <c r="B395" s="30"/>
      <c r="C395" s="355"/>
      <c r="D395" s="246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 t="s">
        <v>357</v>
      </c>
      <c r="N395" s="50" t="s">
        <v>104</v>
      </c>
      <c r="O395" s="51" t="s">
        <v>458</v>
      </c>
      <c r="P395" s="50" t="s">
        <v>103</v>
      </c>
      <c r="Q395" s="51" t="s">
        <v>516</v>
      </c>
      <c r="R395" s="50" t="s">
        <v>102</v>
      </c>
      <c r="S395" s="51" t="s">
        <v>354</v>
      </c>
      <c r="T395" s="50">
        <v>20</v>
      </c>
      <c r="U395" s="51"/>
      <c r="V395" s="50" t="s">
        <v>101</v>
      </c>
      <c r="W395" s="51"/>
      <c r="X395" s="50" t="s">
        <v>100</v>
      </c>
      <c r="Y395" s="51"/>
      <c r="Z395" s="50" t="s">
        <v>99</v>
      </c>
      <c r="AA395" s="51"/>
      <c r="AB395" s="242"/>
      <c r="AC395" s="51"/>
      <c r="AD395" s="187"/>
      <c r="AE395" s="48"/>
      <c r="AF395" s="424"/>
      <c r="AG395" s="424"/>
      <c r="AH395" s="47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8.15" customHeight="1" x14ac:dyDescent="0.2">
      <c r="B396" s="30"/>
      <c r="C396" s="338">
        <v>3</v>
      </c>
      <c r="D396" s="212"/>
      <c r="E396" s="198"/>
      <c r="F396" s="198"/>
      <c r="G396" s="197"/>
      <c r="H396" s="358" t="s">
        <v>706</v>
      </c>
      <c r="I396" s="390">
        <v>132</v>
      </c>
      <c r="J396" s="390">
        <v>26</v>
      </c>
      <c r="K396" s="390">
        <v>6</v>
      </c>
      <c r="L396" s="42" t="s">
        <v>131</v>
      </c>
      <c r="M396" s="43" t="s">
        <v>179</v>
      </c>
      <c r="N396" s="42" t="s">
        <v>129</v>
      </c>
      <c r="O396" s="43" t="s">
        <v>697</v>
      </c>
      <c r="P396" s="42" t="s">
        <v>128</v>
      </c>
      <c r="Q396" s="43" t="s">
        <v>495</v>
      </c>
      <c r="R396" s="42" t="s">
        <v>127</v>
      </c>
      <c r="S396" s="43" t="s">
        <v>479</v>
      </c>
      <c r="T396" s="42" t="s">
        <v>126</v>
      </c>
      <c r="U396" s="43" t="s">
        <v>354</v>
      </c>
      <c r="V396" s="42" t="s">
        <v>125</v>
      </c>
      <c r="W396" s="43"/>
      <c r="X396" s="42" t="s">
        <v>124</v>
      </c>
      <c r="Y396" s="43"/>
      <c r="Z396" s="42" t="s">
        <v>123</v>
      </c>
      <c r="AA396" s="43"/>
      <c r="AB396" s="245"/>
      <c r="AC396" s="43"/>
      <c r="AD396" s="196" t="s">
        <v>820</v>
      </c>
      <c r="AE396" s="39"/>
      <c r="AF396" s="421">
        <v>6</v>
      </c>
      <c r="AG396" s="421" t="s">
        <v>669</v>
      </c>
      <c r="AH396" s="38"/>
      <c r="AI396" s="9"/>
      <c r="AJ396" s="349">
        <f>SUMPRODUCT(LEN($M396:$AA399)-LEN(SUBSTITUTE($M396:$AA399,"A", "")))</f>
        <v>30</v>
      </c>
      <c r="AK396" s="352">
        <f>SUMPRODUCT(LEN($AD396:$AD399)-LEN(SUBSTITUTE($AD396:$AD399,"A", "")))</f>
        <v>14</v>
      </c>
      <c r="AL396" s="335">
        <f>SUMPRODUCT(LEN($AC396:$AC399)-LEN(SUBSTITUTE($AC396:$AC399,"A", "")))</f>
        <v>0</v>
      </c>
      <c r="AM396" s="349">
        <f>SUMPRODUCT(LEN($M396:$AA399)-LEN(SUBSTITUTE($M396:$AA399,"S", "")))</f>
        <v>19</v>
      </c>
      <c r="AN396" s="352">
        <f>SUMPRODUCT(LEN($AD396:$AD399)-LEN(SUBSTITUTE($AD396:$AD399,"S", "")))</f>
        <v>18</v>
      </c>
      <c r="AO396" s="335">
        <f>SUMPRODUCT(LEN($AC396:$AC399)-LEN(SUBSTITUTE($AC396:$AC399,"S", "")))</f>
        <v>0</v>
      </c>
      <c r="AP396" s="349">
        <f>SUMPRODUCT(LEN($M396:$AA399)-LEN(SUBSTITUTE($M396:$AA399,"F", "")))</f>
        <v>1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6</v>
      </c>
      <c r="AT396" s="352">
        <f>SUMPRODUCT(LEN($AD396:$AD399)-LEN(SUBSTITUTE($AD396:$AD399,"G", "")))</f>
        <v>3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8.15" customHeight="1" thickBot="1" x14ac:dyDescent="0.25">
      <c r="B397" s="30"/>
      <c r="C397" s="339"/>
      <c r="D397" s="221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 t="s">
        <v>458</v>
      </c>
      <c r="N397" s="33" t="s">
        <v>121</v>
      </c>
      <c r="O397" s="55" t="s">
        <v>357</v>
      </c>
      <c r="P397" s="33" t="s">
        <v>120</v>
      </c>
      <c r="Q397" s="55" t="s">
        <v>459</v>
      </c>
      <c r="R397" s="33" t="s">
        <v>119</v>
      </c>
      <c r="S397" s="55" t="s">
        <v>819</v>
      </c>
      <c r="T397" s="33" t="s">
        <v>118</v>
      </c>
      <c r="U397" s="55" t="s">
        <v>354</v>
      </c>
      <c r="V397" s="33" t="s">
        <v>117</v>
      </c>
      <c r="W397" s="55"/>
      <c r="X397" s="33" t="s">
        <v>116</v>
      </c>
      <c r="Y397" s="55"/>
      <c r="Z397" s="33" t="s">
        <v>115</v>
      </c>
      <c r="AA397" s="55"/>
      <c r="AB397" s="244"/>
      <c r="AC397" s="55"/>
      <c r="AD397" s="193" t="s">
        <v>818</v>
      </c>
      <c r="AE397" s="22"/>
      <c r="AF397" s="422"/>
      <c r="AG397" s="422"/>
      <c r="AH397" s="21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8.15" customHeight="1" x14ac:dyDescent="0.2">
      <c r="B398" s="30"/>
      <c r="C398" s="340"/>
      <c r="D398" s="218"/>
      <c r="E398" s="192"/>
      <c r="F398" s="192"/>
      <c r="G398" s="191"/>
      <c r="H398" s="360">
        <v>203</v>
      </c>
      <c r="I398" s="392"/>
      <c r="J398" s="392"/>
      <c r="K398" s="392"/>
      <c r="L398" s="25" t="s">
        <v>114</v>
      </c>
      <c r="M398" s="114" t="s">
        <v>179</v>
      </c>
      <c r="N398" s="25" t="s">
        <v>112</v>
      </c>
      <c r="O398" s="114" t="s">
        <v>459</v>
      </c>
      <c r="P398" s="25" t="s">
        <v>111</v>
      </c>
      <c r="Q398" s="114" t="s">
        <v>474</v>
      </c>
      <c r="R398" s="25" t="s">
        <v>110</v>
      </c>
      <c r="S398" s="114" t="s">
        <v>353</v>
      </c>
      <c r="T398" s="25" t="s">
        <v>109</v>
      </c>
      <c r="U398" s="114" t="s">
        <v>130</v>
      </c>
      <c r="V398" s="25" t="s">
        <v>108</v>
      </c>
      <c r="W398" s="114"/>
      <c r="X398" s="25" t="s">
        <v>107</v>
      </c>
      <c r="Y398" s="114"/>
      <c r="Z398" s="25" t="s">
        <v>106</v>
      </c>
      <c r="AA398" s="114"/>
      <c r="AB398" s="243"/>
      <c r="AC398" s="114"/>
      <c r="AD398" s="190" t="s">
        <v>716</v>
      </c>
      <c r="AE398" s="22"/>
      <c r="AF398" s="422"/>
      <c r="AG398" s="422"/>
      <c r="AH398" s="21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8.15" customHeight="1" thickBot="1" x14ac:dyDescent="0.25">
      <c r="B399" s="20"/>
      <c r="C399" s="341"/>
      <c r="D399" s="215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 t="s">
        <v>357</v>
      </c>
      <c r="N399" s="15" t="s">
        <v>104</v>
      </c>
      <c r="O399" s="16" t="s">
        <v>348</v>
      </c>
      <c r="P399" s="15" t="s">
        <v>103</v>
      </c>
      <c r="Q399" s="16" t="s">
        <v>467</v>
      </c>
      <c r="R399" s="15" t="s">
        <v>102</v>
      </c>
      <c r="S399" s="16" t="s">
        <v>354</v>
      </c>
      <c r="T399" s="15">
        <v>20</v>
      </c>
      <c r="U399" s="16" t="s">
        <v>130</v>
      </c>
      <c r="V399" s="15" t="s">
        <v>101</v>
      </c>
      <c r="W399" s="16"/>
      <c r="X399" s="15" t="s">
        <v>100</v>
      </c>
      <c r="Y399" s="16"/>
      <c r="Z399" s="15" t="s">
        <v>99</v>
      </c>
      <c r="AA399" s="16"/>
      <c r="AB399" s="242"/>
      <c r="AC399" s="16"/>
      <c r="AD399" s="186"/>
      <c r="AE399" s="11"/>
      <c r="AF399" s="423"/>
      <c r="AG399" s="423"/>
      <c r="AH399" s="10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107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2002</v>
      </c>
      <c r="E401" s="425">
        <v>16028.15</v>
      </c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03"/>
      <c r="AI401" s="86" t="s">
        <v>137</v>
      </c>
      <c r="AJ401" s="85">
        <f t="shared" ref="AJ401:BB401" si="52">SUM(AJ403:AJ414)</f>
        <v>99</v>
      </c>
      <c r="AK401" s="84">
        <f t="shared" si="52"/>
        <v>4</v>
      </c>
      <c r="AL401" s="83">
        <f t="shared" si="52"/>
        <v>0</v>
      </c>
      <c r="AM401" s="85">
        <f t="shared" si="52"/>
        <v>54</v>
      </c>
      <c r="AN401" s="84">
        <f t="shared" si="52"/>
        <v>4</v>
      </c>
      <c r="AO401" s="83">
        <f t="shared" si="52"/>
        <v>0</v>
      </c>
      <c r="AP401" s="85">
        <f t="shared" si="52"/>
        <v>3</v>
      </c>
      <c r="AQ401" s="84">
        <f t="shared" si="52"/>
        <v>1</v>
      </c>
      <c r="AR401" s="83">
        <f t="shared" si="52"/>
        <v>0</v>
      </c>
      <c r="AS401" s="85">
        <f t="shared" si="52"/>
        <v>25</v>
      </c>
      <c r="AT401" s="84">
        <f t="shared" si="52"/>
        <v>1</v>
      </c>
      <c r="AU401" s="83">
        <f t="shared" si="52"/>
        <v>0</v>
      </c>
      <c r="AV401" s="85">
        <f t="shared" si="52"/>
        <v>0</v>
      </c>
      <c r="AW401" s="84">
        <f t="shared" si="52"/>
        <v>0</v>
      </c>
      <c r="AX401" s="83">
        <f t="shared" si="52"/>
        <v>0</v>
      </c>
      <c r="AY401" s="82">
        <f t="shared" si="52"/>
        <v>0</v>
      </c>
      <c r="AZ401" s="81">
        <f t="shared" si="52"/>
        <v>0</v>
      </c>
      <c r="BA401" s="81">
        <f t="shared" si="52"/>
        <v>0</v>
      </c>
      <c r="BB401" s="80">
        <f t="shared" si="52"/>
        <v>0</v>
      </c>
      <c r="BC401" s="79" t="s">
        <v>136</v>
      </c>
      <c r="BF401" s="5">
        <f>SUM(AJ401:AL401)/$BG$5</f>
        <v>34.333333333333336</v>
      </c>
      <c r="BG401" s="5">
        <f>SUM(AM401:AO401,AY401)/$BG$5</f>
        <v>19.333333333333332</v>
      </c>
      <c r="BH401" s="5">
        <f>SUM(AP401:AR401,AZ401)/$BG$5</f>
        <v>1.3333333333333333</v>
      </c>
      <c r="BI401" s="5">
        <f>SUM(AS401:AU401,BA401)/$BG$5</f>
        <v>8.6666666666666661</v>
      </c>
      <c r="BJ401" s="5">
        <f>SUM(AV401:AX401,BB401)/$BG$5</f>
        <v>0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03"/>
      <c r="AI402" s="66" t="s">
        <v>135</v>
      </c>
      <c r="AJ402" s="65">
        <f t="shared" ref="AJ402:BB402" si="53">AJ401/3</f>
        <v>33</v>
      </c>
      <c r="AK402" s="64">
        <f t="shared" si="53"/>
        <v>1.3333333333333333</v>
      </c>
      <c r="AL402" s="63">
        <f t="shared" si="53"/>
        <v>0</v>
      </c>
      <c r="AM402" s="65">
        <f t="shared" si="53"/>
        <v>18</v>
      </c>
      <c r="AN402" s="64">
        <f t="shared" si="53"/>
        <v>1.3333333333333333</v>
      </c>
      <c r="AO402" s="63">
        <f t="shared" si="53"/>
        <v>0</v>
      </c>
      <c r="AP402" s="65">
        <f t="shared" si="53"/>
        <v>1</v>
      </c>
      <c r="AQ402" s="64">
        <f t="shared" si="53"/>
        <v>0.33333333333333331</v>
      </c>
      <c r="AR402" s="63">
        <f t="shared" si="53"/>
        <v>0</v>
      </c>
      <c r="AS402" s="65">
        <f t="shared" si="53"/>
        <v>8.3333333333333339</v>
      </c>
      <c r="AT402" s="64">
        <f t="shared" si="53"/>
        <v>0.33333333333333331</v>
      </c>
      <c r="AU402" s="63">
        <f t="shared" si="53"/>
        <v>0</v>
      </c>
      <c r="AV402" s="65">
        <f t="shared" si="53"/>
        <v>0</v>
      </c>
      <c r="AW402" s="64">
        <f t="shared" si="53"/>
        <v>0</v>
      </c>
      <c r="AX402" s="63">
        <f t="shared" si="53"/>
        <v>0</v>
      </c>
      <c r="AY402" s="62">
        <f t="shared" si="53"/>
        <v>0</v>
      </c>
      <c r="AZ402" s="61">
        <f t="shared" si="53"/>
        <v>0</v>
      </c>
      <c r="BA402" s="61">
        <f t="shared" si="53"/>
        <v>0</v>
      </c>
      <c r="BB402" s="60">
        <f t="shared" si="53"/>
        <v>0</v>
      </c>
      <c r="BC402" s="59" t="s">
        <v>134</v>
      </c>
    </row>
    <row r="403" spans="2:62" ht="28.15" customHeight="1" x14ac:dyDescent="0.2">
      <c r="B403" s="30"/>
      <c r="C403" s="338">
        <v>1</v>
      </c>
      <c r="D403" s="212"/>
      <c r="E403" s="198"/>
      <c r="F403" s="198"/>
      <c r="G403" s="197"/>
      <c r="H403" s="358" t="s">
        <v>183</v>
      </c>
      <c r="I403" s="390">
        <v>110</v>
      </c>
      <c r="J403" s="390">
        <v>25</v>
      </c>
      <c r="K403" s="390">
        <v>6</v>
      </c>
      <c r="L403" s="42" t="s">
        <v>131</v>
      </c>
      <c r="M403" s="43" t="s">
        <v>179</v>
      </c>
      <c r="N403" s="42" t="s">
        <v>129</v>
      </c>
      <c r="O403" s="43" t="s">
        <v>458</v>
      </c>
      <c r="P403" s="42" t="s">
        <v>128</v>
      </c>
      <c r="Q403" s="43" t="s">
        <v>556</v>
      </c>
      <c r="R403" s="42" t="s">
        <v>127</v>
      </c>
      <c r="S403" s="43" t="s">
        <v>375</v>
      </c>
      <c r="T403" s="42" t="s">
        <v>126</v>
      </c>
      <c r="U403" s="43" t="s">
        <v>354</v>
      </c>
      <c r="V403" s="42" t="s">
        <v>125</v>
      </c>
      <c r="W403" s="43"/>
      <c r="X403" s="42" t="s">
        <v>124</v>
      </c>
      <c r="Y403" s="43"/>
      <c r="Z403" s="42" t="s">
        <v>123</v>
      </c>
      <c r="AA403" s="43"/>
      <c r="AB403" s="245"/>
      <c r="AC403" s="43"/>
      <c r="AD403" s="196" t="s">
        <v>579</v>
      </c>
      <c r="AE403" s="58"/>
      <c r="AF403" s="421"/>
      <c r="AG403" s="421" t="s">
        <v>669</v>
      </c>
      <c r="AH403" s="38"/>
      <c r="AI403" s="9"/>
      <c r="AJ403" s="349">
        <f>SUMPRODUCT(LEN($M403:$AA406)-LEN(SUBSTITUTE($M403:$AA406,"A", "")))</f>
        <v>32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20</v>
      </c>
      <c r="AN403" s="352">
        <f>SUMPRODUCT(LEN($AD403:$AD406)-LEN(SUBSTITUTE($AD403:$AD406,"S", "")))</f>
        <v>3</v>
      </c>
      <c r="AO403" s="335">
        <f>SUMPRODUCT(LEN($AC403:$AC406)-LEN(SUBSTITUTE($AC403:$AC406,"S", "")))</f>
        <v>0</v>
      </c>
      <c r="AP403" s="349">
        <f>SUMPRODUCT(LEN($M403:$AA406)-LEN(SUBSTITUTE($M403:$AA406,"F", "")))</f>
        <v>2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7</v>
      </c>
      <c r="AT403" s="352">
        <f>SUMPRODUCT(LEN($AD403:$AD406)-LEN(SUBSTITUTE($AD403:$AD406,"G", "")))</f>
        <v>1</v>
      </c>
      <c r="AU403" s="335">
        <f>SUMPRODUCT(LEN($AC403:$AC406)-LEN(SUBSTITUTE($AC403:$AC406,"G", "")))</f>
        <v>0</v>
      </c>
      <c r="AV403" s="349">
        <f>SUMPRODUCT(LEN($L403:$AA406)-LEN(SUBSTITUTE($L403:$AA406,"M", "")))</f>
        <v>0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0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0</v>
      </c>
      <c r="BB403" s="413">
        <f>SUMPRODUCT(LEN($AE403:$AE406)-LEN(SUBSTITUTE($AE403:$AE406,"M", "")))</f>
        <v>0</v>
      </c>
    </row>
    <row r="404" spans="2:62" ht="28.15" customHeight="1" thickBot="1" x14ac:dyDescent="0.25">
      <c r="B404" s="30"/>
      <c r="C404" s="339"/>
      <c r="D404" s="221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179</v>
      </c>
      <c r="N404" s="33" t="s">
        <v>121</v>
      </c>
      <c r="O404" s="55" t="s">
        <v>684</v>
      </c>
      <c r="P404" s="33" t="s">
        <v>120</v>
      </c>
      <c r="Q404" s="55" t="s">
        <v>529</v>
      </c>
      <c r="R404" s="33" t="s">
        <v>119</v>
      </c>
      <c r="S404" s="55" t="s">
        <v>349</v>
      </c>
      <c r="T404" s="33" t="s">
        <v>118</v>
      </c>
      <c r="U404" s="55" t="s">
        <v>132</v>
      </c>
      <c r="V404" s="33" t="s">
        <v>117</v>
      </c>
      <c r="W404" s="55"/>
      <c r="X404" s="33" t="s">
        <v>116</v>
      </c>
      <c r="Y404" s="55"/>
      <c r="Z404" s="33" t="s">
        <v>115</v>
      </c>
      <c r="AA404" s="55"/>
      <c r="AB404" s="244"/>
      <c r="AC404" s="55"/>
      <c r="AD404" s="193"/>
      <c r="AE404" s="57"/>
      <c r="AF404" s="422"/>
      <c r="AG404" s="422"/>
      <c r="AH404" s="21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8.15" customHeight="1" x14ac:dyDescent="0.2">
      <c r="B405" s="30"/>
      <c r="C405" s="340"/>
      <c r="D405" s="218"/>
      <c r="E405" s="192"/>
      <c r="F405" s="192"/>
      <c r="G405" s="191"/>
      <c r="H405" s="360">
        <v>202</v>
      </c>
      <c r="I405" s="392"/>
      <c r="J405" s="392"/>
      <c r="K405" s="392"/>
      <c r="L405" s="25" t="s">
        <v>114</v>
      </c>
      <c r="M405" s="114" t="s">
        <v>458</v>
      </c>
      <c r="N405" s="25" t="s">
        <v>112</v>
      </c>
      <c r="O405" s="114" t="s">
        <v>711</v>
      </c>
      <c r="P405" s="25" t="s">
        <v>111</v>
      </c>
      <c r="Q405" s="114" t="s">
        <v>456</v>
      </c>
      <c r="R405" s="25" t="s">
        <v>110</v>
      </c>
      <c r="S405" s="114" t="s">
        <v>349</v>
      </c>
      <c r="T405" s="25" t="s">
        <v>109</v>
      </c>
      <c r="U405" s="114" t="s">
        <v>130</v>
      </c>
      <c r="V405" s="25" t="s">
        <v>108</v>
      </c>
      <c r="W405" s="114"/>
      <c r="X405" s="25" t="s">
        <v>107</v>
      </c>
      <c r="Y405" s="114"/>
      <c r="Z405" s="25" t="s">
        <v>106</v>
      </c>
      <c r="AA405" s="114"/>
      <c r="AB405" s="243"/>
      <c r="AC405" s="114"/>
      <c r="AD405" s="190"/>
      <c r="AE405" s="57"/>
      <c r="AF405" s="422"/>
      <c r="AG405" s="422"/>
      <c r="AH405" s="21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8.15" customHeight="1" thickBot="1" x14ac:dyDescent="0.25">
      <c r="B406" s="30"/>
      <c r="C406" s="355"/>
      <c r="D406" s="246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817</v>
      </c>
      <c r="N406" s="50" t="s">
        <v>104</v>
      </c>
      <c r="O406" s="51" t="s">
        <v>560</v>
      </c>
      <c r="P406" s="50" t="s">
        <v>103</v>
      </c>
      <c r="Q406" s="51" t="s">
        <v>498</v>
      </c>
      <c r="R406" s="50" t="s">
        <v>102</v>
      </c>
      <c r="S406" s="51" t="s">
        <v>347</v>
      </c>
      <c r="T406" s="50">
        <v>20</v>
      </c>
      <c r="U406" s="51"/>
      <c r="V406" s="50" t="s">
        <v>101</v>
      </c>
      <c r="W406" s="51"/>
      <c r="X406" s="50" t="s">
        <v>100</v>
      </c>
      <c r="Y406" s="51"/>
      <c r="Z406" s="50" t="s">
        <v>99</v>
      </c>
      <c r="AA406" s="51"/>
      <c r="AB406" s="242"/>
      <c r="AC406" s="51"/>
      <c r="AD406" s="187"/>
      <c r="AE406" s="56"/>
      <c r="AF406" s="424"/>
      <c r="AG406" s="424"/>
      <c r="AH406" s="47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8.15" customHeight="1" x14ac:dyDescent="0.2">
      <c r="B407" s="30"/>
      <c r="C407" s="338">
        <v>2</v>
      </c>
      <c r="D407" s="212"/>
      <c r="E407" s="198"/>
      <c r="F407" s="198"/>
      <c r="G407" s="197"/>
      <c r="H407" s="358"/>
      <c r="I407" s="390">
        <v>112</v>
      </c>
      <c r="J407" s="390">
        <v>25</v>
      </c>
      <c r="K407" s="390">
        <v>6</v>
      </c>
      <c r="L407" s="42" t="s">
        <v>131</v>
      </c>
      <c r="M407" s="43" t="s">
        <v>467</v>
      </c>
      <c r="N407" s="42" t="s">
        <v>129</v>
      </c>
      <c r="O407" s="43" t="s">
        <v>458</v>
      </c>
      <c r="P407" s="42" t="s">
        <v>128</v>
      </c>
      <c r="Q407" s="43" t="s">
        <v>485</v>
      </c>
      <c r="R407" s="42" t="s">
        <v>127</v>
      </c>
      <c r="S407" s="43" t="s">
        <v>478</v>
      </c>
      <c r="T407" s="42" t="s">
        <v>126</v>
      </c>
      <c r="U407" s="43" t="s">
        <v>354</v>
      </c>
      <c r="V407" s="42" t="s">
        <v>125</v>
      </c>
      <c r="W407" s="43"/>
      <c r="X407" s="42" t="s">
        <v>124</v>
      </c>
      <c r="Y407" s="43"/>
      <c r="Z407" s="42" t="s">
        <v>123</v>
      </c>
      <c r="AA407" s="43"/>
      <c r="AB407" s="245"/>
      <c r="AC407" s="43"/>
      <c r="AD407" s="196"/>
      <c r="AE407" s="39"/>
      <c r="AF407" s="421"/>
      <c r="AG407" s="421" t="s">
        <v>669</v>
      </c>
      <c r="AH407" s="38"/>
      <c r="AI407" s="9"/>
      <c r="AJ407" s="349">
        <f>SUMPRODUCT(LEN($M407:$AA410)-LEN(SUBSTITUTE($M407:$AA410,"A", "")))</f>
        <v>38</v>
      </c>
      <c r="AK407" s="352">
        <f>SUMPRODUCT(LEN($AD407:$AD410)-LEN(SUBSTITUTE($AD407:$AD410,"A", "")))</f>
        <v>0</v>
      </c>
      <c r="AL407" s="335">
        <f>SUMPRODUCT(LEN($AC407:$AC410)-LEN(SUBSTITUTE($AC407:$AC410,"A", "")))</f>
        <v>0</v>
      </c>
      <c r="AM407" s="349">
        <f>SUMPRODUCT(LEN($M407:$AA410)-LEN(SUBSTITUTE($M407:$AA410,"S", "")))</f>
        <v>20</v>
      </c>
      <c r="AN407" s="352">
        <f>SUMPRODUCT(LEN($AD407:$AD410)-LEN(SUBSTITUTE($AD407:$AD410,"S", "")))</f>
        <v>0</v>
      </c>
      <c r="AO407" s="335">
        <f>SUMPRODUCT(LEN($AC407:$AC410)-LEN(SUBSTITUTE($AC407:$AC410,"S", "")))</f>
        <v>0</v>
      </c>
      <c r="AP407" s="349">
        <f>SUMPRODUCT(LEN($M407:$AA410)-LEN(SUBSTITUTE($M407:$AA410,"F", "")))</f>
        <v>0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8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8.15" customHeight="1" thickBot="1" x14ac:dyDescent="0.25">
      <c r="B408" s="30"/>
      <c r="C408" s="339"/>
      <c r="D408" s="221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 t="s">
        <v>479</v>
      </c>
      <c r="N408" s="33" t="s">
        <v>121</v>
      </c>
      <c r="O408" s="55" t="s">
        <v>527</v>
      </c>
      <c r="P408" s="33" t="s">
        <v>120</v>
      </c>
      <c r="Q408" s="55" t="s">
        <v>474</v>
      </c>
      <c r="R408" s="33" t="s">
        <v>119</v>
      </c>
      <c r="S408" s="55" t="s">
        <v>539</v>
      </c>
      <c r="T408" s="33" t="s">
        <v>118</v>
      </c>
      <c r="U408" s="55" t="s">
        <v>347</v>
      </c>
      <c r="V408" s="33" t="s">
        <v>117</v>
      </c>
      <c r="W408" s="55"/>
      <c r="X408" s="33" t="s">
        <v>116</v>
      </c>
      <c r="Y408" s="55"/>
      <c r="Z408" s="33" t="s">
        <v>115</v>
      </c>
      <c r="AA408" s="55"/>
      <c r="AB408" s="244"/>
      <c r="AC408" s="55"/>
      <c r="AD408" s="193"/>
      <c r="AE408" s="22"/>
      <c r="AF408" s="422"/>
      <c r="AG408" s="422"/>
      <c r="AH408" s="21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8.15" customHeight="1" x14ac:dyDescent="0.2">
      <c r="B409" s="30"/>
      <c r="C409" s="340"/>
      <c r="D409" s="218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 t="s">
        <v>357</v>
      </c>
      <c r="N409" s="25" t="s">
        <v>112</v>
      </c>
      <c r="O409" s="114" t="s">
        <v>684</v>
      </c>
      <c r="P409" s="25" t="s">
        <v>111</v>
      </c>
      <c r="Q409" s="114" t="s">
        <v>463</v>
      </c>
      <c r="R409" s="25" t="s">
        <v>110</v>
      </c>
      <c r="S409" s="114" t="s">
        <v>489</v>
      </c>
      <c r="T409" s="25" t="s">
        <v>109</v>
      </c>
      <c r="U409" s="114" t="s">
        <v>130</v>
      </c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243"/>
      <c r="AC409" s="114"/>
      <c r="AD409" s="190"/>
      <c r="AE409" s="22"/>
      <c r="AF409" s="422"/>
      <c r="AG409" s="422"/>
      <c r="AH409" s="21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8.15" customHeight="1" thickBot="1" x14ac:dyDescent="0.25">
      <c r="B410" s="30"/>
      <c r="C410" s="355"/>
      <c r="D410" s="246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 t="s">
        <v>469</v>
      </c>
      <c r="N410" s="50" t="s">
        <v>104</v>
      </c>
      <c r="O410" s="51" t="s">
        <v>458</v>
      </c>
      <c r="P410" s="50" t="s">
        <v>103</v>
      </c>
      <c r="Q410" s="51" t="s">
        <v>481</v>
      </c>
      <c r="R410" s="50" t="s">
        <v>102</v>
      </c>
      <c r="S410" s="51" t="s">
        <v>359</v>
      </c>
      <c r="T410" s="50">
        <v>20</v>
      </c>
      <c r="U410" s="51"/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242"/>
      <c r="AC410" s="51"/>
      <c r="AD410" s="187"/>
      <c r="AE410" s="48"/>
      <c r="AF410" s="424"/>
      <c r="AG410" s="424"/>
      <c r="AH410" s="47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8.15" customHeight="1" x14ac:dyDescent="0.2">
      <c r="B411" s="30"/>
      <c r="C411" s="338">
        <v>3</v>
      </c>
      <c r="D411" s="212"/>
      <c r="E411" s="198"/>
      <c r="F411" s="198"/>
      <c r="G411" s="197"/>
      <c r="H411" s="358"/>
      <c r="I411" s="390">
        <v>99</v>
      </c>
      <c r="J411" s="390">
        <v>22</v>
      </c>
      <c r="K411" s="390">
        <v>5</v>
      </c>
      <c r="L411" s="42" t="s">
        <v>131</v>
      </c>
      <c r="M411" s="43" t="s">
        <v>509</v>
      </c>
      <c r="N411" s="42" t="s">
        <v>129</v>
      </c>
      <c r="O411" s="43" t="s">
        <v>479</v>
      </c>
      <c r="P411" s="42" t="s">
        <v>128</v>
      </c>
      <c r="Q411" s="43" t="s">
        <v>456</v>
      </c>
      <c r="R411" s="42" t="s">
        <v>127</v>
      </c>
      <c r="S411" s="43" t="s">
        <v>517</v>
      </c>
      <c r="T411" s="42" t="s">
        <v>126</v>
      </c>
      <c r="U411" s="43" t="s">
        <v>130</v>
      </c>
      <c r="V411" s="42" t="s">
        <v>125</v>
      </c>
      <c r="W411" s="43"/>
      <c r="X411" s="42" t="s">
        <v>124</v>
      </c>
      <c r="Y411" s="43"/>
      <c r="Z411" s="42" t="s">
        <v>123</v>
      </c>
      <c r="AA411" s="43"/>
      <c r="AB411" s="245"/>
      <c r="AC411" s="43"/>
      <c r="AD411" s="196" t="s">
        <v>816</v>
      </c>
      <c r="AE411" s="39"/>
      <c r="AF411" s="421">
        <v>4</v>
      </c>
      <c r="AG411" s="421" t="s">
        <v>669</v>
      </c>
      <c r="AH411" s="38"/>
      <c r="AI411" s="9"/>
      <c r="AJ411" s="349">
        <f>SUMPRODUCT(LEN($M411:$AA414)-LEN(SUBSTITUTE($M411:$AA414,"A", "")))</f>
        <v>29</v>
      </c>
      <c r="AK411" s="352">
        <f>SUMPRODUCT(LEN($AD411:$AD414)-LEN(SUBSTITUTE($AD411:$AD414,"A", "")))</f>
        <v>4</v>
      </c>
      <c r="AL411" s="335">
        <f>SUMPRODUCT(LEN($AC411:$AC414)-LEN(SUBSTITUTE($AC411:$AC414,"A", "")))</f>
        <v>0</v>
      </c>
      <c r="AM411" s="349">
        <f>SUMPRODUCT(LEN($M411:$AA414)-LEN(SUBSTITUTE($M411:$AA414,"S", "")))</f>
        <v>14</v>
      </c>
      <c r="AN411" s="352">
        <f>SUMPRODUCT(LEN($AD411:$AD414)-LEN(SUBSTITUTE($AD411:$AD414,"S", "")))</f>
        <v>1</v>
      </c>
      <c r="AO411" s="335">
        <f>SUMPRODUCT(LEN($AC411:$AC414)-LEN(SUBSTITUTE($AC411:$AC414,"S", "")))</f>
        <v>0</v>
      </c>
      <c r="AP411" s="349">
        <f>SUMPRODUCT(LEN($M411:$AA414)-LEN(SUBSTITUTE($M411:$AA414,"F", "")))</f>
        <v>1</v>
      </c>
      <c r="AQ411" s="352">
        <f>SUMPRODUCT(LEN($AD411:$AD414)-LEN(SUBSTITUTE($AD411:$AD414,"F", "")))</f>
        <v>1</v>
      </c>
      <c r="AR411" s="335">
        <f>SUMPRODUCT(LEN($AC411:$AC414)-LEN(SUBSTITUTE($AC411:$AC414,"F", "")))</f>
        <v>0</v>
      </c>
      <c r="AS411" s="349">
        <f>SUMPRODUCT(LEN($M411:$AA414)-LEN(SUBSTITUTE($M411:$AA414,"G", "")))</f>
        <v>10</v>
      </c>
      <c r="AT411" s="352">
        <f>SUMPRODUCT(LEN($AD411:$AD414)-LEN(SUBSTITUTE($AD411:$AD414,"G", "")))</f>
        <v>0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8.15" customHeight="1" thickBot="1" x14ac:dyDescent="0.25">
      <c r="B412" s="30"/>
      <c r="C412" s="339"/>
      <c r="D412" s="221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 t="s">
        <v>467</v>
      </c>
      <c r="N412" s="33" t="s">
        <v>121</v>
      </c>
      <c r="O412" s="55" t="s">
        <v>697</v>
      </c>
      <c r="P412" s="33" t="s">
        <v>120</v>
      </c>
      <c r="Q412" s="55" t="s">
        <v>474</v>
      </c>
      <c r="R412" s="33" t="s">
        <v>119</v>
      </c>
      <c r="S412" s="55" t="s">
        <v>349</v>
      </c>
      <c r="T412" s="33" t="s">
        <v>118</v>
      </c>
      <c r="U412" s="55"/>
      <c r="V412" s="33" t="s">
        <v>117</v>
      </c>
      <c r="W412" s="55"/>
      <c r="X412" s="33" t="s">
        <v>116</v>
      </c>
      <c r="Y412" s="55"/>
      <c r="Z412" s="33" t="s">
        <v>115</v>
      </c>
      <c r="AA412" s="55"/>
      <c r="AB412" s="244"/>
      <c r="AC412" s="55"/>
      <c r="AD412" s="193"/>
      <c r="AE412" s="22"/>
      <c r="AF412" s="422"/>
      <c r="AG412" s="422"/>
      <c r="AH412" s="21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8.15" customHeight="1" x14ac:dyDescent="0.2">
      <c r="B413" s="30"/>
      <c r="C413" s="340"/>
      <c r="D413" s="218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 t="s">
        <v>469</v>
      </c>
      <c r="N413" s="25" t="s">
        <v>112</v>
      </c>
      <c r="O413" s="114" t="s">
        <v>815</v>
      </c>
      <c r="P413" s="25" t="s">
        <v>111</v>
      </c>
      <c r="Q413" s="114" t="s">
        <v>357</v>
      </c>
      <c r="R413" s="25" t="s">
        <v>110</v>
      </c>
      <c r="S413" s="114" t="s">
        <v>347</v>
      </c>
      <c r="T413" s="25" t="s">
        <v>109</v>
      </c>
      <c r="U413" s="114"/>
      <c r="V413" s="25" t="s">
        <v>108</v>
      </c>
      <c r="W413" s="114"/>
      <c r="X413" s="25" t="s">
        <v>107</v>
      </c>
      <c r="Y413" s="114"/>
      <c r="Z413" s="25" t="s">
        <v>106</v>
      </c>
      <c r="AA413" s="114"/>
      <c r="AB413" s="243"/>
      <c r="AC413" s="114"/>
      <c r="AD413" s="190"/>
      <c r="AE413" s="22"/>
      <c r="AF413" s="422"/>
      <c r="AG413" s="422"/>
      <c r="AH413" s="21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8.15" customHeight="1" thickBot="1" x14ac:dyDescent="0.25">
      <c r="B414" s="20"/>
      <c r="C414" s="341"/>
      <c r="D414" s="215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 t="s">
        <v>458</v>
      </c>
      <c r="N414" s="15" t="s">
        <v>104</v>
      </c>
      <c r="O414" s="16" t="s">
        <v>458</v>
      </c>
      <c r="P414" s="15" t="s">
        <v>103</v>
      </c>
      <c r="Q414" s="16" t="s">
        <v>579</v>
      </c>
      <c r="R414" s="15" t="s">
        <v>102</v>
      </c>
      <c r="S414" s="16" t="s">
        <v>354</v>
      </c>
      <c r="T414" s="15">
        <v>20</v>
      </c>
      <c r="U414" s="16"/>
      <c r="V414" s="15" t="s">
        <v>101</v>
      </c>
      <c r="W414" s="16"/>
      <c r="X414" s="15" t="s">
        <v>100</v>
      </c>
      <c r="Y414" s="16"/>
      <c r="Z414" s="15" t="s">
        <v>99</v>
      </c>
      <c r="AA414" s="16"/>
      <c r="AB414" s="242"/>
      <c r="AC414" s="16"/>
      <c r="AD414" s="186"/>
      <c r="AE414" s="11"/>
      <c r="AF414" s="423"/>
      <c r="AG414" s="423"/>
      <c r="AH414" s="10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107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>
        <v>202</v>
      </c>
      <c r="E416" s="425">
        <v>8424.9</v>
      </c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 t="s">
        <v>814</v>
      </c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03"/>
      <c r="AI416" s="86" t="s">
        <v>137</v>
      </c>
      <c r="AJ416" s="85">
        <f t="shared" ref="AJ416:BB416" si="54">SUM(AJ418:AJ429)</f>
        <v>49</v>
      </c>
      <c r="AK416" s="84">
        <f t="shared" si="54"/>
        <v>0</v>
      </c>
      <c r="AL416" s="83">
        <f t="shared" si="54"/>
        <v>0</v>
      </c>
      <c r="AM416" s="85">
        <f t="shared" si="54"/>
        <v>35</v>
      </c>
      <c r="AN416" s="84">
        <f t="shared" si="54"/>
        <v>3</v>
      </c>
      <c r="AO416" s="83">
        <f t="shared" si="54"/>
        <v>0</v>
      </c>
      <c r="AP416" s="85">
        <f t="shared" si="54"/>
        <v>3</v>
      </c>
      <c r="AQ416" s="84">
        <f t="shared" si="54"/>
        <v>0</v>
      </c>
      <c r="AR416" s="83">
        <f t="shared" si="54"/>
        <v>0</v>
      </c>
      <c r="AS416" s="85">
        <f t="shared" si="54"/>
        <v>25</v>
      </c>
      <c r="AT416" s="84">
        <f t="shared" si="54"/>
        <v>1</v>
      </c>
      <c r="AU416" s="83">
        <f t="shared" si="54"/>
        <v>0</v>
      </c>
      <c r="AV416" s="85">
        <f t="shared" si="54"/>
        <v>0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0</v>
      </c>
      <c r="BB416" s="80">
        <f t="shared" si="54"/>
        <v>0</v>
      </c>
      <c r="BC416" s="79" t="s">
        <v>136</v>
      </c>
      <c r="BF416" s="5">
        <f>SUM(AJ416:AL416)/$BG$5</f>
        <v>16.333333333333332</v>
      </c>
      <c r="BG416" s="5">
        <f>SUM(AM416:AO416,AY416)/$BG$5</f>
        <v>12.666666666666666</v>
      </c>
      <c r="BH416" s="5">
        <f>SUM(AP416:AR416,AZ416)/$BG$5</f>
        <v>1</v>
      </c>
      <c r="BI416" s="5">
        <f>SUM(AS416:AU416,BA416)/$BG$5</f>
        <v>8.6666666666666661</v>
      </c>
      <c r="BJ416" s="5">
        <f>SUM(AV416:AX416,BB416)/$BG$5</f>
        <v>0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03"/>
      <c r="AI417" s="66" t="s">
        <v>135</v>
      </c>
      <c r="AJ417" s="65">
        <f t="shared" ref="AJ417:BB417" si="55">AJ416/3</f>
        <v>16.333333333333332</v>
      </c>
      <c r="AK417" s="64">
        <f t="shared" si="55"/>
        <v>0</v>
      </c>
      <c r="AL417" s="63">
        <f t="shared" si="55"/>
        <v>0</v>
      </c>
      <c r="AM417" s="65">
        <f t="shared" si="55"/>
        <v>11.666666666666666</v>
      </c>
      <c r="AN417" s="64">
        <f t="shared" si="55"/>
        <v>1</v>
      </c>
      <c r="AO417" s="63">
        <f t="shared" si="55"/>
        <v>0</v>
      </c>
      <c r="AP417" s="65">
        <f t="shared" si="55"/>
        <v>1</v>
      </c>
      <c r="AQ417" s="64">
        <f t="shared" si="55"/>
        <v>0</v>
      </c>
      <c r="AR417" s="63">
        <f t="shared" si="55"/>
        <v>0</v>
      </c>
      <c r="AS417" s="65">
        <f t="shared" si="55"/>
        <v>8.3333333333333339</v>
      </c>
      <c r="AT417" s="64">
        <f t="shared" si="55"/>
        <v>0.33333333333333331</v>
      </c>
      <c r="AU417" s="63">
        <f t="shared" si="55"/>
        <v>0</v>
      </c>
      <c r="AV417" s="65">
        <f t="shared" si="55"/>
        <v>0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</v>
      </c>
      <c r="BB417" s="60">
        <f t="shared" si="55"/>
        <v>0</v>
      </c>
      <c r="BC417" s="59" t="s">
        <v>134</v>
      </c>
    </row>
    <row r="418" spans="2:62" ht="28.15" customHeight="1" x14ac:dyDescent="0.2">
      <c r="B418" s="30"/>
      <c r="C418" s="338">
        <v>1</v>
      </c>
      <c r="D418" s="212"/>
      <c r="E418" s="198"/>
      <c r="F418" s="198"/>
      <c r="G418" s="197"/>
      <c r="H418" s="358" t="s">
        <v>183</v>
      </c>
      <c r="I418" s="390">
        <v>69</v>
      </c>
      <c r="J418" s="390">
        <v>20</v>
      </c>
      <c r="K418" s="390">
        <v>8</v>
      </c>
      <c r="L418" s="42" t="s">
        <v>131</v>
      </c>
      <c r="M418" s="43" t="s">
        <v>179</v>
      </c>
      <c r="N418" s="42" t="s">
        <v>129</v>
      </c>
      <c r="O418" s="43" t="s">
        <v>467</v>
      </c>
      <c r="P418" s="42" t="s">
        <v>128</v>
      </c>
      <c r="Q418" s="43" t="s">
        <v>550</v>
      </c>
      <c r="R418" s="42" t="s">
        <v>127</v>
      </c>
      <c r="S418" s="43"/>
      <c r="T418" s="42" t="s">
        <v>126</v>
      </c>
      <c r="U418" s="43"/>
      <c r="V418" s="42" t="s">
        <v>125</v>
      </c>
      <c r="W418" s="43"/>
      <c r="X418" s="42" t="s">
        <v>124</v>
      </c>
      <c r="Y418" s="43"/>
      <c r="Z418" s="42" t="s">
        <v>123</v>
      </c>
      <c r="AA418" s="43"/>
      <c r="AB418" s="245"/>
      <c r="AC418" s="43"/>
      <c r="AD418" s="196" t="s">
        <v>579</v>
      </c>
      <c r="AE418" s="58"/>
      <c r="AF418" s="421">
        <v>3</v>
      </c>
      <c r="AG418" s="421" t="s">
        <v>669</v>
      </c>
      <c r="AH418" s="38"/>
      <c r="AI418" s="9"/>
      <c r="AJ418" s="349">
        <f>SUMPRODUCT(LEN($M418:$AA421)-LEN(SUBSTITUTE($M418:$AA421,"A", "")))</f>
        <v>10</v>
      </c>
      <c r="AK418" s="352">
        <f>SUMPRODUCT(LEN($AD418:$AD421)-LEN(SUBSTITUTE($AD418:$AD421,"A", "")))</f>
        <v>0</v>
      </c>
      <c r="AL418" s="335">
        <f>SUMPRODUCT(LEN($AC418:$AC421)-LEN(SUBSTITUTE($AC418:$AC421,"A", "")))</f>
        <v>0</v>
      </c>
      <c r="AM418" s="349">
        <f>SUMPRODUCT(LEN($M418:$AA421)-LEN(SUBSTITUTE($M418:$AA421,"S", "")))</f>
        <v>6</v>
      </c>
      <c r="AN418" s="352">
        <f>SUMPRODUCT(LEN($AD418:$AD421)-LEN(SUBSTITUTE($AD418:$AD421,"S", "")))</f>
        <v>3</v>
      </c>
      <c r="AO418" s="335">
        <f>SUMPRODUCT(LEN($AC418:$AC421)-LEN(SUBSTITUTE($AC418:$AC421,"S", "")))</f>
        <v>0</v>
      </c>
      <c r="AP418" s="349">
        <f>SUMPRODUCT(LEN($M418:$AA421)-LEN(SUBSTITUTE($M418:$AA421,"F", "")))</f>
        <v>1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5</v>
      </c>
      <c r="AT418" s="352">
        <f>SUMPRODUCT(LEN($AD418:$AD421)-LEN(SUBSTITUTE($AD418:$AD421,"G", "")))</f>
        <v>1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0</v>
      </c>
      <c r="BB418" s="413">
        <f>SUMPRODUCT(LEN($AE418:$AE421)-LEN(SUBSTITUTE($AE418:$AE421,"M", "")))</f>
        <v>0</v>
      </c>
    </row>
    <row r="419" spans="2:62" ht="28.15" customHeight="1" thickBot="1" x14ac:dyDescent="0.25">
      <c r="B419" s="30"/>
      <c r="C419" s="339"/>
      <c r="D419" s="221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467</v>
      </c>
      <c r="N419" s="33" t="s">
        <v>121</v>
      </c>
      <c r="O419" s="55" t="s">
        <v>495</v>
      </c>
      <c r="P419" s="33" t="s">
        <v>120</v>
      </c>
      <c r="Q419" s="55" t="s">
        <v>351</v>
      </c>
      <c r="R419" s="33" t="s">
        <v>119</v>
      </c>
      <c r="S419" s="55"/>
      <c r="T419" s="33" t="s">
        <v>118</v>
      </c>
      <c r="U419" s="55"/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244"/>
      <c r="AC419" s="55"/>
      <c r="AD419" s="193"/>
      <c r="AE419" s="57"/>
      <c r="AF419" s="422"/>
      <c r="AG419" s="422"/>
      <c r="AH419" s="21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8.15" customHeight="1" x14ac:dyDescent="0.2">
      <c r="B420" s="30"/>
      <c r="C420" s="340"/>
      <c r="D420" s="218"/>
      <c r="E420" s="192"/>
      <c r="F420" s="192"/>
      <c r="G420" s="191"/>
      <c r="H420" s="360">
        <v>202</v>
      </c>
      <c r="I420" s="392"/>
      <c r="J420" s="392"/>
      <c r="K420" s="392"/>
      <c r="L420" s="25" t="s">
        <v>114</v>
      </c>
      <c r="M420" s="114" t="s">
        <v>132</v>
      </c>
      <c r="N420" s="25" t="s">
        <v>112</v>
      </c>
      <c r="O420" s="114" t="s">
        <v>467</v>
      </c>
      <c r="P420" s="25" t="s">
        <v>111</v>
      </c>
      <c r="Q420" s="114" t="s">
        <v>130</v>
      </c>
      <c r="R420" s="25" t="s">
        <v>110</v>
      </c>
      <c r="S420" s="114"/>
      <c r="T420" s="25" t="s">
        <v>109</v>
      </c>
      <c r="U420" s="114"/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243"/>
      <c r="AC420" s="114"/>
      <c r="AD420" s="190"/>
      <c r="AE420" s="57"/>
      <c r="AF420" s="422"/>
      <c r="AG420" s="422"/>
      <c r="AH420" s="21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8.15" customHeight="1" thickBot="1" x14ac:dyDescent="0.25">
      <c r="B421" s="30"/>
      <c r="C421" s="355"/>
      <c r="D421" s="246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179</v>
      </c>
      <c r="N421" s="50" t="s">
        <v>104</v>
      </c>
      <c r="O421" s="51" t="s">
        <v>542</v>
      </c>
      <c r="P421" s="50" t="s">
        <v>103</v>
      </c>
      <c r="Q421" s="51" t="s">
        <v>130</v>
      </c>
      <c r="R421" s="50" t="s">
        <v>102</v>
      </c>
      <c r="S421" s="51"/>
      <c r="T421" s="50">
        <v>20</v>
      </c>
      <c r="U421" s="51"/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242"/>
      <c r="AC421" s="51"/>
      <c r="AD421" s="187"/>
      <c r="AE421" s="56"/>
      <c r="AF421" s="424"/>
      <c r="AG421" s="424"/>
      <c r="AH421" s="47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8.15" customHeight="1" x14ac:dyDescent="0.2">
      <c r="B422" s="30"/>
      <c r="C422" s="338">
        <v>2</v>
      </c>
      <c r="D422" s="212"/>
      <c r="E422" s="198"/>
      <c r="F422" s="198"/>
      <c r="G422" s="197"/>
      <c r="H422" s="358"/>
      <c r="I422" s="390">
        <v>84</v>
      </c>
      <c r="J422" s="390">
        <v>22</v>
      </c>
      <c r="K422" s="390">
        <v>6</v>
      </c>
      <c r="L422" s="42" t="s">
        <v>131</v>
      </c>
      <c r="M422" s="43" t="s">
        <v>179</v>
      </c>
      <c r="N422" s="42" t="s">
        <v>129</v>
      </c>
      <c r="O422" s="43" t="s">
        <v>714</v>
      </c>
      <c r="P422" s="42" t="s">
        <v>128</v>
      </c>
      <c r="Q422" s="43" t="s">
        <v>578</v>
      </c>
      <c r="R422" s="42" t="s">
        <v>127</v>
      </c>
      <c r="S422" s="43" t="s">
        <v>349</v>
      </c>
      <c r="T422" s="42" t="s">
        <v>126</v>
      </c>
      <c r="U422" s="43"/>
      <c r="V422" s="42" t="s">
        <v>125</v>
      </c>
      <c r="W422" s="43"/>
      <c r="X422" s="42" t="s">
        <v>124</v>
      </c>
      <c r="Y422" s="43"/>
      <c r="Z422" s="42" t="s">
        <v>123</v>
      </c>
      <c r="AA422" s="43"/>
      <c r="AB422" s="245"/>
      <c r="AC422" s="43"/>
      <c r="AD422" s="196"/>
      <c r="AE422" s="39"/>
      <c r="AF422" s="421">
        <v>4</v>
      </c>
      <c r="AG422" s="421" t="s">
        <v>669</v>
      </c>
      <c r="AH422" s="38"/>
      <c r="AI422" s="9"/>
      <c r="AJ422" s="349">
        <f>SUMPRODUCT(LEN($M422:$AA425)-LEN(SUBSTITUTE($M422:$AA425,"A", "")))</f>
        <v>17</v>
      </c>
      <c r="AK422" s="352">
        <f>SUMPRODUCT(LEN($AD422:$AD425)-LEN(SUBSTITUTE($AD422:$AD425,"A", "")))</f>
        <v>0</v>
      </c>
      <c r="AL422" s="335">
        <f>SUMPRODUCT(LEN($AC422:$AC425)-LEN(SUBSTITUTE($AC422:$AC425,"A", "")))</f>
        <v>0</v>
      </c>
      <c r="AM422" s="349">
        <f>SUMPRODUCT(LEN($M422:$AA425)-LEN(SUBSTITUTE($M422:$AA425,"S", "")))</f>
        <v>14</v>
      </c>
      <c r="AN422" s="352">
        <f>SUMPRODUCT(LEN($AD422:$AD425)-LEN(SUBSTITUTE($AD422:$AD425,"S", "")))</f>
        <v>0</v>
      </c>
      <c r="AO422" s="335">
        <f>SUMPRODUCT(LEN($AC422:$AC425)-LEN(SUBSTITUTE($AC422:$AC425,"S", "")))</f>
        <v>0</v>
      </c>
      <c r="AP422" s="349">
        <f>SUMPRODUCT(LEN($M422:$AA425)-LEN(SUBSTITUTE($M422:$AA425,"F", "")))</f>
        <v>2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12</v>
      </c>
      <c r="AT422" s="352">
        <f>SUMPRODUCT(LEN($AD422:$AD425)-LEN(SUBSTITUTE($AD422:$AD425,"G", "")))</f>
        <v>0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8.15" customHeight="1" thickBot="1" x14ac:dyDescent="0.25">
      <c r="B423" s="30"/>
      <c r="C423" s="339"/>
      <c r="D423" s="221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 t="s">
        <v>179</v>
      </c>
      <c r="N423" s="33" t="s">
        <v>121</v>
      </c>
      <c r="O423" s="55" t="s">
        <v>707</v>
      </c>
      <c r="P423" s="33" t="s">
        <v>120</v>
      </c>
      <c r="Q423" s="55" t="s">
        <v>498</v>
      </c>
      <c r="R423" s="33" t="s">
        <v>119</v>
      </c>
      <c r="S423" s="55" t="s">
        <v>354</v>
      </c>
      <c r="T423" s="33" t="s">
        <v>118</v>
      </c>
      <c r="U423" s="55"/>
      <c r="V423" s="33" t="s">
        <v>117</v>
      </c>
      <c r="W423" s="55"/>
      <c r="X423" s="33" t="s">
        <v>116</v>
      </c>
      <c r="Y423" s="55"/>
      <c r="Z423" s="33" t="s">
        <v>115</v>
      </c>
      <c r="AA423" s="55"/>
      <c r="AB423" s="244"/>
      <c r="AC423" s="55"/>
      <c r="AD423" s="193"/>
      <c r="AE423" s="22"/>
      <c r="AF423" s="422"/>
      <c r="AG423" s="422"/>
      <c r="AH423" s="21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8.15" customHeight="1" x14ac:dyDescent="0.2">
      <c r="B424" s="30"/>
      <c r="C424" s="340"/>
      <c r="D424" s="218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 t="s">
        <v>493</v>
      </c>
      <c r="N424" s="25" t="s">
        <v>112</v>
      </c>
      <c r="O424" s="114" t="s">
        <v>813</v>
      </c>
      <c r="P424" s="25" t="s">
        <v>111</v>
      </c>
      <c r="Q424" s="114" t="s">
        <v>495</v>
      </c>
      <c r="R424" s="25" t="s">
        <v>110</v>
      </c>
      <c r="S424" s="114" t="s">
        <v>347</v>
      </c>
      <c r="T424" s="25" t="s">
        <v>109</v>
      </c>
      <c r="U424" s="114"/>
      <c r="V424" s="25" t="s">
        <v>108</v>
      </c>
      <c r="W424" s="114"/>
      <c r="X424" s="25" t="s">
        <v>107</v>
      </c>
      <c r="Y424" s="114"/>
      <c r="Z424" s="25" t="s">
        <v>106</v>
      </c>
      <c r="AA424" s="114"/>
      <c r="AB424" s="243"/>
      <c r="AC424" s="114"/>
      <c r="AD424" s="190"/>
      <c r="AE424" s="22"/>
      <c r="AF424" s="422"/>
      <c r="AG424" s="422"/>
      <c r="AH424" s="21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8.15" customHeight="1" thickBot="1" x14ac:dyDescent="0.25">
      <c r="B425" s="30"/>
      <c r="C425" s="355"/>
      <c r="D425" s="246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 t="s">
        <v>457</v>
      </c>
      <c r="N425" s="50" t="s">
        <v>104</v>
      </c>
      <c r="O425" s="51" t="s">
        <v>470</v>
      </c>
      <c r="P425" s="50" t="s">
        <v>103</v>
      </c>
      <c r="Q425" s="51" t="s">
        <v>567</v>
      </c>
      <c r="R425" s="50" t="s">
        <v>102</v>
      </c>
      <c r="S425" s="51" t="s">
        <v>130</v>
      </c>
      <c r="T425" s="50">
        <v>20</v>
      </c>
      <c r="U425" s="51"/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242"/>
      <c r="AC425" s="51"/>
      <c r="AD425" s="187"/>
      <c r="AE425" s="48"/>
      <c r="AF425" s="424"/>
      <c r="AG425" s="424"/>
      <c r="AH425" s="47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8.15" customHeight="1" x14ac:dyDescent="0.2">
      <c r="B426" s="30"/>
      <c r="C426" s="338">
        <v>3</v>
      </c>
      <c r="D426" s="212"/>
      <c r="E426" s="198"/>
      <c r="F426" s="198"/>
      <c r="G426" s="197"/>
      <c r="H426" s="358"/>
      <c r="I426" s="390">
        <v>83</v>
      </c>
      <c r="J426" s="390">
        <v>23</v>
      </c>
      <c r="K426" s="390">
        <v>6</v>
      </c>
      <c r="L426" s="42" t="s">
        <v>131</v>
      </c>
      <c r="M426" s="43" t="s">
        <v>132</v>
      </c>
      <c r="N426" s="42" t="s">
        <v>129</v>
      </c>
      <c r="O426" s="43" t="s">
        <v>457</v>
      </c>
      <c r="P426" s="42" t="s">
        <v>128</v>
      </c>
      <c r="Q426" s="43" t="s">
        <v>474</v>
      </c>
      <c r="R426" s="42" t="s">
        <v>127</v>
      </c>
      <c r="S426" s="43" t="s">
        <v>350</v>
      </c>
      <c r="T426" s="42" t="s">
        <v>126</v>
      </c>
      <c r="U426" s="43" t="s">
        <v>130</v>
      </c>
      <c r="V426" s="42" t="s">
        <v>125</v>
      </c>
      <c r="W426" s="43"/>
      <c r="X426" s="42" t="s">
        <v>124</v>
      </c>
      <c r="Y426" s="43"/>
      <c r="Z426" s="42" t="s">
        <v>123</v>
      </c>
      <c r="AA426" s="43"/>
      <c r="AB426" s="245"/>
      <c r="AC426" s="43"/>
      <c r="AD426" s="196"/>
      <c r="AE426" s="39"/>
      <c r="AF426" s="421"/>
      <c r="AG426" s="421" t="s">
        <v>669</v>
      </c>
      <c r="AH426" s="38"/>
      <c r="AI426" s="9"/>
      <c r="AJ426" s="349">
        <f>SUMPRODUCT(LEN($M426:$AA429)-LEN(SUBSTITUTE($M426:$AA429,"A", "")))</f>
        <v>22</v>
      </c>
      <c r="AK426" s="352">
        <f>SUMPRODUCT(LEN($AD426:$AD429)-LEN(SUBSTITUTE($AD426:$AD429,"A", "")))</f>
        <v>0</v>
      </c>
      <c r="AL426" s="335">
        <f>SUMPRODUCT(LEN($AC426:$AC429)-LEN(SUBSTITUTE($AC426:$AC429,"A", "")))</f>
        <v>0</v>
      </c>
      <c r="AM426" s="349">
        <f>SUMPRODUCT(LEN($M426:$AA429)-LEN(SUBSTITUTE($M426:$AA429,"S", "")))</f>
        <v>15</v>
      </c>
      <c r="AN426" s="352">
        <f>SUMPRODUCT(LEN($AD426:$AD429)-LEN(SUBSTITUTE($AD426:$AD429,"S", "")))</f>
        <v>0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8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8.15" customHeight="1" thickBot="1" x14ac:dyDescent="0.25">
      <c r="B427" s="30"/>
      <c r="C427" s="339"/>
      <c r="D427" s="221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 t="s">
        <v>179</v>
      </c>
      <c r="N427" s="33" t="s">
        <v>121</v>
      </c>
      <c r="O427" s="55" t="s">
        <v>525</v>
      </c>
      <c r="P427" s="33" t="s">
        <v>120</v>
      </c>
      <c r="Q427" s="55" t="s">
        <v>456</v>
      </c>
      <c r="R427" s="33" t="s">
        <v>119</v>
      </c>
      <c r="S427" s="55" t="s">
        <v>347</v>
      </c>
      <c r="T427" s="33" t="s">
        <v>118</v>
      </c>
      <c r="U427" s="55"/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244"/>
      <c r="AC427" s="55"/>
      <c r="AD427" s="193"/>
      <c r="AE427" s="22"/>
      <c r="AF427" s="422"/>
      <c r="AG427" s="422"/>
      <c r="AH427" s="21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8.15" customHeight="1" x14ac:dyDescent="0.2">
      <c r="B428" s="30"/>
      <c r="C428" s="340"/>
      <c r="D428" s="218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 t="s">
        <v>467</v>
      </c>
      <c r="N428" s="25" t="s">
        <v>112</v>
      </c>
      <c r="O428" s="114" t="s">
        <v>549</v>
      </c>
      <c r="P428" s="25" t="s">
        <v>111</v>
      </c>
      <c r="Q428" s="114" t="s">
        <v>495</v>
      </c>
      <c r="R428" s="25" t="s">
        <v>110</v>
      </c>
      <c r="S428" s="114" t="s">
        <v>347</v>
      </c>
      <c r="T428" s="25" t="s">
        <v>109</v>
      </c>
      <c r="U428" s="114"/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243"/>
      <c r="AC428" s="114"/>
      <c r="AD428" s="190"/>
      <c r="AE428" s="22"/>
      <c r="AF428" s="422"/>
      <c r="AG428" s="422"/>
      <c r="AH428" s="21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8.15" customHeight="1" thickBot="1" x14ac:dyDescent="0.25">
      <c r="B429" s="20"/>
      <c r="C429" s="341"/>
      <c r="D429" s="215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 t="s">
        <v>357</v>
      </c>
      <c r="N429" s="15" t="s">
        <v>104</v>
      </c>
      <c r="O429" s="16" t="s">
        <v>348</v>
      </c>
      <c r="P429" s="15" t="s">
        <v>103</v>
      </c>
      <c r="Q429" s="16" t="s">
        <v>348</v>
      </c>
      <c r="R429" s="15" t="s">
        <v>102</v>
      </c>
      <c r="S429" s="16" t="s">
        <v>354</v>
      </c>
      <c r="T429" s="15">
        <v>20</v>
      </c>
      <c r="U429" s="16"/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242"/>
      <c r="AC429" s="16"/>
      <c r="AD429" s="186"/>
      <c r="AE429" s="11"/>
      <c r="AF429" s="423"/>
      <c r="AG429" s="423"/>
      <c r="AH429" s="10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107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204</v>
      </c>
      <c r="E431" s="425">
        <v>18042.88</v>
      </c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03"/>
      <c r="AI431" s="86" t="s">
        <v>137</v>
      </c>
      <c r="AJ431" s="85">
        <f t="shared" ref="AJ431:BB431" si="56">SUM(AJ433:AJ444)</f>
        <v>105</v>
      </c>
      <c r="AK431" s="84">
        <f t="shared" si="56"/>
        <v>5</v>
      </c>
      <c r="AL431" s="83">
        <f t="shared" si="56"/>
        <v>0</v>
      </c>
      <c r="AM431" s="85">
        <f t="shared" si="56"/>
        <v>35</v>
      </c>
      <c r="AN431" s="84">
        <f t="shared" si="56"/>
        <v>5</v>
      </c>
      <c r="AO431" s="83">
        <f t="shared" si="56"/>
        <v>0</v>
      </c>
      <c r="AP431" s="85">
        <f t="shared" si="56"/>
        <v>3</v>
      </c>
      <c r="AQ431" s="84">
        <f t="shared" si="56"/>
        <v>0</v>
      </c>
      <c r="AR431" s="83">
        <f t="shared" si="56"/>
        <v>0</v>
      </c>
      <c r="AS431" s="85">
        <f t="shared" si="56"/>
        <v>6</v>
      </c>
      <c r="AT431" s="84">
        <f t="shared" si="56"/>
        <v>0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36.666666666666664</v>
      </c>
      <c r="BG431" s="5">
        <f>SUM(AM431:AO431,AY431)/$BG$5</f>
        <v>13.333333333333334</v>
      </c>
      <c r="BH431" s="5">
        <f>SUM(AP431:AR431,AZ431)/$BG$5</f>
        <v>1</v>
      </c>
      <c r="BI431" s="5">
        <f>SUM(AS431:AU431,BA431)/$BG$5</f>
        <v>2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03"/>
      <c r="AI432" s="66" t="s">
        <v>135</v>
      </c>
      <c r="AJ432" s="65">
        <f t="shared" ref="AJ432:BB432" si="57">AJ431/3</f>
        <v>35</v>
      </c>
      <c r="AK432" s="64">
        <f t="shared" si="57"/>
        <v>1.6666666666666667</v>
      </c>
      <c r="AL432" s="63">
        <f t="shared" si="57"/>
        <v>0</v>
      </c>
      <c r="AM432" s="65">
        <f t="shared" si="57"/>
        <v>11.666666666666666</v>
      </c>
      <c r="AN432" s="64">
        <f t="shared" si="57"/>
        <v>1.6666666666666667</v>
      </c>
      <c r="AO432" s="63">
        <f t="shared" si="57"/>
        <v>0</v>
      </c>
      <c r="AP432" s="65">
        <f t="shared" si="57"/>
        <v>1</v>
      </c>
      <c r="AQ432" s="64">
        <f t="shared" si="57"/>
        <v>0</v>
      </c>
      <c r="AR432" s="63">
        <f t="shared" si="57"/>
        <v>0</v>
      </c>
      <c r="AS432" s="65">
        <f t="shared" si="57"/>
        <v>2</v>
      </c>
      <c r="AT432" s="64">
        <f t="shared" si="57"/>
        <v>0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8.15" customHeight="1" x14ac:dyDescent="0.2">
      <c r="B433" s="30"/>
      <c r="C433" s="338">
        <v>1</v>
      </c>
      <c r="D433" s="212"/>
      <c r="E433" s="198"/>
      <c r="F433" s="198"/>
      <c r="G433" s="197"/>
      <c r="H433" s="358" t="s">
        <v>183</v>
      </c>
      <c r="I433" s="390">
        <v>103</v>
      </c>
      <c r="J433" s="390">
        <v>23</v>
      </c>
      <c r="K433" s="390">
        <v>9</v>
      </c>
      <c r="L433" s="42" t="s">
        <v>131</v>
      </c>
      <c r="M433" s="43" t="s">
        <v>179</v>
      </c>
      <c r="N433" s="42" t="s">
        <v>129</v>
      </c>
      <c r="O433" s="43" t="s">
        <v>179</v>
      </c>
      <c r="P433" s="42" t="s">
        <v>128</v>
      </c>
      <c r="Q433" s="43" t="s">
        <v>130</v>
      </c>
      <c r="R433" s="42" t="s">
        <v>127</v>
      </c>
      <c r="S433" s="43" t="s">
        <v>347</v>
      </c>
      <c r="T433" s="42" t="s">
        <v>126</v>
      </c>
      <c r="U433" s="43"/>
      <c r="V433" s="42" t="s">
        <v>125</v>
      </c>
      <c r="W433" s="43"/>
      <c r="X433" s="42" t="s">
        <v>124</v>
      </c>
      <c r="Y433" s="43"/>
      <c r="Z433" s="42" t="s">
        <v>123</v>
      </c>
      <c r="AA433" s="43"/>
      <c r="AB433" s="245"/>
      <c r="AC433" s="43"/>
      <c r="AD433" s="196" t="s">
        <v>354</v>
      </c>
      <c r="AE433" s="58"/>
      <c r="AF433" s="421">
        <v>6</v>
      </c>
      <c r="AG433" s="421" t="s">
        <v>668</v>
      </c>
      <c r="AH433" s="38"/>
      <c r="AI433" s="9"/>
      <c r="AJ433" s="349">
        <f>SUMPRODUCT(LEN($M433:$AA436)-LEN(SUBSTITUTE($M433:$AA436,"A", "")))</f>
        <v>16</v>
      </c>
      <c r="AK433" s="352">
        <f>SUMPRODUCT(LEN($AD433:$AD436)-LEN(SUBSTITUTE($AD433:$AD436,"A", "")))</f>
        <v>0</v>
      </c>
      <c r="AL433" s="335">
        <f>SUMPRODUCT(LEN($AC433:$AC436)-LEN(SUBSTITUTE($AC433:$AC436,"A", "")))</f>
        <v>0</v>
      </c>
      <c r="AM433" s="349">
        <f>SUMPRODUCT(LEN($M433:$AA436)-LEN(SUBSTITUTE($M433:$AA436,"S", "")))</f>
        <v>8</v>
      </c>
      <c r="AN433" s="352">
        <f>SUMPRODUCT(LEN($AD433:$AD436)-LEN(SUBSTITUTE($AD433:$AD436,"S", "")))</f>
        <v>3</v>
      </c>
      <c r="AO433" s="335">
        <f>SUMPRODUCT(LEN($AC433:$AC436)-LEN(SUBSTITUTE($AC433:$AC436,"S", "")))</f>
        <v>0</v>
      </c>
      <c r="AP433" s="349">
        <f>SUMPRODUCT(LEN($M433:$AA436)-LEN(SUBSTITUTE($M433:$AA436,"F", "")))</f>
        <v>2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1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8.15" customHeight="1" thickBot="1" x14ac:dyDescent="0.25">
      <c r="B434" s="30"/>
      <c r="C434" s="339"/>
      <c r="D434" s="221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179</v>
      </c>
      <c r="N434" s="33" t="s">
        <v>121</v>
      </c>
      <c r="O434" s="55" t="s">
        <v>179</v>
      </c>
      <c r="P434" s="33" t="s">
        <v>120</v>
      </c>
      <c r="Q434" s="55" t="s">
        <v>354</v>
      </c>
      <c r="R434" s="33" t="s">
        <v>119</v>
      </c>
      <c r="S434" s="55" t="s">
        <v>130</v>
      </c>
      <c r="T434" s="33" t="s">
        <v>118</v>
      </c>
      <c r="U434" s="55"/>
      <c r="V434" s="33" t="s">
        <v>117</v>
      </c>
      <c r="W434" s="55"/>
      <c r="X434" s="33" t="s">
        <v>116</v>
      </c>
      <c r="Y434" s="55"/>
      <c r="Z434" s="33" t="s">
        <v>115</v>
      </c>
      <c r="AA434" s="55"/>
      <c r="AB434" s="244"/>
      <c r="AC434" s="55"/>
      <c r="AD434" s="193" t="s">
        <v>130</v>
      </c>
      <c r="AE434" s="57"/>
      <c r="AF434" s="422"/>
      <c r="AG434" s="422"/>
      <c r="AH434" s="21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8.15" customHeight="1" x14ac:dyDescent="0.2">
      <c r="B435" s="30"/>
      <c r="C435" s="340"/>
      <c r="D435" s="218"/>
      <c r="E435" s="192"/>
      <c r="F435" s="192"/>
      <c r="G435" s="191"/>
      <c r="H435" s="360">
        <v>204</v>
      </c>
      <c r="I435" s="392"/>
      <c r="J435" s="392"/>
      <c r="K435" s="392"/>
      <c r="L435" s="25" t="s">
        <v>114</v>
      </c>
      <c r="M435" s="114" t="s">
        <v>566</v>
      </c>
      <c r="N435" s="25" t="s">
        <v>112</v>
      </c>
      <c r="O435" s="114" t="s">
        <v>496</v>
      </c>
      <c r="P435" s="25" t="s">
        <v>111</v>
      </c>
      <c r="Q435" s="114" t="s">
        <v>347</v>
      </c>
      <c r="R435" s="25" t="s">
        <v>110</v>
      </c>
      <c r="S435" s="114"/>
      <c r="T435" s="25" t="s">
        <v>109</v>
      </c>
      <c r="U435" s="114"/>
      <c r="V435" s="25" t="s">
        <v>108</v>
      </c>
      <c r="W435" s="114"/>
      <c r="X435" s="25" t="s">
        <v>107</v>
      </c>
      <c r="Y435" s="114"/>
      <c r="Z435" s="25" t="s">
        <v>106</v>
      </c>
      <c r="AA435" s="114"/>
      <c r="AB435" s="243"/>
      <c r="AC435" s="114"/>
      <c r="AD435" s="190"/>
      <c r="AE435" s="57"/>
      <c r="AF435" s="422"/>
      <c r="AG435" s="422"/>
      <c r="AH435" s="21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8.15" customHeight="1" thickBot="1" x14ac:dyDescent="0.25">
      <c r="B436" s="30"/>
      <c r="C436" s="355"/>
      <c r="D436" s="246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179</v>
      </c>
      <c r="N436" s="50" t="s">
        <v>104</v>
      </c>
      <c r="O436" s="51" t="s">
        <v>460</v>
      </c>
      <c r="P436" s="50" t="s">
        <v>103</v>
      </c>
      <c r="Q436" s="51" t="s">
        <v>351</v>
      </c>
      <c r="R436" s="50" t="s">
        <v>102</v>
      </c>
      <c r="S436" s="51"/>
      <c r="T436" s="50">
        <v>20</v>
      </c>
      <c r="U436" s="51"/>
      <c r="V436" s="50" t="s">
        <v>101</v>
      </c>
      <c r="W436" s="51"/>
      <c r="X436" s="50" t="s">
        <v>100</v>
      </c>
      <c r="Y436" s="51"/>
      <c r="Z436" s="50" t="s">
        <v>99</v>
      </c>
      <c r="AA436" s="51"/>
      <c r="AB436" s="242"/>
      <c r="AC436" s="51"/>
      <c r="AD436" s="187"/>
      <c r="AE436" s="56"/>
      <c r="AF436" s="424"/>
      <c r="AG436" s="424"/>
      <c r="AH436" s="47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8.15" customHeight="1" x14ac:dyDescent="0.2">
      <c r="B437" s="30"/>
      <c r="C437" s="338">
        <v>2</v>
      </c>
      <c r="D437" s="212"/>
      <c r="E437" s="198"/>
      <c r="F437" s="198"/>
      <c r="G437" s="197"/>
      <c r="H437" s="358"/>
      <c r="I437" s="390">
        <v>125</v>
      </c>
      <c r="J437" s="390">
        <v>25</v>
      </c>
      <c r="K437" s="390">
        <v>7</v>
      </c>
      <c r="L437" s="42" t="s">
        <v>131</v>
      </c>
      <c r="M437" s="43" t="s">
        <v>132</v>
      </c>
      <c r="N437" s="42" t="s">
        <v>129</v>
      </c>
      <c r="O437" s="43" t="s">
        <v>357</v>
      </c>
      <c r="P437" s="42" t="s">
        <v>128</v>
      </c>
      <c r="Q437" s="43" t="s">
        <v>462</v>
      </c>
      <c r="R437" s="42" t="s">
        <v>127</v>
      </c>
      <c r="S437" s="43" t="s">
        <v>349</v>
      </c>
      <c r="T437" s="42" t="s">
        <v>126</v>
      </c>
      <c r="U437" s="43" t="s">
        <v>130</v>
      </c>
      <c r="V437" s="42" t="s">
        <v>125</v>
      </c>
      <c r="W437" s="43"/>
      <c r="X437" s="42" t="s">
        <v>124</v>
      </c>
      <c r="Y437" s="43"/>
      <c r="Z437" s="42" t="s">
        <v>123</v>
      </c>
      <c r="AA437" s="43"/>
      <c r="AB437" s="245"/>
      <c r="AC437" s="43"/>
      <c r="AD437" s="196" t="s">
        <v>179</v>
      </c>
      <c r="AE437" s="39"/>
      <c r="AF437" s="421"/>
      <c r="AG437" s="421" t="s">
        <v>669</v>
      </c>
      <c r="AH437" s="38"/>
      <c r="AI437" s="9"/>
      <c r="AJ437" s="349">
        <f>SUMPRODUCT(LEN($M437:$AA440)-LEN(SUBSTITUTE($M437:$AA440,"A", "")))</f>
        <v>38</v>
      </c>
      <c r="AK437" s="352">
        <f>SUMPRODUCT(LEN($AD437:$AD440)-LEN(SUBSTITUTE($AD437:$AD440,"A", "")))</f>
        <v>4</v>
      </c>
      <c r="AL437" s="335">
        <f>SUMPRODUCT(LEN($AC437:$AC440)-LEN(SUBSTITUTE($AC437:$AC440,"A", "")))</f>
        <v>0</v>
      </c>
      <c r="AM437" s="349">
        <f>SUMPRODUCT(LEN($M437:$AA440)-LEN(SUBSTITUTE($M437:$AA440,"S", "")))</f>
        <v>11</v>
      </c>
      <c r="AN437" s="352">
        <f>SUMPRODUCT(LEN($AD437:$AD440)-LEN(SUBSTITUTE($AD437:$AD440,"S", "")))</f>
        <v>2</v>
      </c>
      <c r="AO437" s="335">
        <f>SUMPRODUCT(LEN($AC437:$AC440)-LEN(SUBSTITUTE($AC437:$AC440,"S", "")))</f>
        <v>0</v>
      </c>
      <c r="AP437" s="349">
        <f>SUMPRODUCT(LEN($M437:$AA440)-LEN(SUBSTITUTE($M437:$AA440,"F", "")))</f>
        <v>1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1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8.15" customHeight="1" thickBot="1" x14ac:dyDescent="0.25">
      <c r="B438" s="30"/>
      <c r="C438" s="339"/>
      <c r="D438" s="221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 t="s">
        <v>357</v>
      </c>
      <c r="N438" s="33" t="s">
        <v>121</v>
      </c>
      <c r="O438" s="55" t="s">
        <v>711</v>
      </c>
      <c r="P438" s="33" t="s">
        <v>120</v>
      </c>
      <c r="Q438" s="55" t="s">
        <v>459</v>
      </c>
      <c r="R438" s="33" t="s">
        <v>119</v>
      </c>
      <c r="S438" s="55" t="s">
        <v>348</v>
      </c>
      <c r="T438" s="33" t="s">
        <v>118</v>
      </c>
      <c r="U438" s="55" t="s">
        <v>130</v>
      </c>
      <c r="V438" s="33" t="s">
        <v>117</v>
      </c>
      <c r="W438" s="55"/>
      <c r="X438" s="33" t="s">
        <v>116</v>
      </c>
      <c r="Y438" s="55"/>
      <c r="Z438" s="33" t="s">
        <v>115</v>
      </c>
      <c r="AA438" s="55"/>
      <c r="AB438" s="244"/>
      <c r="AC438" s="55"/>
      <c r="AD438" s="193" t="s">
        <v>375</v>
      </c>
      <c r="AE438" s="22"/>
      <c r="AF438" s="422"/>
      <c r="AG438" s="422"/>
      <c r="AH438" s="21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8.15" customHeight="1" x14ac:dyDescent="0.2">
      <c r="B439" s="30"/>
      <c r="C439" s="340"/>
      <c r="D439" s="218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 t="s">
        <v>479</v>
      </c>
      <c r="N439" s="25" t="s">
        <v>112</v>
      </c>
      <c r="O439" s="114" t="s">
        <v>458</v>
      </c>
      <c r="P439" s="25" t="s">
        <v>111</v>
      </c>
      <c r="Q439" s="114" t="s">
        <v>459</v>
      </c>
      <c r="R439" s="25" t="s">
        <v>110</v>
      </c>
      <c r="S439" s="114" t="s">
        <v>351</v>
      </c>
      <c r="T439" s="25" t="s">
        <v>109</v>
      </c>
      <c r="U439" s="114"/>
      <c r="V439" s="25" t="s">
        <v>108</v>
      </c>
      <c r="W439" s="114"/>
      <c r="X439" s="25" t="s">
        <v>107</v>
      </c>
      <c r="Y439" s="114"/>
      <c r="Z439" s="25" t="s">
        <v>106</v>
      </c>
      <c r="AA439" s="114"/>
      <c r="AB439" s="243"/>
      <c r="AC439" s="114"/>
      <c r="AD439" s="190"/>
      <c r="AE439" s="22"/>
      <c r="AF439" s="422"/>
      <c r="AG439" s="422"/>
      <c r="AH439" s="21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8.15" customHeight="1" thickBot="1" x14ac:dyDescent="0.25">
      <c r="B440" s="30"/>
      <c r="C440" s="355"/>
      <c r="D440" s="246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 t="s">
        <v>179</v>
      </c>
      <c r="N440" s="50" t="s">
        <v>104</v>
      </c>
      <c r="O440" s="51" t="s">
        <v>458</v>
      </c>
      <c r="P440" s="50" t="s">
        <v>103</v>
      </c>
      <c r="Q440" s="51" t="s">
        <v>357</v>
      </c>
      <c r="R440" s="50" t="s">
        <v>102</v>
      </c>
      <c r="S440" s="51" t="s">
        <v>179</v>
      </c>
      <c r="T440" s="50">
        <v>20</v>
      </c>
      <c r="U440" s="51"/>
      <c r="V440" s="50" t="s">
        <v>101</v>
      </c>
      <c r="W440" s="51"/>
      <c r="X440" s="50" t="s">
        <v>100</v>
      </c>
      <c r="Y440" s="51"/>
      <c r="Z440" s="50" t="s">
        <v>99</v>
      </c>
      <c r="AA440" s="51"/>
      <c r="AB440" s="242"/>
      <c r="AC440" s="51"/>
      <c r="AD440" s="187"/>
      <c r="AE440" s="48"/>
      <c r="AF440" s="424"/>
      <c r="AG440" s="424"/>
      <c r="AH440" s="47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8.15" customHeight="1" x14ac:dyDescent="0.2">
      <c r="B441" s="30"/>
      <c r="C441" s="338">
        <v>3</v>
      </c>
      <c r="D441" s="212"/>
      <c r="E441" s="198"/>
      <c r="F441" s="198"/>
      <c r="G441" s="197"/>
      <c r="H441" s="358"/>
      <c r="I441" s="390">
        <v>124</v>
      </c>
      <c r="J441" s="390">
        <v>25</v>
      </c>
      <c r="K441" s="390">
        <v>6</v>
      </c>
      <c r="L441" s="42" t="s">
        <v>131</v>
      </c>
      <c r="M441" s="43" t="s">
        <v>458</v>
      </c>
      <c r="N441" s="42" t="s">
        <v>129</v>
      </c>
      <c r="O441" s="43" t="s">
        <v>527</v>
      </c>
      <c r="P441" s="42" t="s">
        <v>128</v>
      </c>
      <c r="Q441" s="43" t="s">
        <v>593</v>
      </c>
      <c r="R441" s="42" t="s">
        <v>127</v>
      </c>
      <c r="S441" s="43" t="s">
        <v>459</v>
      </c>
      <c r="T441" s="42" t="s">
        <v>126</v>
      </c>
      <c r="U441" s="43" t="s">
        <v>347</v>
      </c>
      <c r="V441" s="42" t="s">
        <v>125</v>
      </c>
      <c r="W441" s="43"/>
      <c r="X441" s="42" t="s">
        <v>124</v>
      </c>
      <c r="Y441" s="43"/>
      <c r="Z441" s="42" t="s">
        <v>123</v>
      </c>
      <c r="AA441" s="43"/>
      <c r="AB441" s="245"/>
      <c r="AC441" s="43"/>
      <c r="AD441" s="196" t="s">
        <v>132</v>
      </c>
      <c r="AE441" s="39"/>
      <c r="AF441" s="421"/>
      <c r="AG441" s="421" t="s">
        <v>669</v>
      </c>
      <c r="AH441" s="38"/>
      <c r="AI441" s="9"/>
      <c r="AJ441" s="349">
        <f>SUMPRODUCT(LEN($M441:$AA444)-LEN(SUBSTITUTE($M441:$AA444,"A", "")))</f>
        <v>51</v>
      </c>
      <c r="AK441" s="352">
        <f>SUMPRODUCT(LEN($AD441:$AD444)-LEN(SUBSTITUTE($AD441:$AD444,"A", "")))</f>
        <v>1</v>
      </c>
      <c r="AL441" s="335">
        <f>SUMPRODUCT(LEN($AC441:$AC444)-LEN(SUBSTITUTE($AC441:$AC444,"A", "")))</f>
        <v>0</v>
      </c>
      <c r="AM441" s="349">
        <f>SUMPRODUCT(LEN($M441:$AA444)-LEN(SUBSTITUTE($M441:$AA444,"S", "")))</f>
        <v>16</v>
      </c>
      <c r="AN441" s="352">
        <f>SUMPRODUCT(LEN($AD441:$AD444)-LEN(SUBSTITUTE($AD441:$AD444,"S", "")))</f>
        <v>0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4</v>
      </c>
      <c r="AT441" s="352">
        <f>SUMPRODUCT(LEN($AD441:$AD444)-LEN(SUBSTITUTE($AD441:$AD444,"G", "")))</f>
        <v>0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8.15" customHeight="1" thickBot="1" x14ac:dyDescent="0.25">
      <c r="B442" s="30"/>
      <c r="C442" s="339"/>
      <c r="D442" s="221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 t="s">
        <v>470</v>
      </c>
      <c r="N442" s="33" t="s">
        <v>121</v>
      </c>
      <c r="O442" s="55" t="s">
        <v>468</v>
      </c>
      <c r="P442" s="33" t="s">
        <v>120</v>
      </c>
      <c r="Q442" s="55" t="s">
        <v>456</v>
      </c>
      <c r="R442" s="33" t="s">
        <v>119</v>
      </c>
      <c r="S442" s="55" t="s">
        <v>132</v>
      </c>
      <c r="T442" s="33" t="s">
        <v>118</v>
      </c>
      <c r="U442" s="55" t="s">
        <v>347</v>
      </c>
      <c r="V442" s="33" t="s">
        <v>117</v>
      </c>
      <c r="W442" s="55"/>
      <c r="X442" s="33" t="s">
        <v>116</v>
      </c>
      <c r="Y442" s="55"/>
      <c r="Z442" s="33" t="s">
        <v>115</v>
      </c>
      <c r="AA442" s="55"/>
      <c r="AB442" s="244"/>
      <c r="AC442" s="55"/>
      <c r="AD442" s="193"/>
      <c r="AE442" s="22"/>
      <c r="AF442" s="422"/>
      <c r="AG442" s="422"/>
      <c r="AH442" s="21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8.15" customHeight="1" x14ac:dyDescent="0.2">
      <c r="B443" s="30"/>
      <c r="C443" s="340"/>
      <c r="D443" s="218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 t="s">
        <v>812</v>
      </c>
      <c r="N443" s="25" t="s">
        <v>112</v>
      </c>
      <c r="O443" s="114" t="s">
        <v>458</v>
      </c>
      <c r="P443" s="25" t="s">
        <v>111</v>
      </c>
      <c r="Q443" s="114" t="s">
        <v>373</v>
      </c>
      <c r="R443" s="25" t="s">
        <v>110</v>
      </c>
      <c r="S443" s="114" t="s">
        <v>359</v>
      </c>
      <c r="T443" s="25" t="s">
        <v>109</v>
      </c>
      <c r="U443" s="114" t="s">
        <v>130</v>
      </c>
      <c r="V443" s="25" t="s">
        <v>108</v>
      </c>
      <c r="W443" s="114"/>
      <c r="X443" s="25" t="s">
        <v>107</v>
      </c>
      <c r="Y443" s="114"/>
      <c r="Z443" s="25" t="s">
        <v>106</v>
      </c>
      <c r="AA443" s="114"/>
      <c r="AB443" s="243"/>
      <c r="AC443" s="114"/>
      <c r="AD443" s="190"/>
      <c r="AE443" s="22"/>
      <c r="AF443" s="422"/>
      <c r="AG443" s="422"/>
      <c r="AH443" s="21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8.15" customHeight="1" thickBot="1" x14ac:dyDescent="0.25">
      <c r="B444" s="20"/>
      <c r="C444" s="341"/>
      <c r="D444" s="215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 t="s">
        <v>708</v>
      </c>
      <c r="N444" s="15" t="s">
        <v>104</v>
      </c>
      <c r="O444" s="16" t="s">
        <v>458</v>
      </c>
      <c r="P444" s="15" t="s">
        <v>103</v>
      </c>
      <c r="Q444" s="16" t="s">
        <v>459</v>
      </c>
      <c r="R444" s="15" t="s">
        <v>102</v>
      </c>
      <c r="S444" s="16" t="s">
        <v>353</v>
      </c>
      <c r="T444" s="15">
        <v>20</v>
      </c>
      <c r="U444" s="16"/>
      <c r="V444" s="15" t="s">
        <v>101</v>
      </c>
      <c r="W444" s="16"/>
      <c r="X444" s="15" t="s">
        <v>100</v>
      </c>
      <c r="Y444" s="16"/>
      <c r="Z444" s="15" t="s">
        <v>99</v>
      </c>
      <c r="AA444" s="16"/>
      <c r="AB444" s="242"/>
      <c r="AC444" s="16"/>
      <c r="AD444" s="186"/>
      <c r="AE444" s="11"/>
      <c r="AF444" s="423"/>
      <c r="AG444" s="423"/>
      <c r="AH444" s="10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107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204</v>
      </c>
      <c r="E446" s="425">
        <v>20989.49</v>
      </c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03"/>
      <c r="AI446" s="86" t="s">
        <v>137</v>
      </c>
      <c r="AJ446" s="85">
        <f t="shared" ref="AJ446:BB446" si="58">SUM(AJ448:AJ459)</f>
        <v>94</v>
      </c>
      <c r="AK446" s="84">
        <f t="shared" si="58"/>
        <v>10</v>
      </c>
      <c r="AL446" s="83">
        <f t="shared" si="58"/>
        <v>0</v>
      </c>
      <c r="AM446" s="85">
        <f t="shared" si="58"/>
        <v>49</v>
      </c>
      <c r="AN446" s="84">
        <f t="shared" si="58"/>
        <v>14</v>
      </c>
      <c r="AO446" s="83">
        <f t="shared" si="58"/>
        <v>0</v>
      </c>
      <c r="AP446" s="85">
        <f t="shared" si="58"/>
        <v>1</v>
      </c>
      <c r="AQ446" s="84">
        <f t="shared" si="58"/>
        <v>0</v>
      </c>
      <c r="AR446" s="83">
        <f t="shared" si="58"/>
        <v>0</v>
      </c>
      <c r="AS446" s="85">
        <f t="shared" si="58"/>
        <v>11</v>
      </c>
      <c r="AT446" s="84">
        <f t="shared" si="58"/>
        <v>3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34.666666666666664</v>
      </c>
      <c r="BG446" s="5">
        <f>SUM(AM446:AO446,AY446)/$BG$5</f>
        <v>21</v>
      </c>
      <c r="BH446" s="5">
        <f>SUM(AP446:AR446,AZ446)/$BG$5</f>
        <v>0.33333333333333331</v>
      </c>
      <c r="BI446" s="5">
        <f>SUM(AS446:AU446,BA446)/$BG$5</f>
        <v>4.666666666666667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03"/>
      <c r="AI447" s="66" t="s">
        <v>135</v>
      </c>
      <c r="AJ447" s="65">
        <f t="shared" ref="AJ447:BB447" si="59">AJ446/3</f>
        <v>31.333333333333332</v>
      </c>
      <c r="AK447" s="64">
        <f t="shared" si="59"/>
        <v>3.3333333333333335</v>
      </c>
      <c r="AL447" s="63">
        <f t="shared" si="59"/>
        <v>0</v>
      </c>
      <c r="AM447" s="65">
        <f t="shared" si="59"/>
        <v>16.333333333333332</v>
      </c>
      <c r="AN447" s="64">
        <f t="shared" si="59"/>
        <v>4.666666666666667</v>
      </c>
      <c r="AO447" s="63">
        <f t="shared" si="59"/>
        <v>0</v>
      </c>
      <c r="AP447" s="65">
        <f t="shared" si="59"/>
        <v>0.33333333333333331</v>
      </c>
      <c r="AQ447" s="64">
        <f t="shared" si="59"/>
        <v>0</v>
      </c>
      <c r="AR447" s="63">
        <f t="shared" si="59"/>
        <v>0</v>
      </c>
      <c r="AS447" s="65">
        <f t="shared" si="59"/>
        <v>3.6666666666666665</v>
      </c>
      <c r="AT447" s="64">
        <f t="shared" si="59"/>
        <v>1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8.15" customHeight="1" x14ac:dyDescent="0.2">
      <c r="B448" s="30"/>
      <c r="C448" s="338">
        <v>1</v>
      </c>
      <c r="D448" s="212"/>
      <c r="E448" s="198"/>
      <c r="F448" s="198"/>
      <c r="G448" s="197"/>
      <c r="H448" s="358" t="s">
        <v>183</v>
      </c>
      <c r="I448" s="390">
        <v>120</v>
      </c>
      <c r="J448" s="390">
        <v>26</v>
      </c>
      <c r="K448" s="390">
        <v>6</v>
      </c>
      <c r="L448" s="42" t="s">
        <v>131</v>
      </c>
      <c r="M448" s="43" t="s">
        <v>509</v>
      </c>
      <c r="N448" s="42" t="s">
        <v>129</v>
      </c>
      <c r="O448" s="43" t="s">
        <v>684</v>
      </c>
      <c r="P448" s="42" t="s">
        <v>128</v>
      </c>
      <c r="Q448" s="43" t="s">
        <v>357</v>
      </c>
      <c r="R448" s="42" t="s">
        <v>127</v>
      </c>
      <c r="S448" s="43" t="s">
        <v>486</v>
      </c>
      <c r="T448" s="42" t="s">
        <v>126</v>
      </c>
      <c r="U448" s="43" t="s">
        <v>354</v>
      </c>
      <c r="V448" s="42" t="s">
        <v>125</v>
      </c>
      <c r="W448" s="43"/>
      <c r="X448" s="42" t="s">
        <v>124</v>
      </c>
      <c r="Y448" s="43"/>
      <c r="Z448" s="42" t="s">
        <v>123</v>
      </c>
      <c r="AA448" s="43"/>
      <c r="AB448" s="245"/>
      <c r="AC448" s="43"/>
      <c r="AD448" s="196" t="s">
        <v>811</v>
      </c>
      <c r="AE448" s="58"/>
      <c r="AF448" s="421">
        <v>8</v>
      </c>
      <c r="AG448" s="421" t="s">
        <v>669</v>
      </c>
      <c r="AH448" s="38"/>
      <c r="AI448" s="9"/>
      <c r="AJ448" s="349">
        <f>SUMPRODUCT(LEN($M448:$AA451)-LEN(SUBSTITUTE($M448:$AA451,"A", "")))</f>
        <v>26</v>
      </c>
      <c r="AK448" s="352">
        <f>SUMPRODUCT(LEN($AD448:$AD451)-LEN(SUBSTITUTE($AD448:$AD451,"A", "")))</f>
        <v>0</v>
      </c>
      <c r="AL448" s="335">
        <f>SUMPRODUCT(LEN($AC448:$AC451)-LEN(SUBSTITUTE($AC448:$AC451,"A", "")))</f>
        <v>0</v>
      </c>
      <c r="AM448" s="349">
        <f>SUMPRODUCT(LEN($M448:$AA451)-LEN(SUBSTITUTE($M448:$AA451,"S", "")))</f>
        <v>21</v>
      </c>
      <c r="AN448" s="352">
        <f>SUMPRODUCT(LEN($AD448:$AD451)-LEN(SUBSTITUTE($AD448:$AD451,"S", "")))</f>
        <v>8</v>
      </c>
      <c r="AO448" s="335">
        <f>SUMPRODUCT(LEN($AC448:$AC451)-LEN(SUBSTITUTE($AC448:$AC451,"S", "")))</f>
        <v>0</v>
      </c>
      <c r="AP448" s="349">
        <f>SUMPRODUCT(LEN($M448:$AA451)-LEN(SUBSTITUTE($M448:$AA451,"F", "")))</f>
        <v>1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6</v>
      </c>
      <c r="AT448" s="352">
        <f>SUMPRODUCT(LEN($AD448:$AD451)-LEN(SUBSTITUTE($AD448:$AD451,"G", "")))</f>
        <v>2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8.15" customHeight="1" thickBot="1" x14ac:dyDescent="0.25">
      <c r="B449" s="30"/>
      <c r="C449" s="339"/>
      <c r="D449" s="221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179</v>
      </c>
      <c r="N449" s="33" t="s">
        <v>121</v>
      </c>
      <c r="O449" s="55" t="s">
        <v>132</v>
      </c>
      <c r="P449" s="33" t="s">
        <v>120</v>
      </c>
      <c r="Q449" s="55" t="s">
        <v>474</v>
      </c>
      <c r="R449" s="33" t="s">
        <v>119</v>
      </c>
      <c r="S449" s="55" t="s">
        <v>349</v>
      </c>
      <c r="T449" s="33" t="s">
        <v>118</v>
      </c>
      <c r="U449" s="55" t="s">
        <v>347</v>
      </c>
      <c r="V449" s="33" t="s">
        <v>117</v>
      </c>
      <c r="W449" s="55"/>
      <c r="X449" s="33" t="s">
        <v>116</v>
      </c>
      <c r="Y449" s="55"/>
      <c r="Z449" s="33" t="s">
        <v>115</v>
      </c>
      <c r="AA449" s="55"/>
      <c r="AB449" s="244"/>
      <c r="AC449" s="55"/>
      <c r="AD449" s="193" t="s">
        <v>811</v>
      </c>
      <c r="AE449" s="57"/>
      <c r="AF449" s="422"/>
      <c r="AG449" s="422"/>
      <c r="AH449" s="21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8.15" customHeight="1" x14ac:dyDescent="0.2">
      <c r="B450" s="30"/>
      <c r="C450" s="340"/>
      <c r="D450" s="218"/>
      <c r="E450" s="192"/>
      <c r="F450" s="192"/>
      <c r="G450" s="191"/>
      <c r="H450" s="360">
        <v>204</v>
      </c>
      <c r="I450" s="392"/>
      <c r="J450" s="392"/>
      <c r="K450" s="392"/>
      <c r="L450" s="25" t="s">
        <v>114</v>
      </c>
      <c r="M450" s="114" t="s">
        <v>469</v>
      </c>
      <c r="N450" s="25" t="s">
        <v>112</v>
      </c>
      <c r="O450" s="114" t="s">
        <v>132</v>
      </c>
      <c r="P450" s="25" t="s">
        <v>111</v>
      </c>
      <c r="Q450" s="114" t="s">
        <v>501</v>
      </c>
      <c r="R450" s="25" t="s">
        <v>110</v>
      </c>
      <c r="S450" s="114" t="s">
        <v>346</v>
      </c>
      <c r="T450" s="25" t="s">
        <v>109</v>
      </c>
      <c r="U450" s="114" t="s">
        <v>130</v>
      </c>
      <c r="V450" s="25" t="s">
        <v>108</v>
      </c>
      <c r="W450" s="114"/>
      <c r="X450" s="25" t="s">
        <v>107</v>
      </c>
      <c r="Y450" s="114"/>
      <c r="Z450" s="25" t="s">
        <v>106</v>
      </c>
      <c r="AA450" s="114"/>
      <c r="AB450" s="243"/>
      <c r="AC450" s="114"/>
      <c r="AD450" s="190"/>
      <c r="AE450" s="57"/>
      <c r="AF450" s="422"/>
      <c r="AG450" s="422"/>
      <c r="AH450" s="21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8.15" customHeight="1" thickBot="1" x14ac:dyDescent="0.25">
      <c r="B451" s="30"/>
      <c r="C451" s="355"/>
      <c r="D451" s="246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479</v>
      </c>
      <c r="N451" s="50" t="s">
        <v>104</v>
      </c>
      <c r="O451" s="51" t="s">
        <v>456</v>
      </c>
      <c r="P451" s="50" t="s">
        <v>103</v>
      </c>
      <c r="Q451" s="51" t="s">
        <v>523</v>
      </c>
      <c r="R451" s="50" t="s">
        <v>102</v>
      </c>
      <c r="S451" s="51" t="s">
        <v>347</v>
      </c>
      <c r="T451" s="50">
        <v>20</v>
      </c>
      <c r="U451" s="51" t="s">
        <v>132</v>
      </c>
      <c r="V451" s="50" t="s">
        <v>101</v>
      </c>
      <c r="W451" s="51"/>
      <c r="X451" s="50" t="s">
        <v>100</v>
      </c>
      <c r="Y451" s="51"/>
      <c r="Z451" s="50" t="s">
        <v>99</v>
      </c>
      <c r="AA451" s="51"/>
      <c r="AB451" s="242"/>
      <c r="AC451" s="51"/>
      <c r="AD451" s="187"/>
      <c r="AE451" s="56"/>
      <c r="AF451" s="424"/>
      <c r="AG451" s="424"/>
      <c r="AH451" s="47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8.15" customHeight="1" x14ac:dyDescent="0.2">
      <c r="B452" s="30"/>
      <c r="C452" s="338">
        <v>2</v>
      </c>
      <c r="D452" s="212"/>
      <c r="E452" s="198"/>
      <c r="F452" s="198"/>
      <c r="G452" s="197"/>
      <c r="H452" s="358"/>
      <c r="I452" s="390">
        <v>132</v>
      </c>
      <c r="J452" s="390">
        <v>25</v>
      </c>
      <c r="K452" s="390">
        <v>7</v>
      </c>
      <c r="L452" s="42" t="s">
        <v>131</v>
      </c>
      <c r="M452" s="43" t="s">
        <v>458</v>
      </c>
      <c r="N452" s="42" t="s">
        <v>129</v>
      </c>
      <c r="O452" s="43" t="s">
        <v>373</v>
      </c>
      <c r="P452" s="42" t="s">
        <v>128</v>
      </c>
      <c r="Q452" s="43" t="s">
        <v>132</v>
      </c>
      <c r="R452" s="42" t="s">
        <v>127</v>
      </c>
      <c r="S452" s="43" t="s">
        <v>353</v>
      </c>
      <c r="T452" s="42" t="s">
        <v>126</v>
      </c>
      <c r="U452" s="43" t="s">
        <v>130</v>
      </c>
      <c r="V452" s="42" t="s">
        <v>125</v>
      </c>
      <c r="W452" s="43"/>
      <c r="X452" s="42" t="s">
        <v>124</v>
      </c>
      <c r="Y452" s="43"/>
      <c r="Z452" s="42" t="s">
        <v>123</v>
      </c>
      <c r="AA452" s="43"/>
      <c r="AB452" s="245"/>
      <c r="AC452" s="43"/>
      <c r="AD452" s="196" t="s">
        <v>810</v>
      </c>
      <c r="AE452" s="39"/>
      <c r="AF452" s="421"/>
      <c r="AG452" s="421" t="s">
        <v>669</v>
      </c>
      <c r="AH452" s="38"/>
      <c r="AI452" s="9"/>
      <c r="AJ452" s="349">
        <f>SUMPRODUCT(LEN($M452:$AA455)-LEN(SUBSTITUTE($M452:$AA455,"A", "")))</f>
        <v>37</v>
      </c>
      <c r="AK452" s="352">
        <f>SUMPRODUCT(LEN($AD452:$AD455)-LEN(SUBSTITUTE($AD452:$AD455,"A", "")))</f>
        <v>10</v>
      </c>
      <c r="AL452" s="335">
        <f>SUMPRODUCT(LEN($AC452:$AC455)-LEN(SUBSTITUTE($AC452:$AC455,"A", "")))</f>
        <v>0</v>
      </c>
      <c r="AM452" s="349">
        <f>SUMPRODUCT(LEN($M452:$AA455)-LEN(SUBSTITUTE($M452:$AA455,"S", "")))</f>
        <v>13</v>
      </c>
      <c r="AN452" s="352">
        <f>SUMPRODUCT(LEN($AD452:$AD455)-LEN(SUBSTITUTE($AD452:$AD455,"S", "")))</f>
        <v>6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3</v>
      </c>
      <c r="AT452" s="352">
        <f>SUMPRODUCT(LEN($AD452:$AD455)-LEN(SUBSTITUTE($AD452:$AD455,"G", "")))</f>
        <v>1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8.15" customHeight="1" thickBot="1" x14ac:dyDescent="0.25">
      <c r="B453" s="30"/>
      <c r="C453" s="339"/>
      <c r="D453" s="221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 t="s">
        <v>484</v>
      </c>
      <c r="N453" s="33" t="s">
        <v>121</v>
      </c>
      <c r="O453" s="55" t="s">
        <v>458</v>
      </c>
      <c r="P453" s="33" t="s">
        <v>120</v>
      </c>
      <c r="Q453" s="55" t="s">
        <v>373</v>
      </c>
      <c r="R453" s="33" t="s">
        <v>119</v>
      </c>
      <c r="S453" s="55" t="s">
        <v>350</v>
      </c>
      <c r="T453" s="33" t="s">
        <v>118</v>
      </c>
      <c r="U453" s="55" t="s">
        <v>130</v>
      </c>
      <c r="V453" s="33" t="s">
        <v>117</v>
      </c>
      <c r="W453" s="55"/>
      <c r="X453" s="33" t="s">
        <v>116</v>
      </c>
      <c r="Y453" s="55"/>
      <c r="Z453" s="33" t="s">
        <v>115</v>
      </c>
      <c r="AA453" s="55"/>
      <c r="AB453" s="244"/>
      <c r="AC453" s="55"/>
      <c r="AD453" s="193" t="s">
        <v>809</v>
      </c>
      <c r="AE453" s="22"/>
      <c r="AF453" s="422"/>
      <c r="AG453" s="422"/>
      <c r="AH453" s="21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8.15" customHeight="1" x14ac:dyDescent="0.2">
      <c r="B454" s="30"/>
      <c r="C454" s="340"/>
      <c r="D454" s="218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 t="s">
        <v>469</v>
      </c>
      <c r="N454" s="25" t="s">
        <v>112</v>
      </c>
      <c r="O454" s="114" t="s">
        <v>179</v>
      </c>
      <c r="P454" s="25" t="s">
        <v>111</v>
      </c>
      <c r="Q454" s="114" t="s">
        <v>561</v>
      </c>
      <c r="R454" s="25" t="s">
        <v>110</v>
      </c>
      <c r="S454" s="114" t="s">
        <v>347</v>
      </c>
      <c r="T454" s="25" t="s">
        <v>109</v>
      </c>
      <c r="U454" s="114"/>
      <c r="V454" s="25" t="s">
        <v>108</v>
      </c>
      <c r="W454" s="114"/>
      <c r="X454" s="25" t="s">
        <v>107</v>
      </c>
      <c r="Y454" s="114"/>
      <c r="Z454" s="25" t="s">
        <v>106</v>
      </c>
      <c r="AA454" s="114"/>
      <c r="AB454" s="243"/>
      <c r="AC454" s="114"/>
      <c r="AD454" s="190"/>
      <c r="AE454" s="22"/>
      <c r="AF454" s="422"/>
      <c r="AG454" s="422"/>
      <c r="AH454" s="21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8.15" customHeight="1" thickBot="1" x14ac:dyDescent="0.25">
      <c r="B455" s="30"/>
      <c r="C455" s="355"/>
      <c r="D455" s="246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 t="s">
        <v>458</v>
      </c>
      <c r="N455" s="50" t="s">
        <v>104</v>
      </c>
      <c r="O455" s="51" t="s">
        <v>458</v>
      </c>
      <c r="P455" s="50" t="s">
        <v>103</v>
      </c>
      <c r="Q455" s="51" t="s">
        <v>354</v>
      </c>
      <c r="R455" s="50" t="s">
        <v>102</v>
      </c>
      <c r="S455" s="51" t="s">
        <v>179</v>
      </c>
      <c r="T455" s="50">
        <v>20</v>
      </c>
      <c r="U455" s="51"/>
      <c r="V455" s="50" t="s">
        <v>101</v>
      </c>
      <c r="W455" s="51"/>
      <c r="X455" s="50" t="s">
        <v>100</v>
      </c>
      <c r="Y455" s="51"/>
      <c r="Z455" s="50" t="s">
        <v>99</v>
      </c>
      <c r="AA455" s="51"/>
      <c r="AB455" s="242"/>
      <c r="AC455" s="51"/>
      <c r="AD455" s="187"/>
      <c r="AE455" s="48"/>
      <c r="AF455" s="424"/>
      <c r="AG455" s="424"/>
      <c r="AH455" s="47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8.15" customHeight="1" x14ac:dyDescent="0.2">
      <c r="B456" s="30"/>
      <c r="C456" s="338">
        <v>3</v>
      </c>
      <c r="D456" s="212" t="s">
        <v>775</v>
      </c>
      <c r="E456" s="198"/>
      <c r="F456" s="198"/>
      <c r="G456" s="197"/>
      <c r="H456" s="358"/>
      <c r="I456" s="390">
        <v>124</v>
      </c>
      <c r="J456" s="390">
        <v>24</v>
      </c>
      <c r="K456" s="390">
        <v>6</v>
      </c>
      <c r="L456" s="42" t="s">
        <v>131</v>
      </c>
      <c r="M456" s="43" t="s">
        <v>132</v>
      </c>
      <c r="N456" s="42" t="s">
        <v>129</v>
      </c>
      <c r="O456" s="43" t="s">
        <v>132</v>
      </c>
      <c r="P456" s="42" t="s">
        <v>128</v>
      </c>
      <c r="Q456" s="43" t="s">
        <v>466</v>
      </c>
      <c r="R456" s="42" t="s">
        <v>127</v>
      </c>
      <c r="S456" s="43" t="s">
        <v>352</v>
      </c>
      <c r="T456" s="42" t="s">
        <v>126</v>
      </c>
      <c r="U456" s="43" t="s">
        <v>351</v>
      </c>
      <c r="V456" s="42" t="s">
        <v>125</v>
      </c>
      <c r="W456" s="43"/>
      <c r="X456" s="42" t="s">
        <v>124</v>
      </c>
      <c r="Y456" s="43"/>
      <c r="Z456" s="42" t="s">
        <v>123</v>
      </c>
      <c r="AA456" s="43"/>
      <c r="AB456" s="245"/>
      <c r="AC456" s="43"/>
      <c r="AD456" s="196"/>
      <c r="AE456" s="39"/>
      <c r="AF456" s="421"/>
      <c r="AG456" s="421" t="s">
        <v>669</v>
      </c>
      <c r="AH456" s="38"/>
      <c r="AI456" s="9"/>
      <c r="AJ456" s="349">
        <f>SUMPRODUCT(LEN($M456:$AA459)-LEN(SUBSTITUTE($M456:$AA459,"A", "")))</f>
        <v>31</v>
      </c>
      <c r="AK456" s="352">
        <f>SUMPRODUCT(LEN($AD456:$AD459)-LEN(SUBSTITUTE($AD456:$AD459,"A", "")))</f>
        <v>0</v>
      </c>
      <c r="AL456" s="335">
        <f>SUMPRODUCT(LEN($AC456:$AC459)-LEN(SUBSTITUTE($AC456:$AC459,"A", "")))</f>
        <v>0</v>
      </c>
      <c r="AM456" s="349">
        <f>SUMPRODUCT(LEN($M456:$AA459)-LEN(SUBSTITUTE($M456:$AA459,"S", "")))</f>
        <v>15</v>
      </c>
      <c r="AN456" s="352">
        <f>SUMPRODUCT(LEN($AD456:$AD459)-LEN(SUBSTITUTE($AD456:$AD459,"S", "")))</f>
        <v>0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2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8.15" customHeight="1" thickBot="1" x14ac:dyDescent="0.25">
      <c r="B457" s="30"/>
      <c r="C457" s="339"/>
      <c r="D457" s="221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 t="s">
        <v>179</v>
      </c>
      <c r="N457" s="33" t="s">
        <v>121</v>
      </c>
      <c r="O457" s="55" t="s">
        <v>179</v>
      </c>
      <c r="P457" s="33" t="s">
        <v>120</v>
      </c>
      <c r="Q457" s="55" t="s">
        <v>479</v>
      </c>
      <c r="R457" s="33" t="s">
        <v>119</v>
      </c>
      <c r="S457" s="55" t="s">
        <v>350</v>
      </c>
      <c r="T457" s="33" t="s">
        <v>118</v>
      </c>
      <c r="U457" s="55" t="s">
        <v>130</v>
      </c>
      <c r="V457" s="33" t="s">
        <v>117</v>
      </c>
      <c r="W457" s="55"/>
      <c r="X457" s="33" t="s">
        <v>116</v>
      </c>
      <c r="Y457" s="55"/>
      <c r="Z457" s="33" t="s">
        <v>115</v>
      </c>
      <c r="AA457" s="55"/>
      <c r="AB457" s="244"/>
      <c r="AC457" s="55"/>
      <c r="AD457" s="193"/>
      <c r="AE457" s="22"/>
      <c r="AF457" s="422"/>
      <c r="AG457" s="422"/>
      <c r="AH457" s="21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8.15" customHeight="1" x14ac:dyDescent="0.2">
      <c r="B458" s="30"/>
      <c r="C458" s="340"/>
      <c r="D458" s="218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 t="s">
        <v>179</v>
      </c>
      <c r="N458" s="25" t="s">
        <v>112</v>
      </c>
      <c r="O458" s="114" t="s">
        <v>357</v>
      </c>
      <c r="P458" s="25" t="s">
        <v>111</v>
      </c>
      <c r="Q458" s="114" t="s">
        <v>373</v>
      </c>
      <c r="R458" s="25" t="s">
        <v>110</v>
      </c>
      <c r="S458" s="114" t="s">
        <v>808</v>
      </c>
      <c r="T458" s="25" t="s">
        <v>109</v>
      </c>
      <c r="U458" s="114"/>
      <c r="V458" s="25" t="s">
        <v>108</v>
      </c>
      <c r="W458" s="114"/>
      <c r="X458" s="25" t="s">
        <v>107</v>
      </c>
      <c r="Y458" s="114"/>
      <c r="Z458" s="25" t="s">
        <v>106</v>
      </c>
      <c r="AA458" s="114"/>
      <c r="AB458" s="243"/>
      <c r="AC458" s="114"/>
      <c r="AD458" s="190"/>
      <c r="AE458" s="22"/>
      <c r="AF458" s="422"/>
      <c r="AG458" s="422"/>
      <c r="AH458" s="21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8.15" customHeight="1" thickBot="1" x14ac:dyDescent="0.25">
      <c r="B459" s="20"/>
      <c r="C459" s="341"/>
      <c r="D459" s="215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 t="s">
        <v>458</v>
      </c>
      <c r="N459" s="15" t="s">
        <v>104</v>
      </c>
      <c r="O459" s="16" t="s">
        <v>467</v>
      </c>
      <c r="P459" s="15" t="s">
        <v>103</v>
      </c>
      <c r="Q459" s="16" t="s">
        <v>373</v>
      </c>
      <c r="R459" s="15" t="s">
        <v>102</v>
      </c>
      <c r="S459" s="16" t="s">
        <v>347</v>
      </c>
      <c r="T459" s="15">
        <v>20</v>
      </c>
      <c r="U459" s="16"/>
      <c r="V459" s="15" t="s">
        <v>101</v>
      </c>
      <c r="W459" s="16"/>
      <c r="X459" s="15" t="s">
        <v>100</v>
      </c>
      <c r="Y459" s="16"/>
      <c r="Z459" s="15" t="s">
        <v>99</v>
      </c>
      <c r="AA459" s="16"/>
      <c r="AB459" s="242"/>
      <c r="AC459" s="16"/>
      <c r="AD459" s="186"/>
      <c r="AE459" s="11"/>
      <c r="AF459" s="423"/>
      <c r="AG459" s="423"/>
      <c r="AH459" s="10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107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202</v>
      </c>
      <c r="E461" s="425">
        <v>11472.21</v>
      </c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03"/>
      <c r="AI461" s="86" t="s">
        <v>137</v>
      </c>
      <c r="AJ461" s="85">
        <f t="shared" ref="AJ461:BB461" si="60">SUM(AJ463:AJ474)</f>
        <v>65</v>
      </c>
      <c r="AK461" s="84">
        <f t="shared" si="60"/>
        <v>0</v>
      </c>
      <c r="AL461" s="83">
        <f t="shared" si="60"/>
        <v>0</v>
      </c>
      <c r="AM461" s="85">
        <f t="shared" si="60"/>
        <v>33</v>
      </c>
      <c r="AN461" s="84">
        <f t="shared" si="60"/>
        <v>0</v>
      </c>
      <c r="AO461" s="83">
        <f t="shared" si="60"/>
        <v>0</v>
      </c>
      <c r="AP461" s="85">
        <f t="shared" si="60"/>
        <v>0</v>
      </c>
      <c r="AQ461" s="84">
        <f t="shared" si="60"/>
        <v>0</v>
      </c>
      <c r="AR461" s="83">
        <f t="shared" si="60"/>
        <v>0</v>
      </c>
      <c r="AS461" s="85">
        <f t="shared" si="60"/>
        <v>4</v>
      </c>
      <c r="AT461" s="84">
        <f t="shared" si="60"/>
        <v>0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0</v>
      </c>
      <c r="AZ461" s="81">
        <f t="shared" si="60"/>
        <v>0</v>
      </c>
      <c r="BA461" s="81">
        <f t="shared" si="60"/>
        <v>0</v>
      </c>
      <c r="BB461" s="80">
        <f t="shared" si="60"/>
        <v>0</v>
      </c>
      <c r="BC461" s="79" t="s">
        <v>136</v>
      </c>
      <c r="BF461" s="5">
        <f>SUM(AJ461:AL461)/$BG$5</f>
        <v>21.666666666666668</v>
      </c>
      <c r="BG461" s="5">
        <f>SUM(AM461:AO461,AY461)/$BG$5</f>
        <v>11</v>
      </c>
      <c r="BH461" s="5">
        <f>SUM(AP461:AR461,AZ461)/$BG$5</f>
        <v>0</v>
      </c>
      <c r="BI461" s="5">
        <f>SUM(AS461:AU461,BA461)/$BG$5</f>
        <v>1.3333333333333333</v>
      </c>
      <c r="BJ461" s="5">
        <f>SUM(AV461:AX461,BB461)/$BG$5</f>
        <v>0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03"/>
      <c r="AI462" s="66" t="s">
        <v>135</v>
      </c>
      <c r="AJ462" s="65">
        <f t="shared" ref="AJ462:BB462" si="61">AJ461/3</f>
        <v>21.666666666666668</v>
      </c>
      <c r="AK462" s="64">
        <f t="shared" si="61"/>
        <v>0</v>
      </c>
      <c r="AL462" s="63">
        <f t="shared" si="61"/>
        <v>0</v>
      </c>
      <c r="AM462" s="65">
        <f t="shared" si="61"/>
        <v>11</v>
      </c>
      <c r="AN462" s="64">
        <f t="shared" si="61"/>
        <v>0</v>
      </c>
      <c r="AO462" s="63">
        <f t="shared" si="61"/>
        <v>0</v>
      </c>
      <c r="AP462" s="65">
        <f t="shared" si="61"/>
        <v>0</v>
      </c>
      <c r="AQ462" s="64">
        <f t="shared" si="61"/>
        <v>0</v>
      </c>
      <c r="AR462" s="63">
        <f t="shared" si="61"/>
        <v>0</v>
      </c>
      <c r="AS462" s="65">
        <f t="shared" si="61"/>
        <v>1.3333333333333333</v>
      </c>
      <c r="AT462" s="64">
        <f t="shared" si="61"/>
        <v>0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</v>
      </c>
      <c r="AZ462" s="61">
        <f t="shared" si="61"/>
        <v>0</v>
      </c>
      <c r="BA462" s="61">
        <f t="shared" si="61"/>
        <v>0</v>
      </c>
      <c r="BB462" s="60">
        <f t="shared" si="61"/>
        <v>0</v>
      </c>
      <c r="BC462" s="59" t="s">
        <v>134</v>
      </c>
    </row>
    <row r="463" spans="2:62" ht="28.15" customHeight="1" x14ac:dyDescent="0.2">
      <c r="B463" s="30"/>
      <c r="C463" s="338">
        <v>1</v>
      </c>
      <c r="D463" s="212"/>
      <c r="E463" s="198"/>
      <c r="F463" s="198"/>
      <c r="G463" s="197"/>
      <c r="H463" s="358" t="s">
        <v>133</v>
      </c>
      <c r="I463" s="390">
        <v>112</v>
      </c>
      <c r="J463" s="390">
        <v>22</v>
      </c>
      <c r="K463" s="390">
        <v>7</v>
      </c>
      <c r="L463" s="42" t="s">
        <v>131</v>
      </c>
      <c r="M463" s="43" t="s">
        <v>132</v>
      </c>
      <c r="N463" s="42" t="s">
        <v>129</v>
      </c>
      <c r="O463" s="43" t="s">
        <v>179</v>
      </c>
      <c r="P463" s="42" t="s">
        <v>128</v>
      </c>
      <c r="Q463" s="43" t="s">
        <v>359</v>
      </c>
      <c r="R463" s="42" t="s">
        <v>127</v>
      </c>
      <c r="S463" s="43" t="s">
        <v>130</v>
      </c>
      <c r="T463" s="42" t="s">
        <v>126</v>
      </c>
      <c r="U463" s="43"/>
      <c r="V463" s="42" t="s">
        <v>125</v>
      </c>
      <c r="W463" s="43"/>
      <c r="X463" s="42" t="s">
        <v>124</v>
      </c>
      <c r="Y463" s="43"/>
      <c r="Z463" s="42" t="s">
        <v>123</v>
      </c>
      <c r="AA463" s="43"/>
      <c r="AB463" s="245"/>
      <c r="AC463" s="43"/>
      <c r="AD463" s="196"/>
      <c r="AE463" s="58"/>
      <c r="AF463" s="421"/>
      <c r="AG463" s="421" t="s">
        <v>668</v>
      </c>
      <c r="AH463" s="38"/>
      <c r="AI463" s="9"/>
      <c r="AJ463" s="349">
        <f>SUMPRODUCT(LEN($M463:$AA466)-LEN(SUBSTITUTE($M463:$AA466,"A", "")))</f>
        <v>15</v>
      </c>
      <c r="AK463" s="352">
        <f>SUMPRODUCT(LEN($AD463:$AD466)-LEN(SUBSTITUTE($AD463:$AD466,"A", "")))</f>
        <v>0</v>
      </c>
      <c r="AL463" s="335">
        <f>SUMPRODUCT(LEN($AC463:$AC466)-LEN(SUBSTITUTE($AC463:$AC466,"A", "")))</f>
        <v>0</v>
      </c>
      <c r="AM463" s="349">
        <f>SUMPRODUCT(LEN($M463:$AA466)-LEN(SUBSTITUTE($M463:$AA466,"S", "")))</f>
        <v>11</v>
      </c>
      <c r="AN463" s="352">
        <f>SUMPRODUCT(LEN($AD463:$AD466)-LEN(SUBSTITUTE($AD463:$AD466,"S", "")))</f>
        <v>0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1</v>
      </c>
      <c r="AT463" s="352">
        <f>SUMPRODUCT(LEN($AD463:$AD466)-LEN(SUBSTITUTE($AD463:$AD466,"G", "")))</f>
        <v>0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0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0</v>
      </c>
      <c r="BB463" s="413">
        <f>SUMPRODUCT(LEN($AE463:$AE466)-LEN(SUBSTITUTE($AE463:$AE466,"M", "")))</f>
        <v>0</v>
      </c>
    </row>
    <row r="464" spans="2:62" ht="28.15" customHeight="1" thickBot="1" x14ac:dyDescent="0.25">
      <c r="B464" s="30"/>
      <c r="C464" s="339"/>
      <c r="D464" s="221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132</v>
      </c>
      <c r="N464" s="33" t="s">
        <v>121</v>
      </c>
      <c r="O464" s="55" t="s">
        <v>496</v>
      </c>
      <c r="P464" s="33" t="s">
        <v>120</v>
      </c>
      <c r="Q464" s="55" t="s">
        <v>349</v>
      </c>
      <c r="R464" s="33" t="s">
        <v>119</v>
      </c>
      <c r="S464" s="55" t="s">
        <v>130</v>
      </c>
      <c r="T464" s="33" t="s">
        <v>118</v>
      </c>
      <c r="U464" s="55"/>
      <c r="V464" s="33" t="s">
        <v>117</v>
      </c>
      <c r="W464" s="55"/>
      <c r="X464" s="33" t="s">
        <v>116</v>
      </c>
      <c r="Y464" s="55"/>
      <c r="Z464" s="33" t="s">
        <v>115</v>
      </c>
      <c r="AA464" s="55"/>
      <c r="AB464" s="244"/>
      <c r="AC464" s="55"/>
      <c r="AD464" s="193"/>
      <c r="AE464" s="57"/>
      <c r="AF464" s="422"/>
      <c r="AG464" s="422"/>
      <c r="AH464" s="21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8.15" customHeight="1" x14ac:dyDescent="0.2">
      <c r="B465" s="30"/>
      <c r="C465" s="340"/>
      <c r="D465" s="218"/>
      <c r="E465" s="192"/>
      <c r="F465" s="192"/>
      <c r="G465" s="191"/>
      <c r="H465" s="360">
        <v>202</v>
      </c>
      <c r="I465" s="392"/>
      <c r="J465" s="392"/>
      <c r="K465" s="392"/>
      <c r="L465" s="25" t="s">
        <v>114</v>
      </c>
      <c r="M465" s="114" t="s">
        <v>132</v>
      </c>
      <c r="N465" s="25" t="s">
        <v>112</v>
      </c>
      <c r="O465" s="114" t="s">
        <v>357</v>
      </c>
      <c r="P465" s="25" t="s">
        <v>111</v>
      </c>
      <c r="Q465" s="114" t="s">
        <v>354</v>
      </c>
      <c r="R465" s="25" t="s">
        <v>110</v>
      </c>
      <c r="S465" s="114" t="s">
        <v>130</v>
      </c>
      <c r="T465" s="25" t="s">
        <v>109</v>
      </c>
      <c r="U465" s="114"/>
      <c r="V465" s="25" t="s">
        <v>108</v>
      </c>
      <c r="W465" s="114"/>
      <c r="X465" s="25" t="s">
        <v>107</v>
      </c>
      <c r="Y465" s="114"/>
      <c r="Z465" s="25" t="s">
        <v>106</v>
      </c>
      <c r="AA465" s="114"/>
      <c r="AB465" s="243"/>
      <c r="AC465" s="114"/>
      <c r="AD465" s="190"/>
      <c r="AE465" s="57"/>
      <c r="AF465" s="422"/>
      <c r="AG465" s="422"/>
      <c r="AH465" s="21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8.15" customHeight="1" thickBot="1" x14ac:dyDescent="0.25">
      <c r="B466" s="30"/>
      <c r="C466" s="355"/>
      <c r="D466" s="246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357</v>
      </c>
      <c r="N466" s="50" t="s">
        <v>104</v>
      </c>
      <c r="O466" s="51" t="s">
        <v>359</v>
      </c>
      <c r="P466" s="50" t="s">
        <v>103</v>
      </c>
      <c r="Q466" s="51" t="s">
        <v>130</v>
      </c>
      <c r="R466" s="50" t="s">
        <v>102</v>
      </c>
      <c r="S466" s="51"/>
      <c r="T466" s="50">
        <v>20</v>
      </c>
      <c r="U466" s="51"/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242"/>
      <c r="AC466" s="51"/>
      <c r="AD466" s="187"/>
      <c r="AE466" s="56"/>
      <c r="AF466" s="424"/>
      <c r="AG466" s="424"/>
      <c r="AH466" s="47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8.15" customHeight="1" x14ac:dyDescent="0.2">
      <c r="B467" s="30"/>
      <c r="C467" s="338">
        <v>2</v>
      </c>
      <c r="D467" s="212"/>
      <c r="E467" s="198"/>
      <c r="F467" s="198"/>
      <c r="G467" s="197"/>
      <c r="H467" s="358"/>
      <c r="I467" s="390">
        <v>113</v>
      </c>
      <c r="J467" s="390">
        <v>24</v>
      </c>
      <c r="K467" s="390">
        <v>6</v>
      </c>
      <c r="L467" s="42" t="s">
        <v>131</v>
      </c>
      <c r="M467" s="43" t="s">
        <v>132</v>
      </c>
      <c r="N467" s="42" t="s">
        <v>129</v>
      </c>
      <c r="O467" s="43" t="s">
        <v>179</v>
      </c>
      <c r="P467" s="42" t="s">
        <v>128</v>
      </c>
      <c r="Q467" s="43" t="s">
        <v>467</v>
      </c>
      <c r="R467" s="42" t="s">
        <v>127</v>
      </c>
      <c r="S467" s="43" t="s">
        <v>351</v>
      </c>
      <c r="T467" s="42" t="s">
        <v>126</v>
      </c>
      <c r="U467" s="43" t="s">
        <v>130</v>
      </c>
      <c r="V467" s="42" t="s">
        <v>125</v>
      </c>
      <c r="W467" s="43"/>
      <c r="X467" s="42" t="s">
        <v>124</v>
      </c>
      <c r="Y467" s="43"/>
      <c r="Z467" s="42" t="s">
        <v>123</v>
      </c>
      <c r="AA467" s="43"/>
      <c r="AB467" s="245"/>
      <c r="AC467" s="43"/>
      <c r="AD467" s="196"/>
      <c r="AE467" s="39"/>
      <c r="AF467" s="421"/>
      <c r="AG467" s="421" t="s">
        <v>668</v>
      </c>
      <c r="AH467" s="38"/>
      <c r="AI467" s="9"/>
      <c r="AJ467" s="349">
        <f>SUMPRODUCT(LEN($M467:$AA470)-LEN(SUBSTITUTE($M467:$AA470,"A", "")))</f>
        <v>25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12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0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2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8.15" customHeight="1" thickBot="1" x14ac:dyDescent="0.25">
      <c r="B468" s="30"/>
      <c r="C468" s="339"/>
      <c r="D468" s="221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 t="s">
        <v>132</v>
      </c>
      <c r="N468" s="33" t="s">
        <v>121</v>
      </c>
      <c r="O468" s="55" t="s">
        <v>456</v>
      </c>
      <c r="P468" s="33" t="s">
        <v>120</v>
      </c>
      <c r="Q468" s="55" t="s">
        <v>459</v>
      </c>
      <c r="R468" s="33" t="s">
        <v>119</v>
      </c>
      <c r="S468" s="55" t="s">
        <v>354</v>
      </c>
      <c r="T468" s="33" t="s">
        <v>118</v>
      </c>
      <c r="U468" s="55" t="s">
        <v>130</v>
      </c>
      <c r="V468" s="33" t="s">
        <v>117</v>
      </c>
      <c r="W468" s="55"/>
      <c r="X468" s="33" t="s">
        <v>116</v>
      </c>
      <c r="Y468" s="55"/>
      <c r="Z468" s="33" t="s">
        <v>115</v>
      </c>
      <c r="AA468" s="55"/>
      <c r="AB468" s="244"/>
      <c r="AC468" s="55"/>
      <c r="AD468" s="193"/>
      <c r="AE468" s="22"/>
      <c r="AF468" s="422"/>
      <c r="AG468" s="422"/>
      <c r="AH468" s="21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8.15" customHeight="1" x14ac:dyDescent="0.2">
      <c r="B469" s="30"/>
      <c r="C469" s="340"/>
      <c r="D469" s="218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 t="s">
        <v>179</v>
      </c>
      <c r="N469" s="25" t="s">
        <v>112</v>
      </c>
      <c r="O469" s="114" t="s">
        <v>357</v>
      </c>
      <c r="P469" s="25" t="s">
        <v>111</v>
      </c>
      <c r="Q469" s="114" t="s">
        <v>353</v>
      </c>
      <c r="R469" s="25" t="s">
        <v>110</v>
      </c>
      <c r="S469" s="114" t="s">
        <v>179</v>
      </c>
      <c r="T469" s="25" t="s">
        <v>109</v>
      </c>
      <c r="U469" s="114"/>
      <c r="V469" s="25" t="s">
        <v>108</v>
      </c>
      <c r="W469" s="114"/>
      <c r="X469" s="25" t="s">
        <v>107</v>
      </c>
      <c r="Y469" s="114"/>
      <c r="Z469" s="25" t="s">
        <v>106</v>
      </c>
      <c r="AA469" s="114"/>
      <c r="AB469" s="243"/>
      <c r="AC469" s="114"/>
      <c r="AD469" s="190"/>
      <c r="AE469" s="22"/>
      <c r="AF469" s="422"/>
      <c r="AG469" s="422"/>
      <c r="AH469" s="21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8.15" customHeight="1" thickBot="1" x14ac:dyDescent="0.25">
      <c r="B470" s="30"/>
      <c r="C470" s="355"/>
      <c r="D470" s="246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 t="s">
        <v>179</v>
      </c>
      <c r="N470" s="50" t="s">
        <v>104</v>
      </c>
      <c r="O470" s="51" t="s">
        <v>348</v>
      </c>
      <c r="P470" s="50" t="s">
        <v>103</v>
      </c>
      <c r="Q470" s="51" t="s">
        <v>352</v>
      </c>
      <c r="R470" s="50" t="s">
        <v>102</v>
      </c>
      <c r="S470" s="51" t="s">
        <v>130</v>
      </c>
      <c r="T470" s="50">
        <v>20</v>
      </c>
      <c r="U470" s="51"/>
      <c r="V470" s="50" t="s">
        <v>101</v>
      </c>
      <c r="W470" s="51"/>
      <c r="X470" s="50" t="s">
        <v>100</v>
      </c>
      <c r="Y470" s="51"/>
      <c r="Z470" s="50" t="s">
        <v>99</v>
      </c>
      <c r="AA470" s="51"/>
      <c r="AB470" s="242"/>
      <c r="AC470" s="51"/>
      <c r="AD470" s="187"/>
      <c r="AE470" s="48"/>
      <c r="AF470" s="424"/>
      <c r="AG470" s="424"/>
      <c r="AH470" s="47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8.15" customHeight="1" x14ac:dyDescent="0.2">
      <c r="B471" s="30"/>
      <c r="C471" s="338">
        <v>3</v>
      </c>
      <c r="D471" s="212"/>
      <c r="E471" s="198"/>
      <c r="F471" s="198"/>
      <c r="G471" s="197"/>
      <c r="H471" s="358"/>
      <c r="I471" s="390">
        <v>111</v>
      </c>
      <c r="J471" s="390">
        <v>23</v>
      </c>
      <c r="K471" s="390">
        <v>5</v>
      </c>
      <c r="L471" s="42" t="s">
        <v>131</v>
      </c>
      <c r="M471" s="43" t="s">
        <v>132</v>
      </c>
      <c r="N471" s="42" t="s">
        <v>129</v>
      </c>
      <c r="O471" s="43" t="s">
        <v>179</v>
      </c>
      <c r="P471" s="42" t="s">
        <v>128</v>
      </c>
      <c r="Q471" s="43" t="s">
        <v>493</v>
      </c>
      <c r="R471" s="42" t="s">
        <v>127</v>
      </c>
      <c r="S471" s="43" t="s">
        <v>132</v>
      </c>
      <c r="T471" s="42" t="s">
        <v>126</v>
      </c>
      <c r="U471" s="43" t="s">
        <v>185</v>
      </c>
      <c r="V471" s="42" t="s">
        <v>125</v>
      </c>
      <c r="W471" s="43"/>
      <c r="X471" s="42" t="s">
        <v>124</v>
      </c>
      <c r="Y471" s="43"/>
      <c r="Z471" s="42" t="s">
        <v>123</v>
      </c>
      <c r="AA471" s="43"/>
      <c r="AB471" s="245"/>
      <c r="AC471" s="43"/>
      <c r="AD471" s="196"/>
      <c r="AE471" s="39"/>
      <c r="AF471" s="421"/>
      <c r="AG471" s="421" t="s">
        <v>668</v>
      </c>
      <c r="AH471" s="38"/>
      <c r="AI471" s="9"/>
      <c r="AJ471" s="349">
        <f>SUMPRODUCT(LEN($M471:$AA474)-LEN(SUBSTITUTE($M471:$AA474,"A", "")))</f>
        <v>25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10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1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8.15" customHeight="1" thickBot="1" x14ac:dyDescent="0.25">
      <c r="B472" s="30"/>
      <c r="C472" s="339"/>
      <c r="D472" s="221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 t="s">
        <v>179</v>
      </c>
      <c r="N472" s="33" t="s">
        <v>121</v>
      </c>
      <c r="O472" s="55" t="s">
        <v>179</v>
      </c>
      <c r="P472" s="33" t="s">
        <v>120</v>
      </c>
      <c r="Q472" s="55" t="s">
        <v>348</v>
      </c>
      <c r="R472" s="33" t="s">
        <v>119</v>
      </c>
      <c r="S472" s="55" t="s">
        <v>350</v>
      </c>
      <c r="T472" s="33" t="s">
        <v>118</v>
      </c>
      <c r="U472" s="55" t="s">
        <v>130</v>
      </c>
      <c r="V472" s="33" t="s">
        <v>117</v>
      </c>
      <c r="W472" s="55"/>
      <c r="X472" s="33" t="s">
        <v>116</v>
      </c>
      <c r="Y472" s="55"/>
      <c r="Z472" s="33" t="s">
        <v>115</v>
      </c>
      <c r="AA472" s="55"/>
      <c r="AB472" s="244"/>
      <c r="AC472" s="55"/>
      <c r="AD472" s="193"/>
      <c r="AE472" s="22"/>
      <c r="AF472" s="422"/>
      <c r="AG472" s="422"/>
      <c r="AH472" s="21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8.15" customHeight="1" x14ac:dyDescent="0.2">
      <c r="B473" s="30"/>
      <c r="C473" s="340"/>
      <c r="D473" s="218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 t="s">
        <v>132</v>
      </c>
      <c r="N473" s="25" t="s">
        <v>112</v>
      </c>
      <c r="O473" s="114" t="s">
        <v>132</v>
      </c>
      <c r="P473" s="25" t="s">
        <v>111</v>
      </c>
      <c r="Q473" s="114" t="s">
        <v>357</v>
      </c>
      <c r="R473" s="25" t="s">
        <v>110</v>
      </c>
      <c r="S473" s="114" t="s">
        <v>346</v>
      </c>
      <c r="T473" s="25" t="s">
        <v>109</v>
      </c>
      <c r="U473" s="114"/>
      <c r="V473" s="25" t="s">
        <v>108</v>
      </c>
      <c r="W473" s="114"/>
      <c r="X473" s="25" t="s">
        <v>107</v>
      </c>
      <c r="Y473" s="114"/>
      <c r="Z473" s="25" t="s">
        <v>106</v>
      </c>
      <c r="AA473" s="114"/>
      <c r="AB473" s="243"/>
      <c r="AC473" s="114"/>
      <c r="AD473" s="190"/>
      <c r="AE473" s="22"/>
      <c r="AF473" s="422"/>
      <c r="AG473" s="422"/>
      <c r="AH473" s="21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8.15" customHeight="1" thickBot="1" x14ac:dyDescent="0.25">
      <c r="B474" s="20"/>
      <c r="C474" s="341"/>
      <c r="D474" s="215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 t="s">
        <v>132</v>
      </c>
      <c r="N474" s="15" t="s">
        <v>104</v>
      </c>
      <c r="O474" s="16" t="s">
        <v>357</v>
      </c>
      <c r="P474" s="15" t="s">
        <v>103</v>
      </c>
      <c r="Q474" s="16" t="s">
        <v>462</v>
      </c>
      <c r="R474" s="15" t="s">
        <v>102</v>
      </c>
      <c r="S474" s="16" t="s">
        <v>354</v>
      </c>
      <c r="T474" s="15">
        <v>20</v>
      </c>
      <c r="U474" s="16"/>
      <c r="V474" s="15" t="s">
        <v>101</v>
      </c>
      <c r="W474" s="16"/>
      <c r="X474" s="15" t="s">
        <v>100</v>
      </c>
      <c r="Y474" s="16"/>
      <c r="Z474" s="15" t="s">
        <v>99</v>
      </c>
      <c r="AA474" s="16"/>
      <c r="AB474" s="242"/>
      <c r="AC474" s="16"/>
      <c r="AD474" s="186"/>
      <c r="AE474" s="11"/>
      <c r="AF474" s="423"/>
      <c r="AG474" s="423"/>
      <c r="AH474" s="10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107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202</v>
      </c>
      <c r="E476" s="425">
        <v>14477.44</v>
      </c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03"/>
      <c r="AI476" s="86" t="s">
        <v>137</v>
      </c>
      <c r="AJ476" s="85">
        <f t="shared" ref="AJ476:BB476" si="62">SUM(AJ478:AJ489)</f>
        <v>85</v>
      </c>
      <c r="AK476" s="84">
        <f t="shared" si="62"/>
        <v>6</v>
      </c>
      <c r="AL476" s="83">
        <f t="shared" si="62"/>
        <v>0</v>
      </c>
      <c r="AM476" s="85">
        <f t="shared" si="62"/>
        <v>45</v>
      </c>
      <c r="AN476" s="84">
        <f t="shared" si="62"/>
        <v>15</v>
      </c>
      <c r="AO476" s="83">
        <f t="shared" si="62"/>
        <v>0</v>
      </c>
      <c r="AP476" s="85">
        <f t="shared" si="62"/>
        <v>0</v>
      </c>
      <c r="AQ476" s="84">
        <f t="shared" si="62"/>
        <v>0</v>
      </c>
      <c r="AR476" s="83">
        <f t="shared" si="62"/>
        <v>0</v>
      </c>
      <c r="AS476" s="85">
        <f t="shared" si="62"/>
        <v>21</v>
      </c>
      <c r="AT476" s="84">
        <f t="shared" si="62"/>
        <v>4</v>
      </c>
      <c r="AU476" s="83">
        <f t="shared" si="62"/>
        <v>0</v>
      </c>
      <c r="AV476" s="85">
        <f t="shared" si="62"/>
        <v>0</v>
      </c>
      <c r="AW476" s="84">
        <f t="shared" si="62"/>
        <v>0</v>
      </c>
      <c r="AX476" s="83">
        <f t="shared" si="62"/>
        <v>0</v>
      </c>
      <c r="AY476" s="82">
        <f t="shared" si="62"/>
        <v>0</v>
      </c>
      <c r="AZ476" s="81">
        <f t="shared" si="62"/>
        <v>0</v>
      </c>
      <c r="BA476" s="81">
        <f t="shared" si="62"/>
        <v>0</v>
      </c>
      <c r="BB476" s="80">
        <f t="shared" si="62"/>
        <v>0</v>
      </c>
      <c r="BC476" s="79" t="s">
        <v>136</v>
      </c>
      <c r="BF476" s="5">
        <f>SUM(AJ476:AL476)/$BG$5</f>
        <v>30.333333333333332</v>
      </c>
      <c r="BG476" s="5">
        <f>SUM(AM476:AO476,AY476)/$BG$5</f>
        <v>20</v>
      </c>
      <c r="BH476" s="5">
        <f>SUM(AP476:AR476,AZ476)/$BG$5</f>
        <v>0</v>
      </c>
      <c r="BI476" s="5">
        <f>SUM(AS476:AU476,BA476)/$BG$5</f>
        <v>8.3333333333333339</v>
      </c>
      <c r="BJ476" s="5">
        <f>SUM(AV476:AX476,BB476)/$BG$5</f>
        <v>0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03"/>
      <c r="AI477" s="66" t="s">
        <v>135</v>
      </c>
      <c r="AJ477" s="65">
        <f t="shared" ref="AJ477:BB477" si="63">AJ476/3</f>
        <v>28.333333333333332</v>
      </c>
      <c r="AK477" s="64">
        <f t="shared" si="63"/>
        <v>2</v>
      </c>
      <c r="AL477" s="63">
        <f t="shared" si="63"/>
        <v>0</v>
      </c>
      <c r="AM477" s="65">
        <f t="shared" si="63"/>
        <v>15</v>
      </c>
      <c r="AN477" s="64">
        <f t="shared" si="63"/>
        <v>5</v>
      </c>
      <c r="AO477" s="63">
        <f t="shared" si="63"/>
        <v>0</v>
      </c>
      <c r="AP477" s="65">
        <f t="shared" si="63"/>
        <v>0</v>
      </c>
      <c r="AQ477" s="64">
        <f t="shared" si="63"/>
        <v>0</v>
      </c>
      <c r="AR477" s="63">
        <f t="shared" si="63"/>
        <v>0</v>
      </c>
      <c r="AS477" s="65">
        <f t="shared" si="63"/>
        <v>7</v>
      </c>
      <c r="AT477" s="64">
        <f t="shared" si="63"/>
        <v>1.3333333333333333</v>
      </c>
      <c r="AU477" s="63">
        <f t="shared" si="63"/>
        <v>0</v>
      </c>
      <c r="AV477" s="65">
        <f t="shared" si="63"/>
        <v>0</v>
      </c>
      <c r="AW477" s="64">
        <f t="shared" si="63"/>
        <v>0</v>
      </c>
      <c r="AX477" s="63">
        <f t="shared" si="63"/>
        <v>0</v>
      </c>
      <c r="AY477" s="62">
        <f t="shared" si="63"/>
        <v>0</v>
      </c>
      <c r="AZ477" s="61">
        <f t="shared" si="63"/>
        <v>0</v>
      </c>
      <c r="BA477" s="61">
        <f t="shared" si="63"/>
        <v>0</v>
      </c>
      <c r="BB477" s="60">
        <f t="shared" si="63"/>
        <v>0</v>
      </c>
      <c r="BC477" s="59" t="s">
        <v>134</v>
      </c>
    </row>
    <row r="478" spans="2:62" ht="28.15" customHeight="1" x14ac:dyDescent="0.2">
      <c r="B478" s="30"/>
      <c r="C478" s="338">
        <v>1</v>
      </c>
      <c r="D478" s="212"/>
      <c r="E478" s="198"/>
      <c r="F478" s="198"/>
      <c r="G478" s="197"/>
      <c r="H478" s="358" t="s">
        <v>183</v>
      </c>
      <c r="I478" s="390">
        <v>106</v>
      </c>
      <c r="J478" s="390">
        <v>24</v>
      </c>
      <c r="K478" s="390">
        <v>7</v>
      </c>
      <c r="L478" s="42" t="s">
        <v>131</v>
      </c>
      <c r="M478" s="43" t="s">
        <v>467</v>
      </c>
      <c r="N478" s="42" t="s">
        <v>129</v>
      </c>
      <c r="O478" s="43" t="s">
        <v>507</v>
      </c>
      <c r="P478" s="42" t="s">
        <v>128</v>
      </c>
      <c r="Q478" s="43" t="s">
        <v>498</v>
      </c>
      <c r="R478" s="42" t="s">
        <v>127</v>
      </c>
      <c r="S478" s="43" t="s">
        <v>346</v>
      </c>
      <c r="T478" s="42" t="s">
        <v>126</v>
      </c>
      <c r="U478" s="43" t="s">
        <v>132</v>
      </c>
      <c r="V478" s="42" t="s">
        <v>125</v>
      </c>
      <c r="W478" s="43"/>
      <c r="X478" s="42" t="s">
        <v>124</v>
      </c>
      <c r="Y478" s="43"/>
      <c r="Z478" s="42" t="s">
        <v>123</v>
      </c>
      <c r="AA478" s="43"/>
      <c r="AB478" s="245"/>
      <c r="AC478" s="43"/>
      <c r="AD478" s="196" t="s">
        <v>371</v>
      </c>
      <c r="AE478" s="58"/>
      <c r="AF478" s="421"/>
      <c r="AG478" s="421" t="s">
        <v>669</v>
      </c>
      <c r="AH478" s="38"/>
      <c r="AI478" s="9"/>
      <c r="AJ478" s="349">
        <f>SUMPRODUCT(LEN($M478:$AA481)-LEN(SUBSTITUTE($M478:$AA481,"A", "")))</f>
        <v>26</v>
      </c>
      <c r="AK478" s="352">
        <f>SUMPRODUCT(LEN($AD478:$AD481)-LEN(SUBSTITUTE($AD478:$AD481,"A", "")))</f>
        <v>1</v>
      </c>
      <c r="AL478" s="335">
        <f>SUMPRODUCT(LEN($AC478:$AC481)-LEN(SUBSTITUTE($AC478:$AC481,"A", "")))</f>
        <v>0</v>
      </c>
      <c r="AM478" s="349">
        <f>SUMPRODUCT(LEN($M478:$AA481)-LEN(SUBSTITUTE($M478:$AA481,"S", "")))</f>
        <v>13</v>
      </c>
      <c r="AN478" s="352">
        <f>SUMPRODUCT(LEN($AD478:$AD481)-LEN(SUBSTITUTE($AD478:$AD481,"S", "")))</f>
        <v>3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6</v>
      </c>
      <c r="AT478" s="352">
        <f>SUMPRODUCT(LEN($AD478:$AD481)-LEN(SUBSTITUTE($AD478:$AD481,"G", "")))</f>
        <v>0</v>
      </c>
      <c r="AU478" s="335">
        <f>SUMPRODUCT(LEN($AC478:$AC481)-LEN(SUBSTITUTE($AC478:$AC481,"G", "")))</f>
        <v>0</v>
      </c>
      <c r="AV478" s="349">
        <f>SUMPRODUCT(LEN($L478:$AA481)-LEN(SUBSTITUTE($L478:$AA481,"M", "")))</f>
        <v>0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0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0</v>
      </c>
      <c r="BB478" s="413">
        <f>SUMPRODUCT(LEN($AE478:$AE481)-LEN(SUBSTITUTE($AE478:$AE481,"M", "")))</f>
        <v>0</v>
      </c>
    </row>
    <row r="479" spans="2:62" ht="28.15" customHeight="1" thickBot="1" x14ac:dyDescent="0.25">
      <c r="B479" s="30"/>
      <c r="C479" s="339"/>
      <c r="D479" s="221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179</v>
      </c>
      <c r="N479" s="33" t="s">
        <v>121</v>
      </c>
      <c r="O479" s="55" t="s">
        <v>348</v>
      </c>
      <c r="P479" s="33" t="s">
        <v>120</v>
      </c>
      <c r="Q479" s="55" t="s">
        <v>495</v>
      </c>
      <c r="R479" s="33" t="s">
        <v>119</v>
      </c>
      <c r="S479" s="55" t="s">
        <v>354</v>
      </c>
      <c r="T479" s="33" t="s">
        <v>118</v>
      </c>
      <c r="U479" s="55"/>
      <c r="V479" s="33" t="s">
        <v>117</v>
      </c>
      <c r="W479" s="55"/>
      <c r="X479" s="33" t="s">
        <v>116</v>
      </c>
      <c r="Y479" s="55"/>
      <c r="Z479" s="33" t="s">
        <v>115</v>
      </c>
      <c r="AA479" s="55"/>
      <c r="AB479" s="244"/>
      <c r="AC479" s="55"/>
      <c r="AD479" s="193"/>
      <c r="AE479" s="57"/>
      <c r="AF479" s="422"/>
      <c r="AG479" s="422"/>
      <c r="AH479" s="21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8.15" customHeight="1" x14ac:dyDescent="0.2">
      <c r="B480" s="30"/>
      <c r="C480" s="340"/>
      <c r="D480" s="218"/>
      <c r="E480" s="192"/>
      <c r="F480" s="192"/>
      <c r="G480" s="191"/>
      <c r="H480" s="360">
        <v>202</v>
      </c>
      <c r="I480" s="392"/>
      <c r="J480" s="392"/>
      <c r="K480" s="392"/>
      <c r="L480" s="25" t="s">
        <v>114</v>
      </c>
      <c r="M480" s="114" t="s">
        <v>479</v>
      </c>
      <c r="N480" s="25" t="s">
        <v>112</v>
      </c>
      <c r="O480" s="114" t="s">
        <v>692</v>
      </c>
      <c r="P480" s="25" t="s">
        <v>111</v>
      </c>
      <c r="Q480" s="114" t="s">
        <v>359</v>
      </c>
      <c r="R480" s="25" t="s">
        <v>110</v>
      </c>
      <c r="S480" s="114" t="s">
        <v>347</v>
      </c>
      <c r="T480" s="25" t="s">
        <v>109</v>
      </c>
      <c r="U480" s="114"/>
      <c r="V480" s="25" t="s">
        <v>108</v>
      </c>
      <c r="W480" s="114"/>
      <c r="X480" s="25" t="s">
        <v>107</v>
      </c>
      <c r="Y480" s="114"/>
      <c r="Z480" s="25" t="s">
        <v>106</v>
      </c>
      <c r="AA480" s="114"/>
      <c r="AB480" s="243"/>
      <c r="AC480" s="114"/>
      <c r="AD480" s="190"/>
      <c r="AE480" s="57"/>
      <c r="AF480" s="422"/>
      <c r="AG480" s="422"/>
      <c r="AH480" s="21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8.15" customHeight="1" thickBot="1" x14ac:dyDescent="0.25">
      <c r="B481" s="30"/>
      <c r="C481" s="355"/>
      <c r="D481" s="246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357</v>
      </c>
      <c r="N481" s="50" t="s">
        <v>104</v>
      </c>
      <c r="O481" s="51" t="s">
        <v>495</v>
      </c>
      <c r="P481" s="50" t="s">
        <v>103</v>
      </c>
      <c r="Q481" s="51" t="s">
        <v>179</v>
      </c>
      <c r="R481" s="50" t="s">
        <v>102</v>
      </c>
      <c r="S481" s="51" t="s">
        <v>132</v>
      </c>
      <c r="T481" s="50">
        <v>20</v>
      </c>
      <c r="U481" s="51"/>
      <c r="V481" s="50" t="s">
        <v>101</v>
      </c>
      <c r="W481" s="51"/>
      <c r="X481" s="50" t="s">
        <v>100</v>
      </c>
      <c r="Y481" s="51"/>
      <c r="Z481" s="50" t="s">
        <v>99</v>
      </c>
      <c r="AA481" s="51"/>
      <c r="AB481" s="242"/>
      <c r="AC481" s="51"/>
      <c r="AD481" s="187"/>
      <c r="AE481" s="56"/>
      <c r="AF481" s="424"/>
      <c r="AG481" s="424"/>
      <c r="AH481" s="47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8.15" customHeight="1" x14ac:dyDescent="0.2">
      <c r="B482" s="30"/>
      <c r="C482" s="338">
        <v>2</v>
      </c>
      <c r="D482" s="212"/>
      <c r="E482" s="198"/>
      <c r="F482" s="198"/>
      <c r="G482" s="197"/>
      <c r="H482" s="358"/>
      <c r="I482" s="390">
        <v>93</v>
      </c>
      <c r="J482" s="390">
        <v>23</v>
      </c>
      <c r="K482" s="390">
        <v>6</v>
      </c>
      <c r="L482" s="42" t="s">
        <v>131</v>
      </c>
      <c r="M482" s="43" t="s">
        <v>780</v>
      </c>
      <c r="N482" s="42" t="s">
        <v>129</v>
      </c>
      <c r="O482" s="43" t="s">
        <v>788</v>
      </c>
      <c r="P482" s="42" t="s">
        <v>128</v>
      </c>
      <c r="Q482" s="43" t="s">
        <v>179</v>
      </c>
      <c r="R482" s="42" t="s">
        <v>127</v>
      </c>
      <c r="S482" s="43" t="s">
        <v>357</v>
      </c>
      <c r="T482" s="42" t="s">
        <v>126</v>
      </c>
      <c r="U482" s="43" t="s">
        <v>130</v>
      </c>
      <c r="V482" s="42" t="s">
        <v>125</v>
      </c>
      <c r="W482" s="43"/>
      <c r="X482" s="42" t="s">
        <v>124</v>
      </c>
      <c r="Y482" s="43"/>
      <c r="Z482" s="42" t="s">
        <v>123</v>
      </c>
      <c r="AA482" s="43"/>
      <c r="AB482" s="245"/>
      <c r="AC482" s="43"/>
      <c r="AD482" s="196" t="s">
        <v>349</v>
      </c>
      <c r="AE482" s="39"/>
      <c r="AF482" s="421"/>
      <c r="AG482" s="421" t="s">
        <v>669</v>
      </c>
      <c r="AH482" s="38"/>
      <c r="AI482" s="9"/>
      <c r="AJ482" s="349">
        <f>SUMPRODUCT(LEN($M482:$AA485)-LEN(SUBSTITUTE($M482:$AA485,"A", "")))</f>
        <v>31</v>
      </c>
      <c r="AK482" s="352">
        <f>SUMPRODUCT(LEN($AD482:$AD485)-LEN(SUBSTITUTE($AD482:$AD485,"A", "")))</f>
        <v>0</v>
      </c>
      <c r="AL482" s="335">
        <f>SUMPRODUCT(LEN($AC482:$AC485)-LEN(SUBSTITUTE($AC482:$AC485,"A", "")))</f>
        <v>0</v>
      </c>
      <c r="AM482" s="349">
        <f>SUMPRODUCT(LEN($M482:$AA485)-LEN(SUBSTITUTE($M482:$AA485,"S", "")))</f>
        <v>13</v>
      </c>
      <c r="AN482" s="352">
        <f>SUMPRODUCT(LEN($AD482:$AD485)-LEN(SUBSTITUTE($AD482:$AD485,"S", "")))</f>
        <v>3</v>
      </c>
      <c r="AO482" s="335">
        <f>SUMPRODUCT(LEN($AC482:$AC485)-LEN(SUBSTITUTE($AC482:$AC485,"S", "")))</f>
        <v>0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7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8.15" customHeight="1" thickBot="1" x14ac:dyDescent="0.25">
      <c r="B483" s="30"/>
      <c r="C483" s="339"/>
      <c r="D483" s="221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 t="s">
        <v>357</v>
      </c>
      <c r="N483" s="33" t="s">
        <v>121</v>
      </c>
      <c r="O483" s="55" t="s">
        <v>458</v>
      </c>
      <c r="P483" s="33" t="s">
        <v>120</v>
      </c>
      <c r="Q483" s="55" t="s">
        <v>456</v>
      </c>
      <c r="R483" s="33" t="s">
        <v>119</v>
      </c>
      <c r="S483" s="55" t="s">
        <v>349</v>
      </c>
      <c r="T483" s="33" t="s">
        <v>118</v>
      </c>
      <c r="U483" s="55"/>
      <c r="V483" s="33" t="s">
        <v>117</v>
      </c>
      <c r="W483" s="55"/>
      <c r="X483" s="33" t="s">
        <v>116</v>
      </c>
      <c r="Y483" s="55"/>
      <c r="Z483" s="33" t="s">
        <v>115</v>
      </c>
      <c r="AA483" s="55"/>
      <c r="AB483" s="244"/>
      <c r="AC483" s="55"/>
      <c r="AD483" s="193"/>
      <c r="AE483" s="22"/>
      <c r="AF483" s="422"/>
      <c r="AG483" s="422"/>
      <c r="AH483" s="21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8.15" customHeight="1" x14ac:dyDescent="0.2">
      <c r="B484" s="30"/>
      <c r="C484" s="340"/>
      <c r="D484" s="218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 t="s">
        <v>357</v>
      </c>
      <c r="N484" s="25" t="s">
        <v>112</v>
      </c>
      <c r="O484" s="114" t="s">
        <v>357</v>
      </c>
      <c r="P484" s="25" t="s">
        <v>111</v>
      </c>
      <c r="Q484" s="114" t="s">
        <v>498</v>
      </c>
      <c r="R484" s="25" t="s">
        <v>110</v>
      </c>
      <c r="S484" s="114" t="s">
        <v>347</v>
      </c>
      <c r="T484" s="25" t="s">
        <v>109</v>
      </c>
      <c r="U484" s="114"/>
      <c r="V484" s="25" t="s">
        <v>108</v>
      </c>
      <c r="W484" s="114"/>
      <c r="X484" s="25" t="s">
        <v>107</v>
      </c>
      <c r="Y484" s="114"/>
      <c r="Z484" s="25" t="s">
        <v>106</v>
      </c>
      <c r="AA484" s="114"/>
      <c r="AB484" s="243"/>
      <c r="AC484" s="114"/>
      <c r="AD484" s="190"/>
      <c r="AE484" s="22"/>
      <c r="AF484" s="422"/>
      <c r="AG484" s="422"/>
      <c r="AH484" s="21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8.15" customHeight="1" thickBot="1" x14ac:dyDescent="0.25">
      <c r="B485" s="30"/>
      <c r="C485" s="355"/>
      <c r="D485" s="246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 t="s">
        <v>467</v>
      </c>
      <c r="N485" s="50" t="s">
        <v>104</v>
      </c>
      <c r="O485" s="51" t="s">
        <v>357</v>
      </c>
      <c r="P485" s="50" t="s">
        <v>103</v>
      </c>
      <c r="Q485" s="51" t="s">
        <v>371</v>
      </c>
      <c r="R485" s="50" t="s">
        <v>102</v>
      </c>
      <c r="S485" s="51" t="s">
        <v>347</v>
      </c>
      <c r="T485" s="50">
        <v>20</v>
      </c>
      <c r="U485" s="51"/>
      <c r="V485" s="50" t="s">
        <v>101</v>
      </c>
      <c r="W485" s="51"/>
      <c r="X485" s="50" t="s">
        <v>100</v>
      </c>
      <c r="Y485" s="51"/>
      <c r="Z485" s="50" t="s">
        <v>99</v>
      </c>
      <c r="AA485" s="51"/>
      <c r="AB485" s="242"/>
      <c r="AC485" s="51"/>
      <c r="AD485" s="187"/>
      <c r="AE485" s="48"/>
      <c r="AF485" s="424"/>
      <c r="AG485" s="424"/>
      <c r="AH485" s="47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8.15" customHeight="1" x14ac:dyDescent="0.2">
      <c r="B486" s="30"/>
      <c r="C486" s="338">
        <v>3</v>
      </c>
      <c r="D486" s="212"/>
      <c r="E486" s="198"/>
      <c r="F486" s="198"/>
      <c r="G486" s="197"/>
      <c r="H486" s="358"/>
      <c r="I486" s="390">
        <v>94</v>
      </c>
      <c r="J486" s="390">
        <v>25</v>
      </c>
      <c r="K486" s="390">
        <v>8</v>
      </c>
      <c r="L486" s="42" t="s">
        <v>131</v>
      </c>
      <c r="M486" s="43" t="s">
        <v>357</v>
      </c>
      <c r="N486" s="42" t="s">
        <v>129</v>
      </c>
      <c r="O486" s="43" t="s">
        <v>459</v>
      </c>
      <c r="P486" s="42" t="s">
        <v>128</v>
      </c>
      <c r="Q486" s="43" t="s">
        <v>498</v>
      </c>
      <c r="R486" s="42" t="s">
        <v>127</v>
      </c>
      <c r="S486" s="43" t="s">
        <v>349</v>
      </c>
      <c r="T486" s="42" t="s">
        <v>126</v>
      </c>
      <c r="U486" s="43" t="s">
        <v>130</v>
      </c>
      <c r="V486" s="42" t="s">
        <v>125</v>
      </c>
      <c r="W486" s="43"/>
      <c r="X486" s="42" t="s">
        <v>124</v>
      </c>
      <c r="Y486" s="43"/>
      <c r="Z486" s="42" t="s">
        <v>123</v>
      </c>
      <c r="AA486" s="43"/>
      <c r="AB486" s="245"/>
      <c r="AC486" s="43"/>
      <c r="AD486" s="196" t="s">
        <v>807</v>
      </c>
      <c r="AE486" s="39"/>
      <c r="AF486" s="421"/>
      <c r="AG486" s="421" t="s">
        <v>669</v>
      </c>
      <c r="AH486" s="38"/>
      <c r="AI486" s="9"/>
      <c r="AJ486" s="349">
        <f>SUMPRODUCT(LEN($M486:$AA489)-LEN(SUBSTITUTE($M486:$AA489,"A", "")))</f>
        <v>28</v>
      </c>
      <c r="AK486" s="352">
        <f>SUMPRODUCT(LEN($AD486:$AD489)-LEN(SUBSTITUTE($AD486:$AD489,"A", "")))</f>
        <v>5</v>
      </c>
      <c r="AL486" s="335">
        <f>SUMPRODUCT(LEN($AC486:$AC489)-LEN(SUBSTITUTE($AC486:$AC489,"A", "")))</f>
        <v>0</v>
      </c>
      <c r="AM486" s="349">
        <f>SUMPRODUCT(LEN($M486:$AA489)-LEN(SUBSTITUTE($M486:$AA489,"S", "")))</f>
        <v>19</v>
      </c>
      <c r="AN486" s="352">
        <f>SUMPRODUCT(LEN($AD486:$AD489)-LEN(SUBSTITUTE($AD486:$AD489,"S", "")))</f>
        <v>9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8</v>
      </c>
      <c r="AT486" s="352">
        <f>SUMPRODUCT(LEN($AD486:$AD489)-LEN(SUBSTITUTE($AD486:$AD489,"G", "")))</f>
        <v>4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8.15" customHeight="1" thickBot="1" x14ac:dyDescent="0.25">
      <c r="B487" s="30"/>
      <c r="C487" s="339"/>
      <c r="D487" s="221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 t="s">
        <v>723</v>
      </c>
      <c r="N487" s="33" t="s">
        <v>121</v>
      </c>
      <c r="O487" s="55" t="s">
        <v>469</v>
      </c>
      <c r="P487" s="33" t="s">
        <v>120</v>
      </c>
      <c r="Q487" s="55" t="s">
        <v>481</v>
      </c>
      <c r="R487" s="33" t="s">
        <v>119</v>
      </c>
      <c r="S487" s="55" t="s">
        <v>347</v>
      </c>
      <c r="T487" s="33" t="s">
        <v>118</v>
      </c>
      <c r="U487" s="55"/>
      <c r="V487" s="33" t="s">
        <v>117</v>
      </c>
      <c r="W487" s="55"/>
      <c r="X487" s="33" t="s">
        <v>116</v>
      </c>
      <c r="Y487" s="55"/>
      <c r="Z487" s="33" t="s">
        <v>115</v>
      </c>
      <c r="AA487" s="55"/>
      <c r="AB487" s="244"/>
      <c r="AC487" s="55"/>
      <c r="AD487" s="193" t="s">
        <v>806</v>
      </c>
      <c r="AE487" s="22"/>
      <c r="AF487" s="422"/>
      <c r="AG487" s="422"/>
      <c r="AH487" s="21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8.15" customHeight="1" x14ac:dyDescent="0.2">
      <c r="B488" s="30"/>
      <c r="C488" s="340"/>
      <c r="D488" s="218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 t="s">
        <v>458</v>
      </c>
      <c r="N488" s="25" t="s">
        <v>112</v>
      </c>
      <c r="O488" s="114" t="s">
        <v>465</v>
      </c>
      <c r="P488" s="25" t="s">
        <v>111</v>
      </c>
      <c r="Q488" s="114" t="s">
        <v>469</v>
      </c>
      <c r="R488" s="25" t="s">
        <v>110</v>
      </c>
      <c r="S488" s="114" t="s">
        <v>354</v>
      </c>
      <c r="T488" s="25" t="s">
        <v>109</v>
      </c>
      <c r="U488" s="114"/>
      <c r="V488" s="25" t="s">
        <v>108</v>
      </c>
      <c r="W488" s="114"/>
      <c r="X488" s="25" t="s">
        <v>107</v>
      </c>
      <c r="Y488" s="114"/>
      <c r="Z488" s="25" t="s">
        <v>106</v>
      </c>
      <c r="AA488" s="114"/>
      <c r="AB488" s="243"/>
      <c r="AC488" s="114"/>
      <c r="AD488" s="190"/>
      <c r="AE488" s="22"/>
      <c r="AF488" s="422"/>
      <c r="AG488" s="422"/>
      <c r="AH488" s="21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8.15" customHeight="1" thickBot="1" x14ac:dyDescent="0.25">
      <c r="B489" s="20"/>
      <c r="C489" s="341"/>
      <c r="D489" s="215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 t="s">
        <v>484</v>
      </c>
      <c r="N489" s="15" t="s">
        <v>104</v>
      </c>
      <c r="O489" s="16" t="s">
        <v>491</v>
      </c>
      <c r="P489" s="15" t="s">
        <v>103</v>
      </c>
      <c r="Q489" s="16" t="s">
        <v>350</v>
      </c>
      <c r="R489" s="15" t="s">
        <v>102</v>
      </c>
      <c r="S489" s="16" t="s">
        <v>130</v>
      </c>
      <c r="T489" s="15">
        <v>20</v>
      </c>
      <c r="U489" s="16"/>
      <c r="V489" s="15" t="s">
        <v>101</v>
      </c>
      <c r="W489" s="16"/>
      <c r="X489" s="15" t="s">
        <v>100</v>
      </c>
      <c r="Y489" s="16"/>
      <c r="Z489" s="15" t="s">
        <v>99</v>
      </c>
      <c r="AA489" s="16"/>
      <c r="AB489" s="242"/>
      <c r="AC489" s="16"/>
      <c r="AD489" s="186"/>
      <c r="AE489" s="11"/>
      <c r="AF489" s="423"/>
      <c r="AG489" s="423"/>
      <c r="AH489" s="10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107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>
        <v>203</v>
      </c>
      <c r="E491" s="425">
        <v>12972.25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03"/>
      <c r="AI491" s="86" t="s">
        <v>137</v>
      </c>
      <c r="AJ491" s="119">
        <f t="shared" ref="AJ491:BB491" si="64">SUM(AJ493:AJ504)</f>
        <v>87</v>
      </c>
      <c r="AK491" s="84">
        <f t="shared" si="64"/>
        <v>21</v>
      </c>
      <c r="AL491" s="83">
        <f t="shared" si="64"/>
        <v>0</v>
      </c>
      <c r="AM491" s="85">
        <f t="shared" si="64"/>
        <v>51</v>
      </c>
      <c r="AN491" s="84">
        <f t="shared" si="64"/>
        <v>39</v>
      </c>
      <c r="AO491" s="83">
        <f t="shared" si="64"/>
        <v>0</v>
      </c>
      <c r="AP491" s="85">
        <f t="shared" si="64"/>
        <v>1</v>
      </c>
      <c r="AQ491" s="84">
        <f t="shared" si="64"/>
        <v>0</v>
      </c>
      <c r="AR491" s="83">
        <f t="shared" si="64"/>
        <v>0</v>
      </c>
      <c r="AS491" s="85">
        <f t="shared" si="64"/>
        <v>12</v>
      </c>
      <c r="AT491" s="84">
        <f t="shared" si="64"/>
        <v>4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36</v>
      </c>
      <c r="BG491" s="5">
        <f>SUM(AM491:AO491,AY491)/$BG$5</f>
        <v>30</v>
      </c>
      <c r="BH491" s="5">
        <f>SUM(AP491:AR491,AZ491)/$BG$5</f>
        <v>0.33333333333333331</v>
      </c>
      <c r="BI491" s="5">
        <f>SUM(AS491:AU491,BA491)/$BG$5</f>
        <v>5.333333333333333</v>
      </c>
      <c r="BJ491" s="5">
        <f>SUM(AV491:AX491,BB491)/$BG$5</f>
        <v>0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03"/>
      <c r="AI492" s="66" t="s">
        <v>135</v>
      </c>
      <c r="AJ492" s="65">
        <f t="shared" ref="AJ492:BB492" si="65">AJ491/3</f>
        <v>29</v>
      </c>
      <c r="AK492" s="64">
        <f t="shared" si="65"/>
        <v>7</v>
      </c>
      <c r="AL492" s="63">
        <f t="shared" si="65"/>
        <v>0</v>
      </c>
      <c r="AM492" s="65">
        <f t="shared" si="65"/>
        <v>17</v>
      </c>
      <c r="AN492" s="64">
        <f t="shared" si="65"/>
        <v>13</v>
      </c>
      <c r="AO492" s="63">
        <f t="shared" si="65"/>
        <v>0</v>
      </c>
      <c r="AP492" s="65">
        <f t="shared" si="65"/>
        <v>0.33333333333333331</v>
      </c>
      <c r="AQ492" s="64">
        <f t="shared" si="65"/>
        <v>0</v>
      </c>
      <c r="AR492" s="63">
        <f t="shared" si="65"/>
        <v>0</v>
      </c>
      <c r="AS492" s="65">
        <f t="shared" si="65"/>
        <v>4</v>
      </c>
      <c r="AT492" s="64">
        <f t="shared" si="65"/>
        <v>1.3333333333333333</v>
      </c>
      <c r="AU492" s="63">
        <f t="shared" si="65"/>
        <v>0</v>
      </c>
      <c r="AV492" s="65">
        <f t="shared" si="65"/>
        <v>0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</v>
      </c>
      <c r="BB492" s="60">
        <f t="shared" si="65"/>
        <v>0</v>
      </c>
      <c r="BC492" s="59" t="s">
        <v>134</v>
      </c>
    </row>
    <row r="493" spans="2:62" ht="28.15" customHeight="1" x14ac:dyDescent="0.2">
      <c r="B493" s="30"/>
      <c r="C493" s="338">
        <v>1</v>
      </c>
      <c r="D493" s="212"/>
      <c r="E493" s="198"/>
      <c r="F493" s="198"/>
      <c r="G493" s="197"/>
      <c r="H493" s="358" t="s">
        <v>183</v>
      </c>
      <c r="I493" s="390">
        <v>113</v>
      </c>
      <c r="J493" s="390">
        <v>25</v>
      </c>
      <c r="K493" s="390">
        <v>7</v>
      </c>
      <c r="L493" s="42" t="s">
        <v>131</v>
      </c>
      <c r="M493" s="43" t="s">
        <v>458</v>
      </c>
      <c r="N493" s="42" t="s">
        <v>129</v>
      </c>
      <c r="O493" s="43" t="s">
        <v>479</v>
      </c>
      <c r="P493" s="42" t="s">
        <v>128</v>
      </c>
      <c r="Q493" s="43" t="s">
        <v>529</v>
      </c>
      <c r="R493" s="42" t="s">
        <v>127</v>
      </c>
      <c r="S493" s="43" t="s">
        <v>501</v>
      </c>
      <c r="T493" s="42" t="s">
        <v>126</v>
      </c>
      <c r="U493" s="43" t="s">
        <v>354</v>
      </c>
      <c r="V493" s="42" t="s">
        <v>125</v>
      </c>
      <c r="W493" s="43"/>
      <c r="X493" s="42" t="s">
        <v>124</v>
      </c>
      <c r="Y493" s="43"/>
      <c r="Z493" s="42" t="s">
        <v>123</v>
      </c>
      <c r="AA493" s="43"/>
      <c r="AB493" s="245"/>
      <c r="AC493" s="43"/>
      <c r="AD493" s="196" t="s">
        <v>132</v>
      </c>
      <c r="AE493" s="58"/>
      <c r="AF493" s="421"/>
      <c r="AG493" s="421" t="s">
        <v>669</v>
      </c>
      <c r="AH493" s="38"/>
      <c r="AI493" s="9"/>
      <c r="AJ493" s="401">
        <f>SUMPRODUCT(LEN($M493:$AA496)-LEN(SUBSTITUTE($M493:$AA496,"A", "")))</f>
        <v>31</v>
      </c>
      <c r="AK493" s="352">
        <f>SUMPRODUCT(LEN($AD493:$AD496)-LEN(SUBSTITUTE($AD493:$AD496,"A", "")))</f>
        <v>19</v>
      </c>
      <c r="AL493" s="335">
        <f>SUMPRODUCT(LEN($AC493:$AC496)-LEN(SUBSTITUTE($AC493:$AC496,"A", "")))</f>
        <v>0</v>
      </c>
      <c r="AM493" s="349">
        <f>SUMPRODUCT(LEN($M493:$AA496)-LEN(SUBSTITUTE($M493:$AA496,"S", "")))</f>
        <v>27</v>
      </c>
      <c r="AN493" s="352">
        <f>SUMPRODUCT(LEN($AD493:$AD496)-LEN(SUBSTITUTE($AD493:$AD496,"S", "")))</f>
        <v>22</v>
      </c>
      <c r="AO493" s="335">
        <f>SUMPRODUCT(LEN($AC493:$AC496)-LEN(SUBSTITUTE($AC493:$AC496,"S", "")))</f>
        <v>0</v>
      </c>
      <c r="AP493" s="349">
        <f>SUMPRODUCT(LEN($M493:$AA496)-LEN(SUBSTITUTE($M493:$AA496,"F", "")))</f>
        <v>1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4</v>
      </c>
      <c r="AT493" s="352">
        <f>SUMPRODUCT(LEN($AD493:$AD496)-LEN(SUBSTITUTE($AD493:$AD496,"G", "")))</f>
        <v>3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8.15" customHeight="1" thickBot="1" x14ac:dyDescent="0.25">
      <c r="B494" s="30"/>
      <c r="C494" s="339"/>
      <c r="D494" s="221"/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357</v>
      </c>
      <c r="N494" s="33" t="s">
        <v>121</v>
      </c>
      <c r="O494" s="55" t="s">
        <v>805</v>
      </c>
      <c r="P494" s="33" t="s">
        <v>120</v>
      </c>
      <c r="Q494" s="55" t="s">
        <v>499</v>
      </c>
      <c r="R494" s="33" t="s">
        <v>119</v>
      </c>
      <c r="S494" s="55" t="s">
        <v>350</v>
      </c>
      <c r="T494" s="33" t="s">
        <v>118</v>
      </c>
      <c r="U494" s="55" t="s">
        <v>130</v>
      </c>
      <c r="V494" s="33" t="s">
        <v>117</v>
      </c>
      <c r="W494" s="55"/>
      <c r="X494" s="33" t="s">
        <v>116</v>
      </c>
      <c r="Y494" s="55"/>
      <c r="Z494" s="33" t="s">
        <v>115</v>
      </c>
      <c r="AA494" s="55"/>
      <c r="AB494" s="244"/>
      <c r="AC494" s="55"/>
      <c r="AD494" s="193" t="s">
        <v>804</v>
      </c>
      <c r="AE494" s="57"/>
      <c r="AF494" s="422"/>
      <c r="AG494" s="422"/>
      <c r="AH494" s="21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8.15" customHeight="1" x14ac:dyDescent="0.2">
      <c r="B495" s="30"/>
      <c r="C495" s="340"/>
      <c r="D495" s="218"/>
      <c r="E495" s="192"/>
      <c r="F495" s="192"/>
      <c r="G495" s="191"/>
      <c r="H495" s="360">
        <v>203</v>
      </c>
      <c r="I495" s="392"/>
      <c r="J495" s="392"/>
      <c r="K495" s="392"/>
      <c r="L495" s="25" t="s">
        <v>114</v>
      </c>
      <c r="M495" s="114" t="s">
        <v>458</v>
      </c>
      <c r="N495" s="25" t="s">
        <v>112</v>
      </c>
      <c r="O495" s="114" t="s">
        <v>466</v>
      </c>
      <c r="P495" s="25" t="s">
        <v>111</v>
      </c>
      <c r="Q495" s="114" t="s">
        <v>369</v>
      </c>
      <c r="R495" s="25" t="s">
        <v>110</v>
      </c>
      <c r="S495" s="114" t="s">
        <v>354</v>
      </c>
      <c r="T495" s="25" t="s">
        <v>109</v>
      </c>
      <c r="U495" s="114"/>
      <c r="V495" s="25" t="s">
        <v>108</v>
      </c>
      <c r="W495" s="114"/>
      <c r="X495" s="25" t="s">
        <v>107</v>
      </c>
      <c r="Y495" s="114"/>
      <c r="Z495" s="25" t="s">
        <v>106</v>
      </c>
      <c r="AA495" s="114"/>
      <c r="AB495" s="243"/>
      <c r="AC495" s="114"/>
      <c r="AD495" s="190" t="s">
        <v>803</v>
      </c>
      <c r="AE495" s="57"/>
      <c r="AF495" s="422"/>
      <c r="AG495" s="422"/>
      <c r="AH495" s="21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8.15" customHeight="1" thickBot="1" x14ac:dyDescent="0.25">
      <c r="B496" s="30"/>
      <c r="C496" s="355"/>
      <c r="D496" s="246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469</v>
      </c>
      <c r="N496" s="50" t="s">
        <v>104</v>
      </c>
      <c r="O496" s="51" t="s">
        <v>560</v>
      </c>
      <c r="P496" s="50" t="s">
        <v>103</v>
      </c>
      <c r="Q496" s="51" t="s">
        <v>462</v>
      </c>
      <c r="R496" s="50" t="s">
        <v>102</v>
      </c>
      <c r="S496" s="51" t="s">
        <v>358</v>
      </c>
      <c r="T496" s="50">
        <v>20</v>
      </c>
      <c r="U496" s="51"/>
      <c r="V496" s="50" t="s">
        <v>101</v>
      </c>
      <c r="W496" s="51"/>
      <c r="X496" s="50" t="s">
        <v>100</v>
      </c>
      <c r="Y496" s="51"/>
      <c r="Z496" s="50" t="s">
        <v>99</v>
      </c>
      <c r="AA496" s="51"/>
      <c r="AB496" s="242"/>
      <c r="AC496" s="51"/>
      <c r="AD496" s="187"/>
      <c r="AE496" s="56"/>
      <c r="AF496" s="424"/>
      <c r="AG496" s="424"/>
      <c r="AH496" s="47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8.15" customHeight="1" x14ac:dyDescent="0.2">
      <c r="B497" s="30"/>
      <c r="C497" s="338">
        <v>2</v>
      </c>
      <c r="D497" s="212"/>
      <c r="E497" s="198"/>
      <c r="F497" s="198"/>
      <c r="G497" s="197"/>
      <c r="H497" s="358"/>
      <c r="I497" s="390">
        <v>124</v>
      </c>
      <c r="J497" s="390">
        <v>24</v>
      </c>
      <c r="K497" s="390">
        <v>6</v>
      </c>
      <c r="L497" s="42" t="s">
        <v>131</v>
      </c>
      <c r="M497" s="43" t="s">
        <v>179</v>
      </c>
      <c r="N497" s="42" t="s">
        <v>129</v>
      </c>
      <c r="O497" s="43" t="s">
        <v>354</v>
      </c>
      <c r="P497" s="42" t="s">
        <v>128</v>
      </c>
      <c r="Q497" s="43" t="s">
        <v>132</v>
      </c>
      <c r="R497" s="42" t="s">
        <v>127</v>
      </c>
      <c r="S497" s="43" t="s">
        <v>351</v>
      </c>
      <c r="T497" s="42" t="s">
        <v>126</v>
      </c>
      <c r="U497" s="43" t="s">
        <v>130</v>
      </c>
      <c r="V497" s="42" t="s">
        <v>125</v>
      </c>
      <c r="W497" s="43"/>
      <c r="X497" s="42" t="s">
        <v>124</v>
      </c>
      <c r="Y497" s="43"/>
      <c r="Z497" s="42" t="s">
        <v>123</v>
      </c>
      <c r="AA497" s="43"/>
      <c r="AB497" s="245"/>
      <c r="AC497" s="43"/>
      <c r="AD497" s="196" t="s">
        <v>544</v>
      </c>
      <c r="AE497" s="39"/>
      <c r="AF497" s="421"/>
      <c r="AG497" s="421" t="s">
        <v>669</v>
      </c>
      <c r="AH497" s="38"/>
      <c r="AI497" s="9"/>
      <c r="AJ497" s="401">
        <f>SUMPRODUCT(LEN($M497:$AA500)-LEN(SUBSTITUTE($M497:$AA500,"A", "")))</f>
        <v>19</v>
      </c>
      <c r="AK497" s="352">
        <f>SUMPRODUCT(LEN($AD497:$AD500)-LEN(SUBSTITUTE($AD497:$AD500,"A", "")))</f>
        <v>2</v>
      </c>
      <c r="AL497" s="335">
        <f>SUMPRODUCT(LEN($AC497:$AC500)-LEN(SUBSTITUTE($AC497:$AC500,"A", "")))</f>
        <v>0</v>
      </c>
      <c r="AM497" s="349">
        <f>SUMPRODUCT(LEN($M497:$AA500)-LEN(SUBSTITUTE($M497:$AA500,"S", "")))</f>
        <v>9</v>
      </c>
      <c r="AN497" s="352">
        <f>SUMPRODUCT(LEN($AD497:$AD500)-LEN(SUBSTITUTE($AD497:$AD500,"S", "")))</f>
        <v>17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4</v>
      </c>
      <c r="AT497" s="352">
        <f>SUMPRODUCT(LEN($AD497:$AD500)-LEN(SUBSTITUTE($AD497:$AD500,"G", "")))</f>
        <v>1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8.15" customHeight="1" thickBot="1" x14ac:dyDescent="0.25">
      <c r="B498" s="30"/>
      <c r="C498" s="339"/>
      <c r="D498" s="221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 t="s">
        <v>802</v>
      </c>
      <c r="N498" s="33" t="s">
        <v>121</v>
      </c>
      <c r="O498" s="55" t="s">
        <v>357</v>
      </c>
      <c r="P498" s="33" t="s">
        <v>120</v>
      </c>
      <c r="Q498" s="55" t="s">
        <v>357</v>
      </c>
      <c r="R498" s="33" t="s">
        <v>119</v>
      </c>
      <c r="S498" s="55" t="s">
        <v>130</v>
      </c>
      <c r="T498" s="33" t="s">
        <v>118</v>
      </c>
      <c r="U498" s="55" t="s">
        <v>130</v>
      </c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244"/>
      <c r="AC498" s="55"/>
      <c r="AD498" s="193" t="s">
        <v>801</v>
      </c>
      <c r="AE498" s="22"/>
      <c r="AF498" s="422"/>
      <c r="AG498" s="422"/>
      <c r="AH498" s="21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8.15" customHeight="1" x14ac:dyDescent="0.2">
      <c r="B499" s="30"/>
      <c r="C499" s="340"/>
      <c r="D499" s="218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 t="s">
        <v>458</v>
      </c>
      <c r="N499" s="25" t="s">
        <v>112</v>
      </c>
      <c r="O499" s="114" t="s">
        <v>132</v>
      </c>
      <c r="P499" s="25" t="s">
        <v>111</v>
      </c>
      <c r="Q499" s="114" t="s">
        <v>351</v>
      </c>
      <c r="R499" s="25" t="s">
        <v>110</v>
      </c>
      <c r="S499" s="114" t="s">
        <v>130</v>
      </c>
      <c r="T499" s="25" t="s">
        <v>109</v>
      </c>
      <c r="U499" s="114"/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243"/>
      <c r="AC499" s="114"/>
      <c r="AD499" s="190"/>
      <c r="AE499" s="22"/>
      <c r="AF499" s="422"/>
      <c r="AG499" s="422"/>
      <c r="AH499" s="21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8.15" customHeight="1" thickBot="1" x14ac:dyDescent="0.25">
      <c r="B500" s="30"/>
      <c r="C500" s="355"/>
      <c r="D500" s="246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 t="s">
        <v>132</v>
      </c>
      <c r="N500" s="50" t="s">
        <v>104</v>
      </c>
      <c r="O500" s="51" t="s">
        <v>467</v>
      </c>
      <c r="P500" s="50" t="s">
        <v>103</v>
      </c>
      <c r="Q500" s="51" t="s">
        <v>185</v>
      </c>
      <c r="R500" s="50" t="s">
        <v>102</v>
      </c>
      <c r="S500" s="51" t="s">
        <v>130</v>
      </c>
      <c r="T500" s="50">
        <v>20</v>
      </c>
      <c r="U500" s="51"/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242"/>
      <c r="AC500" s="51"/>
      <c r="AD500" s="187"/>
      <c r="AE500" s="48"/>
      <c r="AF500" s="424"/>
      <c r="AG500" s="424"/>
      <c r="AH500" s="47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8.15" customHeight="1" x14ac:dyDescent="0.2">
      <c r="B501" s="30"/>
      <c r="C501" s="338">
        <v>3</v>
      </c>
      <c r="D501" s="212"/>
      <c r="E501" s="198"/>
      <c r="F501" s="198"/>
      <c r="G501" s="197"/>
      <c r="H501" s="358"/>
      <c r="I501" s="390">
        <v>130</v>
      </c>
      <c r="J501" s="390">
        <v>25</v>
      </c>
      <c r="K501" s="390">
        <v>6</v>
      </c>
      <c r="L501" s="42" t="s">
        <v>131</v>
      </c>
      <c r="M501" s="43" t="s">
        <v>179</v>
      </c>
      <c r="N501" s="42" t="s">
        <v>129</v>
      </c>
      <c r="O501" s="43" t="s">
        <v>357</v>
      </c>
      <c r="P501" s="42" t="s">
        <v>128</v>
      </c>
      <c r="Q501" s="43" t="s">
        <v>499</v>
      </c>
      <c r="R501" s="42" t="s">
        <v>127</v>
      </c>
      <c r="S501" s="43" t="s">
        <v>352</v>
      </c>
      <c r="T501" s="42" t="s">
        <v>126</v>
      </c>
      <c r="U501" s="43" t="s">
        <v>130</v>
      </c>
      <c r="V501" s="42" t="s">
        <v>125</v>
      </c>
      <c r="W501" s="43"/>
      <c r="X501" s="42" t="s">
        <v>124</v>
      </c>
      <c r="Y501" s="43"/>
      <c r="Z501" s="42" t="s">
        <v>123</v>
      </c>
      <c r="AA501" s="43"/>
      <c r="AB501" s="245"/>
      <c r="AC501" s="43"/>
      <c r="AD501" s="196"/>
      <c r="AE501" s="39"/>
      <c r="AF501" s="421"/>
      <c r="AG501" s="421" t="s">
        <v>669</v>
      </c>
      <c r="AH501" s="38"/>
      <c r="AI501" s="9"/>
      <c r="AJ501" s="401">
        <f>SUMPRODUCT(LEN($M501:$AA504)-LEN(SUBSTITUTE($M501:$AA504,"A", "")))</f>
        <v>37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15</v>
      </c>
      <c r="AN501" s="352">
        <f>SUMPRODUCT(LEN($AD501:$AD504)-LEN(SUBSTITUTE($AD501:$AD504,"S", "")))</f>
        <v>0</v>
      </c>
      <c r="AO501" s="335">
        <f>SUMPRODUCT(LEN($AC501:$AC504)-LEN(SUBSTITUTE($AC501:$AC504,"S", "")))</f>
        <v>0</v>
      </c>
      <c r="AP501" s="349">
        <f>SUMPRODUCT(LEN($M501:$AA504)-LEN(SUBSTITUTE($M501:$AA504,"F", "")))</f>
        <v>0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4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8.15" customHeight="1" thickBot="1" x14ac:dyDescent="0.25">
      <c r="B502" s="30"/>
      <c r="C502" s="339"/>
      <c r="D502" s="221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 t="s">
        <v>357</v>
      </c>
      <c r="N502" s="33" t="s">
        <v>121</v>
      </c>
      <c r="O502" s="55" t="s">
        <v>458</v>
      </c>
      <c r="P502" s="33" t="s">
        <v>120</v>
      </c>
      <c r="Q502" s="55" t="s">
        <v>474</v>
      </c>
      <c r="R502" s="33" t="s">
        <v>119</v>
      </c>
      <c r="S502" s="55" t="s">
        <v>350</v>
      </c>
      <c r="T502" s="33" t="s">
        <v>118</v>
      </c>
      <c r="U502" s="55" t="s">
        <v>130</v>
      </c>
      <c r="V502" s="33" t="s">
        <v>117</v>
      </c>
      <c r="W502" s="55"/>
      <c r="X502" s="33" t="s">
        <v>116</v>
      </c>
      <c r="Y502" s="55"/>
      <c r="Z502" s="33" t="s">
        <v>115</v>
      </c>
      <c r="AA502" s="55"/>
      <c r="AB502" s="244"/>
      <c r="AC502" s="55"/>
      <c r="AD502" s="193"/>
      <c r="AE502" s="22"/>
      <c r="AF502" s="422"/>
      <c r="AG502" s="422"/>
      <c r="AH502" s="21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8.15" customHeight="1" x14ac:dyDescent="0.2">
      <c r="B503" s="30"/>
      <c r="C503" s="340"/>
      <c r="D503" s="218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 t="s">
        <v>469</v>
      </c>
      <c r="N503" s="25" t="s">
        <v>112</v>
      </c>
      <c r="O503" s="114" t="s">
        <v>357</v>
      </c>
      <c r="P503" s="25" t="s">
        <v>111</v>
      </c>
      <c r="Q503" s="114" t="s">
        <v>462</v>
      </c>
      <c r="R503" s="25" t="s">
        <v>110</v>
      </c>
      <c r="S503" s="114" t="s">
        <v>179</v>
      </c>
      <c r="T503" s="25" t="s">
        <v>109</v>
      </c>
      <c r="U503" s="114" t="s">
        <v>130</v>
      </c>
      <c r="V503" s="25" t="s">
        <v>108</v>
      </c>
      <c r="W503" s="114"/>
      <c r="X503" s="25" t="s">
        <v>107</v>
      </c>
      <c r="Y503" s="114"/>
      <c r="Z503" s="25" t="s">
        <v>106</v>
      </c>
      <c r="AA503" s="114"/>
      <c r="AB503" s="243"/>
      <c r="AC503" s="114"/>
      <c r="AD503" s="190"/>
      <c r="AE503" s="22"/>
      <c r="AF503" s="422"/>
      <c r="AG503" s="422"/>
      <c r="AH503" s="21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8.15" customHeight="1" thickBot="1" x14ac:dyDescent="0.25">
      <c r="B504" s="20"/>
      <c r="C504" s="341"/>
      <c r="D504" s="215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 t="s">
        <v>458</v>
      </c>
      <c r="N504" s="15" t="s">
        <v>104</v>
      </c>
      <c r="O504" s="16" t="s">
        <v>493</v>
      </c>
      <c r="P504" s="15" t="s">
        <v>103</v>
      </c>
      <c r="Q504" s="16" t="s">
        <v>459</v>
      </c>
      <c r="R504" s="15" t="s">
        <v>102</v>
      </c>
      <c r="S504" s="16" t="s">
        <v>347</v>
      </c>
      <c r="T504" s="15">
        <v>20</v>
      </c>
      <c r="U504" s="16"/>
      <c r="V504" s="15" t="s">
        <v>101</v>
      </c>
      <c r="W504" s="16"/>
      <c r="X504" s="15" t="s">
        <v>100</v>
      </c>
      <c r="Y504" s="16"/>
      <c r="Z504" s="15" t="s">
        <v>99</v>
      </c>
      <c r="AA504" s="16"/>
      <c r="AB504" s="242"/>
      <c r="AC504" s="16"/>
      <c r="AD504" s="186"/>
      <c r="AE504" s="11"/>
      <c r="AF504" s="423"/>
      <c r="AG504" s="423"/>
      <c r="AH504" s="10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107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>
        <v>203</v>
      </c>
      <c r="E506" s="425">
        <v>14156.8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03"/>
      <c r="AI506" s="86" t="s">
        <v>137</v>
      </c>
      <c r="AJ506" s="85">
        <f t="shared" ref="AJ506:BB506" si="66">SUM(AJ508:AJ519)</f>
        <v>66</v>
      </c>
      <c r="AK506" s="84">
        <f t="shared" si="66"/>
        <v>4</v>
      </c>
      <c r="AL506" s="83">
        <f t="shared" si="66"/>
        <v>0</v>
      </c>
      <c r="AM506" s="85">
        <f t="shared" si="66"/>
        <v>44</v>
      </c>
      <c r="AN506" s="84">
        <f t="shared" si="66"/>
        <v>6</v>
      </c>
      <c r="AO506" s="83">
        <f t="shared" si="66"/>
        <v>0</v>
      </c>
      <c r="AP506" s="85">
        <f t="shared" si="66"/>
        <v>0</v>
      </c>
      <c r="AQ506" s="84">
        <f t="shared" si="66"/>
        <v>0</v>
      </c>
      <c r="AR506" s="83">
        <f t="shared" si="66"/>
        <v>0</v>
      </c>
      <c r="AS506" s="85">
        <f t="shared" si="66"/>
        <v>7</v>
      </c>
      <c r="AT506" s="84">
        <f t="shared" si="66"/>
        <v>0</v>
      </c>
      <c r="AU506" s="83">
        <f t="shared" si="66"/>
        <v>0</v>
      </c>
      <c r="AV506" s="85">
        <f t="shared" si="66"/>
        <v>0</v>
      </c>
      <c r="AW506" s="84">
        <f t="shared" si="66"/>
        <v>0</v>
      </c>
      <c r="AX506" s="83">
        <f t="shared" si="66"/>
        <v>0</v>
      </c>
      <c r="AY506" s="82">
        <f t="shared" si="66"/>
        <v>0</v>
      </c>
      <c r="AZ506" s="81">
        <f t="shared" si="66"/>
        <v>0</v>
      </c>
      <c r="BA506" s="81">
        <f t="shared" si="66"/>
        <v>0</v>
      </c>
      <c r="BB506" s="80">
        <f t="shared" si="66"/>
        <v>0</v>
      </c>
      <c r="BC506" s="79" t="s">
        <v>136</v>
      </c>
      <c r="BF506" s="5">
        <f>SUM(AJ506:AL506)/$BG$5</f>
        <v>23.333333333333332</v>
      </c>
      <c r="BG506" s="5">
        <f>SUM(AM506:AO506,AY506)/$BG$5</f>
        <v>16.666666666666668</v>
      </c>
      <c r="BH506" s="5">
        <f>SUM(AP506:AR506,AZ506)/$BG$5</f>
        <v>0</v>
      </c>
      <c r="BI506" s="5">
        <f>SUM(AS506:AU506,BA506)/$BG$5</f>
        <v>2.3333333333333335</v>
      </c>
      <c r="BJ506" s="5">
        <f>SUM(AV506:AX506,BB506)/$BG$5</f>
        <v>0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03"/>
      <c r="AI507" s="66" t="s">
        <v>135</v>
      </c>
      <c r="AJ507" s="65">
        <f t="shared" ref="AJ507:BB507" si="67">AJ506/3</f>
        <v>22</v>
      </c>
      <c r="AK507" s="64">
        <f t="shared" si="67"/>
        <v>1.3333333333333333</v>
      </c>
      <c r="AL507" s="63">
        <f t="shared" si="67"/>
        <v>0</v>
      </c>
      <c r="AM507" s="65">
        <f t="shared" si="67"/>
        <v>14.666666666666666</v>
      </c>
      <c r="AN507" s="64">
        <f t="shared" si="67"/>
        <v>2</v>
      </c>
      <c r="AO507" s="63">
        <f t="shared" si="67"/>
        <v>0</v>
      </c>
      <c r="AP507" s="65">
        <f t="shared" si="67"/>
        <v>0</v>
      </c>
      <c r="AQ507" s="64">
        <f t="shared" si="67"/>
        <v>0</v>
      </c>
      <c r="AR507" s="63">
        <f t="shared" si="67"/>
        <v>0</v>
      </c>
      <c r="AS507" s="65">
        <f t="shared" si="67"/>
        <v>2.3333333333333335</v>
      </c>
      <c r="AT507" s="64">
        <f t="shared" si="67"/>
        <v>0</v>
      </c>
      <c r="AU507" s="63">
        <f t="shared" si="67"/>
        <v>0</v>
      </c>
      <c r="AV507" s="65">
        <f t="shared" si="67"/>
        <v>0</v>
      </c>
      <c r="AW507" s="64">
        <f t="shared" si="67"/>
        <v>0</v>
      </c>
      <c r="AX507" s="63">
        <f t="shared" si="67"/>
        <v>0</v>
      </c>
      <c r="AY507" s="62">
        <f t="shared" si="67"/>
        <v>0</v>
      </c>
      <c r="AZ507" s="61">
        <f t="shared" si="67"/>
        <v>0</v>
      </c>
      <c r="BA507" s="61">
        <f t="shared" si="67"/>
        <v>0</v>
      </c>
      <c r="BB507" s="60">
        <f t="shared" si="67"/>
        <v>0</v>
      </c>
      <c r="BC507" s="59" t="s">
        <v>134</v>
      </c>
    </row>
    <row r="508" spans="2:62" ht="28.15" customHeight="1" x14ac:dyDescent="0.2">
      <c r="B508" s="30"/>
      <c r="C508" s="338">
        <v>1</v>
      </c>
      <c r="D508" s="212"/>
      <c r="E508" s="198"/>
      <c r="F508" s="198"/>
      <c r="G508" s="197"/>
      <c r="H508" s="358" t="s">
        <v>595</v>
      </c>
      <c r="I508" s="390">
        <v>107</v>
      </c>
      <c r="J508" s="390">
        <v>21</v>
      </c>
      <c r="K508" s="390">
        <v>7</v>
      </c>
      <c r="L508" s="42" t="s">
        <v>131</v>
      </c>
      <c r="M508" s="43" t="s">
        <v>179</v>
      </c>
      <c r="N508" s="42" t="s">
        <v>129</v>
      </c>
      <c r="O508" s="43" t="s">
        <v>132</v>
      </c>
      <c r="P508" s="42" t="s">
        <v>128</v>
      </c>
      <c r="Q508" s="43" t="s">
        <v>354</v>
      </c>
      <c r="R508" s="42" t="s">
        <v>127</v>
      </c>
      <c r="S508" s="43" t="s">
        <v>130</v>
      </c>
      <c r="T508" s="42" t="s">
        <v>126</v>
      </c>
      <c r="U508" s="43"/>
      <c r="V508" s="42" t="s">
        <v>125</v>
      </c>
      <c r="W508" s="43"/>
      <c r="X508" s="42" t="s">
        <v>124</v>
      </c>
      <c r="Y508" s="43"/>
      <c r="Z508" s="42" t="s">
        <v>123</v>
      </c>
      <c r="AA508" s="43"/>
      <c r="AB508" s="245"/>
      <c r="AC508" s="43"/>
      <c r="AD508" s="196"/>
      <c r="AE508" s="58"/>
      <c r="AF508" s="421"/>
      <c r="AG508" s="421"/>
      <c r="AH508" s="38"/>
      <c r="AI508" s="9"/>
      <c r="AJ508" s="349">
        <f>SUMPRODUCT(LEN($M508:$AA511)-LEN(SUBSTITUTE($M508:$AA511,"A", "")))</f>
        <v>9</v>
      </c>
      <c r="AK508" s="352">
        <f>SUMPRODUCT(LEN($AD508:$AD511)-LEN(SUBSTITUTE($AD508:$AD511,"A", "")))</f>
        <v>0</v>
      </c>
      <c r="AL508" s="335">
        <f>SUMPRODUCT(LEN($AC508:$AC511)-LEN(SUBSTITUTE($AC508:$AC511,"A", "")))</f>
        <v>0</v>
      </c>
      <c r="AM508" s="349">
        <f>SUMPRODUCT(LEN($M508:$AA511)-LEN(SUBSTITUTE($M508:$AA511,"S", "")))</f>
        <v>9</v>
      </c>
      <c r="AN508" s="352">
        <f>SUMPRODUCT(LEN($AD508:$AD511)-LEN(SUBSTITUTE($AD508:$AD511,"S", "")))</f>
        <v>0</v>
      </c>
      <c r="AO508" s="335">
        <f>SUMPRODUCT(LEN($AC508:$AC511)-LEN(SUBSTITUTE($AC508:$AC511,"S", "")))</f>
        <v>0</v>
      </c>
      <c r="AP508" s="349">
        <f>SUMPRODUCT(LEN($M508:$AA511)-LEN(SUBSTITUTE($M508:$AA511,"F", "")))</f>
        <v>0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0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8.15" customHeight="1" thickBot="1" x14ac:dyDescent="0.25">
      <c r="B509" s="30"/>
      <c r="C509" s="339"/>
      <c r="D509" s="221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132</v>
      </c>
      <c r="N509" s="33" t="s">
        <v>121</v>
      </c>
      <c r="O509" s="55" t="s">
        <v>132</v>
      </c>
      <c r="P509" s="33" t="s">
        <v>120</v>
      </c>
      <c r="Q509" s="55" t="s">
        <v>354</v>
      </c>
      <c r="R509" s="33" t="s">
        <v>119</v>
      </c>
      <c r="S509" s="55" t="s">
        <v>130</v>
      </c>
      <c r="T509" s="33" t="s">
        <v>118</v>
      </c>
      <c r="U509" s="55"/>
      <c r="V509" s="33" t="s">
        <v>117</v>
      </c>
      <c r="W509" s="55"/>
      <c r="X509" s="33" t="s">
        <v>116</v>
      </c>
      <c r="Y509" s="55"/>
      <c r="Z509" s="33" t="s">
        <v>115</v>
      </c>
      <c r="AA509" s="55"/>
      <c r="AB509" s="244"/>
      <c r="AC509" s="55"/>
      <c r="AD509" s="193"/>
      <c r="AE509" s="57"/>
      <c r="AF509" s="422"/>
      <c r="AG509" s="422"/>
      <c r="AH509" s="21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8.15" customHeight="1" x14ac:dyDescent="0.2">
      <c r="B510" s="30"/>
      <c r="C510" s="340"/>
      <c r="D510" s="218"/>
      <c r="E510" s="192"/>
      <c r="F510" s="192"/>
      <c r="G510" s="191"/>
      <c r="H510" s="360">
        <v>203</v>
      </c>
      <c r="I510" s="392"/>
      <c r="J510" s="392"/>
      <c r="K510" s="392"/>
      <c r="L510" s="25" t="s">
        <v>114</v>
      </c>
      <c r="M510" s="114" t="s">
        <v>132</v>
      </c>
      <c r="N510" s="25" t="s">
        <v>112</v>
      </c>
      <c r="O510" s="114" t="s">
        <v>132</v>
      </c>
      <c r="P510" s="25" t="s">
        <v>111</v>
      </c>
      <c r="Q510" s="114" t="s">
        <v>354</v>
      </c>
      <c r="R510" s="25" t="s">
        <v>110</v>
      </c>
      <c r="S510" s="114"/>
      <c r="T510" s="25" t="s">
        <v>109</v>
      </c>
      <c r="U510" s="114"/>
      <c r="V510" s="25" t="s">
        <v>108</v>
      </c>
      <c r="W510" s="114"/>
      <c r="X510" s="25" t="s">
        <v>107</v>
      </c>
      <c r="Y510" s="114"/>
      <c r="Z510" s="25" t="s">
        <v>106</v>
      </c>
      <c r="AA510" s="114"/>
      <c r="AB510" s="243"/>
      <c r="AC510" s="114"/>
      <c r="AD510" s="190"/>
      <c r="AE510" s="57"/>
      <c r="AF510" s="422"/>
      <c r="AG510" s="422"/>
      <c r="AH510" s="21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8.15" customHeight="1" thickBot="1" x14ac:dyDescent="0.25">
      <c r="B511" s="30"/>
      <c r="C511" s="355"/>
      <c r="D511" s="246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132</v>
      </c>
      <c r="N511" s="50" t="s">
        <v>104</v>
      </c>
      <c r="O511" s="51" t="s">
        <v>132</v>
      </c>
      <c r="P511" s="50" t="s">
        <v>103</v>
      </c>
      <c r="Q511" s="51" t="s">
        <v>130</v>
      </c>
      <c r="R511" s="50" t="s">
        <v>102</v>
      </c>
      <c r="S511" s="51"/>
      <c r="T511" s="50">
        <v>20</v>
      </c>
      <c r="U511" s="51"/>
      <c r="V511" s="50" t="s">
        <v>101</v>
      </c>
      <c r="W511" s="51"/>
      <c r="X511" s="50" t="s">
        <v>100</v>
      </c>
      <c r="Y511" s="51"/>
      <c r="Z511" s="50" t="s">
        <v>99</v>
      </c>
      <c r="AA511" s="51"/>
      <c r="AB511" s="242"/>
      <c r="AC511" s="51"/>
      <c r="AD511" s="187"/>
      <c r="AE511" s="56"/>
      <c r="AF511" s="424"/>
      <c r="AG511" s="424"/>
      <c r="AH511" s="47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8.15" customHeight="1" x14ac:dyDescent="0.2">
      <c r="B512" s="30"/>
      <c r="C512" s="338">
        <v>2</v>
      </c>
      <c r="D512" s="212"/>
      <c r="E512" s="198"/>
      <c r="F512" s="198"/>
      <c r="G512" s="197"/>
      <c r="H512" s="358" t="s">
        <v>183</v>
      </c>
      <c r="I512" s="390">
        <v>129</v>
      </c>
      <c r="J512" s="390">
        <v>23</v>
      </c>
      <c r="K512" s="390">
        <v>6</v>
      </c>
      <c r="L512" s="42" t="s">
        <v>131</v>
      </c>
      <c r="M512" s="43" t="s">
        <v>179</v>
      </c>
      <c r="N512" s="42" t="s">
        <v>129</v>
      </c>
      <c r="O512" s="43" t="s">
        <v>357</v>
      </c>
      <c r="P512" s="42" t="s">
        <v>128</v>
      </c>
      <c r="Q512" s="43" t="s">
        <v>456</v>
      </c>
      <c r="R512" s="42" t="s">
        <v>127</v>
      </c>
      <c r="S512" s="43" t="s">
        <v>346</v>
      </c>
      <c r="T512" s="42" t="s">
        <v>126</v>
      </c>
      <c r="U512" s="43" t="s">
        <v>130</v>
      </c>
      <c r="V512" s="42" t="s">
        <v>125</v>
      </c>
      <c r="W512" s="43"/>
      <c r="X512" s="42" t="s">
        <v>124</v>
      </c>
      <c r="Y512" s="43"/>
      <c r="Z512" s="42" t="s">
        <v>123</v>
      </c>
      <c r="AA512" s="43"/>
      <c r="AB512" s="245"/>
      <c r="AC512" s="43"/>
      <c r="AD512" s="196" t="s">
        <v>800</v>
      </c>
      <c r="AE512" s="39"/>
      <c r="AF512" s="421"/>
      <c r="AG512" s="421" t="s">
        <v>669</v>
      </c>
      <c r="AH512" s="38"/>
      <c r="AI512" s="9"/>
      <c r="AJ512" s="349">
        <f>SUMPRODUCT(LEN($M512:$AA515)-LEN(SUBSTITUTE($M512:$AA515,"A", "")))</f>
        <v>36</v>
      </c>
      <c r="AK512" s="352">
        <f>SUMPRODUCT(LEN($AD512:$AD515)-LEN(SUBSTITUTE($AD512:$AD515,"A", "")))</f>
        <v>4</v>
      </c>
      <c r="AL512" s="335">
        <f>SUMPRODUCT(LEN($AC512:$AC515)-LEN(SUBSTITUTE($AC512:$AC515,"A", "")))</f>
        <v>0</v>
      </c>
      <c r="AM512" s="349">
        <f>SUMPRODUCT(LEN($M512:$AA515)-LEN(SUBSTITUTE($M512:$AA515,"S", "")))</f>
        <v>12</v>
      </c>
      <c r="AN512" s="352">
        <f>SUMPRODUCT(LEN($AD512:$AD515)-LEN(SUBSTITUTE($AD512:$AD515,"S", "")))</f>
        <v>6</v>
      </c>
      <c r="AO512" s="335">
        <f>SUMPRODUCT(LEN($AC512:$AC515)-LEN(SUBSTITUTE($AC512:$AC515,"S", "")))</f>
        <v>0</v>
      </c>
      <c r="AP512" s="349">
        <f>SUMPRODUCT(LEN($M512:$AA515)-LEN(SUBSTITUTE($M512:$AA515,"F", "")))</f>
        <v>0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4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8.15" customHeight="1" thickBot="1" x14ac:dyDescent="0.25">
      <c r="B513" s="30"/>
      <c r="C513" s="339"/>
      <c r="D513" s="221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 t="s">
        <v>357</v>
      </c>
      <c r="N513" s="33" t="s">
        <v>121</v>
      </c>
      <c r="O513" s="55" t="s">
        <v>458</v>
      </c>
      <c r="P513" s="33" t="s">
        <v>120</v>
      </c>
      <c r="Q513" s="55" t="s">
        <v>463</v>
      </c>
      <c r="R513" s="33" t="s">
        <v>119</v>
      </c>
      <c r="S513" s="55" t="s">
        <v>359</v>
      </c>
      <c r="T513" s="33" t="s">
        <v>118</v>
      </c>
      <c r="U513" s="55"/>
      <c r="V513" s="33" t="s">
        <v>117</v>
      </c>
      <c r="W513" s="55"/>
      <c r="X513" s="33" t="s">
        <v>116</v>
      </c>
      <c r="Y513" s="55"/>
      <c r="Z513" s="33" t="s">
        <v>115</v>
      </c>
      <c r="AA513" s="55"/>
      <c r="AB513" s="244"/>
      <c r="AC513" s="55"/>
      <c r="AD513" s="193"/>
      <c r="AE513" s="22"/>
      <c r="AF513" s="422"/>
      <c r="AG513" s="422"/>
      <c r="AH513" s="21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8.15" customHeight="1" x14ac:dyDescent="0.2">
      <c r="B514" s="30"/>
      <c r="C514" s="340"/>
      <c r="D514" s="218"/>
      <c r="E514" s="192"/>
      <c r="F514" s="192"/>
      <c r="G514" s="191"/>
      <c r="H514" s="360">
        <v>203</v>
      </c>
      <c r="I514" s="392"/>
      <c r="J514" s="392"/>
      <c r="K514" s="392"/>
      <c r="L514" s="25" t="s">
        <v>114</v>
      </c>
      <c r="M514" s="114" t="s">
        <v>484</v>
      </c>
      <c r="N514" s="25" t="s">
        <v>112</v>
      </c>
      <c r="O514" s="114" t="s">
        <v>484</v>
      </c>
      <c r="P514" s="25" t="s">
        <v>111</v>
      </c>
      <c r="Q514" s="114" t="s">
        <v>352</v>
      </c>
      <c r="R514" s="25" t="s">
        <v>110</v>
      </c>
      <c r="S514" s="114" t="s">
        <v>351</v>
      </c>
      <c r="T514" s="25" t="s">
        <v>109</v>
      </c>
      <c r="U514" s="114"/>
      <c r="V514" s="25" t="s">
        <v>108</v>
      </c>
      <c r="W514" s="114"/>
      <c r="X514" s="25" t="s">
        <v>107</v>
      </c>
      <c r="Y514" s="114"/>
      <c r="Z514" s="25" t="s">
        <v>106</v>
      </c>
      <c r="AA514" s="114"/>
      <c r="AB514" s="243"/>
      <c r="AC514" s="114"/>
      <c r="AD514" s="190"/>
      <c r="AE514" s="22"/>
      <c r="AF514" s="422"/>
      <c r="AG514" s="422"/>
      <c r="AH514" s="21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8.15" customHeight="1" thickBot="1" x14ac:dyDescent="0.25">
      <c r="B515" s="30"/>
      <c r="C515" s="355"/>
      <c r="D515" s="246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 t="s">
        <v>458</v>
      </c>
      <c r="N515" s="50" t="s">
        <v>104</v>
      </c>
      <c r="O515" s="51" t="s">
        <v>179</v>
      </c>
      <c r="P515" s="50" t="s">
        <v>103</v>
      </c>
      <c r="Q515" s="51" t="s">
        <v>359</v>
      </c>
      <c r="R515" s="50" t="s">
        <v>102</v>
      </c>
      <c r="S515" s="51" t="s">
        <v>354</v>
      </c>
      <c r="T515" s="50">
        <v>20</v>
      </c>
      <c r="U515" s="51"/>
      <c r="V515" s="50" t="s">
        <v>101</v>
      </c>
      <c r="W515" s="51"/>
      <c r="X515" s="50" t="s">
        <v>100</v>
      </c>
      <c r="Y515" s="51"/>
      <c r="Z515" s="50" t="s">
        <v>99</v>
      </c>
      <c r="AA515" s="51"/>
      <c r="AB515" s="242"/>
      <c r="AC515" s="51"/>
      <c r="AD515" s="187"/>
      <c r="AE515" s="48"/>
      <c r="AF515" s="424"/>
      <c r="AG515" s="424"/>
      <c r="AH515" s="47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8.15" customHeight="1" x14ac:dyDescent="0.2">
      <c r="B516" s="30"/>
      <c r="C516" s="338">
        <v>3</v>
      </c>
      <c r="D516" s="212"/>
      <c r="E516" s="198"/>
      <c r="F516" s="198"/>
      <c r="G516" s="197"/>
      <c r="H516" s="358" t="s">
        <v>595</v>
      </c>
      <c r="I516" s="390">
        <v>123</v>
      </c>
      <c r="J516" s="390">
        <v>26</v>
      </c>
      <c r="K516" s="390">
        <v>7</v>
      </c>
      <c r="L516" s="42" t="s">
        <v>131</v>
      </c>
      <c r="M516" s="43" t="s">
        <v>179</v>
      </c>
      <c r="N516" s="42" t="s">
        <v>129</v>
      </c>
      <c r="O516" s="43" t="s">
        <v>459</v>
      </c>
      <c r="P516" s="42" t="s">
        <v>128</v>
      </c>
      <c r="Q516" s="43" t="s">
        <v>467</v>
      </c>
      <c r="R516" s="42" t="s">
        <v>127</v>
      </c>
      <c r="S516" s="43" t="s">
        <v>353</v>
      </c>
      <c r="T516" s="42" t="s">
        <v>126</v>
      </c>
      <c r="U516" s="43" t="s">
        <v>130</v>
      </c>
      <c r="V516" s="42" t="s">
        <v>125</v>
      </c>
      <c r="W516" s="43"/>
      <c r="X516" s="42" t="s">
        <v>124</v>
      </c>
      <c r="Y516" s="43"/>
      <c r="Z516" s="42" t="s">
        <v>123</v>
      </c>
      <c r="AA516" s="43"/>
      <c r="AB516" s="245"/>
      <c r="AC516" s="43"/>
      <c r="AD516" s="196"/>
      <c r="AE516" s="39"/>
      <c r="AF516" s="421"/>
      <c r="AG516" s="421"/>
      <c r="AH516" s="38"/>
      <c r="AI516" s="9"/>
      <c r="AJ516" s="349">
        <f>SUMPRODUCT(LEN($M516:$AA519)-LEN(SUBSTITUTE($M516:$AA519,"A", "")))</f>
        <v>21</v>
      </c>
      <c r="AK516" s="352">
        <f>SUMPRODUCT(LEN($AD516:$AD519)-LEN(SUBSTITUTE($AD516:$AD519,"A", "")))</f>
        <v>0</v>
      </c>
      <c r="AL516" s="335">
        <f>SUMPRODUCT(LEN($AC516:$AC519)-LEN(SUBSTITUTE($AC516:$AC519,"A", "")))</f>
        <v>0</v>
      </c>
      <c r="AM516" s="349">
        <f>SUMPRODUCT(LEN($M516:$AA519)-LEN(SUBSTITUTE($M516:$AA519,"S", "")))</f>
        <v>23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3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8.15" customHeight="1" thickBot="1" x14ac:dyDescent="0.25">
      <c r="B517" s="30"/>
      <c r="C517" s="339"/>
      <c r="D517" s="221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 t="s">
        <v>132</v>
      </c>
      <c r="N517" s="33" t="s">
        <v>121</v>
      </c>
      <c r="O517" s="55" t="s">
        <v>357</v>
      </c>
      <c r="P517" s="33" t="s">
        <v>120</v>
      </c>
      <c r="Q517" s="55" t="s">
        <v>371</v>
      </c>
      <c r="R517" s="33" t="s">
        <v>119</v>
      </c>
      <c r="S517" s="55" t="s">
        <v>349</v>
      </c>
      <c r="T517" s="33" t="s">
        <v>118</v>
      </c>
      <c r="U517" s="55" t="s">
        <v>130</v>
      </c>
      <c r="V517" s="33" t="s">
        <v>117</v>
      </c>
      <c r="W517" s="55"/>
      <c r="X517" s="33" t="s">
        <v>116</v>
      </c>
      <c r="Y517" s="55"/>
      <c r="Z517" s="33" t="s">
        <v>115</v>
      </c>
      <c r="AA517" s="55"/>
      <c r="AB517" s="244"/>
      <c r="AC517" s="55"/>
      <c r="AD517" s="193"/>
      <c r="AE517" s="22"/>
      <c r="AF517" s="422"/>
      <c r="AG517" s="422"/>
      <c r="AH517" s="21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8.15" customHeight="1" x14ac:dyDescent="0.2">
      <c r="B518" s="30"/>
      <c r="C518" s="340"/>
      <c r="D518" s="218"/>
      <c r="E518" s="192"/>
      <c r="F518" s="192"/>
      <c r="G518" s="191"/>
      <c r="H518" s="360">
        <v>203</v>
      </c>
      <c r="I518" s="392"/>
      <c r="J518" s="392"/>
      <c r="K518" s="392"/>
      <c r="L518" s="25" t="s">
        <v>114</v>
      </c>
      <c r="M518" s="114" t="s">
        <v>179</v>
      </c>
      <c r="N518" s="25" t="s">
        <v>112</v>
      </c>
      <c r="O518" s="114" t="s">
        <v>692</v>
      </c>
      <c r="P518" s="25" t="s">
        <v>111</v>
      </c>
      <c r="Q518" s="114" t="s">
        <v>346</v>
      </c>
      <c r="R518" s="25" t="s">
        <v>110</v>
      </c>
      <c r="S518" s="114" t="s">
        <v>349</v>
      </c>
      <c r="T518" s="25" t="s">
        <v>109</v>
      </c>
      <c r="U518" s="114" t="s">
        <v>130</v>
      </c>
      <c r="V518" s="25" t="s">
        <v>108</v>
      </c>
      <c r="W518" s="114"/>
      <c r="X518" s="25" t="s">
        <v>107</v>
      </c>
      <c r="Y518" s="114"/>
      <c r="Z518" s="25" t="s">
        <v>106</v>
      </c>
      <c r="AA518" s="114"/>
      <c r="AB518" s="243"/>
      <c r="AC518" s="114"/>
      <c r="AD518" s="190"/>
      <c r="AE518" s="22"/>
      <c r="AF518" s="422"/>
      <c r="AG518" s="422"/>
      <c r="AH518" s="21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8.15" customHeight="1" thickBot="1" x14ac:dyDescent="0.25">
      <c r="B519" s="20"/>
      <c r="C519" s="341"/>
      <c r="D519" s="215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 t="s">
        <v>132</v>
      </c>
      <c r="N519" s="15" t="s">
        <v>104</v>
      </c>
      <c r="O519" s="16" t="s">
        <v>474</v>
      </c>
      <c r="P519" s="15" t="s">
        <v>103</v>
      </c>
      <c r="Q519" s="16" t="s">
        <v>352</v>
      </c>
      <c r="R519" s="15" t="s">
        <v>102</v>
      </c>
      <c r="S519" s="16" t="s">
        <v>354</v>
      </c>
      <c r="T519" s="15">
        <v>20</v>
      </c>
      <c r="U519" s="16"/>
      <c r="V519" s="15" t="s">
        <v>101</v>
      </c>
      <c r="W519" s="16"/>
      <c r="X519" s="15" t="s">
        <v>100</v>
      </c>
      <c r="Y519" s="16"/>
      <c r="Z519" s="15" t="s">
        <v>99</v>
      </c>
      <c r="AA519" s="16"/>
      <c r="AB519" s="242"/>
      <c r="AC519" s="16"/>
      <c r="AD519" s="186"/>
      <c r="AE519" s="11"/>
      <c r="AF519" s="423"/>
      <c r="AG519" s="423"/>
      <c r="AH519" s="10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107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>
        <v>203</v>
      </c>
      <c r="E521" s="425">
        <v>13808.85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03"/>
      <c r="AI521" s="86" t="s">
        <v>137</v>
      </c>
      <c r="AJ521" s="85">
        <f t="shared" ref="AJ521:BB521" si="68">SUM(AJ523:AJ534)</f>
        <v>89</v>
      </c>
      <c r="AK521" s="84">
        <f t="shared" si="68"/>
        <v>17</v>
      </c>
      <c r="AL521" s="83">
        <f t="shared" si="68"/>
        <v>0</v>
      </c>
      <c r="AM521" s="85">
        <f t="shared" si="68"/>
        <v>60</v>
      </c>
      <c r="AN521" s="84">
        <f t="shared" si="68"/>
        <v>15</v>
      </c>
      <c r="AO521" s="83">
        <f t="shared" si="68"/>
        <v>0</v>
      </c>
      <c r="AP521" s="85">
        <f t="shared" si="68"/>
        <v>1</v>
      </c>
      <c r="AQ521" s="84">
        <f t="shared" si="68"/>
        <v>0</v>
      </c>
      <c r="AR521" s="83">
        <f t="shared" si="68"/>
        <v>0</v>
      </c>
      <c r="AS521" s="85">
        <f t="shared" si="68"/>
        <v>17</v>
      </c>
      <c r="AT521" s="84">
        <f t="shared" si="68"/>
        <v>2</v>
      </c>
      <c r="AU521" s="83">
        <f t="shared" si="68"/>
        <v>0</v>
      </c>
      <c r="AV521" s="85">
        <f t="shared" si="68"/>
        <v>0</v>
      </c>
      <c r="AW521" s="84">
        <f t="shared" si="68"/>
        <v>0</v>
      </c>
      <c r="AX521" s="83">
        <f t="shared" si="68"/>
        <v>0</v>
      </c>
      <c r="AY521" s="82">
        <f t="shared" si="68"/>
        <v>0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35.333333333333336</v>
      </c>
      <c r="BG521" s="5">
        <f>SUM(AM521:AO521,AY521)/$BG$5</f>
        <v>25</v>
      </c>
      <c r="BH521" s="5">
        <f>SUM(AP521:AR521,AZ521)/$BG$5</f>
        <v>0.33333333333333331</v>
      </c>
      <c r="BI521" s="5">
        <f>SUM(AS521:AU521,BA521)/$BG$5</f>
        <v>6.333333333333333</v>
      </c>
      <c r="BJ521" s="5">
        <f>SUM(AV521:AX521,BB521)/$BG$5</f>
        <v>0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03"/>
      <c r="AI522" s="66" t="s">
        <v>135</v>
      </c>
      <c r="AJ522" s="65">
        <f t="shared" ref="AJ522:BB522" si="69">AJ521/3</f>
        <v>29.666666666666668</v>
      </c>
      <c r="AK522" s="64">
        <f t="shared" si="69"/>
        <v>5.666666666666667</v>
      </c>
      <c r="AL522" s="63">
        <f t="shared" si="69"/>
        <v>0</v>
      </c>
      <c r="AM522" s="65">
        <f t="shared" si="69"/>
        <v>20</v>
      </c>
      <c r="AN522" s="64">
        <f t="shared" si="69"/>
        <v>5</v>
      </c>
      <c r="AO522" s="63">
        <f t="shared" si="69"/>
        <v>0</v>
      </c>
      <c r="AP522" s="65">
        <f t="shared" si="69"/>
        <v>0.33333333333333331</v>
      </c>
      <c r="AQ522" s="64">
        <f t="shared" si="69"/>
        <v>0</v>
      </c>
      <c r="AR522" s="63">
        <f t="shared" si="69"/>
        <v>0</v>
      </c>
      <c r="AS522" s="65">
        <f t="shared" si="69"/>
        <v>5.666666666666667</v>
      </c>
      <c r="AT522" s="64">
        <f t="shared" si="69"/>
        <v>0.66666666666666663</v>
      </c>
      <c r="AU522" s="63">
        <f t="shared" si="69"/>
        <v>0</v>
      </c>
      <c r="AV522" s="65">
        <f t="shared" si="69"/>
        <v>0</v>
      </c>
      <c r="AW522" s="64">
        <f t="shared" si="69"/>
        <v>0</v>
      </c>
      <c r="AX522" s="63">
        <f t="shared" si="69"/>
        <v>0</v>
      </c>
      <c r="AY522" s="62">
        <f t="shared" si="69"/>
        <v>0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8.15" customHeight="1" x14ac:dyDescent="0.2">
      <c r="B523" s="30"/>
      <c r="C523" s="338">
        <v>1</v>
      </c>
      <c r="D523" s="212"/>
      <c r="E523" s="198"/>
      <c r="F523" s="198"/>
      <c r="G523" s="197"/>
      <c r="H523" s="358" t="s">
        <v>370</v>
      </c>
      <c r="I523" s="390">
        <v>67</v>
      </c>
      <c r="J523" s="390">
        <v>20</v>
      </c>
      <c r="K523" s="390">
        <v>6</v>
      </c>
      <c r="L523" s="42" t="s">
        <v>131</v>
      </c>
      <c r="M523" s="43" t="s">
        <v>179</v>
      </c>
      <c r="N523" s="42" t="s">
        <v>129</v>
      </c>
      <c r="O523" s="43" t="s">
        <v>457</v>
      </c>
      <c r="P523" s="42" t="s">
        <v>128</v>
      </c>
      <c r="Q523" s="43" t="s">
        <v>352</v>
      </c>
      <c r="R523" s="42" t="s">
        <v>127</v>
      </c>
      <c r="S523" s="43" t="s">
        <v>354</v>
      </c>
      <c r="T523" s="42" t="s">
        <v>126</v>
      </c>
      <c r="U523" s="43"/>
      <c r="V523" s="42" t="s">
        <v>125</v>
      </c>
      <c r="W523" s="43"/>
      <c r="X523" s="42" t="s">
        <v>124</v>
      </c>
      <c r="Y523" s="43"/>
      <c r="Z523" s="42" t="s">
        <v>123</v>
      </c>
      <c r="AA523" s="43"/>
      <c r="AB523" s="245"/>
      <c r="AC523" s="43"/>
      <c r="AD523" s="196" t="s">
        <v>799</v>
      </c>
      <c r="AE523" s="58"/>
      <c r="AF523" s="421"/>
      <c r="AG523" s="421" t="s">
        <v>669</v>
      </c>
      <c r="AH523" s="38"/>
      <c r="AI523" s="9"/>
      <c r="AJ523" s="349">
        <f>SUMPRODUCT(LEN($M523:$AA526)-LEN(SUBSTITUTE($M523:$AA526,"A", "")))</f>
        <v>20</v>
      </c>
      <c r="AK523" s="352">
        <f>SUMPRODUCT(LEN($AD523:$AD526)-LEN(SUBSTITUTE($AD523:$AD526,"A", "")))</f>
        <v>13</v>
      </c>
      <c r="AL523" s="335">
        <f>SUMPRODUCT(LEN($AC523:$AC526)-LEN(SUBSTITUTE($AC523:$AC526,"A", "")))</f>
        <v>0</v>
      </c>
      <c r="AM523" s="349">
        <f>SUMPRODUCT(LEN($M523:$AA526)-LEN(SUBSTITUTE($M523:$AA526,"S", "")))</f>
        <v>6</v>
      </c>
      <c r="AN523" s="352">
        <f>SUMPRODUCT(LEN($AD523:$AD526)-LEN(SUBSTITUTE($AD523:$AD526,"S", "")))</f>
        <v>15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1</v>
      </c>
      <c r="AT523" s="352">
        <f>SUMPRODUCT(LEN($AD523:$AD526)-LEN(SUBSTITUTE($AD523:$AD526,"G", "")))</f>
        <v>2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0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8.15" customHeight="1" thickBot="1" x14ac:dyDescent="0.25">
      <c r="B524" s="30"/>
      <c r="C524" s="339"/>
      <c r="D524" s="221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179</v>
      </c>
      <c r="N524" s="33" t="s">
        <v>121</v>
      </c>
      <c r="O524" s="55" t="s">
        <v>179</v>
      </c>
      <c r="P524" s="33" t="s">
        <v>120</v>
      </c>
      <c r="Q524" s="55" t="s">
        <v>132</v>
      </c>
      <c r="R524" s="33" t="s">
        <v>119</v>
      </c>
      <c r="S524" s="55" t="s">
        <v>130</v>
      </c>
      <c r="T524" s="33" t="s">
        <v>118</v>
      </c>
      <c r="U524" s="55"/>
      <c r="V524" s="33" t="s">
        <v>117</v>
      </c>
      <c r="W524" s="55"/>
      <c r="X524" s="33" t="s">
        <v>116</v>
      </c>
      <c r="Y524" s="55"/>
      <c r="Z524" s="33" t="s">
        <v>115</v>
      </c>
      <c r="AA524" s="55"/>
      <c r="AB524" s="244"/>
      <c r="AC524" s="55"/>
      <c r="AD524" s="193" t="s">
        <v>798</v>
      </c>
      <c r="AE524" s="57"/>
      <c r="AF524" s="422"/>
      <c r="AG524" s="422"/>
      <c r="AH524" s="21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8.15" customHeight="1" x14ac:dyDescent="0.2">
      <c r="B525" s="30"/>
      <c r="C525" s="340"/>
      <c r="D525" s="218"/>
      <c r="E525" s="192"/>
      <c r="F525" s="192"/>
      <c r="G525" s="191"/>
      <c r="H525" s="360">
        <v>203</v>
      </c>
      <c r="I525" s="392"/>
      <c r="J525" s="392"/>
      <c r="K525" s="392"/>
      <c r="L525" s="25" t="s">
        <v>114</v>
      </c>
      <c r="M525" s="114" t="s">
        <v>132</v>
      </c>
      <c r="N525" s="25" t="s">
        <v>112</v>
      </c>
      <c r="O525" s="114" t="s">
        <v>132</v>
      </c>
      <c r="P525" s="25" t="s">
        <v>111</v>
      </c>
      <c r="Q525" s="114" t="s">
        <v>351</v>
      </c>
      <c r="R525" s="25" t="s">
        <v>110</v>
      </c>
      <c r="S525" s="114"/>
      <c r="T525" s="25" t="s">
        <v>109</v>
      </c>
      <c r="U525" s="114"/>
      <c r="V525" s="25" t="s">
        <v>108</v>
      </c>
      <c r="W525" s="114"/>
      <c r="X525" s="25" t="s">
        <v>107</v>
      </c>
      <c r="Y525" s="114"/>
      <c r="Z525" s="25" t="s">
        <v>106</v>
      </c>
      <c r="AA525" s="114"/>
      <c r="AB525" s="243"/>
      <c r="AC525" s="114"/>
      <c r="AD525" s="190" t="s">
        <v>797</v>
      </c>
      <c r="AE525" s="57"/>
      <c r="AF525" s="422"/>
      <c r="AG525" s="422"/>
      <c r="AH525" s="21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8.15" customHeight="1" thickBot="1" x14ac:dyDescent="0.25">
      <c r="B526" s="30"/>
      <c r="C526" s="355"/>
      <c r="D526" s="246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179</v>
      </c>
      <c r="N526" s="50" t="s">
        <v>104</v>
      </c>
      <c r="O526" s="51" t="s">
        <v>357</v>
      </c>
      <c r="P526" s="50" t="s">
        <v>103</v>
      </c>
      <c r="Q526" s="51" t="s">
        <v>351</v>
      </c>
      <c r="R526" s="50" t="s">
        <v>102</v>
      </c>
      <c r="S526" s="51"/>
      <c r="T526" s="50">
        <v>20</v>
      </c>
      <c r="U526" s="51"/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242"/>
      <c r="AC526" s="51"/>
      <c r="AD526" s="187"/>
      <c r="AE526" s="56"/>
      <c r="AF526" s="424"/>
      <c r="AG526" s="424"/>
      <c r="AH526" s="47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8.15" customHeight="1" x14ac:dyDescent="0.2">
      <c r="B527" s="30"/>
      <c r="C527" s="338">
        <v>2</v>
      </c>
      <c r="D527" s="252" t="s">
        <v>796</v>
      </c>
      <c r="E527" s="198"/>
      <c r="F527" s="198"/>
      <c r="G527" s="197"/>
      <c r="H527" s="358"/>
      <c r="I527" s="390">
        <v>100</v>
      </c>
      <c r="J527" s="390">
        <v>25</v>
      </c>
      <c r="K527" s="390">
        <v>7</v>
      </c>
      <c r="L527" s="42" t="s">
        <v>131</v>
      </c>
      <c r="M527" s="43" t="s">
        <v>795</v>
      </c>
      <c r="N527" s="42" t="s">
        <v>129</v>
      </c>
      <c r="O527" s="43" t="s">
        <v>458</v>
      </c>
      <c r="P527" s="42" t="s">
        <v>128</v>
      </c>
      <c r="Q527" s="43" t="s">
        <v>676</v>
      </c>
      <c r="R527" s="42" t="s">
        <v>127</v>
      </c>
      <c r="S527" s="43" t="s">
        <v>514</v>
      </c>
      <c r="T527" s="42" t="s">
        <v>126</v>
      </c>
      <c r="U527" s="43" t="s">
        <v>354</v>
      </c>
      <c r="V527" s="42" t="s">
        <v>125</v>
      </c>
      <c r="W527" s="43"/>
      <c r="X527" s="42" t="s">
        <v>124</v>
      </c>
      <c r="Y527" s="43"/>
      <c r="Z527" s="42" t="s">
        <v>123</v>
      </c>
      <c r="AA527" s="43"/>
      <c r="AB527" s="245"/>
      <c r="AC527" s="43"/>
      <c r="AD527" s="196" t="s">
        <v>357</v>
      </c>
      <c r="AE527" s="39"/>
      <c r="AF527" s="421"/>
      <c r="AG527" s="421" t="s">
        <v>669</v>
      </c>
      <c r="AH527" s="38"/>
      <c r="AI527" s="9"/>
      <c r="AJ527" s="349">
        <f>SUMPRODUCT(LEN($M527:$AA530)-LEN(SUBSTITUTE($M527:$AA530,"A", "")))</f>
        <v>47</v>
      </c>
      <c r="AK527" s="352">
        <f>SUMPRODUCT(LEN($AD527:$AD530)-LEN(SUBSTITUTE($AD527:$AD530,"A", "")))</f>
        <v>4</v>
      </c>
      <c r="AL527" s="335">
        <f>SUMPRODUCT(LEN($AC527:$AC530)-LEN(SUBSTITUTE($AC527:$AC530,"A", "")))</f>
        <v>0</v>
      </c>
      <c r="AM527" s="349">
        <f>SUMPRODUCT(LEN($M527:$AA530)-LEN(SUBSTITUTE($M527:$AA530,"S", "")))</f>
        <v>29</v>
      </c>
      <c r="AN527" s="352">
        <f>SUMPRODUCT(LEN($AD527:$AD530)-LEN(SUBSTITUTE($AD527:$AD530,"S", "")))</f>
        <v>0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9</v>
      </c>
      <c r="AT527" s="352">
        <f>SUMPRODUCT(LEN($AD527:$AD530)-LEN(SUBSTITUTE($AD527:$AD530,"G", "")))</f>
        <v>0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8.15" customHeight="1" thickBot="1" x14ac:dyDescent="0.25">
      <c r="B528" s="30"/>
      <c r="C528" s="339"/>
      <c r="D528" s="221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 t="s">
        <v>794</v>
      </c>
      <c r="N528" s="33" t="s">
        <v>121</v>
      </c>
      <c r="O528" s="251" t="s">
        <v>793</v>
      </c>
      <c r="P528" s="33" t="s">
        <v>120</v>
      </c>
      <c r="Q528" s="55" t="s">
        <v>499</v>
      </c>
      <c r="R528" s="33" t="s">
        <v>119</v>
      </c>
      <c r="S528" s="55" t="s">
        <v>489</v>
      </c>
      <c r="T528" s="33" t="s">
        <v>118</v>
      </c>
      <c r="U528" s="55" t="s">
        <v>130</v>
      </c>
      <c r="V528" s="33" t="s">
        <v>117</v>
      </c>
      <c r="W528" s="55"/>
      <c r="X528" s="33" t="s">
        <v>116</v>
      </c>
      <c r="Y528" s="55"/>
      <c r="Z528" s="33" t="s">
        <v>115</v>
      </c>
      <c r="AA528" s="55"/>
      <c r="AB528" s="244"/>
      <c r="AC528" s="55"/>
      <c r="AD528" s="193" t="s">
        <v>132</v>
      </c>
      <c r="AE528" s="22"/>
      <c r="AF528" s="422"/>
      <c r="AG528" s="422"/>
      <c r="AH528" s="21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8.15" customHeight="1" x14ac:dyDescent="0.2">
      <c r="B529" s="30"/>
      <c r="C529" s="340"/>
      <c r="D529" s="218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 t="s">
        <v>726</v>
      </c>
      <c r="N529" s="25" t="s">
        <v>112</v>
      </c>
      <c r="O529" s="114" t="s">
        <v>507</v>
      </c>
      <c r="P529" s="25" t="s">
        <v>111</v>
      </c>
      <c r="Q529" s="114" t="s">
        <v>692</v>
      </c>
      <c r="R529" s="25" t="s">
        <v>110</v>
      </c>
      <c r="S529" s="114" t="s">
        <v>346</v>
      </c>
      <c r="T529" s="25" t="s">
        <v>109</v>
      </c>
      <c r="U529" s="114"/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243"/>
      <c r="AC529" s="114"/>
      <c r="AD529" s="190"/>
      <c r="AE529" s="22"/>
      <c r="AF529" s="422"/>
      <c r="AG529" s="422"/>
      <c r="AH529" s="21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8.15" customHeight="1" thickBot="1" x14ac:dyDescent="0.25">
      <c r="B530" s="30"/>
      <c r="C530" s="355"/>
      <c r="D530" s="246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 t="s">
        <v>527</v>
      </c>
      <c r="N530" s="50" t="s">
        <v>104</v>
      </c>
      <c r="O530" s="250" t="s">
        <v>792</v>
      </c>
      <c r="P530" s="50" t="s">
        <v>103</v>
      </c>
      <c r="Q530" s="51" t="s">
        <v>357</v>
      </c>
      <c r="R530" s="50" t="s">
        <v>102</v>
      </c>
      <c r="S530" s="51" t="s">
        <v>349</v>
      </c>
      <c r="T530" s="50">
        <v>20</v>
      </c>
      <c r="U530" s="51"/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242"/>
      <c r="AC530" s="51"/>
      <c r="AD530" s="187"/>
      <c r="AE530" s="48"/>
      <c r="AF530" s="424"/>
      <c r="AG530" s="424"/>
      <c r="AH530" s="47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8.15" customHeight="1" x14ac:dyDescent="0.2">
      <c r="B531" s="30"/>
      <c r="C531" s="338">
        <v>3</v>
      </c>
      <c r="D531" s="212"/>
      <c r="E531" s="198"/>
      <c r="F531" s="198"/>
      <c r="G531" s="197"/>
      <c r="H531" s="358"/>
      <c r="I531" s="390">
        <v>83</v>
      </c>
      <c r="J531" s="390">
        <v>23</v>
      </c>
      <c r="K531" s="390">
        <v>8</v>
      </c>
      <c r="L531" s="42" t="s">
        <v>131</v>
      </c>
      <c r="M531" s="43" t="s">
        <v>703</v>
      </c>
      <c r="N531" s="42" t="s">
        <v>129</v>
      </c>
      <c r="O531" s="43" t="s">
        <v>465</v>
      </c>
      <c r="P531" s="42" t="s">
        <v>128</v>
      </c>
      <c r="Q531" s="43" t="s">
        <v>349</v>
      </c>
      <c r="R531" s="42" t="s">
        <v>127</v>
      </c>
      <c r="S531" s="43" t="s">
        <v>354</v>
      </c>
      <c r="T531" s="42" t="s">
        <v>126</v>
      </c>
      <c r="U531" s="43"/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245"/>
      <c r="AC531" s="43"/>
      <c r="AD531" s="196"/>
      <c r="AE531" s="39"/>
      <c r="AF531" s="421"/>
      <c r="AG531" s="421" t="s">
        <v>668</v>
      </c>
      <c r="AH531" s="38"/>
      <c r="AI531" s="9"/>
      <c r="AJ531" s="349">
        <f>SUMPRODUCT(LEN($M531:$AA534)-LEN(SUBSTITUTE($M531:$AA534,"A", "")))</f>
        <v>22</v>
      </c>
      <c r="AK531" s="352">
        <f>SUMPRODUCT(LEN($AD531:$AD534)-LEN(SUBSTITUTE($AD531:$AD534,"A", "")))</f>
        <v>0</v>
      </c>
      <c r="AL531" s="335">
        <f>SUMPRODUCT(LEN($AC531:$AC534)-LEN(SUBSTITUTE($AC531:$AC534,"A", "")))</f>
        <v>0</v>
      </c>
      <c r="AM531" s="349">
        <f>SUMPRODUCT(LEN($M531:$AA534)-LEN(SUBSTITUTE($M531:$AA534,"S", "")))</f>
        <v>25</v>
      </c>
      <c r="AN531" s="352">
        <f>SUMPRODUCT(LEN($AD531:$AD534)-LEN(SUBSTITUTE($AD531:$AD534,"S", "")))</f>
        <v>0</v>
      </c>
      <c r="AO531" s="335">
        <f>SUMPRODUCT(LEN($AC531:$AC534)-LEN(SUBSTITUTE($AC531:$AC534,"S", "")))</f>
        <v>0</v>
      </c>
      <c r="AP531" s="349">
        <f>SUMPRODUCT(LEN($M531:$AA534)-LEN(SUBSTITUTE($M531:$AA534,"F", "")))</f>
        <v>1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7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8.15" customHeight="1" thickBot="1" x14ac:dyDescent="0.25">
      <c r="B532" s="30"/>
      <c r="C532" s="339"/>
      <c r="D532" s="221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 t="s">
        <v>487</v>
      </c>
      <c r="N532" s="33" t="s">
        <v>121</v>
      </c>
      <c r="O532" s="55" t="s">
        <v>463</v>
      </c>
      <c r="P532" s="33" t="s">
        <v>120</v>
      </c>
      <c r="Q532" s="55" t="s">
        <v>359</v>
      </c>
      <c r="R532" s="33" t="s">
        <v>119</v>
      </c>
      <c r="S532" s="55" t="s">
        <v>130</v>
      </c>
      <c r="T532" s="33" t="s">
        <v>118</v>
      </c>
      <c r="U532" s="55"/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244"/>
      <c r="AC532" s="55"/>
      <c r="AD532" s="193"/>
      <c r="AE532" s="22"/>
      <c r="AF532" s="422"/>
      <c r="AG532" s="422"/>
      <c r="AH532" s="21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8.15" customHeight="1" x14ac:dyDescent="0.2">
      <c r="B533" s="30"/>
      <c r="C533" s="340"/>
      <c r="D533" s="218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 t="s">
        <v>507</v>
      </c>
      <c r="N533" s="25" t="s">
        <v>112</v>
      </c>
      <c r="O533" s="114" t="s">
        <v>791</v>
      </c>
      <c r="P533" s="25" t="s">
        <v>111</v>
      </c>
      <c r="Q533" s="114" t="s">
        <v>349</v>
      </c>
      <c r="R533" s="25" t="s">
        <v>110</v>
      </c>
      <c r="S533" s="114" t="s">
        <v>130</v>
      </c>
      <c r="T533" s="25" t="s">
        <v>109</v>
      </c>
      <c r="U533" s="114" t="s">
        <v>132</v>
      </c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243"/>
      <c r="AC533" s="114"/>
      <c r="AD533" s="190"/>
      <c r="AE533" s="22"/>
      <c r="AF533" s="422"/>
      <c r="AG533" s="422"/>
      <c r="AH533" s="21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8.15" customHeight="1" thickBot="1" x14ac:dyDescent="0.25">
      <c r="B534" s="20"/>
      <c r="C534" s="341"/>
      <c r="D534" s="215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 t="s">
        <v>790</v>
      </c>
      <c r="N534" s="15" t="s">
        <v>104</v>
      </c>
      <c r="O534" s="16" t="s">
        <v>579</v>
      </c>
      <c r="P534" s="15" t="s">
        <v>103</v>
      </c>
      <c r="Q534" s="16" t="s">
        <v>354</v>
      </c>
      <c r="R534" s="15" t="s">
        <v>102</v>
      </c>
      <c r="S534" s="16"/>
      <c r="T534" s="15">
        <v>20</v>
      </c>
      <c r="U534" s="16"/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242"/>
      <c r="AC534" s="16"/>
      <c r="AD534" s="186"/>
      <c r="AE534" s="11"/>
      <c r="AF534" s="423"/>
      <c r="AG534" s="423"/>
      <c r="AH534" s="10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107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203</v>
      </c>
      <c r="E536" s="425">
        <v>14565.62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03"/>
      <c r="AI536" s="86" t="s">
        <v>137</v>
      </c>
      <c r="AJ536" s="85">
        <f t="shared" ref="AJ536:BB536" si="70">SUM(AJ538:AJ549)</f>
        <v>59</v>
      </c>
      <c r="AK536" s="84">
        <f t="shared" si="70"/>
        <v>5</v>
      </c>
      <c r="AL536" s="83">
        <f t="shared" si="70"/>
        <v>0</v>
      </c>
      <c r="AM536" s="85">
        <f t="shared" si="70"/>
        <v>42</v>
      </c>
      <c r="AN536" s="84">
        <f t="shared" si="70"/>
        <v>0</v>
      </c>
      <c r="AO536" s="83">
        <f t="shared" si="70"/>
        <v>2</v>
      </c>
      <c r="AP536" s="85">
        <f t="shared" si="70"/>
        <v>1</v>
      </c>
      <c r="AQ536" s="84">
        <f t="shared" si="70"/>
        <v>0</v>
      </c>
      <c r="AR536" s="83">
        <f t="shared" si="70"/>
        <v>0</v>
      </c>
      <c r="AS536" s="85">
        <f t="shared" si="70"/>
        <v>17</v>
      </c>
      <c r="AT536" s="84">
        <f t="shared" si="70"/>
        <v>0</v>
      </c>
      <c r="AU536" s="83">
        <f t="shared" si="70"/>
        <v>0</v>
      </c>
      <c r="AV536" s="85">
        <f t="shared" si="70"/>
        <v>0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0</v>
      </c>
      <c r="BA536" s="81">
        <f t="shared" si="70"/>
        <v>0</v>
      </c>
      <c r="BB536" s="80">
        <f t="shared" si="70"/>
        <v>0</v>
      </c>
      <c r="BC536" s="79" t="s">
        <v>136</v>
      </c>
      <c r="BF536" s="5">
        <f>SUM(AJ536:AL536)/$BG$5</f>
        <v>21.333333333333332</v>
      </c>
      <c r="BG536" s="5">
        <f>SUM(AM536:AO536,AY536)/$BG$5</f>
        <v>14.666666666666666</v>
      </c>
      <c r="BH536" s="5">
        <f>SUM(AP536:AR536,AZ536)/$BG$5</f>
        <v>0.33333333333333331</v>
      </c>
      <c r="BI536" s="5">
        <f>SUM(AS536:AU536,BA536)/$BG$5</f>
        <v>5.666666666666667</v>
      </c>
      <c r="BJ536" s="5">
        <f>SUM(AV536:AX536,BB536)/$BG$5</f>
        <v>0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03"/>
      <c r="AI537" s="66" t="s">
        <v>135</v>
      </c>
      <c r="AJ537" s="65">
        <f t="shared" ref="AJ537:BB537" si="71">AJ536/3</f>
        <v>19.666666666666668</v>
      </c>
      <c r="AK537" s="64">
        <f t="shared" si="71"/>
        <v>1.6666666666666667</v>
      </c>
      <c r="AL537" s="63">
        <f t="shared" si="71"/>
        <v>0</v>
      </c>
      <c r="AM537" s="65">
        <f t="shared" si="71"/>
        <v>14</v>
      </c>
      <c r="AN537" s="64">
        <f t="shared" si="71"/>
        <v>0</v>
      </c>
      <c r="AO537" s="63">
        <f t="shared" si="71"/>
        <v>0.66666666666666663</v>
      </c>
      <c r="AP537" s="65">
        <f t="shared" si="71"/>
        <v>0.33333333333333331</v>
      </c>
      <c r="AQ537" s="64">
        <f t="shared" si="71"/>
        <v>0</v>
      </c>
      <c r="AR537" s="63">
        <f t="shared" si="71"/>
        <v>0</v>
      </c>
      <c r="AS537" s="65">
        <f t="shared" si="71"/>
        <v>5.666666666666667</v>
      </c>
      <c r="AT537" s="64">
        <f t="shared" si="71"/>
        <v>0</v>
      </c>
      <c r="AU537" s="63">
        <f t="shared" si="71"/>
        <v>0</v>
      </c>
      <c r="AV537" s="65">
        <f t="shared" si="71"/>
        <v>0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</v>
      </c>
      <c r="BA537" s="61">
        <f t="shared" si="71"/>
        <v>0</v>
      </c>
      <c r="BB537" s="60">
        <f t="shared" si="71"/>
        <v>0</v>
      </c>
      <c r="BC537" s="59" t="s">
        <v>134</v>
      </c>
    </row>
    <row r="538" spans="2:62" ht="28.15" customHeight="1" x14ac:dyDescent="0.2">
      <c r="B538" s="30"/>
      <c r="C538" s="338">
        <v>1</v>
      </c>
      <c r="D538" s="212"/>
      <c r="E538" s="198"/>
      <c r="F538" s="198"/>
      <c r="G538" s="197"/>
      <c r="H538" s="358" t="s">
        <v>706</v>
      </c>
      <c r="I538" s="390">
        <v>122</v>
      </c>
      <c r="J538" s="390">
        <v>26</v>
      </c>
      <c r="K538" s="390">
        <v>7</v>
      </c>
      <c r="L538" s="42" t="s">
        <v>131</v>
      </c>
      <c r="M538" s="43" t="s">
        <v>357</v>
      </c>
      <c r="N538" s="42" t="s">
        <v>129</v>
      </c>
      <c r="O538" s="43" t="s">
        <v>132</v>
      </c>
      <c r="P538" s="42" t="s">
        <v>128</v>
      </c>
      <c r="Q538" s="43" t="s">
        <v>495</v>
      </c>
      <c r="R538" s="42" t="s">
        <v>127</v>
      </c>
      <c r="S538" s="43" t="s">
        <v>350</v>
      </c>
      <c r="T538" s="42" t="s">
        <v>126</v>
      </c>
      <c r="U538" s="43" t="s">
        <v>130</v>
      </c>
      <c r="V538" s="42" t="s">
        <v>125</v>
      </c>
      <c r="W538" s="43"/>
      <c r="X538" s="42" t="s">
        <v>124</v>
      </c>
      <c r="Y538" s="43"/>
      <c r="Z538" s="42" t="s">
        <v>123</v>
      </c>
      <c r="AA538" s="43"/>
      <c r="AB538" s="245">
        <v>20</v>
      </c>
      <c r="AC538" s="43" t="s">
        <v>130</v>
      </c>
      <c r="AD538" s="196" t="s">
        <v>132</v>
      </c>
      <c r="AE538" s="58"/>
      <c r="AF538" s="421"/>
      <c r="AG538" s="421" t="s">
        <v>669</v>
      </c>
      <c r="AH538" s="38"/>
      <c r="AI538" s="9"/>
      <c r="AJ538" s="349">
        <f>SUMPRODUCT(LEN($M538:$AA541)-LEN(SUBSTITUTE($M538:$AA541,"A", "")))</f>
        <v>22</v>
      </c>
      <c r="AK538" s="352">
        <f>SUMPRODUCT(LEN($AD538:$AD541)-LEN(SUBSTITUTE($AD538:$AD541,"A", "")))</f>
        <v>2</v>
      </c>
      <c r="AL538" s="335">
        <f>SUMPRODUCT(LEN($AC538:$AC541)-LEN(SUBSTITUTE($AC538:$AC541,"A", "")))</f>
        <v>0</v>
      </c>
      <c r="AM538" s="349">
        <f>SUMPRODUCT(LEN($M538:$AA541)-LEN(SUBSTITUTE($M538:$AA541,"S", "")))</f>
        <v>16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2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6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0</v>
      </c>
      <c r="BB538" s="413">
        <f>SUMPRODUCT(LEN($AE538:$AE541)-LEN(SUBSTITUTE($AE538:$AE541,"M", "")))</f>
        <v>0</v>
      </c>
    </row>
    <row r="539" spans="2:62" ht="28.15" customHeight="1" thickBot="1" x14ac:dyDescent="0.25">
      <c r="B539" s="30"/>
      <c r="C539" s="339"/>
      <c r="D539" s="221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479</v>
      </c>
      <c r="N539" s="33" t="s">
        <v>121</v>
      </c>
      <c r="O539" s="55" t="s">
        <v>493</v>
      </c>
      <c r="P539" s="33" t="s">
        <v>120</v>
      </c>
      <c r="Q539" s="55" t="s">
        <v>542</v>
      </c>
      <c r="R539" s="33" t="s">
        <v>119</v>
      </c>
      <c r="S539" s="55" t="s">
        <v>350</v>
      </c>
      <c r="T539" s="33" t="s">
        <v>118</v>
      </c>
      <c r="U539" s="55" t="s">
        <v>130</v>
      </c>
      <c r="V539" s="33" t="s">
        <v>117</v>
      </c>
      <c r="W539" s="55"/>
      <c r="X539" s="33" t="s">
        <v>116</v>
      </c>
      <c r="Y539" s="55"/>
      <c r="Z539" s="33" t="s">
        <v>115</v>
      </c>
      <c r="AA539" s="55"/>
      <c r="AB539" s="244">
        <v>21</v>
      </c>
      <c r="AC539" s="55" t="s">
        <v>130</v>
      </c>
      <c r="AD539" s="193" t="s">
        <v>132</v>
      </c>
      <c r="AE539" s="57"/>
      <c r="AF539" s="422"/>
      <c r="AG539" s="422"/>
      <c r="AH539" s="21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8.15" customHeight="1" x14ac:dyDescent="0.2">
      <c r="B540" s="30"/>
      <c r="C540" s="340"/>
      <c r="D540" s="218"/>
      <c r="E540" s="192"/>
      <c r="F540" s="192"/>
      <c r="G540" s="191"/>
      <c r="H540" s="360">
        <v>203</v>
      </c>
      <c r="I540" s="392"/>
      <c r="J540" s="392"/>
      <c r="K540" s="392"/>
      <c r="L540" s="25" t="s">
        <v>114</v>
      </c>
      <c r="M540" s="114" t="s">
        <v>357</v>
      </c>
      <c r="N540" s="25" t="s">
        <v>112</v>
      </c>
      <c r="O540" s="114" t="s">
        <v>495</v>
      </c>
      <c r="P540" s="25" t="s">
        <v>111</v>
      </c>
      <c r="Q540" s="114" t="s">
        <v>179</v>
      </c>
      <c r="R540" s="25" t="s">
        <v>110</v>
      </c>
      <c r="S540" s="114" t="s">
        <v>130</v>
      </c>
      <c r="T540" s="25" t="s">
        <v>109</v>
      </c>
      <c r="U540" s="114" t="s">
        <v>130</v>
      </c>
      <c r="V540" s="25" t="s">
        <v>108</v>
      </c>
      <c r="W540" s="114"/>
      <c r="X540" s="25" t="s">
        <v>107</v>
      </c>
      <c r="Y540" s="114"/>
      <c r="Z540" s="25" t="s">
        <v>106</v>
      </c>
      <c r="AA540" s="114"/>
      <c r="AB540" s="243"/>
      <c r="AC540" s="114"/>
      <c r="AD540" s="190"/>
      <c r="AE540" s="57"/>
      <c r="AF540" s="422"/>
      <c r="AG540" s="422"/>
      <c r="AH540" s="21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8.15" customHeight="1" thickBot="1" x14ac:dyDescent="0.25">
      <c r="B541" s="30"/>
      <c r="C541" s="355"/>
      <c r="D541" s="246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357</v>
      </c>
      <c r="N541" s="50" t="s">
        <v>104</v>
      </c>
      <c r="O541" s="51" t="s">
        <v>474</v>
      </c>
      <c r="P541" s="50" t="s">
        <v>103</v>
      </c>
      <c r="Q541" s="51" t="s">
        <v>351</v>
      </c>
      <c r="R541" s="50" t="s">
        <v>102</v>
      </c>
      <c r="S541" s="51" t="s">
        <v>354</v>
      </c>
      <c r="T541" s="50">
        <v>20</v>
      </c>
      <c r="U541" s="51"/>
      <c r="V541" s="50" t="s">
        <v>101</v>
      </c>
      <c r="W541" s="51"/>
      <c r="X541" s="50" t="s">
        <v>100</v>
      </c>
      <c r="Y541" s="51"/>
      <c r="Z541" s="50" t="s">
        <v>99</v>
      </c>
      <c r="AA541" s="51"/>
      <c r="AB541" s="242"/>
      <c r="AC541" s="51"/>
      <c r="AD541" s="187"/>
      <c r="AE541" s="56"/>
      <c r="AF541" s="424"/>
      <c r="AG541" s="424"/>
      <c r="AH541" s="47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8.15" customHeight="1" x14ac:dyDescent="0.2">
      <c r="B542" s="30"/>
      <c r="C542" s="338">
        <v>2</v>
      </c>
      <c r="D542" s="212"/>
      <c r="E542" s="198"/>
      <c r="F542" s="198"/>
      <c r="G542" s="197"/>
      <c r="H542" s="358"/>
      <c r="I542" s="390">
        <v>111</v>
      </c>
      <c r="J542" s="390">
        <v>24</v>
      </c>
      <c r="K542" s="390">
        <v>8</v>
      </c>
      <c r="L542" s="42" t="s">
        <v>131</v>
      </c>
      <c r="M542" s="43" t="s">
        <v>132</v>
      </c>
      <c r="N542" s="42" t="s">
        <v>129</v>
      </c>
      <c r="O542" s="43" t="s">
        <v>132</v>
      </c>
      <c r="P542" s="42" t="s">
        <v>128</v>
      </c>
      <c r="Q542" s="43" t="s">
        <v>550</v>
      </c>
      <c r="R542" s="42" t="s">
        <v>127</v>
      </c>
      <c r="S542" s="43" t="s">
        <v>351</v>
      </c>
      <c r="T542" s="42" t="s">
        <v>126</v>
      </c>
      <c r="U542" s="43"/>
      <c r="V542" s="42" t="s">
        <v>125</v>
      </c>
      <c r="W542" s="43"/>
      <c r="X542" s="42" t="s">
        <v>124</v>
      </c>
      <c r="Y542" s="43"/>
      <c r="Z542" s="42" t="s">
        <v>123</v>
      </c>
      <c r="AA542" s="43"/>
      <c r="AB542" s="245"/>
      <c r="AC542" s="43"/>
      <c r="AD542" s="196" t="s">
        <v>132</v>
      </c>
      <c r="AE542" s="39"/>
      <c r="AF542" s="421">
        <v>7</v>
      </c>
      <c r="AG542" s="421" t="s">
        <v>669</v>
      </c>
      <c r="AH542" s="38"/>
      <c r="AI542" s="9"/>
      <c r="AJ542" s="349">
        <f>SUMPRODUCT(LEN($M542:$AA545)-LEN(SUBSTITUTE($M542:$AA545,"A", "")))</f>
        <v>10</v>
      </c>
      <c r="AK542" s="352">
        <f>SUMPRODUCT(LEN($AD542:$AD545)-LEN(SUBSTITUTE($AD542:$AD545,"A", "")))</f>
        <v>1</v>
      </c>
      <c r="AL542" s="335">
        <f>SUMPRODUCT(LEN($AC542:$AC545)-LEN(SUBSTITUTE($AC542:$AC545,"A", "")))</f>
        <v>0</v>
      </c>
      <c r="AM542" s="349">
        <f>SUMPRODUCT(LEN($M542:$AA545)-LEN(SUBSTITUTE($M542:$AA545,"S", "")))</f>
        <v>12</v>
      </c>
      <c r="AN542" s="352">
        <f>SUMPRODUCT(LEN($AD542:$AD545)-LEN(SUBSTITUTE($AD542:$AD545,"S", "")))</f>
        <v>0</v>
      </c>
      <c r="AO542" s="335">
        <f>SUMPRODUCT(LEN($AC542:$AC545)-LEN(SUBSTITUTE($AC542:$AC545,"S", "")))</f>
        <v>0</v>
      </c>
      <c r="AP542" s="349">
        <f>SUMPRODUCT(LEN($M542:$AA545)-LEN(SUBSTITUTE($M542:$AA545,"F", "")))</f>
        <v>1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4</v>
      </c>
      <c r="AT542" s="352">
        <f>SUMPRODUCT(LEN($AD542:$AD545)-LEN(SUBSTITUTE($AD542:$AD545,"G", "")))</f>
        <v>0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8.15" customHeight="1" thickBot="1" x14ac:dyDescent="0.25">
      <c r="B543" s="30"/>
      <c r="C543" s="339"/>
      <c r="D543" s="221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 t="s">
        <v>132</v>
      </c>
      <c r="N543" s="33" t="s">
        <v>121</v>
      </c>
      <c r="O543" s="55" t="s">
        <v>132</v>
      </c>
      <c r="P543" s="33" t="s">
        <v>120</v>
      </c>
      <c r="Q543" s="55" t="s">
        <v>354</v>
      </c>
      <c r="R543" s="33" t="s">
        <v>119</v>
      </c>
      <c r="S543" s="55" t="s">
        <v>354</v>
      </c>
      <c r="T543" s="33" t="s">
        <v>118</v>
      </c>
      <c r="U543" s="55"/>
      <c r="V543" s="33" t="s">
        <v>117</v>
      </c>
      <c r="W543" s="55"/>
      <c r="X543" s="33" t="s">
        <v>116</v>
      </c>
      <c r="Y543" s="55"/>
      <c r="Z543" s="33" t="s">
        <v>115</v>
      </c>
      <c r="AA543" s="55"/>
      <c r="AB543" s="244"/>
      <c r="AC543" s="55"/>
      <c r="AD543" s="193"/>
      <c r="AE543" s="22"/>
      <c r="AF543" s="422"/>
      <c r="AG543" s="422"/>
      <c r="AH543" s="21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8.15" customHeight="1" x14ac:dyDescent="0.2">
      <c r="B544" s="30"/>
      <c r="C544" s="340"/>
      <c r="D544" s="218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 t="s">
        <v>467</v>
      </c>
      <c r="N544" s="25" t="s">
        <v>112</v>
      </c>
      <c r="O544" s="114" t="s">
        <v>467</v>
      </c>
      <c r="P544" s="25" t="s">
        <v>111</v>
      </c>
      <c r="Q544" s="114" t="s">
        <v>350</v>
      </c>
      <c r="R544" s="25" t="s">
        <v>110</v>
      </c>
      <c r="S544" s="114" t="s">
        <v>130</v>
      </c>
      <c r="T544" s="25" t="s">
        <v>109</v>
      </c>
      <c r="U544" s="114"/>
      <c r="V544" s="25" t="s">
        <v>108</v>
      </c>
      <c r="W544" s="114"/>
      <c r="X544" s="25" t="s">
        <v>107</v>
      </c>
      <c r="Y544" s="114"/>
      <c r="Z544" s="25" t="s">
        <v>106</v>
      </c>
      <c r="AA544" s="114"/>
      <c r="AB544" s="243"/>
      <c r="AC544" s="114"/>
      <c r="AD544" s="190"/>
      <c r="AE544" s="22"/>
      <c r="AF544" s="422"/>
      <c r="AG544" s="422"/>
      <c r="AH544" s="21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8.15" customHeight="1" thickBot="1" x14ac:dyDescent="0.25">
      <c r="B545" s="30"/>
      <c r="C545" s="355"/>
      <c r="D545" s="246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 t="s">
        <v>496</v>
      </c>
      <c r="N545" s="50" t="s">
        <v>104</v>
      </c>
      <c r="O545" s="51" t="s">
        <v>495</v>
      </c>
      <c r="P545" s="50" t="s">
        <v>103</v>
      </c>
      <c r="Q545" s="51" t="s">
        <v>347</v>
      </c>
      <c r="R545" s="50" t="s">
        <v>102</v>
      </c>
      <c r="S545" s="51" t="s">
        <v>130</v>
      </c>
      <c r="T545" s="50">
        <v>20</v>
      </c>
      <c r="U545" s="51"/>
      <c r="V545" s="50" t="s">
        <v>101</v>
      </c>
      <c r="W545" s="51"/>
      <c r="X545" s="50" t="s">
        <v>100</v>
      </c>
      <c r="Y545" s="51"/>
      <c r="Z545" s="50" t="s">
        <v>99</v>
      </c>
      <c r="AA545" s="51"/>
      <c r="AB545" s="242"/>
      <c r="AC545" s="51"/>
      <c r="AD545" s="187"/>
      <c r="AE545" s="48"/>
      <c r="AF545" s="424"/>
      <c r="AG545" s="424"/>
      <c r="AH545" s="47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8.15" customHeight="1" x14ac:dyDescent="0.2">
      <c r="B546" s="30"/>
      <c r="C546" s="338">
        <v>3</v>
      </c>
      <c r="D546" s="212"/>
      <c r="E546" s="198"/>
      <c r="F546" s="198"/>
      <c r="G546" s="197"/>
      <c r="H546" s="358"/>
      <c r="I546" s="390">
        <v>105</v>
      </c>
      <c r="J546" s="390">
        <v>25</v>
      </c>
      <c r="K546" s="390">
        <v>6</v>
      </c>
      <c r="L546" s="42" t="s">
        <v>131</v>
      </c>
      <c r="M546" s="43" t="s">
        <v>132</v>
      </c>
      <c r="N546" s="42" t="s">
        <v>129</v>
      </c>
      <c r="O546" s="43" t="s">
        <v>789</v>
      </c>
      <c r="P546" s="42" t="s">
        <v>128</v>
      </c>
      <c r="Q546" s="43" t="s">
        <v>479</v>
      </c>
      <c r="R546" s="42" t="s">
        <v>127</v>
      </c>
      <c r="S546" s="43" t="s">
        <v>130</v>
      </c>
      <c r="T546" s="42" t="s">
        <v>126</v>
      </c>
      <c r="U546" s="43" t="s">
        <v>130</v>
      </c>
      <c r="V546" s="42" t="s">
        <v>125</v>
      </c>
      <c r="W546" s="43"/>
      <c r="X546" s="42" t="s">
        <v>124</v>
      </c>
      <c r="Y546" s="43"/>
      <c r="Z546" s="42" t="s">
        <v>123</v>
      </c>
      <c r="AA546" s="43"/>
      <c r="AB546" s="245"/>
      <c r="AC546" s="43"/>
      <c r="AD546" s="196" t="s">
        <v>179</v>
      </c>
      <c r="AE546" s="39"/>
      <c r="AF546" s="421"/>
      <c r="AG546" s="421" t="s">
        <v>669</v>
      </c>
      <c r="AH546" s="38"/>
      <c r="AI546" s="9"/>
      <c r="AJ546" s="349">
        <f>SUMPRODUCT(LEN($M546:$AA549)-LEN(SUBSTITUTE($M546:$AA549,"A", "")))</f>
        <v>27</v>
      </c>
      <c r="AK546" s="352">
        <f>SUMPRODUCT(LEN($AD546:$AD549)-LEN(SUBSTITUTE($AD546:$AD549,"A", "")))</f>
        <v>2</v>
      </c>
      <c r="AL546" s="335">
        <f>SUMPRODUCT(LEN($AC546:$AC549)-LEN(SUBSTITUTE($AC546:$AC549,"A", "")))</f>
        <v>0</v>
      </c>
      <c r="AM546" s="349">
        <f>SUMPRODUCT(LEN($M546:$AA549)-LEN(SUBSTITUTE($M546:$AA549,"S", "")))</f>
        <v>14</v>
      </c>
      <c r="AN546" s="352">
        <f>SUMPRODUCT(LEN($AD546:$AD549)-LEN(SUBSTITUTE($AD546:$AD549,"S", "")))</f>
        <v>0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7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8.15" customHeight="1" thickBot="1" x14ac:dyDescent="0.25">
      <c r="B547" s="30"/>
      <c r="C547" s="339"/>
      <c r="D547" s="221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 t="s">
        <v>179</v>
      </c>
      <c r="N547" s="33" t="s">
        <v>121</v>
      </c>
      <c r="O547" s="55" t="s">
        <v>788</v>
      </c>
      <c r="P547" s="33" t="s">
        <v>120</v>
      </c>
      <c r="Q547" s="55" t="s">
        <v>179</v>
      </c>
      <c r="R547" s="33" t="s">
        <v>119</v>
      </c>
      <c r="S547" s="55" t="s">
        <v>354</v>
      </c>
      <c r="T547" s="33" t="s">
        <v>118</v>
      </c>
      <c r="U547" s="55" t="s">
        <v>130</v>
      </c>
      <c r="V547" s="33" t="s">
        <v>117</v>
      </c>
      <c r="W547" s="55"/>
      <c r="X547" s="33" t="s">
        <v>116</v>
      </c>
      <c r="Y547" s="55"/>
      <c r="Z547" s="33" t="s">
        <v>115</v>
      </c>
      <c r="AA547" s="55"/>
      <c r="AB547" s="244"/>
      <c r="AC547" s="55"/>
      <c r="AD547" s="193"/>
      <c r="AE547" s="22"/>
      <c r="AF547" s="422"/>
      <c r="AG547" s="422"/>
      <c r="AH547" s="21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8.15" customHeight="1" x14ac:dyDescent="0.2">
      <c r="B548" s="30"/>
      <c r="C548" s="340"/>
      <c r="D548" s="218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 t="s">
        <v>357</v>
      </c>
      <c r="N548" s="25" t="s">
        <v>112</v>
      </c>
      <c r="O548" s="114" t="s">
        <v>179</v>
      </c>
      <c r="P548" s="25" t="s">
        <v>111</v>
      </c>
      <c r="Q548" s="114" t="s">
        <v>456</v>
      </c>
      <c r="R548" s="25" t="s">
        <v>110</v>
      </c>
      <c r="S548" s="114" t="s">
        <v>354</v>
      </c>
      <c r="T548" s="25" t="s">
        <v>109</v>
      </c>
      <c r="U548" s="114" t="s">
        <v>130</v>
      </c>
      <c r="V548" s="25" t="s">
        <v>108</v>
      </c>
      <c r="W548" s="114"/>
      <c r="X548" s="25" t="s">
        <v>107</v>
      </c>
      <c r="Y548" s="114"/>
      <c r="Z548" s="25" t="s">
        <v>106</v>
      </c>
      <c r="AA548" s="114"/>
      <c r="AB548" s="243"/>
      <c r="AC548" s="114"/>
      <c r="AD548" s="190"/>
      <c r="AE548" s="22"/>
      <c r="AF548" s="422"/>
      <c r="AG548" s="422"/>
      <c r="AH548" s="21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8.15" customHeight="1" thickBot="1" x14ac:dyDescent="0.25">
      <c r="B549" s="20"/>
      <c r="C549" s="341"/>
      <c r="D549" s="215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 t="s">
        <v>531</v>
      </c>
      <c r="N549" s="15" t="s">
        <v>104</v>
      </c>
      <c r="O549" s="16" t="s">
        <v>479</v>
      </c>
      <c r="P549" s="15" t="s">
        <v>103</v>
      </c>
      <c r="Q549" s="16" t="s">
        <v>348</v>
      </c>
      <c r="R549" s="15" t="s">
        <v>102</v>
      </c>
      <c r="S549" s="16" t="s">
        <v>354</v>
      </c>
      <c r="T549" s="15">
        <v>20</v>
      </c>
      <c r="U549" s="16"/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242"/>
      <c r="AC549" s="16"/>
      <c r="AD549" s="186"/>
      <c r="AE549" s="11"/>
      <c r="AF549" s="423"/>
      <c r="AG549" s="423"/>
      <c r="AH549" s="10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107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204</v>
      </c>
      <c r="E551" s="425">
        <v>18328.05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03"/>
      <c r="AI551" s="86" t="s">
        <v>137</v>
      </c>
      <c r="AJ551" s="85">
        <f t="shared" ref="AJ551:BB551" si="72">SUM(AJ553:AJ564)</f>
        <v>88</v>
      </c>
      <c r="AK551" s="84">
        <f t="shared" si="72"/>
        <v>19</v>
      </c>
      <c r="AL551" s="83">
        <f t="shared" si="72"/>
        <v>0</v>
      </c>
      <c r="AM551" s="85">
        <f t="shared" si="72"/>
        <v>59</v>
      </c>
      <c r="AN551" s="84">
        <f t="shared" si="72"/>
        <v>3</v>
      </c>
      <c r="AO551" s="83">
        <f t="shared" si="72"/>
        <v>0</v>
      </c>
      <c r="AP551" s="85">
        <f t="shared" si="72"/>
        <v>1</v>
      </c>
      <c r="AQ551" s="84">
        <f t="shared" si="72"/>
        <v>1</v>
      </c>
      <c r="AR551" s="83">
        <f t="shared" si="72"/>
        <v>0</v>
      </c>
      <c r="AS551" s="85">
        <f t="shared" si="72"/>
        <v>11</v>
      </c>
      <c r="AT551" s="84">
        <f t="shared" si="72"/>
        <v>2</v>
      </c>
      <c r="AU551" s="83">
        <f t="shared" si="72"/>
        <v>0</v>
      </c>
      <c r="AV551" s="85">
        <f t="shared" si="72"/>
        <v>0</v>
      </c>
      <c r="AW551" s="84">
        <f t="shared" si="72"/>
        <v>0</v>
      </c>
      <c r="AX551" s="83">
        <f t="shared" si="72"/>
        <v>0</v>
      </c>
      <c r="AY551" s="82">
        <f t="shared" si="72"/>
        <v>1</v>
      </c>
      <c r="AZ551" s="81">
        <f t="shared" si="72"/>
        <v>0</v>
      </c>
      <c r="BA551" s="81">
        <f t="shared" si="72"/>
        <v>1</v>
      </c>
      <c r="BB551" s="80">
        <f t="shared" si="72"/>
        <v>0</v>
      </c>
      <c r="BC551" s="79" t="s">
        <v>136</v>
      </c>
      <c r="BF551" s="5">
        <f>SUM(AJ551:AL551)/$BG$5</f>
        <v>35.666666666666664</v>
      </c>
      <c r="BG551" s="5">
        <f>SUM(AM551:AO551,AY551)/$BG$5</f>
        <v>21</v>
      </c>
      <c r="BH551" s="5">
        <f>SUM(AP551:AR551,AZ551)/$BG$5</f>
        <v>0.66666666666666663</v>
      </c>
      <c r="BI551" s="5">
        <f>SUM(AS551:AU551,BA551)/$BG$5</f>
        <v>4.666666666666667</v>
      </c>
      <c r="BJ551" s="5">
        <f>SUM(AV551:AX551,BB551)/$BG$5</f>
        <v>0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03"/>
      <c r="AI552" s="66" t="s">
        <v>135</v>
      </c>
      <c r="AJ552" s="65">
        <f t="shared" ref="AJ552:BB552" si="73">AJ551/3</f>
        <v>29.333333333333332</v>
      </c>
      <c r="AK552" s="64">
        <f t="shared" si="73"/>
        <v>6.333333333333333</v>
      </c>
      <c r="AL552" s="63">
        <f t="shared" si="73"/>
        <v>0</v>
      </c>
      <c r="AM552" s="65">
        <f t="shared" si="73"/>
        <v>19.666666666666668</v>
      </c>
      <c r="AN552" s="64">
        <f t="shared" si="73"/>
        <v>1</v>
      </c>
      <c r="AO552" s="63">
        <f t="shared" si="73"/>
        <v>0</v>
      </c>
      <c r="AP552" s="65">
        <f t="shared" si="73"/>
        <v>0.33333333333333331</v>
      </c>
      <c r="AQ552" s="64">
        <f t="shared" si="73"/>
        <v>0.33333333333333331</v>
      </c>
      <c r="AR552" s="63">
        <f t="shared" si="73"/>
        <v>0</v>
      </c>
      <c r="AS552" s="65">
        <f t="shared" si="73"/>
        <v>3.6666666666666665</v>
      </c>
      <c r="AT552" s="64">
        <f t="shared" si="73"/>
        <v>0.66666666666666663</v>
      </c>
      <c r="AU552" s="63">
        <f t="shared" si="73"/>
        <v>0</v>
      </c>
      <c r="AV552" s="65">
        <f t="shared" si="73"/>
        <v>0</v>
      </c>
      <c r="AW552" s="64">
        <f t="shared" si="73"/>
        <v>0</v>
      </c>
      <c r="AX552" s="63">
        <f t="shared" si="73"/>
        <v>0</v>
      </c>
      <c r="AY552" s="62">
        <f t="shared" si="73"/>
        <v>0.33333333333333331</v>
      </c>
      <c r="AZ552" s="61">
        <f t="shared" si="73"/>
        <v>0</v>
      </c>
      <c r="BA552" s="61">
        <f t="shared" si="73"/>
        <v>0.33333333333333331</v>
      </c>
      <c r="BB552" s="60">
        <f t="shared" si="73"/>
        <v>0</v>
      </c>
      <c r="BC552" s="59" t="s">
        <v>134</v>
      </c>
    </row>
    <row r="553" spans="2:62" ht="28.15" customHeight="1" x14ac:dyDescent="0.2">
      <c r="B553" s="30"/>
      <c r="C553" s="338">
        <v>1</v>
      </c>
      <c r="D553" s="239" t="s">
        <v>787</v>
      </c>
      <c r="E553" s="198"/>
      <c r="F553" s="198"/>
      <c r="G553" s="197"/>
      <c r="H553" s="358" t="s">
        <v>370</v>
      </c>
      <c r="I553" s="390">
        <v>131</v>
      </c>
      <c r="J553" s="390">
        <v>24</v>
      </c>
      <c r="K553" s="390">
        <v>8</v>
      </c>
      <c r="L553" s="42" t="s">
        <v>131</v>
      </c>
      <c r="M553" s="43" t="s">
        <v>484</v>
      </c>
      <c r="N553" s="42" t="s">
        <v>129</v>
      </c>
      <c r="O553" s="43" t="s">
        <v>469</v>
      </c>
      <c r="P553" s="42" t="s">
        <v>128</v>
      </c>
      <c r="Q553" s="43" t="s">
        <v>523</v>
      </c>
      <c r="R553" s="42" t="s">
        <v>127</v>
      </c>
      <c r="S553" s="43" t="s">
        <v>359</v>
      </c>
      <c r="T553" s="42" t="s">
        <v>126</v>
      </c>
      <c r="U553" s="43"/>
      <c r="V553" s="42" t="s">
        <v>125</v>
      </c>
      <c r="W553" s="43"/>
      <c r="X553" s="42" t="s">
        <v>124</v>
      </c>
      <c r="Y553" s="43"/>
      <c r="Z553" s="42" t="s">
        <v>123</v>
      </c>
      <c r="AA553" s="43"/>
      <c r="AB553" s="245"/>
      <c r="AC553" s="43"/>
      <c r="AD553" s="196" t="s">
        <v>527</v>
      </c>
      <c r="AE553" s="58" t="s">
        <v>568</v>
      </c>
      <c r="AF553" s="421">
        <v>8</v>
      </c>
      <c r="AG553" s="421" t="s">
        <v>669</v>
      </c>
      <c r="AH553" s="38"/>
      <c r="AI553" s="9"/>
      <c r="AJ553" s="349">
        <f>SUMPRODUCT(LEN($M553:$AA556)-LEN(SUBSTITUTE($M553:$AA556,"A", "")))</f>
        <v>37</v>
      </c>
      <c r="AK553" s="352">
        <f>SUMPRODUCT(LEN($AD553:$AD556)-LEN(SUBSTITUTE($AD553:$AD556,"A", "")))</f>
        <v>5</v>
      </c>
      <c r="AL553" s="335">
        <f>SUMPRODUCT(LEN($AC553:$AC556)-LEN(SUBSTITUTE($AC553:$AC556,"A", "")))</f>
        <v>0</v>
      </c>
      <c r="AM553" s="349">
        <f>SUMPRODUCT(LEN($M553:$AA556)-LEN(SUBSTITUTE($M553:$AA556,"S", "")))</f>
        <v>14</v>
      </c>
      <c r="AN553" s="352">
        <f>SUMPRODUCT(LEN($AD553:$AD556)-LEN(SUBSTITUTE($AD553:$AD556,"S", "")))</f>
        <v>0</v>
      </c>
      <c r="AO553" s="335">
        <f>SUMPRODUCT(LEN($AC553:$AC556)-LEN(SUBSTITUTE($AC553:$AC556,"S", "")))</f>
        <v>0</v>
      </c>
      <c r="AP553" s="349">
        <f>SUMPRODUCT(LEN($M553:$AA556)-LEN(SUBSTITUTE($M553:$AA556,"F", "")))</f>
        <v>1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2</v>
      </c>
      <c r="AT553" s="352">
        <f>SUMPRODUCT(LEN($AD553:$AD556)-LEN(SUBSTITUTE($AD553:$AD556,"G", "")))</f>
        <v>0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1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1</v>
      </c>
      <c r="BB553" s="413">
        <f>SUMPRODUCT(LEN($AE553:$AE556)-LEN(SUBSTITUTE($AE553:$AE556,"M", "")))</f>
        <v>0</v>
      </c>
    </row>
    <row r="554" spans="2:62" ht="28.15" customHeight="1" thickBot="1" x14ac:dyDescent="0.25">
      <c r="B554" s="30"/>
      <c r="C554" s="339"/>
      <c r="D554" s="221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458</v>
      </c>
      <c r="N554" s="33" t="s">
        <v>121</v>
      </c>
      <c r="O554" s="55" t="s">
        <v>458</v>
      </c>
      <c r="P554" s="33" t="s">
        <v>120</v>
      </c>
      <c r="Q554" s="55" t="s">
        <v>459</v>
      </c>
      <c r="R554" s="33" t="s">
        <v>119</v>
      </c>
      <c r="S554" s="55" t="s">
        <v>354</v>
      </c>
      <c r="T554" s="33" t="s">
        <v>118</v>
      </c>
      <c r="U554" s="55"/>
      <c r="V554" s="33" t="s">
        <v>117</v>
      </c>
      <c r="W554" s="55"/>
      <c r="X554" s="33" t="s">
        <v>116</v>
      </c>
      <c r="Y554" s="55"/>
      <c r="Z554" s="33" t="s">
        <v>115</v>
      </c>
      <c r="AA554" s="55"/>
      <c r="AB554" s="244"/>
      <c r="AC554" s="55"/>
      <c r="AD554" s="193"/>
      <c r="AE554" s="57"/>
      <c r="AF554" s="422"/>
      <c r="AG554" s="422"/>
      <c r="AH554" s="21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8.15" customHeight="1" x14ac:dyDescent="0.2">
      <c r="B555" s="30"/>
      <c r="C555" s="340"/>
      <c r="D555" s="218"/>
      <c r="E555" s="192"/>
      <c r="F555" s="192"/>
      <c r="G555" s="191"/>
      <c r="H555" s="360">
        <v>204</v>
      </c>
      <c r="I555" s="392"/>
      <c r="J555" s="392"/>
      <c r="K555" s="392"/>
      <c r="L555" s="25" t="s">
        <v>114</v>
      </c>
      <c r="M555" s="114" t="s">
        <v>458</v>
      </c>
      <c r="N555" s="25" t="s">
        <v>112</v>
      </c>
      <c r="O555" s="114" t="s">
        <v>375</v>
      </c>
      <c r="P555" s="25" t="s">
        <v>111</v>
      </c>
      <c r="Q555" s="114" t="s">
        <v>359</v>
      </c>
      <c r="R555" s="25" t="s">
        <v>110</v>
      </c>
      <c r="S555" s="114" t="s">
        <v>354</v>
      </c>
      <c r="T555" s="25" t="s">
        <v>109</v>
      </c>
      <c r="U555" s="114"/>
      <c r="V555" s="25" t="s">
        <v>108</v>
      </c>
      <c r="W555" s="114"/>
      <c r="X555" s="25" t="s">
        <v>107</v>
      </c>
      <c r="Y555" s="114"/>
      <c r="Z555" s="25" t="s">
        <v>106</v>
      </c>
      <c r="AA555" s="114"/>
      <c r="AB555" s="243"/>
      <c r="AC555" s="114"/>
      <c r="AD555" s="190"/>
      <c r="AE555" s="57"/>
      <c r="AF555" s="422"/>
      <c r="AG555" s="422"/>
      <c r="AH555" s="21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8.15" customHeight="1" thickBot="1" x14ac:dyDescent="0.25">
      <c r="B556" s="30"/>
      <c r="C556" s="355"/>
      <c r="D556" s="246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458</v>
      </c>
      <c r="N556" s="50" t="s">
        <v>104</v>
      </c>
      <c r="O556" s="51" t="s">
        <v>459</v>
      </c>
      <c r="P556" s="50" t="s">
        <v>103</v>
      </c>
      <c r="Q556" s="51" t="s">
        <v>346</v>
      </c>
      <c r="R556" s="50" t="s">
        <v>102</v>
      </c>
      <c r="S556" s="51" t="s">
        <v>132</v>
      </c>
      <c r="T556" s="50">
        <v>20</v>
      </c>
      <c r="U556" s="51"/>
      <c r="V556" s="50" t="s">
        <v>101</v>
      </c>
      <c r="W556" s="51"/>
      <c r="X556" s="50" t="s">
        <v>100</v>
      </c>
      <c r="Y556" s="51"/>
      <c r="Z556" s="50" t="s">
        <v>99</v>
      </c>
      <c r="AA556" s="51"/>
      <c r="AB556" s="242"/>
      <c r="AC556" s="51"/>
      <c r="AD556" s="187"/>
      <c r="AE556" s="56"/>
      <c r="AF556" s="424"/>
      <c r="AG556" s="424"/>
      <c r="AH556" s="47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8.15" customHeight="1" x14ac:dyDescent="0.2">
      <c r="B557" s="30"/>
      <c r="C557" s="338">
        <v>2</v>
      </c>
      <c r="D557" s="212"/>
      <c r="E557" s="198"/>
      <c r="F557" s="198"/>
      <c r="G557" s="197"/>
      <c r="H557" s="358"/>
      <c r="I557" s="390">
        <v>114</v>
      </c>
      <c r="J557" s="390">
        <v>25</v>
      </c>
      <c r="K557" s="390">
        <v>8</v>
      </c>
      <c r="L557" s="42" t="s">
        <v>131</v>
      </c>
      <c r="M557" s="43" t="s">
        <v>457</v>
      </c>
      <c r="N557" s="42" t="s">
        <v>129</v>
      </c>
      <c r="O557" s="43" t="s">
        <v>556</v>
      </c>
      <c r="P557" s="42" t="s">
        <v>128</v>
      </c>
      <c r="Q557" s="43" t="s">
        <v>179</v>
      </c>
      <c r="R557" s="42" t="s">
        <v>127</v>
      </c>
      <c r="S557" s="43" t="s">
        <v>354</v>
      </c>
      <c r="T557" s="42" t="s">
        <v>126</v>
      </c>
      <c r="U557" s="43" t="s">
        <v>354</v>
      </c>
      <c r="V557" s="42" t="s">
        <v>125</v>
      </c>
      <c r="W557" s="43"/>
      <c r="X557" s="42" t="s">
        <v>124</v>
      </c>
      <c r="Y557" s="43"/>
      <c r="Z557" s="42" t="s">
        <v>123</v>
      </c>
      <c r="AA557" s="43"/>
      <c r="AB557" s="245"/>
      <c r="AC557" s="43"/>
      <c r="AD557" s="196" t="s">
        <v>786</v>
      </c>
      <c r="AE557" s="39"/>
      <c r="AF557" s="421"/>
      <c r="AG557" s="421" t="s">
        <v>669</v>
      </c>
      <c r="AH557" s="38"/>
      <c r="AI557" s="9"/>
      <c r="AJ557" s="349">
        <f>SUMPRODUCT(LEN($M557:$AA560)-LEN(SUBSTITUTE($M557:$AA560,"A", "")))</f>
        <v>28</v>
      </c>
      <c r="AK557" s="352">
        <f>SUMPRODUCT(LEN($AD557:$AD560)-LEN(SUBSTITUTE($AD557:$AD560,"A", "")))</f>
        <v>11</v>
      </c>
      <c r="AL557" s="335">
        <f>SUMPRODUCT(LEN($AC557:$AC560)-LEN(SUBSTITUTE($AC557:$AC560,"A", "")))</f>
        <v>0</v>
      </c>
      <c r="AM557" s="349">
        <f>SUMPRODUCT(LEN($M557:$AA560)-LEN(SUBSTITUTE($M557:$AA560,"S", "")))</f>
        <v>22</v>
      </c>
      <c r="AN557" s="352">
        <f>SUMPRODUCT(LEN($AD557:$AD560)-LEN(SUBSTITUTE($AD557:$AD560,"S", "")))</f>
        <v>3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1</v>
      </c>
      <c r="AR557" s="335">
        <f>SUMPRODUCT(LEN($AC557:$AC560)-LEN(SUBSTITUTE($AC557:$AC560,"F", "")))</f>
        <v>0</v>
      </c>
      <c r="AS557" s="349">
        <f>SUMPRODUCT(LEN($M557:$AA560)-LEN(SUBSTITUTE($M557:$AA560,"G", "")))</f>
        <v>5</v>
      </c>
      <c r="AT557" s="352">
        <f>SUMPRODUCT(LEN($AD557:$AD560)-LEN(SUBSTITUTE($AD557:$AD560,"G", "")))</f>
        <v>2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8.15" customHeight="1" thickBot="1" x14ac:dyDescent="0.25">
      <c r="B558" s="30"/>
      <c r="C558" s="339"/>
      <c r="D558" s="221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 t="s">
        <v>507</v>
      </c>
      <c r="N558" s="33" t="s">
        <v>121</v>
      </c>
      <c r="O558" s="55" t="s">
        <v>507</v>
      </c>
      <c r="P558" s="33" t="s">
        <v>120</v>
      </c>
      <c r="Q558" s="55" t="s">
        <v>373</v>
      </c>
      <c r="R558" s="33" t="s">
        <v>119</v>
      </c>
      <c r="S558" s="55" t="s">
        <v>354</v>
      </c>
      <c r="T558" s="33" t="s">
        <v>118</v>
      </c>
      <c r="U558" s="55"/>
      <c r="V558" s="33" t="s">
        <v>117</v>
      </c>
      <c r="W558" s="55"/>
      <c r="X558" s="33" t="s">
        <v>116</v>
      </c>
      <c r="Y558" s="55"/>
      <c r="Z558" s="33" t="s">
        <v>115</v>
      </c>
      <c r="AA558" s="55"/>
      <c r="AB558" s="244"/>
      <c r="AC558" s="55"/>
      <c r="AD558" s="193" t="s">
        <v>785</v>
      </c>
      <c r="AE558" s="22"/>
      <c r="AF558" s="422"/>
      <c r="AG558" s="422"/>
      <c r="AH558" s="21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8.15" customHeight="1" x14ac:dyDescent="0.2">
      <c r="B559" s="30"/>
      <c r="C559" s="340"/>
      <c r="D559" s="218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 t="s">
        <v>470</v>
      </c>
      <c r="N559" s="25" t="s">
        <v>112</v>
      </c>
      <c r="O559" s="114" t="s">
        <v>459</v>
      </c>
      <c r="P559" s="25" t="s">
        <v>111</v>
      </c>
      <c r="Q559" s="114" t="s">
        <v>501</v>
      </c>
      <c r="R559" s="25" t="s">
        <v>110</v>
      </c>
      <c r="S559" s="114" t="s">
        <v>354</v>
      </c>
      <c r="T559" s="25" t="s">
        <v>109</v>
      </c>
      <c r="U559" s="114"/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243"/>
      <c r="AC559" s="114"/>
      <c r="AD559" s="190"/>
      <c r="AE559" s="22"/>
      <c r="AF559" s="422"/>
      <c r="AG559" s="422"/>
      <c r="AH559" s="21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8.15" customHeight="1" thickBot="1" x14ac:dyDescent="0.25">
      <c r="B560" s="30"/>
      <c r="C560" s="355"/>
      <c r="D560" s="246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 t="s">
        <v>507</v>
      </c>
      <c r="N560" s="50" t="s">
        <v>104</v>
      </c>
      <c r="O560" s="51" t="s">
        <v>509</v>
      </c>
      <c r="P560" s="50" t="s">
        <v>103</v>
      </c>
      <c r="Q560" s="51" t="s">
        <v>349</v>
      </c>
      <c r="R560" s="50" t="s">
        <v>102</v>
      </c>
      <c r="S560" s="51" t="s">
        <v>347</v>
      </c>
      <c r="T560" s="50">
        <v>20</v>
      </c>
      <c r="U560" s="51"/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242"/>
      <c r="AC560" s="51"/>
      <c r="AD560" s="187"/>
      <c r="AE560" s="48"/>
      <c r="AF560" s="424"/>
      <c r="AG560" s="424"/>
      <c r="AH560" s="47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8.15" customHeight="1" x14ac:dyDescent="0.2">
      <c r="B561" s="30"/>
      <c r="C561" s="338">
        <v>3</v>
      </c>
      <c r="D561" s="212"/>
      <c r="E561" s="198"/>
      <c r="F561" s="198"/>
      <c r="G561" s="197"/>
      <c r="H561" s="358"/>
      <c r="I561" s="390">
        <v>133</v>
      </c>
      <c r="J561" s="390">
        <v>25</v>
      </c>
      <c r="K561" s="390">
        <v>7</v>
      </c>
      <c r="L561" s="42" t="s">
        <v>131</v>
      </c>
      <c r="M561" s="43" t="s">
        <v>179</v>
      </c>
      <c r="N561" s="42" t="s">
        <v>129</v>
      </c>
      <c r="O561" s="43" t="s">
        <v>469</v>
      </c>
      <c r="P561" s="42" t="s">
        <v>128</v>
      </c>
      <c r="Q561" s="43" t="s">
        <v>371</v>
      </c>
      <c r="R561" s="42" t="s">
        <v>127</v>
      </c>
      <c r="S561" s="43" t="s">
        <v>346</v>
      </c>
      <c r="T561" s="42" t="s">
        <v>126</v>
      </c>
      <c r="U561" s="43" t="s">
        <v>130</v>
      </c>
      <c r="V561" s="42" t="s">
        <v>125</v>
      </c>
      <c r="W561" s="43"/>
      <c r="X561" s="42" t="s">
        <v>124</v>
      </c>
      <c r="Y561" s="43"/>
      <c r="Z561" s="42" t="s">
        <v>123</v>
      </c>
      <c r="AA561" s="43"/>
      <c r="AB561" s="245"/>
      <c r="AC561" s="43"/>
      <c r="AD561" s="196" t="s">
        <v>357</v>
      </c>
      <c r="AE561" s="39"/>
      <c r="AF561" s="421"/>
      <c r="AG561" s="421" t="s">
        <v>669</v>
      </c>
      <c r="AH561" s="38"/>
      <c r="AI561" s="9"/>
      <c r="AJ561" s="349">
        <f>SUMPRODUCT(LEN($M561:$AA564)-LEN(SUBSTITUTE($M561:$AA564,"A", "")))</f>
        <v>23</v>
      </c>
      <c r="AK561" s="352">
        <f>SUMPRODUCT(LEN($AD561:$AD564)-LEN(SUBSTITUTE($AD561:$AD564,"A", "")))</f>
        <v>3</v>
      </c>
      <c r="AL561" s="335">
        <f>SUMPRODUCT(LEN($AC561:$AC564)-LEN(SUBSTITUTE($AC561:$AC564,"A", "")))</f>
        <v>0</v>
      </c>
      <c r="AM561" s="349">
        <f>SUMPRODUCT(LEN($M561:$AA564)-LEN(SUBSTITUTE($M561:$AA564,"S", "")))</f>
        <v>23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4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8.15" customHeight="1" thickBot="1" x14ac:dyDescent="0.25">
      <c r="B562" s="30"/>
      <c r="C562" s="339"/>
      <c r="D562" s="221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 t="s">
        <v>179</v>
      </c>
      <c r="N562" s="33" t="s">
        <v>121</v>
      </c>
      <c r="O562" s="55" t="s">
        <v>459</v>
      </c>
      <c r="P562" s="33" t="s">
        <v>120</v>
      </c>
      <c r="Q562" s="55" t="s">
        <v>489</v>
      </c>
      <c r="R562" s="33" t="s">
        <v>119</v>
      </c>
      <c r="S562" s="55" t="s">
        <v>353</v>
      </c>
      <c r="T562" s="33" t="s">
        <v>118</v>
      </c>
      <c r="U562" s="55" t="s">
        <v>130</v>
      </c>
      <c r="V562" s="33" t="s">
        <v>117</v>
      </c>
      <c r="W562" s="55"/>
      <c r="X562" s="33" t="s">
        <v>116</v>
      </c>
      <c r="Y562" s="55"/>
      <c r="Z562" s="33" t="s">
        <v>115</v>
      </c>
      <c r="AA562" s="55"/>
      <c r="AB562" s="244"/>
      <c r="AC562" s="55"/>
      <c r="AD562" s="193"/>
      <c r="AE562" s="22"/>
      <c r="AF562" s="422"/>
      <c r="AG562" s="422"/>
      <c r="AH562" s="21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8.15" customHeight="1" x14ac:dyDescent="0.2">
      <c r="B563" s="30"/>
      <c r="C563" s="340"/>
      <c r="D563" s="218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 t="s">
        <v>357</v>
      </c>
      <c r="N563" s="25" t="s">
        <v>112</v>
      </c>
      <c r="O563" s="114" t="s">
        <v>498</v>
      </c>
      <c r="P563" s="25" t="s">
        <v>111</v>
      </c>
      <c r="Q563" s="114" t="s">
        <v>353</v>
      </c>
      <c r="R563" s="25" t="s">
        <v>110</v>
      </c>
      <c r="S563" s="114" t="s">
        <v>354</v>
      </c>
      <c r="T563" s="25" t="s">
        <v>109</v>
      </c>
      <c r="U563" s="114"/>
      <c r="V563" s="25" t="s">
        <v>108</v>
      </c>
      <c r="W563" s="114"/>
      <c r="X563" s="25" t="s">
        <v>107</v>
      </c>
      <c r="Y563" s="114"/>
      <c r="Z563" s="25" t="s">
        <v>106</v>
      </c>
      <c r="AA563" s="114"/>
      <c r="AB563" s="243"/>
      <c r="AC563" s="114"/>
      <c r="AD563" s="190"/>
      <c r="AE563" s="22"/>
      <c r="AF563" s="422"/>
      <c r="AG563" s="422"/>
      <c r="AH563" s="21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8.15" customHeight="1" thickBot="1" x14ac:dyDescent="0.25">
      <c r="B564" s="20"/>
      <c r="C564" s="341"/>
      <c r="D564" s="215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 t="s">
        <v>469</v>
      </c>
      <c r="N564" s="15" t="s">
        <v>104</v>
      </c>
      <c r="O564" s="16" t="s">
        <v>479</v>
      </c>
      <c r="P564" s="15" t="s">
        <v>103</v>
      </c>
      <c r="Q564" s="16" t="s">
        <v>350</v>
      </c>
      <c r="R564" s="15" t="s">
        <v>102</v>
      </c>
      <c r="S564" s="16" t="s">
        <v>130</v>
      </c>
      <c r="T564" s="15">
        <v>20</v>
      </c>
      <c r="U564" s="16"/>
      <c r="V564" s="15" t="s">
        <v>101</v>
      </c>
      <c r="W564" s="16"/>
      <c r="X564" s="15" t="s">
        <v>100</v>
      </c>
      <c r="Y564" s="16"/>
      <c r="Z564" s="15" t="s">
        <v>99</v>
      </c>
      <c r="AA564" s="16"/>
      <c r="AB564" s="242"/>
      <c r="AC564" s="16"/>
      <c r="AD564" s="186"/>
      <c r="AE564" s="11"/>
      <c r="AF564" s="423"/>
      <c r="AG564" s="423"/>
      <c r="AH564" s="10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107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204</v>
      </c>
      <c r="E566" s="425">
        <v>18147.75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03"/>
      <c r="AI566" s="86" t="s">
        <v>137</v>
      </c>
      <c r="AJ566" s="85">
        <f t="shared" ref="AJ566:BB566" si="74">SUM(AJ568:AJ579)</f>
        <v>87</v>
      </c>
      <c r="AK566" s="84">
        <f t="shared" si="74"/>
        <v>8</v>
      </c>
      <c r="AL566" s="83">
        <f t="shared" si="74"/>
        <v>0</v>
      </c>
      <c r="AM566" s="85">
        <f t="shared" si="74"/>
        <v>48</v>
      </c>
      <c r="AN566" s="84">
        <f t="shared" si="74"/>
        <v>21</v>
      </c>
      <c r="AO566" s="83">
        <f t="shared" si="74"/>
        <v>0</v>
      </c>
      <c r="AP566" s="85">
        <f t="shared" si="74"/>
        <v>2</v>
      </c>
      <c r="AQ566" s="84">
        <f t="shared" si="74"/>
        <v>0</v>
      </c>
      <c r="AR566" s="83">
        <f t="shared" si="74"/>
        <v>0</v>
      </c>
      <c r="AS566" s="85">
        <f t="shared" si="74"/>
        <v>20</v>
      </c>
      <c r="AT566" s="84">
        <f t="shared" si="74"/>
        <v>5</v>
      </c>
      <c r="AU566" s="83">
        <f t="shared" si="74"/>
        <v>0</v>
      </c>
      <c r="AV566" s="85">
        <f t="shared" si="74"/>
        <v>0</v>
      </c>
      <c r="AW566" s="84">
        <f t="shared" si="74"/>
        <v>0</v>
      </c>
      <c r="AX566" s="83">
        <f t="shared" si="74"/>
        <v>0</v>
      </c>
      <c r="AY566" s="82">
        <f t="shared" si="74"/>
        <v>0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31.666666666666668</v>
      </c>
      <c r="BG566" s="5">
        <f>SUM(AM566:AO566,AY566)/$BG$5</f>
        <v>23</v>
      </c>
      <c r="BH566" s="5">
        <f>SUM(AP566:AR566,AZ566)/$BG$5</f>
        <v>0.66666666666666663</v>
      </c>
      <c r="BI566" s="5">
        <f>SUM(AS566:AU566,BA566)/$BG$5</f>
        <v>8.3333333333333339</v>
      </c>
      <c r="BJ566" s="5">
        <f>SUM(AV566:AX566,BB566)/$BG$5</f>
        <v>0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03"/>
      <c r="AI567" s="66" t="s">
        <v>135</v>
      </c>
      <c r="AJ567" s="65">
        <f t="shared" ref="AJ567:BB567" si="75">AJ566/3</f>
        <v>29</v>
      </c>
      <c r="AK567" s="64">
        <f t="shared" si="75"/>
        <v>2.6666666666666665</v>
      </c>
      <c r="AL567" s="63">
        <f t="shared" si="75"/>
        <v>0</v>
      </c>
      <c r="AM567" s="65">
        <f t="shared" si="75"/>
        <v>16</v>
      </c>
      <c r="AN567" s="64">
        <f t="shared" si="75"/>
        <v>7</v>
      </c>
      <c r="AO567" s="63">
        <f t="shared" si="75"/>
        <v>0</v>
      </c>
      <c r="AP567" s="65">
        <f t="shared" si="75"/>
        <v>0.66666666666666663</v>
      </c>
      <c r="AQ567" s="64">
        <f t="shared" si="75"/>
        <v>0</v>
      </c>
      <c r="AR567" s="63">
        <f t="shared" si="75"/>
        <v>0</v>
      </c>
      <c r="AS567" s="65">
        <f t="shared" si="75"/>
        <v>6.666666666666667</v>
      </c>
      <c r="AT567" s="64">
        <f t="shared" si="75"/>
        <v>1.6666666666666667</v>
      </c>
      <c r="AU567" s="63">
        <f t="shared" si="75"/>
        <v>0</v>
      </c>
      <c r="AV567" s="65">
        <f t="shared" si="75"/>
        <v>0</v>
      </c>
      <c r="AW567" s="64">
        <f t="shared" si="75"/>
        <v>0</v>
      </c>
      <c r="AX567" s="63">
        <f t="shared" si="75"/>
        <v>0</v>
      </c>
      <c r="AY567" s="62">
        <f t="shared" si="75"/>
        <v>0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8.15" customHeight="1" x14ac:dyDescent="0.2">
      <c r="B568" s="30"/>
      <c r="C568" s="338">
        <v>1</v>
      </c>
      <c r="D568" s="212"/>
      <c r="E568" s="198"/>
      <c r="F568" s="198"/>
      <c r="G568" s="197"/>
      <c r="H568" s="358" t="s">
        <v>133</v>
      </c>
      <c r="I568" s="390">
        <v>105</v>
      </c>
      <c r="J568" s="390">
        <v>25</v>
      </c>
      <c r="K568" s="390">
        <v>7</v>
      </c>
      <c r="L568" s="42" t="s">
        <v>131</v>
      </c>
      <c r="M568" s="43" t="s">
        <v>479</v>
      </c>
      <c r="N568" s="42" t="s">
        <v>129</v>
      </c>
      <c r="O568" s="43" t="s">
        <v>458</v>
      </c>
      <c r="P568" s="42" t="s">
        <v>128</v>
      </c>
      <c r="Q568" s="43" t="s">
        <v>456</v>
      </c>
      <c r="R568" s="42" t="s">
        <v>127</v>
      </c>
      <c r="S568" s="43" t="s">
        <v>346</v>
      </c>
      <c r="T568" s="42" t="s">
        <v>126</v>
      </c>
      <c r="U568" s="43" t="s">
        <v>130</v>
      </c>
      <c r="V568" s="42" t="s">
        <v>125</v>
      </c>
      <c r="W568" s="43"/>
      <c r="X568" s="42" t="s">
        <v>124</v>
      </c>
      <c r="Y568" s="43"/>
      <c r="Z568" s="42" t="s">
        <v>123</v>
      </c>
      <c r="AA568" s="43"/>
      <c r="AB568" s="245"/>
      <c r="AC568" s="43"/>
      <c r="AD568" s="196" t="s">
        <v>784</v>
      </c>
      <c r="AE568" s="58"/>
      <c r="AF568" s="421"/>
      <c r="AG568" s="421" t="s">
        <v>669</v>
      </c>
      <c r="AH568" s="38"/>
      <c r="AI568" s="9"/>
      <c r="AJ568" s="349">
        <f>SUMPRODUCT(LEN($M568:$AA571)-LEN(SUBSTITUTE($M568:$AA571,"A", "")))</f>
        <v>29</v>
      </c>
      <c r="AK568" s="352">
        <f>SUMPRODUCT(LEN($AD568:$AD571)-LEN(SUBSTITUTE($AD568:$AD571,"A", "")))</f>
        <v>5</v>
      </c>
      <c r="AL568" s="335">
        <f>SUMPRODUCT(LEN($AC568:$AC571)-LEN(SUBSTITUTE($AC568:$AC571,"A", "")))</f>
        <v>0</v>
      </c>
      <c r="AM568" s="349">
        <f>SUMPRODUCT(LEN($M568:$AA571)-LEN(SUBSTITUTE($M568:$AA571,"S", "")))</f>
        <v>15</v>
      </c>
      <c r="AN568" s="352">
        <f>SUMPRODUCT(LEN($AD568:$AD571)-LEN(SUBSTITUTE($AD568:$AD571,"S", "")))</f>
        <v>9</v>
      </c>
      <c r="AO568" s="335">
        <f>SUMPRODUCT(LEN($AC568:$AC571)-LEN(SUBSTITUTE($AC568:$AC571,"S", "")))</f>
        <v>0</v>
      </c>
      <c r="AP568" s="349">
        <f>SUMPRODUCT(LEN($M568:$AA571)-LEN(SUBSTITUTE($M568:$AA571,"F", "")))</f>
        <v>1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11</v>
      </c>
      <c r="AT568" s="352">
        <f>SUMPRODUCT(LEN($AD568:$AD571)-LEN(SUBSTITUTE($AD568:$AD571,"G", "")))</f>
        <v>3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0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8.15" customHeight="1" thickBot="1" x14ac:dyDescent="0.25">
      <c r="B569" s="30"/>
      <c r="C569" s="339"/>
      <c r="D569" s="221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469</v>
      </c>
      <c r="N569" s="33" t="s">
        <v>121</v>
      </c>
      <c r="O569" s="55" t="s">
        <v>714</v>
      </c>
      <c r="P569" s="33" t="s">
        <v>120</v>
      </c>
      <c r="Q569" s="55" t="s">
        <v>456</v>
      </c>
      <c r="R569" s="33" t="s">
        <v>119</v>
      </c>
      <c r="S569" s="55" t="s">
        <v>349</v>
      </c>
      <c r="T569" s="33" t="s">
        <v>118</v>
      </c>
      <c r="U569" s="55" t="s">
        <v>130</v>
      </c>
      <c r="V569" s="33" t="s">
        <v>117</v>
      </c>
      <c r="W569" s="55"/>
      <c r="X569" s="33" t="s">
        <v>116</v>
      </c>
      <c r="Y569" s="55"/>
      <c r="Z569" s="33" t="s">
        <v>115</v>
      </c>
      <c r="AA569" s="55"/>
      <c r="AB569" s="244"/>
      <c r="AC569" s="55"/>
      <c r="AD569" s="193" t="s">
        <v>745</v>
      </c>
      <c r="AE569" s="57"/>
      <c r="AF569" s="422"/>
      <c r="AG569" s="422"/>
      <c r="AH569" s="21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8.15" customHeight="1" x14ac:dyDescent="0.2">
      <c r="B570" s="30"/>
      <c r="C570" s="340"/>
      <c r="D570" s="218"/>
      <c r="E570" s="192"/>
      <c r="F570" s="192"/>
      <c r="G570" s="191"/>
      <c r="H570" s="360">
        <v>204</v>
      </c>
      <c r="I570" s="392"/>
      <c r="J570" s="392"/>
      <c r="K570" s="392"/>
      <c r="L570" s="25" t="s">
        <v>114</v>
      </c>
      <c r="M570" s="114" t="s">
        <v>479</v>
      </c>
      <c r="N570" s="25" t="s">
        <v>112</v>
      </c>
      <c r="O570" s="114" t="s">
        <v>357</v>
      </c>
      <c r="P570" s="25" t="s">
        <v>111</v>
      </c>
      <c r="Q570" s="114" t="s">
        <v>456</v>
      </c>
      <c r="R570" s="25" t="s">
        <v>110</v>
      </c>
      <c r="S570" s="114" t="s">
        <v>354</v>
      </c>
      <c r="T570" s="25" t="s">
        <v>109</v>
      </c>
      <c r="U570" s="114"/>
      <c r="V570" s="25" t="s">
        <v>108</v>
      </c>
      <c r="W570" s="114"/>
      <c r="X570" s="25" t="s">
        <v>107</v>
      </c>
      <c r="Y570" s="114"/>
      <c r="Z570" s="25" t="s">
        <v>106</v>
      </c>
      <c r="AA570" s="114"/>
      <c r="AB570" s="243"/>
      <c r="AC570" s="114"/>
      <c r="AD570" s="190"/>
      <c r="AE570" s="57"/>
      <c r="AF570" s="422"/>
      <c r="AG570" s="422"/>
      <c r="AH570" s="21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8.15" customHeight="1" thickBot="1" x14ac:dyDescent="0.25">
      <c r="B571" s="30"/>
      <c r="C571" s="355"/>
      <c r="D571" s="246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783</v>
      </c>
      <c r="N571" s="50" t="s">
        <v>104</v>
      </c>
      <c r="O571" s="51" t="s">
        <v>458</v>
      </c>
      <c r="P571" s="50" t="s">
        <v>103</v>
      </c>
      <c r="Q571" s="51" t="s">
        <v>495</v>
      </c>
      <c r="R571" s="50" t="s">
        <v>102</v>
      </c>
      <c r="S571" s="51" t="s">
        <v>354</v>
      </c>
      <c r="T571" s="50">
        <v>20</v>
      </c>
      <c r="U571" s="51"/>
      <c r="V571" s="50" t="s">
        <v>101</v>
      </c>
      <c r="W571" s="51"/>
      <c r="X571" s="50" t="s">
        <v>100</v>
      </c>
      <c r="Y571" s="51"/>
      <c r="Z571" s="50" t="s">
        <v>99</v>
      </c>
      <c r="AA571" s="51"/>
      <c r="AB571" s="242"/>
      <c r="AC571" s="51"/>
      <c r="AD571" s="187"/>
      <c r="AE571" s="56"/>
      <c r="AF571" s="424"/>
      <c r="AG571" s="424"/>
      <c r="AH571" s="47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8.15" customHeight="1" x14ac:dyDescent="0.2">
      <c r="B572" s="30"/>
      <c r="C572" s="338">
        <v>2</v>
      </c>
      <c r="D572" s="212"/>
      <c r="E572" s="198"/>
      <c r="F572" s="198"/>
      <c r="G572" s="197"/>
      <c r="H572" s="358"/>
      <c r="I572" s="390">
        <v>117</v>
      </c>
      <c r="J572" s="390">
        <v>24</v>
      </c>
      <c r="K572" s="390">
        <v>6</v>
      </c>
      <c r="L572" s="42" t="s">
        <v>131</v>
      </c>
      <c r="M572" s="43" t="s">
        <v>179</v>
      </c>
      <c r="N572" s="42" t="s">
        <v>129</v>
      </c>
      <c r="O572" s="43" t="s">
        <v>357</v>
      </c>
      <c r="P572" s="42" t="s">
        <v>128</v>
      </c>
      <c r="Q572" s="43" t="s">
        <v>459</v>
      </c>
      <c r="R572" s="42" t="s">
        <v>127</v>
      </c>
      <c r="S572" s="43" t="s">
        <v>353</v>
      </c>
      <c r="T572" s="42" t="s">
        <v>126</v>
      </c>
      <c r="U572" s="43" t="s">
        <v>130</v>
      </c>
      <c r="V572" s="42" t="s">
        <v>125</v>
      </c>
      <c r="W572" s="43"/>
      <c r="X572" s="42" t="s">
        <v>124</v>
      </c>
      <c r="Y572" s="43"/>
      <c r="Z572" s="42" t="s">
        <v>123</v>
      </c>
      <c r="AA572" s="43"/>
      <c r="AB572" s="245"/>
      <c r="AC572" s="43"/>
      <c r="AD572" s="196" t="s">
        <v>782</v>
      </c>
      <c r="AE572" s="39"/>
      <c r="AF572" s="421"/>
      <c r="AG572" s="421" t="s">
        <v>668</v>
      </c>
      <c r="AH572" s="38"/>
      <c r="AI572" s="9"/>
      <c r="AJ572" s="349">
        <f>SUMPRODUCT(LEN($M572:$AA575)-LEN(SUBSTITUTE($M572:$AA575,"A", "")))</f>
        <v>31</v>
      </c>
      <c r="AK572" s="352">
        <f>SUMPRODUCT(LEN($AD572:$AD575)-LEN(SUBSTITUTE($AD572:$AD575,"A", "")))</f>
        <v>2</v>
      </c>
      <c r="AL572" s="335">
        <f>SUMPRODUCT(LEN($AC572:$AC575)-LEN(SUBSTITUTE($AC572:$AC575,"A", "")))</f>
        <v>0</v>
      </c>
      <c r="AM572" s="349">
        <f>SUMPRODUCT(LEN($M572:$AA575)-LEN(SUBSTITUTE($M572:$AA575,"S", "")))</f>
        <v>16</v>
      </c>
      <c r="AN572" s="352">
        <f>SUMPRODUCT(LEN($AD572:$AD575)-LEN(SUBSTITUTE($AD572:$AD575,"S", "")))</f>
        <v>8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2</v>
      </c>
      <c r="AT572" s="352">
        <f>SUMPRODUCT(LEN($AD572:$AD575)-LEN(SUBSTITUTE($AD572:$AD575,"G", "")))</f>
        <v>2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8.15" customHeight="1" thickBot="1" x14ac:dyDescent="0.25">
      <c r="B573" s="30"/>
      <c r="C573" s="339"/>
      <c r="D573" s="221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 t="s">
        <v>357</v>
      </c>
      <c r="N573" s="33" t="s">
        <v>121</v>
      </c>
      <c r="O573" s="55" t="s">
        <v>357</v>
      </c>
      <c r="P573" s="33" t="s">
        <v>120</v>
      </c>
      <c r="Q573" s="55" t="s">
        <v>474</v>
      </c>
      <c r="R573" s="33" t="s">
        <v>119</v>
      </c>
      <c r="S573" s="55" t="s">
        <v>346</v>
      </c>
      <c r="T573" s="33" t="s">
        <v>118</v>
      </c>
      <c r="U573" s="55" t="s">
        <v>130</v>
      </c>
      <c r="V573" s="33" t="s">
        <v>117</v>
      </c>
      <c r="W573" s="55"/>
      <c r="X573" s="33" t="s">
        <v>116</v>
      </c>
      <c r="Y573" s="55"/>
      <c r="Z573" s="33" t="s">
        <v>115</v>
      </c>
      <c r="AA573" s="55"/>
      <c r="AB573" s="244"/>
      <c r="AC573" s="55"/>
      <c r="AD573" s="193"/>
      <c r="AE573" s="22"/>
      <c r="AF573" s="422"/>
      <c r="AG573" s="422"/>
      <c r="AH573" s="21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8.15" customHeight="1" x14ac:dyDescent="0.2">
      <c r="B574" s="30"/>
      <c r="C574" s="340"/>
      <c r="D574" s="218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 t="s">
        <v>357</v>
      </c>
      <c r="N574" s="25" t="s">
        <v>112</v>
      </c>
      <c r="O574" s="114" t="s">
        <v>348</v>
      </c>
      <c r="P574" s="25" t="s">
        <v>111</v>
      </c>
      <c r="Q574" s="114" t="s">
        <v>455</v>
      </c>
      <c r="R574" s="25" t="s">
        <v>110</v>
      </c>
      <c r="S574" s="114" t="s">
        <v>347</v>
      </c>
      <c r="T574" s="25" t="s">
        <v>109</v>
      </c>
      <c r="U574" s="114"/>
      <c r="V574" s="25" t="s">
        <v>108</v>
      </c>
      <c r="W574" s="114"/>
      <c r="X574" s="25" t="s">
        <v>107</v>
      </c>
      <c r="Y574" s="114"/>
      <c r="Z574" s="25" t="s">
        <v>106</v>
      </c>
      <c r="AA574" s="114"/>
      <c r="AB574" s="243"/>
      <c r="AC574" s="114"/>
      <c r="AD574" s="190"/>
      <c r="AE574" s="22"/>
      <c r="AF574" s="422"/>
      <c r="AG574" s="422"/>
      <c r="AH574" s="21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8.15" customHeight="1" thickBot="1" x14ac:dyDescent="0.25">
      <c r="B575" s="30"/>
      <c r="C575" s="355"/>
      <c r="D575" s="246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 t="s">
        <v>357</v>
      </c>
      <c r="N575" s="50" t="s">
        <v>104</v>
      </c>
      <c r="O575" s="51" t="s">
        <v>357</v>
      </c>
      <c r="P575" s="50" t="s">
        <v>103</v>
      </c>
      <c r="Q575" s="51" t="s">
        <v>349</v>
      </c>
      <c r="R575" s="50" t="s">
        <v>102</v>
      </c>
      <c r="S575" s="51" t="s">
        <v>347</v>
      </c>
      <c r="T575" s="50">
        <v>20</v>
      </c>
      <c r="U575" s="51"/>
      <c r="V575" s="50" t="s">
        <v>101</v>
      </c>
      <c r="W575" s="51"/>
      <c r="X575" s="50" t="s">
        <v>100</v>
      </c>
      <c r="Y575" s="51"/>
      <c r="Z575" s="50" t="s">
        <v>99</v>
      </c>
      <c r="AA575" s="51"/>
      <c r="AB575" s="242"/>
      <c r="AC575" s="51"/>
      <c r="AD575" s="187"/>
      <c r="AE575" s="48"/>
      <c r="AF575" s="424"/>
      <c r="AG575" s="424"/>
      <c r="AH575" s="47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8.15" customHeight="1" x14ac:dyDescent="0.2">
      <c r="B576" s="30"/>
      <c r="C576" s="338">
        <v>3</v>
      </c>
      <c r="D576" s="212"/>
      <c r="E576" s="198"/>
      <c r="F576" s="198"/>
      <c r="G576" s="197"/>
      <c r="H576" s="358"/>
      <c r="I576" s="390">
        <v>110</v>
      </c>
      <c r="J576" s="390">
        <v>25</v>
      </c>
      <c r="K576" s="390">
        <v>6</v>
      </c>
      <c r="L576" s="42" t="s">
        <v>131</v>
      </c>
      <c r="M576" s="43" t="s">
        <v>179</v>
      </c>
      <c r="N576" s="42" t="s">
        <v>129</v>
      </c>
      <c r="O576" s="43" t="s">
        <v>707</v>
      </c>
      <c r="P576" s="42" t="s">
        <v>128</v>
      </c>
      <c r="Q576" s="43" t="s">
        <v>474</v>
      </c>
      <c r="R576" s="42" t="s">
        <v>127</v>
      </c>
      <c r="S576" s="43" t="s">
        <v>353</v>
      </c>
      <c r="T576" s="42" t="s">
        <v>126</v>
      </c>
      <c r="U576" s="43" t="s">
        <v>130</v>
      </c>
      <c r="V576" s="42" t="s">
        <v>125</v>
      </c>
      <c r="W576" s="43"/>
      <c r="X576" s="42" t="s">
        <v>124</v>
      </c>
      <c r="Y576" s="43"/>
      <c r="Z576" s="42" t="s">
        <v>123</v>
      </c>
      <c r="AA576" s="43"/>
      <c r="AB576" s="245"/>
      <c r="AC576" s="43"/>
      <c r="AD576" s="196" t="s">
        <v>535</v>
      </c>
      <c r="AE576" s="39"/>
      <c r="AF576" s="421">
        <v>8</v>
      </c>
      <c r="AG576" s="421" t="s">
        <v>669</v>
      </c>
      <c r="AH576" s="38"/>
      <c r="AI576" s="9"/>
      <c r="AJ576" s="349">
        <f>SUMPRODUCT(LEN($M576:$AA579)-LEN(SUBSTITUTE($M576:$AA579,"A", "")))</f>
        <v>27</v>
      </c>
      <c r="AK576" s="352">
        <f>SUMPRODUCT(LEN($AD576:$AD579)-LEN(SUBSTITUTE($AD576:$AD579,"A", "")))</f>
        <v>1</v>
      </c>
      <c r="AL576" s="335">
        <f>SUMPRODUCT(LEN($AC576:$AC579)-LEN(SUBSTITUTE($AC576:$AC579,"A", "")))</f>
        <v>0</v>
      </c>
      <c r="AM576" s="349">
        <f>SUMPRODUCT(LEN($M576:$AA579)-LEN(SUBSTITUTE($M576:$AA579,"S", "")))</f>
        <v>17</v>
      </c>
      <c r="AN576" s="352">
        <f>SUMPRODUCT(LEN($AD576:$AD579)-LEN(SUBSTITUTE($AD576:$AD579,"S", "")))</f>
        <v>4</v>
      </c>
      <c r="AO576" s="335">
        <f>SUMPRODUCT(LEN($AC576:$AC579)-LEN(SUBSTITUTE($AC576:$AC579,"S", "")))</f>
        <v>0</v>
      </c>
      <c r="AP576" s="349">
        <f>SUMPRODUCT(LEN($M576:$AA579)-LEN(SUBSTITUTE($M576:$AA579,"F", "")))</f>
        <v>1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7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8.15" customHeight="1" thickBot="1" x14ac:dyDescent="0.25">
      <c r="B577" s="30"/>
      <c r="C577" s="339"/>
      <c r="D577" s="221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 t="s">
        <v>479</v>
      </c>
      <c r="N577" s="33" t="s">
        <v>121</v>
      </c>
      <c r="O577" s="55" t="s">
        <v>459</v>
      </c>
      <c r="P577" s="33" t="s">
        <v>120</v>
      </c>
      <c r="Q577" s="55" t="s">
        <v>498</v>
      </c>
      <c r="R577" s="33" t="s">
        <v>119</v>
      </c>
      <c r="S577" s="55" t="s">
        <v>359</v>
      </c>
      <c r="T577" s="33" t="s">
        <v>118</v>
      </c>
      <c r="U577" s="55" t="s">
        <v>132</v>
      </c>
      <c r="V577" s="33" t="s">
        <v>117</v>
      </c>
      <c r="W577" s="55"/>
      <c r="X577" s="33" t="s">
        <v>116</v>
      </c>
      <c r="Y577" s="55"/>
      <c r="Z577" s="33" t="s">
        <v>115</v>
      </c>
      <c r="AA577" s="55"/>
      <c r="AB577" s="244"/>
      <c r="AC577" s="55"/>
      <c r="AD577" s="193"/>
      <c r="AE577" s="22"/>
      <c r="AF577" s="422"/>
      <c r="AG577" s="422"/>
      <c r="AH577" s="21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8.15" customHeight="1" x14ac:dyDescent="0.2">
      <c r="B578" s="30"/>
      <c r="C578" s="340"/>
      <c r="D578" s="218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 t="s">
        <v>493</v>
      </c>
      <c r="N578" s="25" t="s">
        <v>112</v>
      </c>
      <c r="O578" s="114" t="s">
        <v>495</v>
      </c>
      <c r="P578" s="25" t="s">
        <v>111</v>
      </c>
      <c r="Q578" s="114" t="s">
        <v>781</v>
      </c>
      <c r="R578" s="25" t="s">
        <v>110</v>
      </c>
      <c r="S578" s="114" t="s">
        <v>351</v>
      </c>
      <c r="T578" s="25" t="s">
        <v>109</v>
      </c>
      <c r="U578" s="114" t="s">
        <v>130</v>
      </c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243"/>
      <c r="AC578" s="114"/>
      <c r="AD578" s="190"/>
      <c r="AE578" s="22"/>
      <c r="AF578" s="422"/>
      <c r="AG578" s="422"/>
      <c r="AH578" s="21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8.15" customHeight="1" thickBot="1" x14ac:dyDescent="0.25">
      <c r="B579" s="20"/>
      <c r="C579" s="341"/>
      <c r="D579" s="215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 t="s">
        <v>458</v>
      </c>
      <c r="N579" s="15" t="s">
        <v>104</v>
      </c>
      <c r="O579" s="16" t="s">
        <v>474</v>
      </c>
      <c r="P579" s="15" t="s">
        <v>103</v>
      </c>
      <c r="Q579" s="16" t="s">
        <v>354</v>
      </c>
      <c r="R579" s="15" t="s">
        <v>102</v>
      </c>
      <c r="S579" s="16" t="s">
        <v>132</v>
      </c>
      <c r="T579" s="15">
        <v>20</v>
      </c>
      <c r="U579" s="16"/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242"/>
      <c r="AC579" s="16"/>
      <c r="AD579" s="186"/>
      <c r="AE579" s="11"/>
      <c r="AF579" s="423"/>
      <c r="AG579" s="423"/>
      <c r="AH579" s="10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107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202</v>
      </c>
      <c r="E581" s="425">
        <v>17231.39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03"/>
      <c r="AI581" s="86" t="s">
        <v>137</v>
      </c>
      <c r="AJ581" s="85">
        <f t="shared" ref="AJ581:BB581" si="76">SUM(AJ583:AJ594)</f>
        <v>101</v>
      </c>
      <c r="AK581" s="84">
        <f t="shared" si="76"/>
        <v>5</v>
      </c>
      <c r="AL581" s="83">
        <f t="shared" si="76"/>
        <v>0</v>
      </c>
      <c r="AM581" s="85">
        <f t="shared" si="76"/>
        <v>51</v>
      </c>
      <c r="AN581" s="84">
        <f t="shared" si="76"/>
        <v>9</v>
      </c>
      <c r="AO581" s="83">
        <f t="shared" si="76"/>
        <v>0</v>
      </c>
      <c r="AP581" s="85">
        <f t="shared" si="76"/>
        <v>0</v>
      </c>
      <c r="AQ581" s="84">
        <f t="shared" si="76"/>
        <v>1</v>
      </c>
      <c r="AR581" s="83">
        <f t="shared" si="76"/>
        <v>0</v>
      </c>
      <c r="AS581" s="85">
        <f t="shared" si="76"/>
        <v>19</v>
      </c>
      <c r="AT581" s="84">
        <f t="shared" si="76"/>
        <v>2</v>
      </c>
      <c r="AU581" s="83">
        <f t="shared" si="76"/>
        <v>0</v>
      </c>
      <c r="AV581" s="85">
        <f t="shared" si="76"/>
        <v>0</v>
      </c>
      <c r="AW581" s="84">
        <f t="shared" si="76"/>
        <v>0</v>
      </c>
      <c r="AX581" s="83">
        <f t="shared" si="76"/>
        <v>0</v>
      </c>
      <c r="AY581" s="82">
        <f t="shared" si="76"/>
        <v>0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35.333333333333336</v>
      </c>
      <c r="BG581" s="5">
        <f>SUM(AM581:AO581,AY581)/$BG$5</f>
        <v>20</v>
      </c>
      <c r="BH581" s="5">
        <f>SUM(AP581:AR581,AZ581)/$BG$5</f>
        <v>0.33333333333333331</v>
      </c>
      <c r="BI581" s="5">
        <f>SUM(AS581:AU581,BA581)/$BG$5</f>
        <v>7</v>
      </c>
      <c r="BJ581" s="5">
        <f>SUM(AV581:AX581,BB581)/$BG$5</f>
        <v>0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03"/>
      <c r="AI582" s="66" t="s">
        <v>135</v>
      </c>
      <c r="AJ582" s="65">
        <f t="shared" ref="AJ582:BB582" si="77">AJ581/3</f>
        <v>33.666666666666664</v>
      </c>
      <c r="AK582" s="64">
        <f t="shared" si="77"/>
        <v>1.6666666666666667</v>
      </c>
      <c r="AL582" s="63">
        <f t="shared" si="77"/>
        <v>0</v>
      </c>
      <c r="AM582" s="65">
        <f t="shared" si="77"/>
        <v>17</v>
      </c>
      <c r="AN582" s="64">
        <f t="shared" si="77"/>
        <v>3</v>
      </c>
      <c r="AO582" s="63">
        <f t="shared" si="77"/>
        <v>0</v>
      </c>
      <c r="AP582" s="65">
        <f t="shared" si="77"/>
        <v>0</v>
      </c>
      <c r="AQ582" s="64">
        <f t="shared" si="77"/>
        <v>0.33333333333333331</v>
      </c>
      <c r="AR582" s="63">
        <f t="shared" si="77"/>
        <v>0</v>
      </c>
      <c r="AS582" s="65">
        <f t="shared" si="77"/>
        <v>6.333333333333333</v>
      </c>
      <c r="AT582" s="64">
        <f t="shared" si="77"/>
        <v>0.66666666666666663</v>
      </c>
      <c r="AU582" s="63">
        <f t="shared" si="77"/>
        <v>0</v>
      </c>
      <c r="AV582" s="65">
        <f t="shared" si="77"/>
        <v>0</v>
      </c>
      <c r="AW582" s="64">
        <f t="shared" si="77"/>
        <v>0</v>
      </c>
      <c r="AX582" s="63">
        <f t="shared" si="77"/>
        <v>0</v>
      </c>
      <c r="AY582" s="62">
        <f t="shared" si="77"/>
        <v>0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8.15" customHeight="1" x14ac:dyDescent="0.2">
      <c r="B583" s="30"/>
      <c r="C583" s="338">
        <v>1</v>
      </c>
      <c r="D583" s="212"/>
      <c r="E583" s="198"/>
      <c r="F583" s="198"/>
      <c r="G583" s="197"/>
      <c r="H583" s="358" t="s">
        <v>183</v>
      </c>
      <c r="I583" s="390">
        <v>119</v>
      </c>
      <c r="J583" s="390">
        <v>25</v>
      </c>
      <c r="K583" s="390">
        <v>6</v>
      </c>
      <c r="L583" s="42" t="s">
        <v>131</v>
      </c>
      <c r="M583" s="43" t="s">
        <v>179</v>
      </c>
      <c r="N583" s="42" t="s">
        <v>129</v>
      </c>
      <c r="O583" s="43" t="s">
        <v>527</v>
      </c>
      <c r="P583" s="42" t="s">
        <v>128</v>
      </c>
      <c r="Q583" s="43" t="s">
        <v>465</v>
      </c>
      <c r="R583" s="42" t="s">
        <v>127</v>
      </c>
      <c r="S583" s="43" t="s">
        <v>373</v>
      </c>
      <c r="T583" s="42" t="s">
        <v>126</v>
      </c>
      <c r="U583" s="43" t="s">
        <v>354</v>
      </c>
      <c r="V583" s="42" t="s">
        <v>125</v>
      </c>
      <c r="W583" s="43"/>
      <c r="X583" s="42" t="s">
        <v>124</v>
      </c>
      <c r="Y583" s="43"/>
      <c r="Z583" s="42" t="s">
        <v>123</v>
      </c>
      <c r="AA583" s="43"/>
      <c r="AB583" s="245"/>
      <c r="AC583" s="43"/>
      <c r="AD583" s="196" t="s">
        <v>130</v>
      </c>
      <c r="AE583" s="58"/>
      <c r="AF583" s="421"/>
      <c r="AG583" s="421" t="s">
        <v>669</v>
      </c>
      <c r="AH583" s="38"/>
      <c r="AI583" s="9"/>
      <c r="AJ583" s="349">
        <f>SUMPRODUCT(LEN($M583:$AA586)-LEN(SUBSTITUTE($M583:$AA586,"A", "")))</f>
        <v>39</v>
      </c>
      <c r="AK583" s="352">
        <f>SUMPRODUCT(LEN($AD583:$AD586)-LEN(SUBSTITUTE($AD583:$AD586,"A", "")))</f>
        <v>0</v>
      </c>
      <c r="AL583" s="335">
        <f>SUMPRODUCT(LEN($AC583:$AC586)-LEN(SUBSTITUTE($AC583:$AC586,"A", "")))</f>
        <v>0</v>
      </c>
      <c r="AM583" s="349">
        <f>SUMPRODUCT(LEN($M583:$AA586)-LEN(SUBSTITUTE($M583:$AA586,"S", "")))</f>
        <v>18</v>
      </c>
      <c r="AN583" s="352">
        <f>SUMPRODUCT(LEN($AD583:$AD586)-LEN(SUBSTITUTE($AD583:$AD586,"S", "")))</f>
        <v>1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5</v>
      </c>
      <c r="AT583" s="352">
        <f>SUMPRODUCT(LEN($AD583:$AD586)-LEN(SUBSTITUTE($AD583:$AD586,"G", "")))</f>
        <v>0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0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8.15" customHeight="1" thickBot="1" x14ac:dyDescent="0.25">
      <c r="B584" s="30"/>
      <c r="C584" s="339"/>
      <c r="D584" s="221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179</v>
      </c>
      <c r="N584" s="33" t="s">
        <v>121</v>
      </c>
      <c r="O584" s="55" t="s">
        <v>707</v>
      </c>
      <c r="P584" s="33" t="s">
        <v>120</v>
      </c>
      <c r="Q584" s="55" t="s">
        <v>463</v>
      </c>
      <c r="R584" s="33" t="s">
        <v>119</v>
      </c>
      <c r="S584" s="55" t="s">
        <v>346</v>
      </c>
      <c r="T584" s="33" t="s">
        <v>118</v>
      </c>
      <c r="U584" s="55" t="s">
        <v>354</v>
      </c>
      <c r="V584" s="33" t="s">
        <v>117</v>
      </c>
      <c r="W584" s="55"/>
      <c r="X584" s="33" t="s">
        <v>116</v>
      </c>
      <c r="Y584" s="55"/>
      <c r="Z584" s="33" t="s">
        <v>115</v>
      </c>
      <c r="AA584" s="55"/>
      <c r="AB584" s="244"/>
      <c r="AC584" s="55"/>
      <c r="AD584" s="193"/>
      <c r="AE584" s="57"/>
      <c r="AF584" s="422"/>
      <c r="AG584" s="422"/>
      <c r="AH584" s="21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8.15" customHeight="1" x14ac:dyDescent="0.2">
      <c r="B585" s="30"/>
      <c r="C585" s="340"/>
      <c r="D585" s="218"/>
      <c r="E585" s="192"/>
      <c r="F585" s="192"/>
      <c r="G585" s="191"/>
      <c r="H585" s="360">
        <v>202</v>
      </c>
      <c r="I585" s="392"/>
      <c r="J585" s="392"/>
      <c r="K585" s="392"/>
      <c r="L585" s="25" t="s">
        <v>114</v>
      </c>
      <c r="M585" s="114" t="s">
        <v>467</v>
      </c>
      <c r="N585" s="25" t="s">
        <v>112</v>
      </c>
      <c r="O585" s="114" t="s">
        <v>527</v>
      </c>
      <c r="P585" s="25" t="s">
        <v>111</v>
      </c>
      <c r="Q585" s="114" t="s">
        <v>179</v>
      </c>
      <c r="R585" s="25" t="s">
        <v>110</v>
      </c>
      <c r="S585" s="114" t="s">
        <v>510</v>
      </c>
      <c r="T585" s="25" t="s">
        <v>109</v>
      </c>
      <c r="U585" s="114" t="s">
        <v>130</v>
      </c>
      <c r="V585" s="25" t="s">
        <v>108</v>
      </c>
      <c r="W585" s="114"/>
      <c r="X585" s="25" t="s">
        <v>107</v>
      </c>
      <c r="Y585" s="114"/>
      <c r="Z585" s="25" t="s">
        <v>106</v>
      </c>
      <c r="AA585" s="114"/>
      <c r="AB585" s="243"/>
      <c r="AC585" s="114"/>
      <c r="AD585" s="190"/>
      <c r="AE585" s="57"/>
      <c r="AF585" s="422"/>
      <c r="AG585" s="422"/>
      <c r="AH585" s="21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8.15" customHeight="1" thickBot="1" x14ac:dyDescent="0.25">
      <c r="B586" s="30"/>
      <c r="C586" s="355"/>
      <c r="D586" s="246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469</v>
      </c>
      <c r="N586" s="50" t="s">
        <v>104</v>
      </c>
      <c r="O586" s="51" t="s">
        <v>469</v>
      </c>
      <c r="P586" s="50" t="s">
        <v>103</v>
      </c>
      <c r="Q586" s="51" t="s">
        <v>510</v>
      </c>
      <c r="R586" s="50" t="s">
        <v>102</v>
      </c>
      <c r="S586" s="51" t="s">
        <v>347</v>
      </c>
      <c r="T586" s="50">
        <v>20</v>
      </c>
      <c r="U586" s="51"/>
      <c r="V586" s="50" t="s">
        <v>101</v>
      </c>
      <c r="W586" s="51"/>
      <c r="X586" s="50" t="s">
        <v>100</v>
      </c>
      <c r="Y586" s="51"/>
      <c r="Z586" s="50" t="s">
        <v>99</v>
      </c>
      <c r="AA586" s="51"/>
      <c r="AB586" s="242"/>
      <c r="AC586" s="51"/>
      <c r="AD586" s="187"/>
      <c r="AE586" s="56"/>
      <c r="AF586" s="424"/>
      <c r="AG586" s="424"/>
      <c r="AH586" s="47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8.15" customHeight="1" x14ac:dyDescent="0.2">
      <c r="B587" s="30"/>
      <c r="C587" s="338">
        <v>2</v>
      </c>
      <c r="D587" s="212"/>
      <c r="E587" s="198"/>
      <c r="F587" s="198"/>
      <c r="G587" s="197"/>
      <c r="H587" s="358"/>
      <c r="I587" s="390">
        <v>84</v>
      </c>
      <c r="J587" s="390">
        <v>23</v>
      </c>
      <c r="K587" s="390">
        <v>6</v>
      </c>
      <c r="L587" s="42" t="s">
        <v>131</v>
      </c>
      <c r="M587" s="43" t="s">
        <v>132</v>
      </c>
      <c r="N587" s="42" t="s">
        <v>129</v>
      </c>
      <c r="O587" s="43" t="s">
        <v>179</v>
      </c>
      <c r="P587" s="42" t="s">
        <v>128</v>
      </c>
      <c r="Q587" s="43" t="s">
        <v>692</v>
      </c>
      <c r="R587" s="42" t="s">
        <v>127</v>
      </c>
      <c r="S587" s="43" t="s">
        <v>347</v>
      </c>
      <c r="T587" s="42" t="s">
        <v>126</v>
      </c>
      <c r="U587" s="43" t="s">
        <v>130</v>
      </c>
      <c r="V587" s="42" t="s">
        <v>125</v>
      </c>
      <c r="W587" s="43"/>
      <c r="X587" s="42" t="s">
        <v>124</v>
      </c>
      <c r="Y587" s="43"/>
      <c r="Z587" s="42" t="s">
        <v>123</v>
      </c>
      <c r="AA587" s="43"/>
      <c r="AB587" s="245"/>
      <c r="AC587" s="43"/>
      <c r="AD587" s="196"/>
      <c r="AE587" s="39"/>
      <c r="AF587" s="421"/>
      <c r="AG587" s="421" t="s">
        <v>669</v>
      </c>
      <c r="AH587" s="38"/>
      <c r="AI587" s="9"/>
      <c r="AJ587" s="349">
        <f>SUMPRODUCT(LEN($M587:$AA590)-LEN(SUBSTITUTE($M587:$AA590,"A", "")))</f>
        <v>25</v>
      </c>
      <c r="AK587" s="352">
        <f>SUMPRODUCT(LEN($AD587:$AD590)-LEN(SUBSTITUTE($AD587:$AD590,"A", "")))</f>
        <v>0</v>
      </c>
      <c r="AL587" s="335">
        <f>SUMPRODUCT(LEN($AC587:$AC590)-LEN(SUBSTITUTE($AC587:$AC590,"A", "")))</f>
        <v>0</v>
      </c>
      <c r="AM587" s="349">
        <f>SUMPRODUCT(LEN($M587:$AA590)-LEN(SUBSTITUTE($M587:$AA590,"S", "")))</f>
        <v>10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7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8.15" customHeight="1" thickBot="1" x14ac:dyDescent="0.25">
      <c r="B588" s="30"/>
      <c r="C588" s="339"/>
      <c r="D588" s="221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 t="s">
        <v>749</v>
      </c>
      <c r="N588" s="33" t="s">
        <v>121</v>
      </c>
      <c r="O588" s="55" t="s">
        <v>458</v>
      </c>
      <c r="P588" s="33" t="s">
        <v>120</v>
      </c>
      <c r="Q588" s="55" t="s">
        <v>474</v>
      </c>
      <c r="R588" s="33" t="s">
        <v>119</v>
      </c>
      <c r="S588" s="55" t="s">
        <v>347</v>
      </c>
      <c r="T588" s="33" t="s">
        <v>118</v>
      </c>
      <c r="U588" s="55"/>
      <c r="V588" s="33" t="s">
        <v>117</v>
      </c>
      <c r="W588" s="55"/>
      <c r="X588" s="33" t="s">
        <v>116</v>
      </c>
      <c r="Y588" s="55"/>
      <c r="Z588" s="33" t="s">
        <v>115</v>
      </c>
      <c r="AA588" s="55"/>
      <c r="AB588" s="244"/>
      <c r="AC588" s="55"/>
      <c r="AD588" s="193"/>
      <c r="AE588" s="22"/>
      <c r="AF588" s="422"/>
      <c r="AG588" s="422"/>
      <c r="AH588" s="21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8.15" customHeight="1" x14ac:dyDescent="0.2">
      <c r="B589" s="30"/>
      <c r="C589" s="340"/>
      <c r="D589" s="218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 t="s">
        <v>467</v>
      </c>
      <c r="N589" s="25" t="s">
        <v>112</v>
      </c>
      <c r="O589" s="114" t="s">
        <v>357</v>
      </c>
      <c r="P589" s="25" t="s">
        <v>111</v>
      </c>
      <c r="Q589" s="114" t="s">
        <v>456</v>
      </c>
      <c r="R589" s="25" t="s">
        <v>110</v>
      </c>
      <c r="S589" s="114" t="s">
        <v>179</v>
      </c>
      <c r="T589" s="25" t="s">
        <v>109</v>
      </c>
      <c r="U589" s="114"/>
      <c r="V589" s="25" t="s">
        <v>108</v>
      </c>
      <c r="W589" s="114"/>
      <c r="X589" s="25" t="s">
        <v>107</v>
      </c>
      <c r="Y589" s="114"/>
      <c r="Z589" s="25" t="s">
        <v>106</v>
      </c>
      <c r="AA589" s="114"/>
      <c r="AB589" s="243"/>
      <c r="AC589" s="114"/>
      <c r="AD589" s="190"/>
      <c r="AE589" s="22"/>
      <c r="AF589" s="422"/>
      <c r="AG589" s="422"/>
      <c r="AH589" s="21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8.15" customHeight="1" thickBot="1" x14ac:dyDescent="0.25">
      <c r="B590" s="30"/>
      <c r="C590" s="355"/>
      <c r="D590" s="246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 t="s">
        <v>780</v>
      </c>
      <c r="N590" s="50" t="s">
        <v>104</v>
      </c>
      <c r="O590" s="51" t="s">
        <v>357</v>
      </c>
      <c r="P590" s="50" t="s">
        <v>103</v>
      </c>
      <c r="Q590" s="51" t="s">
        <v>353</v>
      </c>
      <c r="R590" s="50" t="s">
        <v>102</v>
      </c>
      <c r="S590" s="51" t="s">
        <v>130</v>
      </c>
      <c r="T590" s="50">
        <v>20</v>
      </c>
      <c r="U590" s="51"/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242"/>
      <c r="AC590" s="51"/>
      <c r="AD590" s="187"/>
      <c r="AE590" s="48"/>
      <c r="AF590" s="424"/>
      <c r="AG590" s="424"/>
      <c r="AH590" s="47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8.15" customHeight="1" x14ac:dyDescent="0.2">
      <c r="B591" s="30"/>
      <c r="C591" s="338">
        <v>3</v>
      </c>
      <c r="D591" s="212"/>
      <c r="E591" s="198"/>
      <c r="F591" s="198"/>
      <c r="G591" s="197"/>
      <c r="H591" s="358"/>
      <c r="I591" s="390">
        <v>117</v>
      </c>
      <c r="J591" s="390">
        <v>25</v>
      </c>
      <c r="K591" s="390">
        <v>6</v>
      </c>
      <c r="L591" s="42" t="s">
        <v>131</v>
      </c>
      <c r="M591" s="43" t="s">
        <v>467</v>
      </c>
      <c r="N591" s="42" t="s">
        <v>129</v>
      </c>
      <c r="O591" s="43" t="s">
        <v>458</v>
      </c>
      <c r="P591" s="42" t="s">
        <v>128</v>
      </c>
      <c r="Q591" s="43" t="s">
        <v>487</v>
      </c>
      <c r="R591" s="42" t="s">
        <v>127</v>
      </c>
      <c r="S591" s="43" t="s">
        <v>369</v>
      </c>
      <c r="T591" s="42" t="s">
        <v>126</v>
      </c>
      <c r="U591" s="43" t="s">
        <v>354</v>
      </c>
      <c r="V591" s="42" t="s">
        <v>125</v>
      </c>
      <c r="W591" s="43"/>
      <c r="X591" s="42" t="s">
        <v>124</v>
      </c>
      <c r="Y591" s="43"/>
      <c r="Z591" s="42" t="s">
        <v>123</v>
      </c>
      <c r="AA591" s="43"/>
      <c r="AB591" s="245"/>
      <c r="AC591" s="43"/>
      <c r="AD591" s="196" t="s">
        <v>779</v>
      </c>
      <c r="AE591" s="39"/>
      <c r="AF591" s="421"/>
      <c r="AG591" s="421" t="s">
        <v>669</v>
      </c>
      <c r="AH591" s="38"/>
      <c r="AI591" s="9"/>
      <c r="AJ591" s="349">
        <f>SUMPRODUCT(LEN($M591:$AA594)-LEN(SUBSTITUTE($M591:$AA594,"A", "")))</f>
        <v>37</v>
      </c>
      <c r="AK591" s="352">
        <f>SUMPRODUCT(LEN($AD591:$AD594)-LEN(SUBSTITUTE($AD591:$AD594,"A", "")))</f>
        <v>5</v>
      </c>
      <c r="AL591" s="335">
        <f>SUMPRODUCT(LEN($AC591:$AC594)-LEN(SUBSTITUTE($AC591:$AC594,"A", "")))</f>
        <v>0</v>
      </c>
      <c r="AM591" s="349">
        <f>SUMPRODUCT(LEN($M591:$AA594)-LEN(SUBSTITUTE($M591:$AA594,"S", "")))</f>
        <v>23</v>
      </c>
      <c r="AN591" s="352">
        <f>SUMPRODUCT(LEN($AD591:$AD594)-LEN(SUBSTITUTE($AD591:$AD594,"S", "")))</f>
        <v>8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1</v>
      </c>
      <c r="AR591" s="335">
        <f>SUMPRODUCT(LEN($AC591:$AC594)-LEN(SUBSTITUTE($AC591:$AC594,"F", "")))</f>
        <v>0</v>
      </c>
      <c r="AS591" s="349">
        <f>SUMPRODUCT(LEN($M591:$AA594)-LEN(SUBSTITUTE($M591:$AA594,"G", "")))</f>
        <v>7</v>
      </c>
      <c r="AT591" s="352">
        <f>SUMPRODUCT(LEN($AD591:$AD594)-LEN(SUBSTITUTE($AD591:$AD594,"G", "")))</f>
        <v>2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8.15" customHeight="1" thickBot="1" x14ac:dyDescent="0.25">
      <c r="B592" s="30"/>
      <c r="C592" s="339"/>
      <c r="D592" s="221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 t="s">
        <v>357</v>
      </c>
      <c r="N592" s="33" t="s">
        <v>121</v>
      </c>
      <c r="O592" s="55" t="s">
        <v>458</v>
      </c>
      <c r="P592" s="33" t="s">
        <v>120</v>
      </c>
      <c r="Q592" s="55" t="s">
        <v>462</v>
      </c>
      <c r="R592" s="33" t="s">
        <v>119</v>
      </c>
      <c r="S592" s="55" t="s">
        <v>350</v>
      </c>
      <c r="T592" s="33" t="s">
        <v>118</v>
      </c>
      <c r="U592" s="55" t="s">
        <v>354</v>
      </c>
      <c r="V592" s="33" t="s">
        <v>117</v>
      </c>
      <c r="W592" s="55"/>
      <c r="X592" s="33" t="s">
        <v>116</v>
      </c>
      <c r="Y592" s="55"/>
      <c r="Z592" s="33" t="s">
        <v>115</v>
      </c>
      <c r="AA592" s="55"/>
      <c r="AB592" s="244"/>
      <c r="AC592" s="55"/>
      <c r="AD592" s="193" t="s">
        <v>778</v>
      </c>
      <c r="AE592" s="22"/>
      <c r="AF592" s="422"/>
      <c r="AG592" s="422"/>
      <c r="AH592" s="21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8.15" customHeight="1" x14ac:dyDescent="0.2">
      <c r="B593" s="30"/>
      <c r="C593" s="340"/>
      <c r="D593" s="218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 t="s">
        <v>777</v>
      </c>
      <c r="N593" s="25" t="s">
        <v>112</v>
      </c>
      <c r="O593" s="114" t="s">
        <v>776</v>
      </c>
      <c r="P593" s="25" t="s">
        <v>111</v>
      </c>
      <c r="Q593" s="114" t="s">
        <v>462</v>
      </c>
      <c r="R593" s="25" t="s">
        <v>110</v>
      </c>
      <c r="S593" s="114" t="s">
        <v>350</v>
      </c>
      <c r="T593" s="25" t="s">
        <v>109</v>
      </c>
      <c r="U593" s="114" t="s">
        <v>130</v>
      </c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243"/>
      <c r="AC593" s="114"/>
      <c r="AD593" s="190"/>
      <c r="AE593" s="22"/>
      <c r="AF593" s="422"/>
      <c r="AG593" s="422"/>
      <c r="AH593" s="21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8.15" customHeight="1" thickBot="1" x14ac:dyDescent="0.25">
      <c r="B594" s="20"/>
      <c r="C594" s="341"/>
      <c r="D594" s="215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 t="s">
        <v>714</v>
      </c>
      <c r="N594" s="15" t="s">
        <v>104</v>
      </c>
      <c r="O594" s="16" t="s">
        <v>487</v>
      </c>
      <c r="P594" s="15" t="s">
        <v>103</v>
      </c>
      <c r="Q594" s="16" t="s">
        <v>462</v>
      </c>
      <c r="R594" s="15" t="s">
        <v>102</v>
      </c>
      <c r="S594" s="16" t="s">
        <v>354</v>
      </c>
      <c r="T594" s="15">
        <v>20</v>
      </c>
      <c r="U594" s="16"/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242"/>
      <c r="AC594" s="16"/>
      <c r="AD594" s="186"/>
      <c r="AE594" s="11"/>
      <c r="AF594" s="423"/>
      <c r="AG594" s="423"/>
      <c r="AH594" s="10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107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202</v>
      </c>
      <c r="E596" s="455">
        <v>199715.36</v>
      </c>
      <c r="F596" s="456"/>
      <c r="G596" s="45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03"/>
      <c r="AI596" s="86" t="s">
        <v>137</v>
      </c>
      <c r="AJ596" s="85">
        <f t="shared" ref="AJ596:BB596" si="78">SUM(AJ598:AJ609)</f>
        <v>87</v>
      </c>
      <c r="AK596" s="84">
        <f t="shared" si="78"/>
        <v>14</v>
      </c>
      <c r="AL596" s="83">
        <f t="shared" si="78"/>
        <v>0</v>
      </c>
      <c r="AM596" s="85">
        <f t="shared" si="78"/>
        <v>50</v>
      </c>
      <c r="AN596" s="84">
        <f t="shared" si="78"/>
        <v>22</v>
      </c>
      <c r="AO596" s="83">
        <f t="shared" si="78"/>
        <v>0</v>
      </c>
      <c r="AP596" s="85">
        <f t="shared" si="78"/>
        <v>0</v>
      </c>
      <c r="AQ596" s="84">
        <f t="shared" si="78"/>
        <v>0</v>
      </c>
      <c r="AR596" s="83">
        <f t="shared" si="78"/>
        <v>0</v>
      </c>
      <c r="AS596" s="85">
        <f t="shared" si="78"/>
        <v>9</v>
      </c>
      <c r="AT596" s="84">
        <f t="shared" si="78"/>
        <v>1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0</v>
      </c>
      <c r="BA596" s="81">
        <f t="shared" si="78"/>
        <v>0</v>
      </c>
      <c r="BB596" s="80">
        <f t="shared" si="78"/>
        <v>0</v>
      </c>
      <c r="BC596" s="79" t="s">
        <v>136</v>
      </c>
      <c r="BF596" s="5">
        <f>SUM(AJ596:AL596)/$BG$5</f>
        <v>33.666666666666664</v>
      </c>
      <c r="BG596" s="5">
        <f>SUM(AM596:AO596,AY596)/$BG$5</f>
        <v>24</v>
      </c>
      <c r="BH596" s="5">
        <f>SUM(AP596:AR596,AZ596)/$BG$5</f>
        <v>0</v>
      </c>
      <c r="BI596" s="5">
        <f>SUM(AS596:AU596,BA596)/$BG$5</f>
        <v>3.3333333333333335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49"/>
      <c r="F597" s="249"/>
      <c r="G597" s="248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03"/>
      <c r="AI597" s="66" t="s">
        <v>135</v>
      </c>
      <c r="AJ597" s="65">
        <f t="shared" ref="AJ597:BB597" si="79">AJ596/3</f>
        <v>29</v>
      </c>
      <c r="AK597" s="64">
        <f t="shared" si="79"/>
        <v>4.666666666666667</v>
      </c>
      <c r="AL597" s="63">
        <f t="shared" si="79"/>
        <v>0</v>
      </c>
      <c r="AM597" s="65">
        <f t="shared" si="79"/>
        <v>16.666666666666668</v>
      </c>
      <c r="AN597" s="64">
        <f t="shared" si="79"/>
        <v>7.333333333333333</v>
      </c>
      <c r="AO597" s="63">
        <f t="shared" si="79"/>
        <v>0</v>
      </c>
      <c r="AP597" s="65">
        <f t="shared" si="79"/>
        <v>0</v>
      </c>
      <c r="AQ597" s="64">
        <f t="shared" si="79"/>
        <v>0</v>
      </c>
      <c r="AR597" s="63">
        <f t="shared" si="79"/>
        <v>0</v>
      </c>
      <c r="AS597" s="65">
        <f t="shared" si="79"/>
        <v>3</v>
      </c>
      <c r="AT597" s="64">
        <f t="shared" si="79"/>
        <v>0.33333333333333331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</v>
      </c>
      <c r="BA597" s="61">
        <f t="shared" si="79"/>
        <v>0</v>
      </c>
      <c r="BB597" s="60">
        <f t="shared" si="79"/>
        <v>0</v>
      </c>
      <c r="BC597" s="59" t="s">
        <v>134</v>
      </c>
    </row>
    <row r="598" spans="2:62" ht="28.15" customHeight="1" x14ac:dyDescent="0.2">
      <c r="B598" s="30"/>
      <c r="C598" s="338">
        <v>1</v>
      </c>
      <c r="D598" s="212" t="s">
        <v>775</v>
      </c>
      <c r="E598" s="198"/>
      <c r="F598" s="198"/>
      <c r="G598" s="197"/>
      <c r="H598" s="358" t="s">
        <v>183</v>
      </c>
      <c r="I598" s="390">
        <v>117</v>
      </c>
      <c r="J598" s="390">
        <v>25</v>
      </c>
      <c r="K598" s="390">
        <v>8</v>
      </c>
      <c r="L598" s="42" t="s">
        <v>131</v>
      </c>
      <c r="M598" s="43" t="s">
        <v>357</v>
      </c>
      <c r="N598" s="42" t="s">
        <v>129</v>
      </c>
      <c r="O598" s="43" t="s">
        <v>458</v>
      </c>
      <c r="P598" s="42" t="s">
        <v>128</v>
      </c>
      <c r="Q598" s="43" t="s">
        <v>560</v>
      </c>
      <c r="R598" s="42" t="s">
        <v>127</v>
      </c>
      <c r="S598" s="43" t="s">
        <v>774</v>
      </c>
      <c r="T598" s="42" t="s">
        <v>126</v>
      </c>
      <c r="U598" s="43" t="s">
        <v>132</v>
      </c>
      <c r="V598" s="42" t="s">
        <v>125</v>
      </c>
      <c r="W598" s="43"/>
      <c r="X598" s="42" t="s">
        <v>124</v>
      </c>
      <c r="Y598" s="43"/>
      <c r="Z598" s="42" t="s">
        <v>123</v>
      </c>
      <c r="AA598" s="43"/>
      <c r="AB598" s="245"/>
      <c r="AC598" s="43"/>
      <c r="AD598" s="196" t="s">
        <v>773</v>
      </c>
      <c r="AE598" s="58"/>
      <c r="AF598" s="421"/>
      <c r="AG598" s="421" t="s">
        <v>669</v>
      </c>
      <c r="AH598" s="38"/>
      <c r="AI598" s="9"/>
      <c r="AJ598" s="349">
        <f>SUMPRODUCT(LEN($M598:$AA601)-LEN(SUBSTITUTE($M598:$AA601,"A", "")))</f>
        <v>35</v>
      </c>
      <c r="AK598" s="352">
        <f>SUMPRODUCT(LEN($AD598:$AD601)-LEN(SUBSTITUTE($AD598:$AD601,"A", "")))</f>
        <v>12</v>
      </c>
      <c r="AL598" s="335">
        <f>SUMPRODUCT(LEN($AC598:$AC601)-LEN(SUBSTITUTE($AC598:$AC601,"A", "")))</f>
        <v>0</v>
      </c>
      <c r="AM598" s="349">
        <f>SUMPRODUCT(LEN($M598:$AA601)-LEN(SUBSTITUTE($M598:$AA601,"S", "")))</f>
        <v>13</v>
      </c>
      <c r="AN598" s="352">
        <f>SUMPRODUCT(LEN($AD598:$AD601)-LEN(SUBSTITUTE($AD598:$AD601,"S", "")))</f>
        <v>20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0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3</v>
      </c>
      <c r="AT598" s="352">
        <f>SUMPRODUCT(LEN($AD598:$AD601)-LEN(SUBSTITUTE($AD598:$AD601,"G", "")))</f>
        <v>1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8.15" customHeight="1" thickBot="1" x14ac:dyDescent="0.25">
      <c r="B599" s="30"/>
      <c r="C599" s="339"/>
      <c r="D599" s="247" t="s">
        <v>772</v>
      </c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467</v>
      </c>
      <c r="N599" s="33" t="s">
        <v>121</v>
      </c>
      <c r="O599" s="55" t="s">
        <v>357</v>
      </c>
      <c r="P599" s="33" t="s">
        <v>120</v>
      </c>
      <c r="Q599" s="55" t="s">
        <v>467</v>
      </c>
      <c r="R599" s="33" t="s">
        <v>119</v>
      </c>
      <c r="S599" s="55" t="s">
        <v>369</v>
      </c>
      <c r="T599" s="33" t="s">
        <v>118</v>
      </c>
      <c r="U599" s="55"/>
      <c r="V599" s="33" t="s">
        <v>117</v>
      </c>
      <c r="W599" s="55"/>
      <c r="X599" s="33" t="s">
        <v>116</v>
      </c>
      <c r="Y599" s="55"/>
      <c r="Z599" s="33" t="s">
        <v>115</v>
      </c>
      <c r="AA599" s="55"/>
      <c r="AB599" s="244"/>
      <c r="AC599" s="55"/>
      <c r="AD599" s="193" t="s">
        <v>771</v>
      </c>
      <c r="AE599" s="57"/>
      <c r="AF599" s="422"/>
      <c r="AG599" s="422"/>
      <c r="AH599" s="21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8.15" customHeight="1" x14ac:dyDescent="0.2">
      <c r="B600" s="30"/>
      <c r="C600" s="340"/>
      <c r="D600" s="218"/>
      <c r="E600" s="192"/>
      <c r="F600" s="192"/>
      <c r="G600" s="191"/>
      <c r="H600" s="360">
        <v>202</v>
      </c>
      <c r="I600" s="392"/>
      <c r="J600" s="392"/>
      <c r="K600" s="392"/>
      <c r="L600" s="25" t="s">
        <v>114</v>
      </c>
      <c r="M600" s="114" t="s">
        <v>527</v>
      </c>
      <c r="N600" s="25" t="s">
        <v>112</v>
      </c>
      <c r="O600" s="114" t="s">
        <v>373</v>
      </c>
      <c r="P600" s="25" t="s">
        <v>111</v>
      </c>
      <c r="Q600" s="114" t="s">
        <v>467</v>
      </c>
      <c r="R600" s="25" t="s">
        <v>110</v>
      </c>
      <c r="S600" s="114" t="s">
        <v>478</v>
      </c>
      <c r="T600" s="25" t="s">
        <v>109</v>
      </c>
      <c r="U600" s="114"/>
      <c r="V600" s="25" t="s">
        <v>108</v>
      </c>
      <c r="W600" s="114"/>
      <c r="X600" s="25" t="s">
        <v>107</v>
      </c>
      <c r="Y600" s="114"/>
      <c r="Z600" s="25" t="s">
        <v>106</v>
      </c>
      <c r="AA600" s="114"/>
      <c r="AB600" s="243"/>
      <c r="AC600" s="114"/>
      <c r="AD600" s="190" t="s">
        <v>770</v>
      </c>
      <c r="AE600" s="57"/>
      <c r="AF600" s="422"/>
      <c r="AG600" s="422"/>
      <c r="AH600" s="21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8.15" customHeight="1" thickBot="1" x14ac:dyDescent="0.25">
      <c r="B601" s="30"/>
      <c r="C601" s="355"/>
      <c r="D601" s="246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458</v>
      </c>
      <c r="N601" s="50" t="s">
        <v>104</v>
      </c>
      <c r="O601" s="51" t="s">
        <v>132</v>
      </c>
      <c r="P601" s="50" t="s">
        <v>103</v>
      </c>
      <c r="Q601" s="51" t="s">
        <v>369</v>
      </c>
      <c r="R601" s="50" t="s">
        <v>102</v>
      </c>
      <c r="S601" s="51" t="s">
        <v>132</v>
      </c>
      <c r="T601" s="50">
        <v>20</v>
      </c>
      <c r="U601" s="51"/>
      <c r="V601" s="50" t="s">
        <v>101</v>
      </c>
      <c r="W601" s="51"/>
      <c r="X601" s="50" t="s">
        <v>100</v>
      </c>
      <c r="Y601" s="51"/>
      <c r="Z601" s="50" t="s">
        <v>99</v>
      </c>
      <c r="AA601" s="51"/>
      <c r="AB601" s="242"/>
      <c r="AC601" s="51"/>
      <c r="AD601" s="187"/>
      <c r="AE601" s="56"/>
      <c r="AF601" s="424"/>
      <c r="AG601" s="424"/>
      <c r="AH601" s="47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8.15" customHeight="1" x14ac:dyDescent="0.2">
      <c r="B602" s="30"/>
      <c r="C602" s="338">
        <v>2</v>
      </c>
      <c r="D602" s="212"/>
      <c r="E602" s="198"/>
      <c r="F602" s="198"/>
      <c r="G602" s="197"/>
      <c r="H602" s="358"/>
      <c r="I602" s="390">
        <v>106</v>
      </c>
      <c r="J602" s="390">
        <v>23</v>
      </c>
      <c r="K602" s="390">
        <v>8</v>
      </c>
      <c r="L602" s="42" t="s">
        <v>131</v>
      </c>
      <c r="M602" s="43" t="s">
        <v>132</v>
      </c>
      <c r="N602" s="42" t="s">
        <v>129</v>
      </c>
      <c r="O602" s="43" t="s">
        <v>458</v>
      </c>
      <c r="P602" s="42" t="s">
        <v>128</v>
      </c>
      <c r="Q602" s="43" t="s">
        <v>349</v>
      </c>
      <c r="R602" s="42" t="s">
        <v>127</v>
      </c>
      <c r="S602" s="43" t="s">
        <v>132</v>
      </c>
      <c r="T602" s="42" t="s">
        <v>126</v>
      </c>
      <c r="U602" s="43"/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245"/>
      <c r="AC602" s="43"/>
      <c r="AD602" s="196" t="s">
        <v>348</v>
      </c>
      <c r="AE602" s="39"/>
      <c r="AF602" s="421"/>
      <c r="AG602" s="421" t="s">
        <v>668</v>
      </c>
      <c r="AH602" s="38"/>
      <c r="AI602" s="9"/>
      <c r="AJ602" s="349">
        <f>SUMPRODUCT(LEN($M602:$AA605)-LEN(SUBSTITUTE($M602:$AA605,"A", "")))</f>
        <v>20</v>
      </c>
      <c r="AK602" s="352">
        <f>SUMPRODUCT(LEN($AD602:$AD605)-LEN(SUBSTITUTE($AD602:$AD605,"A", "")))</f>
        <v>2</v>
      </c>
      <c r="AL602" s="335">
        <f>SUMPRODUCT(LEN($AC602:$AC605)-LEN(SUBSTITUTE($AC602:$AC605,"A", "")))</f>
        <v>0</v>
      </c>
      <c r="AM602" s="349">
        <f>SUMPRODUCT(LEN($M602:$AA605)-LEN(SUBSTITUTE($M602:$AA605,"S", "")))</f>
        <v>16</v>
      </c>
      <c r="AN602" s="352">
        <f>SUMPRODUCT(LEN($AD602:$AD605)-LEN(SUBSTITUTE($AD602:$AD605,"S", "")))</f>
        <v>1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2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8.15" customHeight="1" thickBot="1" x14ac:dyDescent="0.25">
      <c r="B603" s="30"/>
      <c r="C603" s="339"/>
      <c r="D603" s="221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 t="s">
        <v>493</v>
      </c>
      <c r="N603" s="33" t="s">
        <v>121</v>
      </c>
      <c r="O603" s="55" t="s">
        <v>373</v>
      </c>
      <c r="P603" s="33" t="s">
        <v>120</v>
      </c>
      <c r="Q603" s="55" t="s">
        <v>353</v>
      </c>
      <c r="R603" s="33" t="s">
        <v>119</v>
      </c>
      <c r="S603" s="55" t="s">
        <v>130</v>
      </c>
      <c r="T603" s="33" t="s">
        <v>118</v>
      </c>
      <c r="U603" s="55"/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244"/>
      <c r="AC603" s="55"/>
      <c r="AD603" s="193"/>
      <c r="AE603" s="22"/>
      <c r="AF603" s="422"/>
      <c r="AG603" s="422"/>
      <c r="AH603" s="21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8.15" customHeight="1" x14ac:dyDescent="0.2">
      <c r="B604" s="30"/>
      <c r="C604" s="340"/>
      <c r="D604" s="218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 t="s">
        <v>357</v>
      </c>
      <c r="N604" s="25" t="s">
        <v>112</v>
      </c>
      <c r="O604" s="114" t="s">
        <v>579</v>
      </c>
      <c r="P604" s="25" t="s">
        <v>111</v>
      </c>
      <c r="Q604" s="114" t="s">
        <v>354</v>
      </c>
      <c r="R604" s="25" t="s">
        <v>110</v>
      </c>
      <c r="S604" s="114" t="s">
        <v>130</v>
      </c>
      <c r="T604" s="25" t="s">
        <v>109</v>
      </c>
      <c r="U604" s="114"/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243"/>
      <c r="AC604" s="114"/>
      <c r="AD604" s="190"/>
      <c r="AE604" s="22"/>
      <c r="AF604" s="422"/>
      <c r="AG604" s="422"/>
      <c r="AH604" s="21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8.15" customHeight="1" thickBot="1" x14ac:dyDescent="0.25">
      <c r="B605" s="30"/>
      <c r="C605" s="355"/>
      <c r="D605" s="246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 t="s">
        <v>179</v>
      </c>
      <c r="N605" s="50" t="s">
        <v>104</v>
      </c>
      <c r="O605" s="51" t="s">
        <v>514</v>
      </c>
      <c r="P605" s="50" t="s">
        <v>103</v>
      </c>
      <c r="Q605" s="51" t="s">
        <v>354</v>
      </c>
      <c r="R605" s="50" t="s">
        <v>102</v>
      </c>
      <c r="S605" s="51"/>
      <c r="T605" s="50">
        <v>20</v>
      </c>
      <c r="U605" s="51"/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242"/>
      <c r="AC605" s="51"/>
      <c r="AD605" s="187"/>
      <c r="AE605" s="48"/>
      <c r="AF605" s="424"/>
      <c r="AG605" s="424"/>
      <c r="AH605" s="47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8.15" customHeight="1" x14ac:dyDescent="0.2">
      <c r="B606" s="30"/>
      <c r="C606" s="338">
        <v>3</v>
      </c>
      <c r="D606" s="212"/>
      <c r="E606" s="198"/>
      <c r="F606" s="198"/>
      <c r="G606" s="197"/>
      <c r="H606" s="358"/>
      <c r="I606" s="390">
        <v>119</v>
      </c>
      <c r="J606" s="390">
        <v>26</v>
      </c>
      <c r="K606" s="390">
        <v>7</v>
      </c>
      <c r="L606" s="42" t="s">
        <v>131</v>
      </c>
      <c r="M606" s="43" t="s">
        <v>179</v>
      </c>
      <c r="N606" s="42" t="s">
        <v>129</v>
      </c>
      <c r="O606" s="43" t="s">
        <v>458</v>
      </c>
      <c r="P606" s="42" t="s">
        <v>128</v>
      </c>
      <c r="Q606" s="43" t="s">
        <v>348</v>
      </c>
      <c r="R606" s="42" t="s">
        <v>127</v>
      </c>
      <c r="S606" s="43" t="s">
        <v>489</v>
      </c>
      <c r="T606" s="42" t="s">
        <v>126</v>
      </c>
      <c r="U606" s="43" t="s">
        <v>354</v>
      </c>
      <c r="V606" s="42" t="s">
        <v>125</v>
      </c>
      <c r="W606" s="43"/>
      <c r="X606" s="42" t="s">
        <v>124</v>
      </c>
      <c r="Y606" s="43"/>
      <c r="Z606" s="42" t="s">
        <v>123</v>
      </c>
      <c r="AA606" s="43"/>
      <c r="AB606" s="245"/>
      <c r="AC606" s="43"/>
      <c r="AD606" s="196" t="s">
        <v>130</v>
      </c>
      <c r="AE606" s="39"/>
      <c r="AF606" s="421"/>
      <c r="AG606" s="421" t="s">
        <v>669</v>
      </c>
      <c r="AH606" s="38"/>
      <c r="AI606" s="9"/>
      <c r="AJ606" s="349">
        <f>SUMPRODUCT(LEN($M606:$AA609)-LEN(SUBSTITUTE($M606:$AA609,"A", "")))</f>
        <v>32</v>
      </c>
      <c r="AK606" s="352">
        <f>SUMPRODUCT(LEN($AD606:$AD609)-LEN(SUBSTITUTE($AD606:$AD609,"A", "")))</f>
        <v>0</v>
      </c>
      <c r="AL606" s="335">
        <f>SUMPRODUCT(LEN($AC606:$AC609)-LEN(SUBSTITUTE($AC606:$AC609,"A", "")))</f>
        <v>0</v>
      </c>
      <c r="AM606" s="349">
        <f>SUMPRODUCT(LEN($M606:$AA609)-LEN(SUBSTITUTE($M606:$AA609,"S", "")))</f>
        <v>21</v>
      </c>
      <c r="AN606" s="352">
        <f>SUMPRODUCT(LEN($AD606:$AD609)-LEN(SUBSTITUTE($AD606:$AD609,"S", "")))</f>
        <v>1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4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8.15" customHeight="1" thickBot="1" x14ac:dyDescent="0.25">
      <c r="B607" s="30"/>
      <c r="C607" s="339"/>
      <c r="D607" s="221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 t="s">
        <v>179</v>
      </c>
      <c r="N607" s="33" t="s">
        <v>121</v>
      </c>
      <c r="O607" s="55" t="s">
        <v>717</v>
      </c>
      <c r="P607" s="33" t="s">
        <v>120</v>
      </c>
      <c r="Q607" s="55" t="s">
        <v>179</v>
      </c>
      <c r="R607" s="33" t="s">
        <v>119</v>
      </c>
      <c r="S607" s="55" t="s">
        <v>347</v>
      </c>
      <c r="T607" s="33" t="s">
        <v>118</v>
      </c>
      <c r="U607" s="55" t="s">
        <v>130</v>
      </c>
      <c r="V607" s="33" t="s">
        <v>117</v>
      </c>
      <c r="W607" s="55"/>
      <c r="X607" s="33" t="s">
        <v>116</v>
      </c>
      <c r="Y607" s="55"/>
      <c r="Z607" s="33" t="s">
        <v>115</v>
      </c>
      <c r="AA607" s="55"/>
      <c r="AB607" s="244"/>
      <c r="AC607" s="55"/>
      <c r="AD607" s="193"/>
      <c r="AE607" s="22"/>
      <c r="AF607" s="422"/>
      <c r="AG607" s="422"/>
      <c r="AH607" s="21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8.15" customHeight="1" x14ac:dyDescent="0.2">
      <c r="B608" s="30"/>
      <c r="C608" s="340"/>
      <c r="D608" s="218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 t="s">
        <v>469</v>
      </c>
      <c r="N608" s="25" t="s">
        <v>112</v>
      </c>
      <c r="O608" s="114" t="s">
        <v>357</v>
      </c>
      <c r="P608" s="25" t="s">
        <v>111</v>
      </c>
      <c r="Q608" s="114" t="s">
        <v>462</v>
      </c>
      <c r="R608" s="25" t="s">
        <v>110</v>
      </c>
      <c r="S608" s="114" t="s">
        <v>350</v>
      </c>
      <c r="T608" s="25" t="s">
        <v>109</v>
      </c>
      <c r="U608" s="114" t="s">
        <v>130</v>
      </c>
      <c r="V608" s="25" t="s">
        <v>108</v>
      </c>
      <c r="W608" s="114"/>
      <c r="X608" s="25" t="s">
        <v>107</v>
      </c>
      <c r="Y608" s="114"/>
      <c r="Z608" s="25" t="s">
        <v>106</v>
      </c>
      <c r="AA608" s="114"/>
      <c r="AB608" s="243"/>
      <c r="AC608" s="114"/>
      <c r="AD608" s="190"/>
      <c r="AE608" s="22"/>
      <c r="AF608" s="422"/>
      <c r="AG608" s="422"/>
      <c r="AH608" s="21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8.15" customHeight="1" thickBot="1" x14ac:dyDescent="0.25">
      <c r="B609" s="20"/>
      <c r="C609" s="341"/>
      <c r="D609" s="215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 t="s">
        <v>697</v>
      </c>
      <c r="N609" s="15" t="s">
        <v>104</v>
      </c>
      <c r="O609" s="16" t="s">
        <v>507</v>
      </c>
      <c r="P609" s="15" t="s">
        <v>103</v>
      </c>
      <c r="Q609" s="16" t="s">
        <v>501</v>
      </c>
      <c r="R609" s="15" t="s">
        <v>102</v>
      </c>
      <c r="S609" s="16" t="s">
        <v>354</v>
      </c>
      <c r="T609" s="15">
        <v>20</v>
      </c>
      <c r="U609" s="16"/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242"/>
      <c r="AC609" s="16"/>
      <c r="AD609" s="186"/>
      <c r="AE609" s="11"/>
      <c r="AF609" s="423"/>
      <c r="AG609" s="423"/>
      <c r="AH609" s="10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107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>
        <v>204</v>
      </c>
      <c r="E611" s="425">
        <v>19988.810000000001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03"/>
      <c r="AI611" s="86" t="s">
        <v>137</v>
      </c>
      <c r="AJ611" s="85">
        <f t="shared" ref="AJ611:BB611" si="80">SUM(AJ613:AJ624)</f>
        <v>95</v>
      </c>
      <c r="AK611" s="84">
        <f t="shared" si="80"/>
        <v>17</v>
      </c>
      <c r="AL611" s="83">
        <f t="shared" si="80"/>
        <v>0</v>
      </c>
      <c r="AM611" s="85">
        <f t="shared" si="80"/>
        <v>40</v>
      </c>
      <c r="AN611" s="84">
        <f t="shared" si="80"/>
        <v>9</v>
      </c>
      <c r="AO611" s="83">
        <f t="shared" si="80"/>
        <v>0</v>
      </c>
      <c r="AP611" s="85">
        <f t="shared" si="80"/>
        <v>1</v>
      </c>
      <c r="AQ611" s="84">
        <f t="shared" si="80"/>
        <v>1</v>
      </c>
      <c r="AR611" s="83">
        <f t="shared" si="80"/>
        <v>0</v>
      </c>
      <c r="AS611" s="85">
        <f t="shared" si="80"/>
        <v>10</v>
      </c>
      <c r="AT611" s="84">
        <f t="shared" si="80"/>
        <v>5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1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37.333333333333336</v>
      </c>
      <c r="BG611" s="5">
        <f>SUM(AM611:AO611,AY611)/$BG$5</f>
        <v>16.666666666666668</v>
      </c>
      <c r="BH611" s="5">
        <f>SUM(AP611:AR611,AZ611)/$BG$5</f>
        <v>0.66666666666666663</v>
      </c>
      <c r="BI611" s="5">
        <f>SUM(AS611:AU611,BA611)/$BG$5</f>
        <v>5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03"/>
      <c r="AI612" s="66" t="s">
        <v>135</v>
      </c>
      <c r="AJ612" s="65">
        <f t="shared" ref="AJ612:BB612" si="81">AJ611/3</f>
        <v>31.666666666666668</v>
      </c>
      <c r="AK612" s="64">
        <f t="shared" si="81"/>
        <v>5.666666666666667</v>
      </c>
      <c r="AL612" s="63">
        <f t="shared" si="81"/>
        <v>0</v>
      </c>
      <c r="AM612" s="65">
        <f t="shared" si="81"/>
        <v>13.333333333333334</v>
      </c>
      <c r="AN612" s="64">
        <f t="shared" si="81"/>
        <v>3</v>
      </c>
      <c r="AO612" s="63">
        <f t="shared" si="81"/>
        <v>0</v>
      </c>
      <c r="AP612" s="65">
        <f t="shared" si="81"/>
        <v>0.33333333333333331</v>
      </c>
      <c r="AQ612" s="64">
        <f t="shared" si="81"/>
        <v>0.33333333333333331</v>
      </c>
      <c r="AR612" s="63">
        <f t="shared" si="81"/>
        <v>0</v>
      </c>
      <c r="AS612" s="65">
        <f t="shared" si="81"/>
        <v>3.3333333333333335</v>
      </c>
      <c r="AT612" s="64">
        <f t="shared" si="81"/>
        <v>1.6666666666666667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0.33333333333333331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8.15" customHeight="1" x14ac:dyDescent="0.2">
      <c r="B613" s="30"/>
      <c r="C613" s="338">
        <v>1</v>
      </c>
      <c r="D613" s="239" t="s">
        <v>769</v>
      </c>
      <c r="E613" s="198"/>
      <c r="F613" s="198"/>
      <c r="G613" s="197"/>
      <c r="H613" s="358" t="s">
        <v>133</v>
      </c>
      <c r="I613" s="390">
        <v>127</v>
      </c>
      <c r="J613" s="390">
        <v>24</v>
      </c>
      <c r="K613" s="390">
        <v>7</v>
      </c>
      <c r="L613" s="42" t="s">
        <v>131</v>
      </c>
      <c r="M613" s="43" t="s">
        <v>179</v>
      </c>
      <c r="N613" s="42" t="s">
        <v>129</v>
      </c>
      <c r="O613" s="43" t="s">
        <v>357</v>
      </c>
      <c r="P613" s="42" t="s">
        <v>128</v>
      </c>
      <c r="Q613" s="43" t="s">
        <v>348</v>
      </c>
      <c r="R613" s="42" t="s">
        <v>127</v>
      </c>
      <c r="S613" s="43" t="s">
        <v>354</v>
      </c>
      <c r="T613" s="42" t="s">
        <v>126</v>
      </c>
      <c r="U613" s="43" t="s">
        <v>130</v>
      </c>
      <c r="V613" s="42" t="s">
        <v>125</v>
      </c>
      <c r="W613" s="43"/>
      <c r="X613" s="42" t="s">
        <v>124</v>
      </c>
      <c r="Y613" s="43"/>
      <c r="Z613" s="42" t="s">
        <v>123</v>
      </c>
      <c r="AA613" s="43"/>
      <c r="AB613" s="245"/>
      <c r="AC613" s="43"/>
      <c r="AD613" s="196" t="s">
        <v>474</v>
      </c>
      <c r="AE613" s="58" t="s">
        <v>130</v>
      </c>
      <c r="AF613" s="421"/>
      <c r="AG613" s="421" t="s">
        <v>668</v>
      </c>
      <c r="AH613" s="38"/>
      <c r="AI613" s="9"/>
      <c r="AJ613" s="349">
        <f>SUMPRODUCT(LEN($M613:$AA616)-LEN(SUBSTITUTE($M613:$AA616,"A", "")))</f>
        <v>26</v>
      </c>
      <c r="AK613" s="352">
        <f>SUMPRODUCT(LEN($AD613:$AD616)-LEN(SUBSTITUTE($AD613:$AD616,"A", "")))</f>
        <v>1</v>
      </c>
      <c r="AL613" s="335">
        <f>SUMPRODUCT(LEN($AC613:$AC616)-LEN(SUBSTITUTE($AC613:$AC616,"A", "")))</f>
        <v>0</v>
      </c>
      <c r="AM613" s="349">
        <f>SUMPRODUCT(LEN($M613:$AA616)-LEN(SUBSTITUTE($M613:$AA616,"S", "")))</f>
        <v>13</v>
      </c>
      <c r="AN613" s="352">
        <f>SUMPRODUCT(LEN($AD613:$AD616)-LEN(SUBSTITUTE($AD613:$AD616,"S", "")))</f>
        <v>2</v>
      </c>
      <c r="AO613" s="335">
        <f>SUMPRODUCT(LEN($AC613:$AC616)-LEN(SUBSTITUTE($AC613:$AC616,"S", "")))</f>
        <v>0</v>
      </c>
      <c r="AP613" s="349">
        <f>SUMPRODUCT(LEN($M613:$AA616)-LEN(SUBSTITUTE($M613:$AA616,"F", "")))</f>
        <v>1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1</v>
      </c>
      <c r="AT613" s="352">
        <f>SUMPRODUCT(LEN($AD613:$AD616)-LEN(SUBSTITUTE($AD613:$AD616,"G", "")))</f>
        <v>1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1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8.15" customHeight="1" thickBot="1" x14ac:dyDescent="0.25">
      <c r="B614" s="30"/>
      <c r="C614" s="339"/>
      <c r="D614" s="221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357</v>
      </c>
      <c r="N614" s="33" t="s">
        <v>121</v>
      </c>
      <c r="O614" s="55" t="s">
        <v>357</v>
      </c>
      <c r="P614" s="33" t="s">
        <v>120</v>
      </c>
      <c r="Q614" s="55" t="s">
        <v>348</v>
      </c>
      <c r="R614" s="33" t="s">
        <v>119</v>
      </c>
      <c r="S614" s="55" t="s">
        <v>354</v>
      </c>
      <c r="T614" s="33" t="s">
        <v>118</v>
      </c>
      <c r="U614" s="55"/>
      <c r="V614" s="33" t="s">
        <v>117</v>
      </c>
      <c r="W614" s="55"/>
      <c r="X614" s="33" t="s">
        <v>116</v>
      </c>
      <c r="Y614" s="55"/>
      <c r="Z614" s="33" t="s">
        <v>115</v>
      </c>
      <c r="AA614" s="55"/>
      <c r="AB614" s="244"/>
      <c r="AC614" s="55"/>
      <c r="AD614" s="193"/>
      <c r="AE614" s="57"/>
      <c r="AF614" s="422"/>
      <c r="AG614" s="422"/>
      <c r="AH614" s="21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8.15" customHeight="1" x14ac:dyDescent="0.2">
      <c r="B615" s="30"/>
      <c r="C615" s="340"/>
      <c r="D615" s="218"/>
      <c r="E615" s="192"/>
      <c r="F615" s="192"/>
      <c r="G615" s="191"/>
      <c r="H615" s="360">
        <v>204</v>
      </c>
      <c r="I615" s="392"/>
      <c r="J615" s="392"/>
      <c r="K615" s="392"/>
      <c r="L615" s="25" t="s">
        <v>114</v>
      </c>
      <c r="M615" s="114" t="s">
        <v>179</v>
      </c>
      <c r="N615" s="25" t="s">
        <v>112</v>
      </c>
      <c r="O615" s="114" t="s">
        <v>521</v>
      </c>
      <c r="P615" s="25" t="s">
        <v>111</v>
      </c>
      <c r="Q615" s="114" t="s">
        <v>349</v>
      </c>
      <c r="R615" s="25" t="s">
        <v>110</v>
      </c>
      <c r="S615" s="114" t="s">
        <v>347</v>
      </c>
      <c r="T615" s="25" t="s">
        <v>109</v>
      </c>
      <c r="U615" s="114"/>
      <c r="V615" s="25" t="s">
        <v>108</v>
      </c>
      <c r="W615" s="114"/>
      <c r="X615" s="25" t="s">
        <v>107</v>
      </c>
      <c r="Y615" s="114"/>
      <c r="Z615" s="25" t="s">
        <v>106</v>
      </c>
      <c r="AA615" s="114"/>
      <c r="AB615" s="243"/>
      <c r="AC615" s="114"/>
      <c r="AD615" s="190"/>
      <c r="AE615" s="57"/>
      <c r="AF615" s="422"/>
      <c r="AG615" s="422"/>
      <c r="AH615" s="21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8.15" customHeight="1" thickBot="1" x14ac:dyDescent="0.25">
      <c r="B616" s="30"/>
      <c r="C616" s="355"/>
      <c r="D616" s="246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357</v>
      </c>
      <c r="N616" s="50" t="s">
        <v>104</v>
      </c>
      <c r="O616" s="51" t="s">
        <v>467</v>
      </c>
      <c r="P616" s="50" t="s">
        <v>103</v>
      </c>
      <c r="Q616" s="51" t="s">
        <v>352</v>
      </c>
      <c r="R616" s="50" t="s">
        <v>102</v>
      </c>
      <c r="S616" s="51" t="s">
        <v>130</v>
      </c>
      <c r="T616" s="50">
        <v>20</v>
      </c>
      <c r="U616" s="51"/>
      <c r="V616" s="50" t="s">
        <v>101</v>
      </c>
      <c r="W616" s="51"/>
      <c r="X616" s="50" t="s">
        <v>100</v>
      </c>
      <c r="Y616" s="51"/>
      <c r="Z616" s="50" t="s">
        <v>99</v>
      </c>
      <c r="AA616" s="51"/>
      <c r="AB616" s="242"/>
      <c r="AC616" s="51"/>
      <c r="AD616" s="187"/>
      <c r="AE616" s="56"/>
      <c r="AF616" s="424"/>
      <c r="AG616" s="424"/>
      <c r="AH616" s="47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8.15" customHeight="1" x14ac:dyDescent="0.2">
      <c r="B617" s="30"/>
      <c r="C617" s="338">
        <v>2</v>
      </c>
      <c r="D617" s="212"/>
      <c r="E617" s="198"/>
      <c r="F617" s="198"/>
      <c r="G617" s="197"/>
      <c r="H617" s="358"/>
      <c r="I617" s="390">
        <v>138</v>
      </c>
      <c r="J617" s="390">
        <v>24</v>
      </c>
      <c r="K617" s="390">
        <v>6</v>
      </c>
      <c r="L617" s="42" t="s">
        <v>131</v>
      </c>
      <c r="M617" s="43" t="s">
        <v>179</v>
      </c>
      <c r="N617" s="42" t="s">
        <v>129</v>
      </c>
      <c r="O617" s="43" t="s">
        <v>458</v>
      </c>
      <c r="P617" s="42" t="s">
        <v>128</v>
      </c>
      <c r="Q617" s="43" t="s">
        <v>455</v>
      </c>
      <c r="R617" s="42" t="s">
        <v>127</v>
      </c>
      <c r="S617" s="43" t="s">
        <v>353</v>
      </c>
      <c r="T617" s="42" t="s">
        <v>126</v>
      </c>
      <c r="U617" s="43" t="s">
        <v>132</v>
      </c>
      <c r="V617" s="42" t="s">
        <v>125</v>
      </c>
      <c r="W617" s="43"/>
      <c r="X617" s="42" t="s">
        <v>124</v>
      </c>
      <c r="Y617" s="43"/>
      <c r="Z617" s="42" t="s">
        <v>123</v>
      </c>
      <c r="AA617" s="43"/>
      <c r="AB617" s="245"/>
      <c r="AC617" s="43"/>
      <c r="AD617" s="196" t="s">
        <v>132</v>
      </c>
      <c r="AE617" s="39"/>
      <c r="AF617" s="421"/>
      <c r="AG617" s="421" t="s">
        <v>669</v>
      </c>
      <c r="AH617" s="38"/>
      <c r="AI617" s="9"/>
      <c r="AJ617" s="349">
        <f>SUMPRODUCT(LEN($M617:$AA620)-LEN(SUBSTITUTE($M617:$AA620,"A", "")))</f>
        <v>30</v>
      </c>
      <c r="AK617" s="352">
        <f>SUMPRODUCT(LEN($AD617:$AD620)-LEN(SUBSTITUTE($AD617:$AD620,"A", "")))</f>
        <v>2</v>
      </c>
      <c r="AL617" s="335">
        <f>SUMPRODUCT(LEN($AC617:$AC620)-LEN(SUBSTITUTE($AC617:$AC620,"A", "")))</f>
        <v>0</v>
      </c>
      <c r="AM617" s="349">
        <f>SUMPRODUCT(LEN($M617:$AA620)-LEN(SUBSTITUTE($M617:$AA620,"S", "")))</f>
        <v>15</v>
      </c>
      <c r="AN617" s="352">
        <f>SUMPRODUCT(LEN($AD617:$AD620)-LEN(SUBSTITUTE($AD617:$AD620,"S", "")))</f>
        <v>2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3</v>
      </c>
      <c r="AT617" s="352">
        <f>SUMPRODUCT(LEN($AD617:$AD620)-LEN(SUBSTITUTE($AD617:$AD620,"G", "")))</f>
        <v>2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8.15" customHeight="1" thickBot="1" x14ac:dyDescent="0.25">
      <c r="B618" s="30"/>
      <c r="C618" s="339"/>
      <c r="D618" s="221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 t="s">
        <v>357</v>
      </c>
      <c r="N618" s="33" t="s">
        <v>121</v>
      </c>
      <c r="O618" s="55" t="s">
        <v>357</v>
      </c>
      <c r="P618" s="33" t="s">
        <v>120</v>
      </c>
      <c r="Q618" s="55" t="s">
        <v>495</v>
      </c>
      <c r="R618" s="33" t="s">
        <v>119</v>
      </c>
      <c r="S618" s="55" t="s">
        <v>351</v>
      </c>
      <c r="T618" s="33" t="s">
        <v>118</v>
      </c>
      <c r="U618" s="55" t="s">
        <v>130</v>
      </c>
      <c r="V618" s="33" t="s">
        <v>117</v>
      </c>
      <c r="W618" s="55"/>
      <c r="X618" s="33" t="s">
        <v>116</v>
      </c>
      <c r="Y618" s="55"/>
      <c r="Z618" s="33" t="s">
        <v>115</v>
      </c>
      <c r="AA618" s="55"/>
      <c r="AB618" s="244"/>
      <c r="AC618" s="55"/>
      <c r="AD618" s="193" t="s">
        <v>553</v>
      </c>
      <c r="AE618" s="22"/>
      <c r="AF618" s="422"/>
      <c r="AG618" s="422"/>
      <c r="AH618" s="21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8.15" customHeight="1" x14ac:dyDescent="0.2">
      <c r="B619" s="30"/>
      <c r="C619" s="340"/>
      <c r="D619" s="218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 t="s">
        <v>479</v>
      </c>
      <c r="N619" s="25" t="s">
        <v>112</v>
      </c>
      <c r="O619" s="114" t="s">
        <v>357</v>
      </c>
      <c r="P619" s="25" t="s">
        <v>111</v>
      </c>
      <c r="Q619" s="114" t="s">
        <v>349</v>
      </c>
      <c r="R619" s="25" t="s">
        <v>110</v>
      </c>
      <c r="S619" s="114" t="s">
        <v>354</v>
      </c>
      <c r="T619" s="25" t="s">
        <v>109</v>
      </c>
      <c r="U619" s="114"/>
      <c r="V619" s="25" t="s">
        <v>108</v>
      </c>
      <c r="W619" s="114"/>
      <c r="X619" s="25" t="s">
        <v>107</v>
      </c>
      <c r="Y619" s="114"/>
      <c r="Z619" s="25" t="s">
        <v>106</v>
      </c>
      <c r="AA619" s="114"/>
      <c r="AB619" s="243"/>
      <c r="AC619" s="114"/>
      <c r="AD619" s="190"/>
      <c r="AE619" s="22"/>
      <c r="AF619" s="422"/>
      <c r="AG619" s="422"/>
      <c r="AH619" s="21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8.15" customHeight="1" thickBot="1" x14ac:dyDescent="0.25">
      <c r="B620" s="30"/>
      <c r="C620" s="355"/>
      <c r="D620" s="246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 t="s">
        <v>357</v>
      </c>
      <c r="N620" s="50" t="s">
        <v>104</v>
      </c>
      <c r="O620" s="51" t="s">
        <v>373</v>
      </c>
      <c r="P620" s="50" t="s">
        <v>103</v>
      </c>
      <c r="Q620" s="51" t="s">
        <v>350</v>
      </c>
      <c r="R620" s="50" t="s">
        <v>102</v>
      </c>
      <c r="S620" s="51" t="s">
        <v>347</v>
      </c>
      <c r="T620" s="50">
        <v>20</v>
      </c>
      <c r="U620" s="51"/>
      <c r="V620" s="50" t="s">
        <v>101</v>
      </c>
      <c r="W620" s="51"/>
      <c r="X620" s="50" t="s">
        <v>100</v>
      </c>
      <c r="Y620" s="51"/>
      <c r="Z620" s="50" t="s">
        <v>99</v>
      </c>
      <c r="AA620" s="51"/>
      <c r="AB620" s="242"/>
      <c r="AC620" s="51"/>
      <c r="AD620" s="187"/>
      <c r="AE620" s="48"/>
      <c r="AF620" s="424"/>
      <c r="AG620" s="424"/>
      <c r="AH620" s="47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8.15" customHeight="1" x14ac:dyDescent="0.2">
      <c r="B621" s="30"/>
      <c r="C621" s="338">
        <v>3</v>
      </c>
      <c r="D621" s="212"/>
      <c r="E621" s="198"/>
      <c r="F621" s="198"/>
      <c r="G621" s="197"/>
      <c r="H621" s="358"/>
      <c r="I621" s="390">
        <v>126</v>
      </c>
      <c r="J621" s="390">
        <v>26</v>
      </c>
      <c r="K621" s="390">
        <v>7</v>
      </c>
      <c r="L621" s="42" t="s">
        <v>131</v>
      </c>
      <c r="M621" s="43" t="s">
        <v>132</v>
      </c>
      <c r="N621" s="42" t="s">
        <v>129</v>
      </c>
      <c r="O621" s="43" t="s">
        <v>487</v>
      </c>
      <c r="P621" s="42" t="s">
        <v>128</v>
      </c>
      <c r="Q621" s="43" t="s">
        <v>465</v>
      </c>
      <c r="R621" s="42" t="s">
        <v>127</v>
      </c>
      <c r="S621" s="43" t="s">
        <v>179</v>
      </c>
      <c r="T621" s="42" t="s">
        <v>126</v>
      </c>
      <c r="U621" s="43" t="s">
        <v>347</v>
      </c>
      <c r="V621" s="42" t="s">
        <v>125</v>
      </c>
      <c r="W621" s="43"/>
      <c r="X621" s="42" t="s">
        <v>124</v>
      </c>
      <c r="Y621" s="43"/>
      <c r="Z621" s="42" t="s">
        <v>123</v>
      </c>
      <c r="AA621" s="43"/>
      <c r="AB621" s="245"/>
      <c r="AC621" s="43"/>
      <c r="AD621" s="196" t="s">
        <v>768</v>
      </c>
      <c r="AE621" s="39"/>
      <c r="AF621" s="421"/>
      <c r="AG621" s="421" t="s">
        <v>669</v>
      </c>
      <c r="AH621" s="38"/>
      <c r="AI621" s="9"/>
      <c r="AJ621" s="349">
        <f>SUMPRODUCT(LEN($M621:$AA624)-LEN(SUBSTITUTE($M621:$AA624,"A", "")))</f>
        <v>39</v>
      </c>
      <c r="AK621" s="352">
        <f>SUMPRODUCT(LEN($AD621:$AD624)-LEN(SUBSTITUTE($AD621:$AD624,"A", "")))</f>
        <v>14</v>
      </c>
      <c r="AL621" s="335">
        <f>SUMPRODUCT(LEN($AC621:$AC624)-LEN(SUBSTITUTE($AC621:$AC624,"A", "")))</f>
        <v>0</v>
      </c>
      <c r="AM621" s="349">
        <f>SUMPRODUCT(LEN($M621:$AA624)-LEN(SUBSTITUTE($M621:$AA624,"S", "")))</f>
        <v>12</v>
      </c>
      <c r="AN621" s="352">
        <f>SUMPRODUCT(LEN($AD621:$AD624)-LEN(SUBSTITUTE($AD621:$AD624,"S", "")))</f>
        <v>5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1</v>
      </c>
      <c r="AR621" s="335">
        <f>SUMPRODUCT(LEN($AC621:$AC624)-LEN(SUBSTITUTE($AC621:$AC624,"F", "")))</f>
        <v>0</v>
      </c>
      <c r="AS621" s="349">
        <f>SUMPRODUCT(LEN($M621:$AA624)-LEN(SUBSTITUTE($M621:$AA624,"G", "")))</f>
        <v>6</v>
      </c>
      <c r="AT621" s="352">
        <f>SUMPRODUCT(LEN($AD621:$AD624)-LEN(SUBSTITUTE($AD621:$AD624,"G", "")))</f>
        <v>2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8.15" customHeight="1" thickBot="1" x14ac:dyDescent="0.25">
      <c r="B622" s="30"/>
      <c r="C622" s="339"/>
      <c r="D622" s="221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 t="s">
        <v>458</v>
      </c>
      <c r="N622" s="33" t="s">
        <v>121</v>
      </c>
      <c r="O622" s="55" t="s">
        <v>484</v>
      </c>
      <c r="P622" s="33" t="s">
        <v>120</v>
      </c>
      <c r="Q622" s="55" t="s">
        <v>179</v>
      </c>
      <c r="R622" s="33" t="s">
        <v>119</v>
      </c>
      <c r="S622" s="55" t="s">
        <v>348</v>
      </c>
      <c r="T622" s="33" t="s">
        <v>118</v>
      </c>
      <c r="U622" s="55" t="s">
        <v>130</v>
      </c>
      <c r="V622" s="33" t="s">
        <v>117</v>
      </c>
      <c r="W622" s="55"/>
      <c r="X622" s="33" t="s">
        <v>116</v>
      </c>
      <c r="Y622" s="55"/>
      <c r="Z622" s="33" t="s">
        <v>115</v>
      </c>
      <c r="AA622" s="55"/>
      <c r="AB622" s="244"/>
      <c r="AC622" s="55"/>
      <c r="AD622" s="193" t="s">
        <v>179</v>
      </c>
      <c r="AE622" s="22"/>
      <c r="AF622" s="422"/>
      <c r="AG622" s="422"/>
      <c r="AH622" s="21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8.15" customHeight="1" x14ac:dyDescent="0.2">
      <c r="B623" s="30"/>
      <c r="C623" s="340"/>
      <c r="D623" s="218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 t="s">
        <v>458</v>
      </c>
      <c r="N623" s="25" t="s">
        <v>112</v>
      </c>
      <c r="O623" s="114" t="s">
        <v>697</v>
      </c>
      <c r="P623" s="25" t="s">
        <v>111</v>
      </c>
      <c r="Q623" s="114" t="s">
        <v>459</v>
      </c>
      <c r="R623" s="25" t="s">
        <v>110</v>
      </c>
      <c r="S623" s="114" t="s">
        <v>354</v>
      </c>
      <c r="T623" s="25" t="s">
        <v>109</v>
      </c>
      <c r="U623" s="114" t="s">
        <v>130</v>
      </c>
      <c r="V623" s="25" t="s">
        <v>108</v>
      </c>
      <c r="W623" s="114"/>
      <c r="X623" s="25" t="s">
        <v>107</v>
      </c>
      <c r="Y623" s="114"/>
      <c r="Z623" s="25" t="s">
        <v>106</v>
      </c>
      <c r="AA623" s="114"/>
      <c r="AB623" s="243"/>
      <c r="AC623" s="114"/>
      <c r="AD623" s="190" t="s">
        <v>767</v>
      </c>
      <c r="AE623" s="22"/>
      <c r="AF623" s="422"/>
      <c r="AG623" s="422"/>
      <c r="AH623" s="21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8.15" customHeight="1" thickBot="1" x14ac:dyDescent="0.25">
      <c r="B624" s="20"/>
      <c r="C624" s="341"/>
      <c r="D624" s="215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 t="s">
        <v>458</v>
      </c>
      <c r="N624" s="15" t="s">
        <v>104</v>
      </c>
      <c r="O624" s="16" t="s">
        <v>688</v>
      </c>
      <c r="P624" s="15" t="s">
        <v>103</v>
      </c>
      <c r="Q624" s="16" t="s">
        <v>495</v>
      </c>
      <c r="R624" s="15" t="s">
        <v>102</v>
      </c>
      <c r="S624" s="16" t="s">
        <v>347</v>
      </c>
      <c r="T624" s="15">
        <v>20</v>
      </c>
      <c r="U624" s="16"/>
      <c r="V624" s="15" t="s">
        <v>101</v>
      </c>
      <c r="W624" s="16"/>
      <c r="X624" s="15" t="s">
        <v>100</v>
      </c>
      <c r="Y624" s="16"/>
      <c r="Z624" s="15" t="s">
        <v>99</v>
      </c>
      <c r="AA624" s="16"/>
      <c r="AB624" s="242"/>
      <c r="AC624" s="16"/>
      <c r="AD624" s="186"/>
      <c r="AE624" s="11"/>
      <c r="AF624" s="423"/>
      <c r="AG624" s="423"/>
      <c r="AH624" s="10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107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>
        <v>203</v>
      </c>
      <c r="E626" s="425">
        <v>12185.85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03"/>
      <c r="AI626" s="86" t="s">
        <v>137</v>
      </c>
      <c r="AJ626" s="85">
        <f t="shared" ref="AJ626:BB626" si="82">SUM(AJ628:AJ639)</f>
        <v>57</v>
      </c>
      <c r="AK626" s="84">
        <f t="shared" si="82"/>
        <v>1</v>
      </c>
      <c r="AL626" s="83">
        <f t="shared" si="82"/>
        <v>0</v>
      </c>
      <c r="AM626" s="85">
        <f t="shared" si="82"/>
        <v>33</v>
      </c>
      <c r="AN626" s="84">
        <f t="shared" si="82"/>
        <v>4</v>
      </c>
      <c r="AO626" s="83">
        <f t="shared" si="82"/>
        <v>1</v>
      </c>
      <c r="AP626" s="85">
        <f t="shared" si="82"/>
        <v>0</v>
      </c>
      <c r="AQ626" s="84">
        <f t="shared" si="82"/>
        <v>1</v>
      </c>
      <c r="AR626" s="83">
        <f t="shared" si="82"/>
        <v>0</v>
      </c>
      <c r="AS626" s="85">
        <f t="shared" si="82"/>
        <v>17</v>
      </c>
      <c r="AT626" s="84">
        <f t="shared" si="82"/>
        <v>2</v>
      </c>
      <c r="AU626" s="83">
        <f t="shared" si="82"/>
        <v>0</v>
      </c>
      <c r="AV626" s="85">
        <f t="shared" si="82"/>
        <v>0</v>
      </c>
      <c r="AW626" s="84">
        <f t="shared" si="82"/>
        <v>0</v>
      </c>
      <c r="AX626" s="83">
        <f t="shared" si="82"/>
        <v>0</v>
      </c>
      <c r="AY626" s="82">
        <f t="shared" si="82"/>
        <v>2</v>
      </c>
      <c r="AZ626" s="81">
        <f t="shared" si="82"/>
        <v>0</v>
      </c>
      <c r="BA626" s="81">
        <f t="shared" si="82"/>
        <v>1</v>
      </c>
      <c r="BB626" s="80">
        <f t="shared" si="82"/>
        <v>0</v>
      </c>
      <c r="BC626" s="79" t="s">
        <v>136</v>
      </c>
      <c r="BF626" s="5">
        <f>SUM(AJ626:AL626)/$BG$5</f>
        <v>19.333333333333332</v>
      </c>
      <c r="BG626" s="5">
        <f>SUM(AM626:AO626,AY626)/$BG$5</f>
        <v>13.333333333333334</v>
      </c>
      <c r="BH626" s="5">
        <f>SUM(AP626:AR626,AZ626)/$BG$5</f>
        <v>0.33333333333333331</v>
      </c>
      <c r="BI626" s="5">
        <f>SUM(AS626:AU626,BA626)/$BG$5</f>
        <v>6.666666666666667</v>
      </c>
      <c r="BJ626" s="5">
        <f>SUM(AV626:AX626,BB626)/$BG$5</f>
        <v>0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03"/>
      <c r="AI627" s="66" t="s">
        <v>135</v>
      </c>
      <c r="AJ627" s="65">
        <f t="shared" ref="AJ627:BB627" si="83">AJ626/3</f>
        <v>19</v>
      </c>
      <c r="AK627" s="64">
        <f t="shared" si="83"/>
        <v>0.33333333333333331</v>
      </c>
      <c r="AL627" s="63">
        <f t="shared" si="83"/>
        <v>0</v>
      </c>
      <c r="AM627" s="65">
        <f t="shared" si="83"/>
        <v>11</v>
      </c>
      <c r="AN627" s="64">
        <f t="shared" si="83"/>
        <v>1.3333333333333333</v>
      </c>
      <c r="AO627" s="63">
        <f t="shared" si="83"/>
        <v>0.33333333333333331</v>
      </c>
      <c r="AP627" s="65">
        <f t="shared" si="83"/>
        <v>0</v>
      </c>
      <c r="AQ627" s="64">
        <f t="shared" si="83"/>
        <v>0.33333333333333331</v>
      </c>
      <c r="AR627" s="63">
        <f t="shared" si="83"/>
        <v>0</v>
      </c>
      <c r="AS627" s="65">
        <f t="shared" si="83"/>
        <v>5.666666666666667</v>
      </c>
      <c r="AT627" s="64">
        <f t="shared" si="83"/>
        <v>0.66666666666666663</v>
      </c>
      <c r="AU627" s="63">
        <f t="shared" si="83"/>
        <v>0</v>
      </c>
      <c r="AV627" s="65">
        <f t="shared" si="83"/>
        <v>0</v>
      </c>
      <c r="AW627" s="64">
        <f t="shared" si="83"/>
        <v>0</v>
      </c>
      <c r="AX627" s="63">
        <f t="shared" si="83"/>
        <v>0</v>
      </c>
      <c r="AY627" s="62">
        <f t="shared" si="83"/>
        <v>0.66666666666666663</v>
      </c>
      <c r="AZ627" s="61">
        <f t="shared" si="83"/>
        <v>0</v>
      </c>
      <c r="BA627" s="61">
        <f t="shared" si="83"/>
        <v>0.33333333333333331</v>
      </c>
      <c r="BB627" s="60">
        <f t="shared" si="83"/>
        <v>0</v>
      </c>
      <c r="BC627" s="59" t="s">
        <v>134</v>
      </c>
    </row>
    <row r="628" spans="2:62" ht="28.15" customHeight="1" x14ac:dyDescent="0.2">
      <c r="B628" s="30"/>
      <c r="C628" s="338">
        <v>1</v>
      </c>
      <c r="D628" s="239" t="s">
        <v>766</v>
      </c>
      <c r="E628" s="198"/>
      <c r="F628" s="198"/>
      <c r="G628" s="197"/>
      <c r="H628" s="358" t="s">
        <v>183</v>
      </c>
      <c r="I628" s="390">
        <v>95</v>
      </c>
      <c r="J628" s="390">
        <v>22</v>
      </c>
      <c r="K628" s="390">
        <v>6</v>
      </c>
      <c r="L628" s="42" t="s">
        <v>131</v>
      </c>
      <c r="M628" s="43" t="s">
        <v>132</v>
      </c>
      <c r="N628" s="42" t="s">
        <v>129</v>
      </c>
      <c r="O628" s="43" t="s">
        <v>457</v>
      </c>
      <c r="P628" s="42" t="s">
        <v>128</v>
      </c>
      <c r="Q628" s="43" t="s">
        <v>459</v>
      </c>
      <c r="R628" s="42" t="s">
        <v>127</v>
      </c>
      <c r="S628" s="43" t="s">
        <v>359</v>
      </c>
      <c r="T628" s="42" t="s">
        <v>126</v>
      </c>
      <c r="U628" s="43"/>
      <c r="V628" s="42" t="s">
        <v>125</v>
      </c>
      <c r="W628" s="43"/>
      <c r="X628" s="42" t="s">
        <v>124</v>
      </c>
      <c r="Y628" s="43"/>
      <c r="Z628" s="42" t="s">
        <v>123</v>
      </c>
      <c r="AA628" s="43"/>
      <c r="AB628" s="245"/>
      <c r="AC628" s="43"/>
      <c r="AD628" s="196" t="s">
        <v>467</v>
      </c>
      <c r="AE628" s="58" t="s">
        <v>765</v>
      </c>
      <c r="AF628" s="421"/>
      <c r="AG628" s="421" t="s">
        <v>669</v>
      </c>
      <c r="AH628" s="38"/>
      <c r="AI628" s="9"/>
      <c r="AJ628" s="349">
        <f>SUMPRODUCT(LEN($M628:$AA631)-LEN(SUBSTITUTE($M628:$AA631,"A", "")))</f>
        <v>22</v>
      </c>
      <c r="AK628" s="352">
        <f>SUMPRODUCT(LEN($AD628:$AD631)-LEN(SUBSTITUTE($AD628:$AD631,"A", "")))</f>
        <v>1</v>
      </c>
      <c r="AL628" s="335">
        <f>SUMPRODUCT(LEN($AC628:$AC631)-LEN(SUBSTITUTE($AC628:$AC631,"A", "")))</f>
        <v>0</v>
      </c>
      <c r="AM628" s="349">
        <f>SUMPRODUCT(LEN($M628:$AA631)-LEN(SUBSTITUTE($M628:$AA631,"S", "")))</f>
        <v>12</v>
      </c>
      <c r="AN628" s="352">
        <f>SUMPRODUCT(LEN($AD628:$AD631)-LEN(SUBSTITUTE($AD628:$AD631,"S", "")))</f>
        <v>0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5</v>
      </c>
      <c r="AT628" s="352">
        <f>SUMPRODUCT(LEN($AD628:$AD631)-LEN(SUBSTITUTE($AD628:$AD631,"G", "")))</f>
        <v>1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2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1</v>
      </c>
      <c r="BB628" s="413">
        <f>SUMPRODUCT(LEN($AE628:$AE631)-LEN(SUBSTITUTE($AE628:$AE631,"M", "")))</f>
        <v>0</v>
      </c>
    </row>
    <row r="629" spans="2:62" ht="28.15" customHeight="1" thickBot="1" x14ac:dyDescent="0.25">
      <c r="B629" s="30"/>
      <c r="C629" s="339"/>
      <c r="D629" s="221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509</v>
      </c>
      <c r="N629" s="33" t="s">
        <v>121</v>
      </c>
      <c r="O629" s="55" t="s">
        <v>357</v>
      </c>
      <c r="P629" s="33" t="s">
        <v>120</v>
      </c>
      <c r="Q629" s="55" t="s">
        <v>456</v>
      </c>
      <c r="R629" s="33" t="s">
        <v>119</v>
      </c>
      <c r="S629" s="55" t="s">
        <v>347</v>
      </c>
      <c r="T629" s="33" t="s">
        <v>118</v>
      </c>
      <c r="U629" s="55"/>
      <c r="V629" s="33" t="s">
        <v>117</v>
      </c>
      <c r="W629" s="55"/>
      <c r="X629" s="33" t="s">
        <v>116</v>
      </c>
      <c r="Y629" s="55"/>
      <c r="Z629" s="33" t="s">
        <v>115</v>
      </c>
      <c r="AA629" s="55"/>
      <c r="AB629" s="244"/>
      <c r="AC629" s="55"/>
      <c r="AD629" s="193"/>
      <c r="AE629" s="57"/>
      <c r="AF629" s="422"/>
      <c r="AG629" s="422"/>
      <c r="AH629" s="21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8.15" customHeight="1" x14ac:dyDescent="0.2">
      <c r="B630" s="30"/>
      <c r="C630" s="340"/>
      <c r="D630" s="218"/>
      <c r="E630" s="192"/>
      <c r="F630" s="192"/>
      <c r="G630" s="191"/>
      <c r="H630" s="360">
        <v>203</v>
      </c>
      <c r="I630" s="392"/>
      <c r="J630" s="392"/>
      <c r="K630" s="392"/>
      <c r="L630" s="25" t="s">
        <v>114</v>
      </c>
      <c r="M630" s="114" t="s">
        <v>479</v>
      </c>
      <c r="N630" s="25" t="s">
        <v>112</v>
      </c>
      <c r="O630" s="114" t="s">
        <v>132</v>
      </c>
      <c r="P630" s="25" t="s">
        <v>111</v>
      </c>
      <c r="Q630" s="114" t="s">
        <v>371</v>
      </c>
      <c r="R630" s="25" t="s">
        <v>110</v>
      </c>
      <c r="S630" s="114" t="s">
        <v>354</v>
      </c>
      <c r="T630" s="25" t="s">
        <v>109</v>
      </c>
      <c r="U630" s="114"/>
      <c r="V630" s="25" t="s">
        <v>108</v>
      </c>
      <c r="W630" s="114"/>
      <c r="X630" s="25" t="s">
        <v>107</v>
      </c>
      <c r="Y630" s="114"/>
      <c r="Z630" s="25" t="s">
        <v>106</v>
      </c>
      <c r="AA630" s="114"/>
      <c r="AB630" s="243"/>
      <c r="AC630" s="114"/>
      <c r="AD630" s="190"/>
      <c r="AE630" s="57"/>
      <c r="AF630" s="422"/>
      <c r="AG630" s="422"/>
      <c r="AH630" s="21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8.15" customHeight="1" thickBot="1" x14ac:dyDescent="0.25">
      <c r="B631" s="30"/>
      <c r="C631" s="355"/>
      <c r="D631" s="246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493</v>
      </c>
      <c r="N631" s="50" t="s">
        <v>104</v>
      </c>
      <c r="O631" s="51" t="s">
        <v>132</v>
      </c>
      <c r="P631" s="50" t="s">
        <v>103</v>
      </c>
      <c r="Q631" s="51" t="s">
        <v>354</v>
      </c>
      <c r="R631" s="50" t="s">
        <v>102</v>
      </c>
      <c r="S631" s="51" t="s">
        <v>130</v>
      </c>
      <c r="T631" s="50">
        <v>20</v>
      </c>
      <c r="U631" s="51"/>
      <c r="V631" s="50" t="s">
        <v>101</v>
      </c>
      <c r="W631" s="51"/>
      <c r="X631" s="50" t="s">
        <v>100</v>
      </c>
      <c r="Y631" s="51"/>
      <c r="Z631" s="50" t="s">
        <v>99</v>
      </c>
      <c r="AA631" s="51"/>
      <c r="AB631" s="242"/>
      <c r="AC631" s="51"/>
      <c r="AD631" s="187"/>
      <c r="AE631" s="56"/>
      <c r="AF631" s="424"/>
      <c r="AG631" s="424"/>
      <c r="AH631" s="47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8.15" customHeight="1" x14ac:dyDescent="0.2">
      <c r="B632" s="30"/>
      <c r="C632" s="338">
        <v>2</v>
      </c>
      <c r="D632" s="212"/>
      <c r="E632" s="198"/>
      <c r="F632" s="198"/>
      <c r="G632" s="197"/>
      <c r="H632" s="358" t="s">
        <v>706</v>
      </c>
      <c r="I632" s="390">
        <v>123</v>
      </c>
      <c r="J632" s="390">
        <v>25</v>
      </c>
      <c r="K632" s="390">
        <v>6</v>
      </c>
      <c r="L632" s="42" t="s">
        <v>131</v>
      </c>
      <c r="M632" s="43" t="s">
        <v>132</v>
      </c>
      <c r="N632" s="42" t="s">
        <v>129</v>
      </c>
      <c r="O632" s="43" t="s">
        <v>467</v>
      </c>
      <c r="P632" s="42" t="s">
        <v>128</v>
      </c>
      <c r="Q632" s="43" t="s">
        <v>462</v>
      </c>
      <c r="R632" s="42" t="s">
        <v>127</v>
      </c>
      <c r="S632" s="43" t="s">
        <v>462</v>
      </c>
      <c r="T632" s="42" t="s">
        <v>126</v>
      </c>
      <c r="U632" s="43" t="s">
        <v>130</v>
      </c>
      <c r="V632" s="42" t="s">
        <v>125</v>
      </c>
      <c r="W632" s="43"/>
      <c r="X632" s="42" t="s">
        <v>124</v>
      </c>
      <c r="Y632" s="43"/>
      <c r="Z632" s="42" t="s">
        <v>123</v>
      </c>
      <c r="AA632" s="43"/>
      <c r="AB632" s="245">
        <v>21</v>
      </c>
      <c r="AC632" s="43" t="s">
        <v>130</v>
      </c>
      <c r="AD632" s="196" t="s">
        <v>764</v>
      </c>
      <c r="AE632" s="39"/>
      <c r="AF632" s="421"/>
      <c r="AG632" s="421" t="s">
        <v>669</v>
      </c>
      <c r="AH632" s="38"/>
      <c r="AI632" s="9"/>
      <c r="AJ632" s="349">
        <f>SUMPRODUCT(LEN($M632:$AA635)-LEN(SUBSTITUTE($M632:$AA635,"A", "")))</f>
        <v>20</v>
      </c>
      <c r="AK632" s="352">
        <f>SUMPRODUCT(LEN($AD632:$AD635)-LEN(SUBSTITUTE($AD632:$AD635,"A", "")))</f>
        <v>0</v>
      </c>
      <c r="AL632" s="335">
        <f>SUMPRODUCT(LEN($AC632:$AC635)-LEN(SUBSTITUTE($AC632:$AC635,"A", "")))</f>
        <v>0</v>
      </c>
      <c r="AM632" s="349">
        <f>SUMPRODUCT(LEN($M632:$AA635)-LEN(SUBSTITUTE($M632:$AA635,"S", "")))</f>
        <v>12</v>
      </c>
      <c r="AN632" s="352">
        <f>SUMPRODUCT(LEN($AD632:$AD635)-LEN(SUBSTITUTE($AD632:$AD635,"S", "")))</f>
        <v>4</v>
      </c>
      <c r="AO632" s="335">
        <f>SUMPRODUCT(LEN($AC632:$AC635)-LEN(SUBSTITUTE($AC632:$AC635,"S", "")))</f>
        <v>1</v>
      </c>
      <c r="AP632" s="349">
        <f>SUMPRODUCT(LEN($M632:$AA635)-LEN(SUBSTITUTE($M632:$AA635,"F", "")))</f>
        <v>0</v>
      </c>
      <c r="AQ632" s="352">
        <f>SUMPRODUCT(LEN($AD632:$AD635)-LEN(SUBSTITUTE($AD632:$AD635,"F", "")))</f>
        <v>1</v>
      </c>
      <c r="AR632" s="335">
        <f>SUMPRODUCT(LEN($AC632:$AC635)-LEN(SUBSTITUTE($AC632:$AC635,"F", "")))</f>
        <v>0</v>
      </c>
      <c r="AS632" s="349">
        <f>SUMPRODUCT(LEN($M632:$AA635)-LEN(SUBSTITUTE($M632:$AA635,"G", "")))</f>
        <v>8</v>
      </c>
      <c r="AT632" s="352">
        <f>SUMPRODUCT(LEN($AD632:$AD635)-LEN(SUBSTITUTE($AD632:$AD635,"G", "")))</f>
        <v>1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8.15" customHeight="1" thickBot="1" x14ac:dyDescent="0.25">
      <c r="B633" s="30"/>
      <c r="C633" s="339"/>
      <c r="D633" s="221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 t="s">
        <v>479</v>
      </c>
      <c r="N633" s="33" t="s">
        <v>121</v>
      </c>
      <c r="O633" s="55" t="s">
        <v>179</v>
      </c>
      <c r="P633" s="33" t="s">
        <v>120</v>
      </c>
      <c r="Q633" s="55" t="s">
        <v>132</v>
      </c>
      <c r="R633" s="33" t="s">
        <v>119</v>
      </c>
      <c r="S633" s="55" t="s">
        <v>353</v>
      </c>
      <c r="T633" s="33" t="s">
        <v>118</v>
      </c>
      <c r="U633" s="55" t="s">
        <v>130</v>
      </c>
      <c r="V633" s="33" t="s">
        <v>117</v>
      </c>
      <c r="W633" s="55"/>
      <c r="X633" s="33" t="s">
        <v>116</v>
      </c>
      <c r="Y633" s="55"/>
      <c r="Z633" s="33" t="s">
        <v>115</v>
      </c>
      <c r="AA633" s="55"/>
      <c r="AB633" s="244"/>
      <c r="AC633" s="55"/>
      <c r="AD633" s="193"/>
      <c r="AE633" s="22"/>
      <c r="AF633" s="422"/>
      <c r="AG633" s="422"/>
      <c r="AH633" s="21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8.15" customHeight="1" x14ac:dyDescent="0.2">
      <c r="B634" s="30"/>
      <c r="C634" s="340"/>
      <c r="D634" s="218"/>
      <c r="E634" s="192"/>
      <c r="F634" s="192"/>
      <c r="G634" s="191"/>
      <c r="H634" s="360">
        <v>203</v>
      </c>
      <c r="I634" s="392"/>
      <c r="J634" s="392"/>
      <c r="K634" s="392"/>
      <c r="L634" s="25" t="s">
        <v>114</v>
      </c>
      <c r="M634" s="114" t="s">
        <v>467</v>
      </c>
      <c r="N634" s="25" t="s">
        <v>112</v>
      </c>
      <c r="O634" s="114" t="s">
        <v>697</v>
      </c>
      <c r="P634" s="25" t="s">
        <v>111</v>
      </c>
      <c r="Q634" s="114" t="s">
        <v>467</v>
      </c>
      <c r="R634" s="25" t="s">
        <v>110</v>
      </c>
      <c r="S634" s="114" t="s">
        <v>353</v>
      </c>
      <c r="T634" s="25" t="s">
        <v>109</v>
      </c>
      <c r="U634" s="114" t="s">
        <v>130</v>
      </c>
      <c r="V634" s="25" t="s">
        <v>108</v>
      </c>
      <c r="W634" s="114"/>
      <c r="X634" s="25" t="s">
        <v>107</v>
      </c>
      <c r="Y634" s="114"/>
      <c r="Z634" s="25" t="s">
        <v>106</v>
      </c>
      <c r="AA634" s="114"/>
      <c r="AB634" s="243"/>
      <c r="AC634" s="114"/>
      <c r="AD634" s="190"/>
      <c r="AE634" s="22"/>
      <c r="AF634" s="422"/>
      <c r="AG634" s="422"/>
      <c r="AH634" s="21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7.6" customHeight="1" thickBot="1" x14ac:dyDescent="0.25">
      <c r="B635" s="30"/>
      <c r="C635" s="355"/>
      <c r="D635" s="246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 t="s">
        <v>496</v>
      </c>
      <c r="N635" s="50" t="s">
        <v>104</v>
      </c>
      <c r="O635" s="51" t="s">
        <v>179</v>
      </c>
      <c r="P635" s="50" t="s">
        <v>103</v>
      </c>
      <c r="Q635" s="51" t="s">
        <v>467</v>
      </c>
      <c r="R635" s="50" t="s">
        <v>102</v>
      </c>
      <c r="S635" s="51" t="s">
        <v>130</v>
      </c>
      <c r="T635" s="50">
        <v>20</v>
      </c>
      <c r="U635" s="51"/>
      <c r="V635" s="50" t="s">
        <v>101</v>
      </c>
      <c r="W635" s="51"/>
      <c r="X635" s="50" t="s">
        <v>100</v>
      </c>
      <c r="Y635" s="51"/>
      <c r="Z635" s="50" t="s">
        <v>99</v>
      </c>
      <c r="AA635" s="51"/>
      <c r="AB635" s="242"/>
      <c r="AC635" s="51"/>
      <c r="AD635" s="187"/>
      <c r="AE635" s="48"/>
      <c r="AF635" s="424"/>
      <c r="AG635" s="424"/>
      <c r="AH635" s="47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8.15" customHeight="1" x14ac:dyDescent="0.2">
      <c r="B636" s="30"/>
      <c r="C636" s="338">
        <v>3</v>
      </c>
      <c r="D636" s="212"/>
      <c r="E636" s="198"/>
      <c r="F636" s="198"/>
      <c r="G636" s="197"/>
      <c r="H636" s="358" t="s">
        <v>183</v>
      </c>
      <c r="I636" s="390">
        <v>94</v>
      </c>
      <c r="J636" s="390">
        <v>21</v>
      </c>
      <c r="K636" s="390">
        <v>7</v>
      </c>
      <c r="L636" s="42" t="s">
        <v>131</v>
      </c>
      <c r="M636" s="43" t="s">
        <v>132</v>
      </c>
      <c r="N636" s="42" t="s">
        <v>129</v>
      </c>
      <c r="O636" s="43" t="s">
        <v>509</v>
      </c>
      <c r="P636" s="42" t="s">
        <v>128</v>
      </c>
      <c r="Q636" s="43" t="s">
        <v>350</v>
      </c>
      <c r="R636" s="42" t="s">
        <v>127</v>
      </c>
      <c r="S636" s="43" t="s">
        <v>354</v>
      </c>
      <c r="T636" s="42" t="s">
        <v>126</v>
      </c>
      <c r="U636" s="43"/>
      <c r="V636" s="42" t="s">
        <v>125</v>
      </c>
      <c r="W636" s="43"/>
      <c r="X636" s="42" t="s">
        <v>124</v>
      </c>
      <c r="Y636" s="43"/>
      <c r="Z636" s="42" t="s">
        <v>123</v>
      </c>
      <c r="AA636" s="43"/>
      <c r="AB636" s="245"/>
      <c r="AC636" s="43"/>
      <c r="AD636" s="196"/>
      <c r="AE636" s="39"/>
      <c r="AF636" s="421"/>
      <c r="AG636" s="421" t="s">
        <v>668</v>
      </c>
      <c r="AH636" s="38"/>
      <c r="AI636" s="9"/>
      <c r="AJ636" s="349">
        <f>SUMPRODUCT(LEN($M636:$AA639)-LEN(SUBSTITUTE($M636:$AA639,"A", "")))</f>
        <v>15</v>
      </c>
      <c r="AK636" s="352">
        <f>SUMPRODUCT(LEN($AD636:$AD639)-LEN(SUBSTITUTE($AD636:$AD639,"A", "")))</f>
        <v>0</v>
      </c>
      <c r="AL636" s="335">
        <f>SUMPRODUCT(LEN($AC636:$AC639)-LEN(SUBSTITUTE($AC636:$AC639,"A", "")))</f>
        <v>0</v>
      </c>
      <c r="AM636" s="349">
        <f>SUMPRODUCT(LEN($M636:$AA639)-LEN(SUBSTITUTE($M636:$AA639,"S", "")))</f>
        <v>9</v>
      </c>
      <c r="AN636" s="352">
        <f>SUMPRODUCT(LEN($AD636:$AD639)-LEN(SUBSTITUTE($AD636:$AD639,"S", "")))</f>
        <v>0</v>
      </c>
      <c r="AO636" s="335">
        <f>SUMPRODUCT(LEN($AC636:$AC639)-LEN(SUBSTITUTE($AC636:$AC639,"S", "")))</f>
        <v>0</v>
      </c>
      <c r="AP636" s="349">
        <f>SUMPRODUCT(LEN($M636:$AA639)-LEN(SUBSTITUTE($M636:$AA639,"F", "")))</f>
        <v>0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4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8.15" customHeight="1" thickBot="1" x14ac:dyDescent="0.25">
      <c r="B637" s="30"/>
      <c r="C637" s="339"/>
      <c r="D637" s="221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 t="s">
        <v>179</v>
      </c>
      <c r="N637" s="33" t="s">
        <v>121</v>
      </c>
      <c r="O637" s="55" t="s">
        <v>357</v>
      </c>
      <c r="P637" s="33" t="s">
        <v>120</v>
      </c>
      <c r="Q637" s="55" t="s">
        <v>132</v>
      </c>
      <c r="R637" s="33" t="s">
        <v>119</v>
      </c>
      <c r="S637" s="55" t="s">
        <v>130</v>
      </c>
      <c r="T637" s="33" t="s">
        <v>118</v>
      </c>
      <c r="U637" s="55"/>
      <c r="V637" s="33" t="s">
        <v>117</v>
      </c>
      <c r="W637" s="55"/>
      <c r="X637" s="33" t="s">
        <v>116</v>
      </c>
      <c r="Y637" s="55"/>
      <c r="Z637" s="33" t="s">
        <v>115</v>
      </c>
      <c r="AA637" s="55"/>
      <c r="AB637" s="244"/>
      <c r="AC637" s="55"/>
      <c r="AD637" s="193"/>
      <c r="AE637" s="22"/>
      <c r="AF637" s="422"/>
      <c r="AG637" s="422"/>
      <c r="AH637" s="21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8.15" customHeight="1" x14ac:dyDescent="0.2">
      <c r="B638" s="30"/>
      <c r="C638" s="340"/>
      <c r="D638" s="218"/>
      <c r="E638" s="192"/>
      <c r="F638" s="192"/>
      <c r="G638" s="191"/>
      <c r="H638" s="360">
        <v>203</v>
      </c>
      <c r="I638" s="392"/>
      <c r="J638" s="392"/>
      <c r="K638" s="392"/>
      <c r="L638" s="25" t="s">
        <v>114</v>
      </c>
      <c r="M638" s="114" t="s">
        <v>179</v>
      </c>
      <c r="N638" s="25" t="s">
        <v>112</v>
      </c>
      <c r="O638" s="114" t="s">
        <v>495</v>
      </c>
      <c r="P638" s="25" t="s">
        <v>111</v>
      </c>
      <c r="Q638" s="114" t="s">
        <v>354</v>
      </c>
      <c r="R638" s="25" t="s">
        <v>110</v>
      </c>
      <c r="S638" s="114"/>
      <c r="T638" s="25" t="s">
        <v>109</v>
      </c>
      <c r="U638" s="114"/>
      <c r="V638" s="25" t="s">
        <v>108</v>
      </c>
      <c r="W638" s="114"/>
      <c r="X638" s="25" t="s">
        <v>107</v>
      </c>
      <c r="Y638" s="114"/>
      <c r="Z638" s="25" t="s">
        <v>106</v>
      </c>
      <c r="AA638" s="114"/>
      <c r="AB638" s="243"/>
      <c r="AC638" s="114"/>
      <c r="AD638" s="190"/>
      <c r="AE638" s="22"/>
      <c r="AF638" s="422"/>
      <c r="AG638" s="422"/>
      <c r="AH638" s="21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8.15" customHeight="1" thickBot="1" x14ac:dyDescent="0.25">
      <c r="B639" s="20"/>
      <c r="C639" s="341"/>
      <c r="D639" s="215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 t="s">
        <v>509</v>
      </c>
      <c r="N639" s="15" t="s">
        <v>104</v>
      </c>
      <c r="O639" s="16" t="s">
        <v>495</v>
      </c>
      <c r="P639" s="15" t="s">
        <v>103</v>
      </c>
      <c r="Q639" s="16" t="s">
        <v>132</v>
      </c>
      <c r="R639" s="15" t="s">
        <v>102</v>
      </c>
      <c r="S639" s="16"/>
      <c r="T639" s="15">
        <v>20</v>
      </c>
      <c r="U639" s="16"/>
      <c r="V639" s="15" t="s">
        <v>101</v>
      </c>
      <c r="W639" s="16"/>
      <c r="X639" s="15" t="s">
        <v>100</v>
      </c>
      <c r="Y639" s="16"/>
      <c r="Z639" s="15" t="s">
        <v>99</v>
      </c>
      <c r="AA639" s="16"/>
      <c r="AB639" s="242"/>
      <c r="AC639" s="16"/>
      <c r="AD639" s="186"/>
      <c r="AE639" s="11"/>
      <c r="AF639" s="423"/>
      <c r="AG639" s="423"/>
      <c r="AH639" s="10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166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107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202</v>
      </c>
      <c r="E641" s="425">
        <v>13696.23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03"/>
      <c r="AI641" s="86" t="s">
        <v>137</v>
      </c>
      <c r="AJ641" s="85">
        <f t="shared" ref="AJ641:BB641" si="84">SUM(AJ643:AJ654)</f>
        <v>82</v>
      </c>
      <c r="AK641" s="84">
        <f t="shared" si="84"/>
        <v>1</v>
      </c>
      <c r="AL641" s="83">
        <f t="shared" si="84"/>
        <v>0</v>
      </c>
      <c r="AM641" s="85">
        <f t="shared" si="84"/>
        <v>42</v>
      </c>
      <c r="AN641" s="84">
        <f t="shared" si="84"/>
        <v>0</v>
      </c>
      <c r="AO641" s="83">
        <f t="shared" si="84"/>
        <v>0</v>
      </c>
      <c r="AP641" s="85">
        <f t="shared" si="84"/>
        <v>0</v>
      </c>
      <c r="AQ641" s="84">
        <f t="shared" si="84"/>
        <v>0</v>
      </c>
      <c r="AR641" s="83">
        <f t="shared" si="84"/>
        <v>0</v>
      </c>
      <c r="AS641" s="85">
        <f t="shared" si="84"/>
        <v>5</v>
      </c>
      <c r="AT641" s="84">
        <f t="shared" si="84"/>
        <v>0</v>
      </c>
      <c r="AU641" s="83">
        <f t="shared" si="84"/>
        <v>0</v>
      </c>
      <c r="AV641" s="85">
        <f t="shared" si="84"/>
        <v>0</v>
      </c>
      <c r="AW641" s="84">
        <f t="shared" si="84"/>
        <v>0</v>
      </c>
      <c r="AX641" s="83">
        <f t="shared" si="84"/>
        <v>0</v>
      </c>
      <c r="AY641" s="82">
        <f t="shared" si="84"/>
        <v>0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27.666666666666668</v>
      </c>
      <c r="BG641" s="5">
        <f>SUM(AM641:AO641,AY641)/$BG$5</f>
        <v>14</v>
      </c>
      <c r="BH641" s="5">
        <f>SUM(AP641:AR641,AZ641)/$BG$5</f>
        <v>0</v>
      </c>
      <c r="BI641" s="5">
        <f>SUM(AS641:AU641,BA641)/$BG$5</f>
        <v>1.6666666666666667</v>
      </c>
      <c r="BJ641" s="5">
        <f>SUM(AV641:AX641,BB641)/$BG$5</f>
        <v>0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03"/>
      <c r="AI642" s="66" t="s">
        <v>135</v>
      </c>
      <c r="AJ642" s="65">
        <f t="shared" ref="AJ642:BB642" si="85">AJ641/3</f>
        <v>27.333333333333332</v>
      </c>
      <c r="AK642" s="64">
        <f t="shared" si="85"/>
        <v>0.33333333333333331</v>
      </c>
      <c r="AL642" s="63">
        <f t="shared" si="85"/>
        <v>0</v>
      </c>
      <c r="AM642" s="65">
        <f t="shared" si="85"/>
        <v>14</v>
      </c>
      <c r="AN642" s="64">
        <f t="shared" si="85"/>
        <v>0</v>
      </c>
      <c r="AO642" s="63">
        <f t="shared" si="85"/>
        <v>0</v>
      </c>
      <c r="AP642" s="65">
        <f t="shared" si="85"/>
        <v>0</v>
      </c>
      <c r="AQ642" s="64">
        <f t="shared" si="85"/>
        <v>0</v>
      </c>
      <c r="AR642" s="63">
        <f t="shared" si="85"/>
        <v>0</v>
      </c>
      <c r="AS642" s="65">
        <f t="shared" si="85"/>
        <v>1.6666666666666667</v>
      </c>
      <c r="AT642" s="64">
        <f t="shared" si="85"/>
        <v>0</v>
      </c>
      <c r="AU642" s="63">
        <f t="shared" si="85"/>
        <v>0</v>
      </c>
      <c r="AV642" s="65">
        <f t="shared" si="85"/>
        <v>0</v>
      </c>
      <c r="AW642" s="64">
        <f t="shared" si="85"/>
        <v>0</v>
      </c>
      <c r="AX642" s="63">
        <f t="shared" si="85"/>
        <v>0</v>
      </c>
      <c r="AY642" s="62">
        <f t="shared" si="85"/>
        <v>0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8.15" customHeight="1" x14ac:dyDescent="0.2">
      <c r="B643" s="30"/>
      <c r="C643" s="338">
        <v>1</v>
      </c>
      <c r="D643" s="212"/>
      <c r="E643" s="198"/>
      <c r="F643" s="198"/>
      <c r="G643" s="197"/>
      <c r="H643" s="358" t="s">
        <v>133</v>
      </c>
      <c r="I643" s="390">
        <v>126</v>
      </c>
      <c r="J643" s="390">
        <v>23</v>
      </c>
      <c r="K643" s="390">
        <v>6</v>
      </c>
      <c r="L643" s="42" t="s">
        <v>131</v>
      </c>
      <c r="M643" s="43" t="s">
        <v>132</v>
      </c>
      <c r="N643" s="42" t="s">
        <v>129</v>
      </c>
      <c r="O643" s="43" t="s">
        <v>132</v>
      </c>
      <c r="P643" s="42" t="s">
        <v>128</v>
      </c>
      <c r="Q643" s="43" t="s">
        <v>179</v>
      </c>
      <c r="R643" s="42" t="s">
        <v>127</v>
      </c>
      <c r="S643" s="43" t="s">
        <v>359</v>
      </c>
      <c r="T643" s="42" t="s">
        <v>126</v>
      </c>
      <c r="U643" s="43" t="s">
        <v>130</v>
      </c>
      <c r="V643" s="42" t="s">
        <v>125</v>
      </c>
      <c r="W643" s="43"/>
      <c r="X643" s="42" t="s">
        <v>124</v>
      </c>
      <c r="Y643" s="43"/>
      <c r="Z643" s="42" t="s">
        <v>123</v>
      </c>
      <c r="AA643" s="43"/>
      <c r="AB643" s="245"/>
      <c r="AC643" s="43"/>
      <c r="AD643" s="196"/>
      <c r="AE643" s="58"/>
      <c r="AF643" s="421"/>
      <c r="AG643" s="421" t="s">
        <v>669</v>
      </c>
      <c r="AH643" s="38"/>
      <c r="AI643" s="9"/>
      <c r="AJ643" s="349">
        <f>SUMPRODUCT(LEN($M643:$AA646)-LEN(SUBSTITUTE($M643:$AA646,"A", "")))</f>
        <v>22</v>
      </c>
      <c r="AK643" s="352">
        <f>SUMPRODUCT(LEN($AD643:$AD646)-LEN(SUBSTITUTE($AD643:$AD646,"A", "")))</f>
        <v>0</v>
      </c>
      <c r="AL643" s="335">
        <f>SUMPRODUCT(LEN($AC643:$AC646)-LEN(SUBSTITUTE($AC643:$AC646,"A", "")))</f>
        <v>0</v>
      </c>
      <c r="AM643" s="349">
        <f>SUMPRODUCT(LEN($M643:$AA646)-LEN(SUBSTITUTE($M643:$AA646,"S", "")))</f>
        <v>13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1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0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8.15" customHeight="1" thickBot="1" x14ac:dyDescent="0.25">
      <c r="B644" s="30"/>
      <c r="C644" s="339"/>
      <c r="D644" s="221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185</v>
      </c>
      <c r="N644" s="33" t="s">
        <v>121</v>
      </c>
      <c r="O644" s="55" t="s">
        <v>458</v>
      </c>
      <c r="P644" s="33" t="s">
        <v>120</v>
      </c>
      <c r="Q644" s="55" t="s">
        <v>371</v>
      </c>
      <c r="R644" s="33" t="s">
        <v>119</v>
      </c>
      <c r="S644" s="55" t="s">
        <v>346</v>
      </c>
      <c r="T644" s="33" t="s">
        <v>118</v>
      </c>
      <c r="U644" s="55"/>
      <c r="V644" s="33" t="s">
        <v>117</v>
      </c>
      <c r="W644" s="55"/>
      <c r="X644" s="33" t="s">
        <v>116</v>
      </c>
      <c r="Y644" s="55"/>
      <c r="Z644" s="33" t="s">
        <v>115</v>
      </c>
      <c r="AA644" s="55"/>
      <c r="AB644" s="244"/>
      <c r="AC644" s="55"/>
      <c r="AD644" s="193"/>
      <c r="AE644" s="57"/>
      <c r="AF644" s="422"/>
      <c r="AG644" s="422"/>
      <c r="AH644" s="21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8.15" customHeight="1" x14ac:dyDescent="0.2">
      <c r="B645" s="30"/>
      <c r="C645" s="340"/>
      <c r="D645" s="218"/>
      <c r="E645" s="192"/>
      <c r="F645" s="192"/>
      <c r="G645" s="191"/>
      <c r="H645" s="360">
        <v>202</v>
      </c>
      <c r="I645" s="392"/>
      <c r="J645" s="392"/>
      <c r="K645" s="392"/>
      <c r="L645" s="25" t="s">
        <v>114</v>
      </c>
      <c r="M645" s="114" t="s">
        <v>179</v>
      </c>
      <c r="N645" s="25" t="s">
        <v>112</v>
      </c>
      <c r="O645" s="114" t="s">
        <v>179</v>
      </c>
      <c r="P645" s="25" t="s">
        <v>111</v>
      </c>
      <c r="Q645" s="114" t="s">
        <v>357</v>
      </c>
      <c r="R645" s="25" t="s">
        <v>110</v>
      </c>
      <c r="S645" s="114" t="s">
        <v>354</v>
      </c>
      <c r="T645" s="25" t="s">
        <v>109</v>
      </c>
      <c r="U645" s="114"/>
      <c r="V645" s="25" t="s">
        <v>108</v>
      </c>
      <c r="W645" s="114"/>
      <c r="X645" s="25" t="s">
        <v>107</v>
      </c>
      <c r="Y645" s="114"/>
      <c r="Z645" s="25" t="s">
        <v>106</v>
      </c>
      <c r="AA645" s="114"/>
      <c r="AB645" s="243"/>
      <c r="AC645" s="114"/>
      <c r="AD645" s="190"/>
      <c r="AE645" s="57"/>
      <c r="AF645" s="422"/>
      <c r="AG645" s="422"/>
      <c r="AH645" s="21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8.15" customHeight="1" thickBot="1" x14ac:dyDescent="0.25">
      <c r="B646" s="30"/>
      <c r="C646" s="355"/>
      <c r="D646" s="246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496</v>
      </c>
      <c r="N646" s="50" t="s">
        <v>104</v>
      </c>
      <c r="O646" s="51" t="s">
        <v>179</v>
      </c>
      <c r="P646" s="50" t="s">
        <v>103</v>
      </c>
      <c r="Q646" s="51" t="s">
        <v>353</v>
      </c>
      <c r="R646" s="50" t="s">
        <v>102</v>
      </c>
      <c r="S646" s="51" t="s">
        <v>354</v>
      </c>
      <c r="T646" s="50">
        <v>20</v>
      </c>
      <c r="U646" s="51"/>
      <c r="V646" s="50" t="s">
        <v>101</v>
      </c>
      <c r="W646" s="51"/>
      <c r="X646" s="50" t="s">
        <v>100</v>
      </c>
      <c r="Y646" s="51"/>
      <c r="Z646" s="50" t="s">
        <v>99</v>
      </c>
      <c r="AA646" s="51"/>
      <c r="AB646" s="242"/>
      <c r="AC646" s="51"/>
      <c r="AD646" s="187"/>
      <c r="AE646" s="56"/>
      <c r="AF646" s="424"/>
      <c r="AG646" s="424"/>
      <c r="AH646" s="47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8.15" customHeight="1" x14ac:dyDescent="0.2">
      <c r="B647" s="30"/>
      <c r="C647" s="338">
        <v>2</v>
      </c>
      <c r="D647" s="212"/>
      <c r="E647" s="198"/>
      <c r="F647" s="198"/>
      <c r="G647" s="197"/>
      <c r="H647" s="358"/>
      <c r="I647" s="390">
        <v>122</v>
      </c>
      <c r="J647" s="390">
        <v>26</v>
      </c>
      <c r="K647" s="390">
        <v>8</v>
      </c>
      <c r="L647" s="42" t="s">
        <v>131</v>
      </c>
      <c r="M647" s="43" t="s">
        <v>179</v>
      </c>
      <c r="N647" s="42" t="s">
        <v>129</v>
      </c>
      <c r="O647" s="43" t="s">
        <v>479</v>
      </c>
      <c r="P647" s="42" t="s">
        <v>128</v>
      </c>
      <c r="Q647" s="43" t="s">
        <v>458</v>
      </c>
      <c r="R647" s="42" t="s">
        <v>127</v>
      </c>
      <c r="S647" s="43" t="s">
        <v>349</v>
      </c>
      <c r="T647" s="42" t="s">
        <v>126</v>
      </c>
      <c r="U647" s="43" t="s">
        <v>130</v>
      </c>
      <c r="V647" s="42" t="s">
        <v>125</v>
      </c>
      <c r="W647" s="43"/>
      <c r="X647" s="42" t="s">
        <v>124</v>
      </c>
      <c r="Y647" s="43"/>
      <c r="Z647" s="42" t="s">
        <v>123</v>
      </c>
      <c r="AA647" s="43"/>
      <c r="AB647" s="245"/>
      <c r="AC647" s="43"/>
      <c r="AD647" s="196"/>
      <c r="AE647" s="39"/>
      <c r="AF647" s="421"/>
      <c r="AG647" s="421" t="s">
        <v>668</v>
      </c>
      <c r="AH647" s="38"/>
      <c r="AI647" s="9"/>
      <c r="AJ647" s="349">
        <f>SUMPRODUCT(LEN($M647:$AA650)-LEN(SUBSTITUTE($M647:$AA650,"A", "")))</f>
        <v>32</v>
      </c>
      <c r="AK647" s="352">
        <f>SUMPRODUCT(LEN($AD647:$AD650)-LEN(SUBSTITUTE($AD647:$AD650,"A", "")))</f>
        <v>0</v>
      </c>
      <c r="AL647" s="335">
        <f>SUMPRODUCT(LEN($AC647:$AC650)-LEN(SUBSTITUTE($AC647:$AC650,"A", "")))</f>
        <v>0</v>
      </c>
      <c r="AM647" s="349">
        <f>SUMPRODUCT(LEN($M647:$AA650)-LEN(SUBSTITUTE($M647:$AA650,"S", "")))</f>
        <v>15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2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8.15" customHeight="1" thickBot="1" x14ac:dyDescent="0.25">
      <c r="B648" s="30"/>
      <c r="C648" s="339"/>
      <c r="D648" s="221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 t="s">
        <v>179</v>
      </c>
      <c r="N648" s="33" t="s">
        <v>121</v>
      </c>
      <c r="O648" s="55" t="s">
        <v>527</v>
      </c>
      <c r="P648" s="33" t="s">
        <v>120</v>
      </c>
      <c r="Q648" s="55" t="s">
        <v>459</v>
      </c>
      <c r="R648" s="33" t="s">
        <v>119</v>
      </c>
      <c r="S648" s="55" t="s">
        <v>349</v>
      </c>
      <c r="T648" s="33" t="s">
        <v>118</v>
      </c>
      <c r="U648" s="55" t="s">
        <v>130</v>
      </c>
      <c r="V648" s="33" t="s">
        <v>117</v>
      </c>
      <c r="W648" s="55"/>
      <c r="X648" s="33" t="s">
        <v>116</v>
      </c>
      <c r="Y648" s="55"/>
      <c r="Z648" s="33" t="s">
        <v>115</v>
      </c>
      <c r="AA648" s="55"/>
      <c r="AB648" s="244"/>
      <c r="AC648" s="55"/>
      <c r="AD648" s="193"/>
      <c r="AE648" s="22"/>
      <c r="AF648" s="422"/>
      <c r="AG648" s="422"/>
      <c r="AH648" s="21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8.15" customHeight="1" x14ac:dyDescent="0.2">
      <c r="B649" s="30"/>
      <c r="C649" s="340"/>
      <c r="D649" s="218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 t="s">
        <v>484</v>
      </c>
      <c r="N649" s="25" t="s">
        <v>112</v>
      </c>
      <c r="O649" s="114" t="s">
        <v>459</v>
      </c>
      <c r="P649" s="25" t="s">
        <v>111</v>
      </c>
      <c r="Q649" s="114" t="s">
        <v>132</v>
      </c>
      <c r="R649" s="25" t="s">
        <v>110</v>
      </c>
      <c r="S649" s="114" t="s">
        <v>130</v>
      </c>
      <c r="T649" s="25" t="s">
        <v>109</v>
      </c>
      <c r="U649" s="114"/>
      <c r="V649" s="25" t="s">
        <v>108</v>
      </c>
      <c r="W649" s="114"/>
      <c r="X649" s="25" t="s">
        <v>107</v>
      </c>
      <c r="Y649" s="114"/>
      <c r="Z649" s="25" t="s">
        <v>106</v>
      </c>
      <c r="AA649" s="114"/>
      <c r="AB649" s="243"/>
      <c r="AC649" s="114"/>
      <c r="AD649" s="190"/>
      <c r="AE649" s="22"/>
      <c r="AF649" s="422"/>
      <c r="AG649" s="422"/>
      <c r="AH649" s="21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8.15" customHeight="1" thickBot="1" x14ac:dyDescent="0.25">
      <c r="B650" s="30"/>
      <c r="C650" s="355"/>
      <c r="D650" s="246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 t="s">
        <v>357</v>
      </c>
      <c r="N650" s="50" t="s">
        <v>104</v>
      </c>
      <c r="O650" s="51" t="s">
        <v>357</v>
      </c>
      <c r="P650" s="50" t="s">
        <v>103</v>
      </c>
      <c r="Q650" s="51" t="s">
        <v>486</v>
      </c>
      <c r="R650" s="50" t="s">
        <v>102</v>
      </c>
      <c r="S650" s="51" t="s">
        <v>130</v>
      </c>
      <c r="T650" s="50">
        <v>20</v>
      </c>
      <c r="U650" s="51"/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242"/>
      <c r="AC650" s="51"/>
      <c r="AD650" s="187"/>
      <c r="AE650" s="48"/>
      <c r="AF650" s="424"/>
      <c r="AG650" s="424"/>
      <c r="AH650" s="47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8.15" customHeight="1" x14ac:dyDescent="0.2">
      <c r="B651" s="30"/>
      <c r="C651" s="338">
        <v>3</v>
      </c>
      <c r="D651" s="212"/>
      <c r="E651" s="198"/>
      <c r="F651" s="198"/>
      <c r="G651" s="197"/>
      <c r="H651" s="358"/>
      <c r="I651" s="390">
        <v>126</v>
      </c>
      <c r="J651" s="390">
        <v>24</v>
      </c>
      <c r="K651" s="390">
        <v>6</v>
      </c>
      <c r="L651" s="42" t="s">
        <v>131</v>
      </c>
      <c r="M651" s="43" t="s">
        <v>179</v>
      </c>
      <c r="N651" s="42" t="s">
        <v>129</v>
      </c>
      <c r="O651" s="43" t="s">
        <v>469</v>
      </c>
      <c r="P651" s="42" t="s">
        <v>128</v>
      </c>
      <c r="Q651" s="43" t="s">
        <v>179</v>
      </c>
      <c r="R651" s="42" t="s">
        <v>127</v>
      </c>
      <c r="S651" s="43" t="s">
        <v>353</v>
      </c>
      <c r="T651" s="42" t="s">
        <v>126</v>
      </c>
      <c r="U651" s="43" t="s">
        <v>130</v>
      </c>
      <c r="V651" s="42" t="s">
        <v>125</v>
      </c>
      <c r="W651" s="43"/>
      <c r="X651" s="42" t="s">
        <v>124</v>
      </c>
      <c r="Y651" s="43"/>
      <c r="Z651" s="42" t="s">
        <v>123</v>
      </c>
      <c r="AA651" s="43"/>
      <c r="AB651" s="245"/>
      <c r="AC651" s="43"/>
      <c r="AD651" s="196" t="s">
        <v>132</v>
      </c>
      <c r="AE651" s="39"/>
      <c r="AF651" s="421"/>
      <c r="AG651" s="421" t="s">
        <v>668</v>
      </c>
      <c r="AH651" s="38"/>
      <c r="AI651" s="9"/>
      <c r="AJ651" s="349">
        <f>SUMPRODUCT(LEN($M651:$AA654)-LEN(SUBSTITUTE($M651:$AA654,"A", "")))</f>
        <v>28</v>
      </c>
      <c r="AK651" s="352">
        <f>SUMPRODUCT(LEN($AD651:$AD654)-LEN(SUBSTITUTE($AD651:$AD654,"A", "")))</f>
        <v>1</v>
      </c>
      <c r="AL651" s="335">
        <f>SUMPRODUCT(LEN($AC651:$AC654)-LEN(SUBSTITUTE($AC651:$AC654,"A", "")))</f>
        <v>0</v>
      </c>
      <c r="AM651" s="349">
        <f>SUMPRODUCT(LEN($M651:$AA654)-LEN(SUBSTITUTE($M651:$AA654,"S", "")))</f>
        <v>14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2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8.15" customHeight="1" thickBot="1" x14ac:dyDescent="0.25">
      <c r="B652" s="30"/>
      <c r="C652" s="339"/>
      <c r="D652" s="221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 t="s">
        <v>179</v>
      </c>
      <c r="N652" s="33" t="s">
        <v>121</v>
      </c>
      <c r="O652" s="55" t="s">
        <v>357</v>
      </c>
      <c r="P652" s="33" t="s">
        <v>120</v>
      </c>
      <c r="Q652" s="55" t="s">
        <v>495</v>
      </c>
      <c r="R652" s="33" t="s">
        <v>119</v>
      </c>
      <c r="S652" s="55" t="s">
        <v>351</v>
      </c>
      <c r="T652" s="33" t="s">
        <v>118</v>
      </c>
      <c r="U652" s="55" t="s">
        <v>130</v>
      </c>
      <c r="V652" s="33" t="s">
        <v>117</v>
      </c>
      <c r="W652" s="55"/>
      <c r="X652" s="33" t="s">
        <v>116</v>
      </c>
      <c r="Y652" s="55"/>
      <c r="Z652" s="33" t="s">
        <v>115</v>
      </c>
      <c r="AA652" s="55"/>
      <c r="AB652" s="244"/>
      <c r="AC652" s="55"/>
      <c r="AD652" s="193"/>
      <c r="AE652" s="22"/>
      <c r="AF652" s="422"/>
      <c r="AG652" s="422"/>
      <c r="AH652" s="21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8.15" customHeight="1" x14ac:dyDescent="0.2">
      <c r="B653" s="30"/>
      <c r="C653" s="340"/>
      <c r="D653" s="218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 t="s">
        <v>179</v>
      </c>
      <c r="N653" s="25" t="s">
        <v>112</v>
      </c>
      <c r="O653" s="114" t="s">
        <v>458</v>
      </c>
      <c r="P653" s="25" t="s">
        <v>111</v>
      </c>
      <c r="Q653" s="114" t="s">
        <v>350</v>
      </c>
      <c r="R653" s="25" t="s">
        <v>110</v>
      </c>
      <c r="S653" s="114" t="s">
        <v>354</v>
      </c>
      <c r="T653" s="25" t="s">
        <v>109</v>
      </c>
      <c r="U653" s="114"/>
      <c r="V653" s="25" t="s">
        <v>108</v>
      </c>
      <c r="W653" s="114"/>
      <c r="X653" s="25" t="s">
        <v>107</v>
      </c>
      <c r="Y653" s="114"/>
      <c r="Z653" s="25" t="s">
        <v>106</v>
      </c>
      <c r="AA653" s="114"/>
      <c r="AB653" s="243"/>
      <c r="AC653" s="114"/>
      <c r="AD653" s="190"/>
      <c r="AE653" s="22"/>
      <c r="AF653" s="422"/>
      <c r="AG653" s="422"/>
      <c r="AH653" s="21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8.15" customHeight="1" thickBot="1" x14ac:dyDescent="0.25">
      <c r="B654" s="20"/>
      <c r="C654" s="341"/>
      <c r="D654" s="215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 t="s">
        <v>179</v>
      </c>
      <c r="N654" s="15" t="s">
        <v>104</v>
      </c>
      <c r="O654" s="16" t="s">
        <v>357</v>
      </c>
      <c r="P654" s="15" t="s">
        <v>103</v>
      </c>
      <c r="Q654" s="16" t="s">
        <v>346</v>
      </c>
      <c r="R654" s="15" t="s">
        <v>102</v>
      </c>
      <c r="S654" s="16" t="s">
        <v>354</v>
      </c>
      <c r="T654" s="15">
        <v>20</v>
      </c>
      <c r="U654" s="16"/>
      <c r="V654" s="15" t="s">
        <v>101</v>
      </c>
      <c r="W654" s="16"/>
      <c r="X654" s="15" t="s">
        <v>100</v>
      </c>
      <c r="Y654" s="16"/>
      <c r="Z654" s="15" t="s">
        <v>99</v>
      </c>
      <c r="AA654" s="16"/>
      <c r="AB654" s="242"/>
      <c r="AC654" s="16"/>
      <c r="AD654" s="186"/>
      <c r="AE654" s="11"/>
      <c r="AF654" s="423"/>
      <c r="AG654" s="423"/>
      <c r="AH654" s="10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107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203</v>
      </c>
      <c r="E656" s="425">
        <v>13044.12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03"/>
      <c r="AI656" s="86" t="s">
        <v>137</v>
      </c>
      <c r="AJ656" s="85">
        <f t="shared" ref="AJ656:BB656" si="86">SUM(AJ658:AJ669)</f>
        <v>75</v>
      </c>
      <c r="AK656" s="84">
        <f t="shared" si="86"/>
        <v>5</v>
      </c>
      <c r="AL656" s="83">
        <f t="shared" si="86"/>
        <v>0</v>
      </c>
      <c r="AM656" s="85">
        <f t="shared" si="86"/>
        <v>33</v>
      </c>
      <c r="AN656" s="84">
        <f t="shared" si="86"/>
        <v>1</v>
      </c>
      <c r="AO656" s="83">
        <f t="shared" si="86"/>
        <v>0</v>
      </c>
      <c r="AP656" s="85">
        <f t="shared" si="86"/>
        <v>1</v>
      </c>
      <c r="AQ656" s="84">
        <f t="shared" si="86"/>
        <v>0</v>
      </c>
      <c r="AR656" s="83">
        <f t="shared" si="86"/>
        <v>0</v>
      </c>
      <c r="AS656" s="85">
        <f t="shared" si="86"/>
        <v>23</v>
      </c>
      <c r="AT656" s="84">
        <f t="shared" si="86"/>
        <v>2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26.666666666666668</v>
      </c>
      <c r="BG656" s="5">
        <f>SUM(AM656:AO656,AY656)/$BG$5</f>
        <v>11.333333333333334</v>
      </c>
      <c r="BH656" s="5">
        <f>SUM(AP656:AR656,AZ656)/$BG$5</f>
        <v>0.33333333333333331</v>
      </c>
      <c r="BI656" s="5">
        <f>SUM(AS656:AU656,BA656)/$BG$5</f>
        <v>8.3333333333333339</v>
      </c>
      <c r="BJ656" s="5">
        <f>SUM(AV656:AX656,BB656)/$BG$5</f>
        <v>0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03"/>
      <c r="AI657" s="66" t="s">
        <v>135</v>
      </c>
      <c r="AJ657" s="65">
        <f t="shared" ref="AJ657:BB657" si="87">AJ656/3</f>
        <v>25</v>
      </c>
      <c r="AK657" s="64">
        <f t="shared" si="87"/>
        <v>1.6666666666666667</v>
      </c>
      <c r="AL657" s="63">
        <f t="shared" si="87"/>
        <v>0</v>
      </c>
      <c r="AM657" s="65">
        <f t="shared" si="87"/>
        <v>11</v>
      </c>
      <c r="AN657" s="64">
        <f t="shared" si="87"/>
        <v>0.33333333333333331</v>
      </c>
      <c r="AO657" s="63">
        <f t="shared" si="87"/>
        <v>0</v>
      </c>
      <c r="AP657" s="65">
        <f t="shared" si="87"/>
        <v>0.33333333333333331</v>
      </c>
      <c r="AQ657" s="64">
        <f t="shared" si="87"/>
        <v>0</v>
      </c>
      <c r="AR657" s="63">
        <f t="shared" si="87"/>
        <v>0</v>
      </c>
      <c r="AS657" s="65">
        <f t="shared" si="87"/>
        <v>7.666666666666667</v>
      </c>
      <c r="AT657" s="64">
        <f t="shared" si="87"/>
        <v>0.66666666666666663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8.15" customHeight="1" x14ac:dyDescent="0.2">
      <c r="B658" s="30"/>
      <c r="C658" s="338">
        <v>1</v>
      </c>
      <c r="D658" s="212"/>
      <c r="E658" s="198"/>
      <c r="F658" s="198"/>
      <c r="G658" s="197"/>
      <c r="H658" s="358" t="s">
        <v>183</v>
      </c>
      <c r="I658" s="390">
        <v>65</v>
      </c>
      <c r="J658" s="390">
        <v>20</v>
      </c>
      <c r="K658" s="390">
        <v>7</v>
      </c>
      <c r="L658" s="42" t="s">
        <v>131</v>
      </c>
      <c r="M658" s="43" t="s">
        <v>509</v>
      </c>
      <c r="N658" s="42" t="s">
        <v>129</v>
      </c>
      <c r="O658" s="43" t="s">
        <v>357</v>
      </c>
      <c r="P658" s="42" t="s">
        <v>128</v>
      </c>
      <c r="Q658" s="43" t="s">
        <v>179</v>
      </c>
      <c r="R658" s="42" t="s">
        <v>127</v>
      </c>
      <c r="S658" s="43" t="s">
        <v>130</v>
      </c>
      <c r="T658" s="42" t="s">
        <v>126</v>
      </c>
      <c r="U658" s="43"/>
      <c r="V658" s="42" t="s">
        <v>125</v>
      </c>
      <c r="W658" s="43"/>
      <c r="X658" s="42" t="s">
        <v>124</v>
      </c>
      <c r="Y658" s="43"/>
      <c r="Z658" s="42" t="s">
        <v>123</v>
      </c>
      <c r="AA658" s="43"/>
      <c r="AB658" s="245"/>
      <c r="AC658" s="43"/>
      <c r="AD658" s="196" t="s">
        <v>542</v>
      </c>
      <c r="AE658" s="58"/>
      <c r="AF658" s="421"/>
      <c r="AG658" s="421" t="s">
        <v>669</v>
      </c>
      <c r="AH658" s="38"/>
      <c r="AI658" s="9"/>
      <c r="AJ658" s="349">
        <f>SUMPRODUCT(LEN($M658:$AA661)-LEN(SUBSTITUTE($M658:$AA661,"A", "")))</f>
        <v>14</v>
      </c>
      <c r="AK658" s="352">
        <f>SUMPRODUCT(LEN($AD658:$AD661)-LEN(SUBSTITUTE($AD658:$AD661,"A", "")))</f>
        <v>0</v>
      </c>
      <c r="AL658" s="335">
        <f>SUMPRODUCT(LEN($AC658:$AC661)-LEN(SUBSTITUTE($AC658:$AC661,"A", "")))</f>
        <v>0</v>
      </c>
      <c r="AM658" s="349">
        <f>SUMPRODUCT(LEN($M658:$AA661)-LEN(SUBSTITUTE($M658:$AA661,"S", "")))</f>
        <v>5</v>
      </c>
      <c r="AN658" s="352">
        <f>SUMPRODUCT(LEN($AD658:$AD661)-LEN(SUBSTITUTE($AD658:$AD661,"S", "")))</f>
        <v>1</v>
      </c>
      <c r="AO658" s="335">
        <f>SUMPRODUCT(LEN($AC658:$AC661)-LEN(SUBSTITUTE($AC658:$AC661,"S", "")))</f>
        <v>0</v>
      </c>
      <c r="AP658" s="349">
        <f>SUMPRODUCT(LEN($M658:$AA661)-LEN(SUBSTITUTE($M658:$AA661,"F", "")))</f>
        <v>1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9</v>
      </c>
      <c r="AT658" s="352">
        <f>SUMPRODUCT(LEN($AD658:$AD661)-LEN(SUBSTITUTE($AD658:$AD661,"G", "")))</f>
        <v>1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8.15" customHeight="1" thickBot="1" x14ac:dyDescent="0.25">
      <c r="B659" s="30"/>
      <c r="C659" s="339"/>
      <c r="D659" s="221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479</v>
      </c>
      <c r="N659" s="33" t="s">
        <v>121</v>
      </c>
      <c r="O659" s="55" t="s">
        <v>467</v>
      </c>
      <c r="P659" s="33" t="s">
        <v>120</v>
      </c>
      <c r="Q659" s="55" t="s">
        <v>542</v>
      </c>
      <c r="R659" s="33" t="s">
        <v>119</v>
      </c>
      <c r="S659" s="55"/>
      <c r="T659" s="33" t="s">
        <v>118</v>
      </c>
      <c r="U659" s="55"/>
      <c r="V659" s="33" t="s">
        <v>117</v>
      </c>
      <c r="W659" s="55"/>
      <c r="X659" s="33" t="s">
        <v>116</v>
      </c>
      <c r="Y659" s="55"/>
      <c r="Z659" s="33" t="s">
        <v>115</v>
      </c>
      <c r="AA659" s="55"/>
      <c r="AB659" s="244"/>
      <c r="AC659" s="55"/>
      <c r="AD659" s="193"/>
      <c r="AE659" s="57"/>
      <c r="AF659" s="422"/>
      <c r="AG659" s="422"/>
      <c r="AH659" s="21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8.15" customHeight="1" x14ac:dyDescent="0.2">
      <c r="B660" s="30"/>
      <c r="C660" s="340"/>
      <c r="D660" s="218"/>
      <c r="E660" s="192"/>
      <c r="F660" s="192"/>
      <c r="G660" s="191"/>
      <c r="H660" s="360">
        <v>203</v>
      </c>
      <c r="I660" s="392"/>
      <c r="J660" s="392"/>
      <c r="K660" s="392"/>
      <c r="L660" s="25" t="s">
        <v>114</v>
      </c>
      <c r="M660" s="114" t="s">
        <v>714</v>
      </c>
      <c r="N660" s="25" t="s">
        <v>112</v>
      </c>
      <c r="O660" s="114" t="s">
        <v>467</v>
      </c>
      <c r="P660" s="25" t="s">
        <v>111</v>
      </c>
      <c r="Q660" s="114" t="s">
        <v>347</v>
      </c>
      <c r="R660" s="25" t="s">
        <v>110</v>
      </c>
      <c r="S660" s="114"/>
      <c r="T660" s="25" t="s">
        <v>109</v>
      </c>
      <c r="U660" s="114"/>
      <c r="V660" s="25" t="s">
        <v>108</v>
      </c>
      <c r="W660" s="114"/>
      <c r="X660" s="25" t="s">
        <v>107</v>
      </c>
      <c r="Y660" s="114"/>
      <c r="Z660" s="25" t="s">
        <v>106</v>
      </c>
      <c r="AA660" s="114"/>
      <c r="AB660" s="243"/>
      <c r="AC660" s="114"/>
      <c r="AD660" s="190"/>
      <c r="AE660" s="57"/>
      <c r="AF660" s="422"/>
      <c r="AG660" s="422"/>
      <c r="AH660" s="21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8.15" customHeight="1" thickBot="1" x14ac:dyDescent="0.25">
      <c r="B661" s="30"/>
      <c r="C661" s="355"/>
      <c r="D661" s="246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457</v>
      </c>
      <c r="N661" s="50" t="s">
        <v>104</v>
      </c>
      <c r="O661" s="51" t="s">
        <v>744</v>
      </c>
      <c r="P661" s="50" t="s">
        <v>103</v>
      </c>
      <c r="Q661" s="51" t="s">
        <v>130</v>
      </c>
      <c r="R661" s="50" t="s">
        <v>102</v>
      </c>
      <c r="S661" s="51"/>
      <c r="T661" s="50">
        <v>20</v>
      </c>
      <c r="U661" s="51"/>
      <c r="V661" s="50" t="s">
        <v>101</v>
      </c>
      <c r="W661" s="51"/>
      <c r="X661" s="50" t="s">
        <v>100</v>
      </c>
      <c r="Y661" s="51"/>
      <c r="Z661" s="50" t="s">
        <v>99</v>
      </c>
      <c r="AA661" s="51"/>
      <c r="AB661" s="242"/>
      <c r="AC661" s="51"/>
      <c r="AD661" s="187"/>
      <c r="AE661" s="56"/>
      <c r="AF661" s="424"/>
      <c r="AG661" s="424"/>
      <c r="AH661" s="47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8.15" customHeight="1" x14ac:dyDescent="0.2">
      <c r="B662" s="30"/>
      <c r="C662" s="338">
        <v>2</v>
      </c>
      <c r="D662" s="212"/>
      <c r="E662" s="198"/>
      <c r="F662" s="198"/>
      <c r="G662" s="197"/>
      <c r="H662" s="358"/>
      <c r="I662" s="390">
        <v>106</v>
      </c>
      <c r="J662" s="390">
        <v>24</v>
      </c>
      <c r="K662" s="390">
        <v>7</v>
      </c>
      <c r="L662" s="42" t="s">
        <v>131</v>
      </c>
      <c r="M662" s="43" t="s">
        <v>458</v>
      </c>
      <c r="N662" s="42" t="s">
        <v>129</v>
      </c>
      <c r="O662" s="43" t="s">
        <v>697</v>
      </c>
      <c r="P662" s="42" t="s">
        <v>128</v>
      </c>
      <c r="Q662" s="43" t="s">
        <v>357</v>
      </c>
      <c r="R662" s="42" t="s">
        <v>127</v>
      </c>
      <c r="S662" s="43" t="s">
        <v>357</v>
      </c>
      <c r="T662" s="42" t="s">
        <v>126</v>
      </c>
      <c r="U662" s="43" t="s">
        <v>130</v>
      </c>
      <c r="V662" s="42" t="s">
        <v>125</v>
      </c>
      <c r="W662" s="43"/>
      <c r="X662" s="42" t="s">
        <v>124</v>
      </c>
      <c r="Y662" s="43"/>
      <c r="Z662" s="42" t="s">
        <v>123</v>
      </c>
      <c r="AA662" s="43"/>
      <c r="AB662" s="245"/>
      <c r="AC662" s="43"/>
      <c r="AD662" s="196" t="s">
        <v>458</v>
      </c>
      <c r="AE662" s="39"/>
      <c r="AF662" s="421"/>
      <c r="AG662" s="421" t="s">
        <v>669</v>
      </c>
      <c r="AH662" s="38"/>
      <c r="AI662" s="9"/>
      <c r="AJ662" s="349">
        <f>SUMPRODUCT(LEN($M662:$AA665)-LEN(SUBSTITUTE($M662:$AA665,"A", "")))</f>
        <v>35</v>
      </c>
      <c r="AK662" s="352">
        <f>SUMPRODUCT(LEN($AD662:$AD665)-LEN(SUBSTITUTE($AD662:$AD665,"A", "")))</f>
        <v>4</v>
      </c>
      <c r="AL662" s="335">
        <f>SUMPRODUCT(LEN($AC662:$AC665)-LEN(SUBSTITUTE($AC662:$AC665,"A", "")))</f>
        <v>0</v>
      </c>
      <c r="AM662" s="349">
        <f>SUMPRODUCT(LEN($M662:$AA665)-LEN(SUBSTITUTE($M662:$AA665,"S", "")))</f>
        <v>18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4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8.15" customHeight="1" thickBot="1" x14ac:dyDescent="0.25">
      <c r="B663" s="30"/>
      <c r="C663" s="339"/>
      <c r="D663" s="221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 t="s">
        <v>458</v>
      </c>
      <c r="N663" s="33" t="s">
        <v>121</v>
      </c>
      <c r="O663" s="55" t="s">
        <v>593</v>
      </c>
      <c r="P663" s="33" t="s">
        <v>120</v>
      </c>
      <c r="Q663" s="55" t="s">
        <v>465</v>
      </c>
      <c r="R663" s="33" t="s">
        <v>119</v>
      </c>
      <c r="S663" s="55" t="s">
        <v>349</v>
      </c>
      <c r="T663" s="33" t="s">
        <v>118</v>
      </c>
      <c r="U663" s="55"/>
      <c r="V663" s="33" t="s">
        <v>117</v>
      </c>
      <c r="W663" s="55"/>
      <c r="X663" s="33" t="s">
        <v>116</v>
      </c>
      <c r="Y663" s="55"/>
      <c r="Z663" s="33" t="s">
        <v>115</v>
      </c>
      <c r="AA663" s="55"/>
      <c r="AB663" s="244"/>
      <c r="AC663" s="55"/>
      <c r="AD663" s="193"/>
      <c r="AE663" s="22"/>
      <c r="AF663" s="422"/>
      <c r="AG663" s="422"/>
      <c r="AH663" s="21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8.15" customHeight="1" x14ac:dyDescent="0.2">
      <c r="B664" s="30"/>
      <c r="C664" s="340"/>
      <c r="D664" s="218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 t="s">
        <v>179</v>
      </c>
      <c r="N664" s="25" t="s">
        <v>112</v>
      </c>
      <c r="O664" s="114" t="s">
        <v>467</v>
      </c>
      <c r="P664" s="25" t="s">
        <v>111</v>
      </c>
      <c r="Q664" s="114" t="s">
        <v>474</v>
      </c>
      <c r="R664" s="25" t="s">
        <v>110</v>
      </c>
      <c r="S664" s="114" t="s">
        <v>346</v>
      </c>
      <c r="T664" s="25" t="s">
        <v>109</v>
      </c>
      <c r="U664" s="114"/>
      <c r="V664" s="25" t="s">
        <v>108</v>
      </c>
      <c r="W664" s="114"/>
      <c r="X664" s="25" t="s">
        <v>107</v>
      </c>
      <c r="Y664" s="114"/>
      <c r="Z664" s="25" t="s">
        <v>106</v>
      </c>
      <c r="AA664" s="114"/>
      <c r="AB664" s="243"/>
      <c r="AC664" s="114"/>
      <c r="AD664" s="190"/>
      <c r="AE664" s="22"/>
      <c r="AF664" s="422"/>
      <c r="AG664" s="422"/>
      <c r="AH664" s="21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8.15" customHeight="1" thickBot="1" x14ac:dyDescent="0.25">
      <c r="B665" s="30"/>
      <c r="C665" s="355"/>
      <c r="D665" s="246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 t="s">
        <v>593</v>
      </c>
      <c r="N665" s="50" t="s">
        <v>104</v>
      </c>
      <c r="O665" s="51" t="s">
        <v>351</v>
      </c>
      <c r="P665" s="50" t="s">
        <v>103</v>
      </c>
      <c r="Q665" s="51" t="s">
        <v>348</v>
      </c>
      <c r="R665" s="50" t="s">
        <v>102</v>
      </c>
      <c r="S665" s="51" t="s">
        <v>354</v>
      </c>
      <c r="T665" s="50">
        <v>20</v>
      </c>
      <c r="U665" s="51"/>
      <c r="V665" s="50" t="s">
        <v>101</v>
      </c>
      <c r="W665" s="51"/>
      <c r="X665" s="50" t="s">
        <v>100</v>
      </c>
      <c r="Y665" s="51"/>
      <c r="Z665" s="50" t="s">
        <v>99</v>
      </c>
      <c r="AA665" s="51"/>
      <c r="AB665" s="242"/>
      <c r="AC665" s="51"/>
      <c r="AD665" s="187"/>
      <c r="AE665" s="48"/>
      <c r="AF665" s="424"/>
      <c r="AG665" s="424"/>
      <c r="AH665" s="47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8.15" customHeight="1" x14ac:dyDescent="0.2">
      <c r="B666" s="30"/>
      <c r="C666" s="338">
        <v>3</v>
      </c>
      <c r="D666" s="212"/>
      <c r="E666" s="198"/>
      <c r="F666" s="198"/>
      <c r="G666" s="197"/>
      <c r="H666" s="358"/>
      <c r="I666" s="390">
        <v>104</v>
      </c>
      <c r="J666" s="390">
        <v>23</v>
      </c>
      <c r="K666" s="390">
        <v>7</v>
      </c>
      <c r="L666" s="42" t="s">
        <v>131</v>
      </c>
      <c r="M666" s="43" t="s">
        <v>479</v>
      </c>
      <c r="N666" s="42" t="s">
        <v>129</v>
      </c>
      <c r="O666" s="43" t="s">
        <v>743</v>
      </c>
      <c r="P666" s="42" t="s">
        <v>128</v>
      </c>
      <c r="Q666" s="43" t="s">
        <v>467</v>
      </c>
      <c r="R666" s="42" t="s">
        <v>127</v>
      </c>
      <c r="S666" s="43" t="s">
        <v>347</v>
      </c>
      <c r="T666" s="42" t="s">
        <v>126</v>
      </c>
      <c r="U666" s="43"/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245"/>
      <c r="AC666" s="43"/>
      <c r="AD666" s="196" t="s">
        <v>467</v>
      </c>
      <c r="AE666" s="39"/>
      <c r="AF666" s="421"/>
      <c r="AG666" s="421"/>
      <c r="AH666" s="38"/>
      <c r="AI666" s="9"/>
      <c r="AJ666" s="349">
        <f>SUMPRODUCT(LEN($M666:$AA669)-LEN(SUBSTITUTE($M666:$AA669,"A", "")))</f>
        <v>26</v>
      </c>
      <c r="AK666" s="352">
        <f>SUMPRODUCT(LEN($AD666:$AD669)-LEN(SUBSTITUTE($AD666:$AD669,"A", "")))</f>
        <v>1</v>
      </c>
      <c r="AL666" s="335">
        <f>SUMPRODUCT(LEN($AC666:$AC669)-LEN(SUBSTITUTE($AC666:$AC669,"A", "")))</f>
        <v>0</v>
      </c>
      <c r="AM666" s="349">
        <f>SUMPRODUCT(LEN($M666:$AA669)-LEN(SUBSTITUTE($M666:$AA669,"S", "")))</f>
        <v>10</v>
      </c>
      <c r="AN666" s="352">
        <f>SUMPRODUCT(LEN($AD666:$AD669)-LEN(SUBSTITUTE($AD666:$AD669,"S", "")))</f>
        <v>0</v>
      </c>
      <c r="AO666" s="335">
        <f>SUMPRODUCT(LEN($AC666:$AC669)-LEN(SUBSTITUTE($AC666:$AC669,"S", "")))</f>
        <v>0</v>
      </c>
      <c r="AP666" s="349">
        <f>SUMPRODUCT(LEN($M666:$AA669)-LEN(SUBSTITUTE($M666:$AA669,"F", "")))</f>
        <v>0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10</v>
      </c>
      <c r="AT666" s="352">
        <f>SUMPRODUCT(LEN($AD666:$AD669)-LEN(SUBSTITUTE($AD666:$AD669,"G", "")))</f>
        <v>1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8.15" customHeight="1" thickBot="1" x14ac:dyDescent="0.25">
      <c r="B667" s="30"/>
      <c r="C667" s="339"/>
      <c r="D667" s="221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 t="s">
        <v>763</v>
      </c>
      <c r="N667" s="33" t="s">
        <v>121</v>
      </c>
      <c r="O667" s="55" t="s">
        <v>458</v>
      </c>
      <c r="P667" s="33" t="s">
        <v>120</v>
      </c>
      <c r="Q667" s="55" t="s">
        <v>479</v>
      </c>
      <c r="R667" s="33" t="s">
        <v>119</v>
      </c>
      <c r="S667" s="55" t="s">
        <v>354</v>
      </c>
      <c r="T667" s="33" t="s">
        <v>118</v>
      </c>
      <c r="U667" s="55"/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244"/>
      <c r="AC667" s="55"/>
      <c r="AD667" s="193"/>
      <c r="AE667" s="22"/>
      <c r="AF667" s="422"/>
      <c r="AG667" s="422"/>
      <c r="AH667" s="21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8.15" customHeight="1" x14ac:dyDescent="0.2">
      <c r="B668" s="30"/>
      <c r="C668" s="340"/>
      <c r="D668" s="218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 t="s">
        <v>493</v>
      </c>
      <c r="N668" s="25" t="s">
        <v>112</v>
      </c>
      <c r="O668" s="114" t="s">
        <v>458</v>
      </c>
      <c r="P668" s="25" t="s">
        <v>111</v>
      </c>
      <c r="Q668" s="114" t="s">
        <v>498</v>
      </c>
      <c r="R668" s="25" t="s">
        <v>110</v>
      </c>
      <c r="S668" s="114" t="s">
        <v>130</v>
      </c>
      <c r="T668" s="25" t="s">
        <v>109</v>
      </c>
      <c r="U668" s="114"/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243"/>
      <c r="AC668" s="114"/>
      <c r="AD668" s="190"/>
      <c r="AE668" s="22"/>
      <c r="AF668" s="422"/>
      <c r="AG668" s="422"/>
      <c r="AH668" s="21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8.15" customHeight="1" thickBot="1" x14ac:dyDescent="0.25">
      <c r="B669" s="20"/>
      <c r="C669" s="341"/>
      <c r="D669" s="215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 t="s">
        <v>357</v>
      </c>
      <c r="N669" s="15" t="s">
        <v>104</v>
      </c>
      <c r="O669" s="16" t="s">
        <v>692</v>
      </c>
      <c r="P669" s="15" t="s">
        <v>103</v>
      </c>
      <c r="Q669" s="16" t="s">
        <v>130</v>
      </c>
      <c r="R669" s="15" t="s">
        <v>102</v>
      </c>
      <c r="S669" s="16" t="s">
        <v>130</v>
      </c>
      <c r="T669" s="15">
        <v>20</v>
      </c>
      <c r="U669" s="16"/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242"/>
      <c r="AC669" s="16"/>
      <c r="AD669" s="186"/>
      <c r="AE669" s="11"/>
      <c r="AF669" s="423"/>
      <c r="AG669" s="423"/>
      <c r="AH669" s="10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107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>
        <v>203</v>
      </c>
      <c r="E671" s="425">
        <v>6505.92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03"/>
      <c r="AI671" s="86" t="s">
        <v>137</v>
      </c>
      <c r="AJ671" s="85">
        <f t="shared" ref="AJ671:BB671" si="88">SUM(AJ673:AJ684)</f>
        <v>53</v>
      </c>
      <c r="AK671" s="84">
        <f t="shared" si="88"/>
        <v>7</v>
      </c>
      <c r="AL671" s="83">
        <f t="shared" si="88"/>
        <v>0</v>
      </c>
      <c r="AM671" s="85">
        <f t="shared" si="88"/>
        <v>38</v>
      </c>
      <c r="AN671" s="84">
        <f t="shared" si="88"/>
        <v>18</v>
      </c>
      <c r="AO671" s="83">
        <f t="shared" si="88"/>
        <v>0</v>
      </c>
      <c r="AP671" s="85">
        <f t="shared" si="88"/>
        <v>2</v>
      </c>
      <c r="AQ671" s="84">
        <f t="shared" si="88"/>
        <v>1</v>
      </c>
      <c r="AR671" s="83">
        <f t="shared" si="88"/>
        <v>0</v>
      </c>
      <c r="AS671" s="85">
        <f t="shared" si="88"/>
        <v>16</v>
      </c>
      <c r="AT671" s="84">
        <f t="shared" si="88"/>
        <v>6</v>
      </c>
      <c r="AU671" s="83">
        <f t="shared" si="88"/>
        <v>0</v>
      </c>
      <c r="AV671" s="85">
        <f t="shared" si="88"/>
        <v>0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0</v>
      </c>
      <c r="BB671" s="80">
        <f t="shared" si="88"/>
        <v>0</v>
      </c>
      <c r="BC671" s="79" t="s">
        <v>136</v>
      </c>
      <c r="BF671" s="5">
        <f>SUM(AJ671:AL671)/$BG$5</f>
        <v>20</v>
      </c>
      <c r="BG671" s="5">
        <f>SUM(AM671:AO671,AY671)/$BG$5</f>
        <v>18.666666666666668</v>
      </c>
      <c r="BH671" s="5">
        <f>SUM(AP671:AR671,AZ671)/$BG$5</f>
        <v>1</v>
      </c>
      <c r="BI671" s="5">
        <f>SUM(AS671:AU671,BA671)/$BG$5</f>
        <v>7.333333333333333</v>
      </c>
      <c r="BJ671" s="5">
        <f>SUM(AV671:AX671,BB671)/$BG$5</f>
        <v>0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03"/>
      <c r="AI672" s="66" t="s">
        <v>135</v>
      </c>
      <c r="AJ672" s="65">
        <f t="shared" ref="AJ672:BB672" si="89">AJ671/3</f>
        <v>17.666666666666668</v>
      </c>
      <c r="AK672" s="64">
        <f t="shared" si="89"/>
        <v>2.3333333333333335</v>
      </c>
      <c r="AL672" s="63">
        <f t="shared" si="89"/>
        <v>0</v>
      </c>
      <c r="AM672" s="65">
        <f t="shared" si="89"/>
        <v>12.666666666666666</v>
      </c>
      <c r="AN672" s="64">
        <f t="shared" si="89"/>
        <v>6</v>
      </c>
      <c r="AO672" s="63">
        <f t="shared" si="89"/>
        <v>0</v>
      </c>
      <c r="AP672" s="65">
        <f t="shared" si="89"/>
        <v>0.66666666666666663</v>
      </c>
      <c r="AQ672" s="64">
        <f t="shared" si="89"/>
        <v>0.33333333333333331</v>
      </c>
      <c r="AR672" s="63">
        <f t="shared" si="89"/>
        <v>0</v>
      </c>
      <c r="AS672" s="65">
        <f t="shared" si="89"/>
        <v>5.333333333333333</v>
      </c>
      <c r="AT672" s="64">
        <f t="shared" si="89"/>
        <v>2</v>
      </c>
      <c r="AU672" s="63">
        <f t="shared" si="89"/>
        <v>0</v>
      </c>
      <c r="AV672" s="65">
        <f t="shared" si="89"/>
        <v>0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</v>
      </c>
      <c r="BB672" s="60">
        <f t="shared" si="89"/>
        <v>0</v>
      </c>
      <c r="BC672" s="59" t="s">
        <v>134</v>
      </c>
    </row>
    <row r="673" spans="2:62" ht="28.15" customHeight="1" x14ac:dyDescent="0.2">
      <c r="B673" s="30"/>
      <c r="C673" s="338">
        <v>1</v>
      </c>
      <c r="D673" s="212"/>
      <c r="E673" s="198"/>
      <c r="F673" s="198"/>
      <c r="G673" s="197"/>
      <c r="H673" s="358" t="s">
        <v>706</v>
      </c>
      <c r="I673" s="390">
        <v>113</v>
      </c>
      <c r="J673" s="390">
        <v>25</v>
      </c>
      <c r="K673" s="390">
        <v>7</v>
      </c>
      <c r="L673" s="42" t="s">
        <v>131</v>
      </c>
      <c r="M673" s="43" t="s">
        <v>132</v>
      </c>
      <c r="N673" s="42" t="s">
        <v>129</v>
      </c>
      <c r="O673" s="43" t="s">
        <v>556</v>
      </c>
      <c r="P673" s="42" t="s">
        <v>128</v>
      </c>
      <c r="Q673" s="43" t="s">
        <v>348</v>
      </c>
      <c r="R673" s="42" t="s">
        <v>127</v>
      </c>
      <c r="S673" s="43" t="s">
        <v>130</v>
      </c>
      <c r="T673" s="42" t="s">
        <v>126</v>
      </c>
      <c r="U673" s="43" t="s">
        <v>130</v>
      </c>
      <c r="V673" s="42" t="s">
        <v>125</v>
      </c>
      <c r="W673" s="43"/>
      <c r="X673" s="42" t="s">
        <v>124</v>
      </c>
      <c r="Y673" s="43"/>
      <c r="Z673" s="42" t="s">
        <v>123</v>
      </c>
      <c r="AA673" s="43"/>
      <c r="AB673" s="245"/>
      <c r="AC673" s="43"/>
      <c r="AD673" s="196" t="s">
        <v>496</v>
      </c>
      <c r="AE673" s="58"/>
      <c r="AF673" s="421"/>
      <c r="AG673" s="421" t="s">
        <v>669</v>
      </c>
      <c r="AH673" s="38"/>
      <c r="AI673" s="9"/>
      <c r="AJ673" s="349">
        <f>SUMPRODUCT(LEN($M673:$AA676)-LEN(SUBSTITUTE($M673:$AA676,"A", "")))</f>
        <v>13</v>
      </c>
      <c r="AK673" s="352">
        <f>SUMPRODUCT(LEN($AD673:$AD676)-LEN(SUBSTITUTE($AD673:$AD676,"A", "")))</f>
        <v>4</v>
      </c>
      <c r="AL673" s="335">
        <f>SUMPRODUCT(LEN($AC673:$AC676)-LEN(SUBSTITUTE($AC673:$AC676,"A", "")))</f>
        <v>0</v>
      </c>
      <c r="AM673" s="349">
        <f>SUMPRODUCT(LEN($M673:$AA676)-LEN(SUBSTITUTE($M673:$AA676,"S", "")))</f>
        <v>14</v>
      </c>
      <c r="AN673" s="352">
        <f>SUMPRODUCT(LEN($AD673:$AD676)-LEN(SUBSTITUTE($AD673:$AD676,"S", "")))</f>
        <v>8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1</v>
      </c>
      <c r="AR673" s="335">
        <f>SUMPRODUCT(LEN($AC673:$AC676)-LEN(SUBSTITUTE($AC673:$AC676,"F", "")))</f>
        <v>0</v>
      </c>
      <c r="AS673" s="349">
        <f>SUMPRODUCT(LEN($M673:$AA676)-LEN(SUBSTITUTE($M673:$AA676,"G", "")))</f>
        <v>8</v>
      </c>
      <c r="AT673" s="352">
        <f>SUMPRODUCT(LEN($AD673:$AD676)-LEN(SUBSTITUTE($AD673:$AD676,"G", "")))</f>
        <v>3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0</v>
      </c>
      <c r="BB673" s="413">
        <f>SUMPRODUCT(LEN($AE673:$AE676)-LEN(SUBSTITUTE($AE673:$AE676,"M", "")))</f>
        <v>0</v>
      </c>
    </row>
    <row r="674" spans="2:62" ht="28.15" customHeight="1" thickBot="1" x14ac:dyDescent="0.25">
      <c r="B674" s="30"/>
      <c r="C674" s="339"/>
      <c r="D674" s="221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179</v>
      </c>
      <c r="N674" s="33" t="s">
        <v>121</v>
      </c>
      <c r="O674" s="55" t="s">
        <v>494</v>
      </c>
      <c r="P674" s="33" t="s">
        <v>120</v>
      </c>
      <c r="Q674" s="55" t="s">
        <v>542</v>
      </c>
      <c r="R674" s="33" t="s">
        <v>119</v>
      </c>
      <c r="S674" s="55" t="s">
        <v>130</v>
      </c>
      <c r="T674" s="33" t="s">
        <v>118</v>
      </c>
      <c r="U674" s="55" t="s">
        <v>130</v>
      </c>
      <c r="V674" s="33" t="s">
        <v>117</v>
      </c>
      <c r="W674" s="55"/>
      <c r="X674" s="33" t="s">
        <v>116</v>
      </c>
      <c r="Y674" s="55"/>
      <c r="Z674" s="33" t="s">
        <v>115</v>
      </c>
      <c r="AA674" s="55"/>
      <c r="AB674" s="244"/>
      <c r="AC674" s="55"/>
      <c r="AD674" s="193" t="s">
        <v>762</v>
      </c>
      <c r="AE674" s="57"/>
      <c r="AF674" s="422"/>
      <c r="AG674" s="422"/>
      <c r="AH674" s="21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8.15" customHeight="1" x14ac:dyDescent="0.2">
      <c r="B675" s="30"/>
      <c r="C675" s="340"/>
      <c r="D675" s="218"/>
      <c r="E675" s="192"/>
      <c r="F675" s="192"/>
      <c r="G675" s="191"/>
      <c r="H675" s="360">
        <v>203</v>
      </c>
      <c r="I675" s="392"/>
      <c r="J675" s="392"/>
      <c r="K675" s="392"/>
      <c r="L675" s="25" t="s">
        <v>114</v>
      </c>
      <c r="M675" s="114" t="s">
        <v>479</v>
      </c>
      <c r="N675" s="25" t="s">
        <v>112</v>
      </c>
      <c r="O675" s="114" t="s">
        <v>495</v>
      </c>
      <c r="P675" s="25" t="s">
        <v>111</v>
      </c>
      <c r="Q675" s="114" t="s">
        <v>498</v>
      </c>
      <c r="R675" s="25" t="s">
        <v>110</v>
      </c>
      <c r="S675" s="114" t="s">
        <v>132</v>
      </c>
      <c r="T675" s="25" t="s">
        <v>109</v>
      </c>
      <c r="U675" s="114"/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243"/>
      <c r="AC675" s="114"/>
      <c r="AD675" s="190" t="s">
        <v>761</v>
      </c>
      <c r="AE675" s="57"/>
      <c r="AF675" s="422"/>
      <c r="AG675" s="422"/>
      <c r="AH675" s="21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8.15" customHeight="1" thickBot="1" x14ac:dyDescent="0.25">
      <c r="B676" s="30"/>
      <c r="C676" s="355"/>
      <c r="D676" s="246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132</v>
      </c>
      <c r="N676" s="50" t="s">
        <v>104</v>
      </c>
      <c r="O676" s="51" t="s">
        <v>496</v>
      </c>
      <c r="P676" s="50" t="s">
        <v>103</v>
      </c>
      <c r="Q676" s="51" t="s">
        <v>353</v>
      </c>
      <c r="R676" s="50" t="s">
        <v>102</v>
      </c>
      <c r="S676" s="51" t="s">
        <v>130</v>
      </c>
      <c r="T676" s="50">
        <v>20</v>
      </c>
      <c r="U676" s="51"/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242"/>
      <c r="AC676" s="51"/>
      <c r="AD676" s="187"/>
      <c r="AE676" s="56"/>
      <c r="AF676" s="424"/>
      <c r="AG676" s="424"/>
      <c r="AH676" s="47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8.15" customHeight="1" x14ac:dyDescent="0.2">
      <c r="B677" s="30"/>
      <c r="C677" s="338">
        <v>2</v>
      </c>
      <c r="D677" s="212"/>
      <c r="E677" s="198"/>
      <c r="F677" s="198"/>
      <c r="G677" s="197"/>
      <c r="H677" s="358" t="s">
        <v>183</v>
      </c>
      <c r="I677" s="390">
        <v>92</v>
      </c>
      <c r="J677" s="390">
        <v>22</v>
      </c>
      <c r="K677" s="390">
        <v>8</v>
      </c>
      <c r="L677" s="42" t="s">
        <v>131</v>
      </c>
      <c r="M677" s="43" t="s">
        <v>179</v>
      </c>
      <c r="N677" s="42" t="s">
        <v>129</v>
      </c>
      <c r="O677" s="43" t="s">
        <v>494</v>
      </c>
      <c r="P677" s="42" t="s">
        <v>128</v>
      </c>
      <c r="Q677" s="43" t="s">
        <v>130</v>
      </c>
      <c r="R677" s="42" t="s">
        <v>127</v>
      </c>
      <c r="S677" s="43" t="s">
        <v>354</v>
      </c>
      <c r="T677" s="42" t="s">
        <v>126</v>
      </c>
      <c r="U677" s="43"/>
      <c r="V677" s="42" t="s">
        <v>125</v>
      </c>
      <c r="W677" s="43"/>
      <c r="X677" s="42" t="s">
        <v>124</v>
      </c>
      <c r="Y677" s="43"/>
      <c r="Z677" s="42" t="s">
        <v>123</v>
      </c>
      <c r="AA677" s="43"/>
      <c r="AB677" s="245"/>
      <c r="AC677" s="43"/>
      <c r="AD677" s="196"/>
      <c r="AE677" s="39"/>
      <c r="AF677" s="421"/>
      <c r="AG677" s="421" t="s">
        <v>669</v>
      </c>
      <c r="AH677" s="38"/>
      <c r="AI677" s="9"/>
      <c r="AJ677" s="349">
        <f>SUMPRODUCT(LEN($M677:$AA680)-LEN(SUBSTITUTE($M677:$AA680,"A", "")))</f>
        <v>16</v>
      </c>
      <c r="AK677" s="352">
        <f>SUMPRODUCT(LEN($AD677:$AD680)-LEN(SUBSTITUTE($AD677:$AD680,"A", "")))</f>
        <v>0</v>
      </c>
      <c r="AL677" s="335">
        <f>SUMPRODUCT(LEN($AC677:$AC680)-LEN(SUBSTITUTE($AC677:$AC680,"A", "")))</f>
        <v>0</v>
      </c>
      <c r="AM677" s="349">
        <f>SUMPRODUCT(LEN($M677:$AA680)-LEN(SUBSTITUTE($M677:$AA680,"S", "")))</f>
        <v>8</v>
      </c>
      <c r="AN677" s="352">
        <f>SUMPRODUCT(LEN($AD677:$AD680)-LEN(SUBSTITUTE($AD677:$AD680,"S", "")))</f>
        <v>0</v>
      </c>
      <c r="AO677" s="335">
        <f>SUMPRODUCT(LEN($AC677:$AC680)-LEN(SUBSTITUTE($AC677:$AC680,"S", "")))</f>
        <v>0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4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8.15" customHeight="1" thickBot="1" x14ac:dyDescent="0.25">
      <c r="B678" s="30"/>
      <c r="C678" s="339"/>
      <c r="D678" s="221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 t="s">
        <v>132</v>
      </c>
      <c r="N678" s="33" t="s">
        <v>121</v>
      </c>
      <c r="O678" s="55" t="s">
        <v>179</v>
      </c>
      <c r="P678" s="33" t="s">
        <v>120</v>
      </c>
      <c r="Q678" s="55" t="s">
        <v>353</v>
      </c>
      <c r="R678" s="33" t="s">
        <v>119</v>
      </c>
      <c r="S678" s="55" t="s">
        <v>130</v>
      </c>
      <c r="T678" s="33" t="s">
        <v>118</v>
      </c>
      <c r="U678" s="55"/>
      <c r="V678" s="33" t="s">
        <v>117</v>
      </c>
      <c r="W678" s="55"/>
      <c r="X678" s="33" t="s">
        <v>116</v>
      </c>
      <c r="Y678" s="55"/>
      <c r="Z678" s="33" t="s">
        <v>115</v>
      </c>
      <c r="AA678" s="55"/>
      <c r="AB678" s="244"/>
      <c r="AC678" s="55"/>
      <c r="AD678" s="193"/>
      <c r="AE678" s="22"/>
      <c r="AF678" s="422"/>
      <c r="AG678" s="422"/>
      <c r="AH678" s="21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8.15" customHeight="1" x14ac:dyDescent="0.2">
      <c r="B679" s="30"/>
      <c r="C679" s="340"/>
      <c r="D679" s="218"/>
      <c r="E679" s="192"/>
      <c r="F679" s="192"/>
      <c r="G679" s="191"/>
      <c r="H679" s="360">
        <v>203</v>
      </c>
      <c r="I679" s="392"/>
      <c r="J679" s="392"/>
      <c r="K679" s="392"/>
      <c r="L679" s="25" t="s">
        <v>114</v>
      </c>
      <c r="M679" s="114" t="s">
        <v>458</v>
      </c>
      <c r="N679" s="25" t="s">
        <v>112</v>
      </c>
      <c r="O679" s="114" t="s">
        <v>179</v>
      </c>
      <c r="P679" s="25" t="s">
        <v>111</v>
      </c>
      <c r="Q679" s="114" t="s">
        <v>347</v>
      </c>
      <c r="R679" s="25" t="s">
        <v>110</v>
      </c>
      <c r="S679" s="114"/>
      <c r="T679" s="25" t="s">
        <v>109</v>
      </c>
      <c r="U679" s="114"/>
      <c r="V679" s="25" t="s">
        <v>108</v>
      </c>
      <c r="W679" s="114"/>
      <c r="X679" s="25" t="s">
        <v>107</v>
      </c>
      <c r="Y679" s="114"/>
      <c r="Z679" s="25" t="s">
        <v>106</v>
      </c>
      <c r="AA679" s="114"/>
      <c r="AB679" s="243"/>
      <c r="AC679" s="114"/>
      <c r="AD679" s="190"/>
      <c r="AE679" s="22"/>
      <c r="AF679" s="422"/>
      <c r="AG679" s="422"/>
      <c r="AH679" s="21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8.15" customHeight="1" thickBot="1" x14ac:dyDescent="0.25">
      <c r="B680" s="30"/>
      <c r="C680" s="355"/>
      <c r="D680" s="246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 t="s">
        <v>467</v>
      </c>
      <c r="N680" s="50" t="s">
        <v>104</v>
      </c>
      <c r="O680" s="51" t="s">
        <v>467</v>
      </c>
      <c r="P680" s="50" t="s">
        <v>103</v>
      </c>
      <c r="Q680" s="51" t="s">
        <v>347</v>
      </c>
      <c r="R680" s="50" t="s">
        <v>102</v>
      </c>
      <c r="S680" s="51"/>
      <c r="T680" s="50">
        <v>20</v>
      </c>
      <c r="U680" s="51"/>
      <c r="V680" s="50" t="s">
        <v>101</v>
      </c>
      <c r="W680" s="51"/>
      <c r="X680" s="50" t="s">
        <v>100</v>
      </c>
      <c r="Y680" s="51"/>
      <c r="Z680" s="50" t="s">
        <v>99</v>
      </c>
      <c r="AA680" s="51"/>
      <c r="AB680" s="242"/>
      <c r="AC680" s="51"/>
      <c r="AD680" s="187"/>
      <c r="AE680" s="48"/>
      <c r="AF680" s="424"/>
      <c r="AG680" s="424"/>
      <c r="AH680" s="47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8.15" customHeight="1" x14ac:dyDescent="0.2">
      <c r="B681" s="30"/>
      <c r="C681" s="338">
        <v>3</v>
      </c>
      <c r="D681" s="212"/>
      <c r="E681" s="198"/>
      <c r="F681" s="198"/>
      <c r="G681" s="197"/>
      <c r="H681" s="358" t="s">
        <v>183</v>
      </c>
      <c r="I681" s="390">
        <v>106</v>
      </c>
      <c r="J681" s="390">
        <v>24</v>
      </c>
      <c r="K681" s="390">
        <v>7</v>
      </c>
      <c r="L681" s="42" t="s">
        <v>131</v>
      </c>
      <c r="M681" s="43" t="s">
        <v>179</v>
      </c>
      <c r="N681" s="42" t="s">
        <v>129</v>
      </c>
      <c r="O681" s="43" t="s">
        <v>179</v>
      </c>
      <c r="P681" s="42" t="s">
        <v>128</v>
      </c>
      <c r="Q681" s="43" t="s">
        <v>496</v>
      </c>
      <c r="R681" s="42" t="s">
        <v>127</v>
      </c>
      <c r="S681" s="43" t="s">
        <v>349</v>
      </c>
      <c r="T681" s="42" t="s">
        <v>126</v>
      </c>
      <c r="U681" s="43" t="s">
        <v>130</v>
      </c>
      <c r="V681" s="42" t="s">
        <v>125</v>
      </c>
      <c r="W681" s="43"/>
      <c r="X681" s="42" t="s">
        <v>124</v>
      </c>
      <c r="Y681" s="43"/>
      <c r="Z681" s="42" t="s">
        <v>123</v>
      </c>
      <c r="AA681" s="43"/>
      <c r="AB681" s="245"/>
      <c r="AC681" s="43"/>
      <c r="AD681" s="196" t="s">
        <v>132</v>
      </c>
      <c r="AE681" s="39"/>
      <c r="AF681" s="421">
        <v>6</v>
      </c>
      <c r="AG681" s="421" t="s">
        <v>669</v>
      </c>
      <c r="AH681" s="38"/>
      <c r="AI681" s="9"/>
      <c r="AJ681" s="349">
        <f>SUMPRODUCT(LEN($M681:$AA684)-LEN(SUBSTITUTE($M681:$AA684,"A", "")))</f>
        <v>24</v>
      </c>
      <c r="AK681" s="352">
        <f>SUMPRODUCT(LEN($AD681:$AD684)-LEN(SUBSTITUTE($AD681:$AD684,"A", "")))</f>
        <v>3</v>
      </c>
      <c r="AL681" s="335">
        <f>SUMPRODUCT(LEN($AC681:$AC684)-LEN(SUBSTITUTE($AC681:$AC684,"A", "")))</f>
        <v>0</v>
      </c>
      <c r="AM681" s="349">
        <f>SUMPRODUCT(LEN($M681:$AA684)-LEN(SUBSTITUTE($M681:$AA684,"S", "")))</f>
        <v>16</v>
      </c>
      <c r="AN681" s="352">
        <f>SUMPRODUCT(LEN($AD681:$AD684)-LEN(SUBSTITUTE($AD681:$AD684,"S", "")))</f>
        <v>10</v>
      </c>
      <c r="AO681" s="335">
        <f>SUMPRODUCT(LEN($AC681:$AC684)-LEN(SUBSTITUTE($AC681:$AC684,"S", "")))</f>
        <v>0</v>
      </c>
      <c r="AP681" s="349">
        <f>SUMPRODUCT(LEN($M681:$AA684)-LEN(SUBSTITUTE($M681:$AA684,"F", "")))</f>
        <v>2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4</v>
      </c>
      <c r="AT681" s="352">
        <f>SUMPRODUCT(LEN($AD681:$AD684)-LEN(SUBSTITUTE($AD681:$AD684,"G", "")))</f>
        <v>3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8.15" customHeight="1" thickBot="1" x14ac:dyDescent="0.25">
      <c r="B682" s="30"/>
      <c r="C682" s="339"/>
      <c r="D682" s="221"/>
      <c r="E682" s="195"/>
      <c r="F682" s="195"/>
      <c r="G682" s="194"/>
      <c r="H682" s="359"/>
      <c r="I682" s="391"/>
      <c r="J682" s="391"/>
      <c r="K682" s="391"/>
      <c r="L682" s="33" t="s">
        <v>122</v>
      </c>
      <c r="M682" s="55" t="s">
        <v>179</v>
      </c>
      <c r="N682" s="33" t="s">
        <v>121</v>
      </c>
      <c r="O682" s="55" t="s">
        <v>463</v>
      </c>
      <c r="P682" s="33" t="s">
        <v>120</v>
      </c>
      <c r="Q682" s="55" t="s">
        <v>479</v>
      </c>
      <c r="R682" s="33" t="s">
        <v>119</v>
      </c>
      <c r="S682" s="55" t="s">
        <v>347</v>
      </c>
      <c r="T682" s="33" t="s">
        <v>118</v>
      </c>
      <c r="U682" s="55"/>
      <c r="V682" s="33" t="s">
        <v>117</v>
      </c>
      <c r="W682" s="55"/>
      <c r="X682" s="33" t="s">
        <v>116</v>
      </c>
      <c r="Y682" s="55"/>
      <c r="Z682" s="33" t="s">
        <v>115</v>
      </c>
      <c r="AA682" s="55"/>
      <c r="AB682" s="244"/>
      <c r="AC682" s="55"/>
      <c r="AD682" s="193" t="s">
        <v>504</v>
      </c>
      <c r="AE682" s="22"/>
      <c r="AF682" s="422"/>
      <c r="AG682" s="422"/>
      <c r="AH682" s="21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8.15" customHeight="1" x14ac:dyDescent="0.2">
      <c r="B683" s="30"/>
      <c r="C683" s="340"/>
      <c r="D683" s="218"/>
      <c r="E683" s="192"/>
      <c r="F683" s="192"/>
      <c r="G683" s="191"/>
      <c r="H683" s="360">
        <v>203</v>
      </c>
      <c r="I683" s="392"/>
      <c r="J683" s="392"/>
      <c r="K683" s="392"/>
      <c r="L683" s="25" t="s">
        <v>114</v>
      </c>
      <c r="M683" s="114" t="s">
        <v>760</v>
      </c>
      <c r="N683" s="25" t="s">
        <v>112</v>
      </c>
      <c r="O683" s="114" t="s">
        <v>466</v>
      </c>
      <c r="P683" s="25" t="s">
        <v>111</v>
      </c>
      <c r="Q683" s="114" t="s">
        <v>517</v>
      </c>
      <c r="R683" s="25" t="s">
        <v>110</v>
      </c>
      <c r="S683" s="114" t="s">
        <v>354</v>
      </c>
      <c r="T683" s="25" t="s">
        <v>109</v>
      </c>
      <c r="U683" s="114"/>
      <c r="V683" s="25" t="s">
        <v>108</v>
      </c>
      <c r="W683" s="114"/>
      <c r="X683" s="25" t="s">
        <v>107</v>
      </c>
      <c r="Y683" s="114"/>
      <c r="Z683" s="25" t="s">
        <v>106</v>
      </c>
      <c r="AA683" s="114"/>
      <c r="AB683" s="243"/>
      <c r="AC683" s="114"/>
      <c r="AD683" s="190" t="s">
        <v>759</v>
      </c>
      <c r="AE683" s="22"/>
      <c r="AF683" s="422"/>
      <c r="AG683" s="422"/>
      <c r="AH683" s="21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8.15" customHeight="1" thickBot="1" x14ac:dyDescent="0.25">
      <c r="B684" s="20"/>
      <c r="C684" s="341"/>
      <c r="D684" s="215"/>
      <c r="E684" s="189"/>
      <c r="F684" s="189"/>
      <c r="G684" s="188"/>
      <c r="H684" s="361"/>
      <c r="I684" s="394"/>
      <c r="J684" s="394"/>
      <c r="K684" s="394"/>
      <c r="L684" s="15" t="s">
        <v>105</v>
      </c>
      <c r="M684" s="16" t="s">
        <v>458</v>
      </c>
      <c r="N684" s="15" t="s">
        <v>104</v>
      </c>
      <c r="O684" s="16" t="s">
        <v>179</v>
      </c>
      <c r="P684" s="15" t="s">
        <v>103</v>
      </c>
      <c r="Q684" s="16" t="s">
        <v>346</v>
      </c>
      <c r="R684" s="15" t="s">
        <v>102</v>
      </c>
      <c r="S684" s="16" t="s">
        <v>354</v>
      </c>
      <c r="T684" s="15">
        <v>20</v>
      </c>
      <c r="U684" s="16"/>
      <c r="V684" s="15" t="s">
        <v>101</v>
      </c>
      <c r="W684" s="16"/>
      <c r="X684" s="15" t="s">
        <v>100</v>
      </c>
      <c r="Y684" s="16"/>
      <c r="Z684" s="15" t="s">
        <v>99</v>
      </c>
      <c r="AA684" s="16"/>
      <c r="AB684" s="242"/>
      <c r="AC684" s="16"/>
      <c r="AD684" s="186"/>
      <c r="AE684" s="11"/>
      <c r="AF684" s="423"/>
      <c r="AG684" s="423"/>
      <c r="AH684" s="10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107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>
        <v>204</v>
      </c>
      <c r="E686" s="425">
        <v>13773.82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03"/>
      <c r="AI686" s="86" t="s">
        <v>137</v>
      </c>
      <c r="AJ686" s="85">
        <f t="shared" ref="AJ686:BB686" si="90">SUM(AJ688:AJ699)</f>
        <v>65</v>
      </c>
      <c r="AK686" s="84">
        <f t="shared" si="90"/>
        <v>18</v>
      </c>
      <c r="AL686" s="83">
        <f t="shared" si="90"/>
        <v>0</v>
      </c>
      <c r="AM686" s="85">
        <f t="shared" si="90"/>
        <v>46</v>
      </c>
      <c r="AN686" s="84">
        <f t="shared" si="90"/>
        <v>35</v>
      </c>
      <c r="AO686" s="83">
        <f t="shared" si="90"/>
        <v>0</v>
      </c>
      <c r="AP686" s="85">
        <f t="shared" si="90"/>
        <v>1</v>
      </c>
      <c r="AQ686" s="84">
        <f t="shared" si="90"/>
        <v>0</v>
      </c>
      <c r="AR686" s="83">
        <f t="shared" si="90"/>
        <v>0</v>
      </c>
      <c r="AS686" s="85">
        <f t="shared" si="90"/>
        <v>24</v>
      </c>
      <c r="AT686" s="84">
        <f t="shared" si="90"/>
        <v>7</v>
      </c>
      <c r="AU686" s="83">
        <f t="shared" si="90"/>
        <v>0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6</v>
      </c>
      <c r="AZ686" s="81">
        <f t="shared" si="90"/>
        <v>0</v>
      </c>
      <c r="BA686" s="81">
        <f t="shared" si="90"/>
        <v>6</v>
      </c>
      <c r="BB686" s="80">
        <f t="shared" si="90"/>
        <v>0</v>
      </c>
      <c r="BC686" s="79" t="s">
        <v>136</v>
      </c>
      <c r="BF686" s="5">
        <f>SUM(AJ686:AL686)/$BG$5</f>
        <v>27.666666666666668</v>
      </c>
      <c r="BG686" s="5">
        <f>SUM(AM686:AO686,AY686)/$BG$5</f>
        <v>29</v>
      </c>
      <c r="BH686" s="5">
        <f>SUM(AP686:AR686,AZ686)/$BG$5</f>
        <v>0.33333333333333331</v>
      </c>
      <c r="BI686" s="5">
        <f>SUM(AS686:AU686,BA686)/$BG$5</f>
        <v>12.333333333333334</v>
      </c>
      <c r="BJ686" s="5">
        <f>SUM(AV686:AX686,BB686)/$BG$5</f>
        <v>0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03"/>
      <c r="AI687" s="66" t="s">
        <v>135</v>
      </c>
      <c r="AJ687" s="65">
        <f t="shared" ref="AJ687:BB687" si="91">AJ686/3</f>
        <v>21.666666666666668</v>
      </c>
      <c r="AK687" s="64">
        <f t="shared" si="91"/>
        <v>6</v>
      </c>
      <c r="AL687" s="63">
        <f t="shared" si="91"/>
        <v>0</v>
      </c>
      <c r="AM687" s="65">
        <f t="shared" si="91"/>
        <v>15.333333333333334</v>
      </c>
      <c r="AN687" s="64">
        <f t="shared" si="91"/>
        <v>11.666666666666666</v>
      </c>
      <c r="AO687" s="63">
        <f t="shared" si="91"/>
        <v>0</v>
      </c>
      <c r="AP687" s="65">
        <f t="shared" si="91"/>
        <v>0.33333333333333331</v>
      </c>
      <c r="AQ687" s="64">
        <f t="shared" si="91"/>
        <v>0</v>
      </c>
      <c r="AR687" s="63">
        <f t="shared" si="91"/>
        <v>0</v>
      </c>
      <c r="AS687" s="65">
        <f t="shared" si="91"/>
        <v>8</v>
      </c>
      <c r="AT687" s="64">
        <f t="shared" si="91"/>
        <v>2.3333333333333335</v>
      </c>
      <c r="AU687" s="63">
        <f t="shared" si="91"/>
        <v>0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2</v>
      </c>
      <c r="AZ687" s="61">
        <f t="shared" si="91"/>
        <v>0</v>
      </c>
      <c r="BA687" s="61">
        <f t="shared" si="91"/>
        <v>2</v>
      </c>
      <c r="BB687" s="60">
        <f t="shared" si="91"/>
        <v>0</v>
      </c>
      <c r="BC687" s="59" t="s">
        <v>134</v>
      </c>
    </row>
    <row r="688" spans="2:62" ht="28.15" customHeight="1" x14ac:dyDescent="0.2">
      <c r="B688" s="30"/>
      <c r="C688" s="338">
        <v>1</v>
      </c>
      <c r="D688" s="239" t="s">
        <v>758</v>
      </c>
      <c r="E688" s="198"/>
      <c r="F688" s="198"/>
      <c r="G688" s="197"/>
      <c r="H688" s="358" t="s">
        <v>370</v>
      </c>
      <c r="I688" s="390">
        <v>75</v>
      </c>
      <c r="J688" s="390">
        <v>22</v>
      </c>
      <c r="K688" s="390">
        <v>6</v>
      </c>
      <c r="L688" s="42" t="s">
        <v>131</v>
      </c>
      <c r="M688" s="43" t="s">
        <v>357</v>
      </c>
      <c r="N688" s="42" t="s">
        <v>129</v>
      </c>
      <c r="O688" s="43" t="s">
        <v>457</v>
      </c>
      <c r="P688" s="42" t="s">
        <v>128</v>
      </c>
      <c r="Q688" s="43" t="s">
        <v>348</v>
      </c>
      <c r="R688" s="42" t="s">
        <v>127</v>
      </c>
      <c r="S688" s="43" t="s">
        <v>179</v>
      </c>
      <c r="T688" s="42" t="s">
        <v>126</v>
      </c>
      <c r="U688" s="43"/>
      <c r="V688" s="42" t="s">
        <v>125</v>
      </c>
      <c r="W688" s="43"/>
      <c r="X688" s="42" t="s">
        <v>124</v>
      </c>
      <c r="Y688" s="43"/>
      <c r="Z688" s="42" t="s">
        <v>123</v>
      </c>
      <c r="AA688" s="43"/>
      <c r="AB688" s="245"/>
      <c r="AC688" s="43"/>
      <c r="AD688" s="196" t="s">
        <v>354</v>
      </c>
      <c r="AE688" s="58" t="s">
        <v>757</v>
      </c>
      <c r="AF688" s="421"/>
      <c r="AG688" s="421" t="s">
        <v>668</v>
      </c>
      <c r="AH688" s="38"/>
      <c r="AI688" s="9"/>
      <c r="AJ688" s="349">
        <f>SUMPRODUCT(LEN($M688:$AA691)-LEN(SUBSTITUTE($M688:$AA691,"A", "")))</f>
        <v>26</v>
      </c>
      <c r="AK688" s="352">
        <f>SUMPRODUCT(LEN($AD688:$AD691)-LEN(SUBSTITUTE($AD688:$AD691,"A", "")))</f>
        <v>2</v>
      </c>
      <c r="AL688" s="335">
        <f>SUMPRODUCT(LEN($AC688:$AC691)-LEN(SUBSTITUTE($AC688:$AC691,"A", "")))</f>
        <v>0</v>
      </c>
      <c r="AM688" s="349">
        <f>SUMPRODUCT(LEN($M688:$AA691)-LEN(SUBSTITUTE($M688:$AA691,"S", "")))</f>
        <v>16</v>
      </c>
      <c r="AN688" s="352">
        <f>SUMPRODUCT(LEN($AD688:$AD691)-LEN(SUBSTITUTE($AD688:$AD691,"S", "")))</f>
        <v>9</v>
      </c>
      <c r="AO688" s="335">
        <f>SUMPRODUCT(LEN($AC688:$AC691)-LEN(SUBSTITUTE($AC688:$AC691,"S", "")))</f>
        <v>0</v>
      </c>
      <c r="AP688" s="349">
        <f>SUMPRODUCT(LEN($M688:$AA691)-LEN(SUBSTITUTE($M688:$AA691,"F", "")))</f>
        <v>0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6</v>
      </c>
      <c r="AT688" s="352">
        <f>SUMPRODUCT(LEN($AD688:$AD691)-LEN(SUBSTITUTE($AD688:$AD691,"G", "")))</f>
        <v>1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6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6</v>
      </c>
      <c r="BB688" s="413">
        <f>SUMPRODUCT(LEN($AE688:$AE691)-LEN(SUBSTITUTE($AE688:$AE691,"M", "")))</f>
        <v>0</v>
      </c>
    </row>
    <row r="689" spans="2:62" ht="28.15" customHeight="1" thickBot="1" x14ac:dyDescent="0.25">
      <c r="B689" s="30"/>
      <c r="C689" s="339"/>
      <c r="D689" s="221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357</v>
      </c>
      <c r="N689" s="33" t="s">
        <v>121</v>
      </c>
      <c r="O689" s="55" t="s">
        <v>502</v>
      </c>
      <c r="P689" s="33" t="s">
        <v>120</v>
      </c>
      <c r="Q689" s="55" t="s">
        <v>498</v>
      </c>
      <c r="R689" s="33" t="s">
        <v>119</v>
      </c>
      <c r="S689" s="55" t="s">
        <v>179</v>
      </c>
      <c r="T689" s="33" t="s">
        <v>118</v>
      </c>
      <c r="U689" s="55"/>
      <c r="V689" s="33" t="s">
        <v>117</v>
      </c>
      <c r="W689" s="55"/>
      <c r="X689" s="33" t="s">
        <v>116</v>
      </c>
      <c r="Y689" s="55"/>
      <c r="Z689" s="33" t="s">
        <v>115</v>
      </c>
      <c r="AA689" s="55"/>
      <c r="AB689" s="244"/>
      <c r="AC689" s="55"/>
      <c r="AD689" s="193" t="s">
        <v>756</v>
      </c>
      <c r="AE689" s="57"/>
      <c r="AF689" s="422"/>
      <c r="AG689" s="422"/>
      <c r="AH689" s="21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8.15" customHeight="1" x14ac:dyDescent="0.2">
      <c r="B690" s="30"/>
      <c r="C690" s="340"/>
      <c r="D690" s="218"/>
      <c r="E690" s="192"/>
      <c r="F690" s="192"/>
      <c r="G690" s="191"/>
      <c r="H690" s="360">
        <v>204</v>
      </c>
      <c r="I690" s="392"/>
      <c r="J690" s="392"/>
      <c r="K690" s="392"/>
      <c r="L690" s="25" t="s">
        <v>114</v>
      </c>
      <c r="M690" s="114" t="s">
        <v>457</v>
      </c>
      <c r="N690" s="25" t="s">
        <v>112</v>
      </c>
      <c r="O690" s="114" t="s">
        <v>474</v>
      </c>
      <c r="P690" s="25" t="s">
        <v>111</v>
      </c>
      <c r="Q690" s="114" t="s">
        <v>579</v>
      </c>
      <c r="R690" s="25" t="s">
        <v>110</v>
      </c>
      <c r="S690" s="114" t="s">
        <v>347</v>
      </c>
      <c r="T690" s="25" t="s">
        <v>109</v>
      </c>
      <c r="U690" s="114"/>
      <c r="V690" s="25" t="s">
        <v>108</v>
      </c>
      <c r="W690" s="114"/>
      <c r="X690" s="25" t="s">
        <v>107</v>
      </c>
      <c r="Y690" s="114"/>
      <c r="Z690" s="25" t="s">
        <v>106</v>
      </c>
      <c r="AA690" s="114"/>
      <c r="AB690" s="243"/>
      <c r="AC690" s="114"/>
      <c r="AD690" s="190" t="s">
        <v>354</v>
      </c>
      <c r="AE690" s="57"/>
      <c r="AF690" s="422"/>
      <c r="AG690" s="422"/>
      <c r="AH690" s="21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8.15" customHeight="1" thickBot="1" x14ac:dyDescent="0.25">
      <c r="B691" s="30"/>
      <c r="C691" s="355"/>
      <c r="D691" s="246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357</v>
      </c>
      <c r="N691" s="50" t="s">
        <v>104</v>
      </c>
      <c r="O691" s="51" t="s">
        <v>462</v>
      </c>
      <c r="P691" s="50" t="s">
        <v>103</v>
      </c>
      <c r="Q691" s="51" t="s">
        <v>359</v>
      </c>
      <c r="R691" s="50" t="s">
        <v>102</v>
      </c>
      <c r="S691" s="51" t="s">
        <v>354</v>
      </c>
      <c r="T691" s="50">
        <v>20</v>
      </c>
      <c r="U691" s="51"/>
      <c r="V691" s="50" t="s">
        <v>101</v>
      </c>
      <c r="W691" s="51"/>
      <c r="X691" s="50" t="s">
        <v>100</v>
      </c>
      <c r="Y691" s="51"/>
      <c r="Z691" s="50" t="s">
        <v>99</v>
      </c>
      <c r="AA691" s="51"/>
      <c r="AB691" s="242"/>
      <c r="AC691" s="51"/>
      <c r="AD691" s="187"/>
      <c r="AE691" s="56"/>
      <c r="AF691" s="424"/>
      <c r="AG691" s="424"/>
      <c r="AH691" s="47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8.15" customHeight="1" x14ac:dyDescent="0.2">
      <c r="B692" s="30"/>
      <c r="C692" s="338">
        <v>2</v>
      </c>
      <c r="D692" s="212"/>
      <c r="E692" s="198"/>
      <c r="F692" s="198"/>
      <c r="G692" s="197"/>
      <c r="H692" s="358"/>
      <c r="I692" s="390">
        <v>91</v>
      </c>
      <c r="J692" s="390">
        <v>22</v>
      </c>
      <c r="K692" s="390">
        <v>9</v>
      </c>
      <c r="L692" s="42" t="s">
        <v>131</v>
      </c>
      <c r="M692" s="43" t="s">
        <v>179</v>
      </c>
      <c r="N692" s="42" t="s">
        <v>129</v>
      </c>
      <c r="O692" s="43" t="s">
        <v>455</v>
      </c>
      <c r="P692" s="42" t="s">
        <v>128</v>
      </c>
      <c r="Q692" s="43" t="s">
        <v>351</v>
      </c>
      <c r="R692" s="42" t="s">
        <v>127</v>
      </c>
      <c r="S692" s="43" t="s">
        <v>130</v>
      </c>
      <c r="T692" s="42" t="s">
        <v>126</v>
      </c>
      <c r="U692" s="43"/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245"/>
      <c r="AC692" s="43"/>
      <c r="AD692" s="196" t="s">
        <v>132</v>
      </c>
      <c r="AE692" s="39"/>
      <c r="AF692" s="421"/>
      <c r="AG692" s="421" t="s">
        <v>668</v>
      </c>
      <c r="AH692" s="38"/>
      <c r="AI692" s="9"/>
      <c r="AJ692" s="349">
        <f>SUMPRODUCT(LEN($M692:$AA695)-LEN(SUBSTITUTE($M692:$AA695,"A", "")))</f>
        <v>14</v>
      </c>
      <c r="AK692" s="352">
        <f>SUMPRODUCT(LEN($AD692:$AD695)-LEN(SUBSTITUTE($AD692:$AD695,"A", "")))</f>
        <v>4</v>
      </c>
      <c r="AL692" s="335">
        <f>SUMPRODUCT(LEN($AC692:$AC695)-LEN(SUBSTITUTE($AC692:$AC695,"A", "")))</f>
        <v>0</v>
      </c>
      <c r="AM692" s="349">
        <f>SUMPRODUCT(LEN($M692:$AA695)-LEN(SUBSTITUTE($M692:$AA695,"S", "")))</f>
        <v>12</v>
      </c>
      <c r="AN692" s="352">
        <f>SUMPRODUCT(LEN($AD692:$AD695)-LEN(SUBSTITUTE($AD692:$AD695,"S", "")))</f>
        <v>1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6</v>
      </c>
      <c r="AT692" s="352">
        <f>SUMPRODUCT(LEN($AD692:$AD695)-LEN(SUBSTITUTE($AD692:$AD695,"G", "")))</f>
        <v>0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8.15" customHeight="1" thickBot="1" x14ac:dyDescent="0.25">
      <c r="B693" s="30"/>
      <c r="C693" s="339"/>
      <c r="D693" s="221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 t="s">
        <v>495</v>
      </c>
      <c r="N693" s="33" t="s">
        <v>121</v>
      </c>
      <c r="O693" s="55" t="s">
        <v>455</v>
      </c>
      <c r="P693" s="33" t="s">
        <v>120</v>
      </c>
      <c r="Q693" s="55" t="s">
        <v>354</v>
      </c>
      <c r="R693" s="33" t="s">
        <v>119</v>
      </c>
      <c r="S693" s="55"/>
      <c r="T693" s="33" t="s">
        <v>118</v>
      </c>
      <c r="U693" s="55"/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244"/>
      <c r="AC693" s="55"/>
      <c r="AD693" s="193" t="s">
        <v>348</v>
      </c>
      <c r="AE693" s="22"/>
      <c r="AF693" s="422"/>
      <c r="AG693" s="422"/>
      <c r="AH693" s="21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8.15" customHeight="1" x14ac:dyDescent="0.2">
      <c r="B694" s="30"/>
      <c r="C694" s="340"/>
      <c r="D694" s="218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 t="s">
        <v>458</v>
      </c>
      <c r="N694" s="25" t="s">
        <v>112</v>
      </c>
      <c r="O694" s="114" t="s">
        <v>495</v>
      </c>
      <c r="P694" s="25" t="s">
        <v>111</v>
      </c>
      <c r="Q694" s="114" t="s">
        <v>347</v>
      </c>
      <c r="R694" s="25" t="s">
        <v>110</v>
      </c>
      <c r="S694" s="114"/>
      <c r="T694" s="25" t="s">
        <v>109</v>
      </c>
      <c r="U694" s="114"/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243"/>
      <c r="AC694" s="114"/>
      <c r="AD694" s="190" t="s">
        <v>132</v>
      </c>
      <c r="AE694" s="22"/>
      <c r="AF694" s="422"/>
      <c r="AG694" s="422"/>
      <c r="AH694" s="21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8.15" customHeight="1" thickBot="1" x14ac:dyDescent="0.25">
      <c r="B695" s="30"/>
      <c r="C695" s="355"/>
      <c r="D695" s="246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 t="s">
        <v>588</v>
      </c>
      <c r="N695" s="50" t="s">
        <v>104</v>
      </c>
      <c r="O695" s="51" t="s">
        <v>179</v>
      </c>
      <c r="P695" s="50" t="s">
        <v>103</v>
      </c>
      <c r="Q695" s="51" t="s">
        <v>130</v>
      </c>
      <c r="R695" s="50" t="s">
        <v>102</v>
      </c>
      <c r="S695" s="51"/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242"/>
      <c r="AC695" s="51"/>
      <c r="AD695" s="187"/>
      <c r="AE695" s="48"/>
      <c r="AF695" s="424"/>
      <c r="AG695" s="424"/>
      <c r="AH695" s="47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8.15" customHeight="1" x14ac:dyDescent="0.2">
      <c r="B696" s="30"/>
      <c r="C696" s="338">
        <v>3</v>
      </c>
      <c r="D696" s="212"/>
      <c r="E696" s="198"/>
      <c r="F696" s="198"/>
      <c r="G696" s="197"/>
      <c r="H696" s="358"/>
      <c r="I696" s="390">
        <v>85</v>
      </c>
      <c r="J696" s="390">
        <v>25</v>
      </c>
      <c r="K696" s="390">
        <v>8</v>
      </c>
      <c r="L696" s="42" t="s">
        <v>131</v>
      </c>
      <c r="M696" s="43" t="s">
        <v>179</v>
      </c>
      <c r="N696" s="42" t="s">
        <v>129</v>
      </c>
      <c r="O696" s="43" t="s">
        <v>357</v>
      </c>
      <c r="P696" s="42" t="s">
        <v>128</v>
      </c>
      <c r="Q696" s="43" t="s">
        <v>588</v>
      </c>
      <c r="R696" s="42" t="s">
        <v>127</v>
      </c>
      <c r="S696" s="43" t="s">
        <v>352</v>
      </c>
      <c r="T696" s="42" t="s">
        <v>126</v>
      </c>
      <c r="U696" s="43" t="s">
        <v>130</v>
      </c>
      <c r="V696" s="42" t="s">
        <v>125</v>
      </c>
      <c r="W696" s="43"/>
      <c r="X696" s="42" t="s">
        <v>124</v>
      </c>
      <c r="Y696" s="43"/>
      <c r="Z696" s="42" t="s">
        <v>123</v>
      </c>
      <c r="AA696" s="43"/>
      <c r="AB696" s="245"/>
      <c r="AC696" s="43"/>
      <c r="AD696" s="196" t="s">
        <v>755</v>
      </c>
      <c r="AE696" s="39"/>
      <c r="AF696" s="421"/>
      <c r="AG696" s="421" t="s">
        <v>669</v>
      </c>
      <c r="AH696" s="38"/>
      <c r="AI696" s="9"/>
      <c r="AJ696" s="349">
        <f>SUMPRODUCT(LEN($M696:$AA699)-LEN(SUBSTITUTE($M696:$AA699,"A", "")))</f>
        <v>25</v>
      </c>
      <c r="AK696" s="352">
        <f>SUMPRODUCT(LEN($AD696:$AD699)-LEN(SUBSTITUTE($AD696:$AD699,"A", "")))</f>
        <v>12</v>
      </c>
      <c r="AL696" s="335">
        <f>SUMPRODUCT(LEN($AC696:$AC699)-LEN(SUBSTITUTE($AC696:$AC699,"A", "")))</f>
        <v>0</v>
      </c>
      <c r="AM696" s="349">
        <f>SUMPRODUCT(LEN($M696:$AA699)-LEN(SUBSTITUTE($M696:$AA699,"S", "")))</f>
        <v>18</v>
      </c>
      <c r="AN696" s="352">
        <f>SUMPRODUCT(LEN($AD696:$AD699)-LEN(SUBSTITUTE($AD696:$AD699,"S", "")))</f>
        <v>25</v>
      </c>
      <c r="AO696" s="335">
        <f>SUMPRODUCT(LEN($AC696:$AC699)-LEN(SUBSTITUTE($AC696:$AC699,"S", "")))</f>
        <v>0</v>
      </c>
      <c r="AP696" s="349">
        <f>SUMPRODUCT(LEN($M696:$AA699)-LEN(SUBSTITUTE($M696:$AA699,"F", "")))</f>
        <v>1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12</v>
      </c>
      <c r="AT696" s="352">
        <f>SUMPRODUCT(LEN($AD696:$AD699)-LEN(SUBSTITUTE($AD696:$AD699,"G", "")))</f>
        <v>6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8.15" customHeight="1" thickBot="1" x14ac:dyDescent="0.25">
      <c r="B697" s="30"/>
      <c r="C697" s="339"/>
      <c r="D697" s="221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 t="s">
        <v>754</v>
      </c>
      <c r="N697" s="33" t="s">
        <v>121</v>
      </c>
      <c r="O697" s="55" t="s">
        <v>459</v>
      </c>
      <c r="P697" s="33" t="s">
        <v>120</v>
      </c>
      <c r="Q697" s="55" t="s">
        <v>536</v>
      </c>
      <c r="R697" s="33" t="s">
        <v>119</v>
      </c>
      <c r="S697" s="55" t="s">
        <v>354</v>
      </c>
      <c r="T697" s="33" t="s">
        <v>118</v>
      </c>
      <c r="U697" s="55"/>
      <c r="V697" s="33" t="s">
        <v>117</v>
      </c>
      <c r="W697" s="55"/>
      <c r="X697" s="33" t="s">
        <v>116</v>
      </c>
      <c r="Y697" s="55"/>
      <c r="Z697" s="33" t="s">
        <v>115</v>
      </c>
      <c r="AA697" s="55"/>
      <c r="AB697" s="244"/>
      <c r="AC697" s="55"/>
      <c r="AD697" s="193" t="s">
        <v>544</v>
      </c>
      <c r="AE697" s="22"/>
      <c r="AF697" s="422"/>
      <c r="AG697" s="422"/>
      <c r="AH697" s="21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8.15" customHeight="1" x14ac:dyDescent="0.2">
      <c r="B698" s="30"/>
      <c r="C698" s="340"/>
      <c r="D698" s="218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 t="s">
        <v>487</v>
      </c>
      <c r="N698" s="25" t="s">
        <v>112</v>
      </c>
      <c r="O698" s="114" t="s">
        <v>753</v>
      </c>
      <c r="P698" s="25" t="s">
        <v>111</v>
      </c>
      <c r="Q698" s="114" t="s">
        <v>456</v>
      </c>
      <c r="R698" s="25" t="s">
        <v>110</v>
      </c>
      <c r="S698" s="114" t="s">
        <v>354</v>
      </c>
      <c r="T698" s="25" t="s">
        <v>109</v>
      </c>
      <c r="U698" s="114"/>
      <c r="V698" s="25" t="s">
        <v>108</v>
      </c>
      <c r="W698" s="114"/>
      <c r="X698" s="25" t="s">
        <v>107</v>
      </c>
      <c r="Y698" s="114"/>
      <c r="Z698" s="25" t="s">
        <v>106</v>
      </c>
      <c r="AA698" s="114"/>
      <c r="AB698" s="243"/>
      <c r="AC698" s="114"/>
      <c r="AD698" s="190" t="s">
        <v>731</v>
      </c>
      <c r="AE698" s="22"/>
      <c r="AF698" s="422"/>
      <c r="AG698" s="422"/>
      <c r="AH698" s="21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8.15" customHeight="1" thickBot="1" x14ac:dyDescent="0.25">
      <c r="B699" s="20"/>
      <c r="C699" s="341"/>
      <c r="D699" s="215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 t="s">
        <v>469</v>
      </c>
      <c r="N699" s="15" t="s">
        <v>104</v>
      </c>
      <c r="O699" s="16" t="s">
        <v>474</v>
      </c>
      <c r="P699" s="15" t="s">
        <v>103</v>
      </c>
      <c r="Q699" s="16" t="s">
        <v>495</v>
      </c>
      <c r="R699" s="15" t="s">
        <v>102</v>
      </c>
      <c r="S699" s="16" t="s">
        <v>354</v>
      </c>
      <c r="T699" s="15">
        <v>20</v>
      </c>
      <c r="U699" s="16"/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242"/>
      <c r="AC699" s="16"/>
      <c r="AD699" s="186" t="s">
        <v>752</v>
      </c>
      <c r="AE699" s="11"/>
      <c r="AF699" s="423"/>
      <c r="AG699" s="423"/>
      <c r="AH699" s="10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107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203</v>
      </c>
      <c r="E701" s="425">
        <v>13657.58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/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03"/>
      <c r="AI701" s="86" t="s">
        <v>137</v>
      </c>
      <c r="AJ701" s="85">
        <f t="shared" ref="AJ701:BB701" si="92">SUM(AJ703:AJ714)</f>
        <v>50</v>
      </c>
      <c r="AK701" s="84">
        <f t="shared" si="92"/>
        <v>9</v>
      </c>
      <c r="AL701" s="83">
        <f t="shared" si="92"/>
        <v>0</v>
      </c>
      <c r="AM701" s="85">
        <f t="shared" si="92"/>
        <v>33</v>
      </c>
      <c r="AN701" s="84">
        <f t="shared" si="92"/>
        <v>10</v>
      </c>
      <c r="AO701" s="83">
        <f t="shared" si="92"/>
        <v>0</v>
      </c>
      <c r="AP701" s="85">
        <f t="shared" si="92"/>
        <v>1</v>
      </c>
      <c r="AQ701" s="84">
        <f t="shared" si="92"/>
        <v>1</v>
      </c>
      <c r="AR701" s="83">
        <f t="shared" si="92"/>
        <v>0</v>
      </c>
      <c r="AS701" s="85">
        <f t="shared" si="92"/>
        <v>12</v>
      </c>
      <c r="AT701" s="84">
        <f t="shared" si="92"/>
        <v>3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19.666666666666668</v>
      </c>
      <c r="BG701" s="5">
        <f>SUM(AM701:AO701,AY701)/$BG$5</f>
        <v>14.333333333333334</v>
      </c>
      <c r="BH701" s="5">
        <f>SUM(AP701:AR701,AZ701)/$BG$5</f>
        <v>0.66666666666666663</v>
      </c>
      <c r="BI701" s="5">
        <f>SUM(AS701:AU701,BA701)/$BG$5</f>
        <v>5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03"/>
      <c r="AI702" s="66" t="s">
        <v>135</v>
      </c>
      <c r="AJ702" s="65">
        <f t="shared" ref="AJ702:BB702" si="93">AJ701/3</f>
        <v>16.666666666666668</v>
      </c>
      <c r="AK702" s="64">
        <f t="shared" si="93"/>
        <v>3</v>
      </c>
      <c r="AL702" s="63">
        <f t="shared" si="93"/>
        <v>0</v>
      </c>
      <c r="AM702" s="65">
        <f t="shared" si="93"/>
        <v>11</v>
      </c>
      <c r="AN702" s="64">
        <f t="shared" si="93"/>
        <v>3.3333333333333335</v>
      </c>
      <c r="AO702" s="63">
        <f t="shared" si="93"/>
        <v>0</v>
      </c>
      <c r="AP702" s="65">
        <f t="shared" si="93"/>
        <v>0.33333333333333331</v>
      </c>
      <c r="AQ702" s="64">
        <f t="shared" si="93"/>
        <v>0.33333333333333331</v>
      </c>
      <c r="AR702" s="63">
        <f t="shared" si="93"/>
        <v>0</v>
      </c>
      <c r="AS702" s="65">
        <f t="shared" si="93"/>
        <v>4</v>
      </c>
      <c r="AT702" s="64">
        <f t="shared" si="93"/>
        <v>1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8.15" customHeight="1" x14ac:dyDescent="0.2">
      <c r="B703" s="30"/>
      <c r="C703" s="338">
        <v>1</v>
      </c>
      <c r="D703" s="212"/>
      <c r="E703" s="198"/>
      <c r="F703" s="198"/>
      <c r="G703" s="197"/>
      <c r="H703" s="358" t="s">
        <v>706</v>
      </c>
      <c r="I703" s="390">
        <v>110</v>
      </c>
      <c r="J703" s="390">
        <v>24</v>
      </c>
      <c r="K703" s="390">
        <v>8</v>
      </c>
      <c r="L703" s="42" t="s">
        <v>131</v>
      </c>
      <c r="M703" s="43" t="s">
        <v>179</v>
      </c>
      <c r="N703" s="42" t="s">
        <v>129</v>
      </c>
      <c r="O703" s="43" t="s">
        <v>179</v>
      </c>
      <c r="P703" s="42" t="s">
        <v>128</v>
      </c>
      <c r="Q703" s="43" t="s">
        <v>132</v>
      </c>
      <c r="R703" s="42" t="s">
        <v>127</v>
      </c>
      <c r="S703" s="43" t="s">
        <v>351</v>
      </c>
      <c r="T703" s="42" t="s">
        <v>126</v>
      </c>
      <c r="U703" s="43"/>
      <c r="V703" s="42" t="s">
        <v>125</v>
      </c>
      <c r="W703" s="43"/>
      <c r="X703" s="42" t="s">
        <v>124</v>
      </c>
      <c r="Y703" s="43"/>
      <c r="Z703" s="42" t="s">
        <v>123</v>
      </c>
      <c r="AA703" s="43"/>
      <c r="AB703" s="245"/>
      <c r="AC703" s="43"/>
      <c r="AD703" s="196" t="s">
        <v>179</v>
      </c>
      <c r="AE703" s="58"/>
      <c r="AF703" s="421"/>
      <c r="AG703" s="421" t="s">
        <v>669</v>
      </c>
      <c r="AH703" s="38"/>
      <c r="AI703" s="9"/>
      <c r="AJ703" s="349">
        <f>SUMPRODUCT(LEN($M703:$AA706)-LEN(SUBSTITUTE($M703:$AA706,"A", "")))</f>
        <v>15</v>
      </c>
      <c r="AK703" s="352">
        <f>SUMPRODUCT(LEN($AD703:$AD706)-LEN(SUBSTITUTE($AD703:$AD706,"A", "")))</f>
        <v>2</v>
      </c>
      <c r="AL703" s="335">
        <f>SUMPRODUCT(LEN($AC703:$AC706)-LEN(SUBSTITUTE($AC703:$AC706,"A", "")))</f>
        <v>0</v>
      </c>
      <c r="AM703" s="349">
        <f>SUMPRODUCT(LEN($M703:$AA706)-LEN(SUBSTITUTE($M703:$AA706,"S", "")))</f>
        <v>9</v>
      </c>
      <c r="AN703" s="352">
        <f>SUMPRODUCT(LEN($AD703:$AD706)-LEN(SUBSTITUTE($AD703:$AD706,"S", "")))</f>
        <v>4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1</v>
      </c>
      <c r="AR703" s="335">
        <f>SUMPRODUCT(LEN($AC703:$AC706)-LEN(SUBSTITUTE($AC703:$AC706,"F", "")))</f>
        <v>0</v>
      </c>
      <c r="AS703" s="349">
        <f>SUMPRODUCT(LEN($M703:$AA706)-LEN(SUBSTITUTE($M703:$AA706,"G", "")))</f>
        <v>3</v>
      </c>
      <c r="AT703" s="352">
        <f>SUMPRODUCT(LEN($AD703:$AD706)-LEN(SUBSTITUTE($AD703:$AD706,"G", "")))</f>
        <v>1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8.15" customHeight="1" thickBot="1" x14ac:dyDescent="0.25">
      <c r="B704" s="30"/>
      <c r="C704" s="339"/>
      <c r="D704" s="221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179</v>
      </c>
      <c r="N704" s="33" t="s">
        <v>121</v>
      </c>
      <c r="O704" s="55" t="s">
        <v>179</v>
      </c>
      <c r="P704" s="33" t="s">
        <v>120</v>
      </c>
      <c r="Q704" s="55" t="s">
        <v>130</v>
      </c>
      <c r="R704" s="33" t="s">
        <v>119</v>
      </c>
      <c r="S704" s="55" t="s">
        <v>130</v>
      </c>
      <c r="T704" s="33" t="s">
        <v>118</v>
      </c>
      <c r="U704" s="55"/>
      <c r="V704" s="33" t="s">
        <v>117</v>
      </c>
      <c r="W704" s="55"/>
      <c r="X704" s="33" t="s">
        <v>116</v>
      </c>
      <c r="Y704" s="55"/>
      <c r="Z704" s="33" t="s">
        <v>115</v>
      </c>
      <c r="AA704" s="55"/>
      <c r="AB704" s="244"/>
      <c r="AC704" s="55"/>
      <c r="AD704" s="193" t="s">
        <v>751</v>
      </c>
      <c r="AE704" s="57"/>
      <c r="AF704" s="422"/>
      <c r="AG704" s="422"/>
      <c r="AH704" s="21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8.15" customHeight="1" x14ac:dyDescent="0.2">
      <c r="B705" s="30"/>
      <c r="C705" s="340"/>
      <c r="D705" s="218"/>
      <c r="E705" s="192"/>
      <c r="F705" s="192"/>
      <c r="G705" s="191"/>
      <c r="H705" s="360">
        <v>203</v>
      </c>
      <c r="I705" s="392"/>
      <c r="J705" s="392"/>
      <c r="K705" s="392"/>
      <c r="L705" s="25" t="s">
        <v>114</v>
      </c>
      <c r="M705" s="114" t="s">
        <v>179</v>
      </c>
      <c r="N705" s="25" t="s">
        <v>112</v>
      </c>
      <c r="O705" s="114" t="s">
        <v>509</v>
      </c>
      <c r="P705" s="25" t="s">
        <v>111</v>
      </c>
      <c r="Q705" s="114" t="s">
        <v>130</v>
      </c>
      <c r="R705" s="25" t="s">
        <v>110</v>
      </c>
      <c r="S705" s="114" t="s">
        <v>130</v>
      </c>
      <c r="T705" s="25" t="s">
        <v>109</v>
      </c>
      <c r="U705" s="114"/>
      <c r="V705" s="25" t="s">
        <v>108</v>
      </c>
      <c r="W705" s="114"/>
      <c r="X705" s="25" t="s">
        <v>107</v>
      </c>
      <c r="Y705" s="114"/>
      <c r="Z705" s="25" t="s">
        <v>106</v>
      </c>
      <c r="AA705" s="114"/>
      <c r="AB705" s="243"/>
      <c r="AC705" s="114"/>
      <c r="AD705" s="190"/>
      <c r="AE705" s="57"/>
      <c r="AF705" s="422"/>
      <c r="AG705" s="422"/>
      <c r="AH705" s="21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8.15" customHeight="1" thickBot="1" x14ac:dyDescent="0.25">
      <c r="B706" s="30"/>
      <c r="C706" s="355"/>
      <c r="D706" s="246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467</v>
      </c>
      <c r="N706" s="50" t="s">
        <v>104</v>
      </c>
      <c r="O706" s="51" t="s">
        <v>495</v>
      </c>
      <c r="P706" s="50" t="s">
        <v>103</v>
      </c>
      <c r="Q706" s="51" t="s">
        <v>354</v>
      </c>
      <c r="R706" s="50" t="s">
        <v>102</v>
      </c>
      <c r="S706" s="51" t="s">
        <v>130</v>
      </c>
      <c r="T706" s="50">
        <v>20</v>
      </c>
      <c r="U706" s="51"/>
      <c r="V706" s="50" t="s">
        <v>101</v>
      </c>
      <c r="W706" s="51"/>
      <c r="X706" s="50" t="s">
        <v>100</v>
      </c>
      <c r="Y706" s="51"/>
      <c r="Z706" s="50" t="s">
        <v>99</v>
      </c>
      <c r="AA706" s="51"/>
      <c r="AB706" s="242"/>
      <c r="AC706" s="51"/>
      <c r="AD706" s="187"/>
      <c r="AE706" s="56"/>
      <c r="AF706" s="424"/>
      <c r="AG706" s="424"/>
      <c r="AH706" s="47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8.15" customHeight="1" x14ac:dyDescent="0.2">
      <c r="B707" s="30"/>
      <c r="C707" s="338">
        <v>2</v>
      </c>
      <c r="D707" s="212"/>
      <c r="E707" s="198"/>
      <c r="F707" s="198"/>
      <c r="G707" s="197"/>
      <c r="H707" s="358"/>
      <c r="I707" s="390">
        <v>123</v>
      </c>
      <c r="J707" s="390">
        <v>24</v>
      </c>
      <c r="K707" s="390">
        <v>7</v>
      </c>
      <c r="L707" s="42" t="s">
        <v>131</v>
      </c>
      <c r="M707" s="43" t="s">
        <v>179</v>
      </c>
      <c r="N707" s="42" t="s">
        <v>129</v>
      </c>
      <c r="O707" s="43" t="s">
        <v>357</v>
      </c>
      <c r="P707" s="42" t="s">
        <v>128</v>
      </c>
      <c r="Q707" s="43" t="s">
        <v>179</v>
      </c>
      <c r="R707" s="42" t="s">
        <v>127</v>
      </c>
      <c r="S707" s="43" t="s">
        <v>354</v>
      </c>
      <c r="T707" s="42" t="s">
        <v>126</v>
      </c>
      <c r="U707" s="43" t="s">
        <v>130</v>
      </c>
      <c r="V707" s="42" t="s">
        <v>125</v>
      </c>
      <c r="W707" s="43"/>
      <c r="X707" s="42" t="s">
        <v>124</v>
      </c>
      <c r="Y707" s="43"/>
      <c r="Z707" s="42" t="s">
        <v>123</v>
      </c>
      <c r="AA707" s="43"/>
      <c r="AB707" s="245"/>
      <c r="AC707" s="43"/>
      <c r="AD707" s="196" t="s">
        <v>132</v>
      </c>
      <c r="AE707" s="39"/>
      <c r="AF707" s="421"/>
      <c r="AG707" s="421" t="s">
        <v>669</v>
      </c>
      <c r="AH707" s="38"/>
      <c r="AI707" s="9"/>
      <c r="AJ707" s="349">
        <f>SUMPRODUCT(LEN($M707:$AA710)-LEN(SUBSTITUTE($M707:$AA710,"A", "")))</f>
        <v>23</v>
      </c>
      <c r="AK707" s="352">
        <f>SUMPRODUCT(LEN($AD707:$AD710)-LEN(SUBSTITUTE($AD707:$AD710,"A", "")))</f>
        <v>1</v>
      </c>
      <c r="AL707" s="335">
        <f>SUMPRODUCT(LEN($AC707:$AC710)-LEN(SUBSTITUTE($AC707:$AC710,"A", "")))</f>
        <v>0</v>
      </c>
      <c r="AM707" s="349">
        <f>SUMPRODUCT(LEN($M707:$AA710)-LEN(SUBSTITUTE($M707:$AA710,"S", "")))</f>
        <v>12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2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8.15" customHeight="1" thickBot="1" x14ac:dyDescent="0.25">
      <c r="B708" s="30"/>
      <c r="C708" s="339"/>
      <c r="D708" s="221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 t="s">
        <v>357</v>
      </c>
      <c r="N708" s="33" t="s">
        <v>121</v>
      </c>
      <c r="O708" s="55" t="s">
        <v>179</v>
      </c>
      <c r="P708" s="33" t="s">
        <v>120</v>
      </c>
      <c r="Q708" s="55" t="s">
        <v>496</v>
      </c>
      <c r="R708" s="33" t="s">
        <v>119</v>
      </c>
      <c r="S708" s="55" t="s">
        <v>347</v>
      </c>
      <c r="T708" s="33" t="s">
        <v>118</v>
      </c>
      <c r="U708" s="55"/>
      <c r="V708" s="33" t="s">
        <v>117</v>
      </c>
      <c r="W708" s="55"/>
      <c r="X708" s="33" t="s">
        <v>116</v>
      </c>
      <c r="Y708" s="55"/>
      <c r="Z708" s="33" t="s">
        <v>115</v>
      </c>
      <c r="AA708" s="55"/>
      <c r="AB708" s="244"/>
      <c r="AC708" s="55"/>
      <c r="AD708" s="193" t="s">
        <v>185</v>
      </c>
      <c r="AE708" s="22"/>
      <c r="AF708" s="422"/>
      <c r="AG708" s="422"/>
      <c r="AH708" s="21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8.15" customHeight="1" x14ac:dyDescent="0.2">
      <c r="B709" s="30"/>
      <c r="C709" s="340"/>
      <c r="D709" s="218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 t="s">
        <v>479</v>
      </c>
      <c r="N709" s="25" t="s">
        <v>112</v>
      </c>
      <c r="O709" s="114" t="s">
        <v>357</v>
      </c>
      <c r="P709" s="25" t="s">
        <v>111</v>
      </c>
      <c r="Q709" s="114" t="s">
        <v>349</v>
      </c>
      <c r="R709" s="25" t="s">
        <v>110</v>
      </c>
      <c r="S709" s="114" t="s">
        <v>130</v>
      </c>
      <c r="T709" s="25" t="s">
        <v>109</v>
      </c>
      <c r="U709" s="114"/>
      <c r="V709" s="25" t="s">
        <v>108</v>
      </c>
      <c r="W709" s="114"/>
      <c r="X709" s="25" t="s">
        <v>107</v>
      </c>
      <c r="Y709" s="114"/>
      <c r="Z709" s="25" t="s">
        <v>106</v>
      </c>
      <c r="AA709" s="114"/>
      <c r="AB709" s="243"/>
      <c r="AC709" s="114"/>
      <c r="AD709" s="190"/>
      <c r="AE709" s="22"/>
      <c r="AF709" s="422"/>
      <c r="AG709" s="422"/>
      <c r="AH709" s="21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8.15" customHeight="1" thickBot="1" x14ac:dyDescent="0.25">
      <c r="B710" s="30"/>
      <c r="C710" s="355"/>
      <c r="D710" s="246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 t="s">
        <v>357</v>
      </c>
      <c r="N710" s="50" t="s">
        <v>104</v>
      </c>
      <c r="O710" s="51" t="s">
        <v>348</v>
      </c>
      <c r="P710" s="50" t="s">
        <v>103</v>
      </c>
      <c r="Q710" s="51" t="s">
        <v>354</v>
      </c>
      <c r="R710" s="50" t="s">
        <v>102</v>
      </c>
      <c r="S710" s="51" t="s">
        <v>130</v>
      </c>
      <c r="T710" s="50">
        <v>20</v>
      </c>
      <c r="U710" s="51"/>
      <c r="V710" s="50" t="s">
        <v>101</v>
      </c>
      <c r="W710" s="51"/>
      <c r="X710" s="50" t="s">
        <v>100</v>
      </c>
      <c r="Y710" s="51"/>
      <c r="Z710" s="50" t="s">
        <v>99</v>
      </c>
      <c r="AA710" s="51"/>
      <c r="AB710" s="242"/>
      <c r="AC710" s="51"/>
      <c r="AD710" s="187"/>
      <c r="AE710" s="48"/>
      <c r="AF710" s="424"/>
      <c r="AG710" s="424"/>
      <c r="AH710" s="47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8.15" customHeight="1" x14ac:dyDescent="0.2">
      <c r="B711" s="30"/>
      <c r="C711" s="338">
        <v>3</v>
      </c>
      <c r="D711" s="212"/>
      <c r="E711" s="198"/>
      <c r="F711" s="198"/>
      <c r="G711" s="197"/>
      <c r="H711" s="358"/>
      <c r="I711" s="390">
        <v>109</v>
      </c>
      <c r="J711" s="390">
        <v>24</v>
      </c>
      <c r="K711" s="390">
        <v>8</v>
      </c>
      <c r="L711" s="42" t="s">
        <v>131</v>
      </c>
      <c r="M711" s="43" t="s">
        <v>132</v>
      </c>
      <c r="N711" s="42" t="s">
        <v>129</v>
      </c>
      <c r="O711" s="43" t="s">
        <v>348</v>
      </c>
      <c r="P711" s="42" t="s">
        <v>128</v>
      </c>
      <c r="Q711" s="43" t="s">
        <v>542</v>
      </c>
      <c r="R711" s="42" t="s">
        <v>127</v>
      </c>
      <c r="S711" s="43" t="s">
        <v>354</v>
      </c>
      <c r="T711" s="42" t="s">
        <v>126</v>
      </c>
      <c r="U711" s="43"/>
      <c r="V711" s="42" t="s">
        <v>125</v>
      </c>
      <c r="W711" s="43"/>
      <c r="X711" s="42" t="s">
        <v>124</v>
      </c>
      <c r="Y711" s="43"/>
      <c r="Z711" s="42" t="s">
        <v>123</v>
      </c>
      <c r="AA711" s="43"/>
      <c r="AB711" s="245"/>
      <c r="AC711" s="43"/>
      <c r="AD711" s="196" t="s">
        <v>716</v>
      </c>
      <c r="AE711" s="39"/>
      <c r="AF711" s="421">
        <v>6</v>
      </c>
      <c r="AG711" s="421" t="s">
        <v>669</v>
      </c>
      <c r="AH711" s="38"/>
      <c r="AI711" s="9"/>
      <c r="AJ711" s="349">
        <f>SUMPRODUCT(LEN($M711:$AA714)-LEN(SUBSTITUTE($M711:$AA714,"A", "")))</f>
        <v>12</v>
      </c>
      <c r="AK711" s="352">
        <f>SUMPRODUCT(LEN($AD711:$AD714)-LEN(SUBSTITUTE($AD711:$AD714,"A", "")))</f>
        <v>6</v>
      </c>
      <c r="AL711" s="335">
        <f>SUMPRODUCT(LEN($AC711:$AC714)-LEN(SUBSTITUTE($AC711:$AC714,"A", "")))</f>
        <v>0</v>
      </c>
      <c r="AM711" s="349">
        <f>SUMPRODUCT(LEN($M711:$AA714)-LEN(SUBSTITUTE($M711:$AA714,"S", "")))</f>
        <v>12</v>
      </c>
      <c r="AN711" s="352">
        <f>SUMPRODUCT(LEN($AD711:$AD714)-LEN(SUBSTITUTE($AD711:$AD714,"S", "")))</f>
        <v>6</v>
      </c>
      <c r="AO711" s="335">
        <f>SUMPRODUCT(LEN($AC711:$AC714)-LEN(SUBSTITUTE($AC711:$AC714,"S", "")))</f>
        <v>0</v>
      </c>
      <c r="AP711" s="349">
        <f>SUMPRODUCT(LEN($M711:$AA714)-LEN(SUBSTITUTE($M711:$AA714,"F", "")))</f>
        <v>1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7</v>
      </c>
      <c r="AT711" s="352">
        <f>SUMPRODUCT(LEN($AD711:$AD714)-LEN(SUBSTITUTE($AD711:$AD714,"G", "")))</f>
        <v>2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8.15" customHeight="1" thickBot="1" x14ac:dyDescent="0.25">
      <c r="B712" s="30"/>
      <c r="C712" s="339"/>
      <c r="D712" s="221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 t="s">
        <v>494</v>
      </c>
      <c r="N712" s="33" t="s">
        <v>121</v>
      </c>
      <c r="O712" s="55" t="s">
        <v>496</v>
      </c>
      <c r="P712" s="33" t="s">
        <v>120</v>
      </c>
      <c r="Q712" s="55" t="s">
        <v>522</v>
      </c>
      <c r="R712" s="33" t="s">
        <v>119</v>
      </c>
      <c r="S712" s="55" t="s">
        <v>130</v>
      </c>
      <c r="T712" s="33" t="s">
        <v>118</v>
      </c>
      <c r="U712" s="55"/>
      <c r="V712" s="33" t="s">
        <v>117</v>
      </c>
      <c r="W712" s="55"/>
      <c r="X712" s="33" t="s">
        <v>116</v>
      </c>
      <c r="Y712" s="55"/>
      <c r="Z712" s="33" t="s">
        <v>115</v>
      </c>
      <c r="AA712" s="55"/>
      <c r="AB712" s="244"/>
      <c r="AC712" s="55"/>
      <c r="AD712" s="193" t="s">
        <v>750</v>
      </c>
      <c r="AE712" s="22"/>
      <c r="AF712" s="422"/>
      <c r="AG712" s="422"/>
      <c r="AH712" s="21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8.15" customHeight="1" x14ac:dyDescent="0.2">
      <c r="B713" s="30"/>
      <c r="C713" s="340"/>
      <c r="D713" s="218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 t="s">
        <v>494</v>
      </c>
      <c r="N713" s="25" t="s">
        <v>112</v>
      </c>
      <c r="O713" s="114" t="s">
        <v>179</v>
      </c>
      <c r="P713" s="25" t="s">
        <v>111</v>
      </c>
      <c r="Q713" s="114" t="s">
        <v>179</v>
      </c>
      <c r="R713" s="25" t="s">
        <v>110</v>
      </c>
      <c r="S713" s="114" t="s">
        <v>130</v>
      </c>
      <c r="T713" s="25" t="s">
        <v>109</v>
      </c>
      <c r="U713" s="114"/>
      <c r="V713" s="25" t="s">
        <v>108</v>
      </c>
      <c r="W713" s="114"/>
      <c r="X713" s="25" t="s">
        <v>107</v>
      </c>
      <c r="Y713" s="114"/>
      <c r="Z713" s="25" t="s">
        <v>106</v>
      </c>
      <c r="AA713" s="114"/>
      <c r="AB713" s="243"/>
      <c r="AC713" s="114"/>
      <c r="AD713" s="190"/>
      <c r="AE713" s="22"/>
      <c r="AF713" s="422"/>
      <c r="AG713" s="422"/>
      <c r="AH713" s="21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8.15" customHeight="1" thickBot="1" x14ac:dyDescent="0.25">
      <c r="B714" s="20"/>
      <c r="C714" s="341"/>
      <c r="D714" s="215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 t="s">
        <v>707</v>
      </c>
      <c r="N714" s="15" t="s">
        <v>104</v>
      </c>
      <c r="O714" s="16" t="s">
        <v>462</v>
      </c>
      <c r="P714" s="15" t="s">
        <v>103</v>
      </c>
      <c r="Q714" s="16" t="s">
        <v>354</v>
      </c>
      <c r="R714" s="15" t="s">
        <v>102</v>
      </c>
      <c r="S714" s="16" t="s">
        <v>130</v>
      </c>
      <c r="T714" s="15">
        <v>20</v>
      </c>
      <c r="U714" s="16"/>
      <c r="V714" s="15" t="s">
        <v>101</v>
      </c>
      <c r="W714" s="16"/>
      <c r="X714" s="15" t="s">
        <v>100</v>
      </c>
      <c r="Y714" s="16"/>
      <c r="Z714" s="15" t="s">
        <v>99</v>
      </c>
      <c r="AA714" s="16"/>
      <c r="AB714" s="242"/>
      <c r="AC714" s="16"/>
      <c r="AD714" s="186"/>
      <c r="AE714" s="11"/>
      <c r="AF714" s="423"/>
      <c r="AG714" s="423"/>
      <c r="AH714" s="10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107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202</v>
      </c>
      <c r="E716" s="425">
        <v>7848.99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03"/>
      <c r="AI716" s="86" t="s">
        <v>137</v>
      </c>
      <c r="AJ716" s="85">
        <f t="shared" ref="AJ716:BB716" si="94">SUM(AJ718:AJ729)</f>
        <v>55</v>
      </c>
      <c r="AK716" s="84">
        <f t="shared" si="94"/>
        <v>1</v>
      </c>
      <c r="AL716" s="83">
        <f t="shared" si="94"/>
        <v>0</v>
      </c>
      <c r="AM716" s="85">
        <f t="shared" si="94"/>
        <v>45</v>
      </c>
      <c r="AN716" s="84">
        <f t="shared" si="94"/>
        <v>4</v>
      </c>
      <c r="AO716" s="83">
        <f t="shared" si="94"/>
        <v>0</v>
      </c>
      <c r="AP716" s="85">
        <f t="shared" si="94"/>
        <v>2</v>
      </c>
      <c r="AQ716" s="84">
        <f t="shared" si="94"/>
        <v>0</v>
      </c>
      <c r="AR716" s="83">
        <f t="shared" si="94"/>
        <v>0</v>
      </c>
      <c r="AS716" s="85">
        <f t="shared" si="94"/>
        <v>12</v>
      </c>
      <c r="AT716" s="84">
        <f t="shared" si="94"/>
        <v>2</v>
      </c>
      <c r="AU716" s="83">
        <f t="shared" si="94"/>
        <v>0</v>
      </c>
      <c r="AV716" s="85">
        <f t="shared" si="94"/>
        <v>0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0</v>
      </c>
      <c r="BB716" s="80">
        <f t="shared" si="94"/>
        <v>0</v>
      </c>
      <c r="BC716" s="79" t="s">
        <v>136</v>
      </c>
      <c r="BF716" s="5">
        <f>SUM(AJ716:AL716)/$BG$5</f>
        <v>18.666666666666668</v>
      </c>
      <c r="BG716" s="5">
        <f>SUM(AM716:AO716,AY716)/$BG$5</f>
        <v>16.333333333333332</v>
      </c>
      <c r="BH716" s="5">
        <f>SUM(AP716:AR716,AZ716)/$BG$5</f>
        <v>0.66666666666666663</v>
      </c>
      <c r="BI716" s="5">
        <f>SUM(AS716:AU716,BA716)/$BG$5</f>
        <v>4.666666666666667</v>
      </c>
      <c r="BJ716" s="5">
        <f>SUM(AV716:AX716,BB716)/$BG$5</f>
        <v>0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03"/>
      <c r="AI717" s="66" t="s">
        <v>135</v>
      </c>
      <c r="AJ717" s="65">
        <f t="shared" ref="AJ717:BB717" si="95">AJ716/3</f>
        <v>18.333333333333332</v>
      </c>
      <c r="AK717" s="64">
        <f t="shared" si="95"/>
        <v>0.33333333333333331</v>
      </c>
      <c r="AL717" s="63">
        <f t="shared" si="95"/>
        <v>0</v>
      </c>
      <c r="AM717" s="65">
        <f t="shared" si="95"/>
        <v>15</v>
      </c>
      <c r="AN717" s="64">
        <f t="shared" si="95"/>
        <v>1.3333333333333333</v>
      </c>
      <c r="AO717" s="63">
        <f t="shared" si="95"/>
        <v>0</v>
      </c>
      <c r="AP717" s="65">
        <f t="shared" si="95"/>
        <v>0.66666666666666663</v>
      </c>
      <c r="AQ717" s="64">
        <f t="shared" si="95"/>
        <v>0</v>
      </c>
      <c r="AR717" s="63">
        <f t="shared" si="95"/>
        <v>0</v>
      </c>
      <c r="AS717" s="65">
        <f t="shared" si="95"/>
        <v>4</v>
      </c>
      <c r="AT717" s="64">
        <f t="shared" si="95"/>
        <v>0.66666666666666663</v>
      </c>
      <c r="AU717" s="63">
        <f t="shared" si="95"/>
        <v>0</v>
      </c>
      <c r="AV717" s="65">
        <f t="shared" si="95"/>
        <v>0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</v>
      </c>
      <c r="BB717" s="60">
        <f t="shared" si="95"/>
        <v>0</v>
      </c>
      <c r="BC717" s="59" t="s">
        <v>134</v>
      </c>
    </row>
    <row r="718" spans="2:62" ht="28.15" customHeight="1" x14ac:dyDescent="0.2">
      <c r="B718" s="30"/>
      <c r="C718" s="338">
        <v>1</v>
      </c>
      <c r="D718" s="212"/>
      <c r="E718" s="198"/>
      <c r="F718" s="198"/>
      <c r="G718" s="197"/>
      <c r="H718" s="358" t="s">
        <v>183</v>
      </c>
      <c r="I718" s="390">
        <v>87</v>
      </c>
      <c r="J718" s="390">
        <v>22</v>
      </c>
      <c r="K718" s="390">
        <v>8</v>
      </c>
      <c r="L718" s="42" t="s">
        <v>131</v>
      </c>
      <c r="M718" s="43" t="s">
        <v>132</v>
      </c>
      <c r="N718" s="42" t="s">
        <v>129</v>
      </c>
      <c r="O718" s="43" t="s">
        <v>357</v>
      </c>
      <c r="P718" s="42" t="s">
        <v>128</v>
      </c>
      <c r="Q718" s="43" t="s">
        <v>354</v>
      </c>
      <c r="R718" s="42" t="s">
        <v>127</v>
      </c>
      <c r="S718" s="43" t="s">
        <v>130</v>
      </c>
      <c r="T718" s="42" t="s">
        <v>126</v>
      </c>
      <c r="U718" s="43"/>
      <c r="V718" s="42" t="s">
        <v>125</v>
      </c>
      <c r="W718" s="43"/>
      <c r="X718" s="42" t="s">
        <v>124</v>
      </c>
      <c r="Y718" s="43"/>
      <c r="Z718" s="42" t="s">
        <v>123</v>
      </c>
      <c r="AA718" s="43"/>
      <c r="AB718" s="245"/>
      <c r="AC718" s="43"/>
      <c r="AD718" s="196"/>
      <c r="AE718" s="58"/>
      <c r="AF718" s="421"/>
      <c r="AG718" s="421" t="s">
        <v>668</v>
      </c>
      <c r="AH718" s="38"/>
      <c r="AI718" s="9"/>
      <c r="AJ718" s="349">
        <f>SUMPRODUCT(LEN($M718:$AA721)-LEN(SUBSTITUTE($M718:$AA721,"A", "")))</f>
        <v>15</v>
      </c>
      <c r="AK718" s="352">
        <f>SUMPRODUCT(LEN($AD718:$AD721)-LEN(SUBSTITUTE($AD718:$AD721,"A", "")))</f>
        <v>0</v>
      </c>
      <c r="AL718" s="335">
        <f>SUMPRODUCT(LEN($AC718:$AC721)-LEN(SUBSTITUTE($AC718:$AC721,"A", "")))</f>
        <v>0</v>
      </c>
      <c r="AM718" s="349">
        <f>SUMPRODUCT(LEN($M718:$AA721)-LEN(SUBSTITUTE($M718:$AA721,"S", "")))</f>
        <v>11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1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0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8.15" customHeight="1" thickBot="1" x14ac:dyDescent="0.25">
      <c r="B719" s="30"/>
      <c r="C719" s="339"/>
      <c r="D719" s="221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749</v>
      </c>
      <c r="N719" s="33" t="s">
        <v>121</v>
      </c>
      <c r="O719" s="55" t="s">
        <v>132</v>
      </c>
      <c r="P719" s="33" t="s">
        <v>120</v>
      </c>
      <c r="Q719" s="55" t="s">
        <v>349</v>
      </c>
      <c r="R719" s="33" t="s">
        <v>119</v>
      </c>
      <c r="S719" s="55" t="s">
        <v>130</v>
      </c>
      <c r="T719" s="33" t="s">
        <v>118</v>
      </c>
      <c r="U719" s="55"/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244"/>
      <c r="AC719" s="55"/>
      <c r="AD719" s="193"/>
      <c r="AE719" s="57"/>
      <c r="AF719" s="422"/>
      <c r="AG719" s="422"/>
      <c r="AH719" s="21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8.15" customHeight="1" x14ac:dyDescent="0.2">
      <c r="B720" s="30"/>
      <c r="C720" s="340"/>
      <c r="D720" s="218"/>
      <c r="E720" s="192"/>
      <c r="F720" s="192"/>
      <c r="G720" s="191"/>
      <c r="H720" s="360">
        <v>202</v>
      </c>
      <c r="I720" s="392"/>
      <c r="J720" s="392"/>
      <c r="K720" s="392"/>
      <c r="L720" s="25" t="s">
        <v>114</v>
      </c>
      <c r="M720" s="114" t="s">
        <v>132</v>
      </c>
      <c r="N720" s="25" t="s">
        <v>112</v>
      </c>
      <c r="O720" s="114" t="s">
        <v>357</v>
      </c>
      <c r="P720" s="25" t="s">
        <v>111</v>
      </c>
      <c r="Q720" s="114" t="s">
        <v>350</v>
      </c>
      <c r="R720" s="25" t="s">
        <v>110</v>
      </c>
      <c r="S720" s="114"/>
      <c r="T720" s="25" t="s">
        <v>109</v>
      </c>
      <c r="U720" s="114"/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243"/>
      <c r="AC720" s="114"/>
      <c r="AD720" s="190"/>
      <c r="AE720" s="57"/>
      <c r="AF720" s="422"/>
      <c r="AG720" s="422"/>
      <c r="AH720" s="21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8.15" customHeight="1" thickBot="1" x14ac:dyDescent="0.25">
      <c r="B721" s="30"/>
      <c r="C721" s="355"/>
      <c r="D721" s="246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357</v>
      </c>
      <c r="N721" s="50" t="s">
        <v>104</v>
      </c>
      <c r="O721" s="51" t="s">
        <v>455</v>
      </c>
      <c r="P721" s="50" t="s">
        <v>103</v>
      </c>
      <c r="Q721" s="51" t="s">
        <v>347</v>
      </c>
      <c r="R721" s="50" t="s">
        <v>102</v>
      </c>
      <c r="S721" s="51"/>
      <c r="T721" s="50">
        <v>20</v>
      </c>
      <c r="U721" s="51"/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242"/>
      <c r="AC721" s="51"/>
      <c r="AD721" s="187"/>
      <c r="AE721" s="56"/>
      <c r="AF721" s="424"/>
      <c r="AG721" s="424"/>
      <c r="AH721" s="47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8.15" customHeight="1" x14ac:dyDescent="0.2">
      <c r="B722" s="30"/>
      <c r="C722" s="338">
        <v>2</v>
      </c>
      <c r="D722" s="212"/>
      <c r="E722" s="198"/>
      <c r="F722" s="198"/>
      <c r="G722" s="197"/>
      <c r="H722" s="358"/>
      <c r="I722" s="390">
        <v>75</v>
      </c>
      <c r="J722" s="390">
        <v>22</v>
      </c>
      <c r="K722" s="390">
        <v>7</v>
      </c>
      <c r="L722" s="42" t="s">
        <v>131</v>
      </c>
      <c r="M722" s="43" t="s">
        <v>509</v>
      </c>
      <c r="N722" s="42" t="s">
        <v>129</v>
      </c>
      <c r="O722" s="43" t="s">
        <v>465</v>
      </c>
      <c r="P722" s="42" t="s">
        <v>128</v>
      </c>
      <c r="Q722" s="43" t="s">
        <v>474</v>
      </c>
      <c r="R722" s="42" t="s">
        <v>127</v>
      </c>
      <c r="S722" s="43" t="s">
        <v>354</v>
      </c>
      <c r="T722" s="42" t="s">
        <v>126</v>
      </c>
      <c r="U722" s="43"/>
      <c r="V722" s="42" t="s">
        <v>125</v>
      </c>
      <c r="W722" s="43"/>
      <c r="X722" s="42" t="s">
        <v>124</v>
      </c>
      <c r="Y722" s="43"/>
      <c r="Z722" s="42" t="s">
        <v>123</v>
      </c>
      <c r="AA722" s="43"/>
      <c r="AB722" s="245"/>
      <c r="AC722" s="43"/>
      <c r="AD722" s="196" t="s">
        <v>748</v>
      </c>
      <c r="AE722" s="39"/>
      <c r="AF722" s="421"/>
      <c r="AG722" s="421" t="s">
        <v>669</v>
      </c>
      <c r="AH722" s="38"/>
      <c r="AI722" s="9"/>
      <c r="AJ722" s="349">
        <f>SUMPRODUCT(LEN($M722:$AA725)-LEN(SUBSTITUTE($M722:$AA725,"A", "")))</f>
        <v>23</v>
      </c>
      <c r="AK722" s="352">
        <f>SUMPRODUCT(LEN($AD722:$AD725)-LEN(SUBSTITUTE($AD722:$AD725,"A", "")))</f>
        <v>0</v>
      </c>
      <c r="AL722" s="335">
        <f>SUMPRODUCT(LEN($AC722:$AC725)-LEN(SUBSTITUTE($AC722:$AC725,"A", "")))</f>
        <v>0</v>
      </c>
      <c r="AM722" s="349">
        <f>SUMPRODUCT(LEN($M722:$AA725)-LEN(SUBSTITUTE($M722:$AA725,"S", "")))</f>
        <v>20</v>
      </c>
      <c r="AN722" s="352">
        <f>SUMPRODUCT(LEN($AD722:$AD725)-LEN(SUBSTITUTE($AD722:$AD725,"S", "")))</f>
        <v>4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6</v>
      </c>
      <c r="AT722" s="352">
        <f>SUMPRODUCT(LEN($AD722:$AD725)-LEN(SUBSTITUTE($AD722:$AD725,"G", "")))</f>
        <v>2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8.15" customHeight="1" thickBot="1" x14ac:dyDescent="0.25">
      <c r="B723" s="30"/>
      <c r="C723" s="339"/>
      <c r="D723" s="221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 t="s">
        <v>458</v>
      </c>
      <c r="N723" s="33" t="s">
        <v>121</v>
      </c>
      <c r="O723" s="55" t="s">
        <v>348</v>
      </c>
      <c r="P723" s="33" t="s">
        <v>120</v>
      </c>
      <c r="Q723" s="55" t="s">
        <v>474</v>
      </c>
      <c r="R723" s="33" t="s">
        <v>119</v>
      </c>
      <c r="S723" s="55" t="s">
        <v>354</v>
      </c>
      <c r="T723" s="33" t="s">
        <v>118</v>
      </c>
      <c r="U723" s="55"/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244"/>
      <c r="AC723" s="55"/>
      <c r="AD723" s="193"/>
      <c r="AE723" s="22"/>
      <c r="AF723" s="422"/>
      <c r="AG723" s="422"/>
      <c r="AH723" s="21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8.15" customHeight="1" x14ac:dyDescent="0.2">
      <c r="B724" s="30"/>
      <c r="C724" s="340"/>
      <c r="D724" s="218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 t="s">
        <v>357</v>
      </c>
      <c r="N724" s="25" t="s">
        <v>112</v>
      </c>
      <c r="O724" s="114" t="s">
        <v>463</v>
      </c>
      <c r="P724" s="25" t="s">
        <v>111</v>
      </c>
      <c r="Q724" s="114" t="s">
        <v>353</v>
      </c>
      <c r="R724" s="25" t="s">
        <v>110</v>
      </c>
      <c r="S724" s="114" t="s">
        <v>130</v>
      </c>
      <c r="T724" s="25" t="s">
        <v>109</v>
      </c>
      <c r="U724" s="114"/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243"/>
      <c r="AC724" s="114"/>
      <c r="AD724" s="190"/>
      <c r="AE724" s="22"/>
      <c r="AF724" s="422"/>
      <c r="AG724" s="422"/>
      <c r="AH724" s="21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8.15" customHeight="1" thickBot="1" x14ac:dyDescent="0.25">
      <c r="B725" s="30"/>
      <c r="C725" s="355"/>
      <c r="D725" s="246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 t="s">
        <v>707</v>
      </c>
      <c r="N725" s="50" t="s">
        <v>104</v>
      </c>
      <c r="O725" s="51" t="s">
        <v>485</v>
      </c>
      <c r="P725" s="50" t="s">
        <v>103</v>
      </c>
      <c r="Q725" s="51" t="s">
        <v>346</v>
      </c>
      <c r="R725" s="50" t="s">
        <v>102</v>
      </c>
      <c r="S725" s="51"/>
      <c r="T725" s="50">
        <v>20</v>
      </c>
      <c r="U725" s="51"/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242"/>
      <c r="AC725" s="51"/>
      <c r="AD725" s="187"/>
      <c r="AE725" s="48"/>
      <c r="AF725" s="424"/>
      <c r="AG725" s="424"/>
      <c r="AH725" s="47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8.15" customHeight="1" x14ac:dyDescent="0.2">
      <c r="B726" s="30"/>
      <c r="C726" s="338">
        <v>3</v>
      </c>
      <c r="D726" s="212"/>
      <c r="E726" s="198"/>
      <c r="F726" s="198"/>
      <c r="G726" s="197"/>
      <c r="H726" s="358"/>
      <c r="I726" s="390">
        <v>96</v>
      </c>
      <c r="J726" s="390">
        <v>22</v>
      </c>
      <c r="K726" s="390">
        <v>6</v>
      </c>
      <c r="L726" s="42" t="s">
        <v>131</v>
      </c>
      <c r="M726" s="43" t="s">
        <v>179</v>
      </c>
      <c r="N726" s="42" t="s">
        <v>129</v>
      </c>
      <c r="O726" s="43" t="s">
        <v>179</v>
      </c>
      <c r="P726" s="42" t="s">
        <v>128</v>
      </c>
      <c r="Q726" s="43" t="s">
        <v>536</v>
      </c>
      <c r="R726" s="42" t="s">
        <v>127</v>
      </c>
      <c r="S726" s="43" t="s">
        <v>350</v>
      </c>
      <c r="T726" s="42" t="s">
        <v>126</v>
      </c>
      <c r="U726" s="43"/>
      <c r="V726" s="42" t="s">
        <v>125</v>
      </c>
      <c r="W726" s="43"/>
      <c r="X726" s="42" t="s">
        <v>124</v>
      </c>
      <c r="Y726" s="43"/>
      <c r="Z726" s="42" t="s">
        <v>123</v>
      </c>
      <c r="AA726" s="43"/>
      <c r="AB726" s="245"/>
      <c r="AC726" s="43"/>
      <c r="AD726" s="196" t="s">
        <v>132</v>
      </c>
      <c r="AE726" s="39"/>
      <c r="AF726" s="421"/>
      <c r="AG726" s="421" t="s">
        <v>669</v>
      </c>
      <c r="AH726" s="38"/>
      <c r="AI726" s="9"/>
      <c r="AJ726" s="349">
        <f>SUMPRODUCT(LEN($M726:$AA729)-LEN(SUBSTITUTE($M726:$AA729,"A", "")))</f>
        <v>17</v>
      </c>
      <c r="AK726" s="352">
        <f>SUMPRODUCT(LEN($AD726:$AD729)-LEN(SUBSTITUTE($AD726:$AD729,"A", "")))</f>
        <v>1</v>
      </c>
      <c r="AL726" s="335">
        <f>SUMPRODUCT(LEN($AC726:$AC729)-LEN(SUBSTITUTE($AC726:$AC729,"A", "")))</f>
        <v>0</v>
      </c>
      <c r="AM726" s="349">
        <f>SUMPRODUCT(LEN($M726:$AA729)-LEN(SUBSTITUTE($M726:$AA729,"S", "")))</f>
        <v>14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2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5</v>
      </c>
      <c r="AT726" s="352">
        <f>SUMPRODUCT(LEN($AD726:$AD729)-LEN(SUBSTITUTE($AD726:$AD729,"G", "")))</f>
        <v>0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8.15" customHeight="1" thickBot="1" x14ac:dyDescent="0.25">
      <c r="B727" s="30"/>
      <c r="C727" s="339"/>
      <c r="D727" s="221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 t="s">
        <v>132</v>
      </c>
      <c r="N727" s="33" t="s">
        <v>121</v>
      </c>
      <c r="O727" s="55" t="s">
        <v>747</v>
      </c>
      <c r="P727" s="33" t="s">
        <v>120</v>
      </c>
      <c r="Q727" s="55" t="s">
        <v>495</v>
      </c>
      <c r="R727" s="33" t="s">
        <v>119</v>
      </c>
      <c r="S727" s="55" t="s">
        <v>354</v>
      </c>
      <c r="T727" s="33" t="s">
        <v>118</v>
      </c>
      <c r="U727" s="55"/>
      <c r="V727" s="33" t="s">
        <v>117</v>
      </c>
      <c r="W727" s="55"/>
      <c r="X727" s="33" t="s">
        <v>116</v>
      </c>
      <c r="Y727" s="55"/>
      <c r="Z727" s="33" t="s">
        <v>115</v>
      </c>
      <c r="AA727" s="55"/>
      <c r="AB727" s="244"/>
      <c r="AC727" s="55"/>
      <c r="AD727" s="193"/>
      <c r="AE727" s="22"/>
      <c r="AF727" s="422"/>
      <c r="AG727" s="422"/>
      <c r="AH727" s="21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8.15" customHeight="1" x14ac:dyDescent="0.2">
      <c r="B728" s="30"/>
      <c r="C728" s="340"/>
      <c r="D728" s="218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 t="s">
        <v>179</v>
      </c>
      <c r="N728" s="25" t="s">
        <v>112</v>
      </c>
      <c r="O728" s="114" t="s">
        <v>509</v>
      </c>
      <c r="P728" s="25" t="s">
        <v>111</v>
      </c>
      <c r="Q728" s="114" t="s">
        <v>495</v>
      </c>
      <c r="R728" s="25" t="s">
        <v>110</v>
      </c>
      <c r="S728" s="114" t="s">
        <v>354</v>
      </c>
      <c r="T728" s="25" t="s">
        <v>109</v>
      </c>
      <c r="U728" s="114"/>
      <c r="V728" s="25" t="s">
        <v>108</v>
      </c>
      <c r="W728" s="114"/>
      <c r="X728" s="25" t="s">
        <v>107</v>
      </c>
      <c r="Y728" s="114"/>
      <c r="Z728" s="25" t="s">
        <v>106</v>
      </c>
      <c r="AA728" s="114"/>
      <c r="AB728" s="243"/>
      <c r="AC728" s="114"/>
      <c r="AD728" s="190"/>
      <c r="AE728" s="22"/>
      <c r="AF728" s="422"/>
      <c r="AG728" s="422"/>
      <c r="AH728" s="21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8.15" customHeight="1" thickBot="1" x14ac:dyDescent="0.25">
      <c r="B729" s="20"/>
      <c r="C729" s="341"/>
      <c r="D729" s="215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 t="s">
        <v>179</v>
      </c>
      <c r="N729" s="15" t="s">
        <v>104</v>
      </c>
      <c r="O729" s="16" t="s">
        <v>357</v>
      </c>
      <c r="P729" s="15" t="s">
        <v>103</v>
      </c>
      <c r="Q729" s="16" t="s">
        <v>349</v>
      </c>
      <c r="R729" s="15" t="s">
        <v>102</v>
      </c>
      <c r="S729" s="16" t="s">
        <v>130</v>
      </c>
      <c r="T729" s="15">
        <v>20</v>
      </c>
      <c r="U729" s="16"/>
      <c r="V729" s="15" t="s">
        <v>101</v>
      </c>
      <c r="W729" s="16"/>
      <c r="X729" s="15" t="s">
        <v>100</v>
      </c>
      <c r="Y729" s="16"/>
      <c r="Z729" s="15" t="s">
        <v>99</v>
      </c>
      <c r="AA729" s="16"/>
      <c r="AB729" s="242"/>
      <c r="AC729" s="16"/>
      <c r="AD729" s="186"/>
      <c r="AE729" s="11"/>
      <c r="AF729" s="423"/>
      <c r="AG729" s="423"/>
      <c r="AH729" s="10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107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>
        <v>203</v>
      </c>
      <c r="E731" s="425">
        <v>10246.61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03"/>
      <c r="AI731" s="86" t="s">
        <v>137</v>
      </c>
      <c r="AJ731" s="85">
        <f t="shared" ref="AJ731:BB731" si="96">SUM(AJ733:AJ744)</f>
        <v>59</v>
      </c>
      <c r="AK731" s="84">
        <f t="shared" si="96"/>
        <v>7</v>
      </c>
      <c r="AL731" s="83">
        <f t="shared" si="96"/>
        <v>0</v>
      </c>
      <c r="AM731" s="85">
        <f t="shared" si="96"/>
        <v>33</v>
      </c>
      <c r="AN731" s="84">
        <f t="shared" si="96"/>
        <v>9</v>
      </c>
      <c r="AO731" s="83">
        <f t="shared" si="96"/>
        <v>0</v>
      </c>
      <c r="AP731" s="85">
        <f t="shared" si="96"/>
        <v>1</v>
      </c>
      <c r="AQ731" s="84">
        <f t="shared" si="96"/>
        <v>0</v>
      </c>
      <c r="AR731" s="83">
        <f t="shared" si="96"/>
        <v>0</v>
      </c>
      <c r="AS731" s="85">
        <f t="shared" si="96"/>
        <v>22</v>
      </c>
      <c r="AT731" s="84">
        <f t="shared" si="96"/>
        <v>3</v>
      </c>
      <c r="AU731" s="83">
        <f t="shared" si="96"/>
        <v>0</v>
      </c>
      <c r="AV731" s="85">
        <f t="shared" si="96"/>
        <v>0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22</v>
      </c>
      <c r="BG731" s="5">
        <f>SUM(AM731:AO731,AY731)/$BG$5</f>
        <v>14</v>
      </c>
      <c r="BH731" s="5">
        <f>SUM(AP731:AR731,AZ731)/$BG$5</f>
        <v>0.33333333333333331</v>
      </c>
      <c r="BI731" s="5">
        <f>SUM(AS731:AU731,BA731)/$BG$5</f>
        <v>8.3333333333333339</v>
      </c>
      <c r="BJ731" s="5">
        <f>SUM(AV731:AX731,BB731)/$BG$5</f>
        <v>0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03"/>
      <c r="AI732" s="66" t="s">
        <v>135</v>
      </c>
      <c r="AJ732" s="65">
        <f t="shared" ref="AJ732:BB732" si="97">AJ731/3</f>
        <v>19.666666666666668</v>
      </c>
      <c r="AK732" s="64">
        <f t="shared" si="97"/>
        <v>2.3333333333333335</v>
      </c>
      <c r="AL732" s="63">
        <f t="shared" si="97"/>
        <v>0</v>
      </c>
      <c r="AM732" s="65">
        <f t="shared" si="97"/>
        <v>11</v>
      </c>
      <c r="AN732" s="64">
        <f t="shared" si="97"/>
        <v>3</v>
      </c>
      <c r="AO732" s="63">
        <f t="shared" si="97"/>
        <v>0</v>
      </c>
      <c r="AP732" s="65">
        <f t="shared" si="97"/>
        <v>0.33333333333333331</v>
      </c>
      <c r="AQ732" s="64">
        <f t="shared" si="97"/>
        <v>0</v>
      </c>
      <c r="AR732" s="63">
        <f t="shared" si="97"/>
        <v>0</v>
      </c>
      <c r="AS732" s="65">
        <f t="shared" si="97"/>
        <v>7.333333333333333</v>
      </c>
      <c r="AT732" s="64">
        <f t="shared" si="97"/>
        <v>1</v>
      </c>
      <c r="AU732" s="63">
        <f t="shared" si="97"/>
        <v>0</v>
      </c>
      <c r="AV732" s="65">
        <f t="shared" si="97"/>
        <v>0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8.15" customHeight="1" x14ac:dyDescent="0.2">
      <c r="B733" s="30"/>
      <c r="C733" s="338">
        <v>1</v>
      </c>
      <c r="D733" s="212"/>
      <c r="E733" s="198"/>
      <c r="F733" s="198"/>
      <c r="G733" s="197"/>
      <c r="H733" s="358" t="s">
        <v>133</v>
      </c>
      <c r="I733" s="390">
        <v>91</v>
      </c>
      <c r="J733" s="390">
        <v>23</v>
      </c>
      <c r="K733" s="390">
        <v>7</v>
      </c>
      <c r="L733" s="42" t="s">
        <v>131</v>
      </c>
      <c r="M733" s="43" t="s">
        <v>470</v>
      </c>
      <c r="N733" s="42" t="s">
        <v>129</v>
      </c>
      <c r="O733" s="43" t="s">
        <v>459</v>
      </c>
      <c r="P733" s="42" t="s">
        <v>128</v>
      </c>
      <c r="Q733" s="43" t="s">
        <v>455</v>
      </c>
      <c r="R733" s="42" t="s">
        <v>127</v>
      </c>
      <c r="S733" s="43" t="s">
        <v>354</v>
      </c>
      <c r="T733" s="42" t="s">
        <v>126</v>
      </c>
      <c r="U733" s="43"/>
      <c r="V733" s="42" t="s">
        <v>125</v>
      </c>
      <c r="W733" s="43"/>
      <c r="X733" s="42" t="s">
        <v>124</v>
      </c>
      <c r="Y733" s="43"/>
      <c r="Z733" s="42" t="s">
        <v>123</v>
      </c>
      <c r="AA733" s="43"/>
      <c r="AB733" s="245"/>
      <c r="AC733" s="43"/>
      <c r="AD733" s="196" t="s">
        <v>746</v>
      </c>
      <c r="AE733" s="58"/>
      <c r="AF733" s="421"/>
      <c r="AG733" s="421" t="s">
        <v>669</v>
      </c>
      <c r="AH733" s="38"/>
      <c r="AI733" s="9"/>
      <c r="AJ733" s="349">
        <f>SUMPRODUCT(LEN($M733:$AA736)-LEN(SUBSTITUTE($M733:$AA736,"A", "")))</f>
        <v>22</v>
      </c>
      <c r="AK733" s="352">
        <f>SUMPRODUCT(LEN($AD733:$AD736)-LEN(SUBSTITUTE($AD733:$AD736,"A", "")))</f>
        <v>7</v>
      </c>
      <c r="AL733" s="335">
        <f>SUMPRODUCT(LEN($AC733:$AC736)-LEN(SUBSTITUTE($AC733:$AC736,"A", "")))</f>
        <v>0</v>
      </c>
      <c r="AM733" s="349">
        <f>SUMPRODUCT(LEN($M733:$AA736)-LEN(SUBSTITUTE($M733:$AA736,"S", "")))</f>
        <v>12</v>
      </c>
      <c r="AN733" s="352">
        <f>SUMPRODUCT(LEN($AD733:$AD736)-LEN(SUBSTITUTE($AD733:$AD736,"S", "")))</f>
        <v>9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9</v>
      </c>
      <c r="AT733" s="352">
        <f>SUMPRODUCT(LEN($AD733:$AD736)-LEN(SUBSTITUTE($AD733:$AD736,"G", "")))</f>
        <v>3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8.15" customHeight="1" thickBot="1" x14ac:dyDescent="0.25">
      <c r="B734" s="30"/>
      <c r="C734" s="339"/>
      <c r="D734" s="221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357</v>
      </c>
      <c r="N734" s="33" t="s">
        <v>121</v>
      </c>
      <c r="O734" s="55" t="s">
        <v>459</v>
      </c>
      <c r="P734" s="33" t="s">
        <v>120</v>
      </c>
      <c r="Q734" s="55" t="s">
        <v>467</v>
      </c>
      <c r="R734" s="33" t="s">
        <v>119</v>
      </c>
      <c r="S734" s="55" t="s">
        <v>354</v>
      </c>
      <c r="T734" s="33" t="s">
        <v>118</v>
      </c>
      <c r="U734" s="55"/>
      <c r="V734" s="33" t="s">
        <v>117</v>
      </c>
      <c r="W734" s="55"/>
      <c r="X734" s="33" t="s">
        <v>116</v>
      </c>
      <c r="Y734" s="55"/>
      <c r="Z734" s="33" t="s">
        <v>115</v>
      </c>
      <c r="AA734" s="55"/>
      <c r="AB734" s="244"/>
      <c r="AC734" s="55"/>
      <c r="AD734" s="193" t="s">
        <v>745</v>
      </c>
      <c r="AE734" s="57"/>
      <c r="AF734" s="422"/>
      <c r="AG734" s="422"/>
      <c r="AH734" s="21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8.15" customHeight="1" x14ac:dyDescent="0.2">
      <c r="B735" s="30"/>
      <c r="C735" s="340"/>
      <c r="D735" s="218"/>
      <c r="E735" s="192"/>
      <c r="F735" s="192"/>
      <c r="G735" s="191"/>
      <c r="H735" s="360">
        <v>203</v>
      </c>
      <c r="I735" s="392"/>
      <c r="J735" s="392"/>
      <c r="K735" s="392"/>
      <c r="L735" s="25" t="s">
        <v>114</v>
      </c>
      <c r="M735" s="114" t="s">
        <v>467</v>
      </c>
      <c r="N735" s="25" t="s">
        <v>112</v>
      </c>
      <c r="O735" s="114" t="s">
        <v>484</v>
      </c>
      <c r="P735" s="25" t="s">
        <v>111</v>
      </c>
      <c r="Q735" s="114" t="s">
        <v>542</v>
      </c>
      <c r="R735" s="25" t="s">
        <v>110</v>
      </c>
      <c r="S735" s="114" t="s">
        <v>354</v>
      </c>
      <c r="T735" s="25" t="s">
        <v>109</v>
      </c>
      <c r="U735" s="114"/>
      <c r="V735" s="25" t="s">
        <v>108</v>
      </c>
      <c r="W735" s="114"/>
      <c r="X735" s="25" t="s">
        <v>107</v>
      </c>
      <c r="Y735" s="114"/>
      <c r="Z735" s="25" t="s">
        <v>106</v>
      </c>
      <c r="AA735" s="114"/>
      <c r="AB735" s="243"/>
      <c r="AC735" s="114"/>
      <c r="AD735" s="190"/>
      <c r="AE735" s="57"/>
      <c r="AF735" s="422"/>
      <c r="AG735" s="422"/>
      <c r="AH735" s="21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8.15" customHeight="1" thickBot="1" x14ac:dyDescent="0.25">
      <c r="B736" s="30"/>
      <c r="C736" s="355"/>
      <c r="D736" s="246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487</v>
      </c>
      <c r="N736" s="50" t="s">
        <v>104</v>
      </c>
      <c r="O736" s="51" t="s">
        <v>479</v>
      </c>
      <c r="P736" s="50" t="s">
        <v>103</v>
      </c>
      <c r="Q736" s="51" t="s">
        <v>130</v>
      </c>
      <c r="R736" s="50" t="s">
        <v>102</v>
      </c>
      <c r="S736" s="51" t="s">
        <v>130</v>
      </c>
      <c r="T736" s="50">
        <v>20</v>
      </c>
      <c r="U736" s="51"/>
      <c r="V736" s="50" t="s">
        <v>101</v>
      </c>
      <c r="W736" s="51"/>
      <c r="X736" s="50" t="s">
        <v>100</v>
      </c>
      <c r="Y736" s="51"/>
      <c r="Z736" s="50" t="s">
        <v>99</v>
      </c>
      <c r="AA736" s="51"/>
      <c r="AB736" s="242"/>
      <c r="AC736" s="51"/>
      <c r="AD736" s="187"/>
      <c r="AE736" s="56"/>
      <c r="AF736" s="424"/>
      <c r="AG736" s="424"/>
      <c r="AH736" s="47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8.15" customHeight="1" x14ac:dyDescent="0.2">
      <c r="B737" s="30"/>
      <c r="C737" s="338">
        <v>2</v>
      </c>
      <c r="D737" s="212"/>
      <c r="E737" s="198"/>
      <c r="F737" s="198"/>
      <c r="G737" s="197"/>
      <c r="H737" s="358"/>
      <c r="I737" s="390">
        <v>75</v>
      </c>
      <c r="J737" s="390">
        <v>22</v>
      </c>
      <c r="K737" s="390">
        <v>7</v>
      </c>
      <c r="L737" s="42" t="s">
        <v>131</v>
      </c>
      <c r="M737" s="43" t="s">
        <v>179</v>
      </c>
      <c r="N737" s="42" t="s">
        <v>129</v>
      </c>
      <c r="O737" s="43" t="s">
        <v>684</v>
      </c>
      <c r="P737" s="42" t="s">
        <v>128</v>
      </c>
      <c r="Q737" s="43" t="s">
        <v>351</v>
      </c>
      <c r="R737" s="42" t="s">
        <v>127</v>
      </c>
      <c r="S737" s="43" t="s">
        <v>354</v>
      </c>
      <c r="T737" s="42" t="s">
        <v>126</v>
      </c>
      <c r="U737" s="43"/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245"/>
      <c r="AC737" s="43"/>
      <c r="AD737" s="196"/>
      <c r="AE737" s="39"/>
      <c r="AF737" s="421"/>
      <c r="AG737" s="421" t="s">
        <v>669</v>
      </c>
      <c r="AH737" s="38"/>
      <c r="AI737" s="9"/>
      <c r="AJ737" s="349">
        <f>SUMPRODUCT(LEN($M737:$AA740)-LEN(SUBSTITUTE($M737:$AA740,"A", "")))</f>
        <v>19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9</v>
      </c>
      <c r="AN737" s="352">
        <f>SUMPRODUCT(LEN($AD737:$AD740)-LEN(SUBSTITUTE($AD737:$AD740,"S", "")))</f>
        <v>0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8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8.15" customHeight="1" thickBot="1" x14ac:dyDescent="0.25">
      <c r="B738" s="30"/>
      <c r="C738" s="339"/>
      <c r="D738" s="221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 t="s">
        <v>493</v>
      </c>
      <c r="N738" s="33" t="s">
        <v>121</v>
      </c>
      <c r="O738" s="55" t="s">
        <v>470</v>
      </c>
      <c r="P738" s="33" t="s">
        <v>120</v>
      </c>
      <c r="Q738" s="55" t="s">
        <v>498</v>
      </c>
      <c r="R738" s="33" t="s">
        <v>119</v>
      </c>
      <c r="S738" s="55" t="s">
        <v>132</v>
      </c>
      <c r="T738" s="33" t="s">
        <v>118</v>
      </c>
      <c r="U738" s="55"/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244"/>
      <c r="AC738" s="55"/>
      <c r="AD738" s="193"/>
      <c r="AE738" s="22"/>
      <c r="AF738" s="422"/>
      <c r="AG738" s="422"/>
      <c r="AH738" s="21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8.15" customHeight="1" x14ac:dyDescent="0.2">
      <c r="B739" s="30"/>
      <c r="C739" s="340"/>
      <c r="D739" s="218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 t="s">
        <v>357</v>
      </c>
      <c r="N739" s="25" t="s">
        <v>112</v>
      </c>
      <c r="O739" s="114" t="s">
        <v>714</v>
      </c>
      <c r="P739" s="25" t="s">
        <v>111</v>
      </c>
      <c r="Q739" s="114" t="s">
        <v>351</v>
      </c>
      <c r="R739" s="25" t="s">
        <v>110</v>
      </c>
      <c r="S739" s="114" t="s">
        <v>130</v>
      </c>
      <c r="T739" s="25" t="s">
        <v>109</v>
      </c>
      <c r="U739" s="114"/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243"/>
      <c r="AC739" s="114"/>
      <c r="AD739" s="190"/>
      <c r="AE739" s="22"/>
      <c r="AF739" s="422"/>
      <c r="AG739" s="422"/>
      <c r="AH739" s="21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8.15" customHeight="1" thickBot="1" x14ac:dyDescent="0.25">
      <c r="B740" s="30"/>
      <c r="C740" s="355"/>
      <c r="D740" s="246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 t="s">
        <v>179</v>
      </c>
      <c r="N740" s="50" t="s">
        <v>104</v>
      </c>
      <c r="O740" s="51" t="s">
        <v>479</v>
      </c>
      <c r="P740" s="50" t="s">
        <v>103</v>
      </c>
      <c r="Q740" s="51" t="s">
        <v>354</v>
      </c>
      <c r="R740" s="50" t="s">
        <v>102</v>
      </c>
      <c r="S740" s="51"/>
      <c r="T740" s="50">
        <v>20</v>
      </c>
      <c r="U740" s="51"/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242"/>
      <c r="AC740" s="51"/>
      <c r="AD740" s="187"/>
      <c r="AE740" s="48"/>
      <c r="AF740" s="424"/>
      <c r="AG740" s="424"/>
      <c r="AH740" s="47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8.15" customHeight="1" x14ac:dyDescent="0.2">
      <c r="B741" s="30"/>
      <c r="C741" s="338">
        <v>3</v>
      </c>
      <c r="D741" s="212"/>
      <c r="E741" s="198"/>
      <c r="F741" s="198"/>
      <c r="G741" s="197"/>
      <c r="H741" s="358"/>
      <c r="I741" s="390">
        <v>101</v>
      </c>
      <c r="J741" s="390">
        <v>23</v>
      </c>
      <c r="K741" s="390">
        <v>6</v>
      </c>
      <c r="L741" s="42" t="s">
        <v>131</v>
      </c>
      <c r="M741" s="43" t="s">
        <v>132</v>
      </c>
      <c r="N741" s="42" t="s">
        <v>129</v>
      </c>
      <c r="O741" s="43" t="s">
        <v>132</v>
      </c>
      <c r="P741" s="42" t="s">
        <v>128</v>
      </c>
      <c r="Q741" s="43" t="s">
        <v>744</v>
      </c>
      <c r="R741" s="42" t="s">
        <v>127</v>
      </c>
      <c r="S741" s="43" t="s">
        <v>354</v>
      </c>
      <c r="T741" s="42" t="s">
        <v>126</v>
      </c>
      <c r="U741" s="43" t="s">
        <v>130</v>
      </c>
      <c r="V741" s="42" t="s">
        <v>125</v>
      </c>
      <c r="W741" s="43"/>
      <c r="X741" s="42" t="s">
        <v>124</v>
      </c>
      <c r="Y741" s="43"/>
      <c r="Z741" s="42" t="s">
        <v>123</v>
      </c>
      <c r="AA741" s="43"/>
      <c r="AB741" s="245"/>
      <c r="AC741" s="43"/>
      <c r="AD741" s="196"/>
      <c r="AE741" s="39"/>
      <c r="AF741" s="421"/>
      <c r="AG741" s="421" t="s">
        <v>669</v>
      </c>
      <c r="AH741" s="38"/>
      <c r="AI741" s="9"/>
      <c r="AJ741" s="349">
        <f>SUMPRODUCT(LEN($M741:$AA744)-LEN(SUBSTITUTE($M741:$AA744,"A", "")))</f>
        <v>18</v>
      </c>
      <c r="AK741" s="352">
        <f>SUMPRODUCT(LEN($AD741:$AD744)-LEN(SUBSTITUTE($AD741:$AD744,"A", "")))</f>
        <v>0</v>
      </c>
      <c r="AL741" s="335">
        <f>SUMPRODUCT(LEN($AC741:$AC744)-LEN(SUBSTITUTE($AC741:$AC744,"A", "")))</f>
        <v>0</v>
      </c>
      <c r="AM741" s="349">
        <f>SUMPRODUCT(LEN($M741:$AA744)-LEN(SUBSTITUTE($M741:$AA744,"S", "")))</f>
        <v>12</v>
      </c>
      <c r="AN741" s="352">
        <f>SUMPRODUCT(LEN($AD741:$AD744)-LEN(SUBSTITUTE($AD741:$AD744,"S", "")))</f>
        <v>0</v>
      </c>
      <c r="AO741" s="335">
        <f>SUMPRODUCT(LEN($AC741:$AC744)-LEN(SUBSTITUTE($AC741:$AC744,"S", "")))</f>
        <v>0</v>
      </c>
      <c r="AP741" s="349">
        <f>SUMPRODUCT(LEN($M741:$AA744)-LEN(SUBSTITUTE($M741:$AA744,"F", "")))</f>
        <v>1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5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8.15" customHeight="1" thickBot="1" x14ac:dyDescent="0.25">
      <c r="B742" s="30"/>
      <c r="C742" s="339"/>
      <c r="D742" s="221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 t="s">
        <v>132</v>
      </c>
      <c r="N742" s="33" t="s">
        <v>121</v>
      </c>
      <c r="O742" s="55" t="s">
        <v>479</v>
      </c>
      <c r="P742" s="33" t="s">
        <v>120</v>
      </c>
      <c r="Q742" s="55" t="s">
        <v>348</v>
      </c>
      <c r="R742" s="33" t="s">
        <v>119</v>
      </c>
      <c r="S742" s="55" t="s">
        <v>351</v>
      </c>
      <c r="T742" s="33" t="s">
        <v>118</v>
      </c>
      <c r="U742" s="55"/>
      <c r="V742" s="33" t="s">
        <v>117</v>
      </c>
      <c r="W742" s="55"/>
      <c r="X742" s="33" t="s">
        <v>116</v>
      </c>
      <c r="Y742" s="55"/>
      <c r="Z742" s="33" t="s">
        <v>115</v>
      </c>
      <c r="AA742" s="55"/>
      <c r="AB742" s="244"/>
      <c r="AC742" s="55"/>
      <c r="AD742" s="193"/>
      <c r="AE742" s="22"/>
      <c r="AF742" s="422"/>
      <c r="AG742" s="422"/>
      <c r="AH742" s="21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8.15" customHeight="1" x14ac:dyDescent="0.2">
      <c r="B743" s="30"/>
      <c r="C743" s="340"/>
      <c r="D743" s="218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 t="s">
        <v>357</v>
      </c>
      <c r="N743" s="25" t="s">
        <v>112</v>
      </c>
      <c r="O743" s="114" t="s">
        <v>179</v>
      </c>
      <c r="P743" s="25" t="s">
        <v>111</v>
      </c>
      <c r="Q743" s="114" t="s">
        <v>498</v>
      </c>
      <c r="R743" s="25" t="s">
        <v>110</v>
      </c>
      <c r="S743" s="114" t="s">
        <v>130</v>
      </c>
      <c r="T743" s="25" t="s">
        <v>109</v>
      </c>
      <c r="U743" s="114"/>
      <c r="V743" s="25" t="s">
        <v>108</v>
      </c>
      <c r="W743" s="114"/>
      <c r="X743" s="25" t="s">
        <v>107</v>
      </c>
      <c r="Y743" s="114"/>
      <c r="Z743" s="25" t="s">
        <v>106</v>
      </c>
      <c r="AA743" s="114"/>
      <c r="AB743" s="243"/>
      <c r="AC743" s="114"/>
      <c r="AD743" s="190"/>
      <c r="AE743" s="22"/>
      <c r="AF743" s="422"/>
      <c r="AG743" s="422"/>
      <c r="AH743" s="21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8.15" customHeight="1" thickBot="1" x14ac:dyDescent="0.25">
      <c r="B744" s="20"/>
      <c r="C744" s="341"/>
      <c r="D744" s="215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 t="s">
        <v>479</v>
      </c>
      <c r="N744" s="15" t="s">
        <v>104</v>
      </c>
      <c r="O744" s="16" t="s">
        <v>479</v>
      </c>
      <c r="P744" s="15" t="s">
        <v>103</v>
      </c>
      <c r="Q744" s="16" t="s">
        <v>353</v>
      </c>
      <c r="R744" s="15" t="s">
        <v>102</v>
      </c>
      <c r="S744" s="16" t="s">
        <v>130</v>
      </c>
      <c r="T744" s="15">
        <v>20</v>
      </c>
      <c r="U744" s="16"/>
      <c r="V744" s="15" t="s">
        <v>101</v>
      </c>
      <c r="W744" s="16"/>
      <c r="X744" s="15" t="s">
        <v>100</v>
      </c>
      <c r="Y744" s="16"/>
      <c r="Z744" s="15" t="s">
        <v>99</v>
      </c>
      <c r="AA744" s="16"/>
      <c r="AB744" s="242"/>
      <c r="AC744" s="16"/>
      <c r="AD744" s="186"/>
      <c r="AE744" s="11"/>
      <c r="AF744" s="423"/>
      <c r="AG744" s="423"/>
      <c r="AH744" s="10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107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203</v>
      </c>
      <c r="E746" s="425">
        <v>17242.28</v>
      </c>
      <c r="F746" s="426"/>
      <c r="G746" s="427"/>
      <c r="H746" s="95" t="s">
        <v>139</v>
      </c>
      <c r="I746" s="94"/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03"/>
      <c r="AI746" s="86" t="s">
        <v>137</v>
      </c>
      <c r="AJ746" s="85">
        <f t="shared" ref="AJ746:BB746" si="98">SUM(AJ748:AJ759)</f>
        <v>89</v>
      </c>
      <c r="AK746" s="84">
        <f t="shared" si="98"/>
        <v>9</v>
      </c>
      <c r="AL746" s="83">
        <f t="shared" si="98"/>
        <v>0</v>
      </c>
      <c r="AM746" s="85">
        <f t="shared" si="98"/>
        <v>57</v>
      </c>
      <c r="AN746" s="84">
        <f t="shared" si="98"/>
        <v>7</v>
      </c>
      <c r="AO746" s="83">
        <f t="shared" si="98"/>
        <v>1</v>
      </c>
      <c r="AP746" s="85">
        <f t="shared" si="98"/>
        <v>1</v>
      </c>
      <c r="AQ746" s="84">
        <f t="shared" si="98"/>
        <v>1</v>
      </c>
      <c r="AR746" s="83">
        <f t="shared" si="98"/>
        <v>0</v>
      </c>
      <c r="AS746" s="85">
        <f t="shared" si="98"/>
        <v>11</v>
      </c>
      <c r="AT746" s="84">
        <f t="shared" si="98"/>
        <v>1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0</v>
      </c>
      <c r="AZ746" s="81">
        <f t="shared" si="98"/>
        <v>0</v>
      </c>
      <c r="BA746" s="81">
        <f t="shared" si="98"/>
        <v>0</v>
      </c>
      <c r="BB746" s="80">
        <f t="shared" si="98"/>
        <v>0</v>
      </c>
      <c r="BC746" s="79" t="s">
        <v>136</v>
      </c>
      <c r="BF746" s="5">
        <f>SUM(AJ746:AL746)/$BG$5</f>
        <v>32.666666666666664</v>
      </c>
      <c r="BG746" s="5">
        <f>SUM(AM746:AO746,AY746)/$BG$5</f>
        <v>21.666666666666668</v>
      </c>
      <c r="BH746" s="5">
        <f>SUM(AP746:AR746,AZ746)/$BG$5</f>
        <v>0.66666666666666663</v>
      </c>
      <c r="BI746" s="5">
        <f>SUM(AS746:AU746,BA746)/$BG$5</f>
        <v>4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03"/>
      <c r="AI747" s="66" t="s">
        <v>135</v>
      </c>
      <c r="AJ747" s="65">
        <f t="shared" ref="AJ747:BB747" si="99">AJ746/3</f>
        <v>29.666666666666668</v>
      </c>
      <c r="AK747" s="64">
        <f t="shared" si="99"/>
        <v>3</v>
      </c>
      <c r="AL747" s="63">
        <f t="shared" si="99"/>
        <v>0</v>
      </c>
      <c r="AM747" s="65">
        <f t="shared" si="99"/>
        <v>19</v>
      </c>
      <c r="AN747" s="64">
        <f t="shared" si="99"/>
        <v>2.3333333333333335</v>
      </c>
      <c r="AO747" s="63">
        <f t="shared" si="99"/>
        <v>0.33333333333333331</v>
      </c>
      <c r="AP747" s="65">
        <f t="shared" si="99"/>
        <v>0.33333333333333331</v>
      </c>
      <c r="AQ747" s="64">
        <f t="shared" si="99"/>
        <v>0.33333333333333331</v>
      </c>
      <c r="AR747" s="63">
        <f t="shared" si="99"/>
        <v>0</v>
      </c>
      <c r="AS747" s="65">
        <f t="shared" si="99"/>
        <v>3.6666666666666665</v>
      </c>
      <c r="AT747" s="64">
        <f t="shared" si="99"/>
        <v>0.33333333333333331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</v>
      </c>
      <c r="AZ747" s="61">
        <f t="shared" si="99"/>
        <v>0</v>
      </c>
      <c r="BA747" s="61">
        <f t="shared" si="99"/>
        <v>0</v>
      </c>
      <c r="BB747" s="60">
        <f t="shared" si="99"/>
        <v>0</v>
      </c>
      <c r="BC747" s="59" t="s">
        <v>134</v>
      </c>
    </row>
    <row r="748" spans="2:62" ht="28.15" customHeight="1" x14ac:dyDescent="0.2">
      <c r="B748" s="30"/>
      <c r="C748" s="338">
        <v>1</v>
      </c>
      <c r="D748" s="212"/>
      <c r="E748" s="198"/>
      <c r="F748" s="198"/>
      <c r="G748" s="197"/>
      <c r="H748" s="358" t="s">
        <v>133</v>
      </c>
      <c r="I748" s="390">
        <v>113</v>
      </c>
      <c r="J748" s="390">
        <v>22</v>
      </c>
      <c r="K748" s="390">
        <v>7</v>
      </c>
      <c r="L748" s="42" t="s">
        <v>131</v>
      </c>
      <c r="M748" s="43" t="s">
        <v>132</v>
      </c>
      <c r="N748" s="42" t="s">
        <v>129</v>
      </c>
      <c r="O748" s="43" t="s">
        <v>351</v>
      </c>
      <c r="P748" s="42" t="s">
        <v>128</v>
      </c>
      <c r="Q748" s="43" t="s">
        <v>349</v>
      </c>
      <c r="R748" s="42" t="s">
        <v>127</v>
      </c>
      <c r="S748" s="43" t="s">
        <v>347</v>
      </c>
      <c r="T748" s="42" t="s">
        <v>126</v>
      </c>
      <c r="U748" s="43"/>
      <c r="V748" s="42" t="s">
        <v>125</v>
      </c>
      <c r="W748" s="43"/>
      <c r="X748" s="42" t="s">
        <v>124</v>
      </c>
      <c r="Y748" s="43"/>
      <c r="Z748" s="42" t="s">
        <v>123</v>
      </c>
      <c r="AA748" s="43"/>
      <c r="AB748" s="245"/>
      <c r="AC748" s="43"/>
      <c r="AD748" s="196" t="s">
        <v>132</v>
      </c>
      <c r="AE748" s="58"/>
      <c r="AF748" s="421"/>
      <c r="AG748" s="421" t="s">
        <v>668</v>
      </c>
      <c r="AH748" s="38"/>
      <c r="AI748" s="9"/>
      <c r="AJ748" s="349">
        <f>SUMPRODUCT(LEN($M748:$AA751)-LEN(SUBSTITUTE($M748:$AA751,"A", "")))</f>
        <v>16</v>
      </c>
      <c r="AK748" s="352">
        <f>SUMPRODUCT(LEN($AD748:$AD751)-LEN(SUBSTITUTE($AD748:$AD751,"A", "")))</f>
        <v>1</v>
      </c>
      <c r="AL748" s="335">
        <f>SUMPRODUCT(LEN($AC748:$AC751)-LEN(SUBSTITUTE($AC748:$AC751,"A", "")))</f>
        <v>0</v>
      </c>
      <c r="AM748" s="349">
        <f>SUMPRODUCT(LEN($M748:$AA751)-LEN(SUBSTITUTE($M748:$AA751,"S", "")))</f>
        <v>16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2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0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8.15" customHeight="1" thickBot="1" x14ac:dyDescent="0.25">
      <c r="B749" s="30"/>
      <c r="C749" s="339"/>
      <c r="D749" s="221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467</v>
      </c>
      <c r="N749" s="33" t="s">
        <v>121</v>
      </c>
      <c r="O749" s="55" t="s">
        <v>348</v>
      </c>
      <c r="P749" s="33" t="s">
        <v>120</v>
      </c>
      <c r="Q749" s="55" t="s">
        <v>346</v>
      </c>
      <c r="R749" s="33" t="s">
        <v>119</v>
      </c>
      <c r="S749" s="55" t="s">
        <v>132</v>
      </c>
      <c r="T749" s="33" t="s">
        <v>118</v>
      </c>
      <c r="U749" s="55"/>
      <c r="V749" s="33" t="s">
        <v>117</v>
      </c>
      <c r="W749" s="55"/>
      <c r="X749" s="33" t="s">
        <v>116</v>
      </c>
      <c r="Y749" s="55"/>
      <c r="Z749" s="33" t="s">
        <v>115</v>
      </c>
      <c r="AA749" s="55"/>
      <c r="AB749" s="244"/>
      <c r="AC749" s="55"/>
      <c r="AD749" s="193"/>
      <c r="AE749" s="57"/>
      <c r="AF749" s="422"/>
      <c r="AG749" s="422"/>
      <c r="AH749" s="21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8.15" customHeight="1" x14ac:dyDescent="0.2">
      <c r="B750" s="30"/>
      <c r="C750" s="340"/>
      <c r="D750" s="218"/>
      <c r="E750" s="192"/>
      <c r="F750" s="192"/>
      <c r="G750" s="191"/>
      <c r="H750" s="360">
        <v>203</v>
      </c>
      <c r="I750" s="392"/>
      <c r="J750" s="392"/>
      <c r="K750" s="392"/>
      <c r="L750" s="25" t="s">
        <v>114</v>
      </c>
      <c r="M750" s="114" t="s">
        <v>179</v>
      </c>
      <c r="N750" s="25" t="s">
        <v>112</v>
      </c>
      <c r="O750" s="114" t="s">
        <v>367</v>
      </c>
      <c r="P750" s="25" t="s">
        <v>111</v>
      </c>
      <c r="Q750" s="114" t="s">
        <v>346</v>
      </c>
      <c r="R750" s="25" t="s">
        <v>110</v>
      </c>
      <c r="S750" s="114" t="s">
        <v>132</v>
      </c>
      <c r="T750" s="25" t="s">
        <v>109</v>
      </c>
      <c r="U750" s="114"/>
      <c r="V750" s="25" t="s">
        <v>108</v>
      </c>
      <c r="W750" s="114"/>
      <c r="X750" s="25" t="s">
        <v>107</v>
      </c>
      <c r="Y750" s="114"/>
      <c r="Z750" s="25" t="s">
        <v>106</v>
      </c>
      <c r="AA750" s="114"/>
      <c r="AB750" s="243"/>
      <c r="AC750" s="114"/>
      <c r="AD750" s="190"/>
      <c r="AE750" s="57"/>
      <c r="AF750" s="422"/>
      <c r="AG750" s="422"/>
      <c r="AH750" s="21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8.15" customHeight="1" thickBot="1" x14ac:dyDescent="0.25">
      <c r="B751" s="30"/>
      <c r="C751" s="355"/>
      <c r="D751" s="246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467</v>
      </c>
      <c r="N751" s="50" t="s">
        <v>104</v>
      </c>
      <c r="O751" s="51" t="s">
        <v>349</v>
      </c>
      <c r="P751" s="50" t="s">
        <v>103</v>
      </c>
      <c r="Q751" s="51" t="s">
        <v>347</v>
      </c>
      <c r="R751" s="50" t="s">
        <v>102</v>
      </c>
      <c r="S751" s="51"/>
      <c r="T751" s="50">
        <v>20</v>
      </c>
      <c r="U751" s="51"/>
      <c r="V751" s="50" t="s">
        <v>101</v>
      </c>
      <c r="W751" s="51"/>
      <c r="X751" s="50" t="s">
        <v>100</v>
      </c>
      <c r="Y751" s="51"/>
      <c r="Z751" s="50" t="s">
        <v>99</v>
      </c>
      <c r="AA751" s="51"/>
      <c r="AB751" s="242"/>
      <c r="AC751" s="51"/>
      <c r="AD751" s="187"/>
      <c r="AE751" s="56"/>
      <c r="AF751" s="424"/>
      <c r="AG751" s="424"/>
      <c r="AH751" s="47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8.15" customHeight="1" x14ac:dyDescent="0.2">
      <c r="B752" s="30"/>
      <c r="C752" s="338">
        <v>2</v>
      </c>
      <c r="D752" s="212"/>
      <c r="E752" s="198"/>
      <c r="F752" s="198"/>
      <c r="G752" s="197"/>
      <c r="H752" s="358"/>
      <c r="I752" s="390">
        <v>113</v>
      </c>
      <c r="J752" s="390">
        <v>26</v>
      </c>
      <c r="K752" s="390">
        <v>6</v>
      </c>
      <c r="L752" s="42" t="s">
        <v>131</v>
      </c>
      <c r="M752" s="43" t="s">
        <v>179</v>
      </c>
      <c r="N752" s="42" t="s">
        <v>129</v>
      </c>
      <c r="O752" s="43" t="s">
        <v>357</v>
      </c>
      <c r="P752" s="42" t="s">
        <v>128</v>
      </c>
      <c r="Q752" s="43" t="s">
        <v>527</v>
      </c>
      <c r="R752" s="42" t="s">
        <v>127</v>
      </c>
      <c r="S752" s="43" t="s">
        <v>462</v>
      </c>
      <c r="T752" s="42" t="s">
        <v>126</v>
      </c>
      <c r="U752" s="43" t="s">
        <v>354</v>
      </c>
      <c r="V752" s="42" t="s">
        <v>125</v>
      </c>
      <c r="W752" s="43"/>
      <c r="X752" s="42" t="s">
        <v>124</v>
      </c>
      <c r="Y752" s="43"/>
      <c r="Z752" s="42" t="s">
        <v>123</v>
      </c>
      <c r="AA752" s="43"/>
      <c r="AB752" s="245">
        <v>21</v>
      </c>
      <c r="AC752" s="43" t="s">
        <v>130</v>
      </c>
      <c r="AD752" s="196" t="s">
        <v>507</v>
      </c>
      <c r="AE752" s="39"/>
      <c r="AF752" s="421"/>
      <c r="AG752" s="421" t="s">
        <v>669</v>
      </c>
      <c r="AH752" s="38"/>
      <c r="AI752" s="9"/>
      <c r="AJ752" s="349">
        <f>SUMPRODUCT(LEN($M752:$AA755)-LEN(SUBSTITUTE($M752:$AA755,"A", "")))</f>
        <v>36</v>
      </c>
      <c r="AK752" s="352">
        <f>SUMPRODUCT(LEN($AD752:$AD755)-LEN(SUBSTITUTE($AD752:$AD755,"A", "")))</f>
        <v>4</v>
      </c>
      <c r="AL752" s="335">
        <f>SUMPRODUCT(LEN($AC752:$AC755)-LEN(SUBSTITUTE($AC752:$AC755,"A", "")))</f>
        <v>0</v>
      </c>
      <c r="AM752" s="349">
        <f>SUMPRODUCT(LEN($M752:$AA755)-LEN(SUBSTITUTE($M752:$AA755,"S", "")))</f>
        <v>20</v>
      </c>
      <c r="AN752" s="352">
        <f>SUMPRODUCT(LEN($AD752:$AD755)-LEN(SUBSTITUTE($AD752:$AD755,"S", "")))</f>
        <v>1</v>
      </c>
      <c r="AO752" s="335">
        <f>SUMPRODUCT(LEN($AC752:$AC755)-LEN(SUBSTITUTE($AC752:$AC755,"S", "")))</f>
        <v>1</v>
      </c>
      <c r="AP752" s="349">
        <f>SUMPRODUCT(LEN($M752:$AA755)-LEN(SUBSTITUTE($M752:$AA755,"F", "")))</f>
        <v>0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5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8.15" customHeight="1" thickBot="1" x14ac:dyDescent="0.25">
      <c r="B753" s="30"/>
      <c r="C753" s="339"/>
      <c r="D753" s="221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 t="s">
        <v>484</v>
      </c>
      <c r="N753" s="33" t="s">
        <v>121</v>
      </c>
      <c r="O753" s="55" t="s">
        <v>132</v>
      </c>
      <c r="P753" s="33" t="s">
        <v>120</v>
      </c>
      <c r="Q753" s="55" t="s">
        <v>531</v>
      </c>
      <c r="R753" s="33" t="s">
        <v>119</v>
      </c>
      <c r="S753" s="55" t="s">
        <v>349</v>
      </c>
      <c r="T753" s="33" t="s">
        <v>118</v>
      </c>
      <c r="U753" s="55" t="s">
        <v>347</v>
      </c>
      <c r="V753" s="33" t="s">
        <v>117</v>
      </c>
      <c r="W753" s="55"/>
      <c r="X753" s="33" t="s">
        <v>116</v>
      </c>
      <c r="Y753" s="55"/>
      <c r="Z753" s="33" t="s">
        <v>115</v>
      </c>
      <c r="AA753" s="55"/>
      <c r="AB753" s="244"/>
      <c r="AC753" s="55"/>
      <c r="AD753" s="193"/>
      <c r="AE753" s="22"/>
      <c r="AF753" s="422"/>
      <c r="AG753" s="422"/>
      <c r="AH753" s="21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8.15" customHeight="1" x14ac:dyDescent="0.2">
      <c r="B754" s="30"/>
      <c r="C754" s="340"/>
      <c r="D754" s="218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 t="s">
        <v>458</v>
      </c>
      <c r="N754" s="25" t="s">
        <v>112</v>
      </c>
      <c r="O754" s="114" t="s">
        <v>743</v>
      </c>
      <c r="P754" s="25" t="s">
        <v>111</v>
      </c>
      <c r="Q754" s="114" t="s">
        <v>375</v>
      </c>
      <c r="R754" s="25" t="s">
        <v>110</v>
      </c>
      <c r="S754" s="114" t="s">
        <v>349</v>
      </c>
      <c r="T754" s="25" t="s">
        <v>109</v>
      </c>
      <c r="U754" s="114" t="s">
        <v>130</v>
      </c>
      <c r="V754" s="25" t="s">
        <v>108</v>
      </c>
      <c r="W754" s="114"/>
      <c r="X754" s="25" t="s">
        <v>107</v>
      </c>
      <c r="Y754" s="114"/>
      <c r="Z754" s="25" t="s">
        <v>106</v>
      </c>
      <c r="AA754" s="114"/>
      <c r="AB754" s="243"/>
      <c r="AC754" s="114"/>
      <c r="AD754" s="190"/>
      <c r="AE754" s="22"/>
      <c r="AF754" s="422"/>
      <c r="AG754" s="422"/>
      <c r="AH754" s="21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8.15" customHeight="1" thickBot="1" x14ac:dyDescent="0.25">
      <c r="B755" s="30"/>
      <c r="C755" s="355"/>
      <c r="D755" s="246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 t="s">
        <v>458</v>
      </c>
      <c r="N755" s="50" t="s">
        <v>104</v>
      </c>
      <c r="O755" s="51" t="s">
        <v>179</v>
      </c>
      <c r="P755" s="50" t="s">
        <v>103</v>
      </c>
      <c r="Q755" s="51" t="s">
        <v>479</v>
      </c>
      <c r="R755" s="50" t="s">
        <v>102</v>
      </c>
      <c r="S755" s="51" t="s">
        <v>349</v>
      </c>
      <c r="T755" s="50">
        <v>20</v>
      </c>
      <c r="U755" s="51" t="s">
        <v>130</v>
      </c>
      <c r="V755" s="50" t="s">
        <v>101</v>
      </c>
      <c r="W755" s="51"/>
      <c r="X755" s="50" t="s">
        <v>100</v>
      </c>
      <c r="Y755" s="51"/>
      <c r="Z755" s="50" t="s">
        <v>99</v>
      </c>
      <c r="AA755" s="51"/>
      <c r="AB755" s="242"/>
      <c r="AC755" s="51"/>
      <c r="AD755" s="187"/>
      <c r="AE755" s="48"/>
      <c r="AF755" s="424"/>
      <c r="AG755" s="424"/>
      <c r="AH755" s="47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8.15" customHeight="1" x14ac:dyDescent="0.2">
      <c r="B756" s="30"/>
      <c r="C756" s="338">
        <v>3</v>
      </c>
      <c r="D756" s="212"/>
      <c r="E756" s="198"/>
      <c r="F756" s="198"/>
      <c r="G756" s="197"/>
      <c r="H756" s="358"/>
      <c r="I756" s="390">
        <v>111</v>
      </c>
      <c r="J756" s="390">
        <v>25</v>
      </c>
      <c r="K756" s="390">
        <v>7</v>
      </c>
      <c r="L756" s="42" t="s">
        <v>131</v>
      </c>
      <c r="M756" s="43" t="s">
        <v>179</v>
      </c>
      <c r="N756" s="42" t="s">
        <v>129</v>
      </c>
      <c r="O756" s="43" t="s">
        <v>742</v>
      </c>
      <c r="P756" s="42" t="s">
        <v>128</v>
      </c>
      <c r="Q756" s="43" t="s">
        <v>718</v>
      </c>
      <c r="R756" s="42" t="s">
        <v>127</v>
      </c>
      <c r="S756" s="43" t="s">
        <v>357</v>
      </c>
      <c r="T756" s="42" t="s">
        <v>126</v>
      </c>
      <c r="U756" s="43" t="s">
        <v>130</v>
      </c>
      <c r="V756" s="42" t="s">
        <v>125</v>
      </c>
      <c r="W756" s="43"/>
      <c r="X756" s="42" t="s">
        <v>124</v>
      </c>
      <c r="Y756" s="43"/>
      <c r="Z756" s="42" t="s">
        <v>123</v>
      </c>
      <c r="AA756" s="43"/>
      <c r="AB756" s="245"/>
      <c r="AC756" s="43"/>
      <c r="AD756" s="196" t="s">
        <v>741</v>
      </c>
      <c r="AE756" s="39"/>
      <c r="AF756" s="421"/>
      <c r="AG756" s="421" t="s">
        <v>669</v>
      </c>
      <c r="AH756" s="38"/>
      <c r="AI756" s="9"/>
      <c r="AJ756" s="349">
        <f>SUMPRODUCT(LEN($M756:$AA759)-LEN(SUBSTITUTE($M756:$AA759,"A", "")))</f>
        <v>37</v>
      </c>
      <c r="AK756" s="352">
        <f>SUMPRODUCT(LEN($AD756:$AD759)-LEN(SUBSTITUTE($AD756:$AD759,"A", "")))</f>
        <v>4</v>
      </c>
      <c r="AL756" s="335">
        <f>SUMPRODUCT(LEN($AC756:$AC759)-LEN(SUBSTITUTE($AC756:$AC759,"A", "")))</f>
        <v>0</v>
      </c>
      <c r="AM756" s="349">
        <f>SUMPRODUCT(LEN($M756:$AA759)-LEN(SUBSTITUTE($M756:$AA759,"S", "")))</f>
        <v>21</v>
      </c>
      <c r="AN756" s="352">
        <f>SUMPRODUCT(LEN($AD756:$AD759)-LEN(SUBSTITUTE($AD756:$AD759,"S", "")))</f>
        <v>6</v>
      </c>
      <c r="AO756" s="335">
        <f>SUMPRODUCT(LEN($AC756:$AC759)-LEN(SUBSTITUTE($AC756:$AC759,"S", "")))</f>
        <v>0</v>
      </c>
      <c r="AP756" s="349">
        <f>SUMPRODUCT(LEN($M756:$AA759)-LEN(SUBSTITUTE($M756:$AA759,"F", "")))</f>
        <v>1</v>
      </c>
      <c r="AQ756" s="352">
        <f>SUMPRODUCT(LEN($AD756:$AD759)-LEN(SUBSTITUTE($AD756:$AD759,"F", "")))</f>
        <v>1</v>
      </c>
      <c r="AR756" s="335">
        <f>SUMPRODUCT(LEN($AC756:$AC759)-LEN(SUBSTITUTE($AC756:$AC759,"F", "")))</f>
        <v>0</v>
      </c>
      <c r="AS756" s="349">
        <f>SUMPRODUCT(LEN($M756:$AA759)-LEN(SUBSTITUTE($M756:$AA759,"G", "")))</f>
        <v>4</v>
      </c>
      <c r="AT756" s="352">
        <f>SUMPRODUCT(LEN($AD756:$AD759)-LEN(SUBSTITUTE($AD756:$AD759,"G", "")))</f>
        <v>1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8.15" customHeight="1" thickBot="1" x14ac:dyDescent="0.25">
      <c r="B757" s="30"/>
      <c r="C757" s="339"/>
      <c r="D757" s="221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 t="s">
        <v>484</v>
      </c>
      <c r="N757" s="33" t="s">
        <v>121</v>
      </c>
      <c r="O757" s="55" t="s">
        <v>581</v>
      </c>
      <c r="P757" s="33" t="s">
        <v>120</v>
      </c>
      <c r="Q757" s="55" t="s">
        <v>462</v>
      </c>
      <c r="R757" s="33" t="s">
        <v>119</v>
      </c>
      <c r="S757" s="55" t="s">
        <v>510</v>
      </c>
      <c r="T757" s="33" t="s">
        <v>118</v>
      </c>
      <c r="U757" s="55" t="s">
        <v>130</v>
      </c>
      <c r="V757" s="33" t="s">
        <v>117</v>
      </c>
      <c r="W757" s="55"/>
      <c r="X757" s="33" t="s">
        <v>116</v>
      </c>
      <c r="Y757" s="55"/>
      <c r="Z757" s="33" t="s">
        <v>115</v>
      </c>
      <c r="AA757" s="55"/>
      <c r="AB757" s="244"/>
      <c r="AC757" s="55"/>
      <c r="AD757" s="193"/>
      <c r="AE757" s="22"/>
      <c r="AF757" s="422"/>
      <c r="AG757" s="422"/>
      <c r="AH757" s="21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8.15" customHeight="1" x14ac:dyDescent="0.2">
      <c r="B758" s="30"/>
      <c r="C758" s="340"/>
      <c r="D758" s="218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 t="s">
        <v>458</v>
      </c>
      <c r="N758" s="25" t="s">
        <v>112</v>
      </c>
      <c r="O758" s="114" t="s">
        <v>459</v>
      </c>
      <c r="P758" s="25" t="s">
        <v>111</v>
      </c>
      <c r="Q758" s="114" t="s">
        <v>459</v>
      </c>
      <c r="R758" s="25" t="s">
        <v>110</v>
      </c>
      <c r="S758" s="114" t="s">
        <v>350</v>
      </c>
      <c r="T758" s="25" t="s">
        <v>109</v>
      </c>
      <c r="U758" s="114"/>
      <c r="V758" s="25" t="s">
        <v>108</v>
      </c>
      <c r="W758" s="114"/>
      <c r="X758" s="25" t="s">
        <v>107</v>
      </c>
      <c r="Y758" s="114"/>
      <c r="Z758" s="25" t="s">
        <v>106</v>
      </c>
      <c r="AA758" s="114"/>
      <c r="AB758" s="243"/>
      <c r="AC758" s="114"/>
      <c r="AD758" s="190"/>
      <c r="AE758" s="22"/>
      <c r="AF758" s="422"/>
      <c r="AG758" s="422"/>
      <c r="AH758" s="21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8.15" customHeight="1" thickBot="1" x14ac:dyDescent="0.25">
      <c r="B759" s="20"/>
      <c r="C759" s="341"/>
      <c r="D759" s="215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 t="s">
        <v>458</v>
      </c>
      <c r="N759" s="15" t="s">
        <v>104</v>
      </c>
      <c r="O759" s="16" t="s">
        <v>507</v>
      </c>
      <c r="P759" s="15" t="s">
        <v>103</v>
      </c>
      <c r="Q759" s="16" t="s">
        <v>462</v>
      </c>
      <c r="R759" s="15" t="s">
        <v>102</v>
      </c>
      <c r="S759" s="16" t="s">
        <v>354</v>
      </c>
      <c r="T759" s="15">
        <v>20</v>
      </c>
      <c r="U759" s="16"/>
      <c r="V759" s="15" t="s">
        <v>101</v>
      </c>
      <c r="W759" s="16"/>
      <c r="X759" s="15" t="s">
        <v>100</v>
      </c>
      <c r="Y759" s="16"/>
      <c r="Z759" s="15" t="s">
        <v>99</v>
      </c>
      <c r="AA759" s="16"/>
      <c r="AB759" s="242"/>
      <c r="AC759" s="16"/>
      <c r="AD759" s="186"/>
      <c r="AE759" s="11"/>
      <c r="AF759" s="423"/>
      <c r="AG759" s="423"/>
      <c r="AH759" s="10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107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 t="s">
        <v>464</v>
      </c>
      <c r="E761" s="425">
        <v>21936.7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03"/>
      <c r="AI761" s="86" t="s">
        <v>137</v>
      </c>
      <c r="AJ761" s="85">
        <f t="shared" ref="AJ761:BB761" si="100">SUM(AJ763:AJ774)</f>
        <v>88</v>
      </c>
      <c r="AK761" s="84">
        <f t="shared" si="100"/>
        <v>12</v>
      </c>
      <c r="AL761" s="83">
        <f t="shared" si="100"/>
        <v>0</v>
      </c>
      <c r="AM761" s="85">
        <f t="shared" si="100"/>
        <v>48</v>
      </c>
      <c r="AN761" s="84">
        <f t="shared" si="100"/>
        <v>17</v>
      </c>
      <c r="AO761" s="83">
        <f t="shared" si="100"/>
        <v>0</v>
      </c>
      <c r="AP761" s="85">
        <f t="shared" si="100"/>
        <v>0</v>
      </c>
      <c r="AQ761" s="84">
        <f t="shared" si="100"/>
        <v>0</v>
      </c>
      <c r="AR761" s="83">
        <f t="shared" si="100"/>
        <v>0</v>
      </c>
      <c r="AS761" s="85">
        <f t="shared" si="100"/>
        <v>11</v>
      </c>
      <c r="AT761" s="84">
        <f t="shared" si="100"/>
        <v>2</v>
      </c>
      <c r="AU761" s="83">
        <f t="shared" si="100"/>
        <v>0</v>
      </c>
      <c r="AV761" s="85">
        <f t="shared" si="100"/>
        <v>0</v>
      </c>
      <c r="AW761" s="84">
        <f t="shared" si="100"/>
        <v>0</v>
      </c>
      <c r="AX761" s="83">
        <f t="shared" si="100"/>
        <v>0</v>
      </c>
      <c r="AY761" s="82">
        <f t="shared" si="100"/>
        <v>0</v>
      </c>
      <c r="AZ761" s="81">
        <f t="shared" si="100"/>
        <v>0</v>
      </c>
      <c r="BA761" s="81">
        <f t="shared" si="100"/>
        <v>0</v>
      </c>
      <c r="BB761" s="80">
        <f t="shared" si="100"/>
        <v>0</v>
      </c>
      <c r="BC761" s="79" t="s">
        <v>136</v>
      </c>
      <c r="BF761" s="5">
        <f>SUM(AJ761:AL761)/$BG$5</f>
        <v>33.333333333333336</v>
      </c>
      <c r="BG761" s="5">
        <f>SUM(AM761:AO761,AY761)/$BG$5</f>
        <v>21.666666666666668</v>
      </c>
      <c r="BH761" s="5">
        <f>SUM(AP761:AR761,AZ761)/$BG$5</f>
        <v>0</v>
      </c>
      <c r="BI761" s="5">
        <f>SUM(AS761:AU761,BA761)/$BG$5</f>
        <v>4.333333333333333</v>
      </c>
      <c r="BJ761" s="5">
        <f>SUM(AV761:AX761,BB761)/$BG$5</f>
        <v>0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03"/>
      <c r="AI762" s="66" t="s">
        <v>135</v>
      </c>
      <c r="AJ762" s="65">
        <f t="shared" ref="AJ762:BB762" si="101">AJ761/3</f>
        <v>29.333333333333332</v>
      </c>
      <c r="AK762" s="64">
        <f t="shared" si="101"/>
        <v>4</v>
      </c>
      <c r="AL762" s="63">
        <f t="shared" si="101"/>
        <v>0</v>
      </c>
      <c r="AM762" s="65">
        <f t="shared" si="101"/>
        <v>16</v>
      </c>
      <c r="AN762" s="64">
        <f t="shared" si="101"/>
        <v>5.666666666666667</v>
      </c>
      <c r="AO762" s="63">
        <f t="shared" si="101"/>
        <v>0</v>
      </c>
      <c r="AP762" s="65">
        <f t="shared" si="101"/>
        <v>0</v>
      </c>
      <c r="AQ762" s="64">
        <f t="shared" si="101"/>
        <v>0</v>
      </c>
      <c r="AR762" s="63">
        <f t="shared" si="101"/>
        <v>0</v>
      </c>
      <c r="AS762" s="65">
        <f t="shared" si="101"/>
        <v>3.6666666666666665</v>
      </c>
      <c r="AT762" s="64">
        <f t="shared" si="101"/>
        <v>0.66666666666666663</v>
      </c>
      <c r="AU762" s="63">
        <f t="shared" si="101"/>
        <v>0</v>
      </c>
      <c r="AV762" s="65">
        <f t="shared" si="101"/>
        <v>0</v>
      </c>
      <c r="AW762" s="64">
        <f t="shared" si="101"/>
        <v>0</v>
      </c>
      <c r="AX762" s="63">
        <f t="shared" si="101"/>
        <v>0</v>
      </c>
      <c r="AY762" s="62">
        <f t="shared" si="101"/>
        <v>0</v>
      </c>
      <c r="AZ762" s="61">
        <f t="shared" si="101"/>
        <v>0</v>
      </c>
      <c r="BA762" s="61">
        <f t="shared" si="101"/>
        <v>0</v>
      </c>
      <c r="BB762" s="60">
        <f t="shared" si="101"/>
        <v>0</v>
      </c>
      <c r="BC762" s="59" t="s">
        <v>134</v>
      </c>
    </row>
    <row r="763" spans="2:62" ht="28.15" customHeight="1" x14ac:dyDescent="0.2">
      <c r="B763" s="30"/>
      <c r="C763" s="338">
        <v>1</v>
      </c>
      <c r="D763" s="212"/>
      <c r="E763" s="198"/>
      <c r="F763" s="198"/>
      <c r="G763" s="197"/>
      <c r="H763" s="358" t="s">
        <v>740</v>
      </c>
      <c r="I763" s="390">
        <v>115</v>
      </c>
      <c r="J763" s="390">
        <v>26</v>
      </c>
      <c r="K763" s="390">
        <v>9</v>
      </c>
      <c r="L763" s="42" t="s">
        <v>131</v>
      </c>
      <c r="M763" s="43" t="s">
        <v>357</v>
      </c>
      <c r="N763" s="42" t="s">
        <v>129</v>
      </c>
      <c r="O763" s="43" t="s">
        <v>357</v>
      </c>
      <c r="P763" s="42" t="s">
        <v>128</v>
      </c>
      <c r="Q763" s="43" t="s">
        <v>348</v>
      </c>
      <c r="R763" s="42" t="s">
        <v>127</v>
      </c>
      <c r="S763" s="43" t="s">
        <v>353</v>
      </c>
      <c r="T763" s="42" t="s">
        <v>126</v>
      </c>
      <c r="U763" s="43" t="s">
        <v>354</v>
      </c>
      <c r="V763" s="42" t="s">
        <v>125</v>
      </c>
      <c r="W763" s="43"/>
      <c r="X763" s="42" t="s">
        <v>124</v>
      </c>
      <c r="Y763" s="43"/>
      <c r="Z763" s="42" t="s">
        <v>123</v>
      </c>
      <c r="AA763" s="43"/>
      <c r="AB763" s="245"/>
      <c r="AC763" s="43"/>
      <c r="AD763" s="196" t="s">
        <v>739</v>
      </c>
      <c r="AE763" s="58"/>
      <c r="AF763" s="421"/>
      <c r="AG763" s="421"/>
      <c r="AH763" s="38"/>
      <c r="AI763" s="9"/>
      <c r="AJ763" s="349">
        <f>SUMPRODUCT(LEN($M763:$AA766)-LEN(SUBSTITUTE($M763:$AA766,"A", "")))</f>
        <v>36</v>
      </c>
      <c r="AK763" s="352">
        <f>SUMPRODUCT(LEN($AD763:$AD766)-LEN(SUBSTITUTE($AD763:$AD766,"A", "")))</f>
        <v>10</v>
      </c>
      <c r="AL763" s="335">
        <f>SUMPRODUCT(LEN($AC763:$AC766)-LEN(SUBSTITUTE($AC763:$AC766,"A", "")))</f>
        <v>0</v>
      </c>
      <c r="AM763" s="349">
        <f>SUMPRODUCT(LEN($M763:$AA766)-LEN(SUBSTITUTE($M763:$AA766,"S", "")))</f>
        <v>18</v>
      </c>
      <c r="AN763" s="352">
        <f>SUMPRODUCT(LEN($AD763:$AD766)-LEN(SUBSTITUTE($AD763:$AD766,"S", "")))</f>
        <v>14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5</v>
      </c>
      <c r="AT763" s="352">
        <f>SUMPRODUCT(LEN($AD763:$AD766)-LEN(SUBSTITUTE($AD763:$AD766,"G", "")))</f>
        <v>0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0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0</v>
      </c>
      <c r="BB763" s="413">
        <f>SUMPRODUCT(LEN($AE763:$AE766)-LEN(SUBSTITUTE($AE763:$AE766,"M", "")))</f>
        <v>0</v>
      </c>
    </row>
    <row r="764" spans="2:62" ht="28.15" customHeight="1" thickBot="1" x14ac:dyDescent="0.25">
      <c r="B764" s="30"/>
      <c r="C764" s="339"/>
      <c r="D764" s="221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527</v>
      </c>
      <c r="N764" s="33" t="s">
        <v>121</v>
      </c>
      <c r="O764" s="55" t="s">
        <v>479</v>
      </c>
      <c r="P764" s="33" t="s">
        <v>120</v>
      </c>
      <c r="Q764" s="55" t="s">
        <v>692</v>
      </c>
      <c r="R764" s="33" t="s">
        <v>119</v>
      </c>
      <c r="S764" s="55" t="s">
        <v>371</v>
      </c>
      <c r="T764" s="33" t="s">
        <v>118</v>
      </c>
      <c r="U764" s="55"/>
      <c r="V764" s="33" t="s">
        <v>117</v>
      </c>
      <c r="W764" s="55"/>
      <c r="X764" s="33" t="s">
        <v>116</v>
      </c>
      <c r="Y764" s="55"/>
      <c r="Z764" s="33" t="s">
        <v>115</v>
      </c>
      <c r="AA764" s="55"/>
      <c r="AB764" s="244"/>
      <c r="AC764" s="55"/>
      <c r="AD764" s="193" t="s">
        <v>584</v>
      </c>
      <c r="AE764" s="57"/>
      <c r="AF764" s="422"/>
      <c r="AG764" s="422"/>
      <c r="AH764" s="21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8.15" customHeight="1" x14ac:dyDescent="0.2">
      <c r="B765" s="30"/>
      <c r="C765" s="340"/>
      <c r="D765" s="218"/>
      <c r="E765" s="192"/>
      <c r="F765" s="192"/>
      <c r="G765" s="191"/>
      <c r="H765" s="360" t="s">
        <v>464</v>
      </c>
      <c r="I765" s="392"/>
      <c r="J765" s="392"/>
      <c r="K765" s="392"/>
      <c r="L765" s="25" t="s">
        <v>114</v>
      </c>
      <c r="M765" s="114" t="s">
        <v>487</v>
      </c>
      <c r="N765" s="25" t="s">
        <v>112</v>
      </c>
      <c r="O765" s="114" t="s">
        <v>348</v>
      </c>
      <c r="P765" s="25" t="s">
        <v>111</v>
      </c>
      <c r="Q765" s="114" t="s">
        <v>579</v>
      </c>
      <c r="R765" s="25" t="s">
        <v>110</v>
      </c>
      <c r="S765" s="114" t="s">
        <v>359</v>
      </c>
      <c r="T765" s="25" t="s">
        <v>109</v>
      </c>
      <c r="U765" s="114"/>
      <c r="V765" s="25" t="s">
        <v>108</v>
      </c>
      <c r="W765" s="114"/>
      <c r="X765" s="25" t="s">
        <v>107</v>
      </c>
      <c r="Y765" s="114"/>
      <c r="Z765" s="25" t="s">
        <v>106</v>
      </c>
      <c r="AA765" s="114"/>
      <c r="AB765" s="243"/>
      <c r="AC765" s="114"/>
      <c r="AD765" s="190" t="s">
        <v>560</v>
      </c>
      <c r="AE765" s="57"/>
      <c r="AF765" s="422"/>
      <c r="AG765" s="422"/>
      <c r="AH765" s="21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8.15" customHeight="1" thickBot="1" x14ac:dyDescent="0.25">
      <c r="B766" s="30"/>
      <c r="C766" s="355"/>
      <c r="D766" s="246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527</v>
      </c>
      <c r="N766" s="50" t="s">
        <v>104</v>
      </c>
      <c r="O766" s="51" t="s">
        <v>479</v>
      </c>
      <c r="P766" s="50" t="s">
        <v>103</v>
      </c>
      <c r="Q766" s="51" t="s">
        <v>349</v>
      </c>
      <c r="R766" s="50" t="s">
        <v>102</v>
      </c>
      <c r="S766" s="51" t="s">
        <v>359</v>
      </c>
      <c r="T766" s="50">
        <v>20</v>
      </c>
      <c r="U766" s="51"/>
      <c r="V766" s="50" t="s">
        <v>101</v>
      </c>
      <c r="W766" s="51"/>
      <c r="X766" s="50" t="s">
        <v>100</v>
      </c>
      <c r="Y766" s="51"/>
      <c r="Z766" s="50" t="s">
        <v>99</v>
      </c>
      <c r="AA766" s="51"/>
      <c r="AB766" s="242"/>
      <c r="AC766" s="51"/>
      <c r="AD766" s="187"/>
      <c r="AE766" s="56"/>
      <c r="AF766" s="424"/>
      <c r="AG766" s="424"/>
      <c r="AH766" s="47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8.15" customHeight="1" x14ac:dyDescent="0.2">
      <c r="B767" s="30"/>
      <c r="C767" s="338">
        <v>2</v>
      </c>
      <c r="D767" s="212"/>
      <c r="E767" s="198"/>
      <c r="F767" s="198"/>
      <c r="G767" s="197"/>
      <c r="H767" s="358"/>
      <c r="I767" s="390">
        <v>130</v>
      </c>
      <c r="J767" s="390">
        <v>26</v>
      </c>
      <c r="K767" s="390">
        <v>7</v>
      </c>
      <c r="L767" s="42" t="s">
        <v>131</v>
      </c>
      <c r="M767" s="43" t="s">
        <v>357</v>
      </c>
      <c r="N767" s="42" t="s">
        <v>129</v>
      </c>
      <c r="O767" s="43" t="s">
        <v>465</v>
      </c>
      <c r="P767" s="42" t="s">
        <v>128</v>
      </c>
      <c r="Q767" s="43" t="s">
        <v>456</v>
      </c>
      <c r="R767" s="42" t="s">
        <v>127</v>
      </c>
      <c r="S767" s="43" t="s">
        <v>350</v>
      </c>
      <c r="T767" s="42" t="s">
        <v>126</v>
      </c>
      <c r="U767" s="43" t="s">
        <v>130</v>
      </c>
      <c r="V767" s="42" t="s">
        <v>125</v>
      </c>
      <c r="W767" s="43"/>
      <c r="X767" s="42" t="s">
        <v>124</v>
      </c>
      <c r="Y767" s="43"/>
      <c r="Z767" s="42" t="s">
        <v>123</v>
      </c>
      <c r="AA767" s="43"/>
      <c r="AB767" s="245"/>
      <c r="AC767" s="43"/>
      <c r="AD767" s="196" t="s">
        <v>738</v>
      </c>
      <c r="AE767" s="39"/>
      <c r="AF767" s="421"/>
      <c r="AG767" s="421"/>
      <c r="AH767" s="38"/>
      <c r="AI767" s="9"/>
      <c r="AJ767" s="349">
        <f>SUMPRODUCT(LEN($M767:$AA770)-LEN(SUBSTITUTE($M767:$AA770,"A", "")))</f>
        <v>42</v>
      </c>
      <c r="AK767" s="352">
        <f>SUMPRODUCT(LEN($AD767:$AD770)-LEN(SUBSTITUTE($AD767:$AD770,"A", "")))</f>
        <v>2</v>
      </c>
      <c r="AL767" s="335">
        <f>SUMPRODUCT(LEN($AC767:$AC770)-LEN(SUBSTITUTE($AC767:$AC770,"A", "")))</f>
        <v>0</v>
      </c>
      <c r="AM767" s="349">
        <f>SUMPRODUCT(LEN($M767:$AA770)-LEN(SUBSTITUTE($M767:$AA770,"S", "")))</f>
        <v>13</v>
      </c>
      <c r="AN767" s="352">
        <f>SUMPRODUCT(LEN($AD767:$AD770)-LEN(SUBSTITUTE($AD767:$AD770,"S", "")))</f>
        <v>3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2</v>
      </c>
      <c r="AT767" s="352">
        <f>SUMPRODUCT(LEN($AD767:$AD770)-LEN(SUBSTITUTE($AD767:$AD770,"G", "")))</f>
        <v>2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8.15" customHeight="1" thickBot="1" x14ac:dyDescent="0.25">
      <c r="B768" s="30"/>
      <c r="C768" s="339"/>
      <c r="D768" s="221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 t="s">
        <v>357</v>
      </c>
      <c r="N768" s="33" t="s">
        <v>121</v>
      </c>
      <c r="O768" s="55" t="s">
        <v>527</v>
      </c>
      <c r="P768" s="33" t="s">
        <v>120</v>
      </c>
      <c r="Q768" s="55" t="s">
        <v>479</v>
      </c>
      <c r="R768" s="33" t="s">
        <v>119</v>
      </c>
      <c r="S768" s="55" t="s">
        <v>350</v>
      </c>
      <c r="T768" s="33" t="s">
        <v>118</v>
      </c>
      <c r="U768" s="55"/>
      <c r="V768" s="33" t="s">
        <v>117</v>
      </c>
      <c r="W768" s="55"/>
      <c r="X768" s="33" t="s">
        <v>116</v>
      </c>
      <c r="Y768" s="55"/>
      <c r="Z768" s="33" t="s">
        <v>115</v>
      </c>
      <c r="AA768" s="55"/>
      <c r="AB768" s="244"/>
      <c r="AC768" s="55"/>
      <c r="AD768" s="193" t="s">
        <v>669</v>
      </c>
      <c r="AE768" s="22"/>
      <c r="AF768" s="422"/>
      <c r="AG768" s="422"/>
      <c r="AH768" s="21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8.15" customHeight="1" x14ac:dyDescent="0.2">
      <c r="B769" s="30"/>
      <c r="C769" s="340"/>
      <c r="D769" s="218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 t="s">
        <v>527</v>
      </c>
      <c r="N769" s="25" t="s">
        <v>112</v>
      </c>
      <c r="O769" s="114" t="s">
        <v>465</v>
      </c>
      <c r="P769" s="25" t="s">
        <v>111</v>
      </c>
      <c r="Q769" s="114" t="s">
        <v>179</v>
      </c>
      <c r="R769" s="25" t="s">
        <v>110</v>
      </c>
      <c r="S769" s="114" t="s">
        <v>347</v>
      </c>
      <c r="T769" s="25" t="s">
        <v>109</v>
      </c>
      <c r="U769" s="114"/>
      <c r="V769" s="25" t="s">
        <v>108</v>
      </c>
      <c r="W769" s="114"/>
      <c r="X769" s="25" t="s">
        <v>107</v>
      </c>
      <c r="Y769" s="114"/>
      <c r="Z769" s="25" t="s">
        <v>106</v>
      </c>
      <c r="AA769" s="114"/>
      <c r="AB769" s="243"/>
      <c r="AC769" s="114"/>
      <c r="AD769" s="190" t="s">
        <v>668</v>
      </c>
      <c r="AE769" s="22"/>
      <c r="AF769" s="422"/>
      <c r="AG769" s="422"/>
      <c r="AH769" s="21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8.15" customHeight="1" thickBot="1" x14ac:dyDescent="0.25">
      <c r="B770" s="30"/>
      <c r="C770" s="355"/>
      <c r="D770" s="246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 t="s">
        <v>458</v>
      </c>
      <c r="N770" s="50" t="s">
        <v>104</v>
      </c>
      <c r="O770" s="51" t="s">
        <v>507</v>
      </c>
      <c r="P770" s="50" t="s">
        <v>103</v>
      </c>
      <c r="Q770" s="51" t="s">
        <v>179</v>
      </c>
      <c r="R770" s="50" t="s">
        <v>102</v>
      </c>
      <c r="S770" s="51" t="s">
        <v>347</v>
      </c>
      <c r="T770" s="50">
        <v>20</v>
      </c>
      <c r="U770" s="51"/>
      <c r="V770" s="50" t="s">
        <v>101</v>
      </c>
      <c r="W770" s="51"/>
      <c r="X770" s="50" t="s">
        <v>100</v>
      </c>
      <c r="Y770" s="51"/>
      <c r="Z770" s="50" t="s">
        <v>99</v>
      </c>
      <c r="AA770" s="51"/>
      <c r="AB770" s="242"/>
      <c r="AC770" s="51"/>
      <c r="AD770" s="187"/>
      <c r="AE770" s="48"/>
      <c r="AF770" s="424"/>
      <c r="AG770" s="424"/>
      <c r="AH770" s="47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8.15" customHeight="1" x14ac:dyDescent="0.2">
      <c r="B771" s="30"/>
      <c r="C771" s="338">
        <v>3</v>
      </c>
      <c r="D771" s="212"/>
      <c r="E771" s="198"/>
      <c r="F771" s="198"/>
      <c r="G771" s="197"/>
      <c r="H771" s="358"/>
      <c r="I771" s="390">
        <v>119</v>
      </c>
      <c r="J771" s="390">
        <v>23</v>
      </c>
      <c r="K771" s="390">
        <v>8</v>
      </c>
      <c r="L771" s="42" t="s">
        <v>131</v>
      </c>
      <c r="M771" s="43" t="s">
        <v>179</v>
      </c>
      <c r="N771" s="42" t="s">
        <v>129</v>
      </c>
      <c r="O771" s="43" t="s">
        <v>467</v>
      </c>
      <c r="P771" s="42" t="s">
        <v>128</v>
      </c>
      <c r="Q771" s="43" t="s">
        <v>349</v>
      </c>
      <c r="R771" s="42" t="s">
        <v>127</v>
      </c>
      <c r="S771" s="43" t="s">
        <v>130</v>
      </c>
      <c r="T771" s="42" t="s">
        <v>126</v>
      </c>
      <c r="U771" s="43"/>
      <c r="V771" s="42" t="s">
        <v>125</v>
      </c>
      <c r="W771" s="43"/>
      <c r="X771" s="42" t="s">
        <v>124</v>
      </c>
      <c r="Y771" s="43"/>
      <c r="Z771" s="42" t="s">
        <v>123</v>
      </c>
      <c r="AA771" s="43"/>
      <c r="AB771" s="245"/>
      <c r="AC771" s="43"/>
      <c r="AD771" s="196"/>
      <c r="AE771" s="39"/>
      <c r="AF771" s="421"/>
      <c r="AG771" s="421"/>
      <c r="AH771" s="38"/>
      <c r="AI771" s="9"/>
      <c r="AJ771" s="349">
        <f>SUMPRODUCT(LEN($M771:$AA774)-LEN(SUBSTITUTE($M771:$AA774,"A", "")))</f>
        <v>10</v>
      </c>
      <c r="AK771" s="352">
        <f>SUMPRODUCT(LEN($AD771:$AD774)-LEN(SUBSTITUTE($AD771:$AD774,"A", "")))</f>
        <v>0</v>
      </c>
      <c r="AL771" s="335">
        <f>SUMPRODUCT(LEN($AC771:$AC774)-LEN(SUBSTITUTE($AC771:$AC774,"A", "")))</f>
        <v>0</v>
      </c>
      <c r="AM771" s="349">
        <f>SUMPRODUCT(LEN($M771:$AA774)-LEN(SUBSTITUTE($M771:$AA774,"S", "")))</f>
        <v>17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4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8.15" customHeight="1" thickBot="1" x14ac:dyDescent="0.25">
      <c r="B772" s="30"/>
      <c r="C772" s="339"/>
      <c r="D772" s="221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 t="s">
        <v>179</v>
      </c>
      <c r="N772" s="33" t="s">
        <v>121</v>
      </c>
      <c r="O772" s="55" t="s">
        <v>467</v>
      </c>
      <c r="P772" s="33" t="s">
        <v>120</v>
      </c>
      <c r="Q772" s="55" t="s">
        <v>350</v>
      </c>
      <c r="R772" s="33" t="s">
        <v>119</v>
      </c>
      <c r="S772" s="55" t="s">
        <v>130</v>
      </c>
      <c r="T772" s="33" t="s">
        <v>118</v>
      </c>
      <c r="U772" s="55"/>
      <c r="V772" s="33" t="s">
        <v>117</v>
      </c>
      <c r="W772" s="55"/>
      <c r="X772" s="33" t="s">
        <v>116</v>
      </c>
      <c r="Y772" s="55"/>
      <c r="Z772" s="33" t="s">
        <v>115</v>
      </c>
      <c r="AA772" s="55"/>
      <c r="AB772" s="244"/>
      <c r="AC772" s="55"/>
      <c r="AD772" s="193"/>
      <c r="AE772" s="22"/>
      <c r="AF772" s="422"/>
      <c r="AG772" s="422"/>
      <c r="AH772" s="21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8.15" customHeight="1" x14ac:dyDescent="0.2">
      <c r="B773" s="30"/>
      <c r="C773" s="340"/>
      <c r="D773" s="218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 t="s">
        <v>467</v>
      </c>
      <c r="N773" s="25" t="s">
        <v>112</v>
      </c>
      <c r="O773" s="114" t="s">
        <v>498</v>
      </c>
      <c r="P773" s="25" t="s">
        <v>111</v>
      </c>
      <c r="Q773" s="114" t="s">
        <v>354</v>
      </c>
      <c r="R773" s="25" t="s">
        <v>110</v>
      </c>
      <c r="S773" s="114" t="s">
        <v>130</v>
      </c>
      <c r="T773" s="25" t="s">
        <v>109</v>
      </c>
      <c r="U773" s="114"/>
      <c r="V773" s="25" t="s">
        <v>108</v>
      </c>
      <c r="W773" s="114"/>
      <c r="X773" s="25" t="s">
        <v>107</v>
      </c>
      <c r="Y773" s="114"/>
      <c r="Z773" s="25" t="s">
        <v>106</v>
      </c>
      <c r="AA773" s="114"/>
      <c r="AB773" s="243"/>
      <c r="AC773" s="114"/>
      <c r="AD773" s="190"/>
      <c r="AE773" s="22"/>
      <c r="AF773" s="422"/>
      <c r="AG773" s="422"/>
      <c r="AH773" s="21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8.15" customHeight="1" thickBot="1" x14ac:dyDescent="0.25">
      <c r="B774" s="20"/>
      <c r="C774" s="341"/>
      <c r="D774" s="215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 t="s">
        <v>179</v>
      </c>
      <c r="N774" s="15" t="s">
        <v>104</v>
      </c>
      <c r="O774" s="16" t="s">
        <v>349</v>
      </c>
      <c r="P774" s="15" t="s">
        <v>103</v>
      </c>
      <c r="Q774" s="16" t="s">
        <v>354</v>
      </c>
      <c r="R774" s="15" t="s">
        <v>102</v>
      </c>
      <c r="S774" s="16"/>
      <c r="T774" s="15">
        <v>20</v>
      </c>
      <c r="U774" s="16"/>
      <c r="V774" s="15" t="s">
        <v>101</v>
      </c>
      <c r="W774" s="16"/>
      <c r="X774" s="15" t="s">
        <v>100</v>
      </c>
      <c r="Y774" s="16"/>
      <c r="Z774" s="15" t="s">
        <v>99</v>
      </c>
      <c r="AA774" s="16"/>
      <c r="AB774" s="242"/>
      <c r="AC774" s="16"/>
      <c r="AD774" s="186"/>
      <c r="AE774" s="11"/>
      <c r="AF774" s="423"/>
      <c r="AG774" s="423"/>
      <c r="AH774" s="10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107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203</v>
      </c>
      <c r="E776" s="425">
        <v>17121.95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03"/>
      <c r="AI776" s="86" t="s">
        <v>137</v>
      </c>
      <c r="AJ776" s="85">
        <f t="shared" ref="AJ776:BB776" si="102">SUM(AJ778:AJ789)</f>
        <v>90</v>
      </c>
      <c r="AK776" s="84">
        <f t="shared" si="102"/>
        <v>5</v>
      </c>
      <c r="AL776" s="83">
        <f t="shared" si="102"/>
        <v>0</v>
      </c>
      <c r="AM776" s="85">
        <f t="shared" si="102"/>
        <v>59</v>
      </c>
      <c r="AN776" s="84">
        <f t="shared" si="102"/>
        <v>10</v>
      </c>
      <c r="AO776" s="83">
        <f t="shared" si="102"/>
        <v>0</v>
      </c>
      <c r="AP776" s="85">
        <f t="shared" si="102"/>
        <v>0</v>
      </c>
      <c r="AQ776" s="84">
        <f t="shared" si="102"/>
        <v>2</v>
      </c>
      <c r="AR776" s="83">
        <f t="shared" si="102"/>
        <v>0</v>
      </c>
      <c r="AS776" s="85">
        <f t="shared" si="102"/>
        <v>14</v>
      </c>
      <c r="AT776" s="84">
        <f t="shared" si="102"/>
        <v>1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0</v>
      </c>
      <c r="BB776" s="80">
        <f t="shared" si="102"/>
        <v>0</v>
      </c>
      <c r="BC776" s="79" t="s">
        <v>136</v>
      </c>
      <c r="BF776" s="5">
        <f>SUM(AJ776:AL776)/$BG$5</f>
        <v>31.666666666666668</v>
      </c>
      <c r="BG776" s="5">
        <f>SUM(AM776:AO776,AY776)/$BG$5</f>
        <v>23</v>
      </c>
      <c r="BH776" s="5">
        <f>SUM(AP776:AR776,AZ776)/$BG$5</f>
        <v>0.66666666666666663</v>
      </c>
      <c r="BI776" s="5">
        <f>SUM(AS776:AU776,BA776)/$BG$5</f>
        <v>5</v>
      </c>
      <c r="BJ776" s="5">
        <f>SUM(AV776:AX776,BB776)/$BG$5</f>
        <v>0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03"/>
      <c r="AI777" s="66" t="s">
        <v>135</v>
      </c>
      <c r="AJ777" s="65">
        <f t="shared" ref="AJ777:BB777" si="103">AJ776/3</f>
        <v>30</v>
      </c>
      <c r="AK777" s="64">
        <f t="shared" si="103"/>
        <v>1.6666666666666667</v>
      </c>
      <c r="AL777" s="63">
        <f t="shared" si="103"/>
        <v>0</v>
      </c>
      <c r="AM777" s="65">
        <f t="shared" si="103"/>
        <v>19.666666666666668</v>
      </c>
      <c r="AN777" s="64">
        <f t="shared" si="103"/>
        <v>3.3333333333333335</v>
      </c>
      <c r="AO777" s="63">
        <f t="shared" si="103"/>
        <v>0</v>
      </c>
      <c r="AP777" s="65">
        <f t="shared" si="103"/>
        <v>0</v>
      </c>
      <c r="AQ777" s="64">
        <f t="shared" si="103"/>
        <v>0.66666666666666663</v>
      </c>
      <c r="AR777" s="63">
        <f t="shared" si="103"/>
        <v>0</v>
      </c>
      <c r="AS777" s="65">
        <f t="shared" si="103"/>
        <v>4.666666666666667</v>
      </c>
      <c r="AT777" s="64">
        <f t="shared" si="103"/>
        <v>0.33333333333333331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0</v>
      </c>
      <c r="BB777" s="60">
        <f t="shared" si="103"/>
        <v>0</v>
      </c>
      <c r="BC777" s="59" t="s">
        <v>134</v>
      </c>
    </row>
    <row r="778" spans="2:62" ht="28.15" customHeight="1" x14ac:dyDescent="0.2">
      <c r="B778" s="30"/>
      <c r="C778" s="338">
        <v>1</v>
      </c>
      <c r="D778" s="212"/>
      <c r="E778" s="198"/>
      <c r="F778" s="198"/>
      <c r="G778" s="197"/>
      <c r="H778" s="358" t="s">
        <v>183</v>
      </c>
      <c r="I778" s="390">
        <v>118</v>
      </c>
      <c r="J778" s="390">
        <v>23</v>
      </c>
      <c r="K778" s="390">
        <v>6</v>
      </c>
      <c r="L778" s="42" t="s">
        <v>131</v>
      </c>
      <c r="M778" s="43" t="s">
        <v>132</v>
      </c>
      <c r="N778" s="42" t="s">
        <v>129</v>
      </c>
      <c r="O778" s="43" t="s">
        <v>357</v>
      </c>
      <c r="P778" s="42" t="s">
        <v>128</v>
      </c>
      <c r="Q778" s="43" t="s">
        <v>507</v>
      </c>
      <c r="R778" s="42" t="s">
        <v>127</v>
      </c>
      <c r="S778" s="43" t="s">
        <v>349</v>
      </c>
      <c r="T778" s="42" t="s">
        <v>126</v>
      </c>
      <c r="U778" s="43" t="s">
        <v>350</v>
      </c>
      <c r="V778" s="42" t="s">
        <v>125</v>
      </c>
      <c r="W778" s="43"/>
      <c r="X778" s="42" t="s">
        <v>124</v>
      </c>
      <c r="Y778" s="43"/>
      <c r="Z778" s="42" t="s">
        <v>123</v>
      </c>
      <c r="AA778" s="43"/>
      <c r="AB778" s="245"/>
      <c r="AC778" s="43"/>
      <c r="AD778" s="196" t="s">
        <v>132</v>
      </c>
      <c r="AE778" s="58"/>
      <c r="AF778" s="421"/>
      <c r="AG778" s="421" t="s">
        <v>669</v>
      </c>
      <c r="AH778" s="38"/>
      <c r="AI778" s="9"/>
      <c r="AJ778" s="349">
        <f>SUMPRODUCT(LEN($M778:$AA781)-LEN(SUBSTITUTE($M778:$AA781,"A", "")))</f>
        <v>23</v>
      </c>
      <c r="AK778" s="352">
        <f>SUMPRODUCT(LEN($AD778:$AD781)-LEN(SUBSTITUTE($AD778:$AD781,"A", "")))</f>
        <v>1</v>
      </c>
      <c r="AL778" s="335">
        <f>SUMPRODUCT(LEN($AC778:$AC781)-LEN(SUBSTITUTE($AC778:$AC781,"A", "")))</f>
        <v>0</v>
      </c>
      <c r="AM778" s="349">
        <f>SUMPRODUCT(LEN($M778:$AA781)-LEN(SUBSTITUTE($M778:$AA781,"S", "")))</f>
        <v>15</v>
      </c>
      <c r="AN778" s="352">
        <f>SUMPRODUCT(LEN($AD778:$AD781)-LEN(SUBSTITUTE($AD778:$AD781,"S", "")))</f>
        <v>0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2</v>
      </c>
      <c r="AT778" s="352">
        <f>SUMPRODUCT(LEN($AD778:$AD781)-LEN(SUBSTITUTE($AD778:$AD781,"G", "")))</f>
        <v>0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0</v>
      </c>
      <c r="BB778" s="413">
        <f>SUMPRODUCT(LEN($AE778:$AE781)-LEN(SUBSTITUTE($AE778:$AE781,"M", "")))</f>
        <v>0</v>
      </c>
    </row>
    <row r="779" spans="2:62" ht="28.15" customHeight="1" thickBot="1" x14ac:dyDescent="0.25">
      <c r="B779" s="30"/>
      <c r="C779" s="339"/>
      <c r="D779" s="221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132</v>
      </c>
      <c r="N779" s="33" t="s">
        <v>121</v>
      </c>
      <c r="O779" s="55" t="s">
        <v>179</v>
      </c>
      <c r="P779" s="33" t="s">
        <v>120</v>
      </c>
      <c r="Q779" s="55" t="s">
        <v>498</v>
      </c>
      <c r="R779" s="33" t="s">
        <v>119</v>
      </c>
      <c r="S779" s="55" t="s">
        <v>353</v>
      </c>
      <c r="T779" s="33" t="s">
        <v>118</v>
      </c>
      <c r="U779" s="55"/>
      <c r="V779" s="33" t="s">
        <v>117</v>
      </c>
      <c r="W779" s="55"/>
      <c r="X779" s="33" t="s">
        <v>116</v>
      </c>
      <c r="Y779" s="55"/>
      <c r="Z779" s="33" t="s">
        <v>115</v>
      </c>
      <c r="AA779" s="55"/>
      <c r="AB779" s="244"/>
      <c r="AC779" s="55"/>
      <c r="AD779" s="193"/>
      <c r="AE779" s="57"/>
      <c r="AF779" s="422"/>
      <c r="AG779" s="422"/>
      <c r="AH779" s="21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8.15" customHeight="1" x14ac:dyDescent="0.2">
      <c r="B780" s="30"/>
      <c r="C780" s="340"/>
      <c r="D780" s="218"/>
      <c r="E780" s="192"/>
      <c r="F780" s="192"/>
      <c r="G780" s="191"/>
      <c r="H780" s="360">
        <v>203</v>
      </c>
      <c r="I780" s="392"/>
      <c r="J780" s="392"/>
      <c r="K780" s="392"/>
      <c r="L780" s="25" t="s">
        <v>114</v>
      </c>
      <c r="M780" s="114" t="s">
        <v>179</v>
      </c>
      <c r="N780" s="25" t="s">
        <v>112</v>
      </c>
      <c r="O780" s="114" t="s">
        <v>132</v>
      </c>
      <c r="P780" s="25" t="s">
        <v>111</v>
      </c>
      <c r="Q780" s="114" t="s">
        <v>179</v>
      </c>
      <c r="R780" s="25" t="s">
        <v>110</v>
      </c>
      <c r="S780" s="114" t="s">
        <v>130</v>
      </c>
      <c r="T780" s="25" t="s">
        <v>109</v>
      </c>
      <c r="U780" s="114"/>
      <c r="V780" s="25" t="s">
        <v>108</v>
      </c>
      <c r="W780" s="114"/>
      <c r="X780" s="25" t="s">
        <v>107</v>
      </c>
      <c r="Y780" s="114"/>
      <c r="Z780" s="25" t="s">
        <v>106</v>
      </c>
      <c r="AA780" s="114"/>
      <c r="AB780" s="243"/>
      <c r="AC780" s="114"/>
      <c r="AD780" s="190"/>
      <c r="AE780" s="57"/>
      <c r="AF780" s="422"/>
      <c r="AG780" s="422"/>
      <c r="AH780" s="21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8.15" customHeight="1" thickBot="1" x14ac:dyDescent="0.25">
      <c r="B781" s="30"/>
      <c r="C781" s="355"/>
      <c r="D781" s="246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357</v>
      </c>
      <c r="N781" s="50" t="s">
        <v>104</v>
      </c>
      <c r="O781" s="51" t="s">
        <v>467</v>
      </c>
      <c r="P781" s="50" t="s">
        <v>103</v>
      </c>
      <c r="Q781" s="51" t="s">
        <v>350</v>
      </c>
      <c r="R781" s="50" t="s">
        <v>102</v>
      </c>
      <c r="S781" s="51" t="s">
        <v>354</v>
      </c>
      <c r="T781" s="50">
        <v>20</v>
      </c>
      <c r="U781" s="51"/>
      <c r="V781" s="50" t="s">
        <v>101</v>
      </c>
      <c r="W781" s="51"/>
      <c r="X781" s="50" t="s">
        <v>100</v>
      </c>
      <c r="Y781" s="51"/>
      <c r="Z781" s="50" t="s">
        <v>99</v>
      </c>
      <c r="AA781" s="51"/>
      <c r="AB781" s="242"/>
      <c r="AC781" s="51"/>
      <c r="AD781" s="187"/>
      <c r="AE781" s="56"/>
      <c r="AF781" s="424"/>
      <c r="AG781" s="424"/>
      <c r="AH781" s="47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8.15" customHeight="1" x14ac:dyDescent="0.2">
      <c r="B782" s="30"/>
      <c r="C782" s="338">
        <v>2</v>
      </c>
      <c r="D782" s="212"/>
      <c r="E782" s="198"/>
      <c r="F782" s="198"/>
      <c r="G782" s="197"/>
      <c r="H782" s="358"/>
      <c r="I782" s="390">
        <v>117</v>
      </c>
      <c r="J782" s="390">
        <v>26</v>
      </c>
      <c r="K782" s="390">
        <v>7</v>
      </c>
      <c r="L782" s="42" t="s">
        <v>131</v>
      </c>
      <c r="M782" s="43" t="s">
        <v>179</v>
      </c>
      <c r="N782" s="42" t="s">
        <v>129</v>
      </c>
      <c r="O782" s="43" t="s">
        <v>357</v>
      </c>
      <c r="P782" s="42" t="s">
        <v>128</v>
      </c>
      <c r="Q782" s="43" t="s">
        <v>507</v>
      </c>
      <c r="R782" s="42" t="s">
        <v>127</v>
      </c>
      <c r="S782" s="43" t="s">
        <v>348</v>
      </c>
      <c r="T782" s="42" t="s">
        <v>126</v>
      </c>
      <c r="U782" s="43" t="s">
        <v>351</v>
      </c>
      <c r="V782" s="42" t="s">
        <v>125</v>
      </c>
      <c r="W782" s="43"/>
      <c r="X782" s="42" t="s">
        <v>124</v>
      </c>
      <c r="Y782" s="43"/>
      <c r="Z782" s="42" t="s">
        <v>123</v>
      </c>
      <c r="AA782" s="43"/>
      <c r="AB782" s="245"/>
      <c r="AC782" s="43"/>
      <c r="AD782" s="196" t="s">
        <v>737</v>
      </c>
      <c r="AE782" s="39"/>
      <c r="AF782" s="421"/>
      <c r="AG782" s="421" t="s">
        <v>669</v>
      </c>
      <c r="AH782" s="38"/>
      <c r="AI782" s="9"/>
      <c r="AJ782" s="349">
        <f>SUMPRODUCT(LEN($M782:$AA785)-LEN(SUBSTITUTE($M782:$AA785,"A", "")))</f>
        <v>39</v>
      </c>
      <c r="AK782" s="352">
        <f>SUMPRODUCT(LEN($AD782:$AD785)-LEN(SUBSTITUTE($AD782:$AD785,"A", "")))</f>
        <v>4</v>
      </c>
      <c r="AL782" s="335">
        <f>SUMPRODUCT(LEN($AC782:$AC785)-LEN(SUBSTITUTE($AC782:$AC785,"A", "")))</f>
        <v>0</v>
      </c>
      <c r="AM782" s="349">
        <f>SUMPRODUCT(LEN($M782:$AA785)-LEN(SUBSTITUTE($M782:$AA785,"S", "")))</f>
        <v>16</v>
      </c>
      <c r="AN782" s="352">
        <f>SUMPRODUCT(LEN($AD782:$AD785)-LEN(SUBSTITUTE($AD782:$AD785,"S", "")))</f>
        <v>10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2</v>
      </c>
      <c r="AR782" s="335">
        <f>SUMPRODUCT(LEN($AC782:$AC785)-LEN(SUBSTITUTE($AC782:$AC785,"F", "")))</f>
        <v>0</v>
      </c>
      <c r="AS782" s="349">
        <f>SUMPRODUCT(LEN($M782:$AA785)-LEN(SUBSTITUTE($M782:$AA785,"G", "")))</f>
        <v>3</v>
      </c>
      <c r="AT782" s="352">
        <f>SUMPRODUCT(LEN($AD782:$AD785)-LEN(SUBSTITUTE($AD782:$AD785,"G", "")))</f>
        <v>1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8.15" customHeight="1" thickBot="1" x14ac:dyDescent="0.25">
      <c r="B783" s="30"/>
      <c r="C783" s="339"/>
      <c r="D783" s="221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 t="s">
        <v>179</v>
      </c>
      <c r="N783" s="33" t="s">
        <v>121</v>
      </c>
      <c r="O783" s="55" t="s">
        <v>357</v>
      </c>
      <c r="P783" s="33" t="s">
        <v>120</v>
      </c>
      <c r="Q783" s="55" t="s">
        <v>357</v>
      </c>
      <c r="R783" s="33" t="s">
        <v>119</v>
      </c>
      <c r="S783" s="55" t="s">
        <v>346</v>
      </c>
      <c r="T783" s="33" t="s">
        <v>118</v>
      </c>
      <c r="U783" s="55" t="s">
        <v>354</v>
      </c>
      <c r="V783" s="33" t="s">
        <v>117</v>
      </c>
      <c r="W783" s="55"/>
      <c r="X783" s="33" t="s">
        <v>116</v>
      </c>
      <c r="Y783" s="55"/>
      <c r="Z783" s="33" t="s">
        <v>115</v>
      </c>
      <c r="AA783" s="55"/>
      <c r="AB783" s="244"/>
      <c r="AC783" s="55"/>
      <c r="AD783" s="193" t="s">
        <v>736</v>
      </c>
      <c r="AE783" s="22"/>
      <c r="AF783" s="422"/>
      <c r="AG783" s="422"/>
      <c r="AH783" s="21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8.15" customHeight="1" x14ac:dyDescent="0.2">
      <c r="B784" s="30"/>
      <c r="C784" s="340"/>
      <c r="D784" s="218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 t="s">
        <v>673</v>
      </c>
      <c r="N784" s="25" t="s">
        <v>112</v>
      </c>
      <c r="O784" s="114" t="s">
        <v>458</v>
      </c>
      <c r="P784" s="25" t="s">
        <v>111</v>
      </c>
      <c r="Q784" s="114" t="s">
        <v>459</v>
      </c>
      <c r="R784" s="25" t="s">
        <v>110</v>
      </c>
      <c r="S784" s="114" t="s">
        <v>359</v>
      </c>
      <c r="T784" s="25" t="s">
        <v>109</v>
      </c>
      <c r="U784" s="114" t="s">
        <v>130</v>
      </c>
      <c r="V784" s="25" t="s">
        <v>108</v>
      </c>
      <c r="W784" s="114"/>
      <c r="X784" s="25" t="s">
        <v>107</v>
      </c>
      <c r="Y784" s="114"/>
      <c r="Z784" s="25" t="s">
        <v>106</v>
      </c>
      <c r="AA784" s="114"/>
      <c r="AB784" s="243"/>
      <c r="AC784" s="114"/>
      <c r="AD784" s="190"/>
      <c r="AE784" s="22"/>
      <c r="AF784" s="422"/>
      <c r="AG784" s="422"/>
      <c r="AH784" s="21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8.15" customHeight="1" thickBot="1" x14ac:dyDescent="0.25">
      <c r="B785" s="30"/>
      <c r="C785" s="355"/>
      <c r="D785" s="246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 t="s">
        <v>357</v>
      </c>
      <c r="N785" s="50" t="s">
        <v>104</v>
      </c>
      <c r="O785" s="51" t="s">
        <v>373</v>
      </c>
      <c r="P785" s="50" t="s">
        <v>103</v>
      </c>
      <c r="Q785" s="51" t="s">
        <v>474</v>
      </c>
      <c r="R785" s="50" t="s">
        <v>102</v>
      </c>
      <c r="S785" s="51" t="s">
        <v>349</v>
      </c>
      <c r="T785" s="50">
        <v>20</v>
      </c>
      <c r="U785" s="51"/>
      <c r="V785" s="50" t="s">
        <v>101</v>
      </c>
      <c r="W785" s="51"/>
      <c r="X785" s="50" t="s">
        <v>100</v>
      </c>
      <c r="Y785" s="51"/>
      <c r="Z785" s="50" t="s">
        <v>99</v>
      </c>
      <c r="AA785" s="51"/>
      <c r="AB785" s="242"/>
      <c r="AC785" s="51"/>
      <c r="AD785" s="187"/>
      <c r="AE785" s="48"/>
      <c r="AF785" s="424"/>
      <c r="AG785" s="424"/>
      <c r="AH785" s="47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8.15" customHeight="1" x14ac:dyDescent="0.2">
      <c r="B786" s="30"/>
      <c r="C786" s="338">
        <v>3</v>
      </c>
      <c r="D786" s="212"/>
      <c r="E786" s="198"/>
      <c r="F786" s="198"/>
      <c r="G786" s="197"/>
      <c r="H786" s="358"/>
      <c r="I786" s="390">
        <v>124</v>
      </c>
      <c r="J786" s="390">
        <v>27</v>
      </c>
      <c r="K786" s="390">
        <v>7</v>
      </c>
      <c r="L786" s="42" t="s">
        <v>131</v>
      </c>
      <c r="M786" s="43" t="s">
        <v>132</v>
      </c>
      <c r="N786" s="42" t="s">
        <v>129</v>
      </c>
      <c r="O786" s="43" t="s">
        <v>458</v>
      </c>
      <c r="P786" s="42" t="s">
        <v>128</v>
      </c>
      <c r="Q786" s="43" t="s">
        <v>531</v>
      </c>
      <c r="R786" s="42" t="s">
        <v>127</v>
      </c>
      <c r="S786" s="43" t="s">
        <v>462</v>
      </c>
      <c r="T786" s="42" t="s">
        <v>126</v>
      </c>
      <c r="U786" s="43" t="s">
        <v>354</v>
      </c>
      <c r="V786" s="42" t="s">
        <v>125</v>
      </c>
      <c r="W786" s="43"/>
      <c r="X786" s="42" t="s">
        <v>124</v>
      </c>
      <c r="Y786" s="43"/>
      <c r="Z786" s="42" t="s">
        <v>123</v>
      </c>
      <c r="AA786" s="43"/>
      <c r="AB786" s="245"/>
      <c r="AC786" s="43"/>
      <c r="AD786" s="196"/>
      <c r="AE786" s="39"/>
      <c r="AF786" s="421"/>
      <c r="AG786" s="421" t="s">
        <v>669</v>
      </c>
      <c r="AH786" s="38"/>
      <c r="AI786" s="9"/>
      <c r="AJ786" s="349">
        <f>SUMPRODUCT(LEN($M786:$AA789)-LEN(SUBSTITUTE($M786:$AA789,"A", "")))</f>
        <v>28</v>
      </c>
      <c r="AK786" s="352">
        <f>SUMPRODUCT(LEN($AD786:$AD789)-LEN(SUBSTITUTE($AD786:$AD789,"A", "")))</f>
        <v>0</v>
      </c>
      <c r="AL786" s="335">
        <f>SUMPRODUCT(LEN($AC786:$AC789)-LEN(SUBSTITUTE($AC786:$AC789,"A", "")))</f>
        <v>0</v>
      </c>
      <c r="AM786" s="349">
        <f>SUMPRODUCT(LEN($M786:$AA789)-LEN(SUBSTITUTE($M786:$AA789,"S", "")))</f>
        <v>28</v>
      </c>
      <c r="AN786" s="352">
        <f>SUMPRODUCT(LEN($AD786:$AD789)-LEN(SUBSTITUTE($AD786:$AD789,"S", "")))</f>
        <v>0</v>
      </c>
      <c r="AO786" s="335">
        <f>SUMPRODUCT(LEN($AC786:$AC789)-LEN(SUBSTITUTE($AC786:$AC789,"S", "")))</f>
        <v>0</v>
      </c>
      <c r="AP786" s="349">
        <f>SUMPRODUCT(LEN($M786:$AA789)-LEN(SUBSTITUTE($M786:$AA789,"F", "")))</f>
        <v>0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9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8.15" customHeight="1" thickBot="1" x14ac:dyDescent="0.25">
      <c r="B787" s="30"/>
      <c r="C787" s="339"/>
      <c r="D787" s="221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 t="s">
        <v>458</v>
      </c>
      <c r="N787" s="33" t="s">
        <v>121</v>
      </c>
      <c r="O787" s="55" t="s">
        <v>732</v>
      </c>
      <c r="P787" s="33" t="s">
        <v>120</v>
      </c>
      <c r="Q787" s="55" t="s">
        <v>466</v>
      </c>
      <c r="R787" s="33" t="s">
        <v>119</v>
      </c>
      <c r="S787" s="55" t="s">
        <v>371</v>
      </c>
      <c r="T787" s="33" t="s">
        <v>118</v>
      </c>
      <c r="U787" s="55" t="s">
        <v>354</v>
      </c>
      <c r="V787" s="33" t="s">
        <v>117</v>
      </c>
      <c r="W787" s="55"/>
      <c r="X787" s="33" t="s">
        <v>116</v>
      </c>
      <c r="Y787" s="55"/>
      <c r="Z787" s="33" t="s">
        <v>115</v>
      </c>
      <c r="AA787" s="55"/>
      <c r="AB787" s="244"/>
      <c r="AC787" s="55"/>
      <c r="AD787" s="193"/>
      <c r="AE787" s="22"/>
      <c r="AF787" s="422"/>
      <c r="AG787" s="422"/>
      <c r="AH787" s="21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8.15" customHeight="1" x14ac:dyDescent="0.2">
      <c r="B788" s="30"/>
      <c r="C788" s="340"/>
      <c r="D788" s="218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 t="s">
        <v>479</v>
      </c>
      <c r="N788" s="25" t="s">
        <v>112</v>
      </c>
      <c r="O788" s="114" t="s">
        <v>484</v>
      </c>
      <c r="P788" s="25" t="s">
        <v>111</v>
      </c>
      <c r="Q788" s="114" t="s">
        <v>474</v>
      </c>
      <c r="R788" s="25" t="s">
        <v>110</v>
      </c>
      <c r="S788" s="114" t="s">
        <v>349</v>
      </c>
      <c r="T788" s="25" t="s">
        <v>109</v>
      </c>
      <c r="U788" s="114" t="s">
        <v>130</v>
      </c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243"/>
      <c r="AC788" s="114"/>
      <c r="AD788" s="190"/>
      <c r="AE788" s="22"/>
      <c r="AF788" s="422"/>
      <c r="AG788" s="422"/>
      <c r="AH788" s="21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8.15" customHeight="1" thickBot="1" x14ac:dyDescent="0.25">
      <c r="B789" s="20"/>
      <c r="C789" s="341"/>
      <c r="D789" s="215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 t="s">
        <v>735</v>
      </c>
      <c r="N789" s="15" t="s">
        <v>104</v>
      </c>
      <c r="O789" s="16" t="s">
        <v>549</v>
      </c>
      <c r="P789" s="15" t="s">
        <v>103</v>
      </c>
      <c r="Q789" s="16" t="s">
        <v>579</v>
      </c>
      <c r="R789" s="15" t="s">
        <v>102</v>
      </c>
      <c r="S789" s="16" t="s">
        <v>354</v>
      </c>
      <c r="T789" s="15">
        <v>20</v>
      </c>
      <c r="U789" s="16" t="s">
        <v>130</v>
      </c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242"/>
      <c r="AC789" s="16"/>
      <c r="AD789" s="186"/>
      <c r="AE789" s="11"/>
      <c r="AF789" s="423"/>
      <c r="AG789" s="423"/>
      <c r="AH789" s="10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107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203</v>
      </c>
      <c r="E791" s="425">
        <v>13826.7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03"/>
      <c r="AI791" s="86" t="s">
        <v>137</v>
      </c>
      <c r="AJ791" s="85">
        <f t="shared" ref="AJ791:BB791" si="104">SUM(AJ793:AJ804)</f>
        <v>49</v>
      </c>
      <c r="AK791" s="84">
        <f t="shared" si="104"/>
        <v>13</v>
      </c>
      <c r="AL791" s="83">
        <f t="shared" si="104"/>
        <v>0</v>
      </c>
      <c r="AM791" s="85">
        <f t="shared" si="104"/>
        <v>31</v>
      </c>
      <c r="AN791" s="84">
        <f t="shared" si="104"/>
        <v>9</v>
      </c>
      <c r="AO791" s="83">
        <f t="shared" si="104"/>
        <v>0</v>
      </c>
      <c r="AP791" s="85">
        <f t="shared" si="104"/>
        <v>1</v>
      </c>
      <c r="AQ791" s="84">
        <f t="shared" si="104"/>
        <v>0</v>
      </c>
      <c r="AR791" s="83">
        <f t="shared" si="104"/>
        <v>0</v>
      </c>
      <c r="AS791" s="85">
        <f t="shared" si="104"/>
        <v>8</v>
      </c>
      <c r="AT791" s="84">
        <f t="shared" si="104"/>
        <v>4</v>
      </c>
      <c r="AU791" s="83">
        <f t="shared" si="104"/>
        <v>0</v>
      </c>
      <c r="AV791" s="85">
        <f t="shared" si="104"/>
        <v>0</v>
      </c>
      <c r="AW791" s="84">
        <f t="shared" si="104"/>
        <v>0</v>
      </c>
      <c r="AX791" s="83">
        <f t="shared" si="104"/>
        <v>0</v>
      </c>
      <c r="AY791" s="82">
        <f t="shared" si="104"/>
        <v>1</v>
      </c>
      <c r="AZ791" s="81">
        <f t="shared" si="104"/>
        <v>1</v>
      </c>
      <c r="BA791" s="81">
        <f t="shared" si="104"/>
        <v>2</v>
      </c>
      <c r="BB791" s="80">
        <f t="shared" si="104"/>
        <v>0</v>
      </c>
      <c r="BC791" s="79" t="s">
        <v>136</v>
      </c>
      <c r="BF791" s="5">
        <f>SUM(AJ791:AL791)/$BG$5</f>
        <v>20.666666666666668</v>
      </c>
      <c r="BG791" s="5">
        <f>SUM(AM791:AO791,AY791)/$BG$5</f>
        <v>13.666666666666666</v>
      </c>
      <c r="BH791" s="5">
        <f>SUM(AP791:AR791,AZ791)/$BG$5</f>
        <v>0.66666666666666663</v>
      </c>
      <c r="BI791" s="5">
        <f>SUM(AS791:AU791,BA791)/$BG$5</f>
        <v>4.666666666666667</v>
      </c>
      <c r="BJ791" s="5">
        <f>SUM(AV791:AX791,BB791)/$BG$5</f>
        <v>0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03"/>
      <c r="AI792" s="66" t="s">
        <v>135</v>
      </c>
      <c r="AJ792" s="65">
        <f t="shared" ref="AJ792:BB792" si="105">AJ791/3</f>
        <v>16.333333333333332</v>
      </c>
      <c r="AK792" s="64">
        <f t="shared" si="105"/>
        <v>4.333333333333333</v>
      </c>
      <c r="AL792" s="63">
        <f t="shared" si="105"/>
        <v>0</v>
      </c>
      <c r="AM792" s="65">
        <f t="shared" si="105"/>
        <v>10.333333333333334</v>
      </c>
      <c r="AN792" s="64">
        <f t="shared" si="105"/>
        <v>3</v>
      </c>
      <c r="AO792" s="63">
        <f t="shared" si="105"/>
        <v>0</v>
      </c>
      <c r="AP792" s="65">
        <f t="shared" si="105"/>
        <v>0.33333333333333331</v>
      </c>
      <c r="AQ792" s="64">
        <f t="shared" si="105"/>
        <v>0</v>
      </c>
      <c r="AR792" s="63">
        <f t="shared" si="105"/>
        <v>0</v>
      </c>
      <c r="AS792" s="65">
        <f t="shared" si="105"/>
        <v>2.6666666666666665</v>
      </c>
      <c r="AT792" s="64">
        <f t="shared" si="105"/>
        <v>1.3333333333333333</v>
      </c>
      <c r="AU792" s="63">
        <f t="shared" si="105"/>
        <v>0</v>
      </c>
      <c r="AV792" s="65">
        <f t="shared" si="105"/>
        <v>0</v>
      </c>
      <c r="AW792" s="64">
        <f t="shared" si="105"/>
        <v>0</v>
      </c>
      <c r="AX792" s="63">
        <f t="shared" si="105"/>
        <v>0</v>
      </c>
      <c r="AY792" s="62">
        <f t="shared" si="105"/>
        <v>0.33333333333333331</v>
      </c>
      <c r="AZ792" s="61">
        <f t="shared" si="105"/>
        <v>0.33333333333333331</v>
      </c>
      <c r="BA792" s="61">
        <f t="shared" si="105"/>
        <v>0.66666666666666663</v>
      </c>
      <c r="BB792" s="60">
        <f t="shared" si="105"/>
        <v>0</v>
      </c>
      <c r="BC792" s="59" t="s">
        <v>134</v>
      </c>
    </row>
    <row r="793" spans="2:62" ht="28.15" customHeight="1" x14ac:dyDescent="0.2">
      <c r="B793" s="30"/>
      <c r="C793" s="338">
        <v>1</v>
      </c>
      <c r="D793" s="239" t="s">
        <v>734</v>
      </c>
      <c r="E793" s="198"/>
      <c r="F793" s="198"/>
      <c r="G793" s="197"/>
      <c r="H793" s="358" t="s">
        <v>706</v>
      </c>
      <c r="I793" s="449">
        <v>84</v>
      </c>
      <c r="J793" s="390">
        <v>17</v>
      </c>
      <c r="K793" s="390">
        <v>7</v>
      </c>
      <c r="L793" s="42" t="s">
        <v>131</v>
      </c>
      <c r="M793" s="43" t="s">
        <v>357</v>
      </c>
      <c r="N793" s="42" t="s">
        <v>129</v>
      </c>
      <c r="O793" s="43" t="s">
        <v>132</v>
      </c>
      <c r="P793" s="42" t="s">
        <v>128</v>
      </c>
      <c r="Q793" s="43" t="s">
        <v>130</v>
      </c>
      <c r="R793" s="42" t="s">
        <v>127</v>
      </c>
      <c r="S793" s="43"/>
      <c r="T793" s="42" t="s">
        <v>126</v>
      </c>
      <c r="U793" s="43"/>
      <c r="V793" s="42" t="s">
        <v>125</v>
      </c>
      <c r="W793" s="43"/>
      <c r="X793" s="42" t="s">
        <v>124</v>
      </c>
      <c r="Y793" s="43"/>
      <c r="Z793" s="42" t="s">
        <v>123</v>
      </c>
      <c r="AA793" s="43"/>
      <c r="AB793" s="245"/>
      <c r="AC793" s="43"/>
      <c r="AD793" s="196"/>
      <c r="AE793" s="58" t="s">
        <v>733</v>
      </c>
      <c r="AF793" s="421"/>
      <c r="AG793" s="454" t="s">
        <v>113</v>
      </c>
      <c r="AH793" s="38"/>
      <c r="AI793" s="9"/>
      <c r="AJ793" s="349">
        <f>SUMPRODUCT(LEN($M793:$AA796)-LEN(SUBSTITUTE($M793:$AA796,"A", "")))</f>
        <v>9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3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0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0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1</v>
      </c>
      <c r="AZ793" s="410">
        <f>SUMPRODUCT(LEN($AE793:$AE796)-LEN(SUBSTITUTE($AE793:$AE796,"F", "")))</f>
        <v>1</v>
      </c>
      <c r="BA793" s="410">
        <f>SUMPRODUCT(LEN($AE793:$AE796)-LEN(SUBSTITUTE($AE793:$AE796,"G", "")))</f>
        <v>2</v>
      </c>
      <c r="BB793" s="413">
        <f>SUMPRODUCT(LEN($AE793:$AE796)-LEN(SUBSTITUTE($AE793:$AE796,"M", "")))</f>
        <v>0</v>
      </c>
    </row>
    <row r="794" spans="2:62" ht="28.15" customHeight="1" thickBot="1" x14ac:dyDescent="0.25">
      <c r="B794" s="30"/>
      <c r="C794" s="339"/>
      <c r="D794" s="221"/>
      <c r="E794" s="195"/>
      <c r="F794" s="195"/>
      <c r="G794" s="194"/>
      <c r="H794" s="359"/>
      <c r="I794" s="450"/>
      <c r="J794" s="391"/>
      <c r="K794" s="391"/>
      <c r="L794" s="33" t="s">
        <v>122</v>
      </c>
      <c r="M794" s="55" t="s">
        <v>132</v>
      </c>
      <c r="N794" s="33" t="s">
        <v>121</v>
      </c>
      <c r="O794" s="55" t="s">
        <v>132</v>
      </c>
      <c r="P794" s="33" t="s">
        <v>120</v>
      </c>
      <c r="Q794" s="55" t="s">
        <v>130</v>
      </c>
      <c r="R794" s="33" t="s">
        <v>119</v>
      </c>
      <c r="S794" s="55"/>
      <c r="T794" s="33" t="s">
        <v>118</v>
      </c>
      <c r="U794" s="55"/>
      <c r="V794" s="33" t="s">
        <v>117</v>
      </c>
      <c r="W794" s="55"/>
      <c r="X794" s="33" t="s">
        <v>116</v>
      </c>
      <c r="Y794" s="55"/>
      <c r="Z794" s="33" t="s">
        <v>115</v>
      </c>
      <c r="AA794" s="55"/>
      <c r="AB794" s="244"/>
      <c r="AC794" s="55"/>
      <c r="AD794" s="193"/>
      <c r="AE794" s="57"/>
      <c r="AF794" s="422"/>
      <c r="AG794" s="422"/>
      <c r="AH794" s="21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8.15" customHeight="1" x14ac:dyDescent="0.2">
      <c r="B795" s="30"/>
      <c r="C795" s="340"/>
      <c r="D795" s="218"/>
      <c r="E795" s="192"/>
      <c r="F795" s="192"/>
      <c r="G795" s="191"/>
      <c r="H795" s="360">
        <v>203</v>
      </c>
      <c r="I795" s="451"/>
      <c r="J795" s="392"/>
      <c r="K795" s="392"/>
      <c r="L795" s="25" t="s">
        <v>114</v>
      </c>
      <c r="M795" s="114" t="s">
        <v>132</v>
      </c>
      <c r="N795" s="25" t="s">
        <v>112</v>
      </c>
      <c r="O795" s="114" t="s">
        <v>132</v>
      </c>
      <c r="P795" s="25" t="s">
        <v>111</v>
      </c>
      <c r="Q795" s="114"/>
      <c r="R795" s="25" t="s">
        <v>110</v>
      </c>
      <c r="S795" s="114"/>
      <c r="T795" s="25" t="s">
        <v>109</v>
      </c>
      <c r="U795" s="114"/>
      <c r="V795" s="25" t="s">
        <v>108</v>
      </c>
      <c r="W795" s="114"/>
      <c r="X795" s="25" t="s">
        <v>107</v>
      </c>
      <c r="Y795" s="114"/>
      <c r="Z795" s="25" t="s">
        <v>106</v>
      </c>
      <c r="AA795" s="114"/>
      <c r="AB795" s="243"/>
      <c r="AC795" s="114"/>
      <c r="AD795" s="190"/>
      <c r="AE795" s="57"/>
      <c r="AF795" s="422"/>
      <c r="AG795" s="422"/>
      <c r="AH795" s="21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8.15" customHeight="1" thickBot="1" x14ac:dyDescent="0.25">
      <c r="B796" s="30"/>
      <c r="C796" s="355"/>
      <c r="D796" s="246"/>
      <c r="E796" s="200"/>
      <c r="F796" s="200"/>
      <c r="G796" s="199"/>
      <c r="H796" s="361"/>
      <c r="I796" s="453"/>
      <c r="J796" s="393"/>
      <c r="K796" s="393"/>
      <c r="L796" s="50" t="s">
        <v>105</v>
      </c>
      <c r="M796" s="51" t="s">
        <v>132</v>
      </c>
      <c r="N796" s="50" t="s">
        <v>104</v>
      </c>
      <c r="O796" s="51" t="s">
        <v>130</v>
      </c>
      <c r="P796" s="50" t="s">
        <v>103</v>
      </c>
      <c r="Q796" s="51"/>
      <c r="R796" s="50" t="s">
        <v>102</v>
      </c>
      <c r="S796" s="51"/>
      <c r="T796" s="50">
        <v>20</v>
      </c>
      <c r="U796" s="51"/>
      <c r="V796" s="50" t="s">
        <v>101</v>
      </c>
      <c r="W796" s="51"/>
      <c r="X796" s="50" t="s">
        <v>100</v>
      </c>
      <c r="Y796" s="51"/>
      <c r="Z796" s="50" t="s">
        <v>99</v>
      </c>
      <c r="AA796" s="51"/>
      <c r="AB796" s="242"/>
      <c r="AC796" s="51"/>
      <c r="AD796" s="187"/>
      <c r="AE796" s="56"/>
      <c r="AF796" s="424"/>
      <c r="AG796" s="424"/>
      <c r="AH796" s="47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8.15" customHeight="1" x14ac:dyDescent="0.2">
      <c r="B797" s="30"/>
      <c r="C797" s="338">
        <v>2</v>
      </c>
      <c r="D797" s="212"/>
      <c r="E797" s="198"/>
      <c r="F797" s="198"/>
      <c r="G797" s="197"/>
      <c r="H797" s="358" t="s">
        <v>183</v>
      </c>
      <c r="I797" s="390">
        <v>100</v>
      </c>
      <c r="J797" s="390">
        <v>22</v>
      </c>
      <c r="K797" s="390">
        <v>7</v>
      </c>
      <c r="L797" s="42" t="s">
        <v>131</v>
      </c>
      <c r="M797" s="43" t="s">
        <v>179</v>
      </c>
      <c r="N797" s="42" t="s">
        <v>129</v>
      </c>
      <c r="O797" s="43" t="s">
        <v>179</v>
      </c>
      <c r="P797" s="42" t="s">
        <v>128</v>
      </c>
      <c r="Q797" s="43" t="s">
        <v>498</v>
      </c>
      <c r="R797" s="42" t="s">
        <v>127</v>
      </c>
      <c r="S797" s="43" t="s">
        <v>130</v>
      </c>
      <c r="T797" s="42" t="s">
        <v>126</v>
      </c>
      <c r="U797" s="43"/>
      <c r="V797" s="42" t="s">
        <v>125</v>
      </c>
      <c r="W797" s="43"/>
      <c r="X797" s="42" t="s">
        <v>124</v>
      </c>
      <c r="Y797" s="43"/>
      <c r="Z797" s="42" t="s">
        <v>123</v>
      </c>
      <c r="AA797" s="43"/>
      <c r="AB797" s="245"/>
      <c r="AC797" s="43"/>
      <c r="AD797" s="196" t="s">
        <v>132</v>
      </c>
      <c r="AE797" s="39"/>
      <c r="AF797" s="421">
        <v>5</v>
      </c>
      <c r="AG797" s="421" t="s">
        <v>668</v>
      </c>
      <c r="AH797" s="38"/>
      <c r="AI797" s="9"/>
      <c r="AJ797" s="349">
        <f>SUMPRODUCT(LEN($M797:$AA800)-LEN(SUBSTITUTE($M797:$AA800,"A", "")))</f>
        <v>20</v>
      </c>
      <c r="AK797" s="352">
        <f>SUMPRODUCT(LEN($AD797:$AD800)-LEN(SUBSTITUTE($AD797:$AD800,"A", "")))</f>
        <v>1</v>
      </c>
      <c r="AL797" s="335">
        <f>SUMPRODUCT(LEN($AC797:$AC800)-LEN(SUBSTITUTE($AC797:$AC800,"A", "")))</f>
        <v>0</v>
      </c>
      <c r="AM797" s="349">
        <f>SUMPRODUCT(LEN($M797:$AA800)-LEN(SUBSTITUTE($M797:$AA800,"S", "")))</f>
        <v>14</v>
      </c>
      <c r="AN797" s="352">
        <f>SUMPRODUCT(LEN($AD797:$AD800)-LEN(SUBSTITUTE($AD797:$AD800,"S", "")))</f>
        <v>0</v>
      </c>
      <c r="AO797" s="335">
        <f>SUMPRODUCT(LEN($AC797:$AC800)-LEN(SUBSTITUTE($AC797:$AC800,"S", "")))</f>
        <v>0</v>
      </c>
      <c r="AP797" s="349">
        <f>SUMPRODUCT(LEN($M797:$AA800)-LEN(SUBSTITUTE($M797:$AA800,"F", "")))</f>
        <v>1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3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8.15" customHeight="1" thickBot="1" x14ac:dyDescent="0.25">
      <c r="B798" s="30"/>
      <c r="C798" s="339"/>
      <c r="D798" s="221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 t="s">
        <v>357</v>
      </c>
      <c r="N798" s="33" t="s">
        <v>121</v>
      </c>
      <c r="O798" s="55" t="s">
        <v>688</v>
      </c>
      <c r="P798" s="33" t="s">
        <v>120</v>
      </c>
      <c r="Q798" s="55" t="s">
        <v>567</v>
      </c>
      <c r="R798" s="33" t="s">
        <v>119</v>
      </c>
      <c r="S798" s="55" t="s">
        <v>347</v>
      </c>
      <c r="T798" s="33" t="s">
        <v>118</v>
      </c>
      <c r="U798" s="55"/>
      <c r="V798" s="33" t="s">
        <v>117</v>
      </c>
      <c r="W798" s="55"/>
      <c r="X798" s="33" t="s">
        <v>116</v>
      </c>
      <c r="Y798" s="55"/>
      <c r="Z798" s="33" t="s">
        <v>115</v>
      </c>
      <c r="AA798" s="55"/>
      <c r="AB798" s="244"/>
      <c r="AC798" s="55"/>
      <c r="AD798" s="193"/>
      <c r="AE798" s="22"/>
      <c r="AF798" s="422"/>
      <c r="AG798" s="422"/>
      <c r="AH798" s="21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8.15" customHeight="1" x14ac:dyDescent="0.2">
      <c r="B799" s="30"/>
      <c r="C799" s="340"/>
      <c r="D799" s="218"/>
      <c r="E799" s="192"/>
      <c r="F799" s="192"/>
      <c r="G799" s="191"/>
      <c r="H799" s="360">
        <v>203</v>
      </c>
      <c r="I799" s="392"/>
      <c r="J799" s="392"/>
      <c r="K799" s="392"/>
      <c r="L799" s="25" t="s">
        <v>114</v>
      </c>
      <c r="M799" s="114" t="s">
        <v>179</v>
      </c>
      <c r="N799" s="25" t="s">
        <v>112</v>
      </c>
      <c r="O799" s="114" t="s">
        <v>479</v>
      </c>
      <c r="P799" s="25" t="s">
        <v>111</v>
      </c>
      <c r="Q799" s="114" t="s">
        <v>349</v>
      </c>
      <c r="R799" s="25" t="s">
        <v>110</v>
      </c>
      <c r="S799" s="114" t="s">
        <v>130</v>
      </c>
      <c r="T799" s="25" t="s">
        <v>109</v>
      </c>
      <c r="U799" s="114"/>
      <c r="V799" s="25" t="s">
        <v>108</v>
      </c>
      <c r="W799" s="114"/>
      <c r="X799" s="25" t="s">
        <v>107</v>
      </c>
      <c r="Y799" s="114"/>
      <c r="Z799" s="25" t="s">
        <v>106</v>
      </c>
      <c r="AA799" s="114"/>
      <c r="AB799" s="243"/>
      <c r="AC799" s="114"/>
      <c r="AD799" s="190"/>
      <c r="AE799" s="22"/>
      <c r="AF799" s="422"/>
      <c r="AG799" s="422"/>
      <c r="AH799" s="21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8.15" customHeight="1" thickBot="1" x14ac:dyDescent="0.25">
      <c r="B800" s="30"/>
      <c r="C800" s="355"/>
      <c r="D800" s="246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 t="s">
        <v>357</v>
      </c>
      <c r="N800" s="50" t="s">
        <v>104</v>
      </c>
      <c r="O800" s="51" t="s">
        <v>367</v>
      </c>
      <c r="P800" s="50" t="s">
        <v>103</v>
      </c>
      <c r="Q800" s="51" t="s">
        <v>347</v>
      </c>
      <c r="R800" s="50" t="s">
        <v>102</v>
      </c>
      <c r="S800" s="51"/>
      <c r="T800" s="50">
        <v>20</v>
      </c>
      <c r="U800" s="51"/>
      <c r="V800" s="50" t="s">
        <v>101</v>
      </c>
      <c r="W800" s="51"/>
      <c r="X800" s="50" t="s">
        <v>100</v>
      </c>
      <c r="Y800" s="51"/>
      <c r="Z800" s="50" t="s">
        <v>99</v>
      </c>
      <c r="AA800" s="51"/>
      <c r="AB800" s="242"/>
      <c r="AC800" s="51"/>
      <c r="AD800" s="187"/>
      <c r="AE800" s="48"/>
      <c r="AF800" s="424"/>
      <c r="AG800" s="424"/>
      <c r="AH800" s="47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8.15" customHeight="1" x14ac:dyDescent="0.2">
      <c r="B801" s="30"/>
      <c r="C801" s="338">
        <v>3</v>
      </c>
      <c r="D801" s="212"/>
      <c r="E801" s="198"/>
      <c r="F801" s="198"/>
      <c r="G801" s="197"/>
      <c r="H801" s="358" t="s">
        <v>706</v>
      </c>
      <c r="I801" s="390">
        <v>112</v>
      </c>
      <c r="J801" s="390">
        <v>24</v>
      </c>
      <c r="K801" s="390">
        <v>8</v>
      </c>
      <c r="L801" s="42" t="s">
        <v>131</v>
      </c>
      <c r="M801" s="43" t="s">
        <v>179</v>
      </c>
      <c r="N801" s="42" t="s">
        <v>129</v>
      </c>
      <c r="O801" s="43" t="s">
        <v>732</v>
      </c>
      <c r="P801" s="42" t="s">
        <v>128</v>
      </c>
      <c r="Q801" s="43" t="s">
        <v>348</v>
      </c>
      <c r="R801" s="42" t="s">
        <v>127</v>
      </c>
      <c r="S801" s="43" t="s">
        <v>354</v>
      </c>
      <c r="T801" s="42" t="s">
        <v>126</v>
      </c>
      <c r="U801" s="43"/>
      <c r="V801" s="42" t="s">
        <v>125</v>
      </c>
      <c r="W801" s="43"/>
      <c r="X801" s="42" t="s">
        <v>124</v>
      </c>
      <c r="Y801" s="43"/>
      <c r="Z801" s="42" t="s">
        <v>123</v>
      </c>
      <c r="AA801" s="43"/>
      <c r="AB801" s="245"/>
      <c r="AC801" s="43"/>
      <c r="AD801" s="196" t="s">
        <v>731</v>
      </c>
      <c r="AE801" s="39"/>
      <c r="AF801" s="421"/>
      <c r="AG801" s="421" t="s">
        <v>669</v>
      </c>
      <c r="AH801" s="38"/>
      <c r="AI801" s="9"/>
      <c r="AJ801" s="349">
        <f>SUMPRODUCT(LEN($M801:$AA804)-LEN(SUBSTITUTE($M801:$AA804,"A", "")))</f>
        <v>20</v>
      </c>
      <c r="AK801" s="352">
        <f>SUMPRODUCT(LEN($AD801:$AD804)-LEN(SUBSTITUTE($AD801:$AD804,"A", "")))</f>
        <v>12</v>
      </c>
      <c r="AL801" s="335">
        <f>SUMPRODUCT(LEN($AC801:$AC804)-LEN(SUBSTITUTE($AC801:$AC804,"A", "")))</f>
        <v>0</v>
      </c>
      <c r="AM801" s="349">
        <f>SUMPRODUCT(LEN($M801:$AA804)-LEN(SUBSTITUTE($M801:$AA804,"S", "")))</f>
        <v>14</v>
      </c>
      <c r="AN801" s="352">
        <f>SUMPRODUCT(LEN($AD801:$AD804)-LEN(SUBSTITUTE($AD801:$AD804,"S", "")))</f>
        <v>9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5</v>
      </c>
      <c r="AT801" s="352">
        <f>SUMPRODUCT(LEN($AD801:$AD804)-LEN(SUBSTITUTE($AD801:$AD804,"G", "")))</f>
        <v>4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8.15" customHeight="1" thickBot="1" x14ac:dyDescent="0.25">
      <c r="B802" s="30"/>
      <c r="C802" s="339"/>
      <c r="D802" s="221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 t="s">
        <v>179</v>
      </c>
      <c r="N802" s="33" t="s">
        <v>121</v>
      </c>
      <c r="O802" s="55" t="s">
        <v>348</v>
      </c>
      <c r="P802" s="33" t="s">
        <v>120</v>
      </c>
      <c r="Q802" s="55" t="s">
        <v>179</v>
      </c>
      <c r="R802" s="33" t="s">
        <v>119</v>
      </c>
      <c r="S802" s="55" t="s">
        <v>354</v>
      </c>
      <c r="T802" s="33" t="s">
        <v>118</v>
      </c>
      <c r="U802" s="55"/>
      <c r="V802" s="33" t="s">
        <v>117</v>
      </c>
      <c r="W802" s="55"/>
      <c r="X802" s="33" t="s">
        <v>116</v>
      </c>
      <c r="Y802" s="55"/>
      <c r="Z802" s="33" t="s">
        <v>115</v>
      </c>
      <c r="AA802" s="55"/>
      <c r="AB802" s="244"/>
      <c r="AC802" s="55"/>
      <c r="AD802" s="193" t="s">
        <v>730</v>
      </c>
      <c r="AE802" s="22"/>
      <c r="AF802" s="422"/>
      <c r="AG802" s="422"/>
      <c r="AH802" s="21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8.15" customHeight="1" x14ac:dyDescent="0.2">
      <c r="B803" s="30"/>
      <c r="C803" s="340"/>
      <c r="D803" s="218"/>
      <c r="E803" s="192"/>
      <c r="F803" s="192"/>
      <c r="G803" s="191"/>
      <c r="H803" s="360">
        <v>203</v>
      </c>
      <c r="I803" s="392"/>
      <c r="J803" s="392"/>
      <c r="K803" s="392"/>
      <c r="L803" s="25" t="s">
        <v>114</v>
      </c>
      <c r="M803" s="114" t="s">
        <v>493</v>
      </c>
      <c r="N803" s="25" t="s">
        <v>112</v>
      </c>
      <c r="O803" s="114" t="s">
        <v>688</v>
      </c>
      <c r="P803" s="25" t="s">
        <v>111</v>
      </c>
      <c r="Q803" s="114" t="s">
        <v>351</v>
      </c>
      <c r="R803" s="25" t="s">
        <v>110</v>
      </c>
      <c r="S803" s="114" t="s">
        <v>354</v>
      </c>
      <c r="T803" s="25" t="s">
        <v>109</v>
      </c>
      <c r="U803" s="114"/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243"/>
      <c r="AC803" s="114"/>
      <c r="AD803" s="190" t="s">
        <v>729</v>
      </c>
      <c r="AE803" s="22"/>
      <c r="AF803" s="422"/>
      <c r="AG803" s="422"/>
      <c r="AH803" s="21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8.15" customHeight="1" thickBot="1" x14ac:dyDescent="0.25">
      <c r="B804" s="20"/>
      <c r="C804" s="341"/>
      <c r="D804" s="215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 t="s">
        <v>357</v>
      </c>
      <c r="N804" s="15" t="s">
        <v>104</v>
      </c>
      <c r="O804" s="16" t="s">
        <v>467</v>
      </c>
      <c r="P804" s="15" t="s">
        <v>103</v>
      </c>
      <c r="Q804" s="16" t="s">
        <v>354</v>
      </c>
      <c r="R804" s="15" t="s">
        <v>102</v>
      </c>
      <c r="S804" s="16" t="s">
        <v>130</v>
      </c>
      <c r="T804" s="15">
        <v>20</v>
      </c>
      <c r="U804" s="16"/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242"/>
      <c r="AC804" s="16"/>
      <c r="AD804" s="186"/>
      <c r="AE804" s="11"/>
      <c r="AF804" s="423"/>
      <c r="AG804" s="423"/>
      <c r="AH804" s="10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107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203</v>
      </c>
      <c r="E806" s="425">
        <v>20289.669999999998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03"/>
      <c r="AI806" s="86" t="s">
        <v>137</v>
      </c>
      <c r="AJ806" s="85">
        <f t="shared" ref="AJ806:BB806" si="106">SUM(AJ808:AJ819)</f>
        <v>73</v>
      </c>
      <c r="AK806" s="84">
        <f t="shared" si="106"/>
        <v>12</v>
      </c>
      <c r="AL806" s="83">
        <f t="shared" si="106"/>
        <v>0</v>
      </c>
      <c r="AM806" s="85">
        <f t="shared" si="106"/>
        <v>53</v>
      </c>
      <c r="AN806" s="84">
        <f t="shared" si="106"/>
        <v>14</v>
      </c>
      <c r="AO806" s="83">
        <f t="shared" si="106"/>
        <v>2</v>
      </c>
      <c r="AP806" s="85">
        <f t="shared" si="106"/>
        <v>1</v>
      </c>
      <c r="AQ806" s="84">
        <f t="shared" si="106"/>
        <v>0</v>
      </c>
      <c r="AR806" s="83">
        <f t="shared" si="106"/>
        <v>0</v>
      </c>
      <c r="AS806" s="85">
        <f t="shared" si="106"/>
        <v>16</v>
      </c>
      <c r="AT806" s="84">
        <f t="shared" si="106"/>
        <v>6</v>
      </c>
      <c r="AU806" s="83">
        <f t="shared" si="106"/>
        <v>0</v>
      </c>
      <c r="AV806" s="85">
        <f t="shared" si="106"/>
        <v>0</v>
      </c>
      <c r="AW806" s="84">
        <f t="shared" si="106"/>
        <v>0</v>
      </c>
      <c r="AX806" s="83">
        <f t="shared" si="106"/>
        <v>0</v>
      </c>
      <c r="AY806" s="82">
        <f t="shared" si="106"/>
        <v>0</v>
      </c>
      <c r="AZ806" s="81">
        <f t="shared" si="106"/>
        <v>0</v>
      </c>
      <c r="BA806" s="81">
        <f t="shared" si="106"/>
        <v>0</v>
      </c>
      <c r="BB806" s="80">
        <f t="shared" si="106"/>
        <v>0</v>
      </c>
      <c r="BC806" s="79" t="s">
        <v>136</v>
      </c>
      <c r="BF806" s="5">
        <f>SUM(AJ806:AL806)/$BG$5</f>
        <v>28.333333333333332</v>
      </c>
      <c r="BG806" s="5">
        <f>SUM(AM806:AO806,AY806)/$BG$5</f>
        <v>23</v>
      </c>
      <c r="BH806" s="5">
        <f>SUM(AP806:AR806,AZ806)/$BG$5</f>
        <v>0.33333333333333331</v>
      </c>
      <c r="BI806" s="5">
        <f>SUM(AS806:AU806,BA806)/$BG$5</f>
        <v>7.333333333333333</v>
      </c>
      <c r="BJ806" s="5">
        <f>SUM(AV806:AX806,BB806)/$BG$5</f>
        <v>0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03"/>
      <c r="AI807" s="66" t="s">
        <v>135</v>
      </c>
      <c r="AJ807" s="65">
        <f t="shared" ref="AJ807:BB807" si="107">AJ806/3</f>
        <v>24.333333333333332</v>
      </c>
      <c r="AK807" s="64">
        <f t="shared" si="107"/>
        <v>4</v>
      </c>
      <c r="AL807" s="63">
        <f t="shared" si="107"/>
        <v>0</v>
      </c>
      <c r="AM807" s="65">
        <f t="shared" si="107"/>
        <v>17.666666666666668</v>
      </c>
      <c r="AN807" s="64">
        <f t="shared" si="107"/>
        <v>4.666666666666667</v>
      </c>
      <c r="AO807" s="63">
        <f t="shared" si="107"/>
        <v>0.66666666666666663</v>
      </c>
      <c r="AP807" s="65">
        <f t="shared" si="107"/>
        <v>0.33333333333333331</v>
      </c>
      <c r="AQ807" s="64">
        <f t="shared" si="107"/>
        <v>0</v>
      </c>
      <c r="AR807" s="63">
        <f t="shared" si="107"/>
        <v>0</v>
      </c>
      <c r="AS807" s="65">
        <f t="shared" si="107"/>
        <v>5.333333333333333</v>
      </c>
      <c r="AT807" s="64">
        <f t="shared" si="107"/>
        <v>2</v>
      </c>
      <c r="AU807" s="63">
        <f t="shared" si="107"/>
        <v>0</v>
      </c>
      <c r="AV807" s="65">
        <f t="shared" si="107"/>
        <v>0</v>
      </c>
      <c r="AW807" s="64">
        <f t="shared" si="107"/>
        <v>0</v>
      </c>
      <c r="AX807" s="63">
        <f t="shared" si="107"/>
        <v>0</v>
      </c>
      <c r="AY807" s="62">
        <f t="shared" si="107"/>
        <v>0</v>
      </c>
      <c r="AZ807" s="61">
        <f t="shared" si="107"/>
        <v>0</v>
      </c>
      <c r="BA807" s="61">
        <f t="shared" si="107"/>
        <v>0</v>
      </c>
      <c r="BB807" s="60">
        <f t="shared" si="107"/>
        <v>0</v>
      </c>
      <c r="BC807" s="59" t="s">
        <v>134</v>
      </c>
    </row>
    <row r="808" spans="2:62" ht="28.15" customHeight="1" x14ac:dyDescent="0.2">
      <c r="B808" s="30"/>
      <c r="C808" s="338">
        <v>1</v>
      </c>
      <c r="D808" s="212"/>
      <c r="E808" s="198"/>
      <c r="F808" s="198"/>
      <c r="G808" s="197"/>
      <c r="H808" s="358" t="s">
        <v>133</v>
      </c>
      <c r="I808" s="390">
        <v>114</v>
      </c>
      <c r="J808" s="390">
        <v>23</v>
      </c>
      <c r="K808" s="390">
        <v>7</v>
      </c>
      <c r="L808" s="42" t="s">
        <v>131</v>
      </c>
      <c r="M808" s="43" t="s">
        <v>469</v>
      </c>
      <c r="N808" s="42" t="s">
        <v>129</v>
      </c>
      <c r="O808" s="43" t="s">
        <v>707</v>
      </c>
      <c r="P808" s="42" t="s">
        <v>128</v>
      </c>
      <c r="Q808" s="43" t="s">
        <v>496</v>
      </c>
      <c r="R808" s="42" t="s">
        <v>127</v>
      </c>
      <c r="S808" s="43" t="s">
        <v>354</v>
      </c>
      <c r="T808" s="42" t="s">
        <v>126</v>
      </c>
      <c r="U808" s="43"/>
      <c r="V808" s="42" t="s">
        <v>125</v>
      </c>
      <c r="W808" s="43"/>
      <c r="X808" s="42" t="s">
        <v>124</v>
      </c>
      <c r="Y808" s="43"/>
      <c r="Z808" s="42" t="s">
        <v>123</v>
      </c>
      <c r="AA808" s="43"/>
      <c r="AB808" s="245">
        <v>18</v>
      </c>
      <c r="AC808" s="43" t="s">
        <v>130</v>
      </c>
      <c r="AD808" s="196" t="s">
        <v>728</v>
      </c>
      <c r="AE808" s="58"/>
      <c r="AF808" s="421"/>
      <c r="AG808" s="421" t="s">
        <v>727</v>
      </c>
      <c r="AH808" s="38"/>
      <c r="AI808" s="9"/>
      <c r="AJ808" s="349">
        <f>SUMPRODUCT(LEN($M808:$AA811)-LEN(SUBSTITUTE($M808:$AA811,"A", "")))</f>
        <v>17</v>
      </c>
      <c r="AK808" s="352">
        <f>SUMPRODUCT(LEN($AD808:$AD811)-LEN(SUBSTITUTE($AD808:$AD811,"A", "")))</f>
        <v>8</v>
      </c>
      <c r="AL808" s="335">
        <f>SUMPRODUCT(LEN($AC808:$AC811)-LEN(SUBSTITUTE($AC808:$AC811,"A", "")))</f>
        <v>0</v>
      </c>
      <c r="AM808" s="349">
        <f>SUMPRODUCT(LEN($M808:$AA811)-LEN(SUBSTITUTE($M808:$AA811,"S", "")))</f>
        <v>21</v>
      </c>
      <c r="AN808" s="352">
        <f>SUMPRODUCT(LEN($AD808:$AD811)-LEN(SUBSTITUTE($AD808:$AD811,"S", "")))</f>
        <v>8</v>
      </c>
      <c r="AO808" s="335">
        <f>SUMPRODUCT(LEN($AC808:$AC811)-LEN(SUBSTITUTE($AC808:$AC811,"S", "")))</f>
        <v>2</v>
      </c>
      <c r="AP808" s="349">
        <f>SUMPRODUCT(LEN($M808:$AA811)-LEN(SUBSTITUTE($M808:$AA811,"F", "")))</f>
        <v>0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10</v>
      </c>
      <c r="AT808" s="352">
        <f>SUMPRODUCT(LEN($AD808:$AD811)-LEN(SUBSTITUTE($AD808:$AD811,"G", "")))</f>
        <v>3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0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0</v>
      </c>
      <c r="BB808" s="413">
        <f>SUMPRODUCT(LEN($AE808:$AE811)-LEN(SUBSTITUTE($AE808:$AE811,"M", "")))</f>
        <v>0</v>
      </c>
    </row>
    <row r="809" spans="2:62" ht="28.15" customHeight="1" thickBot="1" x14ac:dyDescent="0.25">
      <c r="B809" s="30"/>
      <c r="C809" s="339"/>
      <c r="D809" s="221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358</v>
      </c>
      <c r="N809" s="33" t="s">
        <v>121</v>
      </c>
      <c r="O809" s="55" t="s">
        <v>509</v>
      </c>
      <c r="P809" s="33" t="s">
        <v>120</v>
      </c>
      <c r="Q809" s="55" t="s">
        <v>462</v>
      </c>
      <c r="R809" s="33" t="s">
        <v>119</v>
      </c>
      <c r="S809" s="55" t="s">
        <v>354</v>
      </c>
      <c r="T809" s="33" t="s">
        <v>118</v>
      </c>
      <c r="U809" s="55"/>
      <c r="V809" s="33" t="s">
        <v>117</v>
      </c>
      <c r="W809" s="55"/>
      <c r="X809" s="33" t="s">
        <v>116</v>
      </c>
      <c r="Y809" s="55"/>
      <c r="Z809" s="33" t="s">
        <v>115</v>
      </c>
      <c r="AA809" s="55"/>
      <c r="AB809" s="244">
        <v>19</v>
      </c>
      <c r="AC809" s="55" t="s">
        <v>130</v>
      </c>
      <c r="AD809" s="193" t="s">
        <v>351</v>
      </c>
      <c r="AE809" s="57"/>
      <c r="AF809" s="422"/>
      <c r="AG809" s="422"/>
      <c r="AH809" s="21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8.15" customHeight="1" x14ac:dyDescent="0.2">
      <c r="B810" s="30"/>
      <c r="C810" s="340"/>
      <c r="D810" s="218"/>
      <c r="E810" s="192"/>
      <c r="F810" s="192"/>
      <c r="G810" s="191"/>
      <c r="H810" s="360">
        <v>203</v>
      </c>
      <c r="I810" s="392"/>
      <c r="J810" s="392"/>
      <c r="K810" s="392"/>
      <c r="L810" s="25" t="s">
        <v>114</v>
      </c>
      <c r="M810" s="114" t="s">
        <v>726</v>
      </c>
      <c r="N810" s="25" t="s">
        <v>112</v>
      </c>
      <c r="O810" s="114" t="s">
        <v>725</v>
      </c>
      <c r="P810" s="25" t="s">
        <v>111</v>
      </c>
      <c r="Q810" s="114" t="s">
        <v>349</v>
      </c>
      <c r="R810" s="25" t="s">
        <v>110</v>
      </c>
      <c r="S810" s="114" t="s">
        <v>179</v>
      </c>
      <c r="T810" s="25" t="s">
        <v>109</v>
      </c>
      <c r="U810" s="114"/>
      <c r="V810" s="25" t="s">
        <v>108</v>
      </c>
      <c r="W810" s="114"/>
      <c r="X810" s="25" t="s">
        <v>107</v>
      </c>
      <c r="Y810" s="114"/>
      <c r="Z810" s="25" t="s">
        <v>106</v>
      </c>
      <c r="AA810" s="114"/>
      <c r="AB810" s="243"/>
      <c r="AC810" s="114"/>
      <c r="AD810" s="190" t="s">
        <v>724</v>
      </c>
      <c r="AE810" s="57"/>
      <c r="AF810" s="422"/>
      <c r="AG810" s="422"/>
      <c r="AH810" s="21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8.15" customHeight="1" thickBot="1" x14ac:dyDescent="0.25">
      <c r="B811" s="30"/>
      <c r="C811" s="355"/>
      <c r="D811" s="246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723</v>
      </c>
      <c r="N811" s="50" t="s">
        <v>104</v>
      </c>
      <c r="O811" s="51" t="s">
        <v>474</v>
      </c>
      <c r="P811" s="50" t="s">
        <v>103</v>
      </c>
      <c r="Q811" s="51" t="s">
        <v>353</v>
      </c>
      <c r="R811" s="50" t="s">
        <v>102</v>
      </c>
      <c r="S811" s="51" t="s">
        <v>130</v>
      </c>
      <c r="T811" s="50">
        <v>20</v>
      </c>
      <c r="U811" s="51"/>
      <c r="V811" s="50" t="s">
        <v>101</v>
      </c>
      <c r="W811" s="51"/>
      <c r="X811" s="50" t="s">
        <v>100</v>
      </c>
      <c r="Y811" s="51"/>
      <c r="Z811" s="50" t="s">
        <v>99</v>
      </c>
      <c r="AA811" s="51"/>
      <c r="AB811" s="242"/>
      <c r="AC811" s="51"/>
      <c r="AD811" s="187"/>
      <c r="AE811" s="56"/>
      <c r="AF811" s="424"/>
      <c r="AG811" s="424"/>
      <c r="AH811" s="47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8.15" customHeight="1" x14ac:dyDescent="0.2">
      <c r="B812" s="30"/>
      <c r="C812" s="338">
        <v>2</v>
      </c>
      <c r="D812" s="212"/>
      <c r="E812" s="198"/>
      <c r="F812" s="198"/>
      <c r="G812" s="197"/>
      <c r="H812" s="358"/>
      <c r="I812" s="390">
        <v>115</v>
      </c>
      <c r="J812" s="390">
        <v>25</v>
      </c>
      <c r="K812" s="390">
        <v>9</v>
      </c>
      <c r="L812" s="42" t="s">
        <v>131</v>
      </c>
      <c r="M812" s="43" t="s">
        <v>357</v>
      </c>
      <c r="N812" s="42" t="s">
        <v>129</v>
      </c>
      <c r="O812" s="43" t="s">
        <v>357</v>
      </c>
      <c r="P812" s="42" t="s">
        <v>128</v>
      </c>
      <c r="Q812" s="43" t="s">
        <v>357</v>
      </c>
      <c r="R812" s="42" t="s">
        <v>127</v>
      </c>
      <c r="S812" s="43" t="s">
        <v>354</v>
      </c>
      <c r="T812" s="42" t="s">
        <v>126</v>
      </c>
      <c r="U812" s="43"/>
      <c r="V812" s="42" t="s">
        <v>125</v>
      </c>
      <c r="W812" s="43"/>
      <c r="X812" s="42" t="s">
        <v>124</v>
      </c>
      <c r="Y812" s="43"/>
      <c r="Z812" s="42" t="s">
        <v>123</v>
      </c>
      <c r="AA812" s="43"/>
      <c r="AB812" s="245"/>
      <c r="AC812" s="43"/>
      <c r="AD812" s="196" t="s">
        <v>348</v>
      </c>
      <c r="AE812" s="39"/>
      <c r="AF812" s="421"/>
      <c r="AG812" s="421" t="s">
        <v>720</v>
      </c>
      <c r="AH812" s="38"/>
      <c r="AI812" s="9"/>
      <c r="AJ812" s="349">
        <f>SUMPRODUCT(LEN($M812:$AA815)-LEN(SUBSTITUTE($M812:$AA815,"A", "")))</f>
        <v>25</v>
      </c>
      <c r="AK812" s="352">
        <f>SUMPRODUCT(LEN($AD812:$AD815)-LEN(SUBSTITUTE($AD812:$AD815,"A", "")))</f>
        <v>2</v>
      </c>
      <c r="AL812" s="335">
        <f>SUMPRODUCT(LEN($AC812:$AC815)-LEN(SUBSTITUTE($AC812:$AC815,"A", "")))</f>
        <v>0</v>
      </c>
      <c r="AM812" s="349">
        <f>SUMPRODUCT(LEN($M812:$AA815)-LEN(SUBSTITUTE($M812:$AA815,"S", "")))</f>
        <v>14</v>
      </c>
      <c r="AN812" s="352">
        <f>SUMPRODUCT(LEN($AD812:$AD815)-LEN(SUBSTITUTE($AD812:$AD815,"S", "")))</f>
        <v>3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2</v>
      </c>
      <c r="AT812" s="352">
        <f>SUMPRODUCT(LEN($AD812:$AD815)-LEN(SUBSTITUTE($AD812:$AD815,"G", "")))</f>
        <v>2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8.15" customHeight="1" thickBot="1" x14ac:dyDescent="0.25">
      <c r="B813" s="30"/>
      <c r="C813" s="339"/>
      <c r="D813" s="221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 t="s">
        <v>357</v>
      </c>
      <c r="N813" s="33" t="s">
        <v>121</v>
      </c>
      <c r="O813" s="55" t="s">
        <v>507</v>
      </c>
      <c r="P813" s="33" t="s">
        <v>120</v>
      </c>
      <c r="Q813" s="55" t="s">
        <v>350</v>
      </c>
      <c r="R813" s="33" t="s">
        <v>119</v>
      </c>
      <c r="S813" s="55" t="s">
        <v>132</v>
      </c>
      <c r="T813" s="33" t="s">
        <v>118</v>
      </c>
      <c r="U813" s="55"/>
      <c r="V813" s="33" t="s">
        <v>117</v>
      </c>
      <c r="W813" s="55"/>
      <c r="X813" s="33" t="s">
        <v>116</v>
      </c>
      <c r="Y813" s="55"/>
      <c r="Z813" s="33" t="s">
        <v>115</v>
      </c>
      <c r="AA813" s="55"/>
      <c r="AB813" s="244"/>
      <c r="AC813" s="55"/>
      <c r="AD813" s="193" t="s">
        <v>588</v>
      </c>
      <c r="AE813" s="22"/>
      <c r="AF813" s="422"/>
      <c r="AG813" s="422"/>
      <c r="AH813" s="21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8.15" customHeight="1" x14ac:dyDescent="0.2">
      <c r="B814" s="30"/>
      <c r="C814" s="340"/>
      <c r="D814" s="218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 t="s">
        <v>357</v>
      </c>
      <c r="N814" s="25" t="s">
        <v>112</v>
      </c>
      <c r="O814" s="114" t="s">
        <v>496</v>
      </c>
      <c r="P814" s="25" t="s">
        <v>111</v>
      </c>
      <c r="Q814" s="114" t="s">
        <v>349</v>
      </c>
      <c r="R814" s="25" t="s">
        <v>110</v>
      </c>
      <c r="S814" s="114" t="s">
        <v>130</v>
      </c>
      <c r="T814" s="25" t="s">
        <v>109</v>
      </c>
      <c r="U814" s="114"/>
      <c r="V814" s="25" t="s">
        <v>108</v>
      </c>
      <c r="W814" s="114"/>
      <c r="X814" s="25" t="s">
        <v>107</v>
      </c>
      <c r="Y814" s="114"/>
      <c r="Z814" s="25" t="s">
        <v>106</v>
      </c>
      <c r="AA814" s="114"/>
      <c r="AB814" s="243"/>
      <c r="AC814" s="114"/>
      <c r="AD814" s="190"/>
      <c r="AE814" s="22"/>
      <c r="AF814" s="422"/>
      <c r="AG814" s="422"/>
      <c r="AH814" s="21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8.15" customHeight="1" thickBot="1" x14ac:dyDescent="0.25">
      <c r="B815" s="30"/>
      <c r="C815" s="355"/>
      <c r="D815" s="246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 t="s">
        <v>479</v>
      </c>
      <c r="N815" s="50" t="s">
        <v>104</v>
      </c>
      <c r="O815" s="51" t="s">
        <v>462</v>
      </c>
      <c r="P815" s="50" t="s">
        <v>103</v>
      </c>
      <c r="Q815" s="51" t="s">
        <v>354</v>
      </c>
      <c r="R815" s="50" t="s">
        <v>102</v>
      </c>
      <c r="S815" s="51" t="s">
        <v>130</v>
      </c>
      <c r="T815" s="50">
        <v>20</v>
      </c>
      <c r="U815" s="51"/>
      <c r="V815" s="50" t="s">
        <v>101</v>
      </c>
      <c r="W815" s="51"/>
      <c r="X815" s="50" t="s">
        <v>100</v>
      </c>
      <c r="Y815" s="51"/>
      <c r="Z815" s="50" t="s">
        <v>99</v>
      </c>
      <c r="AA815" s="51"/>
      <c r="AB815" s="242"/>
      <c r="AC815" s="51"/>
      <c r="AD815" s="187"/>
      <c r="AE815" s="48"/>
      <c r="AF815" s="424"/>
      <c r="AG815" s="424"/>
      <c r="AH815" s="47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8.15" customHeight="1" x14ac:dyDescent="0.2">
      <c r="B816" s="30"/>
      <c r="C816" s="338">
        <v>3</v>
      </c>
      <c r="D816" s="212"/>
      <c r="E816" s="198"/>
      <c r="F816" s="198"/>
      <c r="G816" s="197"/>
      <c r="H816" s="358"/>
      <c r="I816" s="390">
        <v>117</v>
      </c>
      <c r="J816" s="390">
        <v>25</v>
      </c>
      <c r="K816" s="390">
        <v>6</v>
      </c>
      <c r="L816" s="42" t="s">
        <v>131</v>
      </c>
      <c r="M816" s="43" t="s">
        <v>179</v>
      </c>
      <c r="N816" s="42" t="s">
        <v>129</v>
      </c>
      <c r="O816" s="43" t="s">
        <v>722</v>
      </c>
      <c r="P816" s="42" t="s">
        <v>128</v>
      </c>
      <c r="Q816" s="43" t="s">
        <v>456</v>
      </c>
      <c r="R816" s="42" t="s">
        <v>127</v>
      </c>
      <c r="S816" s="43" t="s">
        <v>350</v>
      </c>
      <c r="T816" s="42" t="s">
        <v>126</v>
      </c>
      <c r="U816" s="43" t="s">
        <v>130</v>
      </c>
      <c r="V816" s="42" t="s">
        <v>125</v>
      </c>
      <c r="W816" s="43"/>
      <c r="X816" s="42" t="s">
        <v>124</v>
      </c>
      <c r="Y816" s="43"/>
      <c r="Z816" s="42" t="s">
        <v>123</v>
      </c>
      <c r="AA816" s="43"/>
      <c r="AB816" s="245"/>
      <c r="AC816" s="43"/>
      <c r="AD816" s="196" t="s">
        <v>721</v>
      </c>
      <c r="AE816" s="39"/>
      <c r="AF816" s="421"/>
      <c r="AG816" s="421" t="s">
        <v>720</v>
      </c>
      <c r="AH816" s="38"/>
      <c r="AI816" s="9"/>
      <c r="AJ816" s="349">
        <f>SUMPRODUCT(LEN($M816:$AA819)-LEN(SUBSTITUTE($M816:$AA819,"A", "")))</f>
        <v>31</v>
      </c>
      <c r="AK816" s="352">
        <f>SUMPRODUCT(LEN($AD816:$AD819)-LEN(SUBSTITUTE($AD816:$AD819,"A", "")))</f>
        <v>2</v>
      </c>
      <c r="AL816" s="335">
        <f>SUMPRODUCT(LEN($AC816:$AC819)-LEN(SUBSTITUTE($AC816:$AC819,"A", "")))</f>
        <v>0</v>
      </c>
      <c r="AM816" s="349">
        <f>SUMPRODUCT(LEN($M816:$AA819)-LEN(SUBSTITUTE($M816:$AA819,"S", "")))</f>
        <v>18</v>
      </c>
      <c r="AN816" s="352">
        <f>SUMPRODUCT(LEN($AD816:$AD819)-LEN(SUBSTITUTE($AD816:$AD819,"S", "")))</f>
        <v>3</v>
      </c>
      <c r="AO816" s="335">
        <f>SUMPRODUCT(LEN($AC816:$AC819)-LEN(SUBSTITUTE($AC816:$AC819,"S", "")))</f>
        <v>0</v>
      </c>
      <c r="AP816" s="349">
        <f>SUMPRODUCT(LEN($M816:$AA819)-LEN(SUBSTITUTE($M816:$AA819,"F", "")))</f>
        <v>1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4</v>
      </c>
      <c r="AT816" s="352">
        <f>SUMPRODUCT(LEN($AD816:$AD819)-LEN(SUBSTITUTE($AD816:$AD819,"G", "")))</f>
        <v>1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8.15" customHeight="1" thickBot="1" x14ac:dyDescent="0.25">
      <c r="B817" s="30"/>
      <c r="C817" s="339"/>
      <c r="D817" s="221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 t="s">
        <v>467</v>
      </c>
      <c r="N817" s="33" t="s">
        <v>121</v>
      </c>
      <c r="O817" s="55" t="s">
        <v>458</v>
      </c>
      <c r="P817" s="33" t="s">
        <v>120</v>
      </c>
      <c r="Q817" s="55" t="s">
        <v>462</v>
      </c>
      <c r="R817" s="33" t="s">
        <v>119</v>
      </c>
      <c r="S817" s="55" t="s">
        <v>349</v>
      </c>
      <c r="T817" s="33" t="s">
        <v>118</v>
      </c>
      <c r="U817" s="55" t="s">
        <v>130</v>
      </c>
      <c r="V817" s="33" t="s">
        <v>117</v>
      </c>
      <c r="W817" s="55"/>
      <c r="X817" s="33" t="s">
        <v>116</v>
      </c>
      <c r="Y817" s="55"/>
      <c r="Z817" s="33" t="s">
        <v>115</v>
      </c>
      <c r="AA817" s="55"/>
      <c r="AB817" s="244"/>
      <c r="AC817" s="55"/>
      <c r="AD817" s="193"/>
      <c r="AE817" s="22"/>
      <c r="AF817" s="422"/>
      <c r="AG817" s="422"/>
      <c r="AH817" s="21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8.15" customHeight="1" x14ac:dyDescent="0.2">
      <c r="B818" s="30"/>
      <c r="C818" s="340"/>
      <c r="D818" s="218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 t="s">
        <v>179</v>
      </c>
      <c r="N818" s="25" t="s">
        <v>112</v>
      </c>
      <c r="O818" s="114" t="s">
        <v>458</v>
      </c>
      <c r="P818" s="25" t="s">
        <v>111</v>
      </c>
      <c r="Q818" s="114" t="s">
        <v>469</v>
      </c>
      <c r="R818" s="25" t="s">
        <v>110</v>
      </c>
      <c r="S818" s="114" t="s">
        <v>354</v>
      </c>
      <c r="T818" s="25" t="s">
        <v>109</v>
      </c>
      <c r="U818" s="114" t="s">
        <v>130</v>
      </c>
      <c r="V818" s="25" t="s">
        <v>108</v>
      </c>
      <c r="W818" s="114"/>
      <c r="X818" s="25" t="s">
        <v>107</v>
      </c>
      <c r="Y818" s="114"/>
      <c r="Z818" s="25" t="s">
        <v>106</v>
      </c>
      <c r="AA818" s="114"/>
      <c r="AB818" s="243"/>
      <c r="AC818" s="114"/>
      <c r="AD818" s="190"/>
      <c r="AE818" s="22"/>
      <c r="AF818" s="422"/>
      <c r="AG818" s="422"/>
      <c r="AH818" s="21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8.15" customHeight="1" thickBot="1" x14ac:dyDescent="0.25">
      <c r="B819" s="20"/>
      <c r="C819" s="341"/>
      <c r="D819" s="215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 t="s">
        <v>357</v>
      </c>
      <c r="N819" s="15" t="s">
        <v>104</v>
      </c>
      <c r="O819" s="16" t="s">
        <v>373</v>
      </c>
      <c r="P819" s="15" t="s">
        <v>103</v>
      </c>
      <c r="Q819" s="16" t="s">
        <v>462</v>
      </c>
      <c r="R819" s="15" t="s">
        <v>102</v>
      </c>
      <c r="S819" s="16" t="s">
        <v>354</v>
      </c>
      <c r="T819" s="15">
        <v>20</v>
      </c>
      <c r="U819" s="16"/>
      <c r="V819" s="15" t="s">
        <v>101</v>
      </c>
      <c r="W819" s="16"/>
      <c r="X819" s="15" t="s">
        <v>100</v>
      </c>
      <c r="Y819" s="16"/>
      <c r="Z819" s="15" t="s">
        <v>99</v>
      </c>
      <c r="AA819" s="16"/>
      <c r="AB819" s="242"/>
      <c r="AC819" s="16"/>
      <c r="AD819" s="186"/>
      <c r="AE819" s="11"/>
      <c r="AF819" s="423"/>
      <c r="AG819" s="423"/>
      <c r="AH819" s="10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107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204</v>
      </c>
      <c r="E821" s="425">
        <v>14438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03"/>
      <c r="AI821" s="86" t="s">
        <v>137</v>
      </c>
      <c r="AJ821" s="85">
        <f t="shared" ref="AJ821:BB821" si="108">SUM(AJ823:AJ834)</f>
        <v>58</v>
      </c>
      <c r="AK821" s="84">
        <f t="shared" si="108"/>
        <v>6</v>
      </c>
      <c r="AL821" s="83">
        <f t="shared" si="108"/>
        <v>0</v>
      </c>
      <c r="AM821" s="85">
        <f t="shared" si="108"/>
        <v>59</v>
      </c>
      <c r="AN821" s="84">
        <f t="shared" si="108"/>
        <v>4</v>
      </c>
      <c r="AO821" s="83">
        <f t="shared" si="108"/>
        <v>0</v>
      </c>
      <c r="AP821" s="85">
        <f t="shared" si="108"/>
        <v>1</v>
      </c>
      <c r="AQ821" s="84">
        <f t="shared" si="108"/>
        <v>0</v>
      </c>
      <c r="AR821" s="83">
        <f t="shared" si="108"/>
        <v>0</v>
      </c>
      <c r="AS821" s="85">
        <f t="shared" si="108"/>
        <v>16</v>
      </c>
      <c r="AT821" s="84">
        <f t="shared" si="108"/>
        <v>1</v>
      </c>
      <c r="AU821" s="83">
        <f t="shared" si="108"/>
        <v>0</v>
      </c>
      <c r="AV821" s="85">
        <f t="shared" si="108"/>
        <v>0</v>
      </c>
      <c r="AW821" s="84">
        <f t="shared" si="108"/>
        <v>0</v>
      </c>
      <c r="AX821" s="83">
        <f t="shared" si="108"/>
        <v>0</v>
      </c>
      <c r="AY821" s="82">
        <f t="shared" si="108"/>
        <v>1</v>
      </c>
      <c r="AZ821" s="81">
        <f t="shared" si="108"/>
        <v>0</v>
      </c>
      <c r="BA821" s="81">
        <f t="shared" si="108"/>
        <v>1</v>
      </c>
      <c r="BB821" s="80">
        <f t="shared" si="108"/>
        <v>0</v>
      </c>
      <c r="BC821" s="79" t="s">
        <v>136</v>
      </c>
      <c r="BF821" s="5">
        <f>SUM(AJ821:AL821)/$BG$5</f>
        <v>21.333333333333332</v>
      </c>
      <c r="BG821" s="5">
        <f>SUM(AM821:AO821,AY821)/$BG$5</f>
        <v>21.333333333333332</v>
      </c>
      <c r="BH821" s="5">
        <f>SUM(AP821:AR821,AZ821)/$BG$5</f>
        <v>0.33333333333333331</v>
      </c>
      <c r="BI821" s="5">
        <f>SUM(AS821:AU821,BA821)/$BG$5</f>
        <v>6</v>
      </c>
      <c r="BJ821" s="5">
        <f>SUM(AV821:AX821,BB821)/$BG$5</f>
        <v>0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03"/>
      <c r="AI822" s="66" t="s">
        <v>135</v>
      </c>
      <c r="AJ822" s="65">
        <f t="shared" ref="AJ822:BB822" si="109">AJ821/3</f>
        <v>19.333333333333332</v>
      </c>
      <c r="AK822" s="64">
        <f t="shared" si="109"/>
        <v>2</v>
      </c>
      <c r="AL822" s="63">
        <f t="shared" si="109"/>
        <v>0</v>
      </c>
      <c r="AM822" s="65">
        <f t="shared" si="109"/>
        <v>19.666666666666668</v>
      </c>
      <c r="AN822" s="64">
        <f t="shared" si="109"/>
        <v>1.3333333333333333</v>
      </c>
      <c r="AO822" s="63">
        <f t="shared" si="109"/>
        <v>0</v>
      </c>
      <c r="AP822" s="65">
        <f t="shared" si="109"/>
        <v>0.33333333333333331</v>
      </c>
      <c r="AQ822" s="64">
        <f t="shared" si="109"/>
        <v>0</v>
      </c>
      <c r="AR822" s="63">
        <f t="shared" si="109"/>
        <v>0</v>
      </c>
      <c r="AS822" s="65">
        <f t="shared" si="109"/>
        <v>5.333333333333333</v>
      </c>
      <c r="AT822" s="64">
        <f t="shared" si="109"/>
        <v>0.33333333333333331</v>
      </c>
      <c r="AU822" s="63">
        <f t="shared" si="109"/>
        <v>0</v>
      </c>
      <c r="AV822" s="65">
        <f t="shared" si="109"/>
        <v>0</v>
      </c>
      <c r="AW822" s="64">
        <f t="shared" si="109"/>
        <v>0</v>
      </c>
      <c r="AX822" s="63">
        <f t="shared" si="109"/>
        <v>0</v>
      </c>
      <c r="AY822" s="62">
        <f t="shared" si="109"/>
        <v>0.33333333333333331</v>
      </c>
      <c r="AZ822" s="61">
        <f t="shared" si="109"/>
        <v>0</v>
      </c>
      <c r="BA822" s="61">
        <f t="shared" si="109"/>
        <v>0.33333333333333331</v>
      </c>
      <c r="BB822" s="60">
        <f t="shared" si="109"/>
        <v>0</v>
      </c>
      <c r="BC822" s="59" t="s">
        <v>134</v>
      </c>
    </row>
    <row r="823" spans="2:62" ht="28.15" customHeight="1" x14ac:dyDescent="0.2">
      <c r="B823" s="30"/>
      <c r="C823" s="338">
        <v>1</v>
      </c>
      <c r="D823" s="239" t="s">
        <v>719</v>
      </c>
      <c r="E823" s="198"/>
      <c r="F823" s="198"/>
      <c r="G823" s="197"/>
      <c r="H823" s="358" t="s">
        <v>183</v>
      </c>
      <c r="I823" s="390">
        <v>110</v>
      </c>
      <c r="J823" s="390">
        <v>23</v>
      </c>
      <c r="K823" s="390">
        <v>8</v>
      </c>
      <c r="L823" s="42" t="s">
        <v>131</v>
      </c>
      <c r="M823" s="43" t="s">
        <v>132</v>
      </c>
      <c r="N823" s="42" t="s">
        <v>129</v>
      </c>
      <c r="O823" s="43" t="s">
        <v>179</v>
      </c>
      <c r="P823" s="42" t="s">
        <v>128</v>
      </c>
      <c r="Q823" s="43" t="s">
        <v>353</v>
      </c>
      <c r="R823" s="42" t="s">
        <v>127</v>
      </c>
      <c r="S823" s="43" t="s">
        <v>354</v>
      </c>
      <c r="T823" s="42" t="s">
        <v>126</v>
      </c>
      <c r="U823" s="43"/>
      <c r="V823" s="42" t="s">
        <v>125</v>
      </c>
      <c r="W823" s="43"/>
      <c r="X823" s="42" t="s">
        <v>124</v>
      </c>
      <c r="Y823" s="43"/>
      <c r="Z823" s="42" t="s">
        <v>123</v>
      </c>
      <c r="AA823" s="43"/>
      <c r="AB823" s="245"/>
      <c r="AC823" s="43"/>
      <c r="AD823" s="196" t="s">
        <v>351</v>
      </c>
      <c r="AE823" s="58" t="s">
        <v>542</v>
      </c>
      <c r="AF823" s="421"/>
      <c r="AG823" s="421" t="s">
        <v>669</v>
      </c>
      <c r="AH823" s="38"/>
      <c r="AI823" s="9"/>
      <c r="AJ823" s="349">
        <f>SUMPRODUCT(LEN($M823:$AA826)-LEN(SUBSTITUTE($M823:$AA826,"A", "")))</f>
        <v>11</v>
      </c>
      <c r="AK823" s="352">
        <f>SUMPRODUCT(LEN($AD823:$AD826)-LEN(SUBSTITUTE($AD823:$AD826,"A", "")))</f>
        <v>1</v>
      </c>
      <c r="AL823" s="335">
        <f>SUMPRODUCT(LEN($AC823:$AC826)-LEN(SUBSTITUTE($AC823:$AC826,"A", "")))</f>
        <v>0</v>
      </c>
      <c r="AM823" s="349">
        <f>SUMPRODUCT(LEN($M823:$AA826)-LEN(SUBSTITUTE($M823:$AA826,"S", "")))</f>
        <v>15</v>
      </c>
      <c r="AN823" s="352">
        <f>SUMPRODUCT(LEN($AD823:$AD826)-LEN(SUBSTITUTE($AD823:$AD826,"S", "")))</f>
        <v>1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2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1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1</v>
      </c>
      <c r="BB823" s="413">
        <f>SUMPRODUCT(LEN($AE823:$AE826)-LEN(SUBSTITUTE($AE823:$AE826,"M", "")))</f>
        <v>0</v>
      </c>
    </row>
    <row r="824" spans="2:62" ht="28.15" customHeight="1" thickBot="1" x14ac:dyDescent="0.25">
      <c r="B824" s="30"/>
      <c r="C824" s="339"/>
      <c r="D824" s="221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467</v>
      </c>
      <c r="N824" s="33" t="s">
        <v>121</v>
      </c>
      <c r="O824" s="55" t="s">
        <v>179</v>
      </c>
      <c r="P824" s="33" t="s">
        <v>120</v>
      </c>
      <c r="Q824" s="55" t="s">
        <v>354</v>
      </c>
      <c r="R824" s="33" t="s">
        <v>119</v>
      </c>
      <c r="S824" s="55" t="s">
        <v>130</v>
      </c>
      <c r="T824" s="33" t="s">
        <v>118</v>
      </c>
      <c r="U824" s="55"/>
      <c r="V824" s="33" t="s">
        <v>117</v>
      </c>
      <c r="W824" s="55"/>
      <c r="X824" s="33" t="s">
        <v>116</v>
      </c>
      <c r="Y824" s="55"/>
      <c r="Z824" s="33" t="s">
        <v>115</v>
      </c>
      <c r="AA824" s="55"/>
      <c r="AB824" s="244"/>
      <c r="AC824" s="55"/>
      <c r="AD824" s="193"/>
      <c r="AE824" s="57"/>
      <c r="AF824" s="422"/>
      <c r="AG824" s="422"/>
      <c r="AH824" s="21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8.15" customHeight="1" x14ac:dyDescent="0.2">
      <c r="B825" s="30"/>
      <c r="C825" s="340"/>
      <c r="D825" s="218"/>
      <c r="E825" s="192"/>
      <c r="F825" s="192"/>
      <c r="G825" s="191"/>
      <c r="H825" s="360">
        <v>204</v>
      </c>
      <c r="I825" s="392"/>
      <c r="J825" s="392"/>
      <c r="K825" s="392"/>
      <c r="L825" s="25" t="s">
        <v>114</v>
      </c>
      <c r="M825" s="114" t="s">
        <v>179</v>
      </c>
      <c r="N825" s="25" t="s">
        <v>112</v>
      </c>
      <c r="O825" s="114" t="s">
        <v>542</v>
      </c>
      <c r="P825" s="25" t="s">
        <v>111</v>
      </c>
      <c r="Q825" s="114" t="s">
        <v>354</v>
      </c>
      <c r="R825" s="25" t="s">
        <v>110</v>
      </c>
      <c r="S825" s="114" t="s">
        <v>130</v>
      </c>
      <c r="T825" s="25" t="s">
        <v>109</v>
      </c>
      <c r="U825" s="114"/>
      <c r="V825" s="25" t="s">
        <v>108</v>
      </c>
      <c r="W825" s="114"/>
      <c r="X825" s="25" t="s">
        <v>107</v>
      </c>
      <c r="Y825" s="114"/>
      <c r="Z825" s="25" t="s">
        <v>106</v>
      </c>
      <c r="AA825" s="114"/>
      <c r="AB825" s="243"/>
      <c r="AC825" s="114"/>
      <c r="AD825" s="190"/>
      <c r="AE825" s="57"/>
      <c r="AF825" s="422"/>
      <c r="AG825" s="422"/>
      <c r="AH825" s="21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8.15" customHeight="1" thickBot="1" x14ac:dyDescent="0.25">
      <c r="B826" s="30"/>
      <c r="C826" s="355"/>
      <c r="D826" s="246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179</v>
      </c>
      <c r="N826" s="50" t="s">
        <v>104</v>
      </c>
      <c r="O826" s="51" t="s">
        <v>354</v>
      </c>
      <c r="P826" s="50" t="s">
        <v>103</v>
      </c>
      <c r="Q826" s="51" t="s">
        <v>354</v>
      </c>
      <c r="R826" s="50" t="s">
        <v>102</v>
      </c>
      <c r="S826" s="51"/>
      <c r="T826" s="50">
        <v>20</v>
      </c>
      <c r="U826" s="51"/>
      <c r="V826" s="50" t="s">
        <v>101</v>
      </c>
      <c r="W826" s="51"/>
      <c r="X826" s="50" t="s">
        <v>100</v>
      </c>
      <c r="Y826" s="51"/>
      <c r="Z826" s="50" t="s">
        <v>99</v>
      </c>
      <c r="AA826" s="51"/>
      <c r="AB826" s="242"/>
      <c r="AC826" s="51"/>
      <c r="AD826" s="187"/>
      <c r="AE826" s="56"/>
      <c r="AF826" s="424"/>
      <c r="AG826" s="424"/>
      <c r="AH826" s="47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8.15" customHeight="1" x14ac:dyDescent="0.2">
      <c r="B827" s="30"/>
      <c r="C827" s="338">
        <v>2</v>
      </c>
      <c r="D827" s="212"/>
      <c r="E827" s="198"/>
      <c r="F827" s="198"/>
      <c r="G827" s="197"/>
      <c r="H827" s="358"/>
      <c r="I827" s="390">
        <v>114</v>
      </c>
      <c r="J827" s="390">
        <v>24</v>
      </c>
      <c r="K827" s="390">
        <v>6</v>
      </c>
      <c r="L827" s="42" t="s">
        <v>131</v>
      </c>
      <c r="M827" s="43" t="s">
        <v>179</v>
      </c>
      <c r="N827" s="42" t="s">
        <v>129</v>
      </c>
      <c r="O827" s="43" t="s">
        <v>357</v>
      </c>
      <c r="P827" s="42" t="s">
        <v>128</v>
      </c>
      <c r="Q827" s="43" t="s">
        <v>718</v>
      </c>
      <c r="R827" s="42" t="s">
        <v>127</v>
      </c>
      <c r="S827" s="43" t="s">
        <v>501</v>
      </c>
      <c r="T827" s="42" t="s">
        <v>126</v>
      </c>
      <c r="U827" s="43" t="s">
        <v>354</v>
      </c>
      <c r="V827" s="42" t="s">
        <v>125</v>
      </c>
      <c r="W827" s="43"/>
      <c r="X827" s="42" t="s">
        <v>124</v>
      </c>
      <c r="Y827" s="43"/>
      <c r="Z827" s="42" t="s">
        <v>123</v>
      </c>
      <c r="AA827" s="43"/>
      <c r="AB827" s="245"/>
      <c r="AC827" s="43"/>
      <c r="AD827" s="196" t="s">
        <v>467</v>
      </c>
      <c r="AE827" s="39"/>
      <c r="AF827" s="421"/>
      <c r="AG827" s="421" t="s">
        <v>669</v>
      </c>
      <c r="AH827" s="38"/>
      <c r="AI827" s="9"/>
      <c r="AJ827" s="349">
        <f>SUMPRODUCT(LEN($M827:$AA830)-LEN(SUBSTITUTE($M827:$AA830,"A", "")))</f>
        <v>23</v>
      </c>
      <c r="AK827" s="352">
        <f>SUMPRODUCT(LEN($AD827:$AD830)-LEN(SUBSTITUTE($AD827:$AD830,"A", "")))</f>
        <v>1</v>
      </c>
      <c r="AL827" s="335">
        <f>SUMPRODUCT(LEN($AC827:$AC830)-LEN(SUBSTITUTE($AC827:$AC830,"A", "")))</f>
        <v>0</v>
      </c>
      <c r="AM827" s="349">
        <f>SUMPRODUCT(LEN($M827:$AA830)-LEN(SUBSTITUTE($M827:$AA830,"S", "")))</f>
        <v>24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1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4</v>
      </c>
      <c r="AT827" s="352">
        <f>SUMPRODUCT(LEN($AD827:$AD830)-LEN(SUBSTITUTE($AD827:$AD830,"G", "")))</f>
        <v>1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8.15" customHeight="1" thickBot="1" x14ac:dyDescent="0.25">
      <c r="B828" s="30"/>
      <c r="C828" s="339"/>
      <c r="D828" s="221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 t="s">
        <v>357</v>
      </c>
      <c r="N828" s="33" t="s">
        <v>121</v>
      </c>
      <c r="O828" s="55" t="s">
        <v>717</v>
      </c>
      <c r="P828" s="33" t="s">
        <v>120</v>
      </c>
      <c r="Q828" s="55" t="s">
        <v>353</v>
      </c>
      <c r="R828" s="33" t="s">
        <v>119</v>
      </c>
      <c r="S828" s="55" t="s">
        <v>349</v>
      </c>
      <c r="T828" s="33" t="s">
        <v>118</v>
      </c>
      <c r="U828" s="55" t="s">
        <v>130</v>
      </c>
      <c r="V828" s="33" t="s">
        <v>117</v>
      </c>
      <c r="W828" s="55"/>
      <c r="X828" s="33" t="s">
        <v>116</v>
      </c>
      <c r="Y828" s="55"/>
      <c r="Z828" s="33" t="s">
        <v>115</v>
      </c>
      <c r="AA828" s="55"/>
      <c r="AB828" s="244"/>
      <c r="AC828" s="55"/>
      <c r="AD828" s="193"/>
      <c r="AE828" s="22"/>
      <c r="AF828" s="422"/>
      <c r="AG828" s="422"/>
      <c r="AH828" s="21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8.15" customHeight="1" x14ac:dyDescent="0.2">
      <c r="B829" s="30"/>
      <c r="C829" s="340"/>
      <c r="D829" s="218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 t="s">
        <v>179</v>
      </c>
      <c r="N829" s="25" t="s">
        <v>112</v>
      </c>
      <c r="O829" s="114" t="s">
        <v>179</v>
      </c>
      <c r="P829" s="25" t="s">
        <v>111</v>
      </c>
      <c r="Q829" s="114" t="s">
        <v>495</v>
      </c>
      <c r="R829" s="25" t="s">
        <v>110</v>
      </c>
      <c r="S829" s="114" t="s">
        <v>349</v>
      </c>
      <c r="T829" s="25" t="s">
        <v>109</v>
      </c>
      <c r="U829" s="114"/>
      <c r="V829" s="25" t="s">
        <v>108</v>
      </c>
      <c r="W829" s="114"/>
      <c r="X829" s="25" t="s">
        <v>107</v>
      </c>
      <c r="Y829" s="114"/>
      <c r="Z829" s="25" t="s">
        <v>106</v>
      </c>
      <c r="AA829" s="114"/>
      <c r="AB829" s="243"/>
      <c r="AC829" s="114"/>
      <c r="AD829" s="190"/>
      <c r="AE829" s="22"/>
      <c r="AF829" s="422"/>
      <c r="AG829" s="422"/>
      <c r="AH829" s="21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8.15" customHeight="1" thickBot="1" x14ac:dyDescent="0.25">
      <c r="B830" s="30"/>
      <c r="C830" s="355"/>
      <c r="D830" s="246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 t="s">
        <v>467</v>
      </c>
      <c r="N830" s="50" t="s">
        <v>104</v>
      </c>
      <c r="O830" s="51" t="s">
        <v>469</v>
      </c>
      <c r="P830" s="50" t="s">
        <v>103</v>
      </c>
      <c r="Q830" s="51" t="s">
        <v>489</v>
      </c>
      <c r="R830" s="50" t="s">
        <v>102</v>
      </c>
      <c r="S830" s="51" t="s">
        <v>354</v>
      </c>
      <c r="T830" s="50">
        <v>20</v>
      </c>
      <c r="U830" s="51"/>
      <c r="V830" s="50" t="s">
        <v>101</v>
      </c>
      <c r="W830" s="51"/>
      <c r="X830" s="50" t="s">
        <v>100</v>
      </c>
      <c r="Y830" s="51"/>
      <c r="Z830" s="50" t="s">
        <v>99</v>
      </c>
      <c r="AA830" s="51"/>
      <c r="AB830" s="242"/>
      <c r="AC830" s="51"/>
      <c r="AD830" s="187"/>
      <c r="AE830" s="48"/>
      <c r="AF830" s="424"/>
      <c r="AG830" s="424"/>
      <c r="AH830" s="47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8.15" customHeight="1" x14ac:dyDescent="0.2">
      <c r="B831" s="30"/>
      <c r="C831" s="338">
        <v>3</v>
      </c>
      <c r="D831" s="212"/>
      <c r="E831" s="198"/>
      <c r="F831" s="198"/>
      <c r="G831" s="197"/>
      <c r="H831" s="358"/>
      <c r="I831" s="390">
        <v>119</v>
      </c>
      <c r="J831" s="390">
        <v>26</v>
      </c>
      <c r="K831" s="390">
        <v>7</v>
      </c>
      <c r="L831" s="42" t="s">
        <v>131</v>
      </c>
      <c r="M831" s="43" t="s">
        <v>132</v>
      </c>
      <c r="N831" s="42" t="s">
        <v>129</v>
      </c>
      <c r="O831" s="43" t="s">
        <v>684</v>
      </c>
      <c r="P831" s="42" t="s">
        <v>128</v>
      </c>
      <c r="Q831" s="43" t="s">
        <v>465</v>
      </c>
      <c r="R831" s="42" t="s">
        <v>127</v>
      </c>
      <c r="S831" s="43" t="s">
        <v>353</v>
      </c>
      <c r="T831" s="42" t="s">
        <v>126</v>
      </c>
      <c r="U831" s="43" t="s">
        <v>347</v>
      </c>
      <c r="V831" s="42" t="s">
        <v>125</v>
      </c>
      <c r="W831" s="43"/>
      <c r="X831" s="42" t="s">
        <v>124</v>
      </c>
      <c r="Y831" s="43"/>
      <c r="Z831" s="42" t="s">
        <v>123</v>
      </c>
      <c r="AA831" s="43"/>
      <c r="AB831" s="245"/>
      <c r="AC831" s="43"/>
      <c r="AD831" s="196" t="s">
        <v>716</v>
      </c>
      <c r="AE831" s="39"/>
      <c r="AF831" s="421"/>
      <c r="AG831" s="421" t="s">
        <v>669</v>
      </c>
      <c r="AH831" s="38"/>
      <c r="AI831" s="9"/>
      <c r="AJ831" s="349">
        <f>SUMPRODUCT(LEN($M831:$AA834)-LEN(SUBSTITUTE($M831:$AA834,"A", "")))</f>
        <v>24</v>
      </c>
      <c r="AK831" s="352">
        <f>SUMPRODUCT(LEN($AD831:$AD834)-LEN(SUBSTITUTE($AD831:$AD834,"A", "")))</f>
        <v>4</v>
      </c>
      <c r="AL831" s="335">
        <f>SUMPRODUCT(LEN($AC831:$AC834)-LEN(SUBSTITUTE($AC831:$AC834,"A", "")))</f>
        <v>0</v>
      </c>
      <c r="AM831" s="349">
        <f>SUMPRODUCT(LEN($M831:$AA834)-LEN(SUBSTITUTE($M831:$AA834,"S", "")))</f>
        <v>20</v>
      </c>
      <c r="AN831" s="352">
        <f>SUMPRODUCT(LEN($AD831:$AD834)-LEN(SUBSTITUTE($AD831:$AD834,"S", "")))</f>
        <v>3</v>
      </c>
      <c r="AO831" s="335">
        <f>SUMPRODUCT(LEN($AC831:$AC834)-LEN(SUBSTITUTE($AC831:$AC834,"S", "")))</f>
        <v>0</v>
      </c>
      <c r="AP831" s="349">
        <f>SUMPRODUCT(LEN($M831:$AA834)-LEN(SUBSTITUTE($M831:$AA834,"F", "")))</f>
        <v>0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10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8.15" customHeight="1" thickBot="1" x14ac:dyDescent="0.25">
      <c r="B832" s="30"/>
      <c r="C832" s="339"/>
      <c r="D832" s="221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 t="s">
        <v>357</v>
      </c>
      <c r="N832" s="33" t="s">
        <v>121</v>
      </c>
      <c r="O832" s="55" t="s">
        <v>465</v>
      </c>
      <c r="P832" s="33" t="s">
        <v>120</v>
      </c>
      <c r="Q832" s="55" t="s">
        <v>474</v>
      </c>
      <c r="R832" s="33" t="s">
        <v>119</v>
      </c>
      <c r="S832" s="55" t="s">
        <v>349</v>
      </c>
      <c r="T832" s="33" t="s">
        <v>118</v>
      </c>
      <c r="U832" s="55" t="s">
        <v>354</v>
      </c>
      <c r="V832" s="33" t="s">
        <v>117</v>
      </c>
      <c r="W832" s="55"/>
      <c r="X832" s="33" t="s">
        <v>116</v>
      </c>
      <c r="Y832" s="55"/>
      <c r="Z832" s="33" t="s">
        <v>115</v>
      </c>
      <c r="AA832" s="55"/>
      <c r="AB832" s="244"/>
      <c r="AC832" s="55"/>
      <c r="AD832" s="193"/>
      <c r="AE832" s="22"/>
      <c r="AF832" s="422"/>
      <c r="AG832" s="422"/>
      <c r="AH832" s="21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8.15" customHeight="1" x14ac:dyDescent="0.2">
      <c r="B833" s="30"/>
      <c r="C833" s="340"/>
      <c r="D833" s="218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 t="s">
        <v>715</v>
      </c>
      <c r="N833" s="25" t="s">
        <v>112</v>
      </c>
      <c r="O833" s="114" t="s">
        <v>714</v>
      </c>
      <c r="P833" s="25" t="s">
        <v>111</v>
      </c>
      <c r="Q833" s="114" t="s">
        <v>455</v>
      </c>
      <c r="R833" s="25" t="s">
        <v>110</v>
      </c>
      <c r="S833" s="114" t="s">
        <v>353</v>
      </c>
      <c r="T833" s="25" t="s">
        <v>109</v>
      </c>
      <c r="U833" s="114" t="s">
        <v>130</v>
      </c>
      <c r="V833" s="25" t="s">
        <v>108</v>
      </c>
      <c r="W833" s="114"/>
      <c r="X833" s="25" t="s">
        <v>107</v>
      </c>
      <c r="Y833" s="114"/>
      <c r="Z833" s="25" t="s">
        <v>106</v>
      </c>
      <c r="AA833" s="114"/>
      <c r="AB833" s="243"/>
      <c r="AC833" s="114"/>
      <c r="AD833" s="190"/>
      <c r="AE833" s="22"/>
      <c r="AF833" s="422"/>
      <c r="AG833" s="422"/>
      <c r="AH833" s="21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8.15" customHeight="1" thickBot="1" x14ac:dyDescent="0.25">
      <c r="B834" s="20"/>
      <c r="C834" s="341"/>
      <c r="D834" s="215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 t="s">
        <v>469</v>
      </c>
      <c r="N834" s="15" t="s">
        <v>104</v>
      </c>
      <c r="O834" s="16" t="s">
        <v>496</v>
      </c>
      <c r="P834" s="15" t="s">
        <v>103</v>
      </c>
      <c r="Q834" s="16" t="s">
        <v>496</v>
      </c>
      <c r="R834" s="15" t="s">
        <v>102</v>
      </c>
      <c r="S834" s="16" t="s">
        <v>354</v>
      </c>
      <c r="T834" s="15">
        <v>20</v>
      </c>
      <c r="U834" s="16"/>
      <c r="V834" s="15" t="s">
        <v>101</v>
      </c>
      <c r="W834" s="16"/>
      <c r="X834" s="15" t="s">
        <v>100</v>
      </c>
      <c r="Y834" s="16"/>
      <c r="Z834" s="15" t="s">
        <v>99</v>
      </c>
      <c r="AA834" s="16"/>
      <c r="AB834" s="242"/>
      <c r="AC834" s="16"/>
      <c r="AD834" s="186"/>
      <c r="AE834" s="11"/>
      <c r="AF834" s="423"/>
      <c r="AG834" s="423"/>
      <c r="AH834" s="10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107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204</v>
      </c>
      <c r="E836" s="425">
        <v>11366.11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03"/>
      <c r="AI836" s="86" t="s">
        <v>137</v>
      </c>
      <c r="AJ836" s="85">
        <f t="shared" ref="AJ836:BB836" si="110">SUM(AJ838:AJ849)</f>
        <v>82</v>
      </c>
      <c r="AK836" s="84">
        <f t="shared" si="110"/>
        <v>0</v>
      </c>
      <c r="AL836" s="83">
        <f t="shared" si="110"/>
        <v>0</v>
      </c>
      <c r="AM836" s="85">
        <f t="shared" si="110"/>
        <v>33</v>
      </c>
      <c r="AN836" s="84">
        <f t="shared" si="110"/>
        <v>0</v>
      </c>
      <c r="AO836" s="83">
        <f t="shared" si="110"/>
        <v>0</v>
      </c>
      <c r="AP836" s="85">
        <f t="shared" si="110"/>
        <v>2</v>
      </c>
      <c r="AQ836" s="84">
        <f t="shared" si="110"/>
        <v>0</v>
      </c>
      <c r="AR836" s="83">
        <f t="shared" si="110"/>
        <v>0</v>
      </c>
      <c r="AS836" s="85">
        <f t="shared" si="110"/>
        <v>14</v>
      </c>
      <c r="AT836" s="84">
        <f t="shared" si="110"/>
        <v>0</v>
      </c>
      <c r="AU836" s="83">
        <f t="shared" si="110"/>
        <v>0</v>
      </c>
      <c r="AV836" s="85">
        <f t="shared" si="110"/>
        <v>0</v>
      </c>
      <c r="AW836" s="84">
        <f t="shared" si="110"/>
        <v>0</v>
      </c>
      <c r="AX836" s="83">
        <f t="shared" si="110"/>
        <v>0</v>
      </c>
      <c r="AY836" s="82">
        <f t="shared" si="110"/>
        <v>2</v>
      </c>
      <c r="AZ836" s="81">
        <f t="shared" si="110"/>
        <v>0</v>
      </c>
      <c r="BA836" s="81">
        <f t="shared" si="110"/>
        <v>2</v>
      </c>
      <c r="BB836" s="80">
        <f t="shared" si="110"/>
        <v>0</v>
      </c>
      <c r="BC836" s="79" t="s">
        <v>136</v>
      </c>
      <c r="BF836" s="5">
        <f>SUM(AJ836:AL836)/$BG$5</f>
        <v>27.333333333333332</v>
      </c>
      <c r="BG836" s="5">
        <f>SUM(AM836:AO836,AY836)/$BG$5</f>
        <v>11.666666666666666</v>
      </c>
      <c r="BH836" s="5">
        <f>SUM(AP836:AR836,AZ836)/$BG$5</f>
        <v>0.66666666666666663</v>
      </c>
      <c r="BI836" s="5">
        <f>SUM(AS836:AU836,BA836)/$BG$5</f>
        <v>5.333333333333333</v>
      </c>
      <c r="BJ836" s="5">
        <f>SUM(AV836:AX836,BB836)/$BG$5</f>
        <v>0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03"/>
      <c r="AI837" s="66" t="s">
        <v>135</v>
      </c>
      <c r="AJ837" s="65">
        <f t="shared" ref="AJ837:BB837" si="111">AJ836/3</f>
        <v>27.333333333333332</v>
      </c>
      <c r="AK837" s="64">
        <f t="shared" si="111"/>
        <v>0</v>
      </c>
      <c r="AL837" s="63">
        <f t="shared" si="111"/>
        <v>0</v>
      </c>
      <c r="AM837" s="65">
        <f t="shared" si="111"/>
        <v>11</v>
      </c>
      <c r="AN837" s="64">
        <f t="shared" si="111"/>
        <v>0</v>
      </c>
      <c r="AO837" s="63">
        <f t="shared" si="111"/>
        <v>0</v>
      </c>
      <c r="AP837" s="65">
        <f t="shared" si="111"/>
        <v>0.66666666666666663</v>
      </c>
      <c r="AQ837" s="64">
        <f t="shared" si="111"/>
        <v>0</v>
      </c>
      <c r="AR837" s="63">
        <f t="shared" si="111"/>
        <v>0</v>
      </c>
      <c r="AS837" s="65">
        <f t="shared" si="111"/>
        <v>4.666666666666667</v>
      </c>
      <c r="AT837" s="64">
        <f t="shared" si="111"/>
        <v>0</v>
      </c>
      <c r="AU837" s="63">
        <f t="shared" si="111"/>
        <v>0</v>
      </c>
      <c r="AV837" s="65">
        <f t="shared" si="111"/>
        <v>0</v>
      </c>
      <c r="AW837" s="64">
        <f t="shared" si="111"/>
        <v>0</v>
      </c>
      <c r="AX837" s="63">
        <f t="shared" si="111"/>
        <v>0</v>
      </c>
      <c r="AY837" s="62">
        <f t="shared" si="111"/>
        <v>0.66666666666666663</v>
      </c>
      <c r="AZ837" s="61">
        <f t="shared" si="111"/>
        <v>0</v>
      </c>
      <c r="BA837" s="61">
        <f t="shared" si="111"/>
        <v>0.66666666666666663</v>
      </c>
      <c r="BB837" s="60">
        <f t="shared" si="111"/>
        <v>0</v>
      </c>
      <c r="BC837" s="59" t="s">
        <v>134</v>
      </c>
    </row>
    <row r="838" spans="2:62" ht="28.15" customHeight="1" x14ac:dyDescent="0.2">
      <c r="B838" s="30"/>
      <c r="C838" s="338">
        <v>1</v>
      </c>
      <c r="D838" s="239" t="s">
        <v>713</v>
      </c>
      <c r="E838" s="198"/>
      <c r="F838" s="198"/>
      <c r="G838" s="197"/>
      <c r="H838" s="358" t="s">
        <v>183</v>
      </c>
      <c r="I838" s="390">
        <v>96</v>
      </c>
      <c r="J838" s="390">
        <v>24</v>
      </c>
      <c r="K838" s="390">
        <v>6</v>
      </c>
      <c r="L838" s="42" t="s">
        <v>131</v>
      </c>
      <c r="M838" s="43" t="s">
        <v>132</v>
      </c>
      <c r="N838" s="42" t="s">
        <v>129</v>
      </c>
      <c r="O838" s="43" t="s">
        <v>531</v>
      </c>
      <c r="P838" s="42" t="s">
        <v>128</v>
      </c>
      <c r="Q838" s="43" t="s">
        <v>479</v>
      </c>
      <c r="R838" s="42" t="s">
        <v>127</v>
      </c>
      <c r="S838" s="43" t="s">
        <v>460</v>
      </c>
      <c r="T838" s="42" t="s">
        <v>126</v>
      </c>
      <c r="U838" s="43" t="s">
        <v>354</v>
      </c>
      <c r="V838" s="42" t="s">
        <v>125</v>
      </c>
      <c r="W838" s="43"/>
      <c r="X838" s="42" t="s">
        <v>124</v>
      </c>
      <c r="Y838" s="43"/>
      <c r="Z838" s="42" t="s">
        <v>123</v>
      </c>
      <c r="AA838" s="43"/>
      <c r="AB838" s="245"/>
      <c r="AC838" s="43"/>
      <c r="AD838" s="196"/>
      <c r="AE838" s="58" t="s">
        <v>588</v>
      </c>
      <c r="AF838" s="421">
        <v>5</v>
      </c>
      <c r="AG838" s="421" t="s">
        <v>669</v>
      </c>
      <c r="AH838" s="38"/>
      <c r="AI838" s="9"/>
      <c r="AJ838" s="349">
        <f>SUMPRODUCT(LEN($M838:$AA841)-LEN(SUBSTITUTE($M838:$AA841,"A", "")))</f>
        <v>29</v>
      </c>
      <c r="AK838" s="352">
        <f>SUMPRODUCT(LEN($AD838:$AD841)-LEN(SUBSTITUTE($AD838:$AD841,"A", "")))</f>
        <v>0</v>
      </c>
      <c r="AL838" s="335">
        <f>SUMPRODUCT(LEN($AC838:$AC841)-LEN(SUBSTITUTE($AC838:$AC841,"A", "")))</f>
        <v>0</v>
      </c>
      <c r="AM838" s="349">
        <f>SUMPRODUCT(LEN($M838:$AA841)-LEN(SUBSTITUTE($M838:$AA841,"S", "")))</f>
        <v>13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1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9</v>
      </c>
      <c r="AT838" s="352">
        <f>SUMPRODUCT(LEN($AD838:$AD841)-LEN(SUBSTITUTE($AD838:$AD841,"G", "")))</f>
        <v>0</v>
      </c>
      <c r="AU838" s="335">
        <f>SUMPRODUCT(LEN($AC838:$AC841)-LEN(SUBSTITUTE($AC838:$AC841,"G", "")))</f>
        <v>0</v>
      </c>
      <c r="AV838" s="349">
        <f>SUMPRODUCT(LEN($L838:$AA841)-LEN(SUBSTITUTE($L838:$AA841,"M", "")))</f>
        <v>0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2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2</v>
      </c>
      <c r="BB838" s="413">
        <f>SUMPRODUCT(LEN($AE838:$AE841)-LEN(SUBSTITUTE($AE838:$AE841,"M", "")))</f>
        <v>0</v>
      </c>
    </row>
    <row r="839" spans="2:62" ht="28.15" customHeight="1" thickBot="1" x14ac:dyDescent="0.25">
      <c r="B839" s="30"/>
      <c r="C839" s="339"/>
      <c r="D839" s="221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357</v>
      </c>
      <c r="N839" s="33" t="s">
        <v>121</v>
      </c>
      <c r="O839" s="55" t="s">
        <v>712</v>
      </c>
      <c r="P839" s="33" t="s">
        <v>120</v>
      </c>
      <c r="Q839" s="55" t="s">
        <v>459</v>
      </c>
      <c r="R839" s="33" t="s">
        <v>119</v>
      </c>
      <c r="S839" s="55" t="s">
        <v>351</v>
      </c>
      <c r="T839" s="33" t="s">
        <v>118</v>
      </c>
      <c r="U839" s="55"/>
      <c r="V839" s="33" t="s">
        <v>117</v>
      </c>
      <c r="W839" s="55"/>
      <c r="X839" s="33" t="s">
        <v>116</v>
      </c>
      <c r="Y839" s="55"/>
      <c r="Z839" s="33" t="s">
        <v>115</v>
      </c>
      <c r="AA839" s="55"/>
      <c r="AB839" s="244"/>
      <c r="AC839" s="55"/>
      <c r="AD839" s="193"/>
      <c r="AE839" s="57"/>
      <c r="AF839" s="422"/>
      <c r="AG839" s="422"/>
      <c r="AH839" s="21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8.15" customHeight="1" x14ac:dyDescent="0.2">
      <c r="B840" s="30"/>
      <c r="C840" s="340"/>
      <c r="D840" s="218"/>
      <c r="E840" s="192"/>
      <c r="F840" s="192"/>
      <c r="G840" s="191"/>
      <c r="H840" s="360">
        <v>204</v>
      </c>
      <c r="I840" s="392"/>
      <c r="J840" s="392"/>
      <c r="K840" s="392"/>
      <c r="L840" s="25" t="s">
        <v>114</v>
      </c>
      <c r="M840" s="114" t="s">
        <v>469</v>
      </c>
      <c r="N840" s="25" t="s">
        <v>112</v>
      </c>
      <c r="O840" s="114" t="s">
        <v>507</v>
      </c>
      <c r="P840" s="25" t="s">
        <v>111</v>
      </c>
      <c r="Q840" s="114" t="s">
        <v>455</v>
      </c>
      <c r="R840" s="25" t="s">
        <v>110</v>
      </c>
      <c r="S840" s="114" t="s">
        <v>354</v>
      </c>
      <c r="T840" s="25" t="s">
        <v>109</v>
      </c>
      <c r="U840" s="114"/>
      <c r="V840" s="25" t="s">
        <v>108</v>
      </c>
      <c r="W840" s="114"/>
      <c r="X840" s="25" t="s">
        <v>107</v>
      </c>
      <c r="Y840" s="114"/>
      <c r="Z840" s="25" t="s">
        <v>106</v>
      </c>
      <c r="AA840" s="114"/>
      <c r="AB840" s="243"/>
      <c r="AC840" s="114"/>
      <c r="AD840" s="190"/>
      <c r="AE840" s="57"/>
      <c r="AF840" s="422"/>
      <c r="AG840" s="422"/>
      <c r="AH840" s="21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8.15" customHeight="1" thickBot="1" x14ac:dyDescent="0.25">
      <c r="B841" s="30"/>
      <c r="C841" s="355"/>
      <c r="D841" s="246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527</v>
      </c>
      <c r="N841" s="50" t="s">
        <v>104</v>
      </c>
      <c r="O841" s="51" t="s">
        <v>479</v>
      </c>
      <c r="P841" s="50" t="s">
        <v>103</v>
      </c>
      <c r="Q841" s="51" t="s">
        <v>542</v>
      </c>
      <c r="R841" s="50" t="s">
        <v>102</v>
      </c>
      <c r="S841" s="51" t="s">
        <v>354</v>
      </c>
      <c r="T841" s="50">
        <v>20</v>
      </c>
      <c r="U841" s="51"/>
      <c r="V841" s="50" t="s">
        <v>101</v>
      </c>
      <c r="W841" s="51"/>
      <c r="X841" s="50" t="s">
        <v>100</v>
      </c>
      <c r="Y841" s="51"/>
      <c r="Z841" s="50" t="s">
        <v>99</v>
      </c>
      <c r="AA841" s="51"/>
      <c r="AB841" s="242"/>
      <c r="AC841" s="51"/>
      <c r="AD841" s="187"/>
      <c r="AE841" s="56"/>
      <c r="AF841" s="424"/>
      <c r="AG841" s="424"/>
      <c r="AH841" s="47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8.15" customHeight="1" x14ac:dyDescent="0.2">
      <c r="B842" s="30"/>
      <c r="C842" s="338">
        <v>2</v>
      </c>
      <c r="D842" s="212"/>
      <c r="E842" s="198"/>
      <c r="F842" s="198"/>
      <c r="G842" s="197"/>
      <c r="H842" s="358"/>
      <c r="I842" s="390">
        <v>86</v>
      </c>
      <c r="J842" s="390">
        <v>21</v>
      </c>
      <c r="K842" s="390">
        <v>7</v>
      </c>
      <c r="L842" s="42" t="s">
        <v>131</v>
      </c>
      <c r="M842" s="43" t="s">
        <v>179</v>
      </c>
      <c r="N842" s="42" t="s">
        <v>129</v>
      </c>
      <c r="O842" s="43" t="s">
        <v>494</v>
      </c>
      <c r="P842" s="42" t="s">
        <v>128</v>
      </c>
      <c r="Q842" s="43" t="s">
        <v>357</v>
      </c>
      <c r="R842" s="42" t="s">
        <v>127</v>
      </c>
      <c r="S842" s="43" t="s">
        <v>130</v>
      </c>
      <c r="T842" s="42" t="s">
        <v>126</v>
      </c>
      <c r="U842" s="43"/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245"/>
      <c r="AC842" s="43"/>
      <c r="AD842" s="196"/>
      <c r="AE842" s="39"/>
      <c r="AF842" s="421"/>
      <c r="AG842" s="421" t="s">
        <v>669</v>
      </c>
      <c r="AH842" s="38"/>
      <c r="AI842" s="9"/>
      <c r="AJ842" s="349">
        <f>SUMPRODUCT(LEN($M842:$AA845)-LEN(SUBSTITUTE($M842:$AA845,"A", "")))</f>
        <v>18</v>
      </c>
      <c r="AK842" s="352">
        <f>SUMPRODUCT(LEN($AD842:$AD845)-LEN(SUBSTITUTE($AD842:$AD845,"A", "")))</f>
        <v>0</v>
      </c>
      <c r="AL842" s="335">
        <f>SUMPRODUCT(LEN($AC842:$AC845)-LEN(SUBSTITUTE($AC842:$AC845,"A", "")))</f>
        <v>0</v>
      </c>
      <c r="AM842" s="349">
        <f>SUMPRODUCT(LEN($M842:$AA845)-LEN(SUBSTITUTE($M842:$AA845,"S", "")))</f>
        <v>9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0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4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8.15" customHeight="1" thickBot="1" x14ac:dyDescent="0.25">
      <c r="B843" s="30"/>
      <c r="C843" s="339"/>
      <c r="D843" s="221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 t="s">
        <v>179</v>
      </c>
      <c r="N843" s="33" t="s">
        <v>121</v>
      </c>
      <c r="O843" s="55" t="s">
        <v>467</v>
      </c>
      <c r="P843" s="33" t="s">
        <v>120</v>
      </c>
      <c r="Q843" s="55" t="s">
        <v>357</v>
      </c>
      <c r="R843" s="33" t="s">
        <v>119</v>
      </c>
      <c r="S843" s="55" t="s">
        <v>130</v>
      </c>
      <c r="T843" s="33" t="s">
        <v>118</v>
      </c>
      <c r="U843" s="55"/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244"/>
      <c r="AC843" s="55"/>
      <c r="AD843" s="193"/>
      <c r="AE843" s="22"/>
      <c r="AF843" s="422"/>
      <c r="AG843" s="422"/>
      <c r="AH843" s="21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8.15" customHeight="1" x14ac:dyDescent="0.2">
      <c r="B844" s="30"/>
      <c r="C844" s="340"/>
      <c r="D844" s="218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 t="s">
        <v>179</v>
      </c>
      <c r="N844" s="25" t="s">
        <v>112</v>
      </c>
      <c r="O844" s="114" t="s">
        <v>462</v>
      </c>
      <c r="P844" s="25" t="s">
        <v>111</v>
      </c>
      <c r="Q844" s="114" t="s">
        <v>354</v>
      </c>
      <c r="R844" s="25" t="s">
        <v>110</v>
      </c>
      <c r="S844" s="114"/>
      <c r="T844" s="25" t="s">
        <v>109</v>
      </c>
      <c r="U844" s="114"/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243"/>
      <c r="AC844" s="114"/>
      <c r="AD844" s="190"/>
      <c r="AE844" s="22"/>
      <c r="AF844" s="422"/>
      <c r="AG844" s="422"/>
      <c r="AH844" s="21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8.15" customHeight="1" thickBot="1" x14ac:dyDescent="0.25">
      <c r="B845" s="30"/>
      <c r="C845" s="355"/>
      <c r="D845" s="246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 t="s">
        <v>179</v>
      </c>
      <c r="N845" s="50" t="s">
        <v>104</v>
      </c>
      <c r="O845" s="51" t="s">
        <v>498</v>
      </c>
      <c r="P845" s="50" t="s">
        <v>103</v>
      </c>
      <c r="Q845" s="51" t="s">
        <v>351</v>
      </c>
      <c r="R845" s="50" t="s">
        <v>102</v>
      </c>
      <c r="S845" s="51"/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242"/>
      <c r="AC845" s="51"/>
      <c r="AD845" s="187"/>
      <c r="AE845" s="48"/>
      <c r="AF845" s="424"/>
      <c r="AG845" s="424"/>
      <c r="AH845" s="47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8.15" customHeight="1" x14ac:dyDescent="0.2">
      <c r="B846" s="30"/>
      <c r="C846" s="338">
        <v>3</v>
      </c>
      <c r="D846" s="212"/>
      <c r="E846" s="198"/>
      <c r="F846" s="198"/>
      <c r="G846" s="197"/>
      <c r="H846" s="358"/>
      <c r="I846" s="390">
        <v>125</v>
      </c>
      <c r="J846" s="390">
        <v>24</v>
      </c>
      <c r="K846" s="390">
        <v>6</v>
      </c>
      <c r="L846" s="42" t="s">
        <v>131</v>
      </c>
      <c r="M846" s="43" t="s">
        <v>179</v>
      </c>
      <c r="N846" s="42" t="s">
        <v>129</v>
      </c>
      <c r="O846" s="43" t="s">
        <v>711</v>
      </c>
      <c r="P846" s="42" t="s">
        <v>128</v>
      </c>
      <c r="Q846" s="43" t="s">
        <v>467</v>
      </c>
      <c r="R846" s="42" t="s">
        <v>127</v>
      </c>
      <c r="S846" s="43" t="s">
        <v>350</v>
      </c>
      <c r="T846" s="42" t="s">
        <v>126</v>
      </c>
      <c r="U846" s="43" t="s">
        <v>130</v>
      </c>
      <c r="V846" s="42" t="s">
        <v>125</v>
      </c>
      <c r="W846" s="43"/>
      <c r="X846" s="42" t="s">
        <v>124</v>
      </c>
      <c r="Y846" s="43"/>
      <c r="Z846" s="42" t="s">
        <v>123</v>
      </c>
      <c r="AA846" s="43"/>
      <c r="AB846" s="245"/>
      <c r="AC846" s="43"/>
      <c r="AD846" s="196"/>
      <c r="AE846" s="39"/>
      <c r="AF846" s="421"/>
      <c r="AG846" s="421" t="s">
        <v>668</v>
      </c>
      <c r="AH846" s="38"/>
      <c r="AI846" s="9"/>
      <c r="AJ846" s="349">
        <f>SUMPRODUCT(LEN($M846:$AA849)-LEN(SUBSTITUTE($M846:$AA849,"A", "")))</f>
        <v>35</v>
      </c>
      <c r="AK846" s="352">
        <f>SUMPRODUCT(LEN($AD846:$AD849)-LEN(SUBSTITUTE($AD846:$AD849,"A", "")))</f>
        <v>0</v>
      </c>
      <c r="AL846" s="335">
        <f>SUMPRODUCT(LEN($AC846:$AC849)-LEN(SUBSTITUTE($AC846:$AC849,"A", "")))</f>
        <v>0</v>
      </c>
      <c r="AM846" s="349">
        <f>SUMPRODUCT(LEN($M846:$AA849)-LEN(SUBSTITUTE($M846:$AA849,"S", "")))</f>
        <v>11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1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1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8.15" customHeight="1" thickBot="1" x14ac:dyDescent="0.25">
      <c r="B847" s="30"/>
      <c r="C847" s="339"/>
      <c r="D847" s="221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 t="s">
        <v>179</v>
      </c>
      <c r="N847" s="33" t="s">
        <v>121</v>
      </c>
      <c r="O847" s="55" t="s">
        <v>179</v>
      </c>
      <c r="P847" s="33" t="s">
        <v>120</v>
      </c>
      <c r="Q847" s="55" t="s">
        <v>458</v>
      </c>
      <c r="R847" s="33" t="s">
        <v>119</v>
      </c>
      <c r="S847" s="55" t="s">
        <v>351</v>
      </c>
      <c r="T847" s="33" t="s">
        <v>118</v>
      </c>
      <c r="U847" s="55" t="s">
        <v>130</v>
      </c>
      <c r="V847" s="33" t="s">
        <v>117</v>
      </c>
      <c r="W847" s="55"/>
      <c r="X847" s="33" t="s">
        <v>116</v>
      </c>
      <c r="Y847" s="55"/>
      <c r="Z847" s="33" t="s">
        <v>115</v>
      </c>
      <c r="AA847" s="55"/>
      <c r="AB847" s="244"/>
      <c r="AC847" s="55"/>
      <c r="AD847" s="193"/>
      <c r="AE847" s="22"/>
      <c r="AF847" s="422"/>
      <c r="AG847" s="422"/>
      <c r="AH847" s="21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8.15" customHeight="1" x14ac:dyDescent="0.2">
      <c r="B848" s="30"/>
      <c r="C848" s="340"/>
      <c r="D848" s="218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 t="s">
        <v>357</v>
      </c>
      <c r="N848" s="25" t="s">
        <v>112</v>
      </c>
      <c r="O848" s="114" t="s">
        <v>459</v>
      </c>
      <c r="P848" s="25" t="s">
        <v>111</v>
      </c>
      <c r="Q848" s="114" t="s">
        <v>458</v>
      </c>
      <c r="R848" s="25" t="s">
        <v>110</v>
      </c>
      <c r="S848" s="114" t="s">
        <v>354</v>
      </c>
      <c r="T848" s="25" t="s">
        <v>109</v>
      </c>
      <c r="U848" s="114"/>
      <c r="V848" s="25" t="s">
        <v>108</v>
      </c>
      <c r="W848" s="114"/>
      <c r="X848" s="25" t="s">
        <v>107</v>
      </c>
      <c r="Y848" s="114"/>
      <c r="Z848" s="25" t="s">
        <v>106</v>
      </c>
      <c r="AA848" s="114"/>
      <c r="AB848" s="243"/>
      <c r="AC848" s="114"/>
      <c r="AD848" s="190"/>
      <c r="AE848" s="22"/>
      <c r="AF848" s="422"/>
      <c r="AG848" s="422"/>
      <c r="AH848" s="21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8.15" customHeight="1" thickBot="1" x14ac:dyDescent="0.25">
      <c r="B849" s="20"/>
      <c r="C849" s="341"/>
      <c r="D849" s="215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 t="s">
        <v>458</v>
      </c>
      <c r="N849" s="15" t="s">
        <v>104</v>
      </c>
      <c r="O849" s="16" t="s">
        <v>458</v>
      </c>
      <c r="P849" s="15" t="s">
        <v>103</v>
      </c>
      <c r="Q849" s="16" t="s">
        <v>350</v>
      </c>
      <c r="R849" s="15" t="s">
        <v>102</v>
      </c>
      <c r="S849" s="16" t="s">
        <v>130</v>
      </c>
      <c r="T849" s="15">
        <v>20</v>
      </c>
      <c r="U849" s="16"/>
      <c r="V849" s="15" t="s">
        <v>101</v>
      </c>
      <c r="W849" s="16"/>
      <c r="X849" s="15" t="s">
        <v>100</v>
      </c>
      <c r="Y849" s="16"/>
      <c r="Z849" s="15" t="s">
        <v>99</v>
      </c>
      <c r="AA849" s="16"/>
      <c r="AB849" s="242"/>
      <c r="AC849" s="16"/>
      <c r="AD849" s="186"/>
      <c r="AE849" s="11"/>
      <c r="AF849" s="423"/>
      <c r="AG849" s="423"/>
      <c r="AH849" s="10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/>
      <c r="AH850" s="107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203</v>
      </c>
      <c r="E851" s="425">
        <v>10237.57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03"/>
      <c r="AI851" s="86" t="s">
        <v>137</v>
      </c>
      <c r="AJ851" s="85">
        <f t="shared" ref="AJ851:BB851" si="112">SUM(AJ853:AJ864)</f>
        <v>90</v>
      </c>
      <c r="AK851" s="84">
        <f t="shared" si="112"/>
        <v>12</v>
      </c>
      <c r="AL851" s="83">
        <f t="shared" si="112"/>
        <v>0</v>
      </c>
      <c r="AM851" s="85">
        <f t="shared" si="112"/>
        <v>36</v>
      </c>
      <c r="AN851" s="84">
        <f t="shared" si="112"/>
        <v>7</v>
      </c>
      <c r="AO851" s="83">
        <f t="shared" si="112"/>
        <v>0</v>
      </c>
      <c r="AP851" s="85">
        <f t="shared" si="112"/>
        <v>0</v>
      </c>
      <c r="AQ851" s="84">
        <f t="shared" si="112"/>
        <v>1</v>
      </c>
      <c r="AR851" s="83">
        <f t="shared" si="112"/>
        <v>0</v>
      </c>
      <c r="AS851" s="85">
        <f t="shared" si="112"/>
        <v>5</v>
      </c>
      <c r="AT851" s="84">
        <f t="shared" si="112"/>
        <v>0</v>
      </c>
      <c r="AU851" s="83">
        <f t="shared" si="112"/>
        <v>0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0</v>
      </c>
      <c r="BB851" s="80">
        <f t="shared" si="112"/>
        <v>0</v>
      </c>
      <c r="BC851" s="79" t="s">
        <v>136</v>
      </c>
      <c r="BF851" s="5">
        <f>SUM(AJ851:AL851)/$BG$5</f>
        <v>34</v>
      </c>
      <c r="BG851" s="5">
        <f>SUM(AM851:AO851,AY851)/$BG$5</f>
        <v>14.333333333333334</v>
      </c>
      <c r="BH851" s="5">
        <f>SUM(AP851:AR851,AZ851)/$BG$5</f>
        <v>0.33333333333333331</v>
      </c>
      <c r="BI851" s="5">
        <f>SUM(AS851:AU851,BA851)/$BG$5</f>
        <v>1.6666666666666667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03"/>
      <c r="AI852" s="66" t="s">
        <v>135</v>
      </c>
      <c r="AJ852" s="65">
        <f t="shared" ref="AJ852:BB852" si="113">AJ851/3</f>
        <v>30</v>
      </c>
      <c r="AK852" s="64">
        <f t="shared" si="113"/>
        <v>4</v>
      </c>
      <c r="AL852" s="63">
        <f t="shared" si="113"/>
        <v>0</v>
      </c>
      <c r="AM852" s="65">
        <f t="shared" si="113"/>
        <v>12</v>
      </c>
      <c r="AN852" s="64">
        <f t="shared" si="113"/>
        <v>2.3333333333333335</v>
      </c>
      <c r="AO852" s="63">
        <f t="shared" si="113"/>
        <v>0</v>
      </c>
      <c r="AP852" s="65">
        <f t="shared" si="113"/>
        <v>0</v>
      </c>
      <c r="AQ852" s="64">
        <f t="shared" si="113"/>
        <v>0.33333333333333331</v>
      </c>
      <c r="AR852" s="63">
        <f t="shared" si="113"/>
        <v>0</v>
      </c>
      <c r="AS852" s="65">
        <f t="shared" si="113"/>
        <v>1.6666666666666667</v>
      </c>
      <c r="AT852" s="64">
        <f t="shared" si="113"/>
        <v>0</v>
      </c>
      <c r="AU852" s="63">
        <f t="shared" si="113"/>
        <v>0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</v>
      </c>
      <c r="BB852" s="60">
        <f t="shared" si="113"/>
        <v>0</v>
      </c>
      <c r="BC852" s="59" t="s">
        <v>134</v>
      </c>
    </row>
    <row r="853" spans="2:62" ht="28.15" customHeight="1" x14ac:dyDescent="0.2">
      <c r="B853" s="30"/>
      <c r="C853" s="338">
        <v>1</v>
      </c>
      <c r="D853" s="212"/>
      <c r="E853" s="198"/>
      <c r="F853" s="198"/>
      <c r="G853" s="197"/>
      <c r="H853" s="358" t="s">
        <v>706</v>
      </c>
      <c r="I853" s="390">
        <v>133</v>
      </c>
      <c r="J853" s="390">
        <v>26</v>
      </c>
      <c r="K853" s="390">
        <v>6</v>
      </c>
      <c r="L853" s="42" t="s">
        <v>131</v>
      </c>
      <c r="M853" s="43" t="s">
        <v>132</v>
      </c>
      <c r="N853" s="42" t="s">
        <v>129</v>
      </c>
      <c r="O853" s="43" t="s">
        <v>357</v>
      </c>
      <c r="P853" s="42" t="s">
        <v>128</v>
      </c>
      <c r="Q853" s="43" t="s">
        <v>459</v>
      </c>
      <c r="R853" s="42" t="s">
        <v>127</v>
      </c>
      <c r="S853" s="43" t="s">
        <v>353</v>
      </c>
      <c r="T853" s="42" t="s">
        <v>126</v>
      </c>
      <c r="U853" s="43" t="s">
        <v>130</v>
      </c>
      <c r="V853" s="42" t="s">
        <v>125</v>
      </c>
      <c r="W853" s="43"/>
      <c r="X853" s="42" t="s">
        <v>124</v>
      </c>
      <c r="Y853" s="43"/>
      <c r="Z853" s="42" t="s">
        <v>123</v>
      </c>
      <c r="AA853" s="43"/>
      <c r="AB853" s="245"/>
      <c r="AC853" s="43"/>
      <c r="AD853" s="196" t="s">
        <v>710</v>
      </c>
      <c r="AE853" s="58"/>
      <c r="AF853" s="421"/>
      <c r="AG853" s="421" t="s">
        <v>668</v>
      </c>
      <c r="AH853" s="38"/>
      <c r="AI853" s="9"/>
      <c r="AJ853" s="349">
        <f>SUMPRODUCT(LEN($M853:$AA856)-LEN(SUBSTITUTE($M853:$AA856,"A", "")))</f>
        <v>33</v>
      </c>
      <c r="AK853" s="352">
        <f>SUMPRODUCT(LEN($AD853:$AD856)-LEN(SUBSTITUTE($AD853:$AD856,"A", "")))</f>
        <v>5</v>
      </c>
      <c r="AL853" s="335">
        <f>SUMPRODUCT(LEN($AC853:$AC856)-LEN(SUBSTITUTE($AC853:$AC856,"A", "")))</f>
        <v>0</v>
      </c>
      <c r="AM853" s="349">
        <f>SUMPRODUCT(LEN($M853:$AA856)-LEN(SUBSTITUTE($M853:$AA856,"S", "")))</f>
        <v>19</v>
      </c>
      <c r="AN853" s="352">
        <f>SUMPRODUCT(LEN($AD853:$AD856)-LEN(SUBSTITUTE($AD853:$AD856,"S", "")))</f>
        <v>5</v>
      </c>
      <c r="AO853" s="335">
        <f>SUMPRODUCT(LEN($AC853:$AC856)-LEN(SUBSTITUTE($AC853:$AC856,"S", "")))</f>
        <v>0</v>
      </c>
      <c r="AP853" s="349">
        <f>SUMPRODUCT(LEN($M853:$AA856)-LEN(SUBSTITUTE($M853:$AA856,"F", "")))</f>
        <v>0</v>
      </c>
      <c r="AQ853" s="352">
        <f>SUMPRODUCT(LEN($AD853:$AD856)-LEN(SUBSTITUTE($AD853:$AD856,"F", "")))</f>
        <v>1</v>
      </c>
      <c r="AR853" s="335">
        <f>SUMPRODUCT(LEN($AC853:$AC856)-LEN(SUBSTITUTE($AC853:$AC856,"F", "")))</f>
        <v>0</v>
      </c>
      <c r="AS853" s="349">
        <f>SUMPRODUCT(LEN($M853:$AA856)-LEN(SUBSTITUTE($M853:$AA856,"G", "")))</f>
        <v>1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8.15" customHeight="1" thickBot="1" x14ac:dyDescent="0.25">
      <c r="B854" s="30"/>
      <c r="C854" s="339"/>
      <c r="D854" s="221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179</v>
      </c>
      <c r="N854" s="33" t="s">
        <v>121</v>
      </c>
      <c r="O854" s="55" t="s">
        <v>507</v>
      </c>
      <c r="P854" s="33" t="s">
        <v>120</v>
      </c>
      <c r="Q854" s="55" t="s">
        <v>179</v>
      </c>
      <c r="R854" s="33" t="s">
        <v>119</v>
      </c>
      <c r="S854" s="55" t="s">
        <v>349</v>
      </c>
      <c r="T854" s="33" t="s">
        <v>118</v>
      </c>
      <c r="U854" s="55" t="s">
        <v>130</v>
      </c>
      <c r="V854" s="33" t="s">
        <v>117</v>
      </c>
      <c r="W854" s="55"/>
      <c r="X854" s="33" t="s">
        <v>116</v>
      </c>
      <c r="Y854" s="55"/>
      <c r="Z854" s="33" t="s">
        <v>115</v>
      </c>
      <c r="AA854" s="55"/>
      <c r="AB854" s="244"/>
      <c r="AC854" s="55"/>
      <c r="AD854" s="193" t="s">
        <v>465</v>
      </c>
      <c r="AE854" s="57"/>
      <c r="AF854" s="422"/>
      <c r="AG854" s="422"/>
      <c r="AH854" s="21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8.15" customHeight="1" x14ac:dyDescent="0.2">
      <c r="B855" s="30"/>
      <c r="C855" s="340"/>
      <c r="D855" s="218"/>
      <c r="E855" s="192"/>
      <c r="F855" s="192"/>
      <c r="G855" s="191"/>
      <c r="H855" s="360">
        <v>203</v>
      </c>
      <c r="I855" s="392"/>
      <c r="J855" s="392"/>
      <c r="K855" s="392"/>
      <c r="L855" s="25" t="s">
        <v>114</v>
      </c>
      <c r="M855" s="114" t="s">
        <v>357</v>
      </c>
      <c r="N855" s="25" t="s">
        <v>112</v>
      </c>
      <c r="O855" s="114" t="s">
        <v>468</v>
      </c>
      <c r="P855" s="25" t="s">
        <v>111</v>
      </c>
      <c r="Q855" s="114" t="s">
        <v>467</v>
      </c>
      <c r="R855" s="25" t="s">
        <v>110</v>
      </c>
      <c r="S855" s="114" t="s">
        <v>349</v>
      </c>
      <c r="T855" s="25" t="s">
        <v>109</v>
      </c>
      <c r="U855" s="114" t="s">
        <v>130</v>
      </c>
      <c r="V855" s="25" t="s">
        <v>108</v>
      </c>
      <c r="W855" s="114"/>
      <c r="X855" s="25" t="s">
        <v>107</v>
      </c>
      <c r="Y855" s="114"/>
      <c r="Z855" s="25" t="s">
        <v>106</v>
      </c>
      <c r="AA855" s="114"/>
      <c r="AB855" s="243"/>
      <c r="AC855" s="114"/>
      <c r="AD855" s="190"/>
      <c r="AE855" s="57"/>
      <c r="AF855" s="422"/>
      <c r="AG855" s="422"/>
      <c r="AH855" s="21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8.15" customHeight="1" thickBot="1" x14ac:dyDescent="0.25">
      <c r="B856" s="30"/>
      <c r="C856" s="355"/>
      <c r="D856" s="246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357</v>
      </c>
      <c r="N856" s="50" t="s">
        <v>104</v>
      </c>
      <c r="O856" s="51" t="s">
        <v>458</v>
      </c>
      <c r="P856" s="50" t="s">
        <v>103</v>
      </c>
      <c r="Q856" s="51" t="s">
        <v>348</v>
      </c>
      <c r="R856" s="50" t="s">
        <v>102</v>
      </c>
      <c r="S856" s="51" t="s">
        <v>347</v>
      </c>
      <c r="T856" s="50">
        <v>20</v>
      </c>
      <c r="U856" s="51" t="s">
        <v>130</v>
      </c>
      <c r="V856" s="50" t="s">
        <v>101</v>
      </c>
      <c r="W856" s="51"/>
      <c r="X856" s="50" t="s">
        <v>100</v>
      </c>
      <c r="Y856" s="51"/>
      <c r="Z856" s="50" t="s">
        <v>99</v>
      </c>
      <c r="AA856" s="51"/>
      <c r="AB856" s="242"/>
      <c r="AC856" s="51"/>
      <c r="AD856" s="187"/>
      <c r="AE856" s="56"/>
      <c r="AF856" s="424"/>
      <c r="AG856" s="424"/>
      <c r="AH856" s="47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8.15" customHeight="1" x14ac:dyDescent="0.2">
      <c r="B857" s="30"/>
      <c r="C857" s="338">
        <v>2</v>
      </c>
      <c r="D857" s="212"/>
      <c r="E857" s="198"/>
      <c r="F857" s="198"/>
      <c r="G857" s="197"/>
      <c r="H857" s="358" t="s">
        <v>183</v>
      </c>
      <c r="I857" s="390">
        <v>128</v>
      </c>
      <c r="J857" s="390">
        <v>23</v>
      </c>
      <c r="K857" s="390">
        <v>7</v>
      </c>
      <c r="L857" s="42" t="s">
        <v>131</v>
      </c>
      <c r="M857" s="43" t="s">
        <v>179</v>
      </c>
      <c r="N857" s="42" t="s">
        <v>129</v>
      </c>
      <c r="O857" s="43" t="s">
        <v>357</v>
      </c>
      <c r="P857" s="42" t="s">
        <v>128</v>
      </c>
      <c r="Q857" s="43" t="s">
        <v>561</v>
      </c>
      <c r="R857" s="42" t="s">
        <v>127</v>
      </c>
      <c r="S857" s="43" t="s">
        <v>179</v>
      </c>
      <c r="T857" s="42" t="s">
        <v>126</v>
      </c>
      <c r="U857" s="43"/>
      <c r="V857" s="42" t="s">
        <v>125</v>
      </c>
      <c r="W857" s="43"/>
      <c r="X857" s="42" t="s">
        <v>124</v>
      </c>
      <c r="Y857" s="43"/>
      <c r="Z857" s="42" t="s">
        <v>123</v>
      </c>
      <c r="AA857" s="43"/>
      <c r="AB857" s="245"/>
      <c r="AC857" s="43"/>
      <c r="AD857" s="196" t="s">
        <v>179</v>
      </c>
      <c r="AE857" s="39"/>
      <c r="AF857" s="421"/>
      <c r="AG857" s="421" t="s">
        <v>668</v>
      </c>
      <c r="AH857" s="38"/>
      <c r="AI857" s="9"/>
      <c r="AJ857" s="349">
        <f>SUMPRODUCT(LEN($M857:$AA860)-LEN(SUBSTITUTE($M857:$AA860,"A", "")))</f>
        <v>35</v>
      </c>
      <c r="AK857" s="352">
        <f>SUMPRODUCT(LEN($AD857:$AD860)-LEN(SUBSTITUTE($AD857:$AD860,"A", "")))</f>
        <v>4</v>
      </c>
      <c r="AL857" s="335">
        <f>SUMPRODUCT(LEN($AC857:$AC860)-LEN(SUBSTITUTE($AC857:$AC860,"A", "")))</f>
        <v>0</v>
      </c>
      <c r="AM857" s="349">
        <f>SUMPRODUCT(LEN($M857:$AA860)-LEN(SUBSTITUTE($M857:$AA860,"S", "")))</f>
        <v>5</v>
      </c>
      <c r="AN857" s="352">
        <f>SUMPRODUCT(LEN($AD857:$AD860)-LEN(SUBSTITUTE($AD857:$AD860,"S", "")))</f>
        <v>2</v>
      </c>
      <c r="AO857" s="335">
        <f>SUMPRODUCT(LEN($AC857:$AC860)-LEN(SUBSTITUTE($AC857:$AC860,"S", "")))</f>
        <v>0</v>
      </c>
      <c r="AP857" s="349">
        <f>SUMPRODUCT(LEN($M857:$AA860)-LEN(SUBSTITUTE($M857:$AA860,"F", "")))</f>
        <v>0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1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8.15" customHeight="1" thickBot="1" x14ac:dyDescent="0.25">
      <c r="B858" s="30"/>
      <c r="C858" s="339"/>
      <c r="D858" s="221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 t="s">
        <v>458</v>
      </c>
      <c r="N858" s="33" t="s">
        <v>121</v>
      </c>
      <c r="O858" s="55" t="s">
        <v>458</v>
      </c>
      <c r="P858" s="33" t="s">
        <v>120</v>
      </c>
      <c r="Q858" s="55" t="s">
        <v>357</v>
      </c>
      <c r="R858" s="33" t="s">
        <v>119</v>
      </c>
      <c r="S858" s="55" t="s">
        <v>354</v>
      </c>
      <c r="T858" s="33" t="s">
        <v>118</v>
      </c>
      <c r="U858" s="55"/>
      <c r="V858" s="33" t="s">
        <v>117</v>
      </c>
      <c r="W858" s="55"/>
      <c r="X858" s="33" t="s">
        <v>116</v>
      </c>
      <c r="Y858" s="55"/>
      <c r="Z858" s="33" t="s">
        <v>115</v>
      </c>
      <c r="AA858" s="55"/>
      <c r="AB858" s="244"/>
      <c r="AC858" s="55"/>
      <c r="AD858" s="193" t="s">
        <v>462</v>
      </c>
      <c r="AE858" s="22"/>
      <c r="AF858" s="422"/>
      <c r="AG858" s="422"/>
      <c r="AH858" s="21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8.15" customHeight="1" x14ac:dyDescent="0.2">
      <c r="B859" s="30"/>
      <c r="C859" s="340"/>
      <c r="D859" s="218"/>
      <c r="E859" s="192"/>
      <c r="F859" s="192"/>
      <c r="G859" s="191"/>
      <c r="H859" s="360">
        <v>203</v>
      </c>
      <c r="I859" s="392"/>
      <c r="J859" s="392"/>
      <c r="K859" s="392"/>
      <c r="L859" s="25" t="s">
        <v>114</v>
      </c>
      <c r="M859" s="114" t="s">
        <v>357</v>
      </c>
      <c r="N859" s="25" t="s">
        <v>112</v>
      </c>
      <c r="O859" s="114" t="s">
        <v>132</v>
      </c>
      <c r="P859" s="25" t="s">
        <v>111</v>
      </c>
      <c r="Q859" s="114" t="s">
        <v>357</v>
      </c>
      <c r="R859" s="25" t="s">
        <v>110</v>
      </c>
      <c r="S859" s="114" t="s">
        <v>132</v>
      </c>
      <c r="T859" s="25" t="s">
        <v>109</v>
      </c>
      <c r="U859" s="114"/>
      <c r="V859" s="25" t="s">
        <v>108</v>
      </c>
      <c r="W859" s="114"/>
      <c r="X859" s="25" t="s">
        <v>107</v>
      </c>
      <c r="Y859" s="114"/>
      <c r="Z859" s="25" t="s">
        <v>106</v>
      </c>
      <c r="AA859" s="114"/>
      <c r="AB859" s="243"/>
      <c r="AC859" s="114"/>
      <c r="AD859" s="190"/>
      <c r="AE859" s="22"/>
      <c r="AF859" s="422"/>
      <c r="AG859" s="422"/>
      <c r="AH859" s="21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8.15" customHeight="1" thickBot="1" x14ac:dyDescent="0.25">
      <c r="B860" s="30"/>
      <c r="C860" s="355"/>
      <c r="D860" s="246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 t="s">
        <v>179</v>
      </c>
      <c r="N860" s="50" t="s">
        <v>104</v>
      </c>
      <c r="O860" s="51" t="s">
        <v>458</v>
      </c>
      <c r="P860" s="50" t="s">
        <v>103</v>
      </c>
      <c r="Q860" s="51" t="s">
        <v>179</v>
      </c>
      <c r="R860" s="50" t="s">
        <v>102</v>
      </c>
      <c r="S860" s="51" t="s">
        <v>130</v>
      </c>
      <c r="T860" s="50">
        <v>20</v>
      </c>
      <c r="U860" s="51"/>
      <c r="V860" s="50" t="s">
        <v>101</v>
      </c>
      <c r="W860" s="51"/>
      <c r="X860" s="50" t="s">
        <v>100</v>
      </c>
      <c r="Y860" s="51"/>
      <c r="Z860" s="50" t="s">
        <v>99</v>
      </c>
      <c r="AA860" s="51"/>
      <c r="AB860" s="242"/>
      <c r="AC860" s="51"/>
      <c r="AD860" s="187"/>
      <c r="AE860" s="48"/>
      <c r="AF860" s="424"/>
      <c r="AG860" s="424"/>
      <c r="AH860" s="47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8.15" customHeight="1" x14ac:dyDescent="0.2">
      <c r="B861" s="30"/>
      <c r="C861" s="338">
        <v>3</v>
      </c>
      <c r="D861" s="212"/>
      <c r="E861" s="198"/>
      <c r="F861" s="198"/>
      <c r="G861" s="197"/>
      <c r="H861" s="358" t="s">
        <v>706</v>
      </c>
      <c r="I861" s="390">
        <v>124</v>
      </c>
      <c r="J861" s="390">
        <v>25</v>
      </c>
      <c r="K861" s="390">
        <v>7</v>
      </c>
      <c r="L861" s="42" t="s">
        <v>131</v>
      </c>
      <c r="M861" s="43" t="s">
        <v>132</v>
      </c>
      <c r="N861" s="42" t="s">
        <v>129</v>
      </c>
      <c r="O861" s="43" t="s">
        <v>179</v>
      </c>
      <c r="P861" s="42" t="s">
        <v>128</v>
      </c>
      <c r="Q861" s="43" t="s">
        <v>467</v>
      </c>
      <c r="R861" s="42" t="s">
        <v>127</v>
      </c>
      <c r="S861" s="43" t="s">
        <v>132</v>
      </c>
      <c r="T861" s="42" t="s">
        <v>126</v>
      </c>
      <c r="U861" s="43" t="s">
        <v>130</v>
      </c>
      <c r="V861" s="42" t="s">
        <v>125</v>
      </c>
      <c r="W861" s="43"/>
      <c r="X861" s="42" t="s">
        <v>124</v>
      </c>
      <c r="Y861" s="43"/>
      <c r="Z861" s="42" t="s">
        <v>123</v>
      </c>
      <c r="AA861" s="43"/>
      <c r="AB861" s="245"/>
      <c r="AC861" s="43"/>
      <c r="AD861" s="196" t="s">
        <v>132</v>
      </c>
      <c r="AE861" s="39"/>
      <c r="AF861" s="421"/>
      <c r="AG861" s="421" t="s">
        <v>669</v>
      </c>
      <c r="AH861" s="38"/>
      <c r="AI861" s="9"/>
      <c r="AJ861" s="349">
        <f>SUMPRODUCT(LEN($M861:$AA864)-LEN(SUBSTITUTE($M861:$AA864,"A", "")))</f>
        <v>22</v>
      </c>
      <c r="AK861" s="352">
        <f>SUMPRODUCT(LEN($AD861:$AD864)-LEN(SUBSTITUTE($AD861:$AD864,"A", "")))</f>
        <v>3</v>
      </c>
      <c r="AL861" s="335">
        <f>SUMPRODUCT(LEN($AC861:$AC864)-LEN(SUBSTITUTE($AC861:$AC864,"A", "")))</f>
        <v>0</v>
      </c>
      <c r="AM861" s="349">
        <f>SUMPRODUCT(LEN($M861:$AA864)-LEN(SUBSTITUTE($M861:$AA864,"S", "")))</f>
        <v>12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0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3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8.15" customHeight="1" thickBot="1" x14ac:dyDescent="0.25">
      <c r="B862" s="30"/>
      <c r="C862" s="339"/>
      <c r="D862" s="221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 t="s">
        <v>179</v>
      </c>
      <c r="N862" s="33" t="s">
        <v>121</v>
      </c>
      <c r="O862" s="55" t="s">
        <v>357</v>
      </c>
      <c r="P862" s="33" t="s">
        <v>120</v>
      </c>
      <c r="Q862" s="55" t="s">
        <v>179</v>
      </c>
      <c r="R862" s="33" t="s">
        <v>119</v>
      </c>
      <c r="S862" s="55" t="s">
        <v>354</v>
      </c>
      <c r="T862" s="33" t="s">
        <v>118</v>
      </c>
      <c r="U862" s="55" t="s">
        <v>130</v>
      </c>
      <c r="V862" s="33" t="s">
        <v>117</v>
      </c>
      <c r="W862" s="55"/>
      <c r="X862" s="33" t="s">
        <v>116</v>
      </c>
      <c r="Y862" s="55"/>
      <c r="Z862" s="33" t="s">
        <v>115</v>
      </c>
      <c r="AA862" s="55"/>
      <c r="AB862" s="244"/>
      <c r="AC862" s="55"/>
      <c r="AD862" s="193" t="s">
        <v>132</v>
      </c>
      <c r="AE862" s="22"/>
      <c r="AF862" s="422"/>
      <c r="AG862" s="422"/>
      <c r="AH862" s="21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8.15" customHeight="1" x14ac:dyDescent="0.2">
      <c r="B863" s="30"/>
      <c r="C863" s="340"/>
      <c r="D863" s="218"/>
      <c r="E863" s="192"/>
      <c r="F863" s="192"/>
      <c r="G863" s="191"/>
      <c r="H863" s="360">
        <v>203</v>
      </c>
      <c r="I863" s="392"/>
      <c r="J863" s="392"/>
      <c r="K863" s="392"/>
      <c r="L863" s="25" t="s">
        <v>114</v>
      </c>
      <c r="M863" s="114" t="s">
        <v>479</v>
      </c>
      <c r="N863" s="25" t="s">
        <v>112</v>
      </c>
      <c r="O863" s="114" t="s">
        <v>493</v>
      </c>
      <c r="P863" s="25" t="s">
        <v>111</v>
      </c>
      <c r="Q863" s="114" t="s">
        <v>353</v>
      </c>
      <c r="R863" s="25" t="s">
        <v>110</v>
      </c>
      <c r="S863" s="114" t="s">
        <v>354</v>
      </c>
      <c r="T863" s="25" t="s">
        <v>109</v>
      </c>
      <c r="U863" s="114"/>
      <c r="V863" s="25" t="s">
        <v>108</v>
      </c>
      <c r="W863" s="114"/>
      <c r="X863" s="25" t="s">
        <v>107</v>
      </c>
      <c r="Y863" s="114"/>
      <c r="Z863" s="25" t="s">
        <v>106</v>
      </c>
      <c r="AA863" s="114"/>
      <c r="AB863" s="243"/>
      <c r="AC863" s="114"/>
      <c r="AD863" s="190" t="s">
        <v>132</v>
      </c>
      <c r="AE863" s="22"/>
      <c r="AF863" s="422"/>
      <c r="AG863" s="422"/>
      <c r="AH863" s="21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8.15" customHeight="1" thickBot="1" x14ac:dyDescent="0.25">
      <c r="B864" s="20"/>
      <c r="C864" s="341"/>
      <c r="D864" s="215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 t="s">
        <v>179</v>
      </c>
      <c r="N864" s="15" t="s">
        <v>104</v>
      </c>
      <c r="O864" s="16" t="s">
        <v>348</v>
      </c>
      <c r="P864" s="15" t="s">
        <v>103</v>
      </c>
      <c r="Q864" s="16" t="s">
        <v>351</v>
      </c>
      <c r="R864" s="15" t="s">
        <v>102</v>
      </c>
      <c r="S864" s="16" t="s">
        <v>354</v>
      </c>
      <c r="T864" s="15">
        <v>20</v>
      </c>
      <c r="U864" s="16"/>
      <c r="V864" s="15" t="s">
        <v>101</v>
      </c>
      <c r="W864" s="16"/>
      <c r="X864" s="15" t="s">
        <v>100</v>
      </c>
      <c r="Y864" s="16"/>
      <c r="Z864" s="15" t="s">
        <v>99</v>
      </c>
      <c r="AA864" s="16"/>
      <c r="AB864" s="242"/>
      <c r="AC864" s="16"/>
      <c r="AD864" s="186"/>
      <c r="AE864" s="11"/>
      <c r="AF864" s="423"/>
      <c r="AG864" s="423"/>
      <c r="AH864" s="10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107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203</v>
      </c>
      <c r="E866" s="425">
        <v>13436.93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03"/>
      <c r="AI866" s="86" t="s">
        <v>137</v>
      </c>
      <c r="AJ866" s="85">
        <f t="shared" ref="AJ866:BB866" si="114">SUM(AJ868:AJ879)</f>
        <v>74</v>
      </c>
      <c r="AK866" s="84">
        <f t="shared" si="114"/>
        <v>3</v>
      </c>
      <c r="AL866" s="83">
        <f t="shared" si="114"/>
        <v>0</v>
      </c>
      <c r="AM866" s="85">
        <f t="shared" si="114"/>
        <v>44</v>
      </c>
      <c r="AN866" s="84">
        <f t="shared" si="114"/>
        <v>9</v>
      </c>
      <c r="AO866" s="83">
        <f t="shared" si="114"/>
        <v>0</v>
      </c>
      <c r="AP866" s="85">
        <f t="shared" si="114"/>
        <v>2</v>
      </c>
      <c r="AQ866" s="84">
        <f t="shared" si="114"/>
        <v>0</v>
      </c>
      <c r="AR866" s="83">
        <f t="shared" si="114"/>
        <v>0</v>
      </c>
      <c r="AS866" s="85">
        <f t="shared" si="114"/>
        <v>19</v>
      </c>
      <c r="AT866" s="84">
        <f t="shared" si="114"/>
        <v>5</v>
      </c>
      <c r="AU866" s="83">
        <f t="shared" si="114"/>
        <v>0</v>
      </c>
      <c r="AV866" s="85">
        <f t="shared" si="114"/>
        <v>0</v>
      </c>
      <c r="AW866" s="84">
        <f t="shared" si="114"/>
        <v>0</v>
      </c>
      <c r="AX866" s="83">
        <f t="shared" si="114"/>
        <v>0</v>
      </c>
      <c r="AY866" s="82">
        <f t="shared" si="114"/>
        <v>0</v>
      </c>
      <c r="AZ866" s="81">
        <f t="shared" si="114"/>
        <v>0</v>
      </c>
      <c r="BA866" s="81">
        <f t="shared" si="114"/>
        <v>0</v>
      </c>
      <c r="BB866" s="80">
        <f t="shared" si="114"/>
        <v>0</v>
      </c>
      <c r="BC866" s="79" t="s">
        <v>136</v>
      </c>
      <c r="BF866" s="5">
        <f>SUM(AJ866:AL866)/$BG$5</f>
        <v>25.666666666666668</v>
      </c>
      <c r="BG866" s="5">
        <f>SUM(AM866:AO866,AY866)/$BG$5</f>
        <v>17.666666666666668</v>
      </c>
      <c r="BH866" s="5">
        <f>SUM(AP866:AR866,AZ866)/$BG$5</f>
        <v>0.66666666666666663</v>
      </c>
      <c r="BI866" s="5">
        <f>SUM(AS866:AU866,BA866)/$BG$5</f>
        <v>8</v>
      </c>
      <c r="BJ866" s="5">
        <f>SUM(AV866:AX866,BB866)/$BG$5</f>
        <v>0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03"/>
      <c r="AI867" s="66" t="s">
        <v>135</v>
      </c>
      <c r="AJ867" s="65">
        <f t="shared" ref="AJ867:BB867" si="115">AJ866/3</f>
        <v>24.666666666666668</v>
      </c>
      <c r="AK867" s="64">
        <f t="shared" si="115"/>
        <v>1</v>
      </c>
      <c r="AL867" s="63">
        <f t="shared" si="115"/>
        <v>0</v>
      </c>
      <c r="AM867" s="65">
        <f t="shared" si="115"/>
        <v>14.666666666666666</v>
      </c>
      <c r="AN867" s="64">
        <f t="shared" si="115"/>
        <v>3</v>
      </c>
      <c r="AO867" s="63">
        <f t="shared" si="115"/>
        <v>0</v>
      </c>
      <c r="AP867" s="65">
        <f t="shared" si="115"/>
        <v>0.66666666666666663</v>
      </c>
      <c r="AQ867" s="64">
        <f t="shared" si="115"/>
        <v>0</v>
      </c>
      <c r="AR867" s="63">
        <f t="shared" si="115"/>
        <v>0</v>
      </c>
      <c r="AS867" s="65">
        <f t="shared" si="115"/>
        <v>6.333333333333333</v>
      </c>
      <c r="AT867" s="64">
        <f t="shared" si="115"/>
        <v>1.6666666666666667</v>
      </c>
      <c r="AU867" s="63">
        <f t="shared" si="115"/>
        <v>0</v>
      </c>
      <c r="AV867" s="65">
        <f t="shared" si="115"/>
        <v>0</v>
      </c>
      <c r="AW867" s="64">
        <f t="shared" si="115"/>
        <v>0</v>
      </c>
      <c r="AX867" s="63">
        <f t="shared" si="115"/>
        <v>0</v>
      </c>
      <c r="AY867" s="62">
        <f t="shared" si="115"/>
        <v>0</v>
      </c>
      <c r="AZ867" s="61">
        <f t="shared" si="115"/>
        <v>0</v>
      </c>
      <c r="BA867" s="61">
        <f t="shared" si="115"/>
        <v>0</v>
      </c>
      <c r="BB867" s="60">
        <f t="shared" si="115"/>
        <v>0</v>
      </c>
      <c r="BC867" s="59" t="s">
        <v>134</v>
      </c>
    </row>
    <row r="868" spans="2:62" ht="28.15" customHeight="1" x14ac:dyDescent="0.2">
      <c r="B868" s="30"/>
      <c r="C868" s="338">
        <v>1</v>
      </c>
      <c r="D868" s="212"/>
      <c r="E868" s="198"/>
      <c r="F868" s="198"/>
      <c r="G868" s="197"/>
      <c r="H868" s="358" t="s">
        <v>183</v>
      </c>
      <c r="I868" s="390">
        <v>85</v>
      </c>
      <c r="J868" s="390">
        <v>23</v>
      </c>
      <c r="K868" s="390">
        <v>8</v>
      </c>
      <c r="L868" s="42" t="s">
        <v>131</v>
      </c>
      <c r="M868" s="43" t="s">
        <v>179</v>
      </c>
      <c r="N868" s="42" t="s">
        <v>129</v>
      </c>
      <c r="O868" s="43" t="s">
        <v>462</v>
      </c>
      <c r="P868" s="42" t="s">
        <v>128</v>
      </c>
      <c r="Q868" s="43" t="s">
        <v>371</v>
      </c>
      <c r="R868" s="42" t="s">
        <v>127</v>
      </c>
      <c r="S868" s="43" t="s">
        <v>132</v>
      </c>
      <c r="T868" s="42" t="s">
        <v>126</v>
      </c>
      <c r="U868" s="43"/>
      <c r="V868" s="42" t="s">
        <v>125</v>
      </c>
      <c r="W868" s="43"/>
      <c r="X868" s="42" t="s">
        <v>124</v>
      </c>
      <c r="Y868" s="43"/>
      <c r="Z868" s="42" t="s">
        <v>123</v>
      </c>
      <c r="AA868" s="43"/>
      <c r="AB868" s="245"/>
      <c r="AC868" s="43"/>
      <c r="AD868" s="196" t="s">
        <v>371</v>
      </c>
      <c r="AE868" s="58"/>
      <c r="AF868" s="421">
        <v>5</v>
      </c>
      <c r="AG868" s="421" t="s">
        <v>669</v>
      </c>
      <c r="AH868" s="38"/>
      <c r="AI868" s="9"/>
      <c r="AJ868" s="349">
        <f>SUMPRODUCT(LEN($M868:$AA871)-LEN(SUBSTITUTE($M868:$AA871,"A", "")))</f>
        <v>27</v>
      </c>
      <c r="AK868" s="352">
        <f>SUMPRODUCT(LEN($AD868:$AD871)-LEN(SUBSTITUTE($AD868:$AD871,"A", "")))</f>
        <v>2</v>
      </c>
      <c r="AL868" s="335">
        <f>SUMPRODUCT(LEN($AC868:$AC871)-LEN(SUBSTITUTE($AC868:$AC871,"A", "")))</f>
        <v>0</v>
      </c>
      <c r="AM868" s="349">
        <f>SUMPRODUCT(LEN($M868:$AA871)-LEN(SUBSTITUTE($M868:$AA871,"S", "")))</f>
        <v>17</v>
      </c>
      <c r="AN868" s="352">
        <f>SUMPRODUCT(LEN($AD868:$AD871)-LEN(SUBSTITUTE($AD868:$AD871,"S", "")))</f>
        <v>7</v>
      </c>
      <c r="AO868" s="335">
        <f>SUMPRODUCT(LEN($AC868:$AC871)-LEN(SUBSTITUTE($AC868:$AC871,"S", "")))</f>
        <v>0</v>
      </c>
      <c r="AP868" s="349">
        <f>SUMPRODUCT(LEN($M868:$AA871)-LEN(SUBSTITUTE($M868:$AA871,"F", "")))</f>
        <v>1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3</v>
      </c>
      <c r="AT868" s="352">
        <f>SUMPRODUCT(LEN($AD868:$AD871)-LEN(SUBSTITUTE($AD868:$AD871,"G", "")))</f>
        <v>2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0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0</v>
      </c>
      <c r="BB868" s="413">
        <f>SUMPRODUCT(LEN($AE868:$AE871)-LEN(SUBSTITUTE($AE868:$AE871,"M", "")))</f>
        <v>0</v>
      </c>
    </row>
    <row r="869" spans="2:62" ht="28.15" customHeight="1" thickBot="1" x14ac:dyDescent="0.25">
      <c r="B869" s="30"/>
      <c r="C869" s="339"/>
      <c r="D869" s="221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357</v>
      </c>
      <c r="N869" s="33" t="s">
        <v>121</v>
      </c>
      <c r="O869" s="55" t="s">
        <v>465</v>
      </c>
      <c r="P869" s="33" t="s">
        <v>120</v>
      </c>
      <c r="Q869" s="55" t="s">
        <v>460</v>
      </c>
      <c r="R869" s="33" t="s">
        <v>119</v>
      </c>
      <c r="S869" s="55" t="s">
        <v>354</v>
      </c>
      <c r="T869" s="33" t="s">
        <v>118</v>
      </c>
      <c r="U869" s="55"/>
      <c r="V869" s="33" t="s">
        <v>117</v>
      </c>
      <c r="W869" s="55"/>
      <c r="X869" s="33" t="s">
        <v>116</v>
      </c>
      <c r="Y869" s="55"/>
      <c r="Z869" s="33" t="s">
        <v>115</v>
      </c>
      <c r="AA869" s="55"/>
      <c r="AB869" s="244"/>
      <c r="AC869" s="55"/>
      <c r="AD869" s="193" t="s">
        <v>709</v>
      </c>
      <c r="AE869" s="57"/>
      <c r="AF869" s="422"/>
      <c r="AG869" s="422"/>
      <c r="AH869" s="21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8.15" customHeight="1" x14ac:dyDescent="0.2">
      <c r="B870" s="30"/>
      <c r="C870" s="340"/>
      <c r="D870" s="218"/>
      <c r="E870" s="192"/>
      <c r="F870" s="192"/>
      <c r="G870" s="191"/>
      <c r="H870" s="360">
        <v>203</v>
      </c>
      <c r="I870" s="392"/>
      <c r="J870" s="392"/>
      <c r="K870" s="392"/>
      <c r="L870" s="25" t="s">
        <v>114</v>
      </c>
      <c r="M870" s="114" t="s">
        <v>708</v>
      </c>
      <c r="N870" s="25" t="s">
        <v>112</v>
      </c>
      <c r="O870" s="114" t="s">
        <v>484</v>
      </c>
      <c r="P870" s="25" t="s">
        <v>111</v>
      </c>
      <c r="Q870" s="114" t="s">
        <v>359</v>
      </c>
      <c r="R870" s="25" t="s">
        <v>110</v>
      </c>
      <c r="S870" s="114" t="s">
        <v>130</v>
      </c>
      <c r="T870" s="25" t="s">
        <v>109</v>
      </c>
      <c r="U870" s="114"/>
      <c r="V870" s="25" t="s">
        <v>108</v>
      </c>
      <c r="W870" s="114"/>
      <c r="X870" s="25" t="s">
        <v>107</v>
      </c>
      <c r="Y870" s="114"/>
      <c r="Z870" s="25" t="s">
        <v>106</v>
      </c>
      <c r="AA870" s="114"/>
      <c r="AB870" s="243"/>
      <c r="AC870" s="114"/>
      <c r="AD870" s="190"/>
      <c r="AE870" s="57"/>
      <c r="AF870" s="422"/>
      <c r="AG870" s="422"/>
      <c r="AH870" s="21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8.15" customHeight="1" thickBot="1" x14ac:dyDescent="0.25">
      <c r="B871" s="30"/>
      <c r="C871" s="355"/>
      <c r="D871" s="246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707</v>
      </c>
      <c r="N871" s="50" t="s">
        <v>104</v>
      </c>
      <c r="O871" s="51" t="s">
        <v>479</v>
      </c>
      <c r="P871" s="50" t="s">
        <v>103</v>
      </c>
      <c r="Q871" s="51" t="s">
        <v>349</v>
      </c>
      <c r="R871" s="50" t="s">
        <v>102</v>
      </c>
      <c r="S871" s="51"/>
      <c r="T871" s="50">
        <v>20</v>
      </c>
      <c r="U871" s="51"/>
      <c r="V871" s="50" t="s">
        <v>101</v>
      </c>
      <c r="W871" s="51"/>
      <c r="X871" s="50" t="s">
        <v>100</v>
      </c>
      <c r="Y871" s="51"/>
      <c r="Z871" s="50" t="s">
        <v>99</v>
      </c>
      <c r="AA871" s="51"/>
      <c r="AB871" s="242"/>
      <c r="AC871" s="51"/>
      <c r="AD871" s="187"/>
      <c r="AE871" s="56"/>
      <c r="AF871" s="424"/>
      <c r="AG871" s="424"/>
      <c r="AH871" s="47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8.15" customHeight="1" x14ac:dyDescent="0.2">
      <c r="B872" s="30"/>
      <c r="C872" s="338">
        <v>2</v>
      </c>
      <c r="D872" s="212"/>
      <c r="E872" s="198"/>
      <c r="F872" s="198"/>
      <c r="G872" s="197"/>
      <c r="H872" s="358" t="s">
        <v>706</v>
      </c>
      <c r="I872" s="390">
        <v>98</v>
      </c>
      <c r="J872" s="390">
        <v>23</v>
      </c>
      <c r="K872" s="390">
        <v>8</v>
      </c>
      <c r="L872" s="42" t="s">
        <v>131</v>
      </c>
      <c r="M872" s="43" t="s">
        <v>132</v>
      </c>
      <c r="N872" s="42" t="s">
        <v>129</v>
      </c>
      <c r="O872" s="43" t="s">
        <v>348</v>
      </c>
      <c r="P872" s="42" t="s">
        <v>128</v>
      </c>
      <c r="Q872" s="43" t="s">
        <v>550</v>
      </c>
      <c r="R872" s="42" t="s">
        <v>127</v>
      </c>
      <c r="S872" s="43" t="s">
        <v>130</v>
      </c>
      <c r="T872" s="42" t="s">
        <v>126</v>
      </c>
      <c r="U872" s="43"/>
      <c r="V872" s="42" t="s">
        <v>125</v>
      </c>
      <c r="W872" s="43"/>
      <c r="X872" s="42" t="s">
        <v>124</v>
      </c>
      <c r="Y872" s="43"/>
      <c r="Z872" s="42" t="s">
        <v>123</v>
      </c>
      <c r="AA872" s="43"/>
      <c r="AB872" s="245"/>
      <c r="AC872" s="43"/>
      <c r="AD872" s="196" t="s">
        <v>132</v>
      </c>
      <c r="AE872" s="39"/>
      <c r="AF872" s="421">
        <v>6</v>
      </c>
      <c r="AG872" s="421" t="s">
        <v>669</v>
      </c>
      <c r="AH872" s="38"/>
      <c r="AI872" s="9"/>
      <c r="AJ872" s="349">
        <f>SUMPRODUCT(LEN($M872:$AA875)-LEN(SUBSTITUTE($M872:$AA875,"A", "")))</f>
        <v>12</v>
      </c>
      <c r="AK872" s="352">
        <f>SUMPRODUCT(LEN($AD872:$AD875)-LEN(SUBSTITUTE($AD872:$AD875,"A", "")))</f>
        <v>1</v>
      </c>
      <c r="AL872" s="335">
        <f>SUMPRODUCT(LEN($AC872:$AC875)-LEN(SUBSTITUTE($AC872:$AC875,"A", "")))</f>
        <v>0</v>
      </c>
      <c r="AM872" s="349">
        <f>SUMPRODUCT(LEN($M872:$AA875)-LEN(SUBSTITUTE($M872:$AA875,"S", "")))</f>
        <v>10</v>
      </c>
      <c r="AN872" s="352">
        <f>SUMPRODUCT(LEN($AD872:$AD875)-LEN(SUBSTITUTE($AD872:$AD875,"S", "")))</f>
        <v>0</v>
      </c>
      <c r="AO872" s="335">
        <f>SUMPRODUCT(LEN($AC872:$AC875)-LEN(SUBSTITUTE($AC872:$AC875,"S", "")))</f>
        <v>0</v>
      </c>
      <c r="AP872" s="349">
        <f>SUMPRODUCT(LEN($M872:$AA875)-LEN(SUBSTITUTE($M872:$AA875,"F", "")))</f>
        <v>1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3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8.15" customHeight="1" thickBot="1" x14ac:dyDescent="0.25">
      <c r="B873" s="30"/>
      <c r="C873" s="339"/>
      <c r="D873" s="221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 t="s">
        <v>132</v>
      </c>
      <c r="N873" s="33" t="s">
        <v>121</v>
      </c>
      <c r="O873" s="55" t="s">
        <v>467</v>
      </c>
      <c r="P873" s="33" t="s">
        <v>120</v>
      </c>
      <c r="Q873" s="55" t="s">
        <v>351</v>
      </c>
      <c r="R873" s="33" t="s">
        <v>119</v>
      </c>
      <c r="S873" s="55" t="s">
        <v>130</v>
      </c>
      <c r="T873" s="33" t="s">
        <v>118</v>
      </c>
      <c r="U873" s="55"/>
      <c r="V873" s="33" t="s">
        <v>117</v>
      </c>
      <c r="W873" s="55"/>
      <c r="X873" s="33" t="s">
        <v>116</v>
      </c>
      <c r="Y873" s="55"/>
      <c r="Z873" s="33" t="s">
        <v>115</v>
      </c>
      <c r="AA873" s="55"/>
      <c r="AB873" s="244"/>
      <c r="AC873" s="55"/>
      <c r="AD873" s="193"/>
      <c r="AE873" s="22"/>
      <c r="AF873" s="422"/>
      <c r="AG873" s="422"/>
      <c r="AH873" s="21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8.15" customHeight="1" x14ac:dyDescent="0.2">
      <c r="B874" s="30"/>
      <c r="C874" s="340"/>
      <c r="D874" s="218"/>
      <c r="E874" s="192"/>
      <c r="F874" s="192"/>
      <c r="G874" s="191"/>
      <c r="H874" s="360">
        <v>203</v>
      </c>
      <c r="I874" s="392"/>
      <c r="J874" s="392"/>
      <c r="K874" s="392"/>
      <c r="L874" s="25" t="s">
        <v>114</v>
      </c>
      <c r="M874" s="114" t="s">
        <v>509</v>
      </c>
      <c r="N874" s="25" t="s">
        <v>112</v>
      </c>
      <c r="O874" s="114" t="s">
        <v>467</v>
      </c>
      <c r="P874" s="25" t="s">
        <v>111</v>
      </c>
      <c r="Q874" s="114" t="s">
        <v>354</v>
      </c>
      <c r="R874" s="25" t="s">
        <v>110</v>
      </c>
      <c r="S874" s="114" t="s">
        <v>130</v>
      </c>
      <c r="T874" s="25" t="s">
        <v>109</v>
      </c>
      <c r="U874" s="114"/>
      <c r="V874" s="25" t="s">
        <v>108</v>
      </c>
      <c r="W874" s="114"/>
      <c r="X874" s="25" t="s">
        <v>107</v>
      </c>
      <c r="Y874" s="114"/>
      <c r="Z874" s="25" t="s">
        <v>106</v>
      </c>
      <c r="AA874" s="114"/>
      <c r="AB874" s="243"/>
      <c r="AC874" s="114"/>
      <c r="AD874" s="190"/>
      <c r="AE874" s="22"/>
      <c r="AF874" s="422"/>
      <c r="AG874" s="422"/>
      <c r="AH874" s="21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8.15" customHeight="1" thickBot="1" x14ac:dyDescent="0.25">
      <c r="B875" s="30"/>
      <c r="C875" s="355"/>
      <c r="D875" s="246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 t="s">
        <v>458</v>
      </c>
      <c r="N875" s="50" t="s">
        <v>104</v>
      </c>
      <c r="O875" s="51" t="s">
        <v>130</v>
      </c>
      <c r="P875" s="50" t="s">
        <v>103</v>
      </c>
      <c r="Q875" s="51" t="s">
        <v>130</v>
      </c>
      <c r="R875" s="50" t="s">
        <v>102</v>
      </c>
      <c r="S875" s="51"/>
      <c r="T875" s="50">
        <v>20</v>
      </c>
      <c r="U875" s="51"/>
      <c r="V875" s="50" t="s">
        <v>101</v>
      </c>
      <c r="W875" s="51"/>
      <c r="X875" s="50" t="s">
        <v>100</v>
      </c>
      <c r="Y875" s="51"/>
      <c r="Z875" s="50" t="s">
        <v>99</v>
      </c>
      <c r="AA875" s="51"/>
      <c r="AB875" s="242"/>
      <c r="AC875" s="51"/>
      <c r="AD875" s="187"/>
      <c r="AE875" s="48"/>
      <c r="AF875" s="424"/>
      <c r="AG875" s="424"/>
      <c r="AH875" s="47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8.15" customHeight="1" x14ac:dyDescent="0.2">
      <c r="B876" s="30"/>
      <c r="C876" s="338">
        <v>3</v>
      </c>
      <c r="D876" s="212"/>
      <c r="E876" s="198"/>
      <c r="F876" s="198"/>
      <c r="G876" s="197"/>
      <c r="H876" s="358" t="s">
        <v>183</v>
      </c>
      <c r="I876" s="390">
        <v>88</v>
      </c>
      <c r="J876" s="390">
        <v>24</v>
      </c>
      <c r="K876" s="390">
        <v>6</v>
      </c>
      <c r="L876" s="42" t="s">
        <v>131</v>
      </c>
      <c r="M876" s="43" t="s">
        <v>705</v>
      </c>
      <c r="N876" s="42" t="s">
        <v>129</v>
      </c>
      <c r="O876" s="43" t="s">
        <v>697</v>
      </c>
      <c r="P876" s="42" t="s">
        <v>128</v>
      </c>
      <c r="Q876" s="43" t="s">
        <v>527</v>
      </c>
      <c r="R876" s="42" t="s">
        <v>127</v>
      </c>
      <c r="S876" s="43" t="s">
        <v>479</v>
      </c>
      <c r="T876" s="42" t="s">
        <v>126</v>
      </c>
      <c r="U876" s="43" t="s">
        <v>354</v>
      </c>
      <c r="V876" s="42" t="s">
        <v>125</v>
      </c>
      <c r="W876" s="43"/>
      <c r="X876" s="42" t="s">
        <v>124</v>
      </c>
      <c r="Y876" s="43"/>
      <c r="Z876" s="42" t="s">
        <v>123</v>
      </c>
      <c r="AA876" s="43"/>
      <c r="AB876" s="245"/>
      <c r="AC876" s="43"/>
      <c r="AD876" s="196" t="s">
        <v>704</v>
      </c>
      <c r="AE876" s="39"/>
      <c r="AF876" s="421"/>
      <c r="AG876" s="421" t="s">
        <v>669</v>
      </c>
      <c r="AH876" s="38"/>
      <c r="AI876" s="9"/>
      <c r="AJ876" s="349">
        <f>SUMPRODUCT(LEN($M876:$AA879)-LEN(SUBSTITUTE($M876:$AA879,"A", "")))</f>
        <v>35</v>
      </c>
      <c r="AK876" s="352">
        <f>SUMPRODUCT(LEN($AD876:$AD879)-LEN(SUBSTITUTE($AD876:$AD879,"A", "")))</f>
        <v>0</v>
      </c>
      <c r="AL876" s="335">
        <f>SUMPRODUCT(LEN($AC876:$AC879)-LEN(SUBSTITUTE($AC876:$AC879,"A", "")))</f>
        <v>0</v>
      </c>
      <c r="AM876" s="349">
        <f>SUMPRODUCT(LEN($M876:$AA879)-LEN(SUBSTITUTE($M876:$AA879,"S", "")))</f>
        <v>17</v>
      </c>
      <c r="AN876" s="352">
        <f>SUMPRODUCT(LEN($AD876:$AD879)-LEN(SUBSTITUTE($AD876:$AD879,"S", "")))</f>
        <v>2</v>
      </c>
      <c r="AO876" s="335">
        <f>SUMPRODUCT(LEN($AC876:$AC879)-LEN(SUBSTITUTE($AC876:$AC879,"S", "")))</f>
        <v>0</v>
      </c>
      <c r="AP876" s="349">
        <f>SUMPRODUCT(LEN($M876:$AA879)-LEN(SUBSTITUTE($M876:$AA879,"F", "")))</f>
        <v>0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13</v>
      </c>
      <c r="AT876" s="352">
        <f>SUMPRODUCT(LEN($AD876:$AD879)-LEN(SUBSTITUTE($AD876:$AD879,"G", "")))</f>
        <v>3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8.15" customHeight="1" thickBot="1" x14ac:dyDescent="0.25">
      <c r="B877" s="30"/>
      <c r="C877" s="339"/>
      <c r="D877" s="221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 t="s">
        <v>357</v>
      </c>
      <c r="N877" s="33" t="s">
        <v>121</v>
      </c>
      <c r="O877" s="55" t="s">
        <v>527</v>
      </c>
      <c r="P877" s="33" t="s">
        <v>120</v>
      </c>
      <c r="Q877" s="55" t="s">
        <v>467</v>
      </c>
      <c r="R877" s="33" t="s">
        <v>119</v>
      </c>
      <c r="S877" s="55" t="s">
        <v>349</v>
      </c>
      <c r="T877" s="33" t="s">
        <v>118</v>
      </c>
      <c r="U877" s="55" t="s">
        <v>130</v>
      </c>
      <c r="V877" s="33" t="s">
        <v>117</v>
      </c>
      <c r="W877" s="55"/>
      <c r="X877" s="33" t="s">
        <v>116</v>
      </c>
      <c r="Y877" s="55"/>
      <c r="Z877" s="33" t="s">
        <v>115</v>
      </c>
      <c r="AA877" s="55"/>
      <c r="AB877" s="244"/>
      <c r="AC877" s="55"/>
      <c r="AD877" s="193"/>
      <c r="AE877" s="22"/>
      <c r="AF877" s="422"/>
      <c r="AG877" s="422"/>
      <c r="AH877" s="21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8.15" customHeight="1" x14ac:dyDescent="0.2">
      <c r="B878" s="30"/>
      <c r="C878" s="340"/>
      <c r="D878" s="218"/>
      <c r="E878" s="192"/>
      <c r="F878" s="192"/>
      <c r="G878" s="191"/>
      <c r="H878" s="360">
        <v>203</v>
      </c>
      <c r="I878" s="392"/>
      <c r="J878" s="392"/>
      <c r="K878" s="392"/>
      <c r="L878" s="25" t="s">
        <v>114</v>
      </c>
      <c r="M878" s="114" t="s">
        <v>458</v>
      </c>
      <c r="N878" s="25" t="s">
        <v>112</v>
      </c>
      <c r="O878" s="114" t="s">
        <v>703</v>
      </c>
      <c r="P878" s="25" t="s">
        <v>111</v>
      </c>
      <c r="Q878" s="114" t="s">
        <v>579</v>
      </c>
      <c r="R878" s="25" t="s">
        <v>110</v>
      </c>
      <c r="S878" s="114" t="s">
        <v>349</v>
      </c>
      <c r="T878" s="25" t="s">
        <v>109</v>
      </c>
      <c r="U878" s="114"/>
      <c r="V878" s="25" t="s">
        <v>108</v>
      </c>
      <c r="W878" s="114"/>
      <c r="X878" s="25" t="s">
        <v>107</v>
      </c>
      <c r="Y878" s="114"/>
      <c r="Z878" s="25" t="s">
        <v>106</v>
      </c>
      <c r="AA878" s="114"/>
      <c r="AB878" s="243"/>
      <c r="AC878" s="114"/>
      <c r="AD878" s="190"/>
      <c r="AE878" s="22"/>
      <c r="AF878" s="422"/>
      <c r="AG878" s="422"/>
      <c r="AH878" s="21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8.15" customHeight="1" thickBot="1" x14ac:dyDescent="0.25">
      <c r="B879" s="20"/>
      <c r="C879" s="341"/>
      <c r="D879" s="215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 t="s">
        <v>487</v>
      </c>
      <c r="N879" s="15" t="s">
        <v>104</v>
      </c>
      <c r="O879" s="16" t="s">
        <v>702</v>
      </c>
      <c r="P879" s="15" t="s">
        <v>103</v>
      </c>
      <c r="Q879" s="16" t="s">
        <v>529</v>
      </c>
      <c r="R879" s="15" t="s">
        <v>102</v>
      </c>
      <c r="S879" s="16" t="s">
        <v>346</v>
      </c>
      <c r="T879" s="15">
        <v>20</v>
      </c>
      <c r="U879" s="16"/>
      <c r="V879" s="15" t="s">
        <v>101</v>
      </c>
      <c r="W879" s="16"/>
      <c r="X879" s="15" t="s">
        <v>100</v>
      </c>
      <c r="Y879" s="16"/>
      <c r="Z879" s="15" t="s">
        <v>99</v>
      </c>
      <c r="AA879" s="16"/>
      <c r="AB879" s="242"/>
      <c r="AC879" s="16"/>
      <c r="AD879" s="186"/>
      <c r="AE879" s="11"/>
      <c r="AF879" s="423"/>
      <c r="AG879" s="423"/>
      <c r="AH879" s="10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107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204</v>
      </c>
      <c r="E881" s="425">
        <v>20493.830000000002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03"/>
      <c r="AI881" s="86" t="s">
        <v>137</v>
      </c>
      <c r="AJ881" s="85">
        <f t="shared" ref="AJ881:BB881" si="116">SUM(AJ883:AJ894)</f>
        <v>118</v>
      </c>
      <c r="AK881" s="84">
        <f t="shared" si="116"/>
        <v>9</v>
      </c>
      <c r="AL881" s="83">
        <f t="shared" si="116"/>
        <v>0</v>
      </c>
      <c r="AM881" s="85">
        <f t="shared" si="116"/>
        <v>49</v>
      </c>
      <c r="AN881" s="84">
        <f t="shared" si="116"/>
        <v>8</v>
      </c>
      <c r="AO881" s="83">
        <f t="shared" si="116"/>
        <v>0</v>
      </c>
      <c r="AP881" s="85">
        <f t="shared" si="116"/>
        <v>1</v>
      </c>
      <c r="AQ881" s="84">
        <f t="shared" si="116"/>
        <v>0</v>
      </c>
      <c r="AR881" s="83">
        <f t="shared" si="116"/>
        <v>0</v>
      </c>
      <c r="AS881" s="85">
        <f t="shared" si="116"/>
        <v>14</v>
      </c>
      <c r="AT881" s="84">
        <f t="shared" si="116"/>
        <v>0</v>
      </c>
      <c r="AU881" s="83">
        <f t="shared" si="116"/>
        <v>0</v>
      </c>
      <c r="AV881" s="85">
        <f t="shared" si="116"/>
        <v>0</v>
      </c>
      <c r="AW881" s="84">
        <f t="shared" si="116"/>
        <v>0</v>
      </c>
      <c r="AX881" s="83">
        <f t="shared" si="116"/>
        <v>0</v>
      </c>
      <c r="AY881" s="82">
        <f t="shared" si="116"/>
        <v>0</v>
      </c>
      <c r="AZ881" s="81">
        <f t="shared" si="116"/>
        <v>0</v>
      </c>
      <c r="BA881" s="81">
        <f t="shared" si="116"/>
        <v>2</v>
      </c>
      <c r="BB881" s="80">
        <f t="shared" si="116"/>
        <v>0</v>
      </c>
      <c r="BC881" s="79" t="s">
        <v>136</v>
      </c>
      <c r="BF881" s="5">
        <f>SUM(AJ881:AL881)/$BG$5</f>
        <v>42.333333333333336</v>
      </c>
      <c r="BG881" s="5">
        <f>SUM(AM881:AO881,AY881)/$BG$5</f>
        <v>19</v>
      </c>
      <c r="BH881" s="5">
        <f>SUM(AP881:AR881,AZ881)/$BG$5</f>
        <v>0.33333333333333331</v>
      </c>
      <c r="BI881" s="5">
        <f>SUM(AS881:AU881,BA881)/$BG$5</f>
        <v>5.333333333333333</v>
      </c>
      <c r="BJ881" s="5">
        <f>SUM(AV881:AX881,BB881)/$BG$5</f>
        <v>0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03"/>
      <c r="AI882" s="66" t="s">
        <v>135</v>
      </c>
      <c r="AJ882" s="65">
        <f t="shared" ref="AJ882:BB882" si="117">AJ881/3</f>
        <v>39.333333333333336</v>
      </c>
      <c r="AK882" s="64">
        <f t="shared" si="117"/>
        <v>3</v>
      </c>
      <c r="AL882" s="63">
        <f t="shared" si="117"/>
        <v>0</v>
      </c>
      <c r="AM882" s="65">
        <f t="shared" si="117"/>
        <v>16.333333333333332</v>
      </c>
      <c r="AN882" s="64">
        <f t="shared" si="117"/>
        <v>2.6666666666666665</v>
      </c>
      <c r="AO882" s="63">
        <f t="shared" si="117"/>
        <v>0</v>
      </c>
      <c r="AP882" s="65">
        <f t="shared" si="117"/>
        <v>0.33333333333333331</v>
      </c>
      <c r="AQ882" s="64">
        <f t="shared" si="117"/>
        <v>0</v>
      </c>
      <c r="AR882" s="63">
        <f t="shared" si="117"/>
        <v>0</v>
      </c>
      <c r="AS882" s="65">
        <f t="shared" si="117"/>
        <v>4.666666666666667</v>
      </c>
      <c r="AT882" s="64">
        <f t="shared" si="117"/>
        <v>0</v>
      </c>
      <c r="AU882" s="63">
        <f t="shared" si="117"/>
        <v>0</v>
      </c>
      <c r="AV882" s="65">
        <f t="shared" si="117"/>
        <v>0</v>
      </c>
      <c r="AW882" s="64">
        <f t="shared" si="117"/>
        <v>0</v>
      </c>
      <c r="AX882" s="63">
        <f t="shared" si="117"/>
        <v>0</v>
      </c>
      <c r="AY882" s="62">
        <f t="shared" si="117"/>
        <v>0</v>
      </c>
      <c r="AZ882" s="61">
        <f t="shared" si="117"/>
        <v>0</v>
      </c>
      <c r="BA882" s="61">
        <f t="shared" si="117"/>
        <v>0.66666666666666663</v>
      </c>
      <c r="BB882" s="60">
        <f t="shared" si="117"/>
        <v>0</v>
      </c>
      <c r="BC882" s="59" t="s">
        <v>134</v>
      </c>
    </row>
    <row r="883" spans="2:62" ht="28.15" customHeight="1" x14ac:dyDescent="0.2">
      <c r="B883" s="30"/>
      <c r="C883" s="338">
        <v>1</v>
      </c>
      <c r="D883" s="239" t="s">
        <v>701</v>
      </c>
      <c r="E883" s="198"/>
      <c r="F883" s="198"/>
      <c r="G883" s="197"/>
      <c r="H883" s="358" t="s">
        <v>183</v>
      </c>
      <c r="I883" s="390">
        <v>132</v>
      </c>
      <c r="J883" s="390">
        <v>26</v>
      </c>
      <c r="K883" s="390">
        <v>6</v>
      </c>
      <c r="L883" s="42" t="s">
        <v>131</v>
      </c>
      <c r="M883" s="43" t="s">
        <v>458</v>
      </c>
      <c r="N883" s="42" t="s">
        <v>129</v>
      </c>
      <c r="O883" s="43" t="s">
        <v>357</v>
      </c>
      <c r="P883" s="42" t="s">
        <v>128</v>
      </c>
      <c r="Q883" s="43" t="s">
        <v>700</v>
      </c>
      <c r="R883" s="42" t="s">
        <v>127</v>
      </c>
      <c r="S883" s="43" t="s">
        <v>522</v>
      </c>
      <c r="T883" s="42" t="s">
        <v>126</v>
      </c>
      <c r="U883" s="43" t="s">
        <v>354</v>
      </c>
      <c r="V883" s="42" t="s">
        <v>125</v>
      </c>
      <c r="W883" s="43"/>
      <c r="X883" s="42" t="s">
        <v>124</v>
      </c>
      <c r="Y883" s="43"/>
      <c r="Z883" s="42" t="s">
        <v>123</v>
      </c>
      <c r="AA883" s="43"/>
      <c r="AB883" s="245"/>
      <c r="AC883" s="43"/>
      <c r="AD883" s="196" t="s">
        <v>699</v>
      </c>
      <c r="AE883" s="58" t="s">
        <v>494</v>
      </c>
      <c r="AF883" s="421">
        <v>7</v>
      </c>
      <c r="AG883" s="421" t="s">
        <v>669</v>
      </c>
      <c r="AH883" s="38"/>
      <c r="AI883" s="9"/>
      <c r="AJ883" s="349">
        <f>SUMPRODUCT(LEN($M883:$AA886)-LEN(SUBSTITUTE($M883:$AA886,"A", "")))</f>
        <v>45</v>
      </c>
      <c r="AK883" s="352">
        <f>SUMPRODUCT(LEN($AD883:$AD886)-LEN(SUBSTITUTE($AD883:$AD886,"A", "")))</f>
        <v>9</v>
      </c>
      <c r="AL883" s="335">
        <f>SUMPRODUCT(LEN($AC883:$AC886)-LEN(SUBSTITUTE($AC883:$AC886,"A", "")))</f>
        <v>0</v>
      </c>
      <c r="AM883" s="349">
        <f>SUMPRODUCT(LEN($M883:$AA886)-LEN(SUBSTITUTE($M883:$AA886,"S", "")))</f>
        <v>18</v>
      </c>
      <c r="AN883" s="352">
        <f>SUMPRODUCT(LEN($AD883:$AD886)-LEN(SUBSTITUTE($AD883:$AD886,"S", "")))</f>
        <v>8</v>
      </c>
      <c r="AO883" s="335">
        <f>SUMPRODUCT(LEN($AC883:$AC886)-LEN(SUBSTITUTE($AC883:$AC886,"S", "")))</f>
        <v>0</v>
      </c>
      <c r="AP883" s="349">
        <f>SUMPRODUCT(LEN($M883:$AA886)-LEN(SUBSTITUTE($M883:$AA886,"F", "")))</f>
        <v>1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4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0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2</v>
      </c>
      <c r="BB883" s="413">
        <f>SUMPRODUCT(LEN($AE883:$AE886)-LEN(SUBSTITUTE($AE883:$AE886,"M", "")))</f>
        <v>0</v>
      </c>
    </row>
    <row r="884" spans="2:62" ht="28.15" customHeight="1" thickBot="1" x14ac:dyDescent="0.25">
      <c r="B884" s="30"/>
      <c r="C884" s="339"/>
      <c r="D884" s="221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357</v>
      </c>
      <c r="N884" s="33" t="s">
        <v>121</v>
      </c>
      <c r="O884" s="55" t="s">
        <v>527</v>
      </c>
      <c r="P884" s="33" t="s">
        <v>120</v>
      </c>
      <c r="Q884" s="55" t="s">
        <v>507</v>
      </c>
      <c r="R884" s="33" t="s">
        <v>119</v>
      </c>
      <c r="S884" s="55" t="s">
        <v>357</v>
      </c>
      <c r="T884" s="33" t="s">
        <v>118</v>
      </c>
      <c r="U884" s="55" t="s">
        <v>354</v>
      </c>
      <c r="V884" s="33" t="s">
        <v>117</v>
      </c>
      <c r="W884" s="55"/>
      <c r="X884" s="33" t="s">
        <v>116</v>
      </c>
      <c r="Y884" s="55"/>
      <c r="Z884" s="33" t="s">
        <v>115</v>
      </c>
      <c r="AA884" s="55"/>
      <c r="AB884" s="244"/>
      <c r="AC884" s="55"/>
      <c r="AD884" s="193"/>
      <c r="AE884" s="57"/>
      <c r="AF884" s="422"/>
      <c r="AG884" s="422"/>
      <c r="AH884" s="21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8.15" customHeight="1" x14ac:dyDescent="0.2">
      <c r="B885" s="30"/>
      <c r="C885" s="340"/>
      <c r="D885" s="218"/>
      <c r="E885" s="192"/>
      <c r="F885" s="192"/>
      <c r="G885" s="191"/>
      <c r="H885" s="360">
        <v>204</v>
      </c>
      <c r="I885" s="392"/>
      <c r="J885" s="392"/>
      <c r="K885" s="392"/>
      <c r="L885" s="25" t="s">
        <v>114</v>
      </c>
      <c r="M885" s="114" t="s">
        <v>458</v>
      </c>
      <c r="N885" s="25" t="s">
        <v>112</v>
      </c>
      <c r="O885" s="114" t="s">
        <v>458</v>
      </c>
      <c r="P885" s="25" t="s">
        <v>111</v>
      </c>
      <c r="Q885" s="114" t="s">
        <v>692</v>
      </c>
      <c r="R885" s="25" t="s">
        <v>110</v>
      </c>
      <c r="S885" s="114" t="s">
        <v>349</v>
      </c>
      <c r="T885" s="25" t="s">
        <v>109</v>
      </c>
      <c r="U885" s="114" t="s">
        <v>130</v>
      </c>
      <c r="V885" s="25" t="s">
        <v>108</v>
      </c>
      <c r="W885" s="114"/>
      <c r="X885" s="25" t="s">
        <v>107</v>
      </c>
      <c r="Y885" s="114"/>
      <c r="Z885" s="25" t="s">
        <v>106</v>
      </c>
      <c r="AA885" s="114"/>
      <c r="AB885" s="243"/>
      <c r="AC885" s="114"/>
      <c r="AD885" s="190"/>
      <c r="AE885" s="57"/>
      <c r="AF885" s="422"/>
      <c r="AG885" s="422"/>
      <c r="AH885" s="21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8.15" customHeight="1" thickBot="1" x14ac:dyDescent="0.25">
      <c r="B886" s="30"/>
      <c r="C886" s="355"/>
      <c r="D886" s="246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487</v>
      </c>
      <c r="N886" s="50" t="s">
        <v>104</v>
      </c>
      <c r="O886" s="51" t="s">
        <v>698</v>
      </c>
      <c r="P886" s="50" t="s">
        <v>103</v>
      </c>
      <c r="Q886" s="51" t="s">
        <v>357</v>
      </c>
      <c r="R886" s="50" t="s">
        <v>102</v>
      </c>
      <c r="S886" s="51" t="s">
        <v>349</v>
      </c>
      <c r="T886" s="50">
        <v>20</v>
      </c>
      <c r="U886" s="51" t="s">
        <v>130</v>
      </c>
      <c r="V886" s="50" t="s">
        <v>101</v>
      </c>
      <c r="W886" s="51"/>
      <c r="X886" s="50" t="s">
        <v>100</v>
      </c>
      <c r="Y886" s="51"/>
      <c r="Z886" s="50" t="s">
        <v>99</v>
      </c>
      <c r="AA886" s="51"/>
      <c r="AB886" s="242"/>
      <c r="AC886" s="51"/>
      <c r="AD886" s="187"/>
      <c r="AE886" s="56"/>
      <c r="AF886" s="424"/>
      <c r="AG886" s="424"/>
      <c r="AH886" s="47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8.15" customHeight="1" x14ac:dyDescent="0.2">
      <c r="B887" s="30"/>
      <c r="C887" s="338">
        <v>2</v>
      </c>
      <c r="D887" s="212"/>
      <c r="E887" s="198"/>
      <c r="F887" s="198"/>
      <c r="G887" s="197"/>
      <c r="H887" s="358"/>
      <c r="I887" s="390">
        <v>121</v>
      </c>
      <c r="J887" s="390">
        <v>24</v>
      </c>
      <c r="K887" s="390">
        <v>6</v>
      </c>
      <c r="L887" s="42" t="s">
        <v>131</v>
      </c>
      <c r="M887" s="43" t="s">
        <v>357</v>
      </c>
      <c r="N887" s="42" t="s">
        <v>129</v>
      </c>
      <c r="O887" s="43" t="s">
        <v>697</v>
      </c>
      <c r="P887" s="42" t="s">
        <v>128</v>
      </c>
      <c r="Q887" s="43" t="s">
        <v>458</v>
      </c>
      <c r="R887" s="42" t="s">
        <v>127</v>
      </c>
      <c r="S887" s="43" t="s">
        <v>489</v>
      </c>
      <c r="T887" s="42" t="s">
        <v>126</v>
      </c>
      <c r="U887" s="43" t="s">
        <v>354</v>
      </c>
      <c r="V887" s="42" t="s">
        <v>125</v>
      </c>
      <c r="W887" s="43"/>
      <c r="X887" s="42" t="s">
        <v>124</v>
      </c>
      <c r="Y887" s="43"/>
      <c r="Z887" s="42" t="s">
        <v>123</v>
      </c>
      <c r="AA887" s="43"/>
      <c r="AB887" s="245"/>
      <c r="AC887" s="43"/>
      <c r="AD887" s="196"/>
      <c r="AE887" s="39"/>
      <c r="AF887" s="421"/>
      <c r="AG887" s="421" t="s">
        <v>669</v>
      </c>
      <c r="AH887" s="38"/>
      <c r="AI887" s="9"/>
      <c r="AJ887" s="349">
        <f>SUMPRODUCT(LEN($M887:$AA890)-LEN(SUBSTITUTE($M887:$AA890,"A", "")))</f>
        <v>34</v>
      </c>
      <c r="AK887" s="352">
        <f>SUMPRODUCT(LEN($AD887:$AD890)-LEN(SUBSTITUTE($AD887:$AD890,"A", "")))</f>
        <v>0</v>
      </c>
      <c r="AL887" s="335">
        <f>SUMPRODUCT(LEN($AC887:$AC890)-LEN(SUBSTITUTE($AC887:$AC890,"A", "")))</f>
        <v>0</v>
      </c>
      <c r="AM887" s="349">
        <f>SUMPRODUCT(LEN($M887:$AA890)-LEN(SUBSTITUTE($M887:$AA890,"S", "")))</f>
        <v>17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3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8.15" customHeight="1" thickBot="1" x14ac:dyDescent="0.25">
      <c r="B888" s="30"/>
      <c r="C888" s="339"/>
      <c r="D888" s="221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 t="s">
        <v>185</v>
      </c>
      <c r="N888" s="33" t="s">
        <v>121</v>
      </c>
      <c r="O888" s="55" t="s">
        <v>684</v>
      </c>
      <c r="P888" s="33" t="s">
        <v>120</v>
      </c>
      <c r="Q888" s="55" t="s">
        <v>373</v>
      </c>
      <c r="R888" s="33" t="s">
        <v>119</v>
      </c>
      <c r="S888" s="55" t="s">
        <v>353</v>
      </c>
      <c r="T888" s="33" t="s">
        <v>118</v>
      </c>
      <c r="U888" s="55" t="s">
        <v>130</v>
      </c>
      <c r="V888" s="33" t="s">
        <v>117</v>
      </c>
      <c r="W888" s="55"/>
      <c r="X888" s="33" t="s">
        <v>116</v>
      </c>
      <c r="Y888" s="55"/>
      <c r="Z888" s="33" t="s">
        <v>115</v>
      </c>
      <c r="AA888" s="55"/>
      <c r="AB888" s="244"/>
      <c r="AC888" s="55"/>
      <c r="AD888" s="193"/>
      <c r="AE888" s="22"/>
      <c r="AF888" s="422"/>
      <c r="AG888" s="422"/>
      <c r="AH888" s="21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8.15" customHeight="1" x14ac:dyDescent="0.2">
      <c r="B889" s="30"/>
      <c r="C889" s="340"/>
      <c r="D889" s="218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 t="s">
        <v>357</v>
      </c>
      <c r="N889" s="25" t="s">
        <v>112</v>
      </c>
      <c r="O889" s="114" t="s">
        <v>465</v>
      </c>
      <c r="P889" s="25" t="s">
        <v>111</v>
      </c>
      <c r="Q889" s="114" t="s">
        <v>179</v>
      </c>
      <c r="R889" s="25" t="s">
        <v>110</v>
      </c>
      <c r="S889" s="114" t="s">
        <v>350</v>
      </c>
      <c r="T889" s="25" t="s">
        <v>109</v>
      </c>
      <c r="U889" s="114"/>
      <c r="V889" s="25" t="s">
        <v>108</v>
      </c>
      <c r="W889" s="114"/>
      <c r="X889" s="25" t="s">
        <v>107</v>
      </c>
      <c r="Y889" s="114"/>
      <c r="Z889" s="25" t="s">
        <v>106</v>
      </c>
      <c r="AA889" s="114"/>
      <c r="AB889" s="243"/>
      <c r="AC889" s="114"/>
      <c r="AD889" s="190"/>
      <c r="AE889" s="22"/>
      <c r="AF889" s="422"/>
      <c r="AG889" s="422"/>
      <c r="AH889" s="21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8.15" customHeight="1" thickBot="1" x14ac:dyDescent="0.25">
      <c r="B890" s="30"/>
      <c r="C890" s="355"/>
      <c r="D890" s="246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 t="s">
        <v>357</v>
      </c>
      <c r="N890" s="50" t="s">
        <v>104</v>
      </c>
      <c r="O890" s="51" t="s">
        <v>357</v>
      </c>
      <c r="P890" s="50" t="s">
        <v>103</v>
      </c>
      <c r="Q890" s="51" t="s">
        <v>357</v>
      </c>
      <c r="R890" s="50" t="s">
        <v>102</v>
      </c>
      <c r="S890" s="51" t="s">
        <v>349</v>
      </c>
      <c r="T890" s="50">
        <v>20</v>
      </c>
      <c r="U890" s="51"/>
      <c r="V890" s="50" t="s">
        <v>101</v>
      </c>
      <c r="W890" s="51"/>
      <c r="X890" s="50" t="s">
        <v>100</v>
      </c>
      <c r="Y890" s="51"/>
      <c r="Z890" s="50" t="s">
        <v>99</v>
      </c>
      <c r="AA890" s="51"/>
      <c r="AB890" s="242"/>
      <c r="AC890" s="51"/>
      <c r="AD890" s="187"/>
      <c r="AE890" s="48"/>
      <c r="AF890" s="424"/>
      <c r="AG890" s="424"/>
      <c r="AH890" s="47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8.15" customHeight="1" x14ac:dyDescent="0.2">
      <c r="B891" s="30"/>
      <c r="C891" s="338">
        <v>3</v>
      </c>
      <c r="D891" s="212"/>
      <c r="E891" s="198"/>
      <c r="F891" s="198"/>
      <c r="G891" s="197"/>
      <c r="H891" s="358"/>
      <c r="I891" s="390">
        <v>129</v>
      </c>
      <c r="J891" s="390">
        <v>27</v>
      </c>
      <c r="K891" s="390">
        <v>7</v>
      </c>
      <c r="L891" s="42" t="s">
        <v>131</v>
      </c>
      <c r="M891" s="43" t="s">
        <v>357</v>
      </c>
      <c r="N891" s="42" t="s">
        <v>129</v>
      </c>
      <c r="O891" s="43" t="s">
        <v>357</v>
      </c>
      <c r="P891" s="42" t="s">
        <v>128</v>
      </c>
      <c r="Q891" s="43" t="s">
        <v>479</v>
      </c>
      <c r="R891" s="42" t="s">
        <v>127</v>
      </c>
      <c r="S891" s="43" t="s">
        <v>346</v>
      </c>
      <c r="T891" s="42" t="s">
        <v>126</v>
      </c>
      <c r="U891" s="43" t="s">
        <v>179</v>
      </c>
      <c r="V891" s="42" t="s">
        <v>125</v>
      </c>
      <c r="W891" s="43"/>
      <c r="X891" s="42" t="s">
        <v>124</v>
      </c>
      <c r="Y891" s="43"/>
      <c r="Z891" s="42" t="s">
        <v>123</v>
      </c>
      <c r="AA891" s="43"/>
      <c r="AB891" s="245"/>
      <c r="AC891" s="43"/>
      <c r="AD891" s="196"/>
      <c r="AE891" s="39"/>
      <c r="AF891" s="421"/>
      <c r="AG891" s="421" t="s">
        <v>669</v>
      </c>
      <c r="AH891" s="38"/>
      <c r="AI891" s="9"/>
      <c r="AJ891" s="349">
        <f>SUMPRODUCT(LEN($M891:$AA894)-LEN(SUBSTITUTE($M891:$AA894,"A", "")))</f>
        <v>39</v>
      </c>
      <c r="AK891" s="352">
        <f>SUMPRODUCT(LEN($AD891:$AD894)-LEN(SUBSTITUTE($AD891:$AD894,"A", "")))</f>
        <v>0</v>
      </c>
      <c r="AL891" s="335">
        <f>SUMPRODUCT(LEN($AC891:$AC894)-LEN(SUBSTITUTE($AC891:$AC894,"A", "")))</f>
        <v>0</v>
      </c>
      <c r="AM891" s="349">
        <f>SUMPRODUCT(LEN($M891:$AA894)-LEN(SUBSTITUTE($M891:$AA894,"S", "")))</f>
        <v>14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0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7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8.15" customHeight="1" thickBot="1" x14ac:dyDescent="0.25">
      <c r="B892" s="30"/>
      <c r="C892" s="339"/>
      <c r="D892" s="221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 t="s">
        <v>469</v>
      </c>
      <c r="N892" s="33" t="s">
        <v>121</v>
      </c>
      <c r="O892" s="55" t="s">
        <v>684</v>
      </c>
      <c r="P892" s="33" t="s">
        <v>120</v>
      </c>
      <c r="Q892" s="55" t="s">
        <v>132</v>
      </c>
      <c r="R892" s="33" t="s">
        <v>119</v>
      </c>
      <c r="S892" s="55" t="s">
        <v>346</v>
      </c>
      <c r="T892" s="33" t="s">
        <v>118</v>
      </c>
      <c r="U892" s="55" t="s">
        <v>347</v>
      </c>
      <c r="V892" s="33" t="s">
        <v>117</v>
      </c>
      <c r="W892" s="55"/>
      <c r="X892" s="33" t="s">
        <v>116</v>
      </c>
      <c r="Y892" s="55"/>
      <c r="Z892" s="33" t="s">
        <v>115</v>
      </c>
      <c r="AA892" s="55"/>
      <c r="AB892" s="244"/>
      <c r="AC892" s="55"/>
      <c r="AD892" s="193"/>
      <c r="AE892" s="22"/>
      <c r="AF892" s="422"/>
      <c r="AG892" s="422"/>
      <c r="AH892" s="21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8.15" customHeight="1" x14ac:dyDescent="0.2">
      <c r="B893" s="30"/>
      <c r="C893" s="340"/>
      <c r="D893" s="218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 t="s">
        <v>357</v>
      </c>
      <c r="N893" s="25" t="s">
        <v>112</v>
      </c>
      <c r="O893" s="114" t="s">
        <v>696</v>
      </c>
      <c r="P893" s="25" t="s">
        <v>111</v>
      </c>
      <c r="Q893" s="114" t="s">
        <v>467</v>
      </c>
      <c r="R893" s="25" t="s">
        <v>110</v>
      </c>
      <c r="S893" s="114" t="s">
        <v>350</v>
      </c>
      <c r="T893" s="25" t="s">
        <v>109</v>
      </c>
      <c r="U893" s="114" t="s">
        <v>130</v>
      </c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243"/>
      <c r="AC893" s="114"/>
      <c r="AD893" s="190"/>
      <c r="AE893" s="22"/>
      <c r="AF893" s="422"/>
      <c r="AG893" s="422"/>
      <c r="AH893" s="21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8.15" customHeight="1" thickBot="1" x14ac:dyDescent="0.25">
      <c r="B894" s="20"/>
      <c r="C894" s="341"/>
      <c r="D894" s="215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 t="s">
        <v>487</v>
      </c>
      <c r="N894" s="15" t="s">
        <v>104</v>
      </c>
      <c r="O894" s="16" t="s">
        <v>471</v>
      </c>
      <c r="P894" s="15" t="s">
        <v>103</v>
      </c>
      <c r="Q894" s="16" t="s">
        <v>474</v>
      </c>
      <c r="R894" s="15" t="s">
        <v>102</v>
      </c>
      <c r="S894" s="16" t="s">
        <v>347</v>
      </c>
      <c r="T894" s="15">
        <v>20</v>
      </c>
      <c r="U894" s="16" t="s">
        <v>130</v>
      </c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242"/>
      <c r="AC894" s="16"/>
      <c r="AD894" s="186"/>
      <c r="AE894" s="11"/>
      <c r="AF894" s="423"/>
      <c r="AG894" s="423"/>
      <c r="AH894" s="10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107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204</v>
      </c>
      <c r="E896" s="425">
        <v>17489.25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03"/>
      <c r="AI896" s="86" t="s">
        <v>137</v>
      </c>
      <c r="AJ896" s="85">
        <f t="shared" ref="AJ896:BB896" si="118">SUM(AJ898:AJ909)</f>
        <v>93</v>
      </c>
      <c r="AK896" s="84">
        <f t="shared" si="118"/>
        <v>3</v>
      </c>
      <c r="AL896" s="83">
        <f t="shared" si="118"/>
        <v>0</v>
      </c>
      <c r="AM896" s="85">
        <f t="shared" si="118"/>
        <v>48</v>
      </c>
      <c r="AN896" s="84">
        <f t="shared" si="118"/>
        <v>2</v>
      </c>
      <c r="AO896" s="83">
        <f t="shared" si="118"/>
        <v>0</v>
      </c>
      <c r="AP896" s="85">
        <f t="shared" si="118"/>
        <v>1</v>
      </c>
      <c r="AQ896" s="84">
        <f t="shared" si="118"/>
        <v>0</v>
      </c>
      <c r="AR896" s="83">
        <f t="shared" si="118"/>
        <v>0</v>
      </c>
      <c r="AS896" s="85">
        <f t="shared" si="118"/>
        <v>9</v>
      </c>
      <c r="AT896" s="84">
        <f t="shared" si="118"/>
        <v>0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32</v>
      </c>
      <c r="BG896" s="5">
        <f>SUM(AM896:AO896,AY896)/$BG$5</f>
        <v>16.666666666666668</v>
      </c>
      <c r="BH896" s="5">
        <f>SUM(AP896:AR896,AZ896)/$BG$5</f>
        <v>0.33333333333333331</v>
      </c>
      <c r="BI896" s="5">
        <f>SUM(AS896:AU896,BA896)/$BG$5</f>
        <v>3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03"/>
      <c r="AI897" s="66" t="s">
        <v>135</v>
      </c>
      <c r="AJ897" s="65">
        <f t="shared" ref="AJ897:BB897" si="119">AJ896/3</f>
        <v>31</v>
      </c>
      <c r="AK897" s="64">
        <f t="shared" si="119"/>
        <v>1</v>
      </c>
      <c r="AL897" s="63">
        <f t="shared" si="119"/>
        <v>0</v>
      </c>
      <c r="AM897" s="65">
        <f t="shared" si="119"/>
        <v>16</v>
      </c>
      <c r="AN897" s="64">
        <f t="shared" si="119"/>
        <v>0.66666666666666663</v>
      </c>
      <c r="AO897" s="63">
        <f t="shared" si="119"/>
        <v>0</v>
      </c>
      <c r="AP897" s="65">
        <f t="shared" si="119"/>
        <v>0.33333333333333331</v>
      </c>
      <c r="AQ897" s="64">
        <f t="shared" si="119"/>
        <v>0</v>
      </c>
      <c r="AR897" s="63">
        <f t="shared" si="119"/>
        <v>0</v>
      </c>
      <c r="AS897" s="65">
        <f t="shared" si="119"/>
        <v>3</v>
      </c>
      <c r="AT897" s="64">
        <f t="shared" si="119"/>
        <v>0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8.15" customHeight="1" x14ac:dyDescent="0.2">
      <c r="B898" s="30"/>
      <c r="C898" s="338">
        <v>1</v>
      </c>
      <c r="D898" s="212" t="s">
        <v>695</v>
      </c>
      <c r="E898" s="198"/>
      <c r="F898" s="198"/>
      <c r="G898" s="197"/>
      <c r="H898" s="358" t="s">
        <v>183</v>
      </c>
      <c r="I898" s="390">
        <v>123</v>
      </c>
      <c r="J898" s="390">
        <v>25</v>
      </c>
      <c r="K898" s="390">
        <v>6</v>
      </c>
      <c r="L898" s="42" t="s">
        <v>131</v>
      </c>
      <c r="M898" s="43" t="s">
        <v>493</v>
      </c>
      <c r="N898" s="42" t="s">
        <v>129</v>
      </c>
      <c r="O898" s="43" t="s">
        <v>527</v>
      </c>
      <c r="P898" s="42" t="s">
        <v>128</v>
      </c>
      <c r="Q898" s="43" t="s">
        <v>458</v>
      </c>
      <c r="R898" s="42" t="s">
        <v>127</v>
      </c>
      <c r="S898" s="43" t="s">
        <v>492</v>
      </c>
      <c r="T898" s="42" t="s">
        <v>126</v>
      </c>
      <c r="U898" s="43" t="s">
        <v>354</v>
      </c>
      <c r="V898" s="42" t="s">
        <v>125</v>
      </c>
      <c r="W898" s="43"/>
      <c r="X898" s="42" t="s">
        <v>124</v>
      </c>
      <c r="Y898" s="43"/>
      <c r="Z898" s="42" t="s">
        <v>123</v>
      </c>
      <c r="AA898" s="43"/>
      <c r="AB898" s="245"/>
      <c r="AC898" s="43"/>
      <c r="AD898" s="196" t="s">
        <v>179</v>
      </c>
      <c r="AE898" s="58"/>
      <c r="AF898" s="421">
        <v>6</v>
      </c>
      <c r="AG898" s="421" t="s">
        <v>669</v>
      </c>
      <c r="AH898" s="38"/>
      <c r="AI898" s="9"/>
      <c r="AJ898" s="349">
        <f>SUMPRODUCT(LEN($M898:$AA901)-LEN(SUBSTITUTE($M898:$AA901,"A", "")))</f>
        <v>39</v>
      </c>
      <c r="AK898" s="352">
        <f>SUMPRODUCT(LEN($AD898:$AD901)-LEN(SUBSTITUTE($AD898:$AD901,"A", "")))</f>
        <v>2</v>
      </c>
      <c r="AL898" s="335">
        <f>SUMPRODUCT(LEN($AC898:$AC901)-LEN(SUBSTITUTE($AC898:$AC901,"A", "")))</f>
        <v>0</v>
      </c>
      <c r="AM898" s="349">
        <f>SUMPRODUCT(LEN($M898:$AA901)-LEN(SUBSTITUTE($M898:$AA901,"S", "")))</f>
        <v>14</v>
      </c>
      <c r="AN898" s="352">
        <f>SUMPRODUCT(LEN($AD898:$AD901)-LEN(SUBSTITUTE($AD898:$AD901,"S", "")))</f>
        <v>1</v>
      </c>
      <c r="AO898" s="335">
        <f>SUMPRODUCT(LEN($AC898:$AC901)-LEN(SUBSTITUTE($AC898:$AC901,"S", "")))</f>
        <v>0</v>
      </c>
      <c r="AP898" s="349">
        <f>SUMPRODUCT(LEN($M898:$AA901)-LEN(SUBSTITUTE($M898:$AA901,"F", "")))</f>
        <v>1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6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8.15" customHeight="1" thickBot="1" x14ac:dyDescent="0.25">
      <c r="B899" s="30"/>
      <c r="C899" s="339"/>
      <c r="D899" s="221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358</v>
      </c>
      <c r="N899" s="33" t="s">
        <v>121</v>
      </c>
      <c r="O899" s="55" t="s">
        <v>694</v>
      </c>
      <c r="P899" s="33" t="s">
        <v>120</v>
      </c>
      <c r="Q899" s="55" t="s">
        <v>578</v>
      </c>
      <c r="R899" s="33" t="s">
        <v>119</v>
      </c>
      <c r="S899" s="55" t="s">
        <v>458</v>
      </c>
      <c r="T899" s="33" t="s">
        <v>118</v>
      </c>
      <c r="U899" s="55" t="s">
        <v>130</v>
      </c>
      <c r="V899" s="33" t="s">
        <v>117</v>
      </c>
      <c r="W899" s="55"/>
      <c r="X899" s="33" t="s">
        <v>116</v>
      </c>
      <c r="Y899" s="55"/>
      <c r="Z899" s="33" t="s">
        <v>115</v>
      </c>
      <c r="AA899" s="55"/>
      <c r="AB899" s="244"/>
      <c r="AC899" s="55"/>
      <c r="AD899" s="193" t="s">
        <v>130</v>
      </c>
      <c r="AE899" s="57"/>
      <c r="AF899" s="422"/>
      <c r="AG899" s="422"/>
      <c r="AH899" s="21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8.15" customHeight="1" x14ac:dyDescent="0.2">
      <c r="B900" s="30"/>
      <c r="C900" s="340"/>
      <c r="D900" s="218"/>
      <c r="E900" s="192"/>
      <c r="F900" s="192"/>
      <c r="G900" s="191"/>
      <c r="H900" s="360">
        <v>204</v>
      </c>
      <c r="I900" s="392"/>
      <c r="J900" s="392"/>
      <c r="K900" s="392"/>
      <c r="L900" s="25" t="s">
        <v>114</v>
      </c>
      <c r="M900" s="114" t="s">
        <v>693</v>
      </c>
      <c r="N900" s="25" t="s">
        <v>112</v>
      </c>
      <c r="O900" s="114" t="s">
        <v>132</v>
      </c>
      <c r="P900" s="25" t="s">
        <v>111</v>
      </c>
      <c r="Q900" s="114" t="s">
        <v>469</v>
      </c>
      <c r="R900" s="25" t="s">
        <v>110</v>
      </c>
      <c r="S900" s="114" t="s">
        <v>350</v>
      </c>
      <c r="T900" s="25" t="s">
        <v>109</v>
      </c>
      <c r="U900" s="114" t="s">
        <v>130</v>
      </c>
      <c r="V900" s="25" t="s">
        <v>108</v>
      </c>
      <c r="W900" s="114"/>
      <c r="X900" s="25" t="s">
        <v>107</v>
      </c>
      <c r="Y900" s="114"/>
      <c r="Z900" s="25" t="s">
        <v>106</v>
      </c>
      <c r="AA900" s="114"/>
      <c r="AB900" s="243"/>
      <c r="AC900" s="114"/>
      <c r="AD900" s="190"/>
      <c r="AE900" s="57"/>
      <c r="AF900" s="422"/>
      <c r="AG900" s="422"/>
      <c r="AH900" s="21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8.15" customHeight="1" thickBot="1" x14ac:dyDescent="0.25">
      <c r="B901" s="30"/>
      <c r="C901" s="355"/>
      <c r="D901" s="246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593</v>
      </c>
      <c r="N901" s="50" t="s">
        <v>104</v>
      </c>
      <c r="O901" s="51" t="s">
        <v>132</v>
      </c>
      <c r="P901" s="50" t="s">
        <v>103</v>
      </c>
      <c r="Q901" s="51" t="s">
        <v>692</v>
      </c>
      <c r="R901" s="50" t="s">
        <v>102</v>
      </c>
      <c r="S901" s="51" t="s">
        <v>350</v>
      </c>
      <c r="T901" s="50">
        <v>20</v>
      </c>
      <c r="U901" s="51"/>
      <c r="V901" s="50" t="s">
        <v>101</v>
      </c>
      <c r="W901" s="51"/>
      <c r="X901" s="50" t="s">
        <v>100</v>
      </c>
      <c r="Y901" s="51"/>
      <c r="Z901" s="50" t="s">
        <v>99</v>
      </c>
      <c r="AA901" s="51"/>
      <c r="AB901" s="242"/>
      <c r="AC901" s="51"/>
      <c r="AD901" s="187"/>
      <c r="AE901" s="56"/>
      <c r="AF901" s="424"/>
      <c r="AG901" s="424"/>
      <c r="AH901" s="47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8.15" customHeight="1" x14ac:dyDescent="0.2">
      <c r="B902" s="30"/>
      <c r="C902" s="338">
        <v>2</v>
      </c>
      <c r="D902" s="212"/>
      <c r="E902" s="198"/>
      <c r="F902" s="198"/>
      <c r="G902" s="197"/>
      <c r="H902" s="358"/>
      <c r="I902" s="390">
        <v>126</v>
      </c>
      <c r="J902" s="390">
        <v>25</v>
      </c>
      <c r="K902" s="390">
        <v>7</v>
      </c>
      <c r="L902" s="42" t="s">
        <v>131</v>
      </c>
      <c r="M902" s="43" t="s">
        <v>458</v>
      </c>
      <c r="N902" s="42" t="s">
        <v>129</v>
      </c>
      <c r="O902" s="43" t="s">
        <v>465</v>
      </c>
      <c r="P902" s="42" t="s">
        <v>128</v>
      </c>
      <c r="Q902" s="43" t="s">
        <v>179</v>
      </c>
      <c r="R902" s="42" t="s">
        <v>127</v>
      </c>
      <c r="S902" s="43" t="s">
        <v>489</v>
      </c>
      <c r="T902" s="42" t="s">
        <v>126</v>
      </c>
      <c r="U902" s="43" t="s">
        <v>347</v>
      </c>
      <c r="V902" s="42" t="s">
        <v>125</v>
      </c>
      <c r="W902" s="43"/>
      <c r="X902" s="42" t="s">
        <v>124</v>
      </c>
      <c r="Y902" s="43"/>
      <c r="Z902" s="42" t="s">
        <v>123</v>
      </c>
      <c r="AA902" s="43"/>
      <c r="AB902" s="245"/>
      <c r="AC902" s="43"/>
      <c r="AD902" s="196" t="s">
        <v>351</v>
      </c>
      <c r="AE902" s="39"/>
      <c r="AF902" s="421"/>
      <c r="AG902" s="421" t="s">
        <v>669</v>
      </c>
      <c r="AH902" s="38"/>
      <c r="AI902" s="9"/>
      <c r="AJ902" s="349">
        <f>SUMPRODUCT(LEN($M902:$AA905)-LEN(SUBSTITUTE($M902:$AA905,"A", "")))</f>
        <v>36</v>
      </c>
      <c r="AK902" s="352">
        <f>SUMPRODUCT(LEN($AD902:$AD905)-LEN(SUBSTITUTE($AD902:$AD905,"A", "")))</f>
        <v>1</v>
      </c>
      <c r="AL902" s="335">
        <f>SUMPRODUCT(LEN($AC902:$AC905)-LEN(SUBSTITUTE($AC902:$AC905,"A", "")))</f>
        <v>0</v>
      </c>
      <c r="AM902" s="349">
        <f>SUMPRODUCT(LEN($M902:$AA905)-LEN(SUBSTITUTE($M902:$AA905,"S", "")))</f>
        <v>23</v>
      </c>
      <c r="AN902" s="352">
        <f>SUMPRODUCT(LEN($AD902:$AD905)-LEN(SUBSTITUTE($AD902:$AD905,"S", "")))</f>
        <v>1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3</v>
      </c>
      <c r="AT902" s="352">
        <f>SUMPRODUCT(LEN($AD902:$AD905)-LEN(SUBSTITUTE($AD902:$AD905,"G", "")))</f>
        <v>0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8.15" customHeight="1" thickBot="1" x14ac:dyDescent="0.25">
      <c r="B903" s="30"/>
      <c r="C903" s="339"/>
      <c r="D903" s="221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 t="s">
        <v>357</v>
      </c>
      <c r="N903" s="33" t="s">
        <v>121</v>
      </c>
      <c r="O903" s="55" t="s">
        <v>132</v>
      </c>
      <c r="P903" s="33" t="s">
        <v>120</v>
      </c>
      <c r="Q903" s="55" t="s">
        <v>467</v>
      </c>
      <c r="R903" s="33" t="s">
        <v>119</v>
      </c>
      <c r="S903" s="55" t="s">
        <v>544</v>
      </c>
      <c r="T903" s="33" t="s">
        <v>118</v>
      </c>
      <c r="U903" s="55" t="s">
        <v>354</v>
      </c>
      <c r="V903" s="33" t="s">
        <v>117</v>
      </c>
      <c r="W903" s="55"/>
      <c r="X903" s="33" t="s">
        <v>116</v>
      </c>
      <c r="Y903" s="55"/>
      <c r="Z903" s="33" t="s">
        <v>115</v>
      </c>
      <c r="AA903" s="55"/>
      <c r="AB903" s="244"/>
      <c r="AC903" s="55"/>
      <c r="AD903" s="193"/>
      <c r="AE903" s="22"/>
      <c r="AF903" s="422"/>
      <c r="AG903" s="422"/>
      <c r="AH903" s="21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8.15" customHeight="1" x14ac:dyDescent="0.2">
      <c r="B904" s="30"/>
      <c r="C904" s="340"/>
      <c r="D904" s="218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 t="s">
        <v>458</v>
      </c>
      <c r="N904" s="25" t="s">
        <v>112</v>
      </c>
      <c r="O904" s="114" t="s">
        <v>373</v>
      </c>
      <c r="P904" s="25" t="s">
        <v>111</v>
      </c>
      <c r="Q904" s="114" t="s">
        <v>529</v>
      </c>
      <c r="R904" s="25" t="s">
        <v>110</v>
      </c>
      <c r="S904" s="114" t="s">
        <v>349</v>
      </c>
      <c r="T904" s="25" t="s">
        <v>109</v>
      </c>
      <c r="U904" s="114"/>
      <c r="V904" s="25" t="s">
        <v>108</v>
      </c>
      <c r="W904" s="114"/>
      <c r="X904" s="25" t="s">
        <v>107</v>
      </c>
      <c r="Y904" s="114"/>
      <c r="Z904" s="25" t="s">
        <v>106</v>
      </c>
      <c r="AA904" s="114"/>
      <c r="AB904" s="243"/>
      <c r="AC904" s="114"/>
      <c r="AD904" s="190"/>
      <c r="AE904" s="22"/>
      <c r="AF904" s="422"/>
      <c r="AG904" s="422"/>
      <c r="AH904" s="21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8.15" customHeight="1" thickBot="1" x14ac:dyDescent="0.25">
      <c r="B905" s="30"/>
      <c r="C905" s="355"/>
      <c r="D905" s="246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 t="s">
        <v>677</v>
      </c>
      <c r="N905" s="50" t="s">
        <v>104</v>
      </c>
      <c r="O905" s="51" t="s">
        <v>507</v>
      </c>
      <c r="P905" s="50" t="s">
        <v>103</v>
      </c>
      <c r="Q905" s="51" t="s">
        <v>516</v>
      </c>
      <c r="R905" s="50" t="s">
        <v>102</v>
      </c>
      <c r="S905" s="51" t="s">
        <v>179</v>
      </c>
      <c r="T905" s="50">
        <v>20</v>
      </c>
      <c r="U905" s="51"/>
      <c r="V905" s="50" t="s">
        <v>101</v>
      </c>
      <c r="W905" s="51"/>
      <c r="X905" s="50" t="s">
        <v>100</v>
      </c>
      <c r="Y905" s="51"/>
      <c r="Z905" s="50" t="s">
        <v>99</v>
      </c>
      <c r="AA905" s="51"/>
      <c r="AB905" s="242"/>
      <c r="AC905" s="51"/>
      <c r="AD905" s="187"/>
      <c r="AE905" s="48"/>
      <c r="AF905" s="424"/>
      <c r="AG905" s="424"/>
      <c r="AH905" s="47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8.15" customHeight="1" x14ac:dyDescent="0.2">
      <c r="B906" s="30"/>
      <c r="C906" s="338">
        <v>3</v>
      </c>
      <c r="D906" s="212"/>
      <c r="E906" s="198"/>
      <c r="F906" s="198"/>
      <c r="G906" s="197"/>
      <c r="H906" s="358"/>
      <c r="I906" s="390">
        <v>127</v>
      </c>
      <c r="J906" s="390">
        <v>23</v>
      </c>
      <c r="K906" s="390">
        <v>6</v>
      </c>
      <c r="L906" s="42" t="s">
        <v>131</v>
      </c>
      <c r="M906" s="43" t="s">
        <v>132</v>
      </c>
      <c r="N906" s="42" t="s">
        <v>129</v>
      </c>
      <c r="O906" s="43" t="s">
        <v>179</v>
      </c>
      <c r="P906" s="42" t="s">
        <v>128</v>
      </c>
      <c r="Q906" s="43" t="s">
        <v>351</v>
      </c>
      <c r="R906" s="42" t="s">
        <v>127</v>
      </c>
      <c r="S906" s="43" t="s">
        <v>354</v>
      </c>
      <c r="T906" s="42" t="s">
        <v>126</v>
      </c>
      <c r="U906" s="43" t="s">
        <v>130</v>
      </c>
      <c r="V906" s="42" t="s">
        <v>125</v>
      </c>
      <c r="W906" s="43"/>
      <c r="X906" s="42" t="s">
        <v>124</v>
      </c>
      <c r="Y906" s="43"/>
      <c r="Z906" s="42" t="s">
        <v>123</v>
      </c>
      <c r="AA906" s="43"/>
      <c r="AB906" s="245"/>
      <c r="AC906" s="43"/>
      <c r="AD906" s="196"/>
      <c r="AE906" s="39"/>
      <c r="AF906" s="421"/>
      <c r="AG906" s="421" t="s">
        <v>668</v>
      </c>
      <c r="AH906" s="38"/>
      <c r="AI906" s="9"/>
      <c r="AJ906" s="349">
        <f>SUMPRODUCT(LEN($M906:$AA909)-LEN(SUBSTITUTE($M906:$AA909,"A", "")))</f>
        <v>18</v>
      </c>
      <c r="AK906" s="352">
        <f>SUMPRODUCT(LEN($AD906:$AD909)-LEN(SUBSTITUTE($AD906:$AD909,"A", "")))</f>
        <v>0</v>
      </c>
      <c r="AL906" s="335">
        <f>SUMPRODUCT(LEN($AC906:$AC909)-LEN(SUBSTITUTE($AC906:$AC909,"A", "")))</f>
        <v>0</v>
      </c>
      <c r="AM906" s="349">
        <f>SUMPRODUCT(LEN($M906:$AA909)-LEN(SUBSTITUTE($M906:$AA909,"S", "")))</f>
        <v>11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0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0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8.15" customHeight="1" thickBot="1" x14ac:dyDescent="0.25">
      <c r="B907" s="30"/>
      <c r="C907" s="339"/>
      <c r="D907" s="221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 t="s">
        <v>132</v>
      </c>
      <c r="N907" s="33" t="s">
        <v>121</v>
      </c>
      <c r="O907" s="55" t="s">
        <v>357</v>
      </c>
      <c r="P907" s="33" t="s">
        <v>120</v>
      </c>
      <c r="Q907" s="55" t="s">
        <v>357</v>
      </c>
      <c r="R907" s="33" t="s">
        <v>119</v>
      </c>
      <c r="S907" s="55" t="s">
        <v>354</v>
      </c>
      <c r="T907" s="33" t="s">
        <v>118</v>
      </c>
      <c r="U907" s="55"/>
      <c r="V907" s="33" t="s">
        <v>117</v>
      </c>
      <c r="W907" s="55"/>
      <c r="X907" s="33" t="s">
        <v>116</v>
      </c>
      <c r="Y907" s="55"/>
      <c r="Z907" s="33" t="s">
        <v>115</v>
      </c>
      <c r="AA907" s="55"/>
      <c r="AB907" s="244"/>
      <c r="AC907" s="55"/>
      <c r="AD907" s="193"/>
      <c r="AE907" s="22"/>
      <c r="AF907" s="422"/>
      <c r="AG907" s="422"/>
      <c r="AH907" s="21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8.15" customHeight="1" x14ac:dyDescent="0.2">
      <c r="B908" s="30"/>
      <c r="C908" s="340"/>
      <c r="D908" s="218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 t="s">
        <v>132</v>
      </c>
      <c r="N908" s="25" t="s">
        <v>112</v>
      </c>
      <c r="O908" s="114" t="s">
        <v>357</v>
      </c>
      <c r="P908" s="25" t="s">
        <v>111</v>
      </c>
      <c r="Q908" s="114" t="s">
        <v>354</v>
      </c>
      <c r="R908" s="25" t="s">
        <v>110</v>
      </c>
      <c r="S908" s="114" t="s">
        <v>130</v>
      </c>
      <c r="T908" s="25" t="s">
        <v>109</v>
      </c>
      <c r="U908" s="114"/>
      <c r="V908" s="25" t="s">
        <v>108</v>
      </c>
      <c r="W908" s="114"/>
      <c r="X908" s="25" t="s">
        <v>107</v>
      </c>
      <c r="Y908" s="114"/>
      <c r="Z908" s="25" t="s">
        <v>106</v>
      </c>
      <c r="AA908" s="114"/>
      <c r="AB908" s="243"/>
      <c r="AC908" s="114"/>
      <c r="AD908" s="190"/>
      <c r="AE908" s="22"/>
      <c r="AF908" s="422"/>
      <c r="AG908" s="422"/>
      <c r="AH908" s="21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8.15" customHeight="1" thickBot="1" x14ac:dyDescent="0.25">
      <c r="B909" s="20"/>
      <c r="C909" s="341"/>
      <c r="D909" s="215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 t="s">
        <v>132</v>
      </c>
      <c r="N909" s="15" t="s">
        <v>104</v>
      </c>
      <c r="O909" s="16" t="s">
        <v>132</v>
      </c>
      <c r="P909" s="15" t="s">
        <v>103</v>
      </c>
      <c r="Q909" s="16" t="s">
        <v>347</v>
      </c>
      <c r="R909" s="15" t="s">
        <v>102</v>
      </c>
      <c r="S909" s="16" t="s">
        <v>130</v>
      </c>
      <c r="T909" s="15">
        <v>20</v>
      </c>
      <c r="U909" s="16"/>
      <c r="V909" s="15" t="s">
        <v>101</v>
      </c>
      <c r="W909" s="16"/>
      <c r="X909" s="15" t="s">
        <v>100</v>
      </c>
      <c r="Y909" s="16"/>
      <c r="Z909" s="15" t="s">
        <v>99</v>
      </c>
      <c r="AA909" s="16"/>
      <c r="AB909" s="242"/>
      <c r="AC909" s="16"/>
      <c r="AD909" s="186"/>
      <c r="AE909" s="11"/>
      <c r="AF909" s="423"/>
      <c r="AG909" s="423"/>
      <c r="AH909" s="10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107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204</v>
      </c>
      <c r="E911" s="425">
        <v>14694.22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03"/>
      <c r="AI911" s="86" t="s">
        <v>137</v>
      </c>
      <c r="AJ911" s="85">
        <f t="shared" ref="AJ911:BB911" si="120">SUM(AJ913:AJ924)</f>
        <v>94</v>
      </c>
      <c r="AK911" s="84">
        <f t="shared" si="120"/>
        <v>16</v>
      </c>
      <c r="AL911" s="83">
        <f t="shared" si="120"/>
        <v>0</v>
      </c>
      <c r="AM911" s="85">
        <f t="shared" si="120"/>
        <v>76</v>
      </c>
      <c r="AN911" s="84">
        <f t="shared" si="120"/>
        <v>22</v>
      </c>
      <c r="AO911" s="83">
        <f t="shared" si="120"/>
        <v>1</v>
      </c>
      <c r="AP911" s="85">
        <f t="shared" si="120"/>
        <v>1</v>
      </c>
      <c r="AQ911" s="84">
        <f t="shared" si="120"/>
        <v>2</v>
      </c>
      <c r="AR911" s="83">
        <f t="shared" si="120"/>
        <v>0</v>
      </c>
      <c r="AS911" s="85">
        <f t="shared" si="120"/>
        <v>12</v>
      </c>
      <c r="AT911" s="84">
        <f t="shared" si="120"/>
        <v>0</v>
      </c>
      <c r="AU911" s="83">
        <f t="shared" si="120"/>
        <v>0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0</v>
      </c>
      <c r="AZ911" s="81">
        <f t="shared" si="120"/>
        <v>0</v>
      </c>
      <c r="BA911" s="81">
        <f t="shared" si="120"/>
        <v>0</v>
      </c>
      <c r="BB911" s="80">
        <f t="shared" si="120"/>
        <v>0</v>
      </c>
      <c r="BC911" s="79" t="s">
        <v>136</v>
      </c>
      <c r="BF911" s="5">
        <f>SUM(AJ911:AL911)/$BG$5</f>
        <v>36.666666666666664</v>
      </c>
      <c r="BG911" s="5">
        <f>SUM(AM911:AO911,AY911)/$BG$5</f>
        <v>33</v>
      </c>
      <c r="BH911" s="5">
        <f>SUM(AP911:AR911,AZ911)/$BG$5</f>
        <v>1</v>
      </c>
      <c r="BI911" s="5">
        <f>SUM(AS911:AU911,BA911)/$BG$5</f>
        <v>4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03"/>
      <c r="AI912" s="66" t="s">
        <v>135</v>
      </c>
      <c r="AJ912" s="65">
        <f t="shared" ref="AJ912:BB912" si="121">AJ911/3</f>
        <v>31.333333333333332</v>
      </c>
      <c r="AK912" s="64">
        <f t="shared" si="121"/>
        <v>5.333333333333333</v>
      </c>
      <c r="AL912" s="63">
        <f t="shared" si="121"/>
        <v>0</v>
      </c>
      <c r="AM912" s="65">
        <f t="shared" si="121"/>
        <v>25.333333333333332</v>
      </c>
      <c r="AN912" s="64">
        <f t="shared" si="121"/>
        <v>7.333333333333333</v>
      </c>
      <c r="AO912" s="63">
        <f t="shared" si="121"/>
        <v>0.33333333333333331</v>
      </c>
      <c r="AP912" s="65">
        <f t="shared" si="121"/>
        <v>0.33333333333333331</v>
      </c>
      <c r="AQ912" s="64">
        <f t="shared" si="121"/>
        <v>0.66666666666666663</v>
      </c>
      <c r="AR912" s="63">
        <f t="shared" si="121"/>
        <v>0</v>
      </c>
      <c r="AS912" s="65">
        <f t="shared" si="121"/>
        <v>4</v>
      </c>
      <c r="AT912" s="64">
        <f t="shared" si="121"/>
        <v>0</v>
      </c>
      <c r="AU912" s="63">
        <f t="shared" si="121"/>
        <v>0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</v>
      </c>
      <c r="AZ912" s="61">
        <f t="shared" si="121"/>
        <v>0</v>
      </c>
      <c r="BA912" s="61">
        <f t="shared" si="121"/>
        <v>0</v>
      </c>
      <c r="BB912" s="60">
        <f t="shared" si="121"/>
        <v>0</v>
      </c>
      <c r="BC912" s="59" t="s">
        <v>134</v>
      </c>
    </row>
    <row r="913" spans="2:62" ht="28.15" customHeight="1" x14ac:dyDescent="0.2">
      <c r="B913" s="30"/>
      <c r="C913" s="338">
        <v>1</v>
      </c>
      <c r="D913" s="212"/>
      <c r="E913" s="198"/>
      <c r="F913" s="198"/>
      <c r="G913" s="197"/>
      <c r="H913" s="358" t="s">
        <v>595</v>
      </c>
      <c r="I913" s="390">
        <v>124</v>
      </c>
      <c r="J913" s="390">
        <v>26</v>
      </c>
      <c r="K913" s="390">
        <v>6</v>
      </c>
      <c r="L913" s="42" t="s">
        <v>131</v>
      </c>
      <c r="M913" s="43" t="s">
        <v>132</v>
      </c>
      <c r="N913" s="42" t="s">
        <v>129</v>
      </c>
      <c r="O913" s="43" t="s">
        <v>458</v>
      </c>
      <c r="P913" s="42" t="s">
        <v>128</v>
      </c>
      <c r="Q913" s="43" t="s">
        <v>466</v>
      </c>
      <c r="R913" s="42" t="s">
        <v>127</v>
      </c>
      <c r="S913" s="43" t="s">
        <v>371</v>
      </c>
      <c r="T913" s="42" t="s">
        <v>126</v>
      </c>
      <c r="U913" s="43" t="s">
        <v>354</v>
      </c>
      <c r="V913" s="42" t="s">
        <v>125</v>
      </c>
      <c r="W913" s="43"/>
      <c r="X913" s="42" t="s">
        <v>124</v>
      </c>
      <c r="Y913" s="43"/>
      <c r="Z913" s="42" t="s">
        <v>123</v>
      </c>
      <c r="AA913" s="43"/>
      <c r="AB913" s="245">
        <v>21</v>
      </c>
      <c r="AC913" s="43" t="s">
        <v>130</v>
      </c>
      <c r="AD913" s="196" t="s">
        <v>585</v>
      </c>
      <c r="AE913" s="58"/>
      <c r="AF913" s="421"/>
      <c r="AG913" s="421" t="s">
        <v>669</v>
      </c>
      <c r="AH913" s="38"/>
      <c r="AI913" s="9"/>
      <c r="AJ913" s="349">
        <f>SUMPRODUCT(LEN($M913:$AA916)-LEN(SUBSTITUTE($M913:$AA916,"A", "")))</f>
        <v>37</v>
      </c>
      <c r="AK913" s="352">
        <f>SUMPRODUCT(LEN($AD913:$AD916)-LEN(SUBSTITUTE($AD913:$AD916,"A", "")))</f>
        <v>4</v>
      </c>
      <c r="AL913" s="335">
        <f>SUMPRODUCT(LEN($AC913:$AC916)-LEN(SUBSTITUTE($AC913:$AC916,"A", "")))</f>
        <v>0</v>
      </c>
      <c r="AM913" s="349">
        <f>SUMPRODUCT(LEN($M913:$AA916)-LEN(SUBSTITUTE($M913:$AA916,"S", "")))</f>
        <v>25</v>
      </c>
      <c r="AN913" s="352">
        <f>SUMPRODUCT(LEN($AD913:$AD916)-LEN(SUBSTITUTE($AD913:$AD916,"S", "")))</f>
        <v>2</v>
      </c>
      <c r="AO913" s="335">
        <f>SUMPRODUCT(LEN($AC913:$AC916)-LEN(SUBSTITUTE($AC913:$AC916,"S", "")))</f>
        <v>1</v>
      </c>
      <c r="AP913" s="349">
        <f>SUMPRODUCT(LEN($M913:$AA916)-LEN(SUBSTITUTE($M913:$AA916,"F", "")))</f>
        <v>0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2</v>
      </c>
      <c r="AT913" s="352">
        <f>SUMPRODUCT(LEN($AD913:$AD916)-LEN(SUBSTITUTE($AD913:$AD916,"G", "")))</f>
        <v>0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0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8.15" customHeight="1" thickBot="1" x14ac:dyDescent="0.25">
      <c r="B914" s="30"/>
      <c r="C914" s="339"/>
      <c r="D914" s="221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357</v>
      </c>
      <c r="N914" s="33" t="s">
        <v>121</v>
      </c>
      <c r="O914" s="55" t="s">
        <v>348</v>
      </c>
      <c r="P914" s="33" t="s">
        <v>120</v>
      </c>
      <c r="Q914" s="55" t="s">
        <v>465</v>
      </c>
      <c r="R914" s="33" t="s">
        <v>119</v>
      </c>
      <c r="S914" s="55" t="s">
        <v>371</v>
      </c>
      <c r="T914" s="33" t="s">
        <v>118</v>
      </c>
      <c r="U914" s="55" t="s">
        <v>351</v>
      </c>
      <c r="V914" s="33" t="s">
        <v>117</v>
      </c>
      <c r="W914" s="55"/>
      <c r="X914" s="33" t="s">
        <v>116</v>
      </c>
      <c r="Y914" s="55"/>
      <c r="Z914" s="33" t="s">
        <v>115</v>
      </c>
      <c r="AA914" s="55"/>
      <c r="AB914" s="244"/>
      <c r="AC914" s="55"/>
      <c r="AD914" s="193"/>
      <c r="AE914" s="57"/>
      <c r="AF914" s="422"/>
      <c r="AG914" s="422"/>
      <c r="AH914" s="21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8.15" customHeight="1" x14ac:dyDescent="0.2">
      <c r="B915" s="30"/>
      <c r="C915" s="340"/>
      <c r="D915" s="218"/>
      <c r="E915" s="192"/>
      <c r="F915" s="192"/>
      <c r="G915" s="191"/>
      <c r="H915" s="360">
        <v>204</v>
      </c>
      <c r="I915" s="392"/>
      <c r="J915" s="392"/>
      <c r="K915" s="392"/>
      <c r="L915" s="25" t="s">
        <v>114</v>
      </c>
      <c r="M915" s="114" t="s">
        <v>357</v>
      </c>
      <c r="N915" s="25" t="s">
        <v>112</v>
      </c>
      <c r="O915" s="114" t="s">
        <v>593</v>
      </c>
      <c r="P915" s="25" t="s">
        <v>111</v>
      </c>
      <c r="Q915" s="114" t="s">
        <v>469</v>
      </c>
      <c r="R915" s="25" t="s">
        <v>110</v>
      </c>
      <c r="S915" s="114" t="s">
        <v>357</v>
      </c>
      <c r="T915" s="25" t="s">
        <v>109</v>
      </c>
      <c r="U915" s="114" t="s">
        <v>130</v>
      </c>
      <c r="V915" s="25" t="s">
        <v>108</v>
      </c>
      <c r="W915" s="114"/>
      <c r="X915" s="25" t="s">
        <v>107</v>
      </c>
      <c r="Y915" s="114"/>
      <c r="Z915" s="25" t="s">
        <v>106</v>
      </c>
      <c r="AA915" s="114"/>
      <c r="AB915" s="243"/>
      <c r="AC915" s="114"/>
      <c r="AD915" s="190"/>
      <c r="AE915" s="57"/>
      <c r="AF915" s="422"/>
      <c r="AG915" s="422"/>
      <c r="AH915" s="21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8.15" customHeight="1" thickBot="1" x14ac:dyDescent="0.25">
      <c r="B916" s="30"/>
      <c r="C916" s="355"/>
      <c r="D916" s="246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179</v>
      </c>
      <c r="N916" s="50" t="s">
        <v>104</v>
      </c>
      <c r="O916" s="51" t="s">
        <v>474</v>
      </c>
      <c r="P916" s="50" t="s">
        <v>103</v>
      </c>
      <c r="Q916" s="51" t="s">
        <v>367</v>
      </c>
      <c r="R916" s="50" t="s">
        <v>102</v>
      </c>
      <c r="S916" s="51" t="s">
        <v>353</v>
      </c>
      <c r="T916" s="50">
        <v>20</v>
      </c>
      <c r="U916" s="51" t="s">
        <v>130</v>
      </c>
      <c r="V916" s="50" t="s">
        <v>101</v>
      </c>
      <c r="W916" s="51"/>
      <c r="X916" s="50" t="s">
        <v>100</v>
      </c>
      <c r="Y916" s="51"/>
      <c r="Z916" s="50" t="s">
        <v>99</v>
      </c>
      <c r="AA916" s="51"/>
      <c r="AB916" s="242"/>
      <c r="AC916" s="51"/>
      <c r="AD916" s="187"/>
      <c r="AE916" s="56"/>
      <c r="AF916" s="424"/>
      <c r="AG916" s="424"/>
      <c r="AH916" s="47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8.15" customHeight="1" x14ac:dyDescent="0.2">
      <c r="B917" s="30"/>
      <c r="C917" s="338">
        <v>2</v>
      </c>
      <c r="D917" s="212" t="s">
        <v>691</v>
      </c>
      <c r="E917" s="198"/>
      <c r="F917" s="198"/>
      <c r="G917" s="197"/>
      <c r="H917" s="358"/>
      <c r="I917" s="390">
        <v>108</v>
      </c>
      <c r="J917" s="390">
        <v>26</v>
      </c>
      <c r="K917" s="390">
        <v>7</v>
      </c>
      <c r="L917" s="42" t="s">
        <v>131</v>
      </c>
      <c r="M917" s="43" t="s">
        <v>132</v>
      </c>
      <c r="N917" s="42" t="s">
        <v>129</v>
      </c>
      <c r="O917" s="43" t="s">
        <v>357</v>
      </c>
      <c r="P917" s="42" t="s">
        <v>128</v>
      </c>
      <c r="Q917" s="43" t="s">
        <v>690</v>
      </c>
      <c r="R917" s="42" t="s">
        <v>127</v>
      </c>
      <c r="S917" s="43" t="s">
        <v>349</v>
      </c>
      <c r="T917" s="42" t="s">
        <v>126</v>
      </c>
      <c r="U917" s="43" t="s">
        <v>354</v>
      </c>
      <c r="V917" s="42" t="s">
        <v>125</v>
      </c>
      <c r="W917" s="43"/>
      <c r="X917" s="42" t="s">
        <v>124</v>
      </c>
      <c r="Y917" s="43"/>
      <c r="Z917" s="42" t="s">
        <v>123</v>
      </c>
      <c r="AA917" s="43"/>
      <c r="AB917" s="245"/>
      <c r="AC917" s="43"/>
      <c r="AD917" s="196" t="s">
        <v>689</v>
      </c>
      <c r="AE917" s="39"/>
      <c r="AF917" s="421"/>
      <c r="AG917" s="421" t="s">
        <v>668</v>
      </c>
      <c r="AH917" s="38"/>
      <c r="AI917" s="9"/>
      <c r="AJ917" s="349">
        <f>SUMPRODUCT(LEN($M917:$AA920)-LEN(SUBSTITUTE($M917:$AA920,"A", "")))</f>
        <v>20</v>
      </c>
      <c r="AK917" s="352">
        <f>SUMPRODUCT(LEN($AD917:$AD920)-LEN(SUBSTITUTE($AD917:$AD920,"A", "")))</f>
        <v>12</v>
      </c>
      <c r="AL917" s="335">
        <f>SUMPRODUCT(LEN($AC917:$AC920)-LEN(SUBSTITUTE($AC917:$AC920,"A", "")))</f>
        <v>0</v>
      </c>
      <c r="AM917" s="349">
        <f>SUMPRODUCT(LEN($M917:$AA920)-LEN(SUBSTITUTE($M917:$AA920,"S", "")))</f>
        <v>29</v>
      </c>
      <c r="AN917" s="352">
        <f>SUMPRODUCT(LEN($AD917:$AD920)-LEN(SUBSTITUTE($AD917:$AD920,"S", "")))</f>
        <v>20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2</v>
      </c>
      <c r="AR917" s="335">
        <f>SUMPRODUCT(LEN($AC917:$AC920)-LEN(SUBSTITUTE($AC917:$AC920,"F", "")))</f>
        <v>0</v>
      </c>
      <c r="AS917" s="349">
        <f>SUMPRODUCT(LEN($M917:$AA920)-LEN(SUBSTITUTE($M917:$AA920,"G", "")))</f>
        <v>3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8.15" customHeight="1" thickBot="1" x14ac:dyDescent="0.25">
      <c r="B918" s="30"/>
      <c r="C918" s="339"/>
      <c r="D918" s="221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 t="s">
        <v>132</v>
      </c>
      <c r="N918" s="33" t="s">
        <v>121</v>
      </c>
      <c r="O918" s="55" t="s">
        <v>549</v>
      </c>
      <c r="P918" s="33" t="s">
        <v>120</v>
      </c>
      <c r="Q918" s="55" t="s">
        <v>481</v>
      </c>
      <c r="R918" s="33" t="s">
        <v>119</v>
      </c>
      <c r="S918" s="55" t="s">
        <v>350</v>
      </c>
      <c r="T918" s="33" t="s">
        <v>118</v>
      </c>
      <c r="U918" s="55" t="s">
        <v>130</v>
      </c>
      <c r="V918" s="33" t="s">
        <v>117</v>
      </c>
      <c r="W918" s="55"/>
      <c r="X918" s="33" t="s">
        <v>116</v>
      </c>
      <c r="Y918" s="55"/>
      <c r="Z918" s="33" t="s">
        <v>115</v>
      </c>
      <c r="AA918" s="55"/>
      <c r="AB918" s="244"/>
      <c r="AC918" s="55"/>
      <c r="AD918" s="193" t="s">
        <v>681</v>
      </c>
      <c r="AE918" s="22"/>
      <c r="AF918" s="422"/>
      <c r="AG918" s="422"/>
      <c r="AH918" s="21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8.15" customHeight="1" x14ac:dyDescent="0.2">
      <c r="B919" s="30"/>
      <c r="C919" s="340"/>
      <c r="D919" s="218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 t="s">
        <v>132</v>
      </c>
      <c r="N919" s="25" t="s">
        <v>112</v>
      </c>
      <c r="O919" s="114" t="s">
        <v>688</v>
      </c>
      <c r="P919" s="25" t="s">
        <v>111</v>
      </c>
      <c r="Q919" s="114" t="s">
        <v>462</v>
      </c>
      <c r="R919" s="25" t="s">
        <v>110</v>
      </c>
      <c r="S919" s="114" t="s">
        <v>347</v>
      </c>
      <c r="T919" s="25" t="s">
        <v>109</v>
      </c>
      <c r="U919" s="114" t="s">
        <v>130</v>
      </c>
      <c r="V919" s="25" t="s">
        <v>108</v>
      </c>
      <c r="W919" s="114"/>
      <c r="X919" s="25" t="s">
        <v>107</v>
      </c>
      <c r="Y919" s="114"/>
      <c r="Z919" s="25" t="s">
        <v>106</v>
      </c>
      <c r="AA919" s="114"/>
      <c r="AB919" s="243"/>
      <c r="AC919" s="114"/>
      <c r="AD919" s="190" t="s">
        <v>687</v>
      </c>
      <c r="AE919" s="22"/>
      <c r="AF919" s="422"/>
      <c r="AG919" s="422"/>
      <c r="AH919" s="21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8.15" customHeight="1" thickBot="1" x14ac:dyDescent="0.25">
      <c r="B920" s="30"/>
      <c r="C920" s="355"/>
      <c r="D920" s="246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 t="s">
        <v>357</v>
      </c>
      <c r="N920" s="50" t="s">
        <v>104</v>
      </c>
      <c r="O920" s="51" t="s">
        <v>466</v>
      </c>
      <c r="P920" s="50" t="s">
        <v>103</v>
      </c>
      <c r="Q920" s="51" t="s">
        <v>349</v>
      </c>
      <c r="R920" s="50" t="s">
        <v>102</v>
      </c>
      <c r="S920" s="51" t="s">
        <v>354</v>
      </c>
      <c r="T920" s="50">
        <v>20</v>
      </c>
      <c r="U920" s="51"/>
      <c r="V920" s="50" t="s">
        <v>101</v>
      </c>
      <c r="W920" s="51"/>
      <c r="X920" s="50" t="s">
        <v>100</v>
      </c>
      <c r="Y920" s="51"/>
      <c r="Z920" s="50" t="s">
        <v>99</v>
      </c>
      <c r="AA920" s="51"/>
      <c r="AB920" s="242"/>
      <c r="AC920" s="51"/>
      <c r="AD920" s="187"/>
      <c r="AE920" s="48"/>
      <c r="AF920" s="424"/>
      <c r="AG920" s="424"/>
      <c r="AH920" s="47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8.15" customHeight="1" x14ac:dyDescent="0.2">
      <c r="B921" s="30"/>
      <c r="C921" s="338">
        <v>3</v>
      </c>
      <c r="D921" s="212"/>
      <c r="E921" s="198"/>
      <c r="F921" s="198"/>
      <c r="G921" s="197"/>
      <c r="H921" s="358"/>
      <c r="I921" s="390">
        <v>116</v>
      </c>
      <c r="J921" s="390">
        <v>26</v>
      </c>
      <c r="K921" s="390">
        <v>5</v>
      </c>
      <c r="L921" s="42" t="s">
        <v>131</v>
      </c>
      <c r="M921" s="43" t="s">
        <v>179</v>
      </c>
      <c r="N921" s="42" t="s">
        <v>129</v>
      </c>
      <c r="O921" s="43" t="s">
        <v>458</v>
      </c>
      <c r="P921" s="42" t="s">
        <v>128</v>
      </c>
      <c r="Q921" s="43" t="s">
        <v>459</v>
      </c>
      <c r="R921" s="42" t="s">
        <v>127</v>
      </c>
      <c r="S921" s="43" t="s">
        <v>523</v>
      </c>
      <c r="T921" s="42" t="s">
        <v>126</v>
      </c>
      <c r="U921" s="43" t="s">
        <v>349</v>
      </c>
      <c r="V921" s="42" t="s">
        <v>125</v>
      </c>
      <c r="W921" s="43" t="s">
        <v>130</v>
      </c>
      <c r="X921" s="42" t="s">
        <v>124</v>
      </c>
      <c r="Y921" s="43"/>
      <c r="Z921" s="42" t="s">
        <v>123</v>
      </c>
      <c r="AA921" s="43"/>
      <c r="AB921" s="245"/>
      <c r="AC921" s="43"/>
      <c r="AD921" s="196"/>
      <c r="AE921" s="39"/>
      <c r="AF921" s="421">
        <v>8</v>
      </c>
      <c r="AG921" s="421" t="s">
        <v>669</v>
      </c>
      <c r="AH921" s="38"/>
      <c r="AI921" s="9"/>
      <c r="AJ921" s="349">
        <f>SUMPRODUCT(LEN($M921:$AA924)-LEN(SUBSTITUTE($M921:$AA924,"A", "")))</f>
        <v>37</v>
      </c>
      <c r="AK921" s="352">
        <f>SUMPRODUCT(LEN($AD921:$AD924)-LEN(SUBSTITUTE($AD921:$AD924,"A", "")))</f>
        <v>0</v>
      </c>
      <c r="AL921" s="335">
        <f>SUMPRODUCT(LEN($AC921:$AC924)-LEN(SUBSTITUTE($AC921:$AC924,"A", "")))</f>
        <v>0</v>
      </c>
      <c r="AM921" s="349">
        <f>SUMPRODUCT(LEN($M921:$AA924)-LEN(SUBSTITUTE($M921:$AA924,"S", "")))</f>
        <v>22</v>
      </c>
      <c r="AN921" s="352">
        <f>SUMPRODUCT(LEN($AD921:$AD924)-LEN(SUBSTITUTE($AD921:$AD924,"S", "")))</f>
        <v>0</v>
      </c>
      <c r="AO921" s="335">
        <f>SUMPRODUCT(LEN($AC921:$AC924)-LEN(SUBSTITUTE($AC921:$AC924,"S", "")))</f>
        <v>0</v>
      </c>
      <c r="AP921" s="349">
        <f>SUMPRODUCT(LEN($M921:$AA924)-LEN(SUBSTITUTE($M921:$AA924,"F", "")))</f>
        <v>1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7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8.15" customHeight="1" thickBot="1" x14ac:dyDescent="0.25">
      <c r="B922" s="30"/>
      <c r="C922" s="339"/>
      <c r="D922" s="221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 t="s">
        <v>467</v>
      </c>
      <c r="N922" s="33" t="s">
        <v>121</v>
      </c>
      <c r="O922" s="55" t="s">
        <v>527</v>
      </c>
      <c r="P922" s="33" t="s">
        <v>120</v>
      </c>
      <c r="Q922" s="55" t="s">
        <v>459</v>
      </c>
      <c r="R922" s="33" t="s">
        <v>119</v>
      </c>
      <c r="S922" s="55" t="s">
        <v>516</v>
      </c>
      <c r="T922" s="33" t="s">
        <v>118</v>
      </c>
      <c r="U922" s="55" t="s">
        <v>347</v>
      </c>
      <c r="V922" s="33" t="s">
        <v>117</v>
      </c>
      <c r="W922" s="55"/>
      <c r="X922" s="33" t="s">
        <v>116</v>
      </c>
      <c r="Y922" s="55"/>
      <c r="Z922" s="33" t="s">
        <v>115</v>
      </c>
      <c r="AA922" s="55"/>
      <c r="AB922" s="244"/>
      <c r="AC922" s="55"/>
      <c r="AD922" s="193"/>
      <c r="AE922" s="22"/>
      <c r="AF922" s="422"/>
      <c r="AG922" s="422"/>
      <c r="AH922" s="21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8.15" customHeight="1" x14ac:dyDescent="0.2">
      <c r="B923" s="30"/>
      <c r="C923" s="340"/>
      <c r="D923" s="218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 t="s">
        <v>357</v>
      </c>
      <c r="N923" s="25" t="s">
        <v>112</v>
      </c>
      <c r="O923" s="114" t="s">
        <v>479</v>
      </c>
      <c r="P923" s="25" t="s">
        <v>111</v>
      </c>
      <c r="Q923" s="114" t="s">
        <v>459</v>
      </c>
      <c r="R923" s="25" t="s">
        <v>110</v>
      </c>
      <c r="S923" s="114" t="s">
        <v>371</v>
      </c>
      <c r="T923" s="25" t="s">
        <v>109</v>
      </c>
      <c r="U923" s="114" t="s">
        <v>354</v>
      </c>
      <c r="V923" s="25" t="s">
        <v>108</v>
      </c>
      <c r="W923" s="114"/>
      <c r="X923" s="25" t="s">
        <v>107</v>
      </c>
      <c r="Y923" s="114"/>
      <c r="Z923" s="25" t="s">
        <v>106</v>
      </c>
      <c r="AA923" s="114"/>
      <c r="AB923" s="243"/>
      <c r="AC923" s="114"/>
      <c r="AD923" s="190"/>
      <c r="AE923" s="22"/>
      <c r="AF923" s="422"/>
      <c r="AG923" s="422"/>
      <c r="AH923" s="21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8.15" customHeight="1" thickBot="1" x14ac:dyDescent="0.25">
      <c r="B924" s="20"/>
      <c r="C924" s="341"/>
      <c r="D924" s="215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 t="s">
        <v>673</v>
      </c>
      <c r="N924" s="15" t="s">
        <v>104</v>
      </c>
      <c r="O924" s="16" t="s">
        <v>686</v>
      </c>
      <c r="P924" s="15" t="s">
        <v>103</v>
      </c>
      <c r="Q924" s="16" t="s">
        <v>561</v>
      </c>
      <c r="R924" s="15" t="s">
        <v>102</v>
      </c>
      <c r="S924" s="16" t="s">
        <v>349</v>
      </c>
      <c r="T924" s="15">
        <v>20</v>
      </c>
      <c r="U924" s="16" t="s">
        <v>130</v>
      </c>
      <c r="V924" s="15" t="s">
        <v>101</v>
      </c>
      <c r="W924" s="16"/>
      <c r="X924" s="15" t="s">
        <v>100</v>
      </c>
      <c r="Y924" s="16"/>
      <c r="Z924" s="15" t="s">
        <v>99</v>
      </c>
      <c r="AA924" s="16"/>
      <c r="AB924" s="242"/>
      <c r="AC924" s="16"/>
      <c r="AD924" s="186"/>
      <c r="AE924" s="11"/>
      <c r="AF924" s="423"/>
      <c r="AG924" s="423"/>
      <c r="AH924" s="10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107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204</v>
      </c>
      <c r="E926" s="425">
        <v>19531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03"/>
      <c r="AI926" s="86" t="s">
        <v>137</v>
      </c>
      <c r="AJ926" s="85">
        <f t="shared" ref="AJ926:BB926" si="122">SUM(AJ928:AJ939)</f>
        <v>98</v>
      </c>
      <c r="AK926" s="84">
        <f t="shared" si="122"/>
        <v>19</v>
      </c>
      <c r="AL926" s="83">
        <f t="shared" si="122"/>
        <v>0</v>
      </c>
      <c r="AM926" s="85">
        <f t="shared" si="122"/>
        <v>54</v>
      </c>
      <c r="AN926" s="84">
        <f t="shared" si="122"/>
        <v>26</v>
      </c>
      <c r="AO926" s="83">
        <f t="shared" si="122"/>
        <v>0</v>
      </c>
      <c r="AP926" s="85">
        <f t="shared" si="122"/>
        <v>1</v>
      </c>
      <c r="AQ926" s="84">
        <f t="shared" si="122"/>
        <v>3</v>
      </c>
      <c r="AR926" s="83">
        <f t="shared" si="122"/>
        <v>0</v>
      </c>
      <c r="AS926" s="85">
        <f t="shared" si="122"/>
        <v>12</v>
      </c>
      <c r="AT926" s="84">
        <f t="shared" si="122"/>
        <v>5</v>
      </c>
      <c r="AU926" s="83">
        <f t="shared" si="122"/>
        <v>0</v>
      </c>
      <c r="AV926" s="85">
        <f t="shared" si="122"/>
        <v>0</v>
      </c>
      <c r="AW926" s="84">
        <f t="shared" si="122"/>
        <v>0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4</v>
      </c>
      <c r="BB926" s="80">
        <f t="shared" si="122"/>
        <v>0</v>
      </c>
      <c r="BC926" s="79" t="s">
        <v>136</v>
      </c>
      <c r="BF926" s="5">
        <f>SUM(AJ926:AL926)/$BG$5</f>
        <v>39</v>
      </c>
      <c r="BG926" s="5">
        <f>SUM(AM926:AO926,AY926)/$BG$5</f>
        <v>26.666666666666668</v>
      </c>
      <c r="BH926" s="5">
        <f>SUM(AP926:AR926,AZ926)/$BG$5</f>
        <v>1.3333333333333333</v>
      </c>
      <c r="BI926" s="5">
        <f>SUM(AS926:AU926,BA926)/$BG$5</f>
        <v>7</v>
      </c>
      <c r="BJ926" s="5">
        <f>SUM(AV926:AX926,BB926)/$BG$5</f>
        <v>0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03"/>
      <c r="AI927" s="66" t="s">
        <v>135</v>
      </c>
      <c r="AJ927" s="65">
        <f t="shared" ref="AJ927:BB927" si="123">AJ926/3</f>
        <v>32.666666666666664</v>
      </c>
      <c r="AK927" s="64">
        <f t="shared" si="123"/>
        <v>6.333333333333333</v>
      </c>
      <c r="AL927" s="63">
        <f t="shared" si="123"/>
        <v>0</v>
      </c>
      <c r="AM927" s="65">
        <f t="shared" si="123"/>
        <v>18</v>
      </c>
      <c r="AN927" s="64">
        <f t="shared" si="123"/>
        <v>8.6666666666666661</v>
      </c>
      <c r="AO927" s="63">
        <f t="shared" si="123"/>
        <v>0</v>
      </c>
      <c r="AP927" s="65">
        <f t="shared" si="123"/>
        <v>0.33333333333333331</v>
      </c>
      <c r="AQ927" s="64">
        <f t="shared" si="123"/>
        <v>1</v>
      </c>
      <c r="AR927" s="63">
        <f t="shared" si="123"/>
        <v>0</v>
      </c>
      <c r="AS927" s="65">
        <f t="shared" si="123"/>
        <v>4</v>
      </c>
      <c r="AT927" s="64">
        <f t="shared" si="123"/>
        <v>1.6666666666666667</v>
      </c>
      <c r="AU927" s="63">
        <f t="shared" si="123"/>
        <v>0</v>
      </c>
      <c r="AV927" s="65">
        <f t="shared" si="123"/>
        <v>0</v>
      </c>
      <c r="AW927" s="64">
        <f t="shared" si="123"/>
        <v>0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1.3333333333333333</v>
      </c>
      <c r="BB927" s="60">
        <f t="shared" si="123"/>
        <v>0</v>
      </c>
      <c r="BC927" s="59" t="s">
        <v>134</v>
      </c>
    </row>
    <row r="928" spans="2:62" ht="28.15" customHeight="1" x14ac:dyDescent="0.2">
      <c r="B928" s="30"/>
      <c r="C928" s="338">
        <v>1</v>
      </c>
      <c r="D928" s="239" t="s">
        <v>685</v>
      </c>
      <c r="E928" s="198"/>
      <c r="F928" s="198"/>
      <c r="G928" s="197"/>
      <c r="H928" s="358" t="s">
        <v>370</v>
      </c>
      <c r="I928" s="390">
        <v>108</v>
      </c>
      <c r="J928" s="390">
        <v>25</v>
      </c>
      <c r="K928" s="390">
        <v>7</v>
      </c>
      <c r="L928" s="42" t="s">
        <v>131</v>
      </c>
      <c r="M928" s="43" t="s">
        <v>684</v>
      </c>
      <c r="N928" s="42" t="s">
        <v>129</v>
      </c>
      <c r="O928" s="43" t="s">
        <v>458</v>
      </c>
      <c r="P928" s="42" t="s">
        <v>128</v>
      </c>
      <c r="Q928" s="43" t="s">
        <v>373</v>
      </c>
      <c r="R928" s="42" t="s">
        <v>127</v>
      </c>
      <c r="S928" s="43" t="s">
        <v>349</v>
      </c>
      <c r="T928" s="42" t="s">
        <v>126</v>
      </c>
      <c r="U928" s="43" t="s">
        <v>130</v>
      </c>
      <c r="V928" s="42" t="s">
        <v>125</v>
      </c>
      <c r="W928" s="43"/>
      <c r="X928" s="42" t="s">
        <v>124</v>
      </c>
      <c r="Y928" s="43"/>
      <c r="Z928" s="42" t="s">
        <v>123</v>
      </c>
      <c r="AA928" s="43"/>
      <c r="AB928" s="245"/>
      <c r="AC928" s="43"/>
      <c r="AD928" s="196" t="s">
        <v>683</v>
      </c>
      <c r="AE928" s="58" t="s">
        <v>682</v>
      </c>
      <c r="AF928" s="421">
        <v>6</v>
      </c>
      <c r="AG928" s="421" t="s">
        <v>669</v>
      </c>
      <c r="AH928" s="38"/>
      <c r="AI928" s="9"/>
      <c r="AJ928" s="349">
        <f>SUMPRODUCT(LEN($M928:$AA931)-LEN(SUBSTITUTE($M928:$AA931,"A", "")))</f>
        <v>32</v>
      </c>
      <c r="AK928" s="352">
        <f>SUMPRODUCT(LEN($AD928:$AD931)-LEN(SUBSTITUTE($AD928:$AD931,"A", "")))</f>
        <v>12</v>
      </c>
      <c r="AL928" s="335">
        <f>SUMPRODUCT(LEN($AC928:$AC931)-LEN(SUBSTITUTE($AC928:$AC931,"A", "")))</f>
        <v>0</v>
      </c>
      <c r="AM928" s="349">
        <f>SUMPRODUCT(LEN($M928:$AA931)-LEN(SUBSTITUTE($M928:$AA931,"S", "")))</f>
        <v>17</v>
      </c>
      <c r="AN928" s="352">
        <f>SUMPRODUCT(LEN($AD928:$AD931)-LEN(SUBSTITUTE($AD928:$AD931,"S", "")))</f>
        <v>12</v>
      </c>
      <c r="AO928" s="335">
        <f>SUMPRODUCT(LEN($AC928:$AC931)-LEN(SUBSTITUTE($AC928:$AC931,"S", "")))</f>
        <v>0</v>
      </c>
      <c r="AP928" s="349">
        <f>SUMPRODUCT(LEN($M928:$AA931)-LEN(SUBSTITUTE($M928:$AA931,"F", "")))</f>
        <v>1</v>
      </c>
      <c r="AQ928" s="352">
        <f>SUMPRODUCT(LEN($AD928:$AD931)-LEN(SUBSTITUTE($AD928:$AD931,"F", "")))</f>
        <v>2</v>
      </c>
      <c r="AR928" s="335">
        <f>SUMPRODUCT(LEN($AC928:$AC931)-LEN(SUBSTITUTE($AC928:$AC931,"F", "")))</f>
        <v>0</v>
      </c>
      <c r="AS928" s="349">
        <f>SUMPRODUCT(LEN($M928:$AA931)-LEN(SUBSTITUTE($M928:$AA931,"G", "")))</f>
        <v>5</v>
      </c>
      <c r="AT928" s="352">
        <f>SUMPRODUCT(LEN($AD928:$AD931)-LEN(SUBSTITUTE($AD928:$AD931,"G", "")))</f>
        <v>1</v>
      </c>
      <c r="AU928" s="335">
        <f>SUMPRODUCT(LEN($AC928:$AC931)-LEN(SUBSTITUTE($AC928:$AC931,"G", "")))</f>
        <v>0</v>
      </c>
      <c r="AV928" s="349">
        <f>SUMPRODUCT(LEN($L928:$AA931)-LEN(SUBSTITUTE($L928:$AA931,"M", "")))</f>
        <v>0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4</v>
      </c>
      <c r="BB928" s="413">
        <f>SUMPRODUCT(LEN($AE928:$AE931)-LEN(SUBSTITUTE($AE928:$AE931,"M", "")))</f>
        <v>0</v>
      </c>
    </row>
    <row r="929" spans="2:62" ht="28.15" customHeight="1" thickBot="1" x14ac:dyDescent="0.25">
      <c r="B929" s="30"/>
      <c r="C929" s="339"/>
      <c r="D929" s="221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673</v>
      </c>
      <c r="N929" s="33" t="s">
        <v>121</v>
      </c>
      <c r="O929" s="55" t="s">
        <v>373</v>
      </c>
      <c r="P929" s="33" t="s">
        <v>120</v>
      </c>
      <c r="Q929" s="55" t="s">
        <v>496</v>
      </c>
      <c r="R929" s="33" t="s">
        <v>119</v>
      </c>
      <c r="S929" s="55" t="s">
        <v>346</v>
      </c>
      <c r="T929" s="33" t="s">
        <v>118</v>
      </c>
      <c r="U929" s="55" t="s">
        <v>130</v>
      </c>
      <c r="V929" s="33" t="s">
        <v>117</v>
      </c>
      <c r="W929" s="55"/>
      <c r="X929" s="33" t="s">
        <v>116</v>
      </c>
      <c r="Y929" s="55"/>
      <c r="Z929" s="33" t="s">
        <v>115</v>
      </c>
      <c r="AA929" s="55"/>
      <c r="AB929" s="244"/>
      <c r="AC929" s="55"/>
      <c r="AD929" s="193" t="s">
        <v>681</v>
      </c>
      <c r="AE929" s="57"/>
      <c r="AF929" s="422"/>
      <c r="AG929" s="422"/>
      <c r="AH929" s="21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8.15" customHeight="1" x14ac:dyDescent="0.2">
      <c r="B930" s="30"/>
      <c r="C930" s="340"/>
      <c r="D930" s="218"/>
      <c r="E930" s="192"/>
      <c r="F930" s="192"/>
      <c r="G930" s="191"/>
      <c r="H930" s="360">
        <v>204</v>
      </c>
      <c r="I930" s="392"/>
      <c r="J930" s="392"/>
      <c r="K930" s="392"/>
      <c r="L930" s="25" t="s">
        <v>114</v>
      </c>
      <c r="M930" s="114" t="s">
        <v>458</v>
      </c>
      <c r="N930" s="25" t="s">
        <v>112</v>
      </c>
      <c r="O930" s="114" t="s">
        <v>348</v>
      </c>
      <c r="P930" s="25" t="s">
        <v>111</v>
      </c>
      <c r="Q930" s="114" t="s">
        <v>456</v>
      </c>
      <c r="R930" s="25" t="s">
        <v>110</v>
      </c>
      <c r="S930" s="114" t="s">
        <v>347</v>
      </c>
      <c r="T930" s="25" t="s">
        <v>109</v>
      </c>
      <c r="U930" s="114"/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243"/>
      <c r="AC930" s="114"/>
      <c r="AD930" s="190" t="s">
        <v>680</v>
      </c>
      <c r="AE930" s="57"/>
      <c r="AF930" s="422"/>
      <c r="AG930" s="422"/>
      <c r="AH930" s="21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8.15" customHeight="1" thickBot="1" x14ac:dyDescent="0.25">
      <c r="B931" s="30"/>
      <c r="C931" s="355"/>
      <c r="D931" s="246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458</v>
      </c>
      <c r="N931" s="50" t="s">
        <v>104</v>
      </c>
      <c r="O931" s="51" t="s">
        <v>357</v>
      </c>
      <c r="P931" s="50" t="s">
        <v>103</v>
      </c>
      <c r="Q931" s="51" t="s">
        <v>567</v>
      </c>
      <c r="R931" s="50" t="s">
        <v>102</v>
      </c>
      <c r="S931" s="51" t="s">
        <v>349</v>
      </c>
      <c r="T931" s="50">
        <v>20</v>
      </c>
      <c r="U931" s="51"/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242"/>
      <c r="AC931" s="51"/>
      <c r="AD931" s="187"/>
      <c r="AE931" s="56"/>
      <c r="AF931" s="424"/>
      <c r="AG931" s="424"/>
      <c r="AH931" s="47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8.15" customHeight="1" x14ac:dyDescent="0.2">
      <c r="B932" s="30"/>
      <c r="C932" s="338">
        <v>2</v>
      </c>
      <c r="D932" s="212"/>
      <c r="E932" s="198"/>
      <c r="F932" s="198"/>
      <c r="G932" s="197"/>
      <c r="H932" s="358"/>
      <c r="I932" s="390">
        <v>87</v>
      </c>
      <c r="J932" s="390">
        <v>20</v>
      </c>
      <c r="K932" s="390">
        <v>6</v>
      </c>
      <c r="L932" s="42" t="s">
        <v>131</v>
      </c>
      <c r="M932" s="43" t="s">
        <v>179</v>
      </c>
      <c r="N932" s="42" t="s">
        <v>129</v>
      </c>
      <c r="O932" s="43" t="s">
        <v>357</v>
      </c>
      <c r="P932" s="42" t="s">
        <v>128</v>
      </c>
      <c r="Q932" s="43" t="s">
        <v>357</v>
      </c>
      <c r="R932" s="42" t="s">
        <v>127</v>
      </c>
      <c r="S932" s="43" t="s">
        <v>354</v>
      </c>
      <c r="T932" s="42" t="s">
        <v>126</v>
      </c>
      <c r="U932" s="43"/>
      <c r="V932" s="42" t="s">
        <v>125</v>
      </c>
      <c r="W932" s="43"/>
      <c r="X932" s="42" t="s">
        <v>124</v>
      </c>
      <c r="Y932" s="43"/>
      <c r="Z932" s="42" t="s">
        <v>123</v>
      </c>
      <c r="AA932" s="43"/>
      <c r="AB932" s="245"/>
      <c r="AC932" s="43"/>
      <c r="AD932" s="196"/>
      <c r="AE932" s="39"/>
      <c r="AF932" s="421"/>
      <c r="AG932" s="421" t="s">
        <v>668</v>
      </c>
      <c r="AH932" s="38"/>
      <c r="AI932" s="9"/>
      <c r="AJ932" s="349">
        <f>SUMPRODUCT(LEN($M932:$AA935)-LEN(SUBSTITUTE($M932:$AA935,"A", "")))</f>
        <v>25</v>
      </c>
      <c r="AK932" s="352">
        <f>SUMPRODUCT(LEN($AD932:$AD935)-LEN(SUBSTITUTE($AD932:$AD935,"A", "")))</f>
        <v>0</v>
      </c>
      <c r="AL932" s="335">
        <f>SUMPRODUCT(LEN($AC932:$AC935)-LEN(SUBSTITUTE($AC932:$AC935,"A", "")))</f>
        <v>0</v>
      </c>
      <c r="AM932" s="349">
        <f>SUMPRODUCT(LEN($M932:$AA935)-LEN(SUBSTITUTE($M932:$AA935,"S", "")))</f>
        <v>13</v>
      </c>
      <c r="AN932" s="352">
        <f>SUMPRODUCT(LEN($AD932:$AD935)-LEN(SUBSTITUTE($AD932:$AD935,"S", "")))</f>
        <v>0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1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8.15" customHeight="1" thickBot="1" x14ac:dyDescent="0.25">
      <c r="B933" s="30"/>
      <c r="C933" s="339"/>
      <c r="D933" s="221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 t="s">
        <v>357</v>
      </c>
      <c r="N933" s="33" t="s">
        <v>121</v>
      </c>
      <c r="O933" s="55" t="s">
        <v>479</v>
      </c>
      <c r="P933" s="33" t="s">
        <v>120</v>
      </c>
      <c r="Q933" s="55" t="s">
        <v>179</v>
      </c>
      <c r="R933" s="33" t="s">
        <v>119</v>
      </c>
      <c r="S933" s="55" t="s">
        <v>354</v>
      </c>
      <c r="T933" s="33" t="s">
        <v>118</v>
      </c>
      <c r="U933" s="55"/>
      <c r="V933" s="33" t="s">
        <v>117</v>
      </c>
      <c r="W933" s="55"/>
      <c r="X933" s="33" t="s">
        <v>116</v>
      </c>
      <c r="Y933" s="55"/>
      <c r="Z933" s="33" t="s">
        <v>115</v>
      </c>
      <c r="AA933" s="55"/>
      <c r="AB933" s="244"/>
      <c r="AC933" s="55"/>
      <c r="AD933" s="193"/>
      <c r="AE933" s="22"/>
      <c r="AF933" s="422"/>
      <c r="AG933" s="422"/>
      <c r="AH933" s="21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8.15" customHeight="1" x14ac:dyDescent="0.2">
      <c r="B934" s="30"/>
      <c r="C934" s="340"/>
      <c r="D934" s="218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 t="s">
        <v>357</v>
      </c>
      <c r="N934" s="25" t="s">
        <v>112</v>
      </c>
      <c r="O934" s="114" t="s">
        <v>357</v>
      </c>
      <c r="P934" s="25" t="s">
        <v>111</v>
      </c>
      <c r="Q934" s="114" t="s">
        <v>349</v>
      </c>
      <c r="R934" s="25" t="s">
        <v>110</v>
      </c>
      <c r="S934" s="114" t="s">
        <v>130</v>
      </c>
      <c r="T934" s="25" t="s">
        <v>109</v>
      </c>
      <c r="U934" s="114"/>
      <c r="V934" s="25" t="s">
        <v>108</v>
      </c>
      <c r="W934" s="114"/>
      <c r="X934" s="25" t="s">
        <v>107</v>
      </c>
      <c r="Y934" s="114"/>
      <c r="Z934" s="25" t="s">
        <v>106</v>
      </c>
      <c r="AA934" s="114"/>
      <c r="AB934" s="243"/>
      <c r="AC934" s="114"/>
      <c r="AD934" s="190"/>
      <c r="AE934" s="22"/>
      <c r="AF934" s="422"/>
      <c r="AG934" s="422"/>
      <c r="AH934" s="21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8.15" customHeight="1" thickBot="1" x14ac:dyDescent="0.25">
      <c r="B935" s="30"/>
      <c r="C935" s="355"/>
      <c r="D935" s="246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 t="s">
        <v>357</v>
      </c>
      <c r="N935" s="50" t="s">
        <v>104</v>
      </c>
      <c r="O935" s="51" t="s">
        <v>346</v>
      </c>
      <c r="P935" s="50" t="s">
        <v>103</v>
      </c>
      <c r="Q935" s="51" t="s">
        <v>354</v>
      </c>
      <c r="R935" s="50" t="s">
        <v>102</v>
      </c>
      <c r="S935" s="51" t="s">
        <v>130</v>
      </c>
      <c r="T935" s="50">
        <v>20</v>
      </c>
      <c r="U935" s="51"/>
      <c r="V935" s="50" t="s">
        <v>101</v>
      </c>
      <c r="W935" s="51"/>
      <c r="X935" s="50" t="s">
        <v>100</v>
      </c>
      <c r="Y935" s="51"/>
      <c r="Z935" s="50" t="s">
        <v>99</v>
      </c>
      <c r="AA935" s="51"/>
      <c r="AB935" s="242"/>
      <c r="AC935" s="51"/>
      <c r="AD935" s="187"/>
      <c r="AE935" s="48"/>
      <c r="AF935" s="424"/>
      <c r="AG935" s="424"/>
      <c r="AH935" s="47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8.15" customHeight="1" x14ac:dyDescent="0.2">
      <c r="B936" s="30"/>
      <c r="C936" s="338">
        <v>3</v>
      </c>
      <c r="D936" s="212"/>
      <c r="E936" s="198"/>
      <c r="F936" s="198"/>
      <c r="G936" s="197"/>
      <c r="H936" s="358"/>
      <c r="I936" s="390">
        <v>115</v>
      </c>
      <c r="J936" s="390">
        <v>27</v>
      </c>
      <c r="K936" s="390">
        <v>9</v>
      </c>
      <c r="L936" s="42" t="s">
        <v>131</v>
      </c>
      <c r="M936" s="43" t="s">
        <v>527</v>
      </c>
      <c r="N936" s="42" t="s">
        <v>129</v>
      </c>
      <c r="O936" s="43" t="s">
        <v>679</v>
      </c>
      <c r="P936" s="42" t="s">
        <v>128</v>
      </c>
      <c r="Q936" s="43" t="s">
        <v>556</v>
      </c>
      <c r="R936" s="42" t="s">
        <v>127</v>
      </c>
      <c r="S936" s="43" t="s">
        <v>348</v>
      </c>
      <c r="T936" s="42" t="s">
        <v>126</v>
      </c>
      <c r="U936" s="43" t="s">
        <v>354</v>
      </c>
      <c r="V936" s="42" t="s">
        <v>125</v>
      </c>
      <c r="W936" s="43"/>
      <c r="X936" s="42" t="s">
        <v>124</v>
      </c>
      <c r="Y936" s="43"/>
      <c r="Z936" s="42" t="s">
        <v>123</v>
      </c>
      <c r="AA936" s="43"/>
      <c r="AB936" s="245"/>
      <c r="AC936" s="43"/>
      <c r="AD936" s="196" t="s">
        <v>678</v>
      </c>
      <c r="AE936" s="39"/>
      <c r="AF936" s="421"/>
      <c r="AG936" s="421" t="s">
        <v>669</v>
      </c>
      <c r="AH936" s="38"/>
      <c r="AI936" s="9"/>
      <c r="AJ936" s="349">
        <f>SUMPRODUCT(LEN($M936:$AA939)-LEN(SUBSTITUTE($M936:$AA939,"A", "")))</f>
        <v>41</v>
      </c>
      <c r="AK936" s="352">
        <f>SUMPRODUCT(LEN($AD936:$AD939)-LEN(SUBSTITUTE($AD936:$AD939,"A", "")))</f>
        <v>7</v>
      </c>
      <c r="AL936" s="335">
        <f>SUMPRODUCT(LEN($AC936:$AC939)-LEN(SUBSTITUTE($AC936:$AC939,"A", "")))</f>
        <v>0</v>
      </c>
      <c r="AM936" s="349">
        <f>SUMPRODUCT(LEN($M936:$AA939)-LEN(SUBSTITUTE($M936:$AA939,"S", "")))</f>
        <v>24</v>
      </c>
      <c r="AN936" s="352">
        <f>SUMPRODUCT(LEN($AD936:$AD939)-LEN(SUBSTITUTE($AD936:$AD939,"S", "")))</f>
        <v>14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1</v>
      </c>
      <c r="AR936" s="335">
        <f>SUMPRODUCT(LEN($AC936:$AC939)-LEN(SUBSTITUTE($AC936:$AC939,"F", "")))</f>
        <v>0</v>
      </c>
      <c r="AS936" s="349">
        <f>SUMPRODUCT(LEN($M936:$AA939)-LEN(SUBSTITUTE($M936:$AA939,"G", "")))</f>
        <v>6</v>
      </c>
      <c r="AT936" s="352">
        <f>SUMPRODUCT(LEN($AD936:$AD939)-LEN(SUBSTITUTE($AD936:$AD939,"G", "")))</f>
        <v>4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8.15" customHeight="1" thickBot="1" x14ac:dyDescent="0.25">
      <c r="B937" s="30"/>
      <c r="C937" s="339"/>
      <c r="D937" s="221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 t="s">
        <v>458</v>
      </c>
      <c r="N937" s="33" t="s">
        <v>121</v>
      </c>
      <c r="O937" s="55" t="s">
        <v>677</v>
      </c>
      <c r="P937" s="33" t="s">
        <v>120</v>
      </c>
      <c r="Q937" s="55" t="s">
        <v>676</v>
      </c>
      <c r="R937" s="33" t="s">
        <v>119</v>
      </c>
      <c r="S937" s="55" t="s">
        <v>367</v>
      </c>
      <c r="T937" s="33" t="s">
        <v>118</v>
      </c>
      <c r="U937" s="55" t="s">
        <v>130</v>
      </c>
      <c r="V937" s="33" t="s">
        <v>117</v>
      </c>
      <c r="W937" s="55"/>
      <c r="X937" s="33" t="s">
        <v>116</v>
      </c>
      <c r="Y937" s="55"/>
      <c r="Z937" s="33" t="s">
        <v>115</v>
      </c>
      <c r="AA937" s="55"/>
      <c r="AB937" s="244"/>
      <c r="AC937" s="55"/>
      <c r="AD937" s="193" t="s">
        <v>544</v>
      </c>
      <c r="AE937" s="22"/>
      <c r="AF937" s="422"/>
      <c r="AG937" s="422"/>
      <c r="AH937" s="21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8.15" customHeight="1" x14ac:dyDescent="0.2">
      <c r="B938" s="30"/>
      <c r="C938" s="340"/>
      <c r="D938" s="218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 t="s">
        <v>593</v>
      </c>
      <c r="N938" s="25" t="s">
        <v>112</v>
      </c>
      <c r="O938" s="114" t="s">
        <v>471</v>
      </c>
      <c r="P938" s="25" t="s">
        <v>111</v>
      </c>
      <c r="Q938" s="114" t="s">
        <v>474</v>
      </c>
      <c r="R938" s="25" t="s">
        <v>110</v>
      </c>
      <c r="S938" s="114" t="s">
        <v>349</v>
      </c>
      <c r="T938" s="25" t="s">
        <v>109</v>
      </c>
      <c r="U938" s="114"/>
      <c r="V938" s="25" t="s">
        <v>108</v>
      </c>
      <c r="W938" s="114"/>
      <c r="X938" s="25" t="s">
        <v>107</v>
      </c>
      <c r="Y938" s="114"/>
      <c r="Z938" s="25" t="s">
        <v>106</v>
      </c>
      <c r="AA938" s="114"/>
      <c r="AB938" s="243"/>
      <c r="AC938" s="114"/>
      <c r="AD938" s="190" t="s">
        <v>675</v>
      </c>
      <c r="AE938" s="22"/>
      <c r="AF938" s="422"/>
      <c r="AG938" s="422"/>
      <c r="AH938" s="21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8.15" customHeight="1" thickBot="1" x14ac:dyDescent="0.25">
      <c r="B939" s="20"/>
      <c r="C939" s="341"/>
      <c r="D939" s="215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 t="s">
        <v>471</v>
      </c>
      <c r="N939" s="15" t="s">
        <v>104</v>
      </c>
      <c r="O939" s="16" t="s">
        <v>373</v>
      </c>
      <c r="P939" s="15" t="s">
        <v>103</v>
      </c>
      <c r="Q939" s="16" t="s">
        <v>467</v>
      </c>
      <c r="R939" s="15" t="s">
        <v>102</v>
      </c>
      <c r="S939" s="16" t="s">
        <v>354</v>
      </c>
      <c r="T939" s="15">
        <v>20</v>
      </c>
      <c r="U939" s="16"/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242"/>
      <c r="AC939" s="16"/>
      <c r="AD939" s="186"/>
      <c r="AE939" s="11"/>
      <c r="AF939" s="423"/>
      <c r="AG939" s="423"/>
      <c r="AH939" s="10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107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>
        <v>204</v>
      </c>
      <c r="E941" s="425">
        <v>9466.65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03"/>
      <c r="AI941" s="86" t="s">
        <v>137</v>
      </c>
      <c r="AJ941" s="85">
        <f t="shared" ref="AJ941:BB941" si="124">SUM(AJ943:AJ954)</f>
        <v>64</v>
      </c>
      <c r="AK941" s="84">
        <f t="shared" si="124"/>
        <v>4</v>
      </c>
      <c r="AL941" s="83">
        <f t="shared" si="124"/>
        <v>0</v>
      </c>
      <c r="AM941" s="85">
        <f t="shared" si="124"/>
        <v>24</v>
      </c>
      <c r="AN941" s="84">
        <f t="shared" si="124"/>
        <v>5</v>
      </c>
      <c r="AO941" s="83">
        <f t="shared" si="124"/>
        <v>0</v>
      </c>
      <c r="AP941" s="85">
        <f t="shared" si="124"/>
        <v>2</v>
      </c>
      <c r="AQ941" s="84">
        <f t="shared" si="124"/>
        <v>0</v>
      </c>
      <c r="AR941" s="83">
        <f t="shared" si="124"/>
        <v>0</v>
      </c>
      <c r="AS941" s="85">
        <f t="shared" si="124"/>
        <v>14</v>
      </c>
      <c r="AT941" s="84">
        <f t="shared" si="124"/>
        <v>2</v>
      </c>
      <c r="AU941" s="83">
        <f t="shared" si="124"/>
        <v>0</v>
      </c>
      <c r="AV941" s="85">
        <f t="shared" si="124"/>
        <v>0</v>
      </c>
      <c r="AW941" s="84">
        <f t="shared" si="124"/>
        <v>0</v>
      </c>
      <c r="AX941" s="83">
        <f t="shared" si="124"/>
        <v>0</v>
      </c>
      <c r="AY941" s="82">
        <f t="shared" si="124"/>
        <v>2</v>
      </c>
      <c r="AZ941" s="81">
        <f t="shared" si="124"/>
        <v>0</v>
      </c>
      <c r="BA941" s="81">
        <f t="shared" si="124"/>
        <v>1</v>
      </c>
      <c r="BB941" s="80">
        <f t="shared" si="124"/>
        <v>0</v>
      </c>
      <c r="BC941" s="79" t="s">
        <v>136</v>
      </c>
      <c r="BF941" s="5">
        <f>SUM(AJ941:AL941)/$BG$5</f>
        <v>22.666666666666668</v>
      </c>
      <c r="BG941" s="5">
        <f>SUM(AM941:AO941,AY941)/$BG$5</f>
        <v>10.333333333333334</v>
      </c>
      <c r="BH941" s="5">
        <f>SUM(AP941:AR941,AZ941)/$BG$5</f>
        <v>0.66666666666666663</v>
      </c>
      <c r="BI941" s="5">
        <f>SUM(AS941:AU941,BA941)/$BG$5</f>
        <v>5.666666666666667</v>
      </c>
      <c r="BJ941" s="5">
        <f>SUM(AV941:AX941,BB941)/$BG$5</f>
        <v>0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03"/>
      <c r="AI942" s="66" t="s">
        <v>135</v>
      </c>
      <c r="AJ942" s="65">
        <f t="shared" ref="AJ942:BB942" si="125">AJ941/3</f>
        <v>21.333333333333332</v>
      </c>
      <c r="AK942" s="64">
        <f t="shared" si="125"/>
        <v>1.3333333333333333</v>
      </c>
      <c r="AL942" s="63">
        <f t="shared" si="125"/>
        <v>0</v>
      </c>
      <c r="AM942" s="65">
        <f t="shared" si="125"/>
        <v>8</v>
      </c>
      <c r="AN942" s="64">
        <f t="shared" si="125"/>
        <v>1.6666666666666667</v>
      </c>
      <c r="AO942" s="63">
        <f t="shared" si="125"/>
        <v>0</v>
      </c>
      <c r="AP942" s="65">
        <f t="shared" si="125"/>
        <v>0.66666666666666663</v>
      </c>
      <c r="AQ942" s="64">
        <f t="shared" si="125"/>
        <v>0</v>
      </c>
      <c r="AR942" s="63">
        <f t="shared" si="125"/>
        <v>0</v>
      </c>
      <c r="AS942" s="65">
        <f t="shared" si="125"/>
        <v>4.666666666666667</v>
      </c>
      <c r="AT942" s="64">
        <f t="shared" si="125"/>
        <v>0.66666666666666663</v>
      </c>
      <c r="AU942" s="63">
        <f t="shared" si="125"/>
        <v>0</v>
      </c>
      <c r="AV942" s="65">
        <f t="shared" si="125"/>
        <v>0</v>
      </c>
      <c r="AW942" s="64">
        <f t="shared" si="125"/>
        <v>0</v>
      </c>
      <c r="AX942" s="63">
        <f t="shared" si="125"/>
        <v>0</v>
      </c>
      <c r="AY942" s="62">
        <f t="shared" si="125"/>
        <v>0.66666666666666663</v>
      </c>
      <c r="AZ942" s="61">
        <f t="shared" si="125"/>
        <v>0</v>
      </c>
      <c r="BA942" s="61">
        <f t="shared" si="125"/>
        <v>0.33333333333333331</v>
      </c>
      <c r="BB942" s="60">
        <f t="shared" si="125"/>
        <v>0</v>
      </c>
      <c r="BC942" s="59" t="s">
        <v>134</v>
      </c>
    </row>
    <row r="943" spans="2:62" ht="28.15" customHeight="1" x14ac:dyDescent="0.2">
      <c r="B943" s="30"/>
      <c r="C943" s="338">
        <v>1</v>
      </c>
      <c r="D943" s="239" t="s">
        <v>674</v>
      </c>
      <c r="E943" s="198"/>
      <c r="F943" s="198"/>
      <c r="G943" s="197"/>
      <c r="H943" s="358" t="s">
        <v>133</v>
      </c>
      <c r="I943" s="390">
        <v>90</v>
      </c>
      <c r="J943" s="390">
        <v>24</v>
      </c>
      <c r="K943" s="390">
        <v>8</v>
      </c>
      <c r="L943" s="42" t="s">
        <v>131</v>
      </c>
      <c r="M943" s="43" t="s">
        <v>132</v>
      </c>
      <c r="N943" s="42" t="s">
        <v>129</v>
      </c>
      <c r="O943" s="43" t="s">
        <v>484</v>
      </c>
      <c r="P943" s="42" t="s">
        <v>128</v>
      </c>
      <c r="Q943" s="43" t="s">
        <v>479</v>
      </c>
      <c r="R943" s="42" t="s">
        <v>127</v>
      </c>
      <c r="S943" s="43" t="s">
        <v>347</v>
      </c>
      <c r="T943" s="42" t="s">
        <v>126</v>
      </c>
      <c r="U943" s="43"/>
      <c r="V943" s="42" t="s">
        <v>125</v>
      </c>
      <c r="W943" s="43"/>
      <c r="X943" s="42" t="s">
        <v>124</v>
      </c>
      <c r="Y943" s="43"/>
      <c r="Z943" s="42" t="s">
        <v>123</v>
      </c>
      <c r="AA943" s="43"/>
      <c r="AB943" s="245"/>
      <c r="AC943" s="43"/>
      <c r="AD943" s="196"/>
      <c r="AE943" s="58" t="s">
        <v>498</v>
      </c>
      <c r="AF943" s="421">
        <v>5</v>
      </c>
      <c r="AG943" s="421" t="s">
        <v>669</v>
      </c>
      <c r="AH943" s="38"/>
      <c r="AI943" s="9"/>
      <c r="AJ943" s="349">
        <f>SUMPRODUCT(LEN($M943:$AA946)-LEN(SUBSTITUTE($M943:$AA946,"A", "")))</f>
        <v>22</v>
      </c>
      <c r="AK943" s="352">
        <f>SUMPRODUCT(LEN($AD943:$AD946)-LEN(SUBSTITUTE($AD943:$AD946,"A", "")))</f>
        <v>0</v>
      </c>
      <c r="AL943" s="335">
        <f>SUMPRODUCT(LEN($AC943:$AC946)-LEN(SUBSTITUTE($AC943:$AC946,"A", "")))</f>
        <v>0</v>
      </c>
      <c r="AM943" s="349">
        <f>SUMPRODUCT(LEN($M943:$AA946)-LEN(SUBSTITUTE($M943:$AA946,"S", "")))</f>
        <v>11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1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5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0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2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1</v>
      </c>
      <c r="BB943" s="413">
        <f>SUMPRODUCT(LEN($AE943:$AE946)-LEN(SUBSTITUTE($AE943:$AE946,"M", "")))</f>
        <v>0</v>
      </c>
    </row>
    <row r="944" spans="2:62" ht="28.15" customHeight="1" thickBot="1" x14ac:dyDescent="0.25">
      <c r="B944" s="30"/>
      <c r="C944" s="339"/>
      <c r="D944" s="221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132</v>
      </c>
      <c r="N944" s="33" t="s">
        <v>121</v>
      </c>
      <c r="O944" s="55" t="s">
        <v>179</v>
      </c>
      <c r="P944" s="33" t="s">
        <v>120</v>
      </c>
      <c r="Q944" s="55" t="s">
        <v>352</v>
      </c>
      <c r="R944" s="33" t="s">
        <v>119</v>
      </c>
      <c r="S944" s="55" t="s">
        <v>130</v>
      </c>
      <c r="T944" s="33" t="s">
        <v>118</v>
      </c>
      <c r="U944" s="55"/>
      <c r="V944" s="33" t="s">
        <v>117</v>
      </c>
      <c r="W944" s="55"/>
      <c r="X944" s="33" t="s">
        <v>116</v>
      </c>
      <c r="Y944" s="55"/>
      <c r="Z944" s="33" t="s">
        <v>115</v>
      </c>
      <c r="AA944" s="55"/>
      <c r="AB944" s="244"/>
      <c r="AC944" s="55"/>
      <c r="AD944" s="193"/>
      <c r="AE944" s="57"/>
      <c r="AF944" s="422"/>
      <c r="AG944" s="422"/>
      <c r="AH944" s="21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8.15" customHeight="1" x14ac:dyDescent="0.2">
      <c r="B945" s="30"/>
      <c r="C945" s="340"/>
      <c r="D945" s="218"/>
      <c r="E945" s="192"/>
      <c r="F945" s="192"/>
      <c r="G945" s="191"/>
      <c r="H945" s="360">
        <v>204</v>
      </c>
      <c r="I945" s="392"/>
      <c r="J945" s="392"/>
      <c r="K945" s="392"/>
      <c r="L945" s="25" t="s">
        <v>114</v>
      </c>
      <c r="M945" s="114" t="s">
        <v>673</v>
      </c>
      <c r="N945" s="25" t="s">
        <v>112</v>
      </c>
      <c r="O945" s="114" t="s">
        <v>373</v>
      </c>
      <c r="P945" s="25" t="s">
        <v>111</v>
      </c>
      <c r="Q945" s="114" t="s">
        <v>567</v>
      </c>
      <c r="R945" s="25" t="s">
        <v>110</v>
      </c>
      <c r="S945" s="114" t="s">
        <v>132</v>
      </c>
      <c r="T945" s="25" t="s">
        <v>109</v>
      </c>
      <c r="U945" s="114"/>
      <c r="V945" s="25" t="s">
        <v>108</v>
      </c>
      <c r="W945" s="114"/>
      <c r="X945" s="25" t="s">
        <v>107</v>
      </c>
      <c r="Y945" s="114"/>
      <c r="Z945" s="25" t="s">
        <v>106</v>
      </c>
      <c r="AA945" s="114"/>
      <c r="AB945" s="243"/>
      <c r="AC945" s="114"/>
      <c r="AD945" s="190"/>
      <c r="AE945" s="57"/>
      <c r="AF945" s="422"/>
      <c r="AG945" s="422"/>
      <c r="AH945" s="21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8.15" customHeight="1" thickBot="1" x14ac:dyDescent="0.25">
      <c r="B946" s="30"/>
      <c r="C946" s="355"/>
      <c r="D946" s="246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459</v>
      </c>
      <c r="N946" s="50" t="s">
        <v>104</v>
      </c>
      <c r="O946" s="51" t="s">
        <v>495</v>
      </c>
      <c r="P946" s="50" t="s">
        <v>103</v>
      </c>
      <c r="Q946" s="51" t="s">
        <v>354</v>
      </c>
      <c r="R946" s="50" t="s">
        <v>102</v>
      </c>
      <c r="S946" s="51" t="s">
        <v>130</v>
      </c>
      <c r="T946" s="50">
        <v>20</v>
      </c>
      <c r="U946" s="51"/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242"/>
      <c r="AC946" s="51"/>
      <c r="AD946" s="187"/>
      <c r="AE946" s="56"/>
      <c r="AF946" s="424"/>
      <c r="AG946" s="424"/>
      <c r="AH946" s="47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8.15" customHeight="1" x14ac:dyDescent="0.2">
      <c r="B947" s="30"/>
      <c r="C947" s="338">
        <v>2</v>
      </c>
      <c r="D947" s="212"/>
      <c r="E947" s="198"/>
      <c r="F947" s="198"/>
      <c r="G947" s="197"/>
      <c r="H947" s="358"/>
      <c r="I947" s="390">
        <v>82</v>
      </c>
      <c r="J947" s="390">
        <v>21</v>
      </c>
      <c r="K947" s="390">
        <v>8</v>
      </c>
      <c r="L947" s="42" t="s">
        <v>131</v>
      </c>
      <c r="M947" s="43" t="s">
        <v>132</v>
      </c>
      <c r="N947" s="42" t="s">
        <v>129</v>
      </c>
      <c r="O947" s="43" t="s">
        <v>467</v>
      </c>
      <c r="P947" s="42" t="s">
        <v>128</v>
      </c>
      <c r="Q947" s="43" t="s">
        <v>522</v>
      </c>
      <c r="R947" s="42" t="s">
        <v>127</v>
      </c>
      <c r="S947" s="43" t="s">
        <v>130</v>
      </c>
      <c r="T947" s="42" t="s">
        <v>126</v>
      </c>
      <c r="U947" s="43"/>
      <c r="V947" s="42" t="s">
        <v>125</v>
      </c>
      <c r="W947" s="43"/>
      <c r="X947" s="42" t="s">
        <v>124</v>
      </c>
      <c r="Y947" s="43"/>
      <c r="Z947" s="42" t="s">
        <v>123</v>
      </c>
      <c r="AA947" s="43"/>
      <c r="AB947" s="245"/>
      <c r="AC947" s="43"/>
      <c r="AD947" s="196"/>
      <c r="AE947" s="39"/>
      <c r="AF947" s="421">
        <v>4</v>
      </c>
      <c r="AG947" s="421" t="s">
        <v>669</v>
      </c>
      <c r="AH947" s="38"/>
      <c r="AI947" s="9"/>
      <c r="AJ947" s="349">
        <f>SUMPRODUCT(LEN($M947:$AA950)-LEN(SUBSTITUTE($M947:$AA950,"A", "")))</f>
        <v>16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3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1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3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8.15" customHeight="1" thickBot="1" x14ac:dyDescent="0.25">
      <c r="B948" s="30"/>
      <c r="C948" s="339"/>
      <c r="D948" s="221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 t="s">
        <v>467</v>
      </c>
      <c r="N948" s="33" t="s">
        <v>121</v>
      </c>
      <c r="O948" s="55" t="s">
        <v>179</v>
      </c>
      <c r="P948" s="33" t="s">
        <v>120</v>
      </c>
      <c r="Q948" s="55" t="s">
        <v>179</v>
      </c>
      <c r="R948" s="33" t="s">
        <v>119</v>
      </c>
      <c r="S948" s="55"/>
      <c r="T948" s="33" t="s">
        <v>118</v>
      </c>
      <c r="U948" s="55"/>
      <c r="V948" s="33" t="s">
        <v>117</v>
      </c>
      <c r="W948" s="55"/>
      <c r="X948" s="33" t="s">
        <v>116</v>
      </c>
      <c r="Y948" s="55"/>
      <c r="Z948" s="33" t="s">
        <v>115</v>
      </c>
      <c r="AA948" s="55"/>
      <c r="AB948" s="244"/>
      <c r="AC948" s="55"/>
      <c r="AD948" s="193"/>
      <c r="AE948" s="22"/>
      <c r="AF948" s="422"/>
      <c r="AG948" s="422"/>
      <c r="AH948" s="21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8.15" customHeight="1" x14ac:dyDescent="0.2">
      <c r="B949" s="30"/>
      <c r="C949" s="340"/>
      <c r="D949" s="218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 t="s">
        <v>179</v>
      </c>
      <c r="N949" s="25" t="s">
        <v>112</v>
      </c>
      <c r="O949" s="114" t="s">
        <v>179</v>
      </c>
      <c r="P949" s="25" t="s">
        <v>111</v>
      </c>
      <c r="Q949" s="114" t="s">
        <v>347</v>
      </c>
      <c r="R949" s="25" t="s">
        <v>110</v>
      </c>
      <c r="S949" s="114"/>
      <c r="T949" s="25" t="s">
        <v>109</v>
      </c>
      <c r="U949" s="114"/>
      <c r="V949" s="25" t="s">
        <v>108</v>
      </c>
      <c r="W949" s="114"/>
      <c r="X949" s="25" t="s">
        <v>107</v>
      </c>
      <c r="Y949" s="114"/>
      <c r="Z949" s="25" t="s">
        <v>106</v>
      </c>
      <c r="AA949" s="114"/>
      <c r="AB949" s="243"/>
      <c r="AC949" s="114"/>
      <c r="AD949" s="190"/>
      <c r="AE949" s="22"/>
      <c r="AF949" s="422"/>
      <c r="AG949" s="422"/>
      <c r="AH949" s="21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8.15" customHeight="1" thickBot="1" x14ac:dyDescent="0.25">
      <c r="B950" s="30"/>
      <c r="C950" s="355"/>
      <c r="D950" s="246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 t="s">
        <v>179</v>
      </c>
      <c r="N950" s="50" t="s">
        <v>104</v>
      </c>
      <c r="O950" s="51" t="s">
        <v>467</v>
      </c>
      <c r="P950" s="50" t="s">
        <v>103</v>
      </c>
      <c r="Q950" s="51" t="s">
        <v>130</v>
      </c>
      <c r="R950" s="50" t="s">
        <v>102</v>
      </c>
      <c r="S950" s="51"/>
      <c r="T950" s="50">
        <v>20</v>
      </c>
      <c r="U950" s="51"/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242"/>
      <c r="AC950" s="51"/>
      <c r="AD950" s="187"/>
      <c r="AE950" s="48"/>
      <c r="AF950" s="424"/>
      <c r="AG950" s="424"/>
      <c r="AH950" s="47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8.15" customHeight="1" x14ac:dyDescent="0.2">
      <c r="B951" s="30"/>
      <c r="C951" s="338">
        <v>3</v>
      </c>
      <c r="D951" s="212"/>
      <c r="E951" s="198"/>
      <c r="F951" s="198"/>
      <c r="G951" s="197"/>
      <c r="H951" s="358"/>
      <c r="I951" s="390">
        <v>91</v>
      </c>
      <c r="J951" s="390">
        <v>24</v>
      </c>
      <c r="K951" s="390">
        <v>8</v>
      </c>
      <c r="L951" s="42" t="s">
        <v>131</v>
      </c>
      <c r="M951" s="43" t="s">
        <v>479</v>
      </c>
      <c r="N951" s="42" t="s">
        <v>129</v>
      </c>
      <c r="O951" s="43" t="s">
        <v>672</v>
      </c>
      <c r="P951" s="42" t="s">
        <v>128</v>
      </c>
      <c r="Q951" s="43" t="s">
        <v>348</v>
      </c>
      <c r="R951" s="42" t="s">
        <v>127</v>
      </c>
      <c r="S951" s="43" t="s">
        <v>347</v>
      </c>
      <c r="T951" s="42" t="s">
        <v>126</v>
      </c>
      <c r="U951" s="43"/>
      <c r="V951" s="42" t="s">
        <v>125</v>
      </c>
      <c r="W951" s="43"/>
      <c r="X951" s="42" t="s">
        <v>124</v>
      </c>
      <c r="Y951" s="43"/>
      <c r="Z951" s="42" t="s">
        <v>123</v>
      </c>
      <c r="AA951" s="43"/>
      <c r="AB951" s="245"/>
      <c r="AC951" s="43"/>
      <c r="AD951" s="196" t="s">
        <v>671</v>
      </c>
      <c r="AE951" s="39"/>
      <c r="AF951" s="421"/>
      <c r="AG951" s="421" t="s">
        <v>669</v>
      </c>
      <c r="AH951" s="38"/>
      <c r="AI951" s="9"/>
      <c r="AJ951" s="349">
        <f>SUMPRODUCT(LEN($M951:$AA954)-LEN(SUBSTITUTE($M951:$AA954,"A", "")))</f>
        <v>26</v>
      </c>
      <c r="AK951" s="352">
        <f>SUMPRODUCT(LEN($AD951:$AD954)-LEN(SUBSTITUTE($AD951:$AD954,"A", "")))</f>
        <v>4</v>
      </c>
      <c r="AL951" s="335">
        <f>SUMPRODUCT(LEN($AC951:$AC954)-LEN(SUBSTITUTE($AC951:$AC954,"A", "")))</f>
        <v>0</v>
      </c>
      <c r="AM951" s="349">
        <f>SUMPRODUCT(LEN($M951:$AA954)-LEN(SUBSTITUTE($M951:$AA954,"S", "")))</f>
        <v>10</v>
      </c>
      <c r="AN951" s="352">
        <f>SUMPRODUCT(LEN($AD951:$AD954)-LEN(SUBSTITUTE($AD951:$AD954,"S", "")))</f>
        <v>5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6</v>
      </c>
      <c r="AT951" s="352">
        <f>SUMPRODUCT(LEN($AD951:$AD954)-LEN(SUBSTITUTE($AD951:$AD954,"G", "")))</f>
        <v>2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8.15" customHeight="1" thickBot="1" x14ac:dyDescent="0.25">
      <c r="B952" s="30"/>
      <c r="C952" s="339"/>
      <c r="D952" s="221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 t="s">
        <v>357</v>
      </c>
      <c r="N952" s="33" t="s">
        <v>121</v>
      </c>
      <c r="O952" s="55" t="s">
        <v>470</v>
      </c>
      <c r="P952" s="33" t="s">
        <v>120</v>
      </c>
      <c r="Q952" s="55" t="s">
        <v>348</v>
      </c>
      <c r="R952" s="33" t="s">
        <v>119</v>
      </c>
      <c r="S952" s="55" t="s">
        <v>347</v>
      </c>
      <c r="T952" s="33" t="s">
        <v>118</v>
      </c>
      <c r="U952" s="55"/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244"/>
      <c r="AC952" s="55"/>
      <c r="AD952" s="193" t="s">
        <v>348</v>
      </c>
      <c r="AE952" s="22"/>
      <c r="AF952" s="422"/>
      <c r="AG952" s="422"/>
      <c r="AH952" s="21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8.15" customHeight="1" x14ac:dyDescent="0.2">
      <c r="B953" s="30"/>
      <c r="C953" s="340"/>
      <c r="D953" s="218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 t="s">
        <v>479</v>
      </c>
      <c r="N953" s="25" t="s">
        <v>112</v>
      </c>
      <c r="O953" s="114" t="s">
        <v>462</v>
      </c>
      <c r="P953" s="25" t="s">
        <v>111</v>
      </c>
      <c r="Q953" s="114" t="s">
        <v>179</v>
      </c>
      <c r="R953" s="25" t="s">
        <v>110</v>
      </c>
      <c r="S953" s="114" t="s">
        <v>130</v>
      </c>
      <c r="T953" s="25" t="s">
        <v>109</v>
      </c>
      <c r="U953" s="114"/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243"/>
      <c r="AC953" s="114"/>
      <c r="AD953" s="190"/>
      <c r="AE953" s="22"/>
      <c r="AF953" s="422"/>
      <c r="AG953" s="422"/>
      <c r="AH953" s="21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8.15" customHeight="1" thickBot="1" x14ac:dyDescent="0.25">
      <c r="B954" s="20"/>
      <c r="C954" s="341"/>
      <c r="D954" s="215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 t="s">
        <v>357</v>
      </c>
      <c r="N954" s="15" t="s">
        <v>104</v>
      </c>
      <c r="O954" s="16" t="s">
        <v>373</v>
      </c>
      <c r="P954" s="15" t="s">
        <v>103</v>
      </c>
      <c r="Q954" s="16" t="s">
        <v>347</v>
      </c>
      <c r="R954" s="15" t="s">
        <v>102</v>
      </c>
      <c r="S954" s="16" t="s">
        <v>130</v>
      </c>
      <c r="T954" s="15">
        <v>20</v>
      </c>
      <c r="U954" s="16"/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242"/>
      <c r="AC954" s="16"/>
      <c r="AD954" s="186"/>
      <c r="AE954" s="11"/>
      <c r="AF954" s="423"/>
      <c r="AG954" s="423"/>
      <c r="AH954" s="10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107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204</v>
      </c>
      <c r="E956" s="425">
        <v>13761.78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03"/>
      <c r="AI956" s="86" t="s">
        <v>137</v>
      </c>
      <c r="AJ956" s="85">
        <f t="shared" ref="AJ956:BB956" si="126">SUM(AJ958:AJ969)</f>
        <v>85</v>
      </c>
      <c r="AK956" s="84">
        <f t="shared" si="126"/>
        <v>4</v>
      </c>
      <c r="AL956" s="83">
        <f t="shared" si="126"/>
        <v>0</v>
      </c>
      <c r="AM956" s="85">
        <f t="shared" si="126"/>
        <v>43</v>
      </c>
      <c r="AN956" s="84">
        <f t="shared" si="126"/>
        <v>3</v>
      </c>
      <c r="AO956" s="83">
        <f t="shared" si="126"/>
        <v>0</v>
      </c>
      <c r="AP956" s="85">
        <f t="shared" si="126"/>
        <v>1</v>
      </c>
      <c r="AQ956" s="84">
        <f t="shared" si="126"/>
        <v>0</v>
      </c>
      <c r="AR956" s="83">
        <f t="shared" si="126"/>
        <v>0</v>
      </c>
      <c r="AS956" s="85">
        <f t="shared" si="126"/>
        <v>5</v>
      </c>
      <c r="AT956" s="84">
        <f t="shared" si="126"/>
        <v>1</v>
      </c>
      <c r="AU956" s="83">
        <f t="shared" si="126"/>
        <v>0</v>
      </c>
      <c r="AV956" s="85">
        <f t="shared" si="126"/>
        <v>0</v>
      </c>
      <c r="AW956" s="84">
        <f t="shared" si="126"/>
        <v>0</v>
      </c>
      <c r="AX956" s="83">
        <f t="shared" si="126"/>
        <v>0</v>
      </c>
      <c r="AY956" s="82">
        <f t="shared" si="126"/>
        <v>1</v>
      </c>
      <c r="AZ956" s="81">
        <f t="shared" si="126"/>
        <v>0</v>
      </c>
      <c r="BA956" s="81">
        <f t="shared" si="126"/>
        <v>1</v>
      </c>
      <c r="BB956" s="80">
        <f t="shared" si="126"/>
        <v>0</v>
      </c>
      <c r="BC956" s="79" t="s">
        <v>136</v>
      </c>
      <c r="BF956" s="5">
        <f>SUM(AJ956:AL956)/$BG$5</f>
        <v>29.666666666666668</v>
      </c>
      <c r="BG956" s="5">
        <f>SUM(AM956:AO956,AY956)/$BG$5</f>
        <v>15.666666666666666</v>
      </c>
      <c r="BH956" s="5">
        <f>SUM(AP956:AR956,AZ956)/$BG$5</f>
        <v>0.33333333333333331</v>
      </c>
      <c r="BI956" s="5">
        <f>SUM(AS956:AU956,BA956)/$BG$5</f>
        <v>2.3333333333333335</v>
      </c>
      <c r="BJ956" s="5">
        <f>SUM(AV956:AX956,BB956)/$BG$5</f>
        <v>0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03"/>
      <c r="AI957" s="66" t="s">
        <v>135</v>
      </c>
      <c r="AJ957" s="65">
        <f t="shared" ref="AJ957:BB957" si="127">AJ956/3</f>
        <v>28.333333333333332</v>
      </c>
      <c r="AK957" s="64">
        <f t="shared" si="127"/>
        <v>1.3333333333333333</v>
      </c>
      <c r="AL957" s="63">
        <f t="shared" si="127"/>
        <v>0</v>
      </c>
      <c r="AM957" s="65">
        <f t="shared" si="127"/>
        <v>14.333333333333334</v>
      </c>
      <c r="AN957" s="64">
        <f t="shared" si="127"/>
        <v>1</v>
      </c>
      <c r="AO957" s="63">
        <f t="shared" si="127"/>
        <v>0</v>
      </c>
      <c r="AP957" s="65">
        <f t="shared" si="127"/>
        <v>0.33333333333333331</v>
      </c>
      <c r="AQ957" s="64">
        <f t="shared" si="127"/>
        <v>0</v>
      </c>
      <c r="AR957" s="63">
        <f t="shared" si="127"/>
        <v>0</v>
      </c>
      <c r="AS957" s="65">
        <f t="shared" si="127"/>
        <v>1.6666666666666667</v>
      </c>
      <c r="AT957" s="64">
        <f t="shared" si="127"/>
        <v>0.33333333333333331</v>
      </c>
      <c r="AU957" s="63">
        <f t="shared" si="127"/>
        <v>0</v>
      </c>
      <c r="AV957" s="65">
        <f t="shared" si="127"/>
        <v>0</v>
      </c>
      <c r="AW957" s="64">
        <f t="shared" si="127"/>
        <v>0</v>
      </c>
      <c r="AX957" s="63">
        <f t="shared" si="127"/>
        <v>0</v>
      </c>
      <c r="AY957" s="62">
        <f t="shared" si="127"/>
        <v>0.33333333333333331</v>
      </c>
      <c r="AZ957" s="61">
        <f t="shared" si="127"/>
        <v>0</v>
      </c>
      <c r="BA957" s="61">
        <f t="shared" si="127"/>
        <v>0.33333333333333331</v>
      </c>
      <c r="BB957" s="60">
        <f t="shared" si="127"/>
        <v>0</v>
      </c>
      <c r="BC957" s="59" t="s">
        <v>134</v>
      </c>
    </row>
    <row r="958" spans="2:62" ht="28.15" customHeight="1" x14ac:dyDescent="0.2">
      <c r="B958" s="30"/>
      <c r="C958" s="338">
        <v>1</v>
      </c>
      <c r="D958" s="239" t="s">
        <v>670</v>
      </c>
      <c r="E958" s="198"/>
      <c r="F958" s="198"/>
      <c r="G958" s="197"/>
      <c r="H958" s="358" t="s">
        <v>133</v>
      </c>
      <c r="I958" s="390">
        <v>127</v>
      </c>
      <c r="J958" s="390">
        <v>27</v>
      </c>
      <c r="K958" s="390">
        <v>6</v>
      </c>
      <c r="L958" s="42" t="s">
        <v>131</v>
      </c>
      <c r="M958" s="43" t="s">
        <v>179</v>
      </c>
      <c r="N958" s="42" t="s">
        <v>129</v>
      </c>
      <c r="O958" s="43" t="s">
        <v>458</v>
      </c>
      <c r="P958" s="42" t="s">
        <v>128</v>
      </c>
      <c r="Q958" s="43" t="s">
        <v>560</v>
      </c>
      <c r="R958" s="42" t="s">
        <v>127</v>
      </c>
      <c r="S958" s="43" t="s">
        <v>132</v>
      </c>
      <c r="T958" s="42" t="s">
        <v>126</v>
      </c>
      <c r="U958" s="43" t="s">
        <v>350</v>
      </c>
      <c r="V958" s="42" t="s">
        <v>125</v>
      </c>
      <c r="W958" s="43" t="s">
        <v>130</v>
      </c>
      <c r="X958" s="42" t="s">
        <v>124</v>
      </c>
      <c r="Y958" s="43"/>
      <c r="Z958" s="42" t="s">
        <v>123</v>
      </c>
      <c r="AA958" s="43"/>
      <c r="AB958" s="245"/>
      <c r="AC958" s="43"/>
      <c r="AD958" s="196" t="s">
        <v>357</v>
      </c>
      <c r="AE958" s="58" t="s">
        <v>542</v>
      </c>
      <c r="AF958" s="421"/>
      <c r="AG958" s="421" t="s">
        <v>669</v>
      </c>
      <c r="AH958" s="38"/>
      <c r="AI958" s="9"/>
      <c r="AJ958" s="349">
        <f>SUMPRODUCT(LEN($M958:$AA961)-LEN(SUBSTITUTE($M958:$AA961,"A", "")))</f>
        <v>41</v>
      </c>
      <c r="AK958" s="352">
        <f>SUMPRODUCT(LEN($AD958:$AD961)-LEN(SUBSTITUTE($AD958:$AD961,"A", "")))</f>
        <v>4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19</v>
      </c>
      <c r="AN958" s="352">
        <f>SUMPRODUCT(LEN($AD958:$AD961)-LEN(SUBSTITUTE($AD958:$AD961,"S", "")))</f>
        <v>3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3</v>
      </c>
      <c r="AT958" s="352">
        <f>SUMPRODUCT(LEN($AD958:$AD961)-LEN(SUBSTITUTE($AD958:$AD961,"G", "")))</f>
        <v>1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1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1</v>
      </c>
      <c r="BB958" s="413">
        <f>SUMPRODUCT(LEN($AE958:$AE961)-LEN(SUBSTITUTE($AE958:$AE961,"M", "")))</f>
        <v>0</v>
      </c>
    </row>
    <row r="959" spans="2:62" ht="28.15" customHeight="1" thickBot="1" x14ac:dyDescent="0.25">
      <c r="B959" s="30"/>
      <c r="C959" s="339"/>
      <c r="D959" s="221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484</v>
      </c>
      <c r="N959" s="33" t="s">
        <v>121</v>
      </c>
      <c r="O959" s="55" t="s">
        <v>357</v>
      </c>
      <c r="P959" s="33" t="s">
        <v>120</v>
      </c>
      <c r="Q959" s="55" t="s">
        <v>465</v>
      </c>
      <c r="R959" s="33" t="s">
        <v>119</v>
      </c>
      <c r="S959" s="55" t="s">
        <v>357</v>
      </c>
      <c r="T959" s="33" t="s">
        <v>118</v>
      </c>
      <c r="U959" s="55" t="s">
        <v>354</v>
      </c>
      <c r="V959" s="33" t="s">
        <v>117</v>
      </c>
      <c r="W959" s="55"/>
      <c r="X959" s="33" t="s">
        <v>116</v>
      </c>
      <c r="Y959" s="55"/>
      <c r="Z959" s="33" t="s">
        <v>115</v>
      </c>
      <c r="AA959" s="55"/>
      <c r="AB959" s="244"/>
      <c r="AC959" s="55"/>
      <c r="AD959" s="193" t="s">
        <v>581</v>
      </c>
      <c r="AE959" s="57"/>
      <c r="AF959" s="422"/>
      <c r="AG959" s="422"/>
      <c r="AH959" s="21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8.15" customHeight="1" x14ac:dyDescent="0.2">
      <c r="B960" s="30"/>
      <c r="C960" s="340"/>
      <c r="D960" s="218"/>
      <c r="E960" s="192"/>
      <c r="F960" s="192"/>
      <c r="G960" s="191"/>
      <c r="H960" s="360">
        <v>204</v>
      </c>
      <c r="I960" s="392"/>
      <c r="J960" s="392"/>
      <c r="K960" s="392"/>
      <c r="L960" s="25" t="s">
        <v>114</v>
      </c>
      <c r="M960" s="114" t="s">
        <v>179</v>
      </c>
      <c r="N960" s="25" t="s">
        <v>112</v>
      </c>
      <c r="O960" s="114" t="s">
        <v>527</v>
      </c>
      <c r="P960" s="25" t="s">
        <v>111</v>
      </c>
      <c r="Q960" s="114" t="s">
        <v>352</v>
      </c>
      <c r="R960" s="25" t="s">
        <v>110</v>
      </c>
      <c r="S960" s="114" t="s">
        <v>348</v>
      </c>
      <c r="T960" s="25" t="s">
        <v>109</v>
      </c>
      <c r="U960" s="114" t="s">
        <v>354</v>
      </c>
      <c r="V960" s="25" t="s">
        <v>108</v>
      </c>
      <c r="W960" s="114"/>
      <c r="X960" s="25" t="s">
        <v>107</v>
      </c>
      <c r="Y960" s="114"/>
      <c r="Z960" s="25" t="s">
        <v>106</v>
      </c>
      <c r="AA960" s="114"/>
      <c r="AB960" s="243"/>
      <c r="AC960" s="114"/>
      <c r="AD960" s="190"/>
      <c r="AE960" s="57"/>
      <c r="AF960" s="422"/>
      <c r="AG960" s="422"/>
      <c r="AH960" s="21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8.15" customHeight="1" thickBot="1" x14ac:dyDescent="0.25">
      <c r="B961" s="30"/>
      <c r="C961" s="355"/>
      <c r="D961" s="246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493</v>
      </c>
      <c r="N961" s="50" t="s">
        <v>104</v>
      </c>
      <c r="O961" s="51" t="s">
        <v>458</v>
      </c>
      <c r="P961" s="50" t="s">
        <v>103</v>
      </c>
      <c r="Q961" s="51" t="s">
        <v>579</v>
      </c>
      <c r="R961" s="50" t="s">
        <v>102</v>
      </c>
      <c r="S961" s="51" t="s">
        <v>346</v>
      </c>
      <c r="T961" s="50">
        <v>20</v>
      </c>
      <c r="U961" s="51" t="s">
        <v>130</v>
      </c>
      <c r="V961" s="50" t="s">
        <v>101</v>
      </c>
      <c r="W961" s="51"/>
      <c r="X961" s="50" t="s">
        <v>100</v>
      </c>
      <c r="Y961" s="51"/>
      <c r="Z961" s="50" t="s">
        <v>99</v>
      </c>
      <c r="AA961" s="51"/>
      <c r="AB961" s="242"/>
      <c r="AC961" s="51"/>
      <c r="AD961" s="187"/>
      <c r="AE961" s="56"/>
      <c r="AF961" s="424"/>
      <c r="AG961" s="424"/>
      <c r="AH961" s="47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8.15" customHeight="1" x14ac:dyDescent="0.2">
      <c r="B962" s="30"/>
      <c r="C962" s="338">
        <v>2</v>
      </c>
      <c r="D962" s="212"/>
      <c r="E962" s="198"/>
      <c r="F962" s="198"/>
      <c r="G962" s="197"/>
      <c r="H962" s="358"/>
      <c r="I962" s="390">
        <v>104</v>
      </c>
      <c r="J962" s="390">
        <v>24</v>
      </c>
      <c r="K962" s="390">
        <v>7</v>
      </c>
      <c r="L962" s="42" t="s">
        <v>131</v>
      </c>
      <c r="M962" s="43" t="s">
        <v>132</v>
      </c>
      <c r="N962" s="42" t="s">
        <v>129</v>
      </c>
      <c r="O962" s="43" t="s">
        <v>469</v>
      </c>
      <c r="P962" s="42" t="s">
        <v>128</v>
      </c>
      <c r="Q962" s="43" t="s">
        <v>462</v>
      </c>
      <c r="R962" s="42" t="s">
        <v>127</v>
      </c>
      <c r="S962" s="43" t="s">
        <v>350</v>
      </c>
      <c r="T962" s="42" t="s">
        <v>126</v>
      </c>
      <c r="U962" s="43" t="s">
        <v>130</v>
      </c>
      <c r="V962" s="42" t="s">
        <v>125</v>
      </c>
      <c r="W962" s="43"/>
      <c r="X962" s="42" t="s">
        <v>124</v>
      </c>
      <c r="Y962" s="43"/>
      <c r="Z962" s="42" t="s">
        <v>123</v>
      </c>
      <c r="AA962" s="43"/>
      <c r="AB962" s="245"/>
      <c r="AC962" s="43"/>
      <c r="AD962" s="196"/>
      <c r="AE962" s="39"/>
      <c r="AF962" s="421">
        <v>5</v>
      </c>
      <c r="AG962" s="421" t="s">
        <v>669</v>
      </c>
      <c r="AH962" s="38"/>
      <c r="AI962" s="9"/>
      <c r="AJ962" s="349">
        <f>SUMPRODUCT(LEN($M962:$AA965)-LEN(SUBSTITUTE($M962:$AA965,"A", "")))</f>
        <v>28</v>
      </c>
      <c r="AK962" s="352">
        <f>SUMPRODUCT(LEN($AD962:$AD965)-LEN(SUBSTITUTE($AD962:$AD965,"A", "")))</f>
        <v>0</v>
      </c>
      <c r="AL962" s="335">
        <f>SUMPRODUCT(LEN($AC962:$AC965)-LEN(SUBSTITUTE($AC962:$AC965,"A", "")))</f>
        <v>0</v>
      </c>
      <c r="AM962" s="349">
        <f>SUMPRODUCT(LEN($M962:$AA965)-LEN(SUBSTITUTE($M962:$AA965,"S", "")))</f>
        <v>16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1</v>
      </c>
      <c r="AQ962" s="352">
        <f>SUMPRODUCT(LEN($AD962:$AD965)-LEN(SUBSTITUTE($AD962:$AD965,"F", "")))</f>
        <v>0</v>
      </c>
      <c r="AR962" s="335">
        <f>SUMPRODUCT(LEN($AC962:$AC965)-LEN(SUBSTITUTE($AC962:$AC965,"F", "")))</f>
        <v>0</v>
      </c>
      <c r="AS962" s="349">
        <f>SUMPRODUCT(LEN($M962:$AA965)-LEN(SUBSTITUTE($M962:$AA965,"G", "")))</f>
        <v>2</v>
      </c>
      <c r="AT962" s="352">
        <f>SUMPRODUCT(LEN($AD962:$AD965)-LEN(SUBSTITUTE($AD962:$AD965,"G", "")))</f>
        <v>0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8.15" customHeight="1" thickBot="1" x14ac:dyDescent="0.25">
      <c r="B963" s="30"/>
      <c r="C963" s="339"/>
      <c r="D963" s="221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 t="s">
        <v>357</v>
      </c>
      <c r="N963" s="33" t="s">
        <v>121</v>
      </c>
      <c r="O963" s="55" t="s">
        <v>509</v>
      </c>
      <c r="P963" s="33" t="s">
        <v>120</v>
      </c>
      <c r="Q963" s="55" t="s">
        <v>462</v>
      </c>
      <c r="R963" s="33" t="s">
        <v>119</v>
      </c>
      <c r="S963" s="55" t="s">
        <v>354</v>
      </c>
      <c r="T963" s="33" t="s">
        <v>118</v>
      </c>
      <c r="U963" s="55"/>
      <c r="V963" s="33" t="s">
        <v>117</v>
      </c>
      <c r="W963" s="55"/>
      <c r="X963" s="33" t="s">
        <v>116</v>
      </c>
      <c r="Y963" s="55"/>
      <c r="Z963" s="33" t="s">
        <v>115</v>
      </c>
      <c r="AA963" s="55"/>
      <c r="AB963" s="244"/>
      <c r="AC963" s="55"/>
      <c r="AD963" s="193"/>
      <c r="AE963" s="22"/>
      <c r="AF963" s="422"/>
      <c r="AG963" s="422"/>
      <c r="AH963" s="21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8.15" customHeight="1" x14ac:dyDescent="0.2">
      <c r="B964" s="30"/>
      <c r="C964" s="340"/>
      <c r="D964" s="218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 t="s">
        <v>179</v>
      </c>
      <c r="N964" s="25" t="s">
        <v>112</v>
      </c>
      <c r="O964" s="114" t="s">
        <v>462</v>
      </c>
      <c r="P964" s="25" t="s">
        <v>111</v>
      </c>
      <c r="Q964" s="114" t="s">
        <v>348</v>
      </c>
      <c r="R964" s="25" t="s">
        <v>110</v>
      </c>
      <c r="S964" s="114" t="s">
        <v>347</v>
      </c>
      <c r="T964" s="25" t="s">
        <v>109</v>
      </c>
      <c r="U964" s="114"/>
      <c r="V964" s="25" t="s">
        <v>108</v>
      </c>
      <c r="W964" s="114"/>
      <c r="X964" s="25" t="s">
        <v>107</v>
      </c>
      <c r="Y964" s="114"/>
      <c r="Z964" s="25" t="s">
        <v>106</v>
      </c>
      <c r="AA964" s="114"/>
      <c r="AB964" s="243"/>
      <c r="AC964" s="114"/>
      <c r="AD964" s="190"/>
      <c r="AE964" s="22"/>
      <c r="AF964" s="422"/>
      <c r="AG964" s="422"/>
      <c r="AH964" s="21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8.15" customHeight="1" thickBot="1" x14ac:dyDescent="0.25">
      <c r="B965" s="30"/>
      <c r="C965" s="355"/>
      <c r="D965" s="246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 t="s">
        <v>357</v>
      </c>
      <c r="N965" s="50" t="s">
        <v>104</v>
      </c>
      <c r="O965" s="51" t="s">
        <v>459</v>
      </c>
      <c r="P965" s="50" t="s">
        <v>103</v>
      </c>
      <c r="Q965" s="51" t="s">
        <v>519</v>
      </c>
      <c r="R965" s="50" t="s">
        <v>102</v>
      </c>
      <c r="S965" s="51" t="s">
        <v>347</v>
      </c>
      <c r="T965" s="50">
        <v>20</v>
      </c>
      <c r="U965" s="51"/>
      <c r="V965" s="50" t="s">
        <v>101</v>
      </c>
      <c r="W965" s="51"/>
      <c r="X965" s="50" t="s">
        <v>100</v>
      </c>
      <c r="Y965" s="51"/>
      <c r="Z965" s="50" t="s">
        <v>99</v>
      </c>
      <c r="AA965" s="51"/>
      <c r="AB965" s="242"/>
      <c r="AC965" s="51"/>
      <c r="AD965" s="187"/>
      <c r="AE965" s="48"/>
      <c r="AF965" s="424"/>
      <c r="AG965" s="424"/>
      <c r="AH965" s="47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8.15" customHeight="1" x14ac:dyDescent="0.2">
      <c r="B966" s="30"/>
      <c r="C966" s="338">
        <v>3</v>
      </c>
      <c r="D966" s="212"/>
      <c r="E966" s="198"/>
      <c r="F966" s="198"/>
      <c r="G966" s="197"/>
      <c r="H966" s="358"/>
      <c r="I966" s="390">
        <v>105</v>
      </c>
      <c r="J966" s="390">
        <v>21</v>
      </c>
      <c r="K966" s="390">
        <v>7</v>
      </c>
      <c r="L966" s="42" t="s">
        <v>131</v>
      </c>
      <c r="M966" s="43" t="s">
        <v>132</v>
      </c>
      <c r="N966" s="42" t="s">
        <v>129</v>
      </c>
      <c r="O966" s="43" t="s">
        <v>179</v>
      </c>
      <c r="P966" s="42" t="s">
        <v>128</v>
      </c>
      <c r="Q966" s="43" t="s">
        <v>353</v>
      </c>
      <c r="R966" s="42" t="s">
        <v>127</v>
      </c>
      <c r="S966" s="43" t="s">
        <v>130</v>
      </c>
      <c r="T966" s="42" t="s">
        <v>126</v>
      </c>
      <c r="U966" s="43"/>
      <c r="V966" s="42" t="s">
        <v>125</v>
      </c>
      <c r="W966" s="43"/>
      <c r="X966" s="42" t="s">
        <v>124</v>
      </c>
      <c r="Y966" s="43"/>
      <c r="Z966" s="42" t="s">
        <v>123</v>
      </c>
      <c r="AA966" s="43"/>
      <c r="AB966" s="245"/>
      <c r="AC966" s="43"/>
      <c r="AD966" s="196"/>
      <c r="AE966" s="39"/>
      <c r="AF966" s="421"/>
      <c r="AG966" s="421" t="s">
        <v>668</v>
      </c>
      <c r="AH966" s="38"/>
      <c r="AI966" s="9"/>
      <c r="AJ966" s="349">
        <f>SUMPRODUCT(LEN($M966:$AA969)-LEN(SUBSTITUTE($M966:$AA969,"A", "")))</f>
        <v>16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8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0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8.15" customHeight="1" thickBot="1" x14ac:dyDescent="0.25">
      <c r="B967" s="30"/>
      <c r="C967" s="339"/>
      <c r="D967" s="221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 t="s">
        <v>132</v>
      </c>
      <c r="N967" s="33" t="s">
        <v>121</v>
      </c>
      <c r="O967" s="55" t="s">
        <v>179</v>
      </c>
      <c r="P967" s="33" t="s">
        <v>120</v>
      </c>
      <c r="Q967" s="55" t="s">
        <v>130</v>
      </c>
      <c r="R967" s="33" t="s">
        <v>119</v>
      </c>
      <c r="S967" s="55" t="s">
        <v>130</v>
      </c>
      <c r="T967" s="33" t="s">
        <v>118</v>
      </c>
      <c r="U967" s="55"/>
      <c r="V967" s="33" t="s">
        <v>117</v>
      </c>
      <c r="W967" s="55"/>
      <c r="X967" s="33" t="s">
        <v>116</v>
      </c>
      <c r="Y967" s="55"/>
      <c r="Z967" s="33" t="s">
        <v>115</v>
      </c>
      <c r="AA967" s="55"/>
      <c r="AB967" s="244"/>
      <c r="AC967" s="55"/>
      <c r="AD967" s="193"/>
      <c r="AE967" s="22"/>
      <c r="AF967" s="422"/>
      <c r="AG967" s="422"/>
      <c r="AH967" s="21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8.15" customHeight="1" x14ac:dyDescent="0.2">
      <c r="B968" s="30"/>
      <c r="C968" s="340"/>
      <c r="D968" s="218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 t="s">
        <v>179</v>
      </c>
      <c r="N968" s="25" t="s">
        <v>112</v>
      </c>
      <c r="O968" s="114" t="s">
        <v>357</v>
      </c>
      <c r="P968" s="25" t="s">
        <v>111</v>
      </c>
      <c r="Q968" s="114" t="s">
        <v>347</v>
      </c>
      <c r="R968" s="25" t="s">
        <v>110</v>
      </c>
      <c r="S968" s="114"/>
      <c r="T968" s="25" t="s">
        <v>109</v>
      </c>
      <c r="U968" s="114"/>
      <c r="V968" s="25" t="s">
        <v>108</v>
      </c>
      <c r="W968" s="114"/>
      <c r="X968" s="25" t="s">
        <v>107</v>
      </c>
      <c r="Y968" s="114"/>
      <c r="Z968" s="25" t="s">
        <v>106</v>
      </c>
      <c r="AA968" s="114"/>
      <c r="AB968" s="243"/>
      <c r="AC968" s="114"/>
      <c r="AD968" s="190"/>
      <c r="AE968" s="22"/>
      <c r="AF968" s="422"/>
      <c r="AG968" s="422"/>
      <c r="AH968" s="21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8.15" customHeight="1" thickBot="1" x14ac:dyDescent="0.25">
      <c r="B969" s="20"/>
      <c r="C969" s="341"/>
      <c r="D969" s="215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 t="s">
        <v>179</v>
      </c>
      <c r="N969" s="15" t="s">
        <v>104</v>
      </c>
      <c r="O969" s="16" t="s">
        <v>347</v>
      </c>
      <c r="P969" s="15" t="s">
        <v>103</v>
      </c>
      <c r="Q969" s="16" t="s">
        <v>130</v>
      </c>
      <c r="R969" s="15" t="s">
        <v>102</v>
      </c>
      <c r="S969" s="16"/>
      <c r="T969" s="15">
        <v>20</v>
      </c>
      <c r="U969" s="16"/>
      <c r="V969" s="15" t="s">
        <v>101</v>
      </c>
      <c r="W969" s="16"/>
      <c r="X969" s="15" t="s">
        <v>100</v>
      </c>
      <c r="Y969" s="16"/>
      <c r="Z969" s="15" t="s">
        <v>99</v>
      </c>
      <c r="AA969" s="16"/>
      <c r="AB969" s="242"/>
      <c r="AC969" s="16"/>
      <c r="AD969" s="186"/>
      <c r="AE969" s="11"/>
      <c r="AF969" s="423"/>
      <c r="AG969" s="423"/>
      <c r="AH969" s="10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5.75" thickTop="1" x14ac:dyDescent="0.2"/>
  </sheetData>
  <mergeCells count="5825">
    <mergeCell ref="E641:G641"/>
    <mergeCell ref="E656:G656"/>
    <mergeCell ref="E836:G836"/>
    <mergeCell ref="E851:G851"/>
    <mergeCell ref="E416:G416"/>
    <mergeCell ref="E431:G431"/>
    <mergeCell ref="E446:G446"/>
    <mergeCell ref="E461:G461"/>
    <mergeCell ref="E476:G476"/>
    <mergeCell ref="E761:G761"/>
    <mergeCell ref="E776:G776"/>
    <mergeCell ref="E791:G791"/>
    <mergeCell ref="E806:G806"/>
    <mergeCell ref="E311:G311"/>
    <mergeCell ref="E326:G326"/>
    <mergeCell ref="E341:G341"/>
    <mergeCell ref="E356:G356"/>
    <mergeCell ref="E371:G371"/>
    <mergeCell ref="E386:G386"/>
    <mergeCell ref="E671:G671"/>
    <mergeCell ref="E686:G686"/>
    <mergeCell ref="E701:G701"/>
    <mergeCell ref="E716:G716"/>
    <mergeCell ref="E731:G731"/>
    <mergeCell ref="E746:G746"/>
    <mergeCell ref="E566:G566"/>
    <mergeCell ref="E581:G581"/>
    <mergeCell ref="E596:G596"/>
    <mergeCell ref="E611:G611"/>
    <mergeCell ref="E626:G626"/>
    <mergeCell ref="E401:G401"/>
    <mergeCell ref="E206:G206"/>
    <mergeCell ref="E221:G221"/>
    <mergeCell ref="E236:G236"/>
    <mergeCell ref="E251:G251"/>
    <mergeCell ref="E266:G266"/>
    <mergeCell ref="E281:G281"/>
    <mergeCell ref="E116:G116"/>
    <mergeCell ref="E131:G131"/>
    <mergeCell ref="E146:G146"/>
    <mergeCell ref="E161:G161"/>
    <mergeCell ref="E176:G176"/>
    <mergeCell ref="E191:G191"/>
    <mergeCell ref="E491:G491"/>
    <mergeCell ref="E506:G506"/>
    <mergeCell ref="E521:G521"/>
    <mergeCell ref="E536:G536"/>
    <mergeCell ref="E551:G551"/>
    <mergeCell ref="AX947:AX950"/>
    <mergeCell ref="AU951:AU954"/>
    <mergeCell ref="AV951:AV954"/>
    <mergeCell ref="AW951:AW954"/>
    <mergeCell ref="AX951:AX954"/>
    <mergeCell ref="AJ951:AJ954"/>
    <mergeCell ref="AK951:AK954"/>
    <mergeCell ref="AL951:AL954"/>
    <mergeCell ref="J947:J950"/>
    <mergeCell ref="K947:K950"/>
    <mergeCell ref="AF947:AF950"/>
    <mergeCell ref="AS951:AS954"/>
    <mergeCell ref="AT951:AT954"/>
    <mergeCell ref="AR947:AR950"/>
    <mergeCell ref="AS947:AS950"/>
    <mergeCell ref="AT947:AT950"/>
    <mergeCell ref="AG947:AG950"/>
    <mergeCell ref="AJ947:AJ950"/>
    <mergeCell ref="AK947:AK950"/>
    <mergeCell ref="AL947:AL950"/>
    <mergeCell ref="AM947:AM950"/>
    <mergeCell ref="AN947:AN950"/>
    <mergeCell ref="AN951:AN954"/>
    <mergeCell ref="AO951:AO954"/>
    <mergeCell ref="AP951:AP954"/>
    <mergeCell ref="AQ951:AQ954"/>
    <mergeCell ref="AR951:AR954"/>
    <mergeCell ref="AW943:AW946"/>
    <mergeCell ref="AX943:AX946"/>
    <mergeCell ref="C932:C935"/>
    <mergeCell ref="I932:I935"/>
    <mergeCell ref="J932:J935"/>
    <mergeCell ref="AU947:AU950"/>
    <mergeCell ref="AV947:AV950"/>
    <mergeCell ref="H947:H948"/>
    <mergeCell ref="H949:H950"/>
    <mergeCell ref="L940:M940"/>
    <mergeCell ref="N940:O940"/>
    <mergeCell ref="P940:Q940"/>
    <mergeCell ref="R940:S940"/>
    <mergeCell ref="T940:U940"/>
    <mergeCell ref="V940:W940"/>
    <mergeCell ref="AO947:AO950"/>
    <mergeCell ref="AP947:AP950"/>
    <mergeCell ref="AQ947:AQ950"/>
    <mergeCell ref="C951:C954"/>
    <mergeCell ref="I951:I954"/>
    <mergeCell ref="J951:J954"/>
    <mergeCell ref="K951:K954"/>
    <mergeCell ref="AF951:AF954"/>
    <mergeCell ref="AG951:AG954"/>
    <mergeCell ref="H951:H952"/>
    <mergeCell ref="H953:H954"/>
    <mergeCell ref="AW947:AW950"/>
    <mergeCell ref="AU943:AU946"/>
    <mergeCell ref="AV943:AV946"/>
    <mergeCell ref="C947:C950"/>
    <mergeCell ref="I947:I950"/>
    <mergeCell ref="C936:C939"/>
    <mergeCell ref="I936:I939"/>
    <mergeCell ref="J936:J939"/>
    <mergeCell ref="K936:K939"/>
    <mergeCell ref="AF936:AF939"/>
    <mergeCell ref="AG936:AG939"/>
    <mergeCell ref="AJ936:AJ939"/>
    <mergeCell ref="AK936:AK939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E941:G941"/>
    <mergeCell ref="AL943:AL946"/>
    <mergeCell ref="AM943:AM946"/>
    <mergeCell ref="AN943:AN946"/>
    <mergeCell ref="AO943:AO946"/>
    <mergeCell ref="AP943:AP946"/>
    <mergeCell ref="AQ943:AQ946"/>
    <mergeCell ref="AX936:AX939"/>
    <mergeCell ref="H932:H933"/>
    <mergeCell ref="H934:H935"/>
    <mergeCell ref="H936:H937"/>
    <mergeCell ref="H938:H939"/>
    <mergeCell ref="AL928:AL931"/>
    <mergeCell ref="AM928:AM931"/>
    <mergeCell ref="AN928:AN931"/>
    <mergeCell ref="AO928:AO931"/>
    <mergeCell ref="AP928:AP931"/>
    <mergeCell ref="AR936:AR939"/>
    <mergeCell ref="AS936:AS939"/>
    <mergeCell ref="AT936:AT939"/>
    <mergeCell ref="AU936:AU939"/>
    <mergeCell ref="AV936:AV939"/>
    <mergeCell ref="AW936:AW939"/>
    <mergeCell ref="AL936:AL939"/>
    <mergeCell ref="AM936:AM939"/>
    <mergeCell ref="AR932:AR935"/>
    <mergeCell ref="AS932:AS935"/>
    <mergeCell ref="AT932:AT935"/>
    <mergeCell ref="AN936:AN939"/>
    <mergeCell ref="AO936:AO939"/>
    <mergeCell ref="AP936:AP939"/>
    <mergeCell ref="AQ936:AQ939"/>
    <mergeCell ref="AW932:AW935"/>
    <mergeCell ref="AX932:AX935"/>
    <mergeCell ref="AX928:AX931"/>
    <mergeCell ref="AW928:AW931"/>
    <mergeCell ref="AU928:AU931"/>
    <mergeCell ref="AV932:AV935"/>
    <mergeCell ref="L925:M925"/>
    <mergeCell ref="N925:O925"/>
    <mergeCell ref="P925:Q925"/>
    <mergeCell ref="R925:S925"/>
    <mergeCell ref="T925:U925"/>
    <mergeCell ref="AL932:AL935"/>
    <mergeCell ref="AM932:AM935"/>
    <mergeCell ref="AN932:AN935"/>
    <mergeCell ref="AO932:AO935"/>
    <mergeCell ref="AP932:AP935"/>
    <mergeCell ref="AQ932:AQ935"/>
    <mergeCell ref="AN921:AN924"/>
    <mergeCell ref="AO921:AO924"/>
    <mergeCell ref="AP921:AP924"/>
    <mergeCell ref="AQ921:AQ924"/>
    <mergeCell ref="K932:K935"/>
    <mergeCell ref="AF932:AF935"/>
    <mergeCell ref="AG932:AG935"/>
    <mergeCell ref="AJ932:AJ935"/>
    <mergeCell ref="AK932:AK935"/>
    <mergeCell ref="AQ928:AQ931"/>
    <mergeCell ref="AV928:AV931"/>
    <mergeCell ref="V925:W925"/>
    <mergeCell ref="X925:Y925"/>
    <mergeCell ref="Z925:AA925"/>
    <mergeCell ref="AB925:AC925"/>
    <mergeCell ref="C928:C931"/>
    <mergeCell ref="I928:I931"/>
    <mergeCell ref="J928:J931"/>
    <mergeCell ref="K928:K931"/>
    <mergeCell ref="E926:G926"/>
    <mergeCell ref="C917:C920"/>
    <mergeCell ref="I917:I920"/>
    <mergeCell ref="J917:J920"/>
    <mergeCell ref="K917:K920"/>
    <mergeCell ref="AF917:AF920"/>
    <mergeCell ref="AG917:AG920"/>
    <mergeCell ref="AJ917:AJ920"/>
    <mergeCell ref="AU932:AU935"/>
    <mergeCell ref="C921:C924"/>
    <mergeCell ref="I921:I924"/>
    <mergeCell ref="AV913:AV916"/>
    <mergeCell ref="AX921:AX924"/>
    <mergeCell ref="H917:H918"/>
    <mergeCell ref="H919:H920"/>
    <mergeCell ref="H921:H922"/>
    <mergeCell ref="H923:H924"/>
    <mergeCell ref="AL913:AL916"/>
    <mergeCell ref="AM913:AM916"/>
    <mergeCell ref="AN913:AN916"/>
    <mergeCell ref="AO913:AO916"/>
    <mergeCell ref="AP913:AP916"/>
    <mergeCell ref="AR921:AR924"/>
    <mergeCell ref="AS921:AS924"/>
    <mergeCell ref="AT921:AT924"/>
    <mergeCell ref="AU921:AU924"/>
    <mergeCell ref="AV921:AV924"/>
    <mergeCell ref="AW921:AW924"/>
    <mergeCell ref="AL921:AL924"/>
    <mergeCell ref="AM921:AM924"/>
    <mergeCell ref="AR917:AR920"/>
    <mergeCell ref="AS917:AS920"/>
    <mergeCell ref="AT917:AT920"/>
    <mergeCell ref="AU917:AU920"/>
    <mergeCell ref="AV917:AV920"/>
    <mergeCell ref="AW917:AW920"/>
    <mergeCell ref="AX917:AX920"/>
    <mergeCell ref="AX913:AX916"/>
    <mergeCell ref="AQ917:AQ920"/>
    <mergeCell ref="AW913:AW916"/>
    <mergeCell ref="AU913:AU916"/>
    <mergeCell ref="J921:J924"/>
    <mergeCell ref="K921:K924"/>
    <mergeCell ref="E911:G911"/>
    <mergeCell ref="C887:C890"/>
    <mergeCell ref="I887:I890"/>
    <mergeCell ref="J887:J890"/>
    <mergeCell ref="K887:K890"/>
    <mergeCell ref="AF887:AF890"/>
    <mergeCell ref="L910:M910"/>
    <mergeCell ref="N910:O910"/>
    <mergeCell ref="P910:Q910"/>
    <mergeCell ref="R910:S910"/>
    <mergeCell ref="T910:U910"/>
    <mergeCell ref="AL917:AL920"/>
    <mergeCell ref="AM917:AM920"/>
    <mergeCell ref="AN917:AN920"/>
    <mergeCell ref="AO917:AO920"/>
    <mergeCell ref="AP917:AP920"/>
    <mergeCell ref="AM891:AM894"/>
    <mergeCell ref="AN891:AN894"/>
    <mergeCell ref="AO891:AO894"/>
    <mergeCell ref="AP891:AP894"/>
    <mergeCell ref="P895:Q895"/>
    <mergeCell ref="R895:S895"/>
    <mergeCell ref="T895:U895"/>
    <mergeCell ref="V895:W895"/>
    <mergeCell ref="C906:C909"/>
    <mergeCell ref="I906:I909"/>
    <mergeCell ref="J906:J909"/>
    <mergeCell ref="K906:K909"/>
    <mergeCell ref="AL898:AL901"/>
    <mergeCell ref="AM898:AM901"/>
    <mergeCell ref="AN898:AN901"/>
    <mergeCell ref="X895:Y895"/>
    <mergeCell ref="Z895:AA895"/>
    <mergeCell ref="AB895:AC895"/>
    <mergeCell ref="AK906:AK909"/>
    <mergeCell ref="AL906:AL909"/>
    <mergeCell ref="AM906:AM909"/>
    <mergeCell ref="AN906:AN909"/>
    <mergeCell ref="C891:C894"/>
    <mergeCell ref="I891:I894"/>
    <mergeCell ref="J891:J894"/>
    <mergeCell ref="K891:K894"/>
    <mergeCell ref="AF891:AF894"/>
    <mergeCell ref="AG891:AG894"/>
    <mergeCell ref="AJ891:AJ894"/>
    <mergeCell ref="AK891:AK894"/>
    <mergeCell ref="AF913:AF916"/>
    <mergeCell ref="AG913:AG916"/>
    <mergeCell ref="AJ913:AJ916"/>
    <mergeCell ref="AK913:AK916"/>
    <mergeCell ref="H913:H914"/>
    <mergeCell ref="H915:H916"/>
    <mergeCell ref="V910:W910"/>
    <mergeCell ref="X910:Y910"/>
    <mergeCell ref="Z910:AA910"/>
    <mergeCell ref="AB910:AC910"/>
    <mergeCell ref="C913:C916"/>
    <mergeCell ref="I913:I916"/>
    <mergeCell ref="J913:J916"/>
    <mergeCell ref="K913:K916"/>
    <mergeCell ref="L895:M895"/>
    <mergeCell ref="N895:O895"/>
    <mergeCell ref="E896:G896"/>
    <mergeCell ref="AX891:AX894"/>
    <mergeCell ref="H889:H890"/>
    <mergeCell ref="H891:H892"/>
    <mergeCell ref="H893:H894"/>
    <mergeCell ref="AL883:AL886"/>
    <mergeCell ref="AM883:AM886"/>
    <mergeCell ref="AN883:AN886"/>
    <mergeCell ref="AO883:AO886"/>
    <mergeCell ref="AP883:AP886"/>
    <mergeCell ref="AQ883:AQ886"/>
    <mergeCell ref="AR891:AR894"/>
    <mergeCell ref="AS891:AS894"/>
    <mergeCell ref="AT891:AT894"/>
    <mergeCell ref="AU891:AU894"/>
    <mergeCell ref="AV891:AV894"/>
    <mergeCell ref="AW891:AW894"/>
    <mergeCell ref="AL891:AL894"/>
    <mergeCell ref="AS887:AS890"/>
    <mergeCell ref="AT887:AT890"/>
    <mergeCell ref="AU887:AU890"/>
    <mergeCell ref="AV887:AV890"/>
    <mergeCell ref="AW887:AW890"/>
    <mergeCell ref="AX887:AX890"/>
    <mergeCell ref="AQ891:AQ894"/>
    <mergeCell ref="AW883:AW886"/>
    <mergeCell ref="AM887:AM890"/>
    <mergeCell ref="AN887:AN890"/>
    <mergeCell ref="AO887:AO890"/>
    <mergeCell ref="AP887:AP890"/>
    <mergeCell ref="AQ887:AQ890"/>
    <mergeCell ref="AR887:AR890"/>
    <mergeCell ref="AX883:AX886"/>
    <mergeCell ref="AF883:AF886"/>
    <mergeCell ref="AG883:AG886"/>
    <mergeCell ref="AN868:AN871"/>
    <mergeCell ref="AO868:AO871"/>
    <mergeCell ref="AP868:AP871"/>
    <mergeCell ref="AN876:AN879"/>
    <mergeCell ref="AO876:AO879"/>
    <mergeCell ref="AP876:AP879"/>
    <mergeCell ref="AQ876:AQ879"/>
    <mergeCell ref="AR876:AR879"/>
    <mergeCell ref="AS876:AS879"/>
    <mergeCell ref="AK876:AK879"/>
    <mergeCell ref="AL876:AL879"/>
    <mergeCell ref="AM876:AM879"/>
    <mergeCell ref="X880:Y880"/>
    <mergeCell ref="Z880:AA880"/>
    <mergeCell ref="AB880:AC880"/>
    <mergeCell ref="AJ883:AJ886"/>
    <mergeCell ref="AK883:AK886"/>
    <mergeCell ref="AG887:AG890"/>
    <mergeCell ref="AJ887:AJ890"/>
    <mergeCell ref="AK887:AK890"/>
    <mergeCell ref="AL887:AL890"/>
    <mergeCell ref="AR883:AR886"/>
    <mergeCell ref="AS883:AS886"/>
    <mergeCell ref="AT883:AT886"/>
    <mergeCell ref="AU883:AU886"/>
    <mergeCell ref="AV883:AV886"/>
    <mergeCell ref="K883:K886"/>
    <mergeCell ref="E881:G881"/>
    <mergeCell ref="AW876:AW879"/>
    <mergeCell ref="AX876:AX879"/>
    <mergeCell ref="AL872:AL875"/>
    <mergeCell ref="AM872:AM875"/>
    <mergeCell ref="AN872:AN875"/>
    <mergeCell ref="AO872:AO875"/>
    <mergeCell ref="AP872:AP875"/>
    <mergeCell ref="AQ872:AQ875"/>
    <mergeCell ref="AW868:AW871"/>
    <mergeCell ref="AF868:AF871"/>
    <mergeCell ref="AG868:AG871"/>
    <mergeCell ref="AJ868:AJ871"/>
    <mergeCell ref="AK868:AK871"/>
    <mergeCell ref="C876:C879"/>
    <mergeCell ref="I876:I879"/>
    <mergeCell ref="J876:J879"/>
    <mergeCell ref="K876:K879"/>
    <mergeCell ref="AF876:AF879"/>
    <mergeCell ref="L880:M880"/>
    <mergeCell ref="N880:O880"/>
    <mergeCell ref="P880:Q880"/>
    <mergeCell ref="R880:S880"/>
    <mergeCell ref="T880:U880"/>
    <mergeCell ref="V880:W880"/>
    <mergeCell ref="AT872:AT875"/>
    <mergeCell ref="AU872:AU875"/>
    <mergeCell ref="AV872:AV875"/>
    <mergeCell ref="AW872:AW875"/>
    <mergeCell ref="AX872:AX875"/>
    <mergeCell ref="AJ876:AJ879"/>
    <mergeCell ref="AW857:AW860"/>
    <mergeCell ref="AG876:AG879"/>
    <mergeCell ref="C872:C875"/>
    <mergeCell ref="I872:I875"/>
    <mergeCell ref="J872:J875"/>
    <mergeCell ref="K872:K875"/>
    <mergeCell ref="AF872:AF875"/>
    <mergeCell ref="AG872:AG875"/>
    <mergeCell ref="AJ872:AJ875"/>
    <mergeCell ref="AK872:AK875"/>
    <mergeCell ref="AQ868:AQ871"/>
    <mergeCell ref="AR868:AR871"/>
    <mergeCell ref="AS868:AS871"/>
    <mergeCell ref="AT868:AT871"/>
    <mergeCell ref="AU868:AU871"/>
    <mergeCell ref="AV868:AV871"/>
    <mergeCell ref="AT876:AT879"/>
    <mergeCell ref="AU876:AU879"/>
    <mergeCell ref="AV876:AV879"/>
    <mergeCell ref="AR872:AR875"/>
    <mergeCell ref="AS872:AS875"/>
    <mergeCell ref="AN861:AN864"/>
    <mergeCell ref="AO861:AO864"/>
    <mergeCell ref="AP861:AP864"/>
    <mergeCell ref="AQ861:AQ864"/>
    <mergeCell ref="AR861:AR864"/>
    <mergeCell ref="AS861:AS864"/>
    <mergeCell ref="C861:C864"/>
    <mergeCell ref="I861:I864"/>
    <mergeCell ref="J861:J864"/>
    <mergeCell ref="K861:K864"/>
    <mergeCell ref="AF861:AF864"/>
    <mergeCell ref="L850:M850"/>
    <mergeCell ref="AO853:AO856"/>
    <mergeCell ref="AP853:AP856"/>
    <mergeCell ref="AX857:AX860"/>
    <mergeCell ref="AJ861:AJ864"/>
    <mergeCell ref="AK861:AK864"/>
    <mergeCell ref="AL861:AL864"/>
    <mergeCell ref="AM861:AM864"/>
    <mergeCell ref="V865:W865"/>
    <mergeCell ref="X865:Y865"/>
    <mergeCell ref="Z865:AA865"/>
    <mergeCell ref="AB865:AC865"/>
    <mergeCell ref="C868:C871"/>
    <mergeCell ref="I868:I871"/>
    <mergeCell ref="J868:J871"/>
    <mergeCell ref="K868:K871"/>
    <mergeCell ref="H868:H869"/>
    <mergeCell ref="H870:H871"/>
    <mergeCell ref="AX868:AX871"/>
    <mergeCell ref="E866:G866"/>
    <mergeCell ref="AT861:AT864"/>
    <mergeCell ref="AU861:AU864"/>
    <mergeCell ref="AV861:AV864"/>
    <mergeCell ref="AW861:AW864"/>
    <mergeCell ref="AX861:AX864"/>
    <mergeCell ref="AT857:AT860"/>
    <mergeCell ref="AU857:AU860"/>
    <mergeCell ref="AV857:AV860"/>
    <mergeCell ref="L865:M865"/>
    <mergeCell ref="N865:O865"/>
    <mergeCell ref="P865:Q865"/>
    <mergeCell ref="R865:S865"/>
    <mergeCell ref="C831:C834"/>
    <mergeCell ref="I831:I834"/>
    <mergeCell ref="J831:J834"/>
    <mergeCell ref="K831:K834"/>
    <mergeCell ref="AF831:AF834"/>
    <mergeCell ref="AG831:AG834"/>
    <mergeCell ref="AF853:AF856"/>
    <mergeCell ref="AG853:AG856"/>
    <mergeCell ref="AJ853:AJ856"/>
    <mergeCell ref="AK853:AK856"/>
    <mergeCell ref="AW827:AW830"/>
    <mergeCell ref="AX827:AX830"/>
    <mergeCell ref="AJ831:AJ834"/>
    <mergeCell ref="AK831:AK834"/>
    <mergeCell ref="AL831:AL834"/>
    <mergeCell ref="AM831:AM834"/>
    <mergeCell ref="V850:W850"/>
    <mergeCell ref="X850:Y850"/>
    <mergeCell ref="Z850:AA850"/>
    <mergeCell ref="AB850:AC850"/>
    <mergeCell ref="AW853:AW856"/>
    <mergeCell ref="AX853:AX856"/>
    <mergeCell ref="AU853:AU856"/>
    <mergeCell ref="AV853:AV856"/>
    <mergeCell ref="AR827:AR830"/>
    <mergeCell ref="AS827:AS830"/>
    <mergeCell ref="AT827:AT830"/>
    <mergeCell ref="AU827:AU830"/>
    <mergeCell ref="AV827:AV830"/>
    <mergeCell ref="AM846:AM849"/>
    <mergeCell ref="AN846:AN849"/>
    <mergeCell ref="AO846:AO849"/>
    <mergeCell ref="AF827:AF830"/>
    <mergeCell ref="AG827:AG830"/>
    <mergeCell ref="AJ827:AJ830"/>
    <mergeCell ref="AK827:AK830"/>
    <mergeCell ref="AQ823:AQ826"/>
    <mergeCell ref="AR823:AR826"/>
    <mergeCell ref="AS823:AS826"/>
    <mergeCell ref="AT823:AT826"/>
    <mergeCell ref="AU823:AU826"/>
    <mergeCell ref="AV823:AV826"/>
    <mergeCell ref="AT831:AT834"/>
    <mergeCell ref="AU831:AU834"/>
    <mergeCell ref="AV831:AV834"/>
    <mergeCell ref="AW831:AW834"/>
    <mergeCell ref="AX831:AX834"/>
    <mergeCell ref="AL823:AL826"/>
    <mergeCell ref="AM823:AM826"/>
    <mergeCell ref="AN823:AN826"/>
    <mergeCell ref="AO823:AO826"/>
    <mergeCell ref="AP823:AP826"/>
    <mergeCell ref="AN831:AN834"/>
    <mergeCell ref="AO831:AO834"/>
    <mergeCell ref="AP831:AP834"/>
    <mergeCell ref="AQ831:AQ834"/>
    <mergeCell ref="AR831:AR834"/>
    <mergeCell ref="AS831:AS834"/>
    <mergeCell ref="C823:C826"/>
    <mergeCell ref="I823:I826"/>
    <mergeCell ref="J823:J826"/>
    <mergeCell ref="K823:K826"/>
    <mergeCell ref="H823:H824"/>
    <mergeCell ref="H825:H826"/>
    <mergeCell ref="AV816:AV819"/>
    <mergeCell ref="AW816:AW819"/>
    <mergeCell ref="L820:M820"/>
    <mergeCell ref="N820:O820"/>
    <mergeCell ref="P820:Q820"/>
    <mergeCell ref="R820:S820"/>
    <mergeCell ref="T820:U820"/>
    <mergeCell ref="AL827:AL830"/>
    <mergeCell ref="AM827:AM830"/>
    <mergeCell ref="AN827:AN830"/>
    <mergeCell ref="AO827:AO830"/>
    <mergeCell ref="AP827:AP830"/>
    <mergeCell ref="AQ827:AQ830"/>
    <mergeCell ref="AW823:AW826"/>
    <mergeCell ref="AF823:AF826"/>
    <mergeCell ref="AG823:AG826"/>
    <mergeCell ref="AJ823:AJ826"/>
    <mergeCell ref="AK823:AK826"/>
    <mergeCell ref="E821:G821"/>
    <mergeCell ref="AF816:AF819"/>
    <mergeCell ref="AG816:AG819"/>
    <mergeCell ref="AJ816:AJ819"/>
    <mergeCell ref="C827:C830"/>
    <mergeCell ref="I827:I830"/>
    <mergeCell ref="J827:J830"/>
    <mergeCell ref="K827:K830"/>
    <mergeCell ref="K808:K811"/>
    <mergeCell ref="AF808:AF811"/>
    <mergeCell ref="AG808:AG811"/>
    <mergeCell ref="AJ808:AJ811"/>
    <mergeCell ref="AN808:AN811"/>
    <mergeCell ref="AO808:AO811"/>
    <mergeCell ref="AP812:AP815"/>
    <mergeCell ref="AQ812:AQ815"/>
    <mergeCell ref="AR812:AR815"/>
    <mergeCell ref="AS812:AS815"/>
    <mergeCell ref="AT812:AT815"/>
    <mergeCell ref="AU812:AU815"/>
    <mergeCell ref="AK816:AK819"/>
    <mergeCell ref="AL816:AL819"/>
    <mergeCell ref="AM816:AM819"/>
    <mergeCell ref="AN816:AN819"/>
    <mergeCell ref="V820:W820"/>
    <mergeCell ref="X820:Y820"/>
    <mergeCell ref="Z820:AA820"/>
    <mergeCell ref="AB820:AC820"/>
    <mergeCell ref="AJ812:AJ815"/>
    <mergeCell ref="AK812:AK815"/>
    <mergeCell ref="AL812:AL815"/>
    <mergeCell ref="AM812:AM815"/>
    <mergeCell ref="AN812:AN815"/>
    <mergeCell ref="AO812:AO815"/>
    <mergeCell ref="AU816:AU819"/>
    <mergeCell ref="AK808:AK811"/>
    <mergeCell ref="L805:M805"/>
    <mergeCell ref="N805:O805"/>
    <mergeCell ref="P805:Q805"/>
    <mergeCell ref="R805:S805"/>
    <mergeCell ref="T805:U805"/>
    <mergeCell ref="AQ801:AQ804"/>
    <mergeCell ref="AR801:AR804"/>
    <mergeCell ref="AV797:AV800"/>
    <mergeCell ref="AW797:AW800"/>
    <mergeCell ref="AX797:AX800"/>
    <mergeCell ref="AX816:AX819"/>
    <mergeCell ref="C812:C815"/>
    <mergeCell ref="I812:I815"/>
    <mergeCell ref="J812:J815"/>
    <mergeCell ref="K812:K815"/>
    <mergeCell ref="AF812:AF815"/>
    <mergeCell ref="AG812:AG815"/>
    <mergeCell ref="AO816:AO819"/>
    <mergeCell ref="AP816:AP819"/>
    <mergeCell ref="AQ816:AQ819"/>
    <mergeCell ref="AR816:AR819"/>
    <mergeCell ref="AS816:AS819"/>
    <mergeCell ref="AT816:AT819"/>
    <mergeCell ref="AV812:AV815"/>
    <mergeCell ref="AW812:AW815"/>
    <mergeCell ref="AX812:AX815"/>
    <mergeCell ref="C816:C819"/>
    <mergeCell ref="I816:I819"/>
    <mergeCell ref="J816:J819"/>
    <mergeCell ref="K816:K819"/>
    <mergeCell ref="J808:J811"/>
    <mergeCell ref="C808:C811"/>
    <mergeCell ref="Z775:AA775"/>
    <mergeCell ref="AB775:AC775"/>
    <mergeCell ref="C801:C804"/>
    <mergeCell ref="I801:I804"/>
    <mergeCell ref="J801:J804"/>
    <mergeCell ref="K801:K804"/>
    <mergeCell ref="X790:Y790"/>
    <mergeCell ref="Z790:AA790"/>
    <mergeCell ref="AB790:AC790"/>
    <mergeCell ref="C797:C800"/>
    <mergeCell ref="AJ797:AJ800"/>
    <mergeCell ref="AK797:AK800"/>
    <mergeCell ref="AL797:AL800"/>
    <mergeCell ref="L775:M775"/>
    <mergeCell ref="N775:O775"/>
    <mergeCell ref="P775:Q775"/>
    <mergeCell ref="R775:S775"/>
    <mergeCell ref="T775:U775"/>
    <mergeCell ref="V775:W775"/>
    <mergeCell ref="X775:Y775"/>
    <mergeCell ref="I797:I800"/>
    <mergeCell ref="J797:J800"/>
    <mergeCell ref="K797:K800"/>
    <mergeCell ref="AF797:AF800"/>
    <mergeCell ref="AG797:AG800"/>
    <mergeCell ref="AL801:AL804"/>
    <mergeCell ref="I793:I796"/>
    <mergeCell ref="J793:J796"/>
    <mergeCell ref="K793:K796"/>
    <mergeCell ref="AF793:AF796"/>
    <mergeCell ref="AG793:AG796"/>
    <mergeCell ref="AJ793:AJ796"/>
    <mergeCell ref="AU793:AU796"/>
    <mergeCell ref="AV793:AV796"/>
    <mergeCell ref="AW793:AW796"/>
    <mergeCell ref="AX793:AX796"/>
    <mergeCell ref="AW778:AW781"/>
    <mergeCell ref="AX778:AX781"/>
    <mergeCell ref="AU782:AU785"/>
    <mergeCell ref="AV782:AV785"/>
    <mergeCell ref="AW782:AW785"/>
    <mergeCell ref="AX782:AX785"/>
    <mergeCell ref="AF801:AF804"/>
    <mergeCell ref="AG801:AG804"/>
    <mergeCell ref="AJ801:AJ804"/>
    <mergeCell ref="AK801:AK804"/>
    <mergeCell ref="L790:M790"/>
    <mergeCell ref="N790:O790"/>
    <mergeCell ref="P790:Q790"/>
    <mergeCell ref="R790:S790"/>
    <mergeCell ref="T790:U790"/>
    <mergeCell ref="V790:W790"/>
    <mergeCell ref="AT801:AT804"/>
    <mergeCell ref="AU801:AU804"/>
    <mergeCell ref="AV801:AV804"/>
    <mergeCell ref="AW801:AW804"/>
    <mergeCell ref="AX801:AX804"/>
    <mergeCell ref="AM801:AM804"/>
    <mergeCell ref="AT778:AT781"/>
    <mergeCell ref="AU778:AU781"/>
    <mergeCell ref="AV778:AV781"/>
    <mergeCell ref="AP801:AP804"/>
    <mergeCell ref="AU797:AU800"/>
    <mergeCell ref="AS801:AS804"/>
    <mergeCell ref="AK771:AK774"/>
    <mergeCell ref="AL771:AL774"/>
    <mergeCell ref="AW767:AW770"/>
    <mergeCell ref="AX767:AX770"/>
    <mergeCell ref="AL763:AL766"/>
    <mergeCell ref="AM763:AM766"/>
    <mergeCell ref="AN763:AN766"/>
    <mergeCell ref="AO763:AO766"/>
    <mergeCell ref="AP763:AP766"/>
    <mergeCell ref="AW763:AW766"/>
    <mergeCell ref="AX763:AX766"/>
    <mergeCell ref="AP767:AP770"/>
    <mergeCell ref="AQ793:AQ796"/>
    <mergeCell ref="AR793:AR796"/>
    <mergeCell ref="AS793:AS796"/>
    <mergeCell ref="AT793:AT796"/>
    <mergeCell ref="AQ778:AQ781"/>
    <mergeCell ref="AV767:AV770"/>
    <mergeCell ref="AS771:AS774"/>
    <mergeCell ref="AT771:AT774"/>
    <mergeCell ref="AU771:AU774"/>
    <mergeCell ref="AV771:AV774"/>
    <mergeCell ref="AK793:AK796"/>
    <mergeCell ref="AL793:AL796"/>
    <mergeCell ref="AM793:AM796"/>
    <mergeCell ref="AN793:AN796"/>
    <mergeCell ref="AO793:AO796"/>
    <mergeCell ref="AP793:AP796"/>
    <mergeCell ref="AU786:AU789"/>
    <mergeCell ref="AV786:AV789"/>
    <mergeCell ref="AW786:AW789"/>
    <mergeCell ref="AS778:AS781"/>
    <mergeCell ref="C767:C770"/>
    <mergeCell ref="I767:I770"/>
    <mergeCell ref="J767:J770"/>
    <mergeCell ref="K767:K770"/>
    <mergeCell ref="AF767:AF770"/>
    <mergeCell ref="AG767:AG770"/>
    <mergeCell ref="AJ763:AJ766"/>
    <mergeCell ref="AK763:AK766"/>
    <mergeCell ref="AS763:AS766"/>
    <mergeCell ref="AT763:AT766"/>
    <mergeCell ref="AU763:AU766"/>
    <mergeCell ref="AV763:AV766"/>
    <mergeCell ref="AW771:AW774"/>
    <mergeCell ref="AQ763:AQ766"/>
    <mergeCell ref="AR763:AR766"/>
    <mergeCell ref="AX771:AX774"/>
    <mergeCell ref="C763:C766"/>
    <mergeCell ref="I763:I766"/>
    <mergeCell ref="J763:J766"/>
    <mergeCell ref="K763:K766"/>
    <mergeCell ref="AF763:AF766"/>
    <mergeCell ref="AG763:AG766"/>
    <mergeCell ref="AM771:AM774"/>
    <mergeCell ref="AN771:AN774"/>
    <mergeCell ref="AO771:AO774"/>
    <mergeCell ref="AP771:AP774"/>
    <mergeCell ref="AQ771:AQ774"/>
    <mergeCell ref="AR771:AR774"/>
    <mergeCell ref="K771:K774"/>
    <mergeCell ref="AF771:AF774"/>
    <mergeCell ref="AG771:AG774"/>
    <mergeCell ref="AJ771:AJ774"/>
    <mergeCell ref="AV756:AV759"/>
    <mergeCell ref="AW756:AW759"/>
    <mergeCell ref="AX756:AX759"/>
    <mergeCell ref="K752:K755"/>
    <mergeCell ref="AF752:AF755"/>
    <mergeCell ref="AG752:AG755"/>
    <mergeCell ref="AJ752:AJ755"/>
    <mergeCell ref="AK752:AK755"/>
    <mergeCell ref="AL752:AL755"/>
    <mergeCell ref="AM752:AM755"/>
    <mergeCell ref="AQ767:AQ770"/>
    <mergeCell ref="AR767:AR770"/>
    <mergeCell ref="AS767:AS770"/>
    <mergeCell ref="AT767:AT770"/>
    <mergeCell ref="AU767:AU770"/>
    <mergeCell ref="AU756:AU759"/>
    <mergeCell ref="AJ767:AJ770"/>
    <mergeCell ref="AK767:AK770"/>
    <mergeCell ref="AL767:AL770"/>
    <mergeCell ref="AM767:AM770"/>
    <mergeCell ref="AN767:AN770"/>
    <mergeCell ref="AO767:AO770"/>
    <mergeCell ref="AO756:AO759"/>
    <mergeCell ref="AP756:AP759"/>
    <mergeCell ref="AQ756:AQ759"/>
    <mergeCell ref="AR756:AR759"/>
    <mergeCell ref="AS756:AS759"/>
    <mergeCell ref="AT756:AT759"/>
    <mergeCell ref="C756:C759"/>
    <mergeCell ref="I756:I759"/>
    <mergeCell ref="J756:J759"/>
    <mergeCell ref="K756:K759"/>
    <mergeCell ref="AF756:AF759"/>
    <mergeCell ref="AG756:AG759"/>
    <mergeCell ref="AJ756:AJ759"/>
    <mergeCell ref="Z760:AA760"/>
    <mergeCell ref="AB760:AC760"/>
    <mergeCell ref="AQ752:AQ755"/>
    <mergeCell ref="AR752:AR755"/>
    <mergeCell ref="AS752:AS755"/>
    <mergeCell ref="AT752:AT755"/>
    <mergeCell ref="AK756:AK759"/>
    <mergeCell ref="AL756:AL759"/>
    <mergeCell ref="AM756:AM759"/>
    <mergeCell ref="AN756:AN759"/>
    <mergeCell ref="AN752:AN755"/>
    <mergeCell ref="AO752:AO755"/>
    <mergeCell ref="AP752:AP755"/>
    <mergeCell ref="L760:M760"/>
    <mergeCell ref="N760:O760"/>
    <mergeCell ref="P760:Q760"/>
    <mergeCell ref="R760:S760"/>
    <mergeCell ref="T760:U760"/>
    <mergeCell ref="V760:W760"/>
    <mergeCell ref="X760:Y760"/>
    <mergeCell ref="C752:C755"/>
    <mergeCell ref="I752:I755"/>
    <mergeCell ref="J752:J755"/>
    <mergeCell ref="AW748:AW751"/>
    <mergeCell ref="AX748:AX751"/>
    <mergeCell ref="AV741:AV744"/>
    <mergeCell ref="AW741:AW744"/>
    <mergeCell ref="AX741:AX744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V745:W745"/>
    <mergeCell ref="X745:Y745"/>
    <mergeCell ref="Z745:AA745"/>
    <mergeCell ref="AB745:AC745"/>
    <mergeCell ref="AU748:AU751"/>
    <mergeCell ref="AV748:AV751"/>
    <mergeCell ref="AK748:AK751"/>
    <mergeCell ref="AL748:AL751"/>
    <mergeCell ref="AM748:AM751"/>
    <mergeCell ref="AN748:AN751"/>
    <mergeCell ref="L745:M745"/>
    <mergeCell ref="N745:O745"/>
    <mergeCell ref="P745:Q745"/>
    <mergeCell ref="R745:S745"/>
    <mergeCell ref="T745:U745"/>
    <mergeCell ref="H748:H749"/>
    <mergeCell ref="AU752:AU755"/>
    <mergeCell ref="AV752:AV755"/>
    <mergeCell ref="AW752:AW755"/>
    <mergeCell ref="AU722:AU725"/>
    <mergeCell ref="AS733:AS736"/>
    <mergeCell ref="AT733:AT736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O748:AO751"/>
    <mergeCell ref="AP748:AP751"/>
    <mergeCell ref="AQ748:AQ751"/>
    <mergeCell ref="AR748:AR751"/>
    <mergeCell ref="AS748:AS751"/>
    <mergeCell ref="AT748:AT751"/>
    <mergeCell ref="V730:W730"/>
    <mergeCell ref="X730:Y730"/>
    <mergeCell ref="Z730:AA730"/>
    <mergeCell ref="T730:U730"/>
    <mergeCell ref="AW737:AW740"/>
    <mergeCell ref="AW733:AW736"/>
    <mergeCell ref="AX733:AX736"/>
    <mergeCell ref="AP741:AP744"/>
    <mergeCell ref="AQ741:AQ744"/>
    <mergeCell ref="AR741:AR744"/>
    <mergeCell ref="AS741:AS744"/>
    <mergeCell ref="AT741:AT744"/>
    <mergeCell ref="AU741:AU744"/>
    <mergeCell ref="AX737:AX740"/>
    <mergeCell ref="AP737:AP740"/>
    <mergeCell ref="AQ737:AQ740"/>
    <mergeCell ref="AR737:AR740"/>
    <mergeCell ref="AS737:AS740"/>
    <mergeCell ref="AT737:AT740"/>
    <mergeCell ref="AU737:AU740"/>
    <mergeCell ref="AJ737:AJ740"/>
    <mergeCell ref="AK737:AK740"/>
    <mergeCell ref="AL737:AL740"/>
    <mergeCell ref="AM737:AM740"/>
    <mergeCell ref="AN737:AN740"/>
    <mergeCell ref="AO737:AO740"/>
    <mergeCell ref="AV737:AV740"/>
    <mergeCell ref="C737:C740"/>
    <mergeCell ref="I737:I740"/>
    <mergeCell ref="J737:J740"/>
    <mergeCell ref="K737:K740"/>
    <mergeCell ref="AF737:AF740"/>
    <mergeCell ref="AG737:AG740"/>
    <mergeCell ref="C733:C736"/>
    <mergeCell ref="I733:I736"/>
    <mergeCell ref="J733:J736"/>
    <mergeCell ref="K733:K736"/>
    <mergeCell ref="AF733:AF736"/>
    <mergeCell ref="AG733:AG736"/>
    <mergeCell ref="AJ733:AJ736"/>
    <mergeCell ref="AK733:AK736"/>
    <mergeCell ref="AX711:AX714"/>
    <mergeCell ref="K707:K710"/>
    <mergeCell ref="AF707:AF710"/>
    <mergeCell ref="AG707:AG710"/>
    <mergeCell ref="AJ707:AJ710"/>
    <mergeCell ref="AK707:AK710"/>
    <mergeCell ref="AL707:AL710"/>
    <mergeCell ref="AM707:AM710"/>
    <mergeCell ref="AN707:AN710"/>
    <mergeCell ref="AO707:AO710"/>
    <mergeCell ref="AK718:AK721"/>
    <mergeCell ref="AL718:AL721"/>
    <mergeCell ref="AM718:AM721"/>
    <mergeCell ref="K718:K721"/>
    <mergeCell ref="AQ726:AQ729"/>
    <mergeCell ref="AR726:AR729"/>
    <mergeCell ref="AS726:AS729"/>
    <mergeCell ref="AT726:AT729"/>
    <mergeCell ref="AX726:AX729"/>
    <mergeCell ref="AX722:AX725"/>
    <mergeCell ref="K722:K725"/>
    <mergeCell ref="AU726:AU729"/>
    <mergeCell ref="AV726:AV729"/>
    <mergeCell ref="AU711:AU714"/>
    <mergeCell ref="AV711:AV714"/>
    <mergeCell ref="AW711:AW714"/>
    <mergeCell ref="AP722:AP725"/>
    <mergeCell ref="AQ722:AQ725"/>
    <mergeCell ref="AR722:AR725"/>
    <mergeCell ref="AS722:AS725"/>
    <mergeCell ref="AT722:AT725"/>
    <mergeCell ref="AX718:AX721"/>
    <mergeCell ref="AN718:AN721"/>
    <mergeCell ref="AO718:AO721"/>
    <mergeCell ref="AP718:AP721"/>
    <mergeCell ref="AQ718:AQ721"/>
    <mergeCell ref="AR718:AR721"/>
    <mergeCell ref="AS718:AS721"/>
    <mergeCell ref="AF718:AF721"/>
    <mergeCell ref="AG718:AG721"/>
    <mergeCell ref="AJ718:AJ721"/>
    <mergeCell ref="AJ722:AJ725"/>
    <mergeCell ref="AK722:AK725"/>
    <mergeCell ref="AL722:AL725"/>
    <mergeCell ref="AM722:AM725"/>
    <mergeCell ref="AN722:AN725"/>
    <mergeCell ref="AO722:AO725"/>
    <mergeCell ref="AT718:AT721"/>
    <mergeCell ref="AU718:AU721"/>
    <mergeCell ref="AV718:AV721"/>
    <mergeCell ref="K696:K699"/>
    <mergeCell ref="AF696:AF699"/>
    <mergeCell ref="AG696:AG699"/>
    <mergeCell ref="AJ696:AJ699"/>
    <mergeCell ref="AK696:AK699"/>
    <mergeCell ref="AL696:AL699"/>
    <mergeCell ref="AX707:AX710"/>
    <mergeCell ref="C703:C706"/>
    <mergeCell ref="I703:I706"/>
    <mergeCell ref="J703:J706"/>
    <mergeCell ref="K703:K706"/>
    <mergeCell ref="AU733:AU736"/>
    <mergeCell ref="AV733:AV736"/>
    <mergeCell ref="AW718:AW721"/>
    <mergeCell ref="AT711:AT714"/>
    <mergeCell ref="AF722:AF725"/>
    <mergeCell ref="AG722:AG725"/>
    <mergeCell ref="AJ711:AJ714"/>
    <mergeCell ref="AK711:AK714"/>
    <mergeCell ref="AL711:AL714"/>
    <mergeCell ref="AM711:AM714"/>
    <mergeCell ref="AB730:AC730"/>
    <mergeCell ref="AQ707:AQ710"/>
    <mergeCell ref="AR707:AR710"/>
    <mergeCell ref="AS707:AS710"/>
    <mergeCell ref="AT707:AT710"/>
    <mergeCell ref="AU707:AU710"/>
    <mergeCell ref="AN711:AN714"/>
    <mergeCell ref="AO711:AO714"/>
    <mergeCell ref="AP711:AP714"/>
    <mergeCell ref="AQ711:AQ714"/>
    <mergeCell ref="AP707:AP710"/>
    <mergeCell ref="L700:M700"/>
    <mergeCell ref="N700:O700"/>
    <mergeCell ref="P700:Q700"/>
    <mergeCell ref="R700:S700"/>
    <mergeCell ref="T700:U700"/>
    <mergeCell ref="V700:W700"/>
    <mergeCell ref="X700:Y700"/>
    <mergeCell ref="C711:C714"/>
    <mergeCell ref="I711:I714"/>
    <mergeCell ref="J711:J714"/>
    <mergeCell ref="K711:K714"/>
    <mergeCell ref="AF711:AF714"/>
    <mergeCell ref="AG711:AG714"/>
    <mergeCell ref="AV707:AV710"/>
    <mergeCell ref="AW707:AW710"/>
    <mergeCell ref="H709:H710"/>
    <mergeCell ref="AQ703:AQ706"/>
    <mergeCell ref="AR703:AR706"/>
    <mergeCell ref="AS703:AS706"/>
    <mergeCell ref="AT703:AT706"/>
    <mergeCell ref="AR711:AR714"/>
    <mergeCell ref="AS711:AS714"/>
    <mergeCell ref="AF703:AF706"/>
    <mergeCell ref="AG703:AG706"/>
    <mergeCell ref="AJ703:AJ706"/>
    <mergeCell ref="AK703:AK706"/>
    <mergeCell ref="AL703:AL706"/>
    <mergeCell ref="Z700:AA700"/>
    <mergeCell ref="AB700:AC700"/>
    <mergeCell ref="AU703:AU706"/>
    <mergeCell ref="AV703:AV706"/>
    <mergeCell ref="AW703:AW706"/>
    <mergeCell ref="AX703:AX706"/>
    <mergeCell ref="AM703:AM706"/>
    <mergeCell ref="AN703:AN706"/>
    <mergeCell ref="AO703:AO706"/>
    <mergeCell ref="AP703:AP706"/>
    <mergeCell ref="AL692:AL695"/>
    <mergeCell ref="AS696:AS699"/>
    <mergeCell ref="AT696:AT699"/>
    <mergeCell ref="AU696:AU699"/>
    <mergeCell ref="AV696:AV699"/>
    <mergeCell ref="AW696:AW699"/>
    <mergeCell ref="AX696:AX699"/>
    <mergeCell ref="AN696:AN699"/>
    <mergeCell ref="AO696:AO699"/>
    <mergeCell ref="AP696:AP699"/>
    <mergeCell ref="AQ696:AQ699"/>
    <mergeCell ref="AR696:AR699"/>
    <mergeCell ref="AX681:AX684"/>
    <mergeCell ref="L685:M685"/>
    <mergeCell ref="N685:O685"/>
    <mergeCell ref="P685:Q685"/>
    <mergeCell ref="R685:S685"/>
    <mergeCell ref="T685:U685"/>
    <mergeCell ref="V685:W685"/>
    <mergeCell ref="AW692:AW695"/>
    <mergeCell ref="AX692:AX695"/>
    <mergeCell ref="X685:Y685"/>
    <mergeCell ref="Z685:AA685"/>
    <mergeCell ref="AB685:AC685"/>
    <mergeCell ref="AF681:AF684"/>
    <mergeCell ref="AG681:AG684"/>
    <mergeCell ref="AJ681:AJ684"/>
    <mergeCell ref="AK681:AK684"/>
    <mergeCell ref="AL681:AL684"/>
    <mergeCell ref="C696:C699"/>
    <mergeCell ref="I696:I699"/>
    <mergeCell ref="J696:J699"/>
    <mergeCell ref="H690:H691"/>
    <mergeCell ref="H692:H693"/>
    <mergeCell ref="H694:H695"/>
    <mergeCell ref="AF688:AF691"/>
    <mergeCell ref="AG688:AG691"/>
    <mergeCell ref="AM692:AM695"/>
    <mergeCell ref="AN692:AN695"/>
    <mergeCell ref="AO692:AO695"/>
    <mergeCell ref="AP692:AP695"/>
    <mergeCell ref="AQ692:AQ695"/>
    <mergeCell ref="AR692:AR695"/>
    <mergeCell ref="AX688:AX691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U688:AU691"/>
    <mergeCell ref="AJ688:AJ691"/>
    <mergeCell ref="AK688:AK691"/>
    <mergeCell ref="AL688:AL691"/>
    <mergeCell ref="AM688:AM691"/>
    <mergeCell ref="AN688:AN691"/>
    <mergeCell ref="AO688:AO691"/>
    <mergeCell ref="C688:C691"/>
    <mergeCell ref="I688:I691"/>
    <mergeCell ref="J688:J691"/>
    <mergeCell ref="K688:K691"/>
    <mergeCell ref="AU681:AU684"/>
    <mergeCell ref="AV681:AV684"/>
    <mergeCell ref="AW681:AW684"/>
    <mergeCell ref="AX673:AX676"/>
    <mergeCell ref="C677:C680"/>
    <mergeCell ref="I677:I680"/>
    <mergeCell ref="J677:J680"/>
    <mergeCell ref="K677:K680"/>
    <mergeCell ref="AF677:AF680"/>
    <mergeCell ref="AG677:AG680"/>
    <mergeCell ref="AS681:AS684"/>
    <mergeCell ref="AT681:AT684"/>
    <mergeCell ref="AO673:AO676"/>
    <mergeCell ref="AP673:AP676"/>
    <mergeCell ref="AQ673:AQ676"/>
    <mergeCell ref="AR673:AR676"/>
    <mergeCell ref="AS673:AS676"/>
    <mergeCell ref="AT673:AT676"/>
    <mergeCell ref="AP677:AP680"/>
    <mergeCell ref="AQ677:AQ680"/>
    <mergeCell ref="AM681:AM684"/>
    <mergeCell ref="AN681:AN684"/>
    <mergeCell ref="AO681:AO684"/>
    <mergeCell ref="AP681:AP684"/>
    <mergeCell ref="AQ681:AQ684"/>
    <mergeCell ref="AR681:AR684"/>
    <mergeCell ref="C681:C684"/>
    <mergeCell ref="I681:I684"/>
    <mergeCell ref="J681:J684"/>
    <mergeCell ref="K681:K684"/>
    <mergeCell ref="AV647:AV650"/>
    <mergeCell ref="AW647:AW650"/>
    <mergeCell ref="AM651:AM654"/>
    <mergeCell ref="AN651:AN654"/>
    <mergeCell ref="AO651:AO654"/>
    <mergeCell ref="AP651:AP654"/>
    <mergeCell ref="C673:C676"/>
    <mergeCell ref="I673:I676"/>
    <mergeCell ref="J673:J676"/>
    <mergeCell ref="K673:K676"/>
    <mergeCell ref="AF673:AF676"/>
    <mergeCell ref="AG673:AG676"/>
    <mergeCell ref="H673:H674"/>
    <mergeCell ref="H675:H676"/>
    <mergeCell ref="AX677:AX680"/>
    <mergeCell ref="P670:Q670"/>
    <mergeCell ref="R670:S670"/>
    <mergeCell ref="T670:U670"/>
    <mergeCell ref="V670:W670"/>
    <mergeCell ref="X670:Y670"/>
    <mergeCell ref="Z670:AA670"/>
    <mergeCell ref="AB670:AC670"/>
    <mergeCell ref="AJ673:AJ676"/>
    <mergeCell ref="AK673:AK676"/>
    <mergeCell ref="AR677:AR680"/>
    <mergeCell ref="AS677:AS680"/>
    <mergeCell ref="AT677:AT680"/>
    <mergeCell ref="AU677:AU680"/>
    <mergeCell ref="AV677:AV680"/>
    <mergeCell ref="AW677:AW680"/>
    <mergeCell ref="AJ677:AJ680"/>
    <mergeCell ref="AK677:AK680"/>
    <mergeCell ref="AS643:AS646"/>
    <mergeCell ref="AT643:AT646"/>
    <mergeCell ref="AU643:AU646"/>
    <mergeCell ref="AV643:AV646"/>
    <mergeCell ref="AW643:AW646"/>
    <mergeCell ref="AX643:AX646"/>
    <mergeCell ref="AW651:AW654"/>
    <mergeCell ref="AX651:AX654"/>
    <mergeCell ref="C643:C646"/>
    <mergeCell ref="I643:I646"/>
    <mergeCell ref="J643:J646"/>
    <mergeCell ref="K643:K646"/>
    <mergeCell ref="AF643:AF646"/>
    <mergeCell ref="AG643:AG646"/>
    <mergeCell ref="AJ643:AJ646"/>
    <mergeCell ref="AK643:AK646"/>
    <mergeCell ref="AQ651:AQ654"/>
    <mergeCell ref="AR651:AR654"/>
    <mergeCell ref="AS651:AS654"/>
    <mergeCell ref="AT651:AT654"/>
    <mergeCell ref="AU651:AU654"/>
    <mergeCell ref="AV651:AV654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L651:AL654"/>
    <mergeCell ref="AP647:AP650"/>
    <mergeCell ref="AQ647:AQ650"/>
    <mergeCell ref="AR647:AR650"/>
    <mergeCell ref="AS647:AS650"/>
    <mergeCell ref="AT647:AT650"/>
    <mergeCell ref="AU647:AU650"/>
    <mergeCell ref="AJ647:AJ650"/>
    <mergeCell ref="AK647:AK650"/>
    <mergeCell ref="AL647:AL650"/>
    <mergeCell ref="AM647:AM650"/>
    <mergeCell ref="AN647:AN650"/>
    <mergeCell ref="AO647:AO650"/>
    <mergeCell ref="C647:C650"/>
    <mergeCell ref="I647:I650"/>
    <mergeCell ref="J647:J650"/>
    <mergeCell ref="K647:K650"/>
    <mergeCell ref="AF647:AF650"/>
    <mergeCell ref="AG647:AG650"/>
    <mergeCell ref="H649:H650"/>
    <mergeCell ref="V640:W640"/>
    <mergeCell ref="X640:Y640"/>
    <mergeCell ref="Z640:AA640"/>
    <mergeCell ref="AB640:AC640"/>
    <mergeCell ref="C636:C639"/>
    <mergeCell ref="I636:I639"/>
    <mergeCell ref="J636:J639"/>
    <mergeCell ref="K636:K639"/>
    <mergeCell ref="J632:J635"/>
    <mergeCell ref="K632:K635"/>
    <mergeCell ref="AF632:AF635"/>
    <mergeCell ref="AG632:AG635"/>
    <mergeCell ref="AJ632:AJ635"/>
    <mergeCell ref="L640:M640"/>
    <mergeCell ref="N640:O640"/>
    <mergeCell ref="P640:Q640"/>
    <mergeCell ref="R640:S640"/>
    <mergeCell ref="T640:U640"/>
    <mergeCell ref="Z625:AA625"/>
    <mergeCell ref="AB625:AC625"/>
    <mergeCell ref="AU628:AU631"/>
    <mergeCell ref="AV628:AV631"/>
    <mergeCell ref="AJ628:AJ631"/>
    <mergeCell ref="AK628:AK631"/>
    <mergeCell ref="AL628:AL631"/>
    <mergeCell ref="AM628:AM631"/>
    <mergeCell ref="AF636:AF639"/>
    <mergeCell ref="AG636:AG639"/>
    <mergeCell ref="AJ636:AJ639"/>
    <mergeCell ref="H636:H637"/>
    <mergeCell ref="H638:H639"/>
    <mergeCell ref="L625:M625"/>
    <mergeCell ref="N625:O625"/>
    <mergeCell ref="P625:Q625"/>
    <mergeCell ref="R625:S625"/>
    <mergeCell ref="T625:U625"/>
    <mergeCell ref="AT636:AT639"/>
    <mergeCell ref="AK632:AK635"/>
    <mergeCell ref="AU636:AU639"/>
    <mergeCell ref="AV636:AV639"/>
    <mergeCell ref="AW636:AW639"/>
    <mergeCell ref="AX632:AX635"/>
    <mergeCell ref="AL632:AL635"/>
    <mergeCell ref="AM632:AM635"/>
    <mergeCell ref="AN632:AN635"/>
    <mergeCell ref="AK636:AK639"/>
    <mergeCell ref="AL636:AL639"/>
    <mergeCell ref="AM636:AM639"/>
    <mergeCell ref="AN636:AN639"/>
    <mergeCell ref="AO636:AO639"/>
    <mergeCell ref="AS636:AS639"/>
    <mergeCell ref="AW628:AW631"/>
    <mergeCell ref="AX628:AX631"/>
    <mergeCell ref="AU632:AU635"/>
    <mergeCell ref="AV632:AV635"/>
    <mergeCell ref="AW632:AW635"/>
    <mergeCell ref="AX636:AX639"/>
    <mergeCell ref="AT628:AT631"/>
    <mergeCell ref="AO632:AO635"/>
    <mergeCell ref="AP632:AP635"/>
    <mergeCell ref="AQ632:AQ635"/>
    <mergeCell ref="AR632:AR635"/>
    <mergeCell ref="AS632:AS635"/>
    <mergeCell ref="AT632:AT635"/>
    <mergeCell ref="AN628:AN631"/>
    <mergeCell ref="AO628:AO631"/>
    <mergeCell ref="AP628:AP631"/>
    <mergeCell ref="AQ628:AQ631"/>
    <mergeCell ref="AR628:AR631"/>
    <mergeCell ref="AS628:AS631"/>
    <mergeCell ref="C628:C631"/>
    <mergeCell ref="I628:I631"/>
    <mergeCell ref="J628:J631"/>
    <mergeCell ref="K628:K631"/>
    <mergeCell ref="AF628:AF631"/>
    <mergeCell ref="AG628:AG631"/>
    <mergeCell ref="AX621:AX624"/>
    <mergeCell ref="H630:H631"/>
    <mergeCell ref="H632:H633"/>
    <mergeCell ref="H634:H635"/>
    <mergeCell ref="C613:C616"/>
    <mergeCell ref="I613:I616"/>
    <mergeCell ref="J613:J616"/>
    <mergeCell ref="K613:K616"/>
    <mergeCell ref="AF613:AF616"/>
    <mergeCell ref="AG613:AG616"/>
    <mergeCell ref="AR621:AR624"/>
    <mergeCell ref="AS621:AS624"/>
    <mergeCell ref="AT621:AT624"/>
    <mergeCell ref="AU621:AU624"/>
    <mergeCell ref="AV621:AV624"/>
    <mergeCell ref="AW621:AW624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AV617:AV620"/>
    <mergeCell ref="AW617:AW620"/>
    <mergeCell ref="AX617:AX620"/>
    <mergeCell ref="K621:K624"/>
    <mergeCell ref="AF621:AF624"/>
    <mergeCell ref="AG621:AG624"/>
    <mergeCell ref="AJ621:AJ624"/>
    <mergeCell ref="AK621:AK624"/>
    <mergeCell ref="AT617:AT620"/>
    <mergeCell ref="AU617:AU620"/>
    <mergeCell ref="AU591:AU594"/>
    <mergeCell ref="AV591:AV594"/>
    <mergeCell ref="AR613:AR616"/>
    <mergeCell ref="AR602:AR605"/>
    <mergeCell ref="AS602:AS605"/>
    <mergeCell ref="AT602:AT605"/>
    <mergeCell ref="AL617:AL620"/>
    <mergeCell ref="AM617:AM620"/>
    <mergeCell ref="AN617:AN620"/>
    <mergeCell ref="AO617:AO620"/>
    <mergeCell ref="AP617:AP620"/>
    <mergeCell ref="AQ617:AQ620"/>
    <mergeCell ref="AW613:AW616"/>
    <mergeCell ref="AX613:AX616"/>
    <mergeCell ref="AW591:AW594"/>
    <mergeCell ref="AX591:AX594"/>
    <mergeCell ref="AX598:AX601"/>
    <mergeCell ref="AU606:AU609"/>
    <mergeCell ref="AV606:AV609"/>
    <mergeCell ref="AW606:AW609"/>
    <mergeCell ref="AX606:AX609"/>
    <mergeCell ref="AM606:AM609"/>
    <mergeCell ref="AN606:AN609"/>
    <mergeCell ref="AO606:AO609"/>
    <mergeCell ref="C617:C620"/>
    <mergeCell ref="I617:I620"/>
    <mergeCell ref="J617:J620"/>
    <mergeCell ref="K617:K620"/>
    <mergeCell ref="AF617:AF620"/>
    <mergeCell ref="AG617:AG620"/>
    <mergeCell ref="AJ617:AJ620"/>
    <mergeCell ref="AK617:AK620"/>
    <mergeCell ref="AJ613:AJ616"/>
    <mergeCell ref="AK613:AK616"/>
    <mergeCell ref="AS613:AS616"/>
    <mergeCell ref="AT613:AT616"/>
    <mergeCell ref="AU613:AU616"/>
    <mergeCell ref="AV613:AV616"/>
    <mergeCell ref="AO591:AO594"/>
    <mergeCell ref="L610:M610"/>
    <mergeCell ref="N610:O610"/>
    <mergeCell ref="P610:Q610"/>
    <mergeCell ref="R610:S610"/>
    <mergeCell ref="T610:U610"/>
    <mergeCell ref="V610:W610"/>
    <mergeCell ref="AU602:AU605"/>
    <mergeCell ref="C591:C594"/>
    <mergeCell ref="C606:C609"/>
    <mergeCell ref="C598:C601"/>
    <mergeCell ref="I598:I601"/>
    <mergeCell ref="J598:J601"/>
    <mergeCell ref="K598:K601"/>
    <mergeCell ref="AF598:AF601"/>
    <mergeCell ref="AG598:AG601"/>
    <mergeCell ref="AJ598:AJ601"/>
    <mergeCell ref="AT606:AT609"/>
    <mergeCell ref="AJ587:AJ590"/>
    <mergeCell ref="AK587:AK590"/>
    <mergeCell ref="AL587:AL590"/>
    <mergeCell ref="AP591:AP594"/>
    <mergeCell ref="AQ591:AQ594"/>
    <mergeCell ref="AR591:AR594"/>
    <mergeCell ref="AS591:AS594"/>
    <mergeCell ref="AT591:AT594"/>
    <mergeCell ref="AX576:AX579"/>
    <mergeCell ref="AX583:AX586"/>
    <mergeCell ref="AV587:AV590"/>
    <mergeCell ref="AW587:AW590"/>
    <mergeCell ref="AX587:AX590"/>
    <mergeCell ref="I591:I594"/>
    <mergeCell ref="J591:J594"/>
    <mergeCell ref="K591:K594"/>
    <mergeCell ref="AF591:AF594"/>
    <mergeCell ref="AG591:AG594"/>
    <mergeCell ref="AJ591:AJ594"/>
    <mergeCell ref="AK591:AK594"/>
    <mergeCell ref="AP587:AP590"/>
    <mergeCell ref="AQ587:AQ590"/>
    <mergeCell ref="AR587:AR590"/>
    <mergeCell ref="AS587:AS590"/>
    <mergeCell ref="AT587:AT590"/>
    <mergeCell ref="AU587:AU590"/>
    <mergeCell ref="AM587:AM590"/>
    <mergeCell ref="AN587:AN590"/>
    <mergeCell ref="AO587:AO590"/>
    <mergeCell ref="AL591:AL594"/>
    <mergeCell ref="AM591:AM594"/>
    <mergeCell ref="AN591:AN594"/>
    <mergeCell ref="AN576:AN579"/>
    <mergeCell ref="AN583:AN586"/>
    <mergeCell ref="C583:C586"/>
    <mergeCell ref="I583:I586"/>
    <mergeCell ref="J583:J586"/>
    <mergeCell ref="K583:K586"/>
    <mergeCell ref="AF583:AF586"/>
    <mergeCell ref="AG583:AG586"/>
    <mergeCell ref="X580:Y580"/>
    <mergeCell ref="Z580:AA580"/>
    <mergeCell ref="AB580:AC580"/>
    <mergeCell ref="AU583:AU586"/>
    <mergeCell ref="AV583:AV586"/>
    <mergeCell ref="AW583:AW586"/>
    <mergeCell ref="AJ583:AJ586"/>
    <mergeCell ref="AK583:AK586"/>
    <mergeCell ref="AL583:AL586"/>
    <mergeCell ref="AM583:AM586"/>
    <mergeCell ref="L580:M580"/>
    <mergeCell ref="N580:O580"/>
    <mergeCell ref="P580:Q580"/>
    <mergeCell ref="R580:S580"/>
    <mergeCell ref="T580:U580"/>
    <mergeCell ref="V580:W580"/>
    <mergeCell ref="AO583:AO586"/>
    <mergeCell ref="AP583:AP586"/>
    <mergeCell ref="AQ583:AQ586"/>
    <mergeCell ref="AR583:AR586"/>
    <mergeCell ref="AS583:AS586"/>
    <mergeCell ref="AN572:AN575"/>
    <mergeCell ref="AV568:AV571"/>
    <mergeCell ref="I587:I590"/>
    <mergeCell ref="J587:J590"/>
    <mergeCell ref="K587:K590"/>
    <mergeCell ref="AF587:AF590"/>
    <mergeCell ref="AG587:AG590"/>
    <mergeCell ref="AU576:AU579"/>
    <mergeCell ref="AV576:AV579"/>
    <mergeCell ref="AW576:AW579"/>
    <mergeCell ref="AW568:AW571"/>
    <mergeCell ref="AX568:AX571"/>
    <mergeCell ref="C572:C575"/>
    <mergeCell ref="I572:I575"/>
    <mergeCell ref="J572:J575"/>
    <mergeCell ref="K572:K575"/>
    <mergeCell ref="AF572:AF575"/>
    <mergeCell ref="AO576:AO579"/>
    <mergeCell ref="AP576:AP579"/>
    <mergeCell ref="AQ576:AQ579"/>
    <mergeCell ref="AR576:AR579"/>
    <mergeCell ref="AS576:AS579"/>
    <mergeCell ref="AT576:AT579"/>
    <mergeCell ref="AT583:AT586"/>
    <mergeCell ref="H585:H586"/>
    <mergeCell ref="K576:K579"/>
    <mergeCell ref="AF576:AF579"/>
    <mergeCell ref="AG576:AG579"/>
    <mergeCell ref="AJ576:AJ579"/>
    <mergeCell ref="AK576:AK579"/>
    <mergeCell ref="AL576:AL579"/>
    <mergeCell ref="AM576:AM579"/>
    <mergeCell ref="C568:C571"/>
    <mergeCell ref="I568:I571"/>
    <mergeCell ref="J568:J571"/>
    <mergeCell ref="K568:K571"/>
    <mergeCell ref="AU561:AU564"/>
    <mergeCell ref="H561:H562"/>
    <mergeCell ref="N565:O565"/>
    <mergeCell ref="P565:Q565"/>
    <mergeCell ref="R565:S565"/>
    <mergeCell ref="T565:U565"/>
    <mergeCell ref="V565:W565"/>
    <mergeCell ref="AU572:AU575"/>
    <mergeCell ref="AV572:AV575"/>
    <mergeCell ref="AW572:AW575"/>
    <mergeCell ref="AX572:AX575"/>
    <mergeCell ref="H568:H569"/>
    <mergeCell ref="H570:H571"/>
    <mergeCell ref="H572:H573"/>
    <mergeCell ref="H574:H575"/>
    <mergeCell ref="AF568:AF571"/>
    <mergeCell ref="AG568:AG571"/>
    <mergeCell ref="AO572:AO575"/>
    <mergeCell ref="AP572:AP575"/>
    <mergeCell ref="AQ572:AQ575"/>
    <mergeCell ref="AR572:AR575"/>
    <mergeCell ref="AS572:AS575"/>
    <mergeCell ref="AT572:AT575"/>
    <mergeCell ref="AG572:AG575"/>
    <mergeCell ref="AJ572:AJ575"/>
    <mergeCell ref="AK572:AK575"/>
    <mergeCell ref="AL572:AL575"/>
    <mergeCell ref="AM572:AM575"/>
    <mergeCell ref="I561:I564"/>
    <mergeCell ref="J561:J564"/>
    <mergeCell ref="K561:K564"/>
    <mergeCell ref="AF561:AF564"/>
    <mergeCell ref="AG561:AG564"/>
    <mergeCell ref="AJ561:AJ564"/>
    <mergeCell ref="AK561:AK564"/>
    <mergeCell ref="AL561:AL564"/>
    <mergeCell ref="AP568:AP571"/>
    <mergeCell ref="AQ568:AQ571"/>
    <mergeCell ref="AR568:AR571"/>
    <mergeCell ref="AS568:AS571"/>
    <mergeCell ref="AT568:AT571"/>
    <mergeCell ref="AU568:AU571"/>
    <mergeCell ref="AJ568:AJ571"/>
    <mergeCell ref="AK568:AK571"/>
    <mergeCell ref="AL568:AL571"/>
    <mergeCell ref="AM568:AM571"/>
    <mergeCell ref="AN568:AN571"/>
    <mergeCell ref="AO568:AO571"/>
    <mergeCell ref="X565:Y565"/>
    <mergeCell ref="Z565:AA565"/>
    <mergeCell ref="AB565:AC565"/>
    <mergeCell ref="L565:M565"/>
    <mergeCell ref="C523:C526"/>
    <mergeCell ref="I523:I526"/>
    <mergeCell ref="J523:J526"/>
    <mergeCell ref="L550:M550"/>
    <mergeCell ref="N550:O550"/>
    <mergeCell ref="P550:Q550"/>
    <mergeCell ref="AK553:AK556"/>
    <mergeCell ref="AL553:AL556"/>
    <mergeCell ref="AM553:AM556"/>
    <mergeCell ref="AN553:AN556"/>
    <mergeCell ref="AO553:AO556"/>
    <mergeCell ref="AP553:AP556"/>
    <mergeCell ref="AR557:AR560"/>
    <mergeCell ref="AS557:AS560"/>
    <mergeCell ref="AT557:AT560"/>
    <mergeCell ref="C553:C556"/>
    <mergeCell ref="I553:I556"/>
    <mergeCell ref="J553:J556"/>
    <mergeCell ref="K553:K556"/>
    <mergeCell ref="AF553:AF556"/>
    <mergeCell ref="AG553:AG556"/>
    <mergeCell ref="AJ553:AJ556"/>
    <mergeCell ref="AL557:AL560"/>
    <mergeCell ref="AM557:AM560"/>
    <mergeCell ref="AN557:AN560"/>
    <mergeCell ref="AO557:AO560"/>
    <mergeCell ref="AP557:AP560"/>
    <mergeCell ref="AQ557:AQ560"/>
    <mergeCell ref="C557:C560"/>
    <mergeCell ref="I557:I560"/>
    <mergeCell ref="K531:K534"/>
    <mergeCell ref="AF531:AF534"/>
    <mergeCell ref="C561:C564"/>
    <mergeCell ref="J557:J560"/>
    <mergeCell ref="K557:K560"/>
    <mergeCell ref="AQ523:AQ526"/>
    <mergeCell ref="AR523:AR526"/>
    <mergeCell ref="AS523:AS526"/>
    <mergeCell ref="AT523:AT526"/>
    <mergeCell ref="AU523:AU526"/>
    <mergeCell ref="AV523:AV526"/>
    <mergeCell ref="AW523:AW526"/>
    <mergeCell ref="AX523:AX526"/>
    <mergeCell ref="AO531:AO534"/>
    <mergeCell ref="AP531:AP534"/>
    <mergeCell ref="K523:K526"/>
    <mergeCell ref="AF523:AF526"/>
    <mergeCell ref="AG523:AG526"/>
    <mergeCell ref="AJ523:AJ526"/>
    <mergeCell ref="AK523:AK526"/>
    <mergeCell ref="AL527:AL530"/>
    <mergeCell ref="AM527:AM530"/>
    <mergeCell ref="AN527:AN530"/>
    <mergeCell ref="AG531:AG534"/>
    <mergeCell ref="AJ531:AJ534"/>
    <mergeCell ref="AK531:AK534"/>
    <mergeCell ref="AL531:AL534"/>
    <mergeCell ref="AM531:AM534"/>
    <mergeCell ref="AN531:AN534"/>
    <mergeCell ref="AL523:AL526"/>
    <mergeCell ref="AM523:AM526"/>
    <mergeCell ref="AN523:AN526"/>
    <mergeCell ref="AO523:AO526"/>
    <mergeCell ref="AP523:AP526"/>
    <mergeCell ref="AO527:AO530"/>
    <mergeCell ref="AP527:AP530"/>
    <mergeCell ref="AQ527:AQ530"/>
    <mergeCell ref="AR527:AR530"/>
    <mergeCell ref="AS527:AS530"/>
    <mergeCell ref="AT527:AT530"/>
    <mergeCell ref="AW531:AW534"/>
    <mergeCell ref="AX531:AX534"/>
    <mergeCell ref="C527:C530"/>
    <mergeCell ref="I527:I530"/>
    <mergeCell ref="J527:J530"/>
    <mergeCell ref="K527:K530"/>
    <mergeCell ref="AF527:AF530"/>
    <mergeCell ref="AG527:AG530"/>
    <mergeCell ref="AJ527:AJ530"/>
    <mergeCell ref="AK527:AK530"/>
    <mergeCell ref="AQ531:AQ534"/>
    <mergeCell ref="AR531:AR534"/>
    <mergeCell ref="AS531:AS534"/>
    <mergeCell ref="AT531:AT534"/>
    <mergeCell ref="AU531:AU534"/>
    <mergeCell ref="AV531:AV534"/>
    <mergeCell ref="AU527:AU530"/>
    <mergeCell ref="AV527:AV530"/>
    <mergeCell ref="AW527:AW530"/>
    <mergeCell ref="AX527:AX530"/>
    <mergeCell ref="C531:C534"/>
    <mergeCell ref="I531:I534"/>
    <mergeCell ref="J531:J534"/>
    <mergeCell ref="C516:C519"/>
    <mergeCell ref="I516:I519"/>
    <mergeCell ref="J516:J519"/>
    <mergeCell ref="K516:K519"/>
    <mergeCell ref="AF516:AF519"/>
    <mergeCell ref="V520:W520"/>
    <mergeCell ref="X520:Y520"/>
    <mergeCell ref="Z520:AA520"/>
    <mergeCell ref="AB520:AC520"/>
    <mergeCell ref="AQ512:AQ515"/>
    <mergeCell ref="AR512:AR515"/>
    <mergeCell ref="AG516:AG519"/>
    <mergeCell ref="AJ516:AJ519"/>
    <mergeCell ref="AK516:AK519"/>
    <mergeCell ref="AL516:AL519"/>
    <mergeCell ref="AL512:AL515"/>
    <mergeCell ref="AM512:AM515"/>
    <mergeCell ref="AN512:AN515"/>
    <mergeCell ref="AO512:AO515"/>
    <mergeCell ref="AP512:AP515"/>
    <mergeCell ref="L520:M520"/>
    <mergeCell ref="N520:O520"/>
    <mergeCell ref="P520:Q520"/>
    <mergeCell ref="R520:S520"/>
    <mergeCell ref="T520:U520"/>
    <mergeCell ref="K512:K515"/>
    <mergeCell ref="AF512:AF515"/>
    <mergeCell ref="AG512:AG515"/>
    <mergeCell ref="AJ512:AJ515"/>
    <mergeCell ref="AK512:AK515"/>
    <mergeCell ref="AS516:AS519"/>
    <mergeCell ref="AT516:AT519"/>
    <mergeCell ref="AX501:AX504"/>
    <mergeCell ref="L505:M505"/>
    <mergeCell ref="N505:O505"/>
    <mergeCell ref="P505:Q505"/>
    <mergeCell ref="R505:S505"/>
    <mergeCell ref="T505:U505"/>
    <mergeCell ref="V505:W505"/>
    <mergeCell ref="X505:Y505"/>
    <mergeCell ref="AM516:AM519"/>
    <mergeCell ref="AN516:AN519"/>
    <mergeCell ref="AO516:AO519"/>
    <mergeCell ref="AP516:AP519"/>
    <mergeCell ref="AQ516:AQ519"/>
    <mergeCell ref="AR516:AR519"/>
    <mergeCell ref="AS512:AS515"/>
    <mergeCell ref="AT512:AT515"/>
    <mergeCell ref="AU512:AU515"/>
    <mergeCell ref="AV512:AV515"/>
    <mergeCell ref="AW512:AW515"/>
    <mergeCell ref="AU516:AU519"/>
    <mergeCell ref="AV516:AV519"/>
    <mergeCell ref="AW516:AW519"/>
    <mergeCell ref="AX516:AX519"/>
    <mergeCell ref="AQ508:AQ511"/>
    <mergeCell ref="AR508:AR511"/>
    <mergeCell ref="AS508:AS511"/>
    <mergeCell ref="AT508:AT511"/>
    <mergeCell ref="AL501:AL504"/>
    <mergeCell ref="AX512:AX515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AL508:AL511"/>
    <mergeCell ref="Z505:AA505"/>
    <mergeCell ref="AB505:AC505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H508:H509"/>
    <mergeCell ref="H510:H511"/>
    <mergeCell ref="C497:C500"/>
    <mergeCell ref="I497:I500"/>
    <mergeCell ref="J497:J500"/>
    <mergeCell ref="K497:K500"/>
    <mergeCell ref="AF497:AF500"/>
    <mergeCell ref="AG497:AG500"/>
    <mergeCell ref="AJ497:AJ500"/>
    <mergeCell ref="AK497:AK500"/>
    <mergeCell ref="AL497:AL500"/>
    <mergeCell ref="AS501:AS504"/>
    <mergeCell ref="AT501:AT504"/>
    <mergeCell ref="AU501:AU504"/>
    <mergeCell ref="AV501:AV504"/>
    <mergeCell ref="AW501:AW504"/>
    <mergeCell ref="AW493:AW496"/>
    <mergeCell ref="AS497:AS500"/>
    <mergeCell ref="AT497:AT500"/>
    <mergeCell ref="AU497:AU500"/>
    <mergeCell ref="AV497:AV500"/>
    <mergeCell ref="AM501:AM504"/>
    <mergeCell ref="AN501:AN504"/>
    <mergeCell ref="AO501:AO504"/>
    <mergeCell ref="AP501:AP504"/>
    <mergeCell ref="AQ501:AQ504"/>
    <mergeCell ref="AR501:AR504"/>
    <mergeCell ref="H501:H502"/>
    <mergeCell ref="H503:H504"/>
    <mergeCell ref="K501:K504"/>
    <mergeCell ref="AF501:AF504"/>
    <mergeCell ref="AG501:AG504"/>
    <mergeCell ref="AJ501:AJ504"/>
    <mergeCell ref="AK501:AK504"/>
    <mergeCell ref="AW497:AW500"/>
    <mergeCell ref="AX497:AX500"/>
    <mergeCell ref="AU471:AU474"/>
    <mergeCell ref="AV471:AV474"/>
    <mergeCell ref="AW471:AW474"/>
    <mergeCell ref="AX471:AX474"/>
    <mergeCell ref="AW482:AW485"/>
    <mergeCell ref="AU478:AU481"/>
    <mergeCell ref="AV478:AV481"/>
    <mergeCell ref="AW478:AW481"/>
    <mergeCell ref="AM497:AM500"/>
    <mergeCell ref="AN497:AN500"/>
    <mergeCell ref="AO497:AO500"/>
    <mergeCell ref="AP497:AP500"/>
    <mergeCell ref="AQ497:AQ500"/>
    <mergeCell ref="AR497:AR500"/>
    <mergeCell ref="AX493:AX496"/>
    <mergeCell ref="AT493:AT496"/>
    <mergeCell ref="AU493:AU496"/>
    <mergeCell ref="AV493:AV496"/>
    <mergeCell ref="AP482:AP485"/>
    <mergeCell ref="AN493:AN496"/>
    <mergeCell ref="AO493:AO496"/>
    <mergeCell ref="AP493:AP496"/>
    <mergeCell ref="AQ493:AQ496"/>
    <mergeCell ref="AR493:AR496"/>
    <mergeCell ref="AS493:AS496"/>
    <mergeCell ref="AU486:AU489"/>
    <mergeCell ref="AV486:AV489"/>
    <mergeCell ref="AW486:AW489"/>
    <mergeCell ref="AX486:AX489"/>
    <mergeCell ref="AF493:AF496"/>
    <mergeCell ref="AG493:AG496"/>
    <mergeCell ref="AJ493:AJ496"/>
    <mergeCell ref="AK493:AK496"/>
    <mergeCell ref="AL493:AL496"/>
    <mergeCell ref="AM493:AM496"/>
    <mergeCell ref="X490:Y490"/>
    <mergeCell ref="Z490:AA490"/>
    <mergeCell ref="AB490:AC490"/>
    <mergeCell ref="C493:C496"/>
    <mergeCell ref="I493:I496"/>
    <mergeCell ref="J493:J496"/>
    <mergeCell ref="K493:K496"/>
    <mergeCell ref="L490:M490"/>
    <mergeCell ref="N490:O490"/>
    <mergeCell ref="P490:Q490"/>
    <mergeCell ref="R490:S490"/>
    <mergeCell ref="T490:U490"/>
    <mergeCell ref="V490:W490"/>
    <mergeCell ref="C467:C470"/>
    <mergeCell ref="I467:I470"/>
    <mergeCell ref="J467:J470"/>
    <mergeCell ref="K467:K470"/>
    <mergeCell ref="AF467:AF470"/>
    <mergeCell ref="AG467:AG470"/>
    <mergeCell ref="AJ467:AJ470"/>
    <mergeCell ref="AK467:AK470"/>
    <mergeCell ref="AQ471:AQ474"/>
    <mergeCell ref="AR471:AR474"/>
    <mergeCell ref="AS471:AS474"/>
    <mergeCell ref="AT471:AT474"/>
    <mergeCell ref="H471:H472"/>
    <mergeCell ref="H473:H474"/>
    <mergeCell ref="AK471:AK474"/>
    <mergeCell ref="AL471:AL474"/>
    <mergeCell ref="AM471:AM474"/>
    <mergeCell ref="AN471:AN474"/>
    <mergeCell ref="AO471:AO474"/>
    <mergeCell ref="AP471:AP474"/>
    <mergeCell ref="C471:C474"/>
    <mergeCell ref="I471:I474"/>
    <mergeCell ref="J471:J474"/>
    <mergeCell ref="K471:K474"/>
    <mergeCell ref="AF471:AF474"/>
    <mergeCell ref="AG471:AG474"/>
    <mergeCell ref="AJ471:AJ474"/>
    <mergeCell ref="AX467:AX470"/>
    <mergeCell ref="H463:H464"/>
    <mergeCell ref="H465:H466"/>
    <mergeCell ref="H467:H468"/>
    <mergeCell ref="H469:H470"/>
    <mergeCell ref="AU456:AU459"/>
    <mergeCell ref="AV456:AV459"/>
    <mergeCell ref="AW456:AW459"/>
    <mergeCell ref="AX456:AX459"/>
    <mergeCell ref="L460:M460"/>
    <mergeCell ref="AR467:AR470"/>
    <mergeCell ref="AS467:AS470"/>
    <mergeCell ref="AT467:AT470"/>
    <mergeCell ref="AU467:AU470"/>
    <mergeCell ref="AV467:AV470"/>
    <mergeCell ref="AW467:AW470"/>
    <mergeCell ref="AL467:AL470"/>
    <mergeCell ref="AM467:AM470"/>
    <mergeCell ref="AN467:AN470"/>
    <mergeCell ref="AO467:AO470"/>
    <mergeCell ref="AP467:AP470"/>
    <mergeCell ref="AQ467:AQ470"/>
    <mergeCell ref="AW463:AW466"/>
    <mergeCell ref="AX463:AX466"/>
    <mergeCell ref="AT463:AT466"/>
    <mergeCell ref="AU463:AU466"/>
    <mergeCell ref="AV463:AV466"/>
    <mergeCell ref="AQ456:AQ459"/>
    <mergeCell ref="AR456:AR459"/>
    <mergeCell ref="AS456:AS459"/>
    <mergeCell ref="AT456:AT459"/>
    <mergeCell ref="H456:H457"/>
    <mergeCell ref="AF448:AF451"/>
    <mergeCell ref="C456:C459"/>
    <mergeCell ref="I456:I459"/>
    <mergeCell ref="J456:J459"/>
    <mergeCell ref="K456:K459"/>
    <mergeCell ref="AF456:AF459"/>
    <mergeCell ref="AG456:AG459"/>
    <mergeCell ref="AJ456:AJ459"/>
    <mergeCell ref="AN463:AN466"/>
    <mergeCell ref="AO463:AO466"/>
    <mergeCell ref="AP463:AP466"/>
    <mergeCell ref="AQ463:AQ466"/>
    <mergeCell ref="AR463:AR466"/>
    <mergeCell ref="AS463:AS466"/>
    <mergeCell ref="AF463:AF466"/>
    <mergeCell ref="AG463:AG466"/>
    <mergeCell ref="AJ463:AJ466"/>
    <mergeCell ref="AK463:AK466"/>
    <mergeCell ref="AL463:AL466"/>
    <mergeCell ref="AM463:AM466"/>
    <mergeCell ref="Z460:AA460"/>
    <mergeCell ref="AB460:AC460"/>
    <mergeCell ref="C463:C466"/>
    <mergeCell ref="I463:I466"/>
    <mergeCell ref="J463:J466"/>
    <mergeCell ref="K463:K466"/>
    <mergeCell ref="N460:O460"/>
    <mergeCell ref="P460:Q460"/>
    <mergeCell ref="R460:S460"/>
    <mergeCell ref="T460:U460"/>
    <mergeCell ref="V460:W460"/>
    <mergeCell ref="X460:Y460"/>
    <mergeCell ref="AK456:AK459"/>
    <mergeCell ref="AL456:AL459"/>
    <mergeCell ref="AM456:AM459"/>
    <mergeCell ref="AN456:AN459"/>
    <mergeCell ref="AO456:AO459"/>
    <mergeCell ref="AP456:AP459"/>
    <mergeCell ref="AV452:AV455"/>
    <mergeCell ref="AW452:AW455"/>
    <mergeCell ref="AX452:AX455"/>
    <mergeCell ref="H452:H453"/>
    <mergeCell ref="H454:H455"/>
    <mergeCell ref="AP452:AP455"/>
    <mergeCell ref="AQ452:AQ455"/>
    <mergeCell ref="AR452:AR455"/>
    <mergeCell ref="AS452:AS455"/>
    <mergeCell ref="AT452:AT455"/>
    <mergeCell ref="AU452:AU455"/>
    <mergeCell ref="AJ452:AJ455"/>
    <mergeCell ref="AK452:AK455"/>
    <mergeCell ref="AL452:AL455"/>
    <mergeCell ref="AM452:AM455"/>
    <mergeCell ref="AN452:AN455"/>
    <mergeCell ref="AO452:AO455"/>
    <mergeCell ref="AK448:AK451"/>
    <mergeCell ref="C452:C455"/>
    <mergeCell ref="I452:I455"/>
    <mergeCell ref="J452:J455"/>
    <mergeCell ref="K452:K455"/>
    <mergeCell ref="AF452:AF455"/>
    <mergeCell ref="AG452:AG455"/>
    <mergeCell ref="AS448:AS451"/>
    <mergeCell ref="AT448:AT451"/>
    <mergeCell ref="AU448:AU451"/>
    <mergeCell ref="V430:W430"/>
    <mergeCell ref="X430:Y430"/>
    <mergeCell ref="Z430:AA430"/>
    <mergeCell ref="AX437:AX440"/>
    <mergeCell ref="AJ441:AJ444"/>
    <mergeCell ref="AK441:AK444"/>
    <mergeCell ref="AL441:AL444"/>
    <mergeCell ref="AM441:AM444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H448:H449"/>
    <mergeCell ref="AL437:AL440"/>
    <mergeCell ref="AM437:AM440"/>
    <mergeCell ref="AN437:AN440"/>
    <mergeCell ref="AX448:AX451"/>
    <mergeCell ref="H450:H451"/>
    <mergeCell ref="C437:C440"/>
    <mergeCell ref="I437:I440"/>
    <mergeCell ref="J437:J440"/>
    <mergeCell ref="L445:M445"/>
    <mergeCell ref="N445:O445"/>
    <mergeCell ref="P445:Q445"/>
    <mergeCell ref="R445:S445"/>
    <mergeCell ref="T445:U445"/>
    <mergeCell ref="AV448:AV451"/>
    <mergeCell ref="AW448:AW451"/>
    <mergeCell ref="R415:S415"/>
    <mergeCell ref="T415:U415"/>
    <mergeCell ref="AM418:AM421"/>
    <mergeCell ref="V415:W415"/>
    <mergeCell ref="X415:Y415"/>
    <mergeCell ref="Z415:AA415"/>
    <mergeCell ref="AB415:AC415"/>
    <mergeCell ref="AO422:AO425"/>
    <mergeCell ref="AT441:AT444"/>
    <mergeCell ref="AU441:AU444"/>
    <mergeCell ref="AV441:AV444"/>
    <mergeCell ref="AW441:AW444"/>
    <mergeCell ref="T430:U430"/>
    <mergeCell ref="C422:C425"/>
    <mergeCell ref="I422:I425"/>
    <mergeCell ref="J422:J425"/>
    <mergeCell ref="AB430:AC430"/>
    <mergeCell ref="AV422:AV425"/>
    <mergeCell ref="AW422:AW425"/>
    <mergeCell ref="C418:C421"/>
    <mergeCell ref="AG448:AG451"/>
    <mergeCell ref="AJ448:AJ451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K441:K444"/>
    <mergeCell ref="AF441:AF444"/>
    <mergeCell ref="AG441:AG444"/>
    <mergeCell ref="AQ433:AQ436"/>
    <mergeCell ref="AR433:AR436"/>
    <mergeCell ref="AS433:AS436"/>
    <mergeCell ref="AT433:AT436"/>
    <mergeCell ref="AK433:AK436"/>
    <mergeCell ref="AL433:AL436"/>
    <mergeCell ref="AM433:AM436"/>
    <mergeCell ref="AN433:AN436"/>
    <mergeCell ref="AO433:AO436"/>
    <mergeCell ref="AP433:AP436"/>
    <mergeCell ref="AO437:AO440"/>
    <mergeCell ref="AP437:AP440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P422:AP425"/>
    <mergeCell ref="AQ422:AQ425"/>
    <mergeCell ref="AR422:AR425"/>
    <mergeCell ref="AS422:AS425"/>
    <mergeCell ref="AT422:AT425"/>
    <mergeCell ref="AU422:AU42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M422:AM425"/>
    <mergeCell ref="AN422:AN425"/>
    <mergeCell ref="AW433:AW436"/>
    <mergeCell ref="AX433:AX436"/>
    <mergeCell ref="L415:M415"/>
    <mergeCell ref="N415:O415"/>
    <mergeCell ref="P415:Q415"/>
    <mergeCell ref="AJ411:AJ414"/>
    <mergeCell ref="AK411:AK414"/>
    <mergeCell ref="AL411:AL414"/>
    <mergeCell ref="C407:C410"/>
    <mergeCell ref="I407:I410"/>
    <mergeCell ref="J407:J410"/>
    <mergeCell ref="K407:K410"/>
    <mergeCell ref="AF407:AF410"/>
    <mergeCell ref="AG407:AG410"/>
    <mergeCell ref="AJ407:AJ410"/>
    <mergeCell ref="AK407:AK410"/>
    <mergeCell ref="AL407:AL410"/>
    <mergeCell ref="AS411:AS414"/>
    <mergeCell ref="AT411:AT414"/>
    <mergeCell ref="AU411:AU414"/>
    <mergeCell ref="AV411:AV414"/>
    <mergeCell ref="AW411:AW414"/>
    <mergeCell ref="C411:C414"/>
    <mergeCell ref="I411:I414"/>
    <mergeCell ref="J411:J414"/>
    <mergeCell ref="AT407:AT410"/>
    <mergeCell ref="H411:H412"/>
    <mergeCell ref="H413:H414"/>
    <mergeCell ref="I418:I421"/>
    <mergeCell ref="J418:J421"/>
    <mergeCell ref="C403:C406"/>
    <mergeCell ref="I403:I406"/>
    <mergeCell ref="J403:J406"/>
    <mergeCell ref="AX396:AX399"/>
    <mergeCell ref="H392:H393"/>
    <mergeCell ref="H394:H395"/>
    <mergeCell ref="H396:H397"/>
    <mergeCell ref="H398:H399"/>
    <mergeCell ref="L400:M400"/>
    <mergeCell ref="N400:O400"/>
    <mergeCell ref="P400:Q400"/>
    <mergeCell ref="R400:S400"/>
    <mergeCell ref="T400:U400"/>
    <mergeCell ref="AU407:AU410"/>
    <mergeCell ref="AV407:AV410"/>
    <mergeCell ref="AW407:AW410"/>
    <mergeCell ref="AX407:AX410"/>
    <mergeCell ref="H407:H408"/>
    <mergeCell ref="H409:H410"/>
    <mergeCell ref="AM407:AM410"/>
    <mergeCell ref="AN407:AN410"/>
    <mergeCell ref="AO407:AO410"/>
    <mergeCell ref="AP407:AP410"/>
    <mergeCell ref="AQ407:AQ410"/>
    <mergeCell ref="AR407:AR410"/>
    <mergeCell ref="AX403:AX406"/>
    <mergeCell ref="AU403:AU406"/>
    <mergeCell ref="AV403:AV406"/>
    <mergeCell ref="AW403:AW406"/>
    <mergeCell ref="AS407:AS410"/>
    <mergeCell ref="AT403:AT406"/>
    <mergeCell ref="AU392:AU395"/>
    <mergeCell ref="AV392:AV395"/>
    <mergeCell ref="AW392:AW395"/>
    <mergeCell ref="AX392:AX395"/>
    <mergeCell ref="AS403:AS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V400:W400"/>
    <mergeCell ref="X400:Y400"/>
    <mergeCell ref="Z400:AA400"/>
    <mergeCell ref="AB400:AC400"/>
    <mergeCell ref="AG381:AG384"/>
    <mergeCell ref="AN388:AN391"/>
    <mergeCell ref="AO388:AO391"/>
    <mergeCell ref="AP388:AP391"/>
    <mergeCell ref="C392:C395"/>
    <mergeCell ref="I392:I395"/>
    <mergeCell ref="J392:J395"/>
    <mergeCell ref="K392:K395"/>
    <mergeCell ref="AF392:AF395"/>
    <mergeCell ref="AG392:AG395"/>
    <mergeCell ref="AP396:AP399"/>
    <mergeCell ref="AQ396:AQ399"/>
    <mergeCell ref="AR396:AR399"/>
    <mergeCell ref="AS396:AS399"/>
    <mergeCell ref="AT396:AT399"/>
    <mergeCell ref="AW396:AW399"/>
    <mergeCell ref="AJ396:AJ399"/>
    <mergeCell ref="AK396:AK399"/>
    <mergeCell ref="AL396:AL399"/>
    <mergeCell ref="AM396:AM399"/>
    <mergeCell ref="AN396:AN399"/>
    <mergeCell ref="AO396:AO399"/>
    <mergeCell ref="C396:C399"/>
    <mergeCell ref="I396:I399"/>
    <mergeCell ref="J396:J399"/>
    <mergeCell ref="K396:K399"/>
    <mergeCell ref="AF396:AF399"/>
    <mergeCell ref="AG396:AG399"/>
    <mergeCell ref="AT392:AT395"/>
    <mergeCell ref="C388:C391"/>
    <mergeCell ref="I388:I391"/>
    <mergeCell ref="J388:J391"/>
    <mergeCell ref="AV381:AV384"/>
    <mergeCell ref="AW381:AW384"/>
    <mergeCell ref="AX381:AX384"/>
    <mergeCell ref="AV377:AV380"/>
    <mergeCell ref="AW388:AW391"/>
    <mergeCell ref="AX388:AX391"/>
    <mergeCell ref="C373:C376"/>
    <mergeCell ref="I373:I376"/>
    <mergeCell ref="J373:J376"/>
    <mergeCell ref="K373:K376"/>
    <mergeCell ref="AF373:AF376"/>
    <mergeCell ref="AP381:AP384"/>
    <mergeCell ref="AQ381:AQ384"/>
    <mergeCell ref="AR381:AR384"/>
    <mergeCell ref="AS381:AS384"/>
    <mergeCell ref="AT381:AT384"/>
    <mergeCell ref="AU381:AU384"/>
    <mergeCell ref="AJ381:AJ384"/>
    <mergeCell ref="AK381:AK384"/>
    <mergeCell ref="AL381:AL384"/>
    <mergeCell ref="AM381:AM384"/>
    <mergeCell ref="AN381:AN384"/>
    <mergeCell ref="AO381:AO384"/>
    <mergeCell ref="AS388:AS391"/>
    <mergeCell ref="AT388:AT391"/>
    <mergeCell ref="AW377:AW380"/>
    <mergeCell ref="AX377:AX380"/>
    <mergeCell ref="C381:C384"/>
    <mergeCell ref="I381:I384"/>
    <mergeCell ref="J381:J384"/>
    <mergeCell ref="K381:K384"/>
    <mergeCell ref="AF381:AF384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G373:AG376"/>
    <mergeCell ref="AJ373:AJ376"/>
    <mergeCell ref="AK373:AK376"/>
    <mergeCell ref="AS373:AS376"/>
    <mergeCell ref="AT373:AT376"/>
    <mergeCell ref="AU373:AU376"/>
    <mergeCell ref="AK347:AK350"/>
    <mergeCell ref="AL347:AL350"/>
    <mergeCell ref="AM347:AM350"/>
    <mergeCell ref="AQ377:AQ380"/>
    <mergeCell ref="AR377:AR380"/>
    <mergeCell ref="AS377:AS380"/>
    <mergeCell ref="AT377:AT380"/>
    <mergeCell ref="AU377:AU380"/>
    <mergeCell ref="AU351:AU354"/>
    <mergeCell ref="AS351:AS354"/>
    <mergeCell ref="AT351:AT354"/>
    <mergeCell ref="AU358:AU361"/>
    <mergeCell ref="AS366:AS369"/>
    <mergeCell ref="AK377:AK380"/>
    <mergeCell ref="AL377:AL380"/>
    <mergeCell ref="AM377:AM380"/>
    <mergeCell ref="L370:M370"/>
    <mergeCell ref="N370:O370"/>
    <mergeCell ref="P370:Q370"/>
    <mergeCell ref="R370:S370"/>
    <mergeCell ref="T370:U370"/>
    <mergeCell ref="V370:W370"/>
    <mergeCell ref="X370:Y370"/>
    <mergeCell ref="AF351:AF354"/>
    <mergeCell ref="AT366:AT369"/>
    <mergeCell ref="AU366:AU369"/>
    <mergeCell ref="Z370:AA370"/>
    <mergeCell ref="AB370:AC370"/>
    <mergeCell ref="AG351:AG354"/>
    <mergeCell ref="AJ351:AJ354"/>
    <mergeCell ref="AK351:AK354"/>
    <mergeCell ref="AV373:AV376"/>
    <mergeCell ref="AW373:AW376"/>
    <mergeCell ref="C343:C346"/>
    <mergeCell ref="I343:I346"/>
    <mergeCell ref="J343:J346"/>
    <mergeCell ref="K343:K346"/>
    <mergeCell ref="AF343:AF346"/>
    <mergeCell ref="AX336:AX339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AB340:AC340"/>
    <mergeCell ref="AM351:AM354"/>
    <mergeCell ref="AN351:AN354"/>
    <mergeCell ref="AO351:AO354"/>
    <mergeCell ref="AP351:AP354"/>
    <mergeCell ref="AQ351:AQ354"/>
    <mergeCell ref="AR351:AR354"/>
    <mergeCell ref="K347:K350"/>
    <mergeCell ref="AF347:AF350"/>
    <mergeCell ref="AG347:AG350"/>
    <mergeCell ref="AJ347:AJ350"/>
    <mergeCell ref="AU347:AU350"/>
    <mergeCell ref="AV347:AV350"/>
    <mergeCell ref="AW347:AW350"/>
    <mergeCell ref="C351:C354"/>
    <mergeCell ref="I351:I354"/>
    <mergeCell ref="J351:J354"/>
    <mergeCell ref="K351:K354"/>
    <mergeCell ref="AV351:AV354"/>
    <mergeCell ref="AW351:AW354"/>
    <mergeCell ref="AX351:AX354"/>
    <mergeCell ref="AO343:AO346"/>
    <mergeCell ref="AP343:AP346"/>
    <mergeCell ref="AQ343:AQ346"/>
    <mergeCell ref="AR343:AR346"/>
    <mergeCell ref="AS343:AS346"/>
    <mergeCell ref="AT343:AT346"/>
    <mergeCell ref="AG343:AG346"/>
    <mergeCell ref="AJ343:AJ346"/>
    <mergeCell ref="AK343:AK346"/>
    <mergeCell ref="AL343:AL346"/>
    <mergeCell ref="AM343:AM346"/>
    <mergeCell ref="AN343:AN346"/>
    <mergeCell ref="AU343:AU346"/>
    <mergeCell ref="AV343:AV346"/>
    <mergeCell ref="AW343:AW346"/>
    <mergeCell ref="AX343:AX346"/>
    <mergeCell ref="AX347:AX350"/>
    <mergeCell ref="AL351:AL354"/>
    <mergeCell ref="AN347:AN350"/>
    <mergeCell ref="AO347:AO350"/>
    <mergeCell ref="AP347:AP350"/>
    <mergeCell ref="AQ347:AQ350"/>
    <mergeCell ref="AR347:AR350"/>
    <mergeCell ref="AS347:AS350"/>
    <mergeCell ref="AT347:AT350"/>
    <mergeCell ref="C332:C335"/>
    <mergeCell ref="I332:I335"/>
    <mergeCell ref="J332:J335"/>
    <mergeCell ref="K332:K335"/>
    <mergeCell ref="AF332:AF335"/>
    <mergeCell ref="AG332:AG335"/>
    <mergeCell ref="AJ332:AJ335"/>
    <mergeCell ref="AK332:AK335"/>
    <mergeCell ref="AL332:AL335"/>
    <mergeCell ref="AS336:AS339"/>
    <mergeCell ref="AT336:AT339"/>
    <mergeCell ref="AU336:AU339"/>
    <mergeCell ref="AV336:AV339"/>
    <mergeCell ref="AW336:AW339"/>
    <mergeCell ref="AW328:AW331"/>
    <mergeCell ref="AS332:AS335"/>
    <mergeCell ref="AT332:AT335"/>
    <mergeCell ref="AU332:AU335"/>
    <mergeCell ref="AV332:AV335"/>
    <mergeCell ref="AM336:AM339"/>
    <mergeCell ref="AN336:AN339"/>
    <mergeCell ref="AO336:AO339"/>
    <mergeCell ref="AP336:AP339"/>
    <mergeCell ref="AQ336:AQ339"/>
    <mergeCell ref="AR336:AR339"/>
    <mergeCell ref="K336:K339"/>
    <mergeCell ref="AF336:AF339"/>
    <mergeCell ref="AG336:AG339"/>
    <mergeCell ref="AJ336:AJ339"/>
    <mergeCell ref="AK336:AK339"/>
    <mergeCell ref="AL336:AL339"/>
    <mergeCell ref="T325:U325"/>
    <mergeCell ref="V325:W325"/>
    <mergeCell ref="AW332:AW335"/>
    <mergeCell ref="AX332:AX335"/>
    <mergeCell ref="AU321:AU324"/>
    <mergeCell ref="AV321:AV324"/>
    <mergeCell ref="AW321:AW324"/>
    <mergeCell ref="AX321:AX324"/>
    <mergeCell ref="AM332:AM335"/>
    <mergeCell ref="AN332:AN335"/>
    <mergeCell ref="AO332:AO335"/>
    <mergeCell ref="AP332:AP335"/>
    <mergeCell ref="AQ332:AQ335"/>
    <mergeCell ref="AR332:AR335"/>
    <mergeCell ref="AX328:AX331"/>
    <mergeCell ref="AT328:AT331"/>
    <mergeCell ref="AU328:AU331"/>
    <mergeCell ref="AV328:AV331"/>
    <mergeCell ref="C321:C324"/>
    <mergeCell ref="I321:I324"/>
    <mergeCell ref="J321:J324"/>
    <mergeCell ref="K321:K324"/>
    <mergeCell ref="AF321:AF324"/>
    <mergeCell ref="AG321:AG324"/>
    <mergeCell ref="AJ321:AJ324"/>
    <mergeCell ref="AN328:AN331"/>
    <mergeCell ref="AO328:AO331"/>
    <mergeCell ref="AP328:AP331"/>
    <mergeCell ref="AQ328:AQ331"/>
    <mergeCell ref="AR328:AR331"/>
    <mergeCell ref="AS328:AS331"/>
    <mergeCell ref="AF328:AF331"/>
    <mergeCell ref="AG328:AG331"/>
    <mergeCell ref="AJ328:AJ331"/>
    <mergeCell ref="AK328:AK331"/>
    <mergeCell ref="AL328:AL331"/>
    <mergeCell ref="AM328:AM331"/>
    <mergeCell ref="X325:Y325"/>
    <mergeCell ref="Z325:AA325"/>
    <mergeCell ref="AB325:AC325"/>
    <mergeCell ref="C328:C331"/>
    <mergeCell ref="I328:I331"/>
    <mergeCell ref="J328:J331"/>
    <mergeCell ref="K328:K331"/>
    <mergeCell ref="H328:H329"/>
    <mergeCell ref="H330:H331"/>
    <mergeCell ref="L325:M325"/>
    <mergeCell ref="N325:O325"/>
    <mergeCell ref="P325:Q325"/>
    <mergeCell ref="R325:S325"/>
    <mergeCell ref="AV291:AV294"/>
    <mergeCell ref="AL313:AL316"/>
    <mergeCell ref="AM313:AM316"/>
    <mergeCell ref="AN313:AN316"/>
    <mergeCell ref="AO313:AO316"/>
    <mergeCell ref="AP313:AP316"/>
    <mergeCell ref="AQ313:AQ316"/>
    <mergeCell ref="AW317:AW320"/>
    <mergeCell ref="AX317:AX320"/>
    <mergeCell ref="C313:C316"/>
    <mergeCell ref="I313:I316"/>
    <mergeCell ref="J313:J316"/>
    <mergeCell ref="K313:K316"/>
    <mergeCell ref="AF313:AF316"/>
    <mergeCell ref="AG313:AG316"/>
    <mergeCell ref="AJ313:AJ316"/>
    <mergeCell ref="AK313:AK316"/>
    <mergeCell ref="AM317:AM320"/>
    <mergeCell ref="AN317:AN320"/>
    <mergeCell ref="AO317:AO320"/>
    <mergeCell ref="AP317:AP320"/>
    <mergeCell ref="AQ317:AQ320"/>
    <mergeCell ref="AR317:AR320"/>
    <mergeCell ref="AX313:AX316"/>
    <mergeCell ref="C317:C320"/>
    <mergeCell ref="I317:I320"/>
    <mergeCell ref="J317:J320"/>
    <mergeCell ref="K317:K320"/>
    <mergeCell ref="AF317:AF320"/>
    <mergeCell ref="AG317:AG320"/>
    <mergeCell ref="AJ317:AJ320"/>
    <mergeCell ref="AK317:AK320"/>
    <mergeCell ref="AW291:AW294"/>
    <mergeCell ref="AX291:AX294"/>
    <mergeCell ref="C287:C290"/>
    <mergeCell ref="I287:I290"/>
    <mergeCell ref="J287:J290"/>
    <mergeCell ref="K287:K290"/>
    <mergeCell ref="AF287:AF290"/>
    <mergeCell ref="AG287:AG290"/>
    <mergeCell ref="AJ287:AJ290"/>
    <mergeCell ref="AK287:AK290"/>
    <mergeCell ref="AM291:AM294"/>
    <mergeCell ref="AN291:AN294"/>
    <mergeCell ref="AO291:AO294"/>
    <mergeCell ref="AP291:AP294"/>
    <mergeCell ref="AQ291:AQ294"/>
    <mergeCell ref="AR291:AR294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K291:AK294"/>
    <mergeCell ref="AL291:AL294"/>
    <mergeCell ref="AU287:AU290"/>
    <mergeCell ref="AV287:AV290"/>
    <mergeCell ref="AW287:AW290"/>
    <mergeCell ref="AS291:AS294"/>
    <mergeCell ref="AT291:AT294"/>
    <mergeCell ref="AU291:AU294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H293:H294"/>
    <mergeCell ref="C283:C286"/>
    <mergeCell ref="I283:I286"/>
    <mergeCell ref="J283:J286"/>
    <mergeCell ref="K283:K286"/>
    <mergeCell ref="AF283:AF286"/>
    <mergeCell ref="H283:H284"/>
    <mergeCell ref="H285:H286"/>
    <mergeCell ref="AR287:AR290"/>
    <mergeCell ref="AS287:AS290"/>
    <mergeCell ref="AT287:AT290"/>
    <mergeCell ref="H287:H288"/>
    <mergeCell ref="H289:H290"/>
    <mergeCell ref="H291:H292"/>
    <mergeCell ref="AL287:AL290"/>
    <mergeCell ref="AM287:AM290"/>
    <mergeCell ref="AN287:AN290"/>
    <mergeCell ref="AO287:AO290"/>
    <mergeCell ref="AP287:AP290"/>
    <mergeCell ref="AQ287:AQ290"/>
    <mergeCell ref="J276:J279"/>
    <mergeCell ref="K276:K279"/>
    <mergeCell ref="AF276:AF279"/>
    <mergeCell ref="AG276:AG279"/>
    <mergeCell ref="AJ276:AJ279"/>
    <mergeCell ref="AK276:AK279"/>
    <mergeCell ref="R280:S280"/>
    <mergeCell ref="T280:U280"/>
    <mergeCell ref="V280:W280"/>
    <mergeCell ref="X280:Y280"/>
    <mergeCell ref="Z280:AA280"/>
    <mergeCell ref="AB280:AC280"/>
    <mergeCell ref="AX276:AX279"/>
    <mergeCell ref="C272:C275"/>
    <mergeCell ref="I272:I275"/>
    <mergeCell ref="J272:J275"/>
    <mergeCell ref="K272:K275"/>
    <mergeCell ref="AF272:AF275"/>
    <mergeCell ref="AG272:AG275"/>
    <mergeCell ref="AJ272:AJ275"/>
    <mergeCell ref="C276:C279"/>
    <mergeCell ref="I276:I279"/>
    <mergeCell ref="AL272:AL275"/>
    <mergeCell ref="AM272:AM275"/>
    <mergeCell ref="AN272:AN275"/>
    <mergeCell ref="AU272:AU275"/>
    <mergeCell ref="AV272:AV275"/>
    <mergeCell ref="AW272:AW275"/>
    <mergeCell ref="AX272:AX275"/>
    <mergeCell ref="AU276:AU279"/>
    <mergeCell ref="AV276:AV279"/>
    <mergeCell ref="AW276:AW279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R276:AR279"/>
    <mergeCell ref="AS276:AS279"/>
    <mergeCell ref="AT276:AT279"/>
    <mergeCell ref="AK272:AK275"/>
    <mergeCell ref="AP272:AP275"/>
    <mergeCell ref="AQ272:AQ275"/>
    <mergeCell ref="AR272:AR275"/>
    <mergeCell ref="AS272:AS275"/>
    <mergeCell ref="AT272:AT275"/>
    <mergeCell ref="AX257:AX260"/>
    <mergeCell ref="J261:J264"/>
    <mergeCell ref="K261:K264"/>
    <mergeCell ref="AF261:AF264"/>
    <mergeCell ref="AG261:AG264"/>
    <mergeCell ref="AJ261:AJ264"/>
    <mergeCell ref="AK261:AK264"/>
    <mergeCell ref="AQ257:AQ260"/>
    <mergeCell ref="AR257:AR260"/>
    <mergeCell ref="AS257:AS260"/>
    <mergeCell ref="AT257:AT260"/>
    <mergeCell ref="AO268:AO271"/>
    <mergeCell ref="AP268:AP271"/>
    <mergeCell ref="AQ268:AQ271"/>
    <mergeCell ref="AR268:AR271"/>
    <mergeCell ref="AS268:AS271"/>
    <mergeCell ref="AT268:AT271"/>
    <mergeCell ref="AG268:AG271"/>
    <mergeCell ref="AJ268:AJ271"/>
    <mergeCell ref="AK268:AK271"/>
    <mergeCell ref="AL268:AL271"/>
    <mergeCell ref="AM268:AM271"/>
    <mergeCell ref="AN268:AN271"/>
    <mergeCell ref="AX268:AX271"/>
    <mergeCell ref="AP257:AP260"/>
    <mergeCell ref="J268:J271"/>
    <mergeCell ref="K268:K271"/>
    <mergeCell ref="AF268:AF271"/>
    <mergeCell ref="AU268:AU271"/>
    <mergeCell ref="AV268:AV271"/>
    <mergeCell ref="AW268:AW271"/>
    <mergeCell ref="AW261:AW264"/>
    <mergeCell ref="AS238:AS241"/>
    <mergeCell ref="AW231:AW234"/>
    <mergeCell ref="AS253:AS256"/>
    <mergeCell ref="AT253:AT256"/>
    <mergeCell ref="AU253:AU256"/>
    <mergeCell ref="AV253:AV256"/>
    <mergeCell ref="AJ257:AJ260"/>
    <mergeCell ref="AK257:AK260"/>
    <mergeCell ref="AL257:AL260"/>
    <mergeCell ref="AM257:AM260"/>
    <mergeCell ref="AN257:AN260"/>
    <mergeCell ref="AO257:AO260"/>
    <mergeCell ref="C257:C260"/>
    <mergeCell ref="I257:I260"/>
    <mergeCell ref="J257:J260"/>
    <mergeCell ref="K257:K260"/>
    <mergeCell ref="AF257:AF260"/>
    <mergeCell ref="AG257:AG260"/>
    <mergeCell ref="AW253:AW256"/>
    <mergeCell ref="AT238:AT241"/>
    <mergeCell ref="AU238:AU241"/>
    <mergeCell ref="AV238:AV241"/>
    <mergeCell ref="AW238:AW241"/>
    <mergeCell ref="K242:K245"/>
    <mergeCell ref="AF242:AF245"/>
    <mergeCell ref="AG242:AG245"/>
    <mergeCell ref="AU257:AU260"/>
    <mergeCell ref="AV257:AV260"/>
    <mergeCell ref="AW257:AW260"/>
    <mergeCell ref="C231:C234"/>
    <mergeCell ref="I231:I234"/>
    <mergeCell ref="J231:J234"/>
    <mergeCell ref="C253:C256"/>
    <mergeCell ref="I253:I256"/>
    <mergeCell ref="J253:J256"/>
    <mergeCell ref="K253:K256"/>
    <mergeCell ref="AF253:AF256"/>
    <mergeCell ref="AG253:AG256"/>
    <mergeCell ref="T250:U250"/>
    <mergeCell ref="V250:W250"/>
    <mergeCell ref="X250:Y250"/>
    <mergeCell ref="Z250:AA250"/>
    <mergeCell ref="AB250:AC250"/>
    <mergeCell ref="AL231:AL234"/>
    <mergeCell ref="AM231:AM234"/>
    <mergeCell ref="AN231:AN234"/>
    <mergeCell ref="AO231:AO234"/>
    <mergeCell ref="H240:H241"/>
    <mergeCell ref="H242:H243"/>
    <mergeCell ref="H244:H245"/>
    <mergeCell ref="H246:H247"/>
    <mergeCell ref="K227:K230"/>
    <mergeCell ref="AF227:AF230"/>
    <mergeCell ref="AG227:AG230"/>
    <mergeCell ref="H229:H230"/>
    <mergeCell ref="AU223:AU226"/>
    <mergeCell ref="AV223:AV226"/>
    <mergeCell ref="AU231:AU234"/>
    <mergeCell ref="AV231:AV234"/>
    <mergeCell ref="AW223:AW226"/>
    <mergeCell ref="AX223:AX226"/>
    <mergeCell ref="AX227:AX230"/>
    <mergeCell ref="AP231:AP234"/>
    <mergeCell ref="AQ231:AQ234"/>
    <mergeCell ref="AR231:AR234"/>
    <mergeCell ref="AS231:AS234"/>
    <mergeCell ref="AT231:AT234"/>
    <mergeCell ref="AR223:AR226"/>
    <mergeCell ref="AS223:AS226"/>
    <mergeCell ref="AT223:AT226"/>
    <mergeCell ref="AP227:AP230"/>
    <mergeCell ref="AQ227:AQ230"/>
    <mergeCell ref="H227:H228"/>
    <mergeCell ref="H231:H232"/>
    <mergeCell ref="AX231:AX234"/>
    <mergeCell ref="K231:K234"/>
    <mergeCell ref="AF231:AF234"/>
    <mergeCell ref="AG231:AG234"/>
    <mergeCell ref="AJ231:AJ234"/>
    <mergeCell ref="AK231:AK234"/>
    <mergeCell ref="L220:M220"/>
    <mergeCell ref="N220:O220"/>
    <mergeCell ref="P220:Q220"/>
    <mergeCell ref="R220:S220"/>
    <mergeCell ref="T220:U220"/>
    <mergeCell ref="V220:W220"/>
    <mergeCell ref="AR227:AR230"/>
    <mergeCell ref="AS227:AS230"/>
    <mergeCell ref="AT227:AT230"/>
    <mergeCell ref="AU227:AU230"/>
    <mergeCell ref="AV227:AV230"/>
    <mergeCell ref="AW227:AW230"/>
    <mergeCell ref="AJ227:AJ230"/>
    <mergeCell ref="AK227:AK230"/>
    <mergeCell ref="AL227:AL230"/>
    <mergeCell ref="AM227:AM230"/>
    <mergeCell ref="AN227:AN230"/>
    <mergeCell ref="AO227:AO230"/>
    <mergeCell ref="AX212:AX215"/>
    <mergeCell ref="AL208:AL211"/>
    <mergeCell ref="AM208:AM211"/>
    <mergeCell ref="AN208:AN211"/>
    <mergeCell ref="AO208:AO211"/>
    <mergeCell ref="AP208:AP211"/>
    <mergeCell ref="AW208:AW211"/>
    <mergeCell ref="AX208:AX211"/>
    <mergeCell ref="AL223:AL226"/>
    <mergeCell ref="AM223:AM226"/>
    <mergeCell ref="AN223:AN226"/>
    <mergeCell ref="AO223:AO226"/>
    <mergeCell ref="AP223:AP226"/>
    <mergeCell ref="AF223:AF226"/>
    <mergeCell ref="X220:Y220"/>
    <mergeCell ref="Z220:AA220"/>
    <mergeCell ref="AB220:AC220"/>
    <mergeCell ref="AG223:AG226"/>
    <mergeCell ref="AJ223:AJ226"/>
    <mergeCell ref="AK223:AK226"/>
    <mergeCell ref="AQ212:AQ215"/>
    <mergeCell ref="AR212:AR215"/>
    <mergeCell ref="AL212:AL215"/>
    <mergeCell ref="AM212:AM215"/>
    <mergeCell ref="AN212:AN215"/>
    <mergeCell ref="AO212:AO215"/>
    <mergeCell ref="K212:K215"/>
    <mergeCell ref="AF212:AF215"/>
    <mergeCell ref="AG212:AG215"/>
    <mergeCell ref="AJ208:AJ211"/>
    <mergeCell ref="AK208:AK211"/>
    <mergeCell ref="AS208:AS211"/>
    <mergeCell ref="AT208:AT211"/>
    <mergeCell ref="AU208:AU211"/>
    <mergeCell ref="AV208:AV211"/>
    <mergeCell ref="AU216:AU219"/>
    <mergeCell ref="AV216:AV219"/>
    <mergeCell ref="AW216:AW219"/>
    <mergeCell ref="AX216:AX219"/>
    <mergeCell ref="C208:C211"/>
    <mergeCell ref="I208:I211"/>
    <mergeCell ref="J208:J211"/>
    <mergeCell ref="K208:K211"/>
    <mergeCell ref="AF208:AF211"/>
    <mergeCell ref="AG208:AG211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M216:AM219"/>
    <mergeCell ref="AN216:AN219"/>
    <mergeCell ref="AV212:AV215"/>
    <mergeCell ref="K201:K204"/>
    <mergeCell ref="AF201:AF204"/>
    <mergeCell ref="X205:Y205"/>
    <mergeCell ref="Z205:AA205"/>
    <mergeCell ref="AB205:AC205"/>
    <mergeCell ref="AQ197:AQ200"/>
    <mergeCell ref="AR197:AR200"/>
    <mergeCell ref="AS197:AS200"/>
    <mergeCell ref="AG201:AG204"/>
    <mergeCell ref="AJ201:AJ204"/>
    <mergeCell ref="AK201:AK204"/>
    <mergeCell ref="AL201:AL204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K197:K200"/>
    <mergeCell ref="AF197:AF200"/>
    <mergeCell ref="AG197:AG200"/>
    <mergeCell ref="AJ197:AJ200"/>
    <mergeCell ref="AK197:AK200"/>
    <mergeCell ref="AL197:AL200"/>
    <mergeCell ref="AX193:AX196"/>
    <mergeCell ref="AW178:AW181"/>
    <mergeCell ref="AX178:AX181"/>
    <mergeCell ref="AX182:AX185"/>
    <mergeCell ref="AX186:AX189"/>
    <mergeCell ref="AJ193:AJ196"/>
    <mergeCell ref="AS201:AS204"/>
    <mergeCell ref="AT201:AT204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M201:AM204"/>
    <mergeCell ref="AN201:AN204"/>
    <mergeCell ref="AO201:AO204"/>
    <mergeCell ref="AP201:AP204"/>
    <mergeCell ref="AQ201:AQ204"/>
    <mergeCell ref="AR201:AR204"/>
    <mergeCell ref="AT197:AT200"/>
    <mergeCell ref="AU197:AU200"/>
    <mergeCell ref="AV197:AV200"/>
    <mergeCell ref="AW197:AW200"/>
    <mergeCell ref="AX197:AX200"/>
    <mergeCell ref="AU201:AU204"/>
    <mergeCell ref="AV201:AV204"/>
    <mergeCell ref="AW201:AW204"/>
    <mergeCell ref="AX201:AX204"/>
    <mergeCell ref="AT182:AT185"/>
    <mergeCell ref="AW167:AW170"/>
    <mergeCell ref="AV171:AV174"/>
    <mergeCell ref="AW171:AW174"/>
    <mergeCell ref="AU167:AU170"/>
    <mergeCell ref="AT178:AT181"/>
    <mergeCell ref="AK193:AK196"/>
    <mergeCell ref="AL193:AL196"/>
    <mergeCell ref="AM193:AM196"/>
    <mergeCell ref="AN193:AN196"/>
    <mergeCell ref="AO193:AO196"/>
    <mergeCell ref="AP193:AP196"/>
    <mergeCell ref="C193:C196"/>
    <mergeCell ref="I193:I196"/>
    <mergeCell ref="J193:J196"/>
    <mergeCell ref="K193:K196"/>
    <mergeCell ref="AF193:AF196"/>
    <mergeCell ref="AG193:AG196"/>
    <mergeCell ref="AB190:AC190"/>
    <mergeCell ref="AU193:AU196"/>
    <mergeCell ref="AV193:AV196"/>
    <mergeCell ref="AW193:AW196"/>
    <mergeCell ref="AK178:AK181"/>
    <mergeCell ref="X175:Y175"/>
    <mergeCell ref="Z175:AA175"/>
    <mergeCell ref="AB175:AC175"/>
    <mergeCell ref="K178:K181"/>
    <mergeCell ref="L175:M175"/>
    <mergeCell ref="N175:O175"/>
    <mergeCell ref="P175:Q175"/>
    <mergeCell ref="R175:S175"/>
    <mergeCell ref="T175:U175"/>
    <mergeCell ref="V175:W175"/>
    <mergeCell ref="AW163:AW166"/>
    <mergeCell ref="AX163:AX166"/>
    <mergeCell ref="C167:C170"/>
    <mergeCell ref="I167:I170"/>
    <mergeCell ref="J167:J170"/>
    <mergeCell ref="K167:K170"/>
    <mergeCell ref="AF167:AF170"/>
    <mergeCell ref="AX171:AX174"/>
    <mergeCell ref="C163:C166"/>
    <mergeCell ref="I163:I166"/>
    <mergeCell ref="J163:J166"/>
    <mergeCell ref="K163:K166"/>
    <mergeCell ref="AF163:AF166"/>
    <mergeCell ref="AG163:AG166"/>
    <mergeCell ref="AJ163:AJ166"/>
    <mergeCell ref="AK163:AK166"/>
    <mergeCell ref="AS163:AS16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T160:U160"/>
    <mergeCell ref="V160:W160"/>
    <mergeCell ref="AO167:AO170"/>
    <mergeCell ref="AP167:AP170"/>
    <mergeCell ref="AQ167:AQ170"/>
    <mergeCell ref="AR167:AR170"/>
    <mergeCell ref="AS167:AS170"/>
    <mergeCell ref="AT167:AT170"/>
    <mergeCell ref="AG167:AG170"/>
    <mergeCell ref="AJ167:AJ170"/>
    <mergeCell ref="AK167:AK170"/>
    <mergeCell ref="AL167:AL170"/>
    <mergeCell ref="AM167:AM170"/>
    <mergeCell ref="AN167:AN170"/>
    <mergeCell ref="AT163:AT166"/>
    <mergeCell ref="AU163:AU166"/>
    <mergeCell ref="AV163:AV166"/>
    <mergeCell ref="AV167:AV170"/>
    <mergeCell ref="AR163:AR166"/>
    <mergeCell ref="P145:Q145"/>
    <mergeCell ref="R145:S145"/>
    <mergeCell ref="T145:U145"/>
    <mergeCell ref="V145:W145"/>
    <mergeCell ref="X145:Y145"/>
    <mergeCell ref="AP156:AP159"/>
    <mergeCell ref="AQ156:AQ159"/>
    <mergeCell ref="AR156:AR159"/>
    <mergeCell ref="AS156:AS159"/>
    <mergeCell ref="AT156:AT159"/>
    <mergeCell ref="AU156:AU159"/>
    <mergeCell ref="K156:K159"/>
    <mergeCell ref="AF156:AF159"/>
    <mergeCell ref="AG156:AG159"/>
    <mergeCell ref="AJ156:AJ159"/>
    <mergeCell ref="AK156:AK159"/>
    <mergeCell ref="AL156:AL159"/>
    <mergeCell ref="AU152:AU155"/>
    <mergeCell ref="AT152:AT155"/>
    <mergeCell ref="AM156:AM159"/>
    <mergeCell ref="AN156:AN159"/>
    <mergeCell ref="AO156:AO159"/>
    <mergeCell ref="AF152:AF155"/>
    <mergeCell ref="AG152:AG155"/>
    <mergeCell ref="AJ152:AJ155"/>
    <mergeCell ref="AG133:AG136"/>
    <mergeCell ref="AK152:AK155"/>
    <mergeCell ref="AL152:AL155"/>
    <mergeCell ref="AM152:AM155"/>
    <mergeCell ref="AN152:AN155"/>
    <mergeCell ref="Z145:AA145"/>
    <mergeCell ref="AB145:AC145"/>
    <mergeCell ref="AU148:AU151"/>
    <mergeCell ref="AV148:AV151"/>
    <mergeCell ref="AW148:AW151"/>
    <mergeCell ref="AX148:AX151"/>
    <mergeCell ref="AM148:AM151"/>
    <mergeCell ref="AN148:AN151"/>
    <mergeCell ref="AO148:AO151"/>
    <mergeCell ref="AP148:AP151"/>
    <mergeCell ref="AV156:AV159"/>
    <mergeCell ref="AW156:AW159"/>
    <mergeCell ref="AT141:AT144"/>
    <mergeCell ref="AU141:AU144"/>
    <mergeCell ref="AV141:AV144"/>
    <mergeCell ref="AW141:AW144"/>
    <mergeCell ref="AX141:AX144"/>
    <mergeCell ref="AV152:AV155"/>
    <mergeCell ref="AW152:AW155"/>
    <mergeCell ref="AX152:AX155"/>
    <mergeCell ref="AX156:AX159"/>
    <mergeCell ref="AT133:AT136"/>
    <mergeCell ref="AU133:AU136"/>
    <mergeCell ref="AX133:AX136"/>
    <mergeCell ref="AT148:AT151"/>
    <mergeCell ref="AX137:AX140"/>
    <mergeCell ref="C137:C140"/>
    <mergeCell ref="I137:I140"/>
    <mergeCell ref="J137:J140"/>
    <mergeCell ref="K137:K140"/>
    <mergeCell ref="AF137:AF140"/>
    <mergeCell ref="AN141:AN144"/>
    <mergeCell ref="AO141:AO144"/>
    <mergeCell ref="AP141:AP144"/>
    <mergeCell ref="AQ141:AQ144"/>
    <mergeCell ref="AR141:AR144"/>
    <mergeCell ref="AS141:AS144"/>
    <mergeCell ref="K152:K155"/>
    <mergeCell ref="AO152:AO155"/>
    <mergeCell ref="AP152:AP155"/>
    <mergeCell ref="K141:K144"/>
    <mergeCell ref="AF141:AF144"/>
    <mergeCell ref="AG141:AG144"/>
    <mergeCell ref="AJ141:AJ144"/>
    <mergeCell ref="AK141:AK144"/>
    <mergeCell ref="AL141:AL144"/>
    <mergeCell ref="AM141:AM144"/>
    <mergeCell ref="AQ148:AQ151"/>
    <mergeCell ref="AR148:AR151"/>
    <mergeCell ref="AS148:AS151"/>
    <mergeCell ref="AQ152:AQ155"/>
    <mergeCell ref="AR152:AR155"/>
    <mergeCell ref="H137:H138"/>
    <mergeCell ref="H139:H140"/>
    <mergeCell ref="H141:H142"/>
    <mergeCell ref="H143:H144"/>
    <mergeCell ref="L145:M145"/>
    <mergeCell ref="N145:O145"/>
    <mergeCell ref="K133:K136"/>
    <mergeCell ref="AV133:AV136"/>
    <mergeCell ref="AW133:AW136"/>
    <mergeCell ref="AG111:AG114"/>
    <mergeCell ref="AJ111:AJ114"/>
    <mergeCell ref="AK111:AK114"/>
    <mergeCell ref="AL111:AL114"/>
    <mergeCell ref="AM111:AM114"/>
    <mergeCell ref="AM133:AM136"/>
    <mergeCell ref="AN133:AN136"/>
    <mergeCell ref="AO133:AO136"/>
    <mergeCell ref="AP133:AP136"/>
    <mergeCell ref="AQ133:AQ136"/>
    <mergeCell ref="AR133:AR136"/>
    <mergeCell ref="AU137:AU140"/>
    <mergeCell ref="AV137:AV140"/>
    <mergeCell ref="AW137:AW140"/>
    <mergeCell ref="AS111:AS114"/>
    <mergeCell ref="V115:W115"/>
    <mergeCell ref="AT126:AT129"/>
    <mergeCell ref="AU126:AU129"/>
    <mergeCell ref="AV126:AV129"/>
    <mergeCell ref="AW126:AW129"/>
    <mergeCell ref="AM126:AM129"/>
    <mergeCell ref="AN126:AN129"/>
    <mergeCell ref="AO126:AO129"/>
    <mergeCell ref="AP126:AP129"/>
    <mergeCell ref="AQ126:AQ129"/>
    <mergeCell ref="AR126:AR129"/>
    <mergeCell ref="V130:W130"/>
    <mergeCell ref="X130:Y130"/>
    <mergeCell ref="Z130:AA130"/>
    <mergeCell ref="AX111:AX114"/>
    <mergeCell ref="AX126:AX129"/>
    <mergeCell ref="AJ133:AJ136"/>
    <mergeCell ref="AK133:AK136"/>
    <mergeCell ref="AL133:AL136"/>
    <mergeCell ref="AO137:AO140"/>
    <mergeCell ref="AP137:AP140"/>
    <mergeCell ref="AQ137:AQ140"/>
    <mergeCell ref="AR137:AR140"/>
    <mergeCell ref="AS137:AS140"/>
    <mergeCell ref="AT137:AT140"/>
    <mergeCell ref="AG137:AG140"/>
    <mergeCell ref="AJ137:AJ140"/>
    <mergeCell ref="AK137:AK140"/>
    <mergeCell ref="AL137:AL140"/>
    <mergeCell ref="AM137:AM140"/>
    <mergeCell ref="T130:U130"/>
    <mergeCell ref="AT111:AT114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N111:AN114"/>
    <mergeCell ref="AO111:AO114"/>
    <mergeCell ref="AP111:AP114"/>
    <mergeCell ref="AQ111:AQ114"/>
    <mergeCell ref="AR111:AR114"/>
    <mergeCell ref="AB130:AC130"/>
    <mergeCell ref="AV103:AV106"/>
    <mergeCell ref="AW103:AW106"/>
    <mergeCell ref="AM107:AM110"/>
    <mergeCell ref="AN107:AN110"/>
    <mergeCell ref="AO107:AO110"/>
    <mergeCell ref="AP107:AP110"/>
    <mergeCell ref="AS118:AS121"/>
    <mergeCell ref="AT118:AT121"/>
    <mergeCell ref="AU118:AU121"/>
    <mergeCell ref="AV118:AV121"/>
    <mergeCell ref="AF118:AF121"/>
    <mergeCell ref="AG118:AG121"/>
    <mergeCell ref="AJ118:AJ121"/>
    <mergeCell ref="AK118:AK121"/>
    <mergeCell ref="X115:Y115"/>
    <mergeCell ref="Z115:AA115"/>
    <mergeCell ref="AB115:AC115"/>
    <mergeCell ref="AW107:AW110"/>
    <mergeCell ref="AG103:AG106"/>
    <mergeCell ref="AJ103:AJ106"/>
    <mergeCell ref="AK103:AK106"/>
    <mergeCell ref="AL103:AL106"/>
    <mergeCell ref="AM103:AM106"/>
    <mergeCell ref="AQ122:AQ125"/>
    <mergeCell ref="AW118:AW121"/>
    <mergeCell ref="AS126:AS129"/>
    <mergeCell ref="AX107:AX110"/>
    <mergeCell ref="AT96:AT99"/>
    <mergeCell ref="AU96:AU99"/>
    <mergeCell ref="AV96:AV99"/>
    <mergeCell ref="AW96:AW99"/>
    <mergeCell ref="AX96:AX99"/>
    <mergeCell ref="AT103:AT106"/>
    <mergeCell ref="AU103:AU106"/>
    <mergeCell ref="AQ107:AQ110"/>
    <mergeCell ref="AR107:AR110"/>
    <mergeCell ref="AS107:AS110"/>
    <mergeCell ref="AT107:AT110"/>
    <mergeCell ref="AU107:AU110"/>
    <mergeCell ref="AV107:AV110"/>
    <mergeCell ref="AX103:AX106"/>
    <mergeCell ref="C107:C110"/>
    <mergeCell ref="I107:I110"/>
    <mergeCell ref="J107:J110"/>
    <mergeCell ref="K107:K110"/>
    <mergeCell ref="AF107:AF110"/>
    <mergeCell ref="AG107:AG110"/>
    <mergeCell ref="AJ107:AJ110"/>
    <mergeCell ref="AK107:AK110"/>
    <mergeCell ref="AL107:AL110"/>
    <mergeCell ref="E101:G101"/>
    <mergeCell ref="AN103:AN106"/>
    <mergeCell ref="AO103:AO106"/>
    <mergeCell ref="AP103:AP106"/>
    <mergeCell ref="AQ103:AQ106"/>
    <mergeCell ref="AR103:AR106"/>
    <mergeCell ref="AS103:AS106"/>
    <mergeCell ref="AF103:AF106"/>
    <mergeCell ref="X100:Y100"/>
    <mergeCell ref="Z100:AA100"/>
    <mergeCell ref="AB100:AC100"/>
    <mergeCell ref="C103:C106"/>
    <mergeCell ref="I103:I106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AQ96:AQ99"/>
    <mergeCell ref="AR96:AR99"/>
    <mergeCell ref="AS96:AS99"/>
    <mergeCell ref="H98:H99"/>
    <mergeCell ref="H103:H104"/>
    <mergeCell ref="H105:H106"/>
    <mergeCell ref="AX81:AX84"/>
    <mergeCell ref="L85:M85"/>
    <mergeCell ref="N85:O85"/>
    <mergeCell ref="P85:Q85"/>
    <mergeCell ref="R85:S85"/>
    <mergeCell ref="AJ96:AJ99"/>
    <mergeCell ref="AK96:AK99"/>
    <mergeCell ref="AL96:AL99"/>
    <mergeCell ref="AM96:AM99"/>
    <mergeCell ref="AN96:AN99"/>
    <mergeCell ref="AO96:AO99"/>
    <mergeCell ref="AU92:AU95"/>
    <mergeCell ref="AV92:AV95"/>
    <mergeCell ref="AW92:AW95"/>
    <mergeCell ref="AX92:AX95"/>
    <mergeCell ref="I96:I99"/>
    <mergeCell ref="J96:J99"/>
    <mergeCell ref="K96:K99"/>
    <mergeCell ref="AF96:AF99"/>
    <mergeCell ref="AG96:AG99"/>
    <mergeCell ref="AO92:AO95"/>
    <mergeCell ref="AG92:AG95"/>
    <mergeCell ref="AJ92:AJ95"/>
    <mergeCell ref="AK92:AK95"/>
    <mergeCell ref="AL92:AL95"/>
    <mergeCell ref="AM92:AM95"/>
    <mergeCell ref="AN92:AN95"/>
    <mergeCell ref="AF88:AF91"/>
    <mergeCell ref="AG88:AG91"/>
    <mergeCell ref="AJ88:AJ91"/>
    <mergeCell ref="AK88:AK91"/>
    <mergeCell ref="AL88:AL91"/>
    <mergeCell ref="AM88:AM91"/>
    <mergeCell ref="T85:U85"/>
    <mergeCell ref="V85:W85"/>
    <mergeCell ref="X85:Y85"/>
    <mergeCell ref="Z85:AA85"/>
    <mergeCell ref="AB85:AC85"/>
    <mergeCell ref="C88:C91"/>
    <mergeCell ref="I88:I91"/>
    <mergeCell ref="J88:J91"/>
    <mergeCell ref="K88:K91"/>
    <mergeCell ref="H88:H89"/>
    <mergeCell ref="AP96:AP99"/>
    <mergeCell ref="C96:C99"/>
    <mergeCell ref="E86:G86"/>
    <mergeCell ref="AF77:AF80"/>
    <mergeCell ref="AG77:AG80"/>
    <mergeCell ref="AS73:AS76"/>
    <mergeCell ref="H90:H91"/>
    <mergeCell ref="H92:H93"/>
    <mergeCell ref="H94:H95"/>
    <mergeCell ref="H96:H97"/>
    <mergeCell ref="AT73:AT76"/>
    <mergeCell ref="AU73:AU76"/>
    <mergeCell ref="AV73:AV76"/>
    <mergeCell ref="AW73:AW76"/>
    <mergeCell ref="C73:C76"/>
    <mergeCell ref="I73:I76"/>
    <mergeCell ref="J73:J76"/>
    <mergeCell ref="K73:K76"/>
    <mergeCell ref="AF73:AF76"/>
    <mergeCell ref="AR81:AR84"/>
    <mergeCell ref="AS81:AS84"/>
    <mergeCell ref="AT81:AT84"/>
    <mergeCell ref="AU81:AU84"/>
    <mergeCell ref="AV81:AV84"/>
    <mergeCell ref="AW81:AW84"/>
    <mergeCell ref="AL81:AL84"/>
    <mergeCell ref="AM81:AM84"/>
    <mergeCell ref="AN81:AN84"/>
    <mergeCell ref="AO81:AO84"/>
    <mergeCell ref="AP81:AP84"/>
    <mergeCell ref="AQ81:AQ84"/>
    <mergeCell ref="K81:K84"/>
    <mergeCell ref="AF81:AF84"/>
    <mergeCell ref="AG81:AG84"/>
    <mergeCell ref="AJ81:AJ84"/>
    <mergeCell ref="AK81:AK84"/>
    <mergeCell ref="H73:H74"/>
    <mergeCell ref="H75:H76"/>
    <mergeCell ref="H77:H78"/>
    <mergeCell ref="H79:H80"/>
    <mergeCell ref="H81:H82"/>
    <mergeCell ref="H83:H84"/>
    <mergeCell ref="AU51:AU54"/>
    <mergeCell ref="AV51:AV54"/>
    <mergeCell ref="AW51:AW54"/>
    <mergeCell ref="AX51:AX54"/>
    <mergeCell ref="AV58:AV61"/>
    <mergeCell ref="AW58:AW61"/>
    <mergeCell ref="AX58:AX61"/>
    <mergeCell ref="AP77:AP80"/>
    <mergeCell ref="AQ77:AQ80"/>
    <mergeCell ref="AR77:AR80"/>
    <mergeCell ref="AS77:AS80"/>
    <mergeCell ref="AT77:AT80"/>
    <mergeCell ref="AU77:AU80"/>
    <mergeCell ref="AJ77:AJ80"/>
    <mergeCell ref="AK77:AK80"/>
    <mergeCell ref="AL77:AL80"/>
    <mergeCell ref="AM77:AM80"/>
    <mergeCell ref="AN77:AN80"/>
    <mergeCell ref="AO77:AO80"/>
    <mergeCell ref="AJ73:AJ76"/>
    <mergeCell ref="AK73:AK76"/>
    <mergeCell ref="AX73:AX76"/>
    <mergeCell ref="AR51:AR54"/>
    <mergeCell ref="AS51:AS54"/>
    <mergeCell ref="AT51:AT54"/>
    <mergeCell ref="AJ58:AJ61"/>
    <mergeCell ref="AK58:AK61"/>
    <mergeCell ref="AL58:AL61"/>
    <mergeCell ref="AM58:AM61"/>
    <mergeCell ref="AN58:AN61"/>
    <mergeCell ref="AO58:AO61"/>
    <mergeCell ref="AO62:AO65"/>
    <mergeCell ref="AX36:AX39"/>
    <mergeCell ref="L40:M40"/>
    <mergeCell ref="N40:O40"/>
    <mergeCell ref="P40:Q40"/>
    <mergeCell ref="R40:S40"/>
    <mergeCell ref="T40:U40"/>
    <mergeCell ref="C51:C54"/>
    <mergeCell ref="I51:I54"/>
    <mergeCell ref="J51:J54"/>
    <mergeCell ref="K51:K54"/>
    <mergeCell ref="AF51:AF54"/>
    <mergeCell ref="AG51:AG54"/>
    <mergeCell ref="AT47:AT50"/>
    <mergeCell ref="AU47:AU50"/>
    <mergeCell ref="AV47:AV50"/>
    <mergeCell ref="AW47:AW50"/>
    <mergeCell ref="AJ51:AJ54"/>
    <mergeCell ref="AK51:AK54"/>
    <mergeCell ref="AL51:AL54"/>
    <mergeCell ref="AM51:AM54"/>
    <mergeCell ref="AQ47:AQ50"/>
    <mergeCell ref="AR47:AR50"/>
    <mergeCell ref="AS47:AS50"/>
    <mergeCell ref="AN51:AN54"/>
    <mergeCell ref="AO51:AO54"/>
    <mergeCell ref="AP51:AP54"/>
    <mergeCell ref="AQ51:AQ54"/>
    <mergeCell ref="AM47:AM50"/>
    <mergeCell ref="AO43:AO46"/>
    <mergeCell ref="AP43:AP46"/>
    <mergeCell ref="AQ43:AQ46"/>
    <mergeCell ref="AJ47:AJ50"/>
    <mergeCell ref="AR43:AR46"/>
    <mergeCell ref="AS43:AS46"/>
    <mergeCell ref="AT43:AT46"/>
    <mergeCell ref="AW43:AW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V40:W40"/>
    <mergeCell ref="X40:Y40"/>
    <mergeCell ref="Z40:AA40"/>
    <mergeCell ref="AB40:AC40"/>
    <mergeCell ref="AU43:AU46"/>
    <mergeCell ref="AV43:AV46"/>
    <mergeCell ref="AK43:AK46"/>
    <mergeCell ref="AL43:AL46"/>
    <mergeCell ref="AM43:AM46"/>
    <mergeCell ref="AN43:AN46"/>
    <mergeCell ref="AN47:AN50"/>
    <mergeCell ref="AO47:AO50"/>
    <mergeCell ref="AP47:AP50"/>
    <mergeCell ref="K47:K50"/>
    <mergeCell ref="AF47:AF50"/>
    <mergeCell ref="AG47:AG50"/>
    <mergeCell ref="AK47:AK50"/>
    <mergeCell ref="AL47:AL50"/>
    <mergeCell ref="E41:G41"/>
    <mergeCell ref="AS36:AS39"/>
    <mergeCell ref="AT36:AT39"/>
    <mergeCell ref="AU36:AU39"/>
    <mergeCell ref="AV36:AV39"/>
    <mergeCell ref="AW36:AW39"/>
    <mergeCell ref="AS28:AS31"/>
    <mergeCell ref="AT28:AT31"/>
    <mergeCell ref="AU28:AU31"/>
    <mergeCell ref="AV28:AV31"/>
    <mergeCell ref="AW28:AW31"/>
    <mergeCell ref="AM36:AM39"/>
    <mergeCell ref="AN36:AN39"/>
    <mergeCell ref="AO36:AO39"/>
    <mergeCell ref="AP36:AP39"/>
    <mergeCell ref="AQ36:AQ39"/>
    <mergeCell ref="AR36:AR39"/>
    <mergeCell ref="K36:K39"/>
    <mergeCell ref="AF36:AF39"/>
    <mergeCell ref="AG36:AG39"/>
    <mergeCell ref="AJ36:AJ39"/>
    <mergeCell ref="AK36:AK39"/>
    <mergeCell ref="AL36:AL39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X28:AX31"/>
    <mergeCell ref="C32:C35"/>
    <mergeCell ref="I32:I35"/>
    <mergeCell ref="J32:J35"/>
    <mergeCell ref="K32:K35"/>
    <mergeCell ref="AF32:AF35"/>
    <mergeCell ref="AG32:AG35"/>
    <mergeCell ref="AJ32:AJ35"/>
    <mergeCell ref="AK32:AK35"/>
    <mergeCell ref="AL32:AL35"/>
    <mergeCell ref="Z10:AA10"/>
    <mergeCell ref="X10:Y10"/>
    <mergeCell ref="X25:Y25"/>
    <mergeCell ref="Z25:AA25"/>
    <mergeCell ref="AB25:AC25"/>
    <mergeCell ref="C28:C31"/>
    <mergeCell ref="I28:I31"/>
    <mergeCell ref="J28:J31"/>
    <mergeCell ref="K28:K31"/>
    <mergeCell ref="L25:M25"/>
    <mergeCell ref="N25:O25"/>
    <mergeCell ref="P25:Q25"/>
    <mergeCell ref="R25:S25"/>
    <mergeCell ref="T25:U25"/>
    <mergeCell ref="V25:W25"/>
    <mergeCell ref="AS32:AS35"/>
    <mergeCell ref="AT32:AT35"/>
    <mergeCell ref="E11:G11"/>
    <mergeCell ref="AT13:AT16"/>
    <mergeCell ref="H13:H14"/>
    <mergeCell ref="H15:H16"/>
    <mergeCell ref="H28:H29"/>
    <mergeCell ref="H30:H31"/>
    <mergeCell ref="H32:H33"/>
    <mergeCell ref="H34:H35"/>
    <mergeCell ref="T10:U10"/>
    <mergeCell ref="AW21:AW24"/>
    <mergeCell ref="AB10:AC10"/>
    <mergeCell ref="AJ13:AJ16"/>
    <mergeCell ref="AK13:AK16"/>
    <mergeCell ref="AM13:AM16"/>
    <mergeCell ref="AN13:AN16"/>
    <mergeCell ref="AW13:AW16"/>
    <mergeCell ref="AU13:AU16"/>
    <mergeCell ref="AR13:AR16"/>
    <mergeCell ref="AO13:AO16"/>
    <mergeCell ref="AL13:AL16"/>
    <mergeCell ref="AL17:AL20"/>
    <mergeCell ref="AO17:AO20"/>
    <mergeCell ref="AR17:AR20"/>
    <mergeCell ref="AU17:AU20"/>
    <mergeCell ref="AW17:AW20"/>
    <mergeCell ref="AF28:AF31"/>
    <mergeCell ref="AG28:AG31"/>
    <mergeCell ref="AJ28:AJ31"/>
    <mergeCell ref="AK28:AK31"/>
    <mergeCell ref="AF21:AF24"/>
    <mergeCell ref="AG21:AG24"/>
    <mergeCell ref="AJ21:AJ24"/>
    <mergeCell ref="AK17:AK20"/>
    <mergeCell ref="AM17:AM20"/>
    <mergeCell ref="AN17:AN20"/>
    <mergeCell ref="AP17:AP20"/>
    <mergeCell ref="AQ17:AQ20"/>
    <mergeCell ref="AS17:AS20"/>
    <mergeCell ref="AP13:AP16"/>
    <mergeCell ref="AQ13:AQ16"/>
    <mergeCell ref="AS13:AS16"/>
    <mergeCell ref="AV13:AV16"/>
    <mergeCell ref="J17:J20"/>
    <mergeCell ref="K17:K20"/>
    <mergeCell ref="AF17:AF20"/>
    <mergeCell ref="AG17:AG20"/>
    <mergeCell ref="AJ17:AJ20"/>
    <mergeCell ref="AL21:AL24"/>
    <mergeCell ref="AO21:AO24"/>
    <mergeCell ref="AR21:AR24"/>
    <mergeCell ref="AU21:AU2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AT21:AT24"/>
    <mergeCell ref="AV21:AV24"/>
    <mergeCell ref="C21:C24"/>
    <mergeCell ref="I21:I24"/>
    <mergeCell ref="J21:J24"/>
    <mergeCell ref="I66:I69"/>
    <mergeCell ref="J66:J69"/>
    <mergeCell ref="K66:K69"/>
    <mergeCell ref="C17:C20"/>
    <mergeCell ref="I17:I20"/>
    <mergeCell ref="C141:C144"/>
    <mergeCell ref="I141:I144"/>
    <mergeCell ref="AX21:AX24"/>
    <mergeCell ref="AF216:AF219"/>
    <mergeCell ref="AF111:AF114"/>
    <mergeCell ref="AF92:AF95"/>
    <mergeCell ref="AL73:AL76"/>
    <mergeCell ref="AM73:AM76"/>
    <mergeCell ref="AN73:AN76"/>
    <mergeCell ref="AO73:AO76"/>
    <mergeCell ref="AK21:AK24"/>
    <mergeCell ref="AM21:AM24"/>
    <mergeCell ref="AN21:AN24"/>
    <mergeCell ref="AP21:AP24"/>
    <mergeCell ref="AQ21:AQ24"/>
    <mergeCell ref="AS21:AS24"/>
    <mergeCell ref="AT17:AT20"/>
    <mergeCell ref="AV17:AV20"/>
    <mergeCell ref="AX17:AX20"/>
    <mergeCell ref="AP58:AP61"/>
    <mergeCell ref="AQ58:AQ61"/>
    <mergeCell ref="AR58:AR61"/>
    <mergeCell ref="AS58:AS61"/>
    <mergeCell ref="AT58:AT61"/>
    <mergeCell ref="AU58:AU61"/>
    <mergeCell ref="AP73:AP76"/>
    <mergeCell ref="AQ73:AQ76"/>
    <mergeCell ref="AR73:AR76"/>
    <mergeCell ref="AL163:AL166"/>
    <mergeCell ref="AM163:AM166"/>
    <mergeCell ref="AN163:AN166"/>
    <mergeCell ref="AO163:AO166"/>
    <mergeCell ref="AP163:AP166"/>
    <mergeCell ref="AQ163:AQ166"/>
    <mergeCell ref="C216:C219"/>
    <mergeCell ref="I216:I219"/>
    <mergeCell ref="J216:J219"/>
    <mergeCell ref="C223:C226"/>
    <mergeCell ref="I223:I226"/>
    <mergeCell ref="J223:J226"/>
    <mergeCell ref="C261:C264"/>
    <mergeCell ref="K21:K24"/>
    <mergeCell ref="E26:G26"/>
    <mergeCell ref="H6:M6"/>
    <mergeCell ref="H7:M7"/>
    <mergeCell ref="H8:M8"/>
    <mergeCell ref="L55:M55"/>
    <mergeCell ref="N55:O55"/>
    <mergeCell ref="L70:M70"/>
    <mergeCell ref="N70:O70"/>
    <mergeCell ref="H53:H54"/>
    <mergeCell ref="C77:C80"/>
    <mergeCell ref="I77:I80"/>
    <mergeCell ref="J77:J80"/>
    <mergeCell ref="K77:K80"/>
    <mergeCell ref="L115:M115"/>
    <mergeCell ref="N115:O115"/>
    <mergeCell ref="J81:J84"/>
    <mergeCell ref="C58:C61"/>
    <mergeCell ref="I58:I61"/>
    <mergeCell ref="J58:J61"/>
    <mergeCell ref="K58:K61"/>
    <mergeCell ref="C62:C65"/>
    <mergeCell ref="I62:I65"/>
    <mergeCell ref="J62:J65"/>
    <mergeCell ref="K62:K65"/>
    <mergeCell ref="P115:Q115"/>
    <mergeCell ref="R115:S115"/>
    <mergeCell ref="T115:U115"/>
    <mergeCell ref="L130:M130"/>
    <mergeCell ref="N130:O130"/>
    <mergeCell ref="C133:C136"/>
    <mergeCell ref="I133:I136"/>
    <mergeCell ref="J122:J125"/>
    <mergeCell ref="C118:C121"/>
    <mergeCell ref="I118:I121"/>
    <mergeCell ref="J118:J121"/>
    <mergeCell ref="K118:K121"/>
    <mergeCell ref="C126:C129"/>
    <mergeCell ref="I126:I129"/>
    <mergeCell ref="C5:D5"/>
    <mergeCell ref="C36:C39"/>
    <mergeCell ref="I36:I39"/>
    <mergeCell ref="J36:J39"/>
    <mergeCell ref="C47:C50"/>
    <mergeCell ref="I47:I50"/>
    <mergeCell ref="J47:J50"/>
    <mergeCell ref="R10:S10"/>
    <mergeCell ref="C13:C16"/>
    <mergeCell ref="I13:I16"/>
    <mergeCell ref="J13:J16"/>
    <mergeCell ref="K13:K16"/>
    <mergeCell ref="P130:Q130"/>
    <mergeCell ref="R130:S130"/>
    <mergeCell ref="E56:G56"/>
    <mergeCell ref="E71:G71"/>
    <mergeCell ref="C122:C125"/>
    <mergeCell ref="I122:I125"/>
    <mergeCell ref="C66:C69"/>
    <mergeCell ref="C81:C84"/>
    <mergeCell ref="C92:C95"/>
    <mergeCell ref="I92:I95"/>
    <mergeCell ref="J92:J95"/>
    <mergeCell ref="K92:K95"/>
    <mergeCell ref="C111:C114"/>
    <mergeCell ref="I111:I114"/>
    <mergeCell ref="J111:J114"/>
    <mergeCell ref="K111:K114"/>
    <mergeCell ref="I81:I84"/>
    <mergeCell ref="J197:J200"/>
    <mergeCell ref="C336:C339"/>
    <mergeCell ref="I336:I339"/>
    <mergeCell ref="J336:J339"/>
    <mergeCell ref="J306:J309"/>
    <mergeCell ref="C246:C249"/>
    <mergeCell ref="I246:I249"/>
    <mergeCell ref="J246:J249"/>
    <mergeCell ref="C152:C155"/>
    <mergeCell ref="I152:I155"/>
    <mergeCell ref="J152:J155"/>
    <mergeCell ref="C171:C174"/>
    <mergeCell ref="I171:I174"/>
    <mergeCell ref="J171:J174"/>
    <mergeCell ref="H163:H164"/>
    <mergeCell ref="H165:H166"/>
    <mergeCell ref="H167:H168"/>
    <mergeCell ref="H169:H170"/>
    <mergeCell ref="C201:C204"/>
    <mergeCell ref="I201:I204"/>
    <mergeCell ref="J201:J204"/>
    <mergeCell ref="C212:C215"/>
    <mergeCell ref="I212:I215"/>
    <mergeCell ref="J212:J215"/>
    <mergeCell ref="C227:C230"/>
    <mergeCell ref="I227:I230"/>
    <mergeCell ref="J227:J230"/>
    <mergeCell ref="H274:H275"/>
    <mergeCell ref="H276:H277"/>
    <mergeCell ref="H278:H279"/>
    <mergeCell ref="C268:C271"/>
    <mergeCell ref="I268:I271"/>
    <mergeCell ref="C148:C151"/>
    <mergeCell ref="I148:I151"/>
    <mergeCell ref="J148:J151"/>
    <mergeCell ref="C156:C159"/>
    <mergeCell ref="I156:I159"/>
    <mergeCell ref="J156:J159"/>
    <mergeCell ref="H152:H153"/>
    <mergeCell ref="H154:H155"/>
    <mergeCell ref="H156:H157"/>
    <mergeCell ref="H158:H159"/>
    <mergeCell ref="H171:H172"/>
    <mergeCell ref="H173:H174"/>
    <mergeCell ref="H148:H149"/>
    <mergeCell ref="H150:H151"/>
    <mergeCell ref="H253:H254"/>
    <mergeCell ref="H255:H256"/>
    <mergeCell ref="H257:H258"/>
    <mergeCell ref="H259:H260"/>
    <mergeCell ref="H261:H262"/>
    <mergeCell ref="H233:H234"/>
    <mergeCell ref="H238:H239"/>
    <mergeCell ref="C347:C350"/>
    <mergeCell ref="I347:I350"/>
    <mergeCell ref="J347:J350"/>
    <mergeCell ref="C182:C185"/>
    <mergeCell ref="I182:I185"/>
    <mergeCell ref="J182:J185"/>
    <mergeCell ref="C186:C189"/>
    <mergeCell ref="I186:I189"/>
    <mergeCell ref="J186:J189"/>
    <mergeCell ref="I306:I309"/>
    <mergeCell ref="C197:C200"/>
    <mergeCell ref="I197:I200"/>
    <mergeCell ref="C178:C181"/>
    <mergeCell ref="I178:I181"/>
    <mergeCell ref="J178:J181"/>
    <mergeCell ref="J242:J245"/>
    <mergeCell ref="E296:G296"/>
    <mergeCell ref="H184:H185"/>
    <mergeCell ref="H216:H217"/>
    <mergeCell ref="H218:H219"/>
    <mergeCell ref="H223:H224"/>
    <mergeCell ref="H225:H226"/>
    <mergeCell ref="H178:H179"/>
    <mergeCell ref="H180:H181"/>
    <mergeCell ref="H182:H183"/>
    <mergeCell ref="H263:H264"/>
    <mergeCell ref="H268:H269"/>
    <mergeCell ref="H270:H271"/>
    <mergeCell ref="H272:H273"/>
    <mergeCell ref="H306:H307"/>
    <mergeCell ref="H308:H309"/>
    <mergeCell ref="H248:H249"/>
    <mergeCell ref="C426:C429"/>
    <mergeCell ref="I426:I429"/>
    <mergeCell ref="J426:J429"/>
    <mergeCell ref="C482:C485"/>
    <mergeCell ref="I482:I485"/>
    <mergeCell ref="J482:J485"/>
    <mergeCell ref="H426:H427"/>
    <mergeCell ref="H428:H429"/>
    <mergeCell ref="C576:C579"/>
    <mergeCell ref="I576:I579"/>
    <mergeCell ref="J576:J579"/>
    <mergeCell ref="C587:C590"/>
    <mergeCell ref="C621:C624"/>
    <mergeCell ref="I621:I624"/>
    <mergeCell ref="J621:J624"/>
    <mergeCell ref="I606:I609"/>
    <mergeCell ref="J606:J609"/>
    <mergeCell ref="C602:C605"/>
    <mergeCell ref="C501:C504"/>
    <mergeCell ref="I501:I504"/>
    <mergeCell ref="J501:J504"/>
    <mergeCell ref="C512:C515"/>
    <mergeCell ref="I512:I515"/>
    <mergeCell ref="J512:J515"/>
    <mergeCell ref="H512:H513"/>
    <mergeCell ref="H514:H515"/>
    <mergeCell ref="C441:C444"/>
    <mergeCell ref="I441:I444"/>
    <mergeCell ref="J441:J444"/>
    <mergeCell ref="C542:C545"/>
    <mergeCell ref="I542:I545"/>
    <mergeCell ref="J542:J545"/>
    <mergeCell ref="AX13:AX16"/>
    <mergeCell ref="AL28:AL31"/>
    <mergeCell ref="AM28:AM31"/>
    <mergeCell ref="AN28:AN31"/>
    <mergeCell ref="AO28:AO31"/>
    <mergeCell ref="AP28:AP31"/>
    <mergeCell ref="AQ28:AQ31"/>
    <mergeCell ref="AR28:AR31"/>
    <mergeCell ref="L295:M295"/>
    <mergeCell ref="N295:O295"/>
    <mergeCell ref="P295:Q295"/>
    <mergeCell ref="R295:S295"/>
    <mergeCell ref="C306:C309"/>
    <mergeCell ref="K306:K309"/>
    <mergeCell ref="C298:C301"/>
    <mergeCell ref="I298:I301"/>
    <mergeCell ref="J298:J301"/>
    <mergeCell ref="K298:K301"/>
    <mergeCell ref="L280:M280"/>
    <mergeCell ref="N280:O280"/>
    <mergeCell ref="P280:Q280"/>
    <mergeCell ref="L235:M235"/>
    <mergeCell ref="N235:O235"/>
    <mergeCell ref="P235:Q235"/>
    <mergeCell ref="K216:K219"/>
    <mergeCell ref="K223:K226"/>
    <mergeCell ref="L250:M250"/>
    <mergeCell ref="N250:O250"/>
    <mergeCell ref="P250:Q250"/>
    <mergeCell ref="R250:S250"/>
    <mergeCell ref="R235:S235"/>
    <mergeCell ref="K246:K249"/>
    <mergeCell ref="K422:K425"/>
    <mergeCell ref="X70:Y70"/>
    <mergeCell ref="Z70:AA70"/>
    <mergeCell ref="AB70:AC70"/>
    <mergeCell ref="P70:Q70"/>
    <mergeCell ref="R70:S70"/>
    <mergeCell ref="T70:U70"/>
    <mergeCell ref="V70:W70"/>
    <mergeCell ref="AG73:AG76"/>
    <mergeCell ref="AT88:AT91"/>
    <mergeCell ref="AU88:AU91"/>
    <mergeCell ref="AP92:AP95"/>
    <mergeCell ref="AQ92:AQ95"/>
    <mergeCell ref="AR92:AR95"/>
    <mergeCell ref="AS92:AS95"/>
    <mergeCell ref="AT92:AT95"/>
    <mergeCell ref="AQ283:AQ286"/>
    <mergeCell ref="AR283:AR286"/>
    <mergeCell ref="AL373:AL376"/>
    <mergeCell ref="AM373:AM376"/>
    <mergeCell ref="AN373:AN376"/>
    <mergeCell ref="AO373:AO376"/>
    <mergeCell ref="AP373:AP376"/>
    <mergeCell ref="AQ373:AQ376"/>
    <mergeCell ref="AR373:AR376"/>
    <mergeCell ref="AN298:AN301"/>
    <mergeCell ref="AL118:AL121"/>
    <mergeCell ref="K122:K125"/>
    <mergeCell ref="AF122:AF125"/>
    <mergeCell ref="AG122:AG125"/>
    <mergeCell ref="AJ122:AJ125"/>
    <mergeCell ref="AK122:AK125"/>
    <mergeCell ref="AP242:AP245"/>
    <mergeCell ref="AQ242:AQ245"/>
    <mergeCell ref="AR242:AR245"/>
    <mergeCell ref="AM426:AM429"/>
    <mergeCell ref="AN426:AN429"/>
    <mergeCell ref="AO426:AO429"/>
    <mergeCell ref="AP426:AP429"/>
    <mergeCell ref="AQ426:AQ429"/>
    <mergeCell ref="AR426:AR429"/>
    <mergeCell ref="AR261:AR264"/>
    <mergeCell ref="AL261:AL264"/>
    <mergeCell ref="AM261:AM264"/>
    <mergeCell ref="AN261:AN264"/>
    <mergeCell ref="AO261:AO264"/>
    <mergeCell ref="AP261:AP264"/>
    <mergeCell ref="AQ261:AQ264"/>
    <mergeCell ref="AO272:AO275"/>
    <mergeCell ref="AL276:AL279"/>
    <mergeCell ref="AM276:AM279"/>
    <mergeCell ref="AN276:AN279"/>
    <mergeCell ref="AO276:AO279"/>
    <mergeCell ref="AP276:AP279"/>
    <mergeCell ref="AQ276:AQ279"/>
    <mergeCell ref="AL298:AL301"/>
    <mergeCell ref="AM298:AM301"/>
    <mergeCell ref="AL253:AL256"/>
    <mergeCell ref="AM253:AM256"/>
    <mergeCell ref="AN253:AN256"/>
    <mergeCell ref="AO253:AO256"/>
    <mergeCell ref="AN377:AN380"/>
    <mergeCell ref="AO377:AO380"/>
    <mergeCell ref="AP377:AP380"/>
    <mergeCell ref="AN673:AN676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N658:AN661"/>
    <mergeCell ref="AO658:AO661"/>
    <mergeCell ref="AL658:AL661"/>
    <mergeCell ref="AM658:AM661"/>
    <mergeCell ref="AL643:AL646"/>
    <mergeCell ref="AM643:AM646"/>
    <mergeCell ref="AN643:AN646"/>
    <mergeCell ref="AO643:AO646"/>
    <mergeCell ref="AL613:AL616"/>
    <mergeCell ref="AM613:AM616"/>
    <mergeCell ref="AN613:AN616"/>
    <mergeCell ref="AO613:AO616"/>
    <mergeCell ref="AN246:AN249"/>
    <mergeCell ref="AL448:AL451"/>
    <mergeCell ref="AM448:AM451"/>
    <mergeCell ref="AN448:AN451"/>
    <mergeCell ref="AF66:AF69"/>
    <mergeCell ref="AG66:AG69"/>
    <mergeCell ref="AJ66:AJ69"/>
    <mergeCell ref="AK66:AK69"/>
    <mergeCell ref="AL66:AL69"/>
    <mergeCell ref="AN62:AN65"/>
    <mergeCell ref="AP62:AP65"/>
    <mergeCell ref="AQ62:AQ65"/>
    <mergeCell ref="AR62:AR65"/>
    <mergeCell ref="AS62:AS65"/>
    <mergeCell ref="AF62:AF65"/>
    <mergeCell ref="AG62:AG65"/>
    <mergeCell ref="AJ62:AJ65"/>
    <mergeCell ref="AK62:AK65"/>
    <mergeCell ref="AL62:AL65"/>
    <mergeCell ref="AM62:AM65"/>
    <mergeCell ref="AS66:AS69"/>
    <mergeCell ref="AT66:AT69"/>
    <mergeCell ref="AU66:AU69"/>
    <mergeCell ref="AV66:AV69"/>
    <mergeCell ref="AW66:AW69"/>
    <mergeCell ref="AX66:AX69"/>
    <mergeCell ref="AM66:AM69"/>
    <mergeCell ref="AN66:AN69"/>
    <mergeCell ref="AO66:AO69"/>
    <mergeCell ref="AP66:AP69"/>
    <mergeCell ref="AQ66:AQ69"/>
    <mergeCell ref="AR66:AR69"/>
    <mergeCell ref="AT62:AT65"/>
    <mergeCell ref="AU62:AU65"/>
    <mergeCell ref="AV62:AV65"/>
    <mergeCell ref="AW62:AW65"/>
    <mergeCell ref="AX62:AX65"/>
    <mergeCell ref="AX118:AX121"/>
    <mergeCell ref="AX122:AX125"/>
    <mergeCell ref="AV77:AV80"/>
    <mergeCell ref="AW77:AW80"/>
    <mergeCell ref="AX77:AX80"/>
    <mergeCell ref="AV88:AV91"/>
    <mergeCell ref="AW88:AW91"/>
    <mergeCell ref="AX88:AX91"/>
    <mergeCell ref="AN88:AN91"/>
    <mergeCell ref="AO88:AO91"/>
    <mergeCell ref="AP88:AP91"/>
    <mergeCell ref="AQ88:AQ91"/>
    <mergeCell ref="AR88:AR91"/>
    <mergeCell ref="AS88:AS91"/>
    <mergeCell ref="J126:J129"/>
    <mergeCell ref="K126:K129"/>
    <mergeCell ref="AF126:AF129"/>
    <mergeCell ref="AG126:AG129"/>
    <mergeCell ref="AJ126:AJ129"/>
    <mergeCell ref="AK126:AK129"/>
    <mergeCell ref="AL126:AL129"/>
    <mergeCell ref="AR122:AR125"/>
    <mergeCell ref="AS122:AS125"/>
    <mergeCell ref="AT122:AT125"/>
    <mergeCell ref="AU122:AU125"/>
    <mergeCell ref="AV122:AV125"/>
    <mergeCell ref="AW122:AW125"/>
    <mergeCell ref="AL122:AL125"/>
    <mergeCell ref="AM122:AM125"/>
    <mergeCell ref="AN122:AN125"/>
    <mergeCell ref="AO122:AO125"/>
    <mergeCell ref="AP122:AP125"/>
    <mergeCell ref="J133:J136"/>
    <mergeCell ref="AS133:AS136"/>
    <mergeCell ref="AS152:AS155"/>
    <mergeCell ref="K148:K151"/>
    <mergeCell ref="AF148:AF151"/>
    <mergeCell ref="AG148:AG151"/>
    <mergeCell ref="AJ148:AJ151"/>
    <mergeCell ref="AK148:AK151"/>
    <mergeCell ref="X160:Y160"/>
    <mergeCell ref="Z160:AA160"/>
    <mergeCell ref="AB160:AC160"/>
    <mergeCell ref="L160:M160"/>
    <mergeCell ref="N160:O160"/>
    <mergeCell ref="P160:Q160"/>
    <mergeCell ref="R160:S160"/>
    <mergeCell ref="K186:K189"/>
    <mergeCell ref="AF186:AF189"/>
    <mergeCell ref="AG186:AG189"/>
    <mergeCell ref="AJ186:AJ189"/>
    <mergeCell ref="AK186:AK189"/>
    <mergeCell ref="AL186:AL189"/>
    <mergeCell ref="AM186:AM189"/>
    <mergeCell ref="AO182:AO185"/>
    <mergeCell ref="AP182:AP185"/>
    <mergeCell ref="AQ182:AQ185"/>
    <mergeCell ref="AR182:AR185"/>
    <mergeCell ref="AS182:AS185"/>
    <mergeCell ref="AL148:AL151"/>
    <mergeCell ref="AO171:AO174"/>
    <mergeCell ref="J141:J144"/>
    <mergeCell ref="AN137:AN140"/>
    <mergeCell ref="AF133:AF136"/>
    <mergeCell ref="AU178:AU181"/>
    <mergeCell ref="AV178:AV181"/>
    <mergeCell ref="K182:K185"/>
    <mergeCell ref="AF182:AF185"/>
    <mergeCell ref="AG182:AG185"/>
    <mergeCell ref="AJ182:AJ185"/>
    <mergeCell ref="AK182:AK185"/>
    <mergeCell ref="AL182:AL185"/>
    <mergeCell ref="AM182:AM185"/>
    <mergeCell ref="AN182:AN185"/>
    <mergeCell ref="AN178:AN181"/>
    <mergeCell ref="AO178:AO181"/>
    <mergeCell ref="AP178:AP181"/>
    <mergeCell ref="AQ178:AQ181"/>
    <mergeCell ref="AR178:AR181"/>
    <mergeCell ref="AS178:AS181"/>
    <mergeCell ref="AF178:AF181"/>
    <mergeCell ref="AG178:AG181"/>
    <mergeCell ref="AJ178:AJ181"/>
    <mergeCell ref="AL178:AL181"/>
    <mergeCell ref="AM178:AM181"/>
    <mergeCell ref="AT186:AT189"/>
    <mergeCell ref="AU186:AU189"/>
    <mergeCell ref="AV186:AV189"/>
    <mergeCell ref="AW186:AW189"/>
    <mergeCell ref="T235:U235"/>
    <mergeCell ref="V235:W235"/>
    <mergeCell ref="X235:Y235"/>
    <mergeCell ref="Z235:AA235"/>
    <mergeCell ref="AB235:AC235"/>
    <mergeCell ref="AN186:AN189"/>
    <mergeCell ref="AO186:AO189"/>
    <mergeCell ref="AP186:AP189"/>
    <mergeCell ref="AQ186:AQ189"/>
    <mergeCell ref="AR186:AR189"/>
    <mergeCell ref="AS186:AS189"/>
    <mergeCell ref="AU182:AU185"/>
    <mergeCell ref="AV182:AV185"/>
    <mergeCell ref="AW182:AW185"/>
    <mergeCell ref="AQ223:AQ226"/>
    <mergeCell ref="AS193:AS196"/>
    <mergeCell ref="AT193:AT196"/>
    <mergeCell ref="AS212:AS215"/>
    <mergeCell ref="AT212:AT215"/>
    <mergeCell ref="AU212:AU215"/>
    <mergeCell ref="AJ212:AJ215"/>
    <mergeCell ref="AK212:AK215"/>
    <mergeCell ref="AW212:AW215"/>
    <mergeCell ref="AQ208:AQ211"/>
    <mergeCell ref="AR208:AR211"/>
    <mergeCell ref="AQ193:AQ196"/>
    <mergeCell ref="AR193:AR196"/>
    <mergeCell ref="AP212:AP215"/>
    <mergeCell ref="AX238:AX241"/>
    <mergeCell ref="AJ238:AJ241"/>
    <mergeCell ref="AK238:AK241"/>
    <mergeCell ref="AL238:AL241"/>
    <mergeCell ref="AM238:AM241"/>
    <mergeCell ref="AN238:AN241"/>
    <mergeCell ref="AO238:AO241"/>
    <mergeCell ref="C238:C241"/>
    <mergeCell ref="I238:I241"/>
    <mergeCell ref="J238:J241"/>
    <mergeCell ref="K238:K241"/>
    <mergeCell ref="AF238:AF241"/>
    <mergeCell ref="AG238:AG241"/>
    <mergeCell ref="AP238:AP241"/>
    <mergeCell ref="AQ238:AQ241"/>
    <mergeCell ref="AR238:AR241"/>
    <mergeCell ref="AL246:AL249"/>
    <mergeCell ref="AM246:AM249"/>
    <mergeCell ref="AS242:AS245"/>
    <mergeCell ref="AT242:AT245"/>
    <mergeCell ref="AU242:AU245"/>
    <mergeCell ref="AV242:AV245"/>
    <mergeCell ref="AW242:AW245"/>
    <mergeCell ref="AX242:AX245"/>
    <mergeCell ref="AJ242:AJ245"/>
    <mergeCell ref="AK242:AK245"/>
    <mergeCell ref="AL242:AL245"/>
    <mergeCell ref="AM242:AM245"/>
    <mergeCell ref="AN242:AN245"/>
    <mergeCell ref="AO242:AO245"/>
    <mergeCell ref="C242:C245"/>
    <mergeCell ref="I242:I245"/>
    <mergeCell ref="AU246:AU249"/>
    <mergeCell ref="AV246:AV249"/>
    <mergeCell ref="AW246:AW249"/>
    <mergeCell ref="AX246:AX249"/>
    <mergeCell ref="T295:U295"/>
    <mergeCell ref="V295:W295"/>
    <mergeCell ref="X295:Y295"/>
    <mergeCell ref="Z295:AA295"/>
    <mergeCell ref="AB295:AC295"/>
    <mergeCell ref="AO246:AO249"/>
    <mergeCell ref="AP246:AP249"/>
    <mergeCell ref="AQ246:AQ249"/>
    <mergeCell ref="AR246:AR249"/>
    <mergeCell ref="AS246:AS249"/>
    <mergeCell ref="AT246:AT249"/>
    <mergeCell ref="AF246:AF249"/>
    <mergeCell ref="AG246:AG249"/>
    <mergeCell ref="AJ246:AJ249"/>
    <mergeCell ref="AK246:AK249"/>
    <mergeCell ref="AP253:AP256"/>
    <mergeCell ref="AQ253:AQ256"/>
    <mergeCell ref="AR253:AR256"/>
    <mergeCell ref="AO283:AO286"/>
    <mergeCell ref="AP283:AP286"/>
    <mergeCell ref="AX253:AX256"/>
    <mergeCell ref="AS261:AS264"/>
    <mergeCell ref="AT261:AT264"/>
    <mergeCell ref="AU261:AU264"/>
    <mergeCell ref="AV261:AV264"/>
    <mergeCell ref="AX261:AX264"/>
    <mergeCell ref="AJ253:AJ256"/>
    <mergeCell ref="AK253:AK256"/>
    <mergeCell ref="AX302:AX305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K302:AK305"/>
    <mergeCell ref="AO298:AO301"/>
    <mergeCell ref="AP298:AP301"/>
    <mergeCell ref="AQ298:AQ301"/>
    <mergeCell ref="AR298:AR301"/>
    <mergeCell ref="AR302:AR305"/>
    <mergeCell ref="AS298:AS301"/>
    <mergeCell ref="AT298:AT301"/>
    <mergeCell ref="AU298:AU301"/>
    <mergeCell ref="AV298:AV301"/>
    <mergeCell ref="H298:H299"/>
    <mergeCell ref="H300:H301"/>
    <mergeCell ref="AF298:AF301"/>
    <mergeCell ref="AG298:AG301"/>
    <mergeCell ref="AJ298:AJ301"/>
    <mergeCell ref="AK298:AK301"/>
    <mergeCell ref="AW306:AW309"/>
    <mergeCell ref="C358:C361"/>
    <mergeCell ref="I358:I361"/>
    <mergeCell ref="J358:J361"/>
    <mergeCell ref="K358:K361"/>
    <mergeCell ref="AF358:AF361"/>
    <mergeCell ref="AL306:AL309"/>
    <mergeCell ref="AM306:AM309"/>
    <mergeCell ref="AN306:AN309"/>
    <mergeCell ref="AO306:AO309"/>
    <mergeCell ref="AP306:AP309"/>
    <mergeCell ref="AQ306:AQ309"/>
    <mergeCell ref="H302:H303"/>
    <mergeCell ref="H304:H305"/>
    <mergeCell ref="AF306:AF309"/>
    <mergeCell ref="AG306:AG309"/>
    <mergeCell ref="AJ306:AJ309"/>
    <mergeCell ref="AK306:AK309"/>
    <mergeCell ref="AS302:AS305"/>
    <mergeCell ref="AT302:AT305"/>
    <mergeCell ref="AU302:AU305"/>
    <mergeCell ref="AV302:AV305"/>
    <mergeCell ref="AW302:AW305"/>
    <mergeCell ref="AR306:AR309"/>
    <mergeCell ref="AR313:AR316"/>
    <mergeCell ref="AS313:AS316"/>
    <mergeCell ref="AT313:AT316"/>
    <mergeCell ref="AL317:AL320"/>
    <mergeCell ref="AQ321:AQ324"/>
    <mergeCell ref="AR321:AR324"/>
    <mergeCell ref="AS321:AS324"/>
    <mergeCell ref="AT321:AT324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O362:AO365"/>
    <mergeCell ref="AP362:AP365"/>
    <mergeCell ref="AQ362:AQ365"/>
    <mergeCell ref="AR362:AR365"/>
    <mergeCell ref="AS362:AS365"/>
    <mergeCell ref="AT362:AT365"/>
    <mergeCell ref="AO358:AO361"/>
    <mergeCell ref="AP358:AP361"/>
    <mergeCell ref="AQ358:AQ361"/>
    <mergeCell ref="AR358:AR361"/>
    <mergeCell ref="AS358:AS361"/>
    <mergeCell ref="AT358:AT361"/>
    <mergeCell ref="AG358:AG361"/>
    <mergeCell ref="AJ358:AJ361"/>
    <mergeCell ref="AK358:AK361"/>
    <mergeCell ref="AL358:AL361"/>
    <mergeCell ref="AM358:AM361"/>
    <mergeCell ref="AN358:AN361"/>
    <mergeCell ref="AS306:AS309"/>
    <mergeCell ref="AT306:AT309"/>
    <mergeCell ref="AU306:AU309"/>
    <mergeCell ref="AV306:AV309"/>
    <mergeCell ref="Z310:AA310"/>
    <mergeCell ref="AU362:AU365"/>
    <mergeCell ref="AV362:AV365"/>
    <mergeCell ref="AB310:AC310"/>
    <mergeCell ref="AU313:AU316"/>
    <mergeCell ref="AW362:AW365"/>
    <mergeCell ref="AG362:AG365"/>
    <mergeCell ref="AJ362:AJ365"/>
    <mergeCell ref="AM362:AM365"/>
    <mergeCell ref="AN362:AN365"/>
    <mergeCell ref="AV358:AV361"/>
    <mergeCell ref="AW358:AW361"/>
    <mergeCell ref="AX358:AX361"/>
    <mergeCell ref="L310:M310"/>
    <mergeCell ref="N310:O310"/>
    <mergeCell ref="P310:Q310"/>
    <mergeCell ref="R310:S310"/>
    <mergeCell ref="T310:U310"/>
    <mergeCell ref="V310:W310"/>
    <mergeCell ref="X310:Y310"/>
    <mergeCell ref="AV313:AV316"/>
    <mergeCell ref="AW313:AW316"/>
    <mergeCell ref="AS317:AS320"/>
    <mergeCell ref="AT317:AT320"/>
    <mergeCell ref="AU317:AU320"/>
    <mergeCell ref="AV317:AV320"/>
    <mergeCell ref="AK321:AK324"/>
    <mergeCell ref="AL321:AL324"/>
    <mergeCell ref="AM321:AM324"/>
    <mergeCell ref="AN321:AN324"/>
    <mergeCell ref="AO321:AO324"/>
    <mergeCell ref="AP321:AP324"/>
    <mergeCell ref="AV366:AV369"/>
    <mergeCell ref="AW366:AW369"/>
    <mergeCell ref="AX366:AX369"/>
    <mergeCell ref="C362:C365"/>
    <mergeCell ref="I362:I365"/>
    <mergeCell ref="J362:J365"/>
    <mergeCell ref="K362:K365"/>
    <mergeCell ref="AF362:AF365"/>
    <mergeCell ref="AM366:AM369"/>
    <mergeCell ref="AN366:AN369"/>
    <mergeCell ref="AO366:AO369"/>
    <mergeCell ref="AP366:AP369"/>
    <mergeCell ref="AQ366:AQ369"/>
    <mergeCell ref="AR366:AR369"/>
    <mergeCell ref="AX362:AX365"/>
    <mergeCell ref="C366:C369"/>
    <mergeCell ref="I366:I369"/>
    <mergeCell ref="J366:J369"/>
    <mergeCell ref="K366:K369"/>
    <mergeCell ref="AF366:AF369"/>
    <mergeCell ref="AG366:AG369"/>
    <mergeCell ref="AJ366:AJ369"/>
    <mergeCell ref="AK366:AK369"/>
    <mergeCell ref="AL366:AL369"/>
    <mergeCell ref="AK362:AK365"/>
    <mergeCell ref="AL362:AL365"/>
    <mergeCell ref="AS418:AS421"/>
    <mergeCell ref="K418:K421"/>
    <mergeCell ref="AF418:AF421"/>
    <mergeCell ref="AG418:AG421"/>
    <mergeCell ref="AJ418:AJ421"/>
    <mergeCell ref="AK418:AK421"/>
    <mergeCell ref="AL418:AL421"/>
    <mergeCell ref="AP392:AP395"/>
    <mergeCell ref="AQ392:AQ395"/>
    <mergeCell ref="AR392:AR395"/>
    <mergeCell ref="AS392:AS395"/>
    <mergeCell ref="AQ388:AQ391"/>
    <mergeCell ref="AR388:AR391"/>
    <mergeCell ref="AJ392:AJ395"/>
    <mergeCell ref="AK392:AK395"/>
    <mergeCell ref="AL392:AL395"/>
    <mergeCell ref="AM392:AM395"/>
    <mergeCell ref="AN392:AN395"/>
    <mergeCell ref="AO392:AO395"/>
    <mergeCell ref="K388:K391"/>
    <mergeCell ref="AF388:AF391"/>
    <mergeCell ref="AG388:AG391"/>
    <mergeCell ref="AR403:AR406"/>
    <mergeCell ref="AM411:AM414"/>
    <mergeCell ref="AN411:AN414"/>
    <mergeCell ref="AO411:AO414"/>
    <mergeCell ref="AP411:AP414"/>
    <mergeCell ref="AQ411:AQ414"/>
    <mergeCell ref="AR411:AR414"/>
    <mergeCell ref="K411:K414"/>
    <mergeCell ref="AF411:AF414"/>
    <mergeCell ref="AG411:AG414"/>
    <mergeCell ref="K426:K429"/>
    <mergeCell ref="AF426:AF429"/>
    <mergeCell ref="AG426:AG429"/>
    <mergeCell ref="AJ426:AJ429"/>
    <mergeCell ref="AK426:AK429"/>
    <mergeCell ref="AL426:AL429"/>
    <mergeCell ref="X385:Y385"/>
    <mergeCell ref="Z385:AA385"/>
    <mergeCell ref="AB385:AC385"/>
    <mergeCell ref="AU388:AU391"/>
    <mergeCell ref="AV388:AV391"/>
    <mergeCell ref="AU396:AU399"/>
    <mergeCell ref="AV396:AV399"/>
    <mergeCell ref="AT418:AT421"/>
    <mergeCell ref="AU418:AU421"/>
    <mergeCell ref="AV418:AV421"/>
    <mergeCell ref="AJ388:AJ391"/>
    <mergeCell ref="AK388:AK391"/>
    <mergeCell ref="AL388:AL391"/>
    <mergeCell ref="AM388:AM391"/>
    <mergeCell ref="K403:K406"/>
    <mergeCell ref="L385:M385"/>
    <mergeCell ref="N385:O385"/>
    <mergeCell ref="P385:Q385"/>
    <mergeCell ref="R385:S385"/>
    <mergeCell ref="T385:U385"/>
    <mergeCell ref="V385:W385"/>
    <mergeCell ref="AN418:AN421"/>
    <mergeCell ref="AO418:AO421"/>
    <mergeCell ref="AP418:AP421"/>
    <mergeCell ref="AQ418:AQ421"/>
    <mergeCell ref="AR418:AR421"/>
    <mergeCell ref="AX426:AX429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B475:AC475"/>
    <mergeCell ref="AQ482:AQ485"/>
    <mergeCell ref="AR482:AR485"/>
    <mergeCell ref="AS482:AS485"/>
    <mergeCell ref="AT482:AT485"/>
    <mergeCell ref="AU482:AU485"/>
    <mergeCell ref="AV482:AV485"/>
    <mergeCell ref="AP478:AP481"/>
    <mergeCell ref="AQ478:AQ481"/>
    <mergeCell ref="AR478:AR481"/>
    <mergeCell ref="AS478:AS481"/>
    <mergeCell ref="AT478:AT481"/>
    <mergeCell ref="AJ478:AJ481"/>
    <mergeCell ref="AK478:AK481"/>
    <mergeCell ref="AL478:AL481"/>
    <mergeCell ref="AM478:AM481"/>
    <mergeCell ref="AN478:AN481"/>
    <mergeCell ref="AO478:AO481"/>
    <mergeCell ref="AS426:AS429"/>
    <mergeCell ref="AT426:AT429"/>
    <mergeCell ref="AU426:AU429"/>
    <mergeCell ref="AV426:AV429"/>
    <mergeCell ref="AW426:AW429"/>
    <mergeCell ref="L430:M430"/>
    <mergeCell ref="N430:O430"/>
    <mergeCell ref="P430:Q430"/>
    <mergeCell ref="R430:S430"/>
    <mergeCell ref="AX482:AX485"/>
    <mergeCell ref="C486:C489"/>
    <mergeCell ref="I486:I489"/>
    <mergeCell ref="J486:J489"/>
    <mergeCell ref="K486:K489"/>
    <mergeCell ref="AF486:AF489"/>
    <mergeCell ref="AX478:AX481"/>
    <mergeCell ref="AQ437:AQ440"/>
    <mergeCell ref="AR437:AR440"/>
    <mergeCell ref="AS437:AS440"/>
    <mergeCell ref="AT437:AT440"/>
    <mergeCell ref="AU437:AU440"/>
    <mergeCell ref="AV437:AV440"/>
    <mergeCell ref="AW437:AW440"/>
    <mergeCell ref="H478:H479"/>
    <mergeCell ref="H480:H481"/>
    <mergeCell ref="I478:I481"/>
    <mergeCell ref="J478:J481"/>
    <mergeCell ref="K478:K481"/>
    <mergeCell ref="AF478:AF481"/>
    <mergeCell ref="AG478:AG481"/>
    <mergeCell ref="AR448:AR451"/>
    <mergeCell ref="AO448:AO451"/>
    <mergeCell ref="AP448:AP451"/>
    <mergeCell ref="AQ448:AQ451"/>
    <mergeCell ref="C478:C481"/>
    <mergeCell ref="AU433:AU436"/>
    <mergeCell ref="AV433:AV436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N486:AN489"/>
    <mergeCell ref="AM482:AM485"/>
    <mergeCell ref="AN482:AN485"/>
    <mergeCell ref="AO482:AO485"/>
    <mergeCell ref="AF538:AF541"/>
    <mergeCell ref="AG538:AG541"/>
    <mergeCell ref="AJ538:AJ541"/>
    <mergeCell ref="AK538:AK541"/>
    <mergeCell ref="AS538:AS541"/>
    <mergeCell ref="AT538:AT541"/>
    <mergeCell ref="X535:Y535"/>
    <mergeCell ref="Z535:AA535"/>
    <mergeCell ref="AB535:AC535"/>
    <mergeCell ref="C538:C541"/>
    <mergeCell ref="I538:I541"/>
    <mergeCell ref="J538:J541"/>
    <mergeCell ref="K538:K541"/>
    <mergeCell ref="AV542:AV545"/>
    <mergeCell ref="L535:M535"/>
    <mergeCell ref="N535:O535"/>
    <mergeCell ref="P535:Q535"/>
    <mergeCell ref="R535:S535"/>
    <mergeCell ref="T535:U535"/>
    <mergeCell ref="V535:W535"/>
    <mergeCell ref="AQ538:AQ541"/>
    <mergeCell ref="AR538:AR541"/>
    <mergeCell ref="AX542:AX545"/>
    <mergeCell ref="AL538:AL541"/>
    <mergeCell ref="AM538:AM541"/>
    <mergeCell ref="AN538:AN541"/>
    <mergeCell ref="AO538:AO541"/>
    <mergeCell ref="AP538:AP541"/>
    <mergeCell ref="AP542:AP545"/>
    <mergeCell ref="AQ542:AQ545"/>
    <mergeCell ref="AR542:AR545"/>
    <mergeCell ref="AS542:AS545"/>
    <mergeCell ref="AT542:AT545"/>
    <mergeCell ref="AU542:AU545"/>
    <mergeCell ref="AJ542:AJ545"/>
    <mergeCell ref="AK542:AK545"/>
    <mergeCell ref="AL542:AL545"/>
    <mergeCell ref="AM542:AM545"/>
    <mergeCell ref="AN542:AN545"/>
    <mergeCell ref="AO542:AO545"/>
    <mergeCell ref="AU538:AU541"/>
    <mergeCell ref="AV538:AV541"/>
    <mergeCell ref="AW538:AW541"/>
    <mergeCell ref="AX538:AX541"/>
    <mergeCell ref="K546:K549"/>
    <mergeCell ref="AF546:AF549"/>
    <mergeCell ref="AG546:AG549"/>
    <mergeCell ref="AJ546:AJ549"/>
    <mergeCell ref="AK546:AK549"/>
    <mergeCell ref="AL546:AL549"/>
    <mergeCell ref="C546:C549"/>
    <mergeCell ref="I546:I549"/>
    <mergeCell ref="J546:J549"/>
    <mergeCell ref="R550:S550"/>
    <mergeCell ref="T550:U550"/>
    <mergeCell ref="V550:W550"/>
    <mergeCell ref="X550:Y550"/>
    <mergeCell ref="Z550:AA550"/>
    <mergeCell ref="AB550:AC550"/>
    <mergeCell ref="H548:H549"/>
    <mergeCell ref="AW542:AW545"/>
    <mergeCell ref="K542:K545"/>
    <mergeCell ref="AF542:AF545"/>
    <mergeCell ref="AG542:AG545"/>
    <mergeCell ref="AV546:AV549"/>
    <mergeCell ref="AW546:AW549"/>
    <mergeCell ref="V595:W595"/>
    <mergeCell ref="X595:Y595"/>
    <mergeCell ref="AQ598:AQ601"/>
    <mergeCell ref="AR598:AR601"/>
    <mergeCell ref="AS598:AS601"/>
    <mergeCell ref="AT598:AT601"/>
    <mergeCell ref="AL602:AL605"/>
    <mergeCell ref="AM602:AM605"/>
    <mergeCell ref="AN602:AN605"/>
    <mergeCell ref="AO602:AO605"/>
    <mergeCell ref="AP602:AP605"/>
    <mergeCell ref="AQ602:AQ605"/>
    <mergeCell ref="AK598:AK601"/>
    <mergeCell ref="AL598:AL601"/>
    <mergeCell ref="AM598:AM601"/>
    <mergeCell ref="AN598:AN601"/>
    <mergeCell ref="AO598:AO601"/>
    <mergeCell ref="AP598:AP601"/>
    <mergeCell ref="AX546:AX549"/>
    <mergeCell ref="AS546:AS549"/>
    <mergeCell ref="AT546:AT549"/>
    <mergeCell ref="AU546:AU549"/>
    <mergeCell ref="AS553:AS556"/>
    <mergeCell ref="AT553:AT556"/>
    <mergeCell ref="AS561:AS564"/>
    <mergeCell ref="AT561:AT564"/>
    <mergeCell ref="AJ557:AJ560"/>
    <mergeCell ref="AK557:AK560"/>
    <mergeCell ref="AM561:AM564"/>
    <mergeCell ref="AN561:AN564"/>
    <mergeCell ref="AO561:AO564"/>
    <mergeCell ref="AP561:AP564"/>
    <mergeCell ref="AQ553:AQ556"/>
    <mergeCell ref="AR553:AR556"/>
    <mergeCell ref="AM546:AM549"/>
    <mergeCell ref="AN546:AN549"/>
    <mergeCell ref="AO546:AO549"/>
    <mergeCell ref="AP546:AP549"/>
    <mergeCell ref="AQ546:AQ549"/>
    <mergeCell ref="AR546:AR549"/>
    <mergeCell ref="AR561:AR564"/>
    <mergeCell ref="AW561:AW564"/>
    <mergeCell ref="AX561:AX564"/>
    <mergeCell ref="AQ561:AQ564"/>
    <mergeCell ref="AV561:AV564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AX553:AX556"/>
    <mergeCell ref="AU557:AU560"/>
    <mergeCell ref="AV557:AV560"/>
    <mergeCell ref="AW557:AW560"/>
    <mergeCell ref="AX557:AX560"/>
    <mergeCell ref="AV602:AV605"/>
    <mergeCell ref="AW602:AW605"/>
    <mergeCell ref="AX602:AX605"/>
    <mergeCell ref="Z595:AA595"/>
    <mergeCell ref="AB595:AC595"/>
    <mergeCell ref="AU598:AU601"/>
    <mergeCell ref="AV598:AV601"/>
    <mergeCell ref="AW598:AW601"/>
    <mergeCell ref="AU553:AU556"/>
    <mergeCell ref="AV553:AV556"/>
    <mergeCell ref="AW553:AW556"/>
    <mergeCell ref="AF557:AF560"/>
    <mergeCell ref="AG557:AG560"/>
    <mergeCell ref="L595:M595"/>
    <mergeCell ref="N595:O595"/>
    <mergeCell ref="P595:Q595"/>
    <mergeCell ref="R595:S595"/>
    <mergeCell ref="T595:U595"/>
    <mergeCell ref="I602:I605"/>
    <mergeCell ref="J602:J605"/>
    <mergeCell ref="K602:K605"/>
    <mergeCell ref="AF602:AF605"/>
    <mergeCell ref="AG602:AG605"/>
    <mergeCell ref="AJ602:AJ605"/>
    <mergeCell ref="AS606:AS609"/>
    <mergeCell ref="AP636:AP639"/>
    <mergeCell ref="AQ636:AQ639"/>
    <mergeCell ref="AR636:AR639"/>
    <mergeCell ref="AR643:AR646"/>
    <mergeCell ref="AP643:AP646"/>
    <mergeCell ref="AQ643:AQ646"/>
    <mergeCell ref="AP613:AP616"/>
    <mergeCell ref="AQ613:AQ616"/>
    <mergeCell ref="X610:Y610"/>
    <mergeCell ref="Z610:AA610"/>
    <mergeCell ref="AB610:AC610"/>
    <mergeCell ref="AR617:AR620"/>
    <mergeCell ref="AS617:AS620"/>
    <mergeCell ref="V625:W625"/>
    <mergeCell ref="X625:Y625"/>
    <mergeCell ref="AP606:AP609"/>
    <mergeCell ref="AQ606:AQ609"/>
    <mergeCell ref="AR606:AR609"/>
    <mergeCell ref="K606:K609"/>
    <mergeCell ref="AF606:AF609"/>
    <mergeCell ref="AG606:AG609"/>
    <mergeCell ref="AJ606:AJ609"/>
    <mergeCell ref="AK606:AK609"/>
    <mergeCell ref="AL606:AL609"/>
    <mergeCell ref="AK602:AK605"/>
    <mergeCell ref="AW658:AW661"/>
    <mergeCell ref="AX658:AX661"/>
    <mergeCell ref="C662:C665"/>
    <mergeCell ref="I662:I665"/>
    <mergeCell ref="J662:J665"/>
    <mergeCell ref="K662:K665"/>
    <mergeCell ref="AF662:AF665"/>
    <mergeCell ref="AG662:AG665"/>
    <mergeCell ref="AJ662:AJ665"/>
    <mergeCell ref="AK662:AK665"/>
    <mergeCell ref="AJ658:AJ661"/>
    <mergeCell ref="AK658:AK661"/>
    <mergeCell ref="AS658:AS661"/>
    <mergeCell ref="AT658:AT661"/>
    <mergeCell ref="AU658:AU661"/>
    <mergeCell ref="AV658:AV661"/>
    <mergeCell ref="C658:C661"/>
    <mergeCell ref="I658:I661"/>
    <mergeCell ref="J658:J661"/>
    <mergeCell ref="K658:K661"/>
    <mergeCell ref="AF658:AF661"/>
    <mergeCell ref="AG658:AG661"/>
    <mergeCell ref="AP658:AP661"/>
    <mergeCell ref="AQ658:AQ661"/>
    <mergeCell ref="AR658:AR661"/>
    <mergeCell ref="AX662:AX665"/>
    <mergeCell ref="H662:H663"/>
    <mergeCell ref="H664:H665"/>
    <mergeCell ref="AX666:AX669"/>
    <mergeCell ref="L715:M715"/>
    <mergeCell ref="N715:O715"/>
    <mergeCell ref="P715:Q715"/>
    <mergeCell ref="R715:S715"/>
    <mergeCell ref="T715:U715"/>
    <mergeCell ref="V715:W715"/>
    <mergeCell ref="AR662:AR665"/>
    <mergeCell ref="AS662:AS665"/>
    <mergeCell ref="AT662:AT665"/>
    <mergeCell ref="AU662:AU665"/>
    <mergeCell ref="AV662:AV665"/>
    <mergeCell ref="AW662:AW665"/>
    <mergeCell ref="AL662:AL665"/>
    <mergeCell ref="AM662:AM665"/>
    <mergeCell ref="AN662:AN665"/>
    <mergeCell ref="AO662:AO665"/>
    <mergeCell ref="AP662:AP665"/>
    <mergeCell ref="AQ662:AQ665"/>
    <mergeCell ref="X715:Y715"/>
    <mergeCell ref="Z715:AA715"/>
    <mergeCell ref="AB715:AC715"/>
    <mergeCell ref="AM666:AM669"/>
    <mergeCell ref="AN666:AN669"/>
    <mergeCell ref="AO666:AO669"/>
    <mergeCell ref="AP666:AP669"/>
    <mergeCell ref="AW688:AW691"/>
    <mergeCell ref="AS692:AS695"/>
    <mergeCell ref="AT692:AT695"/>
    <mergeCell ref="AU692:AU695"/>
    <mergeCell ref="AV692:AV695"/>
    <mergeCell ref="AM696:AM699"/>
    <mergeCell ref="I707:I710"/>
    <mergeCell ref="J707:J710"/>
    <mergeCell ref="AL673:AL676"/>
    <mergeCell ref="AM673:AM676"/>
    <mergeCell ref="L670:M670"/>
    <mergeCell ref="N670:O670"/>
    <mergeCell ref="AL677:AL680"/>
    <mergeCell ref="AM677:AM680"/>
    <mergeCell ref="AN677:AN680"/>
    <mergeCell ref="AO677:AO680"/>
    <mergeCell ref="AU666:AU669"/>
    <mergeCell ref="AV666:AV669"/>
    <mergeCell ref="AW666:AW669"/>
    <mergeCell ref="K666:K669"/>
    <mergeCell ref="AF666:AF669"/>
    <mergeCell ref="AG666:AG669"/>
    <mergeCell ref="AJ666:AJ669"/>
    <mergeCell ref="AU673:AU676"/>
    <mergeCell ref="AV673:AV676"/>
    <mergeCell ref="AW673:AW676"/>
    <mergeCell ref="AV688:AV691"/>
    <mergeCell ref="AP688:AP691"/>
    <mergeCell ref="AQ688:AQ691"/>
    <mergeCell ref="AR688:AR691"/>
    <mergeCell ref="AS688:AS691"/>
    <mergeCell ref="AT688:AT691"/>
    <mergeCell ref="AQ666:AQ669"/>
    <mergeCell ref="AR666:AR669"/>
    <mergeCell ref="AS666:AS669"/>
    <mergeCell ref="AT666:AT669"/>
    <mergeCell ref="AK666:AK669"/>
    <mergeCell ref="AL666:AL669"/>
    <mergeCell ref="C666:C669"/>
    <mergeCell ref="I666:I669"/>
    <mergeCell ref="J666:J669"/>
    <mergeCell ref="C718:C721"/>
    <mergeCell ref="I718:I721"/>
    <mergeCell ref="J718:J721"/>
    <mergeCell ref="AL733:AL736"/>
    <mergeCell ref="AM733:AM736"/>
    <mergeCell ref="AN733:AN736"/>
    <mergeCell ref="AO733:AO736"/>
    <mergeCell ref="AP733:AP736"/>
    <mergeCell ref="AQ733:AQ736"/>
    <mergeCell ref="AR733:AR736"/>
    <mergeCell ref="C707:C710"/>
    <mergeCell ref="C771:C774"/>
    <mergeCell ref="I771:I774"/>
    <mergeCell ref="AW726:AW729"/>
    <mergeCell ref="C722:C725"/>
    <mergeCell ref="I722:I725"/>
    <mergeCell ref="J722:J725"/>
    <mergeCell ref="H722:H723"/>
    <mergeCell ref="H724:H725"/>
    <mergeCell ref="H726:H727"/>
    <mergeCell ref="AK726:AK729"/>
    <mergeCell ref="AL726:AL729"/>
    <mergeCell ref="AM726:AM729"/>
    <mergeCell ref="AN726:AN729"/>
    <mergeCell ref="AO726:AO729"/>
    <mergeCell ref="AP726:AP729"/>
    <mergeCell ref="AV722:AV725"/>
    <mergeCell ref="AW722:AW725"/>
    <mergeCell ref="C726:C729"/>
    <mergeCell ref="I726:I729"/>
    <mergeCell ref="J726:J729"/>
    <mergeCell ref="K726:K729"/>
    <mergeCell ref="AF726:AF729"/>
    <mergeCell ref="AG726:AG729"/>
    <mergeCell ref="AJ726:AJ729"/>
    <mergeCell ref="AS782:AS785"/>
    <mergeCell ref="AT782:AT785"/>
    <mergeCell ref="C778:C781"/>
    <mergeCell ref="I778:I781"/>
    <mergeCell ref="J778:J781"/>
    <mergeCell ref="K778:K781"/>
    <mergeCell ref="AF778:AF781"/>
    <mergeCell ref="AG778:AG781"/>
    <mergeCell ref="AK782:AK785"/>
    <mergeCell ref="AL782:AL785"/>
    <mergeCell ref="AM782:AM785"/>
    <mergeCell ref="AN782:AN785"/>
    <mergeCell ref="AO782:AO785"/>
    <mergeCell ref="AP782:AP785"/>
    <mergeCell ref="C782:C785"/>
    <mergeCell ref="I782:I785"/>
    <mergeCell ref="J782:J785"/>
    <mergeCell ref="K782:K785"/>
    <mergeCell ref="AF782:AF785"/>
    <mergeCell ref="AG782:AG785"/>
    <mergeCell ref="AJ782:AJ785"/>
    <mergeCell ref="J771:J774"/>
    <mergeCell ref="L730:M730"/>
    <mergeCell ref="N730:O730"/>
    <mergeCell ref="P730:Q730"/>
    <mergeCell ref="R730:S730"/>
    <mergeCell ref="C838:C841"/>
    <mergeCell ref="I838:I841"/>
    <mergeCell ref="J838:J841"/>
    <mergeCell ref="K838:K841"/>
    <mergeCell ref="AF838:AF841"/>
    <mergeCell ref="AG838:AG841"/>
    <mergeCell ref="AJ838:AJ841"/>
    <mergeCell ref="AL786:AL789"/>
    <mergeCell ref="AM786:AM789"/>
    <mergeCell ref="AN786:AN789"/>
    <mergeCell ref="AO786:AO789"/>
    <mergeCell ref="AP786:AP789"/>
    <mergeCell ref="AQ786:AQ789"/>
    <mergeCell ref="AP778:AP781"/>
    <mergeCell ref="AR778:AR781"/>
    <mergeCell ref="C786:C789"/>
    <mergeCell ref="I786:I789"/>
    <mergeCell ref="J786:J789"/>
    <mergeCell ref="K786:K789"/>
    <mergeCell ref="AF786:AF789"/>
    <mergeCell ref="AG786:AG789"/>
    <mergeCell ref="AJ786:AJ789"/>
    <mergeCell ref="AK786:AK789"/>
    <mergeCell ref="AJ778:AJ781"/>
    <mergeCell ref="AK778:AK781"/>
    <mergeCell ref="AL778:AL781"/>
    <mergeCell ref="AM778:AM781"/>
    <mergeCell ref="AN778:AN781"/>
    <mergeCell ref="AO778:AO781"/>
    <mergeCell ref="AQ782:AQ785"/>
    <mergeCell ref="AR782:AR785"/>
    <mergeCell ref="C793:C796"/>
    <mergeCell ref="I808:I811"/>
    <mergeCell ref="AT842:AT845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Q838:AQ841"/>
    <mergeCell ref="AR838:AR841"/>
    <mergeCell ref="AS838:AS841"/>
    <mergeCell ref="AT838:AT841"/>
    <mergeCell ref="AK838:AK841"/>
    <mergeCell ref="AL838:AL841"/>
    <mergeCell ref="AM838:AM841"/>
    <mergeCell ref="AN838:AN841"/>
    <mergeCell ref="AO838:AO841"/>
    <mergeCell ref="AP838:AP841"/>
    <mergeCell ref="AR786:AR789"/>
    <mergeCell ref="AS786:AS789"/>
    <mergeCell ref="AT786:AT789"/>
    <mergeCell ref="AV808:AV811"/>
    <mergeCell ref="AW808:AW811"/>
    <mergeCell ref="AX808:AX811"/>
    <mergeCell ref="AN801:AN804"/>
    <mergeCell ref="AW838:AW841"/>
    <mergeCell ref="AX838:AX841"/>
    <mergeCell ref="AM797:AM800"/>
    <mergeCell ref="AN797:AN800"/>
    <mergeCell ref="AO797:AO800"/>
    <mergeCell ref="AP797:AP800"/>
    <mergeCell ref="AQ797:AQ800"/>
    <mergeCell ref="AR797:AR800"/>
    <mergeCell ref="AS797:AS800"/>
    <mergeCell ref="AT797:AT800"/>
    <mergeCell ref="V835:W835"/>
    <mergeCell ref="X835:Y835"/>
    <mergeCell ref="Z835:AA835"/>
    <mergeCell ref="AB835:AC835"/>
    <mergeCell ref="AU838:AU841"/>
    <mergeCell ref="AV838:AV841"/>
    <mergeCell ref="AQ842:AQ845"/>
    <mergeCell ref="AR842:AR845"/>
    <mergeCell ref="AS842:AS845"/>
    <mergeCell ref="AO801:AO804"/>
    <mergeCell ref="AP808:AP811"/>
    <mergeCell ref="AQ808:AQ811"/>
    <mergeCell ref="AR808:AR811"/>
    <mergeCell ref="AS808:AS811"/>
    <mergeCell ref="AT808:AT811"/>
    <mergeCell ref="AU808:AU811"/>
    <mergeCell ref="V805:W805"/>
    <mergeCell ref="X805:Y805"/>
    <mergeCell ref="Z805:AA805"/>
    <mergeCell ref="AB805:AC805"/>
    <mergeCell ref="AL808:AL811"/>
    <mergeCell ref="AM808:AM811"/>
    <mergeCell ref="AX823:AX826"/>
    <mergeCell ref="AV846:AV849"/>
    <mergeCell ref="AW846:AW849"/>
    <mergeCell ref="AX846:AX849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AU842:AU845"/>
    <mergeCell ref="AV842:AV845"/>
    <mergeCell ref="AW842:AW845"/>
    <mergeCell ref="AX842:AX845"/>
    <mergeCell ref="C846:C849"/>
    <mergeCell ref="I846:I849"/>
    <mergeCell ref="J846:J849"/>
    <mergeCell ref="K846:K849"/>
    <mergeCell ref="AF846:AF849"/>
    <mergeCell ref="AG846:AG849"/>
    <mergeCell ref="N850:O850"/>
    <mergeCell ref="P850:Q850"/>
    <mergeCell ref="R850:S850"/>
    <mergeCell ref="T850:U850"/>
    <mergeCell ref="AL857:AL860"/>
    <mergeCell ref="AM857:AM860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H902:H903"/>
    <mergeCell ref="H904:H905"/>
    <mergeCell ref="AG861:AG864"/>
    <mergeCell ref="H861:H862"/>
    <mergeCell ref="H863:H864"/>
    <mergeCell ref="C853:C856"/>
    <mergeCell ref="I853:I856"/>
    <mergeCell ref="J853:J856"/>
    <mergeCell ref="K853:K856"/>
    <mergeCell ref="AR857:AR860"/>
    <mergeCell ref="AS857:AS860"/>
    <mergeCell ref="AR853:AR856"/>
    <mergeCell ref="AS853:AS856"/>
    <mergeCell ref="AN857:AN860"/>
    <mergeCell ref="AO857:AO860"/>
    <mergeCell ref="AF898:AF901"/>
    <mergeCell ref="AG898:AG901"/>
    <mergeCell ref="AJ898:AJ901"/>
    <mergeCell ref="AK898:AK901"/>
    <mergeCell ref="H898:H899"/>
    <mergeCell ref="H900:H901"/>
    <mergeCell ref="C898:C901"/>
    <mergeCell ref="I898:I901"/>
    <mergeCell ref="J898:J901"/>
    <mergeCell ref="K898:K901"/>
    <mergeCell ref="AT853:AT856"/>
    <mergeCell ref="AT898:AT901"/>
    <mergeCell ref="AP857:AP860"/>
    <mergeCell ref="AQ857:AQ860"/>
    <mergeCell ref="C857:C860"/>
    <mergeCell ref="I857:I860"/>
    <mergeCell ref="J857:J860"/>
    <mergeCell ref="K857:K860"/>
    <mergeCell ref="AF857:AF860"/>
    <mergeCell ref="AG857:AG860"/>
    <mergeCell ref="AJ857:AJ860"/>
    <mergeCell ref="AK857:AK860"/>
    <mergeCell ref="AQ853:AQ856"/>
    <mergeCell ref="AL853:AL856"/>
    <mergeCell ref="AM853:AM856"/>
    <mergeCell ref="AN853:AN856"/>
    <mergeCell ref="T865:U865"/>
    <mergeCell ref="AL868:AL871"/>
    <mergeCell ref="AM868:AM871"/>
    <mergeCell ref="C883:C886"/>
    <mergeCell ref="I883:I886"/>
    <mergeCell ref="J883:J886"/>
    <mergeCell ref="AS902:AS905"/>
    <mergeCell ref="AT902:AT905"/>
    <mergeCell ref="AU902:AU905"/>
    <mergeCell ref="AV902:AV905"/>
    <mergeCell ref="AW902:AW905"/>
    <mergeCell ref="AX902:AX905"/>
    <mergeCell ref="AM902:AM905"/>
    <mergeCell ref="AN902:AN905"/>
    <mergeCell ref="AO902:AO905"/>
    <mergeCell ref="AP902:AP905"/>
    <mergeCell ref="AQ902:AQ905"/>
    <mergeCell ref="AR902:AR905"/>
    <mergeCell ref="AV906:AV909"/>
    <mergeCell ref="AW906:AW909"/>
    <mergeCell ref="AX906:AX909"/>
    <mergeCell ref="AU898:AU901"/>
    <mergeCell ref="AV898:AV901"/>
    <mergeCell ref="AW898:AW901"/>
    <mergeCell ref="AX898:AX901"/>
    <mergeCell ref="AO906:AO909"/>
    <mergeCell ref="AP906:AP909"/>
    <mergeCell ref="AQ906:AQ909"/>
    <mergeCell ref="AR906:AR909"/>
    <mergeCell ref="AS906:AS909"/>
    <mergeCell ref="AT906:AT909"/>
    <mergeCell ref="AU906:AU909"/>
    <mergeCell ref="AO898:AO901"/>
    <mergeCell ref="AP898:AP901"/>
    <mergeCell ref="AQ898:AQ901"/>
    <mergeCell ref="AJ906:AJ909"/>
    <mergeCell ref="AK962:AK965"/>
    <mergeCell ref="AL962:AL965"/>
    <mergeCell ref="AM962:AM965"/>
    <mergeCell ref="AN962:AN965"/>
    <mergeCell ref="AO962:AO965"/>
    <mergeCell ref="AF958:AF961"/>
    <mergeCell ref="AG958:AG961"/>
    <mergeCell ref="AJ958:AJ961"/>
    <mergeCell ref="AK958:AK961"/>
    <mergeCell ref="AF906:AF909"/>
    <mergeCell ref="AG906:AG909"/>
    <mergeCell ref="AK917:AK920"/>
    <mergeCell ref="AQ913:AQ916"/>
    <mergeCell ref="AR913:AR916"/>
    <mergeCell ref="AS913:AS916"/>
    <mergeCell ref="AT913:AT916"/>
    <mergeCell ref="AR928:AR931"/>
    <mergeCell ref="AS928:AS931"/>
    <mergeCell ref="AT928:AT931"/>
    <mergeCell ref="AF921:AF924"/>
    <mergeCell ref="AG921:AG924"/>
    <mergeCell ref="AJ921:AJ924"/>
    <mergeCell ref="AK921:AK924"/>
    <mergeCell ref="AF928:AF931"/>
    <mergeCell ref="AG928:AG931"/>
    <mergeCell ref="AJ928:AJ931"/>
    <mergeCell ref="AK928:AK931"/>
    <mergeCell ref="AT943:AT946"/>
    <mergeCell ref="AR943:AR946"/>
    <mergeCell ref="AS943:AS946"/>
    <mergeCell ref="AM951:AM954"/>
    <mergeCell ref="C962:C965"/>
    <mergeCell ref="I962:I965"/>
    <mergeCell ref="J962:J965"/>
    <mergeCell ref="K962:K965"/>
    <mergeCell ref="AF962:AF965"/>
    <mergeCell ref="AG962:AG965"/>
    <mergeCell ref="X955:Y955"/>
    <mergeCell ref="Z955:AA955"/>
    <mergeCell ref="AB955:AC955"/>
    <mergeCell ref="C958:C961"/>
    <mergeCell ref="I958:I961"/>
    <mergeCell ref="J958:J961"/>
    <mergeCell ref="K958:K961"/>
    <mergeCell ref="H958:H959"/>
    <mergeCell ref="H960:H961"/>
    <mergeCell ref="L955:M955"/>
    <mergeCell ref="N955:O955"/>
    <mergeCell ref="P955:Q955"/>
    <mergeCell ref="R955:S955"/>
    <mergeCell ref="T955:U955"/>
    <mergeCell ref="V955:W955"/>
    <mergeCell ref="E956:G956"/>
    <mergeCell ref="H964:H965"/>
    <mergeCell ref="H36:H37"/>
    <mergeCell ref="AR958:AR961"/>
    <mergeCell ref="AS958:AS961"/>
    <mergeCell ref="AT958:AT961"/>
    <mergeCell ref="AU958:AU961"/>
    <mergeCell ref="AV958:AV961"/>
    <mergeCell ref="AW958:AW961"/>
    <mergeCell ref="AU966:AU969"/>
    <mergeCell ref="AV966:AV969"/>
    <mergeCell ref="AW966:AW969"/>
    <mergeCell ref="AX966:AX969"/>
    <mergeCell ref="AL958:AL961"/>
    <mergeCell ref="AM958:AM961"/>
    <mergeCell ref="AN958:AN961"/>
    <mergeCell ref="AO958:AO961"/>
    <mergeCell ref="AP958:AP961"/>
    <mergeCell ref="AQ958:AQ961"/>
    <mergeCell ref="AP962:AP965"/>
    <mergeCell ref="AQ962:AQ965"/>
    <mergeCell ref="AR962:AR965"/>
    <mergeCell ref="AS962:AS965"/>
    <mergeCell ref="AT962:AT965"/>
    <mergeCell ref="AT966:AT969"/>
    <mergeCell ref="AQ966:AQ969"/>
    <mergeCell ref="AR966:AR969"/>
    <mergeCell ref="AS966:AS969"/>
    <mergeCell ref="H58:H59"/>
    <mergeCell ref="H60:H61"/>
    <mergeCell ref="H62:H63"/>
    <mergeCell ref="H64:H65"/>
    <mergeCell ref="H66:H67"/>
    <mergeCell ref="H68:H69"/>
    <mergeCell ref="AK966:AK969"/>
    <mergeCell ref="AL966:AL969"/>
    <mergeCell ref="AM966:AM969"/>
    <mergeCell ref="AN966:AN969"/>
    <mergeCell ref="AO966:AO969"/>
    <mergeCell ref="AP966:AP969"/>
    <mergeCell ref="H17:H24"/>
    <mergeCell ref="AW962:AW965"/>
    <mergeCell ref="AX962:AX965"/>
    <mergeCell ref="C966:C969"/>
    <mergeCell ref="I966:I969"/>
    <mergeCell ref="J966:J969"/>
    <mergeCell ref="K966:K969"/>
    <mergeCell ref="AF966:AF969"/>
    <mergeCell ref="AG966:AG969"/>
    <mergeCell ref="AJ966:AJ969"/>
    <mergeCell ref="H38:H39"/>
    <mergeCell ref="H43:H44"/>
    <mergeCell ref="H45:H46"/>
    <mergeCell ref="H47:H48"/>
    <mergeCell ref="H49:H50"/>
    <mergeCell ref="H51:H52"/>
    <mergeCell ref="AX958:AX961"/>
    <mergeCell ref="AU962:AU965"/>
    <mergeCell ref="AV962:AV965"/>
    <mergeCell ref="AJ962:AJ965"/>
    <mergeCell ref="H107:H108"/>
    <mergeCell ref="H109:H110"/>
    <mergeCell ref="H111:H112"/>
    <mergeCell ref="H113:H114"/>
    <mergeCell ref="H118:H119"/>
    <mergeCell ref="H120:H121"/>
    <mergeCell ref="H122:H123"/>
    <mergeCell ref="H124:H125"/>
    <mergeCell ref="H126:H127"/>
    <mergeCell ref="H128:H129"/>
    <mergeCell ref="H133:H134"/>
    <mergeCell ref="H135:H136"/>
    <mergeCell ref="H201:H202"/>
    <mergeCell ref="H203:H204"/>
    <mergeCell ref="H208:H209"/>
    <mergeCell ref="H210:H211"/>
    <mergeCell ref="H212:H213"/>
    <mergeCell ref="H214:H215"/>
    <mergeCell ref="H186:H187"/>
    <mergeCell ref="H188:H189"/>
    <mergeCell ref="H193:H194"/>
    <mergeCell ref="H195:H196"/>
    <mergeCell ref="H197:H198"/>
    <mergeCell ref="H199:H200"/>
    <mergeCell ref="H347:H348"/>
    <mergeCell ref="H349:H350"/>
    <mergeCell ref="H351:H352"/>
    <mergeCell ref="H353:H354"/>
    <mergeCell ref="H358:H359"/>
    <mergeCell ref="H360:H361"/>
    <mergeCell ref="H332:H333"/>
    <mergeCell ref="H334:H335"/>
    <mergeCell ref="H336:H337"/>
    <mergeCell ref="H338:H339"/>
    <mergeCell ref="H343:H344"/>
    <mergeCell ref="H345:H346"/>
    <mergeCell ref="H313:H314"/>
    <mergeCell ref="H315:H316"/>
    <mergeCell ref="H317:H318"/>
    <mergeCell ref="H319:H320"/>
    <mergeCell ref="H321:H322"/>
    <mergeCell ref="H323:H324"/>
    <mergeCell ref="H418:H419"/>
    <mergeCell ref="H420:H421"/>
    <mergeCell ref="H422:H423"/>
    <mergeCell ref="H424:H425"/>
    <mergeCell ref="H377:H378"/>
    <mergeCell ref="H379:H380"/>
    <mergeCell ref="H381:H382"/>
    <mergeCell ref="H383:H384"/>
    <mergeCell ref="H388:H389"/>
    <mergeCell ref="H390:H391"/>
    <mergeCell ref="H362:H363"/>
    <mergeCell ref="H364:H365"/>
    <mergeCell ref="H366:H367"/>
    <mergeCell ref="H368:H369"/>
    <mergeCell ref="H373:H374"/>
    <mergeCell ref="H375:H376"/>
    <mergeCell ref="H497:H498"/>
    <mergeCell ref="H458:H459"/>
    <mergeCell ref="H499:H500"/>
    <mergeCell ref="H482:H483"/>
    <mergeCell ref="H484:H485"/>
    <mergeCell ref="H486:H487"/>
    <mergeCell ref="H488:H489"/>
    <mergeCell ref="H493:H494"/>
    <mergeCell ref="H495:H496"/>
    <mergeCell ref="H433:H434"/>
    <mergeCell ref="H435:H436"/>
    <mergeCell ref="H437:H438"/>
    <mergeCell ref="H439:H440"/>
    <mergeCell ref="H441:H442"/>
    <mergeCell ref="H443:H444"/>
    <mergeCell ref="H553:H554"/>
    <mergeCell ref="H555:H556"/>
    <mergeCell ref="H557:H558"/>
    <mergeCell ref="H559:H560"/>
    <mergeCell ref="H533:H534"/>
    <mergeCell ref="H538:H539"/>
    <mergeCell ref="H540:H541"/>
    <mergeCell ref="H542:H543"/>
    <mergeCell ref="H544:H545"/>
    <mergeCell ref="H546:H547"/>
    <mergeCell ref="H516:H517"/>
    <mergeCell ref="H518:H519"/>
    <mergeCell ref="H523:H524"/>
    <mergeCell ref="H525:H526"/>
    <mergeCell ref="H527:H528"/>
    <mergeCell ref="H531:H532"/>
    <mergeCell ref="H529:H530"/>
    <mergeCell ref="H606:H607"/>
    <mergeCell ref="H608:H609"/>
    <mergeCell ref="H613:H614"/>
    <mergeCell ref="H615:H616"/>
    <mergeCell ref="H617:H618"/>
    <mergeCell ref="H619:H620"/>
    <mergeCell ref="H591:H592"/>
    <mergeCell ref="H593:H594"/>
    <mergeCell ref="H598:H599"/>
    <mergeCell ref="H600:H601"/>
    <mergeCell ref="H602:H603"/>
    <mergeCell ref="H604:H605"/>
    <mergeCell ref="H563:H564"/>
    <mergeCell ref="H576:H577"/>
    <mergeCell ref="H578:H579"/>
    <mergeCell ref="H583:H584"/>
    <mergeCell ref="H587:H588"/>
    <mergeCell ref="H589:H590"/>
    <mergeCell ref="H677:H678"/>
    <mergeCell ref="H679:H680"/>
    <mergeCell ref="H681:H682"/>
    <mergeCell ref="H683:H684"/>
    <mergeCell ref="H688:H689"/>
    <mergeCell ref="H696:H697"/>
    <mergeCell ref="H651:H652"/>
    <mergeCell ref="H653:H654"/>
    <mergeCell ref="H658:H659"/>
    <mergeCell ref="H660:H661"/>
    <mergeCell ref="H666:H667"/>
    <mergeCell ref="H668:H669"/>
    <mergeCell ref="H621:H622"/>
    <mergeCell ref="H623:H624"/>
    <mergeCell ref="H628:H629"/>
    <mergeCell ref="H643:H644"/>
    <mergeCell ref="H645:H646"/>
    <mergeCell ref="H647:H648"/>
    <mergeCell ref="H769:H770"/>
    <mergeCell ref="H771:H772"/>
    <mergeCell ref="H773:H774"/>
    <mergeCell ref="H743:H744"/>
    <mergeCell ref="H711:H712"/>
    <mergeCell ref="H713:H714"/>
    <mergeCell ref="H750:H751"/>
    <mergeCell ref="H752:H753"/>
    <mergeCell ref="H754:H755"/>
    <mergeCell ref="H728:H729"/>
    <mergeCell ref="H733:H734"/>
    <mergeCell ref="H735:H736"/>
    <mergeCell ref="H737:H738"/>
    <mergeCell ref="H739:H740"/>
    <mergeCell ref="H741:H742"/>
    <mergeCell ref="H698:H699"/>
    <mergeCell ref="H703:H704"/>
    <mergeCell ref="H705:H706"/>
    <mergeCell ref="H707:H708"/>
    <mergeCell ref="H718:H719"/>
    <mergeCell ref="H720:H721"/>
    <mergeCell ref="H758:H759"/>
    <mergeCell ref="H756:H757"/>
    <mergeCell ref="H966:H967"/>
    <mergeCell ref="H968:H969"/>
    <mergeCell ref="H846:H847"/>
    <mergeCell ref="H848:H849"/>
    <mergeCell ref="H853:H854"/>
    <mergeCell ref="H855:H856"/>
    <mergeCell ref="H857:H858"/>
    <mergeCell ref="H859:H860"/>
    <mergeCell ref="H827:H828"/>
    <mergeCell ref="H829:H830"/>
    <mergeCell ref="H831:H832"/>
    <mergeCell ref="H833:H834"/>
    <mergeCell ref="H842:H843"/>
    <mergeCell ref="H844:H845"/>
    <mergeCell ref="H808:H809"/>
    <mergeCell ref="H810:H811"/>
    <mergeCell ref="H812:H813"/>
    <mergeCell ref="H814:H815"/>
    <mergeCell ref="H816:H817"/>
    <mergeCell ref="H818:H819"/>
    <mergeCell ref="H838:H839"/>
    <mergeCell ref="H840:H841"/>
    <mergeCell ref="H887:H888"/>
    <mergeCell ref="H906:H907"/>
    <mergeCell ref="H908:H909"/>
    <mergeCell ref="H928:H929"/>
    <mergeCell ref="H930:H931"/>
    <mergeCell ref="AY13:AY16"/>
    <mergeCell ref="AZ13:AZ16"/>
    <mergeCell ref="BA13:BA16"/>
    <mergeCell ref="BB13:BB16"/>
    <mergeCell ref="AY17:AY20"/>
    <mergeCell ref="AZ17:AZ20"/>
    <mergeCell ref="BA17:BA20"/>
    <mergeCell ref="BB17:BB20"/>
    <mergeCell ref="AY21:AY24"/>
    <mergeCell ref="H872:H873"/>
    <mergeCell ref="H874:H875"/>
    <mergeCell ref="H876:H877"/>
    <mergeCell ref="H878:H879"/>
    <mergeCell ref="H883:H884"/>
    <mergeCell ref="H885:H886"/>
    <mergeCell ref="H962:H963"/>
    <mergeCell ref="H793:H794"/>
    <mergeCell ref="H795:H796"/>
    <mergeCell ref="H797:H798"/>
    <mergeCell ref="H799:H800"/>
    <mergeCell ref="H801:H802"/>
    <mergeCell ref="H803:H804"/>
    <mergeCell ref="H778:H779"/>
    <mergeCell ref="H780:H781"/>
    <mergeCell ref="H782:H783"/>
    <mergeCell ref="H784:H785"/>
    <mergeCell ref="H786:H787"/>
    <mergeCell ref="H788:H789"/>
    <mergeCell ref="H763:H764"/>
    <mergeCell ref="H765:H766"/>
    <mergeCell ref="H767:H768"/>
    <mergeCell ref="AY43:AY46"/>
    <mergeCell ref="AZ43:AZ46"/>
    <mergeCell ref="BA43:BA46"/>
    <mergeCell ref="BB43:BB46"/>
    <mergeCell ref="AY47:AY50"/>
    <mergeCell ref="AZ47:AZ50"/>
    <mergeCell ref="BA47:BA50"/>
    <mergeCell ref="BB47:BB50"/>
    <mergeCell ref="AY32:AY35"/>
    <mergeCell ref="AZ32:AZ35"/>
    <mergeCell ref="BA32:BA35"/>
    <mergeCell ref="BB32:BB35"/>
    <mergeCell ref="AY36:AY39"/>
    <mergeCell ref="AZ36:AZ39"/>
    <mergeCell ref="BA36:BA39"/>
    <mergeCell ref="BB36:BB39"/>
    <mergeCell ref="AZ21:AZ24"/>
    <mergeCell ref="BA21:BA24"/>
    <mergeCell ref="BB21:BB24"/>
    <mergeCell ref="AY28:AY31"/>
    <mergeCell ref="AZ28:AZ31"/>
    <mergeCell ref="BA28:BA31"/>
    <mergeCell ref="BB28:BB31"/>
    <mergeCell ref="AY73:AY76"/>
    <mergeCell ref="AZ73:AZ76"/>
    <mergeCell ref="BA73:BA76"/>
    <mergeCell ref="BB73:BB76"/>
    <mergeCell ref="AY77:AY80"/>
    <mergeCell ref="AZ77:AZ80"/>
    <mergeCell ref="BA77:BA80"/>
    <mergeCell ref="BB77:BB80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Y51:AY54"/>
    <mergeCell ref="AZ51:AZ54"/>
    <mergeCell ref="BA51:BA54"/>
    <mergeCell ref="BB51:BB54"/>
    <mergeCell ref="AY58:AY61"/>
    <mergeCell ref="AZ58:AZ61"/>
    <mergeCell ref="BA58:BA61"/>
    <mergeCell ref="BB58:BB6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</mergeCells>
  <printOptions verticalCentered="1"/>
  <pageMargins left="0.1" right="0.1" top="0.25" bottom="0.25" header="0" footer="0.17"/>
  <pageSetup paperSize="17" scale="54" fitToHeight="32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06D0-8BF6-4172-8476-CFCD539F66EA}">
  <dimension ref="A1:S224"/>
  <sheetViews>
    <sheetView topLeftCell="C1" zoomScaleNormal="100" workbookViewId="0">
      <selection activeCell="S48" sqref="S48"/>
    </sheetView>
  </sheetViews>
  <sheetFormatPr defaultRowHeight="15" x14ac:dyDescent="0.2"/>
  <cols>
    <col min="1" max="1" width="9.140625" style="6"/>
    <col min="2" max="2" width="8" style="135" customWidth="1"/>
    <col min="3" max="3" width="9.140625" style="5"/>
    <col min="4" max="4" width="9.28515625" style="5" bestFit="1" customWidth="1"/>
    <col min="5" max="6" width="9.140625" style="5"/>
    <col min="7" max="7" width="9.28515625" style="5" bestFit="1" customWidth="1"/>
    <col min="8" max="8" width="10.7109375" style="5" customWidth="1"/>
    <col min="9" max="16384" width="9.140625" style="5"/>
  </cols>
  <sheetData>
    <row r="1" spans="1:19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19" ht="15.75" x14ac:dyDescent="0.25">
      <c r="B2" s="183" t="s">
        <v>263</v>
      </c>
      <c r="K2" s="5" t="s">
        <v>281</v>
      </c>
    </row>
    <row r="3" spans="1:19" x14ac:dyDescent="0.2">
      <c r="F3" s="136"/>
      <c r="K3" s="5" t="s">
        <v>280</v>
      </c>
      <c r="L3" s="149">
        <v>9.6999999999999993</v>
      </c>
      <c r="M3" s="5" t="s">
        <v>279</v>
      </c>
    </row>
    <row r="4" spans="1:19" ht="15.75" thickBot="1" x14ac:dyDescent="0.25">
      <c r="C4" s="136" t="s">
        <v>260</v>
      </c>
      <c r="D4" s="182">
        <v>42571</v>
      </c>
      <c r="E4" s="178"/>
      <c r="G4" s="136" t="s">
        <v>278</v>
      </c>
      <c r="H4" s="182" t="s">
        <v>906</v>
      </c>
    </row>
    <row r="5" spans="1:19" ht="15.75" thickBot="1" x14ac:dyDescent="0.25">
      <c r="B5" s="181"/>
      <c r="C5" s="136" t="s">
        <v>258</v>
      </c>
      <c r="D5" s="179">
        <v>202</v>
      </c>
      <c r="E5" s="180"/>
      <c r="F5" s="136"/>
      <c r="G5" s="136" t="s">
        <v>276</v>
      </c>
      <c r="H5" s="179" t="s">
        <v>133</v>
      </c>
      <c r="K5" s="5" t="s">
        <v>4</v>
      </c>
      <c r="L5" s="5">
        <v>3</v>
      </c>
    </row>
    <row r="6" spans="1:19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</row>
    <row r="7" spans="1:19" ht="22.9" customHeight="1" thickBot="1" x14ac:dyDescent="0.35">
      <c r="C7" s="177"/>
    </row>
    <row r="8" spans="1:19" ht="40.9" customHeight="1" thickBot="1" x14ac:dyDescent="0.3">
      <c r="B8" s="176" t="s">
        <v>173</v>
      </c>
      <c r="C8" s="175" t="s">
        <v>273</v>
      </c>
      <c r="D8" s="175" t="s">
        <v>272</v>
      </c>
      <c r="E8" s="175" t="s">
        <v>271</v>
      </c>
      <c r="F8" s="175" t="s">
        <v>270</v>
      </c>
      <c r="G8" s="175" t="s">
        <v>269</v>
      </c>
      <c r="H8" s="174" t="s">
        <v>268</v>
      </c>
      <c r="I8" s="173" t="s">
        <v>267</v>
      </c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  <c r="P8" s="5" t="s">
        <v>27</v>
      </c>
      <c r="Q8" s="5" t="s">
        <v>28</v>
      </c>
      <c r="R8" s="5" t="s">
        <v>29</v>
      </c>
      <c r="S8" s="5" t="s">
        <v>30</v>
      </c>
    </row>
    <row r="9" spans="1:19" ht="21.6" customHeight="1" x14ac:dyDescent="0.2">
      <c r="A9" s="156"/>
      <c r="B9" s="170" t="s">
        <v>250</v>
      </c>
      <c r="C9" s="166" t="s">
        <v>905</v>
      </c>
      <c r="D9" s="165" t="s">
        <v>452</v>
      </c>
      <c r="E9" s="164">
        <v>62.73</v>
      </c>
      <c r="F9" s="164"/>
      <c r="G9" s="164">
        <v>79.17</v>
      </c>
      <c r="H9" s="163">
        <v>20.32</v>
      </c>
      <c r="I9" s="5">
        <v>11831.23</v>
      </c>
      <c r="K9" s="5">
        <f t="shared" ref="K9:K40" si="0">E9/$L$5</f>
        <v>20.91</v>
      </c>
      <c r="L9" s="5">
        <f t="shared" ref="L9:L40" si="1">G9/$L$5</f>
        <v>26.39</v>
      </c>
      <c r="M9" s="150">
        <f t="shared" ref="M9:M40" si="2">SUM(E9,G9,H9)/$L$5</f>
        <v>54.073333333333331</v>
      </c>
      <c r="N9" s="149">
        <f t="shared" ref="N9:N40" si="3">(E9/$L$5)/1000*$L$3*10000</f>
        <v>2028.27</v>
      </c>
      <c r="O9" s="149">
        <f t="shared" ref="O9:O40" si="4">(G9/$L$5)/1000*$L$3*10000</f>
        <v>2559.8299999999995</v>
      </c>
      <c r="P9" s="149">
        <f t="shared" ref="P9:P40" si="5">(0/$L$5)/1000*$L$3*10000</f>
        <v>0</v>
      </c>
      <c r="Q9" s="149">
        <f t="shared" ref="Q9:Q40" si="6">(H9/$L$5)/1000*$L$3*10000</f>
        <v>657.01333333333332</v>
      </c>
      <c r="R9" s="149">
        <f t="shared" ref="R9:R40" si="7">SUM(N9,O9,Q9)</f>
        <v>5245.1133333333328</v>
      </c>
      <c r="S9" s="148">
        <f t="shared" ref="S9:S40" si="8">(I9/$L$5)/(100*100)*$L$3</f>
        <v>3.825431033333333</v>
      </c>
    </row>
    <row r="10" spans="1:19" ht="22.15" customHeight="1" x14ac:dyDescent="0.2">
      <c r="A10" s="156"/>
      <c r="B10" s="169" t="s">
        <v>246</v>
      </c>
      <c r="C10" s="160" t="s">
        <v>385</v>
      </c>
      <c r="D10" s="159" t="s">
        <v>385</v>
      </c>
      <c r="E10" s="158">
        <v>88.91</v>
      </c>
      <c r="F10" s="158"/>
      <c r="G10" s="158">
        <v>122.18</v>
      </c>
      <c r="H10" s="157">
        <v>17.149999999999999</v>
      </c>
      <c r="I10" s="5">
        <v>18741.060000000001</v>
      </c>
      <c r="K10" s="5">
        <f t="shared" si="0"/>
        <v>29.636666666666667</v>
      </c>
      <c r="L10" s="5">
        <f t="shared" si="1"/>
        <v>40.726666666666667</v>
      </c>
      <c r="M10" s="150">
        <f t="shared" si="2"/>
        <v>76.08</v>
      </c>
      <c r="N10" s="149">
        <f t="shared" si="3"/>
        <v>2874.7566666666662</v>
      </c>
      <c r="O10" s="149">
        <f t="shared" si="4"/>
        <v>3950.4866666666667</v>
      </c>
      <c r="P10" s="149">
        <f t="shared" si="5"/>
        <v>0</v>
      </c>
      <c r="Q10" s="149">
        <f t="shared" si="6"/>
        <v>554.51666666666654</v>
      </c>
      <c r="R10" s="149">
        <f t="shared" si="7"/>
        <v>7379.7599999999993</v>
      </c>
      <c r="S10" s="148">
        <f t="shared" si="8"/>
        <v>6.0596094000000003</v>
      </c>
    </row>
    <row r="11" spans="1:19" ht="22.15" customHeight="1" x14ac:dyDescent="0.2">
      <c r="A11" s="156"/>
      <c r="B11" s="169" t="s">
        <v>245</v>
      </c>
      <c r="C11" s="160"/>
      <c r="D11" s="159"/>
      <c r="E11" s="158">
        <v>88.74</v>
      </c>
      <c r="F11" s="158"/>
      <c r="G11" s="158">
        <v>104.01</v>
      </c>
      <c r="H11" s="157">
        <v>28.64</v>
      </c>
      <c r="I11" s="5">
        <v>16217.8</v>
      </c>
      <c r="K11" s="5">
        <f t="shared" si="0"/>
        <v>29.58</v>
      </c>
      <c r="L11" s="5">
        <f t="shared" si="1"/>
        <v>34.67</v>
      </c>
      <c r="M11" s="150">
        <f t="shared" si="2"/>
        <v>73.796666666666667</v>
      </c>
      <c r="N11" s="149">
        <f t="shared" si="3"/>
        <v>2869.2599999999998</v>
      </c>
      <c r="O11" s="149">
        <f t="shared" si="4"/>
        <v>3362.99</v>
      </c>
      <c r="P11" s="149">
        <f t="shared" si="5"/>
        <v>0</v>
      </c>
      <c r="Q11" s="149">
        <f t="shared" si="6"/>
        <v>926.02666666666664</v>
      </c>
      <c r="R11" s="149">
        <f t="shared" si="7"/>
        <v>7158.2766666666666</v>
      </c>
      <c r="S11" s="148">
        <f t="shared" si="8"/>
        <v>5.2437553333333335</v>
      </c>
    </row>
    <row r="12" spans="1:19" ht="22.15" customHeight="1" thickBot="1" x14ac:dyDescent="0.25">
      <c r="A12" s="156"/>
      <c r="B12" s="168" t="s">
        <v>243</v>
      </c>
      <c r="C12" s="154"/>
      <c r="D12" s="153"/>
      <c r="E12" s="152">
        <v>53.26</v>
      </c>
      <c r="F12" s="152"/>
      <c r="G12" s="152">
        <v>62.57</v>
      </c>
      <c r="H12" s="151">
        <v>18.91</v>
      </c>
      <c r="I12" s="5">
        <v>10192.51</v>
      </c>
      <c r="K12" s="5">
        <f t="shared" si="0"/>
        <v>17.753333333333334</v>
      </c>
      <c r="L12" s="5">
        <f t="shared" si="1"/>
        <v>20.856666666666666</v>
      </c>
      <c r="M12" s="150">
        <f t="shared" si="2"/>
        <v>44.913333333333334</v>
      </c>
      <c r="N12" s="149">
        <f t="shared" si="3"/>
        <v>1722.0733333333333</v>
      </c>
      <c r="O12" s="149">
        <f t="shared" si="4"/>
        <v>2023.0966666666664</v>
      </c>
      <c r="P12" s="149">
        <f t="shared" si="5"/>
        <v>0</v>
      </c>
      <c r="Q12" s="149">
        <f t="shared" si="6"/>
        <v>611.42333333333329</v>
      </c>
      <c r="R12" s="149">
        <f t="shared" si="7"/>
        <v>4356.5933333333332</v>
      </c>
      <c r="S12" s="148">
        <f t="shared" si="8"/>
        <v>3.2955782333333334</v>
      </c>
    </row>
    <row r="13" spans="1:19" ht="22.15" customHeight="1" x14ac:dyDescent="0.2">
      <c r="A13" s="156"/>
      <c r="B13" s="167" t="s">
        <v>242</v>
      </c>
      <c r="C13" s="166"/>
      <c r="D13" s="165"/>
      <c r="E13" s="164">
        <v>86.59</v>
      </c>
      <c r="F13" s="164"/>
      <c r="G13" s="164">
        <v>125.16</v>
      </c>
      <c r="H13" s="163">
        <v>11.02</v>
      </c>
      <c r="I13" s="5">
        <v>19348.439999999999</v>
      </c>
      <c r="K13" s="5">
        <f t="shared" si="0"/>
        <v>28.863333333333333</v>
      </c>
      <c r="L13" s="5">
        <f t="shared" si="1"/>
        <v>41.72</v>
      </c>
      <c r="M13" s="150">
        <f t="shared" si="2"/>
        <v>74.256666666666675</v>
      </c>
      <c r="N13" s="149">
        <f t="shared" si="3"/>
        <v>2799.7433333333333</v>
      </c>
      <c r="O13" s="149">
        <f t="shared" si="4"/>
        <v>4046.8399999999997</v>
      </c>
      <c r="P13" s="149">
        <f t="shared" si="5"/>
        <v>0</v>
      </c>
      <c r="Q13" s="149">
        <f t="shared" si="6"/>
        <v>356.31333333333328</v>
      </c>
      <c r="R13" s="149">
        <f t="shared" si="7"/>
        <v>7202.8966666666665</v>
      </c>
      <c r="S13" s="148">
        <f t="shared" si="8"/>
        <v>6.2559955999999994</v>
      </c>
    </row>
    <row r="14" spans="1:19" ht="22.15" customHeight="1" x14ac:dyDescent="0.2">
      <c r="A14" s="156"/>
      <c r="B14" s="172" t="s">
        <v>241</v>
      </c>
      <c r="C14" s="160"/>
      <c r="D14" s="159"/>
      <c r="E14" s="158">
        <v>66.33</v>
      </c>
      <c r="F14" s="158"/>
      <c r="G14" s="158">
        <v>80.180000000000007</v>
      </c>
      <c r="H14" s="157">
        <v>25.84</v>
      </c>
      <c r="I14" s="5">
        <v>12073.09</v>
      </c>
      <c r="K14" s="5">
        <f t="shared" si="0"/>
        <v>22.11</v>
      </c>
      <c r="L14" s="5">
        <f t="shared" si="1"/>
        <v>26.72666666666667</v>
      </c>
      <c r="M14" s="150">
        <f t="shared" si="2"/>
        <v>57.449999999999996</v>
      </c>
      <c r="N14" s="149">
        <f t="shared" si="3"/>
        <v>2144.6699999999996</v>
      </c>
      <c r="O14" s="149">
        <f t="shared" si="4"/>
        <v>2592.4866666666667</v>
      </c>
      <c r="P14" s="149">
        <f t="shared" si="5"/>
        <v>0</v>
      </c>
      <c r="Q14" s="149">
        <f t="shared" si="6"/>
        <v>835.49333333333334</v>
      </c>
      <c r="R14" s="149">
        <f t="shared" si="7"/>
        <v>5572.65</v>
      </c>
      <c r="S14" s="148">
        <f t="shared" si="8"/>
        <v>3.9036324333333332</v>
      </c>
    </row>
    <row r="15" spans="1:19" ht="22.15" customHeight="1" x14ac:dyDescent="0.2">
      <c r="A15" s="156"/>
      <c r="B15" s="172" t="s">
        <v>240</v>
      </c>
      <c r="C15" s="160"/>
      <c r="D15" s="159"/>
      <c r="E15" s="158">
        <v>69.56</v>
      </c>
      <c r="F15" s="158"/>
      <c r="G15" s="158">
        <v>94.23</v>
      </c>
      <c r="H15" s="157">
        <v>8.9700000000000006</v>
      </c>
      <c r="I15" s="5">
        <v>15176.45</v>
      </c>
      <c r="K15" s="5">
        <f t="shared" si="0"/>
        <v>23.186666666666667</v>
      </c>
      <c r="L15" s="5">
        <f t="shared" si="1"/>
        <v>31.41</v>
      </c>
      <c r="M15" s="150">
        <f t="shared" si="2"/>
        <v>57.586666666666673</v>
      </c>
      <c r="N15" s="149">
        <f t="shared" si="3"/>
        <v>2249.1066666666666</v>
      </c>
      <c r="O15" s="149">
        <f t="shared" si="4"/>
        <v>3046.77</v>
      </c>
      <c r="P15" s="149">
        <f t="shared" si="5"/>
        <v>0</v>
      </c>
      <c r="Q15" s="149">
        <f t="shared" si="6"/>
        <v>290.02999999999997</v>
      </c>
      <c r="R15" s="149">
        <f t="shared" si="7"/>
        <v>5585.9066666666668</v>
      </c>
      <c r="S15" s="148">
        <f t="shared" si="8"/>
        <v>4.9070521666666664</v>
      </c>
    </row>
    <row r="16" spans="1:19" ht="22.15" customHeight="1" thickBot="1" x14ac:dyDescent="0.25">
      <c r="A16" s="156"/>
      <c r="B16" s="171" t="s">
        <v>239</v>
      </c>
      <c r="C16" s="154"/>
      <c r="D16" s="153"/>
      <c r="E16" s="152">
        <v>47.59</v>
      </c>
      <c r="F16" s="152"/>
      <c r="G16" s="152">
        <v>55.06</v>
      </c>
      <c r="H16" s="151">
        <v>28.84</v>
      </c>
      <c r="I16" s="5">
        <v>8426.81</v>
      </c>
      <c r="K16" s="5">
        <f t="shared" si="0"/>
        <v>15.863333333333335</v>
      </c>
      <c r="L16" s="5">
        <f t="shared" si="1"/>
        <v>18.353333333333335</v>
      </c>
      <c r="M16" s="150">
        <f t="shared" si="2"/>
        <v>43.830000000000005</v>
      </c>
      <c r="N16" s="149">
        <f t="shared" si="3"/>
        <v>1538.7433333333333</v>
      </c>
      <c r="O16" s="149">
        <f t="shared" si="4"/>
        <v>1780.2733333333335</v>
      </c>
      <c r="P16" s="149">
        <f t="shared" si="5"/>
        <v>0</v>
      </c>
      <c r="Q16" s="149">
        <f t="shared" si="6"/>
        <v>932.49333333333323</v>
      </c>
      <c r="R16" s="149">
        <f t="shared" si="7"/>
        <v>4251.51</v>
      </c>
      <c r="S16" s="148">
        <f t="shared" si="8"/>
        <v>2.7246685666666663</v>
      </c>
    </row>
    <row r="17" spans="1:19" ht="22.15" customHeight="1" x14ac:dyDescent="0.2">
      <c r="A17" s="156"/>
      <c r="B17" s="170" t="s">
        <v>237</v>
      </c>
      <c r="C17" s="166"/>
      <c r="D17" s="165"/>
      <c r="E17" s="164">
        <v>53.05</v>
      </c>
      <c r="F17" s="164"/>
      <c r="G17" s="164">
        <v>68.84</v>
      </c>
      <c r="H17" s="163">
        <v>11.46</v>
      </c>
      <c r="I17" s="5">
        <v>9591.49</v>
      </c>
      <c r="K17" s="5">
        <f t="shared" si="0"/>
        <v>17.683333333333334</v>
      </c>
      <c r="L17" s="5">
        <f t="shared" si="1"/>
        <v>22.946666666666669</v>
      </c>
      <c r="M17" s="150">
        <f t="shared" si="2"/>
        <v>44.449999999999996</v>
      </c>
      <c r="N17" s="149">
        <f t="shared" si="3"/>
        <v>1715.2833333333331</v>
      </c>
      <c r="O17" s="149">
        <f t="shared" si="4"/>
        <v>2225.8266666666664</v>
      </c>
      <c r="P17" s="149">
        <f t="shared" si="5"/>
        <v>0</v>
      </c>
      <c r="Q17" s="149">
        <f t="shared" si="6"/>
        <v>370.54</v>
      </c>
      <c r="R17" s="149">
        <f t="shared" si="7"/>
        <v>4311.6499999999996</v>
      </c>
      <c r="S17" s="148">
        <f t="shared" si="8"/>
        <v>3.1012484333333332</v>
      </c>
    </row>
    <row r="18" spans="1:19" ht="22.15" customHeight="1" x14ac:dyDescent="0.2">
      <c r="A18" s="156"/>
      <c r="B18" s="169" t="s">
        <v>236</v>
      </c>
      <c r="C18" s="160"/>
      <c r="D18" s="159"/>
      <c r="E18" s="158">
        <v>79.44</v>
      </c>
      <c r="F18" s="158"/>
      <c r="G18" s="158">
        <v>116.05</v>
      </c>
      <c r="H18" s="157">
        <v>11.45</v>
      </c>
      <c r="I18" s="5">
        <v>16475.53</v>
      </c>
      <c r="K18" s="5">
        <f t="shared" si="0"/>
        <v>26.48</v>
      </c>
      <c r="L18" s="5">
        <f t="shared" si="1"/>
        <v>38.68333333333333</v>
      </c>
      <c r="M18" s="150">
        <f t="shared" si="2"/>
        <v>68.98</v>
      </c>
      <c r="N18" s="149">
        <f t="shared" si="3"/>
        <v>2568.56</v>
      </c>
      <c r="O18" s="149">
        <f t="shared" si="4"/>
        <v>3752.2833333333333</v>
      </c>
      <c r="P18" s="149">
        <f t="shared" si="5"/>
        <v>0</v>
      </c>
      <c r="Q18" s="149">
        <f t="shared" si="6"/>
        <v>370.21666666666658</v>
      </c>
      <c r="R18" s="149">
        <f t="shared" si="7"/>
        <v>6691.0599999999995</v>
      </c>
      <c r="S18" s="148">
        <f t="shared" si="8"/>
        <v>5.3270880333333324</v>
      </c>
    </row>
    <row r="19" spans="1:19" ht="22.15" customHeight="1" x14ac:dyDescent="0.2">
      <c r="A19" s="156"/>
      <c r="B19" s="169" t="s">
        <v>235</v>
      </c>
      <c r="C19" s="160"/>
      <c r="D19" s="159"/>
      <c r="E19" s="158">
        <v>126.43</v>
      </c>
      <c r="F19" s="158"/>
      <c r="G19" s="158">
        <v>164.6</v>
      </c>
      <c r="H19" s="157">
        <v>55.24</v>
      </c>
      <c r="I19" s="5">
        <v>25232.33</v>
      </c>
      <c r="K19" s="5">
        <f t="shared" si="0"/>
        <v>42.143333333333338</v>
      </c>
      <c r="L19" s="5">
        <f t="shared" si="1"/>
        <v>54.866666666666667</v>
      </c>
      <c r="M19" s="150">
        <f t="shared" si="2"/>
        <v>115.42333333333333</v>
      </c>
      <c r="N19" s="149">
        <f t="shared" si="3"/>
        <v>4087.9033333333336</v>
      </c>
      <c r="O19" s="149">
        <f t="shared" si="4"/>
        <v>5322.0666666666657</v>
      </c>
      <c r="P19" s="149">
        <f t="shared" si="5"/>
        <v>0</v>
      </c>
      <c r="Q19" s="149">
        <f t="shared" si="6"/>
        <v>1786.0933333333332</v>
      </c>
      <c r="R19" s="149">
        <f t="shared" si="7"/>
        <v>11196.063333333332</v>
      </c>
      <c r="S19" s="148">
        <f t="shared" si="8"/>
        <v>8.1584533666666648</v>
      </c>
    </row>
    <row r="20" spans="1:19" ht="22.15" customHeight="1" thickBot="1" x14ac:dyDescent="0.25">
      <c r="A20" s="156"/>
      <c r="B20" s="168" t="s">
        <v>234</v>
      </c>
      <c r="C20" s="154"/>
      <c r="D20" s="153"/>
      <c r="E20" s="152">
        <v>59.87</v>
      </c>
      <c r="F20" s="152"/>
      <c r="G20" s="152">
        <v>82.33</v>
      </c>
      <c r="H20" s="151">
        <v>11.11</v>
      </c>
      <c r="I20" s="5">
        <v>12464.32</v>
      </c>
      <c r="K20" s="5">
        <f t="shared" si="0"/>
        <v>19.956666666666667</v>
      </c>
      <c r="L20" s="5">
        <f t="shared" si="1"/>
        <v>27.443333333333332</v>
      </c>
      <c r="M20" s="150">
        <f t="shared" si="2"/>
        <v>51.103333333333332</v>
      </c>
      <c r="N20" s="149">
        <f t="shared" si="3"/>
        <v>1935.7966666666664</v>
      </c>
      <c r="O20" s="149">
        <f t="shared" si="4"/>
        <v>2662.0033333333326</v>
      </c>
      <c r="P20" s="149">
        <f t="shared" si="5"/>
        <v>0</v>
      </c>
      <c r="Q20" s="149">
        <f t="shared" si="6"/>
        <v>359.22333333333324</v>
      </c>
      <c r="R20" s="149">
        <f t="shared" si="7"/>
        <v>4957.0233333333326</v>
      </c>
      <c r="S20" s="148">
        <f t="shared" si="8"/>
        <v>4.0301301333333335</v>
      </c>
    </row>
    <row r="21" spans="1:19" ht="22.15" customHeight="1" x14ac:dyDescent="0.2">
      <c r="A21" s="156"/>
      <c r="B21" s="167" t="s">
        <v>233</v>
      </c>
      <c r="C21" s="166"/>
      <c r="D21" s="165"/>
      <c r="E21" s="164">
        <v>88.34</v>
      </c>
      <c r="F21" s="164"/>
      <c r="G21" s="164">
        <v>115.75</v>
      </c>
      <c r="H21" s="163">
        <v>18.309999999999999</v>
      </c>
      <c r="I21" s="5">
        <v>18608.88</v>
      </c>
      <c r="K21" s="5">
        <f t="shared" si="0"/>
        <v>29.446666666666669</v>
      </c>
      <c r="L21" s="5">
        <f t="shared" si="1"/>
        <v>38.583333333333336</v>
      </c>
      <c r="M21" s="150">
        <f t="shared" si="2"/>
        <v>74.13333333333334</v>
      </c>
      <c r="N21" s="149">
        <f t="shared" si="3"/>
        <v>2856.3266666666668</v>
      </c>
      <c r="O21" s="149">
        <f t="shared" si="4"/>
        <v>3742.5833333333335</v>
      </c>
      <c r="P21" s="149">
        <f t="shared" si="5"/>
        <v>0</v>
      </c>
      <c r="Q21" s="149">
        <f t="shared" si="6"/>
        <v>592.02333333333331</v>
      </c>
      <c r="R21" s="149">
        <f t="shared" si="7"/>
        <v>7190.9333333333334</v>
      </c>
      <c r="S21" s="148">
        <f t="shared" si="8"/>
        <v>6.0168711999999989</v>
      </c>
    </row>
    <row r="22" spans="1:19" ht="22.15" customHeight="1" x14ac:dyDescent="0.2">
      <c r="A22" s="156"/>
      <c r="B22" s="162" t="s">
        <v>232</v>
      </c>
      <c r="C22" s="160"/>
      <c r="D22" s="159"/>
      <c r="E22" s="158">
        <v>80.760000000000005</v>
      </c>
      <c r="F22" s="158"/>
      <c r="G22" s="158">
        <v>119.06</v>
      </c>
      <c r="H22" s="157">
        <v>10.52</v>
      </c>
      <c r="I22" s="5">
        <v>17519.61</v>
      </c>
      <c r="K22" s="5">
        <f t="shared" si="0"/>
        <v>26.92</v>
      </c>
      <c r="L22" s="5">
        <f t="shared" si="1"/>
        <v>39.686666666666667</v>
      </c>
      <c r="M22" s="150">
        <f t="shared" si="2"/>
        <v>70.11333333333333</v>
      </c>
      <c r="N22" s="149">
        <f t="shared" si="3"/>
        <v>2611.2400000000002</v>
      </c>
      <c r="O22" s="149">
        <f t="shared" si="4"/>
        <v>3849.6066666666666</v>
      </c>
      <c r="P22" s="149">
        <f t="shared" si="5"/>
        <v>0</v>
      </c>
      <c r="Q22" s="149">
        <f t="shared" si="6"/>
        <v>340.14666666666659</v>
      </c>
      <c r="R22" s="149">
        <f t="shared" si="7"/>
        <v>6800.9933333333329</v>
      </c>
      <c r="S22" s="148">
        <f t="shared" si="8"/>
        <v>5.6646738999999995</v>
      </c>
    </row>
    <row r="23" spans="1:19" ht="22.15" customHeight="1" x14ac:dyDescent="0.2">
      <c r="A23" s="156"/>
      <c r="B23" s="161" t="s">
        <v>231</v>
      </c>
      <c r="C23" s="160"/>
      <c r="D23" s="159"/>
      <c r="E23" s="158">
        <v>60.91</v>
      </c>
      <c r="F23" s="158"/>
      <c r="G23" s="158">
        <v>60.61</v>
      </c>
      <c r="H23" s="157">
        <v>6.99</v>
      </c>
      <c r="I23" s="5">
        <v>11571.81</v>
      </c>
      <c r="K23" s="5">
        <f t="shared" si="0"/>
        <v>20.303333333333331</v>
      </c>
      <c r="L23" s="5">
        <f t="shared" si="1"/>
        <v>20.203333333333333</v>
      </c>
      <c r="M23" s="150">
        <f t="shared" si="2"/>
        <v>42.836666666666666</v>
      </c>
      <c r="N23" s="149">
        <f t="shared" si="3"/>
        <v>1969.4233333333327</v>
      </c>
      <c r="O23" s="149">
        <f t="shared" si="4"/>
        <v>1959.7233333333334</v>
      </c>
      <c r="P23" s="149">
        <f t="shared" si="5"/>
        <v>0</v>
      </c>
      <c r="Q23" s="149">
        <f t="shared" si="6"/>
        <v>226.01</v>
      </c>
      <c r="R23" s="149">
        <f t="shared" si="7"/>
        <v>4155.1566666666658</v>
      </c>
      <c r="S23" s="148">
        <f t="shared" si="8"/>
        <v>3.7415518999999997</v>
      </c>
    </row>
    <row r="24" spans="1:19" ht="22.15" customHeight="1" thickBot="1" x14ac:dyDescent="0.25">
      <c r="A24" s="156"/>
      <c r="B24" s="155" t="s">
        <v>230</v>
      </c>
      <c r="C24" s="154"/>
      <c r="D24" s="153"/>
      <c r="E24" s="152">
        <v>56.68</v>
      </c>
      <c r="F24" s="152"/>
      <c r="G24" s="152">
        <v>80.87</v>
      </c>
      <c r="H24" s="151">
        <v>29.82</v>
      </c>
      <c r="I24" s="5">
        <v>9329.31</v>
      </c>
      <c r="K24" s="5">
        <f t="shared" si="0"/>
        <v>18.893333333333334</v>
      </c>
      <c r="L24" s="5">
        <f t="shared" si="1"/>
        <v>26.956666666666667</v>
      </c>
      <c r="M24" s="150">
        <f t="shared" si="2"/>
        <v>55.79</v>
      </c>
      <c r="N24" s="149">
        <f t="shared" si="3"/>
        <v>1832.6533333333334</v>
      </c>
      <c r="O24" s="149">
        <f t="shared" si="4"/>
        <v>2614.7966666666666</v>
      </c>
      <c r="P24" s="149">
        <f t="shared" si="5"/>
        <v>0</v>
      </c>
      <c r="Q24" s="149">
        <f t="shared" si="6"/>
        <v>964.18</v>
      </c>
      <c r="R24" s="149">
        <f t="shared" si="7"/>
        <v>5411.63</v>
      </c>
      <c r="S24" s="148">
        <f t="shared" si="8"/>
        <v>3.0164768999999998</v>
      </c>
    </row>
    <row r="25" spans="1:19" ht="22.15" customHeight="1" x14ac:dyDescent="0.2">
      <c r="A25" s="156"/>
      <c r="B25" s="170" t="s">
        <v>229</v>
      </c>
      <c r="C25" s="166"/>
      <c r="D25" s="165"/>
      <c r="E25" s="164">
        <v>73.53</v>
      </c>
      <c r="F25" s="164"/>
      <c r="G25" s="164">
        <v>91.49</v>
      </c>
      <c r="H25" s="163">
        <v>26.72</v>
      </c>
      <c r="I25" s="5">
        <v>12151.85</v>
      </c>
      <c r="K25" s="5">
        <f t="shared" si="0"/>
        <v>24.51</v>
      </c>
      <c r="L25" s="5">
        <f t="shared" si="1"/>
        <v>30.496666666666666</v>
      </c>
      <c r="M25" s="150">
        <f t="shared" si="2"/>
        <v>63.913333333333327</v>
      </c>
      <c r="N25" s="149">
        <f t="shared" si="3"/>
        <v>2377.4699999999998</v>
      </c>
      <c r="O25" s="149">
        <f t="shared" si="4"/>
        <v>2958.1766666666663</v>
      </c>
      <c r="P25" s="149">
        <f t="shared" si="5"/>
        <v>0</v>
      </c>
      <c r="Q25" s="149">
        <f t="shared" si="6"/>
        <v>863.9466666666666</v>
      </c>
      <c r="R25" s="149">
        <f t="shared" si="7"/>
        <v>6199.5933333333323</v>
      </c>
      <c r="S25" s="148">
        <f t="shared" si="8"/>
        <v>3.9290981666666664</v>
      </c>
    </row>
    <row r="26" spans="1:19" ht="22.15" customHeight="1" x14ac:dyDescent="0.2">
      <c r="A26" s="156"/>
      <c r="B26" s="169" t="s">
        <v>228</v>
      </c>
      <c r="C26" s="160"/>
      <c r="D26" s="159"/>
      <c r="E26" s="158">
        <v>95.18</v>
      </c>
      <c r="F26" s="158"/>
      <c r="G26" s="158">
        <v>130.88999999999999</v>
      </c>
      <c r="H26" s="157">
        <v>20.63</v>
      </c>
      <c r="I26" s="5">
        <v>19893.439999999999</v>
      </c>
      <c r="K26" s="5">
        <f t="shared" si="0"/>
        <v>31.72666666666667</v>
      </c>
      <c r="L26" s="5">
        <f t="shared" si="1"/>
        <v>43.629999999999995</v>
      </c>
      <c r="M26" s="150">
        <f t="shared" si="2"/>
        <v>82.233333333333334</v>
      </c>
      <c r="N26" s="149">
        <f t="shared" si="3"/>
        <v>3077.4866666666667</v>
      </c>
      <c r="O26" s="149">
        <f t="shared" si="4"/>
        <v>4232.1099999999997</v>
      </c>
      <c r="P26" s="149">
        <f t="shared" si="5"/>
        <v>0</v>
      </c>
      <c r="Q26" s="149">
        <f t="shared" si="6"/>
        <v>667.03666666666663</v>
      </c>
      <c r="R26" s="149">
        <f t="shared" si="7"/>
        <v>7976.6333333333332</v>
      </c>
      <c r="S26" s="148">
        <f t="shared" si="8"/>
        <v>6.4322122666666655</v>
      </c>
    </row>
    <row r="27" spans="1:19" ht="22.15" customHeight="1" x14ac:dyDescent="0.2">
      <c r="A27" s="156"/>
      <c r="B27" s="169" t="s">
        <v>227</v>
      </c>
      <c r="C27" s="160"/>
      <c r="D27" s="159"/>
      <c r="E27" s="158">
        <v>69.760000000000005</v>
      </c>
      <c r="F27" s="158"/>
      <c r="G27" s="158">
        <v>86.62</v>
      </c>
      <c r="H27" s="157">
        <v>12.91</v>
      </c>
      <c r="I27" s="5">
        <v>14430.23</v>
      </c>
      <c r="K27" s="5">
        <f t="shared" si="0"/>
        <v>23.253333333333334</v>
      </c>
      <c r="L27" s="5">
        <f t="shared" si="1"/>
        <v>28.873333333333335</v>
      </c>
      <c r="M27" s="150">
        <f t="shared" si="2"/>
        <v>56.43</v>
      </c>
      <c r="N27" s="149">
        <f t="shared" si="3"/>
        <v>2255.5733333333333</v>
      </c>
      <c r="O27" s="149">
        <f t="shared" si="4"/>
        <v>2800.7133333333336</v>
      </c>
      <c r="P27" s="149">
        <f t="shared" si="5"/>
        <v>0</v>
      </c>
      <c r="Q27" s="149">
        <f t="shared" si="6"/>
        <v>417.42333333333335</v>
      </c>
      <c r="R27" s="149">
        <f t="shared" si="7"/>
        <v>5473.71</v>
      </c>
      <c r="S27" s="148">
        <f t="shared" si="8"/>
        <v>4.6657743666666667</v>
      </c>
    </row>
    <row r="28" spans="1:19" ht="22.15" customHeight="1" thickBot="1" x14ac:dyDescent="0.25">
      <c r="A28" s="156"/>
      <c r="B28" s="168" t="s">
        <v>225</v>
      </c>
      <c r="C28" s="154"/>
      <c r="D28" s="153"/>
      <c r="E28" s="152">
        <v>81.06</v>
      </c>
      <c r="F28" s="152"/>
      <c r="G28" s="152">
        <v>97.46</v>
      </c>
      <c r="H28" s="151">
        <v>24.89</v>
      </c>
      <c r="I28" s="5">
        <v>15988.36</v>
      </c>
      <c r="K28" s="5">
        <f t="shared" si="0"/>
        <v>27.02</v>
      </c>
      <c r="L28" s="5">
        <f t="shared" si="1"/>
        <v>32.486666666666665</v>
      </c>
      <c r="M28" s="150">
        <f t="shared" si="2"/>
        <v>67.803333333333327</v>
      </c>
      <c r="N28" s="149">
        <f t="shared" si="3"/>
        <v>2620.94</v>
      </c>
      <c r="O28" s="149">
        <f t="shared" si="4"/>
        <v>3151.206666666666</v>
      </c>
      <c r="P28" s="149">
        <f t="shared" si="5"/>
        <v>0</v>
      </c>
      <c r="Q28" s="149">
        <f t="shared" si="6"/>
        <v>804.77666666666664</v>
      </c>
      <c r="R28" s="149">
        <f t="shared" si="7"/>
        <v>6576.9233333333323</v>
      </c>
      <c r="S28" s="148">
        <f t="shared" si="8"/>
        <v>5.1695697333333337</v>
      </c>
    </row>
    <row r="29" spans="1:19" ht="22.15" customHeight="1" x14ac:dyDescent="0.2">
      <c r="A29" s="156"/>
      <c r="B29" s="167" t="s">
        <v>224</v>
      </c>
      <c r="C29" s="166"/>
      <c r="D29" s="165"/>
      <c r="E29" s="164">
        <v>90.26</v>
      </c>
      <c r="F29" s="164"/>
      <c r="G29" s="164">
        <v>127.14</v>
      </c>
      <c r="H29" s="163">
        <v>16.96</v>
      </c>
      <c r="I29" s="5">
        <v>19596.8</v>
      </c>
      <c r="K29" s="5">
        <f t="shared" si="0"/>
        <v>30.08666666666667</v>
      </c>
      <c r="L29" s="5">
        <f t="shared" si="1"/>
        <v>42.38</v>
      </c>
      <c r="M29" s="150">
        <f t="shared" si="2"/>
        <v>78.12</v>
      </c>
      <c r="N29" s="149">
        <f t="shared" si="3"/>
        <v>2918.4066666666668</v>
      </c>
      <c r="O29" s="149">
        <f t="shared" si="4"/>
        <v>4110.8599999999997</v>
      </c>
      <c r="P29" s="149">
        <f t="shared" si="5"/>
        <v>0</v>
      </c>
      <c r="Q29" s="149">
        <f t="shared" si="6"/>
        <v>548.37333333333333</v>
      </c>
      <c r="R29" s="149">
        <f t="shared" si="7"/>
        <v>7577.6399999999994</v>
      </c>
      <c r="S29" s="148">
        <f t="shared" si="8"/>
        <v>6.3362986666666661</v>
      </c>
    </row>
    <row r="30" spans="1:19" ht="22.15" customHeight="1" x14ac:dyDescent="0.2">
      <c r="A30" s="156"/>
      <c r="B30" s="172" t="s">
        <v>223</v>
      </c>
      <c r="C30" s="160"/>
      <c r="D30" s="159"/>
      <c r="E30" s="158">
        <v>95.91</v>
      </c>
      <c r="F30" s="158"/>
      <c r="G30" s="158">
        <v>130.22999999999999</v>
      </c>
      <c r="H30" s="157">
        <v>20.61</v>
      </c>
      <c r="I30" s="5">
        <v>19189.71</v>
      </c>
      <c r="K30" s="5">
        <f t="shared" si="0"/>
        <v>31.97</v>
      </c>
      <c r="L30" s="5">
        <f t="shared" si="1"/>
        <v>43.41</v>
      </c>
      <c r="M30" s="150">
        <f t="shared" si="2"/>
        <v>82.25</v>
      </c>
      <c r="N30" s="149">
        <f t="shared" si="3"/>
        <v>3101.0899999999997</v>
      </c>
      <c r="O30" s="149">
        <f t="shared" si="4"/>
        <v>4210.7699999999995</v>
      </c>
      <c r="P30" s="149">
        <f t="shared" si="5"/>
        <v>0</v>
      </c>
      <c r="Q30" s="149">
        <f t="shared" si="6"/>
        <v>666.39</v>
      </c>
      <c r="R30" s="149">
        <f t="shared" si="7"/>
        <v>7978.2499999999991</v>
      </c>
      <c r="S30" s="148">
        <f t="shared" si="8"/>
        <v>6.2046728999999985</v>
      </c>
    </row>
    <row r="31" spans="1:19" ht="22.15" customHeight="1" x14ac:dyDescent="0.2">
      <c r="A31" s="156"/>
      <c r="B31" s="172" t="s">
        <v>222</v>
      </c>
      <c r="C31" s="160"/>
      <c r="D31" s="159"/>
      <c r="E31" s="158">
        <v>67.040000000000006</v>
      </c>
      <c r="F31" s="158"/>
      <c r="G31" s="158">
        <v>93.05</v>
      </c>
      <c r="H31" s="157">
        <v>6.32</v>
      </c>
      <c r="I31" s="5">
        <v>14407.53</v>
      </c>
      <c r="K31" s="5">
        <f t="shared" si="0"/>
        <v>22.346666666666668</v>
      </c>
      <c r="L31" s="5">
        <f t="shared" si="1"/>
        <v>31.016666666666666</v>
      </c>
      <c r="M31" s="150">
        <f t="shared" si="2"/>
        <v>55.47</v>
      </c>
      <c r="N31" s="149">
        <f t="shared" si="3"/>
        <v>2167.6266666666666</v>
      </c>
      <c r="O31" s="149">
        <f t="shared" si="4"/>
        <v>3008.6166666666663</v>
      </c>
      <c r="P31" s="149">
        <f t="shared" si="5"/>
        <v>0</v>
      </c>
      <c r="Q31" s="149">
        <f t="shared" si="6"/>
        <v>204.34666666666666</v>
      </c>
      <c r="R31" s="149">
        <f t="shared" si="7"/>
        <v>5380.5899999999992</v>
      </c>
      <c r="S31" s="148">
        <f t="shared" si="8"/>
        <v>4.6584346999999999</v>
      </c>
    </row>
    <row r="32" spans="1:19" ht="22.15" customHeight="1" thickBot="1" x14ac:dyDescent="0.25">
      <c r="A32" s="156"/>
      <c r="B32" s="171" t="s">
        <v>221</v>
      </c>
      <c r="C32" s="154"/>
      <c r="D32" s="153"/>
      <c r="E32" s="152">
        <v>54.77</v>
      </c>
      <c r="F32" s="152"/>
      <c r="G32" s="152">
        <v>64.239999999999995</v>
      </c>
      <c r="H32" s="151">
        <v>28.43</v>
      </c>
      <c r="I32" s="5">
        <v>10122.030000000001</v>
      </c>
      <c r="K32" s="5">
        <f t="shared" si="0"/>
        <v>18.256666666666668</v>
      </c>
      <c r="L32" s="5">
        <f t="shared" si="1"/>
        <v>21.41333333333333</v>
      </c>
      <c r="M32" s="150">
        <f t="shared" si="2"/>
        <v>49.146666666666668</v>
      </c>
      <c r="N32" s="149">
        <f t="shared" si="3"/>
        <v>1770.8966666666668</v>
      </c>
      <c r="O32" s="149">
        <f t="shared" si="4"/>
        <v>2077.0933333333328</v>
      </c>
      <c r="P32" s="149">
        <f t="shared" si="5"/>
        <v>0</v>
      </c>
      <c r="Q32" s="149">
        <f t="shared" si="6"/>
        <v>919.23666666666657</v>
      </c>
      <c r="R32" s="149">
        <f t="shared" si="7"/>
        <v>4767.2266666666665</v>
      </c>
      <c r="S32" s="148">
        <f t="shared" si="8"/>
        <v>3.2727896999999997</v>
      </c>
    </row>
    <row r="33" spans="1:19" ht="22.15" customHeight="1" x14ac:dyDescent="0.2">
      <c r="A33" s="156"/>
      <c r="B33" s="170" t="s">
        <v>219</v>
      </c>
      <c r="C33" s="166"/>
      <c r="D33" s="165"/>
      <c r="E33" s="164">
        <v>103.69</v>
      </c>
      <c r="F33" s="164"/>
      <c r="G33" s="164">
        <v>154.74</v>
      </c>
      <c r="H33" s="163">
        <v>12.37</v>
      </c>
      <c r="I33" s="5">
        <v>22190.51</v>
      </c>
      <c r="K33" s="5">
        <f t="shared" si="0"/>
        <v>34.563333333333333</v>
      </c>
      <c r="L33" s="5">
        <f t="shared" si="1"/>
        <v>51.580000000000005</v>
      </c>
      <c r="M33" s="150">
        <f t="shared" si="2"/>
        <v>90.266666666666666</v>
      </c>
      <c r="N33" s="149">
        <f t="shared" si="3"/>
        <v>3352.6433333333334</v>
      </c>
      <c r="O33" s="149">
        <f t="shared" si="4"/>
        <v>5003.26</v>
      </c>
      <c r="P33" s="149">
        <f t="shared" si="5"/>
        <v>0</v>
      </c>
      <c r="Q33" s="149">
        <f t="shared" si="6"/>
        <v>399.96333333333331</v>
      </c>
      <c r="R33" s="149">
        <f t="shared" si="7"/>
        <v>8755.8666666666668</v>
      </c>
      <c r="S33" s="148">
        <f t="shared" si="8"/>
        <v>7.1749315666666655</v>
      </c>
    </row>
    <row r="34" spans="1:19" ht="22.15" customHeight="1" x14ac:dyDescent="0.2">
      <c r="A34" s="156"/>
      <c r="B34" s="169" t="s">
        <v>217</v>
      </c>
      <c r="C34" s="160"/>
      <c r="D34" s="159"/>
      <c r="E34" s="158">
        <v>120.06</v>
      </c>
      <c r="F34" s="158"/>
      <c r="G34" s="158">
        <v>173.88</v>
      </c>
      <c r="H34" s="157">
        <v>12.6</v>
      </c>
      <c r="I34" s="5">
        <v>13497.71</v>
      </c>
      <c r="K34" s="5">
        <f t="shared" si="0"/>
        <v>40.020000000000003</v>
      </c>
      <c r="L34" s="5">
        <f t="shared" si="1"/>
        <v>57.96</v>
      </c>
      <c r="M34" s="150">
        <f t="shared" si="2"/>
        <v>102.18</v>
      </c>
      <c r="N34" s="149">
        <f t="shared" si="3"/>
        <v>3881.94</v>
      </c>
      <c r="O34" s="149">
        <f t="shared" si="4"/>
        <v>5622.119999999999</v>
      </c>
      <c r="P34" s="149">
        <f t="shared" si="5"/>
        <v>0</v>
      </c>
      <c r="Q34" s="149">
        <f t="shared" si="6"/>
        <v>407.40000000000003</v>
      </c>
      <c r="R34" s="149">
        <f t="shared" si="7"/>
        <v>9911.4599999999991</v>
      </c>
      <c r="S34" s="148">
        <f t="shared" si="8"/>
        <v>4.3642595666666661</v>
      </c>
    </row>
    <row r="35" spans="1:19" ht="22.15" customHeight="1" x14ac:dyDescent="0.2">
      <c r="A35" s="156"/>
      <c r="B35" s="169" t="s">
        <v>216</v>
      </c>
      <c r="C35" s="160"/>
      <c r="D35" s="159"/>
      <c r="E35" s="158">
        <v>83.2</v>
      </c>
      <c r="F35" s="158"/>
      <c r="G35" s="158">
        <v>107.78</v>
      </c>
      <c r="H35" s="157">
        <v>32.08</v>
      </c>
      <c r="I35" s="5">
        <v>16028.15</v>
      </c>
      <c r="K35" s="5">
        <f t="shared" si="0"/>
        <v>27.733333333333334</v>
      </c>
      <c r="L35" s="5">
        <f t="shared" si="1"/>
        <v>35.926666666666669</v>
      </c>
      <c r="M35" s="150">
        <f t="shared" si="2"/>
        <v>74.353333333333339</v>
      </c>
      <c r="N35" s="149">
        <f t="shared" si="3"/>
        <v>2690.1333333333332</v>
      </c>
      <c r="O35" s="149">
        <f t="shared" si="4"/>
        <v>3484.8866666666668</v>
      </c>
      <c r="P35" s="149">
        <f t="shared" si="5"/>
        <v>0</v>
      </c>
      <c r="Q35" s="149">
        <f t="shared" si="6"/>
        <v>1037.2533333333333</v>
      </c>
      <c r="R35" s="149">
        <f t="shared" si="7"/>
        <v>7212.2733333333335</v>
      </c>
      <c r="S35" s="148">
        <f t="shared" si="8"/>
        <v>5.1824351666666653</v>
      </c>
    </row>
    <row r="36" spans="1:19" ht="22.15" customHeight="1" thickBot="1" x14ac:dyDescent="0.25">
      <c r="A36" s="156"/>
      <c r="B36" s="168" t="s">
        <v>215</v>
      </c>
      <c r="C36" s="154"/>
      <c r="D36" s="153"/>
      <c r="E36" s="152">
        <v>50.18</v>
      </c>
      <c r="F36" s="152"/>
      <c r="G36" s="152">
        <v>58.06</v>
      </c>
      <c r="H36" s="151">
        <v>21.54</v>
      </c>
      <c r="I36" s="5">
        <v>8424.9</v>
      </c>
      <c r="K36" s="5">
        <f t="shared" si="0"/>
        <v>16.726666666666667</v>
      </c>
      <c r="L36" s="5">
        <f t="shared" si="1"/>
        <v>19.353333333333335</v>
      </c>
      <c r="M36" s="150">
        <f t="shared" si="2"/>
        <v>43.26</v>
      </c>
      <c r="N36" s="149">
        <f t="shared" si="3"/>
        <v>1622.4866666666665</v>
      </c>
      <c r="O36" s="149">
        <f t="shared" si="4"/>
        <v>1877.2733333333335</v>
      </c>
      <c r="P36" s="149">
        <f t="shared" si="5"/>
        <v>0</v>
      </c>
      <c r="Q36" s="149">
        <f t="shared" si="6"/>
        <v>696.45999999999981</v>
      </c>
      <c r="R36" s="149">
        <f t="shared" si="7"/>
        <v>4196.22</v>
      </c>
      <c r="S36" s="148">
        <f t="shared" si="8"/>
        <v>2.7240509999999993</v>
      </c>
    </row>
    <row r="37" spans="1:19" ht="22.15" customHeight="1" x14ac:dyDescent="0.2">
      <c r="A37" s="156"/>
      <c r="B37" s="167" t="s">
        <v>214</v>
      </c>
      <c r="C37" s="166"/>
      <c r="D37" s="165"/>
      <c r="E37" s="164">
        <v>82.41</v>
      </c>
      <c r="F37" s="164"/>
      <c r="G37" s="164">
        <v>112.63</v>
      </c>
      <c r="H37" s="163">
        <v>9.7200000000000006</v>
      </c>
      <c r="I37" s="5">
        <v>18042.88</v>
      </c>
      <c r="K37" s="5">
        <f t="shared" si="0"/>
        <v>27.47</v>
      </c>
      <c r="L37" s="5">
        <f t="shared" si="1"/>
        <v>37.543333333333329</v>
      </c>
      <c r="M37" s="150">
        <f t="shared" si="2"/>
        <v>68.25333333333333</v>
      </c>
      <c r="N37" s="149">
        <f t="shared" si="3"/>
        <v>2664.5899999999992</v>
      </c>
      <c r="O37" s="149">
        <f t="shared" si="4"/>
        <v>3641.7033333333325</v>
      </c>
      <c r="P37" s="149">
        <f t="shared" si="5"/>
        <v>0</v>
      </c>
      <c r="Q37" s="149">
        <f t="shared" si="6"/>
        <v>314.27999999999997</v>
      </c>
      <c r="R37" s="149">
        <f t="shared" si="7"/>
        <v>6620.573333333331</v>
      </c>
      <c r="S37" s="148">
        <f t="shared" si="8"/>
        <v>5.8338645333333332</v>
      </c>
    </row>
    <row r="38" spans="1:19" ht="22.15" customHeight="1" x14ac:dyDescent="0.2">
      <c r="A38" s="156"/>
      <c r="B38" s="162" t="s">
        <v>213</v>
      </c>
      <c r="C38" s="160"/>
      <c r="D38" s="159"/>
      <c r="E38" s="158">
        <v>101.86</v>
      </c>
      <c r="F38" s="158"/>
      <c r="G38" s="158">
        <v>143.04</v>
      </c>
      <c r="H38" s="157">
        <v>19.940000000000001</v>
      </c>
      <c r="I38" s="5">
        <v>20989.49</v>
      </c>
      <c r="K38" s="5">
        <f t="shared" si="0"/>
        <v>33.953333333333333</v>
      </c>
      <c r="L38" s="5">
        <f t="shared" si="1"/>
        <v>47.68</v>
      </c>
      <c r="M38" s="150">
        <f t="shared" si="2"/>
        <v>88.279999999999987</v>
      </c>
      <c r="N38" s="149">
        <f t="shared" si="3"/>
        <v>3293.4733333333334</v>
      </c>
      <c r="O38" s="149">
        <f t="shared" si="4"/>
        <v>4624.96</v>
      </c>
      <c r="P38" s="149">
        <f t="shared" si="5"/>
        <v>0</v>
      </c>
      <c r="Q38" s="149">
        <f t="shared" si="6"/>
        <v>644.72666666666669</v>
      </c>
      <c r="R38" s="149">
        <f t="shared" si="7"/>
        <v>8563.16</v>
      </c>
      <c r="S38" s="148">
        <f t="shared" si="8"/>
        <v>6.7866017666666671</v>
      </c>
    </row>
    <row r="39" spans="1:19" ht="22.15" customHeight="1" x14ac:dyDescent="0.2">
      <c r="A39" s="156"/>
      <c r="B39" s="161" t="s">
        <v>212</v>
      </c>
      <c r="C39" s="160"/>
      <c r="D39" s="159"/>
      <c r="E39" s="158">
        <v>54.12</v>
      </c>
      <c r="F39" s="158"/>
      <c r="G39" s="158">
        <v>72.680000000000007</v>
      </c>
      <c r="H39" s="157">
        <v>4.95</v>
      </c>
      <c r="I39" s="5">
        <v>11472.21</v>
      </c>
      <c r="K39" s="5">
        <f t="shared" si="0"/>
        <v>18.04</v>
      </c>
      <c r="L39" s="5">
        <f t="shared" si="1"/>
        <v>24.22666666666667</v>
      </c>
      <c r="M39" s="150">
        <f t="shared" si="2"/>
        <v>43.916666666666664</v>
      </c>
      <c r="N39" s="149">
        <f t="shared" si="3"/>
        <v>1749.88</v>
      </c>
      <c r="O39" s="149">
        <f t="shared" si="4"/>
        <v>2349.9866666666667</v>
      </c>
      <c r="P39" s="149">
        <f t="shared" si="5"/>
        <v>0</v>
      </c>
      <c r="Q39" s="149">
        <f t="shared" si="6"/>
        <v>160.05000000000001</v>
      </c>
      <c r="R39" s="149">
        <f t="shared" si="7"/>
        <v>4259.916666666667</v>
      </c>
      <c r="S39" s="148">
        <f t="shared" si="8"/>
        <v>3.7093478999999996</v>
      </c>
    </row>
    <row r="40" spans="1:19" ht="22.15" customHeight="1" thickBot="1" x14ac:dyDescent="0.25">
      <c r="A40" s="156"/>
      <c r="B40" s="155" t="s">
        <v>211</v>
      </c>
      <c r="C40" s="154"/>
      <c r="D40" s="153"/>
      <c r="E40" s="152">
        <v>79.47</v>
      </c>
      <c r="F40" s="152"/>
      <c r="G40" s="152">
        <v>98.19</v>
      </c>
      <c r="H40" s="151">
        <v>24.94</v>
      </c>
      <c r="I40" s="5">
        <v>14477.44</v>
      </c>
      <c r="K40" s="5">
        <f t="shared" si="0"/>
        <v>26.49</v>
      </c>
      <c r="L40" s="5">
        <f t="shared" si="1"/>
        <v>32.729999999999997</v>
      </c>
      <c r="M40" s="150">
        <f t="shared" si="2"/>
        <v>67.533333333333331</v>
      </c>
      <c r="N40" s="149">
        <f t="shared" si="3"/>
        <v>2569.5299999999997</v>
      </c>
      <c r="O40" s="149">
        <f t="shared" si="4"/>
        <v>3174.8099999999995</v>
      </c>
      <c r="P40" s="149">
        <f t="shared" si="5"/>
        <v>0</v>
      </c>
      <c r="Q40" s="149">
        <f t="shared" si="6"/>
        <v>806.39333333333343</v>
      </c>
      <c r="R40" s="149">
        <f t="shared" si="7"/>
        <v>6550.7333333333327</v>
      </c>
      <c r="S40" s="148">
        <f t="shared" si="8"/>
        <v>4.6810389333333333</v>
      </c>
    </row>
    <row r="41" spans="1:19" ht="22.15" customHeight="1" x14ac:dyDescent="0.2">
      <c r="A41" s="156"/>
      <c r="B41" s="170" t="s">
        <v>210</v>
      </c>
      <c r="C41" s="166"/>
      <c r="D41" s="165"/>
      <c r="E41" s="164">
        <v>101.45</v>
      </c>
      <c r="F41" s="164"/>
      <c r="G41" s="164">
        <v>155.44999999999999</v>
      </c>
      <c r="H41" s="163">
        <v>14.23</v>
      </c>
      <c r="I41" s="5">
        <v>12972.25</v>
      </c>
      <c r="K41" s="5">
        <f t="shared" ref="K41:K72" si="9">E41/$L$5</f>
        <v>33.81666666666667</v>
      </c>
      <c r="L41" s="5">
        <f t="shared" ref="L41:L72" si="10">G41/$L$5</f>
        <v>51.816666666666663</v>
      </c>
      <c r="M41" s="150">
        <f t="shared" ref="M41:M72" si="11">SUM(E41,G41,H41)/$L$5</f>
        <v>90.376666666666665</v>
      </c>
      <c r="N41" s="149">
        <f t="shared" ref="N41:N72" si="12">(E41/$L$5)/1000*$L$3*10000</f>
        <v>3280.2166666666667</v>
      </c>
      <c r="O41" s="149">
        <f t="shared" ref="O41:O72" si="13">(G41/$L$5)/1000*$L$3*10000</f>
        <v>5026.2166666666662</v>
      </c>
      <c r="P41" s="149">
        <f t="shared" ref="P41:P72" si="14">(0/$L$5)/1000*$L$3*10000</f>
        <v>0</v>
      </c>
      <c r="Q41" s="149">
        <f t="shared" ref="Q41:Q72" si="15">(H41/$L$5)/1000*$L$3*10000</f>
        <v>460.10333333333324</v>
      </c>
      <c r="R41" s="149">
        <f t="shared" ref="R41:R72" si="16">SUM(N41,O41,Q41)</f>
        <v>8766.536666666665</v>
      </c>
      <c r="S41" s="148">
        <f t="shared" ref="S41:S72" si="17">(I41/$L$5)/(100*100)*$L$3</f>
        <v>4.1943608333333326</v>
      </c>
    </row>
    <row r="42" spans="1:19" ht="22.15" customHeight="1" x14ac:dyDescent="0.2">
      <c r="A42" s="156"/>
      <c r="B42" s="169" t="s">
        <v>208</v>
      </c>
      <c r="C42" s="160"/>
      <c r="D42" s="159"/>
      <c r="E42" s="158">
        <v>60.35</v>
      </c>
      <c r="F42" s="158"/>
      <c r="G42" s="158">
        <v>85.25</v>
      </c>
      <c r="H42" s="157">
        <v>5.34</v>
      </c>
      <c r="I42" s="5">
        <v>14156.8</v>
      </c>
      <c r="K42" s="5">
        <f t="shared" si="9"/>
        <v>20.116666666666667</v>
      </c>
      <c r="L42" s="5">
        <f t="shared" si="10"/>
        <v>28.416666666666668</v>
      </c>
      <c r="M42" s="150">
        <f t="shared" si="11"/>
        <v>50.313333333333333</v>
      </c>
      <c r="N42" s="149">
        <f t="shared" si="12"/>
        <v>1951.3166666666668</v>
      </c>
      <c r="O42" s="149">
        <f t="shared" si="13"/>
        <v>2756.4166666666661</v>
      </c>
      <c r="P42" s="149">
        <f t="shared" si="14"/>
        <v>0</v>
      </c>
      <c r="Q42" s="149">
        <f t="shared" si="15"/>
        <v>172.66</v>
      </c>
      <c r="R42" s="149">
        <f t="shared" si="16"/>
        <v>4880.3933333333325</v>
      </c>
      <c r="S42" s="148">
        <f t="shared" si="17"/>
        <v>4.5773653333333328</v>
      </c>
    </row>
    <row r="43" spans="1:19" ht="22.15" customHeight="1" x14ac:dyDescent="0.2">
      <c r="A43" s="156"/>
      <c r="B43" s="169" t="s">
        <v>207</v>
      </c>
      <c r="C43" s="160"/>
      <c r="D43" s="159"/>
      <c r="E43" s="158">
        <v>79.37</v>
      </c>
      <c r="F43" s="158"/>
      <c r="G43" s="158">
        <v>99.42</v>
      </c>
      <c r="H43" s="157">
        <v>25.05</v>
      </c>
      <c r="I43" s="5">
        <v>13808.85</v>
      </c>
      <c r="K43" s="5">
        <f t="shared" si="9"/>
        <v>26.456666666666667</v>
      </c>
      <c r="L43" s="5">
        <f t="shared" si="10"/>
        <v>33.14</v>
      </c>
      <c r="M43" s="150">
        <f t="shared" si="11"/>
        <v>67.946666666666673</v>
      </c>
      <c r="N43" s="149">
        <f t="shared" si="12"/>
        <v>2566.2966666666666</v>
      </c>
      <c r="O43" s="149">
        <f t="shared" si="13"/>
        <v>3214.5800000000004</v>
      </c>
      <c r="P43" s="149">
        <f t="shared" si="14"/>
        <v>0</v>
      </c>
      <c r="Q43" s="149">
        <f t="shared" si="15"/>
        <v>809.94999999999993</v>
      </c>
      <c r="R43" s="149">
        <f t="shared" si="16"/>
        <v>6590.8266666666668</v>
      </c>
      <c r="S43" s="148">
        <f t="shared" si="17"/>
        <v>4.4648614999999996</v>
      </c>
    </row>
    <row r="44" spans="1:19" ht="22.15" customHeight="1" thickBot="1" x14ac:dyDescent="0.25">
      <c r="A44" s="156"/>
      <c r="B44" s="168" t="s">
        <v>206</v>
      </c>
      <c r="C44" s="154"/>
      <c r="D44" s="153"/>
      <c r="E44" s="152">
        <v>73.33</v>
      </c>
      <c r="F44" s="152"/>
      <c r="G44" s="152">
        <v>96.81</v>
      </c>
      <c r="H44" s="151">
        <v>16.739999999999998</v>
      </c>
      <c r="I44" s="5">
        <v>14565.62</v>
      </c>
      <c r="K44" s="5">
        <f t="shared" si="9"/>
        <v>24.443333333333332</v>
      </c>
      <c r="L44" s="5">
        <f t="shared" si="10"/>
        <v>32.270000000000003</v>
      </c>
      <c r="M44" s="150">
        <f t="shared" si="11"/>
        <v>62.293333333333329</v>
      </c>
      <c r="N44" s="149">
        <f t="shared" si="12"/>
        <v>2371.0033333333331</v>
      </c>
      <c r="O44" s="149">
        <f t="shared" si="13"/>
        <v>3130.19</v>
      </c>
      <c r="P44" s="149">
        <f t="shared" si="14"/>
        <v>0</v>
      </c>
      <c r="Q44" s="149">
        <f t="shared" si="15"/>
        <v>541.25999999999988</v>
      </c>
      <c r="R44" s="149">
        <f t="shared" si="16"/>
        <v>6042.4533333333329</v>
      </c>
      <c r="S44" s="148">
        <f t="shared" si="17"/>
        <v>4.7095504666666663</v>
      </c>
    </row>
    <row r="45" spans="1:19" ht="22.15" customHeight="1" x14ac:dyDescent="0.2">
      <c r="A45" s="156"/>
      <c r="B45" s="167" t="s">
        <v>205</v>
      </c>
      <c r="C45" s="166"/>
      <c r="D45" s="165"/>
      <c r="E45" s="164">
        <v>80.98</v>
      </c>
      <c r="F45" s="164"/>
      <c r="G45" s="164">
        <v>114.41</v>
      </c>
      <c r="H45" s="163">
        <v>19.22</v>
      </c>
      <c r="I45" s="5">
        <v>18328.05</v>
      </c>
      <c r="K45" s="5">
        <f t="shared" si="9"/>
        <v>26.993333333333336</v>
      </c>
      <c r="L45" s="5">
        <f t="shared" si="10"/>
        <v>38.136666666666663</v>
      </c>
      <c r="M45" s="150">
        <f t="shared" si="11"/>
        <v>71.536666666666662</v>
      </c>
      <c r="N45" s="149">
        <f t="shared" si="12"/>
        <v>2618.353333333333</v>
      </c>
      <c r="O45" s="149">
        <f t="shared" si="13"/>
        <v>3699.2566666666667</v>
      </c>
      <c r="P45" s="149">
        <f t="shared" si="14"/>
        <v>0</v>
      </c>
      <c r="Q45" s="149">
        <f t="shared" si="15"/>
        <v>621.4466666666666</v>
      </c>
      <c r="R45" s="149">
        <f t="shared" si="16"/>
        <v>6939.0566666666664</v>
      </c>
      <c r="S45" s="148">
        <f t="shared" si="17"/>
        <v>5.9260694999999988</v>
      </c>
    </row>
    <row r="46" spans="1:19" ht="22.15" customHeight="1" x14ac:dyDescent="0.2">
      <c r="A46" s="156"/>
      <c r="B46" s="172" t="s">
        <v>204</v>
      </c>
      <c r="C46" s="160"/>
      <c r="D46" s="159"/>
      <c r="E46" s="158">
        <v>99.83</v>
      </c>
      <c r="F46" s="158"/>
      <c r="G46" s="158">
        <v>136.41999999999999</v>
      </c>
      <c r="H46" s="157">
        <v>30.84</v>
      </c>
      <c r="I46" s="5">
        <v>18147.75</v>
      </c>
      <c r="K46" s="5">
        <f t="shared" si="9"/>
        <v>33.276666666666664</v>
      </c>
      <c r="L46" s="5">
        <f t="shared" si="10"/>
        <v>45.473333333333329</v>
      </c>
      <c r="M46" s="150">
        <f t="shared" si="11"/>
        <v>89.029999999999987</v>
      </c>
      <c r="N46" s="149">
        <f t="shared" si="12"/>
        <v>3227.8366666666657</v>
      </c>
      <c r="O46" s="149">
        <f t="shared" si="13"/>
        <v>4410.913333333333</v>
      </c>
      <c r="P46" s="149">
        <f t="shared" si="14"/>
        <v>0</v>
      </c>
      <c r="Q46" s="149">
        <f t="shared" si="15"/>
        <v>997.15999999999985</v>
      </c>
      <c r="R46" s="149">
        <f t="shared" si="16"/>
        <v>8635.909999999998</v>
      </c>
      <c r="S46" s="148">
        <f t="shared" si="17"/>
        <v>5.8677725000000001</v>
      </c>
    </row>
    <row r="47" spans="1:19" ht="22.15" customHeight="1" x14ac:dyDescent="0.2">
      <c r="A47" s="156"/>
      <c r="B47" s="172" t="s">
        <v>203</v>
      </c>
      <c r="C47" s="160"/>
      <c r="D47" s="159"/>
      <c r="E47" s="158">
        <v>89.61</v>
      </c>
      <c r="F47" s="158"/>
      <c r="G47" s="158">
        <v>118.29</v>
      </c>
      <c r="H47" s="157">
        <v>23.68</v>
      </c>
      <c r="I47" s="5">
        <v>17231.39</v>
      </c>
      <c r="K47" s="5">
        <f t="shared" si="9"/>
        <v>29.87</v>
      </c>
      <c r="L47" s="5">
        <f t="shared" si="10"/>
        <v>39.43</v>
      </c>
      <c r="M47" s="150">
        <f t="shared" si="11"/>
        <v>77.193333333333342</v>
      </c>
      <c r="N47" s="149">
        <f t="shared" si="12"/>
        <v>2897.39</v>
      </c>
      <c r="O47" s="149">
        <f t="shared" si="13"/>
        <v>3824.7099999999996</v>
      </c>
      <c r="P47" s="149">
        <f t="shared" si="14"/>
        <v>0</v>
      </c>
      <c r="Q47" s="149">
        <f t="shared" si="15"/>
        <v>765.65333333333331</v>
      </c>
      <c r="R47" s="149">
        <f t="shared" si="16"/>
        <v>7487.7533333333331</v>
      </c>
      <c r="S47" s="148">
        <f t="shared" si="17"/>
        <v>5.5714827666666658</v>
      </c>
    </row>
    <row r="48" spans="1:19" ht="22.15" customHeight="1" thickBot="1" x14ac:dyDescent="0.25">
      <c r="A48" s="156"/>
      <c r="B48" s="171" t="s">
        <v>202</v>
      </c>
      <c r="C48" s="154"/>
      <c r="D48" s="153"/>
      <c r="E48" s="152">
        <v>93.84</v>
      </c>
      <c r="F48" s="152"/>
      <c r="G48" s="152">
        <v>137.78</v>
      </c>
      <c r="H48" s="151">
        <v>12.17</v>
      </c>
      <c r="I48" s="5">
        <v>19715.36</v>
      </c>
      <c r="K48" s="5">
        <f t="shared" si="9"/>
        <v>31.28</v>
      </c>
      <c r="L48" s="5">
        <f t="shared" si="10"/>
        <v>45.926666666666669</v>
      </c>
      <c r="M48" s="150">
        <f t="shared" si="11"/>
        <v>81.263333333333335</v>
      </c>
      <c r="N48" s="149">
        <f t="shared" si="12"/>
        <v>3034.1600000000003</v>
      </c>
      <c r="O48" s="149">
        <f t="shared" si="13"/>
        <v>4454.8866666666672</v>
      </c>
      <c r="P48" s="149">
        <f t="shared" si="14"/>
        <v>0</v>
      </c>
      <c r="Q48" s="149">
        <f t="shared" si="15"/>
        <v>393.49666666666667</v>
      </c>
      <c r="R48" s="149">
        <f t="shared" si="16"/>
        <v>7882.543333333334</v>
      </c>
      <c r="S48" s="148">
        <f t="shared" si="17"/>
        <v>6.3746330666666662</v>
      </c>
    </row>
    <row r="49" spans="1:19" ht="22.15" customHeight="1" x14ac:dyDescent="0.2">
      <c r="A49" s="156"/>
      <c r="B49" s="170" t="s">
        <v>201</v>
      </c>
      <c r="C49" s="166"/>
      <c r="D49" s="165"/>
      <c r="E49" s="164">
        <v>86.01</v>
      </c>
      <c r="F49" s="164"/>
      <c r="G49" s="164">
        <v>131.22</v>
      </c>
      <c r="H49" s="163">
        <v>10.96</v>
      </c>
      <c r="I49" s="5">
        <v>19988.810000000001</v>
      </c>
      <c r="K49" s="5">
        <f t="shared" si="9"/>
        <v>28.67</v>
      </c>
      <c r="L49" s="5">
        <f t="shared" si="10"/>
        <v>43.74</v>
      </c>
      <c r="M49" s="150">
        <f t="shared" si="11"/>
        <v>76.063333333333347</v>
      </c>
      <c r="N49" s="149">
        <f t="shared" si="12"/>
        <v>2780.99</v>
      </c>
      <c r="O49" s="149">
        <f t="shared" si="13"/>
        <v>4242.78</v>
      </c>
      <c r="P49" s="149">
        <f t="shared" si="14"/>
        <v>0</v>
      </c>
      <c r="Q49" s="149">
        <f t="shared" si="15"/>
        <v>354.37333333333333</v>
      </c>
      <c r="R49" s="149">
        <f t="shared" si="16"/>
        <v>7378.1433333333325</v>
      </c>
      <c r="S49" s="148">
        <f t="shared" si="17"/>
        <v>6.463048566666667</v>
      </c>
    </row>
    <row r="50" spans="1:19" ht="22.15" customHeight="1" x14ac:dyDescent="0.2">
      <c r="A50" s="156"/>
      <c r="B50" s="169" t="s">
        <v>200</v>
      </c>
      <c r="C50" s="160"/>
      <c r="D50" s="159"/>
      <c r="E50" s="158">
        <v>63.92</v>
      </c>
      <c r="F50" s="158"/>
      <c r="G50" s="158">
        <v>80.64</v>
      </c>
      <c r="H50" s="157">
        <v>22.56</v>
      </c>
      <c r="I50" s="5">
        <v>12185.85</v>
      </c>
      <c r="K50" s="5">
        <f t="shared" si="9"/>
        <v>21.306666666666668</v>
      </c>
      <c r="L50" s="5">
        <f t="shared" si="10"/>
        <v>26.88</v>
      </c>
      <c r="M50" s="150">
        <f t="shared" si="11"/>
        <v>55.706666666666671</v>
      </c>
      <c r="N50" s="149">
        <f t="shared" si="12"/>
        <v>2066.7466666666669</v>
      </c>
      <c r="O50" s="149">
        <f t="shared" si="13"/>
        <v>2607.3599999999997</v>
      </c>
      <c r="P50" s="149">
        <f t="shared" si="14"/>
        <v>0</v>
      </c>
      <c r="Q50" s="149">
        <f t="shared" si="15"/>
        <v>729.43999999999994</v>
      </c>
      <c r="R50" s="149">
        <f t="shared" si="16"/>
        <v>5403.5466666666662</v>
      </c>
      <c r="S50" s="148">
        <f t="shared" si="17"/>
        <v>3.9400914999999999</v>
      </c>
    </row>
    <row r="51" spans="1:19" ht="22.15" customHeight="1" x14ac:dyDescent="0.2">
      <c r="A51" s="156"/>
      <c r="B51" s="169" t="s">
        <v>199</v>
      </c>
      <c r="C51" s="160"/>
      <c r="D51" s="159"/>
      <c r="E51" s="158">
        <v>61.72</v>
      </c>
      <c r="F51" s="158"/>
      <c r="G51" s="158">
        <v>89.09</v>
      </c>
      <c r="H51" s="157">
        <v>6.99</v>
      </c>
      <c r="I51" s="5">
        <v>13696.23</v>
      </c>
      <c r="K51" s="5">
        <f t="shared" si="9"/>
        <v>20.573333333333334</v>
      </c>
      <c r="L51" s="5">
        <f t="shared" si="10"/>
        <v>29.696666666666669</v>
      </c>
      <c r="M51" s="150">
        <f t="shared" si="11"/>
        <v>52.6</v>
      </c>
      <c r="N51" s="149">
        <f t="shared" si="12"/>
        <v>1995.6133333333335</v>
      </c>
      <c r="O51" s="149">
        <f t="shared" si="13"/>
        <v>2880.5766666666664</v>
      </c>
      <c r="P51" s="149">
        <f t="shared" si="14"/>
        <v>0</v>
      </c>
      <c r="Q51" s="149">
        <f t="shared" si="15"/>
        <v>226.01</v>
      </c>
      <c r="R51" s="149">
        <f t="shared" si="16"/>
        <v>5102.2</v>
      </c>
      <c r="S51" s="148">
        <f t="shared" si="17"/>
        <v>4.4284476999999995</v>
      </c>
    </row>
    <row r="52" spans="1:19" ht="22.15" customHeight="1" thickBot="1" x14ac:dyDescent="0.25">
      <c r="A52" s="156"/>
      <c r="B52" s="168" t="s">
        <v>198</v>
      </c>
      <c r="C52" s="154"/>
      <c r="D52" s="153"/>
      <c r="E52" s="152">
        <v>72.459999999999994</v>
      </c>
      <c r="F52" s="152"/>
      <c r="G52" s="152">
        <v>91.57</v>
      </c>
      <c r="H52" s="151">
        <v>31.34</v>
      </c>
      <c r="I52" s="5">
        <v>13044.12</v>
      </c>
      <c r="K52" s="5">
        <f t="shared" si="9"/>
        <v>24.153333333333332</v>
      </c>
      <c r="L52" s="5">
        <f t="shared" si="10"/>
        <v>30.52333333333333</v>
      </c>
      <c r="M52" s="150">
        <f t="shared" si="11"/>
        <v>65.123333333333321</v>
      </c>
      <c r="N52" s="149">
        <f t="shared" si="12"/>
        <v>2342.873333333333</v>
      </c>
      <c r="O52" s="149">
        <f t="shared" si="13"/>
        <v>2960.7633333333329</v>
      </c>
      <c r="P52" s="149">
        <f t="shared" si="14"/>
        <v>0</v>
      </c>
      <c r="Q52" s="149">
        <f t="shared" si="15"/>
        <v>1013.3266666666666</v>
      </c>
      <c r="R52" s="149">
        <f t="shared" si="16"/>
        <v>6316.9633333333322</v>
      </c>
      <c r="S52" s="148">
        <f t="shared" si="17"/>
        <v>4.2175988000000002</v>
      </c>
    </row>
    <row r="53" spans="1:19" ht="22.15" customHeight="1" x14ac:dyDescent="0.2">
      <c r="A53" s="156"/>
      <c r="B53" s="167" t="s">
        <v>197</v>
      </c>
      <c r="C53" s="166"/>
      <c r="D53" s="165"/>
      <c r="E53" s="164">
        <v>77.08</v>
      </c>
      <c r="F53" s="164"/>
      <c r="G53" s="164">
        <v>97.97</v>
      </c>
      <c r="H53" s="163">
        <v>19.399999999999999</v>
      </c>
      <c r="I53" s="5">
        <v>6505.92</v>
      </c>
      <c r="K53" s="5">
        <f t="shared" si="9"/>
        <v>25.693333333333332</v>
      </c>
      <c r="L53" s="5">
        <f t="shared" si="10"/>
        <v>32.656666666666666</v>
      </c>
      <c r="M53" s="150">
        <f t="shared" si="11"/>
        <v>64.816666666666677</v>
      </c>
      <c r="N53" s="149">
        <f t="shared" si="12"/>
        <v>2492.2533333333331</v>
      </c>
      <c r="O53" s="149">
        <f t="shared" si="13"/>
        <v>3167.6966666666667</v>
      </c>
      <c r="P53" s="149">
        <f t="shared" si="14"/>
        <v>0</v>
      </c>
      <c r="Q53" s="149">
        <f t="shared" si="15"/>
        <v>627.26666666666654</v>
      </c>
      <c r="R53" s="149">
        <f t="shared" si="16"/>
        <v>6287.2166666666662</v>
      </c>
      <c r="S53" s="148">
        <f t="shared" si="17"/>
        <v>2.1035807999999996</v>
      </c>
    </row>
    <row r="54" spans="1:19" ht="22.15" customHeight="1" x14ac:dyDescent="0.2">
      <c r="A54" s="156"/>
      <c r="B54" s="162" t="s">
        <v>196</v>
      </c>
      <c r="C54" s="160"/>
      <c r="D54" s="159"/>
      <c r="E54" s="158">
        <v>83.06</v>
      </c>
      <c r="F54" s="158"/>
      <c r="G54" s="158">
        <v>103.03</v>
      </c>
      <c r="H54" s="157">
        <v>36.090000000000003</v>
      </c>
      <c r="I54" s="5">
        <v>13773.82</v>
      </c>
      <c r="K54" s="5">
        <f t="shared" si="9"/>
        <v>27.686666666666667</v>
      </c>
      <c r="L54" s="5">
        <f t="shared" si="10"/>
        <v>34.343333333333334</v>
      </c>
      <c r="M54" s="150">
        <f t="shared" si="11"/>
        <v>74.06</v>
      </c>
      <c r="N54" s="149">
        <f t="shared" si="12"/>
        <v>2685.6066666666666</v>
      </c>
      <c r="O54" s="149">
        <f t="shared" si="13"/>
        <v>3331.3033333333337</v>
      </c>
      <c r="P54" s="149">
        <f t="shared" si="14"/>
        <v>0</v>
      </c>
      <c r="Q54" s="149">
        <f t="shared" si="15"/>
        <v>1166.9100000000001</v>
      </c>
      <c r="R54" s="149">
        <f t="shared" si="16"/>
        <v>7183.82</v>
      </c>
      <c r="S54" s="148">
        <f t="shared" si="17"/>
        <v>4.4535351333333333</v>
      </c>
    </row>
    <row r="55" spans="1:19" ht="22.15" customHeight="1" x14ac:dyDescent="0.2">
      <c r="A55" s="156"/>
      <c r="B55" s="161" t="s">
        <v>195</v>
      </c>
      <c r="C55" s="160"/>
      <c r="D55" s="159"/>
      <c r="E55" s="158">
        <v>67.739999999999995</v>
      </c>
      <c r="F55" s="158"/>
      <c r="G55" s="158">
        <v>89.69</v>
      </c>
      <c r="H55" s="157">
        <v>14.5</v>
      </c>
      <c r="I55" s="5">
        <v>13657.58</v>
      </c>
      <c r="K55" s="5">
        <f t="shared" si="9"/>
        <v>22.58</v>
      </c>
      <c r="L55" s="5">
        <f t="shared" si="10"/>
        <v>29.896666666666665</v>
      </c>
      <c r="M55" s="150">
        <f t="shared" si="11"/>
        <v>57.31</v>
      </c>
      <c r="N55" s="149">
        <f t="shared" si="12"/>
        <v>2190.2599999999998</v>
      </c>
      <c r="O55" s="149">
        <f t="shared" si="13"/>
        <v>2899.9766666666665</v>
      </c>
      <c r="P55" s="149">
        <f t="shared" si="14"/>
        <v>0</v>
      </c>
      <c r="Q55" s="149">
        <f t="shared" si="15"/>
        <v>468.83333333333326</v>
      </c>
      <c r="R55" s="149">
        <f t="shared" si="16"/>
        <v>5559.0699999999988</v>
      </c>
      <c r="S55" s="148">
        <f t="shared" si="17"/>
        <v>4.415950866666666</v>
      </c>
    </row>
    <row r="56" spans="1:19" ht="22.15" customHeight="1" thickBot="1" x14ac:dyDescent="0.25">
      <c r="A56" s="156"/>
      <c r="B56" s="155" t="s">
        <v>194</v>
      </c>
      <c r="C56" s="154"/>
      <c r="D56" s="153"/>
      <c r="E56" s="152">
        <v>45.81</v>
      </c>
      <c r="F56" s="152"/>
      <c r="G56" s="152">
        <v>59.05</v>
      </c>
      <c r="H56" s="151">
        <v>11.84</v>
      </c>
      <c r="I56" s="5">
        <v>7848.99</v>
      </c>
      <c r="K56" s="5">
        <f t="shared" si="9"/>
        <v>15.270000000000001</v>
      </c>
      <c r="L56" s="5">
        <f t="shared" si="10"/>
        <v>19.683333333333334</v>
      </c>
      <c r="M56" s="150">
        <f t="shared" si="11"/>
        <v>38.9</v>
      </c>
      <c r="N56" s="149">
        <f t="shared" si="12"/>
        <v>1481.19</v>
      </c>
      <c r="O56" s="149">
        <f t="shared" si="13"/>
        <v>1909.2833333333333</v>
      </c>
      <c r="P56" s="149">
        <f t="shared" si="14"/>
        <v>0</v>
      </c>
      <c r="Q56" s="149">
        <f t="shared" si="15"/>
        <v>382.82666666666665</v>
      </c>
      <c r="R56" s="149">
        <f t="shared" si="16"/>
        <v>3773.3</v>
      </c>
      <c r="S56" s="148">
        <f t="shared" si="17"/>
        <v>2.5378400999999999</v>
      </c>
    </row>
    <row r="57" spans="1:19" ht="21.6" customHeight="1" x14ac:dyDescent="0.2">
      <c r="A57" s="156"/>
      <c r="B57" s="170" t="s">
        <v>193</v>
      </c>
      <c r="C57" s="166"/>
      <c r="D57" s="165"/>
      <c r="E57" s="164">
        <v>58.96</v>
      </c>
      <c r="F57" s="164"/>
      <c r="G57" s="164">
        <v>75.17</v>
      </c>
      <c r="H57" s="163">
        <v>27.48</v>
      </c>
      <c r="I57" s="5">
        <v>10246.61</v>
      </c>
      <c r="K57" s="5">
        <f t="shared" si="9"/>
        <v>19.653333333333332</v>
      </c>
      <c r="L57" s="5">
        <f t="shared" si="10"/>
        <v>25.056666666666668</v>
      </c>
      <c r="M57" s="150">
        <f t="shared" si="11"/>
        <v>53.87</v>
      </c>
      <c r="N57" s="149">
        <f t="shared" si="12"/>
        <v>1906.373333333333</v>
      </c>
      <c r="O57" s="149">
        <f t="shared" si="13"/>
        <v>2430.4966666666664</v>
      </c>
      <c r="P57" s="149">
        <f t="shared" si="14"/>
        <v>0</v>
      </c>
      <c r="Q57" s="149">
        <f t="shared" si="15"/>
        <v>888.51999999999987</v>
      </c>
      <c r="R57" s="149">
        <f t="shared" si="16"/>
        <v>5225.3899999999985</v>
      </c>
      <c r="S57" s="148">
        <f t="shared" si="17"/>
        <v>3.3130705666666667</v>
      </c>
    </row>
    <row r="58" spans="1:19" ht="21.6" customHeight="1" x14ac:dyDescent="0.2">
      <c r="A58" s="156"/>
      <c r="B58" s="169" t="s">
        <v>192</v>
      </c>
      <c r="C58" s="160"/>
      <c r="D58" s="159"/>
      <c r="E58" s="158">
        <v>86.86</v>
      </c>
      <c r="F58" s="158"/>
      <c r="G58" s="158">
        <v>122.35</v>
      </c>
      <c r="H58" s="157">
        <v>115.27</v>
      </c>
      <c r="I58" s="5">
        <v>17242.28</v>
      </c>
      <c r="K58" s="5">
        <f t="shared" si="9"/>
        <v>28.953333333333333</v>
      </c>
      <c r="L58" s="5">
        <f t="shared" si="10"/>
        <v>40.783333333333331</v>
      </c>
      <c r="M58" s="150">
        <f t="shared" si="11"/>
        <v>108.15999999999998</v>
      </c>
      <c r="N58" s="149">
        <f t="shared" si="12"/>
        <v>2808.4733333333334</v>
      </c>
      <c r="O58" s="149">
        <f t="shared" si="13"/>
        <v>3955.9833333333327</v>
      </c>
      <c r="P58" s="149">
        <f t="shared" si="14"/>
        <v>0</v>
      </c>
      <c r="Q58" s="149">
        <f t="shared" si="15"/>
        <v>3727.0633333333326</v>
      </c>
      <c r="R58" s="149">
        <f t="shared" si="16"/>
        <v>10491.519999999999</v>
      </c>
      <c r="S58" s="148">
        <f t="shared" si="17"/>
        <v>5.5750038666666661</v>
      </c>
    </row>
    <row r="59" spans="1:19" ht="21.6" customHeight="1" x14ac:dyDescent="0.2">
      <c r="A59" s="156"/>
      <c r="B59" s="169" t="s">
        <v>191</v>
      </c>
      <c r="C59" s="160"/>
      <c r="D59" s="159"/>
      <c r="E59" s="158">
        <v>101.65</v>
      </c>
      <c r="F59" s="158"/>
      <c r="G59" s="158">
        <v>151.74</v>
      </c>
      <c r="H59" s="157">
        <v>11.98</v>
      </c>
      <c r="I59" s="5">
        <v>21936.7</v>
      </c>
      <c r="K59" s="5">
        <f t="shared" si="9"/>
        <v>33.883333333333333</v>
      </c>
      <c r="L59" s="5">
        <f t="shared" si="10"/>
        <v>50.580000000000005</v>
      </c>
      <c r="M59" s="150">
        <f t="shared" si="11"/>
        <v>88.456666666666663</v>
      </c>
      <c r="N59" s="149">
        <f t="shared" si="12"/>
        <v>3286.6833333333334</v>
      </c>
      <c r="O59" s="149">
        <f t="shared" si="13"/>
        <v>4906.26</v>
      </c>
      <c r="P59" s="149">
        <f t="shared" si="14"/>
        <v>0</v>
      </c>
      <c r="Q59" s="149">
        <f t="shared" si="15"/>
        <v>387.35333333333335</v>
      </c>
      <c r="R59" s="149">
        <f t="shared" si="16"/>
        <v>8580.2966666666653</v>
      </c>
      <c r="S59" s="148">
        <f t="shared" si="17"/>
        <v>7.0928663333333333</v>
      </c>
    </row>
    <row r="60" spans="1:19" ht="21.6" customHeight="1" thickBot="1" x14ac:dyDescent="0.25">
      <c r="A60" s="156"/>
      <c r="B60" s="168" t="s">
        <v>190</v>
      </c>
      <c r="C60" s="154"/>
      <c r="D60" s="153"/>
      <c r="E60" s="152">
        <v>78.97</v>
      </c>
      <c r="F60" s="152"/>
      <c r="G60" s="152">
        <v>114.09</v>
      </c>
      <c r="H60" s="151">
        <v>16.14</v>
      </c>
      <c r="I60" s="5">
        <v>17121.95</v>
      </c>
      <c r="K60" s="5">
        <f t="shared" si="9"/>
        <v>26.323333333333334</v>
      </c>
      <c r="L60" s="5">
        <f t="shared" si="10"/>
        <v>38.03</v>
      </c>
      <c r="M60" s="150">
        <f t="shared" si="11"/>
        <v>69.733333333333334</v>
      </c>
      <c r="N60" s="149">
        <f t="shared" si="12"/>
        <v>2553.3633333333332</v>
      </c>
      <c r="O60" s="149">
        <f t="shared" si="13"/>
        <v>3688.91</v>
      </c>
      <c r="P60" s="149">
        <f t="shared" si="14"/>
        <v>0</v>
      </c>
      <c r="Q60" s="149">
        <f t="shared" si="15"/>
        <v>521.86</v>
      </c>
      <c r="R60" s="149">
        <f t="shared" si="16"/>
        <v>6764.1333333333323</v>
      </c>
      <c r="S60" s="148">
        <f t="shared" si="17"/>
        <v>5.5360971666666661</v>
      </c>
    </row>
    <row r="61" spans="1:19" ht="21.6" customHeight="1" x14ac:dyDescent="0.2">
      <c r="A61" s="156"/>
      <c r="B61" s="167" t="s">
        <v>189</v>
      </c>
      <c r="C61" s="166"/>
      <c r="D61" s="165"/>
      <c r="E61" s="164">
        <v>68.64</v>
      </c>
      <c r="F61" s="164"/>
      <c r="G61" s="164">
        <v>95.31</v>
      </c>
      <c r="H61" s="163">
        <v>12.35</v>
      </c>
      <c r="I61" s="5">
        <v>13826.7</v>
      </c>
      <c r="K61" s="5">
        <f t="shared" si="9"/>
        <v>22.88</v>
      </c>
      <c r="L61" s="5">
        <f t="shared" si="10"/>
        <v>31.77</v>
      </c>
      <c r="M61" s="150">
        <f t="shared" si="11"/>
        <v>58.766666666666659</v>
      </c>
      <c r="N61" s="149">
        <f t="shared" si="12"/>
        <v>2219.3599999999997</v>
      </c>
      <c r="O61" s="149">
        <f t="shared" si="13"/>
        <v>3081.6899999999996</v>
      </c>
      <c r="P61" s="149">
        <f t="shared" si="14"/>
        <v>0</v>
      </c>
      <c r="Q61" s="149">
        <f t="shared" si="15"/>
        <v>399.31666666666655</v>
      </c>
      <c r="R61" s="149">
        <f t="shared" si="16"/>
        <v>5700.3666666666659</v>
      </c>
      <c r="S61" s="148">
        <f t="shared" si="17"/>
        <v>4.4706330000000003</v>
      </c>
    </row>
    <row r="62" spans="1:19" ht="21.6" customHeight="1" x14ac:dyDescent="0.2">
      <c r="A62" s="156"/>
      <c r="B62" s="172" t="s">
        <v>187</v>
      </c>
      <c r="C62" s="160"/>
      <c r="D62" s="159"/>
      <c r="E62" s="158">
        <v>90.14</v>
      </c>
      <c r="F62" s="158"/>
      <c r="G62" s="158">
        <v>127.7</v>
      </c>
      <c r="H62" s="157">
        <v>16.93</v>
      </c>
      <c r="I62" s="5">
        <v>20289.669999999998</v>
      </c>
      <c r="K62" s="5">
        <f t="shared" si="9"/>
        <v>30.046666666666667</v>
      </c>
      <c r="L62" s="5">
        <f t="shared" si="10"/>
        <v>42.56666666666667</v>
      </c>
      <c r="M62" s="150">
        <f t="shared" si="11"/>
        <v>78.256666666666675</v>
      </c>
      <c r="N62" s="149">
        <f t="shared" si="12"/>
        <v>2914.5266666666662</v>
      </c>
      <c r="O62" s="149">
        <f t="shared" si="13"/>
        <v>4128.9666666666672</v>
      </c>
      <c r="P62" s="149">
        <f t="shared" si="14"/>
        <v>0</v>
      </c>
      <c r="Q62" s="149">
        <f t="shared" si="15"/>
        <v>547.40333333333331</v>
      </c>
      <c r="R62" s="149">
        <f t="shared" si="16"/>
        <v>7590.8966666666674</v>
      </c>
      <c r="S62" s="148">
        <f t="shared" si="17"/>
        <v>6.5603266333333323</v>
      </c>
    </row>
    <row r="63" spans="1:19" ht="21.6" customHeight="1" x14ac:dyDescent="0.2">
      <c r="A63" s="156"/>
      <c r="B63" s="172" t="s">
        <v>186</v>
      </c>
      <c r="C63" s="160"/>
      <c r="D63" s="159"/>
      <c r="E63" s="158">
        <v>73.09</v>
      </c>
      <c r="F63" s="158"/>
      <c r="G63" s="158">
        <v>100.6</v>
      </c>
      <c r="H63" s="157">
        <v>20.73</v>
      </c>
      <c r="I63" s="5">
        <v>14438</v>
      </c>
      <c r="K63" s="5">
        <f t="shared" si="9"/>
        <v>24.363333333333333</v>
      </c>
      <c r="L63" s="5">
        <f t="shared" si="10"/>
        <v>33.533333333333331</v>
      </c>
      <c r="M63" s="150">
        <f t="shared" si="11"/>
        <v>64.806666666666658</v>
      </c>
      <c r="N63" s="149">
        <f t="shared" si="12"/>
        <v>2363.2433333333333</v>
      </c>
      <c r="O63" s="149">
        <f t="shared" si="13"/>
        <v>3252.7333333333331</v>
      </c>
      <c r="P63" s="149">
        <f t="shared" si="14"/>
        <v>0</v>
      </c>
      <c r="Q63" s="149">
        <f t="shared" si="15"/>
        <v>670.27</v>
      </c>
      <c r="R63" s="149">
        <f t="shared" si="16"/>
        <v>6286.246666666666</v>
      </c>
      <c r="S63" s="148">
        <f t="shared" si="17"/>
        <v>4.668286666666666</v>
      </c>
    </row>
    <row r="64" spans="1:19" ht="21.6" customHeight="1" thickBot="1" x14ac:dyDescent="0.25">
      <c r="A64" s="156"/>
      <c r="B64" s="171" t="s">
        <v>186</v>
      </c>
      <c r="C64" s="154"/>
      <c r="D64" s="153"/>
      <c r="E64" s="152">
        <v>58.09</v>
      </c>
      <c r="F64" s="152"/>
      <c r="G64" s="152">
        <v>72.86</v>
      </c>
      <c r="H64" s="151">
        <v>17.71</v>
      </c>
      <c r="I64" s="5">
        <v>11366.11</v>
      </c>
      <c r="K64" s="5">
        <f t="shared" si="9"/>
        <v>19.363333333333333</v>
      </c>
      <c r="L64" s="5">
        <f t="shared" si="10"/>
        <v>24.286666666666665</v>
      </c>
      <c r="M64" s="150">
        <f t="shared" si="11"/>
        <v>49.553333333333335</v>
      </c>
      <c r="N64" s="149">
        <f t="shared" si="12"/>
        <v>1878.2433333333331</v>
      </c>
      <c r="O64" s="149">
        <f t="shared" si="13"/>
        <v>2355.8066666666664</v>
      </c>
      <c r="P64" s="149">
        <f t="shared" si="14"/>
        <v>0</v>
      </c>
      <c r="Q64" s="149">
        <f t="shared" si="15"/>
        <v>572.62333333333333</v>
      </c>
      <c r="R64" s="149">
        <f t="shared" si="16"/>
        <v>4806.6733333333323</v>
      </c>
      <c r="S64" s="148">
        <f t="shared" si="17"/>
        <v>3.6750422333333335</v>
      </c>
    </row>
    <row r="65" spans="1:19" ht="21.6" customHeight="1" x14ac:dyDescent="0.2">
      <c r="A65" s="156"/>
      <c r="B65" s="170" t="s">
        <v>182</v>
      </c>
      <c r="C65" s="166"/>
      <c r="D65" s="165"/>
      <c r="E65" s="164">
        <v>93.53</v>
      </c>
      <c r="F65" s="164"/>
      <c r="G65" s="164">
        <v>132.02000000000001</v>
      </c>
      <c r="H65" s="163">
        <v>6</v>
      </c>
      <c r="I65" s="5">
        <v>10237.57</v>
      </c>
      <c r="K65" s="5">
        <f t="shared" si="9"/>
        <v>31.176666666666666</v>
      </c>
      <c r="L65" s="5">
        <f t="shared" si="10"/>
        <v>44.006666666666668</v>
      </c>
      <c r="M65" s="150">
        <f t="shared" si="11"/>
        <v>77.183333333333337</v>
      </c>
      <c r="N65" s="149">
        <f t="shared" si="12"/>
        <v>3024.1366666666663</v>
      </c>
      <c r="O65" s="149">
        <f t="shared" si="13"/>
        <v>4268.6466666666665</v>
      </c>
      <c r="P65" s="149">
        <f t="shared" si="14"/>
        <v>0</v>
      </c>
      <c r="Q65" s="149">
        <f t="shared" si="15"/>
        <v>194</v>
      </c>
      <c r="R65" s="149">
        <f t="shared" si="16"/>
        <v>7486.7833333333328</v>
      </c>
      <c r="S65" s="148">
        <f t="shared" si="17"/>
        <v>3.3101476333333331</v>
      </c>
    </row>
    <row r="66" spans="1:19" ht="21.6" customHeight="1" x14ac:dyDescent="0.2">
      <c r="A66" s="156"/>
      <c r="B66" s="169" t="s">
        <v>181</v>
      </c>
      <c r="C66" s="160"/>
      <c r="D66" s="159"/>
      <c r="E66" s="158">
        <v>73.400000000000006</v>
      </c>
      <c r="F66" s="158"/>
      <c r="G66" s="158">
        <v>91.15</v>
      </c>
      <c r="H66" s="157">
        <v>25.45</v>
      </c>
      <c r="I66" s="5">
        <v>13436.93</v>
      </c>
      <c r="K66" s="5">
        <f t="shared" si="9"/>
        <v>24.466666666666669</v>
      </c>
      <c r="L66" s="5">
        <f t="shared" si="10"/>
        <v>30.383333333333336</v>
      </c>
      <c r="M66" s="150">
        <f t="shared" si="11"/>
        <v>63.333333333333336</v>
      </c>
      <c r="N66" s="149">
        <f t="shared" si="12"/>
        <v>2373.2666666666664</v>
      </c>
      <c r="O66" s="149">
        <f t="shared" si="13"/>
        <v>2947.1833333333329</v>
      </c>
      <c r="P66" s="149">
        <f t="shared" si="14"/>
        <v>0</v>
      </c>
      <c r="Q66" s="149">
        <f t="shared" si="15"/>
        <v>822.8833333333331</v>
      </c>
      <c r="R66" s="149">
        <f t="shared" si="16"/>
        <v>6143.3333333333321</v>
      </c>
      <c r="S66" s="148">
        <f t="shared" si="17"/>
        <v>4.3446073666666658</v>
      </c>
    </row>
    <row r="67" spans="1:19" ht="21.6" customHeight="1" x14ac:dyDescent="0.2">
      <c r="A67" s="156"/>
      <c r="B67" s="169" t="s">
        <v>180</v>
      </c>
      <c r="C67" s="160"/>
      <c r="D67" s="159"/>
      <c r="E67" s="158">
        <v>99.76</v>
      </c>
      <c r="F67" s="158"/>
      <c r="G67" s="158">
        <v>140.61000000000001</v>
      </c>
      <c r="H67" s="157">
        <v>18.29</v>
      </c>
      <c r="I67" s="5">
        <v>20493.830000000002</v>
      </c>
      <c r="K67" s="5">
        <f t="shared" si="9"/>
        <v>33.253333333333337</v>
      </c>
      <c r="L67" s="5">
        <f t="shared" si="10"/>
        <v>46.870000000000005</v>
      </c>
      <c r="M67" s="150">
        <f t="shared" si="11"/>
        <v>86.220000000000013</v>
      </c>
      <c r="N67" s="149">
        <f t="shared" si="12"/>
        <v>3225.5733333333337</v>
      </c>
      <c r="O67" s="149">
        <f t="shared" si="13"/>
        <v>4546.3899999999994</v>
      </c>
      <c r="P67" s="149">
        <f t="shared" si="14"/>
        <v>0</v>
      </c>
      <c r="Q67" s="149">
        <f t="shared" si="15"/>
        <v>591.37666666666667</v>
      </c>
      <c r="R67" s="149">
        <f t="shared" si="16"/>
        <v>8363.34</v>
      </c>
      <c r="S67" s="148">
        <f t="shared" si="17"/>
        <v>6.6263383666666673</v>
      </c>
    </row>
    <row r="68" spans="1:19" ht="21.6" customHeight="1" thickBot="1" x14ac:dyDescent="0.25">
      <c r="A68" s="156"/>
      <c r="B68" s="168" t="s">
        <v>177</v>
      </c>
      <c r="C68" s="154"/>
      <c r="D68" s="153"/>
      <c r="E68" s="152">
        <v>85.05</v>
      </c>
      <c r="F68" s="152"/>
      <c r="G68" s="152">
        <v>116.77</v>
      </c>
      <c r="H68" s="151">
        <v>11.21</v>
      </c>
      <c r="I68" s="5">
        <v>17489.25</v>
      </c>
      <c r="K68" s="5">
        <f t="shared" si="9"/>
        <v>28.349999999999998</v>
      </c>
      <c r="L68" s="5">
        <f t="shared" si="10"/>
        <v>38.923333333333332</v>
      </c>
      <c r="M68" s="150">
        <f t="shared" si="11"/>
        <v>71.010000000000005</v>
      </c>
      <c r="N68" s="149">
        <f t="shared" si="12"/>
        <v>2749.9499999999994</v>
      </c>
      <c r="O68" s="149">
        <f t="shared" si="13"/>
        <v>3775.5633333333326</v>
      </c>
      <c r="P68" s="149">
        <f t="shared" si="14"/>
        <v>0</v>
      </c>
      <c r="Q68" s="149">
        <f t="shared" si="15"/>
        <v>362.45666666666665</v>
      </c>
      <c r="R68" s="149">
        <f t="shared" si="16"/>
        <v>6887.9699999999993</v>
      </c>
      <c r="S68" s="148">
        <f t="shared" si="17"/>
        <v>5.6548574999999994</v>
      </c>
    </row>
    <row r="69" spans="1:19" ht="21.6" customHeight="1" x14ac:dyDescent="0.2">
      <c r="A69" s="156"/>
      <c r="B69" s="167" t="s">
        <v>176</v>
      </c>
      <c r="C69" s="166"/>
      <c r="D69" s="165"/>
      <c r="E69" s="164">
        <v>72.66</v>
      </c>
      <c r="F69" s="164"/>
      <c r="G69" s="164">
        <v>102.34</v>
      </c>
      <c r="H69" s="163">
        <v>14.92</v>
      </c>
      <c r="I69" s="5">
        <v>14694.22</v>
      </c>
      <c r="K69" s="5">
        <f t="shared" si="9"/>
        <v>24.22</v>
      </c>
      <c r="L69" s="5">
        <f t="shared" si="10"/>
        <v>34.113333333333337</v>
      </c>
      <c r="M69" s="150">
        <f t="shared" si="11"/>
        <v>63.306666666666665</v>
      </c>
      <c r="N69" s="149">
        <f t="shared" si="12"/>
        <v>2349.3399999999997</v>
      </c>
      <c r="O69" s="149">
        <f t="shared" si="13"/>
        <v>3308.9933333333333</v>
      </c>
      <c r="P69" s="149">
        <f t="shared" si="14"/>
        <v>0</v>
      </c>
      <c r="Q69" s="149">
        <f t="shared" si="15"/>
        <v>482.41333333333336</v>
      </c>
      <c r="R69" s="149">
        <f t="shared" si="16"/>
        <v>6140.746666666666</v>
      </c>
      <c r="S69" s="148">
        <f t="shared" si="17"/>
        <v>4.7511311333333319</v>
      </c>
    </row>
    <row r="70" spans="1:19" ht="21.6" customHeight="1" x14ac:dyDescent="0.2">
      <c r="A70" s="156"/>
      <c r="B70" s="162" t="s">
        <v>175</v>
      </c>
      <c r="C70" s="160"/>
      <c r="D70" s="159"/>
      <c r="E70" s="158">
        <v>106.26</v>
      </c>
      <c r="F70" s="158"/>
      <c r="G70" s="158">
        <v>137.74</v>
      </c>
      <c r="H70" s="157">
        <v>16.61</v>
      </c>
      <c r="I70" s="5">
        <v>19531</v>
      </c>
      <c r="K70" s="5">
        <f t="shared" si="9"/>
        <v>35.42</v>
      </c>
      <c r="L70" s="5">
        <f t="shared" si="10"/>
        <v>45.913333333333334</v>
      </c>
      <c r="M70" s="150">
        <f t="shared" si="11"/>
        <v>86.87</v>
      </c>
      <c r="N70" s="149">
        <f t="shared" si="12"/>
        <v>3435.74</v>
      </c>
      <c r="O70" s="149">
        <f t="shared" si="13"/>
        <v>4453.5933333333332</v>
      </c>
      <c r="P70" s="149">
        <f t="shared" si="14"/>
        <v>0</v>
      </c>
      <c r="Q70" s="149">
        <f t="shared" si="15"/>
        <v>537.05666666666662</v>
      </c>
      <c r="R70" s="149">
        <f t="shared" si="16"/>
        <v>8426.39</v>
      </c>
      <c r="S70" s="148">
        <f t="shared" si="17"/>
        <v>6.3150233333333334</v>
      </c>
    </row>
    <row r="71" spans="1:19" ht="21.6" customHeight="1" x14ac:dyDescent="0.2">
      <c r="A71" s="156"/>
      <c r="B71" s="161" t="s">
        <v>174</v>
      </c>
      <c r="C71" s="160"/>
      <c r="D71" s="159"/>
      <c r="E71" s="158">
        <v>53.44</v>
      </c>
      <c r="F71" s="158"/>
      <c r="G71" s="158">
        <v>64.510000000000005</v>
      </c>
      <c r="H71" s="157">
        <v>24.27</v>
      </c>
      <c r="I71" s="5">
        <v>9466.65</v>
      </c>
      <c r="K71" s="5">
        <f t="shared" si="9"/>
        <v>17.813333333333333</v>
      </c>
      <c r="L71" s="5">
        <f t="shared" si="10"/>
        <v>21.503333333333334</v>
      </c>
      <c r="M71" s="150">
        <f t="shared" si="11"/>
        <v>47.406666666666666</v>
      </c>
      <c r="N71" s="149">
        <f t="shared" si="12"/>
        <v>1727.8933333333332</v>
      </c>
      <c r="O71" s="149">
        <f t="shared" si="13"/>
        <v>2085.8233333333333</v>
      </c>
      <c r="P71" s="149">
        <f t="shared" si="14"/>
        <v>0</v>
      </c>
      <c r="Q71" s="149">
        <f t="shared" si="15"/>
        <v>784.7299999999999</v>
      </c>
      <c r="R71" s="149">
        <f t="shared" si="16"/>
        <v>4598.4466666666658</v>
      </c>
      <c r="S71" s="148">
        <f t="shared" si="17"/>
        <v>3.0608834999999996</v>
      </c>
    </row>
    <row r="72" spans="1:19" ht="21.6" customHeight="1" thickBot="1" x14ac:dyDescent="0.25">
      <c r="A72" s="156"/>
      <c r="B72" s="155" t="s">
        <v>140</v>
      </c>
      <c r="C72" s="154"/>
      <c r="D72" s="153"/>
      <c r="E72" s="152">
        <v>67.91</v>
      </c>
      <c r="F72" s="152"/>
      <c r="G72" s="152">
        <v>89.1</v>
      </c>
      <c r="H72" s="151">
        <v>10.96</v>
      </c>
      <c r="I72" s="5">
        <v>13761.78</v>
      </c>
      <c r="K72" s="5">
        <f t="shared" si="9"/>
        <v>22.636666666666667</v>
      </c>
      <c r="L72" s="5">
        <f t="shared" si="10"/>
        <v>29.7</v>
      </c>
      <c r="M72" s="150">
        <f t="shared" si="11"/>
        <v>55.99</v>
      </c>
      <c r="N72" s="149">
        <f t="shared" si="12"/>
        <v>2195.7566666666662</v>
      </c>
      <c r="O72" s="149">
        <f t="shared" si="13"/>
        <v>2880.9</v>
      </c>
      <c r="P72" s="149">
        <f t="shared" si="14"/>
        <v>0</v>
      </c>
      <c r="Q72" s="149">
        <f t="shared" si="15"/>
        <v>354.37333333333333</v>
      </c>
      <c r="R72" s="149">
        <f t="shared" si="16"/>
        <v>5431.0299999999988</v>
      </c>
      <c r="S72" s="148">
        <f t="shared" si="17"/>
        <v>4.4496421999999995</v>
      </c>
    </row>
    <row r="73" spans="1:19" x14ac:dyDescent="0.2">
      <c r="A73" s="156"/>
      <c r="B73" s="235"/>
    </row>
    <row r="74" spans="1:19" x14ac:dyDescent="0.2">
      <c r="A74" s="156"/>
      <c r="B74" s="235"/>
    </row>
    <row r="75" spans="1:19" x14ac:dyDescent="0.2">
      <c r="A75" s="156"/>
      <c r="B75" s="235"/>
    </row>
    <row r="76" spans="1:19" x14ac:dyDescent="0.2">
      <c r="A76" s="156"/>
      <c r="B76" s="235"/>
    </row>
    <row r="77" spans="1:19" x14ac:dyDescent="0.2">
      <c r="A77" s="156"/>
      <c r="B77" s="235"/>
    </row>
    <row r="78" spans="1:19" x14ac:dyDescent="0.2">
      <c r="A78" s="156"/>
      <c r="B78" s="235"/>
    </row>
    <row r="79" spans="1:19" x14ac:dyDescent="0.2">
      <c r="A79" s="156"/>
      <c r="B79" s="235"/>
    </row>
    <row r="80" spans="1:19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scale="114" orientation="portrait" r:id="rId1"/>
  <headerFooter>
    <oddFooter>&amp;R&amp;&amp;[Path]&amp;F    &amp;A    &amp;P of &amp;N</oddFooter>
  </headerFooter>
  <rowBreaks count="2" manualBreakCount="2">
    <brk id="28" max="16383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C75B-627E-4205-9B8B-E128C8D4BA17}">
  <dimension ref="A1:BJ970"/>
  <sheetViews>
    <sheetView topLeftCell="AJ1" zoomScale="46" zoomScaleNormal="46" zoomScaleSheetLayoutView="25" workbookViewId="0">
      <selection activeCell="BF1" sqref="BF1:BJ1048576"/>
    </sheetView>
  </sheetViews>
  <sheetFormatPr defaultRowHeight="15" x14ac:dyDescent="0.2"/>
  <cols>
    <col min="1" max="1" width="11.85546875" style="5" customWidth="1"/>
    <col min="2" max="2" width="14.7109375" style="8" customWidth="1"/>
    <col min="3" max="3" width="8.140625" style="5" customWidth="1"/>
    <col min="4" max="4" width="12.7109375" style="141" customWidth="1"/>
    <col min="5" max="7" width="12.7109375" style="150" customWidth="1"/>
    <col min="8" max="8" width="11.7109375" style="135" customWidth="1"/>
    <col min="9" max="11" width="10.7109375" style="5" customWidth="1"/>
    <col min="12" max="12" width="4.28515625" style="5" customWidth="1"/>
    <col min="13" max="13" width="25.7109375" style="7" customWidth="1"/>
    <col min="14" max="14" width="4.28515625" style="5" customWidth="1"/>
    <col min="15" max="15" width="25.7109375" style="7" customWidth="1"/>
    <col min="16" max="16" width="4.28515625" style="5" customWidth="1"/>
    <col min="17" max="17" width="25.7109375" style="7" customWidth="1"/>
    <col min="18" max="18" width="4.28515625" style="5" customWidth="1"/>
    <col min="19" max="19" width="22.7109375" style="7" customWidth="1"/>
    <col min="20" max="20" width="4.28515625" style="5" customWidth="1"/>
    <col min="21" max="21" width="18.7109375" style="7" customWidth="1"/>
    <col min="22" max="22" width="4.28515625" style="5" customWidth="1"/>
    <col min="23" max="23" width="15.7109375" style="7" customWidth="1"/>
    <col min="24" max="24" width="4.28515625" style="5" customWidth="1"/>
    <col min="25" max="25" width="15.7109375" style="7" customWidth="1"/>
    <col min="26" max="26" width="4.28515625" style="5" hidden="1" customWidth="1"/>
    <col min="27" max="27" width="0.28515625" style="7" customWidth="1"/>
    <col min="28" max="28" width="7.7109375" style="5" customWidth="1"/>
    <col min="29" max="29" width="7.7109375" style="7" customWidth="1"/>
    <col min="30" max="30" width="47.7109375" style="7" customWidth="1"/>
    <col min="31" max="31" width="25.5703125" style="7" customWidth="1"/>
    <col min="32" max="33" width="9.7109375" style="5" customWidth="1"/>
    <col min="34" max="34" width="7.7109375" style="5" customWidth="1"/>
    <col min="35" max="35" width="21.2851562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257"/>
      <c r="E1" s="233" t="s">
        <v>264</v>
      </c>
    </row>
    <row r="2" spans="1:62" ht="31.9" customHeight="1" x14ac:dyDescent="0.4">
      <c r="A2" s="147"/>
      <c r="B2" s="147"/>
      <c r="C2" s="145"/>
      <c r="D2" s="257"/>
      <c r="E2" s="233"/>
    </row>
    <row r="3" spans="1:62" ht="22.15" customHeight="1" x14ac:dyDescent="0.25">
      <c r="B3" s="144" t="s">
        <v>263</v>
      </c>
      <c r="G3" s="232" t="s">
        <v>262</v>
      </c>
      <c r="H3" s="143" t="s">
        <v>1194</v>
      </c>
      <c r="I3" s="131"/>
      <c r="J3" s="131"/>
      <c r="K3" s="131"/>
      <c r="L3" s="131"/>
      <c r="M3" s="142"/>
      <c r="N3" s="131"/>
      <c r="O3" s="142"/>
      <c r="P3" s="131"/>
    </row>
    <row r="4" spans="1:62" ht="6.6" customHeight="1" x14ac:dyDescent="0.3">
      <c r="B4" s="141"/>
      <c r="AD4" s="129"/>
      <c r="AE4" s="129"/>
      <c r="AF4" s="140"/>
      <c r="AG4" s="129"/>
      <c r="AH4" s="129"/>
      <c r="AI4" s="129"/>
      <c r="AJ4" s="129"/>
    </row>
    <row r="5" spans="1:62" ht="22.15" customHeight="1" thickBot="1" x14ac:dyDescent="0.3">
      <c r="B5" s="134" t="s">
        <v>260</v>
      </c>
      <c r="C5" s="382">
        <v>42583</v>
      </c>
      <c r="D5" s="383"/>
      <c r="G5" s="230"/>
      <c r="H5" s="134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BF5" s="5" t="s">
        <v>4</v>
      </c>
      <c r="BG5" s="5">
        <v>3</v>
      </c>
    </row>
    <row r="6" spans="1:62" ht="22.15" customHeight="1" thickTop="1" x14ac:dyDescent="0.3">
      <c r="B6" s="134" t="s">
        <v>258</v>
      </c>
      <c r="C6" s="137">
        <v>214</v>
      </c>
      <c r="D6" s="256"/>
      <c r="E6" s="230"/>
      <c r="F6" s="230"/>
      <c r="G6" s="230"/>
      <c r="H6" s="387" t="s">
        <v>381</v>
      </c>
      <c r="I6" s="428"/>
      <c r="J6" s="428"/>
      <c r="K6" s="428"/>
      <c r="L6" s="428"/>
      <c r="M6" s="429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x14ac:dyDescent="0.3">
      <c r="B7" s="134" t="s">
        <v>256</v>
      </c>
      <c r="C7" s="135" t="s">
        <v>1193</v>
      </c>
      <c r="H7" s="404" t="s">
        <v>254</v>
      </c>
      <c r="I7" s="430"/>
      <c r="J7" s="430"/>
      <c r="K7" s="430"/>
      <c r="L7" s="430"/>
      <c r="M7" s="431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Bot="1" x14ac:dyDescent="0.35">
      <c r="B8" s="134" t="s">
        <v>253</v>
      </c>
      <c r="C8" s="133" t="s">
        <v>1192</v>
      </c>
      <c r="D8" s="255"/>
      <c r="E8" s="229"/>
      <c r="F8" s="229"/>
      <c r="H8" s="407" t="s">
        <v>378</v>
      </c>
      <c r="I8" s="432"/>
      <c r="J8" s="432"/>
      <c r="K8" s="432"/>
      <c r="L8" s="432"/>
      <c r="M8" s="433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Top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107" t="s">
        <v>160</v>
      </c>
      <c r="AI10" s="106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>
        <v>215</v>
      </c>
      <c r="E11" s="425">
        <v>21295.33</v>
      </c>
      <c r="F11" s="426"/>
      <c r="G11" s="427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27" t="s">
        <v>901</v>
      </c>
      <c r="AI11" s="66" t="s">
        <v>137</v>
      </c>
      <c r="AJ11" s="119">
        <f t="shared" ref="AJ11:BB11" si="0">SUM(AJ13:AJ24)</f>
        <v>108</v>
      </c>
      <c r="AK11" s="84">
        <f t="shared" si="0"/>
        <v>24</v>
      </c>
      <c r="AL11" s="83">
        <f t="shared" si="0"/>
        <v>0</v>
      </c>
      <c r="AM11" s="85">
        <f t="shared" si="0"/>
        <v>47</v>
      </c>
      <c r="AN11" s="84">
        <f t="shared" si="0"/>
        <v>20</v>
      </c>
      <c r="AO11" s="83">
        <f t="shared" si="0"/>
        <v>0</v>
      </c>
      <c r="AP11" s="85">
        <f t="shared" si="0"/>
        <v>1</v>
      </c>
      <c r="AQ11" s="84">
        <f t="shared" si="0"/>
        <v>1</v>
      </c>
      <c r="AR11" s="83">
        <f t="shared" si="0"/>
        <v>0</v>
      </c>
      <c r="AS11" s="85">
        <f t="shared" si="0"/>
        <v>40</v>
      </c>
      <c r="AT11" s="84">
        <f t="shared" si="0"/>
        <v>19</v>
      </c>
      <c r="AU11" s="83">
        <f t="shared" si="0"/>
        <v>1</v>
      </c>
      <c r="AV11" s="85">
        <f t="shared" si="0"/>
        <v>0</v>
      </c>
      <c r="AW11" s="84">
        <f t="shared" si="0"/>
        <v>0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1</v>
      </c>
      <c r="BB11" s="80">
        <f t="shared" si="0"/>
        <v>0</v>
      </c>
      <c r="BC11" s="79" t="s">
        <v>136</v>
      </c>
      <c r="BF11" s="5">
        <f>SUM(AJ11:AL11)/$BG$5</f>
        <v>44</v>
      </c>
      <c r="BG11" s="5">
        <f>SUM(AM11:AO11,AY11)/$BG$5</f>
        <v>22.333333333333332</v>
      </c>
      <c r="BH11" s="5">
        <f>SUM(AP11:AR11,AZ11)/$BG$5</f>
        <v>0.66666666666666663</v>
      </c>
      <c r="BI11" s="5">
        <f>SUM(AS11:AU11,BA11)/$BG$5</f>
        <v>20.333333333333332</v>
      </c>
      <c r="BJ11" s="5">
        <f>SUM(AV11:AX11,BB11)/$BG$5</f>
        <v>0</v>
      </c>
    </row>
    <row r="12" spans="1:62" ht="54.6" customHeight="1" thickBot="1" x14ac:dyDescent="0.3">
      <c r="B12" s="78"/>
      <c r="C12" s="77"/>
      <c r="D12" s="206"/>
      <c r="E12" s="205"/>
      <c r="F12" s="205"/>
      <c r="G12" s="204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27"/>
      <c r="AI12" s="66" t="s">
        <v>135</v>
      </c>
      <c r="AJ12" s="65">
        <f t="shared" ref="AJ12:BB12" si="1">AJ11/3</f>
        <v>36</v>
      </c>
      <c r="AK12" s="64">
        <f t="shared" si="1"/>
        <v>8</v>
      </c>
      <c r="AL12" s="63">
        <f t="shared" si="1"/>
        <v>0</v>
      </c>
      <c r="AM12" s="65">
        <f t="shared" si="1"/>
        <v>15.666666666666666</v>
      </c>
      <c r="AN12" s="64">
        <f t="shared" si="1"/>
        <v>6.666666666666667</v>
      </c>
      <c r="AO12" s="63">
        <f t="shared" si="1"/>
        <v>0</v>
      </c>
      <c r="AP12" s="65">
        <f t="shared" si="1"/>
        <v>0.33333333333333331</v>
      </c>
      <c r="AQ12" s="64">
        <f t="shared" si="1"/>
        <v>0.33333333333333331</v>
      </c>
      <c r="AR12" s="63">
        <f t="shared" si="1"/>
        <v>0</v>
      </c>
      <c r="AS12" s="65">
        <f t="shared" si="1"/>
        <v>13.333333333333334</v>
      </c>
      <c r="AT12" s="64">
        <f t="shared" si="1"/>
        <v>6.333333333333333</v>
      </c>
      <c r="AU12" s="63">
        <f t="shared" si="1"/>
        <v>0.33333333333333331</v>
      </c>
      <c r="AV12" s="65">
        <f t="shared" si="1"/>
        <v>0</v>
      </c>
      <c r="AW12" s="64">
        <f t="shared" si="1"/>
        <v>0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0.33333333333333331</v>
      </c>
      <c r="BB12" s="60">
        <f t="shared" si="1"/>
        <v>0</v>
      </c>
      <c r="BC12" s="59" t="s">
        <v>134</v>
      </c>
    </row>
    <row r="13" spans="1:62" ht="28.15" customHeight="1" x14ac:dyDescent="0.2">
      <c r="B13" s="30"/>
      <c r="C13" s="338">
        <v>1</v>
      </c>
      <c r="D13" s="239" t="s">
        <v>1191</v>
      </c>
      <c r="E13" s="223"/>
      <c r="F13" s="223"/>
      <c r="G13" s="222"/>
      <c r="H13" s="358" t="s">
        <v>370</v>
      </c>
      <c r="I13" s="390">
        <v>119</v>
      </c>
      <c r="J13" s="390">
        <v>29</v>
      </c>
      <c r="K13" s="390">
        <v>8</v>
      </c>
      <c r="L13" s="42" t="s">
        <v>131</v>
      </c>
      <c r="M13" s="43" t="s">
        <v>357</v>
      </c>
      <c r="N13" s="42" t="s">
        <v>129</v>
      </c>
      <c r="O13" s="43" t="s">
        <v>763</v>
      </c>
      <c r="P13" s="42" t="s">
        <v>128</v>
      </c>
      <c r="Q13" s="43" t="s">
        <v>469</v>
      </c>
      <c r="R13" s="42" t="s">
        <v>127</v>
      </c>
      <c r="S13" s="43" t="s">
        <v>375</v>
      </c>
      <c r="T13" s="42" t="s">
        <v>126</v>
      </c>
      <c r="U13" s="43" t="s">
        <v>349</v>
      </c>
      <c r="V13" s="42" t="s">
        <v>125</v>
      </c>
      <c r="W13" s="43" t="s">
        <v>130</v>
      </c>
      <c r="X13" s="42" t="s">
        <v>124</v>
      </c>
      <c r="Y13" s="43"/>
      <c r="Z13" s="42" t="s">
        <v>123</v>
      </c>
      <c r="AA13" s="43"/>
      <c r="AB13" s="196">
        <v>17</v>
      </c>
      <c r="AC13" s="43" t="s">
        <v>496</v>
      </c>
      <c r="AD13" s="196" t="s">
        <v>1190</v>
      </c>
      <c r="AE13" s="58" t="s">
        <v>496</v>
      </c>
      <c r="AF13" s="421"/>
      <c r="AG13" s="421" t="s">
        <v>669</v>
      </c>
      <c r="AH13" s="38"/>
      <c r="AI13" s="9"/>
      <c r="AJ13" s="401">
        <f>SUMPRODUCT(LEN($M13:$AA16)-LEN(SUBSTITUTE($M13:$AA16,"A", "")))</f>
        <v>42</v>
      </c>
      <c r="AK13" s="352">
        <f>SUMPRODUCT(LEN($AD13:$AD16)-LEN(SUBSTITUTE($AD13:$AD16,"A", "")))</f>
        <v>12</v>
      </c>
      <c r="AL13" s="335">
        <f>SUMPRODUCT(LEN($AC13:$AC16)-LEN(SUBSTITUTE($AC13:$AC16,"A", "")))</f>
        <v>0</v>
      </c>
      <c r="AM13" s="349">
        <f>SUMPRODUCT(LEN($M13:$AA16)-LEN(SUBSTITUTE($M13:$AA16,"S", "")))</f>
        <v>16</v>
      </c>
      <c r="AN13" s="352">
        <f>SUMPRODUCT(LEN($AD13:$AD16)-LEN(SUBSTITUTE($AD13:$AD16,"S", "")))</f>
        <v>12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17</v>
      </c>
      <c r="AT13" s="352">
        <f>SUMPRODUCT(LEN($AD13:$AD16)-LEN(SUBSTITUTE($AD13:$AD16,"G", "")))</f>
        <v>11</v>
      </c>
      <c r="AU13" s="335">
        <f>SUMPRODUCT(LEN($AC13:$AC16)-LEN(SUBSTITUTE($AC13:$AC16,"G", "")))</f>
        <v>1</v>
      </c>
      <c r="AV13" s="349">
        <f>SUMPRODUCT(LEN($L13:$AA16)-LEN(SUBSTITUTE($L13:$AA16,"M", "")))</f>
        <v>0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1</v>
      </c>
      <c r="BB13" s="413">
        <f>SUMPRODUCT(LEN($AE13:$AE16)-LEN(SUBSTITUTE($AE13:$AE16,"M", "")))</f>
        <v>0</v>
      </c>
    </row>
    <row r="14" spans="1:62" ht="28.15" customHeight="1" thickBot="1" x14ac:dyDescent="0.25">
      <c r="B14" s="30"/>
      <c r="C14" s="339"/>
      <c r="D14" s="221"/>
      <c r="E14" s="220"/>
      <c r="F14" s="220"/>
      <c r="G14" s="219"/>
      <c r="H14" s="359"/>
      <c r="I14" s="391"/>
      <c r="J14" s="391"/>
      <c r="K14" s="391"/>
      <c r="L14" s="33" t="s">
        <v>122</v>
      </c>
      <c r="M14" s="55" t="s">
        <v>357</v>
      </c>
      <c r="N14" s="33" t="s">
        <v>121</v>
      </c>
      <c r="O14" s="55" t="s">
        <v>484</v>
      </c>
      <c r="P14" s="33" t="s">
        <v>120</v>
      </c>
      <c r="Q14" s="55" t="s">
        <v>688</v>
      </c>
      <c r="R14" s="33" t="s">
        <v>119</v>
      </c>
      <c r="S14" s="55" t="s">
        <v>529</v>
      </c>
      <c r="T14" s="33" t="s">
        <v>118</v>
      </c>
      <c r="U14" s="55" t="s">
        <v>348</v>
      </c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193"/>
      <c r="AC14" s="55"/>
      <c r="AD14" s="193" t="s">
        <v>1189</v>
      </c>
      <c r="AE14" s="57"/>
      <c r="AF14" s="422"/>
      <c r="AG14" s="422"/>
      <c r="AH14" s="21"/>
      <c r="AI14" s="9"/>
      <c r="AJ14" s="402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28.15" customHeight="1" x14ac:dyDescent="0.2">
      <c r="B15" s="30"/>
      <c r="C15" s="340"/>
      <c r="D15" s="218"/>
      <c r="E15" s="217"/>
      <c r="F15" s="217"/>
      <c r="G15" s="216"/>
      <c r="H15" s="360">
        <v>215</v>
      </c>
      <c r="I15" s="392"/>
      <c r="J15" s="392"/>
      <c r="K15" s="392"/>
      <c r="L15" s="25" t="s">
        <v>114</v>
      </c>
      <c r="M15" s="114" t="s">
        <v>479</v>
      </c>
      <c r="N15" s="25" t="s">
        <v>112</v>
      </c>
      <c r="O15" s="114" t="s">
        <v>789</v>
      </c>
      <c r="P15" s="25" t="s">
        <v>111</v>
      </c>
      <c r="Q15" s="114" t="s">
        <v>673</v>
      </c>
      <c r="R15" s="25" t="s">
        <v>110</v>
      </c>
      <c r="S15" s="114" t="s">
        <v>529</v>
      </c>
      <c r="T15" s="25" t="s">
        <v>109</v>
      </c>
      <c r="U15" s="114" t="s">
        <v>347</v>
      </c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190"/>
      <c r="AC15" s="114"/>
      <c r="AD15" s="190"/>
      <c r="AE15" s="57"/>
      <c r="AF15" s="422"/>
      <c r="AG15" s="422"/>
      <c r="AH15" s="21"/>
      <c r="AI15" s="9"/>
      <c r="AJ15" s="402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28.15" customHeight="1" thickBot="1" x14ac:dyDescent="0.25">
      <c r="B16" s="30"/>
      <c r="C16" s="355"/>
      <c r="D16" s="246"/>
      <c r="E16" s="254"/>
      <c r="F16" s="254"/>
      <c r="G16" s="253"/>
      <c r="H16" s="361"/>
      <c r="I16" s="393"/>
      <c r="J16" s="393"/>
      <c r="K16" s="393"/>
      <c r="L16" s="50" t="s">
        <v>105</v>
      </c>
      <c r="M16" s="51" t="s">
        <v>686</v>
      </c>
      <c r="N16" s="50" t="s">
        <v>104</v>
      </c>
      <c r="O16" s="51" t="s">
        <v>487</v>
      </c>
      <c r="P16" s="50" t="s">
        <v>103</v>
      </c>
      <c r="Q16" s="51" t="s">
        <v>525</v>
      </c>
      <c r="R16" s="50" t="s">
        <v>102</v>
      </c>
      <c r="S16" s="51" t="s">
        <v>478</v>
      </c>
      <c r="T16" s="50">
        <v>20</v>
      </c>
      <c r="U16" s="51" t="s">
        <v>354</v>
      </c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187"/>
      <c r="AC16" s="51"/>
      <c r="AD16" s="187"/>
      <c r="AE16" s="56"/>
      <c r="AF16" s="424"/>
      <c r="AG16" s="424"/>
      <c r="AH16" s="47"/>
      <c r="AI16" s="9"/>
      <c r="AJ16" s="403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2:62" ht="28.15" customHeight="1" x14ac:dyDescent="0.2">
      <c r="B17" s="30"/>
      <c r="C17" s="338">
        <v>2</v>
      </c>
      <c r="D17" s="212"/>
      <c r="E17" s="223"/>
      <c r="F17" s="223"/>
      <c r="G17" s="222"/>
      <c r="H17" s="446" t="s">
        <v>898</v>
      </c>
      <c r="I17" s="390">
        <v>107</v>
      </c>
      <c r="J17" s="390">
        <v>28</v>
      </c>
      <c r="K17" s="390">
        <v>7</v>
      </c>
      <c r="L17" s="42" t="s">
        <v>131</v>
      </c>
      <c r="M17" s="43" t="s">
        <v>179</v>
      </c>
      <c r="N17" s="42" t="s">
        <v>129</v>
      </c>
      <c r="O17" s="43" t="s">
        <v>458</v>
      </c>
      <c r="P17" s="42" t="s">
        <v>128</v>
      </c>
      <c r="Q17" s="43" t="s">
        <v>715</v>
      </c>
      <c r="R17" s="42" t="s">
        <v>127</v>
      </c>
      <c r="S17" s="43" t="s">
        <v>479</v>
      </c>
      <c r="T17" s="42" t="s">
        <v>126</v>
      </c>
      <c r="U17" s="43" t="s">
        <v>354</v>
      </c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196"/>
      <c r="AC17" s="43"/>
      <c r="AD17" s="196" t="s">
        <v>1188</v>
      </c>
      <c r="AE17" s="39"/>
      <c r="AF17" s="421"/>
      <c r="AG17" s="421" t="s">
        <v>669</v>
      </c>
      <c r="AH17" s="38"/>
      <c r="AI17" s="9"/>
      <c r="AJ17" s="401">
        <f>SUMPRODUCT(LEN($M17:$AA20)-LEN(SUBSTITUTE($M17:$AA20,"A", "")))</f>
        <v>33</v>
      </c>
      <c r="AK17" s="352">
        <f>SUMPRODUCT(LEN($AD17:$AD20)-LEN(SUBSTITUTE($AD17:$AD20,"A", "")))</f>
        <v>7</v>
      </c>
      <c r="AL17" s="335">
        <f>SUMPRODUCT(LEN($AC17:$AC20)-LEN(SUBSTITUTE($AC17:$AC20,"A", "")))</f>
        <v>0</v>
      </c>
      <c r="AM17" s="349">
        <f>SUMPRODUCT(LEN($M17:$AA20)-LEN(SUBSTITUTE($M17:$AA20,"S", "")))</f>
        <v>12</v>
      </c>
      <c r="AN17" s="352">
        <f>SUMPRODUCT(LEN($AD17:$AD20)-LEN(SUBSTITUTE($AD17:$AD20,"S", "")))</f>
        <v>6</v>
      </c>
      <c r="AO17" s="335">
        <f>SUMPRODUCT(LEN($AC17:$AC20)-LEN(SUBSTITUTE($AC17:$AC20,"S", "")))</f>
        <v>0</v>
      </c>
      <c r="AP17" s="349">
        <f>SUMPRODUCT(LEN($M17:$AA20)-LEN(SUBSTITUTE($M17:$AA20,"F", "")))</f>
        <v>1</v>
      </c>
      <c r="AQ17" s="352">
        <f>SUMPRODUCT(LEN($AD17:$AD20)-LEN(SUBSTITUTE($AD17:$AD20,"F", "")))</f>
        <v>1</v>
      </c>
      <c r="AR17" s="335">
        <f>SUMPRODUCT(LEN($AC17:$AC20)-LEN(SUBSTITUTE($AC17:$AC20,"F", "")))</f>
        <v>0</v>
      </c>
      <c r="AS17" s="349">
        <f>SUMPRODUCT(LEN($M17:$AA20)-LEN(SUBSTITUTE($M17:$AA20,"G", "")))</f>
        <v>11</v>
      </c>
      <c r="AT17" s="352">
        <f>SUMPRODUCT(LEN($AD17:$AD20)-LEN(SUBSTITUTE($AD17:$AD20,"G", "")))</f>
        <v>5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8.15" customHeight="1" x14ac:dyDescent="0.2">
      <c r="B18" s="30"/>
      <c r="C18" s="339"/>
      <c r="D18" s="221"/>
      <c r="E18" s="220"/>
      <c r="F18" s="220"/>
      <c r="G18" s="219"/>
      <c r="H18" s="447"/>
      <c r="I18" s="391"/>
      <c r="J18" s="391"/>
      <c r="K18" s="391"/>
      <c r="L18" s="33" t="s">
        <v>122</v>
      </c>
      <c r="M18" s="55" t="s">
        <v>357</v>
      </c>
      <c r="N18" s="33" t="s">
        <v>121</v>
      </c>
      <c r="O18" s="55" t="s">
        <v>456</v>
      </c>
      <c r="P18" s="33" t="s">
        <v>120</v>
      </c>
      <c r="Q18" s="55" t="s">
        <v>688</v>
      </c>
      <c r="R18" s="33" t="s">
        <v>119</v>
      </c>
      <c r="S18" s="55" t="s">
        <v>455</v>
      </c>
      <c r="T18" s="33" t="s">
        <v>118</v>
      </c>
      <c r="U18" s="55" t="s">
        <v>354</v>
      </c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193"/>
      <c r="AC18" s="55"/>
      <c r="AD18" s="193" t="s">
        <v>1187</v>
      </c>
      <c r="AE18" s="22"/>
      <c r="AF18" s="422"/>
      <c r="AG18" s="422"/>
      <c r="AH18" s="21"/>
      <c r="AI18" s="9"/>
      <c r="AJ18" s="402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2:62" ht="28.15" customHeight="1" x14ac:dyDescent="0.2">
      <c r="B19" s="30"/>
      <c r="C19" s="340"/>
      <c r="D19" s="218"/>
      <c r="E19" s="217"/>
      <c r="F19" s="217"/>
      <c r="G19" s="216"/>
      <c r="H19" s="447"/>
      <c r="I19" s="392"/>
      <c r="J19" s="392"/>
      <c r="K19" s="392"/>
      <c r="L19" s="25" t="s">
        <v>114</v>
      </c>
      <c r="M19" s="114" t="s">
        <v>673</v>
      </c>
      <c r="N19" s="25" t="s">
        <v>112</v>
      </c>
      <c r="O19" s="114" t="s">
        <v>179</v>
      </c>
      <c r="P19" s="25" t="s">
        <v>111</v>
      </c>
      <c r="Q19" s="114" t="s">
        <v>179</v>
      </c>
      <c r="R19" s="25" t="s">
        <v>110</v>
      </c>
      <c r="S19" s="114" t="s">
        <v>852</v>
      </c>
      <c r="T19" s="25" t="s">
        <v>109</v>
      </c>
      <c r="U19" s="114" t="s">
        <v>130</v>
      </c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190"/>
      <c r="AC19" s="114"/>
      <c r="AD19" s="190"/>
      <c r="AE19" s="22"/>
      <c r="AF19" s="422"/>
      <c r="AG19" s="422"/>
      <c r="AH19" s="21"/>
      <c r="AI19" s="9"/>
      <c r="AJ19" s="402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2:62" ht="28.15" customHeight="1" thickBot="1" x14ac:dyDescent="0.25">
      <c r="B20" s="30"/>
      <c r="C20" s="355"/>
      <c r="D20" s="246"/>
      <c r="E20" s="254"/>
      <c r="F20" s="254"/>
      <c r="G20" s="253"/>
      <c r="H20" s="447"/>
      <c r="I20" s="393"/>
      <c r="J20" s="393"/>
      <c r="K20" s="393"/>
      <c r="L20" s="50" t="s">
        <v>105</v>
      </c>
      <c r="M20" s="51" t="s">
        <v>469</v>
      </c>
      <c r="N20" s="50" t="s">
        <v>104</v>
      </c>
      <c r="O20" s="51" t="s">
        <v>357</v>
      </c>
      <c r="P20" s="50" t="s">
        <v>103</v>
      </c>
      <c r="Q20" s="51" t="s">
        <v>578</v>
      </c>
      <c r="R20" s="50" t="s">
        <v>102</v>
      </c>
      <c r="S20" s="51" t="s">
        <v>346</v>
      </c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187"/>
      <c r="AC20" s="51"/>
      <c r="AD20" s="187"/>
      <c r="AE20" s="48"/>
      <c r="AF20" s="424"/>
      <c r="AG20" s="424"/>
      <c r="AH20" s="47"/>
      <c r="AI20" s="9"/>
      <c r="AJ20" s="403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2:62" ht="28.15" customHeight="1" x14ac:dyDescent="0.2">
      <c r="B21" s="30"/>
      <c r="C21" s="338">
        <v>3</v>
      </c>
      <c r="D21" s="212"/>
      <c r="E21" s="223"/>
      <c r="F21" s="223"/>
      <c r="G21" s="222"/>
      <c r="H21" s="447"/>
      <c r="I21" s="390">
        <v>115</v>
      </c>
      <c r="J21" s="390">
        <v>26</v>
      </c>
      <c r="K21" s="390">
        <v>8</v>
      </c>
      <c r="L21" s="42" t="s">
        <v>131</v>
      </c>
      <c r="M21" s="43" t="s">
        <v>357</v>
      </c>
      <c r="N21" s="42" t="s">
        <v>129</v>
      </c>
      <c r="O21" s="43" t="s">
        <v>527</v>
      </c>
      <c r="P21" s="42" t="s">
        <v>128</v>
      </c>
      <c r="Q21" s="43" t="s">
        <v>704</v>
      </c>
      <c r="R21" s="42" t="s">
        <v>127</v>
      </c>
      <c r="S21" s="43" t="s">
        <v>455</v>
      </c>
      <c r="T21" s="42" t="s">
        <v>126</v>
      </c>
      <c r="U21" s="43" t="s">
        <v>354</v>
      </c>
      <c r="V21" s="42" t="s">
        <v>125</v>
      </c>
      <c r="W21" s="43"/>
      <c r="X21" s="42" t="s">
        <v>124</v>
      </c>
      <c r="Y21" s="43"/>
      <c r="Z21" s="42" t="s">
        <v>123</v>
      </c>
      <c r="AA21" s="43"/>
      <c r="AB21" s="196"/>
      <c r="AC21" s="43"/>
      <c r="AD21" s="196" t="s">
        <v>179</v>
      </c>
      <c r="AE21" s="39"/>
      <c r="AF21" s="421"/>
      <c r="AG21" s="421" t="s">
        <v>669</v>
      </c>
      <c r="AH21" s="38"/>
      <c r="AI21" s="9"/>
      <c r="AJ21" s="401">
        <f>SUMPRODUCT(LEN($M21:$AA24)-LEN(SUBSTITUTE($M21:$AA24,"A", "")))</f>
        <v>33</v>
      </c>
      <c r="AK21" s="352">
        <f>SUMPRODUCT(LEN($AD21:$AD24)-LEN(SUBSTITUTE($AD21:$AD24,"A", "")))</f>
        <v>5</v>
      </c>
      <c r="AL21" s="335">
        <f>SUMPRODUCT(LEN($AC21:$AC24)-LEN(SUBSTITUTE($AC21:$AC24,"A", "")))</f>
        <v>0</v>
      </c>
      <c r="AM21" s="349">
        <f>SUMPRODUCT(LEN($M21:$AA24)-LEN(SUBSTITUTE($M21:$AA24,"S", "")))</f>
        <v>19</v>
      </c>
      <c r="AN21" s="352">
        <f>SUMPRODUCT(LEN($AD21:$AD24)-LEN(SUBSTITUTE($AD21:$AD24,"S", "")))</f>
        <v>2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12</v>
      </c>
      <c r="AT21" s="352">
        <f>SUMPRODUCT(LEN($AD21:$AD24)-LEN(SUBSTITUTE($AD21:$AD24,"G", "")))</f>
        <v>3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8.15" customHeight="1" x14ac:dyDescent="0.2">
      <c r="B22" s="30"/>
      <c r="C22" s="339"/>
      <c r="D22" s="221"/>
      <c r="E22" s="220"/>
      <c r="F22" s="220"/>
      <c r="G22" s="219"/>
      <c r="H22" s="447"/>
      <c r="I22" s="391"/>
      <c r="J22" s="391"/>
      <c r="K22" s="391"/>
      <c r="L22" s="33" t="s">
        <v>122</v>
      </c>
      <c r="M22" s="55" t="s">
        <v>357</v>
      </c>
      <c r="N22" s="33" t="s">
        <v>121</v>
      </c>
      <c r="O22" s="55" t="s">
        <v>456</v>
      </c>
      <c r="P22" s="33" t="s">
        <v>120</v>
      </c>
      <c r="Q22" s="55" t="s">
        <v>527</v>
      </c>
      <c r="R22" s="33" t="s">
        <v>119</v>
      </c>
      <c r="S22" s="55" t="s">
        <v>498</v>
      </c>
      <c r="T22" s="33" t="s">
        <v>118</v>
      </c>
      <c r="U22" s="55" t="s">
        <v>354</v>
      </c>
      <c r="V22" s="33" t="s">
        <v>117</v>
      </c>
      <c r="W22" s="55"/>
      <c r="X22" s="33" t="s">
        <v>116</v>
      </c>
      <c r="Y22" s="55"/>
      <c r="Z22" s="33" t="s">
        <v>115</v>
      </c>
      <c r="AA22" s="55"/>
      <c r="AB22" s="193"/>
      <c r="AC22" s="55"/>
      <c r="AD22" s="193" t="s">
        <v>1186</v>
      </c>
      <c r="AE22" s="22"/>
      <c r="AF22" s="422"/>
      <c r="AG22" s="422"/>
      <c r="AH22" s="21"/>
      <c r="AI22" s="9"/>
      <c r="AJ22" s="402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2:62" ht="28.15" customHeight="1" x14ac:dyDescent="0.2">
      <c r="B23" s="30"/>
      <c r="C23" s="340"/>
      <c r="D23" s="218"/>
      <c r="E23" s="217"/>
      <c r="F23" s="217"/>
      <c r="G23" s="216"/>
      <c r="H23" s="447"/>
      <c r="I23" s="392"/>
      <c r="J23" s="392"/>
      <c r="K23" s="392"/>
      <c r="L23" s="25" t="s">
        <v>114</v>
      </c>
      <c r="M23" s="114" t="s">
        <v>357</v>
      </c>
      <c r="N23" s="25" t="s">
        <v>112</v>
      </c>
      <c r="O23" s="114" t="s">
        <v>469</v>
      </c>
      <c r="P23" s="25" t="s">
        <v>111</v>
      </c>
      <c r="Q23" s="114" t="s">
        <v>456</v>
      </c>
      <c r="R23" s="25" t="s">
        <v>110</v>
      </c>
      <c r="S23" s="114" t="s">
        <v>349</v>
      </c>
      <c r="T23" s="25" t="s">
        <v>109</v>
      </c>
      <c r="U23" s="114" t="s">
        <v>130</v>
      </c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190"/>
      <c r="AC23" s="114"/>
      <c r="AD23" s="190" t="s">
        <v>132</v>
      </c>
      <c r="AE23" s="22"/>
      <c r="AF23" s="422"/>
      <c r="AG23" s="422"/>
      <c r="AH23" s="21"/>
      <c r="AI23" s="9"/>
      <c r="AJ23" s="402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2:62" ht="28.15" customHeight="1" thickBot="1" x14ac:dyDescent="0.25">
      <c r="B24" s="20"/>
      <c r="C24" s="341"/>
      <c r="D24" s="215"/>
      <c r="E24" s="189"/>
      <c r="F24" s="189"/>
      <c r="G24" s="188"/>
      <c r="H24" s="448"/>
      <c r="I24" s="394"/>
      <c r="J24" s="394"/>
      <c r="K24" s="394"/>
      <c r="L24" s="15" t="s">
        <v>105</v>
      </c>
      <c r="M24" s="16" t="s">
        <v>794</v>
      </c>
      <c r="N24" s="15" t="s">
        <v>104</v>
      </c>
      <c r="O24" s="16" t="s">
        <v>874</v>
      </c>
      <c r="P24" s="15" t="s">
        <v>103</v>
      </c>
      <c r="Q24" s="16" t="s">
        <v>348</v>
      </c>
      <c r="R24" s="15" t="s">
        <v>102</v>
      </c>
      <c r="S24" s="16" t="s">
        <v>354</v>
      </c>
      <c r="T24" s="15">
        <v>20</v>
      </c>
      <c r="U24" s="16"/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187"/>
      <c r="AC24" s="16"/>
      <c r="AD24" s="186"/>
      <c r="AE24" s="11"/>
      <c r="AF24" s="423"/>
      <c r="AG24" s="423"/>
      <c r="AH24" s="10"/>
      <c r="AI24" s="9"/>
      <c r="AJ24" s="403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107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2:62" ht="48" thickBot="1" x14ac:dyDescent="0.3">
      <c r="B26" s="98" t="s">
        <v>246</v>
      </c>
      <c r="C26" s="97"/>
      <c r="D26" s="208">
        <v>215</v>
      </c>
      <c r="E26" s="425">
        <v>2278.5100000000002</v>
      </c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03"/>
      <c r="AI26" s="86" t="s">
        <v>137</v>
      </c>
      <c r="AJ26" s="85">
        <f t="shared" ref="AJ26:BB26" si="2">SUM(AJ28:AJ39)</f>
        <v>92</v>
      </c>
      <c r="AK26" s="84">
        <f t="shared" si="2"/>
        <v>30</v>
      </c>
      <c r="AL26" s="83">
        <f t="shared" si="2"/>
        <v>0</v>
      </c>
      <c r="AM26" s="85">
        <f t="shared" si="2"/>
        <v>60</v>
      </c>
      <c r="AN26" s="84">
        <f t="shared" si="2"/>
        <v>11</v>
      </c>
      <c r="AO26" s="83">
        <f t="shared" si="2"/>
        <v>0</v>
      </c>
      <c r="AP26" s="85">
        <f t="shared" si="2"/>
        <v>1</v>
      </c>
      <c r="AQ26" s="84">
        <f t="shared" si="2"/>
        <v>0</v>
      </c>
      <c r="AR26" s="83">
        <f t="shared" si="2"/>
        <v>0</v>
      </c>
      <c r="AS26" s="85">
        <f t="shared" si="2"/>
        <v>24</v>
      </c>
      <c r="AT26" s="84">
        <f t="shared" si="2"/>
        <v>5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4</v>
      </c>
      <c r="AZ26" s="81">
        <f t="shared" si="2"/>
        <v>0</v>
      </c>
      <c r="BA26" s="81">
        <f t="shared" si="2"/>
        <v>1</v>
      </c>
      <c r="BB26" s="80">
        <f t="shared" si="2"/>
        <v>0</v>
      </c>
      <c r="BC26" s="79" t="s">
        <v>136</v>
      </c>
      <c r="BF26" s="5">
        <f>SUM(AJ26:AL26)/$BG$5</f>
        <v>40.666666666666664</v>
      </c>
      <c r="BG26" s="5">
        <f>SUM(AM26:AO26,AY26)/$BG$5</f>
        <v>25</v>
      </c>
      <c r="BH26" s="5">
        <f>SUM(AP26:AR26,AZ26)/$BG$5</f>
        <v>0.33333333333333331</v>
      </c>
      <c r="BI26" s="5">
        <f>SUM(AS26:AU26,BA26)/$BG$5</f>
        <v>10</v>
      </c>
      <c r="BJ26" s="5">
        <f>SUM(AV26:AX26,BB26)/$BG$5</f>
        <v>0</v>
      </c>
    </row>
    <row r="27" spans="2:62" ht="37.5" thickBot="1" x14ac:dyDescent="0.3"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03"/>
      <c r="AI27" s="66" t="s">
        <v>135</v>
      </c>
      <c r="AJ27" s="65">
        <f t="shared" ref="AJ27:BB27" si="3">AJ26/3</f>
        <v>30.666666666666668</v>
      </c>
      <c r="AK27" s="64">
        <f t="shared" si="3"/>
        <v>10</v>
      </c>
      <c r="AL27" s="63">
        <f t="shared" si="3"/>
        <v>0</v>
      </c>
      <c r="AM27" s="65">
        <f t="shared" si="3"/>
        <v>20</v>
      </c>
      <c r="AN27" s="64">
        <f t="shared" si="3"/>
        <v>3.6666666666666665</v>
      </c>
      <c r="AO27" s="63">
        <f t="shared" si="3"/>
        <v>0</v>
      </c>
      <c r="AP27" s="65">
        <f t="shared" si="3"/>
        <v>0.33333333333333331</v>
      </c>
      <c r="AQ27" s="64">
        <f t="shared" si="3"/>
        <v>0</v>
      </c>
      <c r="AR27" s="63">
        <f t="shared" si="3"/>
        <v>0</v>
      </c>
      <c r="AS27" s="65">
        <f t="shared" si="3"/>
        <v>8</v>
      </c>
      <c r="AT27" s="64">
        <f t="shared" si="3"/>
        <v>1.6666666666666667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1.3333333333333333</v>
      </c>
      <c r="AZ27" s="61">
        <f t="shared" si="3"/>
        <v>0</v>
      </c>
      <c r="BA27" s="61">
        <f t="shared" si="3"/>
        <v>0.33333333333333331</v>
      </c>
      <c r="BB27" s="60">
        <f t="shared" si="3"/>
        <v>0</v>
      </c>
      <c r="BC27" s="59" t="s">
        <v>134</v>
      </c>
    </row>
    <row r="28" spans="2:62" ht="28.15" customHeight="1" x14ac:dyDescent="0.2">
      <c r="B28" s="30"/>
      <c r="C28" s="338">
        <v>1</v>
      </c>
      <c r="D28" s="239" t="s">
        <v>1185</v>
      </c>
      <c r="E28" s="223"/>
      <c r="F28" s="223"/>
      <c r="G28" s="222"/>
      <c r="H28" s="358" t="s">
        <v>370</v>
      </c>
      <c r="I28" s="390">
        <v>137</v>
      </c>
      <c r="J28" s="390">
        <v>29</v>
      </c>
      <c r="K28" s="390">
        <v>8</v>
      </c>
      <c r="L28" s="42" t="s">
        <v>131</v>
      </c>
      <c r="M28" s="43" t="s">
        <v>479</v>
      </c>
      <c r="N28" s="42" t="s">
        <v>129</v>
      </c>
      <c r="O28" s="43" t="s">
        <v>179</v>
      </c>
      <c r="P28" s="42" t="s">
        <v>128</v>
      </c>
      <c r="Q28" s="43" t="s">
        <v>714</v>
      </c>
      <c r="R28" s="42" t="s">
        <v>127</v>
      </c>
      <c r="S28" s="43" t="s">
        <v>579</v>
      </c>
      <c r="T28" s="42" t="s">
        <v>126</v>
      </c>
      <c r="U28" s="43" t="s">
        <v>353</v>
      </c>
      <c r="V28" s="42" t="s">
        <v>125</v>
      </c>
      <c r="W28" s="43" t="s">
        <v>130</v>
      </c>
      <c r="X28" s="42" t="s">
        <v>124</v>
      </c>
      <c r="Y28" s="43"/>
      <c r="Z28" s="42" t="s">
        <v>123</v>
      </c>
      <c r="AA28" s="43"/>
      <c r="AB28" s="196"/>
      <c r="AC28" s="43"/>
      <c r="AD28" s="196" t="s">
        <v>1184</v>
      </c>
      <c r="AE28" s="58" t="s">
        <v>1183</v>
      </c>
      <c r="AF28" s="421"/>
      <c r="AG28" s="421" t="s">
        <v>669</v>
      </c>
      <c r="AH28" s="38"/>
      <c r="AI28" s="9"/>
      <c r="AJ28" s="349">
        <f>SUMPRODUCT(LEN($M28:$AA31)-LEN(SUBSTITUTE($M28:$AA31,"A", "")))</f>
        <v>32</v>
      </c>
      <c r="AK28" s="352">
        <f>SUMPRODUCT(LEN($AD28:$AD31)-LEN(SUBSTITUTE($AD28:$AD31,"A", "")))</f>
        <v>6</v>
      </c>
      <c r="AL28" s="335">
        <f>SUMPRODUCT(LEN($AC28:$AC31)-LEN(SUBSTITUTE($AC28:$AC31,"A", "")))</f>
        <v>0</v>
      </c>
      <c r="AM28" s="349">
        <f>SUMPRODUCT(LEN($M28:$AA31)-LEN(SUBSTITUTE($M28:$AA31,"S", "")))</f>
        <v>26</v>
      </c>
      <c r="AN28" s="352">
        <f>SUMPRODUCT(LEN($AD28:$AD31)-LEN(SUBSTITUTE($AD28:$AD31,"S", "")))</f>
        <v>4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15</v>
      </c>
      <c r="AT28" s="352">
        <f>SUMPRODUCT(LEN($AD28:$AD31)-LEN(SUBSTITUTE($AD28:$AD31,"G", "")))</f>
        <v>1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4</v>
      </c>
      <c r="AZ28" s="410">
        <f>SUMPRODUCT(LEN($AE28:$AE31)-LEN(SUBSTITUTE($AE28:$AE31,"F", "")))</f>
        <v>0</v>
      </c>
      <c r="BA28" s="410">
        <f>SUMPRODUCT(LEN($AE28:$AE31)-LEN(SUBSTITUTE($AE28:$AE31,"G", "")))</f>
        <v>1</v>
      </c>
      <c r="BB28" s="413">
        <f>SUMPRODUCT(LEN($AE28:$AE31)-LEN(SUBSTITUTE($AE28:$AE31,"M", "")))</f>
        <v>0</v>
      </c>
    </row>
    <row r="29" spans="2:62" ht="28.15" customHeight="1" thickBot="1" x14ac:dyDescent="0.25">
      <c r="B29" s="30"/>
      <c r="C29" s="339"/>
      <c r="D29" s="221"/>
      <c r="E29" s="220"/>
      <c r="F29" s="220"/>
      <c r="G29" s="219"/>
      <c r="H29" s="359"/>
      <c r="I29" s="391"/>
      <c r="J29" s="391"/>
      <c r="K29" s="391"/>
      <c r="L29" s="33" t="s">
        <v>122</v>
      </c>
      <c r="M29" s="55" t="s">
        <v>479</v>
      </c>
      <c r="N29" s="33" t="s">
        <v>121</v>
      </c>
      <c r="O29" s="55" t="s">
        <v>458</v>
      </c>
      <c r="P29" s="33" t="s">
        <v>120</v>
      </c>
      <c r="Q29" s="55" t="s">
        <v>507</v>
      </c>
      <c r="R29" s="33" t="s">
        <v>119</v>
      </c>
      <c r="S29" s="55" t="s">
        <v>579</v>
      </c>
      <c r="T29" s="33" t="s">
        <v>118</v>
      </c>
      <c r="U29" s="55" t="s">
        <v>354</v>
      </c>
      <c r="V29" s="33" t="s">
        <v>117</v>
      </c>
      <c r="W29" s="55"/>
      <c r="X29" s="33" t="s">
        <v>116</v>
      </c>
      <c r="Y29" s="55"/>
      <c r="Z29" s="33" t="s">
        <v>115</v>
      </c>
      <c r="AA29" s="55"/>
      <c r="AB29" s="193"/>
      <c r="AC29" s="55"/>
      <c r="AD29" s="193"/>
      <c r="AE29" s="57"/>
      <c r="AF29" s="422"/>
      <c r="AG29" s="422"/>
      <c r="AH29" s="21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2:62" ht="28.15" customHeight="1" x14ac:dyDescent="0.2">
      <c r="B30" s="30"/>
      <c r="C30" s="340"/>
      <c r="D30" s="218"/>
      <c r="E30" s="217"/>
      <c r="F30" s="217"/>
      <c r="G30" s="216"/>
      <c r="H30" s="360">
        <v>215</v>
      </c>
      <c r="I30" s="392"/>
      <c r="J30" s="392"/>
      <c r="K30" s="392"/>
      <c r="L30" s="25" t="s">
        <v>114</v>
      </c>
      <c r="M30" s="114" t="s">
        <v>357</v>
      </c>
      <c r="N30" s="25" t="s">
        <v>112</v>
      </c>
      <c r="O30" s="114" t="s">
        <v>1182</v>
      </c>
      <c r="P30" s="25" t="s">
        <v>111</v>
      </c>
      <c r="Q30" s="114" t="s">
        <v>484</v>
      </c>
      <c r="R30" s="25" t="s">
        <v>110</v>
      </c>
      <c r="S30" s="114" t="s">
        <v>478</v>
      </c>
      <c r="T30" s="25" t="s">
        <v>109</v>
      </c>
      <c r="U30" s="114" t="s">
        <v>354</v>
      </c>
      <c r="V30" s="25" t="s">
        <v>108</v>
      </c>
      <c r="W30" s="114"/>
      <c r="X30" s="25" t="s">
        <v>107</v>
      </c>
      <c r="Y30" s="114"/>
      <c r="Z30" s="25" t="s">
        <v>106</v>
      </c>
      <c r="AA30" s="114"/>
      <c r="AB30" s="190"/>
      <c r="AC30" s="114"/>
      <c r="AD30" s="190"/>
      <c r="AE30" s="57"/>
      <c r="AF30" s="422"/>
      <c r="AG30" s="422"/>
      <c r="AH30" s="21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2:62" ht="28.15" customHeight="1" thickBot="1" x14ac:dyDescent="0.25">
      <c r="B31" s="30"/>
      <c r="C31" s="355"/>
      <c r="D31" s="246"/>
      <c r="E31" s="254"/>
      <c r="F31" s="254"/>
      <c r="G31" s="253"/>
      <c r="H31" s="361"/>
      <c r="I31" s="393"/>
      <c r="J31" s="393"/>
      <c r="K31" s="393"/>
      <c r="L31" s="50" t="s">
        <v>105</v>
      </c>
      <c r="M31" s="51" t="s">
        <v>1181</v>
      </c>
      <c r="N31" s="50" t="s">
        <v>104</v>
      </c>
      <c r="O31" s="51" t="s">
        <v>845</v>
      </c>
      <c r="P31" s="50" t="s">
        <v>103</v>
      </c>
      <c r="Q31" s="51" t="s">
        <v>466</v>
      </c>
      <c r="R31" s="50" t="s">
        <v>102</v>
      </c>
      <c r="S31" s="51" t="s">
        <v>501</v>
      </c>
      <c r="T31" s="50">
        <v>20</v>
      </c>
      <c r="U31" s="51" t="s">
        <v>130</v>
      </c>
      <c r="V31" s="50" t="s">
        <v>101</v>
      </c>
      <c r="W31" s="51"/>
      <c r="X31" s="50" t="s">
        <v>100</v>
      </c>
      <c r="Y31" s="51"/>
      <c r="Z31" s="50" t="s">
        <v>99</v>
      </c>
      <c r="AA31" s="51"/>
      <c r="AB31" s="187"/>
      <c r="AC31" s="51"/>
      <c r="AD31" s="187"/>
      <c r="AE31" s="56"/>
      <c r="AF31" s="424"/>
      <c r="AG31" s="424"/>
      <c r="AH31" s="47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2:62" ht="28.15" customHeight="1" x14ac:dyDescent="0.2">
      <c r="B32" s="30"/>
      <c r="C32" s="338">
        <v>2</v>
      </c>
      <c r="D32" s="212"/>
      <c r="E32" s="223"/>
      <c r="F32" s="223"/>
      <c r="G32" s="222"/>
      <c r="H32" s="358"/>
      <c r="I32" s="390">
        <v>133</v>
      </c>
      <c r="J32" s="390">
        <v>26</v>
      </c>
      <c r="K32" s="390">
        <v>8</v>
      </c>
      <c r="L32" s="42" t="s">
        <v>131</v>
      </c>
      <c r="M32" s="43" t="s">
        <v>179</v>
      </c>
      <c r="N32" s="42" t="s">
        <v>129</v>
      </c>
      <c r="O32" s="43" t="s">
        <v>496</v>
      </c>
      <c r="P32" s="42" t="s">
        <v>128</v>
      </c>
      <c r="Q32" s="43" t="s">
        <v>479</v>
      </c>
      <c r="R32" s="42" t="s">
        <v>127</v>
      </c>
      <c r="S32" s="43" t="s">
        <v>350</v>
      </c>
      <c r="T32" s="42" t="s">
        <v>126</v>
      </c>
      <c r="U32" s="43" t="s">
        <v>347</v>
      </c>
      <c r="V32" s="42" t="s">
        <v>125</v>
      </c>
      <c r="W32" s="43"/>
      <c r="X32" s="42" t="s">
        <v>124</v>
      </c>
      <c r="Y32" s="43"/>
      <c r="Z32" s="42" t="s">
        <v>123</v>
      </c>
      <c r="AA32" s="43"/>
      <c r="AB32" s="196"/>
      <c r="AC32" s="43"/>
      <c r="AD32" s="196" t="s">
        <v>527</v>
      </c>
      <c r="AE32" s="39"/>
      <c r="AF32" s="421"/>
      <c r="AG32" s="421" t="s">
        <v>669</v>
      </c>
      <c r="AH32" s="38"/>
      <c r="AI32" s="9"/>
      <c r="AJ32" s="349">
        <f>SUMPRODUCT(LEN($M32:$AA35)-LEN(SUBSTITUTE($M32:$AA35,"A", "")))</f>
        <v>26</v>
      </c>
      <c r="AK32" s="352">
        <f>SUMPRODUCT(LEN($AD32:$AD35)-LEN(SUBSTITUTE($AD32:$AD35,"A", "")))</f>
        <v>8</v>
      </c>
      <c r="AL32" s="335">
        <f>SUMPRODUCT(LEN($AC32:$AC35)-LEN(SUBSTITUTE($AC32:$AC35,"A", "")))</f>
        <v>0</v>
      </c>
      <c r="AM32" s="349">
        <f>SUMPRODUCT(LEN($M32:$AA35)-LEN(SUBSTITUTE($M32:$AA35,"S", "")))</f>
        <v>14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4</v>
      </c>
      <c r="AT32" s="352">
        <f>SUMPRODUCT(LEN($AD32:$AD35)-LEN(SUBSTITUTE($AD32:$AD35,"G", "")))</f>
        <v>1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8.15" customHeight="1" thickBot="1" x14ac:dyDescent="0.25">
      <c r="B33" s="30"/>
      <c r="C33" s="339"/>
      <c r="D33" s="221"/>
      <c r="E33" s="220"/>
      <c r="F33" s="220"/>
      <c r="G33" s="219"/>
      <c r="H33" s="359"/>
      <c r="I33" s="391"/>
      <c r="J33" s="391"/>
      <c r="K33" s="391"/>
      <c r="L33" s="33" t="s">
        <v>122</v>
      </c>
      <c r="M33" s="55" t="s">
        <v>479</v>
      </c>
      <c r="N33" s="33" t="s">
        <v>121</v>
      </c>
      <c r="O33" s="55" t="s">
        <v>179</v>
      </c>
      <c r="P33" s="33" t="s">
        <v>120</v>
      </c>
      <c r="Q33" s="55" t="s">
        <v>357</v>
      </c>
      <c r="R33" s="33" t="s">
        <v>119</v>
      </c>
      <c r="S33" s="55" t="s">
        <v>349</v>
      </c>
      <c r="T33" s="33" t="s">
        <v>118</v>
      </c>
      <c r="U33" s="55" t="s">
        <v>130</v>
      </c>
      <c r="V33" s="33" t="s">
        <v>117</v>
      </c>
      <c r="W33" s="55"/>
      <c r="X33" s="33" t="s">
        <v>116</v>
      </c>
      <c r="Y33" s="55"/>
      <c r="Z33" s="33" t="s">
        <v>115</v>
      </c>
      <c r="AA33" s="55"/>
      <c r="AB33" s="193"/>
      <c r="AC33" s="55"/>
      <c r="AD33" s="193" t="s">
        <v>467</v>
      </c>
      <c r="AE33" s="22"/>
      <c r="AF33" s="422"/>
      <c r="AG33" s="422"/>
      <c r="AH33" s="21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8.15" customHeight="1" x14ac:dyDescent="0.2">
      <c r="B34" s="30"/>
      <c r="C34" s="340"/>
      <c r="D34" s="218"/>
      <c r="E34" s="217"/>
      <c r="F34" s="217"/>
      <c r="G34" s="216"/>
      <c r="H34" s="360"/>
      <c r="I34" s="392"/>
      <c r="J34" s="392"/>
      <c r="K34" s="392"/>
      <c r="L34" s="25" t="s">
        <v>114</v>
      </c>
      <c r="M34" s="114" t="s">
        <v>179</v>
      </c>
      <c r="N34" s="25" t="s">
        <v>112</v>
      </c>
      <c r="O34" s="114" t="s">
        <v>179</v>
      </c>
      <c r="P34" s="25" t="s">
        <v>111</v>
      </c>
      <c r="Q34" s="114" t="s">
        <v>462</v>
      </c>
      <c r="R34" s="25" t="s">
        <v>110</v>
      </c>
      <c r="S34" s="114" t="s">
        <v>354</v>
      </c>
      <c r="T34" s="25" t="s">
        <v>109</v>
      </c>
      <c r="U34" s="114"/>
      <c r="V34" s="25" t="s">
        <v>108</v>
      </c>
      <c r="W34" s="114"/>
      <c r="X34" s="25" t="s">
        <v>107</v>
      </c>
      <c r="Y34" s="114"/>
      <c r="Z34" s="25" t="s">
        <v>106</v>
      </c>
      <c r="AA34" s="114"/>
      <c r="AB34" s="190"/>
      <c r="AC34" s="114"/>
      <c r="AD34" s="190" t="s">
        <v>179</v>
      </c>
      <c r="AE34" s="22"/>
      <c r="AF34" s="422"/>
      <c r="AG34" s="422"/>
      <c r="AH34" s="21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8.15" customHeight="1" thickBot="1" x14ac:dyDescent="0.25">
      <c r="B35" s="30"/>
      <c r="C35" s="355"/>
      <c r="D35" s="246"/>
      <c r="E35" s="254"/>
      <c r="F35" s="254"/>
      <c r="G35" s="253"/>
      <c r="H35" s="361"/>
      <c r="I35" s="393"/>
      <c r="J35" s="393"/>
      <c r="K35" s="393"/>
      <c r="L35" s="50" t="s">
        <v>105</v>
      </c>
      <c r="M35" s="51" t="s">
        <v>179</v>
      </c>
      <c r="N35" s="50" t="s">
        <v>104</v>
      </c>
      <c r="O35" s="51" t="s">
        <v>469</v>
      </c>
      <c r="P35" s="50" t="s">
        <v>103</v>
      </c>
      <c r="Q35" s="51" t="s">
        <v>359</v>
      </c>
      <c r="R35" s="50" t="s">
        <v>102</v>
      </c>
      <c r="S35" s="51" t="s">
        <v>354</v>
      </c>
      <c r="T35" s="50">
        <v>20</v>
      </c>
      <c r="U35" s="51"/>
      <c r="V35" s="50" t="s">
        <v>101</v>
      </c>
      <c r="W35" s="51"/>
      <c r="X35" s="50" t="s">
        <v>100</v>
      </c>
      <c r="Y35" s="51"/>
      <c r="Z35" s="50" t="s">
        <v>99</v>
      </c>
      <c r="AA35" s="51"/>
      <c r="AB35" s="187"/>
      <c r="AC35" s="51"/>
      <c r="AD35" s="187"/>
      <c r="AE35" s="48"/>
      <c r="AF35" s="424"/>
      <c r="AG35" s="424"/>
      <c r="AH35" s="47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8.15" customHeight="1" x14ac:dyDescent="0.2">
      <c r="B36" s="30"/>
      <c r="C36" s="338">
        <v>3</v>
      </c>
      <c r="D36" s="212"/>
      <c r="E36" s="223"/>
      <c r="F36" s="223"/>
      <c r="G36" s="222"/>
      <c r="H36" s="358"/>
      <c r="I36" s="390">
        <v>137</v>
      </c>
      <c r="J36" s="390">
        <v>28</v>
      </c>
      <c r="K36" s="390">
        <v>6</v>
      </c>
      <c r="L36" s="42" t="s">
        <v>131</v>
      </c>
      <c r="M36" s="43" t="s">
        <v>479</v>
      </c>
      <c r="N36" s="42" t="s">
        <v>129</v>
      </c>
      <c r="O36" s="43" t="s">
        <v>357</v>
      </c>
      <c r="P36" s="42" t="s">
        <v>128</v>
      </c>
      <c r="Q36" s="43" t="s">
        <v>357</v>
      </c>
      <c r="R36" s="42" t="s">
        <v>127</v>
      </c>
      <c r="S36" s="43" t="s">
        <v>132</v>
      </c>
      <c r="T36" s="42" t="s">
        <v>126</v>
      </c>
      <c r="U36" s="43" t="s">
        <v>349</v>
      </c>
      <c r="V36" s="42" t="s">
        <v>125</v>
      </c>
      <c r="W36" s="43" t="s">
        <v>130</v>
      </c>
      <c r="X36" s="42" t="s">
        <v>124</v>
      </c>
      <c r="Y36" s="43"/>
      <c r="Z36" s="42" t="s">
        <v>123</v>
      </c>
      <c r="AA36" s="43"/>
      <c r="AB36" s="196"/>
      <c r="AC36" s="43"/>
      <c r="AD36" s="196" t="s">
        <v>1180</v>
      </c>
      <c r="AE36" s="39"/>
      <c r="AF36" s="421"/>
      <c r="AG36" s="421" t="s">
        <v>669</v>
      </c>
      <c r="AH36" s="38"/>
      <c r="AI36" s="9"/>
      <c r="AJ36" s="349">
        <f>SUMPRODUCT(LEN($M36:$AA39)-LEN(SUBSTITUTE($M36:$AA39,"A", "")))</f>
        <v>34</v>
      </c>
      <c r="AK36" s="352">
        <f>SUMPRODUCT(LEN($AD36:$AD39)-LEN(SUBSTITUTE($AD36:$AD39,"A", "")))</f>
        <v>16</v>
      </c>
      <c r="AL36" s="335">
        <f>SUMPRODUCT(LEN($AC36:$AC39)-LEN(SUBSTITUTE($AC36:$AC39,"A", "")))</f>
        <v>0</v>
      </c>
      <c r="AM36" s="349">
        <f>SUMPRODUCT(LEN($M36:$AA39)-LEN(SUBSTITUTE($M36:$AA39,"S", "")))</f>
        <v>20</v>
      </c>
      <c r="AN36" s="352">
        <f>SUMPRODUCT(LEN($AD36:$AD39)-LEN(SUBSTITUTE($AD36:$AD39,"S", "")))</f>
        <v>7</v>
      </c>
      <c r="AO36" s="335">
        <f>SUMPRODUCT(LEN($AC36:$AC39)-LEN(SUBSTITUTE($AC36:$AC39,"S", "")))</f>
        <v>0</v>
      </c>
      <c r="AP36" s="349">
        <f>SUMPRODUCT(LEN($M36:$AA39)-LEN(SUBSTITUTE($M36:$AA39,"F", "")))</f>
        <v>1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5</v>
      </c>
      <c r="AT36" s="352">
        <f>SUMPRODUCT(LEN($AD36:$AD39)-LEN(SUBSTITUTE($AD36:$AD39,"G", "")))</f>
        <v>3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8.15" customHeight="1" thickBot="1" x14ac:dyDescent="0.25">
      <c r="B37" s="30"/>
      <c r="C37" s="339"/>
      <c r="D37" s="221"/>
      <c r="E37" s="220"/>
      <c r="F37" s="220"/>
      <c r="G37" s="219"/>
      <c r="H37" s="359"/>
      <c r="I37" s="391"/>
      <c r="J37" s="391"/>
      <c r="K37" s="391"/>
      <c r="L37" s="33" t="s">
        <v>122</v>
      </c>
      <c r="M37" s="55" t="s">
        <v>357</v>
      </c>
      <c r="N37" s="33" t="s">
        <v>121</v>
      </c>
      <c r="O37" s="55" t="s">
        <v>357</v>
      </c>
      <c r="P37" s="33" t="s">
        <v>120</v>
      </c>
      <c r="Q37" s="55" t="s">
        <v>1179</v>
      </c>
      <c r="R37" s="33" t="s">
        <v>119</v>
      </c>
      <c r="S37" s="55" t="s">
        <v>495</v>
      </c>
      <c r="T37" s="33" t="s">
        <v>118</v>
      </c>
      <c r="U37" s="55" t="s">
        <v>354</v>
      </c>
      <c r="V37" s="33" t="s">
        <v>117</v>
      </c>
      <c r="W37" s="55" t="s">
        <v>130</v>
      </c>
      <c r="X37" s="33" t="s">
        <v>116</v>
      </c>
      <c r="Y37" s="55"/>
      <c r="Z37" s="33" t="s">
        <v>115</v>
      </c>
      <c r="AA37" s="55"/>
      <c r="AB37" s="193"/>
      <c r="AC37" s="55"/>
      <c r="AD37" s="193" t="s">
        <v>458</v>
      </c>
      <c r="AE37" s="22"/>
      <c r="AF37" s="422"/>
      <c r="AG37" s="422"/>
      <c r="AH37" s="21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8.15" customHeight="1" x14ac:dyDescent="0.2">
      <c r="B38" s="30"/>
      <c r="C38" s="340"/>
      <c r="D38" s="218"/>
      <c r="E38" s="217"/>
      <c r="F38" s="217"/>
      <c r="G38" s="216"/>
      <c r="H38" s="360"/>
      <c r="I38" s="392"/>
      <c r="J38" s="392"/>
      <c r="K38" s="392"/>
      <c r="L38" s="25" t="s">
        <v>114</v>
      </c>
      <c r="M38" s="114" t="s">
        <v>179</v>
      </c>
      <c r="N38" s="25" t="s">
        <v>112</v>
      </c>
      <c r="O38" s="114" t="s">
        <v>459</v>
      </c>
      <c r="P38" s="25" t="s">
        <v>111</v>
      </c>
      <c r="Q38" s="114" t="s">
        <v>179</v>
      </c>
      <c r="R38" s="25" t="s">
        <v>110</v>
      </c>
      <c r="S38" s="114" t="s">
        <v>579</v>
      </c>
      <c r="T38" s="25" t="s">
        <v>109</v>
      </c>
      <c r="U38" s="114" t="s">
        <v>354</v>
      </c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190"/>
      <c r="AC38" s="114"/>
      <c r="AD38" s="190" t="s">
        <v>1020</v>
      </c>
      <c r="AE38" s="22"/>
      <c r="AF38" s="422"/>
      <c r="AG38" s="422"/>
      <c r="AH38" s="21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8.15" customHeight="1" thickBot="1" x14ac:dyDescent="0.25">
      <c r="B39" s="20"/>
      <c r="C39" s="341"/>
      <c r="D39" s="215"/>
      <c r="E39" s="214"/>
      <c r="F39" s="214"/>
      <c r="G39" s="213"/>
      <c r="H39" s="361"/>
      <c r="I39" s="394"/>
      <c r="J39" s="394"/>
      <c r="K39" s="394"/>
      <c r="L39" s="15" t="s">
        <v>105</v>
      </c>
      <c r="M39" s="16" t="s">
        <v>458</v>
      </c>
      <c r="N39" s="15" t="s">
        <v>104</v>
      </c>
      <c r="O39" s="16" t="s">
        <v>479</v>
      </c>
      <c r="P39" s="15" t="s">
        <v>103</v>
      </c>
      <c r="Q39" s="16" t="s">
        <v>458</v>
      </c>
      <c r="R39" s="15" t="s">
        <v>102</v>
      </c>
      <c r="S39" s="16" t="s">
        <v>349</v>
      </c>
      <c r="T39" s="15">
        <v>20</v>
      </c>
      <c r="U39" s="16" t="s">
        <v>354</v>
      </c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187"/>
      <c r="AC39" s="16"/>
      <c r="AD39" s="186"/>
      <c r="AE39" s="11"/>
      <c r="AF39" s="423"/>
      <c r="AG39" s="423"/>
      <c r="AH39" s="10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107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216</v>
      </c>
      <c r="E41" s="425">
        <v>11431.06</v>
      </c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03"/>
      <c r="AI41" s="86" t="s">
        <v>137</v>
      </c>
      <c r="AJ41" s="85">
        <f t="shared" ref="AJ41:BB41" si="4">SUM(AJ43:AJ54)</f>
        <v>58</v>
      </c>
      <c r="AK41" s="84">
        <f t="shared" si="4"/>
        <v>5</v>
      </c>
      <c r="AL41" s="83">
        <f t="shared" si="4"/>
        <v>0</v>
      </c>
      <c r="AM41" s="85">
        <f t="shared" si="4"/>
        <v>21</v>
      </c>
      <c r="AN41" s="84">
        <f t="shared" si="4"/>
        <v>5</v>
      </c>
      <c r="AO41" s="83">
        <f t="shared" si="4"/>
        <v>0</v>
      </c>
      <c r="AP41" s="85">
        <f t="shared" si="4"/>
        <v>0</v>
      </c>
      <c r="AQ41" s="84">
        <f t="shared" si="4"/>
        <v>0</v>
      </c>
      <c r="AR41" s="83">
        <f t="shared" si="4"/>
        <v>0</v>
      </c>
      <c r="AS41" s="85">
        <f t="shared" si="4"/>
        <v>24</v>
      </c>
      <c r="AT41" s="84">
        <f t="shared" si="4"/>
        <v>2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1</v>
      </c>
      <c r="BB41" s="80">
        <f t="shared" si="4"/>
        <v>0</v>
      </c>
      <c r="BC41" s="79" t="s">
        <v>136</v>
      </c>
      <c r="BF41" s="5">
        <f>SUM(AJ41:AL41)/$BG$5</f>
        <v>21</v>
      </c>
      <c r="BG41" s="5">
        <f>SUM(AM41:AO41,AY41)/$BG$5</f>
        <v>8.6666666666666661</v>
      </c>
      <c r="BH41" s="5">
        <f>SUM(AP41:AR41,AZ41)/$BG$5</f>
        <v>0</v>
      </c>
      <c r="BI41" s="5">
        <f>SUM(AS41:AU41,BA41)/$BG$5</f>
        <v>9</v>
      </c>
      <c r="BJ41" s="5">
        <f>SUM(AV41:AX41,BB41)/$BG$5</f>
        <v>0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03"/>
      <c r="AI42" s="66" t="s">
        <v>135</v>
      </c>
      <c r="AJ42" s="65">
        <f t="shared" ref="AJ42:BB42" si="5">AJ41/3</f>
        <v>19.333333333333332</v>
      </c>
      <c r="AK42" s="64">
        <f t="shared" si="5"/>
        <v>1.6666666666666667</v>
      </c>
      <c r="AL42" s="63">
        <f t="shared" si="5"/>
        <v>0</v>
      </c>
      <c r="AM42" s="65">
        <f t="shared" si="5"/>
        <v>7</v>
      </c>
      <c r="AN42" s="64">
        <f t="shared" si="5"/>
        <v>1.6666666666666667</v>
      </c>
      <c r="AO42" s="63">
        <f t="shared" si="5"/>
        <v>0</v>
      </c>
      <c r="AP42" s="65">
        <f t="shared" si="5"/>
        <v>0</v>
      </c>
      <c r="AQ42" s="64">
        <f t="shared" si="5"/>
        <v>0</v>
      </c>
      <c r="AR42" s="63">
        <f t="shared" si="5"/>
        <v>0</v>
      </c>
      <c r="AS42" s="65">
        <f t="shared" si="5"/>
        <v>8</v>
      </c>
      <c r="AT42" s="64">
        <f t="shared" si="5"/>
        <v>0.66666666666666663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0.33333333333333331</v>
      </c>
      <c r="BB42" s="60">
        <f t="shared" si="5"/>
        <v>0</v>
      </c>
      <c r="BC42" s="59" t="s">
        <v>134</v>
      </c>
    </row>
    <row r="43" spans="2:62" ht="28.15" customHeight="1" x14ac:dyDescent="0.2">
      <c r="B43" s="30"/>
      <c r="C43" s="338">
        <v>1</v>
      </c>
      <c r="D43" s="239" t="s">
        <v>980</v>
      </c>
      <c r="E43" s="223"/>
      <c r="F43" s="223"/>
      <c r="G43" s="222"/>
      <c r="H43" s="358" t="s">
        <v>183</v>
      </c>
      <c r="I43" s="390">
        <v>90</v>
      </c>
      <c r="J43" s="390">
        <v>24</v>
      </c>
      <c r="K43" s="390">
        <v>6</v>
      </c>
      <c r="L43" s="42" t="s">
        <v>131</v>
      </c>
      <c r="M43" s="43" t="s">
        <v>509</v>
      </c>
      <c r="N43" s="42" t="s">
        <v>129</v>
      </c>
      <c r="O43" s="43" t="s">
        <v>458</v>
      </c>
      <c r="P43" s="42" t="s">
        <v>128</v>
      </c>
      <c r="Q43" s="43" t="s">
        <v>479</v>
      </c>
      <c r="R43" s="42" t="s">
        <v>127</v>
      </c>
      <c r="S43" s="43" t="s">
        <v>179</v>
      </c>
      <c r="T43" s="42" t="s">
        <v>126</v>
      </c>
      <c r="U43" s="43" t="s">
        <v>130</v>
      </c>
      <c r="V43" s="42" t="s">
        <v>125</v>
      </c>
      <c r="W43" s="43"/>
      <c r="X43" s="42" t="s">
        <v>124</v>
      </c>
      <c r="Y43" s="43"/>
      <c r="Z43" s="42" t="s">
        <v>123</v>
      </c>
      <c r="AA43" s="43"/>
      <c r="AB43" s="196"/>
      <c r="AC43" s="43"/>
      <c r="AD43" s="196" t="s">
        <v>1178</v>
      </c>
      <c r="AE43" s="58" t="s">
        <v>496</v>
      </c>
      <c r="AF43" s="421"/>
      <c r="AG43" s="421" t="s">
        <v>669</v>
      </c>
      <c r="AH43" s="38"/>
      <c r="AI43" s="9"/>
      <c r="AJ43" s="349">
        <f>SUMPRODUCT(LEN($M43:$AA46)-LEN(SUBSTITUTE($M43:$AA46,"A", "")))</f>
        <v>26</v>
      </c>
      <c r="AK43" s="352">
        <f>SUMPRODUCT(LEN($AD43:$AD46)-LEN(SUBSTITUTE($AD43:$AD46,"A", "")))</f>
        <v>5</v>
      </c>
      <c r="AL43" s="335">
        <f>SUMPRODUCT(LEN($AC43:$AC46)-LEN(SUBSTITUTE($AC43:$AC46,"A", "")))</f>
        <v>0</v>
      </c>
      <c r="AM43" s="349">
        <f>SUMPRODUCT(LEN($M43:$AA46)-LEN(SUBSTITUTE($M43:$AA46,"S", "")))</f>
        <v>4</v>
      </c>
      <c r="AN43" s="352">
        <f>SUMPRODUCT(LEN($AD43:$AD46)-LEN(SUBSTITUTE($AD43:$AD46,"S", "")))</f>
        <v>1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12</v>
      </c>
      <c r="AT43" s="352">
        <f>SUMPRODUCT(LEN($AD43:$AD46)-LEN(SUBSTITUTE($AD43:$AD46,"G", "")))</f>
        <v>1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1</v>
      </c>
      <c r="BB43" s="413">
        <f>SUMPRODUCT(LEN($AE43:$AE46)-LEN(SUBSTITUTE($AE43:$AE46,"M", "")))</f>
        <v>0</v>
      </c>
    </row>
    <row r="44" spans="2:62" ht="28.15" customHeight="1" thickBot="1" x14ac:dyDescent="0.25">
      <c r="B44" s="30"/>
      <c r="C44" s="339"/>
      <c r="D44" s="221"/>
      <c r="E44" s="220"/>
      <c r="F44" s="220"/>
      <c r="G44" s="219"/>
      <c r="H44" s="359"/>
      <c r="I44" s="391"/>
      <c r="J44" s="391"/>
      <c r="K44" s="391"/>
      <c r="L44" s="33" t="s">
        <v>122</v>
      </c>
      <c r="M44" s="55" t="s">
        <v>479</v>
      </c>
      <c r="N44" s="33" t="s">
        <v>121</v>
      </c>
      <c r="O44" s="55" t="s">
        <v>467</v>
      </c>
      <c r="P44" s="33" t="s">
        <v>120</v>
      </c>
      <c r="Q44" s="55" t="s">
        <v>467</v>
      </c>
      <c r="R44" s="33" t="s">
        <v>119</v>
      </c>
      <c r="S44" s="55" t="s">
        <v>132</v>
      </c>
      <c r="T44" s="33" t="s">
        <v>118</v>
      </c>
      <c r="U44" s="55" t="s">
        <v>130</v>
      </c>
      <c r="V44" s="33" t="s">
        <v>117</v>
      </c>
      <c r="W44" s="55"/>
      <c r="X44" s="33" t="s">
        <v>116</v>
      </c>
      <c r="Y44" s="55"/>
      <c r="Z44" s="33" t="s">
        <v>115</v>
      </c>
      <c r="AA44" s="55"/>
      <c r="AB44" s="193"/>
      <c r="AC44" s="55"/>
      <c r="AD44" s="193"/>
      <c r="AE44" s="57"/>
      <c r="AF44" s="422"/>
      <c r="AG44" s="422"/>
      <c r="AH44" s="21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8.15" customHeight="1" x14ac:dyDescent="0.2">
      <c r="B45" s="30"/>
      <c r="C45" s="340"/>
      <c r="D45" s="218"/>
      <c r="E45" s="217"/>
      <c r="F45" s="217"/>
      <c r="G45" s="216"/>
      <c r="H45" s="360">
        <v>216</v>
      </c>
      <c r="I45" s="392"/>
      <c r="J45" s="392"/>
      <c r="K45" s="392"/>
      <c r="L45" s="25" t="s">
        <v>114</v>
      </c>
      <c r="M45" s="114" t="s">
        <v>479</v>
      </c>
      <c r="N45" s="25" t="s">
        <v>112</v>
      </c>
      <c r="O45" s="114" t="s">
        <v>673</v>
      </c>
      <c r="P45" s="25" t="s">
        <v>111</v>
      </c>
      <c r="Q45" s="114" t="s">
        <v>479</v>
      </c>
      <c r="R45" s="25" t="s">
        <v>110</v>
      </c>
      <c r="S45" s="114" t="s">
        <v>132</v>
      </c>
      <c r="T45" s="25" t="s">
        <v>109</v>
      </c>
      <c r="U45" s="114"/>
      <c r="V45" s="25" t="s">
        <v>108</v>
      </c>
      <c r="W45" s="114"/>
      <c r="X45" s="25" t="s">
        <v>107</v>
      </c>
      <c r="Y45" s="114"/>
      <c r="Z45" s="25" t="s">
        <v>106</v>
      </c>
      <c r="AA45" s="114"/>
      <c r="AB45" s="190"/>
      <c r="AC45" s="114"/>
      <c r="AD45" s="190"/>
      <c r="AE45" s="57"/>
      <c r="AF45" s="422"/>
      <c r="AG45" s="422"/>
      <c r="AH45" s="21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8.15" customHeight="1" thickBot="1" x14ac:dyDescent="0.25">
      <c r="B46" s="30"/>
      <c r="C46" s="355"/>
      <c r="D46" s="246"/>
      <c r="E46" s="254"/>
      <c r="F46" s="254"/>
      <c r="G46" s="253"/>
      <c r="H46" s="361"/>
      <c r="I46" s="393"/>
      <c r="J46" s="393"/>
      <c r="K46" s="393"/>
      <c r="L46" s="50" t="s">
        <v>105</v>
      </c>
      <c r="M46" s="51" t="s">
        <v>484</v>
      </c>
      <c r="N46" s="50" t="s">
        <v>104</v>
      </c>
      <c r="O46" s="51" t="s">
        <v>467</v>
      </c>
      <c r="P46" s="50" t="s">
        <v>103</v>
      </c>
      <c r="Q46" s="51" t="s">
        <v>549</v>
      </c>
      <c r="R46" s="50" t="s">
        <v>102</v>
      </c>
      <c r="S46" s="51" t="s">
        <v>130</v>
      </c>
      <c r="T46" s="50">
        <v>20</v>
      </c>
      <c r="U46" s="51"/>
      <c r="V46" s="50" t="s">
        <v>101</v>
      </c>
      <c r="W46" s="51"/>
      <c r="X46" s="50" t="s">
        <v>100</v>
      </c>
      <c r="Y46" s="51"/>
      <c r="Z46" s="50" t="s">
        <v>99</v>
      </c>
      <c r="AA46" s="51"/>
      <c r="AB46" s="187"/>
      <c r="AC46" s="51"/>
      <c r="AD46" s="187"/>
      <c r="AE46" s="56"/>
      <c r="AF46" s="424"/>
      <c r="AG46" s="424"/>
      <c r="AH46" s="47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8.15" customHeight="1" x14ac:dyDescent="0.2">
      <c r="B47" s="30"/>
      <c r="C47" s="338">
        <v>2</v>
      </c>
      <c r="D47" s="212"/>
      <c r="E47" s="223"/>
      <c r="F47" s="223"/>
      <c r="G47" s="222"/>
      <c r="H47" s="358"/>
      <c r="I47" s="390">
        <v>100</v>
      </c>
      <c r="J47" s="390">
        <v>26</v>
      </c>
      <c r="K47" s="390">
        <v>6</v>
      </c>
      <c r="L47" s="42" t="s">
        <v>131</v>
      </c>
      <c r="M47" s="43" t="s">
        <v>132</v>
      </c>
      <c r="N47" s="42" t="s">
        <v>129</v>
      </c>
      <c r="O47" s="43" t="s">
        <v>179</v>
      </c>
      <c r="P47" s="42" t="s">
        <v>128</v>
      </c>
      <c r="Q47" s="43" t="s">
        <v>458</v>
      </c>
      <c r="R47" s="42" t="s">
        <v>127</v>
      </c>
      <c r="S47" s="43" t="s">
        <v>467</v>
      </c>
      <c r="T47" s="42" t="s">
        <v>126</v>
      </c>
      <c r="U47" s="43" t="s">
        <v>347</v>
      </c>
      <c r="V47" s="42" t="s">
        <v>125</v>
      </c>
      <c r="W47" s="43"/>
      <c r="X47" s="42" t="s">
        <v>124</v>
      </c>
      <c r="Y47" s="43"/>
      <c r="Z47" s="42" t="s">
        <v>123</v>
      </c>
      <c r="AA47" s="43"/>
      <c r="AB47" s="196"/>
      <c r="AC47" s="43"/>
      <c r="AD47" s="196"/>
      <c r="AE47" s="39"/>
      <c r="AF47" s="421"/>
      <c r="AG47" s="421" t="s">
        <v>669</v>
      </c>
      <c r="AH47" s="38"/>
      <c r="AI47" s="9"/>
      <c r="AJ47" s="349">
        <f>SUMPRODUCT(LEN($M47:$AA50)-LEN(SUBSTITUTE($M47:$AA50,"A", "")))</f>
        <v>25</v>
      </c>
      <c r="AK47" s="352">
        <f>SUMPRODUCT(LEN($AD47:$AD50)-LEN(SUBSTITUTE($AD47:$AD50,"A", "")))</f>
        <v>0</v>
      </c>
      <c r="AL47" s="335">
        <f>SUMPRODUCT(LEN($AC47:$AC50)-LEN(SUBSTITUTE($AC47:$AC50,"A", "")))</f>
        <v>0</v>
      </c>
      <c r="AM47" s="349">
        <f>SUMPRODUCT(LEN($M47:$AA50)-LEN(SUBSTITUTE($M47:$AA50,"S", "")))</f>
        <v>7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0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9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8.15" customHeight="1" thickBot="1" x14ac:dyDescent="0.25">
      <c r="B48" s="30"/>
      <c r="C48" s="339"/>
      <c r="D48" s="221"/>
      <c r="E48" s="220"/>
      <c r="F48" s="220"/>
      <c r="G48" s="219"/>
      <c r="H48" s="359"/>
      <c r="I48" s="391"/>
      <c r="J48" s="391"/>
      <c r="K48" s="391"/>
      <c r="L48" s="33" t="s">
        <v>122</v>
      </c>
      <c r="M48" s="55" t="s">
        <v>179</v>
      </c>
      <c r="N48" s="33" t="s">
        <v>121</v>
      </c>
      <c r="O48" s="55" t="s">
        <v>185</v>
      </c>
      <c r="P48" s="33" t="s">
        <v>120</v>
      </c>
      <c r="Q48" s="55" t="s">
        <v>459</v>
      </c>
      <c r="R48" s="33" t="s">
        <v>119</v>
      </c>
      <c r="S48" s="55" t="s">
        <v>467</v>
      </c>
      <c r="T48" s="33" t="s">
        <v>118</v>
      </c>
      <c r="U48" s="55" t="s">
        <v>130</v>
      </c>
      <c r="V48" s="33" t="s">
        <v>117</v>
      </c>
      <c r="W48" s="55"/>
      <c r="X48" s="33" t="s">
        <v>116</v>
      </c>
      <c r="Y48" s="55"/>
      <c r="Z48" s="33" t="s">
        <v>115</v>
      </c>
      <c r="AA48" s="55"/>
      <c r="AB48" s="193"/>
      <c r="AC48" s="55"/>
      <c r="AD48" s="193"/>
      <c r="AE48" s="22"/>
      <c r="AF48" s="422"/>
      <c r="AG48" s="422"/>
      <c r="AH48" s="21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8.15" customHeight="1" x14ac:dyDescent="0.2">
      <c r="B49" s="30"/>
      <c r="C49" s="340"/>
      <c r="D49" s="218"/>
      <c r="E49" s="217"/>
      <c r="F49" s="217"/>
      <c r="G49" s="216"/>
      <c r="H49" s="360"/>
      <c r="I49" s="392"/>
      <c r="J49" s="392"/>
      <c r="K49" s="392"/>
      <c r="L49" s="25" t="s">
        <v>114</v>
      </c>
      <c r="M49" s="114" t="s">
        <v>179</v>
      </c>
      <c r="N49" s="25" t="s">
        <v>112</v>
      </c>
      <c r="O49" s="114" t="s">
        <v>479</v>
      </c>
      <c r="P49" s="25" t="s">
        <v>111</v>
      </c>
      <c r="Q49" s="114" t="s">
        <v>491</v>
      </c>
      <c r="R49" s="25" t="s">
        <v>110</v>
      </c>
      <c r="S49" s="114" t="s">
        <v>467</v>
      </c>
      <c r="T49" s="25" t="s">
        <v>109</v>
      </c>
      <c r="U49" s="114" t="s">
        <v>130</v>
      </c>
      <c r="V49" s="25" t="s">
        <v>108</v>
      </c>
      <c r="W49" s="114"/>
      <c r="X49" s="25" t="s">
        <v>107</v>
      </c>
      <c r="Y49" s="114"/>
      <c r="Z49" s="25" t="s">
        <v>106</v>
      </c>
      <c r="AA49" s="114"/>
      <c r="AB49" s="190"/>
      <c r="AC49" s="114"/>
      <c r="AD49" s="190"/>
      <c r="AE49" s="22"/>
      <c r="AF49" s="422"/>
      <c r="AG49" s="422"/>
      <c r="AH49" s="21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8.15" customHeight="1" thickBot="1" x14ac:dyDescent="0.25">
      <c r="B50" s="30"/>
      <c r="C50" s="355"/>
      <c r="D50" s="246"/>
      <c r="E50" s="254"/>
      <c r="F50" s="254"/>
      <c r="G50" s="253"/>
      <c r="H50" s="361"/>
      <c r="I50" s="393"/>
      <c r="J50" s="393"/>
      <c r="K50" s="393"/>
      <c r="L50" s="50" t="s">
        <v>105</v>
      </c>
      <c r="M50" s="51" t="s">
        <v>467</v>
      </c>
      <c r="N50" s="50" t="s">
        <v>104</v>
      </c>
      <c r="O50" s="51" t="s">
        <v>493</v>
      </c>
      <c r="P50" s="50" t="s">
        <v>103</v>
      </c>
      <c r="Q50" s="51" t="s">
        <v>509</v>
      </c>
      <c r="R50" s="50" t="s">
        <v>102</v>
      </c>
      <c r="S50" s="51" t="s">
        <v>347</v>
      </c>
      <c r="T50" s="50">
        <v>20</v>
      </c>
      <c r="U50" s="51" t="s">
        <v>130</v>
      </c>
      <c r="V50" s="50" t="s">
        <v>101</v>
      </c>
      <c r="W50" s="51"/>
      <c r="X50" s="50" t="s">
        <v>100</v>
      </c>
      <c r="Y50" s="51"/>
      <c r="Z50" s="50" t="s">
        <v>99</v>
      </c>
      <c r="AA50" s="51"/>
      <c r="AB50" s="187"/>
      <c r="AC50" s="51"/>
      <c r="AD50" s="187"/>
      <c r="AE50" s="48"/>
      <c r="AF50" s="424"/>
      <c r="AG50" s="424"/>
      <c r="AH50" s="47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8.15" customHeight="1" x14ac:dyDescent="0.2">
      <c r="B51" s="30"/>
      <c r="C51" s="338">
        <v>3</v>
      </c>
      <c r="D51" s="212"/>
      <c r="E51" s="223"/>
      <c r="F51" s="223"/>
      <c r="G51" s="222"/>
      <c r="H51" s="358"/>
      <c r="I51" s="390">
        <v>105</v>
      </c>
      <c r="J51" s="390">
        <v>22</v>
      </c>
      <c r="K51" s="390">
        <v>8</v>
      </c>
      <c r="L51" s="42" t="s">
        <v>131</v>
      </c>
      <c r="M51" s="43" t="s">
        <v>132</v>
      </c>
      <c r="N51" s="42" t="s">
        <v>129</v>
      </c>
      <c r="O51" s="43" t="s">
        <v>132</v>
      </c>
      <c r="P51" s="42" t="s">
        <v>128</v>
      </c>
      <c r="Q51" s="43" t="s">
        <v>542</v>
      </c>
      <c r="R51" s="42" t="s">
        <v>127</v>
      </c>
      <c r="S51" s="43" t="s">
        <v>130</v>
      </c>
      <c r="T51" s="42" t="s">
        <v>126</v>
      </c>
      <c r="U51" s="43"/>
      <c r="V51" s="42" t="s">
        <v>125</v>
      </c>
      <c r="W51" s="43"/>
      <c r="X51" s="42" t="s">
        <v>124</v>
      </c>
      <c r="Y51" s="43"/>
      <c r="Z51" s="42" t="s">
        <v>123</v>
      </c>
      <c r="AA51" s="43"/>
      <c r="AB51" s="196"/>
      <c r="AC51" s="43"/>
      <c r="AD51" s="196" t="s">
        <v>811</v>
      </c>
      <c r="AE51" s="39"/>
      <c r="AF51" s="421"/>
      <c r="AG51" s="421" t="s">
        <v>669</v>
      </c>
      <c r="AH51" s="38"/>
      <c r="AI51" s="9"/>
      <c r="AJ51" s="349">
        <f>SUMPRODUCT(LEN($M51:$AA54)-LEN(SUBSTITUTE($M51:$AA54,"A", "")))</f>
        <v>7</v>
      </c>
      <c r="AK51" s="352">
        <f>SUMPRODUCT(LEN($AD51:$AD54)-LEN(SUBSTITUTE($AD51:$AD54,"A", "")))</f>
        <v>0</v>
      </c>
      <c r="AL51" s="335">
        <f>SUMPRODUCT(LEN($AC51:$AC54)-LEN(SUBSTITUTE($AC51:$AC54,"A", "")))</f>
        <v>0</v>
      </c>
      <c r="AM51" s="349">
        <f>SUMPRODUCT(LEN($M51:$AA54)-LEN(SUBSTITUTE($M51:$AA54,"S", "")))</f>
        <v>10</v>
      </c>
      <c r="AN51" s="352">
        <f>SUMPRODUCT(LEN($AD51:$AD54)-LEN(SUBSTITUTE($AD51:$AD54,"S", "")))</f>
        <v>4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3</v>
      </c>
      <c r="AT51" s="352">
        <f>SUMPRODUCT(LEN($AD51:$AD54)-LEN(SUBSTITUTE($AD51:$AD54,"G", "")))</f>
        <v>1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8.15" customHeight="1" thickBot="1" x14ac:dyDescent="0.25">
      <c r="B52" s="30"/>
      <c r="C52" s="339"/>
      <c r="D52" s="221"/>
      <c r="E52" s="220"/>
      <c r="F52" s="220"/>
      <c r="G52" s="219"/>
      <c r="H52" s="359"/>
      <c r="I52" s="391"/>
      <c r="J52" s="391"/>
      <c r="K52" s="391"/>
      <c r="L52" s="33" t="s">
        <v>122</v>
      </c>
      <c r="M52" s="55" t="s">
        <v>358</v>
      </c>
      <c r="N52" s="33" t="s">
        <v>121</v>
      </c>
      <c r="O52" s="55" t="s">
        <v>467</v>
      </c>
      <c r="P52" s="33" t="s">
        <v>120</v>
      </c>
      <c r="Q52" s="55" t="s">
        <v>354</v>
      </c>
      <c r="R52" s="33" t="s">
        <v>119</v>
      </c>
      <c r="S52" s="55" t="s">
        <v>130</v>
      </c>
      <c r="T52" s="33" t="s">
        <v>118</v>
      </c>
      <c r="U52" s="55"/>
      <c r="V52" s="33" t="s">
        <v>117</v>
      </c>
      <c r="W52" s="55"/>
      <c r="X52" s="33" t="s">
        <v>116</v>
      </c>
      <c r="Y52" s="55"/>
      <c r="Z52" s="33" t="s">
        <v>115</v>
      </c>
      <c r="AA52" s="55"/>
      <c r="AB52" s="193"/>
      <c r="AC52" s="55"/>
      <c r="AD52" s="193"/>
      <c r="AE52" s="22"/>
      <c r="AF52" s="422"/>
      <c r="AG52" s="422"/>
      <c r="AH52" s="21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8.15" customHeight="1" x14ac:dyDescent="0.2">
      <c r="B53" s="30"/>
      <c r="C53" s="340"/>
      <c r="D53" s="218"/>
      <c r="E53" s="217"/>
      <c r="F53" s="217"/>
      <c r="G53" s="216"/>
      <c r="H53" s="360"/>
      <c r="I53" s="392"/>
      <c r="J53" s="392"/>
      <c r="K53" s="392"/>
      <c r="L53" s="25" t="s">
        <v>114</v>
      </c>
      <c r="M53" s="114" t="s">
        <v>132</v>
      </c>
      <c r="N53" s="25" t="s">
        <v>112</v>
      </c>
      <c r="O53" s="114" t="s">
        <v>348</v>
      </c>
      <c r="P53" s="25" t="s">
        <v>111</v>
      </c>
      <c r="Q53" s="114" t="s">
        <v>130</v>
      </c>
      <c r="R53" s="25" t="s">
        <v>110</v>
      </c>
      <c r="S53" s="114"/>
      <c r="T53" s="25" t="s">
        <v>109</v>
      </c>
      <c r="U53" s="114"/>
      <c r="V53" s="25" t="s">
        <v>108</v>
      </c>
      <c r="W53" s="114"/>
      <c r="X53" s="25" t="s">
        <v>107</v>
      </c>
      <c r="Y53" s="114"/>
      <c r="Z53" s="25" t="s">
        <v>106</v>
      </c>
      <c r="AA53" s="114"/>
      <c r="AB53" s="190"/>
      <c r="AC53" s="114"/>
      <c r="AD53" s="190"/>
      <c r="AE53" s="22"/>
      <c r="AF53" s="422"/>
      <c r="AG53" s="422"/>
      <c r="AH53" s="21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8.15" customHeight="1" thickBot="1" x14ac:dyDescent="0.25">
      <c r="B54" s="20"/>
      <c r="C54" s="341"/>
      <c r="D54" s="215"/>
      <c r="E54" s="214"/>
      <c r="F54" s="214"/>
      <c r="G54" s="213"/>
      <c r="H54" s="361"/>
      <c r="I54" s="394"/>
      <c r="J54" s="394"/>
      <c r="K54" s="394"/>
      <c r="L54" s="15" t="s">
        <v>105</v>
      </c>
      <c r="M54" s="16" t="s">
        <v>496</v>
      </c>
      <c r="N54" s="15" t="s">
        <v>104</v>
      </c>
      <c r="O54" s="16" t="s">
        <v>353</v>
      </c>
      <c r="P54" s="15" t="s">
        <v>103</v>
      </c>
      <c r="Q54" s="16" t="s">
        <v>130</v>
      </c>
      <c r="R54" s="15" t="s">
        <v>102</v>
      </c>
      <c r="S54" s="16"/>
      <c r="T54" s="15">
        <v>20</v>
      </c>
      <c r="U54" s="16"/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187"/>
      <c r="AC54" s="16"/>
      <c r="AD54" s="186"/>
      <c r="AE54" s="11"/>
      <c r="AF54" s="423"/>
      <c r="AG54" s="423"/>
      <c r="AH54" s="10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107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216</v>
      </c>
      <c r="E56" s="425">
        <v>20379.47</v>
      </c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03"/>
      <c r="AI56" s="86" t="s">
        <v>137</v>
      </c>
      <c r="AJ56" s="85">
        <f t="shared" ref="AJ56:BB56" si="6">SUM(AJ58:AJ69)</f>
        <v>101</v>
      </c>
      <c r="AK56" s="84">
        <f t="shared" si="6"/>
        <v>10</v>
      </c>
      <c r="AL56" s="83">
        <f t="shared" si="6"/>
        <v>0</v>
      </c>
      <c r="AM56" s="85">
        <f t="shared" si="6"/>
        <v>47</v>
      </c>
      <c r="AN56" s="84">
        <f t="shared" si="6"/>
        <v>10</v>
      </c>
      <c r="AO56" s="83">
        <f t="shared" si="6"/>
        <v>1</v>
      </c>
      <c r="AP56" s="85">
        <f t="shared" si="6"/>
        <v>1</v>
      </c>
      <c r="AQ56" s="84">
        <f t="shared" si="6"/>
        <v>1</v>
      </c>
      <c r="AR56" s="83">
        <f t="shared" si="6"/>
        <v>0</v>
      </c>
      <c r="AS56" s="85">
        <f t="shared" si="6"/>
        <v>39</v>
      </c>
      <c r="AT56" s="84">
        <f t="shared" si="6"/>
        <v>9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1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37</v>
      </c>
      <c r="BG56" s="5">
        <f>SUM(AM56:AO56,AY56)/$BG$5</f>
        <v>19.666666666666668</v>
      </c>
      <c r="BH56" s="5">
        <f>SUM(AP56:AR56,AZ56)/$BG$5</f>
        <v>0.66666666666666663</v>
      </c>
      <c r="BI56" s="5">
        <f>SUM(AS56:AU56,BA56)/$BG$5</f>
        <v>16</v>
      </c>
      <c r="BJ56" s="5">
        <f>SUM(AV56:AX56,BB56)/$BG$5</f>
        <v>0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03"/>
      <c r="AI57" s="66" t="s">
        <v>135</v>
      </c>
      <c r="AJ57" s="65">
        <f t="shared" ref="AJ57:BB57" si="7">AJ56/3</f>
        <v>33.666666666666664</v>
      </c>
      <c r="AK57" s="64">
        <f t="shared" si="7"/>
        <v>3.3333333333333335</v>
      </c>
      <c r="AL57" s="63">
        <f t="shared" si="7"/>
        <v>0</v>
      </c>
      <c r="AM57" s="65">
        <f t="shared" si="7"/>
        <v>15.666666666666666</v>
      </c>
      <c r="AN57" s="64">
        <f t="shared" si="7"/>
        <v>3.3333333333333335</v>
      </c>
      <c r="AO57" s="63">
        <f t="shared" si="7"/>
        <v>0.33333333333333331</v>
      </c>
      <c r="AP57" s="65">
        <f t="shared" si="7"/>
        <v>0.33333333333333331</v>
      </c>
      <c r="AQ57" s="64">
        <f t="shared" si="7"/>
        <v>0.33333333333333331</v>
      </c>
      <c r="AR57" s="63">
        <f t="shared" si="7"/>
        <v>0</v>
      </c>
      <c r="AS57" s="65">
        <f t="shared" si="7"/>
        <v>13</v>
      </c>
      <c r="AT57" s="64">
        <f t="shared" si="7"/>
        <v>3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0.33333333333333331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8.15" customHeight="1" x14ac:dyDescent="0.2">
      <c r="B58" s="30"/>
      <c r="C58" s="338">
        <v>1</v>
      </c>
      <c r="D58" s="239" t="s">
        <v>769</v>
      </c>
      <c r="E58" s="223"/>
      <c r="F58" s="223"/>
      <c r="G58" s="222"/>
      <c r="H58" s="358" t="s">
        <v>133</v>
      </c>
      <c r="I58" s="390">
        <v>130</v>
      </c>
      <c r="J58" s="390">
        <v>29</v>
      </c>
      <c r="K58" s="390">
        <v>7</v>
      </c>
      <c r="L58" s="42" t="s">
        <v>131</v>
      </c>
      <c r="M58" s="43" t="s">
        <v>179</v>
      </c>
      <c r="N58" s="42" t="s">
        <v>129</v>
      </c>
      <c r="O58" s="43" t="s">
        <v>708</v>
      </c>
      <c r="P58" s="42" t="s">
        <v>128</v>
      </c>
      <c r="Q58" s="43" t="s">
        <v>487</v>
      </c>
      <c r="R58" s="42" t="s">
        <v>127</v>
      </c>
      <c r="S58" s="43" t="s">
        <v>588</v>
      </c>
      <c r="T58" s="42" t="s">
        <v>126</v>
      </c>
      <c r="U58" s="43" t="s">
        <v>354</v>
      </c>
      <c r="V58" s="42" t="s">
        <v>125</v>
      </c>
      <c r="W58" s="43" t="s">
        <v>354</v>
      </c>
      <c r="X58" s="42" t="s">
        <v>124</v>
      </c>
      <c r="Y58" s="43"/>
      <c r="Z58" s="42" t="s">
        <v>123</v>
      </c>
      <c r="AA58" s="43"/>
      <c r="AB58" s="196"/>
      <c r="AC58" s="43"/>
      <c r="AD58" s="196" t="s">
        <v>1177</v>
      </c>
      <c r="AE58" s="58" t="s">
        <v>130</v>
      </c>
      <c r="AF58" s="421"/>
      <c r="AG58" s="421" t="s">
        <v>669</v>
      </c>
      <c r="AH58" s="38"/>
      <c r="AI58" s="9"/>
      <c r="AJ58" s="349">
        <f>SUMPRODUCT(LEN($M58:$AA61)-LEN(SUBSTITUTE($M58:$AA61,"A", "")))</f>
        <v>39</v>
      </c>
      <c r="AK58" s="352">
        <f>SUMPRODUCT(LEN($AD58:$AD61)-LEN(SUBSTITUTE($AD58:$AD61,"A", "")))</f>
        <v>4</v>
      </c>
      <c r="AL58" s="335">
        <f>SUMPRODUCT(LEN($AC58:$AC61)-LEN(SUBSTITUTE($AC58:$AC61,"A", "")))</f>
        <v>0</v>
      </c>
      <c r="AM58" s="349">
        <f>SUMPRODUCT(LEN($M58:$AA61)-LEN(SUBSTITUTE($M58:$AA61,"S", "")))</f>
        <v>15</v>
      </c>
      <c r="AN58" s="352">
        <f>SUMPRODUCT(LEN($AD58:$AD61)-LEN(SUBSTITUTE($AD58:$AD61,"S", "")))</f>
        <v>1</v>
      </c>
      <c r="AO58" s="335">
        <f>SUMPRODUCT(LEN($AC58:$AC61)-LEN(SUBSTITUTE($AC58:$AC61,"S", "")))</f>
        <v>0</v>
      </c>
      <c r="AP58" s="349">
        <f>SUMPRODUCT(LEN($M58:$AA61)-LEN(SUBSTITUTE($M58:$AA61,"F", "")))</f>
        <v>1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13</v>
      </c>
      <c r="AT58" s="352">
        <f>SUMPRODUCT(LEN($AD58:$AD61)-LEN(SUBSTITUTE($AD58:$AD61,"G", "")))</f>
        <v>3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1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8.15" customHeight="1" thickBot="1" x14ac:dyDescent="0.25">
      <c r="B59" s="30"/>
      <c r="C59" s="339"/>
      <c r="D59" s="221"/>
      <c r="E59" s="220"/>
      <c r="F59" s="220"/>
      <c r="G59" s="219"/>
      <c r="H59" s="359"/>
      <c r="I59" s="391"/>
      <c r="J59" s="391"/>
      <c r="K59" s="391"/>
      <c r="L59" s="33" t="s">
        <v>122</v>
      </c>
      <c r="M59" s="55" t="s">
        <v>357</v>
      </c>
      <c r="N59" s="33" t="s">
        <v>121</v>
      </c>
      <c r="O59" s="55" t="s">
        <v>487</v>
      </c>
      <c r="P59" s="33" t="s">
        <v>120</v>
      </c>
      <c r="Q59" s="55" t="s">
        <v>707</v>
      </c>
      <c r="R59" s="33" t="s">
        <v>119</v>
      </c>
      <c r="S59" s="55" t="s">
        <v>469</v>
      </c>
      <c r="T59" s="33" t="s">
        <v>118</v>
      </c>
      <c r="U59" s="55" t="s">
        <v>347</v>
      </c>
      <c r="V59" s="33" t="s">
        <v>117</v>
      </c>
      <c r="W59" s="55" t="s">
        <v>130</v>
      </c>
      <c r="X59" s="33" t="s">
        <v>116</v>
      </c>
      <c r="Y59" s="55"/>
      <c r="Z59" s="33" t="s">
        <v>115</v>
      </c>
      <c r="AA59" s="55"/>
      <c r="AB59" s="193"/>
      <c r="AC59" s="55"/>
      <c r="AD59" s="193"/>
      <c r="AE59" s="57"/>
      <c r="AF59" s="422"/>
      <c r="AG59" s="422"/>
      <c r="AH59" s="21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8.15" customHeight="1" x14ac:dyDescent="0.2">
      <c r="B60" s="30"/>
      <c r="C60" s="340"/>
      <c r="D60" s="218"/>
      <c r="E60" s="217"/>
      <c r="F60" s="217"/>
      <c r="G60" s="216"/>
      <c r="H60" s="360">
        <v>216</v>
      </c>
      <c r="I60" s="392"/>
      <c r="J60" s="392"/>
      <c r="K60" s="392"/>
      <c r="L60" s="25" t="s">
        <v>114</v>
      </c>
      <c r="M60" s="114" t="s">
        <v>179</v>
      </c>
      <c r="N60" s="25" t="s">
        <v>112</v>
      </c>
      <c r="O60" s="114" t="s">
        <v>493</v>
      </c>
      <c r="P60" s="25" t="s">
        <v>111</v>
      </c>
      <c r="Q60" s="114" t="s">
        <v>722</v>
      </c>
      <c r="R60" s="25" t="s">
        <v>110</v>
      </c>
      <c r="S60" s="114" t="s">
        <v>498</v>
      </c>
      <c r="T60" s="25" t="s">
        <v>109</v>
      </c>
      <c r="U60" s="114" t="s">
        <v>347</v>
      </c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190"/>
      <c r="AC60" s="114"/>
      <c r="AD60" s="190"/>
      <c r="AE60" s="57"/>
      <c r="AF60" s="422"/>
      <c r="AG60" s="422"/>
      <c r="AH60" s="21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8.15" customHeight="1" thickBot="1" x14ac:dyDescent="0.25">
      <c r="B61" s="30"/>
      <c r="C61" s="355"/>
      <c r="D61" s="246"/>
      <c r="E61" s="254"/>
      <c r="F61" s="254"/>
      <c r="G61" s="253"/>
      <c r="H61" s="361"/>
      <c r="I61" s="393"/>
      <c r="J61" s="393"/>
      <c r="K61" s="393"/>
      <c r="L61" s="50" t="s">
        <v>105</v>
      </c>
      <c r="M61" s="51" t="s">
        <v>458</v>
      </c>
      <c r="N61" s="50" t="s">
        <v>104</v>
      </c>
      <c r="O61" s="51" t="s">
        <v>496</v>
      </c>
      <c r="P61" s="50" t="s">
        <v>103</v>
      </c>
      <c r="Q61" s="51" t="s">
        <v>789</v>
      </c>
      <c r="R61" s="50" t="s">
        <v>102</v>
      </c>
      <c r="S61" s="51" t="s">
        <v>495</v>
      </c>
      <c r="T61" s="50">
        <v>20</v>
      </c>
      <c r="U61" s="51" t="s">
        <v>130</v>
      </c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187"/>
      <c r="AC61" s="51"/>
      <c r="AD61" s="187"/>
      <c r="AE61" s="56"/>
      <c r="AF61" s="424"/>
      <c r="AG61" s="424"/>
      <c r="AH61" s="47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8.15" customHeight="1" x14ac:dyDescent="0.2">
      <c r="B62" s="30"/>
      <c r="C62" s="338">
        <v>2</v>
      </c>
      <c r="D62" s="212"/>
      <c r="E62" s="223"/>
      <c r="F62" s="223"/>
      <c r="G62" s="222"/>
      <c r="H62" s="358"/>
      <c r="I62" s="390">
        <v>113</v>
      </c>
      <c r="J62" s="390">
        <v>28</v>
      </c>
      <c r="K62" s="390">
        <v>7</v>
      </c>
      <c r="L62" s="42" t="s">
        <v>131</v>
      </c>
      <c r="M62" s="43" t="s">
        <v>179</v>
      </c>
      <c r="N62" s="42" t="s">
        <v>129</v>
      </c>
      <c r="O62" s="43" t="s">
        <v>357</v>
      </c>
      <c r="P62" s="42" t="s">
        <v>128</v>
      </c>
      <c r="Q62" s="43" t="s">
        <v>179</v>
      </c>
      <c r="R62" s="42" t="s">
        <v>127</v>
      </c>
      <c r="S62" s="43" t="s">
        <v>485</v>
      </c>
      <c r="T62" s="42" t="s">
        <v>126</v>
      </c>
      <c r="U62" s="43" t="s">
        <v>349</v>
      </c>
      <c r="V62" s="42" t="s">
        <v>125</v>
      </c>
      <c r="W62" s="43" t="s">
        <v>130</v>
      </c>
      <c r="X62" s="42" t="s">
        <v>124</v>
      </c>
      <c r="Y62" s="43"/>
      <c r="Z62" s="42" t="s">
        <v>123</v>
      </c>
      <c r="AA62" s="43"/>
      <c r="AB62" s="196"/>
      <c r="AC62" s="43"/>
      <c r="AD62" s="196"/>
      <c r="AE62" s="39"/>
      <c r="AF62" s="421"/>
      <c r="AG62" s="421" t="s">
        <v>669</v>
      </c>
      <c r="AH62" s="38"/>
      <c r="AI62" s="9"/>
      <c r="AJ62" s="349">
        <f>SUMPRODUCT(LEN($M62:$AA65)-LEN(SUBSTITUTE($M62:$AA65,"A", "")))</f>
        <v>27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15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11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8.15" customHeight="1" thickBot="1" x14ac:dyDescent="0.25">
      <c r="B63" s="30"/>
      <c r="C63" s="339"/>
      <c r="D63" s="221"/>
      <c r="E63" s="220"/>
      <c r="F63" s="220"/>
      <c r="G63" s="219"/>
      <c r="H63" s="359"/>
      <c r="I63" s="391"/>
      <c r="J63" s="391"/>
      <c r="K63" s="391"/>
      <c r="L63" s="33" t="s">
        <v>122</v>
      </c>
      <c r="M63" s="55" t="s">
        <v>470</v>
      </c>
      <c r="N63" s="33" t="s">
        <v>121</v>
      </c>
      <c r="O63" s="55" t="s">
        <v>179</v>
      </c>
      <c r="P63" s="33" t="s">
        <v>120</v>
      </c>
      <c r="Q63" s="55" t="s">
        <v>456</v>
      </c>
      <c r="R63" s="33" t="s">
        <v>119</v>
      </c>
      <c r="S63" s="55" t="s">
        <v>467</v>
      </c>
      <c r="T63" s="33" t="s">
        <v>118</v>
      </c>
      <c r="U63" s="55" t="s">
        <v>130</v>
      </c>
      <c r="V63" s="33" t="s">
        <v>117</v>
      </c>
      <c r="W63" s="55"/>
      <c r="X63" s="33" t="s">
        <v>116</v>
      </c>
      <c r="Y63" s="55"/>
      <c r="Z63" s="33" t="s">
        <v>115</v>
      </c>
      <c r="AA63" s="55"/>
      <c r="AB63" s="193"/>
      <c r="AC63" s="55"/>
      <c r="AD63" s="193"/>
      <c r="AE63" s="22"/>
      <c r="AF63" s="422"/>
      <c r="AG63" s="422"/>
      <c r="AH63" s="21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8.15" customHeight="1" x14ac:dyDescent="0.2">
      <c r="B64" s="30"/>
      <c r="C64" s="340"/>
      <c r="D64" s="218"/>
      <c r="E64" s="217"/>
      <c r="F64" s="217"/>
      <c r="G64" s="216"/>
      <c r="H64" s="360"/>
      <c r="I64" s="392"/>
      <c r="J64" s="392"/>
      <c r="K64" s="392"/>
      <c r="L64" s="25" t="s">
        <v>114</v>
      </c>
      <c r="M64" s="114" t="s">
        <v>457</v>
      </c>
      <c r="N64" s="25" t="s">
        <v>112</v>
      </c>
      <c r="O64" s="114" t="s">
        <v>357</v>
      </c>
      <c r="P64" s="25" t="s">
        <v>111</v>
      </c>
      <c r="Q64" s="114" t="s">
        <v>707</v>
      </c>
      <c r="R64" s="25" t="s">
        <v>110</v>
      </c>
      <c r="S64" s="114" t="s">
        <v>498</v>
      </c>
      <c r="T64" s="25" t="s">
        <v>109</v>
      </c>
      <c r="U64" s="114" t="s">
        <v>130</v>
      </c>
      <c r="V64" s="25" t="s">
        <v>108</v>
      </c>
      <c r="W64" s="114"/>
      <c r="X64" s="25" t="s">
        <v>107</v>
      </c>
      <c r="Y64" s="114"/>
      <c r="Z64" s="25" t="s">
        <v>106</v>
      </c>
      <c r="AA64" s="114"/>
      <c r="AB64" s="190"/>
      <c r="AC64" s="114"/>
      <c r="AD64" s="190"/>
      <c r="AE64" s="22"/>
      <c r="AF64" s="422"/>
      <c r="AG64" s="422"/>
      <c r="AH64" s="21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8.15" customHeight="1" thickBot="1" x14ac:dyDescent="0.25">
      <c r="B65" s="30"/>
      <c r="C65" s="355"/>
      <c r="D65" s="246"/>
      <c r="E65" s="254"/>
      <c r="F65" s="254"/>
      <c r="G65" s="253"/>
      <c r="H65" s="361"/>
      <c r="I65" s="393"/>
      <c r="J65" s="393"/>
      <c r="K65" s="393"/>
      <c r="L65" s="50" t="s">
        <v>105</v>
      </c>
      <c r="M65" s="51" t="s">
        <v>179</v>
      </c>
      <c r="N65" s="50" t="s">
        <v>104</v>
      </c>
      <c r="O65" s="51" t="s">
        <v>479</v>
      </c>
      <c r="P65" s="50" t="s">
        <v>103</v>
      </c>
      <c r="Q65" s="51" t="s">
        <v>578</v>
      </c>
      <c r="R65" s="50" t="s">
        <v>102</v>
      </c>
      <c r="S65" s="51" t="s">
        <v>354</v>
      </c>
      <c r="T65" s="50">
        <v>20</v>
      </c>
      <c r="U65" s="51" t="s">
        <v>130</v>
      </c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187"/>
      <c r="AC65" s="51"/>
      <c r="AD65" s="187"/>
      <c r="AE65" s="48"/>
      <c r="AF65" s="424"/>
      <c r="AG65" s="424"/>
      <c r="AH65" s="47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8.15" customHeight="1" x14ac:dyDescent="0.2">
      <c r="B66" s="30"/>
      <c r="C66" s="338">
        <v>3</v>
      </c>
      <c r="D66" s="212" t="s">
        <v>1176</v>
      </c>
      <c r="E66" s="223"/>
      <c r="F66" s="223"/>
      <c r="G66" s="222"/>
      <c r="H66" s="358"/>
      <c r="I66" s="390">
        <v>128</v>
      </c>
      <c r="J66" s="390">
        <v>28</v>
      </c>
      <c r="K66" s="390">
        <v>7</v>
      </c>
      <c r="L66" s="42" t="s">
        <v>131</v>
      </c>
      <c r="M66" s="43" t="s">
        <v>684</v>
      </c>
      <c r="N66" s="42" t="s">
        <v>129</v>
      </c>
      <c r="O66" s="43" t="s">
        <v>458</v>
      </c>
      <c r="P66" s="42" t="s">
        <v>128</v>
      </c>
      <c r="Q66" s="43" t="s">
        <v>1175</v>
      </c>
      <c r="R66" s="42" t="s">
        <v>127</v>
      </c>
      <c r="S66" s="43" t="s">
        <v>1174</v>
      </c>
      <c r="T66" s="42" t="s">
        <v>126</v>
      </c>
      <c r="U66" s="43" t="s">
        <v>349</v>
      </c>
      <c r="V66" s="42" t="s">
        <v>125</v>
      </c>
      <c r="W66" s="43" t="s">
        <v>130</v>
      </c>
      <c r="X66" s="42" t="s">
        <v>124</v>
      </c>
      <c r="Y66" s="43"/>
      <c r="Z66" s="42" t="s">
        <v>123</v>
      </c>
      <c r="AA66" s="43"/>
      <c r="AB66" s="196">
        <v>22</v>
      </c>
      <c r="AC66" s="43" t="s">
        <v>130</v>
      </c>
      <c r="AD66" s="196" t="s">
        <v>732</v>
      </c>
      <c r="AE66" s="39"/>
      <c r="AF66" s="421"/>
      <c r="AG66" s="421" t="s">
        <v>669</v>
      </c>
      <c r="AH66" s="38"/>
      <c r="AI66" s="9"/>
      <c r="AJ66" s="349">
        <f>SUMPRODUCT(LEN($M66:$AA69)-LEN(SUBSTITUTE($M66:$AA69,"A", "")))</f>
        <v>35</v>
      </c>
      <c r="AK66" s="352">
        <f>SUMPRODUCT(LEN($AD66:$AD69)-LEN(SUBSTITUTE($AD66:$AD69,"A", "")))</f>
        <v>6</v>
      </c>
      <c r="AL66" s="335">
        <f>SUMPRODUCT(LEN($AC66:$AC69)-LEN(SUBSTITUTE($AC66:$AC69,"A", "")))</f>
        <v>0</v>
      </c>
      <c r="AM66" s="349">
        <f>SUMPRODUCT(LEN($M66:$AA69)-LEN(SUBSTITUTE($M66:$AA69,"S", "")))</f>
        <v>17</v>
      </c>
      <c r="AN66" s="352">
        <f>SUMPRODUCT(LEN($AD66:$AD69)-LEN(SUBSTITUTE($AD66:$AD69,"S", "")))</f>
        <v>9</v>
      </c>
      <c r="AO66" s="335">
        <f>SUMPRODUCT(LEN($AC66:$AC69)-LEN(SUBSTITUTE($AC66:$AC69,"S", "")))</f>
        <v>1</v>
      </c>
      <c r="AP66" s="349">
        <f>SUMPRODUCT(LEN($M66:$AA69)-LEN(SUBSTITUTE($M66:$AA69,"F", "")))</f>
        <v>0</v>
      </c>
      <c r="AQ66" s="352">
        <f>SUMPRODUCT(LEN($AD66:$AD69)-LEN(SUBSTITUTE($AD66:$AD69,"F", "")))</f>
        <v>1</v>
      </c>
      <c r="AR66" s="335">
        <f>SUMPRODUCT(LEN($AC66:$AC69)-LEN(SUBSTITUTE($AC66:$AC69,"F", "")))</f>
        <v>0</v>
      </c>
      <c r="AS66" s="349">
        <f>SUMPRODUCT(LEN($M66:$AA69)-LEN(SUBSTITUTE($M66:$AA69,"G", "")))</f>
        <v>15</v>
      </c>
      <c r="AT66" s="352">
        <f>SUMPRODUCT(LEN($AD66:$AD69)-LEN(SUBSTITUTE($AD66:$AD69,"G", "")))</f>
        <v>6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8.15" customHeight="1" thickBot="1" x14ac:dyDescent="0.25">
      <c r="B67" s="30"/>
      <c r="C67" s="339"/>
      <c r="D67" s="221"/>
      <c r="E67" s="220"/>
      <c r="F67" s="220"/>
      <c r="G67" s="219"/>
      <c r="H67" s="359"/>
      <c r="I67" s="391"/>
      <c r="J67" s="391"/>
      <c r="K67" s="391"/>
      <c r="L67" s="33" t="s">
        <v>122</v>
      </c>
      <c r="M67" s="55" t="s">
        <v>357</v>
      </c>
      <c r="N67" s="33" t="s">
        <v>121</v>
      </c>
      <c r="O67" s="55" t="s">
        <v>132</v>
      </c>
      <c r="P67" s="33" t="s">
        <v>120</v>
      </c>
      <c r="Q67" s="55" t="s">
        <v>531</v>
      </c>
      <c r="R67" s="33" t="s">
        <v>119</v>
      </c>
      <c r="S67" s="55" t="s">
        <v>455</v>
      </c>
      <c r="T67" s="33" t="s">
        <v>118</v>
      </c>
      <c r="U67" s="55" t="s">
        <v>347</v>
      </c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193"/>
      <c r="AC67" s="55"/>
      <c r="AD67" s="193" t="s">
        <v>1173</v>
      </c>
      <c r="AE67" s="22"/>
      <c r="AF67" s="422"/>
      <c r="AG67" s="422"/>
      <c r="AH67" s="21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8.15" customHeight="1" x14ac:dyDescent="0.2">
      <c r="B68" s="30"/>
      <c r="C68" s="340"/>
      <c r="D68" s="218"/>
      <c r="E68" s="217"/>
      <c r="F68" s="217"/>
      <c r="G68" s="216"/>
      <c r="H68" s="360"/>
      <c r="I68" s="392"/>
      <c r="J68" s="392"/>
      <c r="K68" s="392"/>
      <c r="L68" s="25" t="s">
        <v>114</v>
      </c>
      <c r="M68" s="114" t="s">
        <v>679</v>
      </c>
      <c r="N68" s="25" t="s">
        <v>112</v>
      </c>
      <c r="O68" s="114" t="s">
        <v>132</v>
      </c>
      <c r="P68" s="25" t="s">
        <v>111</v>
      </c>
      <c r="Q68" s="114" t="s">
        <v>556</v>
      </c>
      <c r="R68" s="25" t="s">
        <v>110</v>
      </c>
      <c r="S68" s="114" t="s">
        <v>479</v>
      </c>
      <c r="T68" s="25" t="s">
        <v>109</v>
      </c>
      <c r="U68" s="114" t="s">
        <v>185</v>
      </c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190"/>
      <c r="AC68" s="114"/>
      <c r="AD68" s="190"/>
      <c r="AE68" s="22"/>
      <c r="AF68" s="422"/>
      <c r="AG68" s="422"/>
      <c r="AH68" s="21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8.15" customHeight="1" thickBot="1" x14ac:dyDescent="0.25">
      <c r="B69" s="20"/>
      <c r="C69" s="341"/>
      <c r="D69" s="215"/>
      <c r="E69" s="214"/>
      <c r="F69" s="214"/>
      <c r="G69" s="213"/>
      <c r="H69" s="361"/>
      <c r="I69" s="394"/>
      <c r="J69" s="394"/>
      <c r="K69" s="394"/>
      <c r="L69" s="15" t="s">
        <v>105</v>
      </c>
      <c r="M69" s="16" t="s">
        <v>179</v>
      </c>
      <c r="N69" s="15" t="s">
        <v>104</v>
      </c>
      <c r="O69" s="16" t="s">
        <v>703</v>
      </c>
      <c r="P69" s="15" t="s">
        <v>103</v>
      </c>
      <c r="Q69" s="16" t="s">
        <v>676</v>
      </c>
      <c r="R69" s="15" t="s">
        <v>102</v>
      </c>
      <c r="S69" s="16" t="s">
        <v>498</v>
      </c>
      <c r="T69" s="15">
        <v>20</v>
      </c>
      <c r="U69" s="16" t="s">
        <v>130</v>
      </c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187"/>
      <c r="AC69" s="16"/>
      <c r="AD69" s="186"/>
      <c r="AE69" s="11"/>
      <c r="AF69" s="423"/>
      <c r="AG69" s="423"/>
      <c r="AH69" s="10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107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216</v>
      </c>
      <c r="E71" s="425">
        <v>22802.83</v>
      </c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03"/>
      <c r="AI71" s="86" t="s">
        <v>137</v>
      </c>
      <c r="AJ71" s="85">
        <f t="shared" ref="AJ71:BB71" si="8">SUM(AJ73:AJ84)</f>
        <v>128</v>
      </c>
      <c r="AK71" s="84">
        <f t="shared" si="8"/>
        <v>10</v>
      </c>
      <c r="AL71" s="83">
        <f t="shared" si="8"/>
        <v>0</v>
      </c>
      <c r="AM71" s="85">
        <f t="shared" si="8"/>
        <v>77</v>
      </c>
      <c r="AN71" s="84">
        <f t="shared" si="8"/>
        <v>2</v>
      </c>
      <c r="AO71" s="83">
        <f t="shared" si="8"/>
        <v>0</v>
      </c>
      <c r="AP71" s="85">
        <f t="shared" si="8"/>
        <v>2</v>
      </c>
      <c r="AQ71" s="84">
        <f t="shared" si="8"/>
        <v>0</v>
      </c>
      <c r="AR71" s="83">
        <f t="shared" si="8"/>
        <v>0</v>
      </c>
      <c r="AS71" s="85">
        <f t="shared" si="8"/>
        <v>22</v>
      </c>
      <c r="AT71" s="84">
        <f t="shared" si="8"/>
        <v>1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1</v>
      </c>
      <c r="AZ71" s="81">
        <f t="shared" si="8"/>
        <v>0</v>
      </c>
      <c r="BA71" s="81">
        <f t="shared" si="8"/>
        <v>2</v>
      </c>
      <c r="BB71" s="80">
        <f t="shared" si="8"/>
        <v>0</v>
      </c>
      <c r="BC71" s="79" t="s">
        <v>136</v>
      </c>
      <c r="BF71" s="5">
        <f>SUM(AJ71:AL71)/$BG$5</f>
        <v>46</v>
      </c>
      <c r="BG71" s="5">
        <f>SUM(AM71:AO71,AY71)/$BG$5</f>
        <v>26.666666666666668</v>
      </c>
      <c r="BH71" s="5">
        <f>SUM(AP71:AR71,AZ71)/$BG$5</f>
        <v>0.66666666666666663</v>
      </c>
      <c r="BI71" s="5">
        <f>SUM(AS71:AU71,BA71)/$BG$5</f>
        <v>8.3333333333333339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03"/>
      <c r="AI72" s="66" t="s">
        <v>135</v>
      </c>
      <c r="AJ72" s="65">
        <f t="shared" ref="AJ72:BB72" si="9">AJ71/3</f>
        <v>42.666666666666664</v>
      </c>
      <c r="AK72" s="64">
        <f t="shared" si="9"/>
        <v>3.3333333333333335</v>
      </c>
      <c r="AL72" s="63">
        <f t="shared" si="9"/>
        <v>0</v>
      </c>
      <c r="AM72" s="65">
        <f t="shared" si="9"/>
        <v>25.666666666666668</v>
      </c>
      <c r="AN72" s="64">
        <f t="shared" si="9"/>
        <v>0.66666666666666663</v>
      </c>
      <c r="AO72" s="63">
        <f t="shared" si="9"/>
        <v>0</v>
      </c>
      <c r="AP72" s="65">
        <f t="shared" si="9"/>
        <v>0.66666666666666663</v>
      </c>
      <c r="AQ72" s="64">
        <f t="shared" si="9"/>
        <v>0</v>
      </c>
      <c r="AR72" s="63">
        <f t="shared" si="9"/>
        <v>0</v>
      </c>
      <c r="AS72" s="65">
        <f t="shared" si="9"/>
        <v>7.333333333333333</v>
      </c>
      <c r="AT72" s="64">
        <f t="shared" si="9"/>
        <v>0.33333333333333331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0.33333333333333331</v>
      </c>
      <c r="AZ72" s="61">
        <f t="shared" si="9"/>
        <v>0</v>
      </c>
      <c r="BA72" s="61">
        <f t="shared" si="9"/>
        <v>0.66666666666666663</v>
      </c>
      <c r="BB72" s="60">
        <f t="shared" si="9"/>
        <v>0</v>
      </c>
      <c r="BC72" s="59" t="s">
        <v>134</v>
      </c>
    </row>
    <row r="73" spans="2:62" ht="28.15" customHeight="1" x14ac:dyDescent="0.2">
      <c r="B73" s="30"/>
      <c r="C73" s="338">
        <v>1</v>
      </c>
      <c r="D73" s="239" t="s">
        <v>979</v>
      </c>
      <c r="E73" s="223"/>
      <c r="F73" s="223"/>
      <c r="G73" s="222"/>
      <c r="H73" s="358" t="s">
        <v>370</v>
      </c>
      <c r="I73" s="390">
        <v>145</v>
      </c>
      <c r="J73" s="390">
        <v>31</v>
      </c>
      <c r="K73" s="390">
        <v>7</v>
      </c>
      <c r="L73" s="42" t="s">
        <v>131</v>
      </c>
      <c r="M73" s="43" t="s">
        <v>357</v>
      </c>
      <c r="N73" s="42" t="s">
        <v>129</v>
      </c>
      <c r="O73" s="43" t="s">
        <v>458</v>
      </c>
      <c r="P73" s="42" t="s">
        <v>128</v>
      </c>
      <c r="Q73" s="43" t="s">
        <v>679</v>
      </c>
      <c r="R73" s="42" t="s">
        <v>127</v>
      </c>
      <c r="S73" s="43" t="s">
        <v>1070</v>
      </c>
      <c r="T73" s="42" t="s">
        <v>126</v>
      </c>
      <c r="U73" s="43" t="s">
        <v>466</v>
      </c>
      <c r="V73" s="42" t="s">
        <v>125</v>
      </c>
      <c r="W73" s="43" t="s">
        <v>349</v>
      </c>
      <c r="X73" s="42" t="s">
        <v>124</v>
      </c>
      <c r="Y73" s="43"/>
      <c r="Z73" s="42" t="s">
        <v>123</v>
      </c>
      <c r="AA73" s="43"/>
      <c r="AB73" s="196"/>
      <c r="AC73" s="43"/>
      <c r="AD73" s="196" t="s">
        <v>548</v>
      </c>
      <c r="AE73" s="58" t="s">
        <v>491</v>
      </c>
      <c r="AF73" s="421"/>
      <c r="AG73" s="421" t="s">
        <v>669</v>
      </c>
      <c r="AH73" s="38"/>
      <c r="AI73" s="9"/>
      <c r="AJ73" s="349">
        <f>SUMPRODUCT(LEN($M73:$AA76)-LEN(SUBSTITUTE($M73:$AA76,"A", "")))</f>
        <v>52</v>
      </c>
      <c r="AK73" s="352">
        <f>SUMPRODUCT(LEN($AD73:$AD76)-LEN(SUBSTITUTE($AD73:$AD76,"A", "")))</f>
        <v>5</v>
      </c>
      <c r="AL73" s="335">
        <f>SUMPRODUCT(LEN($AC73:$AC76)-LEN(SUBSTITUTE($AC73:$AC76,"A", "")))</f>
        <v>0</v>
      </c>
      <c r="AM73" s="349">
        <f>SUMPRODUCT(LEN($M73:$AA76)-LEN(SUBSTITUTE($M73:$AA76,"S", "")))</f>
        <v>34</v>
      </c>
      <c r="AN73" s="352">
        <f>SUMPRODUCT(LEN($AD73:$AD76)-LEN(SUBSTITUTE($AD73:$AD76,"S", "")))</f>
        <v>2</v>
      </c>
      <c r="AO73" s="335">
        <f>SUMPRODUCT(LEN($AC73:$AC76)-LEN(SUBSTITUTE($AC73:$AC76,"S", "")))</f>
        <v>0</v>
      </c>
      <c r="AP73" s="349">
        <f>SUMPRODUCT(LEN($M73:$AA76)-LEN(SUBSTITUTE($M73:$AA76,"F", "")))</f>
        <v>0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10</v>
      </c>
      <c r="AT73" s="352">
        <f>SUMPRODUCT(LEN($AD73:$AD76)-LEN(SUBSTITUTE($AD73:$AD76,"G", "")))</f>
        <v>0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1</v>
      </c>
      <c r="AZ73" s="410">
        <f>SUMPRODUCT(LEN($AE73:$AE76)-LEN(SUBSTITUTE($AE73:$AE76,"F", "")))</f>
        <v>0</v>
      </c>
      <c r="BA73" s="410">
        <f>SUMPRODUCT(LEN($AE73:$AE76)-LEN(SUBSTITUTE($AE73:$AE76,"G", "")))</f>
        <v>2</v>
      </c>
      <c r="BB73" s="413">
        <f>SUMPRODUCT(LEN($AE73:$AE76)-LEN(SUBSTITUTE($AE73:$AE76,"M", "")))</f>
        <v>0</v>
      </c>
    </row>
    <row r="74" spans="2:62" ht="28.15" customHeight="1" thickBot="1" x14ac:dyDescent="0.25">
      <c r="B74" s="30"/>
      <c r="C74" s="339"/>
      <c r="D74" s="221"/>
      <c r="E74" s="220"/>
      <c r="F74" s="220"/>
      <c r="G74" s="219"/>
      <c r="H74" s="359"/>
      <c r="I74" s="391"/>
      <c r="J74" s="391"/>
      <c r="K74" s="391"/>
      <c r="L74" s="33" t="s">
        <v>122</v>
      </c>
      <c r="M74" s="55" t="s">
        <v>531</v>
      </c>
      <c r="N74" s="33" t="s">
        <v>121</v>
      </c>
      <c r="O74" s="55" t="s">
        <v>469</v>
      </c>
      <c r="P74" s="33" t="s">
        <v>120</v>
      </c>
      <c r="Q74" s="55" t="s">
        <v>1172</v>
      </c>
      <c r="R74" s="33" t="s">
        <v>119</v>
      </c>
      <c r="S74" s="55" t="s">
        <v>581</v>
      </c>
      <c r="T74" s="33" t="s">
        <v>118</v>
      </c>
      <c r="U74" s="55" t="s">
        <v>501</v>
      </c>
      <c r="V74" s="33" t="s">
        <v>117</v>
      </c>
      <c r="W74" s="55" t="s">
        <v>354</v>
      </c>
      <c r="X74" s="33" t="s">
        <v>116</v>
      </c>
      <c r="Y74" s="55"/>
      <c r="Z74" s="33" t="s">
        <v>115</v>
      </c>
      <c r="AA74" s="55"/>
      <c r="AB74" s="193"/>
      <c r="AC74" s="55"/>
      <c r="AD74" s="193"/>
      <c r="AE74" s="57"/>
      <c r="AF74" s="422"/>
      <c r="AG74" s="422"/>
      <c r="AH74" s="21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8.15" customHeight="1" x14ac:dyDescent="0.2">
      <c r="B75" s="30"/>
      <c r="C75" s="340"/>
      <c r="D75" s="218"/>
      <c r="E75" s="217"/>
      <c r="F75" s="217"/>
      <c r="G75" s="216"/>
      <c r="H75" s="360">
        <v>216</v>
      </c>
      <c r="I75" s="392"/>
      <c r="J75" s="392"/>
      <c r="K75" s="392"/>
      <c r="L75" s="25" t="s">
        <v>114</v>
      </c>
      <c r="M75" s="114" t="s">
        <v>458</v>
      </c>
      <c r="N75" s="25" t="s">
        <v>112</v>
      </c>
      <c r="O75" s="114" t="s">
        <v>812</v>
      </c>
      <c r="P75" s="25" t="s">
        <v>111</v>
      </c>
      <c r="Q75" s="114" t="s">
        <v>484</v>
      </c>
      <c r="R75" s="25" t="s">
        <v>110</v>
      </c>
      <c r="S75" s="114" t="s">
        <v>466</v>
      </c>
      <c r="T75" s="25" t="s">
        <v>109</v>
      </c>
      <c r="U75" s="114" t="s">
        <v>349</v>
      </c>
      <c r="V75" s="25" t="s">
        <v>108</v>
      </c>
      <c r="W75" s="114" t="s">
        <v>130</v>
      </c>
      <c r="X75" s="25" t="s">
        <v>107</v>
      </c>
      <c r="Y75" s="114"/>
      <c r="Z75" s="25" t="s">
        <v>106</v>
      </c>
      <c r="AA75" s="114"/>
      <c r="AB75" s="190"/>
      <c r="AC75" s="114"/>
      <c r="AD75" s="190"/>
      <c r="AE75" s="57"/>
      <c r="AF75" s="422"/>
      <c r="AG75" s="422"/>
      <c r="AH75" s="21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8.15" customHeight="1" thickBot="1" x14ac:dyDescent="0.25">
      <c r="B76" s="30"/>
      <c r="C76" s="355"/>
      <c r="D76" s="246"/>
      <c r="E76" s="254"/>
      <c r="F76" s="254"/>
      <c r="G76" s="253"/>
      <c r="H76" s="361"/>
      <c r="I76" s="393"/>
      <c r="J76" s="393"/>
      <c r="K76" s="393"/>
      <c r="L76" s="50" t="s">
        <v>105</v>
      </c>
      <c r="M76" s="51" t="s">
        <v>458</v>
      </c>
      <c r="N76" s="50" t="s">
        <v>104</v>
      </c>
      <c r="O76" s="51" t="s">
        <v>527</v>
      </c>
      <c r="P76" s="50" t="s">
        <v>103</v>
      </c>
      <c r="Q76" s="51" t="s">
        <v>465</v>
      </c>
      <c r="R76" s="50" t="s">
        <v>102</v>
      </c>
      <c r="S76" s="51" t="s">
        <v>463</v>
      </c>
      <c r="T76" s="50">
        <v>20</v>
      </c>
      <c r="U76" s="51" t="s">
        <v>349</v>
      </c>
      <c r="V76" s="50" t="s">
        <v>101</v>
      </c>
      <c r="W76" s="51" t="s">
        <v>130</v>
      </c>
      <c r="X76" s="50" t="s">
        <v>100</v>
      </c>
      <c r="Y76" s="51"/>
      <c r="Z76" s="50" t="s">
        <v>99</v>
      </c>
      <c r="AA76" s="51"/>
      <c r="AB76" s="187"/>
      <c r="AC76" s="51"/>
      <c r="AD76" s="187"/>
      <c r="AE76" s="56"/>
      <c r="AF76" s="424"/>
      <c r="AG76" s="424"/>
      <c r="AH76" s="47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8.15" customHeight="1" x14ac:dyDescent="0.2">
      <c r="B77" s="30"/>
      <c r="C77" s="338">
        <v>2</v>
      </c>
      <c r="D77" s="212"/>
      <c r="E77" s="223"/>
      <c r="F77" s="223"/>
      <c r="G77" s="222"/>
      <c r="H77" s="358"/>
      <c r="I77" s="390">
        <v>155</v>
      </c>
      <c r="J77" s="390">
        <v>30</v>
      </c>
      <c r="K77" s="390">
        <v>6</v>
      </c>
      <c r="L77" s="42" t="s">
        <v>131</v>
      </c>
      <c r="M77" s="43" t="s">
        <v>132</v>
      </c>
      <c r="N77" s="42" t="s">
        <v>129</v>
      </c>
      <c r="O77" s="43" t="s">
        <v>458</v>
      </c>
      <c r="P77" s="42" t="s">
        <v>128</v>
      </c>
      <c r="Q77" s="43" t="s">
        <v>507</v>
      </c>
      <c r="R77" s="42" t="s">
        <v>127</v>
      </c>
      <c r="S77" s="43" t="s">
        <v>463</v>
      </c>
      <c r="T77" s="42" t="s">
        <v>126</v>
      </c>
      <c r="U77" s="43" t="s">
        <v>501</v>
      </c>
      <c r="V77" s="42" t="s">
        <v>125</v>
      </c>
      <c r="W77" s="43" t="s">
        <v>350</v>
      </c>
      <c r="X77" s="42" t="s">
        <v>124</v>
      </c>
      <c r="Y77" s="43"/>
      <c r="Z77" s="42" t="s">
        <v>123</v>
      </c>
      <c r="AA77" s="43"/>
      <c r="AB77" s="196"/>
      <c r="AC77" s="43"/>
      <c r="AD77" s="196" t="s">
        <v>679</v>
      </c>
      <c r="AE77" s="39"/>
      <c r="AF77" s="421"/>
      <c r="AG77" s="421" t="s">
        <v>669</v>
      </c>
      <c r="AH77" s="38"/>
      <c r="AI77" s="9"/>
      <c r="AJ77" s="349">
        <f>SUMPRODUCT(LEN($M77:$AA80)-LEN(SUBSTITUTE($M77:$AA80,"A", "")))</f>
        <v>45</v>
      </c>
      <c r="AK77" s="352">
        <f>SUMPRODUCT(LEN($AD77:$AD80)-LEN(SUBSTITUTE($AD77:$AD80,"A", "")))</f>
        <v>5</v>
      </c>
      <c r="AL77" s="335">
        <f>SUMPRODUCT(LEN($AC77:$AC80)-LEN(SUBSTITUTE($AC77:$AC80,"A", "")))</f>
        <v>0</v>
      </c>
      <c r="AM77" s="349">
        <f>SUMPRODUCT(LEN($M77:$AA80)-LEN(SUBSTITUTE($M77:$AA80,"S", "")))</f>
        <v>26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1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8</v>
      </c>
      <c r="AT77" s="352">
        <f>SUMPRODUCT(LEN($AD77:$AD80)-LEN(SUBSTITUTE($AD77:$AD80,"G", "")))</f>
        <v>1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8.15" customHeight="1" thickBot="1" x14ac:dyDescent="0.25">
      <c r="B78" s="30"/>
      <c r="C78" s="339"/>
      <c r="D78" s="221"/>
      <c r="E78" s="220"/>
      <c r="F78" s="220"/>
      <c r="G78" s="219"/>
      <c r="H78" s="359"/>
      <c r="I78" s="391"/>
      <c r="J78" s="391"/>
      <c r="K78" s="391"/>
      <c r="L78" s="33" t="s">
        <v>122</v>
      </c>
      <c r="M78" s="55" t="s">
        <v>357</v>
      </c>
      <c r="N78" s="33" t="s">
        <v>121</v>
      </c>
      <c r="O78" s="55" t="s">
        <v>357</v>
      </c>
      <c r="P78" s="33" t="s">
        <v>120</v>
      </c>
      <c r="Q78" s="55" t="s">
        <v>1171</v>
      </c>
      <c r="R78" s="33" t="s">
        <v>119</v>
      </c>
      <c r="S78" s="55" t="s">
        <v>463</v>
      </c>
      <c r="T78" s="33" t="s">
        <v>118</v>
      </c>
      <c r="U78" s="55" t="s">
        <v>350</v>
      </c>
      <c r="V78" s="33" t="s">
        <v>117</v>
      </c>
      <c r="W78" s="55" t="s">
        <v>354</v>
      </c>
      <c r="X78" s="33" t="s">
        <v>116</v>
      </c>
      <c r="Y78" s="55"/>
      <c r="Z78" s="33" t="s">
        <v>115</v>
      </c>
      <c r="AA78" s="55"/>
      <c r="AB78" s="193"/>
      <c r="AC78" s="55"/>
      <c r="AD78" s="193" t="s">
        <v>132</v>
      </c>
      <c r="AE78" s="22"/>
      <c r="AF78" s="422"/>
      <c r="AG78" s="422"/>
      <c r="AH78" s="21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8.15" customHeight="1" x14ac:dyDescent="0.2">
      <c r="B79" s="30"/>
      <c r="C79" s="340"/>
      <c r="D79" s="218"/>
      <c r="E79" s="217"/>
      <c r="F79" s="217"/>
      <c r="G79" s="216"/>
      <c r="H79" s="360"/>
      <c r="I79" s="392"/>
      <c r="J79" s="392"/>
      <c r="K79" s="392"/>
      <c r="L79" s="25" t="s">
        <v>114</v>
      </c>
      <c r="M79" s="114" t="s">
        <v>357</v>
      </c>
      <c r="N79" s="25" t="s">
        <v>112</v>
      </c>
      <c r="O79" s="114" t="s">
        <v>493</v>
      </c>
      <c r="P79" s="25" t="s">
        <v>111</v>
      </c>
      <c r="Q79" s="114" t="s">
        <v>373</v>
      </c>
      <c r="R79" s="25" t="s">
        <v>110</v>
      </c>
      <c r="S79" s="114" t="s">
        <v>561</v>
      </c>
      <c r="T79" s="25" t="s">
        <v>109</v>
      </c>
      <c r="U79" s="114" t="s">
        <v>346</v>
      </c>
      <c r="V79" s="25" t="s">
        <v>108</v>
      </c>
      <c r="W79" s="114" t="s">
        <v>130</v>
      </c>
      <c r="X79" s="25" t="s">
        <v>107</v>
      </c>
      <c r="Y79" s="114"/>
      <c r="Z79" s="25" t="s">
        <v>106</v>
      </c>
      <c r="AA79" s="114"/>
      <c r="AB79" s="190"/>
      <c r="AC79" s="114"/>
      <c r="AD79" s="190"/>
      <c r="AE79" s="22"/>
      <c r="AF79" s="422"/>
      <c r="AG79" s="422"/>
      <c r="AH79" s="21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8.15" customHeight="1" thickBot="1" x14ac:dyDescent="0.25">
      <c r="B80" s="30"/>
      <c r="C80" s="355"/>
      <c r="D80" s="246"/>
      <c r="E80" s="254"/>
      <c r="F80" s="254"/>
      <c r="G80" s="253"/>
      <c r="H80" s="361"/>
      <c r="I80" s="393"/>
      <c r="J80" s="393"/>
      <c r="K80" s="393"/>
      <c r="L80" s="50" t="s">
        <v>105</v>
      </c>
      <c r="M80" s="51" t="s">
        <v>458</v>
      </c>
      <c r="N80" s="50" t="s">
        <v>104</v>
      </c>
      <c r="O80" s="51" t="s">
        <v>865</v>
      </c>
      <c r="P80" s="50" t="s">
        <v>103</v>
      </c>
      <c r="Q80" s="51" t="s">
        <v>484</v>
      </c>
      <c r="R80" s="50" t="s">
        <v>102</v>
      </c>
      <c r="S80" s="51" t="s">
        <v>349</v>
      </c>
      <c r="T80" s="50">
        <v>20</v>
      </c>
      <c r="U80" s="51" t="s">
        <v>350</v>
      </c>
      <c r="V80" s="50" t="s">
        <v>101</v>
      </c>
      <c r="W80" s="51"/>
      <c r="X80" s="50" t="s">
        <v>100</v>
      </c>
      <c r="Y80" s="51"/>
      <c r="Z80" s="50" t="s">
        <v>99</v>
      </c>
      <c r="AA80" s="51"/>
      <c r="AB80" s="187"/>
      <c r="AC80" s="51"/>
      <c r="AD80" s="187"/>
      <c r="AE80" s="48"/>
      <c r="AF80" s="424"/>
      <c r="AG80" s="424"/>
      <c r="AH80" s="47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8.15" customHeight="1" x14ac:dyDescent="0.2">
      <c r="B81" s="30"/>
      <c r="C81" s="338">
        <v>3</v>
      </c>
      <c r="D81" s="212"/>
      <c r="E81" s="223"/>
      <c r="F81" s="223"/>
      <c r="G81" s="222"/>
      <c r="H81" s="358"/>
      <c r="I81" s="390">
        <v>144</v>
      </c>
      <c r="J81" s="390">
        <v>27</v>
      </c>
      <c r="K81" s="390">
        <v>7</v>
      </c>
      <c r="L81" s="42" t="s">
        <v>131</v>
      </c>
      <c r="M81" s="43" t="s">
        <v>179</v>
      </c>
      <c r="N81" s="42" t="s">
        <v>129</v>
      </c>
      <c r="O81" s="43" t="s">
        <v>357</v>
      </c>
      <c r="P81" s="42" t="s">
        <v>128</v>
      </c>
      <c r="Q81" s="43" t="s">
        <v>179</v>
      </c>
      <c r="R81" s="42" t="s">
        <v>127</v>
      </c>
      <c r="S81" s="43" t="s">
        <v>483</v>
      </c>
      <c r="T81" s="42" t="s">
        <v>126</v>
      </c>
      <c r="U81" s="43" t="s">
        <v>354</v>
      </c>
      <c r="V81" s="42" t="s">
        <v>125</v>
      </c>
      <c r="W81" s="43"/>
      <c r="X81" s="42" t="s">
        <v>124</v>
      </c>
      <c r="Y81" s="43"/>
      <c r="Z81" s="42" t="s">
        <v>123</v>
      </c>
      <c r="AA81" s="43"/>
      <c r="AB81" s="196"/>
      <c r="AC81" s="43"/>
      <c r="AD81" s="196"/>
      <c r="AE81" s="39"/>
      <c r="AF81" s="421">
        <v>7</v>
      </c>
      <c r="AG81" s="421" t="s">
        <v>669</v>
      </c>
      <c r="AH81" s="38"/>
      <c r="AI81" s="9"/>
      <c r="AJ81" s="349">
        <f>SUMPRODUCT(LEN($M81:$AA84)-LEN(SUBSTITUTE($M81:$AA84,"A", "")))</f>
        <v>31</v>
      </c>
      <c r="AK81" s="352">
        <f>SUMPRODUCT(LEN($AD81:$AD84)-LEN(SUBSTITUTE($AD81:$AD84,"A", "")))</f>
        <v>0</v>
      </c>
      <c r="AL81" s="335">
        <f>SUMPRODUCT(LEN($AC81:$AC84)-LEN(SUBSTITUTE($AC81:$AC84,"A", "")))</f>
        <v>0</v>
      </c>
      <c r="AM81" s="349">
        <f>SUMPRODUCT(LEN($M81:$AA84)-LEN(SUBSTITUTE($M81:$AA84,"S", "")))</f>
        <v>17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1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4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8.15" customHeight="1" thickBot="1" x14ac:dyDescent="0.25">
      <c r="B82" s="30"/>
      <c r="C82" s="339"/>
      <c r="D82" s="221"/>
      <c r="E82" s="220"/>
      <c r="F82" s="220"/>
      <c r="G82" s="219"/>
      <c r="H82" s="359"/>
      <c r="I82" s="391"/>
      <c r="J82" s="391"/>
      <c r="K82" s="391"/>
      <c r="L82" s="33" t="s">
        <v>122</v>
      </c>
      <c r="M82" s="55" t="s">
        <v>179</v>
      </c>
      <c r="N82" s="33" t="s">
        <v>121</v>
      </c>
      <c r="O82" s="55" t="s">
        <v>179</v>
      </c>
      <c r="P82" s="33" t="s">
        <v>120</v>
      </c>
      <c r="Q82" s="55" t="s">
        <v>179</v>
      </c>
      <c r="R82" s="33" t="s">
        <v>119</v>
      </c>
      <c r="S82" s="55" t="s">
        <v>489</v>
      </c>
      <c r="T82" s="33" t="s">
        <v>118</v>
      </c>
      <c r="U82" s="55" t="s">
        <v>130</v>
      </c>
      <c r="V82" s="33" t="s">
        <v>117</v>
      </c>
      <c r="W82" s="55"/>
      <c r="X82" s="33" t="s">
        <v>116</v>
      </c>
      <c r="Y82" s="55"/>
      <c r="Z82" s="33" t="s">
        <v>115</v>
      </c>
      <c r="AA82" s="55"/>
      <c r="AB82" s="193"/>
      <c r="AC82" s="55"/>
      <c r="AD82" s="193"/>
      <c r="AE82" s="22"/>
      <c r="AF82" s="422"/>
      <c r="AG82" s="422"/>
      <c r="AH82" s="21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8.15" customHeight="1" x14ac:dyDescent="0.2">
      <c r="B83" s="30"/>
      <c r="C83" s="340"/>
      <c r="D83" s="218"/>
      <c r="E83" s="217"/>
      <c r="F83" s="217"/>
      <c r="G83" s="216"/>
      <c r="H83" s="360"/>
      <c r="I83" s="392"/>
      <c r="J83" s="392"/>
      <c r="K83" s="392"/>
      <c r="L83" s="25" t="s">
        <v>114</v>
      </c>
      <c r="M83" s="114" t="s">
        <v>179</v>
      </c>
      <c r="N83" s="25" t="s">
        <v>112</v>
      </c>
      <c r="O83" s="114" t="s">
        <v>707</v>
      </c>
      <c r="P83" s="25" t="s">
        <v>111</v>
      </c>
      <c r="Q83" s="114" t="s">
        <v>469</v>
      </c>
      <c r="R83" s="25" t="s">
        <v>110</v>
      </c>
      <c r="S83" s="114" t="s">
        <v>359</v>
      </c>
      <c r="T83" s="25" t="s">
        <v>109</v>
      </c>
      <c r="U83" s="114" t="s">
        <v>130</v>
      </c>
      <c r="V83" s="25" t="s">
        <v>108</v>
      </c>
      <c r="W83" s="114"/>
      <c r="X83" s="25" t="s">
        <v>107</v>
      </c>
      <c r="Y83" s="114"/>
      <c r="Z83" s="25" t="s">
        <v>106</v>
      </c>
      <c r="AA83" s="114"/>
      <c r="AB83" s="190"/>
      <c r="AC83" s="114"/>
      <c r="AD83" s="190"/>
      <c r="AE83" s="22"/>
      <c r="AF83" s="422"/>
      <c r="AG83" s="422"/>
      <c r="AH83" s="21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8.15" customHeight="1" thickBot="1" x14ac:dyDescent="0.25">
      <c r="B84" s="20"/>
      <c r="C84" s="341"/>
      <c r="D84" s="215"/>
      <c r="E84" s="214"/>
      <c r="F84" s="214"/>
      <c r="G84" s="213"/>
      <c r="H84" s="361"/>
      <c r="I84" s="394"/>
      <c r="J84" s="394"/>
      <c r="K84" s="394"/>
      <c r="L84" s="15" t="s">
        <v>105</v>
      </c>
      <c r="M84" s="16" t="s">
        <v>458</v>
      </c>
      <c r="N84" s="15" t="s">
        <v>104</v>
      </c>
      <c r="O84" s="16" t="s">
        <v>456</v>
      </c>
      <c r="P84" s="15" t="s">
        <v>103</v>
      </c>
      <c r="Q84" s="16" t="s">
        <v>498</v>
      </c>
      <c r="R84" s="15" t="s">
        <v>102</v>
      </c>
      <c r="S84" s="16" t="s">
        <v>350</v>
      </c>
      <c r="T84" s="15">
        <v>20</v>
      </c>
      <c r="U84" s="16" t="s">
        <v>130</v>
      </c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187"/>
      <c r="AC84" s="16"/>
      <c r="AD84" s="186"/>
      <c r="AE84" s="11"/>
      <c r="AF84" s="423"/>
      <c r="AG84" s="423"/>
      <c r="AH84" s="10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107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customHeight="1" thickBot="1" x14ac:dyDescent="0.3">
      <c r="B86" s="98" t="s">
        <v>241</v>
      </c>
      <c r="C86" s="97"/>
      <c r="D86" s="208">
        <v>215</v>
      </c>
      <c r="E86" s="425">
        <v>23010.25</v>
      </c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03"/>
      <c r="AI86" s="86" t="s">
        <v>137</v>
      </c>
      <c r="AJ86" s="85">
        <f t="shared" ref="AJ86:BB86" si="10">SUM(AJ88:AJ99)</f>
        <v>121</v>
      </c>
      <c r="AK86" s="84">
        <f t="shared" si="10"/>
        <v>16</v>
      </c>
      <c r="AL86" s="83">
        <f t="shared" si="10"/>
        <v>0</v>
      </c>
      <c r="AM86" s="85">
        <f t="shared" si="10"/>
        <v>47</v>
      </c>
      <c r="AN86" s="84">
        <f t="shared" si="10"/>
        <v>12</v>
      </c>
      <c r="AO86" s="83">
        <f t="shared" si="10"/>
        <v>0</v>
      </c>
      <c r="AP86" s="85">
        <f t="shared" si="10"/>
        <v>1</v>
      </c>
      <c r="AQ86" s="84">
        <f t="shared" si="10"/>
        <v>0</v>
      </c>
      <c r="AR86" s="83">
        <f t="shared" si="10"/>
        <v>0</v>
      </c>
      <c r="AS86" s="85">
        <f t="shared" si="10"/>
        <v>40</v>
      </c>
      <c r="AT86" s="84">
        <f t="shared" si="10"/>
        <v>10</v>
      </c>
      <c r="AU86" s="83">
        <f t="shared" si="10"/>
        <v>0</v>
      </c>
      <c r="AV86" s="85">
        <f t="shared" si="10"/>
        <v>0</v>
      </c>
      <c r="AW86" s="84">
        <f t="shared" si="10"/>
        <v>0</v>
      </c>
      <c r="AX86" s="83">
        <f t="shared" si="10"/>
        <v>0</v>
      </c>
      <c r="AY86" s="82">
        <f t="shared" si="10"/>
        <v>1</v>
      </c>
      <c r="AZ86" s="81">
        <f t="shared" si="10"/>
        <v>1</v>
      </c>
      <c r="BA86" s="81">
        <f t="shared" si="10"/>
        <v>1</v>
      </c>
      <c r="BB86" s="80">
        <f t="shared" si="10"/>
        <v>0</v>
      </c>
      <c r="BC86" s="79" t="s">
        <v>136</v>
      </c>
      <c r="BF86" s="5">
        <f>SUM(AJ86:AL86)/$BG$5</f>
        <v>45.666666666666664</v>
      </c>
      <c r="BG86" s="5">
        <f>SUM(AM86:AO86,AY86)/$BG$5</f>
        <v>20</v>
      </c>
      <c r="BH86" s="5">
        <f>SUM(AP86:AR86,AZ86)/$BG$5</f>
        <v>0.66666666666666663</v>
      </c>
      <c r="BI86" s="5">
        <f>SUM(AS86:AU86,BA86)/$BG$5</f>
        <v>17</v>
      </c>
      <c r="BJ86" s="5">
        <f>SUM(AV86:AX86,BB86)/$BG$5</f>
        <v>0</v>
      </c>
    </row>
    <row r="87" spans="2:62" ht="48" customHeight="1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03"/>
      <c r="AI87" s="66" t="s">
        <v>135</v>
      </c>
      <c r="AJ87" s="65">
        <f t="shared" ref="AJ87:BB87" si="11">AJ86/3</f>
        <v>40.333333333333336</v>
      </c>
      <c r="AK87" s="64">
        <f t="shared" si="11"/>
        <v>5.333333333333333</v>
      </c>
      <c r="AL87" s="63">
        <f t="shared" si="11"/>
        <v>0</v>
      </c>
      <c r="AM87" s="65">
        <f t="shared" si="11"/>
        <v>15.666666666666666</v>
      </c>
      <c r="AN87" s="64">
        <f t="shared" si="11"/>
        <v>4</v>
      </c>
      <c r="AO87" s="63">
        <f t="shared" si="11"/>
        <v>0</v>
      </c>
      <c r="AP87" s="65">
        <f t="shared" si="11"/>
        <v>0.33333333333333331</v>
      </c>
      <c r="AQ87" s="64">
        <f t="shared" si="11"/>
        <v>0</v>
      </c>
      <c r="AR87" s="63">
        <f t="shared" si="11"/>
        <v>0</v>
      </c>
      <c r="AS87" s="65">
        <f t="shared" si="11"/>
        <v>13.333333333333334</v>
      </c>
      <c r="AT87" s="64">
        <f t="shared" si="11"/>
        <v>3.3333333333333335</v>
      </c>
      <c r="AU87" s="63">
        <f t="shared" si="11"/>
        <v>0</v>
      </c>
      <c r="AV87" s="65">
        <f t="shared" si="11"/>
        <v>0</v>
      </c>
      <c r="AW87" s="64">
        <f t="shared" si="11"/>
        <v>0</v>
      </c>
      <c r="AX87" s="63">
        <f t="shared" si="11"/>
        <v>0</v>
      </c>
      <c r="AY87" s="62">
        <f t="shared" si="11"/>
        <v>0.33333333333333331</v>
      </c>
      <c r="AZ87" s="61">
        <f t="shared" si="11"/>
        <v>0.33333333333333331</v>
      </c>
      <c r="BA87" s="61">
        <f t="shared" si="11"/>
        <v>0.33333333333333331</v>
      </c>
      <c r="BB87" s="60">
        <f t="shared" si="11"/>
        <v>0</v>
      </c>
      <c r="BC87" s="59" t="s">
        <v>134</v>
      </c>
    </row>
    <row r="88" spans="2:62" ht="28.15" customHeight="1" x14ac:dyDescent="0.2">
      <c r="B88" s="30"/>
      <c r="C88" s="338">
        <v>1</v>
      </c>
      <c r="D88" s="239" t="s">
        <v>1170</v>
      </c>
      <c r="E88" s="223"/>
      <c r="F88" s="223"/>
      <c r="G88" s="222"/>
      <c r="H88" s="358" t="s">
        <v>133</v>
      </c>
      <c r="I88" s="390">
        <v>122</v>
      </c>
      <c r="J88" s="390">
        <v>29</v>
      </c>
      <c r="K88" s="390">
        <v>7</v>
      </c>
      <c r="L88" s="42" t="s">
        <v>131</v>
      </c>
      <c r="M88" s="43" t="s">
        <v>509</v>
      </c>
      <c r="N88" s="42" t="s">
        <v>129</v>
      </c>
      <c r="O88" s="43" t="s">
        <v>357</v>
      </c>
      <c r="P88" s="42" t="s">
        <v>128</v>
      </c>
      <c r="Q88" s="43" t="s">
        <v>527</v>
      </c>
      <c r="R88" s="42" t="s">
        <v>127</v>
      </c>
      <c r="S88" s="43" t="s">
        <v>466</v>
      </c>
      <c r="T88" s="42" t="s">
        <v>126</v>
      </c>
      <c r="U88" s="43" t="s">
        <v>348</v>
      </c>
      <c r="V88" s="42" t="s">
        <v>125</v>
      </c>
      <c r="W88" s="43" t="s">
        <v>130</v>
      </c>
      <c r="X88" s="42" t="s">
        <v>124</v>
      </c>
      <c r="Y88" s="43"/>
      <c r="Z88" s="42" t="s">
        <v>123</v>
      </c>
      <c r="AA88" s="43"/>
      <c r="AB88" s="196"/>
      <c r="AC88" s="43"/>
      <c r="AD88" s="196" t="s">
        <v>1169</v>
      </c>
      <c r="AE88" s="58" t="s">
        <v>1168</v>
      </c>
      <c r="AF88" s="421"/>
      <c r="AG88" s="421" t="s">
        <v>669</v>
      </c>
      <c r="AH88" s="38"/>
      <c r="AI88" s="9"/>
      <c r="AJ88" s="349">
        <f>SUMPRODUCT(LEN($M88:$AA91)-LEN(SUBSTITUTE($M88:$AA91,"A", "")))</f>
        <v>41</v>
      </c>
      <c r="AK88" s="352">
        <f>SUMPRODUCT(LEN($AD88:$AD91)-LEN(SUBSTITUTE($AD88:$AD91,"A", "")))</f>
        <v>4</v>
      </c>
      <c r="AL88" s="335">
        <f>SUMPRODUCT(LEN($AC88:$AC91)-LEN(SUBSTITUTE($AC88:$AC91,"A", "")))</f>
        <v>0</v>
      </c>
      <c r="AM88" s="349">
        <f>SUMPRODUCT(LEN($M88:$AA91)-LEN(SUBSTITUTE($M88:$AA91,"S", "")))</f>
        <v>19</v>
      </c>
      <c r="AN88" s="352">
        <f>SUMPRODUCT(LEN($AD88:$AD91)-LEN(SUBSTITUTE($AD88:$AD91,"S", "")))</f>
        <v>1</v>
      </c>
      <c r="AO88" s="335">
        <f>SUMPRODUCT(LEN($AC88:$AC91)-LEN(SUBSTITUTE($AC88:$AC91,"S", "")))</f>
        <v>0</v>
      </c>
      <c r="AP88" s="349">
        <f>SUMPRODUCT(LEN($M88:$AA91)-LEN(SUBSTITUTE($M88:$AA91,"F", "")))</f>
        <v>1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12</v>
      </c>
      <c r="AT88" s="352">
        <f>SUMPRODUCT(LEN($AD88:$AD91)-LEN(SUBSTITUTE($AD88:$AD91,"G", "")))</f>
        <v>4</v>
      </c>
      <c r="AU88" s="335">
        <f>SUMPRODUCT(LEN($AC88:$AC91)-LEN(SUBSTITUTE($AC88:$AC91,"G", "")))</f>
        <v>0</v>
      </c>
      <c r="AV88" s="349">
        <f>SUMPRODUCT(LEN($L88:$AA91)-LEN(SUBSTITUTE($L88:$AA91,"M", "")))</f>
        <v>0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1</v>
      </c>
      <c r="AZ88" s="410">
        <f>SUMPRODUCT(LEN($AE88:$AE91)-LEN(SUBSTITUTE($AE88:$AE91,"F", "")))</f>
        <v>1</v>
      </c>
      <c r="BA88" s="410">
        <f>SUMPRODUCT(LEN($AE88:$AE91)-LEN(SUBSTITUTE($AE88:$AE91,"G", "")))</f>
        <v>1</v>
      </c>
      <c r="BB88" s="413">
        <f>SUMPRODUCT(LEN($AE88:$AE91)-LEN(SUBSTITUTE($AE88:$AE91,"M", "")))</f>
        <v>0</v>
      </c>
    </row>
    <row r="89" spans="2:62" ht="28.15" customHeight="1" thickBot="1" x14ac:dyDescent="0.25">
      <c r="B89" s="30"/>
      <c r="C89" s="339"/>
      <c r="D89" s="221"/>
      <c r="E89" s="220"/>
      <c r="F89" s="220"/>
      <c r="G89" s="219"/>
      <c r="H89" s="359"/>
      <c r="I89" s="391"/>
      <c r="J89" s="391"/>
      <c r="K89" s="391"/>
      <c r="L89" s="33" t="s">
        <v>122</v>
      </c>
      <c r="M89" s="55" t="s">
        <v>458</v>
      </c>
      <c r="N89" s="33" t="s">
        <v>121</v>
      </c>
      <c r="O89" s="55" t="s">
        <v>496</v>
      </c>
      <c r="P89" s="33" t="s">
        <v>120</v>
      </c>
      <c r="Q89" s="55" t="s">
        <v>458</v>
      </c>
      <c r="R89" s="33" t="s">
        <v>119</v>
      </c>
      <c r="S89" s="55" t="s">
        <v>581</v>
      </c>
      <c r="T89" s="33" t="s">
        <v>118</v>
      </c>
      <c r="U89" s="55" t="s">
        <v>349</v>
      </c>
      <c r="V89" s="33" t="s">
        <v>117</v>
      </c>
      <c r="W89" s="55" t="s">
        <v>130</v>
      </c>
      <c r="X89" s="33" t="s">
        <v>116</v>
      </c>
      <c r="Y89" s="55"/>
      <c r="Z89" s="33" t="s">
        <v>115</v>
      </c>
      <c r="AA89" s="55"/>
      <c r="AB89" s="193"/>
      <c r="AC89" s="55"/>
      <c r="AD89" s="193"/>
      <c r="AE89" s="57"/>
      <c r="AF89" s="422"/>
      <c r="AG89" s="422"/>
      <c r="AH89" s="21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8.15" customHeight="1" x14ac:dyDescent="0.2">
      <c r="B90" s="30"/>
      <c r="C90" s="340"/>
      <c r="D90" s="218"/>
      <c r="E90" s="217"/>
      <c r="F90" s="217"/>
      <c r="G90" s="216"/>
      <c r="H90" s="360">
        <v>215</v>
      </c>
      <c r="I90" s="392"/>
      <c r="J90" s="392"/>
      <c r="K90" s="392"/>
      <c r="L90" s="25" t="s">
        <v>114</v>
      </c>
      <c r="M90" s="114" t="s">
        <v>1167</v>
      </c>
      <c r="N90" s="25" t="s">
        <v>112</v>
      </c>
      <c r="O90" s="114" t="s">
        <v>679</v>
      </c>
      <c r="P90" s="25" t="s">
        <v>111</v>
      </c>
      <c r="Q90" s="114" t="s">
        <v>456</v>
      </c>
      <c r="R90" s="25" t="s">
        <v>110</v>
      </c>
      <c r="S90" s="114" t="s">
        <v>456</v>
      </c>
      <c r="T90" s="25" t="s">
        <v>109</v>
      </c>
      <c r="U90" s="114" t="s">
        <v>354</v>
      </c>
      <c r="V90" s="25" t="s">
        <v>108</v>
      </c>
      <c r="W90" s="114"/>
      <c r="X90" s="25" t="s">
        <v>107</v>
      </c>
      <c r="Y90" s="114"/>
      <c r="Z90" s="25" t="s">
        <v>106</v>
      </c>
      <c r="AA90" s="114"/>
      <c r="AB90" s="190"/>
      <c r="AC90" s="114"/>
      <c r="AD90" s="190"/>
      <c r="AE90" s="57"/>
      <c r="AF90" s="422"/>
      <c r="AG90" s="422"/>
      <c r="AH90" s="21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8.15" customHeight="1" thickBot="1" x14ac:dyDescent="0.25">
      <c r="B91" s="30"/>
      <c r="C91" s="355"/>
      <c r="D91" s="246"/>
      <c r="E91" s="254"/>
      <c r="F91" s="254"/>
      <c r="G91" s="253"/>
      <c r="H91" s="361"/>
      <c r="I91" s="393"/>
      <c r="J91" s="393"/>
      <c r="K91" s="393"/>
      <c r="L91" s="50" t="s">
        <v>105</v>
      </c>
      <c r="M91" s="51" t="s">
        <v>812</v>
      </c>
      <c r="N91" s="50" t="s">
        <v>104</v>
      </c>
      <c r="O91" s="51" t="s">
        <v>1166</v>
      </c>
      <c r="P91" s="50" t="s">
        <v>103</v>
      </c>
      <c r="Q91" s="51" t="s">
        <v>479</v>
      </c>
      <c r="R91" s="50" t="s">
        <v>102</v>
      </c>
      <c r="S91" s="51" t="s">
        <v>495</v>
      </c>
      <c r="T91" s="50">
        <v>20</v>
      </c>
      <c r="U91" s="51" t="s">
        <v>354</v>
      </c>
      <c r="V91" s="50" t="s">
        <v>101</v>
      </c>
      <c r="W91" s="51"/>
      <c r="X91" s="50" t="s">
        <v>100</v>
      </c>
      <c r="Y91" s="51"/>
      <c r="Z91" s="50" t="s">
        <v>99</v>
      </c>
      <c r="AA91" s="51"/>
      <c r="AB91" s="187"/>
      <c r="AC91" s="51"/>
      <c r="AD91" s="187"/>
      <c r="AE91" s="56"/>
      <c r="AF91" s="424"/>
      <c r="AG91" s="424"/>
      <c r="AH91" s="47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8.15" customHeight="1" x14ac:dyDescent="0.2">
      <c r="B92" s="30"/>
      <c r="C92" s="338">
        <v>2</v>
      </c>
      <c r="D92" s="212"/>
      <c r="E92" s="223"/>
      <c r="F92" s="223"/>
      <c r="G92" s="222"/>
      <c r="H92" s="358"/>
      <c r="I92" s="390">
        <v>108</v>
      </c>
      <c r="J92" s="390">
        <v>27</v>
      </c>
      <c r="K92" s="390">
        <v>6</v>
      </c>
      <c r="L92" s="42" t="s">
        <v>131</v>
      </c>
      <c r="M92" s="43" t="s">
        <v>179</v>
      </c>
      <c r="N92" s="42" t="s">
        <v>129</v>
      </c>
      <c r="O92" s="43" t="s">
        <v>458</v>
      </c>
      <c r="P92" s="42" t="s">
        <v>128</v>
      </c>
      <c r="Q92" s="43" t="s">
        <v>179</v>
      </c>
      <c r="R92" s="42" t="s">
        <v>127</v>
      </c>
      <c r="S92" s="43" t="s">
        <v>484</v>
      </c>
      <c r="T92" s="42" t="s">
        <v>126</v>
      </c>
      <c r="U92" s="43" t="s">
        <v>455</v>
      </c>
      <c r="V92" s="42" t="s">
        <v>125</v>
      </c>
      <c r="W92" s="43" t="s">
        <v>130</v>
      </c>
      <c r="X92" s="42" t="s">
        <v>124</v>
      </c>
      <c r="Y92" s="43"/>
      <c r="Z92" s="42" t="s">
        <v>123</v>
      </c>
      <c r="AA92" s="43"/>
      <c r="AB92" s="196"/>
      <c r="AC92" s="43"/>
      <c r="AD92" s="196" t="s">
        <v>1165</v>
      </c>
      <c r="AE92" s="39"/>
      <c r="AF92" s="421"/>
      <c r="AG92" s="421" t="s">
        <v>669</v>
      </c>
      <c r="AH92" s="38"/>
      <c r="AI92" s="9"/>
      <c r="AJ92" s="349">
        <f>SUMPRODUCT(LEN($M92:$AA95)-LEN(SUBSTITUTE($M92:$AA95,"A", "")))</f>
        <v>37</v>
      </c>
      <c r="AK92" s="352">
        <f>SUMPRODUCT(LEN($AD92:$AD95)-LEN(SUBSTITUTE($AD92:$AD95,"A", "")))</f>
        <v>7</v>
      </c>
      <c r="AL92" s="335">
        <f>SUMPRODUCT(LEN($AC92:$AC95)-LEN(SUBSTITUTE($AC92:$AC95,"A", "")))</f>
        <v>0</v>
      </c>
      <c r="AM92" s="349">
        <f>SUMPRODUCT(LEN($M92:$AA95)-LEN(SUBSTITUTE($M92:$AA95,"S", "")))</f>
        <v>11</v>
      </c>
      <c r="AN92" s="352">
        <f>SUMPRODUCT(LEN($AD92:$AD95)-LEN(SUBSTITUTE($AD92:$AD95,"S", "")))</f>
        <v>3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13</v>
      </c>
      <c r="AT92" s="352">
        <f>SUMPRODUCT(LEN($AD92:$AD95)-LEN(SUBSTITUTE($AD92:$AD95,"G", "")))</f>
        <v>5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8.15" customHeight="1" thickBot="1" x14ac:dyDescent="0.25">
      <c r="B93" s="30"/>
      <c r="C93" s="339"/>
      <c r="D93" s="221"/>
      <c r="E93" s="220"/>
      <c r="F93" s="220"/>
      <c r="G93" s="219"/>
      <c r="H93" s="359"/>
      <c r="I93" s="391"/>
      <c r="J93" s="391"/>
      <c r="K93" s="391"/>
      <c r="L93" s="33" t="s">
        <v>122</v>
      </c>
      <c r="M93" s="55" t="s">
        <v>494</v>
      </c>
      <c r="N93" s="33" t="s">
        <v>121</v>
      </c>
      <c r="O93" s="55" t="s">
        <v>132</v>
      </c>
      <c r="P93" s="33" t="s">
        <v>120</v>
      </c>
      <c r="Q93" s="55" t="s">
        <v>357</v>
      </c>
      <c r="R93" s="33" t="s">
        <v>119</v>
      </c>
      <c r="S93" s="55" t="s">
        <v>502</v>
      </c>
      <c r="T93" s="33" t="s">
        <v>118</v>
      </c>
      <c r="U93" s="55" t="s">
        <v>354</v>
      </c>
      <c r="V93" s="33" t="s">
        <v>117</v>
      </c>
      <c r="W93" s="55"/>
      <c r="X93" s="33" t="s">
        <v>116</v>
      </c>
      <c r="Y93" s="55"/>
      <c r="Z93" s="33" t="s">
        <v>115</v>
      </c>
      <c r="AA93" s="55"/>
      <c r="AB93" s="193"/>
      <c r="AC93" s="55"/>
      <c r="AD93" s="193" t="s">
        <v>1164</v>
      </c>
      <c r="AE93" s="22"/>
      <c r="AF93" s="422"/>
      <c r="AG93" s="422"/>
      <c r="AH93" s="21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8.15" customHeight="1" x14ac:dyDescent="0.2">
      <c r="B94" s="30"/>
      <c r="C94" s="340"/>
      <c r="D94" s="218"/>
      <c r="E94" s="217"/>
      <c r="F94" s="217"/>
      <c r="G94" s="216"/>
      <c r="H94" s="360"/>
      <c r="I94" s="392"/>
      <c r="J94" s="392"/>
      <c r="K94" s="392"/>
      <c r="L94" s="25" t="s">
        <v>114</v>
      </c>
      <c r="M94" s="114" t="s">
        <v>1038</v>
      </c>
      <c r="N94" s="25" t="s">
        <v>112</v>
      </c>
      <c r="O94" s="114" t="s">
        <v>179</v>
      </c>
      <c r="P94" s="25" t="s">
        <v>111</v>
      </c>
      <c r="Q94" s="114" t="s">
        <v>485</v>
      </c>
      <c r="R94" s="25" t="s">
        <v>110</v>
      </c>
      <c r="S94" s="114" t="s">
        <v>459</v>
      </c>
      <c r="T94" s="25" t="s">
        <v>109</v>
      </c>
      <c r="U94" s="114" t="s">
        <v>347</v>
      </c>
      <c r="V94" s="25" t="s">
        <v>108</v>
      </c>
      <c r="W94" s="114"/>
      <c r="X94" s="25" t="s">
        <v>107</v>
      </c>
      <c r="Y94" s="114"/>
      <c r="Z94" s="25" t="s">
        <v>106</v>
      </c>
      <c r="AA94" s="114"/>
      <c r="AB94" s="190"/>
      <c r="AC94" s="114"/>
      <c r="AD94" s="190"/>
      <c r="AE94" s="22"/>
      <c r="AF94" s="422"/>
      <c r="AG94" s="422"/>
      <c r="AH94" s="21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8.15" customHeight="1" thickBot="1" x14ac:dyDescent="0.25">
      <c r="B95" s="30"/>
      <c r="C95" s="355"/>
      <c r="D95" s="246"/>
      <c r="E95" s="254"/>
      <c r="F95" s="254"/>
      <c r="G95" s="253"/>
      <c r="H95" s="361"/>
      <c r="I95" s="393"/>
      <c r="J95" s="393"/>
      <c r="K95" s="393"/>
      <c r="L95" s="50" t="s">
        <v>105</v>
      </c>
      <c r="M95" s="51" t="s">
        <v>457</v>
      </c>
      <c r="N95" s="50" t="s">
        <v>104</v>
      </c>
      <c r="O95" s="51" t="s">
        <v>1052</v>
      </c>
      <c r="P95" s="50" t="s">
        <v>103</v>
      </c>
      <c r="Q95" s="51" t="s">
        <v>458</v>
      </c>
      <c r="R95" s="50" t="s">
        <v>102</v>
      </c>
      <c r="S95" s="51" t="s">
        <v>495</v>
      </c>
      <c r="T95" s="50">
        <v>20</v>
      </c>
      <c r="U95" s="51" t="s">
        <v>347</v>
      </c>
      <c r="V95" s="50" t="s">
        <v>101</v>
      </c>
      <c r="W95" s="51"/>
      <c r="X95" s="50" t="s">
        <v>100</v>
      </c>
      <c r="Y95" s="51"/>
      <c r="Z95" s="50" t="s">
        <v>99</v>
      </c>
      <c r="AA95" s="51"/>
      <c r="AB95" s="187"/>
      <c r="AC95" s="51"/>
      <c r="AD95" s="187"/>
      <c r="AE95" s="48"/>
      <c r="AF95" s="424"/>
      <c r="AG95" s="424"/>
      <c r="AH95" s="47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8.15" customHeight="1" x14ac:dyDescent="0.2">
      <c r="B96" s="30"/>
      <c r="C96" s="338">
        <v>3</v>
      </c>
      <c r="D96" s="212"/>
      <c r="E96" s="223"/>
      <c r="F96" s="223"/>
      <c r="G96" s="222"/>
      <c r="H96" s="358"/>
      <c r="I96" s="390">
        <v>107</v>
      </c>
      <c r="J96" s="390">
        <v>28</v>
      </c>
      <c r="K96" s="390">
        <v>5</v>
      </c>
      <c r="L96" s="42" t="s">
        <v>131</v>
      </c>
      <c r="M96" s="43" t="s">
        <v>467</v>
      </c>
      <c r="N96" s="42" t="s">
        <v>129</v>
      </c>
      <c r="O96" s="43" t="s">
        <v>469</v>
      </c>
      <c r="P96" s="42" t="s">
        <v>128</v>
      </c>
      <c r="Q96" s="43" t="s">
        <v>984</v>
      </c>
      <c r="R96" s="42" t="s">
        <v>127</v>
      </c>
      <c r="S96" s="43" t="s">
        <v>357</v>
      </c>
      <c r="T96" s="42" t="s">
        <v>126</v>
      </c>
      <c r="U96" s="43" t="s">
        <v>474</v>
      </c>
      <c r="V96" s="42" t="s">
        <v>125</v>
      </c>
      <c r="W96" s="43" t="s">
        <v>354</v>
      </c>
      <c r="X96" s="42" t="s">
        <v>124</v>
      </c>
      <c r="Y96" s="43"/>
      <c r="Z96" s="42" t="s">
        <v>123</v>
      </c>
      <c r="AA96" s="43"/>
      <c r="AB96" s="196"/>
      <c r="AC96" s="43"/>
      <c r="AD96" s="196" t="s">
        <v>1163</v>
      </c>
      <c r="AE96" s="39"/>
      <c r="AF96" s="421"/>
      <c r="AG96" s="421" t="s">
        <v>669</v>
      </c>
      <c r="AH96" s="38"/>
      <c r="AI96" s="9"/>
      <c r="AJ96" s="349">
        <f>SUMPRODUCT(LEN($M96:$AA99)-LEN(SUBSTITUTE($M96:$AA99,"A", "")))</f>
        <v>43</v>
      </c>
      <c r="AK96" s="352">
        <f>SUMPRODUCT(LEN($AD96:$AD99)-LEN(SUBSTITUTE($AD96:$AD99,"A", "")))</f>
        <v>5</v>
      </c>
      <c r="AL96" s="335">
        <f>SUMPRODUCT(LEN($AC96:$AC99)-LEN(SUBSTITUTE($AC96:$AC99,"A", "")))</f>
        <v>0</v>
      </c>
      <c r="AM96" s="349">
        <f>SUMPRODUCT(LEN($M96:$AA99)-LEN(SUBSTITUTE($M96:$AA99,"S", "")))</f>
        <v>17</v>
      </c>
      <c r="AN96" s="352">
        <f>SUMPRODUCT(LEN($AD96:$AD99)-LEN(SUBSTITUTE($AD96:$AD99,"S", "")))</f>
        <v>8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15</v>
      </c>
      <c r="AT96" s="352">
        <f>SUMPRODUCT(LEN($AD96:$AD99)-LEN(SUBSTITUTE($AD96:$AD99,"G", "")))</f>
        <v>1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8.15" customHeight="1" thickBot="1" x14ac:dyDescent="0.25">
      <c r="B97" s="30"/>
      <c r="C97" s="339"/>
      <c r="D97" s="221"/>
      <c r="E97" s="220"/>
      <c r="F97" s="220"/>
      <c r="G97" s="219"/>
      <c r="H97" s="359"/>
      <c r="I97" s="391"/>
      <c r="J97" s="391"/>
      <c r="K97" s="391"/>
      <c r="L97" s="33" t="s">
        <v>122</v>
      </c>
      <c r="M97" s="55" t="s">
        <v>179</v>
      </c>
      <c r="N97" s="33" t="s">
        <v>121</v>
      </c>
      <c r="O97" s="55" t="s">
        <v>179</v>
      </c>
      <c r="P97" s="33" t="s">
        <v>120</v>
      </c>
      <c r="Q97" s="55" t="s">
        <v>1162</v>
      </c>
      <c r="R97" s="33" t="s">
        <v>119</v>
      </c>
      <c r="S97" s="55" t="s">
        <v>692</v>
      </c>
      <c r="T97" s="33" t="s">
        <v>118</v>
      </c>
      <c r="U97" s="55" t="s">
        <v>346</v>
      </c>
      <c r="V97" s="33" t="s">
        <v>117</v>
      </c>
      <c r="W97" s="55" t="s">
        <v>130</v>
      </c>
      <c r="X97" s="33" t="s">
        <v>116</v>
      </c>
      <c r="Y97" s="55"/>
      <c r="Z97" s="33" t="s">
        <v>115</v>
      </c>
      <c r="AA97" s="55"/>
      <c r="AB97" s="193"/>
      <c r="AC97" s="55"/>
      <c r="AD97" s="193"/>
      <c r="AE97" s="22"/>
      <c r="AF97" s="422"/>
      <c r="AG97" s="422"/>
      <c r="AH97" s="21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8.15" customHeight="1" x14ac:dyDescent="0.2">
      <c r="B98" s="30"/>
      <c r="C98" s="340"/>
      <c r="D98" s="218"/>
      <c r="E98" s="217"/>
      <c r="F98" s="217"/>
      <c r="G98" s="216"/>
      <c r="H98" s="360"/>
      <c r="I98" s="392"/>
      <c r="J98" s="392"/>
      <c r="K98" s="392"/>
      <c r="L98" s="25" t="s">
        <v>114</v>
      </c>
      <c r="M98" s="114" t="s">
        <v>484</v>
      </c>
      <c r="N98" s="25" t="s">
        <v>112</v>
      </c>
      <c r="O98" s="114" t="s">
        <v>754</v>
      </c>
      <c r="P98" s="25" t="s">
        <v>111</v>
      </c>
      <c r="Q98" s="114" t="s">
        <v>479</v>
      </c>
      <c r="R98" s="25" t="s">
        <v>110</v>
      </c>
      <c r="S98" s="114" t="s">
        <v>371</v>
      </c>
      <c r="T98" s="25" t="s">
        <v>109</v>
      </c>
      <c r="U98" s="114" t="s">
        <v>350</v>
      </c>
      <c r="V98" s="25" t="s">
        <v>108</v>
      </c>
      <c r="W98" s="114" t="s">
        <v>130</v>
      </c>
      <c r="X98" s="25" t="s">
        <v>107</v>
      </c>
      <c r="Y98" s="114"/>
      <c r="Z98" s="25" t="s">
        <v>106</v>
      </c>
      <c r="AA98" s="114"/>
      <c r="AB98" s="190"/>
      <c r="AC98" s="114"/>
      <c r="AD98" s="190"/>
      <c r="AE98" s="22"/>
      <c r="AF98" s="422"/>
      <c r="AG98" s="422"/>
      <c r="AH98" s="21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8.15" customHeight="1" thickBot="1" x14ac:dyDescent="0.25">
      <c r="B99" s="20"/>
      <c r="C99" s="341"/>
      <c r="D99" s="215"/>
      <c r="E99" s="214"/>
      <c r="F99" s="214"/>
      <c r="G99" s="213"/>
      <c r="H99" s="361"/>
      <c r="I99" s="394"/>
      <c r="J99" s="394"/>
      <c r="K99" s="394"/>
      <c r="L99" s="15" t="s">
        <v>105</v>
      </c>
      <c r="M99" s="16" t="s">
        <v>1161</v>
      </c>
      <c r="N99" s="15" t="s">
        <v>104</v>
      </c>
      <c r="O99" s="16" t="s">
        <v>794</v>
      </c>
      <c r="P99" s="15" t="s">
        <v>103</v>
      </c>
      <c r="Q99" s="16" t="s">
        <v>457</v>
      </c>
      <c r="R99" s="15" t="s">
        <v>102</v>
      </c>
      <c r="S99" s="16" t="s">
        <v>348</v>
      </c>
      <c r="T99" s="15">
        <v>20</v>
      </c>
      <c r="U99" s="16" t="s">
        <v>132</v>
      </c>
      <c r="V99" s="15" t="s">
        <v>101</v>
      </c>
      <c r="W99" s="16"/>
      <c r="X99" s="15" t="s">
        <v>100</v>
      </c>
      <c r="Y99" s="16"/>
      <c r="Z99" s="15" t="s">
        <v>99</v>
      </c>
      <c r="AA99" s="16"/>
      <c r="AB99" s="187"/>
      <c r="AC99" s="16"/>
      <c r="AD99" s="186"/>
      <c r="AE99" s="11"/>
      <c r="AF99" s="423"/>
      <c r="AG99" s="423"/>
      <c r="AH99" s="10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107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>
        <v>215</v>
      </c>
      <c r="E101" s="425">
        <v>18122.11</v>
      </c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03"/>
      <c r="AI101" s="86" t="s">
        <v>137</v>
      </c>
      <c r="AJ101" s="85">
        <f t="shared" ref="AJ101:BB101" si="12">SUM(AJ103:AJ114)</f>
        <v>86</v>
      </c>
      <c r="AK101" s="84">
        <f t="shared" si="12"/>
        <v>16</v>
      </c>
      <c r="AL101" s="83">
        <f t="shared" si="12"/>
        <v>0</v>
      </c>
      <c r="AM101" s="85">
        <f t="shared" si="12"/>
        <v>43</v>
      </c>
      <c r="AN101" s="84">
        <f t="shared" si="12"/>
        <v>5</v>
      </c>
      <c r="AO101" s="83">
        <f t="shared" si="12"/>
        <v>0</v>
      </c>
      <c r="AP101" s="85">
        <f t="shared" si="12"/>
        <v>2</v>
      </c>
      <c r="AQ101" s="84">
        <f t="shared" si="12"/>
        <v>0</v>
      </c>
      <c r="AR101" s="83">
        <f t="shared" si="12"/>
        <v>0</v>
      </c>
      <c r="AS101" s="85">
        <f t="shared" si="12"/>
        <v>12</v>
      </c>
      <c r="AT101" s="84">
        <f t="shared" si="12"/>
        <v>3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1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34</v>
      </c>
      <c r="BG101" s="5">
        <f>SUM(AM101:AO101,AY101)/$BG$5</f>
        <v>16.333333333333332</v>
      </c>
      <c r="BH101" s="5">
        <f>SUM(AP101:AR101,AZ101)/$BG$5</f>
        <v>0.66666666666666663</v>
      </c>
      <c r="BI101" s="5">
        <f>SUM(AS101:AU101,BA101)/$BG$5</f>
        <v>5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03"/>
      <c r="AI102" s="66" t="s">
        <v>135</v>
      </c>
      <c r="AJ102" s="65">
        <f t="shared" ref="AJ102:BB102" si="13">AJ101/3</f>
        <v>28.666666666666668</v>
      </c>
      <c r="AK102" s="64">
        <f t="shared" si="13"/>
        <v>5.333333333333333</v>
      </c>
      <c r="AL102" s="63">
        <f t="shared" si="13"/>
        <v>0</v>
      </c>
      <c r="AM102" s="65">
        <f t="shared" si="13"/>
        <v>14.333333333333334</v>
      </c>
      <c r="AN102" s="64">
        <f t="shared" si="13"/>
        <v>1.6666666666666667</v>
      </c>
      <c r="AO102" s="63">
        <f t="shared" si="13"/>
        <v>0</v>
      </c>
      <c r="AP102" s="65">
        <f t="shared" si="13"/>
        <v>0.66666666666666663</v>
      </c>
      <c r="AQ102" s="64">
        <f t="shared" si="13"/>
        <v>0</v>
      </c>
      <c r="AR102" s="63">
        <f t="shared" si="13"/>
        <v>0</v>
      </c>
      <c r="AS102" s="65">
        <f t="shared" si="13"/>
        <v>4</v>
      </c>
      <c r="AT102" s="64">
        <f t="shared" si="13"/>
        <v>1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0.33333333333333331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8.15" customHeight="1" x14ac:dyDescent="0.2">
      <c r="B103" s="30"/>
      <c r="C103" s="338">
        <v>1</v>
      </c>
      <c r="D103" s="239" t="s">
        <v>1014</v>
      </c>
      <c r="E103" s="223"/>
      <c r="F103" s="223"/>
      <c r="G103" s="222"/>
      <c r="H103" s="358" t="s">
        <v>133</v>
      </c>
      <c r="I103" s="390">
        <v>128</v>
      </c>
      <c r="J103" s="390">
        <v>23</v>
      </c>
      <c r="K103" s="390">
        <v>7</v>
      </c>
      <c r="L103" s="42" t="s">
        <v>131</v>
      </c>
      <c r="M103" s="43" t="s">
        <v>132</v>
      </c>
      <c r="N103" s="42" t="s">
        <v>129</v>
      </c>
      <c r="O103" s="43" t="s">
        <v>132</v>
      </c>
      <c r="P103" s="42" t="s">
        <v>128</v>
      </c>
      <c r="Q103" s="43" t="s">
        <v>542</v>
      </c>
      <c r="R103" s="42" t="s">
        <v>127</v>
      </c>
      <c r="S103" s="43" t="s">
        <v>354</v>
      </c>
      <c r="T103" s="42" t="s">
        <v>126</v>
      </c>
      <c r="U103" s="43"/>
      <c r="V103" s="42" t="s">
        <v>125</v>
      </c>
      <c r="W103" s="43"/>
      <c r="X103" s="42" t="s">
        <v>124</v>
      </c>
      <c r="Y103" s="43"/>
      <c r="Z103" s="42" t="s">
        <v>123</v>
      </c>
      <c r="AA103" s="43"/>
      <c r="AB103" s="196"/>
      <c r="AC103" s="43"/>
      <c r="AD103" s="196" t="s">
        <v>132</v>
      </c>
      <c r="AE103" s="58" t="s">
        <v>130</v>
      </c>
      <c r="AF103" s="421"/>
      <c r="AG103" s="421" t="s">
        <v>668</v>
      </c>
      <c r="AH103" s="38"/>
      <c r="AI103" s="9"/>
      <c r="AJ103" s="349">
        <f>SUMPRODUCT(LEN($M103:$AA106)-LEN(SUBSTITUTE($M103:$AA106,"A", "")))</f>
        <v>19</v>
      </c>
      <c r="AK103" s="352">
        <f>SUMPRODUCT(LEN($AD103:$AD106)-LEN(SUBSTITUTE($AD103:$AD106,"A", "")))</f>
        <v>1</v>
      </c>
      <c r="AL103" s="335">
        <f>SUMPRODUCT(LEN($AC103:$AC106)-LEN(SUBSTITUTE($AC103:$AC106,"A", "")))</f>
        <v>0</v>
      </c>
      <c r="AM103" s="349">
        <f>SUMPRODUCT(LEN($M103:$AA106)-LEN(SUBSTITUTE($M103:$AA106,"S", "")))</f>
        <v>8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1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3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1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8.15" customHeight="1" thickBot="1" x14ac:dyDescent="0.25">
      <c r="B104" s="30"/>
      <c r="C104" s="339"/>
      <c r="D104" s="221"/>
      <c r="E104" s="220"/>
      <c r="F104" s="220"/>
      <c r="G104" s="219"/>
      <c r="H104" s="359"/>
      <c r="I104" s="391"/>
      <c r="J104" s="391"/>
      <c r="K104" s="391"/>
      <c r="L104" s="33" t="s">
        <v>122</v>
      </c>
      <c r="M104" s="55" t="s">
        <v>132</v>
      </c>
      <c r="N104" s="33" t="s">
        <v>121</v>
      </c>
      <c r="O104" s="55" t="s">
        <v>711</v>
      </c>
      <c r="P104" s="33" t="s">
        <v>120</v>
      </c>
      <c r="Q104" s="55" t="s">
        <v>467</v>
      </c>
      <c r="R104" s="33" t="s">
        <v>119</v>
      </c>
      <c r="S104" s="55" t="s">
        <v>354</v>
      </c>
      <c r="T104" s="33" t="s">
        <v>118</v>
      </c>
      <c r="U104" s="55"/>
      <c r="V104" s="33" t="s">
        <v>117</v>
      </c>
      <c r="W104" s="55"/>
      <c r="X104" s="33" t="s">
        <v>116</v>
      </c>
      <c r="Y104" s="55"/>
      <c r="Z104" s="33" t="s">
        <v>115</v>
      </c>
      <c r="AA104" s="55"/>
      <c r="AB104" s="193"/>
      <c r="AC104" s="55"/>
      <c r="AD104" s="193"/>
      <c r="AE104" s="57"/>
      <c r="AF104" s="422"/>
      <c r="AG104" s="422"/>
      <c r="AH104" s="21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8.15" customHeight="1" x14ac:dyDescent="0.2">
      <c r="B105" s="30"/>
      <c r="C105" s="340"/>
      <c r="D105" s="218"/>
      <c r="E105" s="217"/>
      <c r="F105" s="217"/>
      <c r="G105" s="216"/>
      <c r="H105" s="360">
        <v>215</v>
      </c>
      <c r="I105" s="392"/>
      <c r="J105" s="392"/>
      <c r="K105" s="392"/>
      <c r="L105" s="25" t="s">
        <v>114</v>
      </c>
      <c r="M105" s="114" t="s">
        <v>132</v>
      </c>
      <c r="N105" s="25" t="s">
        <v>112</v>
      </c>
      <c r="O105" s="114" t="s">
        <v>179</v>
      </c>
      <c r="P105" s="25" t="s">
        <v>111</v>
      </c>
      <c r="Q105" s="114" t="s">
        <v>357</v>
      </c>
      <c r="R105" s="25" t="s">
        <v>110</v>
      </c>
      <c r="S105" s="114" t="s">
        <v>130</v>
      </c>
      <c r="T105" s="25" t="s">
        <v>109</v>
      </c>
      <c r="U105" s="114"/>
      <c r="V105" s="25" t="s">
        <v>108</v>
      </c>
      <c r="W105" s="114"/>
      <c r="X105" s="25" t="s">
        <v>107</v>
      </c>
      <c r="Y105" s="114"/>
      <c r="Z105" s="25" t="s">
        <v>106</v>
      </c>
      <c r="AA105" s="114"/>
      <c r="AB105" s="190"/>
      <c r="AC105" s="114"/>
      <c r="AD105" s="190"/>
      <c r="AE105" s="57"/>
      <c r="AF105" s="422"/>
      <c r="AG105" s="422"/>
      <c r="AH105" s="21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8.15" customHeight="1" thickBot="1" x14ac:dyDescent="0.25">
      <c r="B106" s="30"/>
      <c r="C106" s="355"/>
      <c r="D106" s="246"/>
      <c r="E106" s="254"/>
      <c r="F106" s="254"/>
      <c r="G106" s="253"/>
      <c r="H106" s="361"/>
      <c r="I106" s="393"/>
      <c r="J106" s="393"/>
      <c r="K106" s="393"/>
      <c r="L106" s="50" t="s">
        <v>105</v>
      </c>
      <c r="M106" s="51" t="s">
        <v>357</v>
      </c>
      <c r="N106" s="50" t="s">
        <v>104</v>
      </c>
      <c r="O106" s="51" t="s">
        <v>493</v>
      </c>
      <c r="P106" s="50" t="s">
        <v>103</v>
      </c>
      <c r="Q106" s="51" t="s">
        <v>347</v>
      </c>
      <c r="R106" s="50" t="s">
        <v>102</v>
      </c>
      <c r="S106" s="51" t="s">
        <v>130</v>
      </c>
      <c r="T106" s="50">
        <v>20</v>
      </c>
      <c r="U106" s="51"/>
      <c r="V106" s="50" t="s">
        <v>101</v>
      </c>
      <c r="W106" s="51"/>
      <c r="X106" s="50" t="s">
        <v>100</v>
      </c>
      <c r="Y106" s="51"/>
      <c r="Z106" s="50" t="s">
        <v>99</v>
      </c>
      <c r="AA106" s="51"/>
      <c r="AB106" s="187"/>
      <c r="AC106" s="51"/>
      <c r="AD106" s="187"/>
      <c r="AE106" s="56"/>
      <c r="AF106" s="424"/>
      <c r="AG106" s="424"/>
      <c r="AH106" s="47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8.15" customHeight="1" x14ac:dyDescent="0.2">
      <c r="B107" s="30"/>
      <c r="C107" s="338">
        <v>2</v>
      </c>
      <c r="D107" s="212"/>
      <c r="E107" s="223"/>
      <c r="F107" s="223"/>
      <c r="G107" s="222"/>
      <c r="H107" s="358"/>
      <c r="I107" s="390">
        <v>153</v>
      </c>
      <c r="J107" s="390">
        <v>28</v>
      </c>
      <c r="K107" s="390">
        <v>6</v>
      </c>
      <c r="L107" s="42" t="s">
        <v>131</v>
      </c>
      <c r="M107" s="43" t="s">
        <v>132</v>
      </c>
      <c r="N107" s="42" t="s">
        <v>129</v>
      </c>
      <c r="O107" s="43" t="s">
        <v>458</v>
      </c>
      <c r="P107" s="42" t="s">
        <v>128</v>
      </c>
      <c r="Q107" s="43" t="s">
        <v>459</v>
      </c>
      <c r="R107" s="42" t="s">
        <v>127</v>
      </c>
      <c r="S107" s="43" t="s">
        <v>579</v>
      </c>
      <c r="T107" s="42" t="s">
        <v>126</v>
      </c>
      <c r="U107" s="43" t="s">
        <v>179</v>
      </c>
      <c r="V107" s="42" t="s">
        <v>125</v>
      </c>
      <c r="W107" s="43" t="s">
        <v>130</v>
      </c>
      <c r="X107" s="42" t="s">
        <v>124</v>
      </c>
      <c r="Y107" s="43"/>
      <c r="Z107" s="42" t="s">
        <v>123</v>
      </c>
      <c r="AA107" s="43"/>
      <c r="AB107" s="196"/>
      <c r="AC107" s="43"/>
      <c r="AD107" s="196" t="s">
        <v>357</v>
      </c>
      <c r="AE107" s="39"/>
      <c r="AF107" s="421"/>
      <c r="AG107" s="421" t="s">
        <v>668</v>
      </c>
      <c r="AH107" s="38"/>
      <c r="AI107" s="9"/>
      <c r="AJ107" s="349">
        <f>SUMPRODUCT(LEN($M107:$AA110)-LEN(SUBSTITUTE($M107:$AA110,"A", "")))</f>
        <v>35</v>
      </c>
      <c r="AK107" s="352">
        <f>SUMPRODUCT(LEN($AD107:$AD110)-LEN(SUBSTITUTE($AD107:$AD110,"A", "")))</f>
        <v>15</v>
      </c>
      <c r="AL107" s="335">
        <f>SUMPRODUCT(LEN($AC107:$AC110)-LEN(SUBSTITUTE($AC107:$AC110,"A", "")))</f>
        <v>0</v>
      </c>
      <c r="AM107" s="349">
        <f>SUMPRODUCT(LEN($M107:$AA110)-LEN(SUBSTITUTE($M107:$AA110,"S", "")))</f>
        <v>17</v>
      </c>
      <c r="AN107" s="352">
        <f>SUMPRODUCT(LEN($AD107:$AD110)-LEN(SUBSTITUTE($AD107:$AD110,"S", "")))</f>
        <v>5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5</v>
      </c>
      <c r="AT107" s="352">
        <f>SUMPRODUCT(LEN($AD107:$AD110)-LEN(SUBSTITUTE($AD107:$AD110,"G", "")))</f>
        <v>3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8.15" customHeight="1" thickBot="1" x14ac:dyDescent="0.25">
      <c r="B108" s="30"/>
      <c r="C108" s="339"/>
      <c r="D108" s="221"/>
      <c r="E108" s="220"/>
      <c r="F108" s="220"/>
      <c r="G108" s="219"/>
      <c r="H108" s="359"/>
      <c r="I108" s="391"/>
      <c r="J108" s="391"/>
      <c r="K108" s="391"/>
      <c r="L108" s="33" t="s">
        <v>122</v>
      </c>
      <c r="M108" s="55" t="s">
        <v>132</v>
      </c>
      <c r="N108" s="33" t="s">
        <v>121</v>
      </c>
      <c r="O108" s="55" t="s">
        <v>458</v>
      </c>
      <c r="P108" s="33" t="s">
        <v>120</v>
      </c>
      <c r="Q108" s="55" t="s">
        <v>509</v>
      </c>
      <c r="R108" s="33" t="s">
        <v>119</v>
      </c>
      <c r="S108" s="55" t="s">
        <v>479</v>
      </c>
      <c r="T108" s="33" t="s">
        <v>118</v>
      </c>
      <c r="U108" s="55" t="s">
        <v>349</v>
      </c>
      <c r="V108" s="33" t="s">
        <v>117</v>
      </c>
      <c r="W108" s="55" t="s">
        <v>130</v>
      </c>
      <c r="X108" s="33" t="s">
        <v>116</v>
      </c>
      <c r="Y108" s="55"/>
      <c r="Z108" s="33" t="s">
        <v>115</v>
      </c>
      <c r="AA108" s="55"/>
      <c r="AB108" s="193"/>
      <c r="AC108" s="55"/>
      <c r="AD108" s="193" t="s">
        <v>1160</v>
      </c>
      <c r="AE108" s="22"/>
      <c r="AF108" s="422"/>
      <c r="AG108" s="422"/>
      <c r="AH108" s="21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8.15" customHeight="1" x14ac:dyDescent="0.2">
      <c r="B109" s="30"/>
      <c r="C109" s="340"/>
      <c r="D109" s="218"/>
      <c r="E109" s="217"/>
      <c r="F109" s="217"/>
      <c r="G109" s="216"/>
      <c r="H109" s="360"/>
      <c r="I109" s="392"/>
      <c r="J109" s="392"/>
      <c r="K109" s="392"/>
      <c r="L109" s="25" t="s">
        <v>114</v>
      </c>
      <c r="M109" s="114" t="s">
        <v>357</v>
      </c>
      <c r="N109" s="25" t="s">
        <v>112</v>
      </c>
      <c r="O109" s="114" t="s">
        <v>457</v>
      </c>
      <c r="P109" s="25" t="s">
        <v>111</v>
      </c>
      <c r="Q109" s="114" t="s">
        <v>493</v>
      </c>
      <c r="R109" s="25" t="s">
        <v>110</v>
      </c>
      <c r="S109" s="114" t="s">
        <v>132</v>
      </c>
      <c r="T109" s="25" t="s">
        <v>109</v>
      </c>
      <c r="U109" s="114" t="s">
        <v>354</v>
      </c>
      <c r="V109" s="25" t="s">
        <v>108</v>
      </c>
      <c r="W109" s="114"/>
      <c r="X109" s="25" t="s">
        <v>107</v>
      </c>
      <c r="Y109" s="114"/>
      <c r="Z109" s="25" t="s">
        <v>106</v>
      </c>
      <c r="AA109" s="114"/>
      <c r="AB109" s="190"/>
      <c r="AC109" s="114"/>
      <c r="AD109" s="190" t="s">
        <v>509</v>
      </c>
      <c r="AE109" s="22"/>
      <c r="AF109" s="422"/>
      <c r="AG109" s="422"/>
      <c r="AH109" s="21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8.15" customHeight="1" thickBot="1" x14ac:dyDescent="0.25">
      <c r="B110" s="30"/>
      <c r="C110" s="355"/>
      <c r="D110" s="246"/>
      <c r="E110" s="254"/>
      <c r="F110" s="254"/>
      <c r="G110" s="253"/>
      <c r="H110" s="361"/>
      <c r="I110" s="393"/>
      <c r="J110" s="393"/>
      <c r="K110" s="393"/>
      <c r="L110" s="50" t="s">
        <v>105</v>
      </c>
      <c r="M110" s="51" t="s">
        <v>458</v>
      </c>
      <c r="N110" s="50" t="s">
        <v>104</v>
      </c>
      <c r="O110" s="51" t="s">
        <v>132</v>
      </c>
      <c r="P110" s="50" t="s">
        <v>103</v>
      </c>
      <c r="Q110" s="51" t="s">
        <v>462</v>
      </c>
      <c r="R110" s="50" t="s">
        <v>102</v>
      </c>
      <c r="S110" s="51" t="s">
        <v>348</v>
      </c>
      <c r="T110" s="50">
        <v>20</v>
      </c>
      <c r="U110" s="51" t="s">
        <v>349</v>
      </c>
      <c r="V110" s="50" t="s">
        <v>101</v>
      </c>
      <c r="W110" s="51"/>
      <c r="X110" s="50" t="s">
        <v>100</v>
      </c>
      <c r="Y110" s="51"/>
      <c r="Z110" s="50" t="s">
        <v>99</v>
      </c>
      <c r="AA110" s="51"/>
      <c r="AB110" s="187"/>
      <c r="AC110" s="51"/>
      <c r="AD110" s="187"/>
      <c r="AE110" s="48"/>
      <c r="AF110" s="424"/>
      <c r="AG110" s="424"/>
      <c r="AH110" s="47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8.15" customHeight="1" x14ac:dyDescent="0.2">
      <c r="B111" s="30"/>
      <c r="C111" s="338">
        <v>3</v>
      </c>
      <c r="D111" s="212"/>
      <c r="E111" s="223"/>
      <c r="F111" s="223"/>
      <c r="G111" s="222"/>
      <c r="H111" s="358"/>
      <c r="I111" s="390">
        <v>143</v>
      </c>
      <c r="J111" s="390">
        <v>27</v>
      </c>
      <c r="K111" s="390">
        <v>6</v>
      </c>
      <c r="L111" s="42" t="s">
        <v>131</v>
      </c>
      <c r="M111" s="43" t="s">
        <v>132</v>
      </c>
      <c r="N111" s="42" t="s">
        <v>129</v>
      </c>
      <c r="O111" s="43" t="s">
        <v>179</v>
      </c>
      <c r="P111" s="42" t="s">
        <v>128</v>
      </c>
      <c r="Q111" s="43" t="s">
        <v>132</v>
      </c>
      <c r="R111" s="42" t="s">
        <v>127</v>
      </c>
      <c r="S111" s="43" t="s">
        <v>498</v>
      </c>
      <c r="T111" s="42" t="s">
        <v>126</v>
      </c>
      <c r="U111" s="43" t="s">
        <v>354</v>
      </c>
      <c r="V111" s="42" t="s">
        <v>125</v>
      </c>
      <c r="W111" s="43" t="s">
        <v>130</v>
      </c>
      <c r="X111" s="42" t="s">
        <v>124</v>
      </c>
      <c r="Y111" s="43"/>
      <c r="Z111" s="42" t="s">
        <v>123</v>
      </c>
      <c r="AA111" s="43"/>
      <c r="AB111" s="196"/>
      <c r="AC111" s="43"/>
      <c r="AD111" s="196"/>
      <c r="AE111" s="39"/>
      <c r="AF111" s="421"/>
      <c r="AG111" s="421" t="s">
        <v>668</v>
      </c>
      <c r="AH111" s="38"/>
      <c r="AI111" s="9"/>
      <c r="AJ111" s="349">
        <f>SUMPRODUCT(LEN($M111:$AA114)-LEN(SUBSTITUTE($M111:$AA114,"A", "")))</f>
        <v>32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18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1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4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8.15" customHeight="1" thickBot="1" x14ac:dyDescent="0.25">
      <c r="B112" s="30"/>
      <c r="C112" s="339"/>
      <c r="D112" s="221"/>
      <c r="E112" s="220"/>
      <c r="F112" s="220"/>
      <c r="G112" s="219"/>
      <c r="H112" s="359"/>
      <c r="I112" s="391"/>
      <c r="J112" s="391"/>
      <c r="K112" s="391"/>
      <c r="L112" s="33" t="s">
        <v>122</v>
      </c>
      <c r="M112" s="55" t="s">
        <v>132</v>
      </c>
      <c r="N112" s="33" t="s">
        <v>121</v>
      </c>
      <c r="O112" s="55" t="s">
        <v>357</v>
      </c>
      <c r="P112" s="33" t="s">
        <v>120</v>
      </c>
      <c r="Q112" s="55" t="s">
        <v>462</v>
      </c>
      <c r="R112" s="33" t="s">
        <v>119</v>
      </c>
      <c r="S112" s="55" t="s">
        <v>495</v>
      </c>
      <c r="T112" s="33" t="s">
        <v>118</v>
      </c>
      <c r="U112" s="55" t="s">
        <v>354</v>
      </c>
      <c r="V112" s="33" t="s">
        <v>117</v>
      </c>
      <c r="W112" s="55"/>
      <c r="X112" s="33" t="s">
        <v>116</v>
      </c>
      <c r="Y112" s="55"/>
      <c r="Z112" s="33" t="s">
        <v>115</v>
      </c>
      <c r="AA112" s="55"/>
      <c r="AB112" s="193"/>
      <c r="AC112" s="55"/>
      <c r="AD112" s="193"/>
      <c r="AE112" s="22"/>
      <c r="AF112" s="422"/>
      <c r="AG112" s="422"/>
      <c r="AH112" s="21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8.15" customHeight="1" x14ac:dyDescent="0.2">
      <c r="B113" s="30"/>
      <c r="C113" s="340"/>
      <c r="D113" s="218"/>
      <c r="E113" s="217"/>
      <c r="F113" s="217"/>
      <c r="G113" s="216"/>
      <c r="H113" s="360"/>
      <c r="I113" s="392"/>
      <c r="J113" s="392"/>
      <c r="K113" s="392"/>
      <c r="L113" s="25" t="s">
        <v>114</v>
      </c>
      <c r="M113" s="114" t="s">
        <v>132</v>
      </c>
      <c r="N113" s="25" t="s">
        <v>112</v>
      </c>
      <c r="O113" s="114" t="s">
        <v>865</v>
      </c>
      <c r="P113" s="25" t="s">
        <v>111</v>
      </c>
      <c r="Q113" s="114" t="s">
        <v>788</v>
      </c>
      <c r="R113" s="25" t="s">
        <v>110</v>
      </c>
      <c r="S113" s="114" t="s">
        <v>349</v>
      </c>
      <c r="T113" s="25" t="s">
        <v>109</v>
      </c>
      <c r="U113" s="114" t="s">
        <v>347</v>
      </c>
      <c r="V113" s="25" t="s">
        <v>108</v>
      </c>
      <c r="W113" s="114"/>
      <c r="X113" s="25" t="s">
        <v>107</v>
      </c>
      <c r="Y113" s="114"/>
      <c r="Z113" s="25" t="s">
        <v>106</v>
      </c>
      <c r="AA113" s="114"/>
      <c r="AB113" s="190"/>
      <c r="AC113" s="114"/>
      <c r="AD113" s="190"/>
      <c r="AE113" s="22"/>
      <c r="AF113" s="422"/>
      <c r="AG113" s="422"/>
      <c r="AH113" s="21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8.15" customHeight="1" thickBot="1" x14ac:dyDescent="0.25">
      <c r="B114" s="20"/>
      <c r="C114" s="341"/>
      <c r="D114" s="215"/>
      <c r="E114" s="214"/>
      <c r="F114" s="214"/>
      <c r="G114" s="213"/>
      <c r="H114" s="361"/>
      <c r="I114" s="394"/>
      <c r="J114" s="394"/>
      <c r="K114" s="394"/>
      <c r="L114" s="15" t="s">
        <v>105</v>
      </c>
      <c r="M114" s="16" t="s">
        <v>458</v>
      </c>
      <c r="N114" s="15" t="s">
        <v>104</v>
      </c>
      <c r="O114" s="16" t="s">
        <v>357</v>
      </c>
      <c r="P114" s="15" t="s">
        <v>103</v>
      </c>
      <c r="Q114" s="16" t="s">
        <v>676</v>
      </c>
      <c r="R114" s="15" t="s">
        <v>102</v>
      </c>
      <c r="S114" s="16" t="s">
        <v>357</v>
      </c>
      <c r="T114" s="15">
        <v>20</v>
      </c>
      <c r="U114" s="16" t="s">
        <v>130</v>
      </c>
      <c r="V114" s="15" t="s">
        <v>101</v>
      </c>
      <c r="W114" s="16"/>
      <c r="X114" s="15" t="s">
        <v>100</v>
      </c>
      <c r="Y114" s="16"/>
      <c r="Z114" s="15" t="s">
        <v>99</v>
      </c>
      <c r="AA114" s="16"/>
      <c r="AB114" s="187"/>
      <c r="AC114" s="16"/>
      <c r="AD114" s="186"/>
      <c r="AE114" s="11"/>
      <c r="AF114" s="423"/>
      <c r="AG114" s="423"/>
      <c r="AH114" s="10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107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215</v>
      </c>
      <c r="E116" s="425">
        <v>11114.23</v>
      </c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03"/>
      <c r="AI116" s="86" t="s">
        <v>137</v>
      </c>
      <c r="AJ116" s="85">
        <f t="shared" ref="AJ116:BB116" si="14">SUM(AJ118:AJ129)</f>
        <v>73</v>
      </c>
      <c r="AK116" s="84">
        <f t="shared" si="14"/>
        <v>15</v>
      </c>
      <c r="AL116" s="83">
        <f t="shared" si="14"/>
        <v>0</v>
      </c>
      <c r="AM116" s="85">
        <f t="shared" si="14"/>
        <v>21</v>
      </c>
      <c r="AN116" s="84">
        <f t="shared" si="14"/>
        <v>4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24</v>
      </c>
      <c r="AT116" s="84">
        <f t="shared" si="14"/>
        <v>3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29.333333333333332</v>
      </c>
      <c r="BG116" s="5">
        <f>SUM(AM116:AO116,AY116)/$BG$5</f>
        <v>8.3333333333333339</v>
      </c>
      <c r="BH116" s="5">
        <f>SUM(AP116:AR116,AZ116)/$BG$5</f>
        <v>0</v>
      </c>
      <c r="BI116" s="5">
        <f>SUM(AS116:AU116,BA116)/$BG$5</f>
        <v>9</v>
      </c>
      <c r="BJ116" s="5">
        <f>SUM(AV116:AX116,BB116)/$BG$5</f>
        <v>0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03"/>
      <c r="AI117" s="66" t="s">
        <v>135</v>
      </c>
      <c r="AJ117" s="65">
        <f t="shared" ref="AJ117:BB117" si="15">AJ116/3</f>
        <v>24.333333333333332</v>
      </c>
      <c r="AK117" s="64">
        <f t="shared" si="15"/>
        <v>5</v>
      </c>
      <c r="AL117" s="63">
        <f t="shared" si="15"/>
        <v>0</v>
      </c>
      <c r="AM117" s="65">
        <f t="shared" si="15"/>
        <v>7</v>
      </c>
      <c r="AN117" s="64">
        <f t="shared" si="15"/>
        <v>1.3333333333333333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8</v>
      </c>
      <c r="AT117" s="64">
        <f t="shared" si="15"/>
        <v>1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8.15" customHeight="1" x14ac:dyDescent="0.2">
      <c r="B118" s="30"/>
      <c r="C118" s="338">
        <v>1</v>
      </c>
      <c r="D118" s="212"/>
      <c r="E118" s="223"/>
      <c r="F118" s="223"/>
      <c r="G118" s="222"/>
      <c r="H118" s="358" t="s">
        <v>370</v>
      </c>
      <c r="I118" s="390">
        <v>90</v>
      </c>
      <c r="J118" s="390">
        <v>25</v>
      </c>
      <c r="K118" s="390">
        <v>7</v>
      </c>
      <c r="L118" s="42" t="s">
        <v>131</v>
      </c>
      <c r="M118" s="43" t="s">
        <v>357</v>
      </c>
      <c r="N118" s="42" t="s">
        <v>129</v>
      </c>
      <c r="O118" s="43" t="s">
        <v>357</v>
      </c>
      <c r="P118" s="42" t="s">
        <v>128</v>
      </c>
      <c r="Q118" s="43" t="s">
        <v>479</v>
      </c>
      <c r="R118" s="42" t="s">
        <v>127</v>
      </c>
      <c r="S118" s="43" t="s">
        <v>455</v>
      </c>
      <c r="T118" s="42" t="s">
        <v>126</v>
      </c>
      <c r="U118" s="43" t="s">
        <v>132</v>
      </c>
      <c r="V118" s="42" t="s">
        <v>125</v>
      </c>
      <c r="W118" s="43"/>
      <c r="X118" s="42" t="s">
        <v>124</v>
      </c>
      <c r="Y118" s="43"/>
      <c r="Z118" s="42" t="s">
        <v>123</v>
      </c>
      <c r="AA118" s="43"/>
      <c r="AB118" s="196"/>
      <c r="AC118" s="43"/>
      <c r="AD118" s="196" t="s">
        <v>1003</v>
      </c>
      <c r="AE118" s="58"/>
      <c r="AF118" s="421"/>
      <c r="AG118" s="421" t="s">
        <v>669</v>
      </c>
      <c r="AH118" s="38"/>
      <c r="AI118" s="9"/>
      <c r="AJ118" s="349">
        <f>SUMPRODUCT(LEN($M118:$AA121)-LEN(SUBSTITUTE($M118:$AA121,"A", "")))</f>
        <v>34</v>
      </c>
      <c r="AK118" s="352">
        <f>SUMPRODUCT(LEN($AD118:$AD121)-LEN(SUBSTITUTE($AD118:$AD121,"A", "")))</f>
        <v>4</v>
      </c>
      <c r="AL118" s="335">
        <f>SUMPRODUCT(LEN($AC118:$AC121)-LEN(SUBSTITUTE($AC118:$AC121,"A", "")))</f>
        <v>0</v>
      </c>
      <c r="AM118" s="349">
        <f>SUMPRODUCT(LEN($M118:$AA121)-LEN(SUBSTITUTE($M118:$AA121,"S", "")))</f>
        <v>11</v>
      </c>
      <c r="AN118" s="352">
        <f>SUMPRODUCT(LEN($AD118:$AD121)-LEN(SUBSTITUTE($AD118:$AD121,"S", "")))</f>
        <v>1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10</v>
      </c>
      <c r="AT118" s="352">
        <f>SUMPRODUCT(LEN($AD118:$AD121)-LEN(SUBSTITUTE($AD118:$AD121,"G", "")))</f>
        <v>1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8.15" customHeight="1" thickBot="1" x14ac:dyDescent="0.25">
      <c r="B119" s="30"/>
      <c r="C119" s="339"/>
      <c r="D119" s="221"/>
      <c r="E119" s="220"/>
      <c r="F119" s="220"/>
      <c r="G119" s="219"/>
      <c r="H119" s="359"/>
      <c r="I119" s="391"/>
      <c r="J119" s="391"/>
      <c r="K119" s="391"/>
      <c r="L119" s="33" t="s">
        <v>122</v>
      </c>
      <c r="M119" s="55" t="s">
        <v>470</v>
      </c>
      <c r="N119" s="33" t="s">
        <v>121</v>
      </c>
      <c r="O119" s="55" t="s">
        <v>458</v>
      </c>
      <c r="P119" s="33" t="s">
        <v>120</v>
      </c>
      <c r="Q119" s="55" t="s">
        <v>179</v>
      </c>
      <c r="R119" s="33" t="s">
        <v>119</v>
      </c>
      <c r="S119" s="55" t="s">
        <v>549</v>
      </c>
      <c r="T119" s="33" t="s">
        <v>118</v>
      </c>
      <c r="U119" s="55" t="s">
        <v>130</v>
      </c>
      <c r="V119" s="33" t="s">
        <v>117</v>
      </c>
      <c r="W119" s="55"/>
      <c r="X119" s="33" t="s">
        <v>116</v>
      </c>
      <c r="Y119" s="55"/>
      <c r="Z119" s="33" t="s">
        <v>115</v>
      </c>
      <c r="AA119" s="55"/>
      <c r="AB119" s="193"/>
      <c r="AC119" s="55"/>
      <c r="AD119" s="193"/>
      <c r="AE119" s="57"/>
      <c r="AF119" s="422"/>
      <c r="AG119" s="422"/>
      <c r="AH119" s="21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8.15" customHeight="1" x14ac:dyDescent="0.2">
      <c r="B120" s="30"/>
      <c r="C120" s="340"/>
      <c r="D120" s="218"/>
      <c r="E120" s="217"/>
      <c r="F120" s="217"/>
      <c r="G120" s="216"/>
      <c r="H120" s="360">
        <v>215</v>
      </c>
      <c r="I120" s="392"/>
      <c r="J120" s="392"/>
      <c r="K120" s="392"/>
      <c r="L120" s="25" t="s">
        <v>114</v>
      </c>
      <c r="M120" s="114" t="s">
        <v>673</v>
      </c>
      <c r="N120" s="25" t="s">
        <v>112</v>
      </c>
      <c r="O120" s="114" t="s">
        <v>484</v>
      </c>
      <c r="P120" s="25" t="s">
        <v>111</v>
      </c>
      <c r="Q120" s="114" t="s">
        <v>373</v>
      </c>
      <c r="R120" s="25" t="s">
        <v>110</v>
      </c>
      <c r="S120" s="114" t="s">
        <v>498</v>
      </c>
      <c r="T120" s="25" t="s">
        <v>109</v>
      </c>
      <c r="U120" s="114"/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190"/>
      <c r="AC120" s="114"/>
      <c r="AD120" s="190"/>
      <c r="AE120" s="57"/>
      <c r="AF120" s="422"/>
      <c r="AG120" s="422"/>
      <c r="AH120" s="21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8.15" customHeight="1" thickBot="1" x14ac:dyDescent="0.25">
      <c r="B121" s="30"/>
      <c r="C121" s="355"/>
      <c r="D121" s="246"/>
      <c r="E121" s="254"/>
      <c r="F121" s="254"/>
      <c r="G121" s="253"/>
      <c r="H121" s="361"/>
      <c r="I121" s="393"/>
      <c r="J121" s="393"/>
      <c r="K121" s="393"/>
      <c r="L121" s="50" t="s">
        <v>105</v>
      </c>
      <c r="M121" s="51" t="s">
        <v>479</v>
      </c>
      <c r="N121" s="50" t="s">
        <v>104</v>
      </c>
      <c r="O121" s="51" t="s">
        <v>465</v>
      </c>
      <c r="P121" s="50" t="s">
        <v>103</v>
      </c>
      <c r="Q121" s="51" t="s">
        <v>459</v>
      </c>
      <c r="R121" s="50" t="s">
        <v>102</v>
      </c>
      <c r="S121" s="51" t="s">
        <v>354</v>
      </c>
      <c r="T121" s="50">
        <v>20</v>
      </c>
      <c r="U121" s="51"/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187"/>
      <c r="AC121" s="51"/>
      <c r="AD121" s="187"/>
      <c r="AE121" s="56"/>
      <c r="AF121" s="424"/>
      <c r="AG121" s="424"/>
      <c r="AH121" s="47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8.15" customHeight="1" x14ac:dyDescent="0.2">
      <c r="B122" s="30"/>
      <c r="C122" s="338">
        <v>2</v>
      </c>
      <c r="D122" s="212"/>
      <c r="E122" s="223"/>
      <c r="F122" s="223"/>
      <c r="G122" s="222"/>
      <c r="H122" s="358"/>
      <c r="I122" s="390">
        <v>72</v>
      </c>
      <c r="J122" s="390">
        <v>17</v>
      </c>
      <c r="K122" s="390">
        <v>7</v>
      </c>
      <c r="L122" s="42" t="s">
        <v>131</v>
      </c>
      <c r="M122" s="43" t="s">
        <v>132</v>
      </c>
      <c r="N122" s="42" t="s">
        <v>129</v>
      </c>
      <c r="O122" s="43" t="s">
        <v>509</v>
      </c>
      <c r="P122" s="42" t="s">
        <v>128</v>
      </c>
      <c r="Q122" s="43" t="s">
        <v>467</v>
      </c>
      <c r="R122" s="42" t="s">
        <v>127</v>
      </c>
      <c r="S122" s="43"/>
      <c r="T122" s="42" t="s">
        <v>126</v>
      </c>
      <c r="U122" s="43"/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196"/>
      <c r="AC122" s="43"/>
      <c r="AD122" s="196"/>
      <c r="AE122" s="39"/>
      <c r="AF122" s="421"/>
      <c r="AG122" s="421" t="s">
        <v>669</v>
      </c>
      <c r="AH122" s="38"/>
      <c r="AI122" s="9"/>
      <c r="AJ122" s="349">
        <f>SUMPRODUCT(LEN($M122:$AA125)-LEN(SUBSTITUTE($M122:$AA125,"A", "")))</f>
        <v>11</v>
      </c>
      <c r="AK122" s="352">
        <f>SUMPRODUCT(LEN($AD122:$AD125)-LEN(SUBSTITUTE($AD122:$AD125,"A", "")))</f>
        <v>0</v>
      </c>
      <c r="AL122" s="335">
        <f>SUMPRODUCT(LEN($AC122:$AC125)-LEN(SUBSTITUTE($AC122:$AC125,"A", "")))</f>
        <v>0</v>
      </c>
      <c r="AM122" s="349">
        <f>SUMPRODUCT(LEN($M122:$AA125)-LEN(SUBSTITUTE($M122:$AA125,"S", "")))</f>
        <v>0</v>
      </c>
      <c r="AN122" s="352">
        <f>SUMPRODUCT(LEN($AD122:$AD125)-LEN(SUBSTITUTE($AD122:$AD125,"S", "")))</f>
        <v>0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6</v>
      </c>
      <c r="AT122" s="352">
        <f>SUMPRODUCT(LEN($AD122:$AD125)-LEN(SUBSTITUTE($AD122:$AD125,"G", "")))</f>
        <v>0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8.15" customHeight="1" thickBot="1" x14ac:dyDescent="0.25">
      <c r="B123" s="30"/>
      <c r="C123" s="339"/>
      <c r="D123" s="221"/>
      <c r="E123" s="220"/>
      <c r="F123" s="220"/>
      <c r="G123" s="219"/>
      <c r="H123" s="359"/>
      <c r="I123" s="391"/>
      <c r="J123" s="391"/>
      <c r="K123" s="391"/>
      <c r="L123" s="33" t="s">
        <v>122</v>
      </c>
      <c r="M123" s="55" t="s">
        <v>496</v>
      </c>
      <c r="N123" s="33" t="s">
        <v>121</v>
      </c>
      <c r="O123" s="55" t="s">
        <v>179</v>
      </c>
      <c r="P123" s="33" t="s">
        <v>120</v>
      </c>
      <c r="Q123" s="55" t="s">
        <v>179</v>
      </c>
      <c r="R123" s="33" t="s">
        <v>119</v>
      </c>
      <c r="S123" s="55"/>
      <c r="T123" s="33" t="s">
        <v>118</v>
      </c>
      <c r="U123" s="55"/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193"/>
      <c r="AC123" s="55"/>
      <c r="AD123" s="193"/>
      <c r="AE123" s="22"/>
      <c r="AF123" s="422"/>
      <c r="AG123" s="422"/>
      <c r="AH123" s="21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8.15" customHeight="1" x14ac:dyDescent="0.2">
      <c r="B124" s="30"/>
      <c r="C124" s="340"/>
      <c r="D124" s="218"/>
      <c r="E124" s="217"/>
      <c r="F124" s="217"/>
      <c r="G124" s="216"/>
      <c r="H124" s="360"/>
      <c r="I124" s="392"/>
      <c r="J124" s="392"/>
      <c r="K124" s="392"/>
      <c r="L124" s="25" t="s">
        <v>114</v>
      </c>
      <c r="M124" s="114" t="s">
        <v>509</v>
      </c>
      <c r="N124" s="25" t="s">
        <v>112</v>
      </c>
      <c r="O124" s="114" t="s">
        <v>467</v>
      </c>
      <c r="P124" s="25" t="s">
        <v>111</v>
      </c>
      <c r="Q124" s="114"/>
      <c r="R124" s="25" t="s">
        <v>110</v>
      </c>
      <c r="S124" s="114"/>
      <c r="T124" s="25" t="s">
        <v>109</v>
      </c>
      <c r="U124" s="114"/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190"/>
      <c r="AC124" s="114"/>
      <c r="AD124" s="190"/>
      <c r="AE124" s="22"/>
      <c r="AF124" s="422"/>
      <c r="AG124" s="422"/>
      <c r="AH124" s="21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8.15" customHeight="1" thickBot="1" x14ac:dyDescent="0.25">
      <c r="B125" s="30"/>
      <c r="C125" s="355"/>
      <c r="D125" s="246"/>
      <c r="E125" s="254"/>
      <c r="F125" s="254"/>
      <c r="G125" s="253"/>
      <c r="H125" s="361"/>
      <c r="I125" s="393"/>
      <c r="J125" s="393"/>
      <c r="K125" s="393"/>
      <c r="L125" s="50" t="s">
        <v>105</v>
      </c>
      <c r="M125" s="51" t="s">
        <v>509</v>
      </c>
      <c r="N125" s="50" t="s">
        <v>104</v>
      </c>
      <c r="O125" s="51" t="s">
        <v>132</v>
      </c>
      <c r="P125" s="50" t="s">
        <v>103</v>
      </c>
      <c r="Q125" s="51"/>
      <c r="R125" s="50" t="s">
        <v>102</v>
      </c>
      <c r="S125" s="51"/>
      <c r="T125" s="50">
        <v>20</v>
      </c>
      <c r="U125" s="51"/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187"/>
      <c r="AC125" s="51"/>
      <c r="AD125" s="187"/>
      <c r="AE125" s="48"/>
      <c r="AF125" s="424"/>
      <c r="AG125" s="424"/>
      <c r="AH125" s="47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8.15" customHeight="1" x14ac:dyDescent="0.2">
      <c r="B126" s="30"/>
      <c r="C126" s="338">
        <v>3</v>
      </c>
      <c r="D126" s="212"/>
      <c r="E126" s="223"/>
      <c r="F126" s="223"/>
      <c r="G126" s="222"/>
      <c r="H126" s="358"/>
      <c r="I126" s="390">
        <v>82</v>
      </c>
      <c r="J126" s="390">
        <v>25</v>
      </c>
      <c r="K126" s="390">
        <v>7</v>
      </c>
      <c r="L126" s="42" t="s">
        <v>131</v>
      </c>
      <c r="M126" s="43" t="s">
        <v>467</v>
      </c>
      <c r="N126" s="42" t="s">
        <v>129</v>
      </c>
      <c r="O126" s="43" t="s">
        <v>479</v>
      </c>
      <c r="P126" s="42" t="s">
        <v>128</v>
      </c>
      <c r="Q126" s="43" t="s">
        <v>357</v>
      </c>
      <c r="R126" s="42" t="s">
        <v>127</v>
      </c>
      <c r="S126" s="43" t="s">
        <v>352</v>
      </c>
      <c r="T126" s="42" t="s">
        <v>126</v>
      </c>
      <c r="U126" s="43" t="s">
        <v>354</v>
      </c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196"/>
      <c r="AC126" s="43"/>
      <c r="AD126" s="196" t="s">
        <v>1159</v>
      </c>
      <c r="AE126" s="39"/>
      <c r="AF126" s="421"/>
      <c r="AG126" s="421" t="s">
        <v>669</v>
      </c>
      <c r="AH126" s="38"/>
      <c r="AI126" s="9"/>
      <c r="AJ126" s="349">
        <f>SUMPRODUCT(LEN($M126:$AA129)-LEN(SUBSTITUTE($M126:$AA129,"A", "")))</f>
        <v>28</v>
      </c>
      <c r="AK126" s="352">
        <f>SUMPRODUCT(LEN($AD126:$AD129)-LEN(SUBSTITUTE($AD126:$AD129,"A", "")))</f>
        <v>11</v>
      </c>
      <c r="AL126" s="335">
        <f>SUMPRODUCT(LEN($AC126:$AC129)-LEN(SUBSTITUTE($AC126:$AC129,"A", "")))</f>
        <v>0</v>
      </c>
      <c r="AM126" s="349">
        <f>SUMPRODUCT(LEN($M126:$AA129)-LEN(SUBSTITUTE($M126:$AA129,"S", "")))</f>
        <v>10</v>
      </c>
      <c r="AN126" s="352">
        <f>SUMPRODUCT(LEN($AD126:$AD129)-LEN(SUBSTITUTE($AD126:$AD129,"S", "")))</f>
        <v>3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8</v>
      </c>
      <c r="AT126" s="352">
        <f>SUMPRODUCT(LEN($AD126:$AD129)-LEN(SUBSTITUTE($AD126:$AD129,"G", "")))</f>
        <v>2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8.15" customHeight="1" thickBot="1" x14ac:dyDescent="0.25">
      <c r="B127" s="30"/>
      <c r="C127" s="339"/>
      <c r="D127" s="221"/>
      <c r="E127" s="220"/>
      <c r="F127" s="220"/>
      <c r="G127" s="219"/>
      <c r="H127" s="359"/>
      <c r="I127" s="391"/>
      <c r="J127" s="391"/>
      <c r="K127" s="391"/>
      <c r="L127" s="33" t="s">
        <v>122</v>
      </c>
      <c r="M127" s="55" t="s">
        <v>509</v>
      </c>
      <c r="N127" s="33" t="s">
        <v>121</v>
      </c>
      <c r="O127" s="55" t="s">
        <v>479</v>
      </c>
      <c r="P127" s="33" t="s">
        <v>120</v>
      </c>
      <c r="Q127" s="55" t="s">
        <v>467</v>
      </c>
      <c r="R127" s="33" t="s">
        <v>119</v>
      </c>
      <c r="S127" s="55" t="s">
        <v>351</v>
      </c>
      <c r="T127" s="33" t="s">
        <v>118</v>
      </c>
      <c r="U127" s="55" t="s">
        <v>130</v>
      </c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193"/>
      <c r="AC127" s="55"/>
      <c r="AD127" s="193"/>
      <c r="AE127" s="22"/>
      <c r="AF127" s="422"/>
      <c r="AG127" s="422"/>
      <c r="AH127" s="21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8.15" customHeight="1" x14ac:dyDescent="0.2">
      <c r="B128" s="30"/>
      <c r="C128" s="340"/>
      <c r="D128" s="218"/>
      <c r="E128" s="217"/>
      <c r="F128" s="217"/>
      <c r="G128" s="216"/>
      <c r="H128" s="360"/>
      <c r="I128" s="392"/>
      <c r="J128" s="392"/>
      <c r="K128" s="392"/>
      <c r="L128" s="25" t="s">
        <v>114</v>
      </c>
      <c r="M128" s="114" t="s">
        <v>469</v>
      </c>
      <c r="N128" s="25" t="s">
        <v>112</v>
      </c>
      <c r="O128" s="114" t="s">
        <v>459</v>
      </c>
      <c r="P128" s="25" t="s">
        <v>111</v>
      </c>
      <c r="Q128" s="114" t="s">
        <v>348</v>
      </c>
      <c r="R128" s="25" t="s">
        <v>110</v>
      </c>
      <c r="S128" s="114" t="s">
        <v>354</v>
      </c>
      <c r="T128" s="25" t="s">
        <v>109</v>
      </c>
      <c r="U128" s="114"/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190"/>
      <c r="AC128" s="114"/>
      <c r="AD128" s="190"/>
      <c r="AE128" s="22"/>
      <c r="AF128" s="422"/>
      <c r="AG128" s="422"/>
      <c r="AH128" s="21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8.15" customHeight="1" thickBot="1" x14ac:dyDescent="0.25">
      <c r="B129" s="20"/>
      <c r="C129" s="341"/>
      <c r="D129" s="215"/>
      <c r="E129" s="214"/>
      <c r="F129" s="214"/>
      <c r="G129" s="213"/>
      <c r="H129" s="361"/>
      <c r="I129" s="394"/>
      <c r="J129" s="394"/>
      <c r="K129" s="394"/>
      <c r="L129" s="15" t="s">
        <v>105</v>
      </c>
      <c r="M129" s="16" t="s">
        <v>479</v>
      </c>
      <c r="N129" s="15" t="s">
        <v>104</v>
      </c>
      <c r="O129" s="16" t="s">
        <v>479</v>
      </c>
      <c r="P129" s="15" t="s">
        <v>103</v>
      </c>
      <c r="Q129" s="16" t="s">
        <v>179</v>
      </c>
      <c r="R129" s="15" t="s">
        <v>102</v>
      </c>
      <c r="S129" s="16" t="s">
        <v>347</v>
      </c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187"/>
      <c r="AC129" s="16"/>
      <c r="AD129" s="186"/>
      <c r="AE129" s="11"/>
      <c r="AF129" s="423"/>
      <c r="AG129" s="423"/>
      <c r="AH129" s="10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107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216</v>
      </c>
      <c r="E131" s="425">
        <v>14846.62</v>
      </c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03"/>
      <c r="AI131" s="86" t="s">
        <v>137</v>
      </c>
      <c r="AJ131" s="85">
        <f t="shared" ref="AJ131:BB131" si="16">SUM(AJ133:AJ144)</f>
        <v>79</v>
      </c>
      <c r="AK131" s="84">
        <f t="shared" si="16"/>
        <v>7</v>
      </c>
      <c r="AL131" s="83">
        <f t="shared" si="16"/>
        <v>0</v>
      </c>
      <c r="AM131" s="85">
        <f t="shared" si="16"/>
        <v>59</v>
      </c>
      <c r="AN131" s="84">
        <f t="shared" si="16"/>
        <v>9</v>
      </c>
      <c r="AO131" s="83">
        <f t="shared" si="16"/>
        <v>0</v>
      </c>
      <c r="AP131" s="85">
        <f t="shared" si="16"/>
        <v>1</v>
      </c>
      <c r="AQ131" s="84">
        <f t="shared" si="16"/>
        <v>0</v>
      </c>
      <c r="AR131" s="83">
        <f t="shared" si="16"/>
        <v>0</v>
      </c>
      <c r="AS131" s="85">
        <f t="shared" si="16"/>
        <v>22</v>
      </c>
      <c r="AT131" s="84">
        <f t="shared" si="16"/>
        <v>6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4</v>
      </c>
      <c r="AZ131" s="81">
        <f t="shared" si="16"/>
        <v>0</v>
      </c>
      <c r="BA131" s="81">
        <f t="shared" si="16"/>
        <v>1</v>
      </c>
      <c r="BB131" s="80">
        <f t="shared" si="16"/>
        <v>0</v>
      </c>
      <c r="BC131" s="79" t="s">
        <v>136</v>
      </c>
      <c r="BF131" s="5">
        <f>SUM(AJ131:AL131)/$BG$5</f>
        <v>28.666666666666668</v>
      </c>
      <c r="BG131" s="5">
        <f>SUM(AM131:AO131,AY131)/$BG$5</f>
        <v>24</v>
      </c>
      <c r="BH131" s="5">
        <f>SUM(AP131:AR131,AZ131)/$BG$5</f>
        <v>0.33333333333333331</v>
      </c>
      <c r="BI131" s="5">
        <f>SUM(AS131:AU131,BA131)/$BG$5</f>
        <v>9.6666666666666661</v>
      </c>
      <c r="BJ131" s="5">
        <f>SUM(AV131:AX131,BB131)/$BG$5</f>
        <v>0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262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03"/>
      <c r="AI132" s="66" t="s">
        <v>135</v>
      </c>
      <c r="AJ132" s="65">
        <f t="shared" ref="AJ132:BB132" si="17">AJ131/3</f>
        <v>26.333333333333332</v>
      </c>
      <c r="AK132" s="64">
        <f t="shared" si="17"/>
        <v>2.3333333333333335</v>
      </c>
      <c r="AL132" s="63">
        <f t="shared" si="17"/>
        <v>0</v>
      </c>
      <c r="AM132" s="65">
        <f t="shared" si="17"/>
        <v>19.666666666666668</v>
      </c>
      <c r="AN132" s="64">
        <f t="shared" si="17"/>
        <v>3</v>
      </c>
      <c r="AO132" s="63">
        <f t="shared" si="17"/>
        <v>0</v>
      </c>
      <c r="AP132" s="65">
        <f t="shared" si="17"/>
        <v>0.33333333333333331</v>
      </c>
      <c r="AQ132" s="64">
        <f t="shared" si="17"/>
        <v>0</v>
      </c>
      <c r="AR132" s="63">
        <f t="shared" si="17"/>
        <v>0</v>
      </c>
      <c r="AS132" s="65">
        <f t="shared" si="17"/>
        <v>7.333333333333333</v>
      </c>
      <c r="AT132" s="64">
        <f t="shared" si="17"/>
        <v>2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1.3333333333333333</v>
      </c>
      <c r="AZ132" s="61">
        <f t="shared" si="17"/>
        <v>0</v>
      </c>
      <c r="BA132" s="61">
        <f t="shared" si="17"/>
        <v>0.33333333333333331</v>
      </c>
      <c r="BB132" s="60">
        <f t="shared" si="17"/>
        <v>0</v>
      </c>
      <c r="BC132" s="59" t="s">
        <v>134</v>
      </c>
    </row>
    <row r="133" spans="2:62" ht="28.15" customHeight="1" x14ac:dyDescent="0.2">
      <c r="B133" s="30"/>
      <c r="C133" s="338">
        <v>1</v>
      </c>
      <c r="D133" s="239" t="s">
        <v>1158</v>
      </c>
      <c r="E133" s="223"/>
      <c r="F133" s="223"/>
      <c r="G133" s="222"/>
      <c r="H133" s="358" t="s">
        <v>595</v>
      </c>
      <c r="I133" s="390">
        <v>92</v>
      </c>
      <c r="J133" s="390">
        <v>23</v>
      </c>
      <c r="K133" s="390">
        <v>9</v>
      </c>
      <c r="L133" s="42" t="s">
        <v>131</v>
      </c>
      <c r="M133" s="43" t="s">
        <v>179</v>
      </c>
      <c r="N133" s="42" t="s">
        <v>129</v>
      </c>
      <c r="O133" s="43" t="s">
        <v>348</v>
      </c>
      <c r="P133" s="42" t="s">
        <v>128</v>
      </c>
      <c r="Q133" s="43" t="s">
        <v>498</v>
      </c>
      <c r="R133" s="42" t="s">
        <v>127</v>
      </c>
      <c r="S133" s="43" t="s">
        <v>130</v>
      </c>
      <c r="T133" s="42" t="s">
        <v>126</v>
      </c>
      <c r="U133" s="43"/>
      <c r="V133" s="42" t="s">
        <v>125</v>
      </c>
      <c r="W133" s="43"/>
      <c r="X133" s="42" t="s">
        <v>124</v>
      </c>
      <c r="Y133" s="43"/>
      <c r="Z133" s="42" t="s">
        <v>123</v>
      </c>
      <c r="AA133" s="43"/>
      <c r="AB133" s="196"/>
      <c r="AC133" s="43"/>
      <c r="AD133" s="196"/>
      <c r="AE133" s="58" t="s">
        <v>1157</v>
      </c>
      <c r="AF133" s="421"/>
      <c r="AG133" s="421" t="s">
        <v>669</v>
      </c>
      <c r="AH133" s="38"/>
      <c r="AI133" s="9"/>
      <c r="AJ133" s="349">
        <f>SUMPRODUCT(LEN($M133:$AA136)-LEN(SUBSTITUTE($M133:$AA136,"A", "")))</f>
        <v>13</v>
      </c>
      <c r="AK133" s="352">
        <f>SUMPRODUCT(LEN($AD133:$AD136)-LEN(SUBSTITUTE($AD133:$AD136,"A", "")))</f>
        <v>0</v>
      </c>
      <c r="AL133" s="335">
        <f>SUMPRODUCT(LEN($AC133:$AC136)-LEN(SUBSTITUTE($AC133:$AC136,"A", "")))</f>
        <v>0</v>
      </c>
      <c r="AM133" s="349">
        <f>SUMPRODUCT(LEN($M133:$AA136)-LEN(SUBSTITUTE($M133:$AA136,"S", "")))</f>
        <v>13</v>
      </c>
      <c r="AN133" s="352">
        <f>SUMPRODUCT(LEN($AD133:$AD136)-LEN(SUBSTITUTE($AD133:$AD136,"S", "")))</f>
        <v>0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5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4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1</v>
      </c>
      <c r="BB133" s="413">
        <f>SUMPRODUCT(LEN($AE133:$AE136)-LEN(SUBSTITUTE($AE133:$AE136,"M", "")))</f>
        <v>0</v>
      </c>
    </row>
    <row r="134" spans="2:62" ht="28.15" customHeight="1" thickBot="1" x14ac:dyDescent="0.25">
      <c r="B134" s="30"/>
      <c r="C134" s="339"/>
      <c r="D134" s="221"/>
      <c r="E134" s="220"/>
      <c r="F134" s="220"/>
      <c r="G134" s="219"/>
      <c r="H134" s="359"/>
      <c r="I134" s="391"/>
      <c r="J134" s="391"/>
      <c r="K134" s="391"/>
      <c r="L134" s="33" t="s">
        <v>122</v>
      </c>
      <c r="M134" s="55" t="s">
        <v>179</v>
      </c>
      <c r="N134" s="33" t="s">
        <v>121</v>
      </c>
      <c r="O134" s="55" t="s">
        <v>495</v>
      </c>
      <c r="P134" s="33" t="s">
        <v>120</v>
      </c>
      <c r="Q134" s="55" t="s">
        <v>349</v>
      </c>
      <c r="R134" s="33" t="s">
        <v>119</v>
      </c>
      <c r="S134" s="55" t="s">
        <v>130</v>
      </c>
      <c r="T134" s="33" t="s">
        <v>118</v>
      </c>
      <c r="U134" s="55"/>
      <c r="V134" s="33" t="s">
        <v>117</v>
      </c>
      <c r="W134" s="55"/>
      <c r="X134" s="33" t="s">
        <v>116</v>
      </c>
      <c r="Y134" s="55"/>
      <c r="Z134" s="33" t="s">
        <v>115</v>
      </c>
      <c r="AA134" s="55"/>
      <c r="AB134" s="193"/>
      <c r="AC134" s="55"/>
      <c r="AD134" s="193"/>
      <c r="AE134" s="57"/>
      <c r="AF134" s="422"/>
      <c r="AG134" s="422"/>
      <c r="AH134" s="21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8.15" customHeight="1" x14ac:dyDescent="0.2">
      <c r="B135" s="30"/>
      <c r="C135" s="340"/>
      <c r="D135" s="218"/>
      <c r="E135" s="217"/>
      <c r="F135" s="217"/>
      <c r="G135" s="216"/>
      <c r="H135" s="360">
        <v>216</v>
      </c>
      <c r="I135" s="392"/>
      <c r="J135" s="392"/>
      <c r="K135" s="392"/>
      <c r="L135" s="25" t="s">
        <v>114</v>
      </c>
      <c r="M135" s="114" t="s">
        <v>467</v>
      </c>
      <c r="N135" s="25" t="s">
        <v>112</v>
      </c>
      <c r="O135" s="114" t="s">
        <v>467</v>
      </c>
      <c r="P135" s="25" t="s">
        <v>111</v>
      </c>
      <c r="Q135" s="114" t="s">
        <v>354</v>
      </c>
      <c r="R135" s="25" t="s">
        <v>110</v>
      </c>
      <c r="S135" s="114"/>
      <c r="T135" s="25" t="s">
        <v>109</v>
      </c>
      <c r="U135" s="114"/>
      <c r="V135" s="25" t="s">
        <v>108</v>
      </c>
      <c r="W135" s="114"/>
      <c r="X135" s="25" t="s">
        <v>107</v>
      </c>
      <c r="Y135" s="114"/>
      <c r="Z135" s="25" t="s">
        <v>106</v>
      </c>
      <c r="AA135" s="114"/>
      <c r="AB135" s="190"/>
      <c r="AC135" s="114"/>
      <c r="AD135" s="190"/>
      <c r="AE135" s="57"/>
      <c r="AF135" s="422"/>
      <c r="AG135" s="422"/>
      <c r="AH135" s="21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8.15" customHeight="1" thickBot="1" x14ac:dyDescent="0.25">
      <c r="B136" s="30"/>
      <c r="C136" s="355"/>
      <c r="D136" s="246"/>
      <c r="E136" s="254"/>
      <c r="F136" s="254"/>
      <c r="G136" s="253"/>
      <c r="H136" s="361"/>
      <c r="I136" s="393"/>
      <c r="J136" s="393"/>
      <c r="K136" s="393"/>
      <c r="L136" s="50" t="s">
        <v>105</v>
      </c>
      <c r="M136" s="51" t="s">
        <v>179</v>
      </c>
      <c r="N136" s="50" t="s">
        <v>104</v>
      </c>
      <c r="O136" s="51" t="s">
        <v>479</v>
      </c>
      <c r="P136" s="50" t="s">
        <v>103</v>
      </c>
      <c r="Q136" s="51" t="s">
        <v>354</v>
      </c>
      <c r="R136" s="50" t="s">
        <v>102</v>
      </c>
      <c r="S136" s="51"/>
      <c r="T136" s="50">
        <v>20</v>
      </c>
      <c r="U136" s="51"/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187"/>
      <c r="AC136" s="51"/>
      <c r="AD136" s="187"/>
      <c r="AE136" s="56"/>
      <c r="AF136" s="424"/>
      <c r="AG136" s="424"/>
      <c r="AH136" s="47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8.15" customHeight="1" x14ac:dyDescent="0.2">
      <c r="B137" s="30"/>
      <c r="C137" s="338">
        <v>2</v>
      </c>
      <c r="D137" s="212"/>
      <c r="E137" s="223"/>
      <c r="F137" s="223"/>
      <c r="G137" s="222"/>
      <c r="H137" s="358"/>
      <c r="I137" s="390">
        <v>113</v>
      </c>
      <c r="J137" s="390">
        <v>28</v>
      </c>
      <c r="K137" s="390">
        <v>6</v>
      </c>
      <c r="L137" s="42" t="s">
        <v>131</v>
      </c>
      <c r="M137" s="43" t="s">
        <v>132</v>
      </c>
      <c r="N137" s="42" t="s">
        <v>129</v>
      </c>
      <c r="O137" s="43" t="s">
        <v>679</v>
      </c>
      <c r="P137" s="42" t="s">
        <v>128</v>
      </c>
      <c r="Q137" s="43" t="s">
        <v>479</v>
      </c>
      <c r="R137" s="42" t="s">
        <v>127</v>
      </c>
      <c r="S137" s="43" t="s">
        <v>499</v>
      </c>
      <c r="T137" s="42" t="s">
        <v>126</v>
      </c>
      <c r="U137" s="43" t="s">
        <v>347</v>
      </c>
      <c r="V137" s="42" t="s">
        <v>125</v>
      </c>
      <c r="W137" s="43" t="s">
        <v>130</v>
      </c>
      <c r="X137" s="42" t="s">
        <v>124</v>
      </c>
      <c r="Y137" s="43"/>
      <c r="Z137" s="42" t="s">
        <v>123</v>
      </c>
      <c r="AA137" s="43"/>
      <c r="AB137" s="196"/>
      <c r="AC137" s="43"/>
      <c r="AD137" s="196"/>
      <c r="AE137" s="39"/>
      <c r="AF137" s="421"/>
      <c r="AG137" s="421" t="s">
        <v>669</v>
      </c>
      <c r="AH137" s="38"/>
      <c r="AI137" s="9"/>
      <c r="AJ137" s="349">
        <f>SUMPRODUCT(LEN($M137:$AA140)-LEN(SUBSTITUTE($M137:$AA140,"A", "")))</f>
        <v>31</v>
      </c>
      <c r="AK137" s="352">
        <f>SUMPRODUCT(LEN($AD137:$AD140)-LEN(SUBSTITUTE($AD137:$AD140,"A", "")))</f>
        <v>0</v>
      </c>
      <c r="AL137" s="335">
        <f>SUMPRODUCT(LEN($AC137:$AC140)-LEN(SUBSTITUTE($AC137:$AC140,"A", "")))</f>
        <v>0</v>
      </c>
      <c r="AM137" s="349">
        <f>SUMPRODUCT(LEN($M137:$AA140)-LEN(SUBSTITUTE($M137:$AA140,"S", "")))</f>
        <v>21</v>
      </c>
      <c r="AN137" s="352">
        <f>SUMPRODUCT(LEN($AD137:$AD140)-LEN(SUBSTITUTE($AD137:$AD140,"S", "")))</f>
        <v>0</v>
      </c>
      <c r="AO137" s="335">
        <f>SUMPRODUCT(LEN($AC137:$AC140)-LEN(SUBSTITUTE($AC137:$AC140,"S", "")))</f>
        <v>0</v>
      </c>
      <c r="AP137" s="349">
        <f>SUMPRODUCT(LEN($M137:$AA140)-LEN(SUBSTITUTE($M137:$AA140,"F", "")))</f>
        <v>1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10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8.15" customHeight="1" thickBot="1" x14ac:dyDescent="0.25">
      <c r="B138" s="30"/>
      <c r="C138" s="339"/>
      <c r="D138" s="221"/>
      <c r="E138" s="220"/>
      <c r="F138" s="220"/>
      <c r="G138" s="219"/>
      <c r="H138" s="359"/>
      <c r="I138" s="391"/>
      <c r="J138" s="391"/>
      <c r="K138" s="391"/>
      <c r="L138" s="33" t="s">
        <v>122</v>
      </c>
      <c r="M138" s="55" t="s">
        <v>132</v>
      </c>
      <c r="N138" s="33" t="s">
        <v>121</v>
      </c>
      <c r="O138" s="55" t="s">
        <v>467</v>
      </c>
      <c r="P138" s="33" t="s">
        <v>120</v>
      </c>
      <c r="Q138" s="55" t="s">
        <v>553</v>
      </c>
      <c r="R138" s="33" t="s">
        <v>119</v>
      </c>
      <c r="S138" s="55" t="s">
        <v>1152</v>
      </c>
      <c r="T138" s="33" t="s">
        <v>118</v>
      </c>
      <c r="U138" s="55" t="s">
        <v>349</v>
      </c>
      <c r="V138" s="33" t="s">
        <v>117</v>
      </c>
      <c r="W138" s="55" t="s">
        <v>130</v>
      </c>
      <c r="X138" s="33" t="s">
        <v>116</v>
      </c>
      <c r="Y138" s="55"/>
      <c r="Z138" s="33" t="s">
        <v>115</v>
      </c>
      <c r="AA138" s="55"/>
      <c r="AB138" s="193"/>
      <c r="AC138" s="55"/>
      <c r="AD138" s="193"/>
      <c r="AE138" s="22"/>
      <c r="AF138" s="422"/>
      <c r="AG138" s="422"/>
      <c r="AH138" s="21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8.15" customHeight="1" x14ac:dyDescent="0.2">
      <c r="B139" s="30"/>
      <c r="C139" s="340"/>
      <c r="D139" s="218"/>
      <c r="E139" s="217"/>
      <c r="F139" s="217"/>
      <c r="G139" s="216"/>
      <c r="H139" s="360"/>
      <c r="I139" s="392"/>
      <c r="J139" s="392"/>
      <c r="K139" s="392"/>
      <c r="L139" s="25" t="s">
        <v>114</v>
      </c>
      <c r="M139" s="114" t="s">
        <v>479</v>
      </c>
      <c r="N139" s="25" t="s">
        <v>112</v>
      </c>
      <c r="O139" s="114" t="s">
        <v>357</v>
      </c>
      <c r="P139" s="25" t="s">
        <v>111</v>
      </c>
      <c r="Q139" s="114" t="s">
        <v>469</v>
      </c>
      <c r="R139" s="25" t="s">
        <v>110</v>
      </c>
      <c r="S139" s="114" t="s">
        <v>367</v>
      </c>
      <c r="T139" s="25" t="s">
        <v>109</v>
      </c>
      <c r="U139" s="114" t="s">
        <v>354</v>
      </c>
      <c r="V139" s="25" t="s">
        <v>108</v>
      </c>
      <c r="W139" s="114"/>
      <c r="X139" s="25" t="s">
        <v>107</v>
      </c>
      <c r="Y139" s="114"/>
      <c r="Z139" s="25" t="s">
        <v>106</v>
      </c>
      <c r="AA139" s="114"/>
      <c r="AB139" s="190"/>
      <c r="AC139" s="114"/>
      <c r="AD139" s="190"/>
      <c r="AE139" s="22"/>
      <c r="AF139" s="422"/>
      <c r="AG139" s="422"/>
      <c r="AH139" s="21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8.15" customHeight="1" thickBot="1" x14ac:dyDescent="0.25">
      <c r="B140" s="30"/>
      <c r="C140" s="355"/>
      <c r="D140" s="246"/>
      <c r="E140" s="254"/>
      <c r="F140" s="254"/>
      <c r="G140" s="253"/>
      <c r="H140" s="361"/>
      <c r="I140" s="393"/>
      <c r="J140" s="393"/>
      <c r="K140" s="393"/>
      <c r="L140" s="50" t="s">
        <v>105</v>
      </c>
      <c r="M140" s="51" t="s">
        <v>357</v>
      </c>
      <c r="N140" s="50" t="s">
        <v>104</v>
      </c>
      <c r="O140" s="51" t="s">
        <v>179</v>
      </c>
      <c r="P140" s="50" t="s">
        <v>103</v>
      </c>
      <c r="Q140" s="51" t="s">
        <v>466</v>
      </c>
      <c r="R140" s="50" t="s">
        <v>102</v>
      </c>
      <c r="S140" s="51" t="s">
        <v>455</v>
      </c>
      <c r="T140" s="50">
        <v>20</v>
      </c>
      <c r="U140" s="51" t="s">
        <v>130</v>
      </c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187"/>
      <c r="AC140" s="51"/>
      <c r="AD140" s="187"/>
      <c r="AE140" s="48"/>
      <c r="AF140" s="424"/>
      <c r="AG140" s="424"/>
      <c r="AH140" s="47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8.15" customHeight="1" x14ac:dyDescent="0.2">
      <c r="B141" s="30"/>
      <c r="C141" s="338">
        <v>3</v>
      </c>
      <c r="D141" s="212"/>
      <c r="E141" s="223"/>
      <c r="F141" s="223"/>
      <c r="G141" s="222"/>
      <c r="H141" s="358"/>
      <c r="I141" s="390">
        <v>127</v>
      </c>
      <c r="J141" s="390">
        <v>28</v>
      </c>
      <c r="K141" s="390">
        <v>6</v>
      </c>
      <c r="L141" s="42" t="s">
        <v>131</v>
      </c>
      <c r="M141" s="43" t="s">
        <v>132</v>
      </c>
      <c r="N141" s="42" t="s">
        <v>129</v>
      </c>
      <c r="O141" s="43" t="s">
        <v>357</v>
      </c>
      <c r="P141" s="42" t="s">
        <v>128</v>
      </c>
      <c r="Q141" s="43" t="s">
        <v>459</v>
      </c>
      <c r="R141" s="42" t="s">
        <v>127</v>
      </c>
      <c r="S141" s="43" t="s">
        <v>588</v>
      </c>
      <c r="T141" s="42" t="s">
        <v>126</v>
      </c>
      <c r="U141" s="43" t="s">
        <v>349</v>
      </c>
      <c r="V141" s="42" t="s">
        <v>125</v>
      </c>
      <c r="W141" s="43" t="s">
        <v>130</v>
      </c>
      <c r="X141" s="42" t="s">
        <v>124</v>
      </c>
      <c r="Y141" s="43"/>
      <c r="Z141" s="42" t="s">
        <v>123</v>
      </c>
      <c r="AA141" s="43"/>
      <c r="AB141" s="196"/>
      <c r="AC141" s="43"/>
      <c r="AD141" s="196" t="s">
        <v>509</v>
      </c>
      <c r="AE141" s="39"/>
      <c r="AF141" s="421"/>
      <c r="AG141" s="421" t="s">
        <v>669</v>
      </c>
      <c r="AH141" s="38"/>
      <c r="AI141" s="9"/>
      <c r="AJ141" s="349">
        <f>SUMPRODUCT(LEN($M141:$AA144)-LEN(SUBSTITUTE($M141:$AA144,"A", "")))</f>
        <v>35</v>
      </c>
      <c r="AK141" s="352">
        <f>SUMPRODUCT(LEN($AD141:$AD144)-LEN(SUBSTITUTE($AD141:$AD144,"A", "")))</f>
        <v>7</v>
      </c>
      <c r="AL141" s="335">
        <f>SUMPRODUCT(LEN($AC141:$AC144)-LEN(SUBSTITUTE($AC141:$AC144,"A", "")))</f>
        <v>0</v>
      </c>
      <c r="AM141" s="349">
        <f>SUMPRODUCT(LEN($M141:$AA144)-LEN(SUBSTITUTE($M141:$AA144,"S", "")))</f>
        <v>25</v>
      </c>
      <c r="AN141" s="352">
        <f>SUMPRODUCT(LEN($AD141:$AD144)-LEN(SUBSTITUTE($AD141:$AD144,"S", "")))</f>
        <v>9</v>
      </c>
      <c r="AO141" s="335">
        <f>SUMPRODUCT(LEN($AC141:$AC144)-LEN(SUBSTITUTE($AC141:$AC144,"S", "")))</f>
        <v>0</v>
      </c>
      <c r="AP141" s="349">
        <f>SUMPRODUCT(LEN($M141:$AA144)-LEN(SUBSTITUTE($M141:$AA144,"F", "")))</f>
        <v>0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7</v>
      </c>
      <c r="AT141" s="352">
        <f>SUMPRODUCT(LEN($AD141:$AD144)-LEN(SUBSTITUTE($AD141:$AD144,"G", "")))</f>
        <v>6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8.15" customHeight="1" thickBot="1" x14ac:dyDescent="0.25">
      <c r="B142" s="30"/>
      <c r="C142" s="339"/>
      <c r="D142" s="221"/>
      <c r="E142" s="220"/>
      <c r="F142" s="220"/>
      <c r="G142" s="219"/>
      <c r="H142" s="359"/>
      <c r="I142" s="391"/>
      <c r="J142" s="391"/>
      <c r="K142" s="391"/>
      <c r="L142" s="33" t="s">
        <v>122</v>
      </c>
      <c r="M142" s="55" t="s">
        <v>179</v>
      </c>
      <c r="N142" s="33" t="s">
        <v>121</v>
      </c>
      <c r="O142" s="55" t="s">
        <v>484</v>
      </c>
      <c r="P142" s="33" t="s">
        <v>120</v>
      </c>
      <c r="Q142" s="55" t="s">
        <v>700</v>
      </c>
      <c r="R142" s="33" t="s">
        <v>119</v>
      </c>
      <c r="S142" s="55" t="s">
        <v>371</v>
      </c>
      <c r="T142" s="33" t="s">
        <v>118</v>
      </c>
      <c r="U142" s="55" t="s">
        <v>347</v>
      </c>
      <c r="V142" s="33" t="s">
        <v>117</v>
      </c>
      <c r="W142" s="55" t="s">
        <v>130</v>
      </c>
      <c r="X142" s="33" t="s">
        <v>116</v>
      </c>
      <c r="Y142" s="55"/>
      <c r="Z142" s="33" t="s">
        <v>115</v>
      </c>
      <c r="AA142" s="55"/>
      <c r="AB142" s="193"/>
      <c r="AC142" s="55"/>
      <c r="AD142" s="193" t="s">
        <v>1156</v>
      </c>
      <c r="AE142" s="22"/>
      <c r="AF142" s="422"/>
      <c r="AG142" s="422"/>
      <c r="AH142" s="21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8.15" customHeight="1" x14ac:dyDescent="0.2">
      <c r="B143" s="30"/>
      <c r="C143" s="340"/>
      <c r="D143" s="218"/>
      <c r="E143" s="217"/>
      <c r="F143" s="217"/>
      <c r="G143" s="216"/>
      <c r="H143" s="360"/>
      <c r="I143" s="392"/>
      <c r="J143" s="392"/>
      <c r="K143" s="392"/>
      <c r="L143" s="25" t="s">
        <v>114</v>
      </c>
      <c r="M143" s="114" t="s">
        <v>357</v>
      </c>
      <c r="N143" s="25" t="s">
        <v>112</v>
      </c>
      <c r="O143" s="114" t="s">
        <v>470</v>
      </c>
      <c r="P143" s="25" t="s">
        <v>111</v>
      </c>
      <c r="Q143" s="114" t="s">
        <v>373</v>
      </c>
      <c r="R143" s="25" t="s">
        <v>110</v>
      </c>
      <c r="S143" s="114" t="s">
        <v>579</v>
      </c>
      <c r="T143" s="25" t="s">
        <v>109</v>
      </c>
      <c r="U143" s="114" t="s">
        <v>354</v>
      </c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190"/>
      <c r="AC143" s="114"/>
      <c r="AD143" s="190"/>
      <c r="AE143" s="22"/>
      <c r="AF143" s="422"/>
      <c r="AG143" s="422"/>
      <c r="AH143" s="21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8.15" customHeight="1" thickBot="1" x14ac:dyDescent="0.25">
      <c r="B144" s="20"/>
      <c r="C144" s="341"/>
      <c r="D144" s="215"/>
      <c r="E144" s="214"/>
      <c r="F144" s="214"/>
      <c r="G144" s="213"/>
      <c r="H144" s="361"/>
      <c r="I144" s="394"/>
      <c r="J144" s="394"/>
      <c r="K144" s="394"/>
      <c r="L144" s="15" t="s">
        <v>105</v>
      </c>
      <c r="M144" s="16" t="s">
        <v>458</v>
      </c>
      <c r="N144" s="15" t="s">
        <v>104</v>
      </c>
      <c r="O144" s="16" t="s">
        <v>458</v>
      </c>
      <c r="P144" s="15" t="s">
        <v>103</v>
      </c>
      <c r="Q144" s="16" t="s">
        <v>373</v>
      </c>
      <c r="R144" s="15" t="s">
        <v>102</v>
      </c>
      <c r="S144" s="16" t="s">
        <v>354</v>
      </c>
      <c r="T144" s="15">
        <v>20</v>
      </c>
      <c r="U144" s="16" t="s">
        <v>354</v>
      </c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187"/>
      <c r="AC144" s="16"/>
      <c r="AD144" s="186"/>
      <c r="AE144" s="11"/>
      <c r="AF144" s="423"/>
      <c r="AG144" s="423"/>
      <c r="AH144" s="10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107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215</v>
      </c>
      <c r="E146" s="425">
        <v>23672.13</v>
      </c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03"/>
      <c r="AI146" s="86" t="s">
        <v>137</v>
      </c>
      <c r="AJ146" s="85">
        <f t="shared" ref="AJ146:BB146" si="18">SUM(AJ148:AJ159)</f>
        <v>96</v>
      </c>
      <c r="AK146" s="84">
        <f t="shared" si="18"/>
        <v>22</v>
      </c>
      <c r="AL146" s="83">
        <f t="shared" si="18"/>
        <v>0</v>
      </c>
      <c r="AM146" s="85">
        <f t="shared" si="18"/>
        <v>40</v>
      </c>
      <c r="AN146" s="84">
        <f t="shared" si="18"/>
        <v>12</v>
      </c>
      <c r="AO146" s="83">
        <f t="shared" si="18"/>
        <v>0</v>
      </c>
      <c r="AP146" s="85">
        <f t="shared" si="18"/>
        <v>1</v>
      </c>
      <c r="AQ146" s="84">
        <f t="shared" si="18"/>
        <v>1</v>
      </c>
      <c r="AR146" s="83">
        <f t="shared" si="18"/>
        <v>0</v>
      </c>
      <c r="AS146" s="85">
        <f t="shared" si="18"/>
        <v>24</v>
      </c>
      <c r="AT146" s="84">
        <f t="shared" si="18"/>
        <v>14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39.333333333333336</v>
      </c>
      <c r="BG146" s="5">
        <f>SUM(AM146:AO146,AY146)/$BG$5</f>
        <v>17.333333333333332</v>
      </c>
      <c r="BH146" s="5">
        <f>SUM(AP146:AR146,AZ146)/$BG$5</f>
        <v>0.66666666666666663</v>
      </c>
      <c r="BI146" s="5">
        <f>SUM(AS146:AU146,BA146)/$BG$5</f>
        <v>12.666666666666666</v>
      </c>
      <c r="BJ146" s="5">
        <f>SUM(AV146:AX146,BB146)/$BG$5</f>
        <v>0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03"/>
      <c r="AI147" s="66" t="s">
        <v>135</v>
      </c>
      <c r="AJ147" s="65">
        <f t="shared" ref="AJ147:BB147" si="19">AJ146/3</f>
        <v>32</v>
      </c>
      <c r="AK147" s="64">
        <f t="shared" si="19"/>
        <v>7.333333333333333</v>
      </c>
      <c r="AL147" s="63">
        <f t="shared" si="19"/>
        <v>0</v>
      </c>
      <c r="AM147" s="65">
        <f t="shared" si="19"/>
        <v>13.333333333333334</v>
      </c>
      <c r="AN147" s="64">
        <f t="shared" si="19"/>
        <v>4</v>
      </c>
      <c r="AO147" s="63">
        <f t="shared" si="19"/>
        <v>0</v>
      </c>
      <c r="AP147" s="65">
        <f t="shared" si="19"/>
        <v>0.33333333333333331</v>
      </c>
      <c r="AQ147" s="64">
        <f t="shared" si="19"/>
        <v>0.33333333333333331</v>
      </c>
      <c r="AR147" s="63">
        <f t="shared" si="19"/>
        <v>0</v>
      </c>
      <c r="AS147" s="65">
        <f t="shared" si="19"/>
        <v>8</v>
      </c>
      <c r="AT147" s="64">
        <f t="shared" si="19"/>
        <v>4.666666666666667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8.15" customHeight="1" x14ac:dyDescent="0.2">
      <c r="B148" s="30"/>
      <c r="C148" s="338">
        <v>1</v>
      </c>
      <c r="D148" s="212"/>
      <c r="E148" s="223"/>
      <c r="F148" s="223"/>
      <c r="G148" s="222"/>
      <c r="H148" s="358" t="s">
        <v>595</v>
      </c>
      <c r="I148" s="390">
        <v>132</v>
      </c>
      <c r="J148" s="390">
        <v>27</v>
      </c>
      <c r="K148" s="390">
        <v>8</v>
      </c>
      <c r="L148" s="42" t="s">
        <v>131</v>
      </c>
      <c r="M148" s="43" t="s">
        <v>132</v>
      </c>
      <c r="N148" s="42" t="s">
        <v>129</v>
      </c>
      <c r="O148" s="43" t="s">
        <v>467</v>
      </c>
      <c r="P148" s="42" t="s">
        <v>128</v>
      </c>
      <c r="Q148" s="43" t="s">
        <v>132</v>
      </c>
      <c r="R148" s="42" t="s">
        <v>127</v>
      </c>
      <c r="S148" s="43" t="s">
        <v>179</v>
      </c>
      <c r="T148" s="42" t="s">
        <v>126</v>
      </c>
      <c r="U148" s="43" t="s">
        <v>132</v>
      </c>
      <c r="V148" s="42" t="s">
        <v>125</v>
      </c>
      <c r="W148" s="43"/>
      <c r="X148" s="42" t="s">
        <v>124</v>
      </c>
      <c r="Y148" s="43"/>
      <c r="Z148" s="42" t="s">
        <v>123</v>
      </c>
      <c r="AA148" s="43"/>
      <c r="AB148" s="196"/>
      <c r="AC148" s="43"/>
      <c r="AD148" s="196"/>
      <c r="AE148" s="58"/>
      <c r="AF148" s="421"/>
      <c r="AG148" s="421" t="s">
        <v>669</v>
      </c>
      <c r="AH148" s="38"/>
      <c r="AI148" s="9"/>
      <c r="AJ148" s="349">
        <f>SUMPRODUCT(LEN($M148:$AA151)-LEN(SUBSTITUTE($M148:$AA151,"A", "")))</f>
        <v>26</v>
      </c>
      <c r="AK148" s="352">
        <f>SUMPRODUCT(LEN($AD148:$AD151)-LEN(SUBSTITUTE($AD148:$AD151,"A", "")))</f>
        <v>0</v>
      </c>
      <c r="AL148" s="335">
        <f>SUMPRODUCT(LEN($AC148:$AC151)-LEN(SUBSTITUTE($AC148:$AC151,"A", "")))</f>
        <v>0</v>
      </c>
      <c r="AM148" s="349">
        <f>SUMPRODUCT(LEN($M148:$AA151)-LEN(SUBSTITUTE($M148:$AA151,"S", "")))</f>
        <v>7</v>
      </c>
      <c r="AN148" s="352">
        <f>SUMPRODUCT(LEN($AD148:$AD151)-LEN(SUBSTITUTE($AD148:$AD151,"S", "")))</f>
        <v>0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2</v>
      </c>
      <c r="AT148" s="352">
        <f>SUMPRODUCT(LEN($AD148:$AD151)-LEN(SUBSTITUTE($AD148:$AD151,"G", "")))</f>
        <v>0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8.15" customHeight="1" thickBot="1" x14ac:dyDescent="0.25">
      <c r="B149" s="30"/>
      <c r="C149" s="339"/>
      <c r="D149" s="221"/>
      <c r="E149" s="220"/>
      <c r="F149" s="220"/>
      <c r="G149" s="219"/>
      <c r="H149" s="359"/>
      <c r="I149" s="391"/>
      <c r="J149" s="391"/>
      <c r="K149" s="391"/>
      <c r="L149" s="33" t="s">
        <v>122</v>
      </c>
      <c r="M149" s="55" t="s">
        <v>179</v>
      </c>
      <c r="N149" s="33" t="s">
        <v>121</v>
      </c>
      <c r="O149" s="55" t="s">
        <v>357</v>
      </c>
      <c r="P149" s="33" t="s">
        <v>120</v>
      </c>
      <c r="Q149" s="55" t="s">
        <v>461</v>
      </c>
      <c r="R149" s="33" t="s">
        <v>119</v>
      </c>
      <c r="S149" s="55" t="s">
        <v>132</v>
      </c>
      <c r="T149" s="33" t="s">
        <v>118</v>
      </c>
      <c r="U149" s="55" t="s">
        <v>132</v>
      </c>
      <c r="V149" s="33" t="s">
        <v>117</v>
      </c>
      <c r="W149" s="55"/>
      <c r="X149" s="33" t="s">
        <v>116</v>
      </c>
      <c r="Y149" s="55"/>
      <c r="Z149" s="33" t="s">
        <v>115</v>
      </c>
      <c r="AA149" s="55"/>
      <c r="AB149" s="193"/>
      <c r="AC149" s="55"/>
      <c r="AD149" s="193"/>
      <c r="AE149" s="57"/>
      <c r="AF149" s="422"/>
      <c r="AG149" s="422"/>
      <c r="AH149" s="21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8.15" customHeight="1" x14ac:dyDescent="0.2">
      <c r="B150" s="30"/>
      <c r="C150" s="340"/>
      <c r="D150" s="218"/>
      <c r="E150" s="217"/>
      <c r="F150" s="217"/>
      <c r="G150" s="216"/>
      <c r="H150" s="360">
        <v>215</v>
      </c>
      <c r="I150" s="392"/>
      <c r="J150" s="392"/>
      <c r="K150" s="392"/>
      <c r="L150" s="25" t="s">
        <v>114</v>
      </c>
      <c r="M150" s="114" t="s">
        <v>179</v>
      </c>
      <c r="N150" s="25" t="s">
        <v>112</v>
      </c>
      <c r="O150" s="114" t="s">
        <v>132</v>
      </c>
      <c r="P150" s="25" t="s">
        <v>111</v>
      </c>
      <c r="Q150" s="114" t="s">
        <v>179</v>
      </c>
      <c r="R150" s="25" t="s">
        <v>110</v>
      </c>
      <c r="S150" s="114" t="s">
        <v>132</v>
      </c>
      <c r="T150" s="25" t="s">
        <v>109</v>
      </c>
      <c r="U150" s="114" t="s">
        <v>132</v>
      </c>
      <c r="V150" s="25" t="s">
        <v>108</v>
      </c>
      <c r="W150" s="114"/>
      <c r="X150" s="25" t="s">
        <v>107</v>
      </c>
      <c r="Y150" s="114"/>
      <c r="Z150" s="25" t="s">
        <v>106</v>
      </c>
      <c r="AA150" s="114"/>
      <c r="AB150" s="190"/>
      <c r="AC150" s="114"/>
      <c r="AD150" s="190"/>
      <c r="AE150" s="57"/>
      <c r="AF150" s="422"/>
      <c r="AG150" s="422"/>
      <c r="AH150" s="21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8.15" customHeight="1" thickBot="1" x14ac:dyDescent="0.25">
      <c r="B151" s="30"/>
      <c r="C151" s="355"/>
      <c r="D151" s="246"/>
      <c r="E151" s="254"/>
      <c r="F151" s="254"/>
      <c r="G151" s="253"/>
      <c r="H151" s="361"/>
      <c r="I151" s="393"/>
      <c r="J151" s="393"/>
      <c r="K151" s="393"/>
      <c r="L151" s="50" t="s">
        <v>105</v>
      </c>
      <c r="M151" s="51" t="s">
        <v>132</v>
      </c>
      <c r="N151" s="50" t="s">
        <v>104</v>
      </c>
      <c r="O151" s="51" t="s">
        <v>499</v>
      </c>
      <c r="P151" s="50" t="s">
        <v>103</v>
      </c>
      <c r="Q151" s="51" t="s">
        <v>132</v>
      </c>
      <c r="R151" s="50" t="s">
        <v>102</v>
      </c>
      <c r="S151" s="51" t="s">
        <v>354</v>
      </c>
      <c r="T151" s="50">
        <v>20</v>
      </c>
      <c r="U151" s="51"/>
      <c r="V151" s="50" t="s">
        <v>101</v>
      </c>
      <c r="W151" s="51"/>
      <c r="X151" s="50" t="s">
        <v>100</v>
      </c>
      <c r="Y151" s="51"/>
      <c r="Z151" s="50" t="s">
        <v>99</v>
      </c>
      <c r="AA151" s="51"/>
      <c r="AB151" s="187"/>
      <c r="AC151" s="51"/>
      <c r="AD151" s="187"/>
      <c r="AE151" s="56"/>
      <c r="AF151" s="424"/>
      <c r="AG151" s="424"/>
      <c r="AH151" s="47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8.15" customHeight="1" x14ac:dyDescent="0.2">
      <c r="B152" s="30"/>
      <c r="C152" s="338">
        <v>2</v>
      </c>
      <c r="D152" s="212"/>
      <c r="E152" s="223"/>
      <c r="F152" s="223"/>
      <c r="G152" s="222"/>
      <c r="H152" s="358" t="s">
        <v>183</v>
      </c>
      <c r="I152" s="390">
        <v>146</v>
      </c>
      <c r="J152" s="390">
        <v>29</v>
      </c>
      <c r="K152" s="390">
        <v>7</v>
      </c>
      <c r="L152" s="42" t="s">
        <v>131</v>
      </c>
      <c r="M152" s="43" t="s">
        <v>132</v>
      </c>
      <c r="N152" s="42" t="s">
        <v>129</v>
      </c>
      <c r="O152" s="43" t="s">
        <v>357</v>
      </c>
      <c r="P152" s="42" t="s">
        <v>128</v>
      </c>
      <c r="Q152" s="43" t="s">
        <v>357</v>
      </c>
      <c r="R152" s="42" t="s">
        <v>127</v>
      </c>
      <c r="S152" s="43" t="s">
        <v>1029</v>
      </c>
      <c r="T152" s="42" t="s">
        <v>126</v>
      </c>
      <c r="U152" s="43" t="s">
        <v>350</v>
      </c>
      <c r="V152" s="42" t="s">
        <v>125</v>
      </c>
      <c r="W152" s="43" t="s">
        <v>130</v>
      </c>
      <c r="X152" s="42" t="s">
        <v>124</v>
      </c>
      <c r="Y152" s="43"/>
      <c r="Z152" s="42" t="s">
        <v>123</v>
      </c>
      <c r="AA152" s="43"/>
      <c r="AB152" s="196"/>
      <c r="AC152" s="43"/>
      <c r="AD152" s="196" t="s">
        <v>1155</v>
      </c>
      <c r="AE152" s="39"/>
      <c r="AF152" s="421"/>
      <c r="AG152" s="421" t="s">
        <v>669</v>
      </c>
      <c r="AH152" s="38"/>
      <c r="AI152" s="9"/>
      <c r="AJ152" s="349">
        <f>SUMPRODUCT(LEN($M152:$AA155)-LEN(SUBSTITUTE($M152:$AA155,"A", "")))</f>
        <v>33</v>
      </c>
      <c r="AK152" s="352">
        <f>SUMPRODUCT(LEN($AD152:$AD155)-LEN(SUBSTITUTE($AD152:$AD155,"A", "")))</f>
        <v>16</v>
      </c>
      <c r="AL152" s="335">
        <f>SUMPRODUCT(LEN($AC152:$AC155)-LEN(SUBSTITUTE($AC152:$AC155,"A", "")))</f>
        <v>0</v>
      </c>
      <c r="AM152" s="349">
        <f>SUMPRODUCT(LEN($M152:$AA155)-LEN(SUBSTITUTE($M152:$AA155,"S", "")))</f>
        <v>17</v>
      </c>
      <c r="AN152" s="352">
        <f>SUMPRODUCT(LEN($AD152:$AD155)-LEN(SUBSTITUTE($AD152:$AD155,"S", "")))</f>
        <v>7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1</v>
      </c>
      <c r="AR152" s="335">
        <f>SUMPRODUCT(LEN($AC152:$AC155)-LEN(SUBSTITUTE($AC152:$AC155,"F", "")))</f>
        <v>0</v>
      </c>
      <c r="AS152" s="349">
        <f>SUMPRODUCT(LEN($M152:$AA155)-LEN(SUBSTITUTE($M152:$AA155,"G", "")))</f>
        <v>10</v>
      </c>
      <c r="AT152" s="352">
        <f>SUMPRODUCT(LEN($AD152:$AD155)-LEN(SUBSTITUTE($AD152:$AD155,"G", "")))</f>
        <v>10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8.15" customHeight="1" thickBot="1" x14ac:dyDescent="0.25">
      <c r="B153" s="30"/>
      <c r="C153" s="339"/>
      <c r="D153" s="221"/>
      <c r="E153" s="220"/>
      <c r="F153" s="220"/>
      <c r="G153" s="219"/>
      <c r="H153" s="359"/>
      <c r="I153" s="391"/>
      <c r="J153" s="391"/>
      <c r="K153" s="391"/>
      <c r="L153" s="33" t="s">
        <v>122</v>
      </c>
      <c r="M153" s="55" t="s">
        <v>496</v>
      </c>
      <c r="N153" s="33" t="s">
        <v>121</v>
      </c>
      <c r="O153" s="55" t="s">
        <v>357</v>
      </c>
      <c r="P153" s="33" t="s">
        <v>120</v>
      </c>
      <c r="Q153" s="55" t="s">
        <v>509</v>
      </c>
      <c r="R153" s="33" t="s">
        <v>119</v>
      </c>
      <c r="S153" s="55" t="s">
        <v>456</v>
      </c>
      <c r="T153" s="33" t="s">
        <v>118</v>
      </c>
      <c r="U153" s="55" t="s">
        <v>347</v>
      </c>
      <c r="V153" s="33" t="s">
        <v>117</v>
      </c>
      <c r="W153" s="55" t="s">
        <v>130</v>
      </c>
      <c r="X153" s="33" t="s">
        <v>116</v>
      </c>
      <c r="Y153" s="55"/>
      <c r="Z153" s="33" t="s">
        <v>115</v>
      </c>
      <c r="AA153" s="55"/>
      <c r="AB153" s="193"/>
      <c r="AC153" s="55"/>
      <c r="AD153" s="193" t="s">
        <v>132</v>
      </c>
      <c r="AE153" s="22"/>
      <c r="AF153" s="422"/>
      <c r="AG153" s="422"/>
      <c r="AH153" s="21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8.15" customHeight="1" x14ac:dyDescent="0.2">
      <c r="B154" s="30"/>
      <c r="C154" s="340"/>
      <c r="D154" s="218"/>
      <c r="E154" s="217"/>
      <c r="F154" s="217"/>
      <c r="G154" s="216"/>
      <c r="H154" s="360">
        <v>215</v>
      </c>
      <c r="I154" s="392"/>
      <c r="J154" s="392"/>
      <c r="K154" s="392"/>
      <c r="L154" s="25" t="s">
        <v>114</v>
      </c>
      <c r="M154" s="114" t="s">
        <v>357</v>
      </c>
      <c r="N154" s="25" t="s">
        <v>112</v>
      </c>
      <c r="O154" s="114" t="s">
        <v>984</v>
      </c>
      <c r="P154" s="25" t="s">
        <v>111</v>
      </c>
      <c r="Q154" s="114" t="s">
        <v>676</v>
      </c>
      <c r="R154" s="25" t="s">
        <v>110</v>
      </c>
      <c r="S154" s="114" t="s">
        <v>498</v>
      </c>
      <c r="T154" s="25" t="s">
        <v>109</v>
      </c>
      <c r="U154" s="114" t="s">
        <v>354</v>
      </c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190"/>
      <c r="AC154" s="114"/>
      <c r="AD154" s="190" t="s">
        <v>1154</v>
      </c>
      <c r="AE154" s="22"/>
      <c r="AF154" s="422"/>
      <c r="AG154" s="422"/>
      <c r="AH154" s="21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8.15" customHeight="1" thickBot="1" x14ac:dyDescent="0.25">
      <c r="B155" s="30"/>
      <c r="C155" s="355"/>
      <c r="D155" s="246"/>
      <c r="E155" s="254"/>
      <c r="F155" s="254"/>
      <c r="G155" s="253"/>
      <c r="H155" s="361"/>
      <c r="I155" s="393"/>
      <c r="J155" s="393"/>
      <c r="K155" s="393"/>
      <c r="L155" s="50" t="s">
        <v>105</v>
      </c>
      <c r="M155" s="51" t="s">
        <v>487</v>
      </c>
      <c r="N155" s="50" t="s">
        <v>104</v>
      </c>
      <c r="O155" s="51" t="s">
        <v>132</v>
      </c>
      <c r="P155" s="50" t="s">
        <v>103</v>
      </c>
      <c r="Q155" s="51" t="s">
        <v>688</v>
      </c>
      <c r="R155" s="50" t="s">
        <v>102</v>
      </c>
      <c r="S155" s="51" t="s">
        <v>346</v>
      </c>
      <c r="T155" s="50">
        <v>20</v>
      </c>
      <c r="U155" s="51" t="s">
        <v>130</v>
      </c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187"/>
      <c r="AC155" s="51"/>
      <c r="AD155" s="187"/>
      <c r="AE155" s="48"/>
      <c r="AF155" s="424"/>
      <c r="AG155" s="424"/>
      <c r="AH155" s="47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8.15" customHeight="1" x14ac:dyDescent="0.2">
      <c r="B156" s="30"/>
      <c r="C156" s="338">
        <v>3</v>
      </c>
      <c r="D156" s="212"/>
      <c r="E156" s="223"/>
      <c r="F156" s="223"/>
      <c r="G156" s="222"/>
      <c r="H156" s="358" t="s">
        <v>183</v>
      </c>
      <c r="I156" s="390">
        <v>142</v>
      </c>
      <c r="J156" s="390">
        <v>28</v>
      </c>
      <c r="K156" s="390">
        <v>6</v>
      </c>
      <c r="L156" s="42" t="s">
        <v>131</v>
      </c>
      <c r="M156" s="43" t="s">
        <v>496</v>
      </c>
      <c r="N156" s="42" t="s">
        <v>129</v>
      </c>
      <c r="O156" s="43" t="s">
        <v>357</v>
      </c>
      <c r="P156" s="42" t="s">
        <v>128</v>
      </c>
      <c r="Q156" s="43" t="s">
        <v>493</v>
      </c>
      <c r="R156" s="42" t="s">
        <v>127</v>
      </c>
      <c r="S156" s="43" t="s">
        <v>578</v>
      </c>
      <c r="T156" s="42" t="s">
        <v>126</v>
      </c>
      <c r="U156" s="43" t="s">
        <v>542</v>
      </c>
      <c r="V156" s="42" t="s">
        <v>125</v>
      </c>
      <c r="W156" s="43" t="s">
        <v>354</v>
      </c>
      <c r="X156" s="42" t="s">
        <v>124</v>
      </c>
      <c r="Y156" s="43"/>
      <c r="Z156" s="42" t="s">
        <v>123</v>
      </c>
      <c r="AA156" s="43"/>
      <c r="AB156" s="196"/>
      <c r="AC156" s="43"/>
      <c r="AD156" s="196" t="s">
        <v>132</v>
      </c>
      <c r="AE156" s="39"/>
      <c r="AF156" s="421"/>
      <c r="AG156" s="421" t="s">
        <v>669</v>
      </c>
      <c r="AH156" s="38"/>
      <c r="AI156" s="9"/>
      <c r="AJ156" s="349">
        <f>SUMPRODUCT(LEN($M156:$AA159)-LEN(SUBSTITUTE($M156:$AA159,"A", "")))</f>
        <v>37</v>
      </c>
      <c r="AK156" s="352">
        <f>SUMPRODUCT(LEN($AD156:$AD159)-LEN(SUBSTITUTE($AD156:$AD159,"A", "")))</f>
        <v>6</v>
      </c>
      <c r="AL156" s="335">
        <f>SUMPRODUCT(LEN($AC156:$AC159)-LEN(SUBSTITUTE($AC156:$AC159,"A", "")))</f>
        <v>0</v>
      </c>
      <c r="AM156" s="349">
        <f>SUMPRODUCT(LEN($M156:$AA159)-LEN(SUBSTITUTE($M156:$AA159,"S", "")))</f>
        <v>16</v>
      </c>
      <c r="AN156" s="352">
        <f>SUMPRODUCT(LEN($AD156:$AD159)-LEN(SUBSTITUTE($AD156:$AD159,"S", "")))</f>
        <v>5</v>
      </c>
      <c r="AO156" s="335">
        <f>SUMPRODUCT(LEN($AC156:$AC159)-LEN(SUBSTITUTE($AC156:$AC159,"S", "")))</f>
        <v>0</v>
      </c>
      <c r="AP156" s="349">
        <f>SUMPRODUCT(LEN($M156:$AA159)-LEN(SUBSTITUTE($M156:$AA159,"F", "")))</f>
        <v>1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12</v>
      </c>
      <c r="AT156" s="352">
        <f>SUMPRODUCT(LEN($AD156:$AD159)-LEN(SUBSTITUTE($AD156:$AD159,"G", "")))</f>
        <v>4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8.15" customHeight="1" thickBot="1" x14ac:dyDescent="0.25">
      <c r="B157" s="30"/>
      <c r="C157" s="339"/>
      <c r="D157" s="221"/>
      <c r="E157" s="220"/>
      <c r="F157" s="220"/>
      <c r="G157" s="219"/>
      <c r="H157" s="359"/>
      <c r="I157" s="391"/>
      <c r="J157" s="391"/>
      <c r="K157" s="391"/>
      <c r="L157" s="33" t="s">
        <v>122</v>
      </c>
      <c r="M157" s="55" t="s">
        <v>509</v>
      </c>
      <c r="N157" s="33" t="s">
        <v>121</v>
      </c>
      <c r="O157" s="55" t="s">
        <v>487</v>
      </c>
      <c r="P157" s="33" t="s">
        <v>120</v>
      </c>
      <c r="Q157" s="55" t="s">
        <v>493</v>
      </c>
      <c r="R157" s="33" t="s">
        <v>119</v>
      </c>
      <c r="S157" s="55" t="s">
        <v>485</v>
      </c>
      <c r="T157" s="33" t="s">
        <v>118</v>
      </c>
      <c r="U157" s="55" t="s">
        <v>349</v>
      </c>
      <c r="V157" s="33" t="s">
        <v>117</v>
      </c>
      <c r="W157" s="55" t="s">
        <v>130</v>
      </c>
      <c r="X157" s="33" t="s">
        <v>116</v>
      </c>
      <c r="Y157" s="55"/>
      <c r="Z157" s="33" t="s">
        <v>115</v>
      </c>
      <c r="AA157" s="55"/>
      <c r="AB157" s="193"/>
      <c r="AC157" s="55"/>
      <c r="AD157" s="193" t="s">
        <v>1153</v>
      </c>
      <c r="AE157" s="22"/>
      <c r="AF157" s="422"/>
      <c r="AG157" s="422"/>
      <c r="AH157" s="21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8.15" customHeight="1" x14ac:dyDescent="0.2">
      <c r="B158" s="30"/>
      <c r="C158" s="340"/>
      <c r="D158" s="218"/>
      <c r="E158" s="217"/>
      <c r="F158" s="217"/>
      <c r="G158" s="216"/>
      <c r="H158" s="360">
        <v>215</v>
      </c>
      <c r="I158" s="392"/>
      <c r="J158" s="392"/>
      <c r="K158" s="392"/>
      <c r="L158" s="25" t="s">
        <v>114</v>
      </c>
      <c r="M158" s="114" t="s">
        <v>357</v>
      </c>
      <c r="N158" s="25" t="s">
        <v>112</v>
      </c>
      <c r="O158" s="114" t="s">
        <v>458</v>
      </c>
      <c r="P158" s="25" t="s">
        <v>111</v>
      </c>
      <c r="Q158" s="114" t="s">
        <v>458</v>
      </c>
      <c r="R158" s="25" t="s">
        <v>110</v>
      </c>
      <c r="S158" s="114" t="s">
        <v>514</v>
      </c>
      <c r="T158" s="25" t="s">
        <v>109</v>
      </c>
      <c r="U158" s="114" t="s">
        <v>354</v>
      </c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190"/>
      <c r="AC158" s="114"/>
      <c r="AD158" s="190"/>
      <c r="AE158" s="22"/>
      <c r="AF158" s="422"/>
      <c r="AG158" s="422"/>
      <c r="AH158" s="21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8.15" customHeight="1" thickBot="1" x14ac:dyDescent="0.25">
      <c r="B159" s="20"/>
      <c r="C159" s="341"/>
      <c r="D159" s="215"/>
      <c r="E159" s="214"/>
      <c r="F159" s="214"/>
      <c r="G159" s="213"/>
      <c r="H159" s="361"/>
      <c r="I159" s="394"/>
      <c r="J159" s="394"/>
      <c r="K159" s="394"/>
      <c r="L159" s="15" t="s">
        <v>105</v>
      </c>
      <c r="M159" s="16" t="s">
        <v>487</v>
      </c>
      <c r="N159" s="15" t="s">
        <v>104</v>
      </c>
      <c r="O159" s="16" t="s">
        <v>357</v>
      </c>
      <c r="P159" s="15" t="s">
        <v>103</v>
      </c>
      <c r="Q159" s="16" t="s">
        <v>744</v>
      </c>
      <c r="R159" s="15" t="s">
        <v>102</v>
      </c>
      <c r="S159" s="16" t="s">
        <v>498</v>
      </c>
      <c r="T159" s="15">
        <v>20</v>
      </c>
      <c r="U159" s="16" t="s">
        <v>351</v>
      </c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187"/>
      <c r="AC159" s="16"/>
      <c r="AD159" s="186"/>
      <c r="AE159" s="11"/>
      <c r="AF159" s="423"/>
      <c r="AG159" s="423"/>
      <c r="AH159" s="10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107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216</v>
      </c>
      <c r="E161" s="425">
        <v>14607.64</v>
      </c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03"/>
      <c r="AI161" s="86" t="s">
        <v>137</v>
      </c>
      <c r="AJ161" s="85">
        <f t="shared" ref="AJ161:BB161" si="20">SUM(AJ163:AJ174)</f>
        <v>91</v>
      </c>
      <c r="AK161" s="84">
        <f t="shared" si="20"/>
        <v>0</v>
      </c>
      <c r="AL161" s="83">
        <f t="shared" si="20"/>
        <v>0</v>
      </c>
      <c r="AM161" s="85">
        <f t="shared" si="20"/>
        <v>42</v>
      </c>
      <c r="AN161" s="84">
        <f t="shared" si="20"/>
        <v>0</v>
      </c>
      <c r="AO161" s="83">
        <f t="shared" si="20"/>
        <v>0</v>
      </c>
      <c r="AP161" s="85">
        <f t="shared" si="20"/>
        <v>4</v>
      </c>
      <c r="AQ161" s="84">
        <f t="shared" si="20"/>
        <v>0</v>
      </c>
      <c r="AR161" s="83">
        <f t="shared" si="20"/>
        <v>0</v>
      </c>
      <c r="AS161" s="85">
        <f t="shared" si="20"/>
        <v>23</v>
      </c>
      <c r="AT161" s="84">
        <f t="shared" si="20"/>
        <v>0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1</v>
      </c>
      <c r="AZ161" s="81">
        <f t="shared" si="20"/>
        <v>0</v>
      </c>
      <c r="BA161" s="81">
        <f t="shared" si="20"/>
        <v>1</v>
      </c>
      <c r="BB161" s="80">
        <f t="shared" si="20"/>
        <v>0</v>
      </c>
      <c r="BC161" s="79" t="s">
        <v>136</v>
      </c>
      <c r="BF161" s="5">
        <f>SUM(AJ161:AL161)/$BG$5</f>
        <v>30.333333333333332</v>
      </c>
      <c r="BG161" s="5">
        <f>SUM(AM161:AO161,AY161)/$BG$5</f>
        <v>14.333333333333334</v>
      </c>
      <c r="BH161" s="5">
        <f>SUM(AP161:AR161,AZ161)/$BG$5</f>
        <v>1.3333333333333333</v>
      </c>
      <c r="BI161" s="5">
        <f>SUM(AS161:AU161,BA161)/$BG$5</f>
        <v>8</v>
      </c>
      <c r="BJ161" s="5">
        <f>SUM(AV161:AX161,BB161)/$BG$5</f>
        <v>0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03"/>
      <c r="AI162" s="66" t="s">
        <v>135</v>
      </c>
      <c r="AJ162" s="65">
        <f t="shared" ref="AJ162:BB162" si="21">AJ161/3</f>
        <v>30.333333333333332</v>
      </c>
      <c r="AK162" s="64">
        <f t="shared" si="21"/>
        <v>0</v>
      </c>
      <c r="AL162" s="63">
        <f t="shared" si="21"/>
        <v>0</v>
      </c>
      <c r="AM162" s="65">
        <f t="shared" si="21"/>
        <v>14</v>
      </c>
      <c r="AN162" s="64">
        <f t="shared" si="21"/>
        <v>0</v>
      </c>
      <c r="AO162" s="63">
        <f t="shared" si="21"/>
        <v>0</v>
      </c>
      <c r="AP162" s="65">
        <f t="shared" si="21"/>
        <v>1.3333333333333333</v>
      </c>
      <c r="AQ162" s="64">
        <f t="shared" si="21"/>
        <v>0</v>
      </c>
      <c r="AR162" s="63">
        <f t="shared" si="21"/>
        <v>0</v>
      </c>
      <c r="AS162" s="65">
        <f t="shared" si="21"/>
        <v>7.666666666666667</v>
      </c>
      <c r="AT162" s="64">
        <f t="shared" si="21"/>
        <v>0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0.33333333333333331</v>
      </c>
      <c r="AZ162" s="61">
        <f t="shared" si="21"/>
        <v>0</v>
      </c>
      <c r="BA162" s="61">
        <f t="shared" si="21"/>
        <v>0.33333333333333331</v>
      </c>
      <c r="BB162" s="60">
        <f t="shared" si="21"/>
        <v>0</v>
      </c>
      <c r="BC162" s="59" t="s">
        <v>134</v>
      </c>
    </row>
    <row r="163" spans="2:62" ht="28.15" customHeight="1" x14ac:dyDescent="0.2">
      <c r="B163" s="30"/>
      <c r="C163" s="338">
        <v>1</v>
      </c>
      <c r="D163" s="239" t="s">
        <v>670</v>
      </c>
      <c r="E163" s="223"/>
      <c r="F163" s="223"/>
      <c r="G163" s="222"/>
      <c r="H163" s="358" t="s">
        <v>183</v>
      </c>
      <c r="I163" s="390">
        <v>107</v>
      </c>
      <c r="J163" s="390">
        <v>25</v>
      </c>
      <c r="K163" s="390">
        <v>8</v>
      </c>
      <c r="L163" s="42" t="s">
        <v>131</v>
      </c>
      <c r="M163" s="43" t="s">
        <v>179</v>
      </c>
      <c r="N163" s="42" t="s">
        <v>129</v>
      </c>
      <c r="O163" s="43" t="s">
        <v>132</v>
      </c>
      <c r="P163" s="42" t="s">
        <v>128</v>
      </c>
      <c r="Q163" s="43" t="s">
        <v>458</v>
      </c>
      <c r="R163" s="42" t="s">
        <v>127</v>
      </c>
      <c r="S163" s="43" t="s">
        <v>354</v>
      </c>
      <c r="T163" s="42" t="s">
        <v>126</v>
      </c>
      <c r="U163" s="43" t="s">
        <v>130</v>
      </c>
      <c r="V163" s="42" t="s">
        <v>125</v>
      </c>
      <c r="W163" s="43"/>
      <c r="X163" s="42" t="s">
        <v>124</v>
      </c>
      <c r="Y163" s="43"/>
      <c r="Z163" s="42" t="s">
        <v>123</v>
      </c>
      <c r="AA163" s="43"/>
      <c r="AB163" s="196"/>
      <c r="AC163" s="43"/>
      <c r="AD163" s="196"/>
      <c r="AE163" s="58" t="s">
        <v>542</v>
      </c>
      <c r="AF163" s="421"/>
      <c r="AG163" s="421" t="s">
        <v>669</v>
      </c>
      <c r="AH163" s="38"/>
      <c r="AI163" s="9"/>
      <c r="AJ163" s="349">
        <f>SUMPRODUCT(LEN($M163:$AA166)-LEN(SUBSTITUTE($M163:$AA166,"A", "")))</f>
        <v>22</v>
      </c>
      <c r="AK163" s="352">
        <f>SUMPRODUCT(LEN($AD163:$AD166)-LEN(SUBSTITUTE($AD163:$AD166,"A", "")))</f>
        <v>0</v>
      </c>
      <c r="AL163" s="335">
        <f>SUMPRODUCT(LEN($AC163:$AC166)-LEN(SUBSTITUTE($AC163:$AC166,"A", "")))</f>
        <v>0</v>
      </c>
      <c r="AM163" s="349">
        <f>SUMPRODUCT(LEN($M163:$AA166)-LEN(SUBSTITUTE($M163:$AA166,"S", "")))</f>
        <v>10</v>
      </c>
      <c r="AN163" s="352">
        <f>SUMPRODUCT(LEN($AD163:$AD166)-LEN(SUBSTITUTE($AD163:$AD166,"S", "")))</f>
        <v>0</v>
      </c>
      <c r="AO163" s="335">
        <f>SUMPRODUCT(LEN($AC163:$AC166)-LEN(SUBSTITUTE($AC163:$AC166,"S", "")))</f>
        <v>0</v>
      </c>
      <c r="AP163" s="349">
        <f>SUMPRODUCT(LEN($M163:$AA166)-LEN(SUBSTITUTE($M163:$AA166,"F", "")))</f>
        <v>0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5</v>
      </c>
      <c r="AT163" s="352">
        <f>SUMPRODUCT(LEN($AD163:$AD166)-LEN(SUBSTITUTE($AD163:$AD166,"G", "")))</f>
        <v>0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1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1</v>
      </c>
      <c r="BB163" s="413">
        <f>SUMPRODUCT(LEN($AE163:$AE166)-LEN(SUBSTITUTE($AE163:$AE166,"M", "")))</f>
        <v>0</v>
      </c>
    </row>
    <row r="164" spans="2:62" ht="28.15" customHeight="1" thickBot="1" x14ac:dyDescent="0.25">
      <c r="B164" s="30"/>
      <c r="C164" s="339"/>
      <c r="D164" s="221"/>
      <c r="E164" s="220"/>
      <c r="F164" s="220"/>
      <c r="G164" s="219"/>
      <c r="H164" s="359"/>
      <c r="I164" s="391"/>
      <c r="J164" s="391"/>
      <c r="K164" s="391"/>
      <c r="L164" s="33" t="s">
        <v>122</v>
      </c>
      <c r="M164" s="55" t="s">
        <v>179</v>
      </c>
      <c r="N164" s="33" t="s">
        <v>121</v>
      </c>
      <c r="O164" s="55" t="s">
        <v>357</v>
      </c>
      <c r="P164" s="33" t="s">
        <v>120</v>
      </c>
      <c r="Q164" s="55" t="s">
        <v>357</v>
      </c>
      <c r="R164" s="33" t="s">
        <v>119</v>
      </c>
      <c r="S164" s="55" t="s">
        <v>354</v>
      </c>
      <c r="T164" s="33" t="s">
        <v>118</v>
      </c>
      <c r="U164" s="55"/>
      <c r="V164" s="33" t="s">
        <v>117</v>
      </c>
      <c r="W164" s="55"/>
      <c r="X164" s="33" t="s">
        <v>116</v>
      </c>
      <c r="Y164" s="55"/>
      <c r="Z164" s="33" t="s">
        <v>115</v>
      </c>
      <c r="AA164" s="55"/>
      <c r="AB164" s="193"/>
      <c r="AC164" s="55"/>
      <c r="AD164" s="193"/>
      <c r="AE164" s="57"/>
      <c r="AF164" s="422"/>
      <c r="AG164" s="422"/>
      <c r="AH164" s="21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8.15" customHeight="1" x14ac:dyDescent="0.2">
      <c r="B165" s="30"/>
      <c r="C165" s="340"/>
      <c r="D165" s="218"/>
      <c r="E165" s="217"/>
      <c r="F165" s="217"/>
      <c r="G165" s="216"/>
      <c r="H165" s="360">
        <v>216</v>
      </c>
      <c r="I165" s="392"/>
      <c r="J165" s="392"/>
      <c r="K165" s="392"/>
      <c r="L165" s="25" t="s">
        <v>114</v>
      </c>
      <c r="M165" s="114" t="s">
        <v>493</v>
      </c>
      <c r="N165" s="25" t="s">
        <v>112</v>
      </c>
      <c r="O165" s="114" t="s">
        <v>479</v>
      </c>
      <c r="P165" s="25" t="s">
        <v>111</v>
      </c>
      <c r="Q165" s="114" t="s">
        <v>351</v>
      </c>
      <c r="R165" s="25" t="s">
        <v>110</v>
      </c>
      <c r="S165" s="114" t="s">
        <v>130</v>
      </c>
      <c r="T165" s="25" t="s">
        <v>109</v>
      </c>
      <c r="U165" s="114"/>
      <c r="V165" s="25" t="s">
        <v>108</v>
      </c>
      <c r="W165" s="114"/>
      <c r="X165" s="25" t="s">
        <v>107</v>
      </c>
      <c r="Y165" s="114"/>
      <c r="Z165" s="25" t="s">
        <v>106</v>
      </c>
      <c r="AA165" s="114"/>
      <c r="AB165" s="190"/>
      <c r="AC165" s="114"/>
      <c r="AD165" s="190"/>
      <c r="AE165" s="57"/>
      <c r="AF165" s="422"/>
      <c r="AG165" s="422"/>
      <c r="AH165" s="21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8.15" customHeight="1" thickBot="1" x14ac:dyDescent="0.25">
      <c r="B166" s="30"/>
      <c r="C166" s="355"/>
      <c r="D166" s="246"/>
      <c r="E166" s="254"/>
      <c r="F166" s="254"/>
      <c r="G166" s="253"/>
      <c r="H166" s="361"/>
      <c r="I166" s="393"/>
      <c r="J166" s="393"/>
      <c r="K166" s="393"/>
      <c r="L166" s="50" t="s">
        <v>105</v>
      </c>
      <c r="M166" s="51" t="s">
        <v>467</v>
      </c>
      <c r="N166" s="50" t="s">
        <v>104</v>
      </c>
      <c r="O166" s="51" t="s">
        <v>467</v>
      </c>
      <c r="P166" s="50" t="s">
        <v>103</v>
      </c>
      <c r="Q166" s="51" t="s">
        <v>498</v>
      </c>
      <c r="R166" s="50" t="s">
        <v>102</v>
      </c>
      <c r="S166" s="51" t="s">
        <v>130</v>
      </c>
      <c r="T166" s="50">
        <v>20</v>
      </c>
      <c r="U166" s="51"/>
      <c r="V166" s="50" t="s">
        <v>101</v>
      </c>
      <c r="W166" s="51"/>
      <c r="X166" s="50" t="s">
        <v>100</v>
      </c>
      <c r="Y166" s="51"/>
      <c r="Z166" s="50" t="s">
        <v>99</v>
      </c>
      <c r="AA166" s="51"/>
      <c r="AB166" s="187"/>
      <c r="AC166" s="51"/>
      <c r="AD166" s="187"/>
      <c r="AE166" s="56"/>
      <c r="AF166" s="424"/>
      <c r="AG166" s="424"/>
      <c r="AH166" s="47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8.15" customHeight="1" x14ac:dyDescent="0.2">
      <c r="B167" s="30"/>
      <c r="C167" s="338">
        <v>2</v>
      </c>
      <c r="D167" s="212"/>
      <c r="E167" s="223"/>
      <c r="F167" s="223"/>
      <c r="G167" s="222"/>
      <c r="H167" s="358"/>
      <c r="I167" s="390">
        <v>134</v>
      </c>
      <c r="J167" s="390">
        <v>28</v>
      </c>
      <c r="K167" s="390">
        <v>7</v>
      </c>
      <c r="L167" s="42" t="s">
        <v>131</v>
      </c>
      <c r="M167" s="43" t="s">
        <v>132</v>
      </c>
      <c r="N167" s="42" t="s">
        <v>129</v>
      </c>
      <c r="O167" s="43" t="s">
        <v>457</v>
      </c>
      <c r="P167" s="42" t="s">
        <v>128</v>
      </c>
      <c r="Q167" s="43" t="s">
        <v>672</v>
      </c>
      <c r="R167" s="42" t="s">
        <v>127</v>
      </c>
      <c r="S167" s="43" t="s">
        <v>588</v>
      </c>
      <c r="T167" s="42" t="s">
        <v>126</v>
      </c>
      <c r="U167" s="43" t="s">
        <v>353</v>
      </c>
      <c r="V167" s="42" t="s">
        <v>125</v>
      </c>
      <c r="W167" s="43" t="s">
        <v>130</v>
      </c>
      <c r="X167" s="42" t="s">
        <v>124</v>
      </c>
      <c r="Y167" s="43"/>
      <c r="Z167" s="42" t="s">
        <v>123</v>
      </c>
      <c r="AA167" s="43"/>
      <c r="AB167" s="196"/>
      <c r="AC167" s="43"/>
      <c r="AD167" s="196"/>
      <c r="AE167" s="39"/>
      <c r="AF167" s="421">
        <v>5</v>
      </c>
      <c r="AG167" s="421" t="s">
        <v>669</v>
      </c>
      <c r="AH167" s="38"/>
      <c r="AI167" s="9"/>
      <c r="AJ167" s="349">
        <f>SUMPRODUCT(LEN($M167:$AA170)-LEN(SUBSTITUTE($M167:$AA170,"A", "")))</f>
        <v>31</v>
      </c>
      <c r="AK167" s="352">
        <f>SUMPRODUCT(LEN($AD167:$AD170)-LEN(SUBSTITUTE($AD167:$AD170,"A", "")))</f>
        <v>0</v>
      </c>
      <c r="AL167" s="335">
        <f>SUMPRODUCT(LEN($AC167:$AC170)-LEN(SUBSTITUTE($AC167:$AC170,"A", "")))</f>
        <v>0</v>
      </c>
      <c r="AM167" s="349">
        <f>SUMPRODUCT(LEN($M167:$AA170)-LEN(SUBSTITUTE($M167:$AA170,"S", "")))</f>
        <v>16</v>
      </c>
      <c r="AN167" s="352">
        <f>SUMPRODUCT(LEN($AD167:$AD170)-LEN(SUBSTITUTE($AD167:$AD170,"S", "")))</f>
        <v>0</v>
      </c>
      <c r="AO167" s="335">
        <f>SUMPRODUCT(LEN($AC167:$AC170)-LEN(SUBSTITUTE($AC167:$AC170,"S", "")))</f>
        <v>0</v>
      </c>
      <c r="AP167" s="349">
        <f>SUMPRODUCT(LEN($M167:$AA170)-LEN(SUBSTITUTE($M167:$AA170,"F", "")))</f>
        <v>2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13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8.15" customHeight="1" thickBot="1" x14ac:dyDescent="0.25">
      <c r="B168" s="30"/>
      <c r="C168" s="339"/>
      <c r="D168" s="221"/>
      <c r="E168" s="220"/>
      <c r="F168" s="220"/>
      <c r="G168" s="219"/>
      <c r="H168" s="359"/>
      <c r="I168" s="391"/>
      <c r="J168" s="391"/>
      <c r="K168" s="391"/>
      <c r="L168" s="33" t="s">
        <v>122</v>
      </c>
      <c r="M168" s="55" t="s">
        <v>179</v>
      </c>
      <c r="N168" s="33" t="s">
        <v>121</v>
      </c>
      <c r="O168" s="55" t="s">
        <v>357</v>
      </c>
      <c r="P168" s="33" t="s">
        <v>120</v>
      </c>
      <c r="Q168" s="55" t="s">
        <v>469</v>
      </c>
      <c r="R168" s="33" t="s">
        <v>119</v>
      </c>
      <c r="S168" s="55" t="s">
        <v>463</v>
      </c>
      <c r="T168" s="33" t="s">
        <v>118</v>
      </c>
      <c r="U168" s="55" t="s">
        <v>130</v>
      </c>
      <c r="V168" s="33" t="s">
        <v>117</v>
      </c>
      <c r="W168" s="55"/>
      <c r="X168" s="33" t="s">
        <v>116</v>
      </c>
      <c r="Y168" s="55"/>
      <c r="Z168" s="33" t="s">
        <v>115</v>
      </c>
      <c r="AA168" s="55"/>
      <c r="AB168" s="193"/>
      <c r="AC168" s="55"/>
      <c r="AD168" s="193"/>
      <c r="AE168" s="22"/>
      <c r="AF168" s="422"/>
      <c r="AG168" s="422"/>
      <c r="AH168" s="21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8.15" customHeight="1" x14ac:dyDescent="0.2">
      <c r="B169" s="30"/>
      <c r="C169" s="340"/>
      <c r="D169" s="218"/>
      <c r="E169" s="217"/>
      <c r="F169" s="217"/>
      <c r="G169" s="216"/>
      <c r="H169" s="360"/>
      <c r="I169" s="392"/>
      <c r="J169" s="392"/>
      <c r="K169" s="392"/>
      <c r="L169" s="25" t="s">
        <v>114</v>
      </c>
      <c r="M169" s="114" t="s">
        <v>357</v>
      </c>
      <c r="N169" s="25" t="s">
        <v>112</v>
      </c>
      <c r="O169" s="114" t="s">
        <v>179</v>
      </c>
      <c r="P169" s="25" t="s">
        <v>111</v>
      </c>
      <c r="Q169" s="114" t="s">
        <v>990</v>
      </c>
      <c r="R169" s="25" t="s">
        <v>110</v>
      </c>
      <c r="S169" s="114" t="s">
        <v>479</v>
      </c>
      <c r="T169" s="25" t="s">
        <v>109</v>
      </c>
      <c r="U169" s="114" t="s">
        <v>354</v>
      </c>
      <c r="V169" s="25" t="s">
        <v>108</v>
      </c>
      <c r="W169" s="114"/>
      <c r="X169" s="25" t="s">
        <v>107</v>
      </c>
      <c r="Y169" s="114"/>
      <c r="Z169" s="25" t="s">
        <v>106</v>
      </c>
      <c r="AA169" s="114"/>
      <c r="AB169" s="190"/>
      <c r="AC169" s="114"/>
      <c r="AD169" s="190"/>
      <c r="AE169" s="22"/>
      <c r="AF169" s="422"/>
      <c r="AG169" s="422"/>
      <c r="AH169" s="21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8.15" customHeight="1" thickBot="1" x14ac:dyDescent="0.25">
      <c r="B170" s="30"/>
      <c r="C170" s="355"/>
      <c r="D170" s="246"/>
      <c r="E170" s="254"/>
      <c r="F170" s="254"/>
      <c r="G170" s="253"/>
      <c r="H170" s="361"/>
      <c r="I170" s="393"/>
      <c r="J170" s="393"/>
      <c r="K170" s="393"/>
      <c r="L170" s="50" t="s">
        <v>105</v>
      </c>
      <c r="M170" s="51" t="s">
        <v>467</v>
      </c>
      <c r="N170" s="50" t="s">
        <v>104</v>
      </c>
      <c r="O170" s="51" t="s">
        <v>844</v>
      </c>
      <c r="P170" s="50" t="s">
        <v>103</v>
      </c>
      <c r="Q170" s="51" t="s">
        <v>676</v>
      </c>
      <c r="R170" s="50" t="s">
        <v>102</v>
      </c>
      <c r="S170" s="51" t="s">
        <v>567</v>
      </c>
      <c r="T170" s="50">
        <v>20</v>
      </c>
      <c r="U170" s="51" t="s">
        <v>179</v>
      </c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187"/>
      <c r="AC170" s="51"/>
      <c r="AD170" s="187"/>
      <c r="AE170" s="48"/>
      <c r="AF170" s="424"/>
      <c r="AG170" s="424"/>
      <c r="AH170" s="47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8.15" customHeight="1" x14ac:dyDescent="0.2">
      <c r="B171" s="30"/>
      <c r="C171" s="338">
        <v>3</v>
      </c>
      <c r="D171" s="212"/>
      <c r="E171" s="223"/>
      <c r="F171" s="223"/>
      <c r="G171" s="222"/>
      <c r="H171" s="358"/>
      <c r="I171" s="390">
        <v>148</v>
      </c>
      <c r="J171" s="390">
        <v>28</v>
      </c>
      <c r="K171" s="390">
        <v>7</v>
      </c>
      <c r="L171" s="42" t="s">
        <v>131</v>
      </c>
      <c r="M171" s="43" t="s">
        <v>179</v>
      </c>
      <c r="N171" s="42" t="s">
        <v>129</v>
      </c>
      <c r="O171" s="43" t="s">
        <v>357</v>
      </c>
      <c r="P171" s="42" t="s">
        <v>128</v>
      </c>
      <c r="Q171" s="43" t="s">
        <v>465</v>
      </c>
      <c r="R171" s="42" t="s">
        <v>127</v>
      </c>
      <c r="S171" s="43" t="s">
        <v>1152</v>
      </c>
      <c r="T171" s="42" t="s">
        <v>126</v>
      </c>
      <c r="U171" s="43" t="s">
        <v>347</v>
      </c>
      <c r="V171" s="42" t="s">
        <v>125</v>
      </c>
      <c r="W171" s="43" t="s">
        <v>130</v>
      </c>
      <c r="X171" s="42" t="s">
        <v>124</v>
      </c>
      <c r="Y171" s="43"/>
      <c r="Z171" s="42" t="s">
        <v>123</v>
      </c>
      <c r="AA171" s="43"/>
      <c r="AB171" s="196"/>
      <c r="AC171" s="43"/>
      <c r="AD171" s="196"/>
      <c r="AE171" s="39"/>
      <c r="AF171" s="421"/>
      <c r="AG171" s="421" t="s">
        <v>669</v>
      </c>
      <c r="AH171" s="38"/>
      <c r="AI171" s="9"/>
      <c r="AJ171" s="349">
        <f>SUMPRODUCT(LEN($M171:$AA174)-LEN(SUBSTITUTE($M171:$AA174,"A", "")))</f>
        <v>38</v>
      </c>
      <c r="AK171" s="352">
        <f>SUMPRODUCT(LEN($AD171:$AD174)-LEN(SUBSTITUTE($AD171:$AD174,"A", "")))</f>
        <v>0</v>
      </c>
      <c r="AL171" s="335">
        <f>SUMPRODUCT(LEN($AC171:$AC174)-LEN(SUBSTITUTE($AC171:$AC174,"A", "")))</f>
        <v>0</v>
      </c>
      <c r="AM171" s="349">
        <f>SUMPRODUCT(LEN($M171:$AA174)-LEN(SUBSTITUTE($M171:$AA174,"S", "")))</f>
        <v>16</v>
      </c>
      <c r="AN171" s="352">
        <f>SUMPRODUCT(LEN($AD171:$AD174)-LEN(SUBSTITUTE($AD171:$AD174,"S", "")))</f>
        <v>0</v>
      </c>
      <c r="AO171" s="335">
        <f>SUMPRODUCT(LEN($AC171:$AC174)-LEN(SUBSTITUTE($AC171:$AC174,"S", "")))</f>
        <v>0</v>
      </c>
      <c r="AP171" s="349">
        <f>SUMPRODUCT(LEN($M171:$AA174)-LEN(SUBSTITUTE($M171:$AA174,"F", "")))</f>
        <v>2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5</v>
      </c>
      <c r="AT171" s="352">
        <f>SUMPRODUCT(LEN($AD171:$AD174)-LEN(SUBSTITUTE($AD171:$AD174,"G", "")))</f>
        <v>0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8.15" customHeight="1" thickBot="1" x14ac:dyDescent="0.25">
      <c r="B172" s="30"/>
      <c r="C172" s="339"/>
      <c r="D172" s="221"/>
      <c r="E172" s="220"/>
      <c r="F172" s="220"/>
      <c r="G172" s="219"/>
      <c r="H172" s="359"/>
      <c r="I172" s="391"/>
      <c r="J172" s="391"/>
      <c r="K172" s="391"/>
      <c r="L172" s="33" t="s">
        <v>122</v>
      </c>
      <c r="M172" s="55" t="s">
        <v>357</v>
      </c>
      <c r="N172" s="33" t="s">
        <v>121</v>
      </c>
      <c r="O172" s="55" t="s">
        <v>357</v>
      </c>
      <c r="P172" s="33" t="s">
        <v>120</v>
      </c>
      <c r="Q172" s="55" t="s">
        <v>1151</v>
      </c>
      <c r="R172" s="33" t="s">
        <v>119</v>
      </c>
      <c r="S172" s="55" t="s">
        <v>353</v>
      </c>
      <c r="T172" s="33" t="s">
        <v>118</v>
      </c>
      <c r="U172" s="55" t="s">
        <v>350</v>
      </c>
      <c r="V172" s="33" t="s">
        <v>117</v>
      </c>
      <c r="W172" s="55"/>
      <c r="X172" s="33" t="s">
        <v>116</v>
      </c>
      <c r="Y172" s="55"/>
      <c r="Z172" s="33" t="s">
        <v>115</v>
      </c>
      <c r="AA172" s="55"/>
      <c r="AB172" s="193"/>
      <c r="AC172" s="55"/>
      <c r="AD172" s="193"/>
      <c r="AE172" s="22"/>
      <c r="AF172" s="422"/>
      <c r="AG172" s="422"/>
      <c r="AH172" s="21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8.15" customHeight="1" x14ac:dyDescent="0.2">
      <c r="B173" s="30"/>
      <c r="C173" s="340"/>
      <c r="D173" s="218"/>
      <c r="E173" s="217"/>
      <c r="F173" s="217"/>
      <c r="G173" s="216"/>
      <c r="H173" s="360"/>
      <c r="I173" s="392"/>
      <c r="J173" s="392"/>
      <c r="K173" s="392"/>
      <c r="L173" s="25" t="s">
        <v>114</v>
      </c>
      <c r="M173" s="114" t="s">
        <v>479</v>
      </c>
      <c r="N173" s="25" t="s">
        <v>112</v>
      </c>
      <c r="O173" s="114" t="s">
        <v>457</v>
      </c>
      <c r="P173" s="25" t="s">
        <v>111</v>
      </c>
      <c r="Q173" s="114" t="s">
        <v>357</v>
      </c>
      <c r="R173" s="25" t="s">
        <v>110</v>
      </c>
      <c r="S173" s="114" t="s">
        <v>479</v>
      </c>
      <c r="T173" s="25" t="s">
        <v>109</v>
      </c>
      <c r="U173" s="114" t="s">
        <v>354</v>
      </c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190"/>
      <c r="AC173" s="114"/>
      <c r="AD173" s="190"/>
      <c r="AE173" s="22"/>
      <c r="AF173" s="422"/>
      <c r="AG173" s="422"/>
      <c r="AH173" s="21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8.15" customHeight="1" thickBot="1" x14ac:dyDescent="0.25">
      <c r="B174" s="20"/>
      <c r="C174" s="341"/>
      <c r="D174" s="215"/>
      <c r="E174" s="214"/>
      <c r="F174" s="214"/>
      <c r="G174" s="213"/>
      <c r="H174" s="361"/>
      <c r="I174" s="394"/>
      <c r="J174" s="394"/>
      <c r="K174" s="394"/>
      <c r="L174" s="15" t="s">
        <v>105</v>
      </c>
      <c r="M174" s="16" t="s">
        <v>357</v>
      </c>
      <c r="N174" s="15" t="s">
        <v>104</v>
      </c>
      <c r="O174" s="16" t="s">
        <v>357</v>
      </c>
      <c r="P174" s="15" t="s">
        <v>103</v>
      </c>
      <c r="Q174" s="16" t="s">
        <v>465</v>
      </c>
      <c r="R174" s="15" t="s">
        <v>102</v>
      </c>
      <c r="S174" s="16" t="s">
        <v>353</v>
      </c>
      <c r="T174" s="15">
        <v>20</v>
      </c>
      <c r="U174" s="16" t="s">
        <v>130</v>
      </c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187"/>
      <c r="AC174" s="16"/>
      <c r="AD174" s="186"/>
      <c r="AE174" s="11"/>
      <c r="AF174" s="423"/>
      <c r="AG174" s="423"/>
      <c r="AH174" s="10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107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217</v>
      </c>
      <c r="E176" s="425">
        <v>15702.86</v>
      </c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03"/>
      <c r="AI176" s="86" t="s">
        <v>137</v>
      </c>
      <c r="AJ176" s="85">
        <f t="shared" ref="AJ176:BB176" si="22">SUM(AJ178:AJ189)</f>
        <v>107</v>
      </c>
      <c r="AK176" s="84">
        <f t="shared" si="22"/>
        <v>11</v>
      </c>
      <c r="AL176" s="83">
        <f t="shared" si="22"/>
        <v>0</v>
      </c>
      <c r="AM176" s="85">
        <f t="shared" si="22"/>
        <v>59</v>
      </c>
      <c r="AN176" s="84">
        <f t="shared" si="22"/>
        <v>9</v>
      </c>
      <c r="AO176" s="83">
        <f t="shared" si="22"/>
        <v>0</v>
      </c>
      <c r="AP176" s="85">
        <f t="shared" si="22"/>
        <v>1</v>
      </c>
      <c r="AQ176" s="84">
        <f t="shared" si="22"/>
        <v>0</v>
      </c>
      <c r="AR176" s="83">
        <f t="shared" si="22"/>
        <v>0</v>
      </c>
      <c r="AS176" s="85">
        <f t="shared" si="22"/>
        <v>19</v>
      </c>
      <c r="AT176" s="84">
        <f t="shared" si="22"/>
        <v>2</v>
      </c>
      <c r="AU176" s="83">
        <f t="shared" si="22"/>
        <v>0</v>
      </c>
      <c r="AV176" s="85">
        <f t="shared" si="22"/>
        <v>0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1</v>
      </c>
      <c r="BB176" s="80">
        <f t="shared" si="22"/>
        <v>0</v>
      </c>
      <c r="BC176" s="79" t="s">
        <v>136</v>
      </c>
      <c r="BF176" s="5">
        <f>SUM(AJ176:AL176)/$BG$5</f>
        <v>39.333333333333336</v>
      </c>
      <c r="BG176" s="5">
        <f>SUM(AM176:AO176,AY176)/$BG$5</f>
        <v>22.666666666666668</v>
      </c>
      <c r="BH176" s="5">
        <f>SUM(AP176:AR176,AZ176)/$BG$5</f>
        <v>0.33333333333333331</v>
      </c>
      <c r="BI176" s="5">
        <f>SUM(AS176:AU176,BA176)/$BG$5</f>
        <v>7.333333333333333</v>
      </c>
      <c r="BJ176" s="5">
        <f>SUM(AV176:AX176,BB176)/$BG$5</f>
        <v>0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03"/>
      <c r="AI177" s="66" t="s">
        <v>135</v>
      </c>
      <c r="AJ177" s="65">
        <f t="shared" ref="AJ177:BB177" si="23">AJ176/3</f>
        <v>35.666666666666664</v>
      </c>
      <c r="AK177" s="64">
        <f t="shared" si="23"/>
        <v>3.6666666666666665</v>
      </c>
      <c r="AL177" s="63">
        <f t="shared" si="23"/>
        <v>0</v>
      </c>
      <c r="AM177" s="65">
        <f t="shared" si="23"/>
        <v>19.666666666666668</v>
      </c>
      <c r="AN177" s="64">
        <f t="shared" si="23"/>
        <v>3</v>
      </c>
      <c r="AO177" s="63">
        <f t="shared" si="23"/>
        <v>0</v>
      </c>
      <c r="AP177" s="65">
        <f t="shared" si="23"/>
        <v>0.33333333333333331</v>
      </c>
      <c r="AQ177" s="64">
        <f t="shared" si="23"/>
        <v>0</v>
      </c>
      <c r="AR177" s="63">
        <f t="shared" si="23"/>
        <v>0</v>
      </c>
      <c r="AS177" s="65">
        <f t="shared" si="23"/>
        <v>6.333333333333333</v>
      </c>
      <c r="AT177" s="64">
        <f t="shared" si="23"/>
        <v>0.66666666666666663</v>
      </c>
      <c r="AU177" s="63">
        <f t="shared" si="23"/>
        <v>0</v>
      </c>
      <c r="AV177" s="65">
        <f t="shared" si="23"/>
        <v>0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0.33333333333333331</v>
      </c>
      <c r="BB177" s="60">
        <f t="shared" si="23"/>
        <v>0</v>
      </c>
      <c r="BC177" s="59" t="s">
        <v>134</v>
      </c>
    </row>
    <row r="178" spans="2:62" ht="28.15" customHeight="1" x14ac:dyDescent="0.2">
      <c r="B178" s="30"/>
      <c r="C178" s="338">
        <v>1</v>
      </c>
      <c r="D178" s="239" t="s">
        <v>980</v>
      </c>
      <c r="E178" s="223"/>
      <c r="F178" s="223"/>
      <c r="G178" s="222"/>
      <c r="H178" s="358" t="s">
        <v>370</v>
      </c>
      <c r="I178" s="390">
        <v>104</v>
      </c>
      <c r="J178" s="390">
        <v>25</v>
      </c>
      <c r="K178" s="390">
        <v>7</v>
      </c>
      <c r="L178" s="42" t="s">
        <v>131</v>
      </c>
      <c r="M178" s="43" t="s">
        <v>458</v>
      </c>
      <c r="N178" s="42" t="s">
        <v>129</v>
      </c>
      <c r="O178" s="261" t="s">
        <v>512</v>
      </c>
      <c r="P178" s="42" t="s">
        <v>128</v>
      </c>
      <c r="Q178" s="43" t="s">
        <v>496</v>
      </c>
      <c r="R178" s="42" t="s">
        <v>127</v>
      </c>
      <c r="S178" s="43" t="s">
        <v>349</v>
      </c>
      <c r="T178" s="42" t="s">
        <v>126</v>
      </c>
      <c r="U178" s="43" t="s">
        <v>130</v>
      </c>
      <c r="V178" s="42" t="s">
        <v>125</v>
      </c>
      <c r="W178" s="43"/>
      <c r="X178" s="42" t="s">
        <v>124</v>
      </c>
      <c r="Y178" s="43"/>
      <c r="Z178" s="42" t="s">
        <v>123</v>
      </c>
      <c r="AA178" s="43"/>
      <c r="AB178" s="196"/>
      <c r="AC178" s="43"/>
      <c r="AD178" s="196" t="s">
        <v>1150</v>
      </c>
      <c r="AE178" s="58" t="s">
        <v>496</v>
      </c>
      <c r="AF178" s="421"/>
      <c r="AG178" s="421" t="s">
        <v>668</v>
      </c>
      <c r="AH178" s="38"/>
      <c r="AI178" s="9"/>
      <c r="AJ178" s="349">
        <f>SUMPRODUCT(LEN($M178:$AA181)-LEN(SUBSTITUTE($M178:$AA181,"A", "")))</f>
        <v>10</v>
      </c>
      <c r="AK178" s="352">
        <f>SUMPRODUCT(LEN($AD178:$AD181)-LEN(SUBSTITUTE($AD178:$AD181,"A", "")))</f>
        <v>3</v>
      </c>
      <c r="AL178" s="335">
        <f>SUMPRODUCT(LEN($AC178:$AC181)-LEN(SUBSTITUTE($AC178:$AC181,"A", "")))</f>
        <v>0</v>
      </c>
      <c r="AM178" s="349">
        <f>SUMPRODUCT(LEN($M178:$AA181)-LEN(SUBSTITUTE($M178:$AA181,"S", "")))</f>
        <v>14</v>
      </c>
      <c r="AN178" s="352">
        <f>SUMPRODUCT(LEN($AD178:$AD181)-LEN(SUBSTITUTE($AD178:$AD181,"S", "")))</f>
        <v>3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3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1</v>
      </c>
      <c r="BB178" s="413">
        <f>SUMPRODUCT(LEN($AE178:$AE181)-LEN(SUBSTITUTE($AE178:$AE181,"M", "")))</f>
        <v>0</v>
      </c>
    </row>
    <row r="179" spans="2:62" ht="28.15" customHeight="1" thickBot="1" x14ac:dyDescent="0.25">
      <c r="B179" s="30"/>
      <c r="C179" s="339"/>
      <c r="D179" s="221"/>
      <c r="E179" s="220"/>
      <c r="F179" s="220"/>
      <c r="G179" s="219"/>
      <c r="H179" s="359"/>
      <c r="I179" s="391"/>
      <c r="J179" s="391"/>
      <c r="K179" s="391"/>
      <c r="L179" s="33" t="s">
        <v>122</v>
      </c>
      <c r="M179" s="55" t="s">
        <v>185</v>
      </c>
      <c r="N179" s="33" t="s">
        <v>121</v>
      </c>
      <c r="O179" s="260" t="s">
        <v>512</v>
      </c>
      <c r="P179" s="33" t="s">
        <v>120</v>
      </c>
      <c r="Q179" s="55" t="s">
        <v>467</v>
      </c>
      <c r="R179" s="33" t="s">
        <v>119</v>
      </c>
      <c r="S179" s="55" t="s">
        <v>354</v>
      </c>
      <c r="T179" s="33" t="s">
        <v>118</v>
      </c>
      <c r="U179" s="55" t="s">
        <v>130</v>
      </c>
      <c r="V179" s="33" t="s">
        <v>117</v>
      </c>
      <c r="W179" s="55"/>
      <c r="X179" s="33" t="s">
        <v>116</v>
      </c>
      <c r="Y179" s="55"/>
      <c r="Z179" s="33" t="s">
        <v>115</v>
      </c>
      <c r="AA179" s="55"/>
      <c r="AB179" s="193"/>
      <c r="AC179" s="55"/>
      <c r="AD179" s="193"/>
      <c r="AE179" s="57"/>
      <c r="AF179" s="422"/>
      <c r="AG179" s="422"/>
      <c r="AH179" s="21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8.15" customHeight="1" x14ac:dyDescent="0.2">
      <c r="B180" s="30"/>
      <c r="C180" s="340"/>
      <c r="D180" s="218"/>
      <c r="E180" s="217"/>
      <c r="F180" s="217"/>
      <c r="G180" s="216"/>
      <c r="H180" s="360">
        <v>217</v>
      </c>
      <c r="I180" s="392"/>
      <c r="J180" s="392"/>
      <c r="K180" s="392"/>
      <c r="L180" s="25" t="s">
        <v>114</v>
      </c>
      <c r="M180" s="114" t="s">
        <v>458</v>
      </c>
      <c r="N180" s="25" t="s">
        <v>112</v>
      </c>
      <c r="O180" s="259" t="s">
        <v>132</v>
      </c>
      <c r="P180" s="25" t="s">
        <v>111</v>
      </c>
      <c r="Q180" s="114" t="s">
        <v>498</v>
      </c>
      <c r="R180" s="25" t="s">
        <v>110</v>
      </c>
      <c r="S180" s="114" t="s">
        <v>354</v>
      </c>
      <c r="T180" s="25" t="s">
        <v>109</v>
      </c>
      <c r="U180" s="114"/>
      <c r="V180" s="25" t="s">
        <v>108</v>
      </c>
      <c r="W180" s="114"/>
      <c r="X180" s="25" t="s">
        <v>107</v>
      </c>
      <c r="Y180" s="114"/>
      <c r="Z180" s="25" t="s">
        <v>106</v>
      </c>
      <c r="AA180" s="114"/>
      <c r="AB180" s="190"/>
      <c r="AC180" s="114"/>
      <c r="AD180" s="190"/>
      <c r="AE180" s="57"/>
      <c r="AF180" s="422"/>
      <c r="AG180" s="422"/>
      <c r="AH180" s="21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8.15" customHeight="1" thickBot="1" x14ac:dyDescent="0.25">
      <c r="B181" s="30"/>
      <c r="C181" s="355"/>
      <c r="D181" s="246"/>
      <c r="E181" s="254"/>
      <c r="F181" s="254"/>
      <c r="G181" s="253"/>
      <c r="H181" s="361"/>
      <c r="I181" s="393"/>
      <c r="J181" s="393"/>
      <c r="K181" s="393"/>
      <c r="L181" s="50" t="s">
        <v>105</v>
      </c>
      <c r="M181" s="51" t="s">
        <v>512</v>
      </c>
      <c r="N181" s="50" t="s">
        <v>104</v>
      </c>
      <c r="O181" s="51" t="s">
        <v>512</v>
      </c>
      <c r="P181" s="50" t="s">
        <v>103</v>
      </c>
      <c r="Q181" s="51" t="s">
        <v>130</v>
      </c>
      <c r="R181" s="50" t="s">
        <v>102</v>
      </c>
      <c r="S181" s="51" t="s">
        <v>354</v>
      </c>
      <c r="T181" s="50">
        <v>20</v>
      </c>
      <c r="U181" s="51"/>
      <c r="V181" s="50" t="s">
        <v>101</v>
      </c>
      <c r="W181" s="51"/>
      <c r="X181" s="50" t="s">
        <v>100</v>
      </c>
      <c r="Y181" s="51"/>
      <c r="Z181" s="50" t="s">
        <v>99</v>
      </c>
      <c r="AA181" s="51"/>
      <c r="AB181" s="187"/>
      <c r="AC181" s="51"/>
      <c r="AD181" s="187"/>
      <c r="AE181" s="56"/>
      <c r="AF181" s="424"/>
      <c r="AG181" s="424"/>
      <c r="AH181" s="47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8.15" customHeight="1" x14ac:dyDescent="0.2">
      <c r="B182" s="30"/>
      <c r="C182" s="338">
        <v>2</v>
      </c>
      <c r="D182" s="212"/>
      <c r="E182" s="223"/>
      <c r="F182" s="223"/>
      <c r="G182" s="222"/>
      <c r="H182" s="358"/>
      <c r="I182" s="390">
        <v>117</v>
      </c>
      <c r="J182" s="390">
        <v>28</v>
      </c>
      <c r="K182" s="390">
        <v>7</v>
      </c>
      <c r="L182" s="42" t="s">
        <v>131</v>
      </c>
      <c r="M182" s="43" t="s">
        <v>179</v>
      </c>
      <c r="N182" s="42" t="s">
        <v>129</v>
      </c>
      <c r="O182" s="43" t="s">
        <v>179</v>
      </c>
      <c r="P182" s="42" t="s">
        <v>128</v>
      </c>
      <c r="Q182" s="43" t="s">
        <v>357</v>
      </c>
      <c r="R182" s="42" t="s">
        <v>127</v>
      </c>
      <c r="S182" s="43" t="s">
        <v>542</v>
      </c>
      <c r="T182" s="42" t="s">
        <v>126</v>
      </c>
      <c r="U182" s="43" t="s">
        <v>351</v>
      </c>
      <c r="V182" s="42" t="s">
        <v>125</v>
      </c>
      <c r="W182" s="43" t="s">
        <v>130</v>
      </c>
      <c r="X182" s="42" t="s">
        <v>124</v>
      </c>
      <c r="Y182" s="43"/>
      <c r="Z182" s="42" t="s">
        <v>123</v>
      </c>
      <c r="AA182" s="43"/>
      <c r="AB182" s="196"/>
      <c r="AC182" s="43"/>
      <c r="AD182" s="196" t="s">
        <v>179</v>
      </c>
      <c r="AE182" s="39"/>
      <c r="AF182" s="421"/>
      <c r="AG182" s="421" t="s">
        <v>669</v>
      </c>
      <c r="AH182" s="38"/>
      <c r="AI182" s="9"/>
      <c r="AJ182" s="349">
        <f>SUMPRODUCT(LEN($M182:$AA185)-LEN(SUBSTITUTE($M182:$AA185,"A", "")))</f>
        <v>32</v>
      </c>
      <c r="AK182" s="352">
        <f>SUMPRODUCT(LEN($AD182:$AD185)-LEN(SUBSTITUTE($AD182:$AD185,"A", "")))</f>
        <v>4</v>
      </c>
      <c r="AL182" s="335">
        <f>SUMPRODUCT(LEN($AC182:$AC185)-LEN(SUBSTITUTE($AC182:$AC185,"A", "")))</f>
        <v>0</v>
      </c>
      <c r="AM182" s="349">
        <f>SUMPRODUCT(LEN($M182:$AA185)-LEN(SUBSTITUTE($M182:$AA185,"S", "")))</f>
        <v>13</v>
      </c>
      <c r="AN182" s="352">
        <f>SUMPRODUCT(LEN($AD182:$AD185)-LEN(SUBSTITUTE($AD182:$AD185,"S", "")))</f>
        <v>0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9</v>
      </c>
      <c r="AT182" s="352">
        <f>SUMPRODUCT(LEN($AD182:$AD185)-LEN(SUBSTITUTE($AD182:$AD185,"G", "")))</f>
        <v>0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8.15" customHeight="1" thickBot="1" x14ac:dyDescent="0.25">
      <c r="B183" s="30"/>
      <c r="C183" s="339"/>
      <c r="D183" s="221"/>
      <c r="E183" s="220"/>
      <c r="F183" s="220"/>
      <c r="G183" s="219"/>
      <c r="H183" s="359"/>
      <c r="I183" s="391"/>
      <c r="J183" s="391"/>
      <c r="K183" s="391"/>
      <c r="L183" s="33" t="s">
        <v>122</v>
      </c>
      <c r="M183" s="55" t="s">
        <v>467</v>
      </c>
      <c r="N183" s="33" t="s">
        <v>121</v>
      </c>
      <c r="O183" s="55" t="s">
        <v>357</v>
      </c>
      <c r="P183" s="33" t="s">
        <v>120</v>
      </c>
      <c r="Q183" s="55" t="s">
        <v>479</v>
      </c>
      <c r="R183" s="33" t="s">
        <v>119</v>
      </c>
      <c r="S183" s="55" t="s">
        <v>353</v>
      </c>
      <c r="T183" s="33" t="s">
        <v>118</v>
      </c>
      <c r="U183" s="55" t="s">
        <v>350</v>
      </c>
      <c r="V183" s="33" t="s">
        <v>117</v>
      </c>
      <c r="W183" s="55"/>
      <c r="X183" s="33" t="s">
        <v>116</v>
      </c>
      <c r="Y183" s="55"/>
      <c r="Z183" s="33" t="s">
        <v>115</v>
      </c>
      <c r="AA183" s="55"/>
      <c r="AB183" s="193"/>
      <c r="AC183" s="55"/>
      <c r="AD183" s="193" t="s">
        <v>179</v>
      </c>
      <c r="AE183" s="22"/>
      <c r="AF183" s="422"/>
      <c r="AG183" s="422"/>
      <c r="AH183" s="21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8.15" customHeight="1" x14ac:dyDescent="0.2">
      <c r="B184" s="30"/>
      <c r="C184" s="340"/>
      <c r="D184" s="218"/>
      <c r="E184" s="217"/>
      <c r="F184" s="217"/>
      <c r="G184" s="216"/>
      <c r="H184" s="360"/>
      <c r="I184" s="392"/>
      <c r="J184" s="392"/>
      <c r="K184" s="392"/>
      <c r="L184" s="25" t="s">
        <v>114</v>
      </c>
      <c r="M184" s="114" t="s">
        <v>179</v>
      </c>
      <c r="N184" s="25" t="s">
        <v>112</v>
      </c>
      <c r="O184" s="114" t="s">
        <v>469</v>
      </c>
      <c r="P184" s="25" t="s">
        <v>111</v>
      </c>
      <c r="Q184" s="114" t="s">
        <v>692</v>
      </c>
      <c r="R184" s="25" t="s">
        <v>110</v>
      </c>
      <c r="S184" s="114" t="s">
        <v>495</v>
      </c>
      <c r="T184" s="25" t="s">
        <v>109</v>
      </c>
      <c r="U184" s="114" t="s">
        <v>347</v>
      </c>
      <c r="V184" s="25" t="s">
        <v>108</v>
      </c>
      <c r="W184" s="114"/>
      <c r="X184" s="25" t="s">
        <v>107</v>
      </c>
      <c r="Y184" s="114"/>
      <c r="Z184" s="25" t="s">
        <v>106</v>
      </c>
      <c r="AA184" s="114"/>
      <c r="AB184" s="190"/>
      <c r="AC184" s="114"/>
      <c r="AD184" s="190"/>
      <c r="AE184" s="22"/>
      <c r="AF184" s="422"/>
      <c r="AG184" s="422"/>
      <c r="AH184" s="21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8.15" customHeight="1" thickBot="1" x14ac:dyDescent="0.25">
      <c r="B185" s="30"/>
      <c r="C185" s="355"/>
      <c r="D185" s="246"/>
      <c r="E185" s="254"/>
      <c r="F185" s="254"/>
      <c r="G185" s="253"/>
      <c r="H185" s="361"/>
      <c r="I185" s="393"/>
      <c r="J185" s="393"/>
      <c r="K185" s="393"/>
      <c r="L185" s="50" t="s">
        <v>105</v>
      </c>
      <c r="M185" s="51" t="s">
        <v>458</v>
      </c>
      <c r="N185" s="50" t="s">
        <v>104</v>
      </c>
      <c r="O185" s="51" t="s">
        <v>479</v>
      </c>
      <c r="P185" s="50" t="s">
        <v>103</v>
      </c>
      <c r="Q185" s="51" t="s">
        <v>494</v>
      </c>
      <c r="R185" s="50" t="s">
        <v>102</v>
      </c>
      <c r="S185" s="51" t="s">
        <v>350</v>
      </c>
      <c r="T185" s="50">
        <v>20</v>
      </c>
      <c r="U185" s="51" t="s">
        <v>130</v>
      </c>
      <c r="V185" s="50" t="s">
        <v>101</v>
      </c>
      <c r="W185" s="51"/>
      <c r="X185" s="50" t="s">
        <v>100</v>
      </c>
      <c r="Y185" s="51"/>
      <c r="Z185" s="50" t="s">
        <v>99</v>
      </c>
      <c r="AA185" s="51"/>
      <c r="AB185" s="187"/>
      <c r="AC185" s="51"/>
      <c r="AD185" s="187"/>
      <c r="AE185" s="48"/>
      <c r="AF185" s="424"/>
      <c r="AG185" s="424"/>
      <c r="AH185" s="47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8.15" customHeight="1" x14ac:dyDescent="0.2">
      <c r="B186" s="30"/>
      <c r="C186" s="338">
        <v>3</v>
      </c>
      <c r="D186" s="212"/>
      <c r="E186" s="223"/>
      <c r="F186" s="223"/>
      <c r="G186" s="222"/>
      <c r="H186" s="358"/>
      <c r="I186" s="390">
        <v>131</v>
      </c>
      <c r="J186" s="390">
        <v>32</v>
      </c>
      <c r="K186" s="390">
        <v>7</v>
      </c>
      <c r="L186" s="42" t="s">
        <v>131</v>
      </c>
      <c r="M186" s="43" t="s">
        <v>1149</v>
      </c>
      <c r="N186" s="42" t="s">
        <v>129</v>
      </c>
      <c r="O186" s="43" t="s">
        <v>1042</v>
      </c>
      <c r="P186" s="42" t="s">
        <v>128</v>
      </c>
      <c r="Q186" s="43" t="s">
        <v>1042</v>
      </c>
      <c r="R186" s="42" t="s">
        <v>127</v>
      </c>
      <c r="S186" s="43" t="s">
        <v>776</v>
      </c>
      <c r="T186" s="42" t="s">
        <v>126</v>
      </c>
      <c r="U186" s="43" t="s">
        <v>466</v>
      </c>
      <c r="V186" s="42" t="s">
        <v>125</v>
      </c>
      <c r="W186" s="43" t="s">
        <v>354</v>
      </c>
      <c r="X186" s="42" t="s">
        <v>124</v>
      </c>
      <c r="Y186" s="43"/>
      <c r="Z186" s="42" t="s">
        <v>123</v>
      </c>
      <c r="AA186" s="43"/>
      <c r="AB186" s="196"/>
      <c r="AC186" s="43"/>
      <c r="AD186" s="196" t="s">
        <v>1148</v>
      </c>
      <c r="AE186" s="39"/>
      <c r="AF186" s="421">
        <v>7</v>
      </c>
      <c r="AG186" s="421" t="s">
        <v>669</v>
      </c>
      <c r="AH186" s="38"/>
      <c r="AI186" s="9"/>
      <c r="AJ186" s="349">
        <f>SUMPRODUCT(LEN($M186:$AA189)-LEN(SUBSTITUTE($M186:$AA189,"A", "")))</f>
        <v>65</v>
      </c>
      <c r="AK186" s="352">
        <f>SUMPRODUCT(LEN($AD186:$AD189)-LEN(SUBSTITUTE($AD186:$AD189,"A", "")))</f>
        <v>4</v>
      </c>
      <c r="AL186" s="335">
        <f>SUMPRODUCT(LEN($AC186:$AC189)-LEN(SUBSTITUTE($AC186:$AC189,"A", "")))</f>
        <v>0</v>
      </c>
      <c r="AM186" s="349">
        <f>SUMPRODUCT(LEN($M186:$AA189)-LEN(SUBSTITUTE($M186:$AA189,"S", "")))</f>
        <v>32</v>
      </c>
      <c r="AN186" s="352">
        <f>SUMPRODUCT(LEN($AD186:$AD189)-LEN(SUBSTITUTE($AD186:$AD189,"S", "")))</f>
        <v>6</v>
      </c>
      <c r="AO186" s="335">
        <f>SUMPRODUCT(LEN($AC186:$AC189)-LEN(SUBSTITUTE($AC186:$AC189,"S", "")))</f>
        <v>0</v>
      </c>
      <c r="AP186" s="349">
        <f>SUMPRODUCT(LEN($M186:$AA189)-LEN(SUBSTITUTE($M186:$AA189,"F", "")))</f>
        <v>1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7</v>
      </c>
      <c r="AT186" s="352">
        <f>SUMPRODUCT(LEN($AD186:$AD189)-LEN(SUBSTITUTE($AD186:$AD189,"G", "")))</f>
        <v>2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8.15" customHeight="1" thickBot="1" x14ac:dyDescent="0.25">
      <c r="B187" s="30"/>
      <c r="C187" s="339"/>
      <c r="D187" s="221"/>
      <c r="E187" s="220"/>
      <c r="F187" s="220"/>
      <c r="G187" s="219"/>
      <c r="H187" s="359"/>
      <c r="I187" s="391"/>
      <c r="J187" s="391"/>
      <c r="K187" s="391"/>
      <c r="L187" s="33" t="s">
        <v>122</v>
      </c>
      <c r="M187" s="55" t="s">
        <v>357</v>
      </c>
      <c r="N187" s="33" t="s">
        <v>121</v>
      </c>
      <c r="O187" s="55" t="s">
        <v>1147</v>
      </c>
      <c r="P187" s="33" t="s">
        <v>120</v>
      </c>
      <c r="Q187" s="55" t="s">
        <v>1016</v>
      </c>
      <c r="R187" s="33" t="s">
        <v>119</v>
      </c>
      <c r="S187" s="55" t="s">
        <v>476</v>
      </c>
      <c r="T187" s="33" t="s">
        <v>118</v>
      </c>
      <c r="U187" s="55" t="s">
        <v>819</v>
      </c>
      <c r="V187" s="33" t="s">
        <v>117</v>
      </c>
      <c r="W187" s="55" t="s">
        <v>354</v>
      </c>
      <c r="X187" s="33" t="s">
        <v>116</v>
      </c>
      <c r="Y187" s="55"/>
      <c r="Z187" s="33" t="s">
        <v>115</v>
      </c>
      <c r="AA187" s="55"/>
      <c r="AB187" s="193"/>
      <c r="AC187" s="55"/>
      <c r="AD187" s="193" t="s">
        <v>132</v>
      </c>
      <c r="AE187" s="22"/>
      <c r="AF187" s="422"/>
      <c r="AG187" s="422"/>
      <c r="AH187" s="21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8.15" customHeight="1" x14ac:dyDescent="0.2">
      <c r="B188" s="30"/>
      <c r="C188" s="340"/>
      <c r="D188" s="218"/>
      <c r="E188" s="217"/>
      <c r="F188" s="217"/>
      <c r="G188" s="216"/>
      <c r="H188" s="360"/>
      <c r="I188" s="392"/>
      <c r="J188" s="392"/>
      <c r="K188" s="392"/>
      <c r="L188" s="25" t="s">
        <v>114</v>
      </c>
      <c r="M188" s="114" t="s">
        <v>457</v>
      </c>
      <c r="N188" s="25" t="s">
        <v>112</v>
      </c>
      <c r="O188" s="114" t="s">
        <v>708</v>
      </c>
      <c r="P188" s="25" t="s">
        <v>111</v>
      </c>
      <c r="Q188" s="114" t="s">
        <v>527</v>
      </c>
      <c r="R188" s="25" t="s">
        <v>110</v>
      </c>
      <c r="S188" s="114" t="s">
        <v>698</v>
      </c>
      <c r="T188" s="25" t="s">
        <v>109</v>
      </c>
      <c r="U188" s="114" t="s">
        <v>346</v>
      </c>
      <c r="V188" s="25" t="s">
        <v>108</v>
      </c>
      <c r="W188" s="114" t="s">
        <v>130</v>
      </c>
      <c r="X188" s="25" t="s">
        <v>107</v>
      </c>
      <c r="Y188" s="114"/>
      <c r="Z188" s="25" t="s">
        <v>106</v>
      </c>
      <c r="AA188" s="114"/>
      <c r="AB188" s="190"/>
      <c r="AC188" s="114"/>
      <c r="AD188" s="190"/>
      <c r="AE188" s="22"/>
      <c r="AF188" s="422"/>
      <c r="AG188" s="422"/>
      <c r="AH188" s="21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8.15" customHeight="1" thickBot="1" x14ac:dyDescent="0.25">
      <c r="B189" s="20"/>
      <c r="C189" s="341"/>
      <c r="D189" s="215"/>
      <c r="E189" s="214"/>
      <c r="F189" s="214"/>
      <c r="G189" s="213"/>
      <c r="H189" s="361"/>
      <c r="I189" s="394"/>
      <c r="J189" s="394"/>
      <c r="K189" s="394"/>
      <c r="L189" s="15" t="s">
        <v>105</v>
      </c>
      <c r="M189" s="16" t="s">
        <v>357</v>
      </c>
      <c r="N189" s="15" t="s">
        <v>104</v>
      </c>
      <c r="O189" s="16" t="s">
        <v>527</v>
      </c>
      <c r="P189" s="15" t="s">
        <v>103</v>
      </c>
      <c r="Q189" s="16" t="s">
        <v>468</v>
      </c>
      <c r="R189" s="15" t="s">
        <v>102</v>
      </c>
      <c r="S189" s="16" t="s">
        <v>499</v>
      </c>
      <c r="T189" s="15">
        <v>20</v>
      </c>
      <c r="U189" s="16" t="s">
        <v>347</v>
      </c>
      <c r="V189" s="15" t="s">
        <v>101</v>
      </c>
      <c r="W189" s="16" t="s">
        <v>130</v>
      </c>
      <c r="X189" s="15" t="s">
        <v>100</v>
      </c>
      <c r="Y189" s="16"/>
      <c r="Z189" s="15" t="s">
        <v>99</v>
      </c>
      <c r="AA189" s="16"/>
      <c r="AB189" s="187"/>
      <c r="AC189" s="16"/>
      <c r="AD189" s="186"/>
      <c r="AE189" s="11"/>
      <c r="AF189" s="423"/>
      <c r="AG189" s="423"/>
      <c r="AH189" s="10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130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107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215</v>
      </c>
      <c r="E191" s="425">
        <v>19712.939999999999</v>
      </c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03"/>
      <c r="AI191" s="86" t="s">
        <v>137</v>
      </c>
      <c r="AJ191" s="85">
        <f t="shared" ref="AJ191:BB191" si="24">SUM(AJ193:AJ204)</f>
        <v>96</v>
      </c>
      <c r="AK191" s="84">
        <f t="shared" si="24"/>
        <v>14</v>
      </c>
      <c r="AL191" s="83">
        <f t="shared" si="24"/>
        <v>0</v>
      </c>
      <c r="AM191" s="85">
        <f t="shared" si="24"/>
        <v>41</v>
      </c>
      <c r="AN191" s="84">
        <f t="shared" si="24"/>
        <v>12</v>
      </c>
      <c r="AO191" s="83">
        <f t="shared" si="24"/>
        <v>0</v>
      </c>
      <c r="AP191" s="85">
        <f t="shared" si="24"/>
        <v>2</v>
      </c>
      <c r="AQ191" s="84">
        <f t="shared" si="24"/>
        <v>0</v>
      </c>
      <c r="AR191" s="83">
        <f t="shared" si="24"/>
        <v>0</v>
      </c>
      <c r="AS191" s="85">
        <f t="shared" si="24"/>
        <v>14</v>
      </c>
      <c r="AT191" s="84">
        <f t="shared" si="24"/>
        <v>8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2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36.666666666666664</v>
      </c>
      <c r="BG191" s="5">
        <f>SUM(AM191:AO191,AY191)/$BG$5</f>
        <v>18.333333333333332</v>
      </c>
      <c r="BH191" s="5">
        <f>SUM(AP191:AR191,AZ191)/$BG$5</f>
        <v>0.66666666666666663</v>
      </c>
      <c r="BI191" s="5">
        <f>SUM(AS191:AU191,BA191)/$BG$5</f>
        <v>7.333333333333333</v>
      </c>
      <c r="BJ191" s="5">
        <f>SUM(AV191:AX191,BB191)/$BG$5</f>
        <v>0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03"/>
      <c r="AI192" s="66" t="s">
        <v>135</v>
      </c>
      <c r="AJ192" s="65">
        <f t="shared" ref="AJ192:BB192" si="25">AJ191/3</f>
        <v>32</v>
      </c>
      <c r="AK192" s="64">
        <f t="shared" si="25"/>
        <v>4.666666666666667</v>
      </c>
      <c r="AL192" s="63">
        <f t="shared" si="25"/>
        <v>0</v>
      </c>
      <c r="AM192" s="65">
        <f t="shared" si="25"/>
        <v>13.666666666666666</v>
      </c>
      <c r="AN192" s="64">
        <f t="shared" si="25"/>
        <v>4</v>
      </c>
      <c r="AO192" s="63">
        <f t="shared" si="25"/>
        <v>0</v>
      </c>
      <c r="AP192" s="65">
        <f t="shared" si="25"/>
        <v>0.66666666666666663</v>
      </c>
      <c r="AQ192" s="64">
        <f t="shared" si="25"/>
        <v>0</v>
      </c>
      <c r="AR192" s="63">
        <f t="shared" si="25"/>
        <v>0</v>
      </c>
      <c r="AS192" s="65">
        <f t="shared" si="25"/>
        <v>4.666666666666667</v>
      </c>
      <c r="AT192" s="64">
        <f t="shared" si="25"/>
        <v>2.6666666666666665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0.66666666666666663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8.15" customHeight="1" x14ac:dyDescent="0.2">
      <c r="B193" s="30"/>
      <c r="C193" s="338">
        <v>1</v>
      </c>
      <c r="D193" s="239" t="s">
        <v>1108</v>
      </c>
      <c r="E193" s="223"/>
      <c r="F193" s="223"/>
      <c r="G193" s="222"/>
      <c r="H193" s="358" t="s">
        <v>133</v>
      </c>
      <c r="I193" s="390">
        <v>136</v>
      </c>
      <c r="J193" s="390">
        <v>24</v>
      </c>
      <c r="K193" s="390">
        <v>6</v>
      </c>
      <c r="L193" s="42" t="s">
        <v>131</v>
      </c>
      <c r="M193" s="43" t="s">
        <v>132</v>
      </c>
      <c r="N193" s="42" t="s">
        <v>129</v>
      </c>
      <c r="O193" s="43" t="s">
        <v>179</v>
      </c>
      <c r="P193" s="42" t="s">
        <v>128</v>
      </c>
      <c r="Q193" s="43" t="s">
        <v>479</v>
      </c>
      <c r="R193" s="42" t="s">
        <v>127</v>
      </c>
      <c r="S193" s="43" t="s">
        <v>350</v>
      </c>
      <c r="T193" s="42" t="s">
        <v>126</v>
      </c>
      <c r="U193" s="43" t="s">
        <v>130</v>
      </c>
      <c r="V193" s="42" t="s">
        <v>125</v>
      </c>
      <c r="W193" s="43"/>
      <c r="X193" s="42" t="s">
        <v>124</v>
      </c>
      <c r="Y193" s="43"/>
      <c r="Z193" s="42" t="s">
        <v>123</v>
      </c>
      <c r="AA193" s="43"/>
      <c r="AB193" s="196"/>
      <c r="AC193" s="43"/>
      <c r="AD193" s="196" t="s">
        <v>179</v>
      </c>
      <c r="AE193" s="58" t="s">
        <v>354</v>
      </c>
      <c r="AF193" s="421">
        <v>7</v>
      </c>
      <c r="AG193" s="421" t="s">
        <v>669</v>
      </c>
      <c r="AH193" s="38"/>
      <c r="AI193" s="9"/>
      <c r="AJ193" s="349">
        <f>SUMPRODUCT(LEN($M193:$AA196)-LEN(SUBSTITUTE($M193:$AA196,"A", "")))</f>
        <v>20</v>
      </c>
      <c r="AK193" s="352">
        <f>SUMPRODUCT(LEN($AD193:$AD196)-LEN(SUBSTITUTE($AD193:$AD196,"A", "")))</f>
        <v>9</v>
      </c>
      <c r="AL193" s="335">
        <f>SUMPRODUCT(LEN($AC193:$AC196)-LEN(SUBSTITUTE($AC193:$AC196,"A", "")))</f>
        <v>0</v>
      </c>
      <c r="AM193" s="349">
        <f>SUMPRODUCT(LEN($M193:$AA196)-LEN(SUBSTITUTE($M193:$AA196,"S", "")))</f>
        <v>8</v>
      </c>
      <c r="AN193" s="352">
        <f>SUMPRODUCT(LEN($AD193:$AD196)-LEN(SUBSTITUTE($AD193:$AD196,"S", "")))</f>
        <v>5</v>
      </c>
      <c r="AO193" s="335">
        <f>SUMPRODUCT(LEN($AC193:$AC196)-LEN(SUBSTITUTE($AC193:$AC196,"S", "")))</f>
        <v>0</v>
      </c>
      <c r="AP193" s="349">
        <f>SUMPRODUCT(LEN($M193:$AA196)-LEN(SUBSTITUTE($M193:$AA196,"F", "")))</f>
        <v>1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3</v>
      </c>
      <c r="AT193" s="352">
        <f>SUMPRODUCT(LEN($AD193:$AD196)-LEN(SUBSTITUTE($AD193:$AD196,"G", "")))</f>
        <v>2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2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8.15" customHeight="1" thickBot="1" x14ac:dyDescent="0.25">
      <c r="B194" s="30"/>
      <c r="C194" s="339"/>
      <c r="D194" s="221"/>
      <c r="E194" s="220"/>
      <c r="F194" s="220"/>
      <c r="G194" s="219"/>
      <c r="H194" s="359"/>
      <c r="I194" s="391"/>
      <c r="J194" s="391"/>
      <c r="K194" s="391"/>
      <c r="L194" s="33" t="s">
        <v>122</v>
      </c>
      <c r="M194" s="55" t="s">
        <v>132</v>
      </c>
      <c r="N194" s="33" t="s">
        <v>121</v>
      </c>
      <c r="O194" s="55" t="s">
        <v>179</v>
      </c>
      <c r="P194" s="33" t="s">
        <v>120</v>
      </c>
      <c r="Q194" s="55" t="s">
        <v>479</v>
      </c>
      <c r="R194" s="33" t="s">
        <v>119</v>
      </c>
      <c r="S194" s="55" t="s">
        <v>179</v>
      </c>
      <c r="T194" s="33" t="s">
        <v>118</v>
      </c>
      <c r="U194" s="55" t="s">
        <v>130</v>
      </c>
      <c r="V194" s="33" t="s">
        <v>117</v>
      </c>
      <c r="W194" s="55"/>
      <c r="X194" s="33" t="s">
        <v>116</v>
      </c>
      <c r="Y194" s="55"/>
      <c r="Z194" s="33" t="s">
        <v>115</v>
      </c>
      <c r="AA194" s="55"/>
      <c r="AB194" s="193"/>
      <c r="AC194" s="55"/>
      <c r="AD194" s="193" t="s">
        <v>1146</v>
      </c>
      <c r="AE194" s="57"/>
      <c r="AF194" s="422"/>
      <c r="AG194" s="422"/>
      <c r="AH194" s="21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8.15" customHeight="1" x14ac:dyDescent="0.2">
      <c r="B195" s="30"/>
      <c r="C195" s="340"/>
      <c r="D195" s="218"/>
      <c r="E195" s="217"/>
      <c r="F195" s="217"/>
      <c r="G195" s="216"/>
      <c r="H195" s="360">
        <v>215</v>
      </c>
      <c r="I195" s="392"/>
      <c r="J195" s="392"/>
      <c r="K195" s="392"/>
      <c r="L195" s="25" t="s">
        <v>114</v>
      </c>
      <c r="M195" s="114" t="s">
        <v>132</v>
      </c>
      <c r="N195" s="25" t="s">
        <v>112</v>
      </c>
      <c r="O195" s="114" t="s">
        <v>179</v>
      </c>
      <c r="P195" s="25" t="s">
        <v>111</v>
      </c>
      <c r="Q195" s="114" t="s">
        <v>522</v>
      </c>
      <c r="R195" s="25" t="s">
        <v>110</v>
      </c>
      <c r="S195" s="114" t="s">
        <v>354</v>
      </c>
      <c r="T195" s="25" t="s">
        <v>109</v>
      </c>
      <c r="U195" s="114"/>
      <c r="V195" s="25" t="s">
        <v>108</v>
      </c>
      <c r="W195" s="114"/>
      <c r="X195" s="25" t="s">
        <v>107</v>
      </c>
      <c r="Y195" s="114"/>
      <c r="Z195" s="25" t="s">
        <v>106</v>
      </c>
      <c r="AA195" s="114"/>
      <c r="AB195" s="190"/>
      <c r="AC195" s="114"/>
      <c r="AD195" s="190"/>
      <c r="AE195" s="57"/>
      <c r="AF195" s="422"/>
      <c r="AG195" s="422"/>
      <c r="AH195" s="21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8.15" customHeight="1" thickBot="1" x14ac:dyDescent="0.25">
      <c r="B196" s="30"/>
      <c r="C196" s="355"/>
      <c r="D196" s="246"/>
      <c r="E196" s="254"/>
      <c r="F196" s="254"/>
      <c r="G196" s="253"/>
      <c r="H196" s="361"/>
      <c r="I196" s="393"/>
      <c r="J196" s="393"/>
      <c r="K196" s="393"/>
      <c r="L196" s="50" t="s">
        <v>105</v>
      </c>
      <c r="M196" s="51" t="s">
        <v>132</v>
      </c>
      <c r="N196" s="50" t="s">
        <v>104</v>
      </c>
      <c r="O196" s="51" t="s">
        <v>479</v>
      </c>
      <c r="P196" s="50" t="s">
        <v>103</v>
      </c>
      <c r="Q196" s="51" t="s">
        <v>130</v>
      </c>
      <c r="R196" s="50" t="s">
        <v>102</v>
      </c>
      <c r="S196" s="51" t="s">
        <v>130</v>
      </c>
      <c r="T196" s="50">
        <v>20</v>
      </c>
      <c r="U196" s="51"/>
      <c r="V196" s="50" t="s">
        <v>101</v>
      </c>
      <c r="W196" s="51"/>
      <c r="X196" s="50" t="s">
        <v>100</v>
      </c>
      <c r="Y196" s="51"/>
      <c r="Z196" s="50" t="s">
        <v>99</v>
      </c>
      <c r="AA196" s="51"/>
      <c r="AB196" s="187"/>
      <c r="AC196" s="51"/>
      <c r="AD196" s="187"/>
      <c r="AE196" s="56"/>
      <c r="AF196" s="424"/>
      <c r="AG196" s="424"/>
      <c r="AH196" s="47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8.15" customHeight="1" x14ac:dyDescent="0.2">
      <c r="B197" s="30"/>
      <c r="C197" s="338">
        <v>2</v>
      </c>
      <c r="D197" s="212"/>
      <c r="E197" s="223"/>
      <c r="F197" s="223"/>
      <c r="G197" s="222"/>
      <c r="H197" s="358"/>
      <c r="I197" s="390">
        <v>129</v>
      </c>
      <c r="J197" s="390">
        <v>30</v>
      </c>
      <c r="K197" s="390">
        <v>7</v>
      </c>
      <c r="L197" s="42" t="s">
        <v>131</v>
      </c>
      <c r="M197" s="43" t="s">
        <v>479</v>
      </c>
      <c r="N197" s="42" t="s">
        <v>129</v>
      </c>
      <c r="O197" s="43" t="s">
        <v>527</v>
      </c>
      <c r="P197" s="42" t="s">
        <v>128</v>
      </c>
      <c r="Q197" s="43" t="s">
        <v>469</v>
      </c>
      <c r="R197" s="42" t="s">
        <v>127</v>
      </c>
      <c r="S197" s="43" t="s">
        <v>471</v>
      </c>
      <c r="T197" s="42" t="s">
        <v>126</v>
      </c>
      <c r="U197" s="43" t="s">
        <v>349</v>
      </c>
      <c r="V197" s="42" t="s">
        <v>125</v>
      </c>
      <c r="W197" s="43" t="s">
        <v>130</v>
      </c>
      <c r="X197" s="42" t="s">
        <v>124</v>
      </c>
      <c r="Y197" s="43"/>
      <c r="Z197" s="42" t="s">
        <v>123</v>
      </c>
      <c r="AA197" s="43"/>
      <c r="AB197" s="196"/>
      <c r="AC197" s="43"/>
      <c r="AD197" s="196" t="s">
        <v>1145</v>
      </c>
      <c r="AE197" s="39"/>
      <c r="AF197" s="421">
        <v>7</v>
      </c>
      <c r="AG197" s="421" t="s">
        <v>669</v>
      </c>
      <c r="AH197" s="38"/>
      <c r="AI197" s="9"/>
      <c r="AJ197" s="349">
        <f>SUMPRODUCT(LEN($M197:$AA200)-LEN(SUBSTITUTE($M197:$AA200,"A", "")))</f>
        <v>49</v>
      </c>
      <c r="AK197" s="352">
        <f>SUMPRODUCT(LEN($AD197:$AD200)-LEN(SUBSTITUTE($AD197:$AD200,"A", "")))</f>
        <v>2</v>
      </c>
      <c r="AL197" s="335">
        <f>SUMPRODUCT(LEN($AC197:$AC200)-LEN(SUBSTITUTE($AC197:$AC200,"A", "")))</f>
        <v>0</v>
      </c>
      <c r="AM197" s="349">
        <f>SUMPRODUCT(LEN($M197:$AA200)-LEN(SUBSTITUTE($M197:$AA200,"S", "")))</f>
        <v>20</v>
      </c>
      <c r="AN197" s="352">
        <f>SUMPRODUCT(LEN($AD197:$AD200)-LEN(SUBSTITUTE($AD197:$AD200,"S", "")))</f>
        <v>4</v>
      </c>
      <c r="AO197" s="335">
        <f>SUMPRODUCT(LEN($AC197:$AC200)-LEN(SUBSTITUTE($AC197:$AC200,"S", "")))</f>
        <v>0</v>
      </c>
      <c r="AP197" s="349">
        <f>SUMPRODUCT(LEN($M197:$AA200)-LEN(SUBSTITUTE($M197:$AA200,"F", "")))</f>
        <v>1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6</v>
      </c>
      <c r="AT197" s="352">
        <f>SUMPRODUCT(LEN($AD197:$AD200)-LEN(SUBSTITUTE($AD197:$AD200,"G", "")))</f>
        <v>3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8.15" customHeight="1" thickBot="1" x14ac:dyDescent="0.25">
      <c r="B198" s="30"/>
      <c r="C198" s="339"/>
      <c r="D198" s="221"/>
      <c r="E198" s="220"/>
      <c r="F198" s="220"/>
      <c r="G198" s="219"/>
      <c r="H198" s="359"/>
      <c r="I198" s="391"/>
      <c r="J198" s="391"/>
      <c r="K198" s="391"/>
      <c r="L198" s="33" t="s">
        <v>122</v>
      </c>
      <c r="M198" s="55" t="s">
        <v>493</v>
      </c>
      <c r="N198" s="33" t="s">
        <v>121</v>
      </c>
      <c r="O198" s="55" t="s">
        <v>357</v>
      </c>
      <c r="P198" s="33" t="s">
        <v>120</v>
      </c>
      <c r="Q198" s="55" t="s">
        <v>1033</v>
      </c>
      <c r="R198" s="33" t="s">
        <v>119</v>
      </c>
      <c r="S198" s="55" t="s">
        <v>367</v>
      </c>
      <c r="T198" s="33" t="s">
        <v>118</v>
      </c>
      <c r="U198" s="55" t="s">
        <v>130</v>
      </c>
      <c r="V198" s="33" t="s">
        <v>117</v>
      </c>
      <c r="W198" s="55" t="s">
        <v>130</v>
      </c>
      <c r="X198" s="33" t="s">
        <v>116</v>
      </c>
      <c r="Y198" s="55"/>
      <c r="Z198" s="33" t="s">
        <v>115</v>
      </c>
      <c r="AA198" s="55"/>
      <c r="AB198" s="193"/>
      <c r="AC198" s="55"/>
      <c r="AD198" s="193"/>
      <c r="AE198" s="22"/>
      <c r="AF198" s="422"/>
      <c r="AG198" s="422"/>
      <c r="AH198" s="21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8.15" customHeight="1" x14ac:dyDescent="0.2">
      <c r="B199" s="30"/>
      <c r="C199" s="340"/>
      <c r="D199" s="218"/>
      <c r="E199" s="217"/>
      <c r="F199" s="217"/>
      <c r="G199" s="216"/>
      <c r="H199" s="360"/>
      <c r="I199" s="392"/>
      <c r="J199" s="392"/>
      <c r="K199" s="392"/>
      <c r="L199" s="25" t="s">
        <v>114</v>
      </c>
      <c r="M199" s="114" t="s">
        <v>673</v>
      </c>
      <c r="N199" s="25" t="s">
        <v>112</v>
      </c>
      <c r="O199" s="114" t="s">
        <v>527</v>
      </c>
      <c r="P199" s="25" t="s">
        <v>111</v>
      </c>
      <c r="Q199" s="114" t="s">
        <v>1076</v>
      </c>
      <c r="R199" s="25" t="s">
        <v>110</v>
      </c>
      <c r="S199" s="114" t="s">
        <v>371</v>
      </c>
      <c r="T199" s="25" t="s">
        <v>109</v>
      </c>
      <c r="U199" s="114" t="s">
        <v>130</v>
      </c>
      <c r="V199" s="25" t="s">
        <v>108</v>
      </c>
      <c r="W199" s="114" t="s">
        <v>130</v>
      </c>
      <c r="X199" s="25" t="s">
        <v>107</v>
      </c>
      <c r="Y199" s="114"/>
      <c r="Z199" s="25" t="s">
        <v>106</v>
      </c>
      <c r="AA199" s="114"/>
      <c r="AB199" s="190"/>
      <c r="AC199" s="114"/>
      <c r="AD199" s="190"/>
      <c r="AE199" s="22"/>
      <c r="AF199" s="422"/>
      <c r="AG199" s="422"/>
      <c r="AH199" s="21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8.15" customHeight="1" thickBot="1" x14ac:dyDescent="0.25">
      <c r="B200" s="30"/>
      <c r="C200" s="355"/>
      <c r="D200" s="246"/>
      <c r="E200" s="254"/>
      <c r="F200" s="254"/>
      <c r="G200" s="253"/>
      <c r="H200" s="361"/>
      <c r="I200" s="393"/>
      <c r="J200" s="393"/>
      <c r="K200" s="393"/>
      <c r="L200" s="50" t="s">
        <v>105</v>
      </c>
      <c r="M200" s="51" t="s">
        <v>357</v>
      </c>
      <c r="N200" s="50" t="s">
        <v>104</v>
      </c>
      <c r="O200" s="51" t="s">
        <v>679</v>
      </c>
      <c r="P200" s="50" t="s">
        <v>103</v>
      </c>
      <c r="Q200" s="51" t="s">
        <v>348</v>
      </c>
      <c r="R200" s="50" t="s">
        <v>102</v>
      </c>
      <c r="S200" s="51" t="s">
        <v>483</v>
      </c>
      <c r="T200" s="50">
        <v>20</v>
      </c>
      <c r="U200" s="51" t="s">
        <v>130</v>
      </c>
      <c r="V200" s="50" t="s">
        <v>101</v>
      </c>
      <c r="W200" s="51"/>
      <c r="X200" s="50" t="s">
        <v>100</v>
      </c>
      <c r="Y200" s="51"/>
      <c r="Z200" s="50" t="s">
        <v>99</v>
      </c>
      <c r="AA200" s="51"/>
      <c r="AB200" s="187"/>
      <c r="AC200" s="51"/>
      <c r="AD200" s="187"/>
      <c r="AE200" s="48"/>
      <c r="AF200" s="424"/>
      <c r="AG200" s="424"/>
      <c r="AH200" s="47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8.15" customHeight="1" x14ac:dyDescent="0.2">
      <c r="B201" s="30"/>
      <c r="C201" s="338">
        <v>3</v>
      </c>
      <c r="D201" s="212"/>
      <c r="E201" s="223"/>
      <c r="F201" s="223"/>
      <c r="G201" s="222"/>
      <c r="H201" s="358"/>
      <c r="I201" s="390">
        <v>148</v>
      </c>
      <c r="J201" s="390">
        <v>26</v>
      </c>
      <c r="K201" s="390">
        <v>8</v>
      </c>
      <c r="L201" s="42" t="s">
        <v>131</v>
      </c>
      <c r="M201" s="43" t="s">
        <v>179</v>
      </c>
      <c r="N201" s="42" t="s">
        <v>129</v>
      </c>
      <c r="O201" s="43" t="s">
        <v>357</v>
      </c>
      <c r="P201" s="42" t="s">
        <v>128</v>
      </c>
      <c r="Q201" s="43" t="s">
        <v>348</v>
      </c>
      <c r="R201" s="42" t="s">
        <v>127</v>
      </c>
      <c r="S201" s="43" t="s">
        <v>354</v>
      </c>
      <c r="T201" s="42" t="s">
        <v>126</v>
      </c>
      <c r="U201" s="43" t="s">
        <v>130</v>
      </c>
      <c r="V201" s="42" t="s">
        <v>125</v>
      </c>
      <c r="W201" s="43"/>
      <c r="X201" s="42" t="s">
        <v>124</v>
      </c>
      <c r="Y201" s="43"/>
      <c r="Z201" s="42" t="s">
        <v>123</v>
      </c>
      <c r="AA201" s="43"/>
      <c r="AB201" s="196"/>
      <c r="AC201" s="43"/>
      <c r="AD201" s="196" t="s">
        <v>132</v>
      </c>
      <c r="AE201" s="39"/>
      <c r="AF201" s="421"/>
      <c r="AG201" s="421" t="s">
        <v>669</v>
      </c>
      <c r="AH201" s="38"/>
      <c r="AI201" s="9"/>
      <c r="AJ201" s="349">
        <f>SUMPRODUCT(LEN($M201:$AA204)-LEN(SUBSTITUTE($M201:$AA204,"A", "")))</f>
        <v>27</v>
      </c>
      <c r="AK201" s="352">
        <f>SUMPRODUCT(LEN($AD201:$AD204)-LEN(SUBSTITUTE($AD201:$AD204,"A", "")))</f>
        <v>3</v>
      </c>
      <c r="AL201" s="335">
        <f>SUMPRODUCT(LEN($AC201:$AC204)-LEN(SUBSTITUTE($AC201:$AC204,"A", "")))</f>
        <v>0</v>
      </c>
      <c r="AM201" s="349">
        <f>SUMPRODUCT(LEN($M201:$AA204)-LEN(SUBSTITUTE($M201:$AA204,"S", "")))</f>
        <v>13</v>
      </c>
      <c r="AN201" s="352">
        <f>SUMPRODUCT(LEN($AD201:$AD204)-LEN(SUBSTITUTE($AD201:$AD204,"S", "")))</f>
        <v>3</v>
      </c>
      <c r="AO201" s="335">
        <f>SUMPRODUCT(LEN($AC201:$AC204)-LEN(SUBSTITUTE($AC201:$AC204,"S", "")))</f>
        <v>0</v>
      </c>
      <c r="AP201" s="349">
        <f>SUMPRODUCT(LEN($M201:$AA204)-LEN(SUBSTITUTE($M201:$AA204,"F", "")))</f>
        <v>0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5</v>
      </c>
      <c r="AT201" s="352">
        <f>SUMPRODUCT(LEN($AD201:$AD204)-LEN(SUBSTITUTE($AD201:$AD204,"G", "")))</f>
        <v>3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8.15" customHeight="1" thickBot="1" x14ac:dyDescent="0.25">
      <c r="B202" s="30"/>
      <c r="C202" s="339"/>
      <c r="D202" s="221"/>
      <c r="E202" s="220"/>
      <c r="F202" s="220"/>
      <c r="G202" s="219"/>
      <c r="H202" s="359"/>
      <c r="I202" s="391"/>
      <c r="J202" s="391"/>
      <c r="K202" s="391"/>
      <c r="L202" s="33" t="s">
        <v>122</v>
      </c>
      <c r="M202" s="55" t="s">
        <v>357</v>
      </c>
      <c r="N202" s="33" t="s">
        <v>121</v>
      </c>
      <c r="O202" s="55" t="s">
        <v>179</v>
      </c>
      <c r="P202" s="33" t="s">
        <v>120</v>
      </c>
      <c r="Q202" s="55" t="s">
        <v>455</v>
      </c>
      <c r="R202" s="33" t="s">
        <v>119</v>
      </c>
      <c r="S202" s="55" t="s">
        <v>347</v>
      </c>
      <c r="T202" s="33" t="s">
        <v>118</v>
      </c>
      <c r="U202" s="55" t="s">
        <v>130</v>
      </c>
      <c r="V202" s="33" t="s">
        <v>117</v>
      </c>
      <c r="W202" s="55"/>
      <c r="X202" s="33" t="s">
        <v>116</v>
      </c>
      <c r="Y202" s="55"/>
      <c r="Z202" s="33" t="s">
        <v>115</v>
      </c>
      <c r="AA202" s="55"/>
      <c r="AB202" s="193"/>
      <c r="AC202" s="55"/>
      <c r="AD202" s="193" t="s">
        <v>1144</v>
      </c>
      <c r="AE202" s="22"/>
      <c r="AF202" s="422"/>
      <c r="AG202" s="422"/>
      <c r="AH202" s="21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8.15" customHeight="1" x14ac:dyDescent="0.2">
      <c r="B203" s="30"/>
      <c r="C203" s="340"/>
      <c r="D203" s="218"/>
      <c r="E203" s="217"/>
      <c r="F203" s="217"/>
      <c r="G203" s="216"/>
      <c r="H203" s="360"/>
      <c r="I203" s="392"/>
      <c r="J203" s="392"/>
      <c r="K203" s="392"/>
      <c r="L203" s="25" t="s">
        <v>114</v>
      </c>
      <c r="M203" s="114" t="s">
        <v>179</v>
      </c>
      <c r="N203" s="25" t="s">
        <v>112</v>
      </c>
      <c r="O203" s="114" t="s">
        <v>357</v>
      </c>
      <c r="P203" s="25" t="s">
        <v>111</v>
      </c>
      <c r="Q203" s="114" t="s">
        <v>692</v>
      </c>
      <c r="R203" s="25" t="s">
        <v>110</v>
      </c>
      <c r="S203" s="114" t="s">
        <v>347</v>
      </c>
      <c r="T203" s="25" t="s">
        <v>109</v>
      </c>
      <c r="U203" s="114"/>
      <c r="V203" s="25" t="s">
        <v>108</v>
      </c>
      <c r="W203" s="114"/>
      <c r="X203" s="25" t="s">
        <v>107</v>
      </c>
      <c r="Y203" s="114"/>
      <c r="Z203" s="25" t="s">
        <v>106</v>
      </c>
      <c r="AA203" s="114"/>
      <c r="AB203" s="190"/>
      <c r="AC203" s="114"/>
      <c r="AD203" s="190"/>
      <c r="AE203" s="22"/>
      <c r="AF203" s="422"/>
      <c r="AG203" s="422"/>
      <c r="AH203" s="21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8.15" customHeight="1" thickBot="1" x14ac:dyDescent="0.25">
      <c r="B204" s="20"/>
      <c r="C204" s="341"/>
      <c r="D204" s="215"/>
      <c r="E204" s="214"/>
      <c r="F204" s="214"/>
      <c r="G204" s="213"/>
      <c r="H204" s="361"/>
      <c r="I204" s="394"/>
      <c r="J204" s="394"/>
      <c r="K204" s="394"/>
      <c r="L204" s="15" t="s">
        <v>105</v>
      </c>
      <c r="M204" s="16" t="s">
        <v>493</v>
      </c>
      <c r="N204" s="15" t="s">
        <v>104</v>
      </c>
      <c r="O204" s="16" t="s">
        <v>502</v>
      </c>
      <c r="P204" s="15" t="s">
        <v>103</v>
      </c>
      <c r="Q204" s="16" t="s">
        <v>529</v>
      </c>
      <c r="R204" s="15" t="s">
        <v>102</v>
      </c>
      <c r="S204" s="16" t="s">
        <v>130</v>
      </c>
      <c r="T204" s="15">
        <v>20</v>
      </c>
      <c r="U204" s="16"/>
      <c r="V204" s="15" t="s">
        <v>101</v>
      </c>
      <c r="W204" s="16"/>
      <c r="X204" s="15" t="s">
        <v>100</v>
      </c>
      <c r="Y204" s="16"/>
      <c r="Z204" s="15" t="s">
        <v>99</v>
      </c>
      <c r="AA204" s="16"/>
      <c r="AB204" s="187"/>
      <c r="AC204" s="16"/>
      <c r="AD204" s="186"/>
      <c r="AE204" s="11"/>
      <c r="AF204" s="423"/>
      <c r="AG204" s="423"/>
      <c r="AH204" s="10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107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216</v>
      </c>
      <c r="E206" s="425">
        <v>13634.96</v>
      </c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03"/>
      <c r="AI206" s="86" t="s">
        <v>137</v>
      </c>
      <c r="AJ206" s="85">
        <f t="shared" ref="AJ206:BB206" si="26">SUM(AJ208:AJ219)</f>
        <v>68</v>
      </c>
      <c r="AK206" s="84">
        <f t="shared" si="26"/>
        <v>13</v>
      </c>
      <c r="AL206" s="83">
        <f t="shared" si="26"/>
        <v>0</v>
      </c>
      <c r="AM206" s="85">
        <f t="shared" si="26"/>
        <v>57</v>
      </c>
      <c r="AN206" s="84">
        <f t="shared" si="26"/>
        <v>1</v>
      </c>
      <c r="AO206" s="83">
        <f t="shared" si="26"/>
        <v>0</v>
      </c>
      <c r="AP206" s="85">
        <f t="shared" si="26"/>
        <v>0</v>
      </c>
      <c r="AQ206" s="84">
        <f t="shared" si="26"/>
        <v>0</v>
      </c>
      <c r="AR206" s="83">
        <f t="shared" si="26"/>
        <v>0</v>
      </c>
      <c r="AS206" s="85">
        <f t="shared" si="26"/>
        <v>17</v>
      </c>
      <c r="AT206" s="84">
        <f t="shared" si="26"/>
        <v>1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1</v>
      </c>
      <c r="AZ206" s="81">
        <f t="shared" si="26"/>
        <v>0</v>
      </c>
      <c r="BA206" s="81">
        <f t="shared" si="26"/>
        <v>2</v>
      </c>
      <c r="BB206" s="80">
        <f t="shared" si="26"/>
        <v>0</v>
      </c>
      <c r="BC206" s="79" t="s">
        <v>136</v>
      </c>
      <c r="BF206" s="5">
        <f>SUM(AJ206:AL206)/$BG$5</f>
        <v>27</v>
      </c>
      <c r="BG206" s="5">
        <f>SUM(AM206:AO206,AY206)/$BG$5</f>
        <v>19.666666666666668</v>
      </c>
      <c r="BH206" s="5">
        <f>SUM(AP206:AR206,AZ206)/$BG$5</f>
        <v>0</v>
      </c>
      <c r="BI206" s="5">
        <f>SUM(AS206:AU206,BA206)/$BG$5</f>
        <v>6.666666666666667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03"/>
      <c r="AI207" s="66" t="s">
        <v>135</v>
      </c>
      <c r="AJ207" s="65">
        <f t="shared" ref="AJ207:BB207" si="27">AJ206/3</f>
        <v>22.666666666666668</v>
      </c>
      <c r="AK207" s="64">
        <f t="shared" si="27"/>
        <v>4.333333333333333</v>
      </c>
      <c r="AL207" s="63">
        <f t="shared" si="27"/>
        <v>0</v>
      </c>
      <c r="AM207" s="65">
        <f t="shared" si="27"/>
        <v>19</v>
      </c>
      <c r="AN207" s="64">
        <f t="shared" si="27"/>
        <v>0.33333333333333331</v>
      </c>
      <c r="AO207" s="63">
        <f t="shared" si="27"/>
        <v>0</v>
      </c>
      <c r="AP207" s="65">
        <f t="shared" si="27"/>
        <v>0</v>
      </c>
      <c r="AQ207" s="64">
        <f t="shared" si="27"/>
        <v>0</v>
      </c>
      <c r="AR207" s="63">
        <f t="shared" si="27"/>
        <v>0</v>
      </c>
      <c r="AS207" s="65">
        <f t="shared" si="27"/>
        <v>5.666666666666667</v>
      </c>
      <c r="AT207" s="64">
        <f t="shared" si="27"/>
        <v>0.33333333333333331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0.33333333333333331</v>
      </c>
      <c r="AZ207" s="61">
        <f t="shared" si="27"/>
        <v>0</v>
      </c>
      <c r="BA207" s="61">
        <f t="shared" si="27"/>
        <v>0.66666666666666663</v>
      </c>
      <c r="BB207" s="60">
        <f t="shared" si="27"/>
        <v>0</v>
      </c>
      <c r="BC207" s="59" t="s">
        <v>134</v>
      </c>
    </row>
    <row r="208" spans="2:62" ht="28.15" customHeight="1" x14ac:dyDescent="0.2">
      <c r="B208" s="30"/>
      <c r="C208" s="338">
        <v>1</v>
      </c>
      <c r="D208" s="239" t="s">
        <v>1143</v>
      </c>
      <c r="E208" s="223"/>
      <c r="F208" s="223"/>
      <c r="G208" s="222"/>
      <c r="H208" s="358" t="s">
        <v>370</v>
      </c>
      <c r="I208" s="390">
        <v>133</v>
      </c>
      <c r="J208" s="390">
        <v>24</v>
      </c>
      <c r="K208" s="390">
        <v>8</v>
      </c>
      <c r="L208" s="42" t="s">
        <v>131</v>
      </c>
      <c r="M208" s="43" t="s">
        <v>132</v>
      </c>
      <c r="N208" s="42" t="s">
        <v>129</v>
      </c>
      <c r="O208" s="43" t="s">
        <v>479</v>
      </c>
      <c r="P208" s="42" t="s">
        <v>128</v>
      </c>
      <c r="Q208" s="43" t="s">
        <v>467</v>
      </c>
      <c r="R208" s="42" t="s">
        <v>127</v>
      </c>
      <c r="S208" s="43" t="s">
        <v>354</v>
      </c>
      <c r="T208" s="42" t="s">
        <v>126</v>
      </c>
      <c r="U208" s="43"/>
      <c r="V208" s="42" t="s">
        <v>125</v>
      </c>
      <c r="W208" s="43"/>
      <c r="X208" s="42" t="s">
        <v>124</v>
      </c>
      <c r="Y208" s="43"/>
      <c r="Z208" s="42" t="s">
        <v>123</v>
      </c>
      <c r="AA208" s="43"/>
      <c r="AB208" s="196"/>
      <c r="AC208" s="43"/>
      <c r="AD208" s="196" t="s">
        <v>132</v>
      </c>
      <c r="AE208" s="58" t="s">
        <v>1142</v>
      </c>
      <c r="AF208" s="421"/>
      <c r="AG208" s="421" t="s">
        <v>669</v>
      </c>
      <c r="AH208" s="38"/>
      <c r="AI208" s="9"/>
      <c r="AJ208" s="349">
        <f>SUMPRODUCT(LEN($M208:$AA211)-LEN(SUBSTITUTE($M208:$AA211,"A", "")))</f>
        <v>17</v>
      </c>
      <c r="AK208" s="352">
        <f>SUMPRODUCT(LEN($AD208:$AD211)-LEN(SUBSTITUTE($AD208:$AD211,"A", "")))</f>
        <v>4</v>
      </c>
      <c r="AL208" s="335">
        <f>SUMPRODUCT(LEN($AC208:$AC211)-LEN(SUBSTITUTE($AC208:$AC211,"A", "")))</f>
        <v>0</v>
      </c>
      <c r="AM208" s="349">
        <f>SUMPRODUCT(LEN($M208:$AA211)-LEN(SUBSTITUTE($M208:$AA211,"S", "")))</f>
        <v>10</v>
      </c>
      <c r="AN208" s="352">
        <f>SUMPRODUCT(LEN($AD208:$AD211)-LEN(SUBSTITUTE($AD208:$AD211,"S", "")))</f>
        <v>0</v>
      </c>
      <c r="AO208" s="335">
        <f>SUMPRODUCT(LEN($AC208:$AC211)-LEN(SUBSTITUTE($AC208:$AC211,"S", "")))</f>
        <v>0</v>
      </c>
      <c r="AP208" s="349">
        <f>SUMPRODUCT(LEN($M208:$AA211)-LEN(SUBSTITUTE($M208:$AA211,"F", "")))</f>
        <v>0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5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1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2</v>
      </c>
      <c r="BB208" s="413">
        <f>SUMPRODUCT(LEN($AE208:$AE211)-LEN(SUBSTITUTE($AE208:$AE211,"M", "")))</f>
        <v>0</v>
      </c>
    </row>
    <row r="209" spans="2:62" ht="28.15" customHeight="1" thickBot="1" x14ac:dyDescent="0.25">
      <c r="B209" s="30"/>
      <c r="C209" s="339"/>
      <c r="D209" s="221"/>
      <c r="E209" s="220"/>
      <c r="F209" s="220"/>
      <c r="G209" s="219"/>
      <c r="H209" s="359"/>
      <c r="I209" s="391"/>
      <c r="J209" s="391"/>
      <c r="K209" s="391"/>
      <c r="L209" s="33" t="s">
        <v>122</v>
      </c>
      <c r="M209" s="55" t="s">
        <v>509</v>
      </c>
      <c r="N209" s="33" t="s">
        <v>121</v>
      </c>
      <c r="O209" s="55" t="s">
        <v>469</v>
      </c>
      <c r="P209" s="33" t="s">
        <v>120</v>
      </c>
      <c r="Q209" s="55" t="s">
        <v>347</v>
      </c>
      <c r="R209" s="33" t="s">
        <v>119</v>
      </c>
      <c r="S209" s="55" t="s">
        <v>130</v>
      </c>
      <c r="T209" s="33" t="s">
        <v>118</v>
      </c>
      <c r="U209" s="55"/>
      <c r="V209" s="33" t="s">
        <v>117</v>
      </c>
      <c r="W209" s="55"/>
      <c r="X209" s="33" t="s">
        <v>116</v>
      </c>
      <c r="Y209" s="55"/>
      <c r="Z209" s="33" t="s">
        <v>115</v>
      </c>
      <c r="AA209" s="55"/>
      <c r="AB209" s="193"/>
      <c r="AC209" s="55"/>
      <c r="AD209" s="193" t="s">
        <v>179</v>
      </c>
      <c r="AE209" s="57"/>
      <c r="AF209" s="422"/>
      <c r="AG209" s="422"/>
      <c r="AH209" s="21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8.15" customHeight="1" x14ac:dyDescent="0.2">
      <c r="B210" s="30"/>
      <c r="C210" s="340"/>
      <c r="D210" s="218"/>
      <c r="E210" s="217"/>
      <c r="F210" s="217"/>
      <c r="G210" s="216"/>
      <c r="H210" s="360">
        <v>216</v>
      </c>
      <c r="I210" s="392"/>
      <c r="J210" s="392"/>
      <c r="K210" s="392"/>
      <c r="L210" s="25" t="s">
        <v>114</v>
      </c>
      <c r="M210" s="114" t="s">
        <v>132</v>
      </c>
      <c r="N210" s="25" t="s">
        <v>112</v>
      </c>
      <c r="O210" s="114" t="s">
        <v>357</v>
      </c>
      <c r="P210" s="25" t="s">
        <v>111</v>
      </c>
      <c r="Q210" s="114" t="s">
        <v>354</v>
      </c>
      <c r="R210" s="25" t="s">
        <v>110</v>
      </c>
      <c r="S210" s="114" t="s">
        <v>130</v>
      </c>
      <c r="T210" s="25" t="s">
        <v>109</v>
      </c>
      <c r="U210" s="114"/>
      <c r="V210" s="25" t="s">
        <v>108</v>
      </c>
      <c r="W210" s="114"/>
      <c r="X210" s="25" t="s">
        <v>107</v>
      </c>
      <c r="Y210" s="114"/>
      <c r="Z210" s="25" t="s">
        <v>106</v>
      </c>
      <c r="AA210" s="114"/>
      <c r="AB210" s="190"/>
      <c r="AC210" s="114"/>
      <c r="AD210" s="190" t="s">
        <v>132</v>
      </c>
      <c r="AE210" s="57"/>
      <c r="AF210" s="422"/>
      <c r="AG210" s="422"/>
      <c r="AH210" s="21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8.15" customHeight="1" thickBot="1" x14ac:dyDescent="0.25">
      <c r="B211" s="30"/>
      <c r="C211" s="355"/>
      <c r="D211" s="246"/>
      <c r="E211" s="254"/>
      <c r="F211" s="254"/>
      <c r="G211" s="253"/>
      <c r="H211" s="361"/>
      <c r="I211" s="393"/>
      <c r="J211" s="393"/>
      <c r="K211" s="393"/>
      <c r="L211" s="50" t="s">
        <v>105</v>
      </c>
      <c r="M211" s="51" t="s">
        <v>179</v>
      </c>
      <c r="N211" s="50" t="s">
        <v>104</v>
      </c>
      <c r="O211" s="51" t="s">
        <v>498</v>
      </c>
      <c r="P211" s="50" t="s">
        <v>103</v>
      </c>
      <c r="Q211" s="51" t="s">
        <v>179</v>
      </c>
      <c r="R211" s="50" t="s">
        <v>102</v>
      </c>
      <c r="S211" s="51" t="s">
        <v>130</v>
      </c>
      <c r="T211" s="50">
        <v>20</v>
      </c>
      <c r="U211" s="51"/>
      <c r="V211" s="50" t="s">
        <v>101</v>
      </c>
      <c r="W211" s="51"/>
      <c r="X211" s="50" t="s">
        <v>100</v>
      </c>
      <c r="Y211" s="51"/>
      <c r="Z211" s="50" t="s">
        <v>99</v>
      </c>
      <c r="AA211" s="51"/>
      <c r="AB211" s="187"/>
      <c r="AC211" s="51"/>
      <c r="AD211" s="187"/>
      <c r="AE211" s="56"/>
      <c r="AF211" s="424"/>
      <c r="AG211" s="424"/>
      <c r="AH211" s="47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8.15" customHeight="1" x14ac:dyDescent="0.2">
      <c r="B212" s="30"/>
      <c r="C212" s="338">
        <v>2</v>
      </c>
      <c r="D212" s="212"/>
      <c r="E212" s="223"/>
      <c r="F212" s="223"/>
      <c r="G212" s="222"/>
      <c r="H212" s="358"/>
      <c r="I212" s="390">
        <v>134</v>
      </c>
      <c r="J212" s="390">
        <v>28</v>
      </c>
      <c r="K212" s="390">
        <v>5</v>
      </c>
      <c r="L212" s="42" t="s">
        <v>131</v>
      </c>
      <c r="M212" s="43" t="s">
        <v>467</v>
      </c>
      <c r="N212" s="42" t="s">
        <v>129</v>
      </c>
      <c r="O212" s="43" t="s">
        <v>357</v>
      </c>
      <c r="P212" s="42" t="s">
        <v>128</v>
      </c>
      <c r="Q212" s="43" t="s">
        <v>348</v>
      </c>
      <c r="R212" s="42" t="s">
        <v>127</v>
      </c>
      <c r="S212" s="43" t="s">
        <v>466</v>
      </c>
      <c r="T212" s="42" t="s">
        <v>126</v>
      </c>
      <c r="U212" s="43" t="s">
        <v>349</v>
      </c>
      <c r="V212" s="42" t="s">
        <v>125</v>
      </c>
      <c r="W212" s="43" t="s">
        <v>130</v>
      </c>
      <c r="X212" s="42" t="s">
        <v>124</v>
      </c>
      <c r="Y212" s="43"/>
      <c r="Z212" s="42" t="s">
        <v>123</v>
      </c>
      <c r="AA212" s="43"/>
      <c r="AB212" s="196"/>
      <c r="AC212" s="43"/>
      <c r="AD212" s="196" t="s">
        <v>179</v>
      </c>
      <c r="AE212" s="39"/>
      <c r="AF212" s="421"/>
      <c r="AG212" s="421" t="s">
        <v>669</v>
      </c>
      <c r="AH212" s="38"/>
      <c r="AI212" s="9"/>
      <c r="AJ212" s="349">
        <f>SUMPRODUCT(LEN($M212:$AA215)-LEN(SUBSTITUTE($M212:$AA215,"A", "")))</f>
        <v>29</v>
      </c>
      <c r="AK212" s="352">
        <f>SUMPRODUCT(LEN($AD212:$AD215)-LEN(SUBSTITUTE($AD212:$AD215,"A", "")))</f>
        <v>2</v>
      </c>
      <c r="AL212" s="335">
        <f>SUMPRODUCT(LEN($AC212:$AC215)-LEN(SUBSTITUTE($AC212:$AC215,"A", "")))</f>
        <v>0</v>
      </c>
      <c r="AM212" s="349">
        <f>SUMPRODUCT(LEN($M212:$AA215)-LEN(SUBSTITUTE($M212:$AA215,"S", "")))</f>
        <v>26</v>
      </c>
      <c r="AN212" s="352">
        <f>SUMPRODUCT(LEN($AD212:$AD215)-LEN(SUBSTITUTE($AD212:$AD215,"S", "")))</f>
        <v>0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8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8.15" customHeight="1" thickBot="1" x14ac:dyDescent="0.25">
      <c r="B213" s="30"/>
      <c r="C213" s="339"/>
      <c r="D213" s="221"/>
      <c r="E213" s="220"/>
      <c r="F213" s="220"/>
      <c r="G213" s="219"/>
      <c r="H213" s="359"/>
      <c r="I213" s="391"/>
      <c r="J213" s="391"/>
      <c r="K213" s="391"/>
      <c r="L213" s="33" t="s">
        <v>122</v>
      </c>
      <c r="M213" s="55" t="s">
        <v>179</v>
      </c>
      <c r="N213" s="33" t="s">
        <v>121</v>
      </c>
      <c r="O213" s="55" t="s">
        <v>707</v>
      </c>
      <c r="P213" s="33" t="s">
        <v>120</v>
      </c>
      <c r="Q213" s="55" t="s">
        <v>494</v>
      </c>
      <c r="R213" s="33" t="s">
        <v>119</v>
      </c>
      <c r="S213" s="55" t="s">
        <v>456</v>
      </c>
      <c r="T213" s="33" t="s">
        <v>118</v>
      </c>
      <c r="U213" s="55" t="s">
        <v>349</v>
      </c>
      <c r="V213" s="33" t="s">
        <v>117</v>
      </c>
      <c r="W213" s="55" t="s">
        <v>130</v>
      </c>
      <c r="X213" s="33" t="s">
        <v>116</v>
      </c>
      <c r="Y213" s="55"/>
      <c r="Z213" s="33" t="s">
        <v>115</v>
      </c>
      <c r="AA213" s="55"/>
      <c r="AB213" s="193"/>
      <c r="AC213" s="55"/>
      <c r="AD213" s="193"/>
      <c r="AE213" s="22"/>
      <c r="AF213" s="422"/>
      <c r="AG213" s="422"/>
      <c r="AH213" s="21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8.15" customHeight="1" x14ac:dyDescent="0.2">
      <c r="B214" s="30"/>
      <c r="C214" s="340"/>
      <c r="D214" s="218"/>
      <c r="E214" s="217"/>
      <c r="F214" s="217"/>
      <c r="G214" s="216"/>
      <c r="H214" s="360"/>
      <c r="I214" s="392"/>
      <c r="J214" s="392"/>
      <c r="K214" s="392"/>
      <c r="L214" s="25" t="s">
        <v>114</v>
      </c>
      <c r="M214" s="114" t="s">
        <v>179</v>
      </c>
      <c r="N214" s="25" t="s">
        <v>112</v>
      </c>
      <c r="O214" s="114" t="s">
        <v>179</v>
      </c>
      <c r="P214" s="25" t="s">
        <v>111</v>
      </c>
      <c r="Q214" s="114" t="s">
        <v>470</v>
      </c>
      <c r="R214" s="25" t="s">
        <v>110</v>
      </c>
      <c r="S214" s="114" t="s">
        <v>481</v>
      </c>
      <c r="T214" s="25" t="s">
        <v>109</v>
      </c>
      <c r="U214" s="114" t="s">
        <v>354</v>
      </c>
      <c r="V214" s="25" t="s">
        <v>108</v>
      </c>
      <c r="W214" s="114" t="s">
        <v>130</v>
      </c>
      <c r="X214" s="25" t="s">
        <v>107</v>
      </c>
      <c r="Y214" s="114"/>
      <c r="Z214" s="25" t="s">
        <v>106</v>
      </c>
      <c r="AA214" s="114"/>
      <c r="AB214" s="190"/>
      <c r="AC214" s="114"/>
      <c r="AD214" s="190"/>
      <c r="AE214" s="22"/>
      <c r="AF214" s="422"/>
      <c r="AG214" s="422"/>
      <c r="AH214" s="21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8.15" customHeight="1" thickBot="1" x14ac:dyDescent="0.25">
      <c r="B215" s="30"/>
      <c r="C215" s="355"/>
      <c r="D215" s="246"/>
      <c r="E215" s="254"/>
      <c r="F215" s="254"/>
      <c r="G215" s="253"/>
      <c r="H215" s="361"/>
      <c r="I215" s="393"/>
      <c r="J215" s="393"/>
      <c r="K215" s="393"/>
      <c r="L215" s="50" t="s">
        <v>105</v>
      </c>
      <c r="M215" s="51" t="s">
        <v>357</v>
      </c>
      <c r="N215" s="50" t="s">
        <v>104</v>
      </c>
      <c r="O215" s="51" t="s">
        <v>459</v>
      </c>
      <c r="P215" s="50" t="s">
        <v>103</v>
      </c>
      <c r="Q215" s="51" t="s">
        <v>357</v>
      </c>
      <c r="R215" s="50" t="s">
        <v>102</v>
      </c>
      <c r="S215" s="51" t="s">
        <v>489</v>
      </c>
      <c r="T215" s="50">
        <v>20</v>
      </c>
      <c r="U215" s="51" t="s">
        <v>354</v>
      </c>
      <c r="V215" s="50" t="s">
        <v>101</v>
      </c>
      <c r="W215" s="51"/>
      <c r="X215" s="50" t="s">
        <v>100</v>
      </c>
      <c r="Y215" s="51"/>
      <c r="Z215" s="50" t="s">
        <v>99</v>
      </c>
      <c r="AA215" s="51"/>
      <c r="AB215" s="187"/>
      <c r="AC215" s="51"/>
      <c r="AD215" s="187"/>
      <c r="AE215" s="48"/>
      <c r="AF215" s="424"/>
      <c r="AG215" s="424"/>
      <c r="AH215" s="47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8.15" customHeight="1" x14ac:dyDescent="0.2">
      <c r="B216" s="30"/>
      <c r="C216" s="338">
        <v>3</v>
      </c>
      <c r="D216" s="212"/>
      <c r="E216" s="223"/>
      <c r="F216" s="223"/>
      <c r="G216" s="222"/>
      <c r="H216" s="358"/>
      <c r="I216" s="390">
        <v>125</v>
      </c>
      <c r="J216" s="390">
        <v>26</v>
      </c>
      <c r="K216" s="390">
        <v>8</v>
      </c>
      <c r="L216" s="42" t="s">
        <v>131</v>
      </c>
      <c r="M216" s="43" t="s">
        <v>179</v>
      </c>
      <c r="N216" s="42" t="s">
        <v>129</v>
      </c>
      <c r="O216" s="43" t="s">
        <v>179</v>
      </c>
      <c r="P216" s="42" t="s">
        <v>128</v>
      </c>
      <c r="Q216" s="43" t="s">
        <v>179</v>
      </c>
      <c r="R216" s="42" t="s">
        <v>127</v>
      </c>
      <c r="S216" s="43" t="s">
        <v>349</v>
      </c>
      <c r="T216" s="42" t="s">
        <v>126</v>
      </c>
      <c r="U216" s="43" t="s">
        <v>132</v>
      </c>
      <c r="V216" s="42" t="s">
        <v>125</v>
      </c>
      <c r="W216" s="43"/>
      <c r="X216" s="42" t="s">
        <v>124</v>
      </c>
      <c r="Y216" s="43"/>
      <c r="Z216" s="42" t="s">
        <v>123</v>
      </c>
      <c r="AA216" s="43"/>
      <c r="AB216" s="196"/>
      <c r="AC216" s="43"/>
      <c r="AD216" s="196" t="s">
        <v>1141</v>
      </c>
      <c r="AE216" s="39"/>
      <c r="AF216" s="421"/>
      <c r="AG216" s="421" t="s">
        <v>669</v>
      </c>
      <c r="AH216" s="38"/>
      <c r="AI216" s="9"/>
      <c r="AJ216" s="349">
        <f>SUMPRODUCT(LEN($M216:$AA219)-LEN(SUBSTITUTE($M216:$AA219,"A", "")))</f>
        <v>22</v>
      </c>
      <c r="AK216" s="352">
        <f>SUMPRODUCT(LEN($AD216:$AD219)-LEN(SUBSTITUTE($AD216:$AD219,"A", "")))</f>
        <v>7</v>
      </c>
      <c r="AL216" s="335">
        <f>SUMPRODUCT(LEN($AC216:$AC219)-LEN(SUBSTITUTE($AC216:$AC219,"A", "")))</f>
        <v>0</v>
      </c>
      <c r="AM216" s="349">
        <f>SUMPRODUCT(LEN($M216:$AA219)-LEN(SUBSTITUTE($M216:$AA219,"S", "")))</f>
        <v>21</v>
      </c>
      <c r="AN216" s="352">
        <f>SUMPRODUCT(LEN($AD216:$AD219)-LEN(SUBSTITUTE($AD216:$AD219,"S", "")))</f>
        <v>1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4</v>
      </c>
      <c r="AT216" s="352">
        <f>SUMPRODUCT(LEN($AD216:$AD219)-LEN(SUBSTITUTE($AD216:$AD219,"G", "")))</f>
        <v>1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8.15" customHeight="1" thickBot="1" x14ac:dyDescent="0.25">
      <c r="B217" s="30"/>
      <c r="C217" s="339"/>
      <c r="D217" s="221"/>
      <c r="E217" s="220"/>
      <c r="F217" s="220"/>
      <c r="G217" s="219"/>
      <c r="H217" s="359"/>
      <c r="I217" s="391"/>
      <c r="J217" s="391"/>
      <c r="K217" s="391"/>
      <c r="L217" s="33" t="s">
        <v>122</v>
      </c>
      <c r="M217" s="55" t="s">
        <v>179</v>
      </c>
      <c r="N217" s="33" t="s">
        <v>121</v>
      </c>
      <c r="O217" s="55" t="s">
        <v>459</v>
      </c>
      <c r="P217" s="33" t="s">
        <v>120</v>
      </c>
      <c r="Q217" s="55" t="s">
        <v>498</v>
      </c>
      <c r="R217" s="33" t="s">
        <v>119</v>
      </c>
      <c r="S217" s="55" t="s">
        <v>349</v>
      </c>
      <c r="T217" s="33" t="s">
        <v>118</v>
      </c>
      <c r="U217" s="55" t="s">
        <v>130</v>
      </c>
      <c r="V217" s="33" t="s">
        <v>117</v>
      </c>
      <c r="W217" s="55"/>
      <c r="X217" s="33" t="s">
        <v>116</v>
      </c>
      <c r="Y217" s="55"/>
      <c r="Z217" s="33" t="s">
        <v>115</v>
      </c>
      <c r="AA217" s="55"/>
      <c r="AB217" s="193"/>
      <c r="AC217" s="55"/>
      <c r="AD217" s="193" t="s">
        <v>132</v>
      </c>
      <c r="AE217" s="22"/>
      <c r="AF217" s="422"/>
      <c r="AG217" s="422"/>
      <c r="AH217" s="21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8.15" customHeight="1" x14ac:dyDescent="0.2">
      <c r="B218" s="30"/>
      <c r="C218" s="340"/>
      <c r="D218" s="218"/>
      <c r="E218" s="217"/>
      <c r="F218" s="217"/>
      <c r="G218" s="216"/>
      <c r="H218" s="360"/>
      <c r="I218" s="392"/>
      <c r="J218" s="392"/>
      <c r="K218" s="392"/>
      <c r="L218" s="25" t="s">
        <v>114</v>
      </c>
      <c r="M218" s="114" t="s">
        <v>467</v>
      </c>
      <c r="N218" s="25" t="s">
        <v>112</v>
      </c>
      <c r="O218" s="114" t="s">
        <v>357</v>
      </c>
      <c r="P218" s="25" t="s">
        <v>111</v>
      </c>
      <c r="Q218" s="114" t="s">
        <v>499</v>
      </c>
      <c r="R218" s="25" t="s">
        <v>110</v>
      </c>
      <c r="S218" s="114" t="s">
        <v>354</v>
      </c>
      <c r="T218" s="25" t="s">
        <v>109</v>
      </c>
      <c r="U218" s="114"/>
      <c r="V218" s="25" t="s">
        <v>108</v>
      </c>
      <c r="W218" s="114"/>
      <c r="X218" s="25" t="s">
        <v>107</v>
      </c>
      <c r="Y218" s="114"/>
      <c r="Z218" s="25" t="s">
        <v>106</v>
      </c>
      <c r="AA218" s="114"/>
      <c r="AB218" s="190"/>
      <c r="AC218" s="114"/>
      <c r="AD218" s="190"/>
      <c r="AE218" s="22"/>
      <c r="AF218" s="422"/>
      <c r="AG218" s="422"/>
      <c r="AH218" s="21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8.15" customHeight="1" thickBot="1" x14ac:dyDescent="0.25">
      <c r="B219" s="20"/>
      <c r="C219" s="341"/>
      <c r="D219" s="215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 t="s">
        <v>467</v>
      </c>
      <c r="N219" s="15" t="s">
        <v>104</v>
      </c>
      <c r="O219" s="16" t="s">
        <v>466</v>
      </c>
      <c r="P219" s="15" t="s">
        <v>103</v>
      </c>
      <c r="Q219" s="16" t="s">
        <v>359</v>
      </c>
      <c r="R219" s="15" t="s">
        <v>102</v>
      </c>
      <c r="S219" s="16" t="s">
        <v>354</v>
      </c>
      <c r="T219" s="15">
        <v>20</v>
      </c>
      <c r="U219" s="16"/>
      <c r="V219" s="15" t="s">
        <v>101</v>
      </c>
      <c r="W219" s="16"/>
      <c r="X219" s="15" t="s">
        <v>100</v>
      </c>
      <c r="Y219" s="16"/>
      <c r="Z219" s="15" t="s">
        <v>99</v>
      </c>
      <c r="AA219" s="16"/>
      <c r="AB219" s="187"/>
      <c r="AC219" s="16"/>
      <c r="AD219" s="186"/>
      <c r="AE219" s="11"/>
      <c r="AF219" s="423"/>
      <c r="AG219" s="423"/>
      <c r="AH219" s="10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107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>
        <v>216</v>
      </c>
      <c r="E221" s="425">
        <v>18679.55</v>
      </c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03"/>
      <c r="AI221" s="86" t="s">
        <v>137</v>
      </c>
      <c r="AJ221" s="85">
        <f t="shared" ref="AJ221:BB221" si="28">SUM(AJ223:AJ234)</f>
        <v>94</v>
      </c>
      <c r="AK221" s="84">
        <f t="shared" si="28"/>
        <v>11</v>
      </c>
      <c r="AL221" s="83">
        <f t="shared" si="28"/>
        <v>0</v>
      </c>
      <c r="AM221" s="85">
        <f t="shared" si="28"/>
        <v>38</v>
      </c>
      <c r="AN221" s="84">
        <f t="shared" si="28"/>
        <v>16</v>
      </c>
      <c r="AO221" s="83">
        <f t="shared" si="28"/>
        <v>0</v>
      </c>
      <c r="AP221" s="85">
        <f t="shared" si="28"/>
        <v>2</v>
      </c>
      <c r="AQ221" s="84">
        <f t="shared" si="28"/>
        <v>2</v>
      </c>
      <c r="AR221" s="83">
        <f t="shared" si="28"/>
        <v>0</v>
      </c>
      <c r="AS221" s="85">
        <f t="shared" si="28"/>
        <v>24</v>
      </c>
      <c r="AT221" s="84">
        <f t="shared" si="28"/>
        <v>10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0</v>
      </c>
      <c r="AZ221" s="81">
        <f t="shared" si="28"/>
        <v>0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35</v>
      </c>
      <c r="BG221" s="5">
        <f>SUM(AM221:AO221,AY221)/$BG$5</f>
        <v>18</v>
      </c>
      <c r="BH221" s="5">
        <f>SUM(AP221:AR221,AZ221)/$BG$5</f>
        <v>1.3333333333333333</v>
      </c>
      <c r="BI221" s="5">
        <f>SUM(AS221:AU221,BA221)/$BG$5</f>
        <v>11.333333333333334</v>
      </c>
      <c r="BJ221" s="5">
        <f>SUM(AV221:AX221,BB221)/$BG$5</f>
        <v>0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03"/>
      <c r="AI222" s="66" t="s">
        <v>135</v>
      </c>
      <c r="AJ222" s="65">
        <f t="shared" ref="AJ222:BB222" si="29">AJ221/3</f>
        <v>31.333333333333332</v>
      </c>
      <c r="AK222" s="64">
        <f t="shared" si="29"/>
        <v>3.6666666666666665</v>
      </c>
      <c r="AL222" s="63">
        <f t="shared" si="29"/>
        <v>0</v>
      </c>
      <c r="AM222" s="65">
        <f t="shared" si="29"/>
        <v>12.666666666666666</v>
      </c>
      <c r="AN222" s="64">
        <f t="shared" si="29"/>
        <v>5.333333333333333</v>
      </c>
      <c r="AO222" s="63">
        <f t="shared" si="29"/>
        <v>0</v>
      </c>
      <c r="AP222" s="65">
        <f t="shared" si="29"/>
        <v>0.66666666666666663</v>
      </c>
      <c r="AQ222" s="64">
        <f t="shared" si="29"/>
        <v>0.66666666666666663</v>
      </c>
      <c r="AR222" s="63">
        <f t="shared" si="29"/>
        <v>0</v>
      </c>
      <c r="AS222" s="65">
        <f t="shared" si="29"/>
        <v>8</v>
      </c>
      <c r="AT222" s="64">
        <f t="shared" si="29"/>
        <v>3.3333333333333335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</v>
      </c>
      <c r="AZ222" s="61">
        <f t="shared" si="29"/>
        <v>0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8.15" customHeight="1" x14ac:dyDescent="0.2">
      <c r="B223" s="30"/>
      <c r="C223" s="338">
        <v>1</v>
      </c>
      <c r="D223" s="212"/>
      <c r="E223" s="198"/>
      <c r="F223" s="198"/>
      <c r="G223" s="197"/>
      <c r="H223" s="358" t="s">
        <v>133</v>
      </c>
      <c r="I223" s="390">
        <v>137</v>
      </c>
      <c r="J223" s="390">
        <v>27</v>
      </c>
      <c r="K223" s="390">
        <v>8</v>
      </c>
      <c r="L223" s="42" t="s">
        <v>131</v>
      </c>
      <c r="M223" s="43" t="s">
        <v>132</v>
      </c>
      <c r="N223" s="42" t="s">
        <v>129</v>
      </c>
      <c r="O223" s="43" t="s">
        <v>357</v>
      </c>
      <c r="P223" s="42" t="s">
        <v>128</v>
      </c>
      <c r="Q223" s="43" t="s">
        <v>357</v>
      </c>
      <c r="R223" s="42" t="s">
        <v>127</v>
      </c>
      <c r="S223" s="43" t="s">
        <v>561</v>
      </c>
      <c r="T223" s="42" t="s">
        <v>126</v>
      </c>
      <c r="U223" s="43" t="s">
        <v>354</v>
      </c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196"/>
      <c r="AC223" s="43"/>
      <c r="AD223" s="196" t="s">
        <v>1140</v>
      </c>
      <c r="AE223" s="58"/>
      <c r="AF223" s="421"/>
      <c r="AG223" s="421" t="s">
        <v>669</v>
      </c>
      <c r="AH223" s="38"/>
      <c r="AI223" s="9"/>
      <c r="AJ223" s="349">
        <f>SUMPRODUCT(LEN($M223:$AA226)-LEN(SUBSTITUTE($M223:$AA226,"A", "")))</f>
        <v>34</v>
      </c>
      <c r="AK223" s="352">
        <f>SUMPRODUCT(LEN($AD223:$AD226)-LEN(SUBSTITUTE($AD223:$AD226,"A", "")))</f>
        <v>7</v>
      </c>
      <c r="AL223" s="335">
        <f>SUMPRODUCT(LEN($AC223:$AC226)-LEN(SUBSTITUTE($AC223:$AC226,"A", "")))</f>
        <v>0</v>
      </c>
      <c r="AM223" s="349">
        <f>SUMPRODUCT(LEN($M223:$AA226)-LEN(SUBSTITUTE($M223:$AA226,"S", "")))</f>
        <v>16</v>
      </c>
      <c r="AN223" s="352">
        <f>SUMPRODUCT(LEN($AD223:$AD226)-LEN(SUBSTITUTE($AD223:$AD226,"S", "")))</f>
        <v>6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1</v>
      </c>
      <c r="AR223" s="335">
        <f>SUMPRODUCT(LEN($AC223:$AC226)-LEN(SUBSTITUTE($AC223:$AC226,"F", "")))</f>
        <v>0</v>
      </c>
      <c r="AS223" s="349">
        <f>SUMPRODUCT(LEN($M223:$AA226)-LEN(SUBSTITUTE($M223:$AA226,"G", "")))</f>
        <v>7</v>
      </c>
      <c r="AT223" s="352">
        <f>SUMPRODUCT(LEN($AD223:$AD226)-LEN(SUBSTITUTE($AD223:$AD226,"G", "")))</f>
        <v>5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0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8.15" customHeight="1" thickBot="1" x14ac:dyDescent="0.25">
      <c r="B224" s="30"/>
      <c r="C224" s="339"/>
      <c r="D224" s="221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179</v>
      </c>
      <c r="N224" s="33" t="s">
        <v>121</v>
      </c>
      <c r="O224" s="55" t="s">
        <v>469</v>
      </c>
      <c r="P224" s="33" t="s">
        <v>120</v>
      </c>
      <c r="Q224" s="55" t="s">
        <v>465</v>
      </c>
      <c r="R224" s="33" t="s">
        <v>119</v>
      </c>
      <c r="S224" s="55" t="s">
        <v>456</v>
      </c>
      <c r="T224" s="33" t="s">
        <v>118</v>
      </c>
      <c r="U224" s="55" t="s">
        <v>354</v>
      </c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193"/>
      <c r="AC224" s="55"/>
      <c r="AD224" s="193" t="s">
        <v>1139</v>
      </c>
      <c r="AE224" s="57"/>
      <c r="AF224" s="422"/>
      <c r="AG224" s="422"/>
      <c r="AH224" s="21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8.15" customHeight="1" x14ac:dyDescent="0.2">
      <c r="B225" s="30"/>
      <c r="C225" s="340"/>
      <c r="D225" s="218"/>
      <c r="E225" s="192"/>
      <c r="F225" s="192"/>
      <c r="G225" s="191"/>
      <c r="H225" s="360">
        <v>216</v>
      </c>
      <c r="I225" s="392"/>
      <c r="J225" s="392"/>
      <c r="K225" s="392"/>
      <c r="L225" s="25" t="s">
        <v>114</v>
      </c>
      <c r="M225" s="114" t="s">
        <v>357</v>
      </c>
      <c r="N225" s="25" t="s">
        <v>112</v>
      </c>
      <c r="O225" s="114" t="s">
        <v>457</v>
      </c>
      <c r="P225" s="25" t="s">
        <v>111</v>
      </c>
      <c r="Q225" s="114" t="s">
        <v>502</v>
      </c>
      <c r="R225" s="25" t="s">
        <v>110</v>
      </c>
      <c r="S225" s="114" t="s">
        <v>359</v>
      </c>
      <c r="T225" s="25" t="s">
        <v>109</v>
      </c>
      <c r="U225" s="114" t="s">
        <v>130</v>
      </c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190"/>
      <c r="AC225" s="114"/>
      <c r="AD225" s="190"/>
      <c r="AE225" s="57"/>
      <c r="AF225" s="422"/>
      <c r="AG225" s="422"/>
      <c r="AH225" s="21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8.15" customHeight="1" thickBot="1" x14ac:dyDescent="0.25">
      <c r="B226" s="30"/>
      <c r="C226" s="355"/>
      <c r="D226" s="246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479</v>
      </c>
      <c r="N226" s="50" t="s">
        <v>104</v>
      </c>
      <c r="O226" s="51" t="s">
        <v>357</v>
      </c>
      <c r="P226" s="50" t="s">
        <v>103</v>
      </c>
      <c r="Q226" s="51" t="s">
        <v>531</v>
      </c>
      <c r="R226" s="50" t="s">
        <v>102</v>
      </c>
      <c r="S226" s="51" t="s">
        <v>354</v>
      </c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187"/>
      <c r="AC226" s="51"/>
      <c r="AD226" s="187"/>
      <c r="AE226" s="56"/>
      <c r="AF226" s="424"/>
      <c r="AG226" s="424"/>
      <c r="AH226" s="47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8.15" customHeight="1" x14ac:dyDescent="0.2">
      <c r="B227" s="30"/>
      <c r="C227" s="338">
        <v>2</v>
      </c>
      <c r="D227" s="212"/>
      <c r="E227" s="198"/>
      <c r="F227" s="198"/>
      <c r="G227" s="197"/>
      <c r="H227" s="358"/>
      <c r="I227" s="390">
        <v>121</v>
      </c>
      <c r="J227" s="390">
        <v>27</v>
      </c>
      <c r="K227" s="390">
        <v>7</v>
      </c>
      <c r="L227" s="42" t="s">
        <v>131</v>
      </c>
      <c r="M227" s="43" t="s">
        <v>357</v>
      </c>
      <c r="N227" s="42" t="s">
        <v>129</v>
      </c>
      <c r="O227" s="43" t="s">
        <v>132</v>
      </c>
      <c r="P227" s="42" t="s">
        <v>128</v>
      </c>
      <c r="Q227" s="43" t="s">
        <v>469</v>
      </c>
      <c r="R227" s="42" t="s">
        <v>127</v>
      </c>
      <c r="S227" s="43" t="s">
        <v>352</v>
      </c>
      <c r="T227" s="42" t="s">
        <v>126</v>
      </c>
      <c r="U227" s="43" t="s">
        <v>347</v>
      </c>
      <c r="V227" s="42" t="s">
        <v>125</v>
      </c>
      <c r="W227" s="43"/>
      <c r="X227" s="42" t="s">
        <v>124</v>
      </c>
      <c r="Y227" s="43"/>
      <c r="Z227" s="42" t="s">
        <v>123</v>
      </c>
      <c r="AA227" s="43"/>
      <c r="AB227" s="196"/>
      <c r="AC227" s="43"/>
      <c r="AD227" s="196"/>
      <c r="AE227" s="39"/>
      <c r="AF227" s="421"/>
      <c r="AG227" s="421" t="s">
        <v>669</v>
      </c>
      <c r="AH227" s="38"/>
      <c r="AI227" s="9"/>
      <c r="AJ227" s="349">
        <f>SUMPRODUCT(LEN($M227:$AA230)-LEN(SUBSTITUTE($M227:$AA230,"A", "")))</f>
        <v>26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10</v>
      </c>
      <c r="AN227" s="352">
        <f>SUMPRODUCT(LEN($AD227:$AD230)-LEN(SUBSTITUTE($AD227:$AD230,"S", "")))</f>
        <v>0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7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8.15" customHeight="1" thickBot="1" x14ac:dyDescent="0.25">
      <c r="B228" s="30"/>
      <c r="C228" s="339"/>
      <c r="D228" s="221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 t="s">
        <v>179</v>
      </c>
      <c r="N228" s="33" t="s">
        <v>121</v>
      </c>
      <c r="O228" s="55" t="s">
        <v>494</v>
      </c>
      <c r="P228" s="33" t="s">
        <v>120</v>
      </c>
      <c r="Q228" s="55" t="s">
        <v>132</v>
      </c>
      <c r="R228" s="33" t="s">
        <v>119</v>
      </c>
      <c r="S228" s="55" t="s">
        <v>456</v>
      </c>
      <c r="T228" s="33" t="s">
        <v>118</v>
      </c>
      <c r="U228" s="55" t="s">
        <v>130</v>
      </c>
      <c r="V228" s="33" t="s">
        <v>117</v>
      </c>
      <c r="W228" s="55"/>
      <c r="X228" s="33" t="s">
        <v>116</v>
      </c>
      <c r="Y228" s="55"/>
      <c r="Z228" s="33" t="s">
        <v>115</v>
      </c>
      <c r="AA228" s="55"/>
      <c r="AB228" s="193"/>
      <c r="AC228" s="55"/>
      <c r="AD228" s="193"/>
      <c r="AE228" s="22"/>
      <c r="AF228" s="422"/>
      <c r="AG228" s="422"/>
      <c r="AH228" s="21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8.15" customHeight="1" x14ac:dyDescent="0.2">
      <c r="B229" s="30"/>
      <c r="C229" s="340"/>
      <c r="D229" s="218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 t="s">
        <v>132</v>
      </c>
      <c r="N229" s="25" t="s">
        <v>112</v>
      </c>
      <c r="O229" s="114" t="s">
        <v>179</v>
      </c>
      <c r="P229" s="25" t="s">
        <v>111</v>
      </c>
      <c r="Q229" s="114" t="s">
        <v>549</v>
      </c>
      <c r="R229" s="25" t="s">
        <v>110</v>
      </c>
      <c r="S229" s="114" t="s">
        <v>352</v>
      </c>
      <c r="T229" s="25" t="s">
        <v>109</v>
      </c>
      <c r="U229" s="114" t="s">
        <v>130</v>
      </c>
      <c r="V229" s="25" t="s">
        <v>108</v>
      </c>
      <c r="W229" s="114"/>
      <c r="X229" s="25" t="s">
        <v>107</v>
      </c>
      <c r="Y229" s="114"/>
      <c r="Z229" s="25" t="s">
        <v>106</v>
      </c>
      <c r="AA229" s="114"/>
      <c r="AB229" s="190"/>
      <c r="AC229" s="114"/>
      <c r="AD229" s="190"/>
      <c r="AE229" s="22"/>
      <c r="AF229" s="422"/>
      <c r="AG229" s="422"/>
      <c r="AH229" s="21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8.15" customHeight="1" thickBot="1" x14ac:dyDescent="0.25">
      <c r="B230" s="30"/>
      <c r="C230" s="355"/>
      <c r="D230" s="246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 t="s">
        <v>179</v>
      </c>
      <c r="N230" s="50" t="s">
        <v>104</v>
      </c>
      <c r="O230" s="51" t="s">
        <v>467</v>
      </c>
      <c r="P230" s="50" t="s">
        <v>103</v>
      </c>
      <c r="Q230" s="51" t="s">
        <v>495</v>
      </c>
      <c r="R230" s="50" t="s">
        <v>102</v>
      </c>
      <c r="S230" s="51" t="s">
        <v>347</v>
      </c>
      <c r="T230" s="50">
        <v>20</v>
      </c>
      <c r="U230" s="51" t="s">
        <v>130</v>
      </c>
      <c r="V230" s="50" t="s">
        <v>101</v>
      </c>
      <c r="W230" s="51"/>
      <c r="X230" s="50" t="s">
        <v>100</v>
      </c>
      <c r="Y230" s="51"/>
      <c r="Z230" s="50" t="s">
        <v>99</v>
      </c>
      <c r="AA230" s="51"/>
      <c r="AB230" s="187"/>
      <c r="AC230" s="51"/>
      <c r="AD230" s="187"/>
      <c r="AE230" s="48"/>
      <c r="AF230" s="424"/>
      <c r="AG230" s="424"/>
      <c r="AH230" s="47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8.15" customHeight="1" x14ac:dyDescent="0.2">
      <c r="B231" s="30"/>
      <c r="C231" s="338">
        <v>3</v>
      </c>
      <c r="D231" s="212"/>
      <c r="E231" s="198"/>
      <c r="F231" s="198"/>
      <c r="G231" s="197"/>
      <c r="H231" s="358"/>
      <c r="I231" s="390">
        <v>110</v>
      </c>
      <c r="J231" s="390">
        <v>26</v>
      </c>
      <c r="K231" s="390">
        <v>7</v>
      </c>
      <c r="L231" s="42" t="s">
        <v>131</v>
      </c>
      <c r="M231" s="43" t="s">
        <v>179</v>
      </c>
      <c r="N231" s="42" t="s">
        <v>129</v>
      </c>
      <c r="O231" s="43" t="s">
        <v>467</v>
      </c>
      <c r="P231" s="42" t="s">
        <v>128</v>
      </c>
      <c r="Q231" s="43" t="s">
        <v>714</v>
      </c>
      <c r="R231" s="42" t="s">
        <v>127</v>
      </c>
      <c r="S231" s="43" t="s">
        <v>481</v>
      </c>
      <c r="T231" s="42" t="s">
        <v>126</v>
      </c>
      <c r="U231" s="43" t="s">
        <v>347</v>
      </c>
      <c r="V231" s="42" t="s">
        <v>125</v>
      </c>
      <c r="W231" s="43"/>
      <c r="X231" s="42" t="s">
        <v>124</v>
      </c>
      <c r="Y231" s="43"/>
      <c r="Z231" s="42" t="s">
        <v>123</v>
      </c>
      <c r="AA231" s="43"/>
      <c r="AB231" s="196"/>
      <c r="AC231" s="43"/>
      <c r="AD231" s="196" t="s">
        <v>1138</v>
      </c>
      <c r="AE231" s="39"/>
      <c r="AF231" s="421">
        <v>5</v>
      </c>
      <c r="AG231" s="421" t="s">
        <v>669</v>
      </c>
      <c r="AH231" s="38"/>
      <c r="AI231" s="9"/>
      <c r="AJ231" s="349">
        <f>SUMPRODUCT(LEN($M231:$AA234)-LEN(SUBSTITUTE($M231:$AA234,"A", "")))</f>
        <v>34</v>
      </c>
      <c r="AK231" s="352">
        <f>SUMPRODUCT(LEN($AD231:$AD234)-LEN(SUBSTITUTE($AD231:$AD234,"A", "")))</f>
        <v>4</v>
      </c>
      <c r="AL231" s="335">
        <f>SUMPRODUCT(LEN($AC231:$AC234)-LEN(SUBSTITUTE($AC231:$AC234,"A", "")))</f>
        <v>0</v>
      </c>
      <c r="AM231" s="349">
        <f>SUMPRODUCT(LEN($M231:$AA234)-LEN(SUBSTITUTE($M231:$AA234,"S", "")))</f>
        <v>12</v>
      </c>
      <c r="AN231" s="352">
        <f>SUMPRODUCT(LEN($AD231:$AD234)-LEN(SUBSTITUTE($AD231:$AD234,"S", "")))</f>
        <v>10</v>
      </c>
      <c r="AO231" s="335">
        <f>SUMPRODUCT(LEN($AC231:$AC234)-LEN(SUBSTITUTE($AC231:$AC234,"S", "")))</f>
        <v>0</v>
      </c>
      <c r="AP231" s="349">
        <f>SUMPRODUCT(LEN($M231:$AA234)-LEN(SUBSTITUTE($M231:$AA234,"F", "")))</f>
        <v>2</v>
      </c>
      <c r="AQ231" s="352">
        <f>SUMPRODUCT(LEN($AD231:$AD234)-LEN(SUBSTITUTE($AD231:$AD234,"F", "")))</f>
        <v>1</v>
      </c>
      <c r="AR231" s="335">
        <f>SUMPRODUCT(LEN($AC231:$AC234)-LEN(SUBSTITUTE($AC231:$AC234,"F", "")))</f>
        <v>0</v>
      </c>
      <c r="AS231" s="349">
        <f>SUMPRODUCT(LEN($M231:$AA234)-LEN(SUBSTITUTE($M231:$AA234,"G", "")))</f>
        <v>10</v>
      </c>
      <c r="AT231" s="352">
        <f>SUMPRODUCT(LEN($AD231:$AD234)-LEN(SUBSTITUTE($AD231:$AD234,"G", "")))</f>
        <v>5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8.15" customHeight="1" thickBot="1" x14ac:dyDescent="0.25">
      <c r="B232" s="30"/>
      <c r="C232" s="339"/>
      <c r="D232" s="221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 t="s">
        <v>179</v>
      </c>
      <c r="N232" s="33" t="s">
        <v>121</v>
      </c>
      <c r="O232" s="55" t="s">
        <v>794</v>
      </c>
      <c r="P232" s="33" t="s">
        <v>120</v>
      </c>
      <c r="Q232" s="55" t="s">
        <v>348</v>
      </c>
      <c r="R232" s="33" t="s">
        <v>119</v>
      </c>
      <c r="S232" s="55" t="s">
        <v>460</v>
      </c>
      <c r="T232" s="33" t="s">
        <v>118</v>
      </c>
      <c r="U232" s="55" t="s">
        <v>132</v>
      </c>
      <c r="V232" s="33" t="s">
        <v>117</v>
      </c>
      <c r="W232" s="55"/>
      <c r="X232" s="33" t="s">
        <v>116</v>
      </c>
      <c r="Y232" s="55"/>
      <c r="Z232" s="33" t="s">
        <v>115</v>
      </c>
      <c r="AA232" s="55"/>
      <c r="AB232" s="193"/>
      <c r="AC232" s="55"/>
      <c r="AD232" s="193" t="s">
        <v>1137</v>
      </c>
      <c r="AE232" s="22"/>
      <c r="AF232" s="422"/>
      <c r="AG232" s="422"/>
      <c r="AH232" s="21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8.15" customHeight="1" x14ac:dyDescent="0.2">
      <c r="B233" s="30"/>
      <c r="C233" s="340"/>
      <c r="D233" s="218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 t="s">
        <v>484</v>
      </c>
      <c r="N233" s="25" t="s">
        <v>112</v>
      </c>
      <c r="O233" s="114" t="s">
        <v>469</v>
      </c>
      <c r="P233" s="25" t="s">
        <v>111</v>
      </c>
      <c r="Q233" s="114" t="s">
        <v>459</v>
      </c>
      <c r="R233" s="25" t="s">
        <v>110</v>
      </c>
      <c r="S233" s="114" t="s">
        <v>346</v>
      </c>
      <c r="T233" s="25" t="s">
        <v>109</v>
      </c>
      <c r="U233" s="114" t="s">
        <v>130</v>
      </c>
      <c r="V233" s="25" t="s">
        <v>108</v>
      </c>
      <c r="W233" s="114"/>
      <c r="X233" s="25" t="s">
        <v>107</v>
      </c>
      <c r="Y233" s="114"/>
      <c r="Z233" s="25" t="s">
        <v>106</v>
      </c>
      <c r="AA233" s="114"/>
      <c r="AB233" s="190"/>
      <c r="AC233" s="114"/>
      <c r="AD233" s="190"/>
      <c r="AE233" s="22"/>
      <c r="AF233" s="422"/>
      <c r="AG233" s="422"/>
      <c r="AH233" s="21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8.15" customHeight="1" thickBot="1" x14ac:dyDescent="0.25">
      <c r="B234" s="20"/>
      <c r="C234" s="341"/>
      <c r="D234" s="215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 t="s">
        <v>458</v>
      </c>
      <c r="N234" s="15" t="s">
        <v>104</v>
      </c>
      <c r="O234" s="16" t="s">
        <v>735</v>
      </c>
      <c r="P234" s="15" t="s">
        <v>103</v>
      </c>
      <c r="Q234" s="16" t="s">
        <v>511</v>
      </c>
      <c r="R234" s="15" t="s">
        <v>102</v>
      </c>
      <c r="S234" s="16" t="s">
        <v>346</v>
      </c>
      <c r="T234" s="15">
        <v>20</v>
      </c>
      <c r="U234" s="16"/>
      <c r="V234" s="15" t="s">
        <v>101</v>
      </c>
      <c r="W234" s="16"/>
      <c r="X234" s="15" t="s">
        <v>100</v>
      </c>
      <c r="Y234" s="16"/>
      <c r="Z234" s="15" t="s">
        <v>99</v>
      </c>
      <c r="AA234" s="16"/>
      <c r="AB234" s="187"/>
      <c r="AC234" s="16"/>
      <c r="AD234" s="186"/>
      <c r="AE234" s="11"/>
      <c r="AF234" s="423"/>
      <c r="AG234" s="423"/>
      <c r="AH234" s="10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107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216</v>
      </c>
      <c r="E236" s="425">
        <v>15633.83</v>
      </c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03"/>
      <c r="AI236" s="86" t="s">
        <v>137</v>
      </c>
      <c r="AJ236" s="85">
        <f t="shared" ref="AJ236:BB236" si="30">SUM(AJ238:AJ249)</f>
        <v>107</v>
      </c>
      <c r="AK236" s="84">
        <f t="shared" si="30"/>
        <v>25</v>
      </c>
      <c r="AL236" s="83">
        <f t="shared" si="30"/>
        <v>0</v>
      </c>
      <c r="AM236" s="85">
        <f t="shared" si="30"/>
        <v>42</v>
      </c>
      <c r="AN236" s="84">
        <f t="shared" si="30"/>
        <v>17</v>
      </c>
      <c r="AO236" s="83">
        <f t="shared" si="30"/>
        <v>0</v>
      </c>
      <c r="AP236" s="85">
        <f t="shared" si="30"/>
        <v>1</v>
      </c>
      <c r="AQ236" s="84">
        <f t="shared" si="30"/>
        <v>0</v>
      </c>
      <c r="AR236" s="83">
        <f t="shared" si="30"/>
        <v>0</v>
      </c>
      <c r="AS236" s="85">
        <f t="shared" si="30"/>
        <v>34</v>
      </c>
      <c r="AT236" s="84">
        <f t="shared" si="30"/>
        <v>7</v>
      </c>
      <c r="AU236" s="83">
        <f t="shared" si="30"/>
        <v>0</v>
      </c>
      <c r="AV236" s="85">
        <f t="shared" si="30"/>
        <v>0</v>
      </c>
      <c r="AW236" s="84">
        <f t="shared" si="30"/>
        <v>0</v>
      </c>
      <c r="AX236" s="83">
        <f t="shared" si="30"/>
        <v>0</v>
      </c>
      <c r="AY236" s="82">
        <f t="shared" si="30"/>
        <v>3</v>
      </c>
      <c r="AZ236" s="81">
        <f t="shared" si="30"/>
        <v>0</v>
      </c>
      <c r="BA236" s="81">
        <f t="shared" si="30"/>
        <v>0</v>
      </c>
      <c r="BB236" s="80">
        <f t="shared" si="30"/>
        <v>0</v>
      </c>
      <c r="BC236" s="79" t="s">
        <v>136</v>
      </c>
      <c r="BF236" s="5">
        <f>SUM(AJ236:AL236)/$BG$5</f>
        <v>44</v>
      </c>
      <c r="BG236" s="5">
        <f>SUM(AM236:AO236,AY236)/$BG$5</f>
        <v>20.666666666666668</v>
      </c>
      <c r="BH236" s="5">
        <f>SUM(AP236:AR236,AZ236)/$BG$5</f>
        <v>0.33333333333333331</v>
      </c>
      <c r="BI236" s="5">
        <f>SUM(AS236:AU236,BA236)/$BG$5</f>
        <v>13.666666666666666</v>
      </c>
      <c r="BJ236" s="5">
        <f>SUM(AV236:AX236,BB236)/$BG$5</f>
        <v>0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03"/>
      <c r="AI237" s="66" t="s">
        <v>135</v>
      </c>
      <c r="AJ237" s="65">
        <f t="shared" ref="AJ237:BB237" si="31">AJ236/3</f>
        <v>35.666666666666664</v>
      </c>
      <c r="AK237" s="64">
        <f t="shared" si="31"/>
        <v>8.3333333333333339</v>
      </c>
      <c r="AL237" s="63">
        <f t="shared" si="31"/>
        <v>0</v>
      </c>
      <c r="AM237" s="65">
        <f t="shared" si="31"/>
        <v>14</v>
      </c>
      <c r="AN237" s="64">
        <f t="shared" si="31"/>
        <v>5.666666666666667</v>
      </c>
      <c r="AO237" s="63">
        <f t="shared" si="31"/>
        <v>0</v>
      </c>
      <c r="AP237" s="65">
        <f t="shared" si="31"/>
        <v>0.33333333333333331</v>
      </c>
      <c r="AQ237" s="64">
        <f t="shared" si="31"/>
        <v>0</v>
      </c>
      <c r="AR237" s="63">
        <f t="shared" si="31"/>
        <v>0</v>
      </c>
      <c r="AS237" s="65">
        <f t="shared" si="31"/>
        <v>11.333333333333334</v>
      </c>
      <c r="AT237" s="64">
        <f t="shared" si="31"/>
        <v>2.3333333333333335</v>
      </c>
      <c r="AU237" s="63">
        <f t="shared" si="31"/>
        <v>0</v>
      </c>
      <c r="AV237" s="65">
        <f t="shared" si="31"/>
        <v>0</v>
      </c>
      <c r="AW237" s="64">
        <f t="shared" si="31"/>
        <v>0</v>
      </c>
      <c r="AX237" s="63">
        <f t="shared" si="31"/>
        <v>0</v>
      </c>
      <c r="AY237" s="62">
        <f t="shared" si="31"/>
        <v>1</v>
      </c>
      <c r="AZ237" s="61">
        <f t="shared" si="31"/>
        <v>0</v>
      </c>
      <c r="BA237" s="61">
        <f t="shared" si="31"/>
        <v>0</v>
      </c>
      <c r="BB237" s="60">
        <f t="shared" si="31"/>
        <v>0</v>
      </c>
      <c r="BC237" s="59" t="s">
        <v>134</v>
      </c>
    </row>
    <row r="238" spans="2:62" ht="28.15" customHeight="1" x14ac:dyDescent="0.2">
      <c r="B238" s="30"/>
      <c r="C238" s="338">
        <v>1</v>
      </c>
      <c r="D238" s="239" t="s">
        <v>900</v>
      </c>
      <c r="E238" s="198"/>
      <c r="F238" s="198"/>
      <c r="G238" s="197"/>
      <c r="H238" s="358" t="s">
        <v>370</v>
      </c>
      <c r="I238" s="390">
        <v>72</v>
      </c>
      <c r="J238" s="390">
        <v>26</v>
      </c>
      <c r="K238" s="390">
        <v>7</v>
      </c>
      <c r="L238" s="42" t="s">
        <v>131</v>
      </c>
      <c r="M238" s="43" t="s">
        <v>470</v>
      </c>
      <c r="N238" s="42" t="s">
        <v>129</v>
      </c>
      <c r="O238" s="43" t="s">
        <v>679</v>
      </c>
      <c r="P238" s="42" t="s">
        <v>128</v>
      </c>
      <c r="Q238" s="43" t="s">
        <v>469</v>
      </c>
      <c r="R238" s="42" t="s">
        <v>127</v>
      </c>
      <c r="S238" s="43" t="s">
        <v>348</v>
      </c>
      <c r="T238" s="42" t="s">
        <v>126</v>
      </c>
      <c r="U238" s="43" t="s">
        <v>347</v>
      </c>
      <c r="V238" s="42" t="s">
        <v>125</v>
      </c>
      <c r="W238" s="43"/>
      <c r="X238" s="42" t="s">
        <v>124</v>
      </c>
      <c r="Y238" s="43"/>
      <c r="Z238" s="42" t="s">
        <v>123</v>
      </c>
      <c r="AA238" s="43"/>
      <c r="AB238" s="196"/>
      <c r="AC238" s="43"/>
      <c r="AD238" s="196" t="s">
        <v>1136</v>
      </c>
      <c r="AE238" s="58" t="s">
        <v>349</v>
      </c>
      <c r="AF238" s="421"/>
      <c r="AG238" s="421" t="s">
        <v>669</v>
      </c>
      <c r="AH238" s="38"/>
      <c r="AI238" s="9"/>
      <c r="AJ238" s="349">
        <f>SUMPRODUCT(LEN($M238:$AA241)-LEN(SUBSTITUTE($M238:$AA241,"A", "")))</f>
        <v>38</v>
      </c>
      <c r="AK238" s="352">
        <f>SUMPRODUCT(LEN($AD238:$AD241)-LEN(SUBSTITUTE($AD238:$AD241,"A", "")))</f>
        <v>11</v>
      </c>
      <c r="AL238" s="335">
        <f>SUMPRODUCT(LEN($AC238:$AC241)-LEN(SUBSTITUTE($AC238:$AC241,"A", "")))</f>
        <v>0</v>
      </c>
      <c r="AM238" s="349">
        <f>SUMPRODUCT(LEN($M238:$AA241)-LEN(SUBSTITUTE($M238:$AA241,"S", "")))</f>
        <v>8</v>
      </c>
      <c r="AN238" s="352">
        <f>SUMPRODUCT(LEN($AD238:$AD241)-LEN(SUBSTITUTE($AD238:$AD241,"S", "")))</f>
        <v>5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12</v>
      </c>
      <c r="AT238" s="352">
        <f>SUMPRODUCT(LEN($AD238:$AD241)-LEN(SUBSTITUTE($AD238:$AD241,"G", "")))</f>
        <v>4</v>
      </c>
      <c r="AU238" s="335">
        <f>SUMPRODUCT(LEN($AC238:$AC241)-LEN(SUBSTITUTE($AC238:$AC241,"G", "")))</f>
        <v>0</v>
      </c>
      <c r="AV238" s="349">
        <f>SUMPRODUCT(LEN($L238:$AA241)-LEN(SUBSTITUTE($L238:$AA241,"M", "")))</f>
        <v>0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3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0</v>
      </c>
      <c r="BB238" s="413">
        <f>SUMPRODUCT(LEN($AE238:$AE241)-LEN(SUBSTITUTE($AE238:$AE241,"M", "")))</f>
        <v>0</v>
      </c>
    </row>
    <row r="239" spans="2:62" ht="28.15" customHeight="1" thickBot="1" x14ac:dyDescent="0.25">
      <c r="B239" s="30"/>
      <c r="C239" s="339"/>
      <c r="D239" s="258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357</v>
      </c>
      <c r="N239" s="33" t="s">
        <v>121</v>
      </c>
      <c r="O239" s="55" t="s">
        <v>458</v>
      </c>
      <c r="P239" s="33" t="s">
        <v>120</v>
      </c>
      <c r="Q239" s="55" t="s">
        <v>456</v>
      </c>
      <c r="R239" s="33" t="s">
        <v>119</v>
      </c>
      <c r="S239" s="55" t="s">
        <v>132</v>
      </c>
      <c r="T239" s="33" t="s">
        <v>118</v>
      </c>
      <c r="U239" s="55" t="s">
        <v>354</v>
      </c>
      <c r="V239" s="33" t="s">
        <v>117</v>
      </c>
      <c r="W239" s="55"/>
      <c r="X239" s="33" t="s">
        <v>116</v>
      </c>
      <c r="Y239" s="55"/>
      <c r="Z239" s="33" t="s">
        <v>115</v>
      </c>
      <c r="AA239" s="55"/>
      <c r="AB239" s="193"/>
      <c r="AC239" s="55"/>
      <c r="AD239" s="193" t="s">
        <v>1135</v>
      </c>
      <c r="AE239" s="57"/>
      <c r="AF239" s="422"/>
      <c r="AG239" s="422"/>
      <c r="AH239" s="21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8.15" customHeight="1" x14ac:dyDescent="0.2">
      <c r="B240" s="30"/>
      <c r="C240" s="340"/>
      <c r="D240" s="218"/>
      <c r="E240" s="192"/>
      <c r="F240" s="192"/>
      <c r="G240" s="191"/>
      <c r="H240" s="360">
        <v>216</v>
      </c>
      <c r="I240" s="392"/>
      <c r="J240" s="392"/>
      <c r="K240" s="392"/>
      <c r="L240" s="25" t="s">
        <v>114</v>
      </c>
      <c r="M240" s="114" t="s">
        <v>469</v>
      </c>
      <c r="N240" s="25" t="s">
        <v>112</v>
      </c>
      <c r="O240" s="114" t="s">
        <v>742</v>
      </c>
      <c r="P240" s="25" t="s">
        <v>111</v>
      </c>
      <c r="Q240" s="114" t="s">
        <v>357</v>
      </c>
      <c r="R240" s="25" t="s">
        <v>110</v>
      </c>
      <c r="S240" s="114" t="s">
        <v>467</v>
      </c>
      <c r="T240" s="25" t="s">
        <v>109</v>
      </c>
      <c r="U240" s="114" t="s">
        <v>130</v>
      </c>
      <c r="V240" s="25" t="s">
        <v>108</v>
      </c>
      <c r="W240" s="114"/>
      <c r="X240" s="25" t="s">
        <v>107</v>
      </c>
      <c r="Y240" s="114"/>
      <c r="Z240" s="25" t="s">
        <v>106</v>
      </c>
      <c r="AA240" s="114"/>
      <c r="AB240" s="190"/>
      <c r="AC240" s="114"/>
      <c r="AD240" s="190"/>
      <c r="AE240" s="57"/>
      <c r="AF240" s="422"/>
      <c r="AG240" s="422"/>
      <c r="AH240" s="21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8.15" customHeight="1" thickBot="1" x14ac:dyDescent="0.25">
      <c r="B241" s="30"/>
      <c r="C241" s="355"/>
      <c r="D241" s="246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479</v>
      </c>
      <c r="N241" s="50" t="s">
        <v>104</v>
      </c>
      <c r="O241" s="51" t="s">
        <v>484</v>
      </c>
      <c r="P241" s="50" t="s">
        <v>103</v>
      </c>
      <c r="Q241" s="51" t="s">
        <v>479</v>
      </c>
      <c r="R241" s="50" t="s">
        <v>102</v>
      </c>
      <c r="S241" s="51" t="s">
        <v>347</v>
      </c>
      <c r="T241" s="50">
        <v>20</v>
      </c>
      <c r="U241" s="51"/>
      <c r="V241" s="50" t="s">
        <v>101</v>
      </c>
      <c r="W241" s="51"/>
      <c r="X241" s="50" t="s">
        <v>100</v>
      </c>
      <c r="Y241" s="51"/>
      <c r="Z241" s="50" t="s">
        <v>99</v>
      </c>
      <c r="AA241" s="51"/>
      <c r="AB241" s="187"/>
      <c r="AC241" s="51"/>
      <c r="AD241" s="187"/>
      <c r="AE241" s="56"/>
      <c r="AF241" s="424"/>
      <c r="AG241" s="424"/>
      <c r="AH241" s="47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8.15" customHeight="1" x14ac:dyDescent="0.2">
      <c r="B242" s="30"/>
      <c r="C242" s="338">
        <v>2</v>
      </c>
      <c r="D242" s="212"/>
      <c r="E242" s="198"/>
      <c r="F242" s="198"/>
      <c r="G242" s="197"/>
      <c r="H242" s="358"/>
      <c r="I242" s="390">
        <v>92</v>
      </c>
      <c r="J242" s="390">
        <v>27</v>
      </c>
      <c r="K242" s="390">
        <v>7</v>
      </c>
      <c r="L242" s="42" t="s">
        <v>131</v>
      </c>
      <c r="M242" s="43" t="s">
        <v>179</v>
      </c>
      <c r="N242" s="42" t="s">
        <v>129</v>
      </c>
      <c r="O242" s="43" t="s">
        <v>493</v>
      </c>
      <c r="P242" s="42" t="s">
        <v>128</v>
      </c>
      <c r="Q242" s="43" t="s">
        <v>179</v>
      </c>
      <c r="R242" s="42" t="s">
        <v>127</v>
      </c>
      <c r="S242" s="43" t="s">
        <v>579</v>
      </c>
      <c r="T242" s="42" t="s">
        <v>126</v>
      </c>
      <c r="U242" s="43" t="s">
        <v>354</v>
      </c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196"/>
      <c r="AC242" s="43"/>
      <c r="AD242" s="196" t="s">
        <v>458</v>
      </c>
      <c r="AE242" s="39"/>
      <c r="AF242" s="421">
        <v>5</v>
      </c>
      <c r="AG242" s="421" t="s">
        <v>669</v>
      </c>
      <c r="AH242" s="38"/>
      <c r="AI242" s="9"/>
      <c r="AJ242" s="349">
        <f>SUMPRODUCT(LEN($M242:$AA245)-LEN(SUBSTITUTE($M242:$AA245,"A", "")))</f>
        <v>22</v>
      </c>
      <c r="AK242" s="352">
        <f>SUMPRODUCT(LEN($AD242:$AD245)-LEN(SUBSTITUTE($AD242:$AD245,"A", "")))</f>
        <v>4</v>
      </c>
      <c r="AL242" s="335">
        <f>SUMPRODUCT(LEN($AC242:$AC245)-LEN(SUBSTITUTE($AC242:$AC245,"A", "")))</f>
        <v>0</v>
      </c>
      <c r="AM242" s="349">
        <f>SUMPRODUCT(LEN($M242:$AA245)-LEN(SUBSTITUTE($M242:$AA245,"S", "")))</f>
        <v>20</v>
      </c>
      <c r="AN242" s="352">
        <f>SUMPRODUCT(LEN($AD242:$AD245)-LEN(SUBSTITUTE($AD242:$AD245,"S", "")))</f>
        <v>0</v>
      </c>
      <c r="AO242" s="335">
        <f>SUMPRODUCT(LEN($AC242:$AC245)-LEN(SUBSTITUTE($AC242:$AC245,"S", "")))</f>
        <v>0</v>
      </c>
      <c r="AP242" s="349">
        <f>SUMPRODUCT(LEN($M242:$AA245)-LEN(SUBSTITUTE($M242:$AA245,"F", "")))</f>
        <v>1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13</v>
      </c>
      <c r="AT242" s="352">
        <f>SUMPRODUCT(LEN($AD242:$AD245)-LEN(SUBSTITUTE($AD242:$AD245,"G", "")))</f>
        <v>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8.15" customHeight="1" thickBot="1" x14ac:dyDescent="0.25">
      <c r="B243" s="30"/>
      <c r="C243" s="339"/>
      <c r="D243" s="221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 t="s">
        <v>467</v>
      </c>
      <c r="N243" s="33" t="s">
        <v>121</v>
      </c>
      <c r="O243" s="55" t="s">
        <v>179</v>
      </c>
      <c r="P243" s="33" t="s">
        <v>120</v>
      </c>
      <c r="Q243" s="55" t="s">
        <v>788</v>
      </c>
      <c r="R243" s="33" t="s">
        <v>119</v>
      </c>
      <c r="S243" s="55" t="s">
        <v>371</v>
      </c>
      <c r="T243" s="33" t="s">
        <v>118</v>
      </c>
      <c r="U243" s="55" t="s">
        <v>354</v>
      </c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193"/>
      <c r="AC243" s="55"/>
      <c r="AD243" s="193"/>
      <c r="AE243" s="22"/>
      <c r="AF243" s="422"/>
      <c r="AG243" s="422"/>
      <c r="AH243" s="21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8.15" customHeight="1" x14ac:dyDescent="0.2">
      <c r="B244" s="30"/>
      <c r="C244" s="340"/>
      <c r="D244" s="218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 t="s">
        <v>509</v>
      </c>
      <c r="N244" s="25" t="s">
        <v>112</v>
      </c>
      <c r="O244" s="114" t="s">
        <v>1041</v>
      </c>
      <c r="P244" s="25" t="s">
        <v>111</v>
      </c>
      <c r="Q244" s="114" t="s">
        <v>588</v>
      </c>
      <c r="R244" s="25" t="s">
        <v>110</v>
      </c>
      <c r="S244" s="114" t="s">
        <v>483</v>
      </c>
      <c r="T244" s="25" t="s">
        <v>109</v>
      </c>
      <c r="U244" s="114" t="s">
        <v>354</v>
      </c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190"/>
      <c r="AC244" s="114"/>
      <c r="AD244" s="190"/>
      <c r="AE244" s="22"/>
      <c r="AF244" s="422"/>
      <c r="AG244" s="422"/>
      <c r="AH244" s="21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8.15" customHeight="1" thickBot="1" x14ac:dyDescent="0.25">
      <c r="B245" s="30"/>
      <c r="C245" s="355"/>
      <c r="D245" s="246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 t="s">
        <v>714</v>
      </c>
      <c r="N245" s="50" t="s">
        <v>104</v>
      </c>
      <c r="O245" s="51" t="s">
        <v>457</v>
      </c>
      <c r="P245" s="50" t="s">
        <v>103</v>
      </c>
      <c r="Q245" s="51" t="s">
        <v>509</v>
      </c>
      <c r="R245" s="50" t="s">
        <v>102</v>
      </c>
      <c r="S245" s="51" t="s">
        <v>349</v>
      </c>
      <c r="T245" s="50">
        <v>20</v>
      </c>
      <c r="U245" s="51" t="s">
        <v>130</v>
      </c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187"/>
      <c r="AC245" s="51"/>
      <c r="AD245" s="187"/>
      <c r="AE245" s="48"/>
      <c r="AF245" s="424"/>
      <c r="AG245" s="424"/>
      <c r="AH245" s="47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8.15" customHeight="1" x14ac:dyDescent="0.2">
      <c r="B246" s="30"/>
      <c r="C246" s="338">
        <v>3</v>
      </c>
      <c r="D246" s="212"/>
      <c r="E246" s="198"/>
      <c r="F246" s="198"/>
      <c r="G246" s="197"/>
      <c r="H246" s="358"/>
      <c r="I246" s="390">
        <v>92</v>
      </c>
      <c r="J246" s="390">
        <v>28</v>
      </c>
      <c r="K246" s="390">
        <v>6</v>
      </c>
      <c r="L246" s="42" t="s">
        <v>131</v>
      </c>
      <c r="M246" s="43" t="s">
        <v>479</v>
      </c>
      <c r="N246" s="42" t="s">
        <v>129</v>
      </c>
      <c r="O246" s="43" t="s">
        <v>458</v>
      </c>
      <c r="P246" s="42" t="s">
        <v>128</v>
      </c>
      <c r="Q246" s="43" t="s">
        <v>459</v>
      </c>
      <c r="R246" s="42" t="s">
        <v>127</v>
      </c>
      <c r="S246" s="43" t="s">
        <v>373</v>
      </c>
      <c r="T246" s="42" t="s">
        <v>126</v>
      </c>
      <c r="U246" s="43" t="s">
        <v>346</v>
      </c>
      <c r="V246" s="42" t="s">
        <v>125</v>
      </c>
      <c r="W246" s="43" t="s">
        <v>130</v>
      </c>
      <c r="X246" s="42" t="s">
        <v>124</v>
      </c>
      <c r="Y246" s="43"/>
      <c r="Z246" s="42" t="s">
        <v>123</v>
      </c>
      <c r="AA246" s="43"/>
      <c r="AB246" s="196"/>
      <c r="AC246" s="43"/>
      <c r="AD246" s="196" t="s">
        <v>1134</v>
      </c>
      <c r="AE246" s="39"/>
      <c r="AF246" s="421"/>
      <c r="AG246" s="421" t="s">
        <v>669</v>
      </c>
      <c r="AH246" s="38"/>
      <c r="AI246" s="9"/>
      <c r="AJ246" s="349">
        <f>SUMPRODUCT(LEN($M246:$AA249)-LEN(SUBSTITUTE($M246:$AA249,"A", "")))</f>
        <v>47</v>
      </c>
      <c r="AK246" s="352">
        <f>SUMPRODUCT(LEN($AD246:$AD249)-LEN(SUBSTITUTE($AD246:$AD249,"A", "")))</f>
        <v>10</v>
      </c>
      <c r="AL246" s="335">
        <f>SUMPRODUCT(LEN($AC246:$AC249)-LEN(SUBSTITUTE($AC246:$AC249,"A", "")))</f>
        <v>0</v>
      </c>
      <c r="AM246" s="349">
        <f>SUMPRODUCT(LEN($M246:$AA249)-LEN(SUBSTITUTE($M246:$AA249,"S", "")))</f>
        <v>14</v>
      </c>
      <c r="AN246" s="352">
        <f>SUMPRODUCT(LEN($AD246:$AD249)-LEN(SUBSTITUTE($AD246:$AD249,"S", "")))</f>
        <v>12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9</v>
      </c>
      <c r="AT246" s="352">
        <f>SUMPRODUCT(LEN($AD246:$AD249)-LEN(SUBSTITUTE($AD246:$AD249,"G", "")))</f>
        <v>3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8.15" customHeight="1" thickBot="1" x14ac:dyDescent="0.25">
      <c r="B247" s="30"/>
      <c r="C247" s="339"/>
      <c r="D247" s="221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 t="s">
        <v>357</v>
      </c>
      <c r="N247" s="33" t="s">
        <v>121</v>
      </c>
      <c r="O247" s="55" t="s">
        <v>357</v>
      </c>
      <c r="P247" s="33" t="s">
        <v>120</v>
      </c>
      <c r="Q247" s="55" t="s">
        <v>673</v>
      </c>
      <c r="R247" s="33" t="s">
        <v>119</v>
      </c>
      <c r="S247" s="55" t="s">
        <v>459</v>
      </c>
      <c r="T247" s="33" t="s">
        <v>118</v>
      </c>
      <c r="U247" s="55" t="s">
        <v>132</v>
      </c>
      <c r="V247" s="33" t="s">
        <v>117</v>
      </c>
      <c r="W247" s="55" t="s">
        <v>130</v>
      </c>
      <c r="X247" s="33" t="s">
        <v>116</v>
      </c>
      <c r="Y247" s="55"/>
      <c r="Z247" s="33" t="s">
        <v>115</v>
      </c>
      <c r="AA247" s="55"/>
      <c r="AB247" s="193"/>
      <c r="AC247" s="55"/>
      <c r="AD247" s="193" t="s">
        <v>1133</v>
      </c>
      <c r="AE247" s="22"/>
      <c r="AF247" s="422"/>
      <c r="AG247" s="422"/>
      <c r="AH247" s="21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8.15" customHeight="1" x14ac:dyDescent="0.2">
      <c r="B248" s="30"/>
      <c r="C248" s="340"/>
      <c r="D248" s="218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 t="s">
        <v>458</v>
      </c>
      <c r="N248" s="25" t="s">
        <v>112</v>
      </c>
      <c r="O248" s="114" t="s">
        <v>469</v>
      </c>
      <c r="P248" s="25" t="s">
        <v>111</v>
      </c>
      <c r="Q248" s="114" t="s">
        <v>456</v>
      </c>
      <c r="R248" s="25" t="s">
        <v>110</v>
      </c>
      <c r="S248" s="114" t="s">
        <v>456</v>
      </c>
      <c r="T248" s="25" t="s">
        <v>109</v>
      </c>
      <c r="U248" s="114" t="s">
        <v>354</v>
      </c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190"/>
      <c r="AC248" s="114"/>
      <c r="AD248" s="190"/>
      <c r="AE248" s="22"/>
      <c r="AF248" s="422"/>
      <c r="AG248" s="422"/>
      <c r="AH248" s="21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8.15" customHeight="1" thickBot="1" x14ac:dyDescent="0.25">
      <c r="B249" s="20"/>
      <c r="C249" s="341"/>
      <c r="D249" s="215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 t="s">
        <v>986</v>
      </c>
      <c r="N249" s="15" t="s">
        <v>104</v>
      </c>
      <c r="O249" s="16" t="s">
        <v>357</v>
      </c>
      <c r="P249" s="15" t="s">
        <v>103</v>
      </c>
      <c r="Q249" s="16" t="s">
        <v>479</v>
      </c>
      <c r="R249" s="15" t="s">
        <v>102</v>
      </c>
      <c r="S249" s="16" t="s">
        <v>456</v>
      </c>
      <c r="T249" s="15">
        <v>20</v>
      </c>
      <c r="U249" s="16" t="s">
        <v>354</v>
      </c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187"/>
      <c r="AC249" s="16"/>
      <c r="AD249" s="186"/>
      <c r="AE249" s="11"/>
      <c r="AF249" s="423"/>
      <c r="AG249" s="423"/>
      <c r="AH249" s="10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107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>
        <v>217</v>
      </c>
      <c r="E251" s="425">
        <v>15615.07</v>
      </c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03"/>
      <c r="AI251" s="86" t="s">
        <v>137</v>
      </c>
      <c r="AJ251" s="85">
        <f t="shared" ref="AJ251:BB251" si="32">SUM(AJ253:AJ264)</f>
        <v>83</v>
      </c>
      <c r="AK251" s="84">
        <f t="shared" si="32"/>
        <v>6</v>
      </c>
      <c r="AL251" s="83">
        <f t="shared" si="32"/>
        <v>0</v>
      </c>
      <c r="AM251" s="85">
        <f t="shared" si="32"/>
        <v>50</v>
      </c>
      <c r="AN251" s="84">
        <f t="shared" si="32"/>
        <v>9</v>
      </c>
      <c r="AO251" s="83">
        <f t="shared" si="32"/>
        <v>0</v>
      </c>
      <c r="AP251" s="85">
        <f t="shared" si="32"/>
        <v>0</v>
      </c>
      <c r="AQ251" s="84">
        <f t="shared" si="32"/>
        <v>0</v>
      </c>
      <c r="AR251" s="83">
        <f t="shared" si="32"/>
        <v>0</v>
      </c>
      <c r="AS251" s="85">
        <f t="shared" si="32"/>
        <v>29</v>
      </c>
      <c r="AT251" s="84">
        <f t="shared" si="32"/>
        <v>11</v>
      </c>
      <c r="AU251" s="83">
        <f t="shared" si="32"/>
        <v>0</v>
      </c>
      <c r="AV251" s="85">
        <f t="shared" si="32"/>
        <v>0</v>
      </c>
      <c r="AW251" s="84">
        <f t="shared" si="32"/>
        <v>0</v>
      </c>
      <c r="AX251" s="83">
        <f t="shared" si="32"/>
        <v>0</v>
      </c>
      <c r="AY251" s="82">
        <f t="shared" si="32"/>
        <v>1</v>
      </c>
      <c r="AZ251" s="81">
        <f t="shared" si="32"/>
        <v>0</v>
      </c>
      <c r="BA251" s="81">
        <f t="shared" si="32"/>
        <v>1</v>
      </c>
      <c r="BB251" s="80">
        <f t="shared" si="32"/>
        <v>0</v>
      </c>
      <c r="BC251" s="79" t="s">
        <v>136</v>
      </c>
      <c r="BF251" s="5">
        <f>SUM(AJ251:AL251)/$BG$5</f>
        <v>29.666666666666668</v>
      </c>
      <c r="BG251" s="5">
        <f>SUM(AM251:AO251,AY251)/$BG$5</f>
        <v>20</v>
      </c>
      <c r="BH251" s="5">
        <f>SUM(AP251:AR251,AZ251)/$BG$5</f>
        <v>0</v>
      </c>
      <c r="BI251" s="5">
        <f>SUM(AS251:AU251,BA251)/$BG$5</f>
        <v>13.666666666666666</v>
      </c>
      <c r="BJ251" s="5">
        <f>SUM(AV251:AX251,BB251)/$BG$5</f>
        <v>0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03"/>
      <c r="AI252" s="66" t="s">
        <v>135</v>
      </c>
      <c r="AJ252" s="65">
        <f t="shared" ref="AJ252:BB252" si="33">AJ251/3</f>
        <v>27.666666666666668</v>
      </c>
      <c r="AK252" s="64">
        <f t="shared" si="33"/>
        <v>2</v>
      </c>
      <c r="AL252" s="63">
        <f t="shared" si="33"/>
        <v>0</v>
      </c>
      <c r="AM252" s="65">
        <f t="shared" si="33"/>
        <v>16.666666666666668</v>
      </c>
      <c r="AN252" s="64">
        <f t="shared" si="33"/>
        <v>3</v>
      </c>
      <c r="AO252" s="63">
        <f t="shared" si="33"/>
        <v>0</v>
      </c>
      <c r="AP252" s="65">
        <f t="shared" si="33"/>
        <v>0</v>
      </c>
      <c r="AQ252" s="64">
        <f t="shared" si="33"/>
        <v>0</v>
      </c>
      <c r="AR252" s="63">
        <f t="shared" si="33"/>
        <v>0</v>
      </c>
      <c r="AS252" s="65">
        <f t="shared" si="33"/>
        <v>9.6666666666666661</v>
      </c>
      <c r="AT252" s="64">
        <f t="shared" si="33"/>
        <v>3.6666666666666665</v>
      </c>
      <c r="AU252" s="63">
        <f t="shared" si="33"/>
        <v>0</v>
      </c>
      <c r="AV252" s="65">
        <f t="shared" si="33"/>
        <v>0</v>
      </c>
      <c r="AW252" s="64">
        <f t="shared" si="33"/>
        <v>0</v>
      </c>
      <c r="AX252" s="63">
        <f t="shared" si="33"/>
        <v>0</v>
      </c>
      <c r="AY252" s="62">
        <f t="shared" si="33"/>
        <v>0.33333333333333331</v>
      </c>
      <c r="AZ252" s="61">
        <f t="shared" si="33"/>
        <v>0</v>
      </c>
      <c r="BA252" s="61">
        <f t="shared" si="33"/>
        <v>0.33333333333333331</v>
      </c>
      <c r="BB252" s="60">
        <f t="shared" si="33"/>
        <v>0</v>
      </c>
      <c r="BC252" s="59" t="s">
        <v>134</v>
      </c>
    </row>
    <row r="253" spans="2:62" ht="28.15" customHeight="1" x14ac:dyDescent="0.2">
      <c r="B253" s="30"/>
      <c r="C253" s="338">
        <v>1</v>
      </c>
      <c r="D253" s="239" t="s">
        <v>670</v>
      </c>
      <c r="E253" s="198"/>
      <c r="F253" s="198"/>
      <c r="G253" s="197"/>
      <c r="H253" s="358" t="s">
        <v>183</v>
      </c>
      <c r="I253" s="390">
        <v>103</v>
      </c>
      <c r="J253" s="390">
        <v>26</v>
      </c>
      <c r="K253" s="390">
        <v>6</v>
      </c>
      <c r="L253" s="42" t="s">
        <v>131</v>
      </c>
      <c r="M253" s="43" t="s">
        <v>179</v>
      </c>
      <c r="N253" s="42" t="s">
        <v>129</v>
      </c>
      <c r="O253" s="43" t="s">
        <v>357</v>
      </c>
      <c r="P253" s="42" t="s">
        <v>128</v>
      </c>
      <c r="Q253" s="43" t="s">
        <v>132</v>
      </c>
      <c r="R253" s="42" t="s">
        <v>127</v>
      </c>
      <c r="S253" s="43" t="s">
        <v>348</v>
      </c>
      <c r="T253" s="42" t="s">
        <v>126</v>
      </c>
      <c r="U253" s="43" t="s">
        <v>354</v>
      </c>
      <c r="V253" s="42" t="s">
        <v>125</v>
      </c>
      <c r="W253" s="43"/>
      <c r="X253" s="42" t="s">
        <v>124</v>
      </c>
      <c r="Y253" s="43"/>
      <c r="Z253" s="42" t="s">
        <v>123</v>
      </c>
      <c r="AA253" s="43"/>
      <c r="AB253" s="196"/>
      <c r="AC253" s="43"/>
      <c r="AD253" s="196"/>
      <c r="AE253" s="58" t="s">
        <v>542</v>
      </c>
      <c r="AF253" s="421"/>
      <c r="AG253" s="421" t="s">
        <v>669</v>
      </c>
      <c r="AH253" s="38"/>
      <c r="AI253" s="9"/>
      <c r="AJ253" s="349">
        <f>SUMPRODUCT(LEN($M253:$AA256)-LEN(SUBSTITUTE($M253:$AA256,"A", "")))</f>
        <v>23</v>
      </c>
      <c r="AK253" s="352">
        <f>SUMPRODUCT(LEN($AD253:$AD256)-LEN(SUBSTITUTE($AD253:$AD256,"A", "")))</f>
        <v>0</v>
      </c>
      <c r="AL253" s="335">
        <f>SUMPRODUCT(LEN($AC253:$AC256)-LEN(SUBSTITUTE($AC253:$AC256,"A", "")))</f>
        <v>0</v>
      </c>
      <c r="AM253" s="349">
        <f>SUMPRODUCT(LEN($M253:$AA256)-LEN(SUBSTITUTE($M253:$AA256,"S", "")))</f>
        <v>17</v>
      </c>
      <c r="AN253" s="352">
        <f>SUMPRODUCT(LEN($AD253:$AD256)-LEN(SUBSTITUTE($AD253:$AD256,"S", "")))</f>
        <v>0</v>
      </c>
      <c r="AO253" s="335">
        <f>SUMPRODUCT(LEN($AC253:$AC256)-LEN(SUBSTITUTE($AC253:$AC256,"S", "")))</f>
        <v>0</v>
      </c>
      <c r="AP253" s="349">
        <f>SUMPRODUCT(LEN($M253:$AA256)-LEN(SUBSTITUTE($M253:$AA256,"F", "")))</f>
        <v>0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6</v>
      </c>
      <c r="AT253" s="352">
        <f>SUMPRODUCT(LEN($AD253:$AD256)-LEN(SUBSTITUTE($AD253:$AD256,"G", "")))</f>
        <v>0</v>
      </c>
      <c r="AU253" s="335">
        <f>SUMPRODUCT(LEN($AC253:$AC256)-LEN(SUBSTITUTE($AC253:$AC256,"G", "")))</f>
        <v>0</v>
      </c>
      <c r="AV253" s="349">
        <f>SUMPRODUCT(LEN($L253:$AA256)-LEN(SUBSTITUTE($L253:$AA256,"M", "")))</f>
        <v>0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1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1</v>
      </c>
      <c r="BB253" s="413">
        <f>SUMPRODUCT(LEN($AE253:$AE256)-LEN(SUBSTITUTE($AE253:$AE256,"M", "")))</f>
        <v>0</v>
      </c>
    </row>
    <row r="254" spans="2:62" ht="28.15" customHeight="1" thickBot="1" x14ac:dyDescent="0.25">
      <c r="B254" s="30"/>
      <c r="C254" s="339"/>
      <c r="D254" s="221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179</v>
      </c>
      <c r="N254" s="33" t="s">
        <v>121</v>
      </c>
      <c r="O254" s="55" t="s">
        <v>467</v>
      </c>
      <c r="P254" s="33" t="s">
        <v>120</v>
      </c>
      <c r="Q254" s="55" t="s">
        <v>467</v>
      </c>
      <c r="R254" s="33" t="s">
        <v>119</v>
      </c>
      <c r="S254" s="55" t="s">
        <v>579</v>
      </c>
      <c r="T254" s="33" t="s">
        <v>118</v>
      </c>
      <c r="U254" s="55" t="s">
        <v>354</v>
      </c>
      <c r="V254" s="33" t="s">
        <v>117</v>
      </c>
      <c r="W254" s="55"/>
      <c r="X254" s="33" t="s">
        <v>116</v>
      </c>
      <c r="Y254" s="55"/>
      <c r="Z254" s="33" t="s">
        <v>115</v>
      </c>
      <c r="AA254" s="55"/>
      <c r="AB254" s="193"/>
      <c r="AC254" s="55"/>
      <c r="AD254" s="193"/>
      <c r="AE254" s="57"/>
      <c r="AF254" s="422"/>
      <c r="AG254" s="422"/>
      <c r="AH254" s="21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8.15" customHeight="1" x14ac:dyDescent="0.2">
      <c r="B255" s="30"/>
      <c r="C255" s="340"/>
      <c r="D255" s="218"/>
      <c r="E255" s="192"/>
      <c r="F255" s="192"/>
      <c r="G255" s="191"/>
      <c r="H255" s="360">
        <v>217</v>
      </c>
      <c r="I255" s="392"/>
      <c r="J255" s="392"/>
      <c r="K255" s="392"/>
      <c r="L255" s="25" t="s">
        <v>114</v>
      </c>
      <c r="M255" s="114" t="s">
        <v>467</v>
      </c>
      <c r="N255" s="25" t="s">
        <v>112</v>
      </c>
      <c r="O255" s="114" t="s">
        <v>357</v>
      </c>
      <c r="P255" s="25" t="s">
        <v>111</v>
      </c>
      <c r="Q255" s="114" t="s">
        <v>509</v>
      </c>
      <c r="R255" s="25" t="s">
        <v>110</v>
      </c>
      <c r="S255" s="114" t="s">
        <v>354</v>
      </c>
      <c r="T255" s="25" t="s">
        <v>109</v>
      </c>
      <c r="U255" s="114" t="s">
        <v>130</v>
      </c>
      <c r="V255" s="25" t="s">
        <v>108</v>
      </c>
      <c r="W255" s="114"/>
      <c r="X255" s="25" t="s">
        <v>107</v>
      </c>
      <c r="Y255" s="114"/>
      <c r="Z255" s="25" t="s">
        <v>106</v>
      </c>
      <c r="AA255" s="114"/>
      <c r="AB255" s="190"/>
      <c r="AC255" s="114"/>
      <c r="AD255" s="190"/>
      <c r="AE255" s="57"/>
      <c r="AF255" s="422"/>
      <c r="AG255" s="422"/>
      <c r="AH255" s="21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8.15" customHeight="1" thickBot="1" x14ac:dyDescent="0.25">
      <c r="B256" s="30"/>
      <c r="C256" s="355"/>
      <c r="D256" s="246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469</v>
      </c>
      <c r="N256" s="50" t="s">
        <v>104</v>
      </c>
      <c r="O256" s="51" t="s">
        <v>132</v>
      </c>
      <c r="P256" s="50" t="s">
        <v>103</v>
      </c>
      <c r="Q256" s="51" t="s">
        <v>462</v>
      </c>
      <c r="R256" s="50" t="s">
        <v>102</v>
      </c>
      <c r="S256" s="51" t="s">
        <v>349</v>
      </c>
      <c r="T256" s="50">
        <v>20</v>
      </c>
      <c r="U256" s="51" t="s">
        <v>130</v>
      </c>
      <c r="V256" s="50" t="s">
        <v>101</v>
      </c>
      <c r="W256" s="51"/>
      <c r="X256" s="50" t="s">
        <v>100</v>
      </c>
      <c r="Y256" s="51"/>
      <c r="Z256" s="50" t="s">
        <v>99</v>
      </c>
      <c r="AA256" s="51"/>
      <c r="AB256" s="187"/>
      <c r="AC256" s="51"/>
      <c r="AD256" s="187"/>
      <c r="AE256" s="56"/>
      <c r="AF256" s="424"/>
      <c r="AG256" s="424"/>
      <c r="AH256" s="47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8.15" customHeight="1" x14ac:dyDescent="0.2">
      <c r="B257" s="30"/>
      <c r="C257" s="338">
        <v>2</v>
      </c>
      <c r="D257" s="212"/>
      <c r="E257" s="198"/>
      <c r="F257" s="198"/>
      <c r="G257" s="197"/>
      <c r="H257" s="358"/>
      <c r="I257" s="390">
        <v>110</v>
      </c>
      <c r="J257" s="390">
        <v>28</v>
      </c>
      <c r="K257" s="390">
        <v>6</v>
      </c>
      <c r="L257" s="42" t="s">
        <v>131</v>
      </c>
      <c r="M257" s="43" t="s">
        <v>132</v>
      </c>
      <c r="N257" s="42" t="s">
        <v>129</v>
      </c>
      <c r="O257" s="43" t="s">
        <v>684</v>
      </c>
      <c r="P257" s="42" t="s">
        <v>128</v>
      </c>
      <c r="Q257" s="43" t="s">
        <v>593</v>
      </c>
      <c r="R257" s="42" t="s">
        <v>127</v>
      </c>
      <c r="S257" s="43" t="s">
        <v>692</v>
      </c>
      <c r="T257" s="42" t="s">
        <v>126</v>
      </c>
      <c r="U257" s="43" t="s">
        <v>462</v>
      </c>
      <c r="V257" s="42" t="s">
        <v>125</v>
      </c>
      <c r="W257" s="43" t="s">
        <v>130</v>
      </c>
      <c r="X257" s="42" t="s">
        <v>124</v>
      </c>
      <c r="Y257" s="43"/>
      <c r="Z257" s="42" t="s">
        <v>123</v>
      </c>
      <c r="AA257" s="43"/>
      <c r="AB257" s="196"/>
      <c r="AC257" s="43"/>
      <c r="AD257" s="196" t="s">
        <v>1132</v>
      </c>
      <c r="AE257" s="39"/>
      <c r="AF257" s="421"/>
      <c r="AG257" s="421" t="s">
        <v>669</v>
      </c>
      <c r="AH257" s="38"/>
      <c r="AI257" s="9"/>
      <c r="AJ257" s="349">
        <f>SUMPRODUCT(LEN($M257:$AA260)-LEN(SUBSTITUTE($M257:$AA260,"A", "")))</f>
        <v>41</v>
      </c>
      <c r="AK257" s="352">
        <f>SUMPRODUCT(LEN($AD257:$AD260)-LEN(SUBSTITUTE($AD257:$AD260,"A", "")))</f>
        <v>2</v>
      </c>
      <c r="AL257" s="335">
        <f>SUMPRODUCT(LEN($AC257:$AC260)-LEN(SUBSTITUTE($AC257:$AC260,"A", "")))</f>
        <v>0</v>
      </c>
      <c r="AM257" s="349">
        <f>SUMPRODUCT(LEN($M257:$AA260)-LEN(SUBSTITUTE($M257:$AA260,"S", "")))</f>
        <v>20</v>
      </c>
      <c r="AN257" s="352">
        <f>SUMPRODUCT(LEN($AD257:$AD260)-LEN(SUBSTITUTE($AD257:$AD260,"S", "")))</f>
        <v>2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17</v>
      </c>
      <c r="AT257" s="352">
        <f>SUMPRODUCT(LEN($AD257:$AD260)-LEN(SUBSTITUTE($AD257:$AD260,"G", "")))</f>
        <v>4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8.15" customHeight="1" thickBot="1" x14ac:dyDescent="0.25">
      <c r="B258" s="30"/>
      <c r="C258" s="339"/>
      <c r="D258" s="221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 t="s">
        <v>357</v>
      </c>
      <c r="N258" s="33" t="s">
        <v>121</v>
      </c>
      <c r="O258" s="55" t="s">
        <v>763</v>
      </c>
      <c r="P258" s="33" t="s">
        <v>120</v>
      </c>
      <c r="Q258" s="55" t="s">
        <v>697</v>
      </c>
      <c r="R258" s="33" t="s">
        <v>119</v>
      </c>
      <c r="S258" s="55" t="s">
        <v>502</v>
      </c>
      <c r="T258" s="33" t="s">
        <v>118</v>
      </c>
      <c r="U258" s="55" t="s">
        <v>346</v>
      </c>
      <c r="V258" s="33" t="s">
        <v>117</v>
      </c>
      <c r="W258" s="55" t="s">
        <v>130</v>
      </c>
      <c r="X258" s="33" t="s">
        <v>116</v>
      </c>
      <c r="Y258" s="55"/>
      <c r="Z258" s="33" t="s">
        <v>115</v>
      </c>
      <c r="AA258" s="55"/>
      <c r="AB258" s="193"/>
      <c r="AC258" s="55"/>
      <c r="AD258" s="193"/>
      <c r="AE258" s="22"/>
      <c r="AF258" s="422"/>
      <c r="AG258" s="422"/>
      <c r="AH258" s="21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8.15" customHeight="1" x14ac:dyDescent="0.2">
      <c r="B259" s="30"/>
      <c r="C259" s="340"/>
      <c r="D259" s="218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 t="s">
        <v>682</v>
      </c>
      <c r="N259" s="25" t="s">
        <v>112</v>
      </c>
      <c r="O259" s="114" t="s">
        <v>1131</v>
      </c>
      <c r="P259" s="25" t="s">
        <v>111</v>
      </c>
      <c r="Q259" s="114" t="s">
        <v>484</v>
      </c>
      <c r="R259" s="25" t="s">
        <v>110</v>
      </c>
      <c r="S259" s="114" t="s">
        <v>462</v>
      </c>
      <c r="T259" s="25" t="s">
        <v>109</v>
      </c>
      <c r="U259" s="114" t="s">
        <v>354</v>
      </c>
      <c r="V259" s="25" t="s">
        <v>108</v>
      </c>
      <c r="W259" s="114"/>
      <c r="X259" s="25" t="s">
        <v>107</v>
      </c>
      <c r="Y259" s="114"/>
      <c r="Z259" s="25" t="s">
        <v>106</v>
      </c>
      <c r="AA259" s="114"/>
      <c r="AB259" s="190"/>
      <c r="AC259" s="114"/>
      <c r="AD259" s="190"/>
      <c r="AE259" s="22"/>
      <c r="AF259" s="422"/>
      <c r="AG259" s="422"/>
      <c r="AH259" s="21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8.15" customHeight="1" thickBot="1" x14ac:dyDescent="0.25">
      <c r="B260" s="30"/>
      <c r="C260" s="355"/>
      <c r="D260" s="246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 t="s">
        <v>697</v>
      </c>
      <c r="N260" s="50" t="s">
        <v>104</v>
      </c>
      <c r="O260" s="51" t="s">
        <v>458</v>
      </c>
      <c r="P260" s="50" t="s">
        <v>103</v>
      </c>
      <c r="Q260" s="51" t="s">
        <v>485</v>
      </c>
      <c r="R260" s="50" t="s">
        <v>102</v>
      </c>
      <c r="S260" s="51" t="s">
        <v>561</v>
      </c>
      <c r="T260" s="50">
        <v>20</v>
      </c>
      <c r="U260" s="51" t="s">
        <v>354</v>
      </c>
      <c r="V260" s="50" t="s">
        <v>101</v>
      </c>
      <c r="W260" s="51"/>
      <c r="X260" s="50" t="s">
        <v>100</v>
      </c>
      <c r="Y260" s="51"/>
      <c r="Z260" s="50" t="s">
        <v>99</v>
      </c>
      <c r="AA260" s="51"/>
      <c r="AB260" s="187"/>
      <c r="AC260" s="51"/>
      <c r="AD260" s="187"/>
      <c r="AE260" s="48"/>
      <c r="AF260" s="424"/>
      <c r="AG260" s="424"/>
      <c r="AH260" s="47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8.15" customHeight="1" x14ac:dyDescent="0.2">
      <c r="B261" s="30"/>
      <c r="C261" s="338">
        <v>3</v>
      </c>
      <c r="D261" s="212"/>
      <c r="E261" s="198"/>
      <c r="F261" s="198"/>
      <c r="G261" s="197"/>
      <c r="H261" s="358"/>
      <c r="I261" s="390">
        <v>99</v>
      </c>
      <c r="J261" s="390">
        <v>23</v>
      </c>
      <c r="K261" s="390">
        <v>8</v>
      </c>
      <c r="L261" s="42" t="s">
        <v>131</v>
      </c>
      <c r="M261" s="43" t="s">
        <v>132</v>
      </c>
      <c r="N261" s="42" t="s">
        <v>129</v>
      </c>
      <c r="O261" s="43" t="s">
        <v>458</v>
      </c>
      <c r="P261" s="42" t="s">
        <v>128</v>
      </c>
      <c r="Q261" s="43" t="s">
        <v>479</v>
      </c>
      <c r="R261" s="42" t="s">
        <v>127</v>
      </c>
      <c r="S261" s="43" t="s">
        <v>354</v>
      </c>
      <c r="T261" s="42" t="s">
        <v>126</v>
      </c>
      <c r="U261" s="43"/>
      <c r="V261" s="42" t="s">
        <v>125</v>
      </c>
      <c r="W261" s="43"/>
      <c r="X261" s="42" t="s">
        <v>124</v>
      </c>
      <c r="Y261" s="43"/>
      <c r="Z261" s="42" t="s">
        <v>123</v>
      </c>
      <c r="AA261" s="43"/>
      <c r="AB261" s="196"/>
      <c r="AC261" s="43"/>
      <c r="AD261" s="196" t="s">
        <v>1130</v>
      </c>
      <c r="AE261" s="39"/>
      <c r="AF261" s="421"/>
      <c r="AG261" s="421" t="s">
        <v>669</v>
      </c>
      <c r="AH261" s="38"/>
      <c r="AI261" s="9"/>
      <c r="AJ261" s="349">
        <f>SUMPRODUCT(LEN($M261:$AA264)-LEN(SUBSTITUTE($M261:$AA264,"A", "")))</f>
        <v>19</v>
      </c>
      <c r="AK261" s="352">
        <f>SUMPRODUCT(LEN($AD261:$AD264)-LEN(SUBSTITUTE($AD261:$AD264,"A", "")))</f>
        <v>4</v>
      </c>
      <c r="AL261" s="335">
        <f>SUMPRODUCT(LEN($AC261:$AC264)-LEN(SUBSTITUTE($AC261:$AC264,"A", "")))</f>
        <v>0</v>
      </c>
      <c r="AM261" s="349">
        <f>SUMPRODUCT(LEN($M261:$AA264)-LEN(SUBSTITUTE($M261:$AA264,"S", "")))</f>
        <v>13</v>
      </c>
      <c r="AN261" s="352">
        <f>SUMPRODUCT(LEN($AD261:$AD264)-LEN(SUBSTITUTE($AD261:$AD264,"S", "")))</f>
        <v>7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6</v>
      </c>
      <c r="AT261" s="352">
        <f>SUMPRODUCT(LEN($AD261:$AD264)-LEN(SUBSTITUTE($AD261:$AD264,"G", "")))</f>
        <v>7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8.15" customHeight="1" thickBot="1" x14ac:dyDescent="0.25">
      <c r="B262" s="30"/>
      <c r="C262" s="339"/>
      <c r="D262" s="221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 t="s">
        <v>179</v>
      </c>
      <c r="N262" s="33" t="s">
        <v>121</v>
      </c>
      <c r="O262" s="55" t="s">
        <v>179</v>
      </c>
      <c r="P262" s="33" t="s">
        <v>120</v>
      </c>
      <c r="Q262" s="55" t="s">
        <v>455</v>
      </c>
      <c r="R262" s="33" t="s">
        <v>119</v>
      </c>
      <c r="S262" s="55" t="s">
        <v>512</v>
      </c>
      <c r="T262" s="33" t="s">
        <v>118</v>
      </c>
      <c r="U262" s="55"/>
      <c r="V262" s="33" t="s">
        <v>117</v>
      </c>
      <c r="W262" s="55"/>
      <c r="X262" s="33" t="s">
        <v>116</v>
      </c>
      <c r="Y262" s="55"/>
      <c r="Z262" s="33" t="s">
        <v>115</v>
      </c>
      <c r="AA262" s="55"/>
      <c r="AB262" s="193"/>
      <c r="AC262" s="55"/>
      <c r="AD262" s="193" t="s">
        <v>753</v>
      </c>
      <c r="AE262" s="22"/>
      <c r="AF262" s="422"/>
      <c r="AG262" s="422"/>
      <c r="AH262" s="21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8.15" customHeight="1" x14ac:dyDescent="0.2">
      <c r="B263" s="30"/>
      <c r="C263" s="340"/>
      <c r="D263" s="218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 t="s">
        <v>467</v>
      </c>
      <c r="N263" s="25" t="s">
        <v>112</v>
      </c>
      <c r="O263" s="114" t="s">
        <v>373</v>
      </c>
      <c r="P263" s="25" t="s">
        <v>111</v>
      </c>
      <c r="Q263" s="114" t="s">
        <v>529</v>
      </c>
      <c r="R263" s="25" t="s">
        <v>110</v>
      </c>
      <c r="S263" s="114" t="s">
        <v>130</v>
      </c>
      <c r="T263" s="25" t="s">
        <v>109</v>
      </c>
      <c r="U263" s="114"/>
      <c r="V263" s="25" t="s">
        <v>108</v>
      </c>
      <c r="W263" s="114"/>
      <c r="X263" s="25" t="s">
        <v>107</v>
      </c>
      <c r="Y263" s="114"/>
      <c r="Z263" s="25" t="s">
        <v>106</v>
      </c>
      <c r="AA263" s="114"/>
      <c r="AB263" s="190"/>
      <c r="AC263" s="114"/>
      <c r="AD263" s="190" t="s">
        <v>132</v>
      </c>
      <c r="AE263" s="22"/>
      <c r="AF263" s="422"/>
      <c r="AG263" s="422"/>
      <c r="AH263" s="21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8.15" customHeight="1" thickBot="1" x14ac:dyDescent="0.25">
      <c r="B264" s="20"/>
      <c r="C264" s="341"/>
      <c r="D264" s="215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 t="s">
        <v>496</v>
      </c>
      <c r="N264" s="15" t="s">
        <v>104</v>
      </c>
      <c r="O264" s="16" t="s">
        <v>1124</v>
      </c>
      <c r="P264" s="15" t="s">
        <v>103</v>
      </c>
      <c r="Q264" s="16" t="s">
        <v>349</v>
      </c>
      <c r="R264" s="15" t="s">
        <v>102</v>
      </c>
      <c r="S264" s="16"/>
      <c r="T264" s="15">
        <v>20</v>
      </c>
      <c r="U264" s="16"/>
      <c r="V264" s="15" t="s">
        <v>101</v>
      </c>
      <c r="W264" s="16"/>
      <c r="X264" s="15" t="s">
        <v>100</v>
      </c>
      <c r="Y264" s="16"/>
      <c r="Z264" s="15" t="s">
        <v>99</v>
      </c>
      <c r="AA264" s="16"/>
      <c r="AB264" s="187"/>
      <c r="AC264" s="16"/>
      <c r="AD264" s="186"/>
      <c r="AE264" s="11"/>
      <c r="AF264" s="423"/>
      <c r="AG264" s="423"/>
      <c r="AH264" s="10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107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>
        <v>217</v>
      </c>
      <c r="E266" s="425">
        <v>14314.49</v>
      </c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03"/>
      <c r="AI266" s="86" t="s">
        <v>137</v>
      </c>
      <c r="AJ266" s="85">
        <f t="shared" ref="AJ266:BB266" si="34">SUM(AJ268:AJ279)</f>
        <v>112</v>
      </c>
      <c r="AK266" s="84">
        <f t="shared" si="34"/>
        <v>19</v>
      </c>
      <c r="AL266" s="83">
        <f t="shared" si="34"/>
        <v>0</v>
      </c>
      <c r="AM266" s="85">
        <f t="shared" si="34"/>
        <v>75</v>
      </c>
      <c r="AN266" s="84">
        <f t="shared" si="34"/>
        <v>13</v>
      </c>
      <c r="AO266" s="83">
        <f t="shared" si="34"/>
        <v>0</v>
      </c>
      <c r="AP266" s="85">
        <f t="shared" si="34"/>
        <v>1</v>
      </c>
      <c r="AQ266" s="84">
        <f t="shared" si="34"/>
        <v>0</v>
      </c>
      <c r="AR266" s="83">
        <f t="shared" si="34"/>
        <v>0</v>
      </c>
      <c r="AS266" s="85">
        <f t="shared" si="34"/>
        <v>26</v>
      </c>
      <c r="AT266" s="84">
        <f t="shared" si="34"/>
        <v>7</v>
      </c>
      <c r="AU266" s="83">
        <f t="shared" si="34"/>
        <v>1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3</v>
      </c>
      <c r="AZ266" s="81">
        <f t="shared" si="34"/>
        <v>0</v>
      </c>
      <c r="BA266" s="81">
        <f t="shared" si="34"/>
        <v>3</v>
      </c>
      <c r="BB266" s="80">
        <f t="shared" si="34"/>
        <v>0</v>
      </c>
      <c r="BC266" s="79" t="s">
        <v>136</v>
      </c>
      <c r="BF266" s="5">
        <f>SUM(AJ266:AL266)/$BG$5</f>
        <v>43.666666666666664</v>
      </c>
      <c r="BG266" s="5">
        <f>SUM(AM266:AO266,AY266)/$BG$5</f>
        <v>30.333333333333332</v>
      </c>
      <c r="BH266" s="5">
        <f>SUM(AP266:AR266,AZ266)/$BG$5</f>
        <v>0.33333333333333331</v>
      </c>
      <c r="BI266" s="5">
        <f>SUM(AS266:AU266,BA266)/$BG$5</f>
        <v>12.333333333333334</v>
      </c>
      <c r="BJ266" s="5">
        <f>SUM(AV266:AX266,BB266)/$BG$5</f>
        <v>0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03"/>
      <c r="AI267" s="66" t="s">
        <v>135</v>
      </c>
      <c r="AJ267" s="65">
        <f t="shared" ref="AJ267:BB267" si="35">AJ266/3</f>
        <v>37.333333333333336</v>
      </c>
      <c r="AK267" s="64">
        <f t="shared" si="35"/>
        <v>6.333333333333333</v>
      </c>
      <c r="AL267" s="63">
        <f t="shared" si="35"/>
        <v>0</v>
      </c>
      <c r="AM267" s="65">
        <f t="shared" si="35"/>
        <v>25</v>
      </c>
      <c r="AN267" s="64">
        <f t="shared" si="35"/>
        <v>4.333333333333333</v>
      </c>
      <c r="AO267" s="63">
        <f t="shared" si="35"/>
        <v>0</v>
      </c>
      <c r="AP267" s="65">
        <f t="shared" si="35"/>
        <v>0.33333333333333331</v>
      </c>
      <c r="AQ267" s="64">
        <f t="shared" si="35"/>
        <v>0</v>
      </c>
      <c r="AR267" s="63">
        <f t="shared" si="35"/>
        <v>0</v>
      </c>
      <c r="AS267" s="65">
        <f t="shared" si="35"/>
        <v>8.6666666666666661</v>
      </c>
      <c r="AT267" s="64">
        <f t="shared" si="35"/>
        <v>2.3333333333333335</v>
      </c>
      <c r="AU267" s="63">
        <f t="shared" si="35"/>
        <v>0.33333333333333331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1</v>
      </c>
      <c r="AZ267" s="61">
        <f t="shared" si="35"/>
        <v>0</v>
      </c>
      <c r="BA267" s="61">
        <f t="shared" si="35"/>
        <v>1</v>
      </c>
      <c r="BB267" s="60">
        <f t="shared" si="35"/>
        <v>0</v>
      </c>
      <c r="BC267" s="59" t="s">
        <v>134</v>
      </c>
    </row>
    <row r="268" spans="2:62" ht="28.15" customHeight="1" x14ac:dyDescent="0.2">
      <c r="B268" s="30"/>
      <c r="C268" s="338">
        <v>1</v>
      </c>
      <c r="D268" s="239" t="s">
        <v>1129</v>
      </c>
      <c r="E268" s="198"/>
      <c r="F268" s="198"/>
      <c r="G268" s="197"/>
      <c r="H268" s="358" t="s">
        <v>595</v>
      </c>
      <c r="I268" s="390">
        <v>133</v>
      </c>
      <c r="J268" s="390">
        <v>29</v>
      </c>
      <c r="K268" s="390">
        <v>8</v>
      </c>
      <c r="L268" s="42" t="s">
        <v>131</v>
      </c>
      <c r="M268" s="43" t="s">
        <v>673</v>
      </c>
      <c r="N268" s="42" t="s">
        <v>129</v>
      </c>
      <c r="O268" s="43" t="s">
        <v>986</v>
      </c>
      <c r="P268" s="42" t="s">
        <v>128</v>
      </c>
      <c r="Q268" s="43" t="s">
        <v>465</v>
      </c>
      <c r="R268" s="42" t="s">
        <v>127</v>
      </c>
      <c r="S268" s="43" t="s">
        <v>579</v>
      </c>
      <c r="T268" s="42" t="s">
        <v>126</v>
      </c>
      <c r="U268" s="43" t="s">
        <v>351</v>
      </c>
      <c r="V268" s="42" t="s">
        <v>125</v>
      </c>
      <c r="W268" s="43" t="s">
        <v>130</v>
      </c>
      <c r="X268" s="42" t="s">
        <v>124</v>
      </c>
      <c r="Y268" s="43"/>
      <c r="Z268" s="42" t="s">
        <v>123</v>
      </c>
      <c r="AA268" s="43"/>
      <c r="AB268" s="196"/>
      <c r="AC268" s="43"/>
      <c r="AD268" s="196" t="s">
        <v>1128</v>
      </c>
      <c r="AE268" s="58" t="s">
        <v>1127</v>
      </c>
      <c r="AF268" s="421"/>
      <c r="AG268" s="421" t="s">
        <v>669</v>
      </c>
      <c r="AH268" s="38"/>
      <c r="AI268" s="9"/>
      <c r="AJ268" s="349">
        <f>SUMPRODUCT(LEN($M268:$AA271)-LEN(SUBSTITUTE($M268:$AA271,"A", "")))</f>
        <v>40</v>
      </c>
      <c r="AK268" s="352">
        <f>SUMPRODUCT(LEN($AD268:$AD271)-LEN(SUBSTITUTE($AD268:$AD271,"A", "")))</f>
        <v>15</v>
      </c>
      <c r="AL268" s="335">
        <f>SUMPRODUCT(LEN($AC268:$AC271)-LEN(SUBSTITUTE($AC268:$AC271,"A", "")))</f>
        <v>0</v>
      </c>
      <c r="AM268" s="349">
        <f>SUMPRODUCT(LEN($M268:$AA271)-LEN(SUBSTITUTE($M268:$AA271,"S", "")))</f>
        <v>23</v>
      </c>
      <c r="AN268" s="352">
        <f>SUMPRODUCT(LEN($AD268:$AD271)-LEN(SUBSTITUTE($AD268:$AD271,"S", "")))</f>
        <v>9</v>
      </c>
      <c r="AO268" s="335">
        <f>SUMPRODUCT(LEN($AC268:$AC271)-LEN(SUBSTITUTE($AC268:$AC271,"S", "")))</f>
        <v>0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14</v>
      </c>
      <c r="AT268" s="352">
        <f>SUMPRODUCT(LEN($AD268:$AD271)-LEN(SUBSTITUTE($AD268:$AD271,"G", "")))</f>
        <v>5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3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3</v>
      </c>
      <c r="BB268" s="413">
        <f>SUMPRODUCT(LEN($AE268:$AE271)-LEN(SUBSTITUTE($AE268:$AE271,"M", "")))</f>
        <v>0</v>
      </c>
    </row>
    <row r="269" spans="2:62" ht="28.15" customHeight="1" thickBot="1" x14ac:dyDescent="0.25">
      <c r="B269" s="30"/>
      <c r="C269" s="339"/>
      <c r="D269" s="221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527</v>
      </c>
      <c r="N269" s="33" t="s">
        <v>121</v>
      </c>
      <c r="O269" s="55" t="s">
        <v>788</v>
      </c>
      <c r="P269" s="33" t="s">
        <v>120</v>
      </c>
      <c r="Q269" s="55" t="s">
        <v>462</v>
      </c>
      <c r="R269" s="33" t="s">
        <v>119</v>
      </c>
      <c r="S269" s="55" t="s">
        <v>456</v>
      </c>
      <c r="T269" s="33" t="s">
        <v>118</v>
      </c>
      <c r="U269" s="55" t="s">
        <v>351</v>
      </c>
      <c r="V269" s="33" t="s">
        <v>117</v>
      </c>
      <c r="W269" s="55"/>
      <c r="X269" s="33" t="s">
        <v>116</v>
      </c>
      <c r="Y269" s="55"/>
      <c r="Z269" s="33" t="s">
        <v>115</v>
      </c>
      <c r="AA269" s="55"/>
      <c r="AB269" s="193"/>
      <c r="AC269" s="55"/>
      <c r="AD269" s="193" t="s">
        <v>1126</v>
      </c>
      <c r="AE269" s="57"/>
      <c r="AF269" s="422"/>
      <c r="AG269" s="422"/>
      <c r="AH269" s="21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8.15" customHeight="1" x14ac:dyDescent="0.2">
      <c r="B270" s="30"/>
      <c r="C270" s="340"/>
      <c r="D270" s="218"/>
      <c r="E270" s="192"/>
      <c r="F270" s="192"/>
      <c r="G270" s="191"/>
      <c r="H270" s="360">
        <v>217</v>
      </c>
      <c r="I270" s="392"/>
      <c r="J270" s="392"/>
      <c r="K270" s="392"/>
      <c r="L270" s="25" t="s">
        <v>114</v>
      </c>
      <c r="M270" s="114" t="s">
        <v>527</v>
      </c>
      <c r="N270" s="25" t="s">
        <v>112</v>
      </c>
      <c r="O270" s="114" t="s">
        <v>794</v>
      </c>
      <c r="P270" s="25" t="s">
        <v>111</v>
      </c>
      <c r="Q270" s="114" t="s">
        <v>495</v>
      </c>
      <c r="R270" s="25" t="s">
        <v>110</v>
      </c>
      <c r="S270" s="114" t="s">
        <v>350</v>
      </c>
      <c r="T270" s="25" t="s">
        <v>109</v>
      </c>
      <c r="U270" s="114" t="s">
        <v>354</v>
      </c>
      <c r="V270" s="25" t="s">
        <v>108</v>
      </c>
      <c r="W270" s="114"/>
      <c r="X270" s="25" t="s">
        <v>107</v>
      </c>
      <c r="Y270" s="114"/>
      <c r="Z270" s="25" t="s">
        <v>106</v>
      </c>
      <c r="AA270" s="114"/>
      <c r="AB270" s="190"/>
      <c r="AC270" s="114"/>
      <c r="AD270" s="190"/>
      <c r="AE270" s="57"/>
      <c r="AF270" s="422"/>
      <c r="AG270" s="422"/>
      <c r="AH270" s="21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8.15" customHeight="1" thickBot="1" x14ac:dyDescent="0.25">
      <c r="B271" s="30"/>
      <c r="C271" s="355"/>
      <c r="D271" s="246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789</v>
      </c>
      <c r="N271" s="50" t="s">
        <v>104</v>
      </c>
      <c r="O271" s="51" t="s">
        <v>531</v>
      </c>
      <c r="P271" s="50" t="s">
        <v>103</v>
      </c>
      <c r="Q271" s="51" t="s">
        <v>725</v>
      </c>
      <c r="R271" s="50" t="s">
        <v>102</v>
      </c>
      <c r="S271" s="51" t="s">
        <v>347</v>
      </c>
      <c r="T271" s="50">
        <v>20</v>
      </c>
      <c r="U271" s="51" t="s">
        <v>130</v>
      </c>
      <c r="V271" s="50" t="s">
        <v>101</v>
      </c>
      <c r="W271" s="51"/>
      <c r="X271" s="50" t="s">
        <v>100</v>
      </c>
      <c r="Y271" s="51"/>
      <c r="Z271" s="50" t="s">
        <v>99</v>
      </c>
      <c r="AA271" s="51"/>
      <c r="AB271" s="187"/>
      <c r="AC271" s="51"/>
      <c r="AD271" s="187"/>
      <c r="AE271" s="56"/>
      <c r="AF271" s="424"/>
      <c r="AG271" s="424"/>
      <c r="AH271" s="47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8.15" customHeight="1" x14ac:dyDescent="0.2">
      <c r="B272" s="30"/>
      <c r="C272" s="338">
        <v>2</v>
      </c>
      <c r="D272" s="212"/>
      <c r="E272" s="198"/>
      <c r="F272" s="198"/>
      <c r="G272" s="197"/>
      <c r="H272" s="358"/>
      <c r="I272" s="390">
        <v>136</v>
      </c>
      <c r="J272" s="390">
        <v>28</v>
      </c>
      <c r="K272" s="390">
        <v>9</v>
      </c>
      <c r="L272" s="42" t="s">
        <v>131</v>
      </c>
      <c r="M272" s="43" t="s">
        <v>479</v>
      </c>
      <c r="N272" s="42" t="s">
        <v>129</v>
      </c>
      <c r="O272" s="43" t="s">
        <v>479</v>
      </c>
      <c r="P272" s="42" t="s">
        <v>128</v>
      </c>
      <c r="Q272" s="43" t="s">
        <v>692</v>
      </c>
      <c r="R272" s="42" t="s">
        <v>127</v>
      </c>
      <c r="S272" s="43" t="s">
        <v>357</v>
      </c>
      <c r="T272" s="42" t="s">
        <v>126</v>
      </c>
      <c r="U272" s="43" t="s">
        <v>130</v>
      </c>
      <c r="V272" s="42" t="s">
        <v>125</v>
      </c>
      <c r="W272" s="43"/>
      <c r="X272" s="42" t="s">
        <v>124</v>
      </c>
      <c r="Y272" s="43"/>
      <c r="Z272" s="42" t="s">
        <v>123</v>
      </c>
      <c r="AA272" s="43"/>
      <c r="AB272" s="196"/>
      <c r="AC272" s="43"/>
      <c r="AD272" s="196"/>
      <c r="AE272" s="39"/>
      <c r="AF272" s="421">
        <v>7</v>
      </c>
      <c r="AG272" s="421"/>
      <c r="AH272" s="38"/>
      <c r="AI272" s="9"/>
      <c r="AJ272" s="349">
        <f>SUMPRODUCT(LEN($M272:$AA275)-LEN(SUBSTITUTE($M272:$AA275,"A", "")))</f>
        <v>24</v>
      </c>
      <c r="AK272" s="352">
        <f>SUMPRODUCT(LEN($AD272:$AD275)-LEN(SUBSTITUTE($AD272:$AD275,"A", "")))</f>
        <v>0</v>
      </c>
      <c r="AL272" s="335">
        <f>SUMPRODUCT(LEN($AC272:$AC275)-LEN(SUBSTITUTE($AC272:$AC275,"A", "")))</f>
        <v>0</v>
      </c>
      <c r="AM272" s="349">
        <f>SUMPRODUCT(LEN($M272:$AA275)-LEN(SUBSTITUTE($M272:$AA275,"S", "")))</f>
        <v>19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1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8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8.15" customHeight="1" thickBot="1" x14ac:dyDescent="0.25">
      <c r="B273" s="30"/>
      <c r="C273" s="339"/>
      <c r="D273" s="221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 t="s">
        <v>179</v>
      </c>
      <c r="N273" s="33" t="s">
        <v>121</v>
      </c>
      <c r="O273" s="55" t="s">
        <v>707</v>
      </c>
      <c r="P273" s="33" t="s">
        <v>120</v>
      </c>
      <c r="Q273" s="55" t="s">
        <v>459</v>
      </c>
      <c r="R273" s="33" t="s">
        <v>119</v>
      </c>
      <c r="S273" s="55" t="s">
        <v>349</v>
      </c>
      <c r="T273" s="33" t="s">
        <v>118</v>
      </c>
      <c r="U273" s="55" t="s">
        <v>130</v>
      </c>
      <c r="V273" s="33" t="s">
        <v>117</v>
      </c>
      <c r="W273" s="55"/>
      <c r="X273" s="33" t="s">
        <v>116</v>
      </c>
      <c r="Y273" s="55"/>
      <c r="Z273" s="33" t="s">
        <v>115</v>
      </c>
      <c r="AA273" s="55"/>
      <c r="AB273" s="193"/>
      <c r="AC273" s="55"/>
      <c r="AD273" s="193"/>
      <c r="AE273" s="22"/>
      <c r="AF273" s="422"/>
      <c r="AG273" s="422"/>
      <c r="AH273" s="21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8.15" customHeight="1" x14ac:dyDescent="0.2">
      <c r="B274" s="30"/>
      <c r="C274" s="340"/>
      <c r="D274" s="218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 t="s">
        <v>493</v>
      </c>
      <c r="N274" s="25" t="s">
        <v>112</v>
      </c>
      <c r="O274" s="114" t="s">
        <v>462</v>
      </c>
      <c r="P274" s="25" t="s">
        <v>111</v>
      </c>
      <c r="Q274" s="114" t="s">
        <v>542</v>
      </c>
      <c r="R274" s="25" t="s">
        <v>110</v>
      </c>
      <c r="S274" s="114" t="s">
        <v>347</v>
      </c>
      <c r="T274" s="25" t="s">
        <v>109</v>
      </c>
      <c r="U274" s="114" t="s">
        <v>130</v>
      </c>
      <c r="V274" s="25" t="s">
        <v>108</v>
      </c>
      <c r="W274" s="114"/>
      <c r="X274" s="25" t="s">
        <v>107</v>
      </c>
      <c r="Y274" s="114"/>
      <c r="Z274" s="25" t="s">
        <v>106</v>
      </c>
      <c r="AA274" s="114"/>
      <c r="AB274" s="190"/>
      <c r="AC274" s="114"/>
      <c r="AD274" s="190"/>
      <c r="AE274" s="22"/>
      <c r="AF274" s="422"/>
      <c r="AG274" s="422"/>
      <c r="AH274" s="21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8.15" customHeight="1" thickBot="1" x14ac:dyDescent="0.25">
      <c r="B275" s="30"/>
      <c r="C275" s="355"/>
      <c r="D275" s="246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 t="s">
        <v>357</v>
      </c>
      <c r="N275" s="50" t="s">
        <v>104</v>
      </c>
      <c r="O275" s="51" t="s">
        <v>588</v>
      </c>
      <c r="P275" s="50" t="s">
        <v>103</v>
      </c>
      <c r="Q275" s="51" t="s">
        <v>567</v>
      </c>
      <c r="R275" s="50" t="s">
        <v>102</v>
      </c>
      <c r="S275" s="51" t="s">
        <v>354</v>
      </c>
      <c r="T275" s="50">
        <v>20</v>
      </c>
      <c r="U275" s="51"/>
      <c r="V275" s="50" t="s">
        <v>101</v>
      </c>
      <c r="W275" s="51"/>
      <c r="X275" s="50" t="s">
        <v>100</v>
      </c>
      <c r="Y275" s="51"/>
      <c r="Z275" s="50" t="s">
        <v>99</v>
      </c>
      <c r="AA275" s="51"/>
      <c r="AB275" s="187"/>
      <c r="AC275" s="51"/>
      <c r="AD275" s="187"/>
      <c r="AE275" s="48"/>
      <c r="AF275" s="424"/>
      <c r="AG275" s="424"/>
      <c r="AH275" s="47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8.15" customHeight="1" x14ac:dyDescent="0.2">
      <c r="B276" s="30"/>
      <c r="C276" s="338">
        <v>3</v>
      </c>
      <c r="D276" s="212"/>
      <c r="E276" s="198"/>
      <c r="F276" s="198"/>
      <c r="G276" s="197"/>
      <c r="H276" s="358"/>
      <c r="I276" s="390">
        <v>147</v>
      </c>
      <c r="J276" s="390">
        <v>32</v>
      </c>
      <c r="K276" s="390">
        <v>7</v>
      </c>
      <c r="L276" s="42" t="s">
        <v>131</v>
      </c>
      <c r="M276" s="43" t="s">
        <v>357</v>
      </c>
      <c r="N276" s="42" t="s">
        <v>129</v>
      </c>
      <c r="O276" s="43" t="s">
        <v>527</v>
      </c>
      <c r="P276" s="42" t="s">
        <v>128</v>
      </c>
      <c r="Q276" s="43" t="s">
        <v>357</v>
      </c>
      <c r="R276" s="42" t="s">
        <v>127</v>
      </c>
      <c r="S276" s="43" t="s">
        <v>971</v>
      </c>
      <c r="T276" s="42" t="s">
        <v>126</v>
      </c>
      <c r="U276" s="43" t="s">
        <v>474</v>
      </c>
      <c r="V276" s="42" t="s">
        <v>125</v>
      </c>
      <c r="W276" s="43" t="s">
        <v>347</v>
      </c>
      <c r="X276" s="42" t="s">
        <v>124</v>
      </c>
      <c r="Y276" s="43" t="s">
        <v>130</v>
      </c>
      <c r="Z276" s="42" t="s">
        <v>123</v>
      </c>
      <c r="AA276" s="43"/>
      <c r="AB276" s="196">
        <v>21</v>
      </c>
      <c r="AC276" s="43" t="s">
        <v>496</v>
      </c>
      <c r="AD276" s="196" t="s">
        <v>1125</v>
      </c>
      <c r="AE276" s="39"/>
      <c r="AF276" s="421"/>
      <c r="AG276" s="421"/>
      <c r="AH276" s="38"/>
      <c r="AI276" s="9"/>
      <c r="AJ276" s="349">
        <f>SUMPRODUCT(LEN($M276:$AA279)-LEN(SUBSTITUTE($M276:$AA279,"A", "")))</f>
        <v>48</v>
      </c>
      <c r="AK276" s="352">
        <f>SUMPRODUCT(LEN($AD276:$AD279)-LEN(SUBSTITUTE($AD276:$AD279,"A", "")))</f>
        <v>4</v>
      </c>
      <c r="AL276" s="335">
        <f>SUMPRODUCT(LEN($AC276:$AC279)-LEN(SUBSTITUTE($AC276:$AC279,"A", "")))</f>
        <v>0</v>
      </c>
      <c r="AM276" s="349">
        <f>SUMPRODUCT(LEN($M276:$AA279)-LEN(SUBSTITUTE($M276:$AA279,"S", "")))</f>
        <v>33</v>
      </c>
      <c r="AN276" s="352">
        <f>SUMPRODUCT(LEN($AD276:$AD279)-LEN(SUBSTITUTE($AD276:$AD279,"S", "")))</f>
        <v>4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4</v>
      </c>
      <c r="AT276" s="352">
        <f>SUMPRODUCT(LEN($AD276:$AD279)-LEN(SUBSTITUTE($AD276:$AD279,"G", "")))</f>
        <v>2</v>
      </c>
      <c r="AU276" s="335">
        <f>SUMPRODUCT(LEN($AC276:$AC279)-LEN(SUBSTITUTE($AC276:$AC279,"G", "")))</f>
        <v>1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8.15" customHeight="1" thickBot="1" x14ac:dyDescent="0.25">
      <c r="B277" s="30"/>
      <c r="C277" s="339"/>
      <c r="D277" s="221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 t="s">
        <v>357</v>
      </c>
      <c r="N277" s="33" t="s">
        <v>121</v>
      </c>
      <c r="O277" s="55" t="s">
        <v>458</v>
      </c>
      <c r="P277" s="33" t="s">
        <v>120</v>
      </c>
      <c r="Q277" s="55" t="s">
        <v>459</v>
      </c>
      <c r="R277" s="33" t="s">
        <v>119</v>
      </c>
      <c r="S277" s="55" t="s">
        <v>1124</v>
      </c>
      <c r="T277" s="33" t="s">
        <v>118</v>
      </c>
      <c r="U277" s="55" t="s">
        <v>489</v>
      </c>
      <c r="V277" s="33" t="s">
        <v>117</v>
      </c>
      <c r="W277" s="55" t="s">
        <v>349</v>
      </c>
      <c r="X277" s="33" t="s">
        <v>116</v>
      </c>
      <c r="Y277" s="55"/>
      <c r="Z277" s="33" t="s">
        <v>115</v>
      </c>
      <c r="AA277" s="55"/>
      <c r="AB277" s="193"/>
      <c r="AC277" s="55"/>
      <c r="AD277" s="193"/>
      <c r="AE277" s="22"/>
      <c r="AF277" s="422"/>
      <c r="AG277" s="422"/>
      <c r="AH277" s="21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8.15" customHeight="1" x14ac:dyDescent="0.2">
      <c r="B278" s="30"/>
      <c r="C278" s="340"/>
      <c r="D278" s="218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 t="s">
        <v>132</v>
      </c>
      <c r="N278" s="25" t="s">
        <v>112</v>
      </c>
      <c r="O278" s="114" t="s">
        <v>458</v>
      </c>
      <c r="P278" s="25" t="s">
        <v>111</v>
      </c>
      <c r="Q278" s="114" t="s">
        <v>459</v>
      </c>
      <c r="R278" s="25" t="s">
        <v>110</v>
      </c>
      <c r="S278" s="114" t="s">
        <v>1123</v>
      </c>
      <c r="T278" s="25" t="s">
        <v>109</v>
      </c>
      <c r="U278" s="114" t="s">
        <v>501</v>
      </c>
      <c r="V278" s="25" t="s">
        <v>108</v>
      </c>
      <c r="W278" s="114" t="s">
        <v>351</v>
      </c>
      <c r="X278" s="25" t="s">
        <v>107</v>
      </c>
      <c r="Y278" s="114"/>
      <c r="Z278" s="25" t="s">
        <v>106</v>
      </c>
      <c r="AA278" s="114"/>
      <c r="AB278" s="190"/>
      <c r="AC278" s="114"/>
      <c r="AD278" s="190"/>
      <c r="AE278" s="22"/>
      <c r="AF278" s="422"/>
      <c r="AG278" s="422"/>
      <c r="AH278" s="21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8.15" customHeight="1" thickBot="1" x14ac:dyDescent="0.25">
      <c r="B279" s="20"/>
      <c r="C279" s="341"/>
      <c r="D279" s="215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 t="s">
        <v>357</v>
      </c>
      <c r="N279" s="15" t="s">
        <v>104</v>
      </c>
      <c r="O279" s="16" t="s">
        <v>132</v>
      </c>
      <c r="P279" s="15" t="s">
        <v>103</v>
      </c>
      <c r="Q279" s="16" t="s">
        <v>357</v>
      </c>
      <c r="R279" s="15" t="s">
        <v>102</v>
      </c>
      <c r="S279" s="16" t="s">
        <v>465</v>
      </c>
      <c r="T279" s="15">
        <v>20</v>
      </c>
      <c r="U279" s="16" t="s">
        <v>349</v>
      </c>
      <c r="V279" s="15" t="s">
        <v>101</v>
      </c>
      <c r="W279" s="16" t="s">
        <v>130</v>
      </c>
      <c r="X279" s="15" t="s">
        <v>100</v>
      </c>
      <c r="Y279" s="16"/>
      <c r="Z279" s="15" t="s">
        <v>99</v>
      </c>
      <c r="AA279" s="16"/>
      <c r="AB279" s="187"/>
      <c r="AC279" s="16"/>
      <c r="AD279" s="186"/>
      <c r="AE279" s="11"/>
      <c r="AF279" s="423"/>
      <c r="AG279" s="423"/>
      <c r="AH279" s="10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107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217</v>
      </c>
      <c r="E281" s="425">
        <v>18783.66</v>
      </c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03"/>
      <c r="AI281" s="86" t="s">
        <v>137</v>
      </c>
      <c r="AJ281" s="85">
        <f t="shared" ref="AJ281:BB281" si="36">SUM(AJ283:AJ294)</f>
        <v>88</v>
      </c>
      <c r="AK281" s="84">
        <f t="shared" si="36"/>
        <v>8</v>
      </c>
      <c r="AL281" s="83">
        <f t="shared" si="36"/>
        <v>0</v>
      </c>
      <c r="AM281" s="85">
        <f t="shared" si="36"/>
        <v>56</v>
      </c>
      <c r="AN281" s="84">
        <f t="shared" si="36"/>
        <v>8</v>
      </c>
      <c r="AO281" s="83">
        <f t="shared" si="36"/>
        <v>0</v>
      </c>
      <c r="AP281" s="85">
        <f t="shared" si="36"/>
        <v>2</v>
      </c>
      <c r="AQ281" s="84">
        <f t="shared" si="36"/>
        <v>0</v>
      </c>
      <c r="AR281" s="83">
        <f t="shared" si="36"/>
        <v>0</v>
      </c>
      <c r="AS281" s="85">
        <f t="shared" si="36"/>
        <v>22</v>
      </c>
      <c r="AT281" s="84">
        <f t="shared" si="36"/>
        <v>2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0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32</v>
      </c>
      <c r="BG281" s="5">
        <f>SUM(AM281:AO281,AY281)/$BG$5</f>
        <v>21.333333333333332</v>
      </c>
      <c r="BH281" s="5">
        <f>SUM(AP281:AR281,AZ281)/$BG$5</f>
        <v>0.66666666666666663</v>
      </c>
      <c r="BI281" s="5">
        <f>SUM(AS281:AU281,BA281)/$BG$5</f>
        <v>8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03"/>
      <c r="AI282" s="66" t="s">
        <v>135</v>
      </c>
      <c r="AJ282" s="65">
        <f t="shared" ref="AJ282:BB282" si="37">AJ281/3</f>
        <v>29.333333333333332</v>
      </c>
      <c r="AK282" s="64">
        <f t="shared" si="37"/>
        <v>2.6666666666666665</v>
      </c>
      <c r="AL282" s="63">
        <f t="shared" si="37"/>
        <v>0</v>
      </c>
      <c r="AM282" s="65">
        <f t="shared" si="37"/>
        <v>18.666666666666668</v>
      </c>
      <c r="AN282" s="64">
        <f t="shared" si="37"/>
        <v>2.6666666666666665</v>
      </c>
      <c r="AO282" s="63">
        <f t="shared" si="37"/>
        <v>0</v>
      </c>
      <c r="AP282" s="65">
        <f t="shared" si="37"/>
        <v>0.66666666666666663</v>
      </c>
      <c r="AQ282" s="64">
        <f t="shared" si="37"/>
        <v>0</v>
      </c>
      <c r="AR282" s="63">
        <f t="shared" si="37"/>
        <v>0</v>
      </c>
      <c r="AS282" s="65">
        <f t="shared" si="37"/>
        <v>7.333333333333333</v>
      </c>
      <c r="AT282" s="64">
        <f t="shared" si="37"/>
        <v>0.66666666666666663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8.15" customHeight="1" x14ac:dyDescent="0.2">
      <c r="B283" s="30"/>
      <c r="C283" s="338">
        <v>1</v>
      </c>
      <c r="D283" s="212"/>
      <c r="E283" s="198"/>
      <c r="F283" s="198"/>
      <c r="G283" s="197"/>
      <c r="H283" s="358" t="s">
        <v>133</v>
      </c>
      <c r="I283" s="390">
        <v>132</v>
      </c>
      <c r="J283" s="390">
        <v>27</v>
      </c>
      <c r="K283" s="390">
        <v>7</v>
      </c>
      <c r="L283" s="42" t="s">
        <v>131</v>
      </c>
      <c r="M283" s="43" t="s">
        <v>179</v>
      </c>
      <c r="N283" s="42" t="s">
        <v>129</v>
      </c>
      <c r="O283" s="43" t="s">
        <v>479</v>
      </c>
      <c r="P283" s="42" t="s">
        <v>128</v>
      </c>
      <c r="Q283" s="43" t="s">
        <v>357</v>
      </c>
      <c r="R283" s="42" t="s">
        <v>127</v>
      </c>
      <c r="S283" s="43" t="s">
        <v>371</v>
      </c>
      <c r="T283" s="42" t="s">
        <v>126</v>
      </c>
      <c r="U283" s="43" t="s">
        <v>347</v>
      </c>
      <c r="V283" s="42" t="s">
        <v>125</v>
      </c>
      <c r="W283" s="43"/>
      <c r="X283" s="42" t="s">
        <v>124</v>
      </c>
      <c r="Y283" s="43"/>
      <c r="Z283" s="42" t="s">
        <v>123</v>
      </c>
      <c r="AA283" s="43"/>
      <c r="AB283" s="196"/>
      <c r="AC283" s="43"/>
      <c r="AD283" s="196" t="s">
        <v>179</v>
      </c>
      <c r="AE283" s="58"/>
      <c r="AF283" s="421"/>
      <c r="AG283" s="421" t="s">
        <v>669</v>
      </c>
      <c r="AH283" s="38"/>
      <c r="AI283" s="9"/>
      <c r="AJ283" s="349">
        <f>SUMPRODUCT(LEN($M283:$AA286)-LEN(SUBSTITUTE($M283:$AA286,"A", "")))</f>
        <v>29</v>
      </c>
      <c r="AK283" s="352">
        <f>SUMPRODUCT(LEN($AD283:$AD286)-LEN(SUBSTITUTE($AD283:$AD286,"A", "")))</f>
        <v>2</v>
      </c>
      <c r="AL283" s="335">
        <f>SUMPRODUCT(LEN($AC283:$AC286)-LEN(SUBSTITUTE($AC283:$AC286,"A", "")))</f>
        <v>0</v>
      </c>
      <c r="AM283" s="349">
        <f>SUMPRODUCT(LEN($M283:$AA286)-LEN(SUBSTITUTE($M283:$AA286,"S", "")))</f>
        <v>14</v>
      </c>
      <c r="AN283" s="352">
        <f>SUMPRODUCT(LEN($AD283:$AD286)-LEN(SUBSTITUTE($AD283:$AD286,"S", "")))</f>
        <v>0</v>
      </c>
      <c r="AO283" s="335">
        <f>SUMPRODUCT(LEN($AC283:$AC286)-LEN(SUBSTITUTE($AC283:$AC286,"S", "")))</f>
        <v>0</v>
      </c>
      <c r="AP283" s="349">
        <f>SUMPRODUCT(LEN($M283:$AA286)-LEN(SUBSTITUTE($M283:$AA286,"F", "")))</f>
        <v>0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7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0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8.15" customHeight="1" thickBot="1" x14ac:dyDescent="0.25">
      <c r="B284" s="30"/>
      <c r="C284" s="339"/>
      <c r="D284" s="221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467</v>
      </c>
      <c r="N284" s="33" t="s">
        <v>121</v>
      </c>
      <c r="O284" s="55" t="s">
        <v>357</v>
      </c>
      <c r="P284" s="33" t="s">
        <v>120</v>
      </c>
      <c r="Q284" s="55" t="s">
        <v>132</v>
      </c>
      <c r="R284" s="33" t="s">
        <v>119</v>
      </c>
      <c r="S284" s="55" t="s">
        <v>479</v>
      </c>
      <c r="T284" s="33" t="s">
        <v>118</v>
      </c>
      <c r="U284" s="55" t="s">
        <v>354</v>
      </c>
      <c r="V284" s="33" t="s">
        <v>117</v>
      </c>
      <c r="W284" s="55"/>
      <c r="X284" s="33" t="s">
        <v>116</v>
      </c>
      <c r="Y284" s="55"/>
      <c r="Z284" s="33" t="s">
        <v>115</v>
      </c>
      <c r="AA284" s="55"/>
      <c r="AB284" s="193"/>
      <c r="AC284" s="55"/>
      <c r="AD284" s="193"/>
      <c r="AE284" s="57"/>
      <c r="AF284" s="422"/>
      <c r="AG284" s="422"/>
      <c r="AH284" s="21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8.15" customHeight="1" x14ac:dyDescent="0.2">
      <c r="B285" s="30"/>
      <c r="C285" s="340"/>
      <c r="D285" s="218"/>
      <c r="E285" s="192"/>
      <c r="F285" s="192"/>
      <c r="G285" s="191"/>
      <c r="H285" s="360">
        <v>217</v>
      </c>
      <c r="I285" s="392"/>
      <c r="J285" s="392"/>
      <c r="K285" s="392"/>
      <c r="L285" s="25" t="s">
        <v>114</v>
      </c>
      <c r="M285" s="114" t="s">
        <v>479</v>
      </c>
      <c r="N285" s="25" t="s">
        <v>112</v>
      </c>
      <c r="O285" s="114" t="s">
        <v>179</v>
      </c>
      <c r="P285" s="25" t="s">
        <v>111</v>
      </c>
      <c r="Q285" s="114" t="s">
        <v>688</v>
      </c>
      <c r="R285" s="25" t="s">
        <v>110</v>
      </c>
      <c r="S285" s="114" t="s">
        <v>354</v>
      </c>
      <c r="T285" s="25" t="s">
        <v>109</v>
      </c>
      <c r="U285" s="114" t="s">
        <v>130</v>
      </c>
      <c r="V285" s="25" t="s">
        <v>108</v>
      </c>
      <c r="W285" s="114"/>
      <c r="X285" s="25" t="s">
        <v>107</v>
      </c>
      <c r="Y285" s="114"/>
      <c r="Z285" s="25" t="s">
        <v>106</v>
      </c>
      <c r="AA285" s="114"/>
      <c r="AB285" s="190"/>
      <c r="AC285" s="114"/>
      <c r="AD285" s="190"/>
      <c r="AE285" s="57"/>
      <c r="AF285" s="422"/>
      <c r="AG285" s="422"/>
      <c r="AH285" s="21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8.15" customHeight="1" thickBot="1" x14ac:dyDescent="0.25">
      <c r="B286" s="30"/>
      <c r="C286" s="355"/>
      <c r="D286" s="246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697</v>
      </c>
      <c r="N286" s="50" t="s">
        <v>104</v>
      </c>
      <c r="O286" s="51" t="s">
        <v>179</v>
      </c>
      <c r="P286" s="50" t="s">
        <v>103</v>
      </c>
      <c r="Q286" s="51" t="s">
        <v>348</v>
      </c>
      <c r="R286" s="50" t="s">
        <v>102</v>
      </c>
      <c r="S286" s="51" t="s">
        <v>350</v>
      </c>
      <c r="T286" s="50">
        <v>20</v>
      </c>
      <c r="U286" s="51" t="s">
        <v>130</v>
      </c>
      <c r="V286" s="50" t="s">
        <v>101</v>
      </c>
      <c r="W286" s="51"/>
      <c r="X286" s="50" t="s">
        <v>100</v>
      </c>
      <c r="Y286" s="51"/>
      <c r="Z286" s="50" t="s">
        <v>99</v>
      </c>
      <c r="AA286" s="51"/>
      <c r="AB286" s="187"/>
      <c r="AC286" s="51"/>
      <c r="AD286" s="187"/>
      <c r="AE286" s="56"/>
      <c r="AF286" s="424"/>
      <c r="AG286" s="424"/>
      <c r="AH286" s="47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8.15" customHeight="1" x14ac:dyDescent="0.2">
      <c r="B287" s="30"/>
      <c r="C287" s="338">
        <v>2</v>
      </c>
      <c r="D287" s="212"/>
      <c r="E287" s="198"/>
      <c r="F287" s="198"/>
      <c r="G287" s="197"/>
      <c r="H287" s="358"/>
      <c r="I287" s="390">
        <v>126</v>
      </c>
      <c r="J287" s="390">
        <v>26</v>
      </c>
      <c r="K287" s="390">
        <v>6</v>
      </c>
      <c r="L287" s="42" t="s">
        <v>131</v>
      </c>
      <c r="M287" s="43" t="s">
        <v>132</v>
      </c>
      <c r="N287" s="42" t="s">
        <v>129</v>
      </c>
      <c r="O287" s="43" t="s">
        <v>179</v>
      </c>
      <c r="P287" s="42" t="s">
        <v>128</v>
      </c>
      <c r="Q287" s="43" t="s">
        <v>459</v>
      </c>
      <c r="R287" s="42" t="s">
        <v>127</v>
      </c>
      <c r="S287" s="43" t="s">
        <v>579</v>
      </c>
      <c r="T287" s="42" t="s">
        <v>126</v>
      </c>
      <c r="U287" s="43" t="s">
        <v>354</v>
      </c>
      <c r="V287" s="42" t="s">
        <v>125</v>
      </c>
      <c r="W287" s="43"/>
      <c r="X287" s="42" t="s">
        <v>124</v>
      </c>
      <c r="Y287" s="43"/>
      <c r="Z287" s="42" t="s">
        <v>123</v>
      </c>
      <c r="AA287" s="43"/>
      <c r="AB287" s="196"/>
      <c r="AC287" s="43"/>
      <c r="AD287" s="196" t="s">
        <v>971</v>
      </c>
      <c r="AE287" s="39"/>
      <c r="AF287" s="421">
        <v>6</v>
      </c>
      <c r="AG287" s="421" t="s">
        <v>668</v>
      </c>
      <c r="AH287" s="38"/>
      <c r="AI287" s="9"/>
      <c r="AJ287" s="349">
        <f>SUMPRODUCT(LEN($M287:$AA290)-LEN(SUBSTITUTE($M287:$AA290,"A", "")))</f>
        <v>23</v>
      </c>
      <c r="AK287" s="352">
        <f>SUMPRODUCT(LEN($AD287:$AD290)-LEN(SUBSTITUTE($AD287:$AD290,"A", "")))</f>
        <v>2</v>
      </c>
      <c r="AL287" s="335">
        <f>SUMPRODUCT(LEN($AC287:$AC290)-LEN(SUBSTITUTE($AC287:$AC290,"A", "")))</f>
        <v>0</v>
      </c>
      <c r="AM287" s="349">
        <f>SUMPRODUCT(LEN($M287:$AA290)-LEN(SUBSTITUTE($M287:$AA290,"S", "")))</f>
        <v>22</v>
      </c>
      <c r="AN287" s="352">
        <f>SUMPRODUCT(LEN($AD287:$AD290)-LEN(SUBSTITUTE($AD287:$AD290,"S", "")))</f>
        <v>3</v>
      </c>
      <c r="AO287" s="335">
        <f>SUMPRODUCT(LEN($AC287:$AC290)-LEN(SUBSTITUTE($AC287:$AC290,"S", "")))</f>
        <v>0</v>
      </c>
      <c r="AP287" s="349">
        <f>SUMPRODUCT(LEN($M287:$AA290)-LEN(SUBSTITUTE($M287:$AA290,"F", "")))</f>
        <v>1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4</v>
      </c>
      <c r="AT287" s="352">
        <f>SUMPRODUCT(LEN($AD287:$AD290)-LEN(SUBSTITUTE($AD287:$AD290,"G", "")))</f>
        <v>1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8.15" customHeight="1" thickBot="1" x14ac:dyDescent="0.25">
      <c r="B288" s="30"/>
      <c r="C288" s="339"/>
      <c r="D288" s="221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 t="s">
        <v>179</v>
      </c>
      <c r="N288" s="33" t="s">
        <v>121</v>
      </c>
      <c r="O288" s="55" t="s">
        <v>684</v>
      </c>
      <c r="P288" s="33" t="s">
        <v>120</v>
      </c>
      <c r="Q288" s="55" t="s">
        <v>461</v>
      </c>
      <c r="R288" s="33" t="s">
        <v>119</v>
      </c>
      <c r="S288" s="55" t="s">
        <v>567</v>
      </c>
      <c r="T288" s="33" t="s">
        <v>118</v>
      </c>
      <c r="U288" s="55" t="s">
        <v>130</v>
      </c>
      <c r="V288" s="33" t="s">
        <v>117</v>
      </c>
      <c r="W288" s="55"/>
      <c r="X288" s="33" t="s">
        <v>116</v>
      </c>
      <c r="Y288" s="55"/>
      <c r="Z288" s="33" t="s">
        <v>115</v>
      </c>
      <c r="AA288" s="55"/>
      <c r="AB288" s="193"/>
      <c r="AC288" s="55"/>
      <c r="AD288" s="193"/>
      <c r="AE288" s="22"/>
      <c r="AF288" s="422"/>
      <c r="AG288" s="422"/>
      <c r="AH288" s="21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8.15" customHeight="1" x14ac:dyDescent="0.2">
      <c r="B289" s="30"/>
      <c r="C289" s="340"/>
      <c r="D289" s="218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 t="s">
        <v>179</v>
      </c>
      <c r="N289" s="25" t="s">
        <v>112</v>
      </c>
      <c r="O289" s="114" t="s">
        <v>179</v>
      </c>
      <c r="P289" s="25" t="s">
        <v>111</v>
      </c>
      <c r="Q289" s="114" t="s">
        <v>588</v>
      </c>
      <c r="R289" s="25" t="s">
        <v>110</v>
      </c>
      <c r="S289" s="114" t="s">
        <v>349</v>
      </c>
      <c r="T289" s="25" t="s">
        <v>109</v>
      </c>
      <c r="U289" s="114" t="s">
        <v>130</v>
      </c>
      <c r="V289" s="25" t="s">
        <v>108</v>
      </c>
      <c r="W289" s="114"/>
      <c r="X289" s="25" t="s">
        <v>107</v>
      </c>
      <c r="Y289" s="114"/>
      <c r="Z289" s="25" t="s">
        <v>106</v>
      </c>
      <c r="AA289" s="114"/>
      <c r="AB289" s="190"/>
      <c r="AC289" s="114"/>
      <c r="AD289" s="190"/>
      <c r="AE289" s="22"/>
      <c r="AF289" s="422"/>
      <c r="AG289" s="422"/>
      <c r="AH289" s="21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8.15" customHeight="1" thickBot="1" x14ac:dyDescent="0.25">
      <c r="B290" s="30"/>
      <c r="C290" s="355"/>
      <c r="D290" s="246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 t="s">
        <v>179</v>
      </c>
      <c r="N290" s="50" t="s">
        <v>104</v>
      </c>
      <c r="O290" s="51" t="s">
        <v>132</v>
      </c>
      <c r="P290" s="50" t="s">
        <v>103</v>
      </c>
      <c r="Q290" s="51" t="s">
        <v>462</v>
      </c>
      <c r="R290" s="50" t="s">
        <v>102</v>
      </c>
      <c r="S290" s="51" t="s">
        <v>354</v>
      </c>
      <c r="T290" s="50">
        <v>20</v>
      </c>
      <c r="U290" s="51" t="s">
        <v>130</v>
      </c>
      <c r="V290" s="50" t="s">
        <v>101</v>
      </c>
      <c r="W290" s="51"/>
      <c r="X290" s="50" t="s">
        <v>100</v>
      </c>
      <c r="Y290" s="51"/>
      <c r="Z290" s="50" t="s">
        <v>99</v>
      </c>
      <c r="AA290" s="51"/>
      <c r="AB290" s="187"/>
      <c r="AC290" s="51"/>
      <c r="AD290" s="187"/>
      <c r="AE290" s="48"/>
      <c r="AF290" s="424"/>
      <c r="AG290" s="424"/>
      <c r="AH290" s="47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8.15" customHeight="1" x14ac:dyDescent="0.2">
      <c r="B291" s="30"/>
      <c r="C291" s="338">
        <v>3</v>
      </c>
      <c r="D291" s="212"/>
      <c r="E291" s="198"/>
      <c r="F291" s="198"/>
      <c r="G291" s="197"/>
      <c r="H291" s="358"/>
      <c r="I291" s="390">
        <v>139</v>
      </c>
      <c r="J291" s="390">
        <v>28</v>
      </c>
      <c r="K291" s="390">
        <v>5</v>
      </c>
      <c r="L291" s="42" t="s">
        <v>131</v>
      </c>
      <c r="M291" s="43" t="s">
        <v>132</v>
      </c>
      <c r="N291" s="42" t="s">
        <v>129</v>
      </c>
      <c r="O291" s="43" t="s">
        <v>458</v>
      </c>
      <c r="P291" s="42" t="s">
        <v>128</v>
      </c>
      <c r="Q291" s="43" t="s">
        <v>1019</v>
      </c>
      <c r="R291" s="42" t="s">
        <v>127</v>
      </c>
      <c r="S291" s="43" t="s">
        <v>457</v>
      </c>
      <c r="T291" s="42" t="s">
        <v>126</v>
      </c>
      <c r="U291" s="43" t="s">
        <v>550</v>
      </c>
      <c r="V291" s="42" t="s">
        <v>125</v>
      </c>
      <c r="W291" s="43" t="s">
        <v>132</v>
      </c>
      <c r="X291" s="42" t="s">
        <v>124</v>
      </c>
      <c r="Y291" s="43"/>
      <c r="Z291" s="42" t="s">
        <v>123</v>
      </c>
      <c r="AA291" s="43"/>
      <c r="AB291" s="196"/>
      <c r="AC291" s="43"/>
      <c r="AD291" s="196" t="s">
        <v>1122</v>
      </c>
      <c r="AE291" s="39"/>
      <c r="AF291" s="421">
        <v>6</v>
      </c>
      <c r="AG291" s="421" t="s">
        <v>669</v>
      </c>
      <c r="AH291" s="38"/>
      <c r="AI291" s="9"/>
      <c r="AJ291" s="349">
        <f>SUMPRODUCT(LEN($M291:$AA294)-LEN(SUBSTITUTE($M291:$AA294,"A", "")))</f>
        <v>36</v>
      </c>
      <c r="AK291" s="352">
        <f>SUMPRODUCT(LEN($AD291:$AD294)-LEN(SUBSTITUTE($AD291:$AD294,"A", "")))</f>
        <v>4</v>
      </c>
      <c r="AL291" s="335">
        <f>SUMPRODUCT(LEN($AC291:$AC294)-LEN(SUBSTITUTE($AC291:$AC294,"A", "")))</f>
        <v>0</v>
      </c>
      <c r="AM291" s="349">
        <f>SUMPRODUCT(LEN($M291:$AA294)-LEN(SUBSTITUTE($M291:$AA294,"S", "")))</f>
        <v>20</v>
      </c>
      <c r="AN291" s="352">
        <f>SUMPRODUCT(LEN($AD291:$AD294)-LEN(SUBSTITUTE($AD291:$AD294,"S", "")))</f>
        <v>5</v>
      </c>
      <c r="AO291" s="335">
        <f>SUMPRODUCT(LEN($AC291:$AC294)-LEN(SUBSTITUTE($AC291:$AC294,"S", "")))</f>
        <v>0</v>
      </c>
      <c r="AP291" s="349">
        <f>SUMPRODUCT(LEN($M291:$AA294)-LEN(SUBSTITUTE($M291:$AA294,"F", "")))</f>
        <v>1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11</v>
      </c>
      <c r="AT291" s="352">
        <f>SUMPRODUCT(LEN($AD291:$AD294)-LEN(SUBSTITUTE($AD291:$AD294,"G", "")))</f>
        <v>1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8.15" customHeight="1" thickBot="1" x14ac:dyDescent="0.25">
      <c r="B292" s="30"/>
      <c r="C292" s="339"/>
      <c r="D292" s="221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 t="s">
        <v>479</v>
      </c>
      <c r="N292" s="33" t="s">
        <v>121</v>
      </c>
      <c r="O292" s="55" t="s">
        <v>458</v>
      </c>
      <c r="P292" s="33" t="s">
        <v>120</v>
      </c>
      <c r="Q292" s="55" t="s">
        <v>874</v>
      </c>
      <c r="R292" s="33" t="s">
        <v>119</v>
      </c>
      <c r="S292" s="55" t="s">
        <v>462</v>
      </c>
      <c r="T292" s="33" t="s">
        <v>118</v>
      </c>
      <c r="U292" s="55" t="s">
        <v>354</v>
      </c>
      <c r="V292" s="33" t="s">
        <v>117</v>
      </c>
      <c r="W292" s="55" t="s">
        <v>130</v>
      </c>
      <c r="X292" s="33" t="s">
        <v>116</v>
      </c>
      <c r="Y292" s="55"/>
      <c r="Z292" s="33" t="s">
        <v>115</v>
      </c>
      <c r="AA292" s="55"/>
      <c r="AB292" s="193"/>
      <c r="AC292" s="55"/>
      <c r="AD292" s="193"/>
      <c r="AE292" s="22"/>
      <c r="AF292" s="422"/>
      <c r="AG292" s="422"/>
      <c r="AH292" s="21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8.15" customHeight="1" x14ac:dyDescent="0.2">
      <c r="B293" s="30"/>
      <c r="C293" s="340"/>
      <c r="D293" s="218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 t="s">
        <v>467</v>
      </c>
      <c r="N293" s="25" t="s">
        <v>112</v>
      </c>
      <c r="O293" s="114" t="s">
        <v>179</v>
      </c>
      <c r="P293" s="25" t="s">
        <v>111</v>
      </c>
      <c r="Q293" s="114" t="s">
        <v>556</v>
      </c>
      <c r="R293" s="25" t="s">
        <v>110</v>
      </c>
      <c r="S293" s="114" t="s">
        <v>474</v>
      </c>
      <c r="T293" s="25" t="s">
        <v>109</v>
      </c>
      <c r="U293" s="114" t="s">
        <v>130</v>
      </c>
      <c r="V293" s="25" t="s">
        <v>108</v>
      </c>
      <c r="W293" s="114" t="s">
        <v>130</v>
      </c>
      <c r="X293" s="25" t="s">
        <v>107</v>
      </c>
      <c r="Y293" s="114"/>
      <c r="Z293" s="25" t="s">
        <v>106</v>
      </c>
      <c r="AA293" s="114"/>
      <c r="AB293" s="190"/>
      <c r="AC293" s="114"/>
      <c r="AD293" s="190"/>
      <c r="AE293" s="22"/>
      <c r="AF293" s="422"/>
      <c r="AG293" s="422"/>
      <c r="AH293" s="21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8.15" customHeight="1" thickBot="1" x14ac:dyDescent="0.25">
      <c r="B294" s="20"/>
      <c r="C294" s="341"/>
      <c r="D294" s="215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 t="s">
        <v>458</v>
      </c>
      <c r="N294" s="15" t="s">
        <v>104</v>
      </c>
      <c r="O294" s="16" t="s">
        <v>469</v>
      </c>
      <c r="P294" s="15" t="s">
        <v>103</v>
      </c>
      <c r="Q294" s="16" t="s">
        <v>465</v>
      </c>
      <c r="R294" s="15" t="s">
        <v>102</v>
      </c>
      <c r="S294" s="16" t="s">
        <v>474</v>
      </c>
      <c r="T294" s="15">
        <v>20</v>
      </c>
      <c r="U294" s="16" t="s">
        <v>354</v>
      </c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187"/>
      <c r="AC294" s="16"/>
      <c r="AD294" s="186"/>
      <c r="AE294" s="11"/>
      <c r="AF294" s="423"/>
      <c r="AG294" s="423"/>
      <c r="AH294" s="10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107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215</v>
      </c>
      <c r="E296" s="425">
        <v>15673.02</v>
      </c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03"/>
      <c r="AI296" s="86" t="s">
        <v>137</v>
      </c>
      <c r="AJ296" s="85">
        <f t="shared" ref="AJ296:BB296" si="38">SUM(AJ298:AJ309)</f>
        <v>82</v>
      </c>
      <c r="AK296" s="84">
        <f t="shared" si="38"/>
        <v>27</v>
      </c>
      <c r="AL296" s="83">
        <f t="shared" si="38"/>
        <v>0</v>
      </c>
      <c r="AM296" s="85">
        <f t="shared" si="38"/>
        <v>39</v>
      </c>
      <c r="AN296" s="84">
        <f t="shared" si="38"/>
        <v>15</v>
      </c>
      <c r="AO296" s="83">
        <f t="shared" si="38"/>
        <v>0</v>
      </c>
      <c r="AP296" s="85">
        <f t="shared" si="38"/>
        <v>1</v>
      </c>
      <c r="AQ296" s="84">
        <f t="shared" si="38"/>
        <v>1</v>
      </c>
      <c r="AR296" s="83">
        <f t="shared" si="38"/>
        <v>0</v>
      </c>
      <c r="AS296" s="85">
        <f t="shared" si="38"/>
        <v>21</v>
      </c>
      <c r="AT296" s="84">
        <f t="shared" si="38"/>
        <v>9</v>
      </c>
      <c r="AU296" s="83">
        <f t="shared" si="38"/>
        <v>0</v>
      </c>
      <c r="AV296" s="85">
        <f t="shared" si="38"/>
        <v>0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1</v>
      </c>
      <c r="BB296" s="80">
        <f t="shared" si="38"/>
        <v>0</v>
      </c>
      <c r="BC296" s="79" t="s">
        <v>136</v>
      </c>
      <c r="BF296" s="5">
        <f>SUM(AJ296:AL296)/$BG$5</f>
        <v>36.333333333333336</v>
      </c>
      <c r="BG296" s="5">
        <f>SUM(AM296:AO296,AY296)/$BG$5</f>
        <v>18</v>
      </c>
      <c r="BH296" s="5">
        <f>SUM(AP296:AR296,AZ296)/$BG$5</f>
        <v>0.66666666666666663</v>
      </c>
      <c r="BI296" s="5">
        <f>SUM(AS296:AU296,BA296)/$BG$5</f>
        <v>10.333333333333334</v>
      </c>
      <c r="BJ296" s="5">
        <f>SUM(AV296:AX296,BB296)/$BG$5</f>
        <v>0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03"/>
      <c r="AI297" s="66" t="s">
        <v>135</v>
      </c>
      <c r="AJ297" s="65">
        <f t="shared" ref="AJ297:BB297" si="39">AJ296/3</f>
        <v>27.333333333333332</v>
      </c>
      <c r="AK297" s="64">
        <f t="shared" si="39"/>
        <v>9</v>
      </c>
      <c r="AL297" s="63">
        <f t="shared" si="39"/>
        <v>0</v>
      </c>
      <c r="AM297" s="65">
        <f t="shared" si="39"/>
        <v>13</v>
      </c>
      <c r="AN297" s="64">
        <f t="shared" si="39"/>
        <v>5</v>
      </c>
      <c r="AO297" s="63">
        <f t="shared" si="39"/>
        <v>0</v>
      </c>
      <c r="AP297" s="65">
        <f t="shared" si="39"/>
        <v>0.33333333333333331</v>
      </c>
      <c r="AQ297" s="64">
        <f t="shared" si="39"/>
        <v>0.33333333333333331</v>
      </c>
      <c r="AR297" s="63">
        <f t="shared" si="39"/>
        <v>0</v>
      </c>
      <c r="AS297" s="65">
        <f t="shared" si="39"/>
        <v>7</v>
      </c>
      <c r="AT297" s="64">
        <f t="shared" si="39"/>
        <v>3</v>
      </c>
      <c r="AU297" s="63">
        <f t="shared" si="39"/>
        <v>0</v>
      </c>
      <c r="AV297" s="65">
        <f t="shared" si="39"/>
        <v>0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0.33333333333333331</v>
      </c>
      <c r="BB297" s="60">
        <f t="shared" si="39"/>
        <v>0</v>
      </c>
      <c r="BC297" s="59" t="s">
        <v>134</v>
      </c>
    </row>
    <row r="298" spans="2:62" ht="28.15" customHeight="1" x14ac:dyDescent="0.2">
      <c r="B298" s="30"/>
      <c r="C298" s="338">
        <v>1</v>
      </c>
      <c r="D298" s="239" t="s">
        <v>1056</v>
      </c>
      <c r="E298" s="198"/>
      <c r="F298" s="198"/>
      <c r="G298" s="197"/>
      <c r="H298" s="358" t="s">
        <v>370</v>
      </c>
      <c r="I298" s="390">
        <v>119</v>
      </c>
      <c r="J298" s="390">
        <v>28</v>
      </c>
      <c r="K298" s="390">
        <v>7</v>
      </c>
      <c r="L298" s="42" t="s">
        <v>131</v>
      </c>
      <c r="M298" s="43" t="s">
        <v>179</v>
      </c>
      <c r="N298" s="42" t="s">
        <v>129</v>
      </c>
      <c r="O298" s="43" t="s">
        <v>357</v>
      </c>
      <c r="P298" s="42" t="s">
        <v>128</v>
      </c>
      <c r="Q298" s="43" t="s">
        <v>703</v>
      </c>
      <c r="R298" s="42" t="s">
        <v>127</v>
      </c>
      <c r="S298" s="43" t="s">
        <v>481</v>
      </c>
      <c r="T298" s="42" t="s">
        <v>126</v>
      </c>
      <c r="U298" s="43" t="s">
        <v>349</v>
      </c>
      <c r="V298" s="42" t="s">
        <v>125</v>
      </c>
      <c r="W298" s="43" t="s">
        <v>130</v>
      </c>
      <c r="X298" s="42" t="s">
        <v>124</v>
      </c>
      <c r="Y298" s="43"/>
      <c r="Z298" s="42" t="s">
        <v>123</v>
      </c>
      <c r="AA298" s="43"/>
      <c r="AB298" s="196"/>
      <c r="AC298" s="43"/>
      <c r="AD298" s="196" t="s">
        <v>179</v>
      </c>
      <c r="AE298" s="58" t="s">
        <v>496</v>
      </c>
      <c r="AF298" s="421"/>
      <c r="AG298" s="421" t="s">
        <v>669</v>
      </c>
      <c r="AH298" s="38"/>
      <c r="AI298" s="9"/>
      <c r="AJ298" s="349">
        <f>SUMPRODUCT(LEN($M298:$AA301)-LEN(SUBSTITUTE($M298:$AA301,"A", "")))</f>
        <v>37</v>
      </c>
      <c r="AK298" s="352">
        <f>SUMPRODUCT(LEN($AD298:$AD301)-LEN(SUBSTITUTE($AD298:$AD301,"A", "")))</f>
        <v>2</v>
      </c>
      <c r="AL298" s="335">
        <f>SUMPRODUCT(LEN($AC298:$AC301)-LEN(SUBSTITUTE($AC298:$AC301,"A", "")))</f>
        <v>0</v>
      </c>
      <c r="AM298" s="349">
        <f>SUMPRODUCT(LEN($M298:$AA301)-LEN(SUBSTITUTE($M298:$AA301,"S", "")))</f>
        <v>21</v>
      </c>
      <c r="AN298" s="352">
        <f>SUMPRODUCT(LEN($AD298:$AD301)-LEN(SUBSTITUTE($AD298:$AD301,"S", "")))</f>
        <v>0</v>
      </c>
      <c r="AO298" s="335">
        <f>SUMPRODUCT(LEN($AC298:$AC301)-LEN(SUBSTITUTE($AC298:$AC301,"S", "")))</f>
        <v>0</v>
      </c>
      <c r="AP298" s="349">
        <f>SUMPRODUCT(LEN($M298:$AA301)-LEN(SUBSTITUTE($M298:$AA301,"F", "")))</f>
        <v>0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8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1</v>
      </c>
      <c r="BB298" s="413">
        <f>SUMPRODUCT(LEN($AE298:$AE301)-LEN(SUBSTITUTE($AE298:$AE301,"M", "")))</f>
        <v>0</v>
      </c>
    </row>
    <row r="299" spans="2:62" ht="28.15" customHeight="1" thickBot="1" x14ac:dyDescent="0.25">
      <c r="B299" s="30"/>
      <c r="C299" s="339"/>
      <c r="D299" s="221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179</v>
      </c>
      <c r="N299" s="33" t="s">
        <v>121</v>
      </c>
      <c r="O299" s="55" t="s">
        <v>984</v>
      </c>
      <c r="P299" s="33" t="s">
        <v>120</v>
      </c>
      <c r="Q299" s="55" t="s">
        <v>527</v>
      </c>
      <c r="R299" s="33" t="s">
        <v>119</v>
      </c>
      <c r="S299" s="55" t="s">
        <v>474</v>
      </c>
      <c r="T299" s="33" t="s">
        <v>118</v>
      </c>
      <c r="U299" s="55" t="s">
        <v>354</v>
      </c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193"/>
      <c r="AC299" s="55"/>
      <c r="AD299" s="193"/>
      <c r="AE299" s="57"/>
      <c r="AF299" s="422"/>
      <c r="AG299" s="422"/>
      <c r="AH299" s="21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8.15" customHeight="1" x14ac:dyDescent="0.2">
      <c r="B300" s="30"/>
      <c r="C300" s="340"/>
      <c r="D300" s="218"/>
      <c r="E300" s="192"/>
      <c r="F300" s="192"/>
      <c r="G300" s="191"/>
      <c r="H300" s="360">
        <v>215</v>
      </c>
      <c r="I300" s="392"/>
      <c r="J300" s="392"/>
      <c r="K300" s="392"/>
      <c r="L300" s="25" t="s">
        <v>114</v>
      </c>
      <c r="M300" s="114" t="s">
        <v>179</v>
      </c>
      <c r="N300" s="25" t="s">
        <v>112</v>
      </c>
      <c r="O300" s="114" t="s">
        <v>458</v>
      </c>
      <c r="P300" s="25" t="s">
        <v>111</v>
      </c>
      <c r="Q300" s="114" t="s">
        <v>717</v>
      </c>
      <c r="R300" s="25" t="s">
        <v>110</v>
      </c>
      <c r="S300" s="114" t="s">
        <v>346</v>
      </c>
      <c r="T300" s="25" t="s">
        <v>109</v>
      </c>
      <c r="U300" s="114" t="s">
        <v>354</v>
      </c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190"/>
      <c r="AC300" s="114"/>
      <c r="AD300" s="190"/>
      <c r="AE300" s="57"/>
      <c r="AF300" s="422"/>
      <c r="AG300" s="422"/>
      <c r="AH300" s="21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8.15" customHeight="1" thickBot="1" x14ac:dyDescent="0.25">
      <c r="B301" s="30"/>
      <c r="C301" s="355"/>
      <c r="D301" s="246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179</v>
      </c>
      <c r="N301" s="50" t="s">
        <v>104</v>
      </c>
      <c r="O301" s="51" t="s">
        <v>684</v>
      </c>
      <c r="P301" s="50" t="s">
        <v>103</v>
      </c>
      <c r="Q301" s="51" t="s">
        <v>688</v>
      </c>
      <c r="R301" s="50" t="s">
        <v>102</v>
      </c>
      <c r="S301" s="51" t="s">
        <v>349</v>
      </c>
      <c r="T301" s="50">
        <v>20</v>
      </c>
      <c r="U301" s="51" t="s">
        <v>354</v>
      </c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187"/>
      <c r="AC301" s="51"/>
      <c r="AD301" s="187"/>
      <c r="AE301" s="56"/>
      <c r="AF301" s="424"/>
      <c r="AG301" s="424"/>
      <c r="AH301" s="47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8.15" customHeight="1" x14ac:dyDescent="0.2">
      <c r="B302" s="30"/>
      <c r="C302" s="338">
        <v>2</v>
      </c>
      <c r="D302" s="212"/>
      <c r="E302" s="198"/>
      <c r="F302" s="198"/>
      <c r="G302" s="197"/>
      <c r="H302" s="358"/>
      <c r="I302" s="390">
        <v>116</v>
      </c>
      <c r="J302" s="390">
        <v>27</v>
      </c>
      <c r="K302" s="390">
        <v>7</v>
      </c>
      <c r="L302" s="42" t="s">
        <v>131</v>
      </c>
      <c r="M302" s="43" t="s">
        <v>357</v>
      </c>
      <c r="N302" s="42" t="s">
        <v>129</v>
      </c>
      <c r="O302" s="43" t="s">
        <v>357</v>
      </c>
      <c r="P302" s="42" t="s">
        <v>128</v>
      </c>
      <c r="Q302" s="43" t="s">
        <v>459</v>
      </c>
      <c r="R302" s="42" t="s">
        <v>127</v>
      </c>
      <c r="S302" s="43" t="s">
        <v>508</v>
      </c>
      <c r="T302" s="42" t="s">
        <v>126</v>
      </c>
      <c r="U302" s="43" t="s">
        <v>350</v>
      </c>
      <c r="V302" s="42" t="s">
        <v>125</v>
      </c>
      <c r="W302" s="43"/>
      <c r="X302" s="42" t="s">
        <v>124</v>
      </c>
      <c r="Y302" s="43"/>
      <c r="Z302" s="42" t="s">
        <v>123</v>
      </c>
      <c r="AA302" s="43"/>
      <c r="AB302" s="196"/>
      <c r="AC302" s="43"/>
      <c r="AD302" s="196" t="s">
        <v>1121</v>
      </c>
      <c r="AE302" s="39"/>
      <c r="AF302" s="421"/>
      <c r="AG302" s="421" t="s">
        <v>669</v>
      </c>
      <c r="AH302" s="38"/>
      <c r="AI302" s="9"/>
      <c r="AJ302" s="349">
        <f>SUMPRODUCT(LEN($M302:$AA305)-LEN(SUBSTITUTE($M302:$AA305,"A", "")))</f>
        <v>38</v>
      </c>
      <c r="AK302" s="352">
        <f>SUMPRODUCT(LEN($AD302:$AD305)-LEN(SUBSTITUTE($AD302:$AD305,"A", "")))</f>
        <v>10</v>
      </c>
      <c r="AL302" s="335">
        <f>SUMPRODUCT(LEN($AC302:$AC305)-LEN(SUBSTITUTE($AC302:$AC305,"A", "")))</f>
        <v>0</v>
      </c>
      <c r="AM302" s="349">
        <f>SUMPRODUCT(LEN($M302:$AA305)-LEN(SUBSTITUTE($M302:$AA305,"S", "")))</f>
        <v>15</v>
      </c>
      <c r="AN302" s="352">
        <f>SUMPRODUCT(LEN($AD302:$AD305)-LEN(SUBSTITUTE($AD302:$AD305,"S", "")))</f>
        <v>4</v>
      </c>
      <c r="AO302" s="335">
        <f>SUMPRODUCT(LEN($AC302:$AC305)-LEN(SUBSTITUTE($AC302:$AC305,"S", "")))</f>
        <v>0</v>
      </c>
      <c r="AP302" s="349">
        <f>SUMPRODUCT(LEN($M302:$AA305)-LEN(SUBSTITUTE($M302:$AA305,"F", "")))</f>
        <v>1</v>
      </c>
      <c r="AQ302" s="352">
        <f>SUMPRODUCT(LEN($AD302:$AD305)-LEN(SUBSTITUTE($AD302:$AD305,"F", "")))</f>
        <v>1</v>
      </c>
      <c r="AR302" s="335">
        <f>SUMPRODUCT(LEN($AC302:$AC305)-LEN(SUBSTITUTE($AC302:$AC305,"F", "")))</f>
        <v>0</v>
      </c>
      <c r="AS302" s="349">
        <f>SUMPRODUCT(LEN($M302:$AA305)-LEN(SUBSTITUTE($M302:$AA305,"G", "")))</f>
        <v>11</v>
      </c>
      <c r="AT302" s="352">
        <f>SUMPRODUCT(LEN($AD302:$AD305)-LEN(SUBSTITUTE($AD302:$AD305,"G", "")))</f>
        <v>2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8.15" customHeight="1" thickBot="1" x14ac:dyDescent="0.25">
      <c r="B303" s="30"/>
      <c r="C303" s="339"/>
      <c r="D303" s="221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 t="s">
        <v>357</v>
      </c>
      <c r="N303" s="33" t="s">
        <v>121</v>
      </c>
      <c r="O303" s="55" t="s">
        <v>470</v>
      </c>
      <c r="P303" s="33" t="s">
        <v>120</v>
      </c>
      <c r="Q303" s="55" t="s">
        <v>707</v>
      </c>
      <c r="R303" s="33" t="s">
        <v>119</v>
      </c>
      <c r="S303" s="55" t="s">
        <v>459</v>
      </c>
      <c r="T303" s="33" t="s">
        <v>118</v>
      </c>
      <c r="U303" s="55" t="s">
        <v>351</v>
      </c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193"/>
      <c r="AC303" s="55"/>
      <c r="AD303" s="193"/>
      <c r="AE303" s="22"/>
      <c r="AF303" s="422"/>
      <c r="AG303" s="422"/>
      <c r="AH303" s="21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8.15" customHeight="1" x14ac:dyDescent="0.2">
      <c r="B304" s="30"/>
      <c r="C304" s="340"/>
      <c r="D304" s="218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 t="s">
        <v>703</v>
      </c>
      <c r="N304" s="25" t="s">
        <v>112</v>
      </c>
      <c r="O304" s="114" t="s">
        <v>715</v>
      </c>
      <c r="P304" s="25" t="s">
        <v>111</v>
      </c>
      <c r="Q304" s="114" t="s">
        <v>479</v>
      </c>
      <c r="R304" s="25" t="s">
        <v>110</v>
      </c>
      <c r="S304" s="114" t="s">
        <v>579</v>
      </c>
      <c r="T304" s="25" t="s">
        <v>109</v>
      </c>
      <c r="U304" s="114" t="s">
        <v>354</v>
      </c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190"/>
      <c r="AC304" s="114"/>
      <c r="AD304" s="190"/>
      <c r="AE304" s="22"/>
      <c r="AF304" s="422"/>
      <c r="AG304" s="422"/>
      <c r="AH304" s="21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8.15" customHeight="1" thickBot="1" x14ac:dyDescent="0.25">
      <c r="B305" s="30"/>
      <c r="C305" s="355"/>
      <c r="D305" s="246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 t="s">
        <v>458</v>
      </c>
      <c r="N305" s="50" t="s">
        <v>104</v>
      </c>
      <c r="O305" s="51" t="s">
        <v>469</v>
      </c>
      <c r="P305" s="50" t="s">
        <v>103</v>
      </c>
      <c r="Q305" s="51" t="s">
        <v>179</v>
      </c>
      <c r="R305" s="50" t="s">
        <v>102</v>
      </c>
      <c r="S305" s="51" t="s">
        <v>350</v>
      </c>
      <c r="T305" s="50">
        <v>20</v>
      </c>
      <c r="U305" s="51" t="s">
        <v>130</v>
      </c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187"/>
      <c r="AC305" s="51"/>
      <c r="AD305" s="187"/>
      <c r="AE305" s="48"/>
      <c r="AF305" s="424"/>
      <c r="AG305" s="424"/>
      <c r="AH305" s="47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8.15" customHeight="1" x14ac:dyDescent="0.2">
      <c r="B306" s="30"/>
      <c r="C306" s="338">
        <v>3</v>
      </c>
      <c r="D306" s="212"/>
      <c r="E306" s="198"/>
      <c r="F306" s="198"/>
      <c r="G306" s="197"/>
      <c r="H306" s="358"/>
      <c r="I306" s="390">
        <v>101</v>
      </c>
      <c r="J306" s="390">
        <v>20</v>
      </c>
      <c r="K306" s="390">
        <v>13</v>
      </c>
      <c r="L306" s="42" t="s">
        <v>131</v>
      </c>
      <c r="M306" s="43" t="s">
        <v>467</v>
      </c>
      <c r="N306" s="42" t="s">
        <v>129</v>
      </c>
      <c r="O306" s="43" t="s">
        <v>179</v>
      </c>
      <c r="P306" s="42" t="s">
        <v>128</v>
      </c>
      <c r="Q306" s="43"/>
      <c r="R306" s="42" t="s">
        <v>127</v>
      </c>
      <c r="S306" s="43"/>
      <c r="T306" s="42" t="s">
        <v>126</v>
      </c>
      <c r="U306" s="43"/>
      <c r="V306" s="42" t="s">
        <v>125</v>
      </c>
      <c r="W306" s="43"/>
      <c r="X306" s="42" t="s">
        <v>124</v>
      </c>
      <c r="Y306" s="43"/>
      <c r="Z306" s="42" t="s">
        <v>123</v>
      </c>
      <c r="AA306" s="43"/>
      <c r="AB306" s="196"/>
      <c r="AC306" s="43"/>
      <c r="AD306" s="196" t="s">
        <v>1120</v>
      </c>
      <c r="AE306" s="39"/>
      <c r="AF306" s="421"/>
      <c r="AG306" s="421" t="s">
        <v>669</v>
      </c>
      <c r="AH306" s="38"/>
      <c r="AI306" s="9"/>
      <c r="AJ306" s="349">
        <f>SUMPRODUCT(LEN($M306:$AA309)-LEN(SUBSTITUTE($M306:$AA309,"A", "")))</f>
        <v>7</v>
      </c>
      <c r="AK306" s="352">
        <f>SUMPRODUCT(LEN($AD306:$AD309)-LEN(SUBSTITUTE($AD306:$AD309,"A", "")))</f>
        <v>15</v>
      </c>
      <c r="AL306" s="335">
        <f>SUMPRODUCT(LEN($AC306:$AC309)-LEN(SUBSTITUTE($AC306:$AC309,"A", "")))</f>
        <v>0</v>
      </c>
      <c r="AM306" s="349">
        <f>SUMPRODUCT(LEN($M306:$AA309)-LEN(SUBSTITUTE($M306:$AA309,"S", "")))</f>
        <v>3</v>
      </c>
      <c r="AN306" s="352">
        <f>SUMPRODUCT(LEN($AD306:$AD309)-LEN(SUBSTITUTE($AD306:$AD309,"S", "")))</f>
        <v>11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2</v>
      </c>
      <c r="AT306" s="352">
        <f>SUMPRODUCT(LEN($AD306:$AD309)-LEN(SUBSTITUTE($AD306:$AD309,"G", "")))</f>
        <v>7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8.15" customHeight="1" thickBot="1" x14ac:dyDescent="0.25">
      <c r="B307" s="30"/>
      <c r="C307" s="339"/>
      <c r="D307" s="221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 t="s">
        <v>132</v>
      </c>
      <c r="N307" s="33" t="s">
        <v>121</v>
      </c>
      <c r="O307" s="55" t="s">
        <v>354</v>
      </c>
      <c r="P307" s="33" t="s">
        <v>120</v>
      </c>
      <c r="Q307" s="55"/>
      <c r="R307" s="33" t="s">
        <v>119</v>
      </c>
      <c r="S307" s="55"/>
      <c r="T307" s="33" t="s">
        <v>118</v>
      </c>
      <c r="U307" s="55"/>
      <c r="V307" s="33" t="s">
        <v>117</v>
      </c>
      <c r="W307" s="55"/>
      <c r="X307" s="33" t="s">
        <v>116</v>
      </c>
      <c r="Y307" s="55"/>
      <c r="Z307" s="33" t="s">
        <v>115</v>
      </c>
      <c r="AA307" s="55"/>
      <c r="AB307" s="193"/>
      <c r="AC307" s="55"/>
      <c r="AD307" s="193" t="s">
        <v>1119</v>
      </c>
      <c r="AE307" s="22"/>
      <c r="AF307" s="422"/>
      <c r="AG307" s="422"/>
      <c r="AH307" s="21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8.15" customHeight="1" x14ac:dyDescent="0.2">
      <c r="B308" s="30"/>
      <c r="C308" s="340"/>
      <c r="D308" s="218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 t="s">
        <v>179</v>
      </c>
      <c r="N308" s="25" t="s">
        <v>112</v>
      </c>
      <c r="O308" s="114" t="s">
        <v>130</v>
      </c>
      <c r="P308" s="25" t="s">
        <v>111</v>
      </c>
      <c r="Q308" s="114"/>
      <c r="R308" s="25" t="s">
        <v>110</v>
      </c>
      <c r="S308" s="114"/>
      <c r="T308" s="25" t="s">
        <v>109</v>
      </c>
      <c r="U308" s="114"/>
      <c r="V308" s="25" t="s">
        <v>108</v>
      </c>
      <c r="W308" s="114"/>
      <c r="X308" s="25" t="s">
        <v>107</v>
      </c>
      <c r="Y308" s="114"/>
      <c r="Z308" s="25" t="s">
        <v>106</v>
      </c>
      <c r="AA308" s="114"/>
      <c r="AB308" s="190"/>
      <c r="AC308" s="114"/>
      <c r="AD308" s="190"/>
      <c r="AE308" s="22"/>
      <c r="AF308" s="422"/>
      <c r="AG308" s="422"/>
      <c r="AH308" s="21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8.15" customHeight="1" thickBot="1" x14ac:dyDescent="0.25">
      <c r="B309" s="20"/>
      <c r="C309" s="341"/>
      <c r="D309" s="215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 t="s">
        <v>467</v>
      </c>
      <c r="N309" s="15" t="s">
        <v>104</v>
      </c>
      <c r="O309" s="16"/>
      <c r="P309" s="15" t="s">
        <v>103</v>
      </c>
      <c r="Q309" s="16"/>
      <c r="R309" s="15" t="s">
        <v>102</v>
      </c>
      <c r="S309" s="16"/>
      <c r="T309" s="15">
        <v>20</v>
      </c>
      <c r="U309" s="16"/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187"/>
      <c r="AC309" s="16"/>
      <c r="AD309" s="186"/>
      <c r="AE309" s="11"/>
      <c r="AF309" s="423"/>
      <c r="AG309" s="423"/>
      <c r="AH309" s="10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107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216</v>
      </c>
      <c r="E311" s="425">
        <v>16892.38</v>
      </c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03"/>
      <c r="AI311" s="86" t="s">
        <v>137</v>
      </c>
      <c r="AJ311" s="85">
        <f t="shared" ref="AJ311:BB311" si="40">SUM(AJ313:AJ324)</f>
        <v>88</v>
      </c>
      <c r="AK311" s="84">
        <f t="shared" si="40"/>
        <v>7</v>
      </c>
      <c r="AL311" s="83">
        <f t="shared" si="40"/>
        <v>0</v>
      </c>
      <c r="AM311" s="85">
        <f t="shared" si="40"/>
        <v>58</v>
      </c>
      <c r="AN311" s="84">
        <f t="shared" si="40"/>
        <v>1</v>
      </c>
      <c r="AO311" s="83">
        <f t="shared" si="40"/>
        <v>0</v>
      </c>
      <c r="AP311" s="85">
        <f t="shared" si="40"/>
        <v>1</v>
      </c>
      <c r="AQ311" s="84">
        <f t="shared" si="40"/>
        <v>0</v>
      </c>
      <c r="AR311" s="83">
        <f t="shared" si="40"/>
        <v>0</v>
      </c>
      <c r="AS311" s="85">
        <f t="shared" si="40"/>
        <v>22</v>
      </c>
      <c r="AT311" s="84">
        <f t="shared" si="40"/>
        <v>0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1</v>
      </c>
      <c r="AZ311" s="81">
        <f t="shared" si="40"/>
        <v>0</v>
      </c>
      <c r="BA311" s="81">
        <f t="shared" si="40"/>
        <v>1</v>
      </c>
      <c r="BB311" s="80">
        <f t="shared" si="40"/>
        <v>0</v>
      </c>
      <c r="BC311" s="79" t="s">
        <v>136</v>
      </c>
      <c r="BF311" s="5">
        <f>SUM(AJ311:AL311)/$BG$5</f>
        <v>31.666666666666668</v>
      </c>
      <c r="BG311" s="5">
        <f>SUM(AM311:AO311,AY311)/$BG$5</f>
        <v>20</v>
      </c>
      <c r="BH311" s="5">
        <f>SUM(AP311:AR311,AZ311)/$BG$5</f>
        <v>0.33333333333333331</v>
      </c>
      <c r="BI311" s="5">
        <f>SUM(AS311:AU311,BA311)/$BG$5</f>
        <v>7.666666666666667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03"/>
      <c r="AI312" s="66" t="s">
        <v>135</v>
      </c>
      <c r="AJ312" s="65">
        <f t="shared" ref="AJ312:BB312" si="41">AJ311/3</f>
        <v>29.333333333333332</v>
      </c>
      <c r="AK312" s="64">
        <f t="shared" si="41"/>
        <v>2.3333333333333335</v>
      </c>
      <c r="AL312" s="63">
        <f t="shared" si="41"/>
        <v>0</v>
      </c>
      <c r="AM312" s="65">
        <f t="shared" si="41"/>
        <v>19.333333333333332</v>
      </c>
      <c r="AN312" s="64">
        <f t="shared" si="41"/>
        <v>0.33333333333333331</v>
      </c>
      <c r="AO312" s="63">
        <f t="shared" si="41"/>
        <v>0</v>
      </c>
      <c r="AP312" s="65">
        <f t="shared" si="41"/>
        <v>0.33333333333333331</v>
      </c>
      <c r="AQ312" s="64">
        <f t="shared" si="41"/>
        <v>0</v>
      </c>
      <c r="AR312" s="63">
        <f t="shared" si="41"/>
        <v>0</v>
      </c>
      <c r="AS312" s="65">
        <f t="shared" si="41"/>
        <v>7.333333333333333</v>
      </c>
      <c r="AT312" s="64">
        <f t="shared" si="41"/>
        <v>0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0.33333333333333331</v>
      </c>
      <c r="AZ312" s="61">
        <f t="shared" si="41"/>
        <v>0</v>
      </c>
      <c r="BA312" s="61">
        <f t="shared" si="41"/>
        <v>0.33333333333333331</v>
      </c>
      <c r="BB312" s="60">
        <f t="shared" si="41"/>
        <v>0</v>
      </c>
      <c r="BC312" s="59" t="s">
        <v>134</v>
      </c>
    </row>
    <row r="313" spans="2:62" ht="28.15" customHeight="1" x14ac:dyDescent="0.2">
      <c r="B313" s="30"/>
      <c r="C313" s="338">
        <v>1</v>
      </c>
      <c r="D313" s="239" t="s">
        <v>670</v>
      </c>
      <c r="E313" s="198"/>
      <c r="F313" s="198"/>
      <c r="G313" s="197"/>
      <c r="H313" s="358" t="s">
        <v>370</v>
      </c>
      <c r="I313" s="390">
        <v>146</v>
      </c>
      <c r="J313" s="390">
        <v>26</v>
      </c>
      <c r="K313" s="390">
        <v>8</v>
      </c>
      <c r="L313" s="42" t="s">
        <v>131</v>
      </c>
      <c r="M313" s="43" t="s">
        <v>132</v>
      </c>
      <c r="N313" s="42" t="s">
        <v>129</v>
      </c>
      <c r="O313" s="43" t="s">
        <v>179</v>
      </c>
      <c r="P313" s="42" t="s">
        <v>128</v>
      </c>
      <c r="Q313" s="43" t="s">
        <v>467</v>
      </c>
      <c r="R313" s="42" t="s">
        <v>127</v>
      </c>
      <c r="S313" s="43" t="s">
        <v>350</v>
      </c>
      <c r="T313" s="42" t="s">
        <v>126</v>
      </c>
      <c r="U313" s="43" t="s">
        <v>130</v>
      </c>
      <c r="V313" s="42" t="s">
        <v>125</v>
      </c>
      <c r="W313" s="43"/>
      <c r="X313" s="42" t="s">
        <v>124</v>
      </c>
      <c r="Y313" s="43"/>
      <c r="Z313" s="42" t="s">
        <v>123</v>
      </c>
      <c r="AA313" s="43"/>
      <c r="AB313" s="196"/>
      <c r="AC313" s="43"/>
      <c r="AD313" s="196" t="s">
        <v>179</v>
      </c>
      <c r="AE313" s="58" t="s">
        <v>542</v>
      </c>
      <c r="AF313" s="421">
        <v>7</v>
      </c>
      <c r="AG313" s="421" t="s">
        <v>668</v>
      </c>
      <c r="AH313" s="38"/>
      <c r="AI313" s="9"/>
      <c r="AJ313" s="349">
        <f>SUMPRODUCT(LEN($M313:$AA316)-LEN(SUBSTITUTE($M313:$AA316,"A", "")))</f>
        <v>21</v>
      </c>
      <c r="AK313" s="352">
        <f>SUMPRODUCT(LEN($AD313:$AD316)-LEN(SUBSTITUTE($AD313:$AD316,"A", "")))</f>
        <v>2</v>
      </c>
      <c r="AL313" s="335">
        <f>SUMPRODUCT(LEN($AC313:$AC316)-LEN(SUBSTITUTE($AC313:$AC316,"A", "")))</f>
        <v>0</v>
      </c>
      <c r="AM313" s="349">
        <f>SUMPRODUCT(LEN($M313:$AA316)-LEN(SUBSTITUTE($M313:$AA316,"S", "")))</f>
        <v>16</v>
      </c>
      <c r="AN313" s="352">
        <f>SUMPRODUCT(LEN($AD313:$AD316)-LEN(SUBSTITUTE($AD313:$AD316,"S", "")))</f>
        <v>0</v>
      </c>
      <c r="AO313" s="335">
        <f>SUMPRODUCT(LEN($AC313:$AC316)-LEN(SUBSTITUTE($AC313:$AC316,"S", "")))</f>
        <v>0</v>
      </c>
      <c r="AP313" s="349">
        <f>SUMPRODUCT(LEN($M313:$AA316)-LEN(SUBSTITUTE($M313:$AA316,"F", "")))</f>
        <v>1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3</v>
      </c>
      <c r="AT313" s="352">
        <f>SUMPRODUCT(LEN($AD313:$AD316)-LEN(SUBSTITUTE($AD313:$AD316,"G", "")))</f>
        <v>0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1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1</v>
      </c>
      <c r="BB313" s="413">
        <f>SUMPRODUCT(LEN($AE313:$AE316)-LEN(SUBSTITUTE($AE313:$AE316,"M", "")))</f>
        <v>0</v>
      </c>
    </row>
    <row r="314" spans="2:62" ht="28.15" customHeight="1" thickBot="1" x14ac:dyDescent="0.25">
      <c r="B314" s="30"/>
      <c r="C314" s="339"/>
      <c r="D314" s="221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179</v>
      </c>
      <c r="N314" s="33" t="s">
        <v>121</v>
      </c>
      <c r="O314" s="55" t="s">
        <v>179</v>
      </c>
      <c r="P314" s="33" t="s">
        <v>120</v>
      </c>
      <c r="Q314" s="55" t="s">
        <v>462</v>
      </c>
      <c r="R314" s="33" t="s">
        <v>119</v>
      </c>
      <c r="S314" s="55" t="s">
        <v>350</v>
      </c>
      <c r="T314" s="33" t="s">
        <v>118</v>
      </c>
      <c r="U314" s="55" t="s">
        <v>130</v>
      </c>
      <c r="V314" s="33" t="s">
        <v>117</v>
      </c>
      <c r="W314" s="55"/>
      <c r="X314" s="33" t="s">
        <v>116</v>
      </c>
      <c r="Y314" s="55"/>
      <c r="Z314" s="33" t="s">
        <v>115</v>
      </c>
      <c r="AA314" s="55"/>
      <c r="AB314" s="193"/>
      <c r="AC314" s="55"/>
      <c r="AD314" s="193"/>
      <c r="AE314" s="57"/>
      <c r="AF314" s="422"/>
      <c r="AG314" s="422"/>
      <c r="AH314" s="21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8.15" customHeight="1" x14ac:dyDescent="0.2">
      <c r="B315" s="30"/>
      <c r="C315" s="340"/>
      <c r="D315" s="218"/>
      <c r="E315" s="192"/>
      <c r="F315" s="192"/>
      <c r="G315" s="191"/>
      <c r="H315" s="360">
        <v>216</v>
      </c>
      <c r="I315" s="392"/>
      <c r="J315" s="392"/>
      <c r="K315" s="392"/>
      <c r="L315" s="25" t="s">
        <v>114</v>
      </c>
      <c r="M315" s="114" t="s">
        <v>179</v>
      </c>
      <c r="N315" s="25" t="s">
        <v>112</v>
      </c>
      <c r="O315" s="114" t="s">
        <v>179</v>
      </c>
      <c r="P315" s="25" t="s">
        <v>111</v>
      </c>
      <c r="Q315" s="114" t="s">
        <v>517</v>
      </c>
      <c r="R315" s="25" t="s">
        <v>110</v>
      </c>
      <c r="S315" s="114" t="s">
        <v>347</v>
      </c>
      <c r="T315" s="25" t="s">
        <v>109</v>
      </c>
      <c r="U315" s="114"/>
      <c r="V315" s="25" t="s">
        <v>108</v>
      </c>
      <c r="W315" s="114"/>
      <c r="X315" s="25" t="s">
        <v>107</v>
      </c>
      <c r="Y315" s="114"/>
      <c r="Z315" s="25" t="s">
        <v>106</v>
      </c>
      <c r="AA315" s="114"/>
      <c r="AB315" s="190"/>
      <c r="AC315" s="114"/>
      <c r="AD315" s="190"/>
      <c r="AE315" s="57"/>
      <c r="AF315" s="422"/>
      <c r="AG315" s="422"/>
      <c r="AH315" s="21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8.15" customHeight="1" thickBot="1" x14ac:dyDescent="0.25">
      <c r="B316" s="30"/>
      <c r="C316" s="355"/>
      <c r="D316" s="246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179</v>
      </c>
      <c r="N316" s="50" t="s">
        <v>104</v>
      </c>
      <c r="O316" s="51" t="s">
        <v>588</v>
      </c>
      <c r="P316" s="50" t="s">
        <v>103</v>
      </c>
      <c r="Q316" s="51" t="s">
        <v>349</v>
      </c>
      <c r="R316" s="50" t="s">
        <v>102</v>
      </c>
      <c r="S316" s="51" t="s">
        <v>354</v>
      </c>
      <c r="T316" s="50">
        <v>20</v>
      </c>
      <c r="U316" s="51"/>
      <c r="V316" s="50" t="s">
        <v>101</v>
      </c>
      <c r="W316" s="51"/>
      <c r="X316" s="50" t="s">
        <v>100</v>
      </c>
      <c r="Y316" s="51"/>
      <c r="Z316" s="50" t="s">
        <v>99</v>
      </c>
      <c r="AA316" s="51"/>
      <c r="AB316" s="187"/>
      <c r="AC316" s="51"/>
      <c r="AD316" s="187"/>
      <c r="AE316" s="56"/>
      <c r="AF316" s="424"/>
      <c r="AG316" s="424"/>
      <c r="AH316" s="47"/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8.15" customHeight="1" x14ac:dyDescent="0.2">
      <c r="B317" s="30"/>
      <c r="C317" s="338">
        <v>2</v>
      </c>
      <c r="D317" s="212"/>
      <c r="E317" s="198"/>
      <c r="F317" s="198"/>
      <c r="G317" s="197"/>
      <c r="H317" s="358"/>
      <c r="I317" s="390">
        <v>141</v>
      </c>
      <c r="J317" s="390">
        <v>27</v>
      </c>
      <c r="K317" s="390">
        <v>5</v>
      </c>
      <c r="L317" s="42" t="s">
        <v>131</v>
      </c>
      <c r="M317" s="43" t="s">
        <v>357</v>
      </c>
      <c r="N317" s="42" t="s">
        <v>129</v>
      </c>
      <c r="O317" s="43" t="s">
        <v>179</v>
      </c>
      <c r="P317" s="42" t="s">
        <v>128</v>
      </c>
      <c r="Q317" s="43" t="s">
        <v>179</v>
      </c>
      <c r="R317" s="42" t="s">
        <v>127</v>
      </c>
      <c r="S317" s="43" t="s">
        <v>463</v>
      </c>
      <c r="T317" s="42" t="s">
        <v>126</v>
      </c>
      <c r="U317" s="43" t="s">
        <v>354</v>
      </c>
      <c r="V317" s="42" t="s">
        <v>125</v>
      </c>
      <c r="W317" s="43" t="s">
        <v>130</v>
      </c>
      <c r="X317" s="42" t="s">
        <v>124</v>
      </c>
      <c r="Y317" s="43"/>
      <c r="Z317" s="42" t="s">
        <v>123</v>
      </c>
      <c r="AA317" s="43"/>
      <c r="AB317" s="196"/>
      <c r="AC317" s="43"/>
      <c r="AD317" s="196"/>
      <c r="AE317" s="39"/>
      <c r="AF317" s="421"/>
      <c r="AG317" s="421" t="s">
        <v>669</v>
      </c>
      <c r="AH317" s="38"/>
      <c r="AI317" s="9"/>
      <c r="AJ317" s="349">
        <f>SUMPRODUCT(LEN($M317:$AA320)-LEN(SUBSTITUTE($M317:$AA320,"A", "")))</f>
        <v>32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18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0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5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8.15" customHeight="1" thickBot="1" x14ac:dyDescent="0.25">
      <c r="B318" s="30"/>
      <c r="C318" s="339"/>
      <c r="D318" s="221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 t="s">
        <v>179</v>
      </c>
      <c r="N318" s="33" t="s">
        <v>121</v>
      </c>
      <c r="O318" s="55" t="s">
        <v>179</v>
      </c>
      <c r="P318" s="33" t="s">
        <v>120</v>
      </c>
      <c r="Q318" s="55" t="s">
        <v>179</v>
      </c>
      <c r="R318" s="33" t="s">
        <v>119</v>
      </c>
      <c r="S318" s="55" t="s">
        <v>456</v>
      </c>
      <c r="T318" s="33" t="s">
        <v>118</v>
      </c>
      <c r="U318" s="55" t="s">
        <v>347</v>
      </c>
      <c r="V318" s="33" t="s">
        <v>117</v>
      </c>
      <c r="W318" s="55"/>
      <c r="X318" s="33" t="s">
        <v>116</v>
      </c>
      <c r="Y318" s="55"/>
      <c r="Z318" s="33" t="s">
        <v>115</v>
      </c>
      <c r="AA318" s="55"/>
      <c r="AB318" s="193"/>
      <c r="AC318" s="55"/>
      <c r="AD318" s="193"/>
      <c r="AE318" s="22"/>
      <c r="AF318" s="422"/>
      <c r="AG318" s="422"/>
      <c r="AH318" s="21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8.15" customHeight="1" x14ac:dyDescent="0.2">
      <c r="B319" s="30"/>
      <c r="C319" s="340"/>
      <c r="D319" s="218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 t="s">
        <v>179</v>
      </c>
      <c r="N319" s="25" t="s">
        <v>112</v>
      </c>
      <c r="O319" s="114" t="s">
        <v>179</v>
      </c>
      <c r="P319" s="25" t="s">
        <v>111</v>
      </c>
      <c r="Q319" s="114" t="s">
        <v>588</v>
      </c>
      <c r="R319" s="25" t="s">
        <v>110</v>
      </c>
      <c r="S319" s="114" t="s">
        <v>359</v>
      </c>
      <c r="T319" s="25" t="s">
        <v>109</v>
      </c>
      <c r="U319" s="114" t="s">
        <v>354</v>
      </c>
      <c r="V319" s="25" t="s">
        <v>108</v>
      </c>
      <c r="W319" s="114"/>
      <c r="X319" s="25" t="s">
        <v>107</v>
      </c>
      <c r="Y319" s="114"/>
      <c r="Z319" s="25" t="s">
        <v>106</v>
      </c>
      <c r="AA319" s="114"/>
      <c r="AB319" s="190"/>
      <c r="AC319" s="114"/>
      <c r="AD319" s="190"/>
      <c r="AE319" s="22"/>
      <c r="AF319" s="422"/>
      <c r="AG319" s="422"/>
      <c r="AH319" s="21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8.15" customHeight="1" thickBot="1" x14ac:dyDescent="0.25">
      <c r="B320" s="30"/>
      <c r="C320" s="355"/>
      <c r="D320" s="246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 t="s">
        <v>179</v>
      </c>
      <c r="N320" s="50" t="s">
        <v>104</v>
      </c>
      <c r="O320" s="51" t="s">
        <v>457</v>
      </c>
      <c r="P320" s="50" t="s">
        <v>103</v>
      </c>
      <c r="Q320" s="51" t="s">
        <v>465</v>
      </c>
      <c r="R320" s="50" t="s">
        <v>102</v>
      </c>
      <c r="S320" s="51" t="s">
        <v>350</v>
      </c>
      <c r="T320" s="50">
        <v>20</v>
      </c>
      <c r="U320" s="51" t="s">
        <v>354</v>
      </c>
      <c r="V320" s="50" t="s">
        <v>101</v>
      </c>
      <c r="W320" s="51"/>
      <c r="X320" s="50" t="s">
        <v>100</v>
      </c>
      <c r="Y320" s="51"/>
      <c r="Z320" s="50" t="s">
        <v>99</v>
      </c>
      <c r="AA320" s="51"/>
      <c r="AB320" s="187"/>
      <c r="AC320" s="51"/>
      <c r="AD320" s="187"/>
      <c r="AE320" s="48"/>
      <c r="AF320" s="424"/>
      <c r="AG320" s="424"/>
      <c r="AH320" s="47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8.15" customHeight="1" x14ac:dyDescent="0.2">
      <c r="B321" s="30"/>
      <c r="C321" s="338">
        <v>3</v>
      </c>
      <c r="D321" s="212"/>
      <c r="E321" s="198"/>
      <c r="F321" s="198"/>
      <c r="G321" s="197"/>
      <c r="H321" s="358"/>
      <c r="I321" s="390">
        <v>131</v>
      </c>
      <c r="J321" s="390">
        <v>29</v>
      </c>
      <c r="K321" s="390">
        <v>7</v>
      </c>
      <c r="L321" s="42" t="s">
        <v>131</v>
      </c>
      <c r="M321" s="43" t="s">
        <v>179</v>
      </c>
      <c r="N321" s="42" t="s">
        <v>129</v>
      </c>
      <c r="O321" s="43" t="s">
        <v>715</v>
      </c>
      <c r="P321" s="42" t="s">
        <v>128</v>
      </c>
      <c r="Q321" s="43" t="s">
        <v>458</v>
      </c>
      <c r="R321" s="42" t="s">
        <v>127</v>
      </c>
      <c r="S321" s="43" t="s">
        <v>456</v>
      </c>
      <c r="T321" s="42" t="s">
        <v>126</v>
      </c>
      <c r="U321" s="43" t="s">
        <v>349</v>
      </c>
      <c r="V321" s="42" t="s">
        <v>125</v>
      </c>
      <c r="W321" s="43" t="s">
        <v>354</v>
      </c>
      <c r="X321" s="42" t="s">
        <v>124</v>
      </c>
      <c r="Y321" s="43"/>
      <c r="Z321" s="42" t="s">
        <v>123</v>
      </c>
      <c r="AA321" s="43"/>
      <c r="AB321" s="196"/>
      <c r="AC321" s="43"/>
      <c r="AD321" s="196" t="s">
        <v>179</v>
      </c>
      <c r="AE321" s="39"/>
      <c r="AF321" s="421"/>
      <c r="AG321" s="421"/>
      <c r="AH321" s="38"/>
      <c r="AI321" s="9"/>
      <c r="AJ321" s="349">
        <f>SUMPRODUCT(LEN($M321:$AA324)-LEN(SUBSTITUTE($M321:$AA324,"A", "")))</f>
        <v>35</v>
      </c>
      <c r="AK321" s="352">
        <f>SUMPRODUCT(LEN($AD321:$AD324)-LEN(SUBSTITUTE($AD321:$AD324,"A", "")))</f>
        <v>5</v>
      </c>
      <c r="AL321" s="335">
        <f>SUMPRODUCT(LEN($AC321:$AC324)-LEN(SUBSTITUTE($AC321:$AC324,"A", "")))</f>
        <v>0</v>
      </c>
      <c r="AM321" s="349">
        <f>SUMPRODUCT(LEN($M321:$AA324)-LEN(SUBSTITUTE($M321:$AA324,"S", "")))</f>
        <v>24</v>
      </c>
      <c r="AN321" s="352">
        <f>SUMPRODUCT(LEN($AD321:$AD324)-LEN(SUBSTITUTE($AD321:$AD324,"S", "")))</f>
        <v>1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14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8.15" customHeight="1" thickBot="1" x14ac:dyDescent="0.25">
      <c r="B322" s="30"/>
      <c r="C322" s="339"/>
      <c r="D322" s="221"/>
      <c r="E322" s="195"/>
      <c r="F322" s="195"/>
      <c r="G322" s="194"/>
      <c r="H322" s="359"/>
      <c r="I322" s="391"/>
      <c r="J322" s="391"/>
      <c r="K322" s="391"/>
      <c r="L322" s="33" t="s">
        <v>122</v>
      </c>
      <c r="M322" s="55" t="s">
        <v>357</v>
      </c>
      <c r="N322" s="33" t="s">
        <v>121</v>
      </c>
      <c r="O322" s="55" t="s">
        <v>458</v>
      </c>
      <c r="P322" s="33" t="s">
        <v>120</v>
      </c>
      <c r="Q322" s="55" t="s">
        <v>714</v>
      </c>
      <c r="R322" s="33" t="s">
        <v>119</v>
      </c>
      <c r="S322" s="55" t="s">
        <v>1118</v>
      </c>
      <c r="T322" s="33" t="s">
        <v>118</v>
      </c>
      <c r="U322" s="55" t="s">
        <v>130</v>
      </c>
      <c r="V322" s="33" t="s">
        <v>117</v>
      </c>
      <c r="W322" s="55" t="s">
        <v>130</v>
      </c>
      <c r="X322" s="33" t="s">
        <v>116</v>
      </c>
      <c r="Y322" s="55"/>
      <c r="Z322" s="33" t="s">
        <v>115</v>
      </c>
      <c r="AA322" s="55"/>
      <c r="AB322" s="193"/>
      <c r="AC322" s="55"/>
      <c r="AD322" s="193" t="s">
        <v>459</v>
      </c>
      <c r="AE322" s="22"/>
      <c r="AF322" s="422"/>
      <c r="AG322" s="422"/>
      <c r="AH322" s="21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8.15" customHeight="1" x14ac:dyDescent="0.2">
      <c r="B323" s="30"/>
      <c r="C323" s="340"/>
      <c r="D323" s="218"/>
      <c r="E323" s="192"/>
      <c r="F323" s="192"/>
      <c r="G323" s="191"/>
      <c r="H323" s="360"/>
      <c r="I323" s="392"/>
      <c r="J323" s="392"/>
      <c r="K323" s="392"/>
      <c r="L323" s="25" t="s">
        <v>114</v>
      </c>
      <c r="M323" s="114" t="s">
        <v>467</v>
      </c>
      <c r="N323" s="25" t="s">
        <v>112</v>
      </c>
      <c r="O323" s="114" t="s">
        <v>684</v>
      </c>
      <c r="P323" s="25" t="s">
        <v>111</v>
      </c>
      <c r="Q323" s="114" t="s">
        <v>556</v>
      </c>
      <c r="R323" s="25" t="s">
        <v>110</v>
      </c>
      <c r="S323" s="114" t="s">
        <v>579</v>
      </c>
      <c r="T323" s="25" t="s">
        <v>109</v>
      </c>
      <c r="U323" s="114" t="s">
        <v>354</v>
      </c>
      <c r="V323" s="25" t="s">
        <v>108</v>
      </c>
      <c r="W323" s="114"/>
      <c r="X323" s="25" t="s">
        <v>107</v>
      </c>
      <c r="Y323" s="114"/>
      <c r="Z323" s="25" t="s">
        <v>106</v>
      </c>
      <c r="AA323" s="114"/>
      <c r="AB323" s="190"/>
      <c r="AC323" s="114"/>
      <c r="AD323" s="190"/>
      <c r="AE323" s="22"/>
      <c r="AF323" s="422"/>
      <c r="AG323" s="422"/>
      <c r="AH323" s="21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8.15" customHeight="1" thickBot="1" x14ac:dyDescent="0.25">
      <c r="B324" s="20"/>
      <c r="C324" s="341"/>
      <c r="D324" s="215"/>
      <c r="E324" s="189"/>
      <c r="F324" s="189"/>
      <c r="G324" s="188"/>
      <c r="H324" s="361"/>
      <c r="I324" s="394"/>
      <c r="J324" s="394"/>
      <c r="K324" s="394"/>
      <c r="L324" s="15" t="s">
        <v>105</v>
      </c>
      <c r="M324" s="16" t="s">
        <v>697</v>
      </c>
      <c r="N324" s="15" t="s">
        <v>104</v>
      </c>
      <c r="O324" s="16" t="s">
        <v>723</v>
      </c>
      <c r="P324" s="15" t="s">
        <v>103</v>
      </c>
      <c r="Q324" s="16" t="s">
        <v>560</v>
      </c>
      <c r="R324" s="15" t="s">
        <v>102</v>
      </c>
      <c r="S324" s="16" t="s">
        <v>579</v>
      </c>
      <c r="T324" s="15">
        <v>20</v>
      </c>
      <c r="U324" s="16" t="s">
        <v>354</v>
      </c>
      <c r="V324" s="15" t="s">
        <v>101</v>
      </c>
      <c r="W324" s="16"/>
      <c r="X324" s="15" t="s">
        <v>100</v>
      </c>
      <c r="Y324" s="16"/>
      <c r="Z324" s="15" t="s">
        <v>99</v>
      </c>
      <c r="AA324" s="16"/>
      <c r="AB324" s="187"/>
      <c r="AC324" s="16"/>
      <c r="AD324" s="186"/>
      <c r="AE324" s="11"/>
      <c r="AF324" s="423"/>
      <c r="AG324" s="423"/>
      <c r="AH324" s="10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107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217</v>
      </c>
      <c r="E326" s="425">
        <v>18744.57</v>
      </c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03"/>
      <c r="AI326" s="86" t="s">
        <v>137</v>
      </c>
      <c r="AJ326" s="85">
        <f t="shared" ref="AJ326:BB326" si="42">SUM(AJ328:AJ339)</f>
        <v>105</v>
      </c>
      <c r="AK326" s="84">
        <f t="shared" si="42"/>
        <v>9</v>
      </c>
      <c r="AL326" s="83">
        <f t="shared" si="42"/>
        <v>0</v>
      </c>
      <c r="AM326" s="85">
        <f t="shared" si="42"/>
        <v>57</v>
      </c>
      <c r="AN326" s="84">
        <f t="shared" si="42"/>
        <v>12</v>
      </c>
      <c r="AO326" s="83">
        <f t="shared" si="42"/>
        <v>1</v>
      </c>
      <c r="AP326" s="85">
        <f t="shared" si="42"/>
        <v>3</v>
      </c>
      <c r="AQ326" s="84">
        <f t="shared" si="42"/>
        <v>1</v>
      </c>
      <c r="AR326" s="83">
        <f t="shared" si="42"/>
        <v>0</v>
      </c>
      <c r="AS326" s="85">
        <f t="shared" si="42"/>
        <v>27</v>
      </c>
      <c r="AT326" s="84">
        <f t="shared" si="42"/>
        <v>6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2</v>
      </c>
      <c r="AZ326" s="81">
        <f t="shared" si="42"/>
        <v>0</v>
      </c>
      <c r="BA326" s="81">
        <f t="shared" si="42"/>
        <v>3</v>
      </c>
      <c r="BB326" s="80">
        <f t="shared" si="42"/>
        <v>0</v>
      </c>
      <c r="BC326" s="79" t="s">
        <v>136</v>
      </c>
      <c r="BF326" s="5">
        <f>SUM(AJ326:AL326)/$BG$5</f>
        <v>38</v>
      </c>
      <c r="BG326" s="5">
        <f>SUM(AM326:AO326,AY326)/$BG$5</f>
        <v>24</v>
      </c>
      <c r="BH326" s="5">
        <f>SUM(AP326:AR326,AZ326)/$BG$5</f>
        <v>1.3333333333333333</v>
      </c>
      <c r="BI326" s="5">
        <f>SUM(AS326:AU326,BA326)/$BG$5</f>
        <v>12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03"/>
      <c r="AI327" s="66" t="s">
        <v>135</v>
      </c>
      <c r="AJ327" s="65">
        <f t="shared" ref="AJ327:BB327" si="43">AJ326/3</f>
        <v>35</v>
      </c>
      <c r="AK327" s="64">
        <f t="shared" si="43"/>
        <v>3</v>
      </c>
      <c r="AL327" s="63">
        <f t="shared" si="43"/>
        <v>0</v>
      </c>
      <c r="AM327" s="65">
        <f t="shared" si="43"/>
        <v>19</v>
      </c>
      <c r="AN327" s="64">
        <f t="shared" si="43"/>
        <v>4</v>
      </c>
      <c r="AO327" s="63">
        <f t="shared" si="43"/>
        <v>0.33333333333333331</v>
      </c>
      <c r="AP327" s="65">
        <f t="shared" si="43"/>
        <v>1</v>
      </c>
      <c r="AQ327" s="64">
        <f t="shared" si="43"/>
        <v>0.33333333333333331</v>
      </c>
      <c r="AR327" s="63">
        <f t="shared" si="43"/>
        <v>0</v>
      </c>
      <c r="AS327" s="65">
        <f t="shared" si="43"/>
        <v>9</v>
      </c>
      <c r="AT327" s="64">
        <f t="shared" si="43"/>
        <v>2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0.66666666666666663</v>
      </c>
      <c r="AZ327" s="61">
        <f t="shared" si="43"/>
        <v>0</v>
      </c>
      <c r="BA327" s="61">
        <f t="shared" si="43"/>
        <v>1</v>
      </c>
      <c r="BB327" s="60">
        <f t="shared" si="43"/>
        <v>0</v>
      </c>
      <c r="BC327" s="59" t="s">
        <v>134</v>
      </c>
    </row>
    <row r="328" spans="2:62" ht="28.15" customHeight="1" x14ac:dyDescent="0.2">
      <c r="B328" s="30"/>
      <c r="C328" s="338">
        <v>1</v>
      </c>
      <c r="D328" s="212"/>
      <c r="E328" s="198"/>
      <c r="F328" s="198"/>
      <c r="G328" s="197"/>
      <c r="H328" s="358" t="s">
        <v>183</v>
      </c>
      <c r="I328" s="390">
        <v>127</v>
      </c>
      <c r="J328" s="390">
        <v>29</v>
      </c>
      <c r="K328" s="390">
        <v>7</v>
      </c>
      <c r="L328" s="42" t="s">
        <v>131</v>
      </c>
      <c r="M328" s="43" t="s">
        <v>357</v>
      </c>
      <c r="N328" s="42" t="s">
        <v>129</v>
      </c>
      <c r="O328" s="43" t="s">
        <v>179</v>
      </c>
      <c r="P328" s="42" t="s">
        <v>128</v>
      </c>
      <c r="Q328" s="43" t="s">
        <v>357</v>
      </c>
      <c r="R328" s="42" t="s">
        <v>127</v>
      </c>
      <c r="S328" s="43" t="s">
        <v>535</v>
      </c>
      <c r="T328" s="42" t="s">
        <v>126</v>
      </c>
      <c r="U328" s="43" t="s">
        <v>350</v>
      </c>
      <c r="V328" s="42" t="s">
        <v>125</v>
      </c>
      <c r="W328" s="43" t="s">
        <v>130</v>
      </c>
      <c r="X328" s="42" t="s">
        <v>124</v>
      </c>
      <c r="Y328" s="43"/>
      <c r="Z328" s="42" t="s">
        <v>123</v>
      </c>
      <c r="AA328" s="43"/>
      <c r="AB328" s="196"/>
      <c r="AC328" s="43"/>
      <c r="AD328" s="196"/>
      <c r="AE328" s="58" t="s">
        <v>704</v>
      </c>
      <c r="AF328" s="421">
        <v>7</v>
      </c>
      <c r="AG328" s="421" t="s">
        <v>669</v>
      </c>
      <c r="AH328" s="38"/>
      <c r="AI328" s="9"/>
      <c r="AJ328" s="349">
        <f>SUMPRODUCT(LEN($M328:$AA331)-LEN(SUBSTITUTE($M328:$AA331,"A", "")))</f>
        <v>30</v>
      </c>
      <c r="AK328" s="352">
        <f>SUMPRODUCT(LEN($AD328:$AD331)-LEN(SUBSTITUTE($AD328:$AD331,"A", "")))</f>
        <v>0</v>
      </c>
      <c r="AL328" s="335">
        <f>SUMPRODUCT(LEN($AC328:$AC331)-LEN(SUBSTITUTE($AC328:$AC331,"A", "")))</f>
        <v>0</v>
      </c>
      <c r="AM328" s="349">
        <f>SUMPRODUCT(LEN($M328:$AA331)-LEN(SUBSTITUTE($M328:$AA331,"S", "")))</f>
        <v>22</v>
      </c>
      <c r="AN328" s="352">
        <f>SUMPRODUCT(LEN($AD328:$AD331)-LEN(SUBSTITUTE($AD328:$AD331,"S", "")))</f>
        <v>0</v>
      </c>
      <c r="AO328" s="335">
        <f>SUMPRODUCT(LEN($AC328:$AC331)-LEN(SUBSTITUTE($AC328:$AC331,"S", "")))</f>
        <v>0</v>
      </c>
      <c r="AP328" s="349">
        <f>SUMPRODUCT(LEN($M328:$AA331)-LEN(SUBSTITUTE($M328:$AA331,"F", "")))</f>
        <v>1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6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2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3</v>
      </c>
      <c r="BB328" s="413">
        <f>SUMPRODUCT(LEN($AE328:$AE331)-LEN(SUBSTITUTE($AE328:$AE331,"M", "")))</f>
        <v>0</v>
      </c>
    </row>
    <row r="329" spans="2:62" ht="28.15" customHeight="1" thickBot="1" x14ac:dyDescent="0.25">
      <c r="B329" s="30"/>
      <c r="C329" s="339"/>
      <c r="D329" s="221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467</v>
      </c>
      <c r="N329" s="33" t="s">
        <v>121</v>
      </c>
      <c r="O329" s="55" t="s">
        <v>469</v>
      </c>
      <c r="P329" s="33" t="s">
        <v>120</v>
      </c>
      <c r="Q329" s="55" t="s">
        <v>357</v>
      </c>
      <c r="R329" s="33" t="s">
        <v>119</v>
      </c>
      <c r="S329" s="55" t="s">
        <v>467</v>
      </c>
      <c r="T329" s="33" t="s">
        <v>118</v>
      </c>
      <c r="U329" s="55" t="s">
        <v>349</v>
      </c>
      <c r="V329" s="33" t="s">
        <v>117</v>
      </c>
      <c r="W329" s="55" t="s">
        <v>130</v>
      </c>
      <c r="X329" s="33" t="s">
        <v>116</v>
      </c>
      <c r="Y329" s="55"/>
      <c r="Z329" s="33" t="s">
        <v>115</v>
      </c>
      <c r="AA329" s="55"/>
      <c r="AB329" s="193"/>
      <c r="AC329" s="55"/>
      <c r="AD329" s="193"/>
      <c r="AE329" s="57"/>
      <c r="AF329" s="422"/>
      <c r="AG329" s="422"/>
      <c r="AH329" s="21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8.15" customHeight="1" x14ac:dyDescent="0.2">
      <c r="B330" s="30"/>
      <c r="C330" s="340"/>
      <c r="D330" s="218"/>
      <c r="E330" s="192"/>
      <c r="F330" s="192"/>
      <c r="G330" s="191"/>
      <c r="H330" s="360">
        <v>217</v>
      </c>
      <c r="I330" s="392"/>
      <c r="J330" s="392"/>
      <c r="K330" s="392"/>
      <c r="L330" s="25" t="s">
        <v>114</v>
      </c>
      <c r="M330" s="114" t="s">
        <v>467</v>
      </c>
      <c r="N330" s="25" t="s">
        <v>112</v>
      </c>
      <c r="O330" s="114" t="s">
        <v>457</v>
      </c>
      <c r="P330" s="25" t="s">
        <v>111</v>
      </c>
      <c r="Q330" s="114" t="s">
        <v>498</v>
      </c>
      <c r="R330" s="25" t="s">
        <v>110</v>
      </c>
      <c r="S330" s="114" t="s">
        <v>523</v>
      </c>
      <c r="T330" s="25" t="s">
        <v>109</v>
      </c>
      <c r="U330" s="114" t="s">
        <v>354</v>
      </c>
      <c r="V330" s="25" t="s">
        <v>108</v>
      </c>
      <c r="W330" s="114"/>
      <c r="X330" s="25" t="s">
        <v>107</v>
      </c>
      <c r="Y330" s="114"/>
      <c r="Z330" s="25" t="s">
        <v>106</v>
      </c>
      <c r="AA330" s="114"/>
      <c r="AB330" s="190"/>
      <c r="AC330" s="114"/>
      <c r="AD330" s="190"/>
      <c r="AE330" s="57"/>
      <c r="AF330" s="422"/>
      <c r="AG330" s="422"/>
      <c r="AH330" s="21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8.15" customHeight="1" thickBot="1" x14ac:dyDescent="0.25">
      <c r="B331" s="30"/>
      <c r="C331" s="355"/>
      <c r="D331" s="246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179</v>
      </c>
      <c r="N331" s="50" t="s">
        <v>104</v>
      </c>
      <c r="O331" s="51" t="s">
        <v>357</v>
      </c>
      <c r="P331" s="50" t="s">
        <v>103</v>
      </c>
      <c r="Q331" s="51" t="s">
        <v>357</v>
      </c>
      <c r="R331" s="50" t="s">
        <v>102</v>
      </c>
      <c r="S331" s="51" t="s">
        <v>349</v>
      </c>
      <c r="T331" s="50">
        <v>20</v>
      </c>
      <c r="U331" s="51" t="s">
        <v>354</v>
      </c>
      <c r="V331" s="50" t="s">
        <v>101</v>
      </c>
      <c r="W331" s="51"/>
      <c r="X331" s="50" t="s">
        <v>100</v>
      </c>
      <c r="Y331" s="51"/>
      <c r="Z331" s="50" t="s">
        <v>99</v>
      </c>
      <c r="AA331" s="51"/>
      <c r="AB331" s="187"/>
      <c r="AC331" s="51"/>
      <c r="AD331" s="187"/>
      <c r="AE331" s="56"/>
      <c r="AF331" s="424"/>
      <c r="AG331" s="424"/>
      <c r="AH331" s="47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8.15" customHeight="1" x14ac:dyDescent="0.2">
      <c r="B332" s="30"/>
      <c r="C332" s="338">
        <v>2</v>
      </c>
      <c r="D332" s="212"/>
      <c r="E332" s="198"/>
      <c r="F332" s="198"/>
      <c r="G332" s="197"/>
      <c r="H332" s="358"/>
      <c r="I332" s="390">
        <v>116</v>
      </c>
      <c r="J332" s="390">
        <v>25</v>
      </c>
      <c r="K332" s="390">
        <v>6</v>
      </c>
      <c r="L332" s="42" t="s">
        <v>131</v>
      </c>
      <c r="M332" s="43" t="s">
        <v>179</v>
      </c>
      <c r="N332" s="42" t="s">
        <v>129</v>
      </c>
      <c r="O332" s="43" t="s">
        <v>357</v>
      </c>
      <c r="P332" s="42" t="s">
        <v>128</v>
      </c>
      <c r="Q332" s="43" t="s">
        <v>357</v>
      </c>
      <c r="R332" s="42" t="s">
        <v>127</v>
      </c>
      <c r="S332" s="43" t="s">
        <v>498</v>
      </c>
      <c r="T332" s="42" t="s">
        <v>126</v>
      </c>
      <c r="U332" s="43" t="s">
        <v>354</v>
      </c>
      <c r="V332" s="42" t="s">
        <v>125</v>
      </c>
      <c r="W332" s="43"/>
      <c r="X332" s="42" t="s">
        <v>124</v>
      </c>
      <c r="Y332" s="43"/>
      <c r="Z332" s="42" t="s">
        <v>123</v>
      </c>
      <c r="AA332" s="43"/>
      <c r="AB332" s="196"/>
      <c r="AC332" s="43"/>
      <c r="AD332" s="196" t="s">
        <v>509</v>
      </c>
      <c r="AE332" s="39"/>
      <c r="AF332" s="421"/>
      <c r="AG332" s="421" t="s">
        <v>669</v>
      </c>
      <c r="AH332" s="38"/>
      <c r="AI332" s="9"/>
      <c r="AJ332" s="349">
        <f>SUMPRODUCT(LEN($M332:$AA335)-LEN(SUBSTITUTE($M332:$AA335,"A", "")))</f>
        <v>32</v>
      </c>
      <c r="AK332" s="352">
        <f>SUMPRODUCT(LEN($AD332:$AD335)-LEN(SUBSTITUTE($AD332:$AD335,"A", "")))</f>
        <v>1</v>
      </c>
      <c r="AL332" s="335">
        <f>SUMPRODUCT(LEN($AC332:$AC335)-LEN(SUBSTITUTE($AC332:$AC335,"A", "")))</f>
        <v>0</v>
      </c>
      <c r="AM332" s="349">
        <f>SUMPRODUCT(LEN($M332:$AA335)-LEN(SUBSTITUTE($M332:$AA335,"S", "")))</f>
        <v>15</v>
      </c>
      <c r="AN332" s="352">
        <f>SUMPRODUCT(LEN($AD332:$AD335)-LEN(SUBSTITUTE($AD332:$AD335,"S", "")))</f>
        <v>0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6</v>
      </c>
      <c r="AT332" s="352">
        <f>SUMPRODUCT(LEN($AD332:$AD335)-LEN(SUBSTITUTE($AD332:$AD335,"G", "")))</f>
        <v>1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8.15" customHeight="1" thickBot="1" x14ac:dyDescent="0.25">
      <c r="B333" s="30"/>
      <c r="C333" s="339"/>
      <c r="D333" s="221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 t="s">
        <v>179</v>
      </c>
      <c r="N333" s="33" t="s">
        <v>121</v>
      </c>
      <c r="O333" s="55" t="s">
        <v>458</v>
      </c>
      <c r="P333" s="33" t="s">
        <v>120</v>
      </c>
      <c r="Q333" s="55" t="s">
        <v>479</v>
      </c>
      <c r="R333" s="33" t="s">
        <v>119</v>
      </c>
      <c r="S333" s="55" t="s">
        <v>498</v>
      </c>
      <c r="T333" s="33" t="s">
        <v>118</v>
      </c>
      <c r="U333" s="55" t="s">
        <v>354</v>
      </c>
      <c r="V333" s="33" t="s">
        <v>117</v>
      </c>
      <c r="W333" s="55"/>
      <c r="X333" s="33" t="s">
        <v>116</v>
      </c>
      <c r="Y333" s="55"/>
      <c r="Z333" s="33" t="s">
        <v>115</v>
      </c>
      <c r="AA333" s="55"/>
      <c r="AB333" s="193"/>
      <c r="AC333" s="55"/>
      <c r="AD333" s="193"/>
      <c r="AE333" s="22"/>
      <c r="AF333" s="422"/>
      <c r="AG333" s="422"/>
      <c r="AH333" s="21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8.15" customHeight="1" x14ac:dyDescent="0.2">
      <c r="B334" s="30"/>
      <c r="C334" s="340"/>
      <c r="D334" s="218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 t="s">
        <v>714</v>
      </c>
      <c r="N334" s="25" t="s">
        <v>112</v>
      </c>
      <c r="O334" s="114" t="s">
        <v>458</v>
      </c>
      <c r="P334" s="25" t="s">
        <v>111</v>
      </c>
      <c r="Q334" s="114" t="s">
        <v>348</v>
      </c>
      <c r="R334" s="25" t="s">
        <v>110</v>
      </c>
      <c r="S334" s="114" t="s">
        <v>498</v>
      </c>
      <c r="T334" s="25" t="s">
        <v>109</v>
      </c>
      <c r="U334" s="114" t="s">
        <v>130</v>
      </c>
      <c r="V334" s="25" t="s">
        <v>108</v>
      </c>
      <c r="W334" s="114"/>
      <c r="X334" s="25" t="s">
        <v>107</v>
      </c>
      <c r="Y334" s="114"/>
      <c r="Z334" s="25" t="s">
        <v>106</v>
      </c>
      <c r="AA334" s="114"/>
      <c r="AB334" s="190"/>
      <c r="AC334" s="114"/>
      <c r="AD334" s="190"/>
      <c r="AE334" s="22"/>
      <c r="AF334" s="422"/>
      <c r="AG334" s="422"/>
      <c r="AH334" s="21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8.15" customHeight="1" thickBot="1" x14ac:dyDescent="0.25">
      <c r="B335" s="30"/>
      <c r="C335" s="355"/>
      <c r="D335" s="246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 t="s">
        <v>357</v>
      </c>
      <c r="N335" s="50" t="s">
        <v>104</v>
      </c>
      <c r="O335" s="51" t="s">
        <v>357</v>
      </c>
      <c r="P335" s="50" t="s">
        <v>103</v>
      </c>
      <c r="Q335" s="51" t="s">
        <v>462</v>
      </c>
      <c r="R335" s="50" t="s">
        <v>102</v>
      </c>
      <c r="S335" s="51" t="s">
        <v>347</v>
      </c>
      <c r="T335" s="50">
        <v>20</v>
      </c>
      <c r="U335" s="51"/>
      <c r="V335" s="50" t="s">
        <v>101</v>
      </c>
      <c r="W335" s="51"/>
      <c r="X335" s="50" t="s">
        <v>100</v>
      </c>
      <c r="Y335" s="51"/>
      <c r="Z335" s="50" t="s">
        <v>99</v>
      </c>
      <c r="AA335" s="51"/>
      <c r="AB335" s="187"/>
      <c r="AC335" s="51"/>
      <c r="AD335" s="187"/>
      <c r="AE335" s="48"/>
      <c r="AF335" s="424"/>
      <c r="AG335" s="424"/>
      <c r="AH335" s="47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8.15" customHeight="1" x14ac:dyDescent="0.2">
      <c r="B336" s="30"/>
      <c r="C336" s="338">
        <v>3</v>
      </c>
      <c r="D336" s="212" t="s">
        <v>775</v>
      </c>
      <c r="E336" s="198"/>
      <c r="F336" s="198"/>
      <c r="G336" s="197"/>
      <c r="H336" s="358"/>
      <c r="I336" s="390">
        <v>125</v>
      </c>
      <c r="J336" s="390">
        <v>29</v>
      </c>
      <c r="K336" s="390">
        <v>7</v>
      </c>
      <c r="L336" s="42" t="s">
        <v>131</v>
      </c>
      <c r="M336" s="43" t="s">
        <v>357</v>
      </c>
      <c r="N336" s="42" t="s">
        <v>129</v>
      </c>
      <c r="O336" s="43" t="s">
        <v>1117</v>
      </c>
      <c r="P336" s="42" t="s">
        <v>128</v>
      </c>
      <c r="Q336" s="43" t="s">
        <v>179</v>
      </c>
      <c r="R336" s="42" t="s">
        <v>127</v>
      </c>
      <c r="S336" s="43" t="s">
        <v>494</v>
      </c>
      <c r="T336" s="42" t="s">
        <v>126</v>
      </c>
      <c r="U336" s="43" t="s">
        <v>349</v>
      </c>
      <c r="V336" s="42" t="s">
        <v>125</v>
      </c>
      <c r="W336" s="43" t="s">
        <v>130</v>
      </c>
      <c r="X336" s="42" t="s">
        <v>124</v>
      </c>
      <c r="Y336" s="43"/>
      <c r="Z336" s="42" t="s">
        <v>123</v>
      </c>
      <c r="AA336" s="43"/>
      <c r="AB336" s="196">
        <v>22</v>
      </c>
      <c r="AC336" s="43" t="s">
        <v>130</v>
      </c>
      <c r="AD336" s="196" t="s">
        <v>1116</v>
      </c>
      <c r="AE336" s="39"/>
      <c r="AF336" s="421"/>
      <c r="AG336" s="421"/>
      <c r="AH336" s="38"/>
      <c r="AI336" s="9"/>
      <c r="AJ336" s="349">
        <f>SUMPRODUCT(LEN($M336:$AA339)-LEN(SUBSTITUTE($M336:$AA339,"A", "")))</f>
        <v>43</v>
      </c>
      <c r="AK336" s="352">
        <f>SUMPRODUCT(LEN($AD336:$AD339)-LEN(SUBSTITUTE($AD336:$AD339,"A", "")))</f>
        <v>8</v>
      </c>
      <c r="AL336" s="335">
        <f>SUMPRODUCT(LEN($AC336:$AC339)-LEN(SUBSTITUTE($AC336:$AC339,"A", "")))</f>
        <v>0</v>
      </c>
      <c r="AM336" s="349">
        <f>SUMPRODUCT(LEN($M336:$AA339)-LEN(SUBSTITUTE($M336:$AA339,"S", "")))</f>
        <v>20</v>
      </c>
      <c r="AN336" s="352">
        <f>SUMPRODUCT(LEN($AD336:$AD339)-LEN(SUBSTITUTE($AD336:$AD339,"S", "")))</f>
        <v>12</v>
      </c>
      <c r="AO336" s="335">
        <f>SUMPRODUCT(LEN($AC336:$AC339)-LEN(SUBSTITUTE($AC336:$AC339,"S", "")))</f>
        <v>1</v>
      </c>
      <c r="AP336" s="349">
        <f>SUMPRODUCT(LEN($M336:$AA339)-LEN(SUBSTITUTE($M336:$AA339,"F", "")))</f>
        <v>2</v>
      </c>
      <c r="AQ336" s="352">
        <f>SUMPRODUCT(LEN($AD336:$AD339)-LEN(SUBSTITUTE($AD336:$AD339,"F", "")))</f>
        <v>1</v>
      </c>
      <c r="AR336" s="335">
        <f>SUMPRODUCT(LEN($AC336:$AC339)-LEN(SUBSTITUTE($AC336:$AC339,"F", "")))</f>
        <v>0</v>
      </c>
      <c r="AS336" s="349">
        <f>SUMPRODUCT(LEN($M336:$AA339)-LEN(SUBSTITUTE($M336:$AA339,"G", "")))</f>
        <v>15</v>
      </c>
      <c r="AT336" s="352">
        <f>SUMPRODUCT(LEN($AD336:$AD339)-LEN(SUBSTITUTE($AD336:$AD339,"G", "")))</f>
        <v>5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8.15" customHeight="1" thickBot="1" x14ac:dyDescent="0.25">
      <c r="B337" s="30"/>
      <c r="C337" s="339"/>
      <c r="D337" s="221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 t="s">
        <v>179</v>
      </c>
      <c r="N337" s="33" t="s">
        <v>121</v>
      </c>
      <c r="O337" s="55" t="s">
        <v>996</v>
      </c>
      <c r="P337" s="33" t="s">
        <v>120</v>
      </c>
      <c r="Q337" s="55" t="s">
        <v>726</v>
      </c>
      <c r="R337" s="33" t="s">
        <v>119</v>
      </c>
      <c r="S337" s="55" t="s">
        <v>462</v>
      </c>
      <c r="T337" s="33" t="s">
        <v>118</v>
      </c>
      <c r="U337" s="55" t="s">
        <v>350</v>
      </c>
      <c r="V337" s="33" t="s">
        <v>117</v>
      </c>
      <c r="W337" s="55" t="s">
        <v>130</v>
      </c>
      <c r="X337" s="33" t="s">
        <v>116</v>
      </c>
      <c r="Y337" s="55"/>
      <c r="Z337" s="33" t="s">
        <v>115</v>
      </c>
      <c r="AA337" s="55"/>
      <c r="AB337" s="193"/>
      <c r="AC337" s="55"/>
      <c r="AD337" s="193"/>
      <c r="AE337" s="22"/>
      <c r="AF337" s="422"/>
      <c r="AG337" s="422"/>
      <c r="AH337" s="21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8.15" customHeight="1" x14ac:dyDescent="0.2">
      <c r="B338" s="30"/>
      <c r="C338" s="340"/>
      <c r="D338" s="218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 t="s">
        <v>1115</v>
      </c>
      <c r="N338" s="25" t="s">
        <v>112</v>
      </c>
      <c r="O338" s="114" t="s">
        <v>1114</v>
      </c>
      <c r="P338" s="25" t="s">
        <v>111</v>
      </c>
      <c r="Q338" s="114" t="s">
        <v>357</v>
      </c>
      <c r="R338" s="25" t="s">
        <v>110</v>
      </c>
      <c r="S338" s="114" t="s">
        <v>1113</v>
      </c>
      <c r="T338" s="25" t="s">
        <v>109</v>
      </c>
      <c r="U338" s="114" t="s">
        <v>353</v>
      </c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190"/>
      <c r="AC338" s="114"/>
      <c r="AD338" s="190"/>
      <c r="AE338" s="22"/>
      <c r="AF338" s="422"/>
      <c r="AG338" s="422"/>
      <c r="AH338" s="21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8.15" customHeight="1" thickBot="1" x14ac:dyDescent="0.25">
      <c r="B339" s="20"/>
      <c r="C339" s="341"/>
      <c r="D339" s="215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 t="s">
        <v>1112</v>
      </c>
      <c r="N339" s="15" t="s">
        <v>104</v>
      </c>
      <c r="O339" s="16" t="s">
        <v>458</v>
      </c>
      <c r="P339" s="15" t="s">
        <v>103</v>
      </c>
      <c r="Q339" s="16" t="s">
        <v>132</v>
      </c>
      <c r="R339" s="15" t="s">
        <v>102</v>
      </c>
      <c r="S339" s="16" t="s">
        <v>561</v>
      </c>
      <c r="T339" s="15">
        <v>20</v>
      </c>
      <c r="U339" s="16" t="s">
        <v>354</v>
      </c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187"/>
      <c r="AC339" s="16"/>
      <c r="AD339" s="186"/>
      <c r="AE339" s="11"/>
      <c r="AF339" s="423"/>
      <c r="AG339" s="423"/>
      <c r="AH339" s="10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107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216</v>
      </c>
      <c r="E341" s="425">
        <v>21787.48</v>
      </c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03"/>
      <c r="AI341" s="86" t="s">
        <v>137</v>
      </c>
      <c r="AJ341" s="85">
        <f t="shared" ref="AJ341:BB341" si="44">SUM(AJ343:AJ354)</f>
        <v>100</v>
      </c>
      <c r="AK341" s="84">
        <f t="shared" si="44"/>
        <v>16</v>
      </c>
      <c r="AL341" s="83">
        <f t="shared" si="44"/>
        <v>0</v>
      </c>
      <c r="AM341" s="85">
        <f t="shared" si="44"/>
        <v>45</v>
      </c>
      <c r="AN341" s="84">
        <f t="shared" si="44"/>
        <v>15</v>
      </c>
      <c r="AO341" s="83">
        <f t="shared" si="44"/>
        <v>0</v>
      </c>
      <c r="AP341" s="85">
        <f t="shared" si="44"/>
        <v>2</v>
      </c>
      <c r="AQ341" s="84">
        <f t="shared" si="44"/>
        <v>0</v>
      </c>
      <c r="AR341" s="83">
        <f t="shared" si="44"/>
        <v>0</v>
      </c>
      <c r="AS341" s="85">
        <f t="shared" si="44"/>
        <v>36</v>
      </c>
      <c r="AT341" s="84">
        <f t="shared" si="44"/>
        <v>11</v>
      </c>
      <c r="AU341" s="83">
        <f t="shared" si="44"/>
        <v>0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38.666666666666664</v>
      </c>
      <c r="BG341" s="5">
        <f>SUM(AM341:AO341,AY341)/$BG$5</f>
        <v>20</v>
      </c>
      <c r="BH341" s="5">
        <f>SUM(AP341:AR341,AZ341)/$BG$5</f>
        <v>0.66666666666666663</v>
      </c>
      <c r="BI341" s="5">
        <f>SUM(AS341:AU341,BA341)/$BG$5</f>
        <v>15.666666666666666</v>
      </c>
      <c r="BJ341" s="5">
        <f>SUM(AV341:AX341,BB341)/$BG$5</f>
        <v>0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03"/>
      <c r="AI342" s="66" t="s">
        <v>135</v>
      </c>
      <c r="AJ342" s="65">
        <f t="shared" ref="AJ342:BB342" si="45">AJ341/3</f>
        <v>33.333333333333336</v>
      </c>
      <c r="AK342" s="64">
        <f t="shared" si="45"/>
        <v>5.333333333333333</v>
      </c>
      <c r="AL342" s="63">
        <f t="shared" si="45"/>
        <v>0</v>
      </c>
      <c r="AM342" s="65">
        <f t="shared" si="45"/>
        <v>15</v>
      </c>
      <c r="AN342" s="64">
        <f t="shared" si="45"/>
        <v>5</v>
      </c>
      <c r="AO342" s="63">
        <f t="shared" si="45"/>
        <v>0</v>
      </c>
      <c r="AP342" s="65">
        <f t="shared" si="45"/>
        <v>0.66666666666666663</v>
      </c>
      <c r="AQ342" s="64">
        <f t="shared" si="45"/>
        <v>0</v>
      </c>
      <c r="AR342" s="63">
        <f t="shared" si="45"/>
        <v>0</v>
      </c>
      <c r="AS342" s="65">
        <f t="shared" si="45"/>
        <v>12</v>
      </c>
      <c r="AT342" s="64">
        <f t="shared" si="45"/>
        <v>3.6666666666666665</v>
      </c>
      <c r="AU342" s="63">
        <f t="shared" si="45"/>
        <v>0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8.15" customHeight="1" x14ac:dyDescent="0.2">
      <c r="B343" s="30"/>
      <c r="C343" s="338">
        <v>1</v>
      </c>
      <c r="D343" s="212"/>
      <c r="E343" s="198"/>
      <c r="F343" s="198"/>
      <c r="G343" s="197"/>
      <c r="H343" s="358" t="s">
        <v>183</v>
      </c>
      <c r="I343" s="390">
        <v>133</v>
      </c>
      <c r="J343" s="390">
        <v>28</v>
      </c>
      <c r="K343" s="390">
        <v>6</v>
      </c>
      <c r="L343" s="42" t="s">
        <v>131</v>
      </c>
      <c r="M343" s="43" t="s">
        <v>457</v>
      </c>
      <c r="N343" s="42" t="s">
        <v>129</v>
      </c>
      <c r="O343" s="43" t="s">
        <v>684</v>
      </c>
      <c r="P343" s="42" t="s">
        <v>128</v>
      </c>
      <c r="Q343" s="43" t="s">
        <v>469</v>
      </c>
      <c r="R343" s="42" t="s">
        <v>127</v>
      </c>
      <c r="S343" s="43" t="s">
        <v>459</v>
      </c>
      <c r="T343" s="42" t="s">
        <v>126</v>
      </c>
      <c r="U343" s="43" t="s">
        <v>359</v>
      </c>
      <c r="V343" s="42" t="s">
        <v>125</v>
      </c>
      <c r="W343" s="43" t="s">
        <v>130</v>
      </c>
      <c r="X343" s="42" t="s">
        <v>124</v>
      </c>
      <c r="Y343" s="43"/>
      <c r="Z343" s="42" t="s">
        <v>123</v>
      </c>
      <c r="AA343" s="43"/>
      <c r="AB343" s="196"/>
      <c r="AC343" s="43"/>
      <c r="AD343" s="196" t="s">
        <v>726</v>
      </c>
      <c r="AE343" s="58"/>
      <c r="AF343" s="421"/>
      <c r="AG343" s="421" t="s">
        <v>669</v>
      </c>
      <c r="AH343" s="38"/>
      <c r="AI343" s="9"/>
      <c r="AJ343" s="349">
        <f>SUMPRODUCT(LEN($M343:$AA346)-LEN(SUBSTITUTE($M343:$AA346,"A", "")))</f>
        <v>35</v>
      </c>
      <c r="AK343" s="352">
        <f>SUMPRODUCT(LEN($AD343:$AD346)-LEN(SUBSTITUTE($AD343:$AD346,"A", "")))</f>
        <v>7</v>
      </c>
      <c r="AL343" s="335">
        <f>SUMPRODUCT(LEN($AC343:$AC346)-LEN(SUBSTITUTE($AC343:$AC346,"A", "")))</f>
        <v>0</v>
      </c>
      <c r="AM343" s="349">
        <f>SUMPRODUCT(LEN($M343:$AA346)-LEN(SUBSTITUTE($M343:$AA346,"S", "")))</f>
        <v>15</v>
      </c>
      <c r="AN343" s="352">
        <f>SUMPRODUCT(LEN($AD343:$AD346)-LEN(SUBSTITUTE($AD343:$AD346,"S", "")))</f>
        <v>6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12</v>
      </c>
      <c r="AT343" s="352">
        <f>SUMPRODUCT(LEN($AD343:$AD346)-LEN(SUBSTITUTE($AD343:$AD346,"G", "")))</f>
        <v>5</v>
      </c>
      <c r="AU343" s="335">
        <f>SUMPRODUCT(LEN($AC343:$AC346)-LEN(SUBSTITUTE($AC343:$AC346,"G", "")))</f>
        <v>0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8.15" customHeight="1" thickBot="1" x14ac:dyDescent="0.25">
      <c r="B344" s="30"/>
      <c r="C344" s="339"/>
      <c r="D344" s="221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493</v>
      </c>
      <c r="N344" s="33" t="s">
        <v>121</v>
      </c>
      <c r="O344" s="55" t="s">
        <v>467</v>
      </c>
      <c r="P344" s="33" t="s">
        <v>120</v>
      </c>
      <c r="Q344" s="55" t="s">
        <v>357</v>
      </c>
      <c r="R344" s="33" t="s">
        <v>119</v>
      </c>
      <c r="S344" s="55" t="s">
        <v>542</v>
      </c>
      <c r="T344" s="33" t="s">
        <v>118</v>
      </c>
      <c r="U344" s="55" t="s">
        <v>349</v>
      </c>
      <c r="V344" s="33" t="s">
        <v>117</v>
      </c>
      <c r="W344" s="55" t="s">
        <v>130</v>
      </c>
      <c r="X344" s="33" t="s">
        <v>116</v>
      </c>
      <c r="Y344" s="55"/>
      <c r="Z344" s="33" t="s">
        <v>115</v>
      </c>
      <c r="AA344" s="55"/>
      <c r="AB344" s="193"/>
      <c r="AC344" s="55"/>
      <c r="AD344" s="193" t="s">
        <v>1111</v>
      </c>
      <c r="AE344" s="57"/>
      <c r="AF344" s="422"/>
      <c r="AG344" s="422"/>
      <c r="AH344" s="21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8.15" customHeight="1" x14ac:dyDescent="0.2">
      <c r="B345" s="30"/>
      <c r="C345" s="340"/>
      <c r="D345" s="218"/>
      <c r="E345" s="192"/>
      <c r="F345" s="192"/>
      <c r="G345" s="191"/>
      <c r="H345" s="360">
        <v>216</v>
      </c>
      <c r="I345" s="392"/>
      <c r="J345" s="392"/>
      <c r="K345" s="392"/>
      <c r="L345" s="25" t="s">
        <v>114</v>
      </c>
      <c r="M345" s="114" t="s">
        <v>479</v>
      </c>
      <c r="N345" s="25" t="s">
        <v>112</v>
      </c>
      <c r="O345" s="114" t="s">
        <v>469</v>
      </c>
      <c r="P345" s="25" t="s">
        <v>111</v>
      </c>
      <c r="Q345" s="114" t="s">
        <v>357</v>
      </c>
      <c r="R345" s="25" t="s">
        <v>110</v>
      </c>
      <c r="S345" s="114" t="s">
        <v>498</v>
      </c>
      <c r="T345" s="25" t="s">
        <v>109</v>
      </c>
      <c r="U345" s="114" t="s">
        <v>354</v>
      </c>
      <c r="V345" s="25" t="s">
        <v>108</v>
      </c>
      <c r="W345" s="114"/>
      <c r="X345" s="25" t="s">
        <v>107</v>
      </c>
      <c r="Y345" s="114"/>
      <c r="Z345" s="25" t="s">
        <v>106</v>
      </c>
      <c r="AA345" s="114"/>
      <c r="AB345" s="190"/>
      <c r="AC345" s="114"/>
      <c r="AD345" s="190"/>
      <c r="AE345" s="57"/>
      <c r="AF345" s="422"/>
      <c r="AG345" s="422"/>
      <c r="AH345" s="21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8.15" customHeight="1" thickBot="1" x14ac:dyDescent="0.25">
      <c r="B346" s="30"/>
      <c r="C346" s="355"/>
      <c r="D346" s="246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357</v>
      </c>
      <c r="N346" s="50" t="s">
        <v>104</v>
      </c>
      <c r="O346" s="51" t="s">
        <v>479</v>
      </c>
      <c r="P346" s="50" t="s">
        <v>103</v>
      </c>
      <c r="Q346" s="51" t="s">
        <v>707</v>
      </c>
      <c r="R346" s="50" t="s">
        <v>102</v>
      </c>
      <c r="S346" s="51" t="s">
        <v>455</v>
      </c>
      <c r="T346" s="50">
        <v>20</v>
      </c>
      <c r="U346" s="51" t="s">
        <v>130</v>
      </c>
      <c r="V346" s="50" t="s">
        <v>101</v>
      </c>
      <c r="W346" s="51"/>
      <c r="X346" s="50" t="s">
        <v>100</v>
      </c>
      <c r="Y346" s="51"/>
      <c r="Z346" s="50" t="s">
        <v>99</v>
      </c>
      <c r="AA346" s="51"/>
      <c r="AB346" s="187"/>
      <c r="AC346" s="51"/>
      <c r="AD346" s="187"/>
      <c r="AE346" s="56"/>
      <c r="AF346" s="424"/>
      <c r="AG346" s="424"/>
      <c r="AH346" s="47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8.15" customHeight="1" x14ac:dyDescent="0.2">
      <c r="B347" s="30"/>
      <c r="C347" s="338">
        <v>2</v>
      </c>
      <c r="D347" s="212"/>
      <c r="E347" s="198"/>
      <c r="F347" s="198"/>
      <c r="G347" s="197"/>
      <c r="H347" s="358"/>
      <c r="I347" s="390">
        <v>142</v>
      </c>
      <c r="J347" s="390">
        <v>30</v>
      </c>
      <c r="K347" s="390">
        <v>6</v>
      </c>
      <c r="L347" s="42" t="s">
        <v>131</v>
      </c>
      <c r="M347" s="43" t="s">
        <v>357</v>
      </c>
      <c r="N347" s="42" t="s">
        <v>129</v>
      </c>
      <c r="O347" s="43" t="s">
        <v>479</v>
      </c>
      <c r="P347" s="42" t="s">
        <v>128</v>
      </c>
      <c r="Q347" s="43" t="s">
        <v>527</v>
      </c>
      <c r="R347" s="42" t="s">
        <v>127</v>
      </c>
      <c r="S347" s="43" t="s">
        <v>509</v>
      </c>
      <c r="T347" s="42" t="s">
        <v>126</v>
      </c>
      <c r="U347" s="43" t="s">
        <v>474</v>
      </c>
      <c r="V347" s="42" t="s">
        <v>125</v>
      </c>
      <c r="W347" s="43" t="s">
        <v>347</v>
      </c>
      <c r="X347" s="42" t="s">
        <v>124</v>
      </c>
      <c r="Y347" s="43"/>
      <c r="Z347" s="42" t="s">
        <v>123</v>
      </c>
      <c r="AA347" s="43"/>
      <c r="AB347" s="196"/>
      <c r="AC347" s="43"/>
      <c r="AD347" s="196" t="s">
        <v>1110</v>
      </c>
      <c r="AE347" s="39"/>
      <c r="AF347" s="421"/>
      <c r="AG347" s="421" t="s">
        <v>669</v>
      </c>
      <c r="AH347" s="38"/>
      <c r="AI347" s="9"/>
      <c r="AJ347" s="349">
        <f>SUMPRODUCT(LEN($M347:$AA350)-LEN(SUBSTITUTE($M347:$AA350,"A", "")))</f>
        <v>46</v>
      </c>
      <c r="AK347" s="352">
        <f>SUMPRODUCT(LEN($AD347:$AD350)-LEN(SUBSTITUTE($AD347:$AD350,"A", "")))</f>
        <v>6</v>
      </c>
      <c r="AL347" s="335">
        <f>SUMPRODUCT(LEN($AC347:$AC350)-LEN(SUBSTITUTE($AC347:$AC350,"A", "")))</f>
        <v>0</v>
      </c>
      <c r="AM347" s="349">
        <f>SUMPRODUCT(LEN($M347:$AA350)-LEN(SUBSTITUTE($M347:$AA350,"S", "")))</f>
        <v>20</v>
      </c>
      <c r="AN347" s="352">
        <f>SUMPRODUCT(LEN($AD347:$AD350)-LEN(SUBSTITUTE($AD347:$AD350,"S", "")))</f>
        <v>8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12</v>
      </c>
      <c r="AT347" s="352">
        <f>SUMPRODUCT(LEN($AD347:$AD350)-LEN(SUBSTITUTE($AD347:$AD350,"G", "")))</f>
        <v>3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8.15" customHeight="1" thickBot="1" x14ac:dyDescent="0.25">
      <c r="B348" s="30"/>
      <c r="C348" s="339"/>
      <c r="D348" s="221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 t="s">
        <v>357</v>
      </c>
      <c r="N348" s="33" t="s">
        <v>121</v>
      </c>
      <c r="O348" s="55" t="s">
        <v>527</v>
      </c>
      <c r="P348" s="33" t="s">
        <v>120</v>
      </c>
      <c r="Q348" s="55" t="s">
        <v>815</v>
      </c>
      <c r="R348" s="33" t="s">
        <v>119</v>
      </c>
      <c r="S348" s="55" t="s">
        <v>507</v>
      </c>
      <c r="T348" s="33" t="s">
        <v>118</v>
      </c>
      <c r="U348" s="55" t="s">
        <v>349</v>
      </c>
      <c r="V348" s="33" t="s">
        <v>117</v>
      </c>
      <c r="W348" s="55" t="s">
        <v>354</v>
      </c>
      <c r="X348" s="33" t="s">
        <v>116</v>
      </c>
      <c r="Y348" s="55"/>
      <c r="Z348" s="33" t="s">
        <v>115</v>
      </c>
      <c r="AA348" s="55"/>
      <c r="AB348" s="193"/>
      <c r="AC348" s="55"/>
      <c r="AD348" s="193"/>
      <c r="AE348" s="22"/>
      <c r="AF348" s="422"/>
      <c r="AG348" s="422"/>
      <c r="AH348" s="21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8.15" customHeight="1" x14ac:dyDescent="0.2">
      <c r="B349" s="30"/>
      <c r="C349" s="340"/>
      <c r="D349" s="218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 t="s">
        <v>479</v>
      </c>
      <c r="N349" s="25" t="s">
        <v>112</v>
      </c>
      <c r="O349" s="114" t="s">
        <v>789</v>
      </c>
      <c r="P349" s="25" t="s">
        <v>111</v>
      </c>
      <c r="Q349" s="114" t="s">
        <v>132</v>
      </c>
      <c r="R349" s="25" t="s">
        <v>110</v>
      </c>
      <c r="S349" s="114" t="s">
        <v>578</v>
      </c>
      <c r="T349" s="25" t="s">
        <v>109</v>
      </c>
      <c r="U349" s="114" t="s">
        <v>350</v>
      </c>
      <c r="V349" s="25" t="s">
        <v>108</v>
      </c>
      <c r="W349" s="114" t="s">
        <v>130</v>
      </c>
      <c r="X349" s="25" t="s">
        <v>107</v>
      </c>
      <c r="Y349" s="114"/>
      <c r="Z349" s="25" t="s">
        <v>106</v>
      </c>
      <c r="AA349" s="114"/>
      <c r="AB349" s="190"/>
      <c r="AC349" s="114"/>
      <c r="AD349" s="190"/>
      <c r="AE349" s="22"/>
      <c r="AF349" s="422"/>
      <c r="AG349" s="422"/>
      <c r="AH349" s="21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8.15" customHeight="1" thickBot="1" x14ac:dyDescent="0.25">
      <c r="B350" s="30"/>
      <c r="C350" s="355"/>
      <c r="D350" s="246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 t="s">
        <v>469</v>
      </c>
      <c r="N350" s="50" t="s">
        <v>104</v>
      </c>
      <c r="O350" s="51" t="s">
        <v>458</v>
      </c>
      <c r="P350" s="50" t="s">
        <v>103</v>
      </c>
      <c r="Q350" s="51" t="s">
        <v>479</v>
      </c>
      <c r="R350" s="50" t="s">
        <v>102</v>
      </c>
      <c r="S350" s="51" t="s">
        <v>579</v>
      </c>
      <c r="T350" s="50">
        <v>20</v>
      </c>
      <c r="U350" s="51" t="s">
        <v>350</v>
      </c>
      <c r="V350" s="50" t="s">
        <v>101</v>
      </c>
      <c r="W350" s="51" t="s">
        <v>130</v>
      </c>
      <c r="X350" s="50" t="s">
        <v>100</v>
      </c>
      <c r="Y350" s="51"/>
      <c r="Z350" s="50" t="s">
        <v>99</v>
      </c>
      <c r="AA350" s="51"/>
      <c r="AB350" s="187"/>
      <c r="AC350" s="51"/>
      <c r="AD350" s="187"/>
      <c r="AE350" s="48"/>
      <c r="AF350" s="424"/>
      <c r="AG350" s="424"/>
      <c r="AH350" s="47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8.15" customHeight="1" x14ac:dyDescent="0.2">
      <c r="B351" s="30"/>
      <c r="C351" s="338">
        <v>3</v>
      </c>
      <c r="D351" s="212"/>
      <c r="E351" s="198"/>
      <c r="F351" s="198"/>
      <c r="G351" s="197"/>
      <c r="H351" s="358"/>
      <c r="I351" s="390">
        <v>113</v>
      </c>
      <c r="J351" s="390">
        <v>26</v>
      </c>
      <c r="K351" s="390">
        <v>7</v>
      </c>
      <c r="L351" s="42" t="s">
        <v>131</v>
      </c>
      <c r="M351" s="43" t="s">
        <v>179</v>
      </c>
      <c r="N351" s="42" t="s">
        <v>129</v>
      </c>
      <c r="O351" s="43" t="s">
        <v>179</v>
      </c>
      <c r="P351" s="42" t="s">
        <v>128</v>
      </c>
      <c r="Q351" s="43" t="s">
        <v>479</v>
      </c>
      <c r="R351" s="42" t="s">
        <v>127</v>
      </c>
      <c r="S351" s="43" t="s">
        <v>542</v>
      </c>
      <c r="T351" s="42" t="s">
        <v>126</v>
      </c>
      <c r="U351" s="43" t="s">
        <v>130</v>
      </c>
      <c r="V351" s="42" t="s">
        <v>125</v>
      </c>
      <c r="W351" s="43"/>
      <c r="X351" s="42" t="s">
        <v>124</v>
      </c>
      <c r="Y351" s="43"/>
      <c r="Z351" s="42" t="s">
        <v>123</v>
      </c>
      <c r="AA351" s="43"/>
      <c r="AB351" s="196"/>
      <c r="AC351" s="43"/>
      <c r="AD351" s="196" t="s">
        <v>1109</v>
      </c>
      <c r="AE351" s="39"/>
      <c r="AF351" s="421"/>
      <c r="AG351" s="421" t="s">
        <v>669</v>
      </c>
      <c r="AH351" s="38"/>
      <c r="AI351" s="9"/>
      <c r="AJ351" s="349">
        <f>SUMPRODUCT(LEN($M351:$AA354)-LEN(SUBSTITUTE($M351:$AA354,"A", "")))</f>
        <v>19</v>
      </c>
      <c r="AK351" s="352">
        <f>SUMPRODUCT(LEN($AD351:$AD354)-LEN(SUBSTITUTE($AD351:$AD354,"A", "")))</f>
        <v>3</v>
      </c>
      <c r="AL351" s="335">
        <f>SUMPRODUCT(LEN($AC351:$AC354)-LEN(SUBSTITUTE($AC351:$AC354,"A", "")))</f>
        <v>0</v>
      </c>
      <c r="AM351" s="349">
        <f>SUMPRODUCT(LEN($M351:$AA354)-LEN(SUBSTITUTE($M351:$AA354,"S", "")))</f>
        <v>10</v>
      </c>
      <c r="AN351" s="352">
        <f>SUMPRODUCT(LEN($AD351:$AD354)-LEN(SUBSTITUTE($AD351:$AD354,"S", "")))</f>
        <v>1</v>
      </c>
      <c r="AO351" s="335">
        <f>SUMPRODUCT(LEN($AC351:$AC354)-LEN(SUBSTITUTE($AC351:$AC354,"S", "")))</f>
        <v>0</v>
      </c>
      <c r="AP351" s="349">
        <f>SUMPRODUCT(LEN($M351:$AA354)-LEN(SUBSTITUTE($M351:$AA354,"F", "")))</f>
        <v>2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12</v>
      </c>
      <c r="AT351" s="352">
        <f>SUMPRODUCT(LEN($AD351:$AD354)-LEN(SUBSTITUTE($AD351:$AD354,"G", "")))</f>
        <v>3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8.15" customHeight="1" thickBot="1" x14ac:dyDescent="0.25">
      <c r="B352" s="30"/>
      <c r="C352" s="339"/>
      <c r="D352" s="221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 t="s">
        <v>470</v>
      </c>
      <c r="N352" s="33" t="s">
        <v>121</v>
      </c>
      <c r="O352" s="55" t="s">
        <v>132</v>
      </c>
      <c r="P352" s="33" t="s">
        <v>120</v>
      </c>
      <c r="Q352" s="55" t="s">
        <v>813</v>
      </c>
      <c r="R352" s="33" t="s">
        <v>119</v>
      </c>
      <c r="S352" s="55" t="s">
        <v>469</v>
      </c>
      <c r="T352" s="33" t="s">
        <v>118</v>
      </c>
      <c r="U352" s="55" t="s">
        <v>130</v>
      </c>
      <c r="V352" s="33" t="s">
        <v>117</v>
      </c>
      <c r="W352" s="55"/>
      <c r="X352" s="33" t="s">
        <v>116</v>
      </c>
      <c r="Y352" s="55"/>
      <c r="Z352" s="33" t="s">
        <v>115</v>
      </c>
      <c r="AA352" s="55"/>
      <c r="AB352" s="193"/>
      <c r="AC352" s="55"/>
      <c r="AD352" s="193" t="s">
        <v>179</v>
      </c>
      <c r="AE352" s="22"/>
      <c r="AF352" s="422"/>
      <c r="AG352" s="422"/>
      <c r="AH352" s="21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8.15" customHeight="1" x14ac:dyDescent="0.2">
      <c r="B353" s="30"/>
      <c r="C353" s="340"/>
      <c r="D353" s="218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 t="s">
        <v>509</v>
      </c>
      <c r="N353" s="25" t="s">
        <v>112</v>
      </c>
      <c r="O353" s="114" t="s">
        <v>467</v>
      </c>
      <c r="P353" s="25" t="s">
        <v>111</v>
      </c>
      <c r="Q353" s="114" t="s">
        <v>132</v>
      </c>
      <c r="R353" s="25" t="s">
        <v>110</v>
      </c>
      <c r="S353" s="114" t="s">
        <v>354</v>
      </c>
      <c r="T353" s="25" t="s">
        <v>109</v>
      </c>
      <c r="U353" s="114" t="s">
        <v>130</v>
      </c>
      <c r="V353" s="25" t="s">
        <v>108</v>
      </c>
      <c r="W353" s="114"/>
      <c r="X353" s="25" t="s">
        <v>107</v>
      </c>
      <c r="Y353" s="114"/>
      <c r="Z353" s="25" t="s">
        <v>106</v>
      </c>
      <c r="AA353" s="114"/>
      <c r="AB353" s="190"/>
      <c r="AC353" s="114"/>
      <c r="AD353" s="190"/>
      <c r="AE353" s="22"/>
      <c r="AF353" s="422"/>
      <c r="AG353" s="422"/>
      <c r="AH353" s="21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8.15" customHeight="1" thickBot="1" x14ac:dyDescent="0.25">
      <c r="B354" s="20"/>
      <c r="C354" s="341"/>
      <c r="D354" s="215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 t="s">
        <v>479</v>
      </c>
      <c r="N354" s="15" t="s">
        <v>104</v>
      </c>
      <c r="O354" s="16" t="s">
        <v>714</v>
      </c>
      <c r="P354" s="15" t="s">
        <v>103</v>
      </c>
      <c r="Q354" s="16" t="s">
        <v>744</v>
      </c>
      <c r="R354" s="15" t="s">
        <v>102</v>
      </c>
      <c r="S354" s="16" t="s">
        <v>354</v>
      </c>
      <c r="T354" s="15">
        <v>20</v>
      </c>
      <c r="U354" s="16" t="s">
        <v>130</v>
      </c>
      <c r="V354" s="15" t="s">
        <v>101</v>
      </c>
      <c r="W354" s="16"/>
      <c r="X354" s="15" t="s">
        <v>100</v>
      </c>
      <c r="Y354" s="16"/>
      <c r="Z354" s="15" t="s">
        <v>99</v>
      </c>
      <c r="AA354" s="16"/>
      <c r="AB354" s="187"/>
      <c r="AC354" s="16"/>
      <c r="AD354" s="186"/>
      <c r="AE354" s="11"/>
      <c r="AF354" s="423"/>
      <c r="AG354" s="423"/>
      <c r="AH354" s="10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107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217</v>
      </c>
      <c r="E356" s="425">
        <v>10225.870000000001</v>
      </c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03"/>
      <c r="AI356" s="86" t="s">
        <v>137</v>
      </c>
      <c r="AJ356" s="85">
        <f t="shared" ref="AJ356:BB356" si="46">SUM(AJ358:AJ369)</f>
        <v>73</v>
      </c>
      <c r="AK356" s="84">
        <f t="shared" si="46"/>
        <v>7</v>
      </c>
      <c r="AL356" s="83">
        <f t="shared" si="46"/>
        <v>0</v>
      </c>
      <c r="AM356" s="85">
        <f t="shared" si="46"/>
        <v>26</v>
      </c>
      <c r="AN356" s="84">
        <f t="shared" si="46"/>
        <v>8</v>
      </c>
      <c r="AO356" s="83">
        <f t="shared" si="46"/>
        <v>0</v>
      </c>
      <c r="AP356" s="85">
        <f t="shared" si="46"/>
        <v>0</v>
      </c>
      <c r="AQ356" s="84">
        <f t="shared" si="46"/>
        <v>0</v>
      </c>
      <c r="AR356" s="83">
        <f t="shared" si="46"/>
        <v>0</v>
      </c>
      <c r="AS356" s="85">
        <f t="shared" si="46"/>
        <v>22</v>
      </c>
      <c r="AT356" s="84">
        <f t="shared" si="46"/>
        <v>0</v>
      </c>
      <c r="AU356" s="83">
        <f t="shared" si="46"/>
        <v>0</v>
      </c>
      <c r="AV356" s="85">
        <f t="shared" si="46"/>
        <v>0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2</v>
      </c>
      <c r="BB356" s="80">
        <f t="shared" si="46"/>
        <v>0</v>
      </c>
      <c r="BC356" s="79" t="s">
        <v>136</v>
      </c>
      <c r="BF356" s="5">
        <f>SUM(AJ356:AL356)/$BG$5</f>
        <v>26.666666666666668</v>
      </c>
      <c r="BG356" s="5">
        <f>SUM(AM356:AO356,AY356)/$BG$5</f>
        <v>11.333333333333334</v>
      </c>
      <c r="BH356" s="5">
        <f>SUM(AP356:AR356,AZ356)/$BG$5</f>
        <v>0</v>
      </c>
      <c r="BI356" s="5">
        <f>SUM(AS356:AU356,BA356)/$BG$5</f>
        <v>8</v>
      </c>
      <c r="BJ356" s="5">
        <f>SUM(AV356:AX356,BB356)/$BG$5</f>
        <v>0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03"/>
      <c r="AI357" s="66" t="s">
        <v>135</v>
      </c>
      <c r="AJ357" s="65">
        <f t="shared" ref="AJ357:BB357" si="47">AJ356/3</f>
        <v>24.333333333333332</v>
      </c>
      <c r="AK357" s="64">
        <f t="shared" si="47"/>
        <v>2.3333333333333335</v>
      </c>
      <c r="AL357" s="63">
        <f t="shared" si="47"/>
        <v>0</v>
      </c>
      <c r="AM357" s="65">
        <f t="shared" si="47"/>
        <v>8.6666666666666661</v>
      </c>
      <c r="AN357" s="64">
        <f t="shared" si="47"/>
        <v>2.6666666666666665</v>
      </c>
      <c r="AO357" s="63">
        <f t="shared" si="47"/>
        <v>0</v>
      </c>
      <c r="AP357" s="65">
        <f t="shared" si="47"/>
        <v>0</v>
      </c>
      <c r="AQ357" s="64">
        <f t="shared" si="47"/>
        <v>0</v>
      </c>
      <c r="AR357" s="63">
        <f t="shared" si="47"/>
        <v>0</v>
      </c>
      <c r="AS357" s="65">
        <f t="shared" si="47"/>
        <v>7.333333333333333</v>
      </c>
      <c r="AT357" s="64">
        <f t="shared" si="47"/>
        <v>0</v>
      </c>
      <c r="AU357" s="63">
        <f t="shared" si="47"/>
        <v>0</v>
      </c>
      <c r="AV357" s="65">
        <f t="shared" si="47"/>
        <v>0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0.66666666666666663</v>
      </c>
      <c r="BB357" s="60">
        <f t="shared" si="47"/>
        <v>0</v>
      </c>
      <c r="BC357" s="59" t="s">
        <v>134</v>
      </c>
    </row>
    <row r="358" spans="2:62" ht="28.15" customHeight="1" x14ac:dyDescent="0.2">
      <c r="B358" s="30"/>
      <c r="C358" s="338">
        <v>1</v>
      </c>
      <c r="D358" s="239" t="s">
        <v>701</v>
      </c>
      <c r="E358" s="198"/>
      <c r="F358" s="198"/>
      <c r="G358" s="197"/>
      <c r="H358" s="358" t="s">
        <v>183</v>
      </c>
      <c r="I358" s="390">
        <v>90</v>
      </c>
      <c r="J358" s="390">
        <v>24</v>
      </c>
      <c r="K358" s="390">
        <v>8</v>
      </c>
      <c r="L358" s="42" t="s">
        <v>131</v>
      </c>
      <c r="M358" s="43" t="s">
        <v>179</v>
      </c>
      <c r="N358" s="42" t="s">
        <v>129</v>
      </c>
      <c r="O358" s="43" t="s">
        <v>132</v>
      </c>
      <c r="P358" s="42" t="s">
        <v>128</v>
      </c>
      <c r="Q358" s="43" t="s">
        <v>495</v>
      </c>
      <c r="R358" s="42" t="s">
        <v>127</v>
      </c>
      <c r="S358" s="43" t="s">
        <v>347</v>
      </c>
      <c r="T358" s="42" t="s">
        <v>126</v>
      </c>
      <c r="U358" s="43"/>
      <c r="V358" s="42" t="s">
        <v>125</v>
      </c>
      <c r="W358" s="43"/>
      <c r="X358" s="42" t="s">
        <v>124</v>
      </c>
      <c r="Y358" s="43"/>
      <c r="Z358" s="42" t="s">
        <v>123</v>
      </c>
      <c r="AA358" s="43"/>
      <c r="AB358" s="196"/>
      <c r="AC358" s="43"/>
      <c r="AD358" s="196" t="s">
        <v>130</v>
      </c>
      <c r="AE358" s="58" t="s">
        <v>494</v>
      </c>
      <c r="AF358" s="421"/>
      <c r="AG358" s="421" t="s">
        <v>669</v>
      </c>
      <c r="AH358" s="38"/>
      <c r="AI358" s="9"/>
      <c r="AJ358" s="349">
        <f>SUMPRODUCT(LEN($M358:$AA361)-LEN(SUBSTITUTE($M358:$AA361,"A", "")))</f>
        <v>17</v>
      </c>
      <c r="AK358" s="352">
        <f>SUMPRODUCT(LEN($AD358:$AD361)-LEN(SUBSTITUTE($AD358:$AD361,"A", "")))</f>
        <v>0</v>
      </c>
      <c r="AL358" s="335">
        <f>SUMPRODUCT(LEN($AC358:$AC361)-LEN(SUBSTITUTE($AC358:$AC361,"A", "")))</f>
        <v>0</v>
      </c>
      <c r="AM358" s="349">
        <f>SUMPRODUCT(LEN($M358:$AA361)-LEN(SUBSTITUTE($M358:$AA361,"S", "")))</f>
        <v>7</v>
      </c>
      <c r="AN358" s="352">
        <f>SUMPRODUCT(LEN($AD358:$AD361)-LEN(SUBSTITUTE($AD358:$AD361,"S", "")))</f>
        <v>1</v>
      </c>
      <c r="AO358" s="335">
        <f>SUMPRODUCT(LEN($AC358:$AC361)-LEN(SUBSTITUTE($AC358:$AC361,"S", "")))</f>
        <v>0</v>
      </c>
      <c r="AP358" s="349">
        <f>SUMPRODUCT(LEN($M358:$AA361)-LEN(SUBSTITUTE($M358:$AA361,"F", "")))</f>
        <v>0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4</v>
      </c>
      <c r="AT358" s="352">
        <f>SUMPRODUCT(LEN($AD358:$AD361)-LEN(SUBSTITUTE($AD358:$AD361,"G", "")))</f>
        <v>0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2</v>
      </c>
      <c r="BB358" s="413">
        <f>SUMPRODUCT(LEN($AE358:$AE361)-LEN(SUBSTITUTE($AE358:$AE361,"M", "")))</f>
        <v>0</v>
      </c>
    </row>
    <row r="359" spans="2:62" ht="28.15" customHeight="1" thickBot="1" x14ac:dyDescent="0.25">
      <c r="B359" s="30"/>
      <c r="C359" s="339"/>
      <c r="D359" s="221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179</v>
      </c>
      <c r="N359" s="33" t="s">
        <v>121</v>
      </c>
      <c r="O359" s="55" t="s">
        <v>357</v>
      </c>
      <c r="P359" s="33" t="s">
        <v>120</v>
      </c>
      <c r="Q359" s="55" t="s">
        <v>353</v>
      </c>
      <c r="R359" s="33" t="s">
        <v>119</v>
      </c>
      <c r="S359" s="55" t="s">
        <v>130</v>
      </c>
      <c r="T359" s="33" t="s">
        <v>118</v>
      </c>
      <c r="U359" s="55"/>
      <c r="V359" s="33" t="s">
        <v>117</v>
      </c>
      <c r="W359" s="55"/>
      <c r="X359" s="33" t="s">
        <v>116</v>
      </c>
      <c r="Y359" s="55"/>
      <c r="Z359" s="33" t="s">
        <v>115</v>
      </c>
      <c r="AA359" s="55"/>
      <c r="AB359" s="193"/>
      <c r="AC359" s="55"/>
      <c r="AD359" s="193"/>
      <c r="AE359" s="57"/>
      <c r="AF359" s="422"/>
      <c r="AG359" s="422"/>
      <c r="AH359" s="21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8.15" customHeight="1" x14ac:dyDescent="0.2">
      <c r="B360" s="30"/>
      <c r="C360" s="340"/>
      <c r="D360" s="218"/>
      <c r="E360" s="192"/>
      <c r="F360" s="192"/>
      <c r="G360" s="191"/>
      <c r="H360" s="360">
        <v>217</v>
      </c>
      <c r="I360" s="392"/>
      <c r="J360" s="392"/>
      <c r="K360" s="392"/>
      <c r="L360" s="25" t="s">
        <v>114</v>
      </c>
      <c r="M360" s="114" t="s">
        <v>179</v>
      </c>
      <c r="N360" s="25" t="s">
        <v>112</v>
      </c>
      <c r="O360" s="114" t="s">
        <v>512</v>
      </c>
      <c r="P360" s="25" t="s">
        <v>111</v>
      </c>
      <c r="Q360" s="114" t="s">
        <v>496</v>
      </c>
      <c r="R360" s="25" t="s">
        <v>110</v>
      </c>
      <c r="S360" s="114" t="s">
        <v>130</v>
      </c>
      <c r="T360" s="25" t="s">
        <v>109</v>
      </c>
      <c r="U360" s="114"/>
      <c r="V360" s="25" t="s">
        <v>108</v>
      </c>
      <c r="W360" s="114"/>
      <c r="X360" s="25" t="s">
        <v>107</v>
      </c>
      <c r="Y360" s="114"/>
      <c r="Z360" s="25" t="s">
        <v>106</v>
      </c>
      <c r="AA360" s="114"/>
      <c r="AB360" s="190"/>
      <c r="AC360" s="114"/>
      <c r="AD360" s="190"/>
      <c r="AE360" s="57"/>
      <c r="AF360" s="422"/>
      <c r="AG360" s="422"/>
      <c r="AH360" s="21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8.15" customHeight="1" thickBot="1" x14ac:dyDescent="0.25">
      <c r="B361" s="30"/>
      <c r="C361" s="355"/>
      <c r="D361" s="246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357</v>
      </c>
      <c r="N361" s="50" t="s">
        <v>104</v>
      </c>
      <c r="O361" s="51" t="s">
        <v>494</v>
      </c>
      <c r="P361" s="50" t="s">
        <v>103</v>
      </c>
      <c r="Q361" s="51" t="s">
        <v>347</v>
      </c>
      <c r="R361" s="50" t="s">
        <v>102</v>
      </c>
      <c r="S361" s="51"/>
      <c r="T361" s="50">
        <v>20</v>
      </c>
      <c r="U361" s="51"/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187"/>
      <c r="AC361" s="51"/>
      <c r="AD361" s="187"/>
      <c r="AE361" s="56"/>
      <c r="AF361" s="424"/>
      <c r="AG361" s="424"/>
      <c r="AH361" s="47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8.15" customHeight="1" x14ac:dyDescent="0.2">
      <c r="B362" s="30"/>
      <c r="C362" s="338">
        <v>2</v>
      </c>
      <c r="D362" s="212"/>
      <c r="E362" s="198"/>
      <c r="F362" s="198"/>
      <c r="G362" s="197"/>
      <c r="H362" s="358"/>
      <c r="I362" s="390">
        <v>69</v>
      </c>
      <c r="J362" s="390">
        <v>23</v>
      </c>
      <c r="K362" s="390">
        <v>8</v>
      </c>
      <c r="L362" s="42" t="s">
        <v>131</v>
      </c>
      <c r="M362" s="43" t="s">
        <v>509</v>
      </c>
      <c r="N362" s="42" t="s">
        <v>129</v>
      </c>
      <c r="O362" s="43" t="s">
        <v>496</v>
      </c>
      <c r="P362" s="42" t="s">
        <v>128</v>
      </c>
      <c r="Q362" s="43" t="s">
        <v>494</v>
      </c>
      <c r="R362" s="42" t="s">
        <v>127</v>
      </c>
      <c r="S362" s="43" t="s">
        <v>354</v>
      </c>
      <c r="T362" s="42" t="s">
        <v>126</v>
      </c>
      <c r="U362" s="43"/>
      <c r="V362" s="42" t="s">
        <v>125</v>
      </c>
      <c r="W362" s="43"/>
      <c r="X362" s="42" t="s">
        <v>124</v>
      </c>
      <c r="Y362" s="43"/>
      <c r="Z362" s="42" t="s">
        <v>123</v>
      </c>
      <c r="AA362" s="43"/>
      <c r="AB362" s="196"/>
      <c r="AC362" s="43"/>
      <c r="AD362" s="196" t="s">
        <v>532</v>
      </c>
      <c r="AE362" s="39"/>
      <c r="AF362" s="421"/>
      <c r="AG362" s="421" t="s">
        <v>669</v>
      </c>
      <c r="AH362" s="38"/>
      <c r="AI362" s="9"/>
      <c r="AJ362" s="349">
        <f>SUMPRODUCT(LEN($M362:$AA365)-LEN(SUBSTITUTE($M362:$AA365,"A", "")))</f>
        <v>19</v>
      </c>
      <c r="AK362" s="352">
        <f>SUMPRODUCT(LEN($AD362:$AD365)-LEN(SUBSTITUTE($AD362:$AD365,"A", "")))</f>
        <v>2</v>
      </c>
      <c r="AL362" s="335">
        <f>SUMPRODUCT(LEN($AC362:$AC365)-LEN(SUBSTITUTE($AC362:$AC365,"A", "")))</f>
        <v>0</v>
      </c>
      <c r="AM362" s="349">
        <f>SUMPRODUCT(LEN($M362:$AA365)-LEN(SUBSTITUTE($M362:$AA365,"S", "")))</f>
        <v>5</v>
      </c>
      <c r="AN362" s="352">
        <f>SUMPRODUCT(LEN($AD362:$AD365)-LEN(SUBSTITUTE($AD362:$AD365,"S", "")))</f>
        <v>4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6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8.15" customHeight="1" thickBot="1" x14ac:dyDescent="0.25">
      <c r="B363" s="30"/>
      <c r="C363" s="339"/>
      <c r="D363" s="221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 t="s">
        <v>179</v>
      </c>
      <c r="N363" s="33" t="s">
        <v>121</v>
      </c>
      <c r="O363" s="55" t="s">
        <v>357</v>
      </c>
      <c r="P363" s="33" t="s">
        <v>120</v>
      </c>
      <c r="Q363" s="55" t="s">
        <v>467</v>
      </c>
      <c r="R363" s="33" t="s">
        <v>119</v>
      </c>
      <c r="S363" s="55" t="s">
        <v>130</v>
      </c>
      <c r="T363" s="33" t="s">
        <v>118</v>
      </c>
      <c r="U363" s="55"/>
      <c r="V363" s="33" t="s">
        <v>117</v>
      </c>
      <c r="W363" s="55"/>
      <c r="X363" s="33" t="s">
        <v>116</v>
      </c>
      <c r="Y363" s="55"/>
      <c r="Z363" s="33" t="s">
        <v>115</v>
      </c>
      <c r="AA363" s="55"/>
      <c r="AB363" s="193"/>
      <c r="AC363" s="55"/>
      <c r="AD363" s="193"/>
      <c r="AE363" s="22"/>
      <c r="AF363" s="422"/>
      <c r="AG363" s="422"/>
      <c r="AH363" s="21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8.15" customHeight="1" x14ac:dyDescent="0.2">
      <c r="B364" s="30"/>
      <c r="C364" s="340"/>
      <c r="D364" s="218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 t="s">
        <v>179</v>
      </c>
      <c r="N364" s="25" t="s">
        <v>112</v>
      </c>
      <c r="O364" s="114" t="s">
        <v>357</v>
      </c>
      <c r="P364" s="25" t="s">
        <v>111</v>
      </c>
      <c r="Q364" s="114" t="s">
        <v>351</v>
      </c>
      <c r="R364" s="25" t="s">
        <v>110</v>
      </c>
      <c r="S364" s="114" t="s">
        <v>130</v>
      </c>
      <c r="T364" s="25" t="s">
        <v>109</v>
      </c>
      <c r="U364" s="114"/>
      <c r="V364" s="25" t="s">
        <v>108</v>
      </c>
      <c r="W364" s="114"/>
      <c r="X364" s="25" t="s">
        <v>107</v>
      </c>
      <c r="Y364" s="114"/>
      <c r="Z364" s="25" t="s">
        <v>106</v>
      </c>
      <c r="AA364" s="114"/>
      <c r="AB364" s="190"/>
      <c r="AC364" s="114"/>
      <c r="AD364" s="190"/>
      <c r="AE364" s="22"/>
      <c r="AF364" s="422"/>
      <c r="AG364" s="422"/>
      <c r="AH364" s="21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8.15" customHeight="1" thickBot="1" x14ac:dyDescent="0.25">
      <c r="B365" s="30"/>
      <c r="C365" s="355"/>
      <c r="D365" s="246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 t="s">
        <v>357</v>
      </c>
      <c r="N365" s="50" t="s">
        <v>104</v>
      </c>
      <c r="O365" s="51" t="s">
        <v>179</v>
      </c>
      <c r="P365" s="50" t="s">
        <v>103</v>
      </c>
      <c r="Q365" s="51" t="s">
        <v>467</v>
      </c>
      <c r="R365" s="50" t="s">
        <v>102</v>
      </c>
      <c r="S365" s="51"/>
      <c r="T365" s="50">
        <v>20</v>
      </c>
      <c r="U365" s="51"/>
      <c r="V365" s="50" t="s">
        <v>101</v>
      </c>
      <c r="W365" s="51"/>
      <c r="X365" s="50" t="s">
        <v>100</v>
      </c>
      <c r="Y365" s="51"/>
      <c r="Z365" s="50" t="s">
        <v>99</v>
      </c>
      <c r="AA365" s="51"/>
      <c r="AB365" s="187"/>
      <c r="AC365" s="51"/>
      <c r="AD365" s="187"/>
      <c r="AE365" s="48"/>
      <c r="AF365" s="424"/>
      <c r="AG365" s="424"/>
      <c r="AH365" s="47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8.15" customHeight="1" x14ac:dyDescent="0.2">
      <c r="B366" s="30"/>
      <c r="C366" s="338">
        <v>3</v>
      </c>
      <c r="D366" s="212"/>
      <c r="E366" s="198"/>
      <c r="F366" s="198"/>
      <c r="G366" s="197"/>
      <c r="H366" s="358"/>
      <c r="I366" s="390">
        <v>95</v>
      </c>
      <c r="J366" s="390">
        <v>26</v>
      </c>
      <c r="K366" s="390">
        <v>7</v>
      </c>
      <c r="L366" s="42" t="s">
        <v>131</v>
      </c>
      <c r="M366" s="43" t="s">
        <v>484</v>
      </c>
      <c r="N366" s="42" t="s">
        <v>129</v>
      </c>
      <c r="O366" s="43" t="s">
        <v>679</v>
      </c>
      <c r="P366" s="42" t="s">
        <v>128</v>
      </c>
      <c r="Q366" s="43" t="s">
        <v>507</v>
      </c>
      <c r="R366" s="42" t="s">
        <v>127</v>
      </c>
      <c r="S366" s="43" t="s">
        <v>353</v>
      </c>
      <c r="T366" s="42" t="s">
        <v>126</v>
      </c>
      <c r="U366" s="43" t="s">
        <v>354</v>
      </c>
      <c r="V366" s="42" t="s">
        <v>125</v>
      </c>
      <c r="W366" s="43"/>
      <c r="X366" s="42" t="s">
        <v>124</v>
      </c>
      <c r="Y366" s="43"/>
      <c r="Z366" s="42" t="s">
        <v>123</v>
      </c>
      <c r="AA366" s="43"/>
      <c r="AB366" s="196"/>
      <c r="AC366" s="43"/>
      <c r="AD366" s="196" t="s">
        <v>533</v>
      </c>
      <c r="AE366" s="39"/>
      <c r="AF366" s="421"/>
      <c r="AG366" s="421" t="s">
        <v>669</v>
      </c>
      <c r="AH366" s="38"/>
      <c r="AI366" s="9"/>
      <c r="AJ366" s="349">
        <f>SUMPRODUCT(LEN($M366:$AA369)-LEN(SUBSTITUTE($M366:$AA369,"A", "")))</f>
        <v>37</v>
      </c>
      <c r="AK366" s="352">
        <f>SUMPRODUCT(LEN($AD366:$AD369)-LEN(SUBSTITUTE($AD366:$AD369,"A", "")))</f>
        <v>5</v>
      </c>
      <c r="AL366" s="335">
        <f>SUMPRODUCT(LEN($AC366:$AC369)-LEN(SUBSTITUTE($AC366:$AC369,"A", "")))</f>
        <v>0</v>
      </c>
      <c r="AM366" s="349">
        <f>SUMPRODUCT(LEN($M366:$AA369)-LEN(SUBSTITUTE($M366:$AA369,"S", "")))</f>
        <v>14</v>
      </c>
      <c r="AN366" s="352">
        <f>SUMPRODUCT(LEN($AD366:$AD369)-LEN(SUBSTITUTE($AD366:$AD369,"S", "")))</f>
        <v>3</v>
      </c>
      <c r="AO366" s="335">
        <f>SUMPRODUCT(LEN($AC366:$AC369)-LEN(SUBSTITUTE($AC366:$AC369,"S", "")))</f>
        <v>0</v>
      </c>
      <c r="AP366" s="349">
        <f>SUMPRODUCT(LEN($M366:$AA369)-LEN(SUBSTITUTE($M366:$AA369,"F", "")))</f>
        <v>0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12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8.15" customHeight="1" thickBot="1" x14ac:dyDescent="0.25">
      <c r="B367" s="30"/>
      <c r="C367" s="339"/>
      <c r="D367" s="221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 t="s">
        <v>715</v>
      </c>
      <c r="N367" s="33" t="s">
        <v>121</v>
      </c>
      <c r="O367" s="55" t="s">
        <v>705</v>
      </c>
      <c r="P367" s="33" t="s">
        <v>120</v>
      </c>
      <c r="Q367" s="55" t="s">
        <v>456</v>
      </c>
      <c r="R367" s="33" t="s">
        <v>119</v>
      </c>
      <c r="S367" s="55" t="s">
        <v>474</v>
      </c>
      <c r="T367" s="33" t="s">
        <v>118</v>
      </c>
      <c r="U367" s="55" t="s">
        <v>130</v>
      </c>
      <c r="V367" s="33" t="s">
        <v>117</v>
      </c>
      <c r="W367" s="55"/>
      <c r="X367" s="33" t="s">
        <v>116</v>
      </c>
      <c r="Y367" s="55"/>
      <c r="Z367" s="33" t="s">
        <v>115</v>
      </c>
      <c r="AA367" s="55"/>
      <c r="AB367" s="193"/>
      <c r="AC367" s="55"/>
      <c r="AD367" s="193"/>
      <c r="AE367" s="22"/>
      <c r="AF367" s="422"/>
      <c r="AG367" s="422"/>
      <c r="AH367" s="21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8.15" customHeight="1" x14ac:dyDescent="0.2">
      <c r="B368" s="30"/>
      <c r="C368" s="340"/>
      <c r="D368" s="218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 t="s">
        <v>469</v>
      </c>
      <c r="N368" s="25" t="s">
        <v>112</v>
      </c>
      <c r="O368" s="114" t="s">
        <v>493</v>
      </c>
      <c r="P368" s="25" t="s">
        <v>111</v>
      </c>
      <c r="Q368" s="114" t="s">
        <v>373</v>
      </c>
      <c r="R368" s="25" t="s">
        <v>110</v>
      </c>
      <c r="S368" s="114" t="s">
        <v>353</v>
      </c>
      <c r="T368" s="25" t="s">
        <v>109</v>
      </c>
      <c r="U368" s="114" t="s">
        <v>130</v>
      </c>
      <c r="V368" s="25" t="s">
        <v>108</v>
      </c>
      <c r="W368" s="114"/>
      <c r="X368" s="25" t="s">
        <v>107</v>
      </c>
      <c r="Y368" s="114"/>
      <c r="Z368" s="25" t="s">
        <v>106</v>
      </c>
      <c r="AA368" s="114"/>
      <c r="AB368" s="190"/>
      <c r="AC368" s="114"/>
      <c r="AD368" s="190"/>
      <c r="AE368" s="22"/>
      <c r="AF368" s="422"/>
      <c r="AG368" s="422"/>
      <c r="AH368" s="21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8.15" customHeight="1" thickBot="1" x14ac:dyDescent="0.25">
      <c r="B369" s="20"/>
      <c r="C369" s="341"/>
      <c r="D369" s="215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 t="s">
        <v>469</v>
      </c>
      <c r="N369" s="15" t="s">
        <v>104</v>
      </c>
      <c r="O369" s="16" t="s">
        <v>357</v>
      </c>
      <c r="P369" s="15" t="s">
        <v>103</v>
      </c>
      <c r="Q369" s="16" t="s">
        <v>493</v>
      </c>
      <c r="R369" s="15" t="s">
        <v>102</v>
      </c>
      <c r="S369" s="16" t="s">
        <v>347</v>
      </c>
      <c r="T369" s="15">
        <v>20</v>
      </c>
      <c r="U369" s="16"/>
      <c r="V369" s="15" t="s">
        <v>101</v>
      </c>
      <c r="W369" s="16"/>
      <c r="X369" s="15" t="s">
        <v>100</v>
      </c>
      <c r="Y369" s="16"/>
      <c r="Z369" s="15" t="s">
        <v>99</v>
      </c>
      <c r="AA369" s="16"/>
      <c r="AB369" s="187"/>
      <c r="AC369" s="16"/>
      <c r="AD369" s="186"/>
      <c r="AE369" s="11"/>
      <c r="AF369" s="423"/>
      <c r="AG369" s="423"/>
      <c r="AH369" s="10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107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215</v>
      </c>
      <c r="E371" s="425">
        <v>28001.71</v>
      </c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03"/>
      <c r="AI371" s="86" t="s">
        <v>137</v>
      </c>
      <c r="AJ371" s="85">
        <f t="shared" ref="AJ371:BB371" si="48">SUM(AJ373:AJ384)</f>
        <v>129</v>
      </c>
      <c r="AK371" s="84">
        <f t="shared" si="48"/>
        <v>16</v>
      </c>
      <c r="AL371" s="83">
        <f t="shared" si="48"/>
        <v>0</v>
      </c>
      <c r="AM371" s="85">
        <f t="shared" si="48"/>
        <v>63</v>
      </c>
      <c r="AN371" s="84">
        <f t="shared" si="48"/>
        <v>9</v>
      </c>
      <c r="AO371" s="83">
        <f t="shared" si="48"/>
        <v>0</v>
      </c>
      <c r="AP371" s="85">
        <f t="shared" si="48"/>
        <v>5</v>
      </c>
      <c r="AQ371" s="84">
        <f t="shared" si="48"/>
        <v>1</v>
      </c>
      <c r="AR371" s="83">
        <f t="shared" si="48"/>
        <v>0</v>
      </c>
      <c r="AS371" s="85">
        <f t="shared" si="48"/>
        <v>25</v>
      </c>
      <c r="AT371" s="84">
        <f t="shared" si="48"/>
        <v>8</v>
      </c>
      <c r="AU371" s="83">
        <f t="shared" si="48"/>
        <v>0</v>
      </c>
      <c r="AV371" s="85">
        <f t="shared" si="48"/>
        <v>0</v>
      </c>
      <c r="AW371" s="84">
        <f t="shared" si="48"/>
        <v>0</v>
      </c>
      <c r="AX371" s="83">
        <f t="shared" si="48"/>
        <v>0</v>
      </c>
      <c r="AY371" s="82">
        <f t="shared" si="48"/>
        <v>2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48.333333333333336</v>
      </c>
      <c r="BG371" s="5">
        <f>SUM(AM371:AO371,AY371)/$BG$5</f>
        <v>24.666666666666668</v>
      </c>
      <c r="BH371" s="5">
        <f>SUM(AP371:AR371,AZ371)/$BG$5</f>
        <v>2</v>
      </c>
      <c r="BI371" s="5">
        <f>SUM(AS371:AU371,BA371)/$BG$5</f>
        <v>11</v>
      </c>
      <c r="BJ371" s="5">
        <f>SUM(AV371:AX371,BB371)/$BG$5</f>
        <v>0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03"/>
      <c r="AI372" s="66" t="s">
        <v>135</v>
      </c>
      <c r="AJ372" s="65">
        <f t="shared" ref="AJ372:BB372" si="49">AJ371/3</f>
        <v>43</v>
      </c>
      <c r="AK372" s="64">
        <f t="shared" si="49"/>
        <v>5.333333333333333</v>
      </c>
      <c r="AL372" s="63">
        <f t="shared" si="49"/>
        <v>0</v>
      </c>
      <c r="AM372" s="65">
        <f t="shared" si="49"/>
        <v>21</v>
      </c>
      <c r="AN372" s="64">
        <f t="shared" si="49"/>
        <v>3</v>
      </c>
      <c r="AO372" s="63">
        <f t="shared" si="49"/>
        <v>0</v>
      </c>
      <c r="AP372" s="65">
        <f t="shared" si="49"/>
        <v>1.6666666666666667</v>
      </c>
      <c r="AQ372" s="64">
        <f t="shared" si="49"/>
        <v>0.33333333333333331</v>
      </c>
      <c r="AR372" s="63">
        <f t="shared" si="49"/>
        <v>0</v>
      </c>
      <c r="AS372" s="65">
        <f t="shared" si="49"/>
        <v>8.3333333333333339</v>
      </c>
      <c r="AT372" s="64">
        <f t="shared" si="49"/>
        <v>2.6666666666666665</v>
      </c>
      <c r="AU372" s="63">
        <f t="shared" si="49"/>
        <v>0</v>
      </c>
      <c r="AV372" s="65">
        <f t="shared" si="49"/>
        <v>0</v>
      </c>
      <c r="AW372" s="64">
        <f t="shared" si="49"/>
        <v>0</v>
      </c>
      <c r="AX372" s="63">
        <f t="shared" si="49"/>
        <v>0</v>
      </c>
      <c r="AY372" s="62">
        <f t="shared" si="49"/>
        <v>0.66666666666666663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8.15" customHeight="1" x14ac:dyDescent="0.2">
      <c r="B373" s="30"/>
      <c r="C373" s="338">
        <v>1</v>
      </c>
      <c r="D373" s="239" t="s">
        <v>1108</v>
      </c>
      <c r="E373" s="198"/>
      <c r="F373" s="198"/>
      <c r="G373" s="197"/>
      <c r="H373" s="358" t="s">
        <v>183</v>
      </c>
      <c r="I373" s="390">
        <v>162</v>
      </c>
      <c r="J373" s="390">
        <v>30</v>
      </c>
      <c r="K373" s="390">
        <v>6</v>
      </c>
      <c r="L373" s="42" t="s">
        <v>131</v>
      </c>
      <c r="M373" s="43" t="s">
        <v>132</v>
      </c>
      <c r="N373" s="42" t="s">
        <v>129</v>
      </c>
      <c r="O373" s="43" t="s">
        <v>458</v>
      </c>
      <c r="P373" s="42" t="s">
        <v>128</v>
      </c>
      <c r="Q373" s="43" t="s">
        <v>715</v>
      </c>
      <c r="R373" s="42" t="s">
        <v>127</v>
      </c>
      <c r="S373" s="43" t="s">
        <v>1079</v>
      </c>
      <c r="T373" s="42" t="s">
        <v>126</v>
      </c>
      <c r="U373" s="43" t="s">
        <v>514</v>
      </c>
      <c r="V373" s="42" t="s">
        <v>125</v>
      </c>
      <c r="W373" s="43" t="s">
        <v>349</v>
      </c>
      <c r="X373" s="42" t="s">
        <v>124</v>
      </c>
      <c r="Y373" s="43"/>
      <c r="Z373" s="42" t="s">
        <v>123</v>
      </c>
      <c r="AA373" s="43"/>
      <c r="AB373" s="196"/>
      <c r="AC373" s="43"/>
      <c r="AD373" s="196" t="s">
        <v>1107</v>
      </c>
      <c r="AE373" s="58" t="s">
        <v>354</v>
      </c>
      <c r="AF373" s="421"/>
      <c r="AG373" s="421" t="s">
        <v>669</v>
      </c>
      <c r="AH373" s="38"/>
      <c r="AI373" s="9"/>
      <c r="AJ373" s="349">
        <f>SUMPRODUCT(LEN($M373:$AA376)-LEN(SUBSTITUTE($M373:$AA376,"A", "")))</f>
        <v>49</v>
      </c>
      <c r="AK373" s="352">
        <f>SUMPRODUCT(LEN($AD373:$AD376)-LEN(SUBSTITUTE($AD373:$AD376,"A", "")))</f>
        <v>3</v>
      </c>
      <c r="AL373" s="335">
        <f>SUMPRODUCT(LEN($AC373:$AC376)-LEN(SUBSTITUTE($AC373:$AC376,"A", "")))</f>
        <v>0</v>
      </c>
      <c r="AM373" s="349">
        <f>SUMPRODUCT(LEN($M373:$AA376)-LEN(SUBSTITUTE($M373:$AA376,"S", "")))</f>
        <v>30</v>
      </c>
      <c r="AN373" s="352">
        <f>SUMPRODUCT(LEN($AD373:$AD376)-LEN(SUBSTITUTE($AD373:$AD376,"S", "")))</f>
        <v>3</v>
      </c>
      <c r="AO373" s="335">
        <f>SUMPRODUCT(LEN($AC373:$AC376)-LEN(SUBSTITUTE($AC373:$AC376,"S", "")))</f>
        <v>0</v>
      </c>
      <c r="AP373" s="349">
        <f>SUMPRODUCT(LEN($M373:$AA376)-LEN(SUBSTITUTE($M373:$AA376,"F", "")))</f>
        <v>1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7</v>
      </c>
      <c r="AT373" s="352">
        <f>SUMPRODUCT(LEN($AD373:$AD376)-LEN(SUBSTITUTE($AD373:$AD376,"G", "")))</f>
        <v>2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2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8.15" customHeight="1" thickBot="1" x14ac:dyDescent="0.25">
      <c r="B374" s="30"/>
      <c r="C374" s="339"/>
      <c r="D374" s="221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357</v>
      </c>
      <c r="N374" s="33" t="s">
        <v>121</v>
      </c>
      <c r="O374" s="55" t="s">
        <v>357</v>
      </c>
      <c r="P374" s="33" t="s">
        <v>120</v>
      </c>
      <c r="Q374" s="55" t="s">
        <v>527</v>
      </c>
      <c r="R374" s="33" t="s">
        <v>119</v>
      </c>
      <c r="S374" s="55" t="s">
        <v>1106</v>
      </c>
      <c r="T374" s="33" t="s">
        <v>118</v>
      </c>
      <c r="U374" s="55" t="s">
        <v>1105</v>
      </c>
      <c r="V374" s="33" t="s">
        <v>117</v>
      </c>
      <c r="W374" s="55" t="s">
        <v>354</v>
      </c>
      <c r="X374" s="33" t="s">
        <v>116</v>
      </c>
      <c r="Y374" s="55"/>
      <c r="Z374" s="33" t="s">
        <v>115</v>
      </c>
      <c r="AA374" s="55"/>
      <c r="AB374" s="193"/>
      <c r="AC374" s="55"/>
      <c r="AD374" s="193" t="s">
        <v>179</v>
      </c>
      <c r="AE374" s="57"/>
      <c r="AF374" s="422"/>
      <c r="AG374" s="422"/>
      <c r="AH374" s="21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8.15" customHeight="1" x14ac:dyDescent="0.2">
      <c r="B375" s="30"/>
      <c r="C375" s="340"/>
      <c r="D375" s="218"/>
      <c r="E375" s="192"/>
      <c r="F375" s="192"/>
      <c r="G375" s="191"/>
      <c r="H375" s="360">
        <v>215</v>
      </c>
      <c r="I375" s="392"/>
      <c r="J375" s="392"/>
      <c r="K375" s="392"/>
      <c r="L375" s="25" t="s">
        <v>114</v>
      </c>
      <c r="M375" s="114" t="s">
        <v>458</v>
      </c>
      <c r="N375" s="25" t="s">
        <v>112</v>
      </c>
      <c r="O375" s="114" t="s">
        <v>493</v>
      </c>
      <c r="P375" s="25" t="s">
        <v>111</v>
      </c>
      <c r="Q375" s="114" t="s">
        <v>507</v>
      </c>
      <c r="R375" s="25" t="s">
        <v>110</v>
      </c>
      <c r="S375" s="114" t="s">
        <v>485</v>
      </c>
      <c r="T375" s="25" t="s">
        <v>109</v>
      </c>
      <c r="U375" s="114" t="s">
        <v>501</v>
      </c>
      <c r="V375" s="25" t="s">
        <v>108</v>
      </c>
      <c r="W375" s="114" t="s">
        <v>354</v>
      </c>
      <c r="X375" s="25" t="s">
        <v>107</v>
      </c>
      <c r="Y375" s="114"/>
      <c r="Z375" s="25" t="s">
        <v>106</v>
      </c>
      <c r="AA375" s="114"/>
      <c r="AB375" s="190"/>
      <c r="AC375" s="114"/>
      <c r="AD375" s="190"/>
      <c r="AE375" s="57"/>
      <c r="AF375" s="422"/>
      <c r="AG375" s="422"/>
      <c r="AH375" s="21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8.15" customHeight="1" thickBot="1" x14ac:dyDescent="0.25">
      <c r="B376" s="30"/>
      <c r="C376" s="355"/>
      <c r="D376" s="246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458</v>
      </c>
      <c r="N376" s="50" t="s">
        <v>104</v>
      </c>
      <c r="O376" s="51" t="s">
        <v>458</v>
      </c>
      <c r="P376" s="50" t="s">
        <v>103</v>
      </c>
      <c r="Q376" s="51" t="s">
        <v>179</v>
      </c>
      <c r="R376" s="50" t="s">
        <v>102</v>
      </c>
      <c r="S376" s="51" t="s">
        <v>811</v>
      </c>
      <c r="T376" s="50">
        <v>20</v>
      </c>
      <c r="U376" s="51" t="s">
        <v>349</v>
      </c>
      <c r="V376" s="50" t="s">
        <v>101</v>
      </c>
      <c r="W376" s="51" t="s">
        <v>130</v>
      </c>
      <c r="X376" s="50" t="s">
        <v>100</v>
      </c>
      <c r="Y376" s="51"/>
      <c r="Z376" s="50" t="s">
        <v>99</v>
      </c>
      <c r="AA376" s="51"/>
      <c r="AB376" s="187"/>
      <c r="AC376" s="51"/>
      <c r="AD376" s="187"/>
      <c r="AE376" s="56"/>
      <c r="AF376" s="424"/>
      <c r="AG376" s="424"/>
      <c r="AH376" s="47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8.15" customHeight="1" x14ac:dyDescent="0.2">
      <c r="B377" s="30"/>
      <c r="C377" s="338">
        <v>2</v>
      </c>
      <c r="D377" s="212" t="s">
        <v>1104</v>
      </c>
      <c r="E377" s="198"/>
      <c r="F377" s="198"/>
      <c r="G377" s="197"/>
      <c r="H377" s="358"/>
      <c r="I377" s="390">
        <v>157</v>
      </c>
      <c r="J377" s="390">
        <v>29</v>
      </c>
      <c r="K377" s="390">
        <v>7</v>
      </c>
      <c r="L377" s="42" t="s">
        <v>131</v>
      </c>
      <c r="M377" s="43" t="s">
        <v>357</v>
      </c>
      <c r="N377" s="42" t="s">
        <v>129</v>
      </c>
      <c r="O377" s="43" t="s">
        <v>458</v>
      </c>
      <c r="P377" s="42" t="s">
        <v>128</v>
      </c>
      <c r="Q377" s="43" t="s">
        <v>496</v>
      </c>
      <c r="R377" s="42" t="s">
        <v>127</v>
      </c>
      <c r="S377" s="43" t="s">
        <v>502</v>
      </c>
      <c r="T377" s="42" t="s">
        <v>126</v>
      </c>
      <c r="U377" s="43" t="s">
        <v>350</v>
      </c>
      <c r="V377" s="42" t="s">
        <v>125</v>
      </c>
      <c r="W377" s="43" t="s">
        <v>130</v>
      </c>
      <c r="X377" s="42" t="s">
        <v>124</v>
      </c>
      <c r="Y377" s="43"/>
      <c r="Z377" s="42" t="s">
        <v>123</v>
      </c>
      <c r="AA377" s="43"/>
      <c r="AB377" s="196"/>
      <c r="AC377" s="43"/>
      <c r="AD377" s="196" t="s">
        <v>179</v>
      </c>
      <c r="AE377" s="39"/>
      <c r="AF377" s="421">
        <v>6</v>
      </c>
      <c r="AG377" s="421" t="s">
        <v>669</v>
      </c>
      <c r="AH377" s="38"/>
      <c r="AI377" s="9"/>
      <c r="AJ377" s="349">
        <f>SUMPRODUCT(LEN($M377:$AA380)-LEN(SUBSTITUTE($M377:$AA380,"A", "")))</f>
        <v>32</v>
      </c>
      <c r="AK377" s="352">
        <f>SUMPRODUCT(LEN($AD377:$AD380)-LEN(SUBSTITUTE($AD377:$AD380,"A", "")))</f>
        <v>3</v>
      </c>
      <c r="AL377" s="335">
        <f>SUMPRODUCT(LEN($AC377:$AC380)-LEN(SUBSTITUTE($AC377:$AC380,"A", "")))</f>
        <v>0</v>
      </c>
      <c r="AM377" s="349">
        <f>SUMPRODUCT(LEN($M377:$AA380)-LEN(SUBSTITUTE($M377:$AA380,"S", "")))</f>
        <v>19</v>
      </c>
      <c r="AN377" s="352">
        <f>SUMPRODUCT(LEN($AD377:$AD380)-LEN(SUBSTITUTE($AD377:$AD380,"S", "")))</f>
        <v>0</v>
      </c>
      <c r="AO377" s="335">
        <f>SUMPRODUCT(LEN($AC377:$AC380)-LEN(SUBSTITUTE($AC377:$AC380,"S", "")))</f>
        <v>0</v>
      </c>
      <c r="AP377" s="349">
        <f>SUMPRODUCT(LEN($M377:$AA380)-LEN(SUBSTITUTE($M377:$AA380,"F", "")))</f>
        <v>3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5</v>
      </c>
      <c r="AT377" s="352">
        <f>SUMPRODUCT(LEN($AD377:$AD380)-LEN(SUBSTITUTE($AD377:$AD380,"G", "")))</f>
        <v>1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8.15" customHeight="1" thickBot="1" x14ac:dyDescent="0.25">
      <c r="B378" s="30"/>
      <c r="C378" s="339"/>
      <c r="D378" s="221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 t="s">
        <v>179</v>
      </c>
      <c r="N378" s="33" t="s">
        <v>121</v>
      </c>
      <c r="O378" s="55" t="s">
        <v>467</v>
      </c>
      <c r="P378" s="33" t="s">
        <v>120</v>
      </c>
      <c r="Q378" s="55" t="s">
        <v>357</v>
      </c>
      <c r="R378" s="33" t="s">
        <v>119</v>
      </c>
      <c r="S378" s="55" t="s">
        <v>1103</v>
      </c>
      <c r="T378" s="33" t="s">
        <v>118</v>
      </c>
      <c r="U378" s="55" t="s">
        <v>354</v>
      </c>
      <c r="V378" s="33" t="s">
        <v>117</v>
      </c>
      <c r="W378" s="55" t="s">
        <v>130</v>
      </c>
      <c r="X378" s="33" t="s">
        <v>116</v>
      </c>
      <c r="Y378" s="55"/>
      <c r="Z378" s="33" t="s">
        <v>115</v>
      </c>
      <c r="AA378" s="55"/>
      <c r="AB378" s="193"/>
      <c r="AC378" s="55"/>
      <c r="AD378" s="193" t="s">
        <v>509</v>
      </c>
      <c r="AE378" s="22"/>
      <c r="AF378" s="422"/>
      <c r="AG378" s="422"/>
      <c r="AH378" s="21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8.15" customHeight="1" x14ac:dyDescent="0.2">
      <c r="B379" s="30"/>
      <c r="C379" s="340"/>
      <c r="D379" s="218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 t="s">
        <v>179</v>
      </c>
      <c r="N379" s="25" t="s">
        <v>112</v>
      </c>
      <c r="O379" s="114" t="s">
        <v>132</v>
      </c>
      <c r="P379" s="25" t="s">
        <v>111</v>
      </c>
      <c r="Q379" s="114" t="s">
        <v>357</v>
      </c>
      <c r="R379" s="25" t="s">
        <v>110</v>
      </c>
      <c r="S379" s="114" t="s">
        <v>811</v>
      </c>
      <c r="T379" s="25" t="s">
        <v>109</v>
      </c>
      <c r="U379" s="114" t="s">
        <v>351</v>
      </c>
      <c r="V379" s="25" t="s">
        <v>108</v>
      </c>
      <c r="W379" s="114"/>
      <c r="X379" s="25" t="s">
        <v>107</v>
      </c>
      <c r="Y379" s="114"/>
      <c r="Z379" s="25" t="s">
        <v>106</v>
      </c>
      <c r="AA379" s="114"/>
      <c r="AB379" s="190"/>
      <c r="AC379" s="114"/>
      <c r="AD379" s="190"/>
      <c r="AE379" s="22"/>
      <c r="AF379" s="422"/>
      <c r="AG379" s="422"/>
      <c r="AH379" s="21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8.15" customHeight="1" thickBot="1" x14ac:dyDescent="0.25">
      <c r="B380" s="30"/>
      <c r="C380" s="355"/>
      <c r="D380" s="246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 t="s">
        <v>357</v>
      </c>
      <c r="N380" s="50" t="s">
        <v>104</v>
      </c>
      <c r="O380" s="51" t="s">
        <v>1102</v>
      </c>
      <c r="P380" s="50" t="s">
        <v>103</v>
      </c>
      <c r="Q380" s="51" t="s">
        <v>373</v>
      </c>
      <c r="R380" s="50" t="s">
        <v>102</v>
      </c>
      <c r="S380" s="51" t="s">
        <v>1011</v>
      </c>
      <c r="T380" s="50">
        <v>20</v>
      </c>
      <c r="U380" s="51" t="s">
        <v>354</v>
      </c>
      <c r="V380" s="50" t="s">
        <v>101</v>
      </c>
      <c r="W380" s="51"/>
      <c r="X380" s="50" t="s">
        <v>100</v>
      </c>
      <c r="Y380" s="51"/>
      <c r="Z380" s="50" t="s">
        <v>99</v>
      </c>
      <c r="AA380" s="51"/>
      <c r="AB380" s="187"/>
      <c r="AC380" s="51"/>
      <c r="AD380" s="187"/>
      <c r="AE380" s="48"/>
      <c r="AF380" s="424"/>
      <c r="AG380" s="424"/>
      <c r="AH380" s="47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8.15" customHeight="1" x14ac:dyDescent="0.2">
      <c r="B381" s="30"/>
      <c r="C381" s="338">
        <v>3</v>
      </c>
      <c r="D381" s="212"/>
      <c r="E381" s="198"/>
      <c r="F381" s="198"/>
      <c r="G381" s="197"/>
      <c r="H381" s="358"/>
      <c r="I381" s="390">
        <v>141</v>
      </c>
      <c r="J381" s="390">
        <v>39</v>
      </c>
      <c r="K381" s="390">
        <v>5</v>
      </c>
      <c r="L381" s="42" t="s">
        <v>131</v>
      </c>
      <c r="M381" s="43" t="s">
        <v>496</v>
      </c>
      <c r="N381" s="42" t="s">
        <v>129</v>
      </c>
      <c r="O381" s="43" t="s">
        <v>469</v>
      </c>
      <c r="P381" s="42" t="s">
        <v>128</v>
      </c>
      <c r="Q381" s="43" t="s">
        <v>458</v>
      </c>
      <c r="R381" s="42" t="s">
        <v>127</v>
      </c>
      <c r="S381" s="43" t="s">
        <v>357</v>
      </c>
      <c r="T381" s="42" t="s">
        <v>126</v>
      </c>
      <c r="U381" s="43" t="s">
        <v>479</v>
      </c>
      <c r="V381" s="42" t="s">
        <v>125</v>
      </c>
      <c r="W381" s="43" t="s">
        <v>354</v>
      </c>
      <c r="X381" s="42" t="s">
        <v>124</v>
      </c>
      <c r="Y381" s="43"/>
      <c r="Z381" s="42" t="s">
        <v>123</v>
      </c>
      <c r="AA381" s="43"/>
      <c r="AB381" s="196"/>
      <c r="AC381" s="43"/>
      <c r="AD381" s="196" t="s">
        <v>1101</v>
      </c>
      <c r="AE381" s="39"/>
      <c r="AF381" s="421">
        <v>6</v>
      </c>
      <c r="AG381" s="421" t="s">
        <v>669</v>
      </c>
      <c r="AH381" s="38"/>
      <c r="AI381" s="9"/>
      <c r="AJ381" s="349">
        <f>SUMPRODUCT(LEN($M381:$AA384)-LEN(SUBSTITUTE($M381:$AA384,"A", "")))</f>
        <v>48</v>
      </c>
      <c r="AK381" s="352">
        <f>SUMPRODUCT(LEN($AD381:$AD384)-LEN(SUBSTITUTE($AD381:$AD384,"A", "")))</f>
        <v>10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14</v>
      </c>
      <c r="AN381" s="352">
        <f>SUMPRODUCT(LEN($AD381:$AD384)-LEN(SUBSTITUTE($AD381:$AD384,"S", "")))</f>
        <v>6</v>
      </c>
      <c r="AO381" s="335">
        <f>SUMPRODUCT(LEN($AC381:$AC384)-LEN(SUBSTITUTE($AC381:$AC384,"S", "")))</f>
        <v>0</v>
      </c>
      <c r="AP381" s="349">
        <f>SUMPRODUCT(LEN($M381:$AA384)-LEN(SUBSTITUTE($M381:$AA384,"F", "")))</f>
        <v>1</v>
      </c>
      <c r="AQ381" s="352">
        <f>SUMPRODUCT(LEN($AD381:$AD384)-LEN(SUBSTITUTE($AD381:$AD384,"F", "")))</f>
        <v>1</v>
      </c>
      <c r="AR381" s="335">
        <f>SUMPRODUCT(LEN($AC381:$AC384)-LEN(SUBSTITUTE($AC381:$AC384,"F", "")))</f>
        <v>0</v>
      </c>
      <c r="AS381" s="349">
        <f>SUMPRODUCT(LEN($M381:$AA384)-LEN(SUBSTITUTE($M381:$AA384,"G", "")))</f>
        <v>13</v>
      </c>
      <c r="AT381" s="352">
        <f>SUMPRODUCT(LEN($AD381:$AD384)-LEN(SUBSTITUTE($AD381:$AD384,"G", "")))</f>
        <v>5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8.15" customHeight="1" thickBot="1" x14ac:dyDescent="0.25">
      <c r="B382" s="30"/>
      <c r="C382" s="339"/>
      <c r="D382" s="221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 t="s">
        <v>469</v>
      </c>
      <c r="N382" s="33" t="s">
        <v>121</v>
      </c>
      <c r="O382" s="55" t="s">
        <v>986</v>
      </c>
      <c r="P382" s="33" t="s">
        <v>120</v>
      </c>
      <c r="Q382" s="55" t="s">
        <v>458</v>
      </c>
      <c r="R382" s="33" t="s">
        <v>119</v>
      </c>
      <c r="S382" s="55" t="s">
        <v>509</v>
      </c>
      <c r="T382" s="33" t="s">
        <v>118</v>
      </c>
      <c r="U382" s="55" t="s">
        <v>819</v>
      </c>
      <c r="V382" s="33" t="s">
        <v>117</v>
      </c>
      <c r="W382" s="55" t="s">
        <v>351</v>
      </c>
      <c r="X382" s="33" t="s">
        <v>116</v>
      </c>
      <c r="Y382" s="55"/>
      <c r="Z382" s="33" t="s">
        <v>115</v>
      </c>
      <c r="AA382" s="55"/>
      <c r="AB382" s="193"/>
      <c r="AC382" s="55"/>
      <c r="AD382" s="193"/>
      <c r="AE382" s="22"/>
      <c r="AF382" s="422"/>
      <c r="AG382" s="422"/>
      <c r="AH382" s="21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8.15" customHeight="1" x14ac:dyDescent="0.2">
      <c r="B383" s="30"/>
      <c r="C383" s="340"/>
      <c r="D383" s="218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 t="s">
        <v>1100</v>
      </c>
      <c r="N383" s="25" t="s">
        <v>112</v>
      </c>
      <c r="O383" s="114" t="s">
        <v>1003</v>
      </c>
      <c r="P383" s="25" t="s">
        <v>111</v>
      </c>
      <c r="Q383" s="114" t="s">
        <v>357</v>
      </c>
      <c r="R383" s="25" t="s">
        <v>110</v>
      </c>
      <c r="S383" s="114" t="s">
        <v>688</v>
      </c>
      <c r="T383" s="25" t="s">
        <v>109</v>
      </c>
      <c r="U383" s="114" t="s">
        <v>346</v>
      </c>
      <c r="V383" s="25" t="s">
        <v>108</v>
      </c>
      <c r="W383" s="114" t="s">
        <v>130</v>
      </c>
      <c r="X383" s="25" t="s">
        <v>107</v>
      </c>
      <c r="Y383" s="114"/>
      <c r="Z383" s="25" t="s">
        <v>106</v>
      </c>
      <c r="AA383" s="114"/>
      <c r="AB383" s="190"/>
      <c r="AC383" s="114"/>
      <c r="AD383" s="190"/>
      <c r="AE383" s="22"/>
      <c r="AF383" s="422"/>
      <c r="AG383" s="422"/>
      <c r="AH383" s="21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8.15" customHeight="1" thickBot="1" x14ac:dyDescent="0.25">
      <c r="B384" s="20"/>
      <c r="C384" s="341"/>
      <c r="D384" s="215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 t="s">
        <v>469</v>
      </c>
      <c r="N384" s="15" t="s">
        <v>104</v>
      </c>
      <c r="O384" s="16" t="s">
        <v>179</v>
      </c>
      <c r="P384" s="15" t="s">
        <v>103</v>
      </c>
      <c r="Q384" s="16" t="s">
        <v>357</v>
      </c>
      <c r="R384" s="15" t="s">
        <v>102</v>
      </c>
      <c r="S384" s="16" t="s">
        <v>529</v>
      </c>
      <c r="T384" s="15">
        <v>20</v>
      </c>
      <c r="U384" s="16" t="s">
        <v>347</v>
      </c>
      <c r="V384" s="15" t="s">
        <v>101</v>
      </c>
      <c r="W384" s="16" t="s">
        <v>130</v>
      </c>
      <c r="X384" s="15" t="s">
        <v>100</v>
      </c>
      <c r="Y384" s="16"/>
      <c r="Z384" s="15" t="s">
        <v>99</v>
      </c>
      <c r="AA384" s="16"/>
      <c r="AB384" s="187"/>
      <c r="AC384" s="16"/>
      <c r="AD384" s="186"/>
      <c r="AE384" s="11"/>
      <c r="AF384" s="423"/>
      <c r="AG384" s="423"/>
      <c r="AH384" s="10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107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216</v>
      </c>
      <c r="E386" s="425">
        <v>20029.099999999999</v>
      </c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03"/>
      <c r="AI386" s="86" t="s">
        <v>137</v>
      </c>
      <c r="AJ386" s="85">
        <f t="shared" ref="AJ386:BB386" si="50">SUM(AJ388:AJ399)</f>
        <v>114</v>
      </c>
      <c r="AK386" s="84">
        <f t="shared" si="50"/>
        <v>6</v>
      </c>
      <c r="AL386" s="83">
        <f t="shared" si="50"/>
        <v>0</v>
      </c>
      <c r="AM386" s="85">
        <f t="shared" si="50"/>
        <v>59</v>
      </c>
      <c r="AN386" s="84">
        <f t="shared" si="50"/>
        <v>3</v>
      </c>
      <c r="AO386" s="83">
        <f t="shared" si="50"/>
        <v>0</v>
      </c>
      <c r="AP386" s="85">
        <f t="shared" si="50"/>
        <v>4</v>
      </c>
      <c r="AQ386" s="84">
        <f t="shared" si="50"/>
        <v>0</v>
      </c>
      <c r="AR386" s="83">
        <f t="shared" si="50"/>
        <v>0</v>
      </c>
      <c r="AS386" s="85">
        <f t="shared" si="50"/>
        <v>23</v>
      </c>
      <c r="AT386" s="84">
        <f t="shared" si="50"/>
        <v>1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2</v>
      </c>
      <c r="AZ386" s="81">
        <f t="shared" si="50"/>
        <v>0</v>
      </c>
      <c r="BA386" s="81">
        <f t="shared" si="50"/>
        <v>3</v>
      </c>
      <c r="BB386" s="80">
        <f t="shared" si="50"/>
        <v>0</v>
      </c>
      <c r="BC386" s="79" t="s">
        <v>136</v>
      </c>
      <c r="BF386" s="5">
        <f>SUM(AJ386:AL386)/$BG$5</f>
        <v>40</v>
      </c>
      <c r="BG386" s="5">
        <f>SUM(AM386:AO386,AY386)/$BG$5</f>
        <v>21.333333333333332</v>
      </c>
      <c r="BH386" s="5">
        <f>SUM(AP386:AR386,AZ386)/$BG$5</f>
        <v>1.3333333333333333</v>
      </c>
      <c r="BI386" s="5">
        <f>SUM(AS386:AU386,BA386)/$BG$5</f>
        <v>9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03"/>
      <c r="AI387" s="66" t="s">
        <v>135</v>
      </c>
      <c r="AJ387" s="65">
        <f t="shared" ref="AJ387:BB387" si="51">AJ386/3</f>
        <v>38</v>
      </c>
      <c r="AK387" s="64">
        <f t="shared" si="51"/>
        <v>2</v>
      </c>
      <c r="AL387" s="63">
        <f t="shared" si="51"/>
        <v>0</v>
      </c>
      <c r="AM387" s="65">
        <f t="shared" si="51"/>
        <v>19.666666666666668</v>
      </c>
      <c r="AN387" s="64">
        <f t="shared" si="51"/>
        <v>1</v>
      </c>
      <c r="AO387" s="63">
        <f t="shared" si="51"/>
        <v>0</v>
      </c>
      <c r="AP387" s="65">
        <f t="shared" si="51"/>
        <v>1.3333333333333333</v>
      </c>
      <c r="AQ387" s="64">
        <f t="shared" si="51"/>
        <v>0</v>
      </c>
      <c r="AR387" s="63">
        <f t="shared" si="51"/>
        <v>0</v>
      </c>
      <c r="AS387" s="65">
        <f t="shared" si="51"/>
        <v>7.666666666666667</v>
      </c>
      <c r="AT387" s="64">
        <f t="shared" si="51"/>
        <v>0.33333333333333331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0.66666666666666663</v>
      </c>
      <c r="AZ387" s="61">
        <f t="shared" si="51"/>
        <v>0</v>
      </c>
      <c r="BA387" s="61">
        <f t="shared" si="51"/>
        <v>1</v>
      </c>
      <c r="BB387" s="60">
        <f t="shared" si="51"/>
        <v>0</v>
      </c>
      <c r="BC387" s="59" t="s">
        <v>134</v>
      </c>
    </row>
    <row r="388" spans="2:62" ht="28.15" customHeight="1" x14ac:dyDescent="0.2">
      <c r="B388" s="30"/>
      <c r="C388" s="338">
        <v>1</v>
      </c>
      <c r="D388" s="239" t="s">
        <v>1099</v>
      </c>
      <c r="E388" s="198"/>
      <c r="F388" s="198"/>
      <c r="G388" s="197"/>
      <c r="H388" s="358" t="s">
        <v>370</v>
      </c>
      <c r="I388" s="390">
        <v>146</v>
      </c>
      <c r="J388" s="390">
        <v>28</v>
      </c>
      <c r="K388" s="390">
        <v>7</v>
      </c>
      <c r="L388" s="42" t="s">
        <v>131</v>
      </c>
      <c r="M388" s="43" t="s">
        <v>357</v>
      </c>
      <c r="N388" s="42" t="s">
        <v>129</v>
      </c>
      <c r="O388" s="43" t="s">
        <v>458</v>
      </c>
      <c r="P388" s="42" t="s">
        <v>128</v>
      </c>
      <c r="Q388" s="43" t="s">
        <v>479</v>
      </c>
      <c r="R388" s="42" t="s">
        <v>127</v>
      </c>
      <c r="S388" s="43" t="s">
        <v>508</v>
      </c>
      <c r="T388" s="42" t="s">
        <v>126</v>
      </c>
      <c r="U388" s="43" t="s">
        <v>346</v>
      </c>
      <c r="V388" s="42" t="s">
        <v>125</v>
      </c>
      <c r="W388" s="43" t="s">
        <v>130</v>
      </c>
      <c r="X388" s="42" t="s">
        <v>124</v>
      </c>
      <c r="Y388" s="43"/>
      <c r="Z388" s="42" t="s">
        <v>123</v>
      </c>
      <c r="AA388" s="43"/>
      <c r="AB388" s="196"/>
      <c r="AC388" s="43"/>
      <c r="AD388" s="196" t="s">
        <v>179</v>
      </c>
      <c r="AE388" s="58" t="s">
        <v>1098</v>
      </c>
      <c r="AF388" s="421">
        <v>6</v>
      </c>
      <c r="AG388" s="421" t="s">
        <v>669</v>
      </c>
      <c r="AH388" s="38"/>
      <c r="AI388" s="9"/>
      <c r="AJ388" s="349">
        <f>SUMPRODUCT(LEN($M388:$AA391)-LEN(SUBSTITUTE($M388:$AA391,"A", "")))</f>
        <v>37</v>
      </c>
      <c r="AK388" s="352">
        <f>SUMPRODUCT(LEN($AD388:$AD391)-LEN(SUBSTITUTE($AD388:$AD391,"A", "")))</f>
        <v>2</v>
      </c>
      <c r="AL388" s="335">
        <f>SUMPRODUCT(LEN($AC388:$AC391)-LEN(SUBSTITUTE($AC388:$AC391,"A", "")))</f>
        <v>0</v>
      </c>
      <c r="AM388" s="349">
        <f>SUMPRODUCT(LEN($M388:$AA391)-LEN(SUBSTITUTE($M388:$AA391,"S", "")))</f>
        <v>15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3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8</v>
      </c>
      <c r="AT388" s="352">
        <f>SUMPRODUCT(LEN($AD388:$AD391)-LEN(SUBSTITUTE($AD388:$AD391,"G", "")))</f>
        <v>0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2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3</v>
      </c>
      <c r="BB388" s="413">
        <f>SUMPRODUCT(LEN($AE388:$AE391)-LEN(SUBSTITUTE($AE388:$AE391,"M", "")))</f>
        <v>0</v>
      </c>
    </row>
    <row r="389" spans="2:62" ht="28.15" customHeight="1" thickBot="1" x14ac:dyDescent="0.25">
      <c r="B389" s="30"/>
      <c r="C389" s="339"/>
      <c r="D389" s="221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479</v>
      </c>
      <c r="N389" s="33" t="s">
        <v>121</v>
      </c>
      <c r="O389" s="55" t="s">
        <v>458</v>
      </c>
      <c r="P389" s="33" t="s">
        <v>120</v>
      </c>
      <c r="Q389" s="55" t="s">
        <v>813</v>
      </c>
      <c r="R389" s="33" t="s">
        <v>119</v>
      </c>
      <c r="S389" s="55" t="s">
        <v>458</v>
      </c>
      <c r="T389" s="33" t="s">
        <v>118</v>
      </c>
      <c r="U389" s="55" t="s">
        <v>354</v>
      </c>
      <c r="V389" s="33" t="s">
        <v>117</v>
      </c>
      <c r="W389" s="55"/>
      <c r="X389" s="33" t="s">
        <v>116</v>
      </c>
      <c r="Y389" s="55"/>
      <c r="Z389" s="33" t="s">
        <v>115</v>
      </c>
      <c r="AA389" s="55"/>
      <c r="AB389" s="193"/>
      <c r="AC389" s="55"/>
      <c r="AD389" s="193"/>
      <c r="AE389" s="57"/>
      <c r="AF389" s="422"/>
      <c r="AG389" s="422"/>
      <c r="AH389" s="21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8.15" customHeight="1" x14ac:dyDescent="0.2">
      <c r="B390" s="30"/>
      <c r="C390" s="340"/>
      <c r="D390" s="218"/>
      <c r="E390" s="192"/>
      <c r="F390" s="192"/>
      <c r="G390" s="191"/>
      <c r="H390" s="360">
        <v>216</v>
      </c>
      <c r="I390" s="392"/>
      <c r="J390" s="392"/>
      <c r="K390" s="392"/>
      <c r="L390" s="25" t="s">
        <v>114</v>
      </c>
      <c r="M390" s="114" t="s">
        <v>479</v>
      </c>
      <c r="N390" s="25" t="s">
        <v>112</v>
      </c>
      <c r="O390" s="114" t="s">
        <v>458</v>
      </c>
      <c r="P390" s="25" t="s">
        <v>111</v>
      </c>
      <c r="Q390" s="114" t="s">
        <v>509</v>
      </c>
      <c r="R390" s="25" t="s">
        <v>110</v>
      </c>
      <c r="S390" s="114" t="s">
        <v>819</v>
      </c>
      <c r="T390" s="25" t="s">
        <v>109</v>
      </c>
      <c r="U390" s="114" t="s">
        <v>354</v>
      </c>
      <c r="V390" s="25" t="s">
        <v>108</v>
      </c>
      <c r="W390" s="114"/>
      <c r="X390" s="25" t="s">
        <v>107</v>
      </c>
      <c r="Y390" s="114"/>
      <c r="Z390" s="25" t="s">
        <v>106</v>
      </c>
      <c r="AA390" s="114"/>
      <c r="AB390" s="190"/>
      <c r="AC390" s="114"/>
      <c r="AD390" s="190"/>
      <c r="AE390" s="57"/>
      <c r="AF390" s="422"/>
      <c r="AG390" s="422"/>
      <c r="AH390" s="21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8.15" customHeight="1" thickBot="1" x14ac:dyDescent="0.25">
      <c r="B391" s="30"/>
      <c r="C391" s="355"/>
      <c r="D391" s="246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458</v>
      </c>
      <c r="N391" s="50" t="s">
        <v>104</v>
      </c>
      <c r="O391" s="51" t="s">
        <v>697</v>
      </c>
      <c r="P391" s="50" t="s">
        <v>103</v>
      </c>
      <c r="Q391" s="51" t="s">
        <v>132</v>
      </c>
      <c r="R391" s="50" t="s">
        <v>102</v>
      </c>
      <c r="S391" s="51" t="s">
        <v>349</v>
      </c>
      <c r="T391" s="50">
        <v>20</v>
      </c>
      <c r="U391" s="51" t="s">
        <v>130</v>
      </c>
      <c r="V391" s="50" t="s">
        <v>101</v>
      </c>
      <c r="W391" s="51"/>
      <c r="X391" s="50" t="s">
        <v>100</v>
      </c>
      <c r="Y391" s="51"/>
      <c r="Z391" s="50" t="s">
        <v>99</v>
      </c>
      <c r="AA391" s="51"/>
      <c r="AB391" s="187"/>
      <c r="AC391" s="51"/>
      <c r="AD391" s="187"/>
      <c r="AE391" s="56"/>
      <c r="AF391" s="424"/>
      <c r="AG391" s="424"/>
      <c r="AH391" s="47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8.15" customHeight="1" x14ac:dyDescent="0.2">
      <c r="B392" s="30"/>
      <c r="C392" s="338">
        <v>2</v>
      </c>
      <c r="D392" s="212"/>
      <c r="E392" s="198"/>
      <c r="F392" s="198"/>
      <c r="G392" s="197"/>
      <c r="H392" s="358"/>
      <c r="I392" s="390">
        <v>138</v>
      </c>
      <c r="J392" s="390">
        <v>30</v>
      </c>
      <c r="K392" s="390">
        <v>8</v>
      </c>
      <c r="L392" s="42" t="s">
        <v>131</v>
      </c>
      <c r="M392" s="43" t="s">
        <v>179</v>
      </c>
      <c r="N392" s="42" t="s">
        <v>129</v>
      </c>
      <c r="O392" s="43" t="s">
        <v>179</v>
      </c>
      <c r="P392" s="42" t="s">
        <v>128</v>
      </c>
      <c r="Q392" s="43" t="s">
        <v>357</v>
      </c>
      <c r="R392" s="42" t="s">
        <v>127</v>
      </c>
      <c r="S392" s="43" t="s">
        <v>371</v>
      </c>
      <c r="T392" s="42" t="s">
        <v>126</v>
      </c>
      <c r="U392" s="43" t="s">
        <v>359</v>
      </c>
      <c r="V392" s="42" t="s">
        <v>125</v>
      </c>
      <c r="W392" s="43" t="s">
        <v>130</v>
      </c>
      <c r="X392" s="42" t="s">
        <v>124</v>
      </c>
      <c r="Y392" s="43"/>
      <c r="Z392" s="42" t="s">
        <v>123</v>
      </c>
      <c r="AA392" s="43"/>
      <c r="AB392" s="196"/>
      <c r="AC392" s="43"/>
      <c r="AD392" s="196" t="s">
        <v>971</v>
      </c>
      <c r="AE392" s="39"/>
      <c r="AF392" s="421"/>
      <c r="AG392" s="421" t="s">
        <v>669</v>
      </c>
      <c r="AH392" s="38"/>
      <c r="AI392" s="9"/>
      <c r="AJ392" s="349">
        <f>SUMPRODUCT(LEN($M392:$AA395)-LEN(SUBSTITUTE($M392:$AA395,"A", "")))</f>
        <v>31</v>
      </c>
      <c r="AK392" s="352">
        <f>SUMPRODUCT(LEN($AD392:$AD395)-LEN(SUBSTITUTE($AD392:$AD395,"A", "")))</f>
        <v>2</v>
      </c>
      <c r="AL392" s="335">
        <f>SUMPRODUCT(LEN($AC392:$AC395)-LEN(SUBSTITUTE($AC392:$AC395,"A", "")))</f>
        <v>0</v>
      </c>
      <c r="AM392" s="349">
        <f>SUMPRODUCT(LEN($M392:$AA395)-LEN(SUBSTITUTE($M392:$AA395,"S", "")))</f>
        <v>16</v>
      </c>
      <c r="AN392" s="352">
        <f>SUMPRODUCT(LEN($AD392:$AD395)-LEN(SUBSTITUTE($AD392:$AD395,"S", "")))</f>
        <v>3</v>
      </c>
      <c r="AO392" s="335">
        <f>SUMPRODUCT(LEN($AC392:$AC395)-LEN(SUBSTITUTE($AC392:$AC395,"S", "")))</f>
        <v>0</v>
      </c>
      <c r="AP392" s="349">
        <f>SUMPRODUCT(LEN($M392:$AA395)-LEN(SUBSTITUTE($M392:$AA395,"F", "")))</f>
        <v>1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6</v>
      </c>
      <c r="AT392" s="352">
        <f>SUMPRODUCT(LEN($AD392:$AD395)-LEN(SUBSTITUTE($AD392:$AD395,"G", "")))</f>
        <v>1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8.15" customHeight="1" thickBot="1" x14ac:dyDescent="0.25">
      <c r="B393" s="30"/>
      <c r="C393" s="339"/>
      <c r="D393" s="221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 t="s">
        <v>179</v>
      </c>
      <c r="N393" s="33" t="s">
        <v>121</v>
      </c>
      <c r="O393" s="55" t="s">
        <v>132</v>
      </c>
      <c r="P393" s="33" t="s">
        <v>120</v>
      </c>
      <c r="Q393" s="55" t="s">
        <v>485</v>
      </c>
      <c r="R393" s="33" t="s">
        <v>119</v>
      </c>
      <c r="S393" s="55" t="s">
        <v>458</v>
      </c>
      <c r="T393" s="33" t="s">
        <v>118</v>
      </c>
      <c r="U393" s="55" t="s">
        <v>354</v>
      </c>
      <c r="V393" s="33" t="s">
        <v>117</v>
      </c>
      <c r="W393" s="55" t="s">
        <v>130</v>
      </c>
      <c r="X393" s="33" t="s">
        <v>116</v>
      </c>
      <c r="Y393" s="55"/>
      <c r="Z393" s="33" t="s">
        <v>115</v>
      </c>
      <c r="AA393" s="55"/>
      <c r="AB393" s="193"/>
      <c r="AC393" s="55"/>
      <c r="AD393" s="193"/>
      <c r="AE393" s="22"/>
      <c r="AF393" s="422"/>
      <c r="AG393" s="422"/>
      <c r="AH393" s="21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8.15" customHeight="1" x14ac:dyDescent="0.2">
      <c r="B394" s="30"/>
      <c r="C394" s="340"/>
      <c r="D394" s="218"/>
      <c r="E394" s="192"/>
      <c r="F394" s="192"/>
      <c r="G394" s="191"/>
      <c r="H394" s="360"/>
      <c r="I394" s="392"/>
      <c r="J394" s="392"/>
      <c r="K394" s="392"/>
      <c r="L394" s="25" t="s">
        <v>114</v>
      </c>
      <c r="M394" s="114" t="s">
        <v>458</v>
      </c>
      <c r="N394" s="25" t="s">
        <v>112</v>
      </c>
      <c r="O394" s="114" t="s">
        <v>496</v>
      </c>
      <c r="P394" s="25" t="s">
        <v>111</v>
      </c>
      <c r="Q394" s="114" t="s">
        <v>499</v>
      </c>
      <c r="R394" s="25" t="s">
        <v>110</v>
      </c>
      <c r="S394" s="114" t="s">
        <v>467</v>
      </c>
      <c r="T394" s="25" t="s">
        <v>109</v>
      </c>
      <c r="U394" s="114" t="s">
        <v>347</v>
      </c>
      <c r="V394" s="25" t="s">
        <v>108</v>
      </c>
      <c r="W394" s="114"/>
      <c r="X394" s="25" t="s">
        <v>107</v>
      </c>
      <c r="Y394" s="114"/>
      <c r="Z394" s="25" t="s">
        <v>106</v>
      </c>
      <c r="AA394" s="114"/>
      <c r="AB394" s="190"/>
      <c r="AC394" s="114"/>
      <c r="AD394" s="190"/>
      <c r="AE394" s="22"/>
      <c r="AF394" s="422"/>
      <c r="AG394" s="422"/>
      <c r="AH394" s="21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8.15" customHeight="1" thickBot="1" x14ac:dyDescent="0.25">
      <c r="B395" s="30"/>
      <c r="C395" s="355"/>
      <c r="D395" s="246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 t="s">
        <v>179</v>
      </c>
      <c r="N395" s="50" t="s">
        <v>104</v>
      </c>
      <c r="O395" s="51" t="s">
        <v>470</v>
      </c>
      <c r="P395" s="50" t="s">
        <v>103</v>
      </c>
      <c r="Q395" s="51" t="s">
        <v>565</v>
      </c>
      <c r="R395" s="50" t="s">
        <v>102</v>
      </c>
      <c r="S395" s="51" t="s">
        <v>347</v>
      </c>
      <c r="T395" s="50">
        <v>20</v>
      </c>
      <c r="U395" s="51" t="s">
        <v>354</v>
      </c>
      <c r="V395" s="50" t="s">
        <v>101</v>
      </c>
      <c r="W395" s="51"/>
      <c r="X395" s="50" t="s">
        <v>100</v>
      </c>
      <c r="Y395" s="51"/>
      <c r="Z395" s="50" t="s">
        <v>99</v>
      </c>
      <c r="AA395" s="51"/>
      <c r="AB395" s="187"/>
      <c r="AC395" s="51"/>
      <c r="AD395" s="187"/>
      <c r="AE395" s="48"/>
      <c r="AF395" s="424"/>
      <c r="AG395" s="424"/>
      <c r="AH395" s="47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8.15" customHeight="1" x14ac:dyDescent="0.2">
      <c r="B396" s="30"/>
      <c r="C396" s="338">
        <v>3</v>
      </c>
      <c r="D396" s="212"/>
      <c r="E396" s="198"/>
      <c r="F396" s="198"/>
      <c r="G396" s="197"/>
      <c r="H396" s="358"/>
      <c r="I396" s="390">
        <v>152</v>
      </c>
      <c r="J396" s="390">
        <v>31</v>
      </c>
      <c r="K396" s="390">
        <v>8</v>
      </c>
      <c r="L396" s="42" t="s">
        <v>131</v>
      </c>
      <c r="M396" s="43" t="s">
        <v>179</v>
      </c>
      <c r="N396" s="42" t="s">
        <v>129</v>
      </c>
      <c r="O396" s="43" t="s">
        <v>984</v>
      </c>
      <c r="P396" s="42" t="s">
        <v>128</v>
      </c>
      <c r="Q396" s="43" t="s">
        <v>707</v>
      </c>
      <c r="R396" s="42" t="s">
        <v>127</v>
      </c>
      <c r="S396" s="43" t="s">
        <v>700</v>
      </c>
      <c r="T396" s="42" t="s">
        <v>126</v>
      </c>
      <c r="U396" s="43" t="s">
        <v>352</v>
      </c>
      <c r="V396" s="42" t="s">
        <v>125</v>
      </c>
      <c r="W396" s="43" t="s">
        <v>354</v>
      </c>
      <c r="X396" s="42" t="s">
        <v>124</v>
      </c>
      <c r="Y396" s="43"/>
      <c r="Z396" s="42" t="s">
        <v>123</v>
      </c>
      <c r="AA396" s="43"/>
      <c r="AB396" s="196"/>
      <c r="AC396" s="43"/>
      <c r="AD396" s="196" t="s">
        <v>179</v>
      </c>
      <c r="AE396" s="39"/>
      <c r="AF396" s="421"/>
      <c r="AG396" s="421" t="s">
        <v>669</v>
      </c>
      <c r="AH396" s="38"/>
      <c r="AI396" s="9"/>
      <c r="AJ396" s="349">
        <f>SUMPRODUCT(LEN($M396:$AA399)-LEN(SUBSTITUTE($M396:$AA399,"A", "")))</f>
        <v>46</v>
      </c>
      <c r="AK396" s="352">
        <f>SUMPRODUCT(LEN($AD396:$AD399)-LEN(SUBSTITUTE($AD396:$AD399,"A", "")))</f>
        <v>2</v>
      </c>
      <c r="AL396" s="335">
        <f>SUMPRODUCT(LEN($AC396:$AC399)-LEN(SUBSTITUTE($AC396:$AC399,"A", "")))</f>
        <v>0</v>
      </c>
      <c r="AM396" s="349">
        <f>SUMPRODUCT(LEN($M396:$AA399)-LEN(SUBSTITUTE($M396:$AA399,"S", "")))</f>
        <v>28</v>
      </c>
      <c r="AN396" s="352">
        <f>SUMPRODUCT(LEN($AD396:$AD399)-LEN(SUBSTITUTE($AD396:$AD399,"S", "")))</f>
        <v>0</v>
      </c>
      <c r="AO396" s="335">
        <f>SUMPRODUCT(LEN($AC396:$AC399)-LEN(SUBSTITUTE($AC396:$AC399,"S", "")))</f>
        <v>0</v>
      </c>
      <c r="AP396" s="349">
        <f>SUMPRODUCT(LEN($M396:$AA399)-LEN(SUBSTITUTE($M396:$AA399,"F", "")))</f>
        <v>0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9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8.15" customHeight="1" thickBot="1" x14ac:dyDescent="0.25">
      <c r="B397" s="30"/>
      <c r="C397" s="339"/>
      <c r="D397" s="221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 t="s">
        <v>458</v>
      </c>
      <c r="N397" s="33" t="s">
        <v>121</v>
      </c>
      <c r="O397" s="55" t="s">
        <v>132</v>
      </c>
      <c r="P397" s="33" t="s">
        <v>120</v>
      </c>
      <c r="Q397" s="55" t="s">
        <v>708</v>
      </c>
      <c r="R397" s="33" t="s">
        <v>119</v>
      </c>
      <c r="S397" s="55" t="s">
        <v>735</v>
      </c>
      <c r="T397" s="33" t="s">
        <v>118</v>
      </c>
      <c r="U397" s="55" t="s">
        <v>353</v>
      </c>
      <c r="V397" s="33" t="s">
        <v>117</v>
      </c>
      <c r="W397" s="55" t="s">
        <v>130</v>
      </c>
      <c r="X397" s="33" t="s">
        <v>116</v>
      </c>
      <c r="Y397" s="55"/>
      <c r="Z397" s="33" t="s">
        <v>115</v>
      </c>
      <c r="AA397" s="55"/>
      <c r="AB397" s="193"/>
      <c r="AC397" s="55"/>
      <c r="AD397" s="193"/>
      <c r="AE397" s="22"/>
      <c r="AF397" s="422"/>
      <c r="AG397" s="422"/>
      <c r="AH397" s="21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8.15" customHeight="1" x14ac:dyDescent="0.2">
      <c r="B398" s="30"/>
      <c r="C398" s="340"/>
      <c r="D398" s="218"/>
      <c r="E398" s="192"/>
      <c r="F398" s="192"/>
      <c r="G398" s="191"/>
      <c r="H398" s="360"/>
      <c r="I398" s="392"/>
      <c r="J398" s="392"/>
      <c r="K398" s="392"/>
      <c r="L398" s="25" t="s">
        <v>114</v>
      </c>
      <c r="M398" s="114" t="s">
        <v>179</v>
      </c>
      <c r="N398" s="25" t="s">
        <v>112</v>
      </c>
      <c r="O398" s="114" t="s">
        <v>527</v>
      </c>
      <c r="P398" s="25" t="s">
        <v>111</v>
      </c>
      <c r="Q398" s="114" t="s">
        <v>1097</v>
      </c>
      <c r="R398" s="25" t="s">
        <v>110</v>
      </c>
      <c r="S398" s="114" t="s">
        <v>579</v>
      </c>
      <c r="T398" s="25" t="s">
        <v>109</v>
      </c>
      <c r="U398" s="114" t="s">
        <v>349</v>
      </c>
      <c r="V398" s="25" t="s">
        <v>108</v>
      </c>
      <c r="W398" s="114" t="s">
        <v>130</v>
      </c>
      <c r="X398" s="25" t="s">
        <v>107</v>
      </c>
      <c r="Y398" s="114"/>
      <c r="Z398" s="25" t="s">
        <v>106</v>
      </c>
      <c r="AA398" s="114"/>
      <c r="AB398" s="190"/>
      <c r="AC398" s="114"/>
      <c r="AD398" s="190"/>
      <c r="AE398" s="22"/>
      <c r="AF398" s="422"/>
      <c r="AG398" s="422"/>
      <c r="AH398" s="21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8.15" customHeight="1" thickBot="1" x14ac:dyDescent="0.25">
      <c r="B399" s="20"/>
      <c r="C399" s="341"/>
      <c r="D399" s="215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 t="s">
        <v>458</v>
      </c>
      <c r="N399" s="15" t="s">
        <v>104</v>
      </c>
      <c r="O399" s="16" t="s">
        <v>700</v>
      </c>
      <c r="P399" s="15" t="s">
        <v>103</v>
      </c>
      <c r="Q399" s="16" t="s">
        <v>698</v>
      </c>
      <c r="R399" s="15" t="s">
        <v>102</v>
      </c>
      <c r="S399" s="16" t="s">
        <v>474</v>
      </c>
      <c r="T399" s="15">
        <v>20</v>
      </c>
      <c r="U399" s="16" t="s">
        <v>354</v>
      </c>
      <c r="V399" s="15" t="s">
        <v>101</v>
      </c>
      <c r="W399" s="16"/>
      <c r="X399" s="15" t="s">
        <v>100</v>
      </c>
      <c r="Y399" s="16"/>
      <c r="Z399" s="15" t="s">
        <v>99</v>
      </c>
      <c r="AA399" s="16"/>
      <c r="AB399" s="187"/>
      <c r="AC399" s="16"/>
      <c r="AD399" s="186"/>
      <c r="AE399" s="11"/>
      <c r="AF399" s="423"/>
      <c r="AG399" s="423"/>
      <c r="AH399" s="10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107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216</v>
      </c>
      <c r="E401" s="425">
        <v>14947.39</v>
      </c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03"/>
      <c r="AI401" s="86" t="s">
        <v>137</v>
      </c>
      <c r="AJ401" s="85">
        <f t="shared" ref="AJ401:BB401" si="52">SUM(AJ403:AJ414)</f>
        <v>85</v>
      </c>
      <c r="AK401" s="84">
        <f t="shared" si="52"/>
        <v>5</v>
      </c>
      <c r="AL401" s="83">
        <f t="shared" si="52"/>
        <v>0</v>
      </c>
      <c r="AM401" s="85">
        <f t="shared" si="52"/>
        <v>46</v>
      </c>
      <c r="AN401" s="84">
        <f t="shared" si="52"/>
        <v>7</v>
      </c>
      <c r="AO401" s="83">
        <f t="shared" si="52"/>
        <v>0</v>
      </c>
      <c r="AP401" s="85">
        <f t="shared" si="52"/>
        <v>1</v>
      </c>
      <c r="AQ401" s="84">
        <f t="shared" si="52"/>
        <v>0</v>
      </c>
      <c r="AR401" s="83">
        <f t="shared" si="52"/>
        <v>0</v>
      </c>
      <c r="AS401" s="85">
        <f t="shared" si="52"/>
        <v>17</v>
      </c>
      <c r="AT401" s="84">
        <f t="shared" si="52"/>
        <v>2</v>
      </c>
      <c r="AU401" s="83">
        <f t="shared" si="52"/>
        <v>0</v>
      </c>
      <c r="AV401" s="85">
        <f t="shared" si="52"/>
        <v>0</v>
      </c>
      <c r="AW401" s="84">
        <f t="shared" si="52"/>
        <v>0</v>
      </c>
      <c r="AX401" s="83">
        <f t="shared" si="52"/>
        <v>0</v>
      </c>
      <c r="AY401" s="82">
        <f t="shared" si="52"/>
        <v>2</v>
      </c>
      <c r="AZ401" s="81">
        <f t="shared" si="52"/>
        <v>0</v>
      </c>
      <c r="BA401" s="81">
        <f t="shared" si="52"/>
        <v>1</v>
      </c>
      <c r="BB401" s="80">
        <f t="shared" si="52"/>
        <v>0</v>
      </c>
      <c r="BC401" s="79" t="s">
        <v>136</v>
      </c>
      <c r="BF401" s="5">
        <f>SUM(AJ401:AL401)/$BG$5</f>
        <v>30</v>
      </c>
      <c r="BG401" s="5">
        <f>SUM(AM401:AO401,AY401)/$BG$5</f>
        <v>18.333333333333332</v>
      </c>
      <c r="BH401" s="5">
        <f>SUM(AP401:AR401,AZ401)/$BG$5</f>
        <v>0.33333333333333331</v>
      </c>
      <c r="BI401" s="5">
        <f>SUM(AS401:AU401,BA401)/$BG$5</f>
        <v>6.666666666666667</v>
      </c>
      <c r="BJ401" s="5">
        <f>SUM(AV401:AX401,BB401)/$BG$5</f>
        <v>0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03"/>
      <c r="AI402" s="66" t="s">
        <v>135</v>
      </c>
      <c r="AJ402" s="65">
        <f t="shared" ref="AJ402:BB402" si="53">AJ401/3</f>
        <v>28.333333333333332</v>
      </c>
      <c r="AK402" s="64">
        <f t="shared" si="53"/>
        <v>1.6666666666666667</v>
      </c>
      <c r="AL402" s="63">
        <f t="shared" si="53"/>
        <v>0</v>
      </c>
      <c r="AM402" s="65">
        <f t="shared" si="53"/>
        <v>15.333333333333334</v>
      </c>
      <c r="AN402" s="64">
        <f t="shared" si="53"/>
        <v>2.3333333333333335</v>
      </c>
      <c r="AO402" s="63">
        <f t="shared" si="53"/>
        <v>0</v>
      </c>
      <c r="AP402" s="65">
        <f t="shared" si="53"/>
        <v>0.33333333333333331</v>
      </c>
      <c r="AQ402" s="64">
        <f t="shared" si="53"/>
        <v>0</v>
      </c>
      <c r="AR402" s="63">
        <f t="shared" si="53"/>
        <v>0</v>
      </c>
      <c r="AS402" s="65">
        <f t="shared" si="53"/>
        <v>5.666666666666667</v>
      </c>
      <c r="AT402" s="64">
        <f t="shared" si="53"/>
        <v>0.66666666666666663</v>
      </c>
      <c r="AU402" s="63">
        <f t="shared" si="53"/>
        <v>0</v>
      </c>
      <c r="AV402" s="65">
        <f t="shared" si="53"/>
        <v>0</v>
      </c>
      <c r="AW402" s="64">
        <f t="shared" si="53"/>
        <v>0</v>
      </c>
      <c r="AX402" s="63">
        <f t="shared" si="53"/>
        <v>0</v>
      </c>
      <c r="AY402" s="62">
        <f t="shared" si="53"/>
        <v>0.66666666666666663</v>
      </c>
      <c r="AZ402" s="61">
        <f t="shared" si="53"/>
        <v>0</v>
      </c>
      <c r="BA402" s="61">
        <f t="shared" si="53"/>
        <v>0.33333333333333331</v>
      </c>
      <c r="BB402" s="60">
        <f t="shared" si="53"/>
        <v>0</v>
      </c>
      <c r="BC402" s="59" t="s">
        <v>134</v>
      </c>
    </row>
    <row r="403" spans="2:62" ht="28.15" customHeight="1" x14ac:dyDescent="0.2">
      <c r="B403" s="30"/>
      <c r="C403" s="338">
        <v>1</v>
      </c>
      <c r="D403" s="239" t="s">
        <v>674</v>
      </c>
      <c r="E403" s="198"/>
      <c r="F403" s="198"/>
      <c r="G403" s="197"/>
      <c r="H403" s="358" t="s">
        <v>183</v>
      </c>
      <c r="I403" s="390">
        <v>116</v>
      </c>
      <c r="J403" s="390">
        <v>27</v>
      </c>
      <c r="K403" s="390">
        <v>7</v>
      </c>
      <c r="L403" s="42" t="s">
        <v>131</v>
      </c>
      <c r="M403" s="43" t="s">
        <v>179</v>
      </c>
      <c r="N403" s="42" t="s">
        <v>129</v>
      </c>
      <c r="O403" s="43" t="s">
        <v>714</v>
      </c>
      <c r="P403" s="42" t="s">
        <v>128</v>
      </c>
      <c r="Q403" s="43" t="s">
        <v>357</v>
      </c>
      <c r="R403" s="42" t="s">
        <v>127</v>
      </c>
      <c r="S403" s="43" t="s">
        <v>579</v>
      </c>
      <c r="T403" s="42" t="s">
        <v>126</v>
      </c>
      <c r="U403" s="43" t="s">
        <v>349</v>
      </c>
      <c r="V403" s="42" t="s">
        <v>125</v>
      </c>
      <c r="W403" s="43"/>
      <c r="X403" s="42" t="s">
        <v>124</v>
      </c>
      <c r="Y403" s="43"/>
      <c r="Z403" s="42" t="s">
        <v>123</v>
      </c>
      <c r="AA403" s="43"/>
      <c r="AB403" s="196"/>
      <c r="AC403" s="43"/>
      <c r="AD403" s="196"/>
      <c r="AE403" s="58" t="s">
        <v>498</v>
      </c>
      <c r="AF403" s="421"/>
      <c r="AG403" s="421" t="s">
        <v>669</v>
      </c>
      <c r="AH403" s="38"/>
      <c r="AI403" s="9"/>
      <c r="AJ403" s="349">
        <f>SUMPRODUCT(LEN($M403:$AA406)-LEN(SUBSTITUTE($M403:$AA406,"A", "")))</f>
        <v>33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20</v>
      </c>
      <c r="AN403" s="352">
        <f>SUMPRODUCT(LEN($AD403:$AD406)-LEN(SUBSTITUTE($AD403:$AD406,"S", "")))</f>
        <v>0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8</v>
      </c>
      <c r="AT403" s="352">
        <f>SUMPRODUCT(LEN($AD403:$AD406)-LEN(SUBSTITUTE($AD403:$AD406,"G", "")))</f>
        <v>0</v>
      </c>
      <c r="AU403" s="335">
        <f>SUMPRODUCT(LEN($AC403:$AC406)-LEN(SUBSTITUTE($AC403:$AC406,"G", "")))</f>
        <v>0</v>
      </c>
      <c r="AV403" s="349">
        <f>SUMPRODUCT(LEN($L403:$AA406)-LEN(SUBSTITUTE($L403:$AA406,"M", "")))</f>
        <v>0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2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1</v>
      </c>
      <c r="BB403" s="413">
        <f>SUMPRODUCT(LEN($AE403:$AE406)-LEN(SUBSTITUTE($AE403:$AE406,"M", "")))</f>
        <v>0</v>
      </c>
    </row>
    <row r="404" spans="2:62" ht="28.15" customHeight="1" thickBot="1" x14ac:dyDescent="0.25">
      <c r="B404" s="30"/>
      <c r="C404" s="339"/>
      <c r="D404" s="221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357</v>
      </c>
      <c r="N404" s="33" t="s">
        <v>121</v>
      </c>
      <c r="O404" s="55" t="s">
        <v>357</v>
      </c>
      <c r="P404" s="33" t="s">
        <v>120</v>
      </c>
      <c r="Q404" s="55" t="s">
        <v>707</v>
      </c>
      <c r="R404" s="33" t="s">
        <v>119</v>
      </c>
      <c r="S404" s="55" t="s">
        <v>455</v>
      </c>
      <c r="T404" s="33" t="s">
        <v>118</v>
      </c>
      <c r="U404" s="55" t="s">
        <v>347</v>
      </c>
      <c r="V404" s="33" t="s">
        <v>117</v>
      </c>
      <c r="W404" s="55"/>
      <c r="X404" s="33" t="s">
        <v>116</v>
      </c>
      <c r="Y404" s="55"/>
      <c r="Z404" s="33" t="s">
        <v>115</v>
      </c>
      <c r="AA404" s="55"/>
      <c r="AB404" s="193"/>
      <c r="AC404" s="55"/>
      <c r="AD404" s="193"/>
      <c r="AE404" s="57"/>
      <c r="AF404" s="422"/>
      <c r="AG404" s="422"/>
      <c r="AH404" s="21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8.15" customHeight="1" x14ac:dyDescent="0.2">
      <c r="B405" s="30"/>
      <c r="C405" s="340"/>
      <c r="D405" s="218"/>
      <c r="E405" s="192"/>
      <c r="F405" s="192"/>
      <c r="G405" s="191"/>
      <c r="H405" s="360">
        <v>216</v>
      </c>
      <c r="I405" s="392"/>
      <c r="J405" s="392"/>
      <c r="K405" s="392"/>
      <c r="L405" s="25" t="s">
        <v>114</v>
      </c>
      <c r="M405" s="114" t="s">
        <v>357</v>
      </c>
      <c r="N405" s="25" t="s">
        <v>112</v>
      </c>
      <c r="O405" s="114" t="s">
        <v>527</v>
      </c>
      <c r="P405" s="25" t="s">
        <v>111</v>
      </c>
      <c r="Q405" s="114" t="s">
        <v>462</v>
      </c>
      <c r="R405" s="25" t="s">
        <v>110</v>
      </c>
      <c r="S405" s="114" t="s">
        <v>542</v>
      </c>
      <c r="T405" s="25" t="s">
        <v>109</v>
      </c>
      <c r="U405" s="114" t="s">
        <v>354</v>
      </c>
      <c r="V405" s="25" t="s">
        <v>108</v>
      </c>
      <c r="W405" s="114"/>
      <c r="X405" s="25" t="s">
        <v>107</v>
      </c>
      <c r="Y405" s="114"/>
      <c r="Z405" s="25" t="s">
        <v>106</v>
      </c>
      <c r="AA405" s="114"/>
      <c r="AB405" s="190"/>
      <c r="AC405" s="114"/>
      <c r="AD405" s="190"/>
      <c r="AE405" s="57"/>
      <c r="AF405" s="422"/>
      <c r="AG405" s="422"/>
      <c r="AH405" s="21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8.15" customHeight="1" thickBot="1" x14ac:dyDescent="0.25">
      <c r="B406" s="30"/>
      <c r="C406" s="355"/>
      <c r="D406" s="246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357</v>
      </c>
      <c r="N406" s="50" t="s">
        <v>104</v>
      </c>
      <c r="O406" s="51" t="s">
        <v>458</v>
      </c>
      <c r="P406" s="50" t="s">
        <v>103</v>
      </c>
      <c r="Q406" s="51" t="s">
        <v>588</v>
      </c>
      <c r="R406" s="50" t="s">
        <v>102</v>
      </c>
      <c r="S406" s="51" t="s">
        <v>349</v>
      </c>
      <c r="T406" s="50">
        <v>20</v>
      </c>
      <c r="U406" s="51" t="s">
        <v>130</v>
      </c>
      <c r="V406" s="50" t="s">
        <v>101</v>
      </c>
      <c r="W406" s="51"/>
      <c r="X406" s="50" t="s">
        <v>100</v>
      </c>
      <c r="Y406" s="51"/>
      <c r="Z406" s="50" t="s">
        <v>99</v>
      </c>
      <c r="AA406" s="51"/>
      <c r="AB406" s="187"/>
      <c r="AC406" s="51"/>
      <c r="AD406" s="187"/>
      <c r="AE406" s="56"/>
      <c r="AF406" s="424"/>
      <c r="AG406" s="424"/>
      <c r="AH406" s="47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8.15" customHeight="1" x14ac:dyDescent="0.2">
      <c r="B407" s="30"/>
      <c r="C407" s="338">
        <v>2</v>
      </c>
      <c r="D407" s="212"/>
      <c r="E407" s="198"/>
      <c r="F407" s="198"/>
      <c r="G407" s="197"/>
      <c r="H407" s="358"/>
      <c r="I407" s="390">
        <v>129</v>
      </c>
      <c r="J407" s="390">
        <v>27</v>
      </c>
      <c r="K407" s="390">
        <v>8</v>
      </c>
      <c r="L407" s="42" t="s">
        <v>131</v>
      </c>
      <c r="M407" s="43" t="s">
        <v>179</v>
      </c>
      <c r="N407" s="42" t="s">
        <v>129</v>
      </c>
      <c r="O407" s="43" t="s">
        <v>179</v>
      </c>
      <c r="P407" s="42" t="s">
        <v>128</v>
      </c>
      <c r="Q407" s="43" t="s">
        <v>698</v>
      </c>
      <c r="R407" s="42" t="s">
        <v>127</v>
      </c>
      <c r="S407" s="43" t="s">
        <v>460</v>
      </c>
      <c r="T407" s="42" t="s">
        <v>126</v>
      </c>
      <c r="U407" s="43" t="s">
        <v>347</v>
      </c>
      <c r="V407" s="42" t="s">
        <v>125</v>
      </c>
      <c r="W407" s="43"/>
      <c r="X407" s="42" t="s">
        <v>124</v>
      </c>
      <c r="Y407" s="43"/>
      <c r="Z407" s="42" t="s">
        <v>123</v>
      </c>
      <c r="AA407" s="43"/>
      <c r="AB407" s="196"/>
      <c r="AC407" s="43"/>
      <c r="AD407" s="196" t="s">
        <v>466</v>
      </c>
      <c r="AE407" s="39"/>
      <c r="AF407" s="421">
        <v>6</v>
      </c>
      <c r="AG407" s="421" t="s">
        <v>668</v>
      </c>
      <c r="AH407" s="38"/>
      <c r="AI407" s="9"/>
      <c r="AJ407" s="349">
        <f>SUMPRODUCT(LEN($M407:$AA410)-LEN(SUBSTITUTE($M407:$AA410,"A", "")))</f>
        <v>28</v>
      </c>
      <c r="AK407" s="352">
        <f>SUMPRODUCT(LEN($AD407:$AD410)-LEN(SUBSTITUTE($AD407:$AD410,"A", "")))</f>
        <v>2</v>
      </c>
      <c r="AL407" s="335">
        <f>SUMPRODUCT(LEN($AC407:$AC410)-LEN(SUBSTITUTE($AC407:$AC410,"A", "")))</f>
        <v>0</v>
      </c>
      <c r="AM407" s="349">
        <f>SUMPRODUCT(LEN($M407:$AA410)-LEN(SUBSTITUTE($M407:$AA410,"S", "")))</f>
        <v>17</v>
      </c>
      <c r="AN407" s="352">
        <f>SUMPRODUCT(LEN($AD407:$AD410)-LEN(SUBSTITUTE($AD407:$AD410,"S", "")))</f>
        <v>3</v>
      </c>
      <c r="AO407" s="335">
        <f>SUMPRODUCT(LEN($AC407:$AC410)-LEN(SUBSTITUTE($AC407:$AC410,"S", "")))</f>
        <v>0</v>
      </c>
      <c r="AP407" s="349">
        <f>SUMPRODUCT(LEN($M407:$AA410)-LEN(SUBSTITUTE($M407:$AA410,"F", "")))</f>
        <v>1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2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8.15" customHeight="1" thickBot="1" x14ac:dyDescent="0.25">
      <c r="B408" s="30"/>
      <c r="C408" s="339"/>
      <c r="D408" s="221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 t="s">
        <v>179</v>
      </c>
      <c r="N408" s="33" t="s">
        <v>121</v>
      </c>
      <c r="O408" s="55" t="s">
        <v>132</v>
      </c>
      <c r="P408" s="33" t="s">
        <v>120</v>
      </c>
      <c r="Q408" s="55" t="s">
        <v>692</v>
      </c>
      <c r="R408" s="33" t="s">
        <v>119</v>
      </c>
      <c r="S408" s="55" t="s">
        <v>501</v>
      </c>
      <c r="T408" s="33" t="s">
        <v>118</v>
      </c>
      <c r="U408" s="55" t="s">
        <v>354</v>
      </c>
      <c r="V408" s="33" t="s">
        <v>117</v>
      </c>
      <c r="W408" s="55"/>
      <c r="X408" s="33" t="s">
        <v>116</v>
      </c>
      <c r="Y408" s="55"/>
      <c r="Z408" s="33" t="s">
        <v>115</v>
      </c>
      <c r="AA408" s="55"/>
      <c r="AB408" s="193"/>
      <c r="AC408" s="55"/>
      <c r="AD408" s="193"/>
      <c r="AE408" s="22"/>
      <c r="AF408" s="422"/>
      <c r="AG408" s="422"/>
      <c r="AH408" s="21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8.15" customHeight="1" x14ac:dyDescent="0.2">
      <c r="B409" s="30"/>
      <c r="C409" s="340"/>
      <c r="D409" s="218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 t="s">
        <v>179</v>
      </c>
      <c r="N409" s="25" t="s">
        <v>112</v>
      </c>
      <c r="O409" s="114" t="s">
        <v>179</v>
      </c>
      <c r="P409" s="25" t="s">
        <v>111</v>
      </c>
      <c r="Q409" s="114" t="s">
        <v>371</v>
      </c>
      <c r="R409" s="25" t="s">
        <v>110</v>
      </c>
      <c r="S409" s="114" t="s">
        <v>353</v>
      </c>
      <c r="T409" s="25" t="s">
        <v>109</v>
      </c>
      <c r="U409" s="114" t="s">
        <v>130</v>
      </c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190"/>
      <c r="AC409" s="114"/>
      <c r="AD409" s="190"/>
      <c r="AE409" s="22"/>
      <c r="AF409" s="422"/>
      <c r="AG409" s="422"/>
      <c r="AH409" s="21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8.15" customHeight="1" thickBot="1" x14ac:dyDescent="0.25">
      <c r="B410" s="30"/>
      <c r="C410" s="355"/>
      <c r="D410" s="246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 t="s">
        <v>179</v>
      </c>
      <c r="N410" s="50" t="s">
        <v>104</v>
      </c>
      <c r="O410" s="51" t="s">
        <v>179</v>
      </c>
      <c r="P410" s="50" t="s">
        <v>103</v>
      </c>
      <c r="Q410" s="51" t="s">
        <v>357</v>
      </c>
      <c r="R410" s="50" t="s">
        <v>102</v>
      </c>
      <c r="S410" s="51" t="s">
        <v>347</v>
      </c>
      <c r="T410" s="50">
        <v>20</v>
      </c>
      <c r="U410" s="51"/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187"/>
      <c r="AC410" s="51"/>
      <c r="AD410" s="187"/>
      <c r="AE410" s="48"/>
      <c r="AF410" s="424"/>
      <c r="AG410" s="424"/>
      <c r="AH410" s="47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8.15" customHeight="1" x14ac:dyDescent="0.2">
      <c r="B411" s="30"/>
      <c r="C411" s="338">
        <v>3</v>
      </c>
      <c r="D411" s="212"/>
      <c r="E411" s="198"/>
      <c r="F411" s="198"/>
      <c r="G411" s="197"/>
      <c r="H411" s="358"/>
      <c r="I411" s="390">
        <v>103</v>
      </c>
      <c r="J411" s="390">
        <v>24</v>
      </c>
      <c r="K411" s="390">
        <v>6</v>
      </c>
      <c r="L411" s="42" t="s">
        <v>131</v>
      </c>
      <c r="M411" s="43" t="s">
        <v>467</v>
      </c>
      <c r="N411" s="42" t="s">
        <v>129</v>
      </c>
      <c r="O411" s="43" t="s">
        <v>179</v>
      </c>
      <c r="P411" s="42" t="s">
        <v>128</v>
      </c>
      <c r="Q411" s="43" t="s">
        <v>467</v>
      </c>
      <c r="R411" s="42" t="s">
        <v>127</v>
      </c>
      <c r="S411" s="43" t="s">
        <v>496</v>
      </c>
      <c r="T411" s="42" t="s">
        <v>126</v>
      </c>
      <c r="U411" s="43" t="s">
        <v>130</v>
      </c>
      <c r="V411" s="42" t="s">
        <v>125</v>
      </c>
      <c r="W411" s="43"/>
      <c r="X411" s="42" t="s">
        <v>124</v>
      </c>
      <c r="Y411" s="43"/>
      <c r="Z411" s="42" t="s">
        <v>123</v>
      </c>
      <c r="AA411" s="43"/>
      <c r="AB411" s="196"/>
      <c r="AC411" s="43"/>
      <c r="AD411" s="196" t="s">
        <v>1096</v>
      </c>
      <c r="AE411" s="39"/>
      <c r="AF411" s="421"/>
      <c r="AG411" s="421" t="s">
        <v>669</v>
      </c>
      <c r="AH411" s="38"/>
      <c r="AI411" s="9"/>
      <c r="AJ411" s="349">
        <f>SUMPRODUCT(LEN($M411:$AA414)-LEN(SUBSTITUTE($M411:$AA414,"A", "")))</f>
        <v>24</v>
      </c>
      <c r="AK411" s="352">
        <f>SUMPRODUCT(LEN($AD411:$AD414)-LEN(SUBSTITUTE($AD411:$AD414,"A", "")))</f>
        <v>3</v>
      </c>
      <c r="AL411" s="335">
        <f>SUMPRODUCT(LEN($AC411:$AC414)-LEN(SUBSTITUTE($AC411:$AC414,"A", "")))</f>
        <v>0</v>
      </c>
      <c r="AM411" s="349">
        <f>SUMPRODUCT(LEN($M411:$AA414)-LEN(SUBSTITUTE($M411:$AA414,"S", "")))</f>
        <v>9</v>
      </c>
      <c r="AN411" s="352">
        <f>SUMPRODUCT(LEN($AD411:$AD414)-LEN(SUBSTITUTE($AD411:$AD414,"S", "")))</f>
        <v>4</v>
      </c>
      <c r="AO411" s="335">
        <f>SUMPRODUCT(LEN($AC411:$AC414)-LEN(SUBSTITUTE($AC411:$AC414,"S", "")))</f>
        <v>0</v>
      </c>
      <c r="AP411" s="349">
        <f>SUMPRODUCT(LEN($M411:$AA414)-LEN(SUBSTITUTE($M411:$AA414,"F", "")))</f>
        <v>0</v>
      </c>
      <c r="AQ411" s="352">
        <f>SUMPRODUCT(LEN($AD411:$AD414)-LEN(SUBSTITUTE($AD411:$AD414,"F", "")))</f>
        <v>0</v>
      </c>
      <c r="AR411" s="335">
        <f>SUMPRODUCT(LEN($AC411:$AC414)-LEN(SUBSTITUTE($AC411:$AC414,"F", "")))</f>
        <v>0</v>
      </c>
      <c r="AS411" s="349">
        <f>SUMPRODUCT(LEN($M411:$AA414)-LEN(SUBSTITUTE($M411:$AA414,"G", "")))</f>
        <v>7</v>
      </c>
      <c r="AT411" s="352">
        <f>SUMPRODUCT(LEN($AD411:$AD414)-LEN(SUBSTITUTE($AD411:$AD414,"G", "")))</f>
        <v>2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8.15" customHeight="1" thickBot="1" x14ac:dyDescent="0.25">
      <c r="B412" s="30"/>
      <c r="C412" s="339"/>
      <c r="D412" s="221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 t="s">
        <v>479</v>
      </c>
      <c r="N412" s="33" t="s">
        <v>121</v>
      </c>
      <c r="O412" s="55" t="s">
        <v>357</v>
      </c>
      <c r="P412" s="33" t="s">
        <v>120</v>
      </c>
      <c r="Q412" s="55" t="s">
        <v>357</v>
      </c>
      <c r="R412" s="33" t="s">
        <v>119</v>
      </c>
      <c r="S412" s="55" t="s">
        <v>179</v>
      </c>
      <c r="T412" s="33" t="s">
        <v>118</v>
      </c>
      <c r="U412" s="55" t="s">
        <v>130</v>
      </c>
      <c r="V412" s="33" t="s">
        <v>117</v>
      </c>
      <c r="W412" s="55"/>
      <c r="X412" s="33" t="s">
        <v>116</v>
      </c>
      <c r="Y412" s="55"/>
      <c r="Z412" s="33" t="s">
        <v>115</v>
      </c>
      <c r="AA412" s="55"/>
      <c r="AB412" s="193"/>
      <c r="AC412" s="55"/>
      <c r="AD412" s="193"/>
      <c r="AE412" s="22"/>
      <c r="AF412" s="422"/>
      <c r="AG412" s="422"/>
      <c r="AH412" s="21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8.15" customHeight="1" x14ac:dyDescent="0.2">
      <c r="B413" s="30"/>
      <c r="C413" s="340"/>
      <c r="D413" s="218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 t="s">
        <v>357</v>
      </c>
      <c r="N413" s="25" t="s">
        <v>112</v>
      </c>
      <c r="O413" s="114" t="s">
        <v>132</v>
      </c>
      <c r="P413" s="25" t="s">
        <v>111</v>
      </c>
      <c r="Q413" s="114" t="s">
        <v>465</v>
      </c>
      <c r="R413" s="25" t="s">
        <v>110</v>
      </c>
      <c r="S413" s="114" t="s">
        <v>354</v>
      </c>
      <c r="T413" s="25" t="s">
        <v>109</v>
      </c>
      <c r="U413" s="114"/>
      <c r="V413" s="25" t="s">
        <v>108</v>
      </c>
      <c r="W413" s="114"/>
      <c r="X413" s="25" t="s">
        <v>107</v>
      </c>
      <c r="Y413" s="114"/>
      <c r="Z413" s="25" t="s">
        <v>106</v>
      </c>
      <c r="AA413" s="114"/>
      <c r="AB413" s="190"/>
      <c r="AC413" s="114"/>
      <c r="AD413" s="190"/>
      <c r="AE413" s="22"/>
      <c r="AF413" s="422"/>
      <c r="AG413" s="422"/>
      <c r="AH413" s="21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8.15" customHeight="1" thickBot="1" x14ac:dyDescent="0.25">
      <c r="B414" s="20"/>
      <c r="C414" s="341"/>
      <c r="D414" s="215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 t="s">
        <v>509</v>
      </c>
      <c r="N414" s="15" t="s">
        <v>104</v>
      </c>
      <c r="O414" s="16" t="s">
        <v>479</v>
      </c>
      <c r="P414" s="15" t="s">
        <v>103</v>
      </c>
      <c r="Q414" s="16" t="s">
        <v>542</v>
      </c>
      <c r="R414" s="15" t="s">
        <v>102</v>
      </c>
      <c r="S414" s="16" t="s">
        <v>354</v>
      </c>
      <c r="T414" s="15">
        <v>20</v>
      </c>
      <c r="U414" s="16"/>
      <c r="V414" s="15" t="s">
        <v>101</v>
      </c>
      <c r="W414" s="16"/>
      <c r="X414" s="15" t="s">
        <v>100</v>
      </c>
      <c r="Y414" s="16"/>
      <c r="Z414" s="15" t="s">
        <v>99</v>
      </c>
      <c r="AA414" s="16"/>
      <c r="AB414" s="187"/>
      <c r="AC414" s="16"/>
      <c r="AD414" s="186"/>
      <c r="AE414" s="11"/>
      <c r="AF414" s="423"/>
      <c r="AG414" s="423"/>
      <c r="AH414" s="10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107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>
        <v>215</v>
      </c>
      <c r="E416" s="425">
        <v>18234.09</v>
      </c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/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03"/>
      <c r="AI416" s="86" t="s">
        <v>137</v>
      </c>
      <c r="AJ416" s="85">
        <f t="shared" ref="AJ416:BB416" si="54">SUM(AJ418:AJ429)</f>
        <v>109</v>
      </c>
      <c r="AK416" s="84">
        <f t="shared" si="54"/>
        <v>22</v>
      </c>
      <c r="AL416" s="83">
        <f t="shared" si="54"/>
        <v>0</v>
      </c>
      <c r="AM416" s="85">
        <f t="shared" si="54"/>
        <v>32</v>
      </c>
      <c r="AN416" s="84">
        <f t="shared" si="54"/>
        <v>9</v>
      </c>
      <c r="AO416" s="83">
        <f t="shared" si="54"/>
        <v>0</v>
      </c>
      <c r="AP416" s="85">
        <f t="shared" si="54"/>
        <v>1</v>
      </c>
      <c r="AQ416" s="84">
        <f t="shared" si="54"/>
        <v>0</v>
      </c>
      <c r="AR416" s="83">
        <f t="shared" si="54"/>
        <v>0</v>
      </c>
      <c r="AS416" s="85">
        <f t="shared" si="54"/>
        <v>36</v>
      </c>
      <c r="AT416" s="84">
        <f t="shared" si="54"/>
        <v>15</v>
      </c>
      <c r="AU416" s="83">
        <f t="shared" si="54"/>
        <v>0</v>
      </c>
      <c r="AV416" s="85">
        <f t="shared" si="54"/>
        <v>0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0</v>
      </c>
      <c r="BB416" s="80">
        <f t="shared" si="54"/>
        <v>0</v>
      </c>
      <c r="BC416" s="79" t="s">
        <v>136</v>
      </c>
      <c r="BF416" s="5">
        <f>SUM(AJ416:AL416)/$BG$5</f>
        <v>43.666666666666664</v>
      </c>
      <c r="BG416" s="5">
        <f>SUM(AM416:AO416,AY416)/$BG$5</f>
        <v>13.666666666666666</v>
      </c>
      <c r="BH416" s="5">
        <f>SUM(AP416:AR416,AZ416)/$BG$5</f>
        <v>0.33333333333333331</v>
      </c>
      <c r="BI416" s="5">
        <f>SUM(AS416:AU416,BA416)/$BG$5</f>
        <v>17</v>
      </c>
      <c r="BJ416" s="5">
        <f>SUM(AV416:AX416,BB416)/$BG$5</f>
        <v>0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03"/>
      <c r="AI417" s="66" t="s">
        <v>135</v>
      </c>
      <c r="AJ417" s="65">
        <f t="shared" ref="AJ417:BB417" si="55">AJ416/3</f>
        <v>36.333333333333336</v>
      </c>
      <c r="AK417" s="64">
        <f t="shared" si="55"/>
        <v>7.333333333333333</v>
      </c>
      <c r="AL417" s="63">
        <f t="shared" si="55"/>
        <v>0</v>
      </c>
      <c r="AM417" s="65">
        <f t="shared" si="55"/>
        <v>10.666666666666666</v>
      </c>
      <c r="AN417" s="64">
        <f t="shared" si="55"/>
        <v>3</v>
      </c>
      <c r="AO417" s="63">
        <f t="shared" si="55"/>
        <v>0</v>
      </c>
      <c r="AP417" s="65">
        <f t="shared" si="55"/>
        <v>0.33333333333333331</v>
      </c>
      <c r="AQ417" s="64">
        <f t="shared" si="55"/>
        <v>0</v>
      </c>
      <c r="AR417" s="63">
        <f t="shared" si="55"/>
        <v>0</v>
      </c>
      <c r="AS417" s="65">
        <f t="shared" si="55"/>
        <v>12</v>
      </c>
      <c r="AT417" s="64">
        <f t="shared" si="55"/>
        <v>5</v>
      </c>
      <c r="AU417" s="63">
        <f t="shared" si="55"/>
        <v>0</v>
      </c>
      <c r="AV417" s="65">
        <f t="shared" si="55"/>
        <v>0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</v>
      </c>
      <c r="BB417" s="60">
        <f t="shared" si="55"/>
        <v>0</v>
      </c>
      <c r="BC417" s="59" t="s">
        <v>134</v>
      </c>
    </row>
    <row r="418" spans="2:62" ht="28.15" customHeight="1" x14ac:dyDescent="0.2">
      <c r="B418" s="30"/>
      <c r="C418" s="338">
        <v>1</v>
      </c>
      <c r="D418" s="212"/>
      <c r="E418" s="198"/>
      <c r="F418" s="198"/>
      <c r="G418" s="197"/>
      <c r="H418" s="358" t="s">
        <v>183</v>
      </c>
      <c r="I418" s="390">
        <v>86</v>
      </c>
      <c r="J418" s="390">
        <v>25</v>
      </c>
      <c r="K418" s="390">
        <v>7</v>
      </c>
      <c r="L418" s="42" t="s">
        <v>131</v>
      </c>
      <c r="M418" s="43" t="s">
        <v>179</v>
      </c>
      <c r="N418" s="42" t="s">
        <v>129</v>
      </c>
      <c r="O418" s="43" t="s">
        <v>357</v>
      </c>
      <c r="P418" s="42" t="s">
        <v>128</v>
      </c>
      <c r="Q418" s="43" t="s">
        <v>780</v>
      </c>
      <c r="R418" s="42" t="s">
        <v>127</v>
      </c>
      <c r="S418" s="43" t="s">
        <v>179</v>
      </c>
      <c r="T418" s="42" t="s">
        <v>126</v>
      </c>
      <c r="U418" s="43" t="s">
        <v>132</v>
      </c>
      <c r="V418" s="42" t="s">
        <v>125</v>
      </c>
      <c r="W418" s="43"/>
      <c r="X418" s="42" t="s">
        <v>124</v>
      </c>
      <c r="Y418" s="43"/>
      <c r="Z418" s="42" t="s">
        <v>123</v>
      </c>
      <c r="AA418" s="43"/>
      <c r="AB418" s="196"/>
      <c r="AC418" s="43"/>
      <c r="AD418" s="196" t="s">
        <v>1095</v>
      </c>
      <c r="AE418" s="58"/>
      <c r="AF418" s="421"/>
      <c r="AG418" s="421" t="s">
        <v>669</v>
      </c>
      <c r="AH418" s="38"/>
      <c r="AI418" s="9"/>
      <c r="AJ418" s="349">
        <f>SUMPRODUCT(LEN($M418:$AA421)-LEN(SUBSTITUTE($M418:$AA421,"A", "")))</f>
        <v>35</v>
      </c>
      <c r="AK418" s="352">
        <f>SUMPRODUCT(LEN($AD418:$AD421)-LEN(SUBSTITUTE($AD418:$AD421,"A", "")))</f>
        <v>11</v>
      </c>
      <c r="AL418" s="335">
        <f>SUMPRODUCT(LEN($AC418:$AC421)-LEN(SUBSTITUTE($AC418:$AC421,"A", "")))</f>
        <v>0</v>
      </c>
      <c r="AM418" s="349">
        <f>SUMPRODUCT(LEN($M418:$AA421)-LEN(SUBSTITUTE($M418:$AA421,"S", "")))</f>
        <v>4</v>
      </c>
      <c r="AN418" s="352">
        <f>SUMPRODUCT(LEN($AD418:$AD421)-LEN(SUBSTITUTE($AD418:$AD421,"S", "")))</f>
        <v>2</v>
      </c>
      <c r="AO418" s="335">
        <f>SUMPRODUCT(LEN($AC418:$AC421)-LEN(SUBSTITUTE($AC418:$AC421,"S", "")))</f>
        <v>0</v>
      </c>
      <c r="AP418" s="349">
        <f>SUMPRODUCT(LEN($M418:$AA421)-LEN(SUBSTITUTE($M418:$AA421,"F", "")))</f>
        <v>0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9</v>
      </c>
      <c r="AT418" s="352">
        <f>SUMPRODUCT(LEN($AD418:$AD421)-LEN(SUBSTITUTE($AD418:$AD421,"G", "")))</f>
        <v>8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0</v>
      </c>
      <c r="BB418" s="413">
        <f>SUMPRODUCT(LEN($AE418:$AE421)-LEN(SUBSTITUTE($AE418:$AE421,"M", "")))</f>
        <v>0</v>
      </c>
    </row>
    <row r="419" spans="2:62" ht="28.15" customHeight="1" thickBot="1" x14ac:dyDescent="0.25">
      <c r="B419" s="30"/>
      <c r="C419" s="339"/>
      <c r="D419" s="221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357</v>
      </c>
      <c r="N419" s="33" t="s">
        <v>121</v>
      </c>
      <c r="O419" s="55" t="s">
        <v>686</v>
      </c>
      <c r="P419" s="33" t="s">
        <v>120</v>
      </c>
      <c r="Q419" s="55" t="s">
        <v>467</v>
      </c>
      <c r="R419" s="33" t="s">
        <v>119</v>
      </c>
      <c r="S419" s="55" t="s">
        <v>542</v>
      </c>
      <c r="T419" s="33" t="s">
        <v>118</v>
      </c>
      <c r="U419" s="55" t="s">
        <v>130</v>
      </c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193"/>
      <c r="AC419" s="55"/>
      <c r="AD419" s="193" t="s">
        <v>1094</v>
      </c>
      <c r="AE419" s="57"/>
      <c r="AF419" s="422"/>
      <c r="AG419" s="422"/>
      <c r="AH419" s="21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8.15" customHeight="1" x14ac:dyDescent="0.2">
      <c r="B420" s="30"/>
      <c r="C420" s="340"/>
      <c r="D420" s="218"/>
      <c r="E420" s="192"/>
      <c r="F420" s="192"/>
      <c r="G420" s="191"/>
      <c r="H420" s="360">
        <v>215</v>
      </c>
      <c r="I420" s="392"/>
      <c r="J420" s="392"/>
      <c r="K420" s="392"/>
      <c r="L420" s="25" t="s">
        <v>114</v>
      </c>
      <c r="M420" s="114" t="s">
        <v>357</v>
      </c>
      <c r="N420" s="25" t="s">
        <v>112</v>
      </c>
      <c r="O420" s="114" t="s">
        <v>458</v>
      </c>
      <c r="P420" s="25" t="s">
        <v>111</v>
      </c>
      <c r="Q420" s="114" t="s">
        <v>348</v>
      </c>
      <c r="R420" s="25" t="s">
        <v>110</v>
      </c>
      <c r="S420" s="114" t="s">
        <v>179</v>
      </c>
      <c r="T420" s="25" t="s">
        <v>109</v>
      </c>
      <c r="U420" s="114"/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190"/>
      <c r="AC420" s="114"/>
      <c r="AD420" s="190"/>
      <c r="AE420" s="57"/>
      <c r="AF420" s="422"/>
      <c r="AG420" s="422"/>
      <c r="AH420" s="21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8.15" customHeight="1" thickBot="1" x14ac:dyDescent="0.25">
      <c r="B421" s="30"/>
      <c r="C421" s="355"/>
      <c r="D421" s="246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458</v>
      </c>
      <c r="N421" s="50" t="s">
        <v>104</v>
      </c>
      <c r="O421" s="51" t="s">
        <v>469</v>
      </c>
      <c r="P421" s="50" t="s">
        <v>103</v>
      </c>
      <c r="Q421" s="51" t="s">
        <v>479</v>
      </c>
      <c r="R421" s="50" t="s">
        <v>102</v>
      </c>
      <c r="S421" s="51" t="s">
        <v>130</v>
      </c>
      <c r="T421" s="50">
        <v>20</v>
      </c>
      <c r="U421" s="51"/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187"/>
      <c r="AC421" s="51"/>
      <c r="AD421" s="187"/>
      <c r="AE421" s="56"/>
      <c r="AF421" s="424"/>
      <c r="AG421" s="424"/>
      <c r="AH421" s="47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8.15" customHeight="1" x14ac:dyDescent="0.2">
      <c r="B422" s="30"/>
      <c r="C422" s="338">
        <v>2</v>
      </c>
      <c r="D422" s="212"/>
      <c r="E422" s="198"/>
      <c r="F422" s="198"/>
      <c r="G422" s="197"/>
      <c r="H422" s="358"/>
      <c r="I422" s="390">
        <v>95</v>
      </c>
      <c r="J422" s="390">
        <v>26</v>
      </c>
      <c r="K422" s="390">
        <v>7</v>
      </c>
      <c r="L422" s="42" t="s">
        <v>131</v>
      </c>
      <c r="M422" s="43" t="s">
        <v>479</v>
      </c>
      <c r="N422" s="42" t="s">
        <v>129</v>
      </c>
      <c r="O422" s="43" t="s">
        <v>984</v>
      </c>
      <c r="P422" s="42" t="s">
        <v>128</v>
      </c>
      <c r="Q422" s="43" t="s">
        <v>469</v>
      </c>
      <c r="R422" s="42" t="s">
        <v>127</v>
      </c>
      <c r="S422" s="43" t="s">
        <v>496</v>
      </c>
      <c r="T422" s="42" t="s">
        <v>126</v>
      </c>
      <c r="U422" s="43" t="s">
        <v>354</v>
      </c>
      <c r="V422" s="42" t="s">
        <v>125</v>
      </c>
      <c r="W422" s="43"/>
      <c r="X422" s="42" t="s">
        <v>124</v>
      </c>
      <c r="Y422" s="43"/>
      <c r="Z422" s="42" t="s">
        <v>123</v>
      </c>
      <c r="AA422" s="43"/>
      <c r="AB422" s="196"/>
      <c r="AC422" s="43"/>
      <c r="AD422" s="196" t="s">
        <v>1093</v>
      </c>
      <c r="AE422" s="39"/>
      <c r="AF422" s="421"/>
      <c r="AG422" s="421" t="s">
        <v>669</v>
      </c>
      <c r="AH422" s="38"/>
      <c r="AI422" s="9"/>
      <c r="AJ422" s="349">
        <f>SUMPRODUCT(LEN($M422:$AA425)-LEN(SUBSTITUTE($M422:$AA425,"A", "")))</f>
        <v>34</v>
      </c>
      <c r="AK422" s="352">
        <f>SUMPRODUCT(LEN($AD422:$AD425)-LEN(SUBSTITUTE($AD422:$AD425,"A", "")))</f>
        <v>4</v>
      </c>
      <c r="AL422" s="335">
        <f>SUMPRODUCT(LEN($AC422:$AC425)-LEN(SUBSTITUTE($AC422:$AC425,"A", "")))</f>
        <v>0</v>
      </c>
      <c r="AM422" s="349">
        <f>SUMPRODUCT(LEN($M422:$AA425)-LEN(SUBSTITUTE($M422:$AA425,"S", "")))</f>
        <v>11</v>
      </c>
      <c r="AN422" s="352">
        <f>SUMPRODUCT(LEN($AD422:$AD425)-LEN(SUBSTITUTE($AD422:$AD425,"S", "")))</f>
        <v>2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12</v>
      </c>
      <c r="AT422" s="352">
        <f>SUMPRODUCT(LEN($AD422:$AD425)-LEN(SUBSTITUTE($AD422:$AD425,"G", "")))</f>
        <v>3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8.15" customHeight="1" thickBot="1" x14ac:dyDescent="0.25">
      <c r="B423" s="30"/>
      <c r="C423" s="339"/>
      <c r="D423" s="221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 t="s">
        <v>487</v>
      </c>
      <c r="N423" s="33" t="s">
        <v>121</v>
      </c>
      <c r="O423" s="55" t="s">
        <v>487</v>
      </c>
      <c r="P423" s="33" t="s">
        <v>120</v>
      </c>
      <c r="Q423" s="55" t="s">
        <v>465</v>
      </c>
      <c r="R423" s="33" t="s">
        <v>119</v>
      </c>
      <c r="S423" s="55" t="s">
        <v>495</v>
      </c>
      <c r="T423" s="33" t="s">
        <v>118</v>
      </c>
      <c r="U423" s="55" t="s">
        <v>130</v>
      </c>
      <c r="V423" s="33" t="s">
        <v>117</v>
      </c>
      <c r="W423" s="55"/>
      <c r="X423" s="33" t="s">
        <v>116</v>
      </c>
      <c r="Y423" s="55"/>
      <c r="Z423" s="33" t="s">
        <v>115</v>
      </c>
      <c r="AA423" s="55"/>
      <c r="AB423" s="193"/>
      <c r="AC423" s="55"/>
      <c r="AD423" s="193"/>
      <c r="AE423" s="22"/>
      <c r="AF423" s="422"/>
      <c r="AG423" s="422"/>
      <c r="AH423" s="21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8.15" customHeight="1" x14ac:dyDescent="0.2">
      <c r="B424" s="30"/>
      <c r="C424" s="340"/>
      <c r="D424" s="218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 t="s">
        <v>479</v>
      </c>
      <c r="N424" s="25" t="s">
        <v>112</v>
      </c>
      <c r="O424" s="114" t="s">
        <v>487</v>
      </c>
      <c r="P424" s="25" t="s">
        <v>111</v>
      </c>
      <c r="Q424" s="114" t="s">
        <v>707</v>
      </c>
      <c r="R424" s="25" t="s">
        <v>110</v>
      </c>
      <c r="S424" s="114" t="s">
        <v>467</v>
      </c>
      <c r="T424" s="25" t="s">
        <v>109</v>
      </c>
      <c r="U424" s="114" t="s">
        <v>130</v>
      </c>
      <c r="V424" s="25" t="s">
        <v>108</v>
      </c>
      <c r="W424" s="114"/>
      <c r="X424" s="25" t="s">
        <v>107</v>
      </c>
      <c r="Y424" s="114"/>
      <c r="Z424" s="25" t="s">
        <v>106</v>
      </c>
      <c r="AA424" s="114"/>
      <c r="AB424" s="190"/>
      <c r="AC424" s="114"/>
      <c r="AD424" s="190"/>
      <c r="AE424" s="22"/>
      <c r="AF424" s="422"/>
      <c r="AG424" s="422"/>
      <c r="AH424" s="21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8.15" customHeight="1" thickBot="1" x14ac:dyDescent="0.25">
      <c r="B425" s="30"/>
      <c r="C425" s="355"/>
      <c r="D425" s="246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 t="s">
        <v>132</v>
      </c>
      <c r="N425" s="50" t="s">
        <v>104</v>
      </c>
      <c r="O425" s="51" t="s">
        <v>179</v>
      </c>
      <c r="P425" s="50" t="s">
        <v>103</v>
      </c>
      <c r="Q425" s="51" t="s">
        <v>474</v>
      </c>
      <c r="R425" s="50" t="s">
        <v>102</v>
      </c>
      <c r="S425" s="51" t="s">
        <v>347</v>
      </c>
      <c r="T425" s="50">
        <v>20</v>
      </c>
      <c r="U425" s="51"/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187"/>
      <c r="AC425" s="51"/>
      <c r="AD425" s="187"/>
      <c r="AE425" s="48"/>
      <c r="AF425" s="424"/>
      <c r="AG425" s="424"/>
      <c r="AH425" s="47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8.15" customHeight="1" x14ac:dyDescent="0.2">
      <c r="B426" s="30"/>
      <c r="C426" s="338">
        <v>3</v>
      </c>
      <c r="D426" s="212"/>
      <c r="E426" s="198"/>
      <c r="F426" s="198"/>
      <c r="G426" s="197"/>
      <c r="H426" s="358"/>
      <c r="I426" s="390">
        <v>101</v>
      </c>
      <c r="J426" s="390">
        <v>27</v>
      </c>
      <c r="K426" s="390">
        <v>6</v>
      </c>
      <c r="L426" s="42" t="s">
        <v>131</v>
      </c>
      <c r="M426" s="43" t="s">
        <v>132</v>
      </c>
      <c r="N426" s="42" t="s">
        <v>129</v>
      </c>
      <c r="O426" s="43" t="s">
        <v>1042</v>
      </c>
      <c r="P426" s="42" t="s">
        <v>128</v>
      </c>
      <c r="Q426" s="43" t="s">
        <v>677</v>
      </c>
      <c r="R426" s="42" t="s">
        <v>127</v>
      </c>
      <c r="S426" s="43" t="s">
        <v>466</v>
      </c>
      <c r="T426" s="42" t="s">
        <v>126</v>
      </c>
      <c r="U426" s="43" t="s">
        <v>348</v>
      </c>
      <c r="V426" s="42" t="s">
        <v>125</v>
      </c>
      <c r="W426" s="43" t="s">
        <v>130</v>
      </c>
      <c r="X426" s="42" t="s">
        <v>124</v>
      </c>
      <c r="Y426" s="43"/>
      <c r="Z426" s="42" t="s">
        <v>123</v>
      </c>
      <c r="AA426" s="43"/>
      <c r="AB426" s="196"/>
      <c r="AC426" s="43"/>
      <c r="AD426" s="196" t="s">
        <v>1092</v>
      </c>
      <c r="AE426" s="39"/>
      <c r="AF426" s="421"/>
      <c r="AG426" s="421" t="s">
        <v>669</v>
      </c>
      <c r="AH426" s="38"/>
      <c r="AI426" s="9"/>
      <c r="AJ426" s="349">
        <f>SUMPRODUCT(LEN($M426:$AA429)-LEN(SUBSTITUTE($M426:$AA429,"A", "")))</f>
        <v>40</v>
      </c>
      <c r="AK426" s="352">
        <f>SUMPRODUCT(LEN($AD426:$AD429)-LEN(SUBSTITUTE($AD426:$AD429,"A", "")))</f>
        <v>7</v>
      </c>
      <c r="AL426" s="335">
        <f>SUMPRODUCT(LEN($AC426:$AC429)-LEN(SUBSTITUTE($AC426:$AC429,"A", "")))</f>
        <v>0</v>
      </c>
      <c r="AM426" s="349">
        <f>SUMPRODUCT(LEN($M426:$AA429)-LEN(SUBSTITUTE($M426:$AA429,"S", "")))</f>
        <v>17</v>
      </c>
      <c r="AN426" s="352">
        <f>SUMPRODUCT(LEN($AD426:$AD429)-LEN(SUBSTITUTE($AD426:$AD429,"S", "")))</f>
        <v>5</v>
      </c>
      <c r="AO426" s="335">
        <f>SUMPRODUCT(LEN($AC426:$AC429)-LEN(SUBSTITUTE($AC426:$AC429,"S", "")))</f>
        <v>0</v>
      </c>
      <c r="AP426" s="349">
        <f>SUMPRODUCT(LEN($M426:$AA429)-LEN(SUBSTITUTE($M426:$AA429,"F", "")))</f>
        <v>1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15</v>
      </c>
      <c r="AT426" s="352">
        <f>SUMPRODUCT(LEN($AD426:$AD429)-LEN(SUBSTITUTE($AD426:$AD429,"G", "")))</f>
        <v>4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8.15" customHeight="1" thickBot="1" x14ac:dyDescent="0.25">
      <c r="B427" s="30"/>
      <c r="C427" s="339"/>
      <c r="D427" s="221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 t="s">
        <v>469</v>
      </c>
      <c r="N427" s="33" t="s">
        <v>121</v>
      </c>
      <c r="O427" s="55" t="s">
        <v>714</v>
      </c>
      <c r="P427" s="33" t="s">
        <v>120</v>
      </c>
      <c r="Q427" s="55" t="s">
        <v>357</v>
      </c>
      <c r="R427" s="33" t="s">
        <v>119</v>
      </c>
      <c r="S427" s="55" t="s">
        <v>502</v>
      </c>
      <c r="T427" s="33" t="s">
        <v>118</v>
      </c>
      <c r="U427" s="55" t="s">
        <v>354</v>
      </c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193"/>
      <c r="AC427" s="55"/>
      <c r="AD427" s="193" t="s">
        <v>1073</v>
      </c>
      <c r="AE427" s="22"/>
      <c r="AF427" s="422"/>
      <c r="AG427" s="422"/>
      <c r="AH427" s="21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8.15" customHeight="1" x14ac:dyDescent="0.2">
      <c r="B428" s="30"/>
      <c r="C428" s="340"/>
      <c r="D428" s="218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 t="s">
        <v>697</v>
      </c>
      <c r="N428" s="25" t="s">
        <v>112</v>
      </c>
      <c r="O428" s="114" t="s">
        <v>673</v>
      </c>
      <c r="P428" s="25" t="s">
        <v>111</v>
      </c>
      <c r="Q428" s="114" t="s">
        <v>735</v>
      </c>
      <c r="R428" s="25" t="s">
        <v>110</v>
      </c>
      <c r="S428" s="114" t="s">
        <v>744</v>
      </c>
      <c r="T428" s="25" t="s">
        <v>109</v>
      </c>
      <c r="U428" s="114" t="s">
        <v>351</v>
      </c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190"/>
      <c r="AC428" s="114"/>
      <c r="AD428" s="190"/>
      <c r="AE428" s="22"/>
      <c r="AF428" s="422"/>
      <c r="AG428" s="422"/>
      <c r="AH428" s="21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8.15" customHeight="1" thickBot="1" x14ac:dyDescent="0.25">
      <c r="B429" s="20"/>
      <c r="C429" s="341"/>
      <c r="D429" s="215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 t="s">
        <v>984</v>
      </c>
      <c r="N429" s="15" t="s">
        <v>104</v>
      </c>
      <c r="O429" s="16" t="s">
        <v>1091</v>
      </c>
      <c r="P429" s="15" t="s">
        <v>103</v>
      </c>
      <c r="Q429" s="16" t="s">
        <v>357</v>
      </c>
      <c r="R429" s="15" t="s">
        <v>102</v>
      </c>
      <c r="S429" s="16" t="s">
        <v>495</v>
      </c>
      <c r="T429" s="15">
        <v>20</v>
      </c>
      <c r="U429" s="16" t="s">
        <v>354</v>
      </c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187"/>
      <c r="AC429" s="16"/>
      <c r="AD429" s="186"/>
      <c r="AE429" s="11"/>
      <c r="AF429" s="423"/>
      <c r="AG429" s="423"/>
      <c r="AH429" s="10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107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215</v>
      </c>
      <c r="E431" s="425">
        <v>19553.349999999999</v>
      </c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03"/>
      <c r="AI431" s="86" t="s">
        <v>137</v>
      </c>
      <c r="AJ431" s="85">
        <f t="shared" ref="AJ431:BB431" si="56">SUM(AJ433:AJ444)</f>
        <v>116</v>
      </c>
      <c r="AK431" s="84">
        <f t="shared" si="56"/>
        <v>16</v>
      </c>
      <c r="AL431" s="83">
        <f t="shared" si="56"/>
        <v>0</v>
      </c>
      <c r="AM431" s="85">
        <f t="shared" si="56"/>
        <v>59</v>
      </c>
      <c r="AN431" s="84">
        <f t="shared" si="56"/>
        <v>6</v>
      </c>
      <c r="AO431" s="83">
        <f t="shared" si="56"/>
        <v>0</v>
      </c>
      <c r="AP431" s="85">
        <f t="shared" si="56"/>
        <v>2</v>
      </c>
      <c r="AQ431" s="84">
        <f t="shared" si="56"/>
        <v>0</v>
      </c>
      <c r="AR431" s="83">
        <f t="shared" si="56"/>
        <v>0</v>
      </c>
      <c r="AS431" s="85">
        <f t="shared" si="56"/>
        <v>14</v>
      </c>
      <c r="AT431" s="84">
        <f t="shared" si="56"/>
        <v>1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44</v>
      </c>
      <c r="BG431" s="5">
        <f>SUM(AM431:AO431,AY431)/$BG$5</f>
        <v>21.666666666666668</v>
      </c>
      <c r="BH431" s="5">
        <f>SUM(AP431:AR431,AZ431)/$BG$5</f>
        <v>0.66666666666666663</v>
      </c>
      <c r="BI431" s="5">
        <f>SUM(AS431:AU431,BA431)/$BG$5</f>
        <v>5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03"/>
      <c r="AI432" s="66" t="s">
        <v>135</v>
      </c>
      <c r="AJ432" s="65">
        <f t="shared" ref="AJ432:BB432" si="57">AJ431/3</f>
        <v>38.666666666666664</v>
      </c>
      <c r="AK432" s="64">
        <f t="shared" si="57"/>
        <v>5.333333333333333</v>
      </c>
      <c r="AL432" s="63">
        <f t="shared" si="57"/>
        <v>0</v>
      </c>
      <c r="AM432" s="65">
        <f t="shared" si="57"/>
        <v>19.666666666666668</v>
      </c>
      <c r="AN432" s="64">
        <f t="shared" si="57"/>
        <v>2</v>
      </c>
      <c r="AO432" s="63">
        <f t="shared" si="57"/>
        <v>0</v>
      </c>
      <c r="AP432" s="65">
        <f t="shared" si="57"/>
        <v>0.66666666666666663</v>
      </c>
      <c r="AQ432" s="64">
        <f t="shared" si="57"/>
        <v>0</v>
      </c>
      <c r="AR432" s="63">
        <f t="shared" si="57"/>
        <v>0</v>
      </c>
      <c r="AS432" s="65">
        <f t="shared" si="57"/>
        <v>4.666666666666667</v>
      </c>
      <c r="AT432" s="64">
        <f t="shared" si="57"/>
        <v>0.33333333333333331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8.15" customHeight="1" x14ac:dyDescent="0.2">
      <c r="B433" s="30"/>
      <c r="C433" s="338">
        <v>1</v>
      </c>
      <c r="D433" s="212"/>
      <c r="E433" s="198"/>
      <c r="F433" s="198"/>
      <c r="G433" s="197"/>
      <c r="H433" s="358" t="s">
        <v>370</v>
      </c>
      <c r="I433" s="390">
        <v>146</v>
      </c>
      <c r="J433" s="390">
        <v>28</v>
      </c>
      <c r="K433" s="390">
        <v>6</v>
      </c>
      <c r="L433" s="42" t="s">
        <v>131</v>
      </c>
      <c r="M433" s="43" t="s">
        <v>179</v>
      </c>
      <c r="N433" s="42" t="s">
        <v>129</v>
      </c>
      <c r="O433" s="43" t="s">
        <v>458</v>
      </c>
      <c r="P433" s="42" t="s">
        <v>128</v>
      </c>
      <c r="Q433" s="43" t="s">
        <v>357</v>
      </c>
      <c r="R433" s="42" t="s">
        <v>127</v>
      </c>
      <c r="S433" s="43" t="s">
        <v>676</v>
      </c>
      <c r="T433" s="42" t="s">
        <v>126</v>
      </c>
      <c r="U433" s="43" t="s">
        <v>350</v>
      </c>
      <c r="V433" s="42" t="s">
        <v>125</v>
      </c>
      <c r="W433" s="43"/>
      <c r="X433" s="42" t="s">
        <v>124</v>
      </c>
      <c r="Y433" s="43"/>
      <c r="Z433" s="42" t="s">
        <v>123</v>
      </c>
      <c r="AA433" s="43"/>
      <c r="AB433" s="196"/>
      <c r="AC433" s="43"/>
      <c r="AD433" s="196" t="s">
        <v>593</v>
      </c>
      <c r="AE433" s="58"/>
      <c r="AF433" s="421">
        <v>6</v>
      </c>
      <c r="AG433" s="421" t="s">
        <v>669</v>
      </c>
      <c r="AH433" s="38"/>
      <c r="AI433" s="9"/>
      <c r="AJ433" s="349">
        <f>SUMPRODUCT(LEN($M433:$AA436)-LEN(SUBSTITUTE($M433:$AA436,"A", "")))</f>
        <v>42</v>
      </c>
      <c r="AK433" s="352">
        <f>SUMPRODUCT(LEN($AD433:$AD436)-LEN(SUBSTITUTE($AD433:$AD436,"A", "")))</f>
        <v>6</v>
      </c>
      <c r="AL433" s="335">
        <f>SUMPRODUCT(LEN($AC433:$AC436)-LEN(SUBSTITUTE($AC433:$AC436,"A", "")))</f>
        <v>0</v>
      </c>
      <c r="AM433" s="349">
        <f>SUMPRODUCT(LEN($M433:$AA436)-LEN(SUBSTITUTE($M433:$AA436,"S", "")))</f>
        <v>19</v>
      </c>
      <c r="AN433" s="352">
        <f>SUMPRODUCT(LEN($AD433:$AD436)-LEN(SUBSTITUTE($AD433:$AD436,"S", "")))</f>
        <v>3</v>
      </c>
      <c r="AO433" s="335">
        <f>SUMPRODUCT(LEN($AC433:$AC436)-LEN(SUBSTITUTE($AC433:$AC436,"S", "")))</f>
        <v>0</v>
      </c>
      <c r="AP433" s="349">
        <f>SUMPRODUCT(LEN($M433:$AA436)-LEN(SUBSTITUTE($M433:$AA436,"F", "")))</f>
        <v>1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6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8.15" customHeight="1" thickBot="1" x14ac:dyDescent="0.25">
      <c r="B434" s="30"/>
      <c r="C434" s="339"/>
      <c r="D434" s="221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179</v>
      </c>
      <c r="N434" s="33" t="s">
        <v>121</v>
      </c>
      <c r="O434" s="55" t="s">
        <v>458</v>
      </c>
      <c r="P434" s="33" t="s">
        <v>120</v>
      </c>
      <c r="Q434" s="55" t="s">
        <v>688</v>
      </c>
      <c r="R434" s="33" t="s">
        <v>119</v>
      </c>
      <c r="S434" s="55" t="s">
        <v>373</v>
      </c>
      <c r="T434" s="33" t="s">
        <v>118</v>
      </c>
      <c r="U434" s="55" t="s">
        <v>349</v>
      </c>
      <c r="V434" s="33" t="s">
        <v>117</v>
      </c>
      <c r="W434" s="55"/>
      <c r="X434" s="33" t="s">
        <v>116</v>
      </c>
      <c r="Y434" s="55"/>
      <c r="Z434" s="33" t="s">
        <v>115</v>
      </c>
      <c r="AA434" s="55"/>
      <c r="AB434" s="193"/>
      <c r="AC434" s="55"/>
      <c r="AD434" s="193" t="s">
        <v>348</v>
      </c>
      <c r="AE434" s="57"/>
      <c r="AF434" s="422"/>
      <c r="AG434" s="422"/>
      <c r="AH434" s="21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8.15" customHeight="1" x14ac:dyDescent="0.2">
      <c r="B435" s="30"/>
      <c r="C435" s="340"/>
      <c r="D435" s="218"/>
      <c r="E435" s="192"/>
      <c r="F435" s="192"/>
      <c r="G435" s="191"/>
      <c r="H435" s="360">
        <v>215</v>
      </c>
      <c r="I435" s="392"/>
      <c r="J435" s="392"/>
      <c r="K435" s="392"/>
      <c r="L435" s="25" t="s">
        <v>114</v>
      </c>
      <c r="M435" s="114" t="s">
        <v>479</v>
      </c>
      <c r="N435" s="25" t="s">
        <v>112</v>
      </c>
      <c r="O435" s="114" t="s">
        <v>487</v>
      </c>
      <c r="P435" s="25" t="s">
        <v>111</v>
      </c>
      <c r="Q435" s="114" t="s">
        <v>373</v>
      </c>
      <c r="R435" s="25" t="s">
        <v>110</v>
      </c>
      <c r="S435" s="114" t="s">
        <v>489</v>
      </c>
      <c r="T435" s="25" t="s">
        <v>109</v>
      </c>
      <c r="U435" s="114" t="s">
        <v>354</v>
      </c>
      <c r="V435" s="25" t="s">
        <v>108</v>
      </c>
      <c r="W435" s="114"/>
      <c r="X435" s="25" t="s">
        <v>107</v>
      </c>
      <c r="Y435" s="114"/>
      <c r="Z435" s="25" t="s">
        <v>106</v>
      </c>
      <c r="AA435" s="114"/>
      <c r="AB435" s="190"/>
      <c r="AC435" s="114"/>
      <c r="AD435" s="190"/>
      <c r="AE435" s="57"/>
      <c r="AF435" s="422"/>
      <c r="AG435" s="422"/>
      <c r="AH435" s="21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8.15" customHeight="1" thickBot="1" x14ac:dyDescent="0.25">
      <c r="B436" s="30"/>
      <c r="C436" s="355"/>
      <c r="D436" s="246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357</v>
      </c>
      <c r="N436" s="50" t="s">
        <v>104</v>
      </c>
      <c r="O436" s="51" t="s">
        <v>469</v>
      </c>
      <c r="P436" s="50" t="s">
        <v>103</v>
      </c>
      <c r="Q436" s="51" t="s">
        <v>788</v>
      </c>
      <c r="R436" s="50" t="s">
        <v>102</v>
      </c>
      <c r="S436" s="51" t="s">
        <v>523</v>
      </c>
      <c r="T436" s="50">
        <v>20</v>
      </c>
      <c r="U436" s="51"/>
      <c r="V436" s="50" t="s">
        <v>101</v>
      </c>
      <c r="W436" s="51"/>
      <c r="X436" s="50" t="s">
        <v>100</v>
      </c>
      <c r="Y436" s="51"/>
      <c r="Z436" s="50" t="s">
        <v>99</v>
      </c>
      <c r="AA436" s="51"/>
      <c r="AB436" s="187"/>
      <c r="AC436" s="51"/>
      <c r="AD436" s="187"/>
      <c r="AE436" s="56"/>
      <c r="AF436" s="424"/>
      <c r="AG436" s="424"/>
      <c r="AH436" s="47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8.15" customHeight="1" x14ac:dyDescent="0.2">
      <c r="B437" s="30"/>
      <c r="C437" s="338">
        <v>2</v>
      </c>
      <c r="D437" s="212"/>
      <c r="E437" s="198"/>
      <c r="F437" s="198"/>
      <c r="G437" s="197"/>
      <c r="H437" s="358"/>
      <c r="I437" s="390">
        <v>137</v>
      </c>
      <c r="J437" s="390">
        <v>27</v>
      </c>
      <c r="K437" s="390">
        <v>8</v>
      </c>
      <c r="L437" s="42" t="s">
        <v>131</v>
      </c>
      <c r="M437" s="43" t="s">
        <v>179</v>
      </c>
      <c r="N437" s="42" t="s">
        <v>129</v>
      </c>
      <c r="O437" s="43" t="s">
        <v>357</v>
      </c>
      <c r="P437" s="42" t="s">
        <v>128</v>
      </c>
      <c r="Q437" s="43" t="s">
        <v>684</v>
      </c>
      <c r="R437" s="42" t="s">
        <v>127</v>
      </c>
      <c r="S437" s="43" t="s">
        <v>462</v>
      </c>
      <c r="T437" s="42" t="s">
        <v>126</v>
      </c>
      <c r="U437" s="43" t="s">
        <v>351</v>
      </c>
      <c r="V437" s="42" t="s">
        <v>125</v>
      </c>
      <c r="W437" s="43"/>
      <c r="X437" s="42" t="s">
        <v>124</v>
      </c>
      <c r="Y437" s="43"/>
      <c r="Z437" s="42" t="s">
        <v>123</v>
      </c>
      <c r="AA437" s="43"/>
      <c r="AB437" s="196"/>
      <c r="AC437" s="43"/>
      <c r="AD437" s="196"/>
      <c r="AE437" s="39"/>
      <c r="AF437" s="421"/>
      <c r="AG437" s="421" t="s">
        <v>669</v>
      </c>
      <c r="AH437" s="38"/>
      <c r="AI437" s="9"/>
      <c r="AJ437" s="349">
        <f>SUMPRODUCT(LEN($M437:$AA440)-LEN(SUBSTITUTE($M437:$AA440,"A", "")))</f>
        <v>31</v>
      </c>
      <c r="AK437" s="352">
        <f>SUMPRODUCT(LEN($AD437:$AD440)-LEN(SUBSTITUTE($AD437:$AD440,"A", "")))</f>
        <v>0</v>
      </c>
      <c r="AL437" s="335">
        <f>SUMPRODUCT(LEN($AC437:$AC440)-LEN(SUBSTITUTE($AC437:$AC440,"A", "")))</f>
        <v>0</v>
      </c>
      <c r="AM437" s="349">
        <f>SUMPRODUCT(LEN($M437:$AA440)-LEN(SUBSTITUTE($M437:$AA440,"S", "")))</f>
        <v>19</v>
      </c>
      <c r="AN437" s="352">
        <f>SUMPRODUCT(LEN($AD437:$AD440)-LEN(SUBSTITUTE($AD437:$AD440,"S", "")))</f>
        <v>0</v>
      </c>
      <c r="AO437" s="335">
        <f>SUMPRODUCT(LEN($AC437:$AC440)-LEN(SUBSTITUTE($AC437:$AC440,"S", "")))</f>
        <v>0</v>
      </c>
      <c r="AP437" s="349">
        <f>SUMPRODUCT(LEN($M437:$AA440)-LEN(SUBSTITUTE($M437:$AA440,"F", "")))</f>
        <v>1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2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8.15" customHeight="1" thickBot="1" x14ac:dyDescent="0.25">
      <c r="B438" s="30"/>
      <c r="C438" s="339"/>
      <c r="D438" s="221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 t="s">
        <v>179</v>
      </c>
      <c r="N438" s="33" t="s">
        <v>121</v>
      </c>
      <c r="O438" s="55" t="s">
        <v>179</v>
      </c>
      <c r="P438" s="33" t="s">
        <v>120</v>
      </c>
      <c r="Q438" s="55" t="s">
        <v>462</v>
      </c>
      <c r="R438" s="33" t="s">
        <v>119</v>
      </c>
      <c r="S438" s="55" t="s">
        <v>354</v>
      </c>
      <c r="T438" s="33" t="s">
        <v>118</v>
      </c>
      <c r="U438" s="55" t="s">
        <v>354</v>
      </c>
      <c r="V438" s="33" t="s">
        <v>117</v>
      </c>
      <c r="W438" s="55"/>
      <c r="X438" s="33" t="s">
        <v>116</v>
      </c>
      <c r="Y438" s="55"/>
      <c r="Z438" s="33" t="s">
        <v>115</v>
      </c>
      <c r="AA438" s="55"/>
      <c r="AB438" s="193"/>
      <c r="AC438" s="55"/>
      <c r="AD438" s="193"/>
      <c r="AE438" s="22"/>
      <c r="AF438" s="422"/>
      <c r="AG438" s="422"/>
      <c r="AH438" s="21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8.15" customHeight="1" x14ac:dyDescent="0.2">
      <c r="B439" s="30"/>
      <c r="C439" s="340"/>
      <c r="D439" s="218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 t="s">
        <v>179</v>
      </c>
      <c r="N439" s="25" t="s">
        <v>112</v>
      </c>
      <c r="O439" s="114" t="s">
        <v>684</v>
      </c>
      <c r="P439" s="25" t="s">
        <v>111</v>
      </c>
      <c r="Q439" s="114" t="s">
        <v>1090</v>
      </c>
      <c r="R439" s="25" t="s">
        <v>110</v>
      </c>
      <c r="S439" s="114" t="s">
        <v>349</v>
      </c>
      <c r="T439" s="25" t="s">
        <v>109</v>
      </c>
      <c r="U439" s="114" t="s">
        <v>130</v>
      </c>
      <c r="V439" s="25" t="s">
        <v>108</v>
      </c>
      <c r="W439" s="114"/>
      <c r="X439" s="25" t="s">
        <v>107</v>
      </c>
      <c r="Y439" s="114"/>
      <c r="Z439" s="25" t="s">
        <v>106</v>
      </c>
      <c r="AA439" s="114"/>
      <c r="AB439" s="190"/>
      <c r="AC439" s="114"/>
      <c r="AD439" s="190"/>
      <c r="AE439" s="22"/>
      <c r="AF439" s="422"/>
      <c r="AG439" s="422"/>
      <c r="AH439" s="21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8.15" customHeight="1" thickBot="1" x14ac:dyDescent="0.25">
      <c r="B440" s="30"/>
      <c r="C440" s="355"/>
      <c r="D440" s="246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 t="s">
        <v>458</v>
      </c>
      <c r="N440" s="50" t="s">
        <v>104</v>
      </c>
      <c r="O440" s="51" t="s">
        <v>179</v>
      </c>
      <c r="P440" s="50" t="s">
        <v>103</v>
      </c>
      <c r="Q440" s="51" t="s">
        <v>353</v>
      </c>
      <c r="R440" s="50" t="s">
        <v>102</v>
      </c>
      <c r="S440" s="51" t="s">
        <v>349</v>
      </c>
      <c r="T440" s="50">
        <v>20</v>
      </c>
      <c r="U440" s="51"/>
      <c r="V440" s="50" t="s">
        <v>101</v>
      </c>
      <c r="W440" s="51"/>
      <c r="X440" s="50" t="s">
        <v>100</v>
      </c>
      <c r="Y440" s="51"/>
      <c r="Z440" s="50" t="s">
        <v>99</v>
      </c>
      <c r="AA440" s="51"/>
      <c r="AB440" s="187"/>
      <c r="AC440" s="51"/>
      <c r="AD440" s="187"/>
      <c r="AE440" s="48"/>
      <c r="AF440" s="424"/>
      <c r="AG440" s="424"/>
      <c r="AH440" s="47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8.15" customHeight="1" x14ac:dyDescent="0.2">
      <c r="B441" s="30"/>
      <c r="C441" s="338">
        <v>3</v>
      </c>
      <c r="D441" s="212"/>
      <c r="E441" s="198"/>
      <c r="F441" s="198"/>
      <c r="G441" s="197"/>
      <c r="H441" s="358"/>
      <c r="I441" s="390">
        <v>141</v>
      </c>
      <c r="J441" s="390">
        <v>29</v>
      </c>
      <c r="K441" s="390">
        <v>7</v>
      </c>
      <c r="L441" s="42" t="s">
        <v>131</v>
      </c>
      <c r="M441" s="43" t="s">
        <v>479</v>
      </c>
      <c r="N441" s="42" t="s">
        <v>129</v>
      </c>
      <c r="O441" s="43" t="s">
        <v>467</v>
      </c>
      <c r="P441" s="42" t="s">
        <v>128</v>
      </c>
      <c r="Q441" s="43" t="s">
        <v>465</v>
      </c>
      <c r="R441" s="42" t="s">
        <v>127</v>
      </c>
      <c r="S441" s="43" t="s">
        <v>458</v>
      </c>
      <c r="T441" s="42" t="s">
        <v>126</v>
      </c>
      <c r="U441" s="43" t="s">
        <v>348</v>
      </c>
      <c r="V441" s="42" t="s">
        <v>125</v>
      </c>
      <c r="W441" s="43" t="s">
        <v>130</v>
      </c>
      <c r="X441" s="42" t="s">
        <v>124</v>
      </c>
      <c r="Y441" s="43"/>
      <c r="Z441" s="42" t="s">
        <v>123</v>
      </c>
      <c r="AA441" s="43"/>
      <c r="AB441" s="196"/>
      <c r="AC441" s="43"/>
      <c r="AD441" s="196" t="s">
        <v>1020</v>
      </c>
      <c r="AE441" s="39"/>
      <c r="AF441" s="421"/>
      <c r="AG441" s="421" t="s">
        <v>669</v>
      </c>
      <c r="AH441" s="38"/>
      <c r="AI441" s="9"/>
      <c r="AJ441" s="349">
        <f>SUMPRODUCT(LEN($M441:$AA444)-LEN(SUBSTITUTE($M441:$AA444,"A", "")))</f>
        <v>43</v>
      </c>
      <c r="AK441" s="352">
        <f>SUMPRODUCT(LEN($AD441:$AD444)-LEN(SUBSTITUTE($AD441:$AD444,"A", "")))</f>
        <v>10</v>
      </c>
      <c r="AL441" s="335">
        <f>SUMPRODUCT(LEN($AC441:$AC444)-LEN(SUBSTITUTE($AC441:$AC444,"A", "")))</f>
        <v>0</v>
      </c>
      <c r="AM441" s="349">
        <f>SUMPRODUCT(LEN($M441:$AA444)-LEN(SUBSTITUTE($M441:$AA444,"S", "")))</f>
        <v>21</v>
      </c>
      <c r="AN441" s="352">
        <f>SUMPRODUCT(LEN($AD441:$AD444)-LEN(SUBSTITUTE($AD441:$AD444,"S", "")))</f>
        <v>3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6</v>
      </c>
      <c r="AT441" s="352">
        <f>SUMPRODUCT(LEN($AD441:$AD444)-LEN(SUBSTITUTE($AD441:$AD444,"G", "")))</f>
        <v>1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8.15" customHeight="1" thickBot="1" x14ac:dyDescent="0.25">
      <c r="B442" s="30"/>
      <c r="C442" s="339"/>
      <c r="D442" s="221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 t="s">
        <v>479</v>
      </c>
      <c r="N442" s="33" t="s">
        <v>121</v>
      </c>
      <c r="O442" s="55" t="s">
        <v>179</v>
      </c>
      <c r="P442" s="33" t="s">
        <v>120</v>
      </c>
      <c r="Q442" s="55" t="s">
        <v>684</v>
      </c>
      <c r="R442" s="33" t="s">
        <v>119</v>
      </c>
      <c r="S442" s="55" t="s">
        <v>371</v>
      </c>
      <c r="T442" s="33" t="s">
        <v>118</v>
      </c>
      <c r="U442" s="55" t="s">
        <v>349</v>
      </c>
      <c r="V442" s="33" t="s">
        <v>117</v>
      </c>
      <c r="W442" s="55" t="s">
        <v>130</v>
      </c>
      <c r="X442" s="33" t="s">
        <v>116</v>
      </c>
      <c r="Y442" s="55"/>
      <c r="Z442" s="33" t="s">
        <v>115</v>
      </c>
      <c r="AA442" s="55"/>
      <c r="AB442" s="193"/>
      <c r="AC442" s="55"/>
      <c r="AD442" s="193" t="s">
        <v>1089</v>
      </c>
      <c r="AE442" s="22"/>
      <c r="AF442" s="422"/>
      <c r="AG442" s="422"/>
      <c r="AH442" s="21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8.15" customHeight="1" x14ac:dyDescent="0.2">
      <c r="B443" s="30"/>
      <c r="C443" s="340"/>
      <c r="D443" s="218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 t="s">
        <v>458</v>
      </c>
      <c r="N443" s="25" t="s">
        <v>112</v>
      </c>
      <c r="O443" s="114" t="s">
        <v>458</v>
      </c>
      <c r="P443" s="25" t="s">
        <v>111</v>
      </c>
      <c r="Q443" s="114" t="s">
        <v>468</v>
      </c>
      <c r="R443" s="25" t="s">
        <v>110</v>
      </c>
      <c r="S443" s="114" t="s">
        <v>474</v>
      </c>
      <c r="T443" s="25" t="s">
        <v>109</v>
      </c>
      <c r="U443" s="114" t="s">
        <v>354</v>
      </c>
      <c r="V443" s="25" t="s">
        <v>108</v>
      </c>
      <c r="W443" s="114"/>
      <c r="X443" s="25" t="s">
        <v>107</v>
      </c>
      <c r="Y443" s="114"/>
      <c r="Z443" s="25" t="s">
        <v>106</v>
      </c>
      <c r="AA443" s="114"/>
      <c r="AB443" s="190"/>
      <c r="AC443" s="114"/>
      <c r="AD443" s="190"/>
      <c r="AE443" s="22"/>
      <c r="AF443" s="422"/>
      <c r="AG443" s="422"/>
      <c r="AH443" s="21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8.15" customHeight="1" thickBot="1" x14ac:dyDescent="0.25">
      <c r="B444" s="20"/>
      <c r="C444" s="341"/>
      <c r="D444" s="215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 t="s">
        <v>357</v>
      </c>
      <c r="N444" s="15" t="s">
        <v>104</v>
      </c>
      <c r="O444" s="16" t="s">
        <v>479</v>
      </c>
      <c r="P444" s="15" t="s">
        <v>103</v>
      </c>
      <c r="Q444" s="16" t="s">
        <v>458</v>
      </c>
      <c r="R444" s="15" t="s">
        <v>102</v>
      </c>
      <c r="S444" s="16" t="s">
        <v>346</v>
      </c>
      <c r="T444" s="15">
        <v>20</v>
      </c>
      <c r="U444" s="16" t="s">
        <v>347</v>
      </c>
      <c r="V444" s="15" t="s">
        <v>101</v>
      </c>
      <c r="W444" s="16"/>
      <c r="X444" s="15" t="s">
        <v>100</v>
      </c>
      <c r="Y444" s="16"/>
      <c r="Z444" s="15" t="s">
        <v>99</v>
      </c>
      <c r="AA444" s="16"/>
      <c r="AB444" s="187"/>
      <c r="AC444" s="16"/>
      <c r="AD444" s="186"/>
      <c r="AE444" s="11"/>
      <c r="AF444" s="423"/>
      <c r="AG444" s="423"/>
      <c r="AH444" s="10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107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216</v>
      </c>
      <c r="E446" s="425">
        <v>17230.07</v>
      </c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03"/>
      <c r="AI446" s="86" t="s">
        <v>137</v>
      </c>
      <c r="AJ446" s="85">
        <f t="shared" ref="AJ446:BB446" si="58">SUM(AJ448:AJ459)</f>
        <v>91</v>
      </c>
      <c r="AK446" s="84">
        <f t="shared" si="58"/>
        <v>5</v>
      </c>
      <c r="AL446" s="83">
        <f t="shared" si="58"/>
        <v>0</v>
      </c>
      <c r="AM446" s="85">
        <f t="shared" si="58"/>
        <v>51</v>
      </c>
      <c r="AN446" s="84">
        <f t="shared" si="58"/>
        <v>1</v>
      </c>
      <c r="AO446" s="83">
        <f t="shared" si="58"/>
        <v>0</v>
      </c>
      <c r="AP446" s="85">
        <f t="shared" si="58"/>
        <v>2</v>
      </c>
      <c r="AQ446" s="84">
        <f t="shared" si="58"/>
        <v>0</v>
      </c>
      <c r="AR446" s="83">
        <f t="shared" si="58"/>
        <v>0</v>
      </c>
      <c r="AS446" s="85">
        <f t="shared" si="58"/>
        <v>18</v>
      </c>
      <c r="AT446" s="84">
        <f t="shared" si="58"/>
        <v>0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32</v>
      </c>
      <c r="BG446" s="5">
        <f>SUM(AM446:AO446,AY446)/$BG$5</f>
        <v>17.333333333333332</v>
      </c>
      <c r="BH446" s="5">
        <f>SUM(AP446:AR446,AZ446)/$BG$5</f>
        <v>0.66666666666666663</v>
      </c>
      <c r="BI446" s="5">
        <f>SUM(AS446:AU446,BA446)/$BG$5</f>
        <v>6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03"/>
      <c r="AI447" s="66" t="s">
        <v>135</v>
      </c>
      <c r="AJ447" s="65">
        <f t="shared" ref="AJ447:BB447" si="59">AJ446/3</f>
        <v>30.333333333333332</v>
      </c>
      <c r="AK447" s="64">
        <f t="shared" si="59"/>
        <v>1.6666666666666667</v>
      </c>
      <c r="AL447" s="63">
        <f t="shared" si="59"/>
        <v>0</v>
      </c>
      <c r="AM447" s="65">
        <f t="shared" si="59"/>
        <v>17</v>
      </c>
      <c r="AN447" s="64">
        <f t="shared" si="59"/>
        <v>0.33333333333333331</v>
      </c>
      <c r="AO447" s="63">
        <f t="shared" si="59"/>
        <v>0</v>
      </c>
      <c r="AP447" s="65">
        <f t="shared" si="59"/>
        <v>0.66666666666666663</v>
      </c>
      <c r="AQ447" s="64">
        <f t="shared" si="59"/>
        <v>0</v>
      </c>
      <c r="AR447" s="63">
        <f t="shared" si="59"/>
        <v>0</v>
      </c>
      <c r="AS447" s="65">
        <f t="shared" si="59"/>
        <v>6</v>
      </c>
      <c r="AT447" s="64">
        <f t="shared" si="59"/>
        <v>0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8.15" customHeight="1" x14ac:dyDescent="0.2">
      <c r="B448" s="30"/>
      <c r="C448" s="338">
        <v>1</v>
      </c>
      <c r="D448" s="212"/>
      <c r="E448" s="198"/>
      <c r="F448" s="198"/>
      <c r="G448" s="197"/>
      <c r="H448" s="358" t="s">
        <v>183</v>
      </c>
      <c r="I448" s="390">
        <v>155</v>
      </c>
      <c r="J448" s="390">
        <v>29</v>
      </c>
      <c r="K448" s="390">
        <v>6</v>
      </c>
      <c r="L448" s="42" t="s">
        <v>131</v>
      </c>
      <c r="M448" s="43" t="s">
        <v>132</v>
      </c>
      <c r="N448" s="42" t="s">
        <v>129</v>
      </c>
      <c r="O448" s="43" t="s">
        <v>458</v>
      </c>
      <c r="P448" s="42" t="s">
        <v>128</v>
      </c>
      <c r="Q448" s="43" t="s">
        <v>812</v>
      </c>
      <c r="R448" s="42" t="s">
        <v>127</v>
      </c>
      <c r="S448" s="43" t="s">
        <v>462</v>
      </c>
      <c r="T448" s="42" t="s">
        <v>126</v>
      </c>
      <c r="U448" s="43" t="s">
        <v>354</v>
      </c>
      <c r="V448" s="42" t="s">
        <v>125</v>
      </c>
      <c r="W448" s="43" t="s">
        <v>354</v>
      </c>
      <c r="X448" s="42" t="s">
        <v>124</v>
      </c>
      <c r="Y448" s="43"/>
      <c r="Z448" s="42" t="s">
        <v>123</v>
      </c>
      <c r="AA448" s="43"/>
      <c r="AB448" s="196"/>
      <c r="AC448" s="43"/>
      <c r="AD448" s="196" t="s">
        <v>459</v>
      </c>
      <c r="AE448" s="58"/>
      <c r="AF448" s="421"/>
      <c r="AG448" s="421" t="s">
        <v>669</v>
      </c>
      <c r="AH448" s="38"/>
      <c r="AI448" s="9"/>
      <c r="AJ448" s="349">
        <f>SUMPRODUCT(LEN($M448:$AA451)-LEN(SUBSTITUTE($M448:$AA451,"A", "")))</f>
        <v>44</v>
      </c>
      <c r="AK448" s="352">
        <f>SUMPRODUCT(LEN($AD448:$AD451)-LEN(SUBSTITUTE($AD448:$AD451,"A", "")))</f>
        <v>3</v>
      </c>
      <c r="AL448" s="335">
        <f>SUMPRODUCT(LEN($AC448:$AC451)-LEN(SUBSTITUTE($AC448:$AC451,"A", "")))</f>
        <v>0</v>
      </c>
      <c r="AM448" s="349">
        <f>SUMPRODUCT(LEN($M448:$AA451)-LEN(SUBSTITUTE($M448:$AA451,"S", "")))</f>
        <v>21</v>
      </c>
      <c r="AN448" s="352">
        <f>SUMPRODUCT(LEN($AD448:$AD451)-LEN(SUBSTITUTE($AD448:$AD451,"S", "")))</f>
        <v>1</v>
      </c>
      <c r="AO448" s="335">
        <f>SUMPRODUCT(LEN($AC448:$AC451)-LEN(SUBSTITUTE($AC448:$AC451,"S", "")))</f>
        <v>0</v>
      </c>
      <c r="AP448" s="349">
        <f>SUMPRODUCT(LEN($M448:$AA451)-LEN(SUBSTITUTE($M448:$AA451,"F", "")))</f>
        <v>2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9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8.15" customHeight="1" thickBot="1" x14ac:dyDescent="0.25">
      <c r="B449" s="30"/>
      <c r="C449" s="339"/>
      <c r="D449" s="221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984</v>
      </c>
      <c r="N449" s="33" t="s">
        <v>121</v>
      </c>
      <c r="O449" s="55" t="s">
        <v>458</v>
      </c>
      <c r="P449" s="33" t="s">
        <v>120</v>
      </c>
      <c r="Q449" s="55" t="s">
        <v>815</v>
      </c>
      <c r="R449" s="33" t="s">
        <v>119</v>
      </c>
      <c r="S449" s="55" t="s">
        <v>536</v>
      </c>
      <c r="T449" s="33" t="s">
        <v>118</v>
      </c>
      <c r="U449" s="55" t="s">
        <v>346</v>
      </c>
      <c r="V449" s="33" t="s">
        <v>117</v>
      </c>
      <c r="W449" s="55" t="s">
        <v>130</v>
      </c>
      <c r="X449" s="33" t="s">
        <v>116</v>
      </c>
      <c r="Y449" s="55"/>
      <c r="Z449" s="33" t="s">
        <v>115</v>
      </c>
      <c r="AA449" s="55"/>
      <c r="AB449" s="193"/>
      <c r="AC449" s="55"/>
      <c r="AD449" s="193"/>
      <c r="AE449" s="57"/>
      <c r="AF449" s="422"/>
      <c r="AG449" s="422"/>
      <c r="AH449" s="21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8.15" customHeight="1" x14ac:dyDescent="0.2">
      <c r="B450" s="30"/>
      <c r="C450" s="340"/>
      <c r="D450" s="218"/>
      <c r="E450" s="192"/>
      <c r="F450" s="192"/>
      <c r="G450" s="191"/>
      <c r="H450" s="360">
        <v>216</v>
      </c>
      <c r="I450" s="392"/>
      <c r="J450" s="392"/>
      <c r="K450" s="392"/>
      <c r="L450" s="25" t="s">
        <v>114</v>
      </c>
      <c r="M450" s="114" t="s">
        <v>458</v>
      </c>
      <c r="N450" s="25" t="s">
        <v>112</v>
      </c>
      <c r="O450" s="114" t="s">
        <v>1088</v>
      </c>
      <c r="P450" s="25" t="s">
        <v>111</v>
      </c>
      <c r="Q450" s="114" t="s">
        <v>179</v>
      </c>
      <c r="R450" s="25" t="s">
        <v>110</v>
      </c>
      <c r="S450" s="114" t="s">
        <v>367</v>
      </c>
      <c r="T450" s="25" t="s">
        <v>109</v>
      </c>
      <c r="U450" s="114" t="s">
        <v>354</v>
      </c>
      <c r="V450" s="25" t="s">
        <v>108</v>
      </c>
      <c r="W450" s="114" t="s">
        <v>130</v>
      </c>
      <c r="X450" s="25" t="s">
        <v>107</v>
      </c>
      <c r="Y450" s="114"/>
      <c r="Z450" s="25" t="s">
        <v>106</v>
      </c>
      <c r="AA450" s="114"/>
      <c r="AB450" s="190"/>
      <c r="AC450" s="114"/>
      <c r="AD450" s="190"/>
      <c r="AE450" s="57"/>
      <c r="AF450" s="422"/>
      <c r="AG450" s="422"/>
      <c r="AH450" s="21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8.15" customHeight="1" thickBot="1" x14ac:dyDescent="0.25">
      <c r="B451" s="30"/>
      <c r="C451" s="355"/>
      <c r="D451" s="246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469</v>
      </c>
      <c r="N451" s="50" t="s">
        <v>104</v>
      </c>
      <c r="O451" s="51" t="s">
        <v>458</v>
      </c>
      <c r="P451" s="50" t="s">
        <v>103</v>
      </c>
      <c r="Q451" s="51" t="s">
        <v>1054</v>
      </c>
      <c r="R451" s="50" t="s">
        <v>102</v>
      </c>
      <c r="S451" s="51" t="s">
        <v>458</v>
      </c>
      <c r="T451" s="50">
        <v>20</v>
      </c>
      <c r="U451" s="51" t="s">
        <v>354</v>
      </c>
      <c r="V451" s="50" t="s">
        <v>101</v>
      </c>
      <c r="W451" s="51"/>
      <c r="X451" s="50" t="s">
        <v>100</v>
      </c>
      <c r="Y451" s="51"/>
      <c r="Z451" s="50" t="s">
        <v>99</v>
      </c>
      <c r="AA451" s="51"/>
      <c r="AB451" s="187"/>
      <c r="AC451" s="51"/>
      <c r="AD451" s="187"/>
      <c r="AE451" s="56"/>
      <c r="AF451" s="424"/>
      <c r="AG451" s="424"/>
      <c r="AH451" s="47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8.15" customHeight="1" x14ac:dyDescent="0.2">
      <c r="B452" s="30"/>
      <c r="C452" s="338">
        <v>2</v>
      </c>
      <c r="D452" s="212"/>
      <c r="E452" s="198"/>
      <c r="F452" s="198"/>
      <c r="G452" s="197"/>
      <c r="H452" s="358"/>
      <c r="I452" s="390">
        <v>142</v>
      </c>
      <c r="J452" s="390">
        <v>28</v>
      </c>
      <c r="K452" s="390">
        <v>7</v>
      </c>
      <c r="L452" s="42" t="s">
        <v>131</v>
      </c>
      <c r="M452" s="43" t="s">
        <v>357</v>
      </c>
      <c r="N452" s="42" t="s">
        <v>129</v>
      </c>
      <c r="O452" s="43" t="s">
        <v>469</v>
      </c>
      <c r="P452" s="42" t="s">
        <v>128</v>
      </c>
      <c r="Q452" s="43" t="s">
        <v>874</v>
      </c>
      <c r="R452" s="42" t="s">
        <v>127</v>
      </c>
      <c r="S452" s="43" t="s">
        <v>535</v>
      </c>
      <c r="T452" s="42" t="s">
        <v>126</v>
      </c>
      <c r="U452" s="43" t="s">
        <v>349</v>
      </c>
      <c r="V452" s="42" t="s">
        <v>125</v>
      </c>
      <c r="W452" s="43" t="s">
        <v>130</v>
      </c>
      <c r="X452" s="42" t="s">
        <v>124</v>
      </c>
      <c r="Y452" s="43"/>
      <c r="Z452" s="42" t="s">
        <v>123</v>
      </c>
      <c r="AA452" s="43"/>
      <c r="AB452" s="196"/>
      <c r="AC452" s="43"/>
      <c r="AD452" s="196" t="s">
        <v>179</v>
      </c>
      <c r="AE452" s="39"/>
      <c r="AF452" s="421"/>
      <c r="AG452" s="421" t="s">
        <v>669</v>
      </c>
      <c r="AH452" s="38"/>
      <c r="AI452" s="9"/>
      <c r="AJ452" s="349">
        <f>SUMPRODUCT(LEN($M452:$AA455)-LEN(SUBSTITUTE($M452:$AA455,"A", "")))</f>
        <v>40</v>
      </c>
      <c r="AK452" s="352">
        <f>SUMPRODUCT(LEN($AD452:$AD455)-LEN(SUBSTITUTE($AD452:$AD455,"A", "")))</f>
        <v>2</v>
      </c>
      <c r="AL452" s="335">
        <f>SUMPRODUCT(LEN($AC452:$AC455)-LEN(SUBSTITUTE($AC452:$AC455,"A", "")))</f>
        <v>0</v>
      </c>
      <c r="AM452" s="349">
        <f>SUMPRODUCT(LEN($M452:$AA455)-LEN(SUBSTITUTE($M452:$AA455,"S", "")))</f>
        <v>23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8</v>
      </c>
      <c r="AT452" s="352">
        <f>SUMPRODUCT(LEN($AD452:$AD455)-LEN(SUBSTITUTE($AD452:$AD455,"G", "")))</f>
        <v>0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8.15" customHeight="1" thickBot="1" x14ac:dyDescent="0.25">
      <c r="B453" s="30"/>
      <c r="C453" s="339"/>
      <c r="D453" s="221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 t="s">
        <v>493</v>
      </c>
      <c r="N453" s="33" t="s">
        <v>121</v>
      </c>
      <c r="O453" s="55" t="s">
        <v>458</v>
      </c>
      <c r="P453" s="33" t="s">
        <v>120</v>
      </c>
      <c r="Q453" s="55" t="s">
        <v>469</v>
      </c>
      <c r="R453" s="33" t="s">
        <v>119</v>
      </c>
      <c r="S453" s="55" t="s">
        <v>561</v>
      </c>
      <c r="T453" s="33" t="s">
        <v>118</v>
      </c>
      <c r="U453" s="55" t="s">
        <v>354</v>
      </c>
      <c r="V453" s="33" t="s">
        <v>117</v>
      </c>
      <c r="W453" s="55"/>
      <c r="X453" s="33" t="s">
        <v>116</v>
      </c>
      <c r="Y453" s="55"/>
      <c r="Z453" s="33" t="s">
        <v>115</v>
      </c>
      <c r="AA453" s="55"/>
      <c r="AB453" s="193"/>
      <c r="AC453" s="55"/>
      <c r="AD453" s="193"/>
      <c r="AE453" s="22"/>
      <c r="AF453" s="422"/>
      <c r="AG453" s="422"/>
      <c r="AH453" s="21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8.15" customHeight="1" x14ac:dyDescent="0.2">
      <c r="B454" s="30"/>
      <c r="C454" s="340"/>
      <c r="D454" s="218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 t="s">
        <v>357</v>
      </c>
      <c r="N454" s="25" t="s">
        <v>112</v>
      </c>
      <c r="O454" s="114" t="s">
        <v>458</v>
      </c>
      <c r="P454" s="25" t="s">
        <v>111</v>
      </c>
      <c r="Q454" s="114" t="s">
        <v>373</v>
      </c>
      <c r="R454" s="25" t="s">
        <v>110</v>
      </c>
      <c r="S454" s="114" t="s">
        <v>579</v>
      </c>
      <c r="T454" s="25" t="s">
        <v>109</v>
      </c>
      <c r="U454" s="114" t="s">
        <v>354</v>
      </c>
      <c r="V454" s="25" t="s">
        <v>108</v>
      </c>
      <c r="W454" s="114"/>
      <c r="X454" s="25" t="s">
        <v>107</v>
      </c>
      <c r="Y454" s="114"/>
      <c r="Z454" s="25" t="s">
        <v>106</v>
      </c>
      <c r="AA454" s="114"/>
      <c r="AB454" s="190"/>
      <c r="AC454" s="114"/>
      <c r="AD454" s="190"/>
      <c r="AE454" s="22"/>
      <c r="AF454" s="422"/>
      <c r="AG454" s="422"/>
      <c r="AH454" s="21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8.15" customHeight="1" thickBot="1" x14ac:dyDescent="0.25">
      <c r="B455" s="30"/>
      <c r="C455" s="355"/>
      <c r="D455" s="246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 t="s">
        <v>458</v>
      </c>
      <c r="N455" s="50" t="s">
        <v>104</v>
      </c>
      <c r="O455" s="51" t="s">
        <v>527</v>
      </c>
      <c r="P455" s="50" t="s">
        <v>103</v>
      </c>
      <c r="Q455" s="51" t="s">
        <v>484</v>
      </c>
      <c r="R455" s="50" t="s">
        <v>102</v>
      </c>
      <c r="S455" s="51" t="s">
        <v>349</v>
      </c>
      <c r="T455" s="50">
        <v>20</v>
      </c>
      <c r="U455" s="51" t="s">
        <v>130</v>
      </c>
      <c r="V455" s="50" t="s">
        <v>101</v>
      </c>
      <c r="W455" s="51"/>
      <c r="X455" s="50" t="s">
        <v>100</v>
      </c>
      <c r="Y455" s="51"/>
      <c r="Z455" s="50" t="s">
        <v>99</v>
      </c>
      <c r="AA455" s="51"/>
      <c r="AB455" s="187"/>
      <c r="AC455" s="51"/>
      <c r="AD455" s="187"/>
      <c r="AE455" s="48"/>
      <c r="AF455" s="424"/>
      <c r="AG455" s="424"/>
      <c r="AH455" s="47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8.15" customHeight="1" x14ac:dyDescent="0.2">
      <c r="B456" s="30"/>
      <c r="C456" s="338">
        <v>3</v>
      </c>
      <c r="D456" s="212"/>
      <c r="E456" s="198"/>
      <c r="F456" s="198"/>
      <c r="G456" s="197"/>
      <c r="H456" s="358"/>
      <c r="I456" s="390">
        <v>126</v>
      </c>
      <c r="J456" s="390">
        <v>22</v>
      </c>
      <c r="K456" s="390">
        <v>6</v>
      </c>
      <c r="L456" s="42" t="s">
        <v>131</v>
      </c>
      <c r="M456" s="43" t="s">
        <v>132</v>
      </c>
      <c r="N456" s="42" t="s">
        <v>129</v>
      </c>
      <c r="O456" s="43" t="s">
        <v>132</v>
      </c>
      <c r="P456" s="42" t="s">
        <v>128</v>
      </c>
      <c r="Q456" s="43" t="s">
        <v>496</v>
      </c>
      <c r="R456" s="42" t="s">
        <v>127</v>
      </c>
      <c r="S456" s="43" t="s">
        <v>130</v>
      </c>
      <c r="T456" s="42" t="s">
        <v>126</v>
      </c>
      <c r="U456" s="43"/>
      <c r="V456" s="42" t="s">
        <v>125</v>
      </c>
      <c r="W456" s="43"/>
      <c r="X456" s="42" t="s">
        <v>124</v>
      </c>
      <c r="Y456" s="43"/>
      <c r="Z456" s="42" t="s">
        <v>123</v>
      </c>
      <c r="AA456" s="43"/>
      <c r="AB456" s="196"/>
      <c r="AC456" s="43"/>
      <c r="AD456" s="196"/>
      <c r="AE456" s="39"/>
      <c r="AF456" s="421"/>
      <c r="AG456" s="421" t="s">
        <v>668</v>
      </c>
      <c r="AH456" s="38"/>
      <c r="AI456" s="9"/>
      <c r="AJ456" s="349">
        <f>SUMPRODUCT(LEN($M456:$AA459)-LEN(SUBSTITUTE($M456:$AA459,"A", "")))</f>
        <v>7</v>
      </c>
      <c r="AK456" s="352">
        <f>SUMPRODUCT(LEN($AD456:$AD459)-LEN(SUBSTITUTE($AD456:$AD459,"A", "")))</f>
        <v>0</v>
      </c>
      <c r="AL456" s="335">
        <f>SUMPRODUCT(LEN($AC456:$AC459)-LEN(SUBSTITUTE($AC456:$AC459,"A", "")))</f>
        <v>0</v>
      </c>
      <c r="AM456" s="349">
        <f>SUMPRODUCT(LEN($M456:$AA459)-LEN(SUBSTITUTE($M456:$AA459,"S", "")))</f>
        <v>7</v>
      </c>
      <c r="AN456" s="352">
        <f>SUMPRODUCT(LEN($AD456:$AD459)-LEN(SUBSTITUTE($AD456:$AD459,"S", "")))</f>
        <v>0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1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8.15" customHeight="1" thickBot="1" x14ac:dyDescent="0.25">
      <c r="B457" s="30"/>
      <c r="C457" s="339"/>
      <c r="D457" s="221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 t="s">
        <v>132</v>
      </c>
      <c r="N457" s="33" t="s">
        <v>121</v>
      </c>
      <c r="O457" s="55" t="s">
        <v>132</v>
      </c>
      <c r="P457" s="33" t="s">
        <v>120</v>
      </c>
      <c r="Q457" s="55" t="s">
        <v>132</v>
      </c>
      <c r="R457" s="33" t="s">
        <v>119</v>
      </c>
      <c r="S457" s="55" t="s">
        <v>130</v>
      </c>
      <c r="T457" s="33" t="s">
        <v>118</v>
      </c>
      <c r="U457" s="55"/>
      <c r="V457" s="33" t="s">
        <v>117</v>
      </c>
      <c r="W457" s="55"/>
      <c r="X457" s="33" t="s">
        <v>116</v>
      </c>
      <c r="Y457" s="55"/>
      <c r="Z457" s="33" t="s">
        <v>115</v>
      </c>
      <c r="AA457" s="55"/>
      <c r="AB457" s="193"/>
      <c r="AC457" s="55"/>
      <c r="AD457" s="193"/>
      <c r="AE457" s="22"/>
      <c r="AF457" s="422"/>
      <c r="AG457" s="422"/>
      <c r="AH457" s="21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8.15" customHeight="1" x14ac:dyDescent="0.2">
      <c r="B458" s="30"/>
      <c r="C458" s="340"/>
      <c r="D458" s="218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 t="s">
        <v>132</v>
      </c>
      <c r="N458" s="25" t="s">
        <v>112</v>
      </c>
      <c r="O458" s="114" t="s">
        <v>185</v>
      </c>
      <c r="P458" s="25" t="s">
        <v>111</v>
      </c>
      <c r="Q458" s="114" t="s">
        <v>130</v>
      </c>
      <c r="R458" s="25" t="s">
        <v>110</v>
      </c>
      <c r="S458" s="114" t="s">
        <v>130</v>
      </c>
      <c r="T458" s="25" t="s">
        <v>109</v>
      </c>
      <c r="U458" s="114"/>
      <c r="V458" s="25" t="s">
        <v>108</v>
      </c>
      <c r="W458" s="114"/>
      <c r="X458" s="25" t="s">
        <v>107</v>
      </c>
      <c r="Y458" s="114"/>
      <c r="Z458" s="25" t="s">
        <v>106</v>
      </c>
      <c r="AA458" s="114"/>
      <c r="AB458" s="190"/>
      <c r="AC458" s="114"/>
      <c r="AD458" s="190"/>
      <c r="AE458" s="22"/>
      <c r="AF458" s="422"/>
      <c r="AG458" s="422"/>
      <c r="AH458" s="21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8.15" customHeight="1" thickBot="1" x14ac:dyDescent="0.25">
      <c r="B459" s="20"/>
      <c r="C459" s="341"/>
      <c r="D459" s="215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 t="s">
        <v>132</v>
      </c>
      <c r="N459" s="15" t="s">
        <v>104</v>
      </c>
      <c r="O459" s="16" t="s">
        <v>512</v>
      </c>
      <c r="P459" s="15" t="s">
        <v>103</v>
      </c>
      <c r="Q459" s="16" t="s">
        <v>354</v>
      </c>
      <c r="R459" s="15" t="s">
        <v>102</v>
      </c>
      <c r="S459" s="16" t="s">
        <v>130</v>
      </c>
      <c r="T459" s="15">
        <v>20</v>
      </c>
      <c r="U459" s="16"/>
      <c r="V459" s="15" t="s">
        <v>101</v>
      </c>
      <c r="W459" s="16"/>
      <c r="X459" s="15" t="s">
        <v>100</v>
      </c>
      <c r="Y459" s="16"/>
      <c r="Z459" s="15" t="s">
        <v>99</v>
      </c>
      <c r="AA459" s="16"/>
      <c r="AB459" s="187"/>
      <c r="AC459" s="16"/>
      <c r="AD459" s="186"/>
      <c r="AE459" s="11"/>
      <c r="AF459" s="423"/>
      <c r="AG459" s="423"/>
      <c r="AH459" s="10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107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215</v>
      </c>
      <c r="E461" s="425">
        <v>18082.95</v>
      </c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03"/>
      <c r="AI461" s="86" t="s">
        <v>137</v>
      </c>
      <c r="AJ461" s="85">
        <f t="shared" ref="AJ461:BB461" si="60">SUM(AJ463:AJ474)</f>
        <v>113</v>
      </c>
      <c r="AK461" s="84">
        <f t="shared" si="60"/>
        <v>12</v>
      </c>
      <c r="AL461" s="83">
        <f t="shared" si="60"/>
        <v>0</v>
      </c>
      <c r="AM461" s="85">
        <f t="shared" si="60"/>
        <v>50</v>
      </c>
      <c r="AN461" s="84">
        <f t="shared" si="60"/>
        <v>6</v>
      </c>
      <c r="AO461" s="83">
        <f t="shared" si="60"/>
        <v>0</v>
      </c>
      <c r="AP461" s="85">
        <f t="shared" si="60"/>
        <v>1</v>
      </c>
      <c r="AQ461" s="84">
        <f t="shared" si="60"/>
        <v>0</v>
      </c>
      <c r="AR461" s="83">
        <f t="shared" si="60"/>
        <v>0</v>
      </c>
      <c r="AS461" s="85">
        <f t="shared" si="60"/>
        <v>17</v>
      </c>
      <c r="AT461" s="84">
        <f t="shared" si="60"/>
        <v>4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1</v>
      </c>
      <c r="AZ461" s="81">
        <f t="shared" si="60"/>
        <v>0</v>
      </c>
      <c r="BA461" s="81">
        <f t="shared" si="60"/>
        <v>2</v>
      </c>
      <c r="BB461" s="80">
        <f t="shared" si="60"/>
        <v>0</v>
      </c>
      <c r="BC461" s="79" t="s">
        <v>136</v>
      </c>
      <c r="BF461" s="5">
        <f>SUM(AJ461:AL461)/$BG$5</f>
        <v>41.666666666666664</v>
      </c>
      <c r="BG461" s="5">
        <f>SUM(AM461:AO461,AY461)/$BG$5</f>
        <v>19</v>
      </c>
      <c r="BH461" s="5">
        <f>SUM(AP461:AR461,AZ461)/$BG$5</f>
        <v>0.33333333333333331</v>
      </c>
      <c r="BI461" s="5">
        <f>SUM(AS461:AU461,BA461)/$BG$5</f>
        <v>7.666666666666667</v>
      </c>
      <c r="BJ461" s="5">
        <f>SUM(AV461:AX461,BB461)/$BG$5</f>
        <v>0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03"/>
      <c r="AI462" s="66" t="s">
        <v>135</v>
      </c>
      <c r="AJ462" s="65">
        <f t="shared" ref="AJ462:BB462" si="61">AJ461/3</f>
        <v>37.666666666666664</v>
      </c>
      <c r="AK462" s="64">
        <f t="shared" si="61"/>
        <v>4</v>
      </c>
      <c r="AL462" s="63">
        <f t="shared" si="61"/>
        <v>0</v>
      </c>
      <c r="AM462" s="65">
        <f t="shared" si="61"/>
        <v>16.666666666666668</v>
      </c>
      <c r="AN462" s="64">
        <f t="shared" si="61"/>
        <v>2</v>
      </c>
      <c r="AO462" s="63">
        <f t="shared" si="61"/>
        <v>0</v>
      </c>
      <c r="AP462" s="65">
        <f t="shared" si="61"/>
        <v>0.33333333333333331</v>
      </c>
      <c r="AQ462" s="64">
        <f t="shared" si="61"/>
        <v>0</v>
      </c>
      <c r="AR462" s="63">
        <f t="shared" si="61"/>
        <v>0</v>
      </c>
      <c r="AS462" s="65">
        <f t="shared" si="61"/>
        <v>5.666666666666667</v>
      </c>
      <c r="AT462" s="64">
        <f t="shared" si="61"/>
        <v>1.3333333333333333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0.33333333333333331</v>
      </c>
      <c r="AZ462" s="61">
        <f t="shared" si="61"/>
        <v>0</v>
      </c>
      <c r="BA462" s="61">
        <f t="shared" si="61"/>
        <v>0.66666666666666663</v>
      </c>
      <c r="BB462" s="60">
        <f t="shared" si="61"/>
        <v>0</v>
      </c>
      <c r="BC462" s="59" t="s">
        <v>134</v>
      </c>
    </row>
    <row r="463" spans="2:62" ht="28.15" customHeight="1" x14ac:dyDescent="0.2">
      <c r="B463" s="30"/>
      <c r="C463" s="338">
        <v>1</v>
      </c>
      <c r="D463" s="239" t="s">
        <v>979</v>
      </c>
      <c r="E463" s="198"/>
      <c r="F463" s="198"/>
      <c r="G463" s="197"/>
      <c r="H463" s="358" t="s">
        <v>133</v>
      </c>
      <c r="I463" s="390">
        <v>138</v>
      </c>
      <c r="J463" s="390">
        <v>28</v>
      </c>
      <c r="K463" s="390">
        <v>8</v>
      </c>
      <c r="L463" s="42" t="s">
        <v>131</v>
      </c>
      <c r="M463" s="43" t="s">
        <v>179</v>
      </c>
      <c r="N463" s="42" t="s">
        <v>129</v>
      </c>
      <c r="O463" s="43" t="s">
        <v>458</v>
      </c>
      <c r="P463" s="42" t="s">
        <v>128</v>
      </c>
      <c r="Q463" s="43" t="s">
        <v>459</v>
      </c>
      <c r="R463" s="42" t="s">
        <v>127</v>
      </c>
      <c r="S463" s="43" t="s">
        <v>498</v>
      </c>
      <c r="T463" s="42" t="s">
        <v>126</v>
      </c>
      <c r="U463" s="43" t="s">
        <v>354</v>
      </c>
      <c r="V463" s="42" t="s">
        <v>125</v>
      </c>
      <c r="W463" s="43"/>
      <c r="X463" s="42" t="s">
        <v>124</v>
      </c>
      <c r="Y463" s="43"/>
      <c r="Z463" s="42" t="s">
        <v>123</v>
      </c>
      <c r="AA463" s="43"/>
      <c r="AB463" s="196"/>
      <c r="AC463" s="43"/>
      <c r="AD463" s="196" t="s">
        <v>1087</v>
      </c>
      <c r="AE463" s="58" t="s">
        <v>491</v>
      </c>
      <c r="AF463" s="421"/>
      <c r="AG463" s="421" t="s">
        <v>668</v>
      </c>
      <c r="AH463" s="38"/>
      <c r="AI463" s="9"/>
      <c r="AJ463" s="349">
        <f>SUMPRODUCT(LEN($M463:$AA466)-LEN(SUBSTITUTE($M463:$AA466,"A", "")))</f>
        <v>34</v>
      </c>
      <c r="AK463" s="352">
        <f>SUMPRODUCT(LEN($AD463:$AD466)-LEN(SUBSTITUTE($AD463:$AD466,"A", "")))</f>
        <v>12</v>
      </c>
      <c r="AL463" s="335">
        <f>SUMPRODUCT(LEN($AC463:$AC466)-LEN(SUBSTITUTE($AC463:$AC466,"A", "")))</f>
        <v>0</v>
      </c>
      <c r="AM463" s="349">
        <f>SUMPRODUCT(LEN($M463:$AA466)-LEN(SUBSTITUTE($M463:$AA466,"S", "")))</f>
        <v>20</v>
      </c>
      <c r="AN463" s="352">
        <f>SUMPRODUCT(LEN($AD463:$AD466)-LEN(SUBSTITUTE($AD463:$AD466,"S", "")))</f>
        <v>6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2</v>
      </c>
      <c r="AT463" s="352">
        <f>SUMPRODUCT(LEN($AD463:$AD466)-LEN(SUBSTITUTE($AD463:$AD466,"G", "")))</f>
        <v>4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1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2</v>
      </c>
      <c r="BB463" s="413">
        <f>SUMPRODUCT(LEN($AE463:$AE466)-LEN(SUBSTITUTE($AE463:$AE466,"M", "")))</f>
        <v>0</v>
      </c>
    </row>
    <row r="464" spans="2:62" ht="28.15" customHeight="1" thickBot="1" x14ac:dyDescent="0.25">
      <c r="B464" s="30"/>
      <c r="C464" s="339"/>
      <c r="D464" s="221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479</v>
      </c>
      <c r="N464" s="33" t="s">
        <v>121</v>
      </c>
      <c r="O464" s="55" t="s">
        <v>459</v>
      </c>
      <c r="P464" s="33" t="s">
        <v>120</v>
      </c>
      <c r="Q464" s="55" t="s">
        <v>459</v>
      </c>
      <c r="R464" s="33" t="s">
        <v>119</v>
      </c>
      <c r="S464" s="55" t="s">
        <v>353</v>
      </c>
      <c r="T464" s="33" t="s">
        <v>118</v>
      </c>
      <c r="U464" s="55" t="s">
        <v>354</v>
      </c>
      <c r="V464" s="33" t="s">
        <v>117</v>
      </c>
      <c r="W464" s="55"/>
      <c r="X464" s="33" t="s">
        <v>116</v>
      </c>
      <c r="Y464" s="55"/>
      <c r="Z464" s="33" t="s">
        <v>115</v>
      </c>
      <c r="AA464" s="55"/>
      <c r="AB464" s="193"/>
      <c r="AC464" s="55"/>
      <c r="AD464" s="193"/>
      <c r="AE464" s="57"/>
      <c r="AF464" s="422"/>
      <c r="AG464" s="422"/>
      <c r="AH464" s="21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8.15" customHeight="1" x14ac:dyDescent="0.2">
      <c r="B465" s="30"/>
      <c r="C465" s="340"/>
      <c r="D465" s="218"/>
      <c r="E465" s="192"/>
      <c r="F465" s="192"/>
      <c r="G465" s="191"/>
      <c r="H465" s="360">
        <v>215</v>
      </c>
      <c r="I465" s="392"/>
      <c r="J465" s="392"/>
      <c r="K465" s="392"/>
      <c r="L465" s="25" t="s">
        <v>114</v>
      </c>
      <c r="M465" s="114" t="s">
        <v>179</v>
      </c>
      <c r="N465" s="25" t="s">
        <v>112</v>
      </c>
      <c r="O465" s="114" t="s">
        <v>179</v>
      </c>
      <c r="P465" s="25" t="s">
        <v>111</v>
      </c>
      <c r="Q465" s="114" t="s">
        <v>462</v>
      </c>
      <c r="R465" s="25" t="s">
        <v>110</v>
      </c>
      <c r="S465" s="114" t="s">
        <v>501</v>
      </c>
      <c r="T465" s="25" t="s">
        <v>109</v>
      </c>
      <c r="U465" s="114" t="s">
        <v>130</v>
      </c>
      <c r="V465" s="25" t="s">
        <v>108</v>
      </c>
      <c r="W465" s="114"/>
      <c r="X465" s="25" t="s">
        <v>107</v>
      </c>
      <c r="Y465" s="114"/>
      <c r="Z465" s="25" t="s">
        <v>106</v>
      </c>
      <c r="AA465" s="114"/>
      <c r="AB465" s="190"/>
      <c r="AC465" s="114"/>
      <c r="AD465" s="190"/>
      <c r="AE465" s="57"/>
      <c r="AF465" s="422"/>
      <c r="AG465" s="422"/>
      <c r="AH465" s="21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8.15" customHeight="1" thickBot="1" x14ac:dyDescent="0.25">
      <c r="B466" s="30"/>
      <c r="C466" s="355"/>
      <c r="D466" s="246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179</v>
      </c>
      <c r="N466" s="50" t="s">
        <v>104</v>
      </c>
      <c r="O466" s="51" t="s">
        <v>458</v>
      </c>
      <c r="P466" s="50" t="s">
        <v>103</v>
      </c>
      <c r="Q466" s="51" t="s">
        <v>179</v>
      </c>
      <c r="R466" s="50" t="s">
        <v>102</v>
      </c>
      <c r="S466" s="51" t="s">
        <v>349</v>
      </c>
      <c r="T466" s="50">
        <v>20</v>
      </c>
      <c r="U466" s="51" t="s">
        <v>132</v>
      </c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187"/>
      <c r="AC466" s="51"/>
      <c r="AD466" s="187"/>
      <c r="AE466" s="56"/>
      <c r="AF466" s="424"/>
      <c r="AG466" s="424"/>
      <c r="AH466" s="47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8.15" customHeight="1" x14ac:dyDescent="0.2">
      <c r="B467" s="30"/>
      <c r="C467" s="338">
        <v>2</v>
      </c>
      <c r="D467" s="212"/>
      <c r="E467" s="198"/>
      <c r="F467" s="198"/>
      <c r="G467" s="197"/>
      <c r="H467" s="358"/>
      <c r="I467" s="390">
        <v>134</v>
      </c>
      <c r="J467" s="390">
        <v>27</v>
      </c>
      <c r="K467" s="390">
        <v>7</v>
      </c>
      <c r="L467" s="42" t="s">
        <v>131</v>
      </c>
      <c r="M467" s="43" t="s">
        <v>132</v>
      </c>
      <c r="N467" s="42" t="s">
        <v>129</v>
      </c>
      <c r="O467" s="43" t="s">
        <v>493</v>
      </c>
      <c r="P467" s="42" t="s">
        <v>128</v>
      </c>
      <c r="Q467" s="43" t="s">
        <v>471</v>
      </c>
      <c r="R467" s="42" t="s">
        <v>127</v>
      </c>
      <c r="S467" s="43" t="s">
        <v>529</v>
      </c>
      <c r="T467" s="42" t="s">
        <v>126</v>
      </c>
      <c r="U467" s="43" t="s">
        <v>347</v>
      </c>
      <c r="V467" s="42" t="s">
        <v>125</v>
      </c>
      <c r="W467" s="43"/>
      <c r="X467" s="42" t="s">
        <v>124</v>
      </c>
      <c r="Y467" s="43"/>
      <c r="Z467" s="42" t="s">
        <v>123</v>
      </c>
      <c r="AA467" s="43"/>
      <c r="AB467" s="196"/>
      <c r="AC467" s="43"/>
      <c r="AD467" s="196"/>
      <c r="AE467" s="39"/>
      <c r="AF467" s="421"/>
      <c r="AG467" s="421" t="s">
        <v>669</v>
      </c>
      <c r="AH467" s="38"/>
      <c r="AI467" s="9"/>
      <c r="AJ467" s="349">
        <f>SUMPRODUCT(LEN($M467:$AA470)-LEN(SUBSTITUTE($M467:$AA470,"A", "")))</f>
        <v>32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13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1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8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8.15" customHeight="1" thickBot="1" x14ac:dyDescent="0.25">
      <c r="B468" s="30"/>
      <c r="C468" s="339"/>
      <c r="D468" s="221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 t="s">
        <v>179</v>
      </c>
      <c r="N468" s="33" t="s">
        <v>121</v>
      </c>
      <c r="O468" s="55" t="s">
        <v>493</v>
      </c>
      <c r="P468" s="33" t="s">
        <v>120</v>
      </c>
      <c r="Q468" s="55" t="s">
        <v>1086</v>
      </c>
      <c r="R468" s="33" t="s">
        <v>119</v>
      </c>
      <c r="S468" s="55" t="s">
        <v>579</v>
      </c>
      <c r="T468" s="33" t="s">
        <v>118</v>
      </c>
      <c r="U468" s="55" t="s">
        <v>351</v>
      </c>
      <c r="V468" s="33" t="s">
        <v>117</v>
      </c>
      <c r="W468" s="55"/>
      <c r="X468" s="33" t="s">
        <v>116</v>
      </c>
      <c r="Y468" s="55"/>
      <c r="Z468" s="33" t="s">
        <v>115</v>
      </c>
      <c r="AA468" s="55"/>
      <c r="AB468" s="193"/>
      <c r="AC468" s="55"/>
      <c r="AD468" s="193"/>
      <c r="AE468" s="22"/>
      <c r="AF468" s="422"/>
      <c r="AG468" s="422"/>
      <c r="AH468" s="21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8.15" customHeight="1" x14ac:dyDescent="0.2">
      <c r="B469" s="30"/>
      <c r="C469" s="340"/>
      <c r="D469" s="218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 t="s">
        <v>179</v>
      </c>
      <c r="N469" s="25" t="s">
        <v>112</v>
      </c>
      <c r="O469" s="114" t="s">
        <v>132</v>
      </c>
      <c r="P469" s="25" t="s">
        <v>111</v>
      </c>
      <c r="Q469" s="114" t="s">
        <v>485</v>
      </c>
      <c r="R469" s="25" t="s">
        <v>110</v>
      </c>
      <c r="S469" s="114" t="s">
        <v>373</v>
      </c>
      <c r="T469" s="25" t="s">
        <v>109</v>
      </c>
      <c r="U469" s="114" t="s">
        <v>132</v>
      </c>
      <c r="V469" s="25" t="s">
        <v>108</v>
      </c>
      <c r="W469" s="114"/>
      <c r="X469" s="25" t="s">
        <v>107</v>
      </c>
      <c r="Y469" s="114"/>
      <c r="Z469" s="25" t="s">
        <v>106</v>
      </c>
      <c r="AA469" s="114"/>
      <c r="AB469" s="190"/>
      <c r="AC469" s="114"/>
      <c r="AD469" s="190"/>
      <c r="AE469" s="22"/>
      <c r="AF469" s="422"/>
      <c r="AG469" s="422"/>
      <c r="AH469" s="21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8.15" customHeight="1" thickBot="1" x14ac:dyDescent="0.25">
      <c r="B470" s="30"/>
      <c r="C470" s="355"/>
      <c r="D470" s="246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 t="s">
        <v>132</v>
      </c>
      <c r="N470" s="50" t="s">
        <v>104</v>
      </c>
      <c r="O470" s="51" t="s">
        <v>132</v>
      </c>
      <c r="P470" s="50" t="s">
        <v>103</v>
      </c>
      <c r="Q470" s="51" t="s">
        <v>520</v>
      </c>
      <c r="R470" s="50" t="s">
        <v>102</v>
      </c>
      <c r="S470" s="51" t="s">
        <v>350</v>
      </c>
      <c r="T470" s="50">
        <v>20</v>
      </c>
      <c r="U470" s="51" t="s">
        <v>351</v>
      </c>
      <c r="V470" s="50" t="s">
        <v>101</v>
      </c>
      <c r="W470" s="51"/>
      <c r="X470" s="50" t="s">
        <v>100</v>
      </c>
      <c r="Y470" s="51"/>
      <c r="Z470" s="50" t="s">
        <v>99</v>
      </c>
      <c r="AA470" s="51"/>
      <c r="AB470" s="187"/>
      <c r="AC470" s="51"/>
      <c r="AD470" s="187"/>
      <c r="AE470" s="48"/>
      <c r="AF470" s="424"/>
      <c r="AG470" s="424"/>
      <c r="AH470" s="47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8.15" customHeight="1" x14ac:dyDescent="0.2">
      <c r="B471" s="30"/>
      <c r="C471" s="338">
        <v>3</v>
      </c>
      <c r="D471" s="212"/>
      <c r="E471" s="198"/>
      <c r="F471" s="198"/>
      <c r="G471" s="197"/>
      <c r="H471" s="358"/>
      <c r="I471" s="390">
        <v>134</v>
      </c>
      <c r="J471" s="390">
        <v>31</v>
      </c>
      <c r="K471" s="390">
        <v>6</v>
      </c>
      <c r="L471" s="42" t="s">
        <v>131</v>
      </c>
      <c r="M471" s="43" t="s">
        <v>496</v>
      </c>
      <c r="N471" s="42" t="s">
        <v>129</v>
      </c>
      <c r="O471" s="43" t="s">
        <v>527</v>
      </c>
      <c r="P471" s="42" t="s">
        <v>128</v>
      </c>
      <c r="Q471" s="43" t="s">
        <v>471</v>
      </c>
      <c r="R471" s="42" t="s">
        <v>127</v>
      </c>
      <c r="S471" s="43" t="s">
        <v>179</v>
      </c>
      <c r="T471" s="42" t="s">
        <v>126</v>
      </c>
      <c r="U471" s="43" t="s">
        <v>348</v>
      </c>
      <c r="V471" s="42" t="s">
        <v>125</v>
      </c>
      <c r="W471" s="43" t="s">
        <v>354</v>
      </c>
      <c r="X471" s="42" t="s">
        <v>124</v>
      </c>
      <c r="Y471" s="43"/>
      <c r="Z471" s="42" t="s">
        <v>123</v>
      </c>
      <c r="AA471" s="43"/>
      <c r="AB471" s="196"/>
      <c r="AC471" s="43"/>
      <c r="AD471" s="196"/>
      <c r="AE471" s="39"/>
      <c r="AF471" s="421"/>
      <c r="AG471" s="421" t="s">
        <v>669</v>
      </c>
      <c r="AH471" s="38"/>
      <c r="AI471" s="9"/>
      <c r="AJ471" s="349">
        <f>SUMPRODUCT(LEN($M471:$AA474)-LEN(SUBSTITUTE($M471:$AA474,"A", "")))</f>
        <v>47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17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7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8.15" customHeight="1" thickBot="1" x14ac:dyDescent="0.25">
      <c r="B472" s="30"/>
      <c r="C472" s="339"/>
      <c r="D472" s="221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 t="s">
        <v>132</v>
      </c>
      <c r="N472" s="33" t="s">
        <v>121</v>
      </c>
      <c r="O472" s="55" t="s">
        <v>469</v>
      </c>
      <c r="P472" s="33" t="s">
        <v>120</v>
      </c>
      <c r="Q472" s="55" t="s">
        <v>812</v>
      </c>
      <c r="R472" s="33" t="s">
        <v>119</v>
      </c>
      <c r="S472" s="55" t="s">
        <v>986</v>
      </c>
      <c r="T472" s="33" t="s">
        <v>118</v>
      </c>
      <c r="U472" s="55" t="s">
        <v>539</v>
      </c>
      <c r="V472" s="33" t="s">
        <v>117</v>
      </c>
      <c r="W472" s="55" t="s">
        <v>354</v>
      </c>
      <c r="X472" s="33" t="s">
        <v>116</v>
      </c>
      <c r="Y472" s="55"/>
      <c r="Z472" s="33" t="s">
        <v>115</v>
      </c>
      <c r="AA472" s="55"/>
      <c r="AB472" s="193"/>
      <c r="AC472" s="55"/>
      <c r="AD472" s="193"/>
      <c r="AE472" s="22"/>
      <c r="AF472" s="422"/>
      <c r="AG472" s="422"/>
      <c r="AH472" s="21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8.15" customHeight="1" x14ac:dyDescent="0.2">
      <c r="B473" s="30"/>
      <c r="C473" s="340"/>
      <c r="D473" s="218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 t="s">
        <v>179</v>
      </c>
      <c r="N473" s="25" t="s">
        <v>112</v>
      </c>
      <c r="O473" s="114" t="s">
        <v>509</v>
      </c>
      <c r="P473" s="25" t="s">
        <v>111</v>
      </c>
      <c r="Q473" s="114" t="s">
        <v>458</v>
      </c>
      <c r="R473" s="25" t="s">
        <v>110</v>
      </c>
      <c r="S473" s="114" t="s">
        <v>179</v>
      </c>
      <c r="T473" s="25" t="s">
        <v>109</v>
      </c>
      <c r="U473" s="114" t="s">
        <v>352</v>
      </c>
      <c r="V473" s="25" t="s">
        <v>108</v>
      </c>
      <c r="W473" s="114" t="s">
        <v>130</v>
      </c>
      <c r="X473" s="25" t="s">
        <v>107</v>
      </c>
      <c r="Y473" s="114"/>
      <c r="Z473" s="25" t="s">
        <v>106</v>
      </c>
      <c r="AA473" s="114"/>
      <c r="AB473" s="190"/>
      <c r="AC473" s="114"/>
      <c r="AD473" s="190"/>
      <c r="AE473" s="22"/>
      <c r="AF473" s="422"/>
      <c r="AG473" s="422"/>
      <c r="AH473" s="21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8.15" customHeight="1" thickBot="1" x14ac:dyDescent="0.25">
      <c r="B474" s="20"/>
      <c r="C474" s="341"/>
      <c r="D474" s="215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 t="s">
        <v>357</v>
      </c>
      <c r="N474" s="15" t="s">
        <v>104</v>
      </c>
      <c r="O474" s="16" t="s">
        <v>469</v>
      </c>
      <c r="P474" s="15" t="s">
        <v>103</v>
      </c>
      <c r="Q474" s="16" t="s">
        <v>707</v>
      </c>
      <c r="R474" s="15" t="s">
        <v>102</v>
      </c>
      <c r="S474" s="16" t="s">
        <v>371</v>
      </c>
      <c r="T474" s="15">
        <v>20</v>
      </c>
      <c r="U474" s="16" t="s">
        <v>349</v>
      </c>
      <c r="V474" s="15" t="s">
        <v>101</v>
      </c>
      <c r="W474" s="16"/>
      <c r="X474" s="15" t="s">
        <v>100</v>
      </c>
      <c r="Y474" s="16"/>
      <c r="Z474" s="15" t="s">
        <v>99</v>
      </c>
      <c r="AA474" s="16"/>
      <c r="AB474" s="187"/>
      <c r="AC474" s="16"/>
      <c r="AD474" s="186"/>
      <c r="AE474" s="11"/>
      <c r="AF474" s="423"/>
      <c r="AG474" s="423"/>
      <c r="AH474" s="10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107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216</v>
      </c>
      <c r="E476" s="425">
        <v>13572.18</v>
      </c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03"/>
      <c r="AI476" s="86" t="s">
        <v>137</v>
      </c>
      <c r="AJ476" s="85">
        <f t="shared" ref="AJ476:BB476" si="62">SUM(AJ478:AJ489)</f>
        <v>84</v>
      </c>
      <c r="AK476" s="84">
        <f t="shared" si="62"/>
        <v>1</v>
      </c>
      <c r="AL476" s="83">
        <f t="shared" si="62"/>
        <v>0</v>
      </c>
      <c r="AM476" s="85">
        <f t="shared" si="62"/>
        <v>63</v>
      </c>
      <c r="AN476" s="84">
        <f t="shared" si="62"/>
        <v>2</v>
      </c>
      <c r="AO476" s="83">
        <f t="shared" si="62"/>
        <v>0</v>
      </c>
      <c r="AP476" s="85">
        <f t="shared" si="62"/>
        <v>2</v>
      </c>
      <c r="AQ476" s="84">
        <f t="shared" si="62"/>
        <v>0</v>
      </c>
      <c r="AR476" s="83">
        <f t="shared" si="62"/>
        <v>0</v>
      </c>
      <c r="AS476" s="85">
        <f t="shared" si="62"/>
        <v>26</v>
      </c>
      <c r="AT476" s="84">
        <f t="shared" si="62"/>
        <v>1</v>
      </c>
      <c r="AU476" s="83">
        <f t="shared" si="62"/>
        <v>0</v>
      </c>
      <c r="AV476" s="85">
        <f t="shared" si="62"/>
        <v>0</v>
      </c>
      <c r="AW476" s="84">
        <f t="shared" si="62"/>
        <v>0</v>
      </c>
      <c r="AX476" s="83">
        <f t="shared" si="62"/>
        <v>0</v>
      </c>
      <c r="AY476" s="82">
        <f t="shared" si="62"/>
        <v>1</v>
      </c>
      <c r="AZ476" s="81">
        <f t="shared" si="62"/>
        <v>0</v>
      </c>
      <c r="BA476" s="81">
        <f t="shared" si="62"/>
        <v>2</v>
      </c>
      <c r="BB476" s="80">
        <f t="shared" si="62"/>
        <v>0</v>
      </c>
      <c r="BC476" s="79" t="s">
        <v>136</v>
      </c>
      <c r="BF476" s="5">
        <f>SUM(AJ476:AL476)/$BG$5</f>
        <v>28.333333333333332</v>
      </c>
      <c r="BG476" s="5">
        <f>SUM(AM476:AO476,AY476)/$BG$5</f>
        <v>22</v>
      </c>
      <c r="BH476" s="5">
        <f>SUM(AP476:AR476,AZ476)/$BG$5</f>
        <v>0.66666666666666663</v>
      </c>
      <c r="BI476" s="5">
        <f>SUM(AS476:AU476,BA476)/$BG$5</f>
        <v>9.6666666666666661</v>
      </c>
      <c r="BJ476" s="5">
        <f>SUM(AV476:AX476,BB476)/$BG$5</f>
        <v>0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03"/>
      <c r="AI477" s="66" t="s">
        <v>135</v>
      </c>
      <c r="AJ477" s="65">
        <f t="shared" ref="AJ477:BB477" si="63">AJ476/3</f>
        <v>28</v>
      </c>
      <c r="AK477" s="64">
        <f t="shared" si="63"/>
        <v>0.33333333333333331</v>
      </c>
      <c r="AL477" s="63">
        <f t="shared" si="63"/>
        <v>0</v>
      </c>
      <c r="AM477" s="65">
        <f t="shared" si="63"/>
        <v>21</v>
      </c>
      <c r="AN477" s="64">
        <f t="shared" si="63"/>
        <v>0.66666666666666663</v>
      </c>
      <c r="AO477" s="63">
        <f t="shared" si="63"/>
        <v>0</v>
      </c>
      <c r="AP477" s="65">
        <f t="shared" si="63"/>
        <v>0.66666666666666663</v>
      </c>
      <c r="AQ477" s="64">
        <f t="shared" si="63"/>
        <v>0</v>
      </c>
      <c r="AR477" s="63">
        <f t="shared" si="63"/>
        <v>0</v>
      </c>
      <c r="AS477" s="65">
        <f t="shared" si="63"/>
        <v>8.6666666666666661</v>
      </c>
      <c r="AT477" s="64">
        <f t="shared" si="63"/>
        <v>0.33333333333333331</v>
      </c>
      <c r="AU477" s="63">
        <f t="shared" si="63"/>
        <v>0</v>
      </c>
      <c r="AV477" s="65">
        <f t="shared" si="63"/>
        <v>0</v>
      </c>
      <c r="AW477" s="64">
        <f t="shared" si="63"/>
        <v>0</v>
      </c>
      <c r="AX477" s="63">
        <f t="shared" si="63"/>
        <v>0</v>
      </c>
      <c r="AY477" s="62">
        <f t="shared" si="63"/>
        <v>0.33333333333333331</v>
      </c>
      <c r="AZ477" s="61">
        <f t="shared" si="63"/>
        <v>0</v>
      </c>
      <c r="BA477" s="61">
        <f t="shared" si="63"/>
        <v>0.66666666666666663</v>
      </c>
      <c r="BB477" s="60">
        <f t="shared" si="63"/>
        <v>0</v>
      </c>
      <c r="BC477" s="59" t="s">
        <v>134</v>
      </c>
    </row>
    <row r="478" spans="2:62" ht="28.15" customHeight="1" x14ac:dyDescent="0.2">
      <c r="B478" s="30"/>
      <c r="C478" s="338">
        <v>1</v>
      </c>
      <c r="D478" s="239" t="s">
        <v>1085</v>
      </c>
      <c r="E478" s="198"/>
      <c r="F478" s="198"/>
      <c r="G478" s="197"/>
      <c r="H478" s="358" t="s">
        <v>183</v>
      </c>
      <c r="I478" s="390">
        <v>124</v>
      </c>
      <c r="J478" s="390">
        <v>28</v>
      </c>
      <c r="K478" s="390">
        <v>7</v>
      </c>
      <c r="L478" s="42" t="s">
        <v>131</v>
      </c>
      <c r="M478" s="43" t="s">
        <v>132</v>
      </c>
      <c r="N478" s="42" t="s">
        <v>129</v>
      </c>
      <c r="O478" s="43" t="s">
        <v>179</v>
      </c>
      <c r="P478" s="42" t="s">
        <v>128</v>
      </c>
      <c r="Q478" s="43" t="s">
        <v>179</v>
      </c>
      <c r="R478" s="42" t="s">
        <v>127</v>
      </c>
      <c r="S478" s="43" t="s">
        <v>456</v>
      </c>
      <c r="T478" s="42" t="s">
        <v>126</v>
      </c>
      <c r="U478" s="43" t="s">
        <v>349</v>
      </c>
      <c r="V478" s="42" t="s">
        <v>125</v>
      </c>
      <c r="W478" s="43" t="s">
        <v>130</v>
      </c>
      <c r="X478" s="42" t="s">
        <v>124</v>
      </c>
      <c r="Y478" s="43"/>
      <c r="Z478" s="42" t="s">
        <v>123</v>
      </c>
      <c r="AA478" s="43"/>
      <c r="AB478" s="196"/>
      <c r="AC478" s="43"/>
      <c r="AD478" s="196"/>
      <c r="AE478" s="58" t="s">
        <v>491</v>
      </c>
      <c r="AF478" s="421"/>
      <c r="AG478" s="421" t="s">
        <v>669</v>
      </c>
      <c r="AH478" s="38"/>
      <c r="AI478" s="9"/>
      <c r="AJ478" s="349">
        <f>SUMPRODUCT(LEN($M478:$AA481)-LEN(SUBSTITUTE($M478:$AA481,"A", "")))</f>
        <v>26</v>
      </c>
      <c r="AK478" s="352">
        <f>SUMPRODUCT(LEN($AD478:$AD481)-LEN(SUBSTITUTE($AD478:$AD481,"A", "")))</f>
        <v>0</v>
      </c>
      <c r="AL478" s="335">
        <f>SUMPRODUCT(LEN($AC478:$AC481)-LEN(SUBSTITUTE($AC478:$AC481,"A", "")))</f>
        <v>0</v>
      </c>
      <c r="AM478" s="349">
        <f>SUMPRODUCT(LEN($M478:$AA481)-LEN(SUBSTITUTE($M478:$AA481,"S", "")))</f>
        <v>21</v>
      </c>
      <c r="AN478" s="352">
        <f>SUMPRODUCT(LEN($AD478:$AD481)-LEN(SUBSTITUTE($AD478:$AD481,"S", "")))</f>
        <v>0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5</v>
      </c>
      <c r="AT478" s="352">
        <f>SUMPRODUCT(LEN($AD478:$AD481)-LEN(SUBSTITUTE($AD478:$AD481,"G", "")))</f>
        <v>0</v>
      </c>
      <c r="AU478" s="335">
        <f>SUMPRODUCT(LEN($AC478:$AC481)-LEN(SUBSTITUTE($AC478:$AC481,"G", "")))</f>
        <v>0</v>
      </c>
      <c r="AV478" s="349">
        <f>SUMPRODUCT(LEN($L478:$AA481)-LEN(SUBSTITUTE($L478:$AA481,"M", "")))</f>
        <v>0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1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2</v>
      </c>
      <c r="BB478" s="413">
        <f>SUMPRODUCT(LEN($AE478:$AE481)-LEN(SUBSTITUTE($AE478:$AE481,"M", "")))</f>
        <v>0</v>
      </c>
    </row>
    <row r="479" spans="2:62" ht="28.15" customHeight="1" thickBot="1" x14ac:dyDescent="0.25">
      <c r="B479" s="30"/>
      <c r="C479" s="339"/>
      <c r="D479" s="221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179</v>
      </c>
      <c r="N479" s="33" t="s">
        <v>121</v>
      </c>
      <c r="O479" s="55" t="s">
        <v>179</v>
      </c>
      <c r="P479" s="33" t="s">
        <v>120</v>
      </c>
      <c r="Q479" s="55" t="s">
        <v>357</v>
      </c>
      <c r="R479" s="33" t="s">
        <v>119</v>
      </c>
      <c r="S479" s="55" t="s">
        <v>579</v>
      </c>
      <c r="T479" s="33" t="s">
        <v>118</v>
      </c>
      <c r="U479" s="55" t="s">
        <v>354</v>
      </c>
      <c r="V479" s="33" t="s">
        <v>117</v>
      </c>
      <c r="W479" s="55"/>
      <c r="X479" s="33" t="s">
        <v>116</v>
      </c>
      <c r="Y479" s="55"/>
      <c r="Z479" s="33" t="s">
        <v>115</v>
      </c>
      <c r="AA479" s="55"/>
      <c r="AB479" s="193"/>
      <c r="AC479" s="55"/>
      <c r="AD479" s="193"/>
      <c r="AE479" s="57"/>
      <c r="AF479" s="422"/>
      <c r="AG479" s="422"/>
      <c r="AH479" s="21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8.15" customHeight="1" x14ac:dyDescent="0.2">
      <c r="B480" s="30"/>
      <c r="C480" s="340"/>
      <c r="D480" s="218"/>
      <c r="E480" s="192"/>
      <c r="F480" s="192"/>
      <c r="G480" s="191"/>
      <c r="H480" s="360">
        <v>216</v>
      </c>
      <c r="I480" s="392"/>
      <c r="J480" s="392"/>
      <c r="K480" s="392"/>
      <c r="L480" s="25" t="s">
        <v>114</v>
      </c>
      <c r="M480" s="114" t="s">
        <v>179</v>
      </c>
      <c r="N480" s="25" t="s">
        <v>112</v>
      </c>
      <c r="O480" s="114" t="s">
        <v>467</v>
      </c>
      <c r="P480" s="25" t="s">
        <v>111</v>
      </c>
      <c r="Q480" s="114" t="s">
        <v>588</v>
      </c>
      <c r="R480" s="25" t="s">
        <v>110</v>
      </c>
      <c r="S480" s="114" t="s">
        <v>359</v>
      </c>
      <c r="T480" s="25" t="s">
        <v>109</v>
      </c>
      <c r="U480" s="114" t="s">
        <v>354</v>
      </c>
      <c r="V480" s="25" t="s">
        <v>108</v>
      </c>
      <c r="W480" s="114"/>
      <c r="X480" s="25" t="s">
        <v>107</v>
      </c>
      <c r="Y480" s="114"/>
      <c r="Z480" s="25" t="s">
        <v>106</v>
      </c>
      <c r="AA480" s="114"/>
      <c r="AB480" s="190"/>
      <c r="AC480" s="114"/>
      <c r="AD480" s="190"/>
      <c r="AE480" s="57"/>
      <c r="AF480" s="422"/>
      <c r="AG480" s="422"/>
      <c r="AH480" s="21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8.15" customHeight="1" thickBot="1" x14ac:dyDescent="0.25">
      <c r="B481" s="30"/>
      <c r="C481" s="355"/>
      <c r="D481" s="246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179</v>
      </c>
      <c r="N481" s="50" t="s">
        <v>104</v>
      </c>
      <c r="O481" s="51" t="s">
        <v>357</v>
      </c>
      <c r="P481" s="50" t="s">
        <v>103</v>
      </c>
      <c r="Q481" s="51" t="s">
        <v>371</v>
      </c>
      <c r="R481" s="50" t="s">
        <v>102</v>
      </c>
      <c r="S481" s="51" t="s">
        <v>350</v>
      </c>
      <c r="T481" s="50">
        <v>20</v>
      </c>
      <c r="U481" s="51" t="s">
        <v>130</v>
      </c>
      <c r="V481" s="50" t="s">
        <v>101</v>
      </c>
      <c r="W481" s="51"/>
      <c r="X481" s="50" t="s">
        <v>100</v>
      </c>
      <c r="Y481" s="51"/>
      <c r="Z481" s="50" t="s">
        <v>99</v>
      </c>
      <c r="AA481" s="51"/>
      <c r="AB481" s="187"/>
      <c r="AC481" s="51"/>
      <c r="AD481" s="187"/>
      <c r="AE481" s="56"/>
      <c r="AF481" s="424"/>
      <c r="AG481" s="424"/>
      <c r="AH481" s="47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8.15" customHeight="1" x14ac:dyDescent="0.2">
      <c r="B482" s="30"/>
      <c r="C482" s="338">
        <v>2</v>
      </c>
      <c r="D482" s="212"/>
      <c r="E482" s="198"/>
      <c r="F482" s="198"/>
      <c r="G482" s="197"/>
      <c r="H482" s="358"/>
      <c r="I482" s="390">
        <v>113</v>
      </c>
      <c r="J482" s="390">
        <v>28</v>
      </c>
      <c r="K482" s="390">
        <v>7</v>
      </c>
      <c r="L482" s="42" t="s">
        <v>131</v>
      </c>
      <c r="M482" s="43" t="s">
        <v>179</v>
      </c>
      <c r="N482" s="42" t="s">
        <v>129</v>
      </c>
      <c r="O482" s="43" t="s">
        <v>458</v>
      </c>
      <c r="P482" s="42" t="s">
        <v>128</v>
      </c>
      <c r="Q482" s="43" t="s">
        <v>1084</v>
      </c>
      <c r="R482" s="42" t="s">
        <v>127</v>
      </c>
      <c r="S482" s="43" t="s">
        <v>462</v>
      </c>
      <c r="T482" s="42" t="s">
        <v>126</v>
      </c>
      <c r="U482" s="43" t="s">
        <v>350</v>
      </c>
      <c r="V482" s="42" t="s">
        <v>125</v>
      </c>
      <c r="W482" s="43" t="s">
        <v>130</v>
      </c>
      <c r="X482" s="42" t="s">
        <v>124</v>
      </c>
      <c r="Y482" s="43"/>
      <c r="Z482" s="42" t="s">
        <v>123</v>
      </c>
      <c r="AA482" s="43"/>
      <c r="AB482" s="196"/>
      <c r="AC482" s="43"/>
      <c r="AD482" s="196"/>
      <c r="AE482" s="39"/>
      <c r="AF482" s="421"/>
      <c r="AG482" s="421" t="s">
        <v>669</v>
      </c>
      <c r="AH482" s="38"/>
      <c r="AI482" s="9"/>
      <c r="AJ482" s="349">
        <f>SUMPRODUCT(LEN($M482:$AA485)-LEN(SUBSTITUTE($M482:$AA485,"A", "")))</f>
        <v>38</v>
      </c>
      <c r="AK482" s="352">
        <f>SUMPRODUCT(LEN($AD482:$AD485)-LEN(SUBSTITUTE($AD482:$AD485,"A", "")))</f>
        <v>0</v>
      </c>
      <c r="AL482" s="335">
        <f>SUMPRODUCT(LEN($AC482:$AC485)-LEN(SUBSTITUTE($AC482:$AC485,"A", "")))</f>
        <v>0</v>
      </c>
      <c r="AM482" s="349">
        <f>SUMPRODUCT(LEN($M482:$AA485)-LEN(SUBSTITUTE($M482:$AA485,"S", "")))</f>
        <v>28</v>
      </c>
      <c r="AN482" s="352">
        <f>SUMPRODUCT(LEN($AD482:$AD485)-LEN(SUBSTITUTE($AD482:$AD485,"S", "")))</f>
        <v>0</v>
      </c>
      <c r="AO482" s="335">
        <f>SUMPRODUCT(LEN($AC482:$AC485)-LEN(SUBSTITUTE($AC482:$AC485,"S", "")))</f>
        <v>0</v>
      </c>
      <c r="AP482" s="349">
        <f>SUMPRODUCT(LEN($M482:$AA485)-LEN(SUBSTITUTE($M482:$AA485,"F", "")))</f>
        <v>2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10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8.15" customHeight="1" thickBot="1" x14ac:dyDescent="0.25">
      <c r="B483" s="30"/>
      <c r="C483" s="339"/>
      <c r="D483" s="221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 t="s">
        <v>179</v>
      </c>
      <c r="N483" s="33" t="s">
        <v>121</v>
      </c>
      <c r="O483" s="55" t="s">
        <v>531</v>
      </c>
      <c r="P483" s="33" t="s">
        <v>120</v>
      </c>
      <c r="Q483" s="55" t="s">
        <v>465</v>
      </c>
      <c r="R483" s="33" t="s">
        <v>119</v>
      </c>
      <c r="S483" s="55" t="s">
        <v>1083</v>
      </c>
      <c r="T483" s="33" t="s">
        <v>118</v>
      </c>
      <c r="U483" s="55" t="s">
        <v>350</v>
      </c>
      <c r="V483" s="33" t="s">
        <v>117</v>
      </c>
      <c r="W483" s="55"/>
      <c r="X483" s="33" t="s">
        <v>116</v>
      </c>
      <c r="Y483" s="55"/>
      <c r="Z483" s="33" t="s">
        <v>115</v>
      </c>
      <c r="AA483" s="55"/>
      <c r="AB483" s="193"/>
      <c r="AC483" s="55"/>
      <c r="AD483" s="193"/>
      <c r="AE483" s="22"/>
      <c r="AF483" s="422"/>
      <c r="AG483" s="422"/>
      <c r="AH483" s="21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8.15" customHeight="1" x14ac:dyDescent="0.2">
      <c r="B484" s="30"/>
      <c r="C484" s="340"/>
      <c r="D484" s="218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 t="s">
        <v>1067</v>
      </c>
      <c r="N484" s="25" t="s">
        <v>112</v>
      </c>
      <c r="O484" s="114" t="s">
        <v>458</v>
      </c>
      <c r="P484" s="25" t="s">
        <v>111</v>
      </c>
      <c r="Q484" s="114" t="s">
        <v>1082</v>
      </c>
      <c r="R484" s="25" t="s">
        <v>110</v>
      </c>
      <c r="S484" s="114" t="s">
        <v>481</v>
      </c>
      <c r="T484" s="25" t="s">
        <v>109</v>
      </c>
      <c r="U484" s="114" t="s">
        <v>354</v>
      </c>
      <c r="V484" s="25" t="s">
        <v>108</v>
      </c>
      <c r="W484" s="114"/>
      <c r="X484" s="25" t="s">
        <v>107</v>
      </c>
      <c r="Y484" s="114"/>
      <c r="Z484" s="25" t="s">
        <v>106</v>
      </c>
      <c r="AA484" s="114"/>
      <c r="AB484" s="190"/>
      <c r="AC484" s="114"/>
      <c r="AD484" s="190"/>
      <c r="AE484" s="22"/>
      <c r="AF484" s="422"/>
      <c r="AG484" s="422"/>
      <c r="AH484" s="21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8.15" customHeight="1" thickBot="1" x14ac:dyDescent="0.25">
      <c r="B485" s="30"/>
      <c r="C485" s="355"/>
      <c r="D485" s="246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 t="s">
        <v>458</v>
      </c>
      <c r="N485" s="50" t="s">
        <v>104</v>
      </c>
      <c r="O485" s="51" t="s">
        <v>179</v>
      </c>
      <c r="P485" s="50" t="s">
        <v>103</v>
      </c>
      <c r="Q485" s="51" t="s">
        <v>725</v>
      </c>
      <c r="R485" s="50" t="s">
        <v>102</v>
      </c>
      <c r="S485" s="51" t="s">
        <v>474</v>
      </c>
      <c r="T485" s="50">
        <v>20</v>
      </c>
      <c r="U485" s="51" t="s">
        <v>354</v>
      </c>
      <c r="V485" s="50" t="s">
        <v>101</v>
      </c>
      <c r="W485" s="51"/>
      <c r="X485" s="50" t="s">
        <v>100</v>
      </c>
      <c r="Y485" s="51"/>
      <c r="Z485" s="50" t="s">
        <v>99</v>
      </c>
      <c r="AA485" s="51"/>
      <c r="AB485" s="187"/>
      <c r="AC485" s="51"/>
      <c r="AD485" s="187"/>
      <c r="AE485" s="48"/>
      <c r="AF485" s="424"/>
      <c r="AG485" s="424"/>
      <c r="AH485" s="47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8.15" customHeight="1" x14ac:dyDescent="0.2">
      <c r="B486" s="30"/>
      <c r="C486" s="338">
        <v>3</v>
      </c>
      <c r="D486" s="212"/>
      <c r="E486" s="198"/>
      <c r="F486" s="198"/>
      <c r="G486" s="197"/>
      <c r="H486" s="358"/>
      <c r="I486" s="390">
        <v>98</v>
      </c>
      <c r="J486" s="390">
        <v>24</v>
      </c>
      <c r="K486" s="390">
        <v>7</v>
      </c>
      <c r="L486" s="42" t="s">
        <v>131</v>
      </c>
      <c r="M486" s="43" t="s">
        <v>357</v>
      </c>
      <c r="N486" s="42" t="s">
        <v>129</v>
      </c>
      <c r="O486" s="43" t="s">
        <v>470</v>
      </c>
      <c r="P486" s="42" t="s">
        <v>128</v>
      </c>
      <c r="Q486" s="43" t="s">
        <v>692</v>
      </c>
      <c r="R486" s="42" t="s">
        <v>127</v>
      </c>
      <c r="S486" s="43" t="s">
        <v>347</v>
      </c>
      <c r="T486" s="42" t="s">
        <v>126</v>
      </c>
      <c r="U486" s="43" t="s">
        <v>130</v>
      </c>
      <c r="V486" s="42" t="s">
        <v>125</v>
      </c>
      <c r="W486" s="43"/>
      <c r="X486" s="42" t="s">
        <v>124</v>
      </c>
      <c r="Y486" s="43"/>
      <c r="Z486" s="42" t="s">
        <v>123</v>
      </c>
      <c r="AA486" s="43"/>
      <c r="AB486" s="196"/>
      <c r="AC486" s="43"/>
      <c r="AD486" s="196" t="s">
        <v>474</v>
      </c>
      <c r="AE486" s="39"/>
      <c r="AF486" s="421"/>
      <c r="AG486" s="421" t="s">
        <v>669</v>
      </c>
      <c r="AH486" s="38"/>
      <c r="AI486" s="9"/>
      <c r="AJ486" s="349">
        <f>SUMPRODUCT(LEN($M486:$AA489)-LEN(SUBSTITUTE($M486:$AA489,"A", "")))</f>
        <v>20</v>
      </c>
      <c r="AK486" s="352">
        <f>SUMPRODUCT(LEN($AD486:$AD489)-LEN(SUBSTITUTE($AD486:$AD489,"A", "")))</f>
        <v>1</v>
      </c>
      <c r="AL486" s="335">
        <f>SUMPRODUCT(LEN($AC486:$AC489)-LEN(SUBSTITUTE($AC486:$AC489,"A", "")))</f>
        <v>0</v>
      </c>
      <c r="AM486" s="349">
        <f>SUMPRODUCT(LEN($M486:$AA489)-LEN(SUBSTITUTE($M486:$AA489,"S", "")))</f>
        <v>14</v>
      </c>
      <c r="AN486" s="352">
        <f>SUMPRODUCT(LEN($AD486:$AD489)-LEN(SUBSTITUTE($AD486:$AD489,"S", "")))</f>
        <v>2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11</v>
      </c>
      <c r="AT486" s="352">
        <f>SUMPRODUCT(LEN($AD486:$AD489)-LEN(SUBSTITUTE($AD486:$AD489,"G", "")))</f>
        <v>1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8.15" customHeight="1" thickBot="1" x14ac:dyDescent="0.25">
      <c r="B487" s="30"/>
      <c r="C487" s="339"/>
      <c r="D487" s="221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 t="s">
        <v>457</v>
      </c>
      <c r="N487" s="33" t="s">
        <v>121</v>
      </c>
      <c r="O487" s="55" t="s">
        <v>697</v>
      </c>
      <c r="P487" s="33" t="s">
        <v>120</v>
      </c>
      <c r="Q487" s="55" t="s">
        <v>588</v>
      </c>
      <c r="R487" s="33" t="s">
        <v>119</v>
      </c>
      <c r="S487" s="55" t="s">
        <v>347</v>
      </c>
      <c r="T487" s="33" t="s">
        <v>118</v>
      </c>
      <c r="U487" s="55"/>
      <c r="V487" s="33" t="s">
        <v>117</v>
      </c>
      <c r="W487" s="55"/>
      <c r="X487" s="33" t="s">
        <v>116</v>
      </c>
      <c r="Y487" s="55"/>
      <c r="Z487" s="33" t="s">
        <v>115</v>
      </c>
      <c r="AA487" s="55"/>
      <c r="AB487" s="193"/>
      <c r="AC487" s="55"/>
      <c r="AD487" s="193"/>
      <c r="AE487" s="22"/>
      <c r="AF487" s="422"/>
      <c r="AG487" s="422"/>
      <c r="AH487" s="21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8.15" customHeight="1" x14ac:dyDescent="0.2">
      <c r="B488" s="30"/>
      <c r="C488" s="340"/>
      <c r="D488" s="218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 t="s">
        <v>132</v>
      </c>
      <c r="N488" s="25" t="s">
        <v>112</v>
      </c>
      <c r="O488" s="114" t="s">
        <v>479</v>
      </c>
      <c r="P488" s="25" t="s">
        <v>111</v>
      </c>
      <c r="Q488" s="114" t="s">
        <v>353</v>
      </c>
      <c r="R488" s="25" t="s">
        <v>110</v>
      </c>
      <c r="S488" s="114" t="s">
        <v>354</v>
      </c>
      <c r="T488" s="25" t="s">
        <v>109</v>
      </c>
      <c r="U488" s="114"/>
      <c r="V488" s="25" t="s">
        <v>108</v>
      </c>
      <c r="W488" s="114"/>
      <c r="X488" s="25" t="s">
        <v>107</v>
      </c>
      <c r="Y488" s="114"/>
      <c r="Z488" s="25" t="s">
        <v>106</v>
      </c>
      <c r="AA488" s="114"/>
      <c r="AB488" s="190"/>
      <c r="AC488" s="114"/>
      <c r="AD488" s="190"/>
      <c r="AE488" s="22"/>
      <c r="AF488" s="422"/>
      <c r="AG488" s="422"/>
      <c r="AH488" s="21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8.15" customHeight="1" thickBot="1" x14ac:dyDescent="0.25">
      <c r="B489" s="20"/>
      <c r="C489" s="341"/>
      <c r="D489" s="215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 t="s">
        <v>179</v>
      </c>
      <c r="N489" s="15" t="s">
        <v>104</v>
      </c>
      <c r="O489" s="16" t="s">
        <v>474</v>
      </c>
      <c r="P489" s="15" t="s">
        <v>103</v>
      </c>
      <c r="Q489" s="16" t="s">
        <v>455</v>
      </c>
      <c r="R489" s="15" t="s">
        <v>102</v>
      </c>
      <c r="S489" s="16" t="s">
        <v>130</v>
      </c>
      <c r="T489" s="15">
        <v>20</v>
      </c>
      <c r="U489" s="16"/>
      <c r="V489" s="15" t="s">
        <v>101</v>
      </c>
      <c r="W489" s="16"/>
      <c r="X489" s="15" t="s">
        <v>100</v>
      </c>
      <c r="Y489" s="16"/>
      <c r="Z489" s="15" t="s">
        <v>99</v>
      </c>
      <c r="AA489" s="16"/>
      <c r="AB489" s="187"/>
      <c r="AC489" s="16"/>
      <c r="AD489" s="186"/>
      <c r="AE489" s="11"/>
      <c r="AF489" s="423"/>
      <c r="AG489" s="423"/>
      <c r="AH489" s="10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107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>
        <v>215</v>
      </c>
      <c r="E491" s="425">
        <v>23142.15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03"/>
      <c r="AI491" s="86" t="s">
        <v>137</v>
      </c>
      <c r="AJ491" s="119">
        <f t="shared" ref="AJ491:BB491" si="64">SUM(AJ493:AJ504)</f>
        <v>122</v>
      </c>
      <c r="AK491" s="84">
        <f t="shared" si="64"/>
        <v>3</v>
      </c>
      <c r="AL491" s="83">
        <f t="shared" si="64"/>
        <v>0</v>
      </c>
      <c r="AM491" s="85">
        <f t="shared" si="64"/>
        <v>80</v>
      </c>
      <c r="AN491" s="84">
        <f t="shared" si="64"/>
        <v>1</v>
      </c>
      <c r="AO491" s="83">
        <f t="shared" si="64"/>
        <v>0</v>
      </c>
      <c r="AP491" s="85">
        <f t="shared" si="64"/>
        <v>4</v>
      </c>
      <c r="AQ491" s="84">
        <f t="shared" si="64"/>
        <v>1</v>
      </c>
      <c r="AR491" s="83">
        <f t="shared" si="64"/>
        <v>0</v>
      </c>
      <c r="AS491" s="85">
        <f t="shared" si="64"/>
        <v>16</v>
      </c>
      <c r="AT491" s="84">
        <f t="shared" si="64"/>
        <v>3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1</v>
      </c>
      <c r="BB491" s="80">
        <f t="shared" si="64"/>
        <v>0</v>
      </c>
      <c r="BC491" s="79" t="s">
        <v>136</v>
      </c>
      <c r="BF491" s="5">
        <f>SUM(AJ491:AL491)/$BG$5</f>
        <v>41.666666666666664</v>
      </c>
      <c r="BG491" s="5">
        <f>SUM(AM491:AO491,AY491)/$BG$5</f>
        <v>27</v>
      </c>
      <c r="BH491" s="5">
        <f>SUM(AP491:AR491,AZ491)/$BG$5</f>
        <v>1.6666666666666667</v>
      </c>
      <c r="BI491" s="5">
        <f>SUM(AS491:AU491,BA491)/$BG$5</f>
        <v>6.666666666666667</v>
      </c>
      <c r="BJ491" s="5">
        <f>SUM(AV491:AX491,BB491)/$BG$5</f>
        <v>0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03"/>
      <c r="AI492" s="66" t="s">
        <v>135</v>
      </c>
      <c r="AJ492" s="65">
        <f t="shared" ref="AJ492:BB492" si="65">AJ491/3</f>
        <v>40.666666666666664</v>
      </c>
      <c r="AK492" s="64">
        <f t="shared" si="65"/>
        <v>1</v>
      </c>
      <c r="AL492" s="63">
        <f t="shared" si="65"/>
        <v>0</v>
      </c>
      <c r="AM492" s="65">
        <f t="shared" si="65"/>
        <v>26.666666666666668</v>
      </c>
      <c r="AN492" s="64">
        <f t="shared" si="65"/>
        <v>0.33333333333333331</v>
      </c>
      <c r="AO492" s="63">
        <f t="shared" si="65"/>
        <v>0</v>
      </c>
      <c r="AP492" s="65">
        <f t="shared" si="65"/>
        <v>1.3333333333333333</v>
      </c>
      <c r="AQ492" s="64">
        <f t="shared" si="65"/>
        <v>0.33333333333333331</v>
      </c>
      <c r="AR492" s="63">
        <f t="shared" si="65"/>
        <v>0</v>
      </c>
      <c r="AS492" s="65">
        <f t="shared" si="65"/>
        <v>5.333333333333333</v>
      </c>
      <c r="AT492" s="64">
        <f t="shared" si="65"/>
        <v>1</v>
      </c>
      <c r="AU492" s="63">
        <f t="shared" si="65"/>
        <v>0</v>
      </c>
      <c r="AV492" s="65">
        <f t="shared" si="65"/>
        <v>0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0.33333333333333331</v>
      </c>
      <c r="BB492" s="60">
        <f t="shared" si="65"/>
        <v>0</v>
      </c>
      <c r="BC492" s="59" t="s">
        <v>134</v>
      </c>
    </row>
    <row r="493" spans="2:62" ht="28.15" customHeight="1" x14ac:dyDescent="0.2">
      <c r="B493" s="30"/>
      <c r="C493" s="338">
        <v>1</v>
      </c>
      <c r="D493" s="239" t="s">
        <v>980</v>
      </c>
      <c r="E493" s="198"/>
      <c r="F493" s="198"/>
      <c r="G493" s="197"/>
      <c r="H493" s="358" t="s">
        <v>183</v>
      </c>
      <c r="I493" s="390">
        <v>141</v>
      </c>
      <c r="J493" s="390">
        <v>29</v>
      </c>
      <c r="K493" s="390">
        <v>6</v>
      </c>
      <c r="L493" s="42" t="s">
        <v>131</v>
      </c>
      <c r="M493" s="43" t="s">
        <v>132</v>
      </c>
      <c r="N493" s="42" t="s">
        <v>129</v>
      </c>
      <c r="O493" s="43" t="s">
        <v>357</v>
      </c>
      <c r="P493" s="42" t="s">
        <v>128</v>
      </c>
      <c r="Q493" s="43" t="s">
        <v>1009</v>
      </c>
      <c r="R493" s="42" t="s">
        <v>127</v>
      </c>
      <c r="S493" s="43" t="s">
        <v>1081</v>
      </c>
      <c r="T493" s="42" t="s">
        <v>126</v>
      </c>
      <c r="U493" s="43" t="s">
        <v>501</v>
      </c>
      <c r="V493" s="42" t="s">
        <v>125</v>
      </c>
      <c r="W493" s="43" t="s">
        <v>354</v>
      </c>
      <c r="X493" s="42" t="s">
        <v>124</v>
      </c>
      <c r="Y493" s="43"/>
      <c r="Z493" s="42" t="s">
        <v>123</v>
      </c>
      <c r="AA493" s="43"/>
      <c r="AB493" s="196"/>
      <c r="AC493" s="43"/>
      <c r="AD493" s="196" t="s">
        <v>496</v>
      </c>
      <c r="AE493" s="58" t="s">
        <v>496</v>
      </c>
      <c r="AF493" s="421"/>
      <c r="AG493" s="421" t="s">
        <v>669</v>
      </c>
      <c r="AH493" s="38"/>
      <c r="AI493" s="9"/>
      <c r="AJ493" s="401">
        <f>SUMPRODUCT(LEN($M493:$AA496)-LEN(SUBSTITUTE($M493:$AA496,"A", "")))</f>
        <v>49</v>
      </c>
      <c r="AK493" s="352">
        <f>SUMPRODUCT(LEN($AD493:$AD496)-LEN(SUBSTITUTE($AD493:$AD496,"A", "")))</f>
        <v>0</v>
      </c>
      <c r="AL493" s="335">
        <f>SUMPRODUCT(LEN($AC493:$AC496)-LEN(SUBSTITUTE($AC493:$AC496,"A", "")))</f>
        <v>0</v>
      </c>
      <c r="AM493" s="349">
        <f>SUMPRODUCT(LEN($M493:$AA496)-LEN(SUBSTITUTE($M493:$AA496,"S", "")))</f>
        <v>33</v>
      </c>
      <c r="AN493" s="352">
        <f>SUMPRODUCT(LEN($AD493:$AD496)-LEN(SUBSTITUTE($AD493:$AD496,"S", "")))</f>
        <v>0</v>
      </c>
      <c r="AO493" s="335">
        <f>SUMPRODUCT(LEN($AC493:$AC496)-LEN(SUBSTITUTE($AC493:$AC496,"S", "")))</f>
        <v>0</v>
      </c>
      <c r="AP493" s="349">
        <f>SUMPRODUCT(LEN($M493:$AA496)-LEN(SUBSTITUTE($M493:$AA496,"F", "")))</f>
        <v>2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5</v>
      </c>
      <c r="AT493" s="352">
        <f>SUMPRODUCT(LEN($AD493:$AD496)-LEN(SUBSTITUTE($AD493:$AD496,"G", "")))</f>
        <v>1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1</v>
      </c>
      <c r="BB493" s="413">
        <f>SUMPRODUCT(LEN($AE493:$AE496)-LEN(SUBSTITUTE($AE493:$AE496,"M", "")))</f>
        <v>0</v>
      </c>
    </row>
    <row r="494" spans="2:62" ht="28.15" customHeight="1" thickBot="1" x14ac:dyDescent="0.25">
      <c r="B494" s="30"/>
      <c r="C494" s="339"/>
      <c r="D494" s="221" t="s">
        <v>1080</v>
      </c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458</v>
      </c>
      <c r="N494" s="33" t="s">
        <v>121</v>
      </c>
      <c r="O494" s="55" t="s">
        <v>458</v>
      </c>
      <c r="P494" s="33" t="s">
        <v>120</v>
      </c>
      <c r="Q494" s="55" t="s">
        <v>971</v>
      </c>
      <c r="R494" s="33" t="s">
        <v>119</v>
      </c>
      <c r="S494" s="55" t="s">
        <v>357</v>
      </c>
      <c r="T494" s="33" t="s">
        <v>118</v>
      </c>
      <c r="U494" s="55" t="s">
        <v>349</v>
      </c>
      <c r="V494" s="33" t="s">
        <v>117</v>
      </c>
      <c r="W494" s="55" t="s">
        <v>130</v>
      </c>
      <c r="X494" s="33" t="s">
        <v>116</v>
      </c>
      <c r="Y494" s="55"/>
      <c r="Z494" s="33" t="s">
        <v>115</v>
      </c>
      <c r="AA494" s="55"/>
      <c r="AB494" s="193"/>
      <c r="AC494" s="55"/>
      <c r="AD494" s="193"/>
      <c r="AE494" s="57"/>
      <c r="AF494" s="422"/>
      <c r="AG494" s="422"/>
      <c r="AH494" s="21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8.15" customHeight="1" x14ac:dyDescent="0.2">
      <c r="B495" s="30"/>
      <c r="C495" s="340"/>
      <c r="D495" s="218"/>
      <c r="E495" s="192"/>
      <c r="F495" s="192"/>
      <c r="G495" s="191"/>
      <c r="H495" s="360">
        <v>215</v>
      </c>
      <c r="I495" s="392"/>
      <c r="J495" s="392"/>
      <c r="K495" s="392"/>
      <c r="L495" s="25" t="s">
        <v>114</v>
      </c>
      <c r="M495" s="114" t="s">
        <v>357</v>
      </c>
      <c r="N495" s="25" t="s">
        <v>112</v>
      </c>
      <c r="O495" s="114" t="s">
        <v>458</v>
      </c>
      <c r="P495" s="25" t="s">
        <v>111</v>
      </c>
      <c r="Q495" s="114" t="s">
        <v>825</v>
      </c>
      <c r="R495" s="25" t="s">
        <v>110</v>
      </c>
      <c r="S495" s="114" t="s">
        <v>1079</v>
      </c>
      <c r="T495" s="25" t="s">
        <v>109</v>
      </c>
      <c r="U495" s="114" t="s">
        <v>349</v>
      </c>
      <c r="V495" s="25" t="s">
        <v>108</v>
      </c>
      <c r="W495" s="114" t="s">
        <v>130</v>
      </c>
      <c r="X495" s="25" t="s">
        <v>107</v>
      </c>
      <c r="Y495" s="114"/>
      <c r="Z495" s="25" t="s">
        <v>106</v>
      </c>
      <c r="AA495" s="114"/>
      <c r="AB495" s="190"/>
      <c r="AC495" s="114"/>
      <c r="AD495" s="190"/>
      <c r="AE495" s="57"/>
      <c r="AF495" s="422"/>
      <c r="AG495" s="422"/>
      <c r="AH495" s="21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8.15" customHeight="1" thickBot="1" x14ac:dyDescent="0.25">
      <c r="B496" s="30"/>
      <c r="C496" s="355"/>
      <c r="D496" s="246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484</v>
      </c>
      <c r="N496" s="50" t="s">
        <v>104</v>
      </c>
      <c r="O496" s="51" t="s">
        <v>548</v>
      </c>
      <c r="P496" s="50" t="s">
        <v>103</v>
      </c>
      <c r="Q496" s="51" t="s">
        <v>805</v>
      </c>
      <c r="R496" s="50" t="s">
        <v>102</v>
      </c>
      <c r="S496" s="51" t="s">
        <v>474</v>
      </c>
      <c r="T496" s="50">
        <v>20</v>
      </c>
      <c r="U496" s="51" t="s">
        <v>354</v>
      </c>
      <c r="V496" s="50" t="s">
        <v>101</v>
      </c>
      <c r="W496" s="51"/>
      <c r="X496" s="50" t="s">
        <v>100</v>
      </c>
      <c r="Y496" s="51"/>
      <c r="Z496" s="50" t="s">
        <v>99</v>
      </c>
      <c r="AA496" s="51"/>
      <c r="AB496" s="187"/>
      <c r="AC496" s="51"/>
      <c r="AD496" s="187"/>
      <c r="AE496" s="56"/>
      <c r="AF496" s="424"/>
      <c r="AG496" s="424"/>
      <c r="AH496" s="47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8.15" customHeight="1" x14ac:dyDescent="0.2">
      <c r="B497" s="30"/>
      <c r="C497" s="338">
        <v>2</v>
      </c>
      <c r="D497" s="212"/>
      <c r="E497" s="198"/>
      <c r="F497" s="198"/>
      <c r="G497" s="197"/>
      <c r="H497" s="358"/>
      <c r="I497" s="390">
        <v>154</v>
      </c>
      <c r="J497" s="390">
        <v>28</v>
      </c>
      <c r="K497" s="390">
        <v>7</v>
      </c>
      <c r="L497" s="42" t="s">
        <v>131</v>
      </c>
      <c r="M497" s="43" t="s">
        <v>479</v>
      </c>
      <c r="N497" s="42" t="s">
        <v>129</v>
      </c>
      <c r="O497" s="43" t="s">
        <v>179</v>
      </c>
      <c r="P497" s="42" t="s">
        <v>128</v>
      </c>
      <c r="Q497" s="43" t="s">
        <v>458</v>
      </c>
      <c r="R497" s="42" t="s">
        <v>127</v>
      </c>
      <c r="S497" s="43" t="s">
        <v>542</v>
      </c>
      <c r="T497" s="42" t="s">
        <v>126</v>
      </c>
      <c r="U497" s="43" t="s">
        <v>349</v>
      </c>
      <c r="V497" s="42" t="s">
        <v>125</v>
      </c>
      <c r="W497" s="43" t="s">
        <v>130</v>
      </c>
      <c r="X497" s="42" t="s">
        <v>124</v>
      </c>
      <c r="Y497" s="43"/>
      <c r="Z497" s="42" t="s">
        <v>123</v>
      </c>
      <c r="AA497" s="43"/>
      <c r="AB497" s="196"/>
      <c r="AC497" s="43"/>
      <c r="AD497" s="196" t="s">
        <v>1078</v>
      </c>
      <c r="AE497" s="39"/>
      <c r="AF497" s="421"/>
      <c r="AG497" s="421" t="s">
        <v>669</v>
      </c>
      <c r="AH497" s="38"/>
      <c r="AI497" s="9"/>
      <c r="AJ497" s="401">
        <f>SUMPRODUCT(LEN($M497:$AA500)-LEN(SUBSTITUTE($M497:$AA500,"A", "")))</f>
        <v>28</v>
      </c>
      <c r="AK497" s="352">
        <f>SUMPRODUCT(LEN($AD497:$AD500)-LEN(SUBSTITUTE($AD497:$AD500,"A", "")))</f>
        <v>3</v>
      </c>
      <c r="AL497" s="335">
        <f>SUMPRODUCT(LEN($AC497:$AC500)-LEN(SUBSTITUTE($AC497:$AC500,"A", "")))</f>
        <v>0</v>
      </c>
      <c r="AM497" s="349">
        <f>SUMPRODUCT(LEN($M497:$AA500)-LEN(SUBSTITUTE($M497:$AA500,"S", "")))</f>
        <v>19</v>
      </c>
      <c r="AN497" s="352">
        <f>SUMPRODUCT(LEN($AD497:$AD500)-LEN(SUBSTITUTE($AD497:$AD500,"S", "")))</f>
        <v>1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1</v>
      </c>
      <c r="AR497" s="335">
        <f>SUMPRODUCT(LEN($AC497:$AC500)-LEN(SUBSTITUTE($AC497:$AC500,"F", "")))</f>
        <v>0</v>
      </c>
      <c r="AS497" s="349">
        <f>SUMPRODUCT(LEN($M497:$AA500)-LEN(SUBSTITUTE($M497:$AA500,"G", "")))</f>
        <v>4</v>
      </c>
      <c r="AT497" s="352">
        <f>SUMPRODUCT(LEN($AD497:$AD500)-LEN(SUBSTITUTE($AD497:$AD500,"G", "")))</f>
        <v>2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8.15" customHeight="1" thickBot="1" x14ac:dyDescent="0.25">
      <c r="B498" s="30"/>
      <c r="C498" s="339"/>
      <c r="D498" s="221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 t="s">
        <v>132</v>
      </c>
      <c r="N498" s="33" t="s">
        <v>121</v>
      </c>
      <c r="O498" s="55" t="s">
        <v>357</v>
      </c>
      <c r="P498" s="33" t="s">
        <v>120</v>
      </c>
      <c r="Q498" s="55" t="s">
        <v>357</v>
      </c>
      <c r="R498" s="33" t="s">
        <v>119</v>
      </c>
      <c r="S498" s="55" t="s">
        <v>579</v>
      </c>
      <c r="T498" s="33" t="s">
        <v>118</v>
      </c>
      <c r="U498" s="55" t="s">
        <v>349</v>
      </c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193"/>
      <c r="AC498" s="55"/>
      <c r="AD498" s="193" t="s">
        <v>351</v>
      </c>
      <c r="AE498" s="22"/>
      <c r="AF498" s="422"/>
      <c r="AG498" s="422"/>
      <c r="AH498" s="21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8.15" customHeight="1" x14ac:dyDescent="0.2">
      <c r="B499" s="30"/>
      <c r="C499" s="340"/>
      <c r="D499" s="218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 t="s">
        <v>132</v>
      </c>
      <c r="N499" s="25" t="s">
        <v>112</v>
      </c>
      <c r="O499" s="114" t="s">
        <v>357</v>
      </c>
      <c r="P499" s="25" t="s">
        <v>111</v>
      </c>
      <c r="Q499" s="114" t="s">
        <v>352</v>
      </c>
      <c r="R499" s="25" t="s">
        <v>110</v>
      </c>
      <c r="S499" s="114" t="s">
        <v>498</v>
      </c>
      <c r="T499" s="25" t="s">
        <v>109</v>
      </c>
      <c r="U499" s="114" t="s">
        <v>351</v>
      </c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190"/>
      <c r="AC499" s="114"/>
      <c r="AD499" s="190"/>
      <c r="AE499" s="22"/>
      <c r="AF499" s="422"/>
      <c r="AG499" s="422"/>
      <c r="AH499" s="21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8.15" customHeight="1" thickBot="1" x14ac:dyDescent="0.25">
      <c r="B500" s="30"/>
      <c r="C500" s="355"/>
      <c r="D500" s="246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 t="s">
        <v>357</v>
      </c>
      <c r="N500" s="50" t="s">
        <v>104</v>
      </c>
      <c r="O500" s="51" t="s">
        <v>132</v>
      </c>
      <c r="P500" s="50" t="s">
        <v>103</v>
      </c>
      <c r="Q500" s="51" t="s">
        <v>462</v>
      </c>
      <c r="R500" s="50" t="s">
        <v>102</v>
      </c>
      <c r="S500" s="51" t="s">
        <v>358</v>
      </c>
      <c r="T500" s="50">
        <v>20</v>
      </c>
      <c r="U500" s="51" t="s">
        <v>354</v>
      </c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187"/>
      <c r="AC500" s="51"/>
      <c r="AD500" s="187"/>
      <c r="AE500" s="48"/>
      <c r="AF500" s="424"/>
      <c r="AG500" s="424"/>
      <c r="AH500" s="47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8.15" customHeight="1" x14ac:dyDescent="0.2">
      <c r="B501" s="30"/>
      <c r="C501" s="338">
        <v>3</v>
      </c>
      <c r="D501" s="212"/>
      <c r="E501" s="198"/>
      <c r="F501" s="198"/>
      <c r="G501" s="197"/>
      <c r="H501" s="358"/>
      <c r="I501" s="390">
        <v>154</v>
      </c>
      <c r="J501" s="390">
        <v>30</v>
      </c>
      <c r="K501" s="390">
        <v>7</v>
      </c>
      <c r="L501" s="42" t="s">
        <v>131</v>
      </c>
      <c r="M501" s="43" t="s">
        <v>132</v>
      </c>
      <c r="N501" s="42" t="s">
        <v>129</v>
      </c>
      <c r="O501" s="43" t="s">
        <v>357</v>
      </c>
      <c r="P501" s="42" t="s">
        <v>128</v>
      </c>
      <c r="Q501" s="43" t="s">
        <v>531</v>
      </c>
      <c r="R501" s="42" t="s">
        <v>127</v>
      </c>
      <c r="S501" s="43" t="s">
        <v>463</v>
      </c>
      <c r="T501" s="42" t="s">
        <v>126</v>
      </c>
      <c r="U501" s="43" t="s">
        <v>510</v>
      </c>
      <c r="V501" s="42" t="s">
        <v>125</v>
      </c>
      <c r="W501" s="43" t="s">
        <v>354</v>
      </c>
      <c r="X501" s="42" t="s">
        <v>124</v>
      </c>
      <c r="Y501" s="43"/>
      <c r="Z501" s="42" t="s">
        <v>123</v>
      </c>
      <c r="AA501" s="43"/>
      <c r="AB501" s="196"/>
      <c r="AC501" s="43"/>
      <c r="AD501" s="196"/>
      <c r="AE501" s="39"/>
      <c r="AF501" s="421"/>
      <c r="AG501" s="421" t="s">
        <v>669</v>
      </c>
      <c r="AH501" s="38"/>
      <c r="AI501" s="9"/>
      <c r="AJ501" s="401">
        <f>SUMPRODUCT(LEN($M501:$AA504)-LEN(SUBSTITUTE($M501:$AA504,"A", "")))</f>
        <v>45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28</v>
      </c>
      <c r="AN501" s="352">
        <f>SUMPRODUCT(LEN($AD501:$AD504)-LEN(SUBSTITUTE($AD501:$AD504,"S", "")))</f>
        <v>0</v>
      </c>
      <c r="AO501" s="335">
        <f>SUMPRODUCT(LEN($AC501:$AC504)-LEN(SUBSTITUTE($AC501:$AC504,"S", "")))</f>
        <v>0</v>
      </c>
      <c r="AP501" s="349">
        <f>SUMPRODUCT(LEN($M501:$AA504)-LEN(SUBSTITUTE($M501:$AA504,"F", "")))</f>
        <v>2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7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8.15" customHeight="1" thickBot="1" x14ac:dyDescent="0.25">
      <c r="B502" s="30"/>
      <c r="C502" s="339"/>
      <c r="D502" s="221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 t="s">
        <v>357</v>
      </c>
      <c r="N502" s="33" t="s">
        <v>121</v>
      </c>
      <c r="O502" s="55" t="s">
        <v>527</v>
      </c>
      <c r="P502" s="33" t="s">
        <v>120</v>
      </c>
      <c r="Q502" s="55" t="s">
        <v>684</v>
      </c>
      <c r="R502" s="33" t="s">
        <v>119</v>
      </c>
      <c r="S502" s="55" t="s">
        <v>466</v>
      </c>
      <c r="T502" s="33" t="s">
        <v>118</v>
      </c>
      <c r="U502" s="55" t="s">
        <v>348</v>
      </c>
      <c r="V502" s="33" t="s">
        <v>117</v>
      </c>
      <c r="W502" s="55" t="s">
        <v>354</v>
      </c>
      <c r="X502" s="33" t="s">
        <v>116</v>
      </c>
      <c r="Y502" s="55"/>
      <c r="Z502" s="33" t="s">
        <v>115</v>
      </c>
      <c r="AA502" s="55"/>
      <c r="AB502" s="193"/>
      <c r="AC502" s="55"/>
      <c r="AD502" s="193"/>
      <c r="AE502" s="22"/>
      <c r="AF502" s="422"/>
      <c r="AG502" s="422"/>
      <c r="AH502" s="21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8.15" customHeight="1" x14ac:dyDescent="0.2">
      <c r="B503" s="30"/>
      <c r="C503" s="340"/>
      <c r="D503" s="218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 t="s">
        <v>179</v>
      </c>
      <c r="N503" s="25" t="s">
        <v>112</v>
      </c>
      <c r="O503" s="114" t="s">
        <v>1077</v>
      </c>
      <c r="P503" s="25" t="s">
        <v>111</v>
      </c>
      <c r="Q503" s="114" t="s">
        <v>566</v>
      </c>
      <c r="R503" s="25" t="s">
        <v>110</v>
      </c>
      <c r="S503" s="114" t="s">
        <v>1034</v>
      </c>
      <c r="T503" s="25" t="s">
        <v>109</v>
      </c>
      <c r="U503" s="114" t="s">
        <v>349</v>
      </c>
      <c r="V503" s="25" t="s">
        <v>108</v>
      </c>
      <c r="W503" s="114" t="s">
        <v>130</v>
      </c>
      <c r="X503" s="25" t="s">
        <v>107</v>
      </c>
      <c r="Y503" s="114"/>
      <c r="Z503" s="25" t="s">
        <v>106</v>
      </c>
      <c r="AA503" s="114"/>
      <c r="AB503" s="190"/>
      <c r="AC503" s="114"/>
      <c r="AD503" s="190"/>
      <c r="AE503" s="22"/>
      <c r="AF503" s="422"/>
      <c r="AG503" s="422"/>
      <c r="AH503" s="21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8.15" customHeight="1" thickBot="1" x14ac:dyDescent="0.25">
      <c r="B504" s="20"/>
      <c r="C504" s="341"/>
      <c r="D504" s="215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 t="s">
        <v>357</v>
      </c>
      <c r="N504" s="15" t="s">
        <v>104</v>
      </c>
      <c r="O504" s="16" t="s">
        <v>527</v>
      </c>
      <c r="P504" s="15" t="s">
        <v>103</v>
      </c>
      <c r="Q504" s="16" t="s">
        <v>1054</v>
      </c>
      <c r="R504" s="15" t="s">
        <v>102</v>
      </c>
      <c r="S504" s="16" t="s">
        <v>474</v>
      </c>
      <c r="T504" s="15">
        <v>20</v>
      </c>
      <c r="U504" s="16" t="s">
        <v>349</v>
      </c>
      <c r="V504" s="15" t="s">
        <v>101</v>
      </c>
      <c r="W504" s="16"/>
      <c r="X504" s="15" t="s">
        <v>100</v>
      </c>
      <c r="Y504" s="16"/>
      <c r="Z504" s="15" t="s">
        <v>99</v>
      </c>
      <c r="AA504" s="16"/>
      <c r="AB504" s="187"/>
      <c r="AC504" s="16"/>
      <c r="AD504" s="186"/>
      <c r="AE504" s="11"/>
      <c r="AF504" s="423"/>
      <c r="AG504" s="423"/>
      <c r="AH504" s="10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107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>
        <v>215</v>
      </c>
      <c r="E506" s="425">
        <v>18719.36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03"/>
      <c r="AI506" s="86" t="s">
        <v>137</v>
      </c>
      <c r="AJ506" s="85">
        <f t="shared" ref="AJ506:BB506" si="66">SUM(AJ508:AJ519)</f>
        <v>115</v>
      </c>
      <c r="AK506" s="84">
        <f t="shared" si="66"/>
        <v>8</v>
      </c>
      <c r="AL506" s="83">
        <f t="shared" si="66"/>
        <v>0</v>
      </c>
      <c r="AM506" s="85">
        <f t="shared" si="66"/>
        <v>73</v>
      </c>
      <c r="AN506" s="84">
        <f t="shared" si="66"/>
        <v>1</v>
      </c>
      <c r="AO506" s="83">
        <f t="shared" si="66"/>
        <v>0</v>
      </c>
      <c r="AP506" s="85">
        <f t="shared" si="66"/>
        <v>3</v>
      </c>
      <c r="AQ506" s="84">
        <f t="shared" si="66"/>
        <v>0</v>
      </c>
      <c r="AR506" s="83">
        <f t="shared" si="66"/>
        <v>0</v>
      </c>
      <c r="AS506" s="85">
        <f t="shared" si="66"/>
        <v>23</v>
      </c>
      <c r="AT506" s="84">
        <f t="shared" si="66"/>
        <v>0</v>
      </c>
      <c r="AU506" s="83">
        <f t="shared" si="66"/>
        <v>0</v>
      </c>
      <c r="AV506" s="85">
        <f t="shared" si="66"/>
        <v>0</v>
      </c>
      <c r="AW506" s="84">
        <f t="shared" si="66"/>
        <v>0</v>
      </c>
      <c r="AX506" s="83">
        <f t="shared" si="66"/>
        <v>0</v>
      </c>
      <c r="AY506" s="82">
        <f t="shared" si="66"/>
        <v>2</v>
      </c>
      <c r="AZ506" s="81">
        <f t="shared" si="66"/>
        <v>0</v>
      </c>
      <c r="BA506" s="81">
        <f t="shared" si="66"/>
        <v>1</v>
      </c>
      <c r="BB506" s="80">
        <f t="shared" si="66"/>
        <v>0</v>
      </c>
      <c r="BC506" s="79" t="s">
        <v>136</v>
      </c>
      <c r="BF506" s="5">
        <f>SUM(AJ506:AL506)/$BG$5</f>
        <v>41</v>
      </c>
      <c r="BG506" s="5">
        <f>SUM(AM506:AO506,AY506)/$BG$5</f>
        <v>25.333333333333332</v>
      </c>
      <c r="BH506" s="5">
        <f>SUM(AP506:AR506,AZ506)/$BG$5</f>
        <v>1</v>
      </c>
      <c r="BI506" s="5">
        <f>SUM(AS506:AU506,BA506)/$BG$5</f>
        <v>8</v>
      </c>
      <c r="BJ506" s="5">
        <f>SUM(AV506:AX506,BB506)/$BG$5</f>
        <v>0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03"/>
      <c r="AI507" s="66" t="s">
        <v>135</v>
      </c>
      <c r="AJ507" s="65">
        <f t="shared" ref="AJ507:BB507" si="67">AJ506/3</f>
        <v>38.333333333333336</v>
      </c>
      <c r="AK507" s="64">
        <f t="shared" si="67"/>
        <v>2.6666666666666665</v>
      </c>
      <c r="AL507" s="63">
        <f t="shared" si="67"/>
        <v>0</v>
      </c>
      <c r="AM507" s="65">
        <f t="shared" si="67"/>
        <v>24.333333333333332</v>
      </c>
      <c r="AN507" s="64">
        <f t="shared" si="67"/>
        <v>0.33333333333333331</v>
      </c>
      <c r="AO507" s="63">
        <f t="shared" si="67"/>
        <v>0</v>
      </c>
      <c r="AP507" s="65">
        <f t="shared" si="67"/>
        <v>1</v>
      </c>
      <c r="AQ507" s="64">
        <f t="shared" si="67"/>
        <v>0</v>
      </c>
      <c r="AR507" s="63">
        <f t="shared" si="67"/>
        <v>0</v>
      </c>
      <c r="AS507" s="65">
        <f t="shared" si="67"/>
        <v>7.666666666666667</v>
      </c>
      <c r="AT507" s="64">
        <f t="shared" si="67"/>
        <v>0</v>
      </c>
      <c r="AU507" s="63">
        <f t="shared" si="67"/>
        <v>0</v>
      </c>
      <c r="AV507" s="65">
        <f t="shared" si="67"/>
        <v>0</v>
      </c>
      <c r="AW507" s="64">
        <f t="shared" si="67"/>
        <v>0</v>
      </c>
      <c r="AX507" s="63">
        <f t="shared" si="67"/>
        <v>0</v>
      </c>
      <c r="AY507" s="62">
        <f t="shared" si="67"/>
        <v>0.66666666666666663</v>
      </c>
      <c r="AZ507" s="61">
        <f t="shared" si="67"/>
        <v>0</v>
      </c>
      <c r="BA507" s="61">
        <f t="shared" si="67"/>
        <v>0.33333333333333331</v>
      </c>
      <c r="BB507" s="60">
        <f t="shared" si="67"/>
        <v>0</v>
      </c>
      <c r="BC507" s="59" t="s">
        <v>134</v>
      </c>
    </row>
    <row r="508" spans="2:62" ht="28.15" customHeight="1" x14ac:dyDescent="0.2">
      <c r="B508" s="30"/>
      <c r="C508" s="338">
        <v>1</v>
      </c>
      <c r="D508" s="239" t="s">
        <v>674</v>
      </c>
      <c r="E508" s="198"/>
      <c r="F508" s="198"/>
      <c r="G508" s="197"/>
      <c r="H508" s="358" t="s">
        <v>370</v>
      </c>
      <c r="I508" s="390">
        <v>142</v>
      </c>
      <c r="J508" s="390">
        <v>28</v>
      </c>
      <c r="K508" s="390">
        <v>7</v>
      </c>
      <c r="L508" s="42" t="s">
        <v>131</v>
      </c>
      <c r="M508" s="43" t="s">
        <v>479</v>
      </c>
      <c r="N508" s="42" t="s">
        <v>129</v>
      </c>
      <c r="O508" s="43" t="s">
        <v>1042</v>
      </c>
      <c r="P508" s="42" t="s">
        <v>128</v>
      </c>
      <c r="Q508" s="43" t="s">
        <v>684</v>
      </c>
      <c r="R508" s="42" t="s">
        <v>127</v>
      </c>
      <c r="S508" s="43" t="s">
        <v>579</v>
      </c>
      <c r="T508" s="42" t="s">
        <v>126</v>
      </c>
      <c r="U508" s="43" t="s">
        <v>359</v>
      </c>
      <c r="V508" s="42" t="s">
        <v>125</v>
      </c>
      <c r="W508" s="43" t="s">
        <v>354</v>
      </c>
      <c r="X508" s="42" t="s">
        <v>124</v>
      </c>
      <c r="Y508" s="43"/>
      <c r="Z508" s="42" t="s">
        <v>123</v>
      </c>
      <c r="AA508" s="43"/>
      <c r="AB508" s="196"/>
      <c r="AC508" s="43"/>
      <c r="AD508" s="196"/>
      <c r="AE508" s="58" t="s">
        <v>498</v>
      </c>
      <c r="AF508" s="421"/>
      <c r="AG508" s="421" t="s">
        <v>669</v>
      </c>
      <c r="AH508" s="38"/>
      <c r="AI508" s="9"/>
      <c r="AJ508" s="349">
        <f>SUMPRODUCT(LEN($M508:$AA511)-LEN(SUBSTITUTE($M508:$AA511,"A", "")))</f>
        <v>41</v>
      </c>
      <c r="AK508" s="352">
        <f>SUMPRODUCT(LEN($AD508:$AD511)-LEN(SUBSTITUTE($AD508:$AD511,"A", "")))</f>
        <v>0</v>
      </c>
      <c r="AL508" s="335">
        <f>SUMPRODUCT(LEN($AC508:$AC511)-LEN(SUBSTITUTE($AC508:$AC511,"A", "")))</f>
        <v>0</v>
      </c>
      <c r="AM508" s="349">
        <f>SUMPRODUCT(LEN($M508:$AA511)-LEN(SUBSTITUTE($M508:$AA511,"S", "")))</f>
        <v>24</v>
      </c>
      <c r="AN508" s="352">
        <f>SUMPRODUCT(LEN($AD508:$AD511)-LEN(SUBSTITUTE($AD508:$AD511,"S", "")))</f>
        <v>0</v>
      </c>
      <c r="AO508" s="335">
        <f>SUMPRODUCT(LEN($AC508:$AC511)-LEN(SUBSTITUTE($AC508:$AC511,"S", "")))</f>
        <v>0</v>
      </c>
      <c r="AP508" s="349">
        <f>SUMPRODUCT(LEN($M508:$AA511)-LEN(SUBSTITUTE($M508:$AA511,"F", "")))</f>
        <v>1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10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2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1</v>
      </c>
      <c r="BB508" s="413">
        <f>SUMPRODUCT(LEN($AE508:$AE511)-LEN(SUBSTITUTE($AE508:$AE511,"M", "")))</f>
        <v>0</v>
      </c>
    </row>
    <row r="509" spans="2:62" ht="28.15" customHeight="1" thickBot="1" x14ac:dyDescent="0.25">
      <c r="B509" s="30"/>
      <c r="C509" s="339"/>
      <c r="D509" s="221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484</v>
      </c>
      <c r="N509" s="33" t="s">
        <v>121</v>
      </c>
      <c r="O509" s="55" t="s">
        <v>469</v>
      </c>
      <c r="P509" s="33" t="s">
        <v>120</v>
      </c>
      <c r="Q509" s="55" t="s">
        <v>499</v>
      </c>
      <c r="R509" s="33" t="s">
        <v>119</v>
      </c>
      <c r="S509" s="55" t="s">
        <v>499</v>
      </c>
      <c r="T509" s="33" t="s">
        <v>118</v>
      </c>
      <c r="U509" s="55" t="s">
        <v>350</v>
      </c>
      <c r="V509" s="33" t="s">
        <v>117</v>
      </c>
      <c r="W509" s="55"/>
      <c r="X509" s="33" t="s">
        <v>116</v>
      </c>
      <c r="Y509" s="55"/>
      <c r="Z509" s="33" t="s">
        <v>115</v>
      </c>
      <c r="AA509" s="55"/>
      <c r="AB509" s="193"/>
      <c r="AC509" s="55"/>
      <c r="AD509" s="193"/>
      <c r="AE509" s="57"/>
      <c r="AF509" s="422"/>
      <c r="AG509" s="422"/>
      <c r="AH509" s="21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8.15" customHeight="1" x14ac:dyDescent="0.2">
      <c r="B510" s="30"/>
      <c r="C510" s="340"/>
      <c r="D510" s="218"/>
      <c r="E510" s="192"/>
      <c r="F510" s="192"/>
      <c r="G510" s="191"/>
      <c r="H510" s="360">
        <v>215</v>
      </c>
      <c r="I510" s="392"/>
      <c r="J510" s="392"/>
      <c r="K510" s="392"/>
      <c r="L510" s="25" t="s">
        <v>114</v>
      </c>
      <c r="M510" s="114" t="s">
        <v>357</v>
      </c>
      <c r="N510" s="25" t="s">
        <v>112</v>
      </c>
      <c r="O510" s="114" t="s">
        <v>507</v>
      </c>
      <c r="P510" s="25" t="s">
        <v>111</v>
      </c>
      <c r="Q510" s="114" t="s">
        <v>673</v>
      </c>
      <c r="R510" s="25" t="s">
        <v>110</v>
      </c>
      <c r="S510" s="114" t="s">
        <v>349</v>
      </c>
      <c r="T510" s="25" t="s">
        <v>109</v>
      </c>
      <c r="U510" s="114" t="s">
        <v>179</v>
      </c>
      <c r="V510" s="25" t="s">
        <v>108</v>
      </c>
      <c r="W510" s="114"/>
      <c r="X510" s="25" t="s">
        <v>107</v>
      </c>
      <c r="Y510" s="114"/>
      <c r="Z510" s="25" t="s">
        <v>106</v>
      </c>
      <c r="AA510" s="114"/>
      <c r="AB510" s="190"/>
      <c r="AC510" s="114"/>
      <c r="AD510" s="190"/>
      <c r="AE510" s="57"/>
      <c r="AF510" s="422"/>
      <c r="AG510" s="422"/>
      <c r="AH510" s="21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8.15" customHeight="1" thickBot="1" x14ac:dyDescent="0.25">
      <c r="B511" s="30"/>
      <c r="C511" s="355"/>
      <c r="D511" s="246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679</v>
      </c>
      <c r="N511" s="50" t="s">
        <v>104</v>
      </c>
      <c r="O511" s="51" t="s">
        <v>179</v>
      </c>
      <c r="P511" s="50" t="s">
        <v>103</v>
      </c>
      <c r="Q511" s="51" t="s">
        <v>570</v>
      </c>
      <c r="R511" s="50" t="s">
        <v>102</v>
      </c>
      <c r="S511" s="51" t="s">
        <v>349</v>
      </c>
      <c r="T511" s="50">
        <v>20</v>
      </c>
      <c r="U511" s="51" t="s">
        <v>354</v>
      </c>
      <c r="V511" s="50" t="s">
        <v>101</v>
      </c>
      <c r="W511" s="51"/>
      <c r="X511" s="50" t="s">
        <v>100</v>
      </c>
      <c r="Y511" s="51"/>
      <c r="Z511" s="50" t="s">
        <v>99</v>
      </c>
      <c r="AA511" s="51"/>
      <c r="AB511" s="187"/>
      <c r="AC511" s="51"/>
      <c r="AD511" s="187"/>
      <c r="AE511" s="56"/>
      <c r="AF511" s="424"/>
      <c r="AG511" s="424"/>
      <c r="AH511" s="47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8.15" customHeight="1" x14ac:dyDescent="0.2">
      <c r="B512" s="30"/>
      <c r="C512" s="338">
        <v>2</v>
      </c>
      <c r="D512" s="212"/>
      <c r="E512" s="198"/>
      <c r="F512" s="198"/>
      <c r="G512" s="197"/>
      <c r="H512" s="358"/>
      <c r="I512" s="390">
        <v>147</v>
      </c>
      <c r="J512" s="390">
        <v>27</v>
      </c>
      <c r="K512" s="390">
        <v>8</v>
      </c>
      <c r="L512" s="42" t="s">
        <v>131</v>
      </c>
      <c r="M512" s="43" t="s">
        <v>179</v>
      </c>
      <c r="N512" s="42" t="s">
        <v>129</v>
      </c>
      <c r="O512" s="43" t="s">
        <v>357</v>
      </c>
      <c r="P512" s="42" t="s">
        <v>128</v>
      </c>
      <c r="Q512" s="43" t="s">
        <v>456</v>
      </c>
      <c r="R512" s="42" t="s">
        <v>127</v>
      </c>
      <c r="S512" s="43" t="s">
        <v>566</v>
      </c>
      <c r="T512" s="42" t="s">
        <v>126</v>
      </c>
      <c r="U512" s="43" t="s">
        <v>354</v>
      </c>
      <c r="V512" s="42" t="s">
        <v>125</v>
      </c>
      <c r="W512" s="43"/>
      <c r="X512" s="42" t="s">
        <v>124</v>
      </c>
      <c r="Y512" s="43"/>
      <c r="Z512" s="42" t="s">
        <v>123</v>
      </c>
      <c r="AA512" s="43"/>
      <c r="AB512" s="196"/>
      <c r="AC512" s="43"/>
      <c r="AD512" s="196" t="s">
        <v>348</v>
      </c>
      <c r="AE512" s="39"/>
      <c r="AF512" s="421"/>
      <c r="AG512" s="421" t="s">
        <v>669</v>
      </c>
      <c r="AH512" s="38"/>
      <c r="AI512" s="9"/>
      <c r="AJ512" s="349">
        <f>SUMPRODUCT(LEN($M512:$AA515)-LEN(SUBSTITUTE($M512:$AA515,"A", "")))</f>
        <v>29</v>
      </c>
      <c r="AK512" s="352">
        <f>SUMPRODUCT(LEN($AD512:$AD515)-LEN(SUBSTITUTE($AD512:$AD515,"A", "")))</f>
        <v>4</v>
      </c>
      <c r="AL512" s="335">
        <f>SUMPRODUCT(LEN($AC512:$AC515)-LEN(SUBSTITUTE($AC512:$AC515,"A", "")))</f>
        <v>0</v>
      </c>
      <c r="AM512" s="349">
        <f>SUMPRODUCT(LEN($M512:$AA515)-LEN(SUBSTITUTE($M512:$AA515,"S", "")))</f>
        <v>19</v>
      </c>
      <c r="AN512" s="352">
        <f>SUMPRODUCT(LEN($AD512:$AD515)-LEN(SUBSTITUTE($AD512:$AD515,"S", "")))</f>
        <v>1</v>
      </c>
      <c r="AO512" s="335">
        <f>SUMPRODUCT(LEN($AC512:$AC515)-LEN(SUBSTITUTE($AC512:$AC515,"S", "")))</f>
        <v>0</v>
      </c>
      <c r="AP512" s="349">
        <f>SUMPRODUCT(LEN($M512:$AA515)-LEN(SUBSTITUTE($M512:$AA515,"F", "")))</f>
        <v>2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5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8.15" customHeight="1" thickBot="1" x14ac:dyDescent="0.25">
      <c r="B513" s="30"/>
      <c r="C513" s="339"/>
      <c r="D513" s="221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 t="s">
        <v>179</v>
      </c>
      <c r="N513" s="33" t="s">
        <v>121</v>
      </c>
      <c r="O513" s="55" t="s">
        <v>357</v>
      </c>
      <c r="P513" s="33" t="s">
        <v>120</v>
      </c>
      <c r="Q513" s="55" t="s">
        <v>725</v>
      </c>
      <c r="R513" s="33" t="s">
        <v>119</v>
      </c>
      <c r="S513" s="55" t="s">
        <v>359</v>
      </c>
      <c r="T513" s="33" t="s">
        <v>118</v>
      </c>
      <c r="U513" s="55" t="s">
        <v>130</v>
      </c>
      <c r="V513" s="33" t="s">
        <v>117</v>
      </c>
      <c r="W513" s="55"/>
      <c r="X513" s="33" t="s">
        <v>116</v>
      </c>
      <c r="Y513" s="55"/>
      <c r="Z513" s="33" t="s">
        <v>115</v>
      </c>
      <c r="AA513" s="55"/>
      <c r="AB513" s="193"/>
      <c r="AC513" s="55"/>
      <c r="AD513" s="193" t="s">
        <v>179</v>
      </c>
      <c r="AE513" s="22"/>
      <c r="AF513" s="422"/>
      <c r="AG513" s="422"/>
      <c r="AH513" s="21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8.15" customHeight="1" x14ac:dyDescent="0.2">
      <c r="B514" s="30"/>
      <c r="C514" s="340"/>
      <c r="D514" s="218"/>
      <c r="E514" s="192"/>
      <c r="F514" s="192"/>
      <c r="G514" s="191"/>
      <c r="H514" s="360"/>
      <c r="I514" s="392"/>
      <c r="J514" s="392"/>
      <c r="K514" s="392"/>
      <c r="L514" s="25" t="s">
        <v>114</v>
      </c>
      <c r="M514" s="114" t="s">
        <v>357</v>
      </c>
      <c r="N514" s="25" t="s">
        <v>112</v>
      </c>
      <c r="O514" s="114" t="s">
        <v>357</v>
      </c>
      <c r="P514" s="25" t="s">
        <v>111</v>
      </c>
      <c r="Q514" s="114" t="s">
        <v>718</v>
      </c>
      <c r="R514" s="25" t="s">
        <v>110</v>
      </c>
      <c r="S514" s="114" t="s">
        <v>346</v>
      </c>
      <c r="T514" s="25" t="s">
        <v>109</v>
      </c>
      <c r="U514" s="114" t="s">
        <v>130</v>
      </c>
      <c r="V514" s="25" t="s">
        <v>108</v>
      </c>
      <c r="W514" s="114"/>
      <c r="X514" s="25" t="s">
        <v>107</v>
      </c>
      <c r="Y514" s="114"/>
      <c r="Z514" s="25" t="s">
        <v>106</v>
      </c>
      <c r="AA514" s="114"/>
      <c r="AB514" s="190"/>
      <c r="AC514" s="114"/>
      <c r="AD514" s="190"/>
      <c r="AE514" s="22"/>
      <c r="AF514" s="422"/>
      <c r="AG514" s="422"/>
      <c r="AH514" s="21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8.15" customHeight="1" thickBot="1" x14ac:dyDescent="0.25">
      <c r="B515" s="30"/>
      <c r="C515" s="355"/>
      <c r="D515" s="246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 t="s">
        <v>357</v>
      </c>
      <c r="N515" s="50" t="s">
        <v>104</v>
      </c>
      <c r="O515" s="51" t="s">
        <v>493</v>
      </c>
      <c r="P515" s="50" t="s">
        <v>103</v>
      </c>
      <c r="Q515" s="51" t="s">
        <v>579</v>
      </c>
      <c r="R515" s="50" t="s">
        <v>102</v>
      </c>
      <c r="S515" s="51" t="s">
        <v>349</v>
      </c>
      <c r="T515" s="50">
        <v>20</v>
      </c>
      <c r="U515" s="51"/>
      <c r="V515" s="50" t="s">
        <v>101</v>
      </c>
      <c r="W515" s="51"/>
      <c r="X515" s="50" t="s">
        <v>100</v>
      </c>
      <c r="Y515" s="51"/>
      <c r="Z515" s="50" t="s">
        <v>99</v>
      </c>
      <c r="AA515" s="51"/>
      <c r="AB515" s="187"/>
      <c r="AC515" s="51"/>
      <c r="AD515" s="187"/>
      <c r="AE515" s="48"/>
      <c r="AF515" s="424"/>
      <c r="AG515" s="424"/>
      <c r="AH515" s="47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8.15" customHeight="1" x14ac:dyDescent="0.2">
      <c r="B516" s="30"/>
      <c r="C516" s="338">
        <v>3</v>
      </c>
      <c r="D516" s="212"/>
      <c r="E516" s="198"/>
      <c r="F516" s="198"/>
      <c r="G516" s="197"/>
      <c r="H516" s="358"/>
      <c r="I516" s="390">
        <v>157</v>
      </c>
      <c r="J516" s="390">
        <v>30</v>
      </c>
      <c r="K516" s="390">
        <v>7</v>
      </c>
      <c r="L516" s="42" t="s">
        <v>131</v>
      </c>
      <c r="M516" s="43" t="s">
        <v>493</v>
      </c>
      <c r="N516" s="42" t="s">
        <v>129</v>
      </c>
      <c r="O516" s="43" t="s">
        <v>893</v>
      </c>
      <c r="P516" s="42" t="s">
        <v>128</v>
      </c>
      <c r="Q516" s="43" t="s">
        <v>676</v>
      </c>
      <c r="R516" s="42" t="s">
        <v>127</v>
      </c>
      <c r="S516" s="43" t="s">
        <v>535</v>
      </c>
      <c r="T516" s="42" t="s">
        <v>126</v>
      </c>
      <c r="U516" s="43" t="s">
        <v>375</v>
      </c>
      <c r="V516" s="42" t="s">
        <v>125</v>
      </c>
      <c r="W516" s="43" t="s">
        <v>354</v>
      </c>
      <c r="X516" s="42" t="s">
        <v>124</v>
      </c>
      <c r="Y516" s="43"/>
      <c r="Z516" s="42" t="s">
        <v>123</v>
      </c>
      <c r="AA516" s="43"/>
      <c r="AB516" s="196"/>
      <c r="AC516" s="43"/>
      <c r="AD516" s="196" t="s">
        <v>132</v>
      </c>
      <c r="AE516" s="39"/>
      <c r="AF516" s="421"/>
      <c r="AG516" s="421" t="s">
        <v>669</v>
      </c>
      <c r="AH516" s="38"/>
      <c r="AI516" s="9"/>
      <c r="AJ516" s="349">
        <f>SUMPRODUCT(LEN($M516:$AA519)-LEN(SUBSTITUTE($M516:$AA519,"A", "")))</f>
        <v>45</v>
      </c>
      <c r="AK516" s="352">
        <f>SUMPRODUCT(LEN($AD516:$AD519)-LEN(SUBSTITUTE($AD516:$AD519,"A", "")))</f>
        <v>4</v>
      </c>
      <c r="AL516" s="335">
        <f>SUMPRODUCT(LEN($AC516:$AC519)-LEN(SUBSTITUTE($AC516:$AC519,"A", "")))</f>
        <v>0</v>
      </c>
      <c r="AM516" s="349">
        <f>SUMPRODUCT(LEN($M516:$AA519)-LEN(SUBSTITUTE($M516:$AA519,"S", "")))</f>
        <v>30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8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8.15" customHeight="1" thickBot="1" x14ac:dyDescent="0.25">
      <c r="B517" s="30"/>
      <c r="C517" s="339"/>
      <c r="D517" s="221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 t="s">
        <v>458</v>
      </c>
      <c r="N517" s="33" t="s">
        <v>121</v>
      </c>
      <c r="O517" s="55" t="s">
        <v>1076</v>
      </c>
      <c r="P517" s="33" t="s">
        <v>120</v>
      </c>
      <c r="Q517" s="55" t="s">
        <v>179</v>
      </c>
      <c r="R517" s="33" t="s">
        <v>119</v>
      </c>
      <c r="S517" s="55" t="s">
        <v>456</v>
      </c>
      <c r="T517" s="33" t="s">
        <v>118</v>
      </c>
      <c r="U517" s="55" t="s">
        <v>346</v>
      </c>
      <c r="V517" s="33" t="s">
        <v>117</v>
      </c>
      <c r="W517" s="55" t="s">
        <v>130</v>
      </c>
      <c r="X517" s="33" t="s">
        <v>116</v>
      </c>
      <c r="Y517" s="55"/>
      <c r="Z517" s="33" t="s">
        <v>115</v>
      </c>
      <c r="AA517" s="55"/>
      <c r="AB517" s="193"/>
      <c r="AC517" s="55"/>
      <c r="AD517" s="193" t="s">
        <v>179</v>
      </c>
      <c r="AE517" s="22"/>
      <c r="AF517" s="422"/>
      <c r="AG517" s="422"/>
      <c r="AH517" s="21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8.15" customHeight="1" x14ac:dyDescent="0.2">
      <c r="B518" s="30"/>
      <c r="C518" s="340"/>
      <c r="D518" s="218"/>
      <c r="E518" s="192"/>
      <c r="F518" s="192"/>
      <c r="G518" s="191"/>
      <c r="H518" s="360"/>
      <c r="I518" s="392"/>
      <c r="J518" s="392"/>
      <c r="K518" s="392"/>
      <c r="L518" s="25" t="s">
        <v>114</v>
      </c>
      <c r="M518" s="114" t="s">
        <v>1075</v>
      </c>
      <c r="N518" s="25" t="s">
        <v>112</v>
      </c>
      <c r="O518" s="114" t="s">
        <v>179</v>
      </c>
      <c r="P518" s="25" t="s">
        <v>111</v>
      </c>
      <c r="Q518" s="114" t="s">
        <v>1074</v>
      </c>
      <c r="R518" s="25" t="s">
        <v>110</v>
      </c>
      <c r="S518" s="114" t="s">
        <v>499</v>
      </c>
      <c r="T518" s="25" t="s">
        <v>109</v>
      </c>
      <c r="U518" s="114" t="s">
        <v>354</v>
      </c>
      <c r="V518" s="25" t="s">
        <v>108</v>
      </c>
      <c r="W518" s="114" t="s">
        <v>130</v>
      </c>
      <c r="X518" s="25" t="s">
        <v>107</v>
      </c>
      <c r="Y518" s="114"/>
      <c r="Z518" s="25" t="s">
        <v>106</v>
      </c>
      <c r="AA518" s="114"/>
      <c r="AB518" s="190"/>
      <c r="AC518" s="114"/>
      <c r="AD518" s="190" t="s">
        <v>132</v>
      </c>
      <c r="AE518" s="22"/>
      <c r="AF518" s="422"/>
      <c r="AG518" s="422"/>
      <c r="AH518" s="21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8.15" customHeight="1" thickBot="1" x14ac:dyDescent="0.25">
      <c r="B519" s="20"/>
      <c r="C519" s="341"/>
      <c r="D519" s="215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 t="s">
        <v>456</v>
      </c>
      <c r="N519" s="15" t="s">
        <v>104</v>
      </c>
      <c r="O519" s="16" t="s">
        <v>357</v>
      </c>
      <c r="P519" s="15" t="s">
        <v>103</v>
      </c>
      <c r="Q519" s="16" t="s">
        <v>359</v>
      </c>
      <c r="R519" s="15" t="s">
        <v>102</v>
      </c>
      <c r="S519" s="16" t="s">
        <v>349</v>
      </c>
      <c r="T519" s="15">
        <v>20</v>
      </c>
      <c r="U519" s="16" t="s">
        <v>130</v>
      </c>
      <c r="V519" s="15" t="s">
        <v>101</v>
      </c>
      <c r="W519" s="16"/>
      <c r="X519" s="15" t="s">
        <v>100</v>
      </c>
      <c r="Y519" s="16"/>
      <c r="Z519" s="15" t="s">
        <v>99</v>
      </c>
      <c r="AA519" s="16"/>
      <c r="AB519" s="187"/>
      <c r="AC519" s="16"/>
      <c r="AD519" s="186"/>
      <c r="AE519" s="11"/>
      <c r="AF519" s="423"/>
      <c r="AG519" s="423"/>
      <c r="AH519" s="10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107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>
        <v>216</v>
      </c>
      <c r="E521" s="425">
        <v>12103.74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03"/>
      <c r="AI521" s="86" t="s">
        <v>137</v>
      </c>
      <c r="AJ521" s="85">
        <f t="shared" ref="AJ521:BB521" si="68">SUM(AJ523:AJ534)</f>
        <v>79</v>
      </c>
      <c r="AK521" s="84">
        <f t="shared" si="68"/>
        <v>6</v>
      </c>
      <c r="AL521" s="83">
        <f t="shared" si="68"/>
        <v>0</v>
      </c>
      <c r="AM521" s="85">
        <f t="shared" si="68"/>
        <v>32</v>
      </c>
      <c r="AN521" s="84">
        <f t="shared" si="68"/>
        <v>5</v>
      </c>
      <c r="AO521" s="83">
        <f t="shared" si="68"/>
        <v>0</v>
      </c>
      <c r="AP521" s="85">
        <f t="shared" si="68"/>
        <v>1</v>
      </c>
      <c r="AQ521" s="84">
        <f t="shared" si="68"/>
        <v>0</v>
      </c>
      <c r="AR521" s="83">
        <f t="shared" si="68"/>
        <v>0</v>
      </c>
      <c r="AS521" s="85">
        <f t="shared" si="68"/>
        <v>29</v>
      </c>
      <c r="AT521" s="84">
        <f t="shared" si="68"/>
        <v>5</v>
      </c>
      <c r="AU521" s="83">
        <f t="shared" si="68"/>
        <v>0</v>
      </c>
      <c r="AV521" s="85">
        <f t="shared" si="68"/>
        <v>0</v>
      </c>
      <c r="AW521" s="84">
        <f t="shared" si="68"/>
        <v>0</v>
      </c>
      <c r="AX521" s="83">
        <f t="shared" si="68"/>
        <v>0</v>
      </c>
      <c r="AY521" s="82">
        <f t="shared" si="68"/>
        <v>1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28.333333333333332</v>
      </c>
      <c r="BG521" s="5">
        <f>SUM(AM521:AO521,AY521)/$BG$5</f>
        <v>12.666666666666666</v>
      </c>
      <c r="BH521" s="5">
        <f>SUM(AP521:AR521,AZ521)/$BG$5</f>
        <v>0.33333333333333331</v>
      </c>
      <c r="BI521" s="5">
        <f>SUM(AS521:AU521,BA521)/$BG$5</f>
        <v>11.333333333333334</v>
      </c>
      <c r="BJ521" s="5">
        <f>SUM(AV521:AX521,BB521)/$BG$5</f>
        <v>0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03"/>
      <c r="AI522" s="66" t="s">
        <v>135</v>
      </c>
      <c r="AJ522" s="65">
        <f t="shared" ref="AJ522:BB522" si="69">AJ521/3</f>
        <v>26.333333333333332</v>
      </c>
      <c r="AK522" s="64">
        <f t="shared" si="69"/>
        <v>2</v>
      </c>
      <c r="AL522" s="63">
        <f t="shared" si="69"/>
        <v>0</v>
      </c>
      <c r="AM522" s="65">
        <f t="shared" si="69"/>
        <v>10.666666666666666</v>
      </c>
      <c r="AN522" s="64">
        <f t="shared" si="69"/>
        <v>1.6666666666666667</v>
      </c>
      <c r="AO522" s="63">
        <f t="shared" si="69"/>
        <v>0</v>
      </c>
      <c r="AP522" s="65">
        <f t="shared" si="69"/>
        <v>0.33333333333333331</v>
      </c>
      <c r="AQ522" s="64">
        <f t="shared" si="69"/>
        <v>0</v>
      </c>
      <c r="AR522" s="63">
        <f t="shared" si="69"/>
        <v>0</v>
      </c>
      <c r="AS522" s="65">
        <f t="shared" si="69"/>
        <v>9.6666666666666661</v>
      </c>
      <c r="AT522" s="64">
        <f t="shared" si="69"/>
        <v>1.6666666666666667</v>
      </c>
      <c r="AU522" s="63">
        <f t="shared" si="69"/>
        <v>0</v>
      </c>
      <c r="AV522" s="65">
        <f t="shared" si="69"/>
        <v>0</v>
      </c>
      <c r="AW522" s="64">
        <f t="shared" si="69"/>
        <v>0</v>
      </c>
      <c r="AX522" s="63">
        <f t="shared" si="69"/>
        <v>0</v>
      </c>
      <c r="AY522" s="62">
        <f t="shared" si="69"/>
        <v>0.33333333333333331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8.15" customHeight="1" x14ac:dyDescent="0.2">
      <c r="B523" s="30"/>
      <c r="C523" s="338">
        <v>1</v>
      </c>
      <c r="D523" s="239" t="s">
        <v>1014</v>
      </c>
      <c r="E523" s="198"/>
      <c r="F523" s="198"/>
      <c r="G523" s="197"/>
      <c r="H523" s="358" t="s">
        <v>183</v>
      </c>
      <c r="I523" s="390">
        <v>98</v>
      </c>
      <c r="J523" s="390">
        <v>22</v>
      </c>
      <c r="K523" s="390">
        <v>7</v>
      </c>
      <c r="L523" s="42" t="s">
        <v>131</v>
      </c>
      <c r="M523" s="43" t="s">
        <v>132</v>
      </c>
      <c r="N523" s="42" t="s">
        <v>129</v>
      </c>
      <c r="O523" s="43" t="s">
        <v>132</v>
      </c>
      <c r="P523" s="42" t="s">
        <v>128</v>
      </c>
      <c r="Q523" s="43" t="s">
        <v>494</v>
      </c>
      <c r="R523" s="42" t="s">
        <v>127</v>
      </c>
      <c r="S523" s="43" t="s">
        <v>354</v>
      </c>
      <c r="T523" s="42" t="s">
        <v>126</v>
      </c>
      <c r="U523" s="43"/>
      <c r="V523" s="42" t="s">
        <v>125</v>
      </c>
      <c r="W523" s="43"/>
      <c r="X523" s="42" t="s">
        <v>124</v>
      </c>
      <c r="Y523" s="43"/>
      <c r="Z523" s="42" t="s">
        <v>123</v>
      </c>
      <c r="AA523" s="43"/>
      <c r="AB523" s="196"/>
      <c r="AC523" s="43"/>
      <c r="AD523" s="196"/>
      <c r="AE523" s="58" t="s">
        <v>130</v>
      </c>
      <c r="AF523" s="421"/>
      <c r="AG523" s="421" t="s">
        <v>669</v>
      </c>
      <c r="AH523" s="38"/>
      <c r="AI523" s="9"/>
      <c r="AJ523" s="349">
        <f>SUMPRODUCT(LEN($M523:$AA526)-LEN(SUBSTITUTE($M523:$AA526,"A", "")))</f>
        <v>15</v>
      </c>
      <c r="AK523" s="352">
        <f>SUMPRODUCT(LEN($AD523:$AD526)-LEN(SUBSTITUTE($AD523:$AD526,"A", "")))</f>
        <v>0</v>
      </c>
      <c r="AL523" s="335">
        <f>SUMPRODUCT(LEN($AC523:$AC526)-LEN(SUBSTITUTE($AC523:$AC526,"A", "")))</f>
        <v>0</v>
      </c>
      <c r="AM523" s="349">
        <f>SUMPRODUCT(LEN($M523:$AA526)-LEN(SUBSTITUTE($M523:$AA526,"S", "")))</f>
        <v>9</v>
      </c>
      <c r="AN523" s="352">
        <f>SUMPRODUCT(LEN($AD523:$AD526)-LEN(SUBSTITUTE($AD523:$AD526,"S", "")))</f>
        <v>0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4</v>
      </c>
      <c r="AT523" s="352">
        <f>SUMPRODUCT(LEN($AD523:$AD526)-LEN(SUBSTITUTE($AD523:$AD526,"G", "")))</f>
        <v>0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1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8.15" customHeight="1" thickBot="1" x14ac:dyDescent="0.25">
      <c r="B524" s="30"/>
      <c r="C524" s="339"/>
      <c r="D524" s="221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132</v>
      </c>
      <c r="N524" s="33" t="s">
        <v>121</v>
      </c>
      <c r="O524" s="55" t="s">
        <v>132</v>
      </c>
      <c r="P524" s="33" t="s">
        <v>120</v>
      </c>
      <c r="Q524" s="55" t="s">
        <v>353</v>
      </c>
      <c r="R524" s="33" t="s">
        <v>119</v>
      </c>
      <c r="S524" s="55" t="s">
        <v>354</v>
      </c>
      <c r="T524" s="33" t="s">
        <v>118</v>
      </c>
      <c r="U524" s="55"/>
      <c r="V524" s="33" t="s">
        <v>117</v>
      </c>
      <c r="W524" s="55"/>
      <c r="X524" s="33" t="s">
        <v>116</v>
      </c>
      <c r="Y524" s="55"/>
      <c r="Z524" s="33" t="s">
        <v>115</v>
      </c>
      <c r="AA524" s="55"/>
      <c r="AB524" s="193"/>
      <c r="AC524" s="55"/>
      <c r="AD524" s="193"/>
      <c r="AE524" s="57"/>
      <c r="AF524" s="422"/>
      <c r="AG524" s="422"/>
      <c r="AH524" s="21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8.15" customHeight="1" x14ac:dyDescent="0.2">
      <c r="B525" s="30"/>
      <c r="C525" s="340"/>
      <c r="D525" s="218"/>
      <c r="E525" s="192"/>
      <c r="F525" s="192"/>
      <c r="G525" s="191"/>
      <c r="H525" s="360">
        <v>216</v>
      </c>
      <c r="I525" s="392"/>
      <c r="J525" s="392"/>
      <c r="K525" s="392"/>
      <c r="L525" s="25" t="s">
        <v>114</v>
      </c>
      <c r="M525" s="114" t="s">
        <v>179</v>
      </c>
      <c r="N525" s="25" t="s">
        <v>112</v>
      </c>
      <c r="O525" s="114" t="s">
        <v>357</v>
      </c>
      <c r="P525" s="25" t="s">
        <v>111</v>
      </c>
      <c r="Q525" s="114" t="s">
        <v>348</v>
      </c>
      <c r="R525" s="25" t="s">
        <v>110</v>
      </c>
      <c r="S525" s="114" t="s">
        <v>130</v>
      </c>
      <c r="T525" s="25" t="s">
        <v>109</v>
      </c>
      <c r="U525" s="114"/>
      <c r="V525" s="25" t="s">
        <v>108</v>
      </c>
      <c r="W525" s="114"/>
      <c r="X525" s="25" t="s">
        <v>107</v>
      </c>
      <c r="Y525" s="114"/>
      <c r="Z525" s="25" t="s">
        <v>106</v>
      </c>
      <c r="AA525" s="114"/>
      <c r="AB525" s="190"/>
      <c r="AC525" s="114"/>
      <c r="AD525" s="190"/>
      <c r="AE525" s="57"/>
      <c r="AF525" s="422"/>
      <c r="AG525" s="422"/>
      <c r="AH525" s="21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8.15" customHeight="1" thickBot="1" x14ac:dyDescent="0.25">
      <c r="B526" s="30"/>
      <c r="C526" s="355"/>
      <c r="D526" s="246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179</v>
      </c>
      <c r="N526" s="50" t="s">
        <v>104</v>
      </c>
      <c r="O526" s="51" t="s">
        <v>467</v>
      </c>
      <c r="P526" s="50" t="s">
        <v>103</v>
      </c>
      <c r="Q526" s="51" t="s">
        <v>542</v>
      </c>
      <c r="R526" s="50" t="s">
        <v>102</v>
      </c>
      <c r="S526" s="51"/>
      <c r="T526" s="50">
        <v>20</v>
      </c>
      <c r="U526" s="51"/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187"/>
      <c r="AC526" s="51"/>
      <c r="AD526" s="187"/>
      <c r="AE526" s="56"/>
      <c r="AF526" s="424"/>
      <c r="AG526" s="424"/>
      <c r="AH526" s="47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8.15" customHeight="1" x14ac:dyDescent="0.2">
      <c r="B527" s="30"/>
      <c r="C527" s="338">
        <v>2</v>
      </c>
      <c r="D527" s="212"/>
      <c r="E527" s="198"/>
      <c r="F527" s="198"/>
      <c r="G527" s="197"/>
      <c r="H527" s="358"/>
      <c r="I527" s="390">
        <v>96</v>
      </c>
      <c r="J527" s="390">
        <v>25</v>
      </c>
      <c r="K527" s="390">
        <v>6</v>
      </c>
      <c r="L527" s="42" t="s">
        <v>131</v>
      </c>
      <c r="M527" s="43" t="s">
        <v>357</v>
      </c>
      <c r="N527" s="42" t="s">
        <v>129</v>
      </c>
      <c r="O527" s="43" t="s">
        <v>458</v>
      </c>
      <c r="P527" s="42" t="s">
        <v>128</v>
      </c>
      <c r="Q527" s="43" t="s">
        <v>677</v>
      </c>
      <c r="R527" s="42" t="s">
        <v>127</v>
      </c>
      <c r="S527" s="43" t="s">
        <v>373</v>
      </c>
      <c r="T527" s="42" t="s">
        <v>126</v>
      </c>
      <c r="U527" s="43" t="s">
        <v>130</v>
      </c>
      <c r="V527" s="42" t="s">
        <v>125</v>
      </c>
      <c r="W527" s="43"/>
      <c r="X527" s="42" t="s">
        <v>124</v>
      </c>
      <c r="Y527" s="43"/>
      <c r="Z527" s="42" t="s">
        <v>123</v>
      </c>
      <c r="AA527" s="43"/>
      <c r="AB527" s="196"/>
      <c r="AC527" s="43"/>
      <c r="AD527" s="196" t="s">
        <v>132</v>
      </c>
      <c r="AE527" s="39"/>
      <c r="AF527" s="421"/>
      <c r="AG527" s="421" t="s">
        <v>669</v>
      </c>
      <c r="AH527" s="38"/>
      <c r="AI527" s="9"/>
      <c r="AJ527" s="349">
        <f>SUMPRODUCT(LEN($M527:$AA530)-LEN(SUBSTITUTE($M527:$AA530,"A", "")))</f>
        <v>36</v>
      </c>
      <c r="AK527" s="352">
        <f>SUMPRODUCT(LEN($AD527:$AD530)-LEN(SUBSTITUTE($AD527:$AD530,"A", "")))</f>
        <v>5</v>
      </c>
      <c r="AL527" s="335">
        <f>SUMPRODUCT(LEN($AC527:$AC530)-LEN(SUBSTITUTE($AC527:$AC530,"A", "")))</f>
        <v>0</v>
      </c>
      <c r="AM527" s="349">
        <f>SUMPRODUCT(LEN($M527:$AA530)-LEN(SUBSTITUTE($M527:$AA530,"S", "")))</f>
        <v>14</v>
      </c>
      <c r="AN527" s="352">
        <f>SUMPRODUCT(LEN($AD527:$AD530)-LEN(SUBSTITUTE($AD527:$AD530,"S", "")))</f>
        <v>3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10</v>
      </c>
      <c r="AT527" s="352">
        <f>SUMPRODUCT(LEN($AD527:$AD530)-LEN(SUBSTITUTE($AD527:$AD530,"G", "")))</f>
        <v>2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8.15" customHeight="1" thickBot="1" x14ac:dyDescent="0.25">
      <c r="B528" s="30"/>
      <c r="C528" s="339"/>
      <c r="D528" s="221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 t="s">
        <v>179</v>
      </c>
      <c r="N528" s="33" t="s">
        <v>121</v>
      </c>
      <c r="O528" s="55" t="s">
        <v>507</v>
      </c>
      <c r="P528" s="33" t="s">
        <v>120</v>
      </c>
      <c r="Q528" s="55" t="s">
        <v>463</v>
      </c>
      <c r="R528" s="33" t="s">
        <v>119</v>
      </c>
      <c r="S528" s="55" t="s">
        <v>455</v>
      </c>
      <c r="T528" s="33" t="s">
        <v>118</v>
      </c>
      <c r="U528" s="55" t="s">
        <v>130</v>
      </c>
      <c r="V528" s="33" t="s">
        <v>117</v>
      </c>
      <c r="W528" s="55"/>
      <c r="X528" s="33" t="s">
        <v>116</v>
      </c>
      <c r="Y528" s="55"/>
      <c r="Z528" s="33" t="s">
        <v>115</v>
      </c>
      <c r="AA528" s="55"/>
      <c r="AB528" s="193"/>
      <c r="AC528" s="55"/>
      <c r="AD528" s="193" t="s">
        <v>1073</v>
      </c>
      <c r="AE528" s="22"/>
      <c r="AF528" s="422"/>
      <c r="AG528" s="422"/>
      <c r="AH528" s="21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8.15" customHeight="1" x14ac:dyDescent="0.2">
      <c r="B529" s="30"/>
      <c r="C529" s="340"/>
      <c r="D529" s="218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 t="s">
        <v>132</v>
      </c>
      <c r="N529" s="25" t="s">
        <v>112</v>
      </c>
      <c r="O529" s="114" t="s">
        <v>677</v>
      </c>
      <c r="P529" s="25" t="s">
        <v>111</v>
      </c>
      <c r="Q529" s="114" t="s">
        <v>470</v>
      </c>
      <c r="R529" s="25" t="s">
        <v>110</v>
      </c>
      <c r="S529" s="114" t="s">
        <v>467</v>
      </c>
      <c r="T529" s="25" t="s">
        <v>109</v>
      </c>
      <c r="U529" s="114" t="s">
        <v>130</v>
      </c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190"/>
      <c r="AC529" s="114"/>
      <c r="AD529" s="190"/>
      <c r="AE529" s="22"/>
      <c r="AF529" s="422"/>
      <c r="AG529" s="422"/>
      <c r="AH529" s="21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8.15" customHeight="1" thickBot="1" x14ac:dyDescent="0.25">
      <c r="B530" s="30"/>
      <c r="C530" s="355"/>
      <c r="D530" s="246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 t="s">
        <v>493</v>
      </c>
      <c r="N530" s="50" t="s">
        <v>104</v>
      </c>
      <c r="O530" s="51" t="s">
        <v>458</v>
      </c>
      <c r="P530" s="50" t="s">
        <v>103</v>
      </c>
      <c r="Q530" s="51" t="s">
        <v>578</v>
      </c>
      <c r="R530" s="50" t="s">
        <v>102</v>
      </c>
      <c r="S530" s="51" t="s">
        <v>347</v>
      </c>
      <c r="T530" s="50">
        <v>20</v>
      </c>
      <c r="U530" s="51"/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187"/>
      <c r="AC530" s="51"/>
      <c r="AD530" s="187"/>
      <c r="AE530" s="48"/>
      <c r="AF530" s="424"/>
      <c r="AG530" s="424"/>
      <c r="AH530" s="47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8.15" customHeight="1" x14ac:dyDescent="0.2">
      <c r="B531" s="30"/>
      <c r="C531" s="338">
        <v>3</v>
      </c>
      <c r="D531" s="212"/>
      <c r="E531" s="198"/>
      <c r="F531" s="198"/>
      <c r="G531" s="197"/>
      <c r="H531" s="358"/>
      <c r="I531" s="390">
        <v>80</v>
      </c>
      <c r="J531" s="390">
        <v>25</v>
      </c>
      <c r="K531" s="390">
        <v>6</v>
      </c>
      <c r="L531" s="42" t="s">
        <v>131</v>
      </c>
      <c r="M531" s="43" t="s">
        <v>179</v>
      </c>
      <c r="N531" s="42" t="s">
        <v>129</v>
      </c>
      <c r="O531" s="43" t="s">
        <v>458</v>
      </c>
      <c r="P531" s="42" t="s">
        <v>128</v>
      </c>
      <c r="Q531" s="43" t="s">
        <v>357</v>
      </c>
      <c r="R531" s="42" t="s">
        <v>127</v>
      </c>
      <c r="S531" s="43" t="s">
        <v>549</v>
      </c>
      <c r="T531" s="42" t="s">
        <v>126</v>
      </c>
      <c r="U531" s="43" t="s">
        <v>130</v>
      </c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196"/>
      <c r="AC531" s="43"/>
      <c r="AD531" s="196" t="s">
        <v>542</v>
      </c>
      <c r="AE531" s="39"/>
      <c r="AF531" s="421"/>
      <c r="AG531" s="421"/>
      <c r="AH531" s="38"/>
      <c r="AI531" s="9"/>
      <c r="AJ531" s="349">
        <f>SUMPRODUCT(LEN($M531:$AA534)-LEN(SUBSTITUTE($M531:$AA534,"A", "")))</f>
        <v>28</v>
      </c>
      <c r="AK531" s="352">
        <f>SUMPRODUCT(LEN($AD531:$AD534)-LEN(SUBSTITUTE($AD531:$AD534,"A", "")))</f>
        <v>1</v>
      </c>
      <c r="AL531" s="335">
        <f>SUMPRODUCT(LEN($AC531:$AC534)-LEN(SUBSTITUTE($AC531:$AC534,"A", "")))</f>
        <v>0</v>
      </c>
      <c r="AM531" s="349">
        <f>SUMPRODUCT(LEN($M531:$AA534)-LEN(SUBSTITUTE($M531:$AA534,"S", "")))</f>
        <v>9</v>
      </c>
      <c r="AN531" s="352">
        <f>SUMPRODUCT(LEN($AD531:$AD534)-LEN(SUBSTITUTE($AD531:$AD534,"S", "")))</f>
        <v>2</v>
      </c>
      <c r="AO531" s="335">
        <f>SUMPRODUCT(LEN($AC531:$AC534)-LEN(SUBSTITUTE($AC531:$AC534,"S", "")))</f>
        <v>0</v>
      </c>
      <c r="AP531" s="349">
        <f>SUMPRODUCT(LEN($M531:$AA534)-LEN(SUBSTITUTE($M531:$AA534,"F", "")))</f>
        <v>1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15</v>
      </c>
      <c r="AT531" s="352">
        <f>SUMPRODUCT(LEN($AD531:$AD534)-LEN(SUBSTITUTE($AD531:$AD534,"G", "")))</f>
        <v>3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8.15" customHeight="1" thickBot="1" x14ac:dyDescent="0.25">
      <c r="B532" s="30"/>
      <c r="C532" s="339"/>
      <c r="D532" s="221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 t="s">
        <v>357</v>
      </c>
      <c r="N532" s="33" t="s">
        <v>121</v>
      </c>
      <c r="O532" s="55" t="s">
        <v>984</v>
      </c>
      <c r="P532" s="33" t="s">
        <v>120</v>
      </c>
      <c r="Q532" s="55" t="s">
        <v>753</v>
      </c>
      <c r="R532" s="33" t="s">
        <v>119</v>
      </c>
      <c r="S532" s="55" t="s">
        <v>542</v>
      </c>
      <c r="T532" s="33" t="s">
        <v>118</v>
      </c>
      <c r="U532" s="55" t="s">
        <v>130</v>
      </c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193"/>
      <c r="AC532" s="55"/>
      <c r="AD532" s="193" t="s">
        <v>525</v>
      </c>
      <c r="AE532" s="22"/>
      <c r="AF532" s="422"/>
      <c r="AG532" s="422"/>
      <c r="AH532" s="21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8.15" customHeight="1" x14ac:dyDescent="0.2">
      <c r="B533" s="30"/>
      <c r="C533" s="340"/>
      <c r="D533" s="218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 t="s">
        <v>179</v>
      </c>
      <c r="N533" s="25" t="s">
        <v>112</v>
      </c>
      <c r="O533" s="114" t="s">
        <v>705</v>
      </c>
      <c r="P533" s="25" t="s">
        <v>111</v>
      </c>
      <c r="Q533" s="114" t="s">
        <v>747</v>
      </c>
      <c r="R533" s="25" t="s">
        <v>110</v>
      </c>
      <c r="S533" s="114" t="s">
        <v>542</v>
      </c>
      <c r="T533" s="25" t="s">
        <v>109</v>
      </c>
      <c r="U533" s="114" t="s">
        <v>130</v>
      </c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190"/>
      <c r="AC533" s="114"/>
      <c r="AD533" s="190"/>
      <c r="AE533" s="22"/>
      <c r="AF533" s="422"/>
      <c r="AG533" s="422"/>
      <c r="AH533" s="21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8.15" customHeight="1" thickBot="1" x14ac:dyDescent="0.25">
      <c r="B534" s="20"/>
      <c r="C534" s="341"/>
      <c r="D534" s="215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 t="s">
        <v>1038</v>
      </c>
      <c r="N534" s="15" t="s">
        <v>104</v>
      </c>
      <c r="O534" s="16" t="s">
        <v>984</v>
      </c>
      <c r="P534" s="15" t="s">
        <v>103</v>
      </c>
      <c r="Q534" s="16" t="s">
        <v>692</v>
      </c>
      <c r="R534" s="15" t="s">
        <v>102</v>
      </c>
      <c r="S534" s="16" t="s">
        <v>347</v>
      </c>
      <c r="T534" s="15">
        <v>20</v>
      </c>
      <c r="U534" s="16"/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187"/>
      <c r="AC534" s="16"/>
      <c r="AD534" s="186"/>
      <c r="AE534" s="11"/>
      <c r="AF534" s="423"/>
      <c r="AG534" s="423"/>
      <c r="AH534" s="10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107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216</v>
      </c>
      <c r="E536" s="425">
        <v>15573.86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03"/>
      <c r="AI536" s="86" t="s">
        <v>137</v>
      </c>
      <c r="AJ536" s="85">
        <f t="shared" ref="AJ536:BB536" si="70">SUM(AJ538:AJ549)</f>
        <v>101</v>
      </c>
      <c r="AK536" s="84">
        <f t="shared" si="70"/>
        <v>1</v>
      </c>
      <c r="AL536" s="83">
        <f t="shared" si="70"/>
        <v>0</v>
      </c>
      <c r="AM536" s="85">
        <f t="shared" si="70"/>
        <v>36</v>
      </c>
      <c r="AN536" s="84">
        <f t="shared" si="70"/>
        <v>5</v>
      </c>
      <c r="AO536" s="83">
        <f t="shared" si="70"/>
        <v>0</v>
      </c>
      <c r="AP536" s="85">
        <f t="shared" si="70"/>
        <v>0</v>
      </c>
      <c r="AQ536" s="84">
        <f t="shared" si="70"/>
        <v>0</v>
      </c>
      <c r="AR536" s="83">
        <f t="shared" si="70"/>
        <v>0</v>
      </c>
      <c r="AS536" s="85">
        <f t="shared" si="70"/>
        <v>18</v>
      </c>
      <c r="AT536" s="84">
        <f t="shared" si="70"/>
        <v>3</v>
      </c>
      <c r="AU536" s="83">
        <f t="shared" si="70"/>
        <v>0</v>
      </c>
      <c r="AV536" s="85">
        <f t="shared" si="70"/>
        <v>0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1</v>
      </c>
      <c r="BA536" s="81">
        <f t="shared" si="70"/>
        <v>2</v>
      </c>
      <c r="BB536" s="80">
        <f t="shared" si="70"/>
        <v>0</v>
      </c>
      <c r="BC536" s="79" t="s">
        <v>136</v>
      </c>
      <c r="BF536" s="5">
        <f>SUM(AJ536:AL536)/$BG$5</f>
        <v>34</v>
      </c>
      <c r="BG536" s="5">
        <f>SUM(AM536:AO536,AY536)/$BG$5</f>
        <v>13.666666666666666</v>
      </c>
      <c r="BH536" s="5">
        <f>SUM(AP536:AR536,AZ536)/$BG$5</f>
        <v>0.33333333333333331</v>
      </c>
      <c r="BI536" s="5">
        <f>SUM(AS536:AU536,BA536)/$BG$5</f>
        <v>7.666666666666667</v>
      </c>
      <c r="BJ536" s="5">
        <f>SUM(AV536:AX536,BB536)/$BG$5</f>
        <v>0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03"/>
      <c r="AI537" s="66" t="s">
        <v>135</v>
      </c>
      <c r="AJ537" s="65">
        <f t="shared" ref="AJ537:BB537" si="71">AJ536/3</f>
        <v>33.666666666666664</v>
      </c>
      <c r="AK537" s="64">
        <f t="shared" si="71"/>
        <v>0.33333333333333331</v>
      </c>
      <c r="AL537" s="63">
        <f t="shared" si="71"/>
        <v>0</v>
      </c>
      <c r="AM537" s="65">
        <f t="shared" si="71"/>
        <v>12</v>
      </c>
      <c r="AN537" s="64">
        <f t="shared" si="71"/>
        <v>1.6666666666666667</v>
      </c>
      <c r="AO537" s="63">
        <f t="shared" si="71"/>
        <v>0</v>
      </c>
      <c r="AP537" s="65">
        <f t="shared" si="71"/>
        <v>0</v>
      </c>
      <c r="AQ537" s="64">
        <f t="shared" si="71"/>
        <v>0</v>
      </c>
      <c r="AR537" s="63">
        <f t="shared" si="71"/>
        <v>0</v>
      </c>
      <c r="AS537" s="65">
        <f t="shared" si="71"/>
        <v>6</v>
      </c>
      <c r="AT537" s="64">
        <f t="shared" si="71"/>
        <v>1</v>
      </c>
      <c r="AU537" s="63">
        <f t="shared" si="71"/>
        <v>0</v>
      </c>
      <c r="AV537" s="65">
        <f t="shared" si="71"/>
        <v>0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0.33333333333333331</v>
      </c>
      <c r="BA537" s="61">
        <f t="shared" si="71"/>
        <v>0.66666666666666663</v>
      </c>
      <c r="BB537" s="60">
        <f t="shared" si="71"/>
        <v>0</v>
      </c>
      <c r="BC537" s="59" t="s">
        <v>134</v>
      </c>
    </row>
    <row r="538" spans="2:62" ht="28.15" customHeight="1" x14ac:dyDescent="0.2">
      <c r="B538" s="30"/>
      <c r="C538" s="338">
        <v>1</v>
      </c>
      <c r="D538" s="239" t="s">
        <v>1065</v>
      </c>
      <c r="E538" s="198"/>
      <c r="F538" s="198"/>
      <c r="G538" s="197"/>
      <c r="H538" s="358" t="s">
        <v>370</v>
      </c>
      <c r="I538" s="390">
        <v>106</v>
      </c>
      <c r="J538" s="390">
        <v>22</v>
      </c>
      <c r="K538" s="390">
        <v>7</v>
      </c>
      <c r="L538" s="42" t="s">
        <v>131</v>
      </c>
      <c r="M538" s="43" t="s">
        <v>132</v>
      </c>
      <c r="N538" s="42" t="s">
        <v>129</v>
      </c>
      <c r="O538" s="43" t="s">
        <v>493</v>
      </c>
      <c r="P538" s="42" t="s">
        <v>128</v>
      </c>
      <c r="Q538" s="43" t="s">
        <v>496</v>
      </c>
      <c r="R538" s="42" t="s">
        <v>127</v>
      </c>
      <c r="S538" s="43" t="s">
        <v>347</v>
      </c>
      <c r="T538" s="42" t="s">
        <v>126</v>
      </c>
      <c r="U538" s="43"/>
      <c r="V538" s="42" t="s">
        <v>125</v>
      </c>
      <c r="W538" s="43"/>
      <c r="X538" s="42" t="s">
        <v>124</v>
      </c>
      <c r="Y538" s="43"/>
      <c r="Z538" s="42" t="s">
        <v>123</v>
      </c>
      <c r="AA538" s="43"/>
      <c r="AB538" s="196"/>
      <c r="AC538" s="43"/>
      <c r="AD538" s="196"/>
      <c r="AE538" s="58" t="s">
        <v>878</v>
      </c>
      <c r="AF538" s="421"/>
      <c r="AG538" s="421" t="s">
        <v>668</v>
      </c>
      <c r="AH538" s="38"/>
      <c r="AI538" s="9"/>
      <c r="AJ538" s="349">
        <f>SUMPRODUCT(LEN($M538:$AA541)-LEN(SUBSTITUTE($M538:$AA541,"A", "")))</f>
        <v>12</v>
      </c>
      <c r="AK538" s="352">
        <f>SUMPRODUCT(LEN($AD538:$AD541)-LEN(SUBSTITUTE($AD538:$AD541,"A", "")))</f>
        <v>0</v>
      </c>
      <c r="AL538" s="335">
        <f>SUMPRODUCT(LEN($AC538:$AC541)-LEN(SUBSTITUTE($AC538:$AC541,"A", "")))</f>
        <v>0</v>
      </c>
      <c r="AM538" s="349">
        <f>SUMPRODUCT(LEN($M538:$AA541)-LEN(SUBSTITUTE($M538:$AA541,"S", "")))</f>
        <v>6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5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1</v>
      </c>
      <c r="BA538" s="410">
        <f>SUMPRODUCT(LEN($AE538:$AE541)-LEN(SUBSTITUTE($AE538:$AE541,"G", "")))</f>
        <v>2</v>
      </c>
      <c r="BB538" s="413">
        <f>SUMPRODUCT(LEN($AE538:$AE541)-LEN(SUBSTITUTE($AE538:$AE541,"M", "")))</f>
        <v>0</v>
      </c>
    </row>
    <row r="539" spans="2:62" ht="28.15" customHeight="1" thickBot="1" x14ac:dyDescent="0.25">
      <c r="B539" s="30"/>
      <c r="C539" s="339"/>
      <c r="D539" s="221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132</v>
      </c>
      <c r="N539" s="33" t="s">
        <v>121</v>
      </c>
      <c r="O539" s="55" t="s">
        <v>496</v>
      </c>
      <c r="P539" s="33" t="s">
        <v>120</v>
      </c>
      <c r="Q539" s="55" t="s">
        <v>130</v>
      </c>
      <c r="R539" s="33" t="s">
        <v>119</v>
      </c>
      <c r="S539" s="55" t="s">
        <v>132</v>
      </c>
      <c r="T539" s="33" t="s">
        <v>118</v>
      </c>
      <c r="U539" s="55"/>
      <c r="V539" s="33" t="s">
        <v>117</v>
      </c>
      <c r="W539" s="55"/>
      <c r="X539" s="33" t="s">
        <v>116</v>
      </c>
      <c r="Y539" s="55"/>
      <c r="Z539" s="33" t="s">
        <v>115</v>
      </c>
      <c r="AA539" s="55"/>
      <c r="AB539" s="193"/>
      <c r="AC539" s="55"/>
      <c r="AD539" s="193"/>
      <c r="AE539" s="57"/>
      <c r="AF539" s="422"/>
      <c r="AG539" s="422"/>
      <c r="AH539" s="21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8.15" customHeight="1" x14ac:dyDescent="0.2">
      <c r="B540" s="30"/>
      <c r="C540" s="340"/>
      <c r="D540" s="218"/>
      <c r="E540" s="192"/>
      <c r="F540" s="192"/>
      <c r="G540" s="191"/>
      <c r="H540" s="360">
        <v>216</v>
      </c>
      <c r="I540" s="392"/>
      <c r="J540" s="392"/>
      <c r="K540" s="392"/>
      <c r="L540" s="25" t="s">
        <v>114</v>
      </c>
      <c r="M540" s="114" t="s">
        <v>132</v>
      </c>
      <c r="N540" s="25" t="s">
        <v>112</v>
      </c>
      <c r="O540" s="114" t="s">
        <v>479</v>
      </c>
      <c r="P540" s="25" t="s">
        <v>111</v>
      </c>
      <c r="Q540" s="114" t="s">
        <v>354</v>
      </c>
      <c r="R540" s="25" t="s">
        <v>110</v>
      </c>
      <c r="S540" s="114" t="s">
        <v>130</v>
      </c>
      <c r="T540" s="25" t="s">
        <v>109</v>
      </c>
      <c r="U540" s="114"/>
      <c r="V540" s="25" t="s">
        <v>108</v>
      </c>
      <c r="W540" s="114"/>
      <c r="X540" s="25" t="s">
        <v>107</v>
      </c>
      <c r="Y540" s="114"/>
      <c r="Z540" s="25" t="s">
        <v>106</v>
      </c>
      <c r="AA540" s="114"/>
      <c r="AB540" s="190"/>
      <c r="AC540" s="114"/>
      <c r="AD540" s="190"/>
      <c r="AE540" s="57"/>
      <c r="AF540" s="422"/>
      <c r="AG540" s="422"/>
      <c r="AH540" s="21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8.15" customHeight="1" thickBot="1" x14ac:dyDescent="0.25">
      <c r="B541" s="30"/>
      <c r="C541" s="355"/>
      <c r="D541" s="246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132</v>
      </c>
      <c r="N541" s="50" t="s">
        <v>104</v>
      </c>
      <c r="O541" s="51" t="s">
        <v>467</v>
      </c>
      <c r="P541" s="50" t="s">
        <v>103</v>
      </c>
      <c r="Q541" s="51" t="s">
        <v>347</v>
      </c>
      <c r="R541" s="50" t="s">
        <v>102</v>
      </c>
      <c r="S541" s="51"/>
      <c r="T541" s="50">
        <v>20</v>
      </c>
      <c r="U541" s="51"/>
      <c r="V541" s="50" t="s">
        <v>101</v>
      </c>
      <c r="W541" s="51"/>
      <c r="X541" s="50" t="s">
        <v>100</v>
      </c>
      <c r="Y541" s="51"/>
      <c r="Z541" s="50" t="s">
        <v>99</v>
      </c>
      <c r="AA541" s="51"/>
      <c r="AB541" s="187"/>
      <c r="AC541" s="51"/>
      <c r="AD541" s="187"/>
      <c r="AE541" s="56"/>
      <c r="AF541" s="424"/>
      <c r="AG541" s="424"/>
      <c r="AH541" s="47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8.15" customHeight="1" x14ac:dyDescent="0.2">
      <c r="B542" s="30"/>
      <c r="C542" s="338">
        <v>2</v>
      </c>
      <c r="D542" s="212"/>
      <c r="E542" s="198"/>
      <c r="F542" s="198"/>
      <c r="G542" s="197"/>
      <c r="H542" s="358"/>
      <c r="I542" s="390">
        <v>134</v>
      </c>
      <c r="J542" s="390">
        <v>28</v>
      </c>
      <c r="K542" s="390">
        <v>6</v>
      </c>
      <c r="L542" s="42" t="s">
        <v>131</v>
      </c>
      <c r="M542" s="43" t="s">
        <v>179</v>
      </c>
      <c r="N542" s="42" t="s">
        <v>129</v>
      </c>
      <c r="O542" s="43" t="s">
        <v>479</v>
      </c>
      <c r="P542" s="42" t="s">
        <v>128</v>
      </c>
      <c r="Q542" s="43" t="s">
        <v>527</v>
      </c>
      <c r="R542" s="42" t="s">
        <v>127</v>
      </c>
      <c r="S542" s="43" t="s">
        <v>132</v>
      </c>
      <c r="T542" s="42" t="s">
        <v>126</v>
      </c>
      <c r="U542" s="43" t="s">
        <v>350</v>
      </c>
      <c r="V542" s="42" t="s">
        <v>125</v>
      </c>
      <c r="W542" s="43" t="s">
        <v>354</v>
      </c>
      <c r="X542" s="42" t="s">
        <v>124</v>
      </c>
      <c r="Y542" s="43"/>
      <c r="Z542" s="42" t="s">
        <v>123</v>
      </c>
      <c r="AA542" s="43"/>
      <c r="AB542" s="196"/>
      <c r="AC542" s="43"/>
      <c r="AD542" s="196" t="s">
        <v>853</v>
      </c>
      <c r="AE542" s="39"/>
      <c r="AF542" s="421"/>
      <c r="AG542" s="421" t="s">
        <v>669</v>
      </c>
      <c r="AH542" s="38"/>
      <c r="AI542" s="9"/>
      <c r="AJ542" s="349">
        <f>SUMPRODUCT(LEN($M542:$AA545)-LEN(SUBSTITUTE($M542:$AA545,"A", "")))</f>
        <v>41</v>
      </c>
      <c r="AK542" s="352">
        <f>SUMPRODUCT(LEN($AD542:$AD545)-LEN(SUBSTITUTE($AD542:$AD545,"A", "")))</f>
        <v>0</v>
      </c>
      <c r="AL542" s="335">
        <f>SUMPRODUCT(LEN($AC542:$AC545)-LEN(SUBSTITUTE($AC542:$AC545,"A", "")))</f>
        <v>0</v>
      </c>
      <c r="AM542" s="349">
        <f>SUMPRODUCT(LEN($M542:$AA545)-LEN(SUBSTITUTE($M542:$AA545,"S", "")))</f>
        <v>14</v>
      </c>
      <c r="AN542" s="352">
        <f>SUMPRODUCT(LEN($AD542:$AD545)-LEN(SUBSTITUTE($AD542:$AD545,"S", "")))</f>
        <v>5</v>
      </c>
      <c r="AO542" s="335">
        <f>SUMPRODUCT(LEN($AC542:$AC545)-LEN(SUBSTITUTE($AC542:$AC545,"S", "")))</f>
        <v>0</v>
      </c>
      <c r="AP542" s="349">
        <f>SUMPRODUCT(LEN($M542:$AA545)-LEN(SUBSTITUTE($M542:$AA545,"F", "")))</f>
        <v>0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8</v>
      </c>
      <c r="AT542" s="352">
        <f>SUMPRODUCT(LEN($AD542:$AD545)-LEN(SUBSTITUTE($AD542:$AD545,"G", "")))</f>
        <v>3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8.15" customHeight="1" thickBot="1" x14ac:dyDescent="0.25">
      <c r="B543" s="30"/>
      <c r="C543" s="339"/>
      <c r="D543" s="221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 t="s">
        <v>179</v>
      </c>
      <c r="N543" s="33" t="s">
        <v>121</v>
      </c>
      <c r="O543" s="55" t="s">
        <v>357</v>
      </c>
      <c r="P543" s="33" t="s">
        <v>120</v>
      </c>
      <c r="Q543" s="55" t="s">
        <v>673</v>
      </c>
      <c r="R543" s="33" t="s">
        <v>119</v>
      </c>
      <c r="S543" s="55" t="s">
        <v>498</v>
      </c>
      <c r="T543" s="33" t="s">
        <v>118</v>
      </c>
      <c r="U543" s="55" t="s">
        <v>348</v>
      </c>
      <c r="V543" s="33" t="s">
        <v>117</v>
      </c>
      <c r="W543" s="55" t="s">
        <v>130</v>
      </c>
      <c r="X543" s="33" t="s">
        <v>116</v>
      </c>
      <c r="Y543" s="55"/>
      <c r="Z543" s="33" t="s">
        <v>115</v>
      </c>
      <c r="AA543" s="55"/>
      <c r="AB543" s="193"/>
      <c r="AC543" s="55"/>
      <c r="AD543" s="193"/>
      <c r="AE543" s="22"/>
      <c r="AF543" s="422"/>
      <c r="AG543" s="422"/>
      <c r="AH543" s="21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8.15" customHeight="1" x14ac:dyDescent="0.2">
      <c r="B544" s="30"/>
      <c r="C544" s="340"/>
      <c r="D544" s="218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 t="s">
        <v>469</v>
      </c>
      <c r="N544" s="25" t="s">
        <v>112</v>
      </c>
      <c r="O544" s="114" t="s">
        <v>469</v>
      </c>
      <c r="P544" s="25" t="s">
        <v>111</v>
      </c>
      <c r="Q544" s="114" t="s">
        <v>357</v>
      </c>
      <c r="R544" s="25" t="s">
        <v>110</v>
      </c>
      <c r="S544" s="114" t="s">
        <v>467</v>
      </c>
      <c r="T544" s="25" t="s">
        <v>109</v>
      </c>
      <c r="U544" s="114" t="s">
        <v>354</v>
      </c>
      <c r="V544" s="25" t="s">
        <v>108</v>
      </c>
      <c r="W544" s="114"/>
      <c r="X544" s="25" t="s">
        <v>107</v>
      </c>
      <c r="Y544" s="114"/>
      <c r="Z544" s="25" t="s">
        <v>106</v>
      </c>
      <c r="AA544" s="114"/>
      <c r="AB544" s="190"/>
      <c r="AC544" s="114"/>
      <c r="AD544" s="190"/>
      <c r="AE544" s="22"/>
      <c r="AF544" s="422"/>
      <c r="AG544" s="422"/>
      <c r="AH544" s="21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8.15" customHeight="1" thickBot="1" x14ac:dyDescent="0.25">
      <c r="B545" s="30"/>
      <c r="C545" s="355"/>
      <c r="D545" s="246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 t="s">
        <v>527</v>
      </c>
      <c r="N545" s="50" t="s">
        <v>104</v>
      </c>
      <c r="O545" s="51" t="s">
        <v>465</v>
      </c>
      <c r="P545" s="50" t="s">
        <v>103</v>
      </c>
      <c r="Q545" s="51" t="s">
        <v>132</v>
      </c>
      <c r="R545" s="50" t="s">
        <v>102</v>
      </c>
      <c r="S545" s="51" t="s">
        <v>479</v>
      </c>
      <c r="T545" s="50">
        <v>20</v>
      </c>
      <c r="U545" s="51" t="s">
        <v>354</v>
      </c>
      <c r="V545" s="50" t="s">
        <v>101</v>
      </c>
      <c r="W545" s="51"/>
      <c r="X545" s="50" t="s">
        <v>100</v>
      </c>
      <c r="Y545" s="51"/>
      <c r="Z545" s="50" t="s">
        <v>99</v>
      </c>
      <c r="AA545" s="51"/>
      <c r="AB545" s="187"/>
      <c r="AC545" s="51"/>
      <c r="AD545" s="187"/>
      <c r="AE545" s="48"/>
      <c r="AF545" s="424"/>
      <c r="AG545" s="424"/>
      <c r="AH545" s="47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8.15" customHeight="1" x14ac:dyDescent="0.2">
      <c r="B546" s="30"/>
      <c r="C546" s="338">
        <v>3</v>
      </c>
      <c r="D546" s="212"/>
      <c r="E546" s="198"/>
      <c r="F546" s="198"/>
      <c r="G546" s="197"/>
      <c r="H546" s="358"/>
      <c r="I546" s="390">
        <v>143</v>
      </c>
      <c r="J546" s="390">
        <v>30</v>
      </c>
      <c r="K546" s="390">
        <v>7</v>
      </c>
      <c r="L546" s="42" t="s">
        <v>131</v>
      </c>
      <c r="M546" s="43" t="s">
        <v>179</v>
      </c>
      <c r="N546" s="42" t="s">
        <v>129</v>
      </c>
      <c r="O546" s="43" t="s">
        <v>357</v>
      </c>
      <c r="P546" s="42" t="s">
        <v>128</v>
      </c>
      <c r="Q546" s="43" t="s">
        <v>688</v>
      </c>
      <c r="R546" s="42" t="s">
        <v>127</v>
      </c>
      <c r="S546" s="43" t="s">
        <v>509</v>
      </c>
      <c r="T546" s="42" t="s">
        <v>126</v>
      </c>
      <c r="U546" s="43" t="s">
        <v>354</v>
      </c>
      <c r="V546" s="42" t="s">
        <v>125</v>
      </c>
      <c r="W546" s="43" t="s">
        <v>351</v>
      </c>
      <c r="X546" s="42" t="s">
        <v>124</v>
      </c>
      <c r="Y546" s="43"/>
      <c r="Z546" s="42" t="s">
        <v>123</v>
      </c>
      <c r="AA546" s="43"/>
      <c r="AB546" s="196"/>
      <c r="AC546" s="43"/>
      <c r="AD546" s="196" t="s">
        <v>132</v>
      </c>
      <c r="AE546" s="39"/>
      <c r="AF546" s="421"/>
      <c r="AG546" s="421" t="s">
        <v>669</v>
      </c>
      <c r="AH546" s="38"/>
      <c r="AI546" s="9"/>
      <c r="AJ546" s="349">
        <f>SUMPRODUCT(LEN($M546:$AA549)-LEN(SUBSTITUTE($M546:$AA549,"A", "")))</f>
        <v>48</v>
      </c>
      <c r="AK546" s="352">
        <f>SUMPRODUCT(LEN($AD546:$AD549)-LEN(SUBSTITUTE($AD546:$AD549,"A", "")))</f>
        <v>1</v>
      </c>
      <c r="AL546" s="335">
        <f>SUMPRODUCT(LEN($AC546:$AC549)-LEN(SUBSTITUTE($AC546:$AC549,"A", "")))</f>
        <v>0</v>
      </c>
      <c r="AM546" s="349">
        <f>SUMPRODUCT(LEN($M546:$AA549)-LEN(SUBSTITUTE($M546:$AA549,"S", "")))</f>
        <v>16</v>
      </c>
      <c r="AN546" s="352">
        <f>SUMPRODUCT(LEN($AD546:$AD549)-LEN(SUBSTITUTE($AD546:$AD549,"S", "")))</f>
        <v>0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5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8.15" customHeight="1" thickBot="1" x14ac:dyDescent="0.25">
      <c r="B547" s="30"/>
      <c r="C547" s="339"/>
      <c r="D547" s="221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 t="s">
        <v>179</v>
      </c>
      <c r="N547" s="33" t="s">
        <v>121</v>
      </c>
      <c r="O547" s="55" t="s">
        <v>527</v>
      </c>
      <c r="P547" s="33" t="s">
        <v>120</v>
      </c>
      <c r="Q547" s="55" t="s">
        <v>357</v>
      </c>
      <c r="R547" s="33" t="s">
        <v>119</v>
      </c>
      <c r="S547" s="55" t="s">
        <v>466</v>
      </c>
      <c r="T547" s="33" t="s">
        <v>118</v>
      </c>
      <c r="U547" s="55" t="s">
        <v>348</v>
      </c>
      <c r="V547" s="33" t="s">
        <v>117</v>
      </c>
      <c r="W547" s="55" t="s">
        <v>130</v>
      </c>
      <c r="X547" s="33" t="s">
        <v>116</v>
      </c>
      <c r="Y547" s="55"/>
      <c r="Z547" s="33" t="s">
        <v>115</v>
      </c>
      <c r="AA547" s="55"/>
      <c r="AB547" s="193"/>
      <c r="AC547" s="55"/>
      <c r="AD547" s="193"/>
      <c r="AE547" s="22"/>
      <c r="AF547" s="422"/>
      <c r="AG547" s="422"/>
      <c r="AH547" s="21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8.15" customHeight="1" x14ac:dyDescent="0.2">
      <c r="B548" s="30"/>
      <c r="C548" s="340"/>
      <c r="D548" s="218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 t="s">
        <v>357</v>
      </c>
      <c r="N548" s="25" t="s">
        <v>112</v>
      </c>
      <c r="O548" s="114" t="s">
        <v>684</v>
      </c>
      <c r="P548" s="25" t="s">
        <v>111</v>
      </c>
      <c r="Q548" s="114" t="s">
        <v>458</v>
      </c>
      <c r="R548" s="25" t="s">
        <v>110</v>
      </c>
      <c r="S548" s="114" t="s">
        <v>479</v>
      </c>
      <c r="T548" s="25" t="s">
        <v>109</v>
      </c>
      <c r="U548" s="114" t="s">
        <v>354</v>
      </c>
      <c r="V548" s="25" t="s">
        <v>108</v>
      </c>
      <c r="W548" s="114" t="s">
        <v>130</v>
      </c>
      <c r="X548" s="25" t="s">
        <v>107</v>
      </c>
      <c r="Y548" s="114"/>
      <c r="Z548" s="25" t="s">
        <v>106</v>
      </c>
      <c r="AA548" s="114"/>
      <c r="AB548" s="190"/>
      <c r="AC548" s="114"/>
      <c r="AD548" s="190"/>
      <c r="AE548" s="22"/>
      <c r="AF548" s="422"/>
      <c r="AG548" s="422"/>
      <c r="AH548" s="21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8.15" customHeight="1" thickBot="1" x14ac:dyDescent="0.25">
      <c r="B549" s="20"/>
      <c r="C549" s="341"/>
      <c r="D549" s="215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 t="s">
        <v>458</v>
      </c>
      <c r="N549" s="15" t="s">
        <v>104</v>
      </c>
      <c r="O549" s="16" t="s">
        <v>357</v>
      </c>
      <c r="P549" s="15" t="s">
        <v>103</v>
      </c>
      <c r="Q549" s="16" t="s">
        <v>1006</v>
      </c>
      <c r="R549" s="15" t="s">
        <v>102</v>
      </c>
      <c r="S549" s="16" t="s">
        <v>459</v>
      </c>
      <c r="T549" s="15">
        <v>20</v>
      </c>
      <c r="U549" s="16" t="s">
        <v>354</v>
      </c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187"/>
      <c r="AC549" s="16"/>
      <c r="AD549" s="186"/>
      <c r="AE549" s="11"/>
      <c r="AF549" s="423"/>
      <c r="AG549" s="423"/>
      <c r="AH549" s="10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107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215</v>
      </c>
      <c r="E551" s="425">
        <v>24795.72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03"/>
      <c r="AI551" s="86" t="s">
        <v>137</v>
      </c>
      <c r="AJ551" s="85">
        <f t="shared" ref="AJ551:BB551" si="72">SUM(AJ553:AJ564)</f>
        <v>135</v>
      </c>
      <c r="AK551" s="84">
        <f t="shared" si="72"/>
        <v>6</v>
      </c>
      <c r="AL551" s="83">
        <f t="shared" si="72"/>
        <v>0</v>
      </c>
      <c r="AM551" s="85">
        <f t="shared" si="72"/>
        <v>66</v>
      </c>
      <c r="AN551" s="84">
        <f t="shared" si="72"/>
        <v>8</v>
      </c>
      <c r="AO551" s="83">
        <f t="shared" si="72"/>
        <v>1</v>
      </c>
      <c r="AP551" s="85">
        <f t="shared" si="72"/>
        <v>2</v>
      </c>
      <c r="AQ551" s="84">
        <f t="shared" si="72"/>
        <v>1</v>
      </c>
      <c r="AR551" s="83">
        <f t="shared" si="72"/>
        <v>0</v>
      </c>
      <c r="AS551" s="85">
        <f t="shared" si="72"/>
        <v>21</v>
      </c>
      <c r="AT551" s="84">
        <f t="shared" si="72"/>
        <v>4</v>
      </c>
      <c r="AU551" s="83">
        <f t="shared" si="72"/>
        <v>0</v>
      </c>
      <c r="AV551" s="85">
        <f t="shared" si="72"/>
        <v>0</v>
      </c>
      <c r="AW551" s="84">
        <f t="shared" si="72"/>
        <v>0</v>
      </c>
      <c r="AX551" s="83">
        <f t="shared" si="72"/>
        <v>0</v>
      </c>
      <c r="AY551" s="82">
        <f t="shared" si="72"/>
        <v>1</v>
      </c>
      <c r="AZ551" s="81">
        <f t="shared" si="72"/>
        <v>0</v>
      </c>
      <c r="BA551" s="81">
        <f t="shared" si="72"/>
        <v>0</v>
      </c>
      <c r="BB551" s="80">
        <f t="shared" si="72"/>
        <v>0</v>
      </c>
      <c r="BC551" s="79" t="s">
        <v>136</v>
      </c>
      <c r="BF551" s="5">
        <f>SUM(AJ551:AL551)/$BG$5</f>
        <v>47</v>
      </c>
      <c r="BG551" s="5">
        <f>SUM(AM551:AO551,AY551)/$BG$5</f>
        <v>25.333333333333332</v>
      </c>
      <c r="BH551" s="5">
        <f>SUM(AP551:AR551,AZ551)/$BG$5</f>
        <v>1</v>
      </c>
      <c r="BI551" s="5">
        <f>SUM(AS551:AU551,BA551)/$BG$5</f>
        <v>8.3333333333333339</v>
      </c>
      <c r="BJ551" s="5">
        <f>SUM(AV551:AX551,BB551)/$BG$5</f>
        <v>0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03"/>
      <c r="AI552" s="66" t="s">
        <v>135</v>
      </c>
      <c r="AJ552" s="65">
        <f t="shared" ref="AJ552:BB552" si="73">AJ551/3</f>
        <v>45</v>
      </c>
      <c r="AK552" s="64">
        <f t="shared" si="73"/>
        <v>2</v>
      </c>
      <c r="AL552" s="63">
        <f t="shared" si="73"/>
        <v>0</v>
      </c>
      <c r="AM552" s="65">
        <f t="shared" si="73"/>
        <v>22</v>
      </c>
      <c r="AN552" s="64">
        <f t="shared" si="73"/>
        <v>2.6666666666666665</v>
      </c>
      <c r="AO552" s="63">
        <f t="shared" si="73"/>
        <v>0.33333333333333331</v>
      </c>
      <c r="AP552" s="65">
        <f t="shared" si="73"/>
        <v>0.66666666666666663</v>
      </c>
      <c r="AQ552" s="64">
        <f t="shared" si="73"/>
        <v>0.33333333333333331</v>
      </c>
      <c r="AR552" s="63">
        <f t="shared" si="73"/>
        <v>0</v>
      </c>
      <c r="AS552" s="65">
        <f t="shared" si="73"/>
        <v>7</v>
      </c>
      <c r="AT552" s="64">
        <f t="shared" si="73"/>
        <v>1.3333333333333333</v>
      </c>
      <c r="AU552" s="63">
        <f t="shared" si="73"/>
        <v>0</v>
      </c>
      <c r="AV552" s="65">
        <f t="shared" si="73"/>
        <v>0</v>
      </c>
      <c r="AW552" s="64">
        <f t="shared" si="73"/>
        <v>0</v>
      </c>
      <c r="AX552" s="63">
        <f t="shared" si="73"/>
        <v>0</v>
      </c>
      <c r="AY552" s="62">
        <f t="shared" si="73"/>
        <v>0.33333333333333331</v>
      </c>
      <c r="AZ552" s="61">
        <f t="shared" si="73"/>
        <v>0</v>
      </c>
      <c r="BA552" s="61">
        <f t="shared" si="73"/>
        <v>0</v>
      </c>
      <c r="BB552" s="60">
        <f t="shared" si="73"/>
        <v>0</v>
      </c>
      <c r="BC552" s="59" t="s">
        <v>134</v>
      </c>
    </row>
    <row r="553" spans="2:62" ht="28.15" customHeight="1" x14ac:dyDescent="0.2">
      <c r="B553" s="30"/>
      <c r="C553" s="338">
        <v>1</v>
      </c>
      <c r="D553" s="239" t="s">
        <v>1014</v>
      </c>
      <c r="E553" s="198"/>
      <c r="F553" s="198"/>
      <c r="G553" s="197"/>
      <c r="H553" s="358" t="s">
        <v>183</v>
      </c>
      <c r="I553" s="390">
        <v>156</v>
      </c>
      <c r="J553" s="390">
        <v>29</v>
      </c>
      <c r="K553" s="390">
        <v>6</v>
      </c>
      <c r="L553" s="42" t="s">
        <v>131</v>
      </c>
      <c r="M553" s="43" t="s">
        <v>494</v>
      </c>
      <c r="N553" s="42" t="s">
        <v>129</v>
      </c>
      <c r="O553" s="43" t="s">
        <v>357</v>
      </c>
      <c r="P553" s="42" t="s">
        <v>128</v>
      </c>
      <c r="Q553" s="43" t="s">
        <v>458</v>
      </c>
      <c r="R553" s="42" t="s">
        <v>127</v>
      </c>
      <c r="S553" s="43" t="s">
        <v>507</v>
      </c>
      <c r="T553" s="42" t="s">
        <v>126</v>
      </c>
      <c r="U553" s="43" t="s">
        <v>462</v>
      </c>
      <c r="V553" s="42" t="s">
        <v>125</v>
      </c>
      <c r="W553" s="43" t="s">
        <v>354</v>
      </c>
      <c r="X553" s="42" t="s">
        <v>124</v>
      </c>
      <c r="Y553" s="43"/>
      <c r="Z553" s="42" t="s">
        <v>123</v>
      </c>
      <c r="AA553" s="43"/>
      <c r="AB553" s="196"/>
      <c r="AC553" s="43"/>
      <c r="AD553" s="196" t="s">
        <v>581</v>
      </c>
      <c r="AE553" s="58" t="s">
        <v>130</v>
      </c>
      <c r="AF553" s="421"/>
      <c r="AG553" s="421" t="s">
        <v>669</v>
      </c>
      <c r="AH553" s="38"/>
      <c r="AI553" s="9"/>
      <c r="AJ553" s="349">
        <f>SUMPRODUCT(LEN($M553:$AA556)-LEN(SUBSTITUTE($M553:$AA556,"A", "")))</f>
        <v>45</v>
      </c>
      <c r="AK553" s="352">
        <f>SUMPRODUCT(LEN($AD553:$AD556)-LEN(SUBSTITUTE($AD553:$AD556,"A", "")))</f>
        <v>1</v>
      </c>
      <c r="AL553" s="335">
        <f>SUMPRODUCT(LEN($AC553:$AC556)-LEN(SUBSTITUTE($AC553:$AC556,"A", "")))</f>
        <v>0</v>
      </c>
      <c r="AM553" s="349">
        <f>SUMPRODUCT(LEN($M553:$AA556)-LEN(SUBSTITUTE($M553:$AA556,"S", "")))</f>
        <v>19</v>
      </c>
      <c r="AN553" s="352">
        <f>SUMPRODUCT(LEN($AD553:$AD556)-LEN(SUBSTITUTE($AD553:$AD556,"S", "")))</f>
        <v>3</v>
      </c>
      <c r="AO553" s="335">
        <f>SUMPRODUCT(LEN($AC553:$AC556)-LEN(SUBSTITUTE($AC553:$AC556,"S", "")))</f>
        <v>0</v>
      </c>
      <c r="AP553" s="349">
        <f>SUMPRODUCT(LEN($M553:$AA556)-LEN(SUBSTITUTE($M553:$AA556,"F", "")))</f>
        <v>0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7</v>
      </c>
      <c r="AT553" s="352">
        <f>SUMPRODUCT(LEN($AD553:$AD556)-LEN(SUBSTITUTE($AD553:$AD556,"G", "")))</f>
        <v>1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1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0</v>
      </c>
      <c r="BB553" s="413">
        <f>SUMPRODUCT(LEN($AE553:$AE556)-LEN(SUBSTITUTE($AE553:$AE556,"M", "")))</f>
        <v>0</v>
      </c>
    </row>
    <row r="554" spans="2:62" ht="28.15" customHeight="1" thickBot="1" x14ac:dyDescent="0.25">
      <c r="B554" s="30"/>
      <c r="C554" s="339"/>
      <c r="D554" s="221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357</v>
      </c>
      <c r="N554" s="33" t="s">
        <v>121</v>
      </c>
      <c r="O554" s="55" t="s">
        <v>357</v>
      </c>
      <c r="P554" s="33" t="s">
        <v>120</v>
      </c>
      <c r="Q554" s="55" t="s">
        <v>714</v>
      </c>
      <c r="R554" s="33" t="s">
        <v>119</v>
      </c>
      <c r="S554" s="55" t="s">
        <v>367</v>
      </c>
      <c r="T554" s="33" t="s">
        <v>118</v>
      </c>
      <c r="U554" s="55" t="s">
        <v>349</v>
      </c>
      <c r="V554" s="33" t="s">
        <v>117</v>
      </c>
      <c r="W554" s="55" t="s">
        <v>130</v>
      </c>
      <c r="X554" s="33" t="s">
        <v>116</v>
      </c>
      <c r="Y554" s="55"/>
      <c r="Z554" s="33" t="s">
        <v>115</v>
      </c>
      <c r="AA554" s="55"/>
      <c r="AB554" s="193"/>
      <c r="AC554" s="55"/>
      <c r="AD554" s="193"/>
      <c r="AE554" s="57"/>
      <c r="AF554" s="422"/>
      <c r="AG554" s="422"/>
      <c r="AH554" s="21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8.15" customHeight="1" x14ac:dyDescent="0.2">
      <c r="B555" s="30"/>
      <c r="C555" s="340"/>
      <c r="D555" s="218"/>
      <c r="E555" s="192"/>
      <c r="F555" s="192"/>
      <c r="G555" s="191"/>
      <c r="H555" s="360">
        <v>215</v>
      </c>
      <c r="I555" s="392"/>
      <c r="J555" s="392"/>
      <c r="K555" s="392"/>
      <c r="L555" s="25" t="s">
        <v>114</v>
      </c>
      <c r="M555" s="114" t="s">
        <v>458</v>
      </c>
      <c r="N555" s="25" t="s">
        <v>112</v>
      </c>
      <c r="O555" s="114" t="s">
        <v>458</v>
      </c>
      <c r="P555" s="25" t="s">
        <v>111</v>
      </c>
      <c r="Q555" s="114" t="s">
        <v>702</v>
      </c>
      <c r="R555" s="25" t="s">
        <v>110</v>
      </c>
      <c r="S555" s="114" t="s">
        <v>367</v>
      </c>
      <c r="T555" s="25" t="s">
        <v>109</v>
      </c>
      <c r="U555" s="114" t="s">
        <v>179</v>
      </c>
      <c r="V555" s="25" t="s">
        <v>108</v>
      </c>
      <c r="W555" s="114" t="s">
        <v>130</v>
      </c>
      <c r="X555" s="25" t="s">
        <v>107</v>
      </c>
      <c r="Y555" s="114"/>
      <c r="Z555" s="25" t="s">
        <v>106</v>
      </c>
      <c r="AA555" s="114"/>
      <c r="AB555" s="190"/>
      <c r="AC555" s="114"/>
      <c r="AD555" s="190"/>
      <c r="AE555" s="57"/>
      <c r="AF555" s="422"/>
      <c r="AG555" s="422"/>
      <c r="AH555" s="21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8.15" customHeight="1" thickBot="1" x14ac:dyDescent="0.25">
      <c r="B556" s="30"/>
      <c r="C556" s="355"/>
      <c r="D556" s="246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185</v>
      </c>
      <c r="N556" s="50" t="s">
        <v>104</v>
      </c>
      <c r="O556" s="51" t="s">
        <v>458</v>
      </c>
      <c r="P556" s="50" t="s">
        <v>103</v>
      </c>
      <c r="Q556" s="51" t="s">
        <v>459</v>
      </c>
      <c r="R556" s="50" t="s">
        <v>102</v>
      </c>
      <c r="S556" s="51" t="s">
        <v>561</v>
      </c>
      <c r="T556" s="50">
        <v>20</v>
      </c>
      <c r="U556" s="51" t="s">
        <v>179</v>
      </c>
      <c r="V556" s="50" t="s">
        <v>101</v>
      </c>
      <c r="W556" s="51"/>
      <c r="X556" s="50" t="s">
        <v>100</v>
      </c>
      <c r="Y556" s="51"/>
      <c r="Z556" s="50" t="s">
        <v>99</v>
      </c>
      <c r="AA556" s="51"/>
      <c r="AB556" s="187"/>
      <c r="AC556" s="51"/>
      <c r="AD556" s="187"/>
      <c r="AE556" s="56"/>
      <c r="AF556" s="424"/>
      <c r="AG556" s="424"/>
      <c r="AH556" s="47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8.15" customHeight="1" x14ac:dyDescent="0.2">
      <c r="B557" s="30"/>
      <c r="C557" s="338">
        <v>2</v>
      </c>
      <c r="D557" s="212"/>
      <c r="E557" s="198"/>
      <c r="F557" s="198"/>
      <c r="G557" s="197"/>
      <c r="H557" s="358"/>
      <c r="I557" s="390">
        <v>143</v>
      </c>
      <c r="J557" s="390">
        <v>31</v>
      </c>
      <c r="K557" s="390">
        <v>9</v>
      </c>
      <c r="L557" s="42" t="s">
        <v>131</v>
      </c>
      <c r="M557" s="43" t="s">
        <v>684</v>
      </c>
      <c r="N557" s="42" t="s">
        <v>129</v>
      </c>
      <c r="O557" s="43" t="s">
        <v>458</v>
      </c>
      <c r="P557" s="42" t="s">
        <v>128</v>
      </c>
      <c r="Q557" s="43" t="s">
        <v>471</v>
      </c>
      <c r="R557" s="42" t="s">
        <v>127</v>
      </c>
      <c r="S557" s="43" t="s">
        <v>466</v>
      </c>
      <c r="T557" s="42" t="s">
        <v>126</v>
      </c>
      <c r="U557" s="43" t="s">
        <v>349</v>
      </c>
      <c r="V557" s="42" t="s">
        <v>125</v>
      </c>
      <c r="W557" s="43" t="s">
        <v>130</v>
      </c>
      <c r="X557" s="42" t="s">
        <v>124</v>
      </c>
      <c r="Y557" s="43"/>
      <c r="Z557" s="42" t="s">
        <v>123</v>
      </c>
      <c r="AA557" s="43"/>
      <c r="AB557" s="196">
        <v>22</v>
      </c>
      <c r="AC557" s="43" t="s">
        <v>130</v>
      </c>
      <c r="AD557" s="196" t="s">
        <v>1072</v>
      </c>
      <c r="AE557" s="39"/>
      <c r="AF557" s="421">
        <v>7</v>
      </c>
      <c r="AG557" s="421" t="s">
        <v>669</v>
      </c>
      <c r="AH557" s="38"/>
      <c r="AI557" s="9"/>
      <c r="AJ557" s="349">
        <f>SUMPRODUCT(LEN($M557:$AA560)-LEN(SUBSTITUTE($M557:$AA560,"A", "")))</f>
        <v>41</v>
      </c>
      <c r="AK557" s="352">
        <f>SUMPRODUCT(LEN($AD557:$AD560)-LEN(SUBSTITUTE($AD557:$AD560,"A", "")))</f>
        <v>5</v>
      </c>
      <c r="AL557" s="335">
        <f>SUMPRODUCT(LEN($AC557:$AC560)-LEN(SUBSTITUTE($AC557:$AC560,"A", "")))</f>
        <v>0</v>
      </c>
      <c r="AM557" s="349">
        <f>SUMPRODUCT(LEN($M557:$AA560)-LEN(SUBSTITUTE($M557:$AA560,"S", "")))</f>
        <v>30</v>
      </c>
      <c r="AN557" s="352">
        <f>SUMPRODUCT(LEN($AD557:$AD560)-LEN(SUBSTITUTE($AD557:$AD560,"S", "")))</f>
        <v>5</v>
      </c>
      <c r="AO557" s="335">
        <f>SUMPRODUCT(LEN($AC557:$AC560)-LEN(SUBSTITUTE($AC557:$AC560,"S", "")))</f>
        <v>1</v>
      </c>
      <c r="AP557" s="349">
        <f>SUMPRODUCT(LEN($M557:$AA560)-LEN(SUBSTITUTE($M557:$AA560,"F", "")))</f>
        <v>2</v>
      </c>
      <c r="AQ557" s="352">
        <f>SUMPRODUCT(LEN($AD557:$AD560)-LEN(SUBSTITUTE($AD557:$AD560,"F", "")))</f>
        <v>1</v>
      </c>
      <c r="AR557" s="335">
        <f>SUMPRODUCT(LEN($AC557:$AC560)-LEN(SUBSTITUTE($AC557:$AC560,"F", "")))</f>
        <v>0</v>
      </c>
      <c r="AS557" s="349">
        <f>SUMPRODUCT(LEN($M557:$AA560)-LEN(SUBSTITUTE($M557:$AA560,"G", "")))</f>
        <v>5</v>
      </c>
      <c r="AT557" s="352">
        <f>SUMPRODUCT(LEN($AD557:$AD560)-LEN(SUBSTITUTE($AD557:$AD560,"G", "")))</f>
        <v>3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8.15" customHeight="1" thickBot="1" x14ac:dyDescent="0.25">
      <c r="B558" s="30"/>
      <c r="C558" s="339"/>
      <c r="D558" s="221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 t="s">
        <v>179</v>
      </c>
      <c r="N558" s="33" t="s">
        <v>121</v>
      </c>
      <c r="O558" s="55" t="s">
        <v>509</v>
      </c>
      <c r="P558" s="33" t="s">
        <v>120</v>
      </c>
      <c r="Q558" s="55" t="s">
        <v>777</v>
      </c>
      <c r="R558" s="33" t="s">
        <v>119</v>
      </c>
      <c r="S558" s="55" t="s">
        <v>561</v>
      </c>
      <c r="T558" s="33" t="s">
        <v>118</v>
      </c>
      <c r="U558" s="55" t="s">
        <v>349</v>
      </c>
      <c r="V558" s="33" t="s">
        <v>117</v>
      </c>
      <c r="W558" s="55" t="s">
        <v>130</v>
      </c>
      <c r="X558" s="33" t="s">
        <v>116</v>
      </c>
      <c r="Y558" s="55"/>
      <c r="Z558" s="33" t="s">
        <v>115</v>
      </c>
      <c r="AA558" s="55"/>
      <c r="AB558" s="193"/>
      <c r="AC558" s="55"/>
      <c r="AD558" s="193" t="s">
        <v>132</v>
      </c>
      <c r="AE558" s="22"/>
      <c r="AF558" s="422"/>
      <c r="AG558" s="422"/>
      <c r="AH558" s="21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8.15" customHeight="1" x14ac:dyDescent="0.2">
      <c r="B559" s="30"/>
      <c r="C559" s="340"/>
      <c r="D559" s="218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 t="s">
        <v>458</v>
      </c>
      <c r="N559" s="25" t="s">
        <v>112</v>
      </c>
      <c r="O559" s="114" t="s">
        <v>357</v>
      </c>
      <c r="P559" s="25" t="s">
        <v>111</v>
      </c>
      <c r="Q559" s="114" t="s">
        <v>465</v>
      </c>
      <c r="R559" s="25" t="s">
        <v>110</v>
      </c>
      <c r="S559" s="114" t="s">
        <v>819</v>
      </c>
      <c r="T559" s="25" t="s">
        <v>109</v>
      </c>
      <c r="U559" s="114" t="s">
        <v>354</v>
      </c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190"/>
      <c r="AC559" s="114"/>
      <c r="AD559" s="190"/>
      <c r="AE559" s="22"/>
      <c r="AF559" s="422"/>
      <c r="AG559" s="422"/>
      <c r="AH559" s="21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8.15" customHeight="1" thickBot="1" x14ac:dyDescent="0.25">
      <c r="B560" s="30"/>
      <c r="C560" s="355"/>
      <c r="D560" s="246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 t="s">
        <v>527</v>
      </c>
      <c r="N560" s="50" t="s">
        <v>104</v>
      </c>
      <c r="O560" s="51" t="s">
        <v>1071</v>
      </c>
      <c r="P560" s="50" t="s">
        <v>103</v>
      </c>
      <c r="Q560" s="51" t="s">
        <v>1070</v>
      </c>
      <c r="R560" s="50" t="s">
        <v>102</v>
      </c>
      <c r="S560" s="51" t="s">
        <v>349</v>
      </c>
      <c r="T560" s="50">
        <v>20</v>
      </c>
      <c r="U560" s="51" t="s">
        <v>354</v>
      </c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187"/>
      <c r="AC560" s="51"/>
      <c r="AD560" s="187"/>
      <c r="AE560" s="48"/>
      <c r="AF560" s="424"/>
      <c r="AG560" s="424"/>
      <c r="AH560" s="47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8.15" customHeight="1" x14ac:dyDescent="0.2">
      <c r="B561" s="30"/>
      <c r="C561" s="338">
        <v>3</v>
      </c>
      <c r="D561" s="212"/>
      <c r="E561" s="198"/>
      <c r="F561" s="198"/>
      <c r="G561" s="197"/>
      <c r="H561" s="358"/>
      <c r="I561" s="390">
        <v>156</v>
      </c>
      <c r="J561" s="390">
        <v>30</v>
      </c>
      <c r="K561" s="390">
        <v>6</v>
      </c>
      <c r="L561" s="42" t="s">
        <v>131</v>
      </c>
      <c r="M561" s="43" t="s">
        <v>179</v>
      </c>
      <c r="N561" s="42" t="s">
        <v>129</v>
      </c>
      <c r="O561" s="43" t="s">
        <v>487</v>
      </c>
      <c r="P561" s="42" t="s">
        <v>128</v>
      </c>
      <c r="Q561" s="43" t="s">
        <v>679</v>
      </c>
      <c r="R561" s="42" t="s">
        <v>127</v>
      </c>
      <c r="S561" s="43" t="s">
        <v>466</v>
      </c>
      <c r="T561" s="42" t="s">
        <v>126</v>
      </c>
      <c r="U561" s="43" t="s">
        <v>692</v>
      </c>
      <c r="V561" s="42" t="s">
        <v>125</v>
      </c>
      <c r="W561" s="43" t="s">
        <v>351</v>
      </c>
      <c r="X561" s="42" t="s">
        <v>124</v>
      </c>
      <c r="Y561" s="43"/>
      <c r="Z561" s="42" t="s">
        <v>123</v>
      </c>
      <c r="AA561" s="43"/>
      <c r="AB561" s="196"/>
      <c r="AC561" s="43"/>
      <c r="AD561" s="196"/>
      <c r="AE561" s="39"/>
      <c r="AF561" s="421"/>
      <c r="AG561" s="421" t="s">
        <v>669</v>
      </c>
      <c r="AH561" s="38"/>
      <c r="AI561" s="9"/>
      <c r="AJ561" s="349">
        <f>SUMPRODUCT(LEN($M561:$AA564)-LEN(SUBSTITUTE($M561:$AA564,"A", "")))</f>
        <v>49</v>
      </c>
      <c r="AK561" s="352">
        <f>SUMPRODUCT(LEN($AD561:$AD564)-LEN(SUBSTITUTE($AD561:$AD564,"A", "")))</f>
        <v>0</v>
      </c>
      <c r="AL561" s="335">
        <f>SUMPRODUCT(LEN($AC561:$AC564)-LEN(SUBSTITUTE($AC561:$AC564,"A", "")))</f>
        <v>0</v>
      </c>
      <c r="AM561" s="349">
        <f>SUMPRODUCT(LEN($M561:$AA564)-LEN(SUBSTITUTE($M561:$AA564,"S", "")))</f>
        <v>17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9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8.15" customHeight="1" thickBot="1" x14ac:dyDescent="0.25">
      <c r="B562" s="30"/>
      <c r="C562" s="339"/>
      <c r="D562" s="221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 t="s">
        <v>467</v>
      </c>
      <c r="N562" s="33" t="s">
        <v>121</v>
      </c>
      <c r="O562" s="55" t="s">
        <v>357</v>
      </c>
      <c r="P562" s="33" t="s">
        <v>120</v>
      </c>
      <c r="Q562" s="55" t="s">
        <v>458</v>
      </c>
      <c r="R562" s="33" t="s">
        <v>119</v>
      </c>
      <c r="S562" s="55" t="s">
        <v>484</v>
      </c>
      <c r="T562" s="33" t="s">
        <v>118</v>
      </c>
      <c r="U562" s="55" t="s">
        <v>350</v>
      </c>
      <c r="V562" s="33" t="s">
        <v>117</v>
      </c>
      <c r="W562" s="55" t="s">
        <v>354</v>
      </c>
      <c r="X562" s="33" t="s">
        <v>116</v>
      </c>
      <c r="Y562" s="55"/>
      <c r="Z562" s="33" t="s">
        <v>115</v>
      </c>
      <c r="AA562" s="55"/>
      <c r="AB562" s="193"/>
      <c r="AC562" s="55"/>
      <c r="AD562" s="193"/>
      <c r="AE562" s="22"/>
      <c r="AF562" s="422"/>
      <c r="AG562" s="422"/>
      <c r="AH562" s="21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8.15" customHeight="1" x14ac:dyDescent="0.2">
      <c r="B563" s="30"/>
      <c r="C563" s="340"/>
      <c r="D563" s="218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 t="s">
        <v>469</v>
      </c>
      <c r="N563" s="25" t="s">
        <v>112</v>
      </c>
      <c r="O563" s="114" t="s">
        <v>179</v>
      </c>
      <c r="P563" s="25" t="s">
        <v>111</v>
      </c>
      <c r="Q563" s="114" t="s">
        <v>479</v>
      </c>
      <c r="R563" s="25" t="s">
        <v>110</v>
      </c>
      <c r="S563" s="114" t="s">
        <v>484</v>
      </c>
      <c r="T563" s="25" t="s">
        <v>109</v>
      </c>
      <c r="U563" s="114" t="s">
        <v>349</v>
      </c>
      <c r="V563" s="25" t="s">
        <v>108</v>
      </c>
      <c r="W563" s="114" t="s">
        <v>130</v>
      </c>
      <c r="X563" s="25" t="s">
        <v>107</v>
      </c>
      <c r="Y563" s="114"/>
      <c r="Z563" s="25" t="s">
        <v>106</v>
      </c>
      <c r="AA563" s="114"/>
      <c r="AB563" s="190"/>
      <c r="AC563" s="114"/>
      <c r="AD563" s="190"/>
      <c r="AE563" s="22"/>
      <c r="AF563" s="422"/>
      <c r="AG563" s="422"/>
      <c r="AH563" s="21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8.15" customHeight="1" thickBot="1" x14ac:dyDescent="0.25">
      <c r="B564" s="20"/>
      <c r="C564" s="341"/>
      <c r="D564" s="215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 t="s">
        <v>357</v>
      </c>
      <c r="N564" s="15" t="s">
        <v>104</v>
      </c>
      <c r="O564" s="16" t="s">
        <v>357</v>
      </c>
      <c r="P564" s="15" t="s">
        <v>103</v>
      </c>
      <c r="Q564" s="16" t="s">
        <v>458</v>
      </c>
      <c r="R564" s="15" t="s">
        <v>102</v>
      </c>
      <c r="S564" s="16" t="s">
        <v>529</v>
      </c>
      <c r="T564" s="15">
        <v>20</v>
      </c>
      <c r="U564" s="16" t="s">
        <v>354</v>
      </c>
      <c r="V564" s="15" t="s">
        <v>101</v>
      </c>
      <c r="W564" s="16" t="s">
        <v>130</v>
      </c>
      <c r="X564" s="15" t="s">
        <v>100</v>
      </c>
      <c r="Y564" s="16"/>
      <c r="Z564" s="15" t="s">
        <v>99</v>
      </c>
      <c r="AA564" s="16"/>
      <c r="AB564" s="187"/>
      <c r="AC564" s="16"/>
      <c r="AD564" s="186"/>
      <c r="AE564" s="11"/>
      <c r="AF564" s="423"/>
      <c r="AG564" s="423"/>
      <c r="AH564" s="10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107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216</v>
      </c>
      <c r="E566" s="425">
        <v>14754.56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03"/>
      <c r="AI566" s="86" t="s">
        <v>137</v>
      </c>
      <c r="AJ566" s="85">
        <f t="shared" ref="AJ566:BB566" si="74">SUM(AJ568:AJ579)</f>
        <v>93</v>
      </c>
      <c r="AK566" s="84">
        <f t="shared" si="74"/>
        <v>3</v>
      </c>
      <c r="AL566" s="83">
        <f t="shared" si="74"/>
        <v>0</v>
      </c>
      <c r="AM566" s="85">
        <f t="shared" si="74"/>
        <v>48</v>
      </c>
      <c r="AN566" s="84">
        <f t="shared" si="74"/>
        <v>0</v>
      </c>
      <c r="AO566" s="83">
        <f t="shared" si="74"/>
        <v>0</v>
      </c>
      <c r="AP566" s="85">
        <f t="shared" si="74"/>
        <v>0</v>
      </c>
      <c r="AQ566" s="84">
        <f t="shared" si="74"/>
        <v>0</v>
      </c>
      <c r="AR566" s="83">
        <f t="shared" si="74"/>
        <v>0</v>
      </c>
      <c r="AS566" s="85">
        <f t="shared" si="74"/>
        <v>30</v>
      </c>
      <c r="AT566" s="84">
        <f t="shared" si="74"/>
        <v>0</v>
      </c>
      <c r="AU566" s="83">
        <f t="shared" si="74"/>
        <v>0</v>
      </c>
      <c r="AV566" s="85">
        <f t="shared" si="74"/>
        <v>0</v>
      </c>
      <c r="AW566" s="84">
        <f t="shared" si="74"/>
        <v>0</v>
      </c>
      <c r="AX566" s="83">
        <f t="shared" si="74"/>
        <v>0</v>
      </c>
      <c r="AY566" s="82">
        <f t="shared" si="74"/>
        <v>0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32</v>
      </c>
      <c r="BG566" s="5">
        <f>SUM(AM566:AO566,AY566)/$BG$5</f>
        <v>16</v>
      </c>
      <c r="BH566" s="5">
        <f>SUM(AP566:AR566,AZ566)/$BG$5</f>
        <v>0</v>
      </c>
      <c r="BI566" s="5">
        <f>SUM(AS566:AU566,BA566)/$BG$5</f>
        <v>10</v>
      </c>
      <c r="BJ566" s="5">
        <f>SUM(AV566:AX566,BB566)/$BG$5</f>
        <v>0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03"/>
      <c r="AI567" s="66" t="s">
        <v>135</v>
      </c>
      <c r="AJ567" s="65">
        <f t="shared" ref="AJ567:BB567" si="75">AJ566/3</f>
        <v>31</v>
      </c>
      <c r="AK567" s="64">
        <f t="shared" si="75"/>
        <v>1</v>
      </c>
      <c r="AL567" s="63">
        <f t="shared" si="75"/>
        <v>0</v>
      </c>
      <c r="AM567" s="65">
        <f t="shared" si="75"/>
        <v>16</v>
      </c>
      <c r="AN567" s="64">
        <f t="shared" si="75"/>
        <v>0</v>
      </c>
      <c r="AO567" s="63">
        <f t="shared" si="75"/>
        <v>0</v>
      </c>
      <c r="AP567" s="65">
        <f t="shared" si="75"/>
        <v>0</v>
      </c>
      <c r="AQ567" s="64">
        <f t="shared" si="75"/>
        <v>0</v>
      </c>
      <c r="AR567" s="63">
        <f t="shared" si="75"/>
        <v>0</v>
      </c>
      <c r="AS567" s="65">
        <f t="shared" si="75"/>
        <v>10</v>
      </c>
      <c r="AT567" s="64">
        <f t="shared" si="75"/>
        <v>0</v>
      </c>
      <c r="AU567" s="63">
        <f t="shared" si="75"/>
        <v>0</v>
      </c>
      <c r="AV567" s="65">
        <f t="shared" si="75"/>
        <v>0</v>
      </c>
      <c r="AW567" s="64">
        <f t="shared" si="75"/>
        <v>0</v>
      </c>
      <c r="AX567" s="63">
        <f t="shared" si="75"/>
        <v>0</v>
      </c>
      <c r="AY567" s="62">
        <f t="shared" si="75"/>
        <v>0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8.15" customHeight="1" x14ac:dyDescent="0.2">
      <c r="B568" s="30"/>
      <c r="C568" s="338">
        <v>1</v>
      </c>
      <c r="D568" s="212"/>
      <c r="E568" s="198"/>
      <c r="F568" s="198"/>
      <c r="G568" s="197"/>
      <c r="H568" s="358" t="s">
        <v>183</v>
      </c>
      <c r="I568" s="390">
        <v>116</v>
      </c>
      <c r="J568" s="390">
        <v>26</v>
      </c>
      <c r="K568" s="390">
        <v>6</v>
      </c>
      <c r="L568" s="42" t="s">
        <v>131</v>
      </c>
      <c r="M568" s="43" t="s">
        <v>467</v>
      </c>
      <c r="N568" s="42" t="s">
        <v>129</v>
      </c>
      <c r="O568" s="43" t="s">
        <v>179</v>
      </c>
      <c r="P568" s="42" t="s">
        <v>128</v>
      </c>
      <c r="Q568" s="43" t="s">
        <v>467</v>
      </c>
      <c r="R568" s="42" t="s">
        <v>127</v>
      </c>
      <c r="S568" s="43" t="s">
        <v>561</v>
      </c>
      <c r="T568" s="42" t="s">
        <v>126</v>
      </c>
      <c r="U568" s="43" t="s">
        <v>349</v>
      </c>
      <c r="V568" s="42" t="s">
        <v>125</v>
      </c>
      <c r="W568" s="43"/>
      <c r="X568" s="42" t="s">
        <v>124</v>
      </c>
      <c r="Y568" s="43"/>
      <c r="Z568" s="42" t="s">
        <v>123</v>
      </c>
      <c r="AA568" s="43"/>
      <c r="AB568" s="196"/>
      <c r="AC568" s="43"/>
      <c r="AD568" s="196"/>
      <c r="AE568" s="58"/>
      <c r="AF568" s="421"/>
      <c r="AG568" s="421" t="s">
        <v>669</v>
      </c>
      <c r="AH568" s="38"/>
      <c r="AI568" s="9"/>
      <c r="AJ568" s="349">
        <f>SUMPRODUCT(LEN($M568:$AA571)-LEN(SUBSTITUTE($M568:$AA571,"A", "")))</f>
        <v>25</v>
      </c>
      <c r="AK568" s="352">
        <f>SUMPRODUCT(LEN($AD568:$AD571)-LEN(SUBSTITUTE($AD568:$AD571,"A", "")))</f>
        <v>0</v>
      </c>
      <c r="AL568" s="335">
        <f>SUMPRODUCT(LEN($AC568:$AC571)-LEN(SUBSTITUTE($AC568:$AC571,"A", "")))</f>
        <v>0</v>
      </c>
      <c r="AM568" s="349">
        <f>SUMPRODUCT(LEN($M568:$AA571)-LEN(SUBSTITUTE($M568:$AA571,"S", "")))</f>
        <v>14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13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0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8.15" customHeight="1" thickBot="1" x14ac:dyDescent="0.25">
      <c r="B569" s="30"/>
      <c r="C569" s="339"/>
      <c r="D569" s="221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179</v>
      </c>
      <c r="N569" s="33" t="s">
        <v>121</v>
      </c>
      <c r="O569" s="55" t="s">
        <v>357</v>
      </c>
      <c r="P569" s="33" t="s">
        <v>120</v>
      </c>
      <c r="Q569" s="55" t="s">
        <v>470</v>
      </c>
      <c r="R569" s="33" t="s">
        <v>119</v>
      </c>
      <c r="S569" s="55" t="s">
        <v>479</v>
      </c>
      <c r="T569" s="33" t="s">
        <v>118</v>
      </c>
      <c r="U569" s="55" t="s">
        <v>354</v>
      </c>
      <c r="V569" s="33" t="s">
        <v>117</v>
      </c>
      <c r="W569" s="55"/>
      <c r="X569" s="33" t="s">
        <v>116</v>
      </c>
      <c r="Y569" s="55"/>
      <c r="Z569" s="33" t="s">
        <v>115</v>
      </c>
      <c r="AA569" s="55"/>
      <c r="AB569" s="193"/>
      <c r="AC569" s="55"/>
      <c r="AD569" s="193"/>
      <c r="AE569" s="57"/>
      <c r="AF569" s="422"/>
      <c r="AG569" s="422"/>
      <c r="AH569" s="21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8.15" customHeight="1" x14ac:dyDescent="0.2">
      <c r="B570" s="30"/>
      <c r="C570" s="340"/>
      <c r="D570" s="218"/>
      <c r="E570" s="192"/>
      <c r="F570" s="192"/>
      <c r="G570" s="191"/>
      <c r="H570" s="360">
        <v>216</v>
      </c>
      <c r="I570" s="392"/>
      <c r="J570" s="392"/>
      <c r="K570" s="392"/>
      <c r="L570" s="25" t="s">
        <v>114</v>
      </c>
      <c r="M570" s="114" t="s">
        <v>179</v>
      </c>
      <c r="N570" s="25" t="s">
        <v>112</v>
      </c>
      <c r="O570" s="114" t="s">
        <v>479</v>
      </c>
      <c r="P570" s="25" t="s">
        <v>111</v>
      </c>
      <c r="Q570" s="114" t="s">
        <v>588</v>
      </c>
      <c r="R570" s="25" t="s">
        <v>110</v>
      </c>
      <c r="S570" s="114" t="s">
        <v>359</v>
      </c>
      <c r="T570" s="25" t="s">
        <v>109</v>
      </c>
      <c r="U570" s="114" t="s">
        <v>130</v>
      </c>
      <c r="V570" s="25" t="s">
        <v>108</v>
      </c>
      <c r="W570" s="114"/>
      <c r="X570" s="25" t="s">
        <v>107</v>
      </c>
      <c r="Y570" s="114"/>
      <c r="Z570" s="25" t="s">
        <v>106</v>
      </c>
      <c r="AA570" s="114"/>
      <c r="AB570" s="190"/>
      <c r="AC570" s="114"/>
      <c r="AD570" s="190"/>
      <c r="AE570" s="57"/>
      <c r="AF570" s="422"/>
      <c r="AG570" s="422"/>
      <c r="AH570" s="21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8.15" customHeight="1" thickBot="1" x14ac:dyDescent="0.25">
      <c r="B571" s="30"/>
      <c r="C571" s="355"/>
      <c r="D571" s="246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493</v>
      </c>
      <c r="N571" s="50" t="s">
        <v>104</v>
      </c>
      <c r="O571" s="51" t="s">
        <v>714</v>
      </c>
      <c r="P571" s="50" t="s">
        <v>103</v>
      </c>
      <c r="Q571" s="51" t="s">
        <v>485</v>
      </c>
      <c r="R571" s="50" t="s">
        <v>102</v>
      </c>
      <c r="S571" s="51" t="s">
        <v>347</v>
      </c>
      <c r="T571" s="50">
        <v>20</v>
      </c>
      <c r="U571" s="51" t="s">
        <v>130</v>
      </c>
      <c r="V571" s="50" t="s">
        <v>101</v>
      </c>
      <c r="W571" s="51"/>
      <c r="X571" s="50" t="s">
        <v>100</v>
      </c>
      <c r="Y571" s="51"/>
      <c r="Z571" s="50" t="s">
        <v>99</v>
      </c>
      <c r="AA571" s="51"/>
      <c r="AB571" s="187"/>
      <c r="AC571" s="51"/>
      <c r="AD571" s="187"/>
      <c r="AE571" s="56"/>
      <c r="AF571" s="424"/>
      <c r="AG571" s="424"/>
      <c r="AH571" s="47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8.15" customHeight="1" x14ac:dyDescent="0.2">
      <c r="B572" s="30"/>
      <c r="C572" s="338">
        <v>2</v>
      </c>
      <c r="D572" s="212"/>
      <c r="E572" s="198"/>
      <c r="F572" s="198"/>
      <c r="G572" s="197"/>
      <c r="H572" s="358"/>
      <c r="I572" s="390">
        <v>105</v>
      </c>
      <c r="J572" s="390">
        <v>26</v>
      </c>
      <c r="K572" s="390">
        <v>7</v>
      </c>
      <c r="L572" s="42" t="s">
        <v>131</v>
      </c>
      <c r="M572" s="43" t="s">
        <v>132</v>
      </c>
      <c r="N572" s="42" t="s">
        <v>129</v>
      </c>
      <c r="O572" s="43" t="s">
        <v>357</v>
      </c>
      <c r="P572" s="42" t="s">
        <v>128</v>
      </c>
      <c r="Q572" s="43" t="s">
        <v>469</v>
      </c>
      <c r="R572" s="42" t="s">
        <v>127</v>
      </c>
      <c r="S572" s="43" t="s">
        <v>371</v>
      </c>
      <c r="T572" s="42" t="s">
        <v>126</v>
      </c>
      <c r="U572" s="43" t="s">
        <v>354</v>
      </c>
      <c r="V572" s="42" t="s">
        <v>125</v>
      </c>
      <c r="W572" s="43"/>
      <c r="X572" s="42" t="s">
        <v>124</v>
      </c>
      <c r="Y572" s="43"/>
      <c r="Z572" s="42" t="s">
        <v>123</v>
      </c>
      <c r="AA572" s="43"/>
      <c r="AB572" s="196"/>
      <c r="AC572" s="43"/>
      <c r="AD572" s="196"/>
      <c r="AE572" s="39"/>
      <c r="AF572" s="421"/>
      <c r="AG572" s="421" t="s">
        <v>669</v>
      </c>
      <c r="AH572" s="38"/>
      <c r="AI572" s="9"/>
      <c r="AJ572" s="349">
        <f>SUMPRODUCT(LEN($M572:$AA575)-LEN(SUBSTITUTE($M572:$AA575,"A", "")))</f>
        <v>30</v>
      </c>
      <c r="AK572" s="352">
        <f>SUMPRODUCT(LEN($AD572:$AD575)-LEN(SUBSTITUTE($AD572:$AD575,"A", "")))</f>
        <v>0</v>
      </c>
      <c r="AL572" s="335">
        <f>SUMPRODUCT(LEN($AC572:$AC575)-LEN(SUBSTITUTE($AC572:$AC575,"A", "")))</f>
        <v>0</v>
      </c>
      <c r="AM572" s="349">
        <f>SUMPRODUCT(LEN($M572:$AA575)-LEN(SUBSTITUTE($M572:$AA575,"S", "")))</f>
        <v>16</v>
      </c>
      <c r="AN572" s="352">
        <f>SUMPRODUCT(LEN($AD572:$AD575)-LEN(SUBSTITUTE($AD572:$AD575,"S", "")))</f>
        <v>0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10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8.15" customHeight="1" thickBot="1" x14ac:dyDescent="0.25">
      <c r="B573" s="30"/>
      <c r="C573" s="339"/>
      <c r="D573" s="221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 t="s">
        <v>493</v>
      </c>
      <c r="N573" s="33" t="s">
        <v>121</v>
      </c>
      <c r="O573" s="55" t="s">
        <v>469</v>
      </c>
      <c r="P573" s="33" t="s">
        <v>120</v>
      </c>
      <c r="Q573" s="55" t="s">
        <v>465</v>
      </c>
      <c r="R573" s="33" t="s">
        <v>119</v>
      </c>
      <c r="S573" s="55" t="s">
        <v>498</v>
      </c>
      <c r="T573" s="33" t="s">
        <v>118</v>
      </c>
      <c r="U573" s="55" t="s">
        <v>130</v>
      </c>
      <c r="V573" s="33" t="s">
        <v>117</v>
      </c>
      <c r="W573" s="55"/>
      <c r="X573" s="33" t="s">
        <v>116</v>
      </c>
      <c r="Y573" s="55"/>
      <c r="Z573" s="33" t="s">
        <v>115</v>
      </c>
      <c r="AA573" s="55"/>
      <c r="AB573" s="193"/>
      <c r="AC573" s="55"/>
      <c r="AD573" s="193"/>
      <c r="AE573" s="22"/>
      <c r="AF573" s="422"/>
      <c r="AG573" s="422"/>
      <c r="AH573" s="21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8.15" customHeight="1" x14ac:dyDescent="0.2">
      <c r="B574" s="30"/>
      <c r="C574" s="340"/>
      <c r="D574" s="218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 t="s">
        <v>469</v>
      </c>
      <c r="N574" s="25" t="s">
        <v>112</v>
      </c>
      <c r="O574" s="114" t="s">
        <v>357</v>
      </c>
      <c r="P574" s="25" t="s">
        <v>111</v>
      </c>
      <c r="Q574" s="114" t="s">
        <v>474</v>
      </c>
      <c r="R574" s="25" t="s">
        <v>110</v>
      </c>
      <c r="S574" s="114" t="s">
        <v>351</v>
      </c>
      <c r="T574" s="25" t="s">
        <v>109</v>
      </c>
      <c r="U574" s="114" t="s">
        <v>130</v>
      </c>
      <c r="V574" s="25" t="s">
        <v>108</v>
      </c>
      <c r="W574" s="114"/>
      <c r="X574" s="25" t="s">
        <v>107</v>
      </c>
      <c r="Y574" s="114"/>
      <c r="Z574" s="25" t="s">
        <v>106</v>
      </c>
      <c r="AA574" s="114"/>
      <c r="AB574" s="190"/>
      <c r="AC574" s="114"/>
      <c r="AD574" s="190"/>
      <c r="AE574" s="22"/>
      <c r="AF574" s="422"/>
      <c r="AG574" s="422"/>
      <c r="AH574" s="21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8.15" customHeight="1" thickBot="1" x14ac:dyDescent="0.25">
      <c r="B575" s="30"/>
      <c r="C575" s="355"/>
      <c r="D575" s="246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 t="s">
        <v>469</v>
      </c>
      <c r="N575" s="50" t="s">
        <v>104</v>
      </c>
      <c r="O575" s="51" t="s">
        <v>509</v>
      </c>
      <c r="P575" s="50" t="s">
        <v>103</v>
      </c>
      <c r="Q575" s="51" t="s">
        <v>525</v>
      </c>
      <c r="R575" s="50" t="s">
        <v>102</v>
      </c>
      <c r="S575" s="51" t="s">
        <v>351</v>
      </c>
      <c r="T575" s="50">
        <v>20</v>
      </c>
      <c r="U575" s="51"/>
      <c r="V575" s="50" t="s">
        <v>101</v>
      </c>
      <c r="W575" s="51"/>
      <c r="X575" s="50" t="s">
        <v>100</v>
      </c>
      <c r="Y575" s="51"/>
      <c r="Z575" s="50" t="s">
        <v>99</v>
      </c>
      <c r="AA575" s="51"/>
      <c r="AB575" s="187"/>
      <c r="AC575" s="51"/>
      <c r="AD575" s="187"/>
      <c r="AE575" s="48"/>
      <c r="AF575" s="424"/>
      <c r="AG575" s="424"/>
      <c r="AH575" s="47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8.15" customHeight="1" x14ac:dyDescent="0.2">
      <c r="B576" s="30"/>
      <c r="C576" s="338">
        <v>3</v>
      </c>
      <c r="D576" s="212"/>
      <c r="E576" s="198"/>
      <c r="F576" s="198"/>
      <c r="G576" s="197"/>
      <c r="H576" s="358"/>
      <c r="I576" s="390">
        <v>136</v>
      </c>
      <c r="J576" s="390">
        <v>29</v>
      </c>
      <c r="K576" s="390">
        <v>7</v>
      </c>
      <c r="L576" s="42" t="s">
        <v>131</v>
      </c>
      <c r="M576" s="43" t="s">
        <v>132</v>
      </c>
      <c r="N576" s="42" t="s">
        <v>129</v>
      </c>
      <c r="O576" s="43" t="s">
        <v>479</v>
      </c>
      <c r="P576" s="42" t="s">
        <v>128</v>
      </c>
      <c r="Q576" s="43" t="s">
        <v>677</v>
      </c>
      <c r="R576" s="42" t="s">
        <v>127</v>
      </c>
      <c r="S576" s="43" t="s">
        <v>373</v>
      </c>
      <c r="T576" s="42" t="s">
        <v>126</v>
      </c>
      <c r="U576" s="43" t="s">
        <v>350</v>
      </c>
      <c r="V576" s="42" t="s">
        <v>125</v>
      </c>
      <c r="W576" s="43" t="s">
        <v>130</v>
      </c>
      <c r="X576" s="42" t="s">
        <v>124</v>
      </c>
      <c r="Y576" s="43"/>
      <c r="Z576" s="42" t="s">
        <v>123</v>
      </c>
      <c r="AA576" s="43"/>
      <c r="AB576" s="196"/>
      <c r="AC576" s="43"/>
      <c r="AD576" s="196" t="s">
        <v>357</v>
      </c>
      <c r="AE576" s="39"/>
      <c r="AF576" s="421"/>
      <c r="AG576" s="421" t="s">
        <v>669</v>
      </c>
      <c r="AH576" s="38"/>
      <c r="AI576" s="9"/>
      <c r="AJ576" s="349">
        <f>SUMPRODUCT(LEN($M576:$AA579)-LEN(SUBSTITUTE($M576:$AA579,"A", "")))</f>
        <v>38</v>
      </c>
      <c r="AK576" s="352">
        <f>SUMPRODUCT(LEN($AD576:$AD579)-LEN(SUBSTITUTE($AD576:$AD579,"A", "")))</f>
        <v>3</v>
      </c>
      <c r="AL576" s="335">
        <f>SUMPRODUCT(LEN($AC576:$AC579)-LEN(SUBSTITUTE($AC576:$AC579,"A", "")))</f>
        <v>0</v>
      </c>
      <c r="AM576" s="349">
        <f>SUMPRODUCT(LEN($M576:$AA579)-LEN(SUBSTITUTE($M576:$AA579,"S", "")))</f>
        <v>18</v>
      </c>
      <c r="AN576" s="352">
        <f>SUMPRODUCT(LEN($AD576:$AD579)-LEN(SUBSTITUTE($AD576:$AD579,"S", "")))</f>
        <v>0</v>
      </c>
      <c r="AO576" s="335">
        <f>SUMPRODUCT(LEN($AC576:$AC579)-LEN(SUBSTITUTE($AC576:$AC579,"S", "")))</f>
        <v>0</v>
      </c>
      <c r="AP576" s="349">
        <f>SUMPRODUCT(LEN($M576:$AA579)-LEN(SUBSTITUTE($M576:$AA579,"F", "")))</f>
        <v>0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7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8.15" customHeight="1" thickBot="1" x14ac:dyDescent="0.25">
      <c r="B577" s="30"/>
      <c r="C577" s="339"/>
      <c r="D577" s="221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 t="s">
        <v>179</v>
      </c>
      <c r="N577" s="33" t="s">
        <v>121</v>
      </c>
      <c r="O577" s="55" t="s">
        <v>185</v>
      </c>
      <c r="P577" s="33" t="s">
        <v>120</v>
      </c>
      <c r="Q577" s="55" t="s">
        <v>357</v>
      </c>
      <c r="R577" s="33" t="s">
        <v>119</v>
      </c>
      <c r="S577" s="55" t="s">
        <v>499</v>
      </c>
      <c r="T577" s="33" t="s">
        <v>118</v>
      </c>
      <c r="U577" s="55" t="s">
        <v>350</v>
      </c>
      <c r="V577" s="33" t="s">
        <v>117</v>
      </c>
      <c r="W577" s="55" t="s">
        <v>130</v>
      </c>
      <c r="X577" s="33" t="s">
        <v>116</v>
      </c>
      <c r="Y577" s="55"/>
      <c r="Z577" s="33" t="s">
        <v>115</v>
      </c>
      <c r="AA577" s="55"/>
      <c r="AB577" s="193"/>
      <c r="AC577" s="55"/>
      <c r="AD577" s="193"/>
      <c r="AE577" s="22"/>
      <c r="AF577" s="422"/>
      <c r="AG577" s="422"/>
      <c r="AH577" s="21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8.15" customHeight="1" x14ac:dyDescent="0.2">
      <c r="B578" s="30"/>
      <c r="C578" s="340"/>
      <c r="D578" s="218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 t="s">
        <v>185</v>
      </c>
      <c r="N578" s="25" t="s">
        <v>112</v>
      </c>
      <c r="O578" s="114" t="s">
        <v>357</v>
      </c>
      <c r="P578" s="25" t="s">
        <v>111</v>
      </c>
      <c r="Q578" s="114" t="s">
        <v>684</v>
      </c>
      <c r="R578" s="25" t="s">
        <v>110</v>
      </c>
      <c r="S578" s="114" t="s">
        <v>529</v>
      </c>
      <c r="T578" s="25" t="s">
        <v>109</v>
      </c>
      <c r="U578" s="114" t="s">
        <v>351</v>
      </c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190"/>
      <c r="AC578" s="114"/>
      <c r="AD578" s="190"/>
      <c r="AE578" s="22"/>
      <c r="AF578" s="422"/>
      <c r="AG578" s="422"/>
      <c r="AH578" s="21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8.15" customHeight="1" thickBot="1" x14ac:dyDescent="0.25">
      <c r="B579" s="20"/>
      <c r="C579" s="341"/>
      <c r="D579" s="215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 t="s">
        <v>479</v>
      </c>
      <c r="N579" s="15" t="s">
        <v>104</v>
      </c>
      <c r="O579" s="16" t="s">
        <v>458</v>
      </c>
      <c r="P579" s="15" t="s">
        <v>103</v>
      </c>
      <c r="Q579" s="16" t="s">
        <v>507</v>
      </c>
      <c r="R579" s="15" t="s">
        <v>102</v>
      </c>
      <c r="S579" s="16" t="s">
        <v>529</v>
      </c>
      <c r="T579" s="15">
        <v>20</v>
      </c>
      <c r="U579" s="16" t="s">
        <v>354</v>
      </c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187"/>
      <c r="AC579" s="16"/>
      <c r="AD579" s="186"/>
      <c r="AE579" s="11"/>
      <c r="AF579" s="423"/>
      <c r="AG579" s="423"/>
      <c r="AH579" s="10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107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215</v>
      </c>
      <c r="E581" s="425">
        <v>21471.77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03"/>
      <c r="AI581" s="86" t="s">
        <v>137</v>
      </c>
      <c r="AJ581" s="85">
        <f t="shared" ref="AJ581:BB581" si="76">SUM(AJ583:AJ594)</f>
        <v>107</v>
      </c>
      <c r="AK581" s="84">
        <f t="shared" si="76"/>
        <v>4</v>
      </c>
      <c r="AL581" s="83">
        <f t="shared" si="76"/>
        <v>0</v>
      </c>
      <c r="AM581" s="85">
        <f t="shared" si="76"/>
        <v>70</v>
      </c>
      <c r="AN581" s="84">
        <f t="shared" si="76"/>
        <v>6</v>
      </c>
      <c r="AO581" s="83">
        <f t="shared" si="76"/>
        <v>0</v>
      </c>
      <c r="AP581" s="85">
        <f t="shared" si="76"/>
        <v>2</v>
      </c>
      <c r="AQ581" s="84">
        <f t="shared" si="76"/>
        <v>0</v>
      </c>
      <c r="AR581" s="83">
        <f t="shared" si="76"/>
        <v>1</v>
      </c>
      <c r="AS581" s="85">
        <f t="shared" si="76"/>
        <v>33</v>
      </c>
      <c r="AT581" s="84">
        <f t="shared" si="76"/>
        <v>9</v>
      </c>
      <c r="AU581" s="83">
        <f t="shared" si="76"/>
        <v>0</v>
      </c>
      <c r="AV581" s="85">
        <f t="shared" si="76"/>
        <v>0</v>
      </c>
      <c r="AW581" s="84">
        <f t="shared" si="76"/>
        <v>0</v>
      </c>
      <c r="AX581" s="83">
        <f t="shared" si="76"/>
        <v>0</v>
      </c>
      <c r="AY581" s="82">
        <f t="shared" si="76"/>
        <v>1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37</v>
      </c>
      <c r="BG581" s="5">
        <f>SUM(AM581:AO581,AY581)/$BG$5</f>
        <v>25.666666666666668</v>
      </c>
      <c r="BH581" s="5">
        <f>SUM(AP581:AR581,AZ581)/$BG$5</f>
        <v>1</v>
      </c>
      <c r="BI581" s="5">
        <f>SUM(AS581:AU581,BA581)/$BG$5</f>
        <v>14</v>
      </c>
      <c r="BJ581" s="5">
        <f>SUM(AV581:AX581,BB581)/$BG$5</f>
        <v>0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03"/>
      <c r="AI582" s="66" t="s">
        <v>135</v>
      </c>
      <c r="AJ582" s="65">
        <f t="shared" ref="AJ582:BB582" si="77">AJ581/3</f>
        <v>35.666666666666664</v>
      </c>
      <c r="AK582" s="64">
        <f t="shared" si="77"/>
        <v>1.3333333333333333</v>
      </c>
      <c r="AL582" s="63">
        <f t="shared" si="77"/>
        <v>0</v>
      </c>
      <c r="AM582" s="65">
        <f t="shared" si="77"/>
        <v>23.333333333333332</v>
      </c>
      <c r="AN582" s="64">
        <f t="shared" si="77"/>
        <v>2</v>
      </c>
      <c r="AO582" s="63">
        <f t="shared" si="77"/>
        <v>0</v>
      </c>
      <c r="AP582" s="65">
        <f t="shared" si="77"/>
        <v>0.66666666666666663</v>
      </c>
      <c r="AQ582" s="64">
        <f t="shared" si="77"/>
        <v>0</v>
      </c>
      <c r="AR582" s="63">
        <f t="shared" si="77"/>
        <v>0.33333333333333331</v>
      </c>
      <c r="AS582" s="65">
        <f t="shared" si="77"/>
        <v>11</v>
      </c>
      <c r="AT582" s="64">
        <f t="shared" si="77"/>
        <v>3</v>
      </c>
      <c r="AU582" s="63">
        <f t="shared" si="77"/>
        <v>0</v>
      </c>
      <c r="AV582" s="65">
        <f t="shared" si="77"/>
        <v>0</v>
      </c>
      <c r="AW582" s="64">
        <f t="shared" si="77"/>
        <v>0</v>
      </c>
      <c r="AX582" s="63">
        <f t="shared" si="77"/>
        <v>0</v>
      </c>
      <c r="AY582" s="62">
        <f t="shared" si="77"/>
        <v>0.33333333333333331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8.15" customHeight="1" x14ac:dyDescent="0.2">
      <c r="B583" s="30"/>
      <c r="C583" s="338">
        <v>1</v>
      </c>
      <c r="D583" s="239" t="s">
        <v>1014</v>
      </c>
      <c r="E583" s="198"/>
      <c r="F583" s="198"/>
      <c r="G583" s="197"/>
      <c r="H583" s="358" t="s">
        <v>183</v>
      </c>
      <c r="I583" s="390">
        <v>115</v>
      </c>
      <c r="J583" s="390">
        <v>28</v>
      </c>
      <c r="K583" s="390">
        <v>6</v>
      </c>
      <c r="L583" s="42" t="s">
        <v>131</v>
      </c>
      <c r="M583" s="43" t="s">
        <v>132</v>
      </c>
      <c r="N583" s="42" t="s">
        <v>129</v>
      </c>
      <c r="O583" s="43" t="s">
        <v>179</v>
      </c>
      <c r="P583" s="42" t="s">
        <v>128</v>
      </c>
      <c r="Q583" s="43" t="s">
        <v>467</v>
      </c>
      <c r="R583" s="42" t="s">
        <v>127</v>
      </c>
      <c r="S583" s="43" t="s">
        <v>502</v>
      </c>
      <c r="T583" s="42" t="s">
        <v>126</v>
      </c>
      <c r="U583" s="43" t="s">
        <v>346</v>
      </c>
      <c r="V583" s="42" t="s">
        <v>125</v>
      </c>
      <c r="W583" s="43" t="s">
        <v>130</v>
      </c>
      <c r="X583" s="42" t="s">
        <v>124</v>
      </c>
      <c r="Y583" s="43"/>
      <c r="Z583" s="42" t="s">
        <v>123</v>
      </c>
      <c r="AA583" s="43"/>
      <c r="AB583" s="196"/>
      <c r="AC583" s="43"/>
      <c r="AD583" s="196"/>
      <c r="AE583" s="58" t="s">
        <v>130</v>
      </c>
      <c r="AF583" s="421"/>
      <c r="AG583" s="421" t="s">
        <v>669</v>
      </c>
      <c r="AH583" s="38"/>
      <c r="AI583" s="9"/>
      <c r="AJ583" s="349">
        <f>SUMPRODUCT(LEN($M583:$AA586)-LEN(SUBSTITUTE($M583:$AA586,"A", "")))</f>
        <v>33</v>
      </c>
      <c r="AK583" s="352">
        <f>SUMPRODUCT(LEN($AD583:$AD586)-LEN(SUBSTITUTE($AD583:$AD586,"A", "")))</f>
        <v>0</v>
      </c>
      <c r="AL583" s="335">
        <f>SUMPRODUCT(LEN($AC583:$AC586)-LEN(SUBSTITUTE($AC583:$AC586,"A", "")))</f>
        <v>0</v>
      </c>
      <c r="AM583" s="349">
        <f>SUMPRODUCT(LEN($M583:$AA586)-LEN(SUBSTITUTE($M583:$AA586,"S", "")))</f>
        <v>16</v>
      </c>
      <c r="AN583" s="352">
        <f>SUMPRODUCT(LEN($AD583:$AD586)-LEN(SUBSTITUTE($AD583:$AD586,"S", "")))</f>
        <v>0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10</v>
      </c>
      <c r="AT583" s="352">
        <f>SUMPRODUCT(LEN($AD583:$AD586)-LEN(SUBSTITUTE($AD583:$AD586,"G", "")))</f>
        <v>0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1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8.15" customHeight="1" thickBot="1" x14ac:dyDescent="0.25">
      <c r="B584" s="30"/>
      <c r="C584" s="339"/>
      <c r="D584" s="221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179</v>
      </c>
      <c r="N584" s="33" t="s">
        <v>121</v>
      </c>
      <c r="O584" s="55" t="s">
        <v>357</v>
      </c>
      <c r="P584" s="33" t="s">
        <v>120</v>
      </c>
      <c r="Q584" s="55" t="s">
        <v>469</v>
      </c>
      <c r="R584" s="33" t="s">
        <v>119</v>
      </c>
      <c r="S584" s="55" t="s">
        <v>470</v>
      </c>
      <c r="T584" s="33" t="s">
        <v>118</v>
      </c>
      <c r="U584" s="55" t="s">
        <v>349</v>
      </c>
      <c r="V584" s="33" t="s">
        <v>117</v>
      </c>
      <c r="W584" s="55" t="s">
        <v>130</v>
      </c>
      <c r="X584" s="33" t="s">
        <v>116</v>
      </c>
      <c r="Y584" s="55"/>
      <c r="Z584" s="33" t="s">
        <v>115</v>
      </c>
      <c r="AA584" s="55"/>
      <c r="AB584" s="193"/>
      <c r="AC584" s="55"/>
      <c r="AD584" s="193"/>
      <c r="AE584" s="57"/>
      <c r="AF584" s="422"/>
      <c r="AG584" s="422"/>
      <c r="AH584" s="21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8.15" customHeight="1" x14ac:dyDescent="0.2">
      <c r="B585" s="30"/>
      <c r="C585" s="340"/>
      <c r="D585" s="218"/>
      <c r="E585" s="192"/>
      <c r="F585" s="192"/>
      <c r="G585" s="191"/>
      <c r="H585" s="360">
        <v>215</v>
      </c>
      <c r="I585" s="392"/>
      <c r="J585" s="392"/>
      <c r="K585" s="392"/>
      <c r="L585" s="25" t="s">
        <v>114</v>
      </c>
      <c r="M585" s="114" t="s">
        <v>469</v>
      </c>
      <c r="N585" s="25" t="s">
        <v>112</v>
      </c>
      <c r="O585" s="114" t="s">
        <v>493</v>
      </c>
      <c r="P585" s="25" t="s">
        <v>111</v>
      </c>
      <c r="Q585" s="114" t="s">
        <v>459</v>
      </c>
      <c r="R585" s="25" t="s">
        <v>110</v>
      </c>
      <c r="S585" s="114" t="s">
        <v>459</v>
      </c>
      <c r="T585" s="25" t="s">
        <v>109</v>
      </c>
      <c r="U585" s="114" t="s">
        <v>351</v>
      </c>
      <c r="V585" s="25" t="s">
        <v>108</v>
      </c>
      <c r="W585" s="114"/>
      <c r="X585" s="25" t="s">
        <v>107</v>
      </c>
      <c r="Y585" s="114"/>
      <c r="Z585" s="25" t="s">
        <v>106</v>
      </c>
      <c r="AA585" s="114"/>
      <c r="AB585" s="190"/>
      <c r="AC585" s="114"/>
      <c r="AD585" s="190"/>
      <c r="AE585" s="57"/>
      <c r="AF585" s="422"/>
      <c r="AG585" s="422"/>
      <c r="AH585" s="21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8.15" customHeight="1" thickBot="1" x14ac:dyDescent="0.25">
      <c r="B586" s="30"/>
      <c r="C586" s="355"/>
      <c r="D586" s="246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470</v>
      </c>
      <c r="N586" s="50" t="s">
        <v>104</v>
      </c>
      <c r="O586" s="51" t="s">
        <v>179</v>
      </c>
      <c r="P586" s="50" t="s">
        <v>103</v>
      </c>
      <c r="Q586" s="51" t="s">
        <v>179</v>
      </c>
      <c r="R586" s="50" t="s">
        <v>102</v>
      </c>
      <c r="S586" s="51" t="s">
        <v>474</v>
      </c>
      <c r="T586" s="50">
        <v>20</v>
      </c>
      <c r="U586" s="51" t="s">
        <v>354</v>
      </c>
      <c r="V586" s="50" t="s">
        <v>101</v>
      </c>
      <c r="W586" s="51"/>
      <c r="X586" s="50" t="s">
        <v>100</v>
      </c>
      <c r="Y586" s="51"/>
      <c r="Z586" s="50" t="s">
        <v>99</v>
      </c>
      <c r="AA586" s="51"/>
      <c r="AB586" s="187"/>
      <c r="AC586" s="51"/>
      <c r="AD586" s="187"/>
      <c r="AE586" s="56"/>
      <c r="AF586" s="424"/>
      <c r="AG586" s="424"/>
      <c r="AH586" s="47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8.15" customHeight="1" x14ac:dyDescent="0.2">
      <c r="B587" s="30"/>
      <c r="C587" s="338">
        <v>2</v>
      </c>
      <c r="D587" s="212" t="s">
        <v>1069</v>
      </c>
      <c r="E587" s="198"/>
      <c r="F587" s="198"/>
      <c r="G587" s="197"/>
      <c r="H587" s="358"/>
      <c r="I587" s="390">
        <v>135</v>
      </c>
      <c r="J587" s="390">
        <v>29</v>
      </c>
      <c r="K587" s="390">
        <v>6</v>
      </c>
      <c r="L587" s="42" t="s">
        <v>131</v>
      </c>
      <c r="M587" s="43" t="s">
        <v>179</v>
      </c>
      <c r="N587" s="42" t="s">
        <v>129</v>
      </c>
      <c r="O587" s="43" t="s">
        <v>357</v>
      </c>
      <c r="P587" s="42" t="s">
        <v>128</v>
      </c>
      <c r="Q587" s="43" t="s">
        <v>696</v>
      </c>
      <c r="R587" s="42" t="s">
        <v>127</v>
      </c>
      <c r="S587" s="43" t="s">
        <v>474</v>
      </c>
      <c r="T587" s="42" t="s">
        <v>126</v>
      </c>
      <c r="U587" s="43" t="s">
        <v>1068</v>
      </c>
      <c r="V587" s="42" t="s">
        <v>125</v>
      </c>
      <c r="W587" s="43" t="s">
        <v>354</v>
      </c>
      <c r="X587" s="42" t="s">
        <v>124</v>
      </c>
      <c r="Y587" s="43"/>
      <c r="Z587" s="42" t="s">
        <v>123</v>
      </c>
      <c r="AA587" s="43"/>
      <c r="AB587" s="196"/>
      <c r="AC587" s="43"/>
      <c r="AD587" s="196" t="s">
        <v>525</v>
      </c>
      <c r="AE587" s="39"/>
      <c r="AF587" s="421"/>
      <c r="AG587" s="421" t="s">
        <v>669</v>
      </c>
      <c r="AH587" s="38"/>
      <c r="AI587" s="9"/>
      <c r="AJ587" s="349">
        <f>SUMPRODUCT(LEN($M587:$AA590)-LEN(SUBSTITUTE($M587:$AA590,"A", "")))</f>
        <v>42</v>
      </c>
      <c r="AK587" s="352">
        <f>SUMPRODUCT(LEN($AD587:$AD590)-LEN(SUBSTITUTE($AD587:$AD590,"A", "")))</f>
        <v>1</v>
      </c>
      <c r="AL587" s="335">
        <f>SUMPRODUCT(LEN($AC587:$AC590)-LEN(SUBSTITUTE($AC587:$AC590,"A", "")))</f>
        <v>0</v>
      </c>
      <c r="AM587" s="349">
        <f>SUMPRODUCT(LEN($M587:$AA590)-LEN(SUBSTITUTE($M587:$AA590,"S", "")))</f>
        <v>32</v>
      </c>
      <c r="AN587" s="352">
        <f>SUMPRODUCT(LEN($AD587:$AD590)-LEN(SUBSTITUTE($AD587:$AD590,"S", "")))</f>
        <v>2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13</v>
      </c>
      <c r="AT587" s="352">
        <f>SUMPRODUCT(LEN($AD587:$AD590)-LEN(SUBSTITUTE($AD587:$AD590,"G", "")))</f>
        <v>3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8.15" customHeight="1" thickBot="1" x14ac:dyDescent="0.25">
      <c r="B588" s="30"/>
      <c r="C588" s="339"/>
      <c r="D588" s="221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 t="s">
        <v>357</v>
      </c>
      <c r="N588" s="33" t="s">
        <v>121</v>
      </c>
      <c r="O588" s="55" t="s">
        <v>1067</v>
      </c>
      <c r="P588" s="33" t="s">
        <v>120</v>
      </c>
      <c r="Q588" s="55" t="s">
        <v>459</v>
      </c>
      <c r="R588" s="33" t="s">
        <v>119</v>
      </c>
      <c r="S588" s="55" t="s">
        <v>856</v>
      </c>
      <c r="T588" s="33" t="s">
        <v>118</v>
      </c>
      <c r="U588" s="55" t="s">
        <v>369</v>
      </c>
      <c r="V588" s="33" t="s">
        <v>117</v>
      </c>
      <c r="W588" s="55" t="s">
        <v>354</v>
      </c>
      <c r="X588" s="33" t="s">
        <v>116</v>
      </c>
      <c r="Y588" s="55"/>
      <c r="Z588" s="33" t="s">
        <v>115</v>
      </c>
      <c r="AA588" s="55"/>
      <c r="AB588" s="193"/>
      <c r="AC588" s="55"/>
      <c r="AD588" s="193" t="s">
        <v>542</v>
      </c>
      <c r="AE588" s="22"/>
      <c r="AF588" s="422"/>
      <c r="AG588" s="422"/>
      <c r="AH588" s="21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8.15" customHeight="1" x14ac:dyDescent="0.2">
      <c r="B589" s="30"/>
      <c r="C589" s="340"/>
      <c r="D589" s="218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 t="s">
        <v>357</v>
      </c>
      <c r="N589" s="25" t="s">
        <v>112</v>
      </c>
      <c r="O589" s="114" t="s">
        <v>1067</v>
      </c>
      <c r="P589" s="25" t="s">
        <v>111</v>
      </c>
      <c r="Q589" s="114" t="s">
        <v>357</v>
      </c>
      <c r="R589" s="25" t="s">
        <v>110</v>
      </c>
      <c r="S589" s="114" t="s">
        <v>581</v>
      </c>
      <c r="T589" s="25" t="s">
        <v>109</v>
      </c>
      <c r="U589" s="114" t="s">
        <v>349</v>
      </c>
      <c r="V589" s="25" t="s">
        <v>108</v>
      </c>
      <c r="W589" s="114" t="s">
        <v>130</v>
      </c>
      <c r="X589" s="25" t="s">
        <v>107</v>
      </c>
      <c r="Y589" s="114"/>
      <c r="Z589" s="25" t="s">
        <v>106</v>
      </c>
      <c r="AA589" s="114"/>
      <c r="AB589" s="190"/>
      <c r="AC589" s="114"/>
      <c r="AD589" s="190"/>
      <c r="AE589" s="22"/>
      <c r="AF589" s="422"/>
      <c r="AG589" s="422"/>
      <c r="AH589" s="21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8.15" customHeight="1" thickBot="1" x14ac:dyDescent="0.25">
      <c r="B590" s="30"/>
      <c r="C590" s="355"/>
      <c r="D590" s="246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 t="s">
        <v>679</v>
      </c>
      <c r="N590" s="50" t="s">
        <v>104</v>
      </c>
      <c r="O590" s="51" t="s">
        <v>469</v>
      </c>
      <c r="P590" s="50" t="s">
        <v>103</v>
      </c>
      <c r="Q590" s="51" t="s">
        <v>556</v>
      </c>
      <c r="R590" s="50" t="s">
        <v>102</v>
      </c>
      <c r="S590" s="51" t="s">
        <v>481</v>
      </c>
      <c r="T590" s="50">
        <v>20</v>
      </c>
      <c r="U590" s="51" t="s">
        <v>349</v>
      </c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187"/>
      <c r="AC590" s="51"/>
      <c r="AD590" s="187"/>
      <c r="AE590" s="48"/>
      <c r="AF590" s="424"/>
      <c r="AG590" s="424"/>
      <c r="AH590" s="47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8.15" customHeight="1" x14ac:dyDescent="0.2">
      <c r="B591" s="30"/>
      <c r="C591" s="338">
        <v>3</v>
      </c>
      <c r="D591" s="212"/>
      <c r="E591" s="198"/>
      <c r="F591" s="198"/>
      <c r="G591" s="197"/>
      <c r="H591" s="358"/>
      <c r="I591" s="390">
        <v>134</v>
      </c>
      <c r="J591" s="390">
        <v>28</v>
      </c>
      <c r="K591" s="390">
        <v>7</v>
      </c>
      <c r="L591" s="42" t="s">
        <v>131</v>
      </c>
      <c r="M591" s="43" t="s">
        <v>132</v>
      </c>
      <c r="N591" s="42" t="s">
        <v>129</v>
      </c>
      <c r="O591" s="43" t="s">
        <v>357</v>
      </c>
      <c r="P591" s="42" t="s">
        <v>128</v>
      </c>
      <c r="Q591" s="43" t="s">
        <v>688</v>
      </c>
      <c r="R591" s="42" t="s">
        <v>127</v>
      </c>
      <c r="S591" s="43" t="s">
        <v>578</v>
      </c>
      <c r="T591" s="42" t="s">
        <v>126</v>
      </c>
      <c r="U591" s="43" t="s">
        <v>349</v>
      </c>
      <c r="V591" s="42" t="s">
        <v>125</v>
      </c>
      <c r="W591" s="43" t="s">
        <v>130</v>
      </c>
      <c r="X591" s="42" t="s">
        <v>124</v>
      </c>
      <c r="Y591" s="43"/>
      <c r="Z591" s="42" t="s">
        <v>123</v>
      </c>
      <c r="AA591" s="43"/>
      <c r="AB591" s="196">
        <v>20</v>
      </c>
      <c r="AC591" s="43" t="s">
        <v>1011</v>
      </c>
      <c r="AD591" s="196" t="s">
        <v>1066</v>
      </c>
      <c r="AE591" s="39"/>
      <c r="AF591" s="421">
        <v>5</v>
      </c>
      <c r="AG591" s="421" t="s">
        <v>669</v>
      </c>
      <c r="AH591" s="38"/>
      <c r="AI591" s="9"/>
      <c r="AJ591" s="349">
        <f>SUMPRODUCT(LEN($M591:$AA594)-LEN(SUBSTITUTE($M591:$AA594,"A", "")))</f>
        <v>32</v>
      </c>
      <c r="AK591" s="352">
        <f>SUMPRODUCT(LEN($AD591:$AD594)-LEN(SUBSTITUTE($AD591:$AD594,"A", "")))</f>
        <v>3</v>
      </c>
      <c r="AL591" s="335">
        <f>SUMPRODUCT(LEN($AC591:$AC594)-LEN(SUBSTITUTE($AC591:$AC594,"A", "")))</f>
        <v>0</v>
      </c>
      <c r="AM591" s="349">
        <f>SUMPRODUCT(LEN($M591:$AA594)-LEN(SUBSTITUTE($M591:$AA594,"S", "")))</f>
        <v>22</v>
      </c>
      <c r="AN591" s="352">
        <f>SUMPRODUCT(LEN($AD591:$AD594)-LEN(SUBSTITUTE($AD591:$AD594,"S", "")))</f>
        <v>4</v>
      </c>
      <c r="AO591" s="335">
        <f>SUMPRODUCT(LEN($AC591:$AC594)-LEN(SUBSTITUTE($AC591:$AC594,"S", "")))</f>
        <v>0</v>
      </c>
      <c r="AP591" s="349">
        <f>SUMPRODUCT(LEN($M591:$AA594)-LEN(SUBSTITUTE($M591:$AA594,"F", "")))</f>
        <v>2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1</v>
      </c>
      <c r="AS591" s="349">
        <f>SUMPRODUCT(LEN($M591:$AA594)-LEN(SUBSTITUTE($M591:$AA594,"G", "")))</f>
        <v>10</v>
      </c>
      <c r="AT591" s="352">
        <f>SUMPRODUCT(LEN($AD591:$AD594)-LEN(SUBSTITUTE($AD591:$AD594,"G", "")))</f>
        <v>6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8.15" customHeight="1" thickBot="1" x14ac:dyDescent="0.25">
      <c r="B592" s="30"/>
      <c r="C592" s="339"/>
      <c r="D592" s="221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 t="s">
        <v>179</v>
      </c>
      <c r="N592" s="33" t="s">
        <v>121</v>
      </c>
      <c r="O592" s="55" t="s">
        <v>458</v>
      </c>
      <c r="P592" s="33" t="s">
        <v>120</v>
      </c>
      <c r="Q592" s="55" t="s">
        <v>470</v>
      </c>
      <c r="R592" s="33" t="s">
        <v>119</v>
      </c>
      <c r="S592" s="55" t="s">
        <v>479</v>
      </c>
      <c r="T592" s="33" t="s">
        <v>118</v>
      </c>
      <c r="U592" s="55" t="s">
        <v>349</v>
      </c>
      <c r="V592" s="33" t="s">
        <v>117</v>
      </c>
      <c r="W592" s="55"/>
      <c r="X592" s="33" t="s">
        <v>116</v>
      </c>
      <c r="Y592" s="55"/>
      <c r="Z592" s="33" t="s">
        <v>115</v>
      </c>
      <c r="AA592" s="55"/>
      <c r="AB592" s="193"/>
      <c r="AC592" s="55"/>
      <c r="AD592" s="193"/>
      <c r="AE592" s="22"/>
      <c r="AF592" s="422"/>
      <c r="AG592" s="422"/>
      <c r="AH592" s="21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8.15" customHeight="1" x14ac:dyDescent="0.2">
      <c r="B593" s="30"/>
      <c r="C593" s="340"/>
      <c r="D593" s="218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 t="s">
        <v>357</v>
      </c>
      <c r="N593" s="25" t="s">
        <v>112</v>
      </c>
      <c r="O593" s="114" t="s">
        <v>507</v>
      </c>
      <c r="P593" s="25" t="s">
        <v>111</v>
      </c>
      <c r="Q593" s="114" t="s">
        <v>1054</v>
      </c>
      <c r="R593" s="25" t="s">
        <v>110</v>
      </c>
      <c r="S593" s="114" t="s">
        <v>579</v>
      </c>
      <c r="T593" s="25" t="s">
        <v>109</v>
      </c>
      <c r="U593" s="114" t="s">
        <v>354</v>
      </c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190"/>
      <c r="AC593" s="114"/>
      <c r="AD593" s="190"/>
      <c r="AE593" s="22"/>
      <c r="AF593" s="422"/>
      <c r="AG593" s="422"/>
      <c r="AH593" s="21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8.15" customHeight="1" thickBot="1" x14ac:dyDescent="0.25">
      <c r="B594" s="20"/>
      <c r="C594" s="341"/>
      <c r="D594" s="215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 t="s">
        <v>697</v>
      </c>
      <c r="N594" s="15" t="s">
        <v>104</v>
      </c>
      <c r="O594" s="16" t="s">
        <v>357</v>
      </c>
      <c r="P594" s="15" t="s">
        <v>103</v>
      </c>
      <c r="Q594" s="16" t="s">
        <v>485</v>
      </c>
      <c r="R594" s="15" t="s">
        <v>102</v>
      </c>
      <c r="S594" s="16" t="s">
        <v>567</v>
      </c>
      <c r="T594" s="15">
        <v>20</v>
      </c>
      <c r="U594" s="16" t="s">
        <v>354</v>
      </c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187"/>
      <c r="AC594" s="16"/>
      <c r="AD594" s="186"/>
      <c r="AE594" s="11"/>
      <c r="AF594" s="423"/>
      <c r="AG594" s="423"/>
      <c r="AH594" s="10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107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215</v>
      </c>
      <c r="E596" s="425">
        <v>24164.44</v>
      </c>
      <c r="F596" s="426"/>
      <c r="G596" s="42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03"/>
      <c r="AI596" s="86" t="s">
        <v>137</v>
      </c>
      <c r="AJ596" s="85">
        <f t="shared" ref="AJ596:BB596" si="78">SUM(AJ598:AJ609)</f>
        <v>114</v>
      </c>
      <c r="AK596" s="84">
        <f t="shared" si="78"/>
        <v>22</v>
      </c>
      <c r="AL596" s="83">
        <f t="shared" si="78"/>
        <v>0</v>
      </c>
      <c r="AM596" s="85">
        <f t="shared" si="78"/>
        <v>41</v>
      </c>
      <c r="AN596" s="84">
        <f t="shared" si="78"/>
        <v>16</v>
      </c>
      <c r="AO596" s="83">
        <f t="shared" si="78"/>
        <v>0</v>
      </c>
      <c r="AP596" s="85">
        <f t="shared" si="78"/>
        <v>4</v>
      </c>
      <c r="AQ596" s="84">
        <f t="shared" si="78"/>
        <v>1</v>
      </c>
      <c r="AR596" s="83">
        <f t="shared" si="78"/>
        <v>0</v>
      </c>
      <c r="AS596" s="85">
        <f t="shared" si="78"/>
        <v>28</v>
      </c>
      <c r="AT596" s="84">
        <f t="shared" si="78"/>
        <v>8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1</v>
      </c>
      <c r="BA596" s="81">
        <f t="shared" si="78"/>
        <v>2</v>
      </c>
      <c r="BB596" s="80">
        <f t="shared" si="78"/>
        <v>0</v>
      </c>
      <c r="BC596" s="79" t="s">
        <v>136</v>
      </c>
      <c r="BF596" s="5">
        <f>SUM(AJ596:AL596)/$BG$5</f>
        <v>45.333333333333336</v>
      </c>
      <c r="BG596" s="5">
        <f>SUM(AM596:AO596,AY596)/$BG$5</f>
        <v>19</v>
      </c>
      <c r="BH596" s="5">
        <f>SUM(AP596:AR596,AZ596)/$BG$5</f>
        <v>2</v>
      </c>
      <c r="BI596" s="5">
        <f>SUM(AS596:AU596,BA596)/$BG$5</f>
        <v>12.666666666666666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05"/>
      <c r="F597" s="205"/>
      <c r="G597" s="204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03"/>
      <c r="AI597" s="66" t="s">
        <v>135</v>
      </c>
      <c r="AJ597" s="65">
        <f t="shared" ref="AJ597:BB597" si="79">AJ596/3</f>
        <v>38</v>
      </c>
      <c r="AK597" s="64">
        <f t="shared" si="79"/>
        <v>7.333333333333333</v>
      </c>
      <c r="AL597" s="63">
        <f t="shared" si="79"/>
        <v>0</v>
      </c>
      <c r="AM597" s="65">
        <f t="shared" si="79"/>
        <v>13.666666666666666</v>
      </c>
      <c r="AN597" s="64">
        <f t="shared" si="79"/>
        <v>5.333333333333333</v>
      </c>
      <c r="AO597" s="63">
        <f t="shared" si="79"/>
        <v>0</v>
      </c>
      <c r="AP597" s="65">
        <f t="shared" si="79"/>
        <v>1.3333333333333333</v>
      </c>
      <c r="AQ597" s="64">
        <f t="shared" si="79"/>
        <v>0.33333333333333331</v>
      </c>
      <c r="AR597" s="63">
        <f t="shared" si="79"/>
        <v>0</v>
      </c>
      <c r="AS597" s="65">
        <f t="shared" si="79"/>
        <v>9.3333333333333339</v>
      </c>
      <c r="AT597" s="64">
        <f t="shared" si="79"/>
        <v>2.6666666666666665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0.33333333333333331</v>
      </c>
      <c r="BA597" s="61">
        <f t="shared" si="79"/>
        <v>0.66666666666666663</v>
      </c>
      <c r="BB597" s="60">
        <f t="shared" si="79"/>
        <v>0</v>
      </c>
      <c r="BC597" s="59" t="s">
        <v>134</v>
      </c>
    </row>
    <row r="598" spans="2:62" ht="28.15" customHeight="1" x14ac:dyDescent="0.2">
      <c r="B598" s="30"/>
      <c r="C598" s="338">
        <v>1</v>
      </c>
      <c r="D598" s="239" t="s">
        <v>1065</v>
      </c>
      <c r="E598" s="198"/>
      <c r="F598" s="198"/>
      <c r="G598" s="197"/>
      <c r="H598" s="358" t="s">
        <v>183</v>
      </c>
      <c r="I598" s="390">
        <v>139</v>
      </c>
      <c r="J598" s="390">
        <v>28</v>
      </c>
      <c r="K598" s="390">
        <v>7</v>
      </c>
      <c r="L598" s="42" t="s">
        <v>131</v>
      </c>
      <c r="M598" s="43" t="s">
        <v>132</v>
      </c>
      <c r="N598" s="42" t="s">
        <v>129</v>
      </c>
      <c r="O598" s="43" t="s">
        <v>470</v>
      </c>
      <c r="P598" s="42" t="s">
        <v>128</v>
      </c>
      <c r="Q598" s="43" t="s">
        <v>459</v>
      </c>
      <c r="R598" s="42" t="s">
        <v>127</v>
      </c>
      <c r="S598" s="43" t="s">
        <v>525</v>
      </c>
      <c r="T598" s="42" t="s">
        <v>126</v>
      </c>
      <c r="U598" s="43" t="s">
        <v>346</v>
      </c>
      <c r="V598" s="42" t="s">
        <v>125</v>
      </c>
      <c r="W598" s="43" t="s">
        <v>130</v>
      </c>
      <c r="X598" s="42" t="s">
        <v>124</v>
      </c>
      <c r="Y598" s="43"/>
      <c r="Z598" s="42" t="s">
        <v>123</v>
      </c>
      <c r="AA598" s="43"/>
      <c r="AB598" s="196"/>
      <c r="AC598" s="43"/>
      <c r="AD598" s="196" t="s">
        <v>1064</v>
      </c>
      <c r="AE598" s="58" t="s">
        <v>878</v>
      </c>
      <c r="AF598" s="421"/>
      <c r="AG598" s="421" t="s">
        <v>669</v>
      </c>
      <c r="AH598" s="38"/>
      <c r="AI598" s="9"/>
      <c r="AJ598" s="349">
        <f>SUMPRODUCT(LEN($M598:$AA601)-LEN(SUBSTITUTE($M598:$AA601,"A", "")))</f>
        <v>41</v>
      </c>
      <c r="AK598" s="352">
        <f>SUMPRODUCT(LEN($AD598:$AD601)-LEN(SUBSTITUTE($AD598:$AD601,"A", "")))</f>
        <v>6</v>
      </c>
      <c r="AL598" s="335">
        <f>SUMPRODUCT(LEN($AC598:$AC601)-LEN(SUBSTITUTE($AC598:$AC601,"A", "")))</f>
        <v>0</v>
      </c>
      <c r="AM598" s="349">
        <f>SUMPRODUCT(LEN($M598:$AA601)-LEN(SUBSTITUTE($M598:$AA601,"S", "")))</f>
        <v>10</v>
      </c>
      <c r="AN598" s="352">
        <f>SUMPRODUCT(LEN($AD598:$AD601)-LEN(SUBSTITUTE($AD598:$AD601,"S", "")))</f>
        <v>4</v>
      </c>
      <c r="AO598" s="335">
        <f>SUMPRODUCT(LEN($AC598:$AC601)-LEN(SUBSTITUTE($AC598:$AC601,"S", "")))</f>
        <v>0</v>
      </c>
      <c r="AP598" s="349">
        <f>SUMPRODUCT(LEN($M598:$AA601)-LEN(SUBSTITUTE($M598:$AA601,"F", "")))</f>
        <v>1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8</v>
      </c>
      <c r="AT598" s="352">
        <f>SUMPRODUCT(LEN($AD598:$AD601)-LEN(SUBSTITUTE($AD598:$AD601,"G", "")))</f>
        <v>2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1</v>
      </c>
      <c r="BA598" s="410">
        <f>SUMPRODUCT(LEN($AE598:$AE601)-LEN(SUBSTITUTE($AE598:$AE601,"G", "")))</f>
        <v>2</v>
      </c>
      <c r="BB598" s="413">
        <f>SUMPRODUCT(LEN($AE598:$AE601)-LEN(SUBSTITUTE($AE598:$AE601,"M", "")))</f>
        <v>0</v>
      </c>
    </row>
    <row r="599" spans="2:62" ht="28.15" customHeight="1" thickBot="1" x14ac:dyDescent="0.25">
      <c r="B599" s="30"/>
      <c r="C599" s="339"/>
      <c r="D599" s="221"/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132</v>
      </c>
      <c r="N599" s="33" t="s">
        <v>121</v>
      </c>
      <c r="O599" s="55" t="s">
        <v>458</v>
      </c>
      <c r="P599" s="33" t="s">
        <v>120</v>
      </c>
      <c r="Q599" s="55" t="s">
        <v>357</v>
      </c>
      <c r="R599" s="33" t="s">
        <v>119</v>
      </c>
      <c r="S599" s="55" t="s">
        <v>456</v>
      </c>
      <c r="T599" s="33" t="s">
        <v>118</v>
      </c>
      <c r="U599" s="55" t="s">
        <v>351</v>
      </c>
      <c r="V599" s="33" t="s">
        <v>117</v>
      </c>
      <c r="W599" s="55"/>
      <c r="X599" s="33" t="s">
        <v>116</v>
      </c>
      <c r="Y599" s="55"/>
      <c r="Z599" s="33" t="s">
        <v>115</v>
      </c>
      <c r="AA599" s="55"/>
      <c r="AB599" s="193"/>
      <c r="AC599" s="55"/>
      <c r="AD599" s="193"/>
      <c r="AE599" s="57"/>
      <c r="AF599" s="422"/>
      <c r="AG599" s="422"/>
      <c r="AH599" s="21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8.15" customHeight="1" x14ac:dyDescent="0.2">
      <c r="B600" s="30"/>
      <c r="C600" s="340"/>
      <c r="D600" s="218"/>
      <c r="E600" s="192"/>
      <c r="F600" s="192"/>
      <c r="G600" s="191"/>
      <c r="H600" s="360">
        <v>215</v>
      </c>
      <c r="I600" s="392"/>
      <c r="J600" s="392"/>
      <c r="K600" s="392"/>
      <c r="L600" s="25" t="s">
        <v>114</v>
      </c>
      <c r="M600" s="114" t="s">
        <v>458</v>
      </c>
      <c r="N600" s="25" t="s">
        <v>112</v>
      </c>
      <c r="O600" s="114" t="s">
        <v>479</v>
      </c>
      <c r="P600" s="25" t="s">
        <v>111</v>
      </c>
      <c r="Q600" s="114" t="s">
        <v>566</v>
      </c>
      <c r="R600" s="25" t="s">
        <v>110</v>
      </c>
      <c r="S600" s="114" t="s">
        <v>469</v>
      </c>
      <c r="T600" s="25" t="s">
        <v>109</v>
      </c>
      <c r="U600" s="114" t="s">
        <v>347</v>
      </c>
      <c r="V600" s="25" t="s">
        <v>108</v>
      </c>
      <c r="W600" s="114"/>
      <c r="X600" s="25" t="s">
        <v>107</v>
      </c>
      <c r="Y600" s="114"/>
      <c r="Z600" s="25" t="s">
        <v>106</v>
      </c>
      <c r="AA600" s="114"/>
      <c r="AB600" s="190"/>
      <c r="AC600" s="114"/>
      <c r="AD600" s="190"/>
      <c r="AE600" s="57"/>
      <c r="AF600" s="422"/>
      <c r="AG600" s="422"/>
      <c r="AH600" s="21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8.15" customHeight="1" thickBot="1" x14ac:dyDescent="0.25">
      <c r="B601" s="30"/>
      <c r="C601" s="355"/>
      <c r="D601" s="246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357</v>
      </c>
      <c r="N601" s="50" t="s">
        <v>104</v>
      </c>
      <c r="O601" s="51" t="s">
        <v>984</v>
      </c>
      <c r="P601" s="50" t="s">
        <v>103</v>
      </c>
      <c r="Q601" s="51" t="s">
        <v>357</v>
      </c>
      <c r="R601" s="50" t="s">
        <v>102</v>
      </c>
      <c r="S601" s="51" t="s">
        <v>359</v>
      </c>
      <c r="T601" s="50">
        <v>20</v>
      </c>
      <c r="U601" s="51" t="s">
        <v>130</v>
      </c>
      <c r="V601" s="50" t="s">
        <v>101</v>
      </c>
      <c r="W601" s="51"/>
      <c r="X601" s="50" t="s">
        <v>100</v>
      </c>
      <c r="Y601" s="51"/>
      <c r="Z601" s="50" t="s">
        <v>99</v>
      </c>
      <c r="AA601" s="51"/>
      <c r="AB601" s="187"/>
      <c r="AC601" s="51"/>
      <c r="AD601" s="187"/>
      <c r="AE601" s="56"/>
      <c r="AF601" s="424"/>
      <c r="AG601" s="424"/>
      <c r="AH601" s="47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8.15" customHeight="1" x14ac:dyDescent="0.2">
      <c r="B602" s="30"/>
      <c r="C602" s="338">
        <v>2</v>
      </c>
      <c r="D602" s="212"/>
      <c r="E602" s="198"/>
      <c r="F602" s="198"/>
      <c r="G602" s="197"/>
      <c r="H602" s="358"/>
      <c r="I602" s="390">
        <v>135</v>
      </c>
      <c r="J602" s="390">
        <v>26</v>
      </c>
      <c r="K602" s="390">
        <v>6</v>
      </c>
      <c r="L602" s="42" t="s">
        <v>131</v>
      </c>
      <c r="M602" s="43" t="s">
        <v>179</v>
      </c>
      <c r="N602" s="42" t="s">
        <v>129</v>
      </c>
      <c r="O602" s="43" t="s">
        <v>357</v>
      </c>
      <c r="P602" s="42" t="s">
        <v>128</v>
      </c>
      <c r="Q602" s="43" t="s">
        <v>493</v>
      </c>
      <c r="R602" s="42" t="s">
        <v>127</v>
      </c>
      <c r="S602" s="43" t="s">
        <v>474</v>
      </c>
      <c r="T602" s="42" t="s">
        <v>126</v>
      </c>
      <c r="U602" s="43" t="s">
        <v>354</v>
      </c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196"/>
      <c r="AC602" s="43"/>
      <c r="AD602" s="196" t="s">
        <v>1063</v>
      </c>
      <c r="AE602" s="39"/>
      <c r="AF602" s="421"/>
      <c r="AG602" s="421" t="s">
        <v>669</v>
      </c>
      <c r="AH602" s="38"/>
      <c r="AI602" s="9"/>
      <c r="AJ602" s="349">
        <f>SUMPRODUCT(LEN($M602:$AA605)-LEN(SUBSTITUTE($M602:$AA605,"A", "")))</f>
        <v>30</v>
      </c>
      <c r="AK602" s="352">
        <f>SUMPRODUCT(LEN($AD602:$AD605)-LEN(SUBSTITUTE($AD602:$AD605,"A", "")))</f>
        <v>6</v>
      </c>
      <c r="AL602" s="335">
        <f>SUMPRODUCT(LEN($AC602:$AC605)-LEN(SUBSTITUTE($AC602:$AC605,"A", "")))</f>
        <v>0</v>
      </c>
      <c r="AM602" s="349">
        <f>SUMPRODUCT(LEN($M602:$AA605)-LEN(SUBSTITUTE($M602:$AA605,"S", "")))</f>
        <v>15</v>
      </c>
      <c r="AN602" s="352">
        <f>SUMPRODUCT(LEN($AD602:$AD605)-LEN(SUBSTITUTE($AD602:$AD605,"S", "")))</f>
        <v>10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10</v>
      </c>
      <c r="AT602" s="352">
        <f>SUMPRODUCT(LEN($AD602:$AD605)-LEN(SUBSTITUTE($AD602:$AD605,"G", "")))</f>
        <v>4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8.15" customHeight="1" thickBot="1" x14ac:dyDescent="0.25">
      <c r="B603" s="30"/>
      <c r="C603" s="339"/>
      <c r="D603" s="221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 t="s">
        <v>132</v>
      </c>
      <c r="N603" s="33" t="s">
        <v>121</v>
      </c>
      <c r="O603" s="55" t="s">
        <v>357</v>
      </c>
      <c r="P603" s="33" t="s">
        <v>120</v>
      </c>
      <c r="Q603" s="55" t="s">
        <v>507</v>
      </c>
      <c r="R603" s="33" t="s">
        <v>119</v>
      </c>
      <c r="S603" s="55" t="s">
        <v>542</v>
      </c>
      <c r="T603" s="33" t="s">
        <v>118</v>
      </c>
      <c r="U603" s="55" t="s">
        <v>354</v>
      </c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193"/>
      <c r="AC603" s="55"/>
      <c r="AD603" s="193" t="s">
        <v>1062</v>
      </c>
      <c r="AE603" s="22"/>
      <c r="AF603" s="422"/>
      <c r="AG603" s="422"/>
      <c r="AH603" s="21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8.15" customHeight="1" x14ac:dyDescent="0.2">
      <c r="B604" s="30"/>
      <c r="C604" s="340"/>
      <c r="D604" s="218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 t="s">
        <v>357</v>
      </c>
      <c r="N604" s="25" t="s">
        <v>112</v>
      </c>
      <c r="O604" s="114" t="s">
        <v>705</v>
      </c>
      <c r="P604" s="25" t="s">
        <v>111</v>
      </c>
      <c r="Q604" s="114" t="s">
        <v>525</v>
      </c>
      <c r="R604" s="25" t="s">
        <v>110</v>
      </c>
      <c r="S604" s="114" t="s">
        <v>579</v>
      </c>
      <c r="T604" s="25" t="s">
        <v>109</v>
      </c>
      <c r="U604" s="114" t="s">
        <v>130</v>
      </c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190"/>
      <c r="AC604" s="114"/>
      <c r="AD604" s="190"/>
      <c r="AE604" s="22"/>
      <c r="AF604" s="422"/>
      <c r="AG604" s="422"/>
      <c r="AH604" s="21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8.15" customHeight="1" thickBot="1" x14ac:dyDescent="0.25">
      <c r="B605" s="30"/>
      <c r="C605" s="355"/>
      <c r="D605" s="246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 t="s">
        <v>357</v>
      </c>
      <c r="N605" s="50" t="s">
        <v>104</v>
      </c>
      <c r="O605" s="51" t="s">
        <v>479</v>
      </c>
      <c r="P605" s="50" t="s">
        <v>103</v>
      </c>
      <c r="Q605" s="51" t="s">
        <v>467</v>
      </c>
      <c r="R605" s="50" t="s">
        <v>102</v>
      </c>
      <c r="S605" s="51" t="s">
        <v>359</v>
      </c>
      <c r="T605" s="50">
        <v>20</v>
      </c>
      <c r="U605" s="51" t="s">
        <v>130</v>
      </c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187"/>
      <c r="AC605" s="51"/>
      <c r="AD605" s="187"/>
      <c r="AE605" s="48"/>
      <c r="AF605" s="424"/>
      <c r="AG605" s="424"/>
      <c r="AH605" s="47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8.15" customHeight="1" x14ac:dyDescent="0.2">
      <c r="B606" s="30"/>
      <c r="C606" s="338">
        <v>3</v>
      </c>
      <c r="D606" s="212"/>
      <c r="E606" s="198"/>
      <c r="F606" s="198"/>
      <c r="G606" s="197"/>
      <c r="H606" s="358"/>
      <c r="I606" s="390">
        <v>142</v>
      </c>
      <c r="J606" s="390">
        <v>29</v>
      </c>
      <c r="K606" s="390">
        <v>6</v>
      </c>
      <c r="L606" s="42" t="s">
        <v>131</v>
      </c>
      <c r="M606" s="43" t="s">
        <v>496</v>
      </c>
      <c r="N606" s="42" t="s">
        <v>129</v>
      </c>
      <c r="O606" s="43" t="s">
        <v>484</v>
      </c>
      <c r="P606" s="42" t="s">
        <v>128</v>
      </c>
      <c r="Q606" s="43" t="s">
        <v>458</v>
      </c>
      <c r="R606" s="42" t="s">
        <v>127</v>
      </c>
      <c r="S606" s="43" t="s">
        <v>1061</v>
      </c>
      <c r="T606" s="42" t="s">
        <v>126</v>
      </c>
      <c r="U606" s="43" t="s">
        <v>501</v>
      </c>
      <c r="V606" s="42" t="s">
        <v>125</v>
      </c>
      <c r="W606" s="43" t="s">
        <v>354</v>
      </c>
      <c r="X606" s="42" t="s">
        <v>124</v>
      </c>
      <c r="Y606" s="43"/>
      <c r="Z606" s="42" t="s">
        <v>123</v>
      </c>
      <c r="AA606" s="43"/>
      <c r="AB606" s="196"/>
      <c r="AC606" s="43"/>
      <c r="AD606" s="196" t="s">
        <v>1060</v>
      </c>
      <c r="AE606" s="39"/>
      <c r="AF606" s="421">
        <v>5</v>
      </c>
      <c r="AG606" s="421" t="s">
        <v>669</v>
      </c>
      <c r="AH606" s="38"/>
      <c r="AI606" s="9"/>
      <c r="AJ606" s="349">
        <f>SUMPRODUCT(LEN($M606:$AA609)-LEN(SUBSTITUTE($M606:$AA609,"A", "")))</f>
        <v>43</v>
      </c>
      <c r="AK606" s="352">
        <f>SUMPRODUCT(LEN($AD606:$AD609)-LEN(SUBSTITUTE($AD606:$AD609,"A", "")))</f>
        <v>10</v>
      </c>
      <c r="AL606" s="335">
        <f>SUMPRODUCT(LEN($AC606:$AC609)-LEN(SUBSTITUTE($AC606:$AC609,"A", "")))</f>
        <v>0</v>
      </c>
      <c r="AM606" s="349">
        <f>SUMPRODUCT(LEN($M606:$AA609)-LEN(SUBSTITUTE($M606:$AA609,"S", "")))</f>
        <v>16</v>
      </c>
      <c r="AN606" s="352">
        <f>SUMPRODUCT(LEN($AD606:$AD609)-LEN(SUBSTITUTE($AD606:$AD609,"S", "")))</f>
        <v>2</v>
      </c>
      <c r="AO606" s="335">
        <f>SUMPRODUCT(LEN($AC606:$AC609)-LEN(SUBSTITUTE($AC606:$AC609,"S", "")))</f>
        <v>0</v>
      </c>
      <c r="AP606" s="349">
        <f>SUMPRODUCT(LEN($M606:$AA609)-LEN(SUBSTITUTE($M606:$AA609,"F", "")))</f>
        <v>3</v>
      </c>
      <c r="AQ606" s="352">
        <f>SUMPRODUCT(LEN($AD606:$AD609)-LEN(SUBSTITUTE($AD606:$AD609,"F", "")))</f>
        <v>1</v>
      </c>
      <c r="AR606" s="335">
        <f>SUMPRODUCT(LEN($AC606:$AC609)-LEN(SUBSTITUTE($AC606:$AC609,"F", "")))</f>
        <v>0</v>
      </c>
      <c r="AS606" s="349">
        <f>SUMPRODUCT(LEN($M606:$AA609)-LEN(SUBSTITUTE($M606:$AA609,"G", "")))</f>
        <v>10</v>
      </c>
      <c r="AT606" s="352">
        <f>SUMPRODUCT(LEN($AD606:$AD609)-LEN(SUBSTITUTE($AD606:$AD609,"G", "")))</f>
        <v>2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8.15" customHeight="1" thickBot="1" x14ac:dyDescent="0.25">
      <c r="B607" s="30"/>
      <c r="C607" s="339"/>
      <c r="D607" s="221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 t="s">
        <v>493</v>
      </c>
      <c r="N607" s="33" t="s">
        <v>121</v>
      </c>
      <c r="O607" s="55" t="s">
        <v>479</v>
      </c>
      <c r="P607" s="33" t="s">
        <v>120</v>
      </c>
      <c r="Q607" s="55" t="s">
        <v>179</v>
      </c>
      <c r="R607" s="33" t="s">
        <v>119</v>
      </c>
      <c r="S607" s="55" t="s">
        <v>493</v>
      </c>
      <c r="T607" s="33" t="s">
        <v>118</v>
      </c>
      <c r="U607" s="55" t="s">
        <v>460</v>
      </c>
      <c r="V607" s="33" t="s">
        <v>117</v>
      </c>
      <c r="W607" s="55" t="s">
        <v>354</v>
      </c>
      <c r="X607" s="33" t="s">
        <v>116</v>
      </c>
      <c r="Y607" s="55"/>
      <c r="Z607" s="33" t="s">
        <v>115</v>
      </c>
      <c r="AA607" s="55"/>
      <c r="AB607" s="193"/>
      <c r="AC607" s="55"/>
      <c r="AD607" s="193"/>
      <c r="AE607" s="22"/>
      <c r="AF607" s="422"/>
      <c r="AG607" s="422"/>
      <c r="AH607" s="21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8.15" customHeight="1" x14ac:dyDescent="0.2">
      <c r="B608" s="30"/>
      <c r="C608" s="340"/>
      <c r="D608" s="218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 t="s">
        <v>357</v>
      </c>
      <c r="N608" s="25" t="s">
        <v>112</v>
      </c>
      <c r="O608" s="114" t="s">
        <v>527</v>
      </c>
      <c r="P608" s="25" t="s">
        <v>111</v>
      </c>
      <c r="Q608" s="114" t="s">
        <v>459</v>
      </c>
      <c r="R608" s="25" t="s">
        <v>110</v>
      </c>
      <c r="S608" s="114" t="s">
        <v>742</v>
      </c>
      <c r="T608" s="25" t="s">
        <v>109</v>
      </c>
      <c r="U608" s="114" t="s">
        <v>350</v>
      </c>
      <c r="V608" s="25" t="s">
        <v>108</v>
      </c>
      <c r="W608" s="114" t="s">
        <v>130</v>
      </c>
      <c r="X608" s="25" t="s">
        <v>107</v>
      </c>
      <c r="Y608" s="114"/>
      <c r="Z608" s="25" t="s">
        <v>106</v>
      </c>
      <c r="AA608" s="114"/>
      <c r="AB608" s="190"/>
      <c r="AC608" s="114"/>
      <c r="AD608" s="190"/>
      <c r="AE608" s="22"/>
      <c r="AF608" s="422"/>
      <c r="AG608" s="422"/>
      <c r="AH608" s="21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8.15" customHeight="1" thickBot="1" x14ac:dyDescent="0.25">
      <c r="B609" s="20"/>
      <c r="C609" s="341"/>
      <c r="D609" s="215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 t="s">
        <v>487</v>
      </c>
      <c r="N609" s="15" t="s">
        <v>104</v>
      </c>
      <c r="O609" s="16" t="s">
        <v>179</v>
      </c>
      <c r="P609" s="15" t="s">
        <v>103</v>
      </c>
      <c r="Q609" s="16" t="s">
        <v>493</v>
      </c>
      <c r="R609" s="15" t="s">
        <v>102</v>
      </c>
      <c r="S609" s="16" t="s">
        <v>718</v>
      </c>
      <c r="T609" s="15">
        <v>20</v>
      </c>
      <c r="U609" s="16" t="s">
        <v>132</v>
      </c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187"/>
      <c r="AC609" s="16"/>
      <c r="AD609" s="186"/>
      <c r="AE609" s="11"/>
      <c r="AF609" s="423"/>
      <c r="AG609" s="423"/>
      <c r="AH609" s="10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107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>
        <v>216</v>
      </c>
      <c r="E611" s="425">
        <v>20935.849999999999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03"/>
      <c r="AI611" s="86" t="s">
        <v>137</v>
      </c>
      <c r="AJ611" s="85">
        <f t="shared" ref="AJ611:BB611" si="80">SUM(AJ613:AJ624)</f>
        <v>131</v>
      </c>
      <c r="AK611" s="84">
        <f t="shared" si="80"/>
        <v>13</v>
      </c>
      <c r="AL611" s="83">
        <f t="shared" si="80"/>
        <v>0</v>
      </c>
      <c r="AM611" s="85">
        <f t="shared" si="80"/>
        <v>53</v>
      </c>
      <c r="AN611" s="84">
        <f t="shared" si="80"/>
        <v>4</v>
      </c>
      <c r="AO611" s="83">
        <f t="shared" si="80"/>
        <v>0</v>
      </c>
      <c r="AP611" s="85">
        <f t="shared" si="80"/>
        <v>0</v>
      </c>
      <c r="AQ611" s="84">
        <f t="shared" si="80"/>
        <v>0</v>
      </c>
      <c r="AR611" s="83">
        <f t="shared" si="80"/>
        <v>0</v>
      </c>
      <c r="AS611" s="85">
        <f t="shared" si="80"/>
        <v>13</v>
      </c>
      <c r="AT611" s="84">
        <f t="shared" si="80"/>
        <v>5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0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48</v>
      </c>
      <c r="BG611" s="5">
        <f>SUM(AM611:AO611,AY611)/$BG$5</f>
        <v>19</v>
      </c>
      <c r="BH611" s="5">
        <f>SUM(AP611:AR611,AZ611)/$BG$5</f>
        <v>0</v>
      </c>
      <c r="BI611" s="5">
        <f>SUM(AS611:AU611,BA611)/$BG$5</f>
        <v>6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03"/>
      <c r="AI612" s="66" t="s">
        <v>135</v>
      </c>
      <c r="AJ612" s="65">
        <f t="shared" ref="AJ612:BB612" si="81">AJ611/3</f>
        <v>43.666666666666664</v>
      </c>
      <c r="AK612" s="64">
        <f t="shared" si="81"/>
        <v>4.333333333333333</v>
      </c>
      <c r="AL612" s="63">
        <f t="shared" si="81"/>
        <v>0</v>
      </c>
      <c r="AM612" s="65">
        <f t="shared" si="81"/>
        <v>17.666666666666668</v>
      </c>
      <c r="AN612" s="64">
        <f t="shared" si="81"/>
        <v>1.3333333333333333</v>
      </c>
      <c r="AO612" s="63">
        <f t="shared" si="81"/>
        <v>0</v>
      </c>
      <c r="AP612" s="65">
        <f t="shared" si="81"/>
        <v>0</v>
      </c>
      <c r="AQ612" s="64">
        <f t="shared" si="81"/>
        <v>0</v>
      </c>
      <c r="AR612" s="63">
        <f t="shared" si="81"/>
        <v>0</v>
      </c>
      <c r="AS612" s="65">
        <f t="shared" si="81"/>
        <v>4.333333333333333</v>
      </c>
      <c r="AT612" s="64">
        <f t="shared" si="81"/>
        <v>1.6666666666666667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8.15" customHeight="1" x14ac:dyDescent="0.2">
      <c r="B613" s="30"/>
      <c r="C613" s="338">
        <v>1</v>
      </c>
      <c r="D613" s="212"/>
      <c r="E613" s="198"/>
      <c r="F613" s="198"/>
      <c r="G613" s="197"/>
      <c r="H613" s="358" t="s">
        <v>183</v>
      </c>
      <c r="I613" s="390">
        <v>151</v>
      </c>
      <c r="J613" s="390">
        <v>29</v>
      </c>
      <c r="K613" s="390">
        <v>8</v>
      </c>
      <c r="L613" s="42" t="s">
        <v>131</v>
      </c>
      <c r="M613" s="43" t="s">
        <v>470</v>
      </c>
      <c r="N613" s="42" t="s">
        <v>129</v>
      </c>
      <c r="O613" s="43" t="s">
        <v>458</v>
      </c>
      <c r="P613" s="42" t="s">
        <v>128</v>
      </c>
      <c r="Q613" s="43" t="s">
        <v>179</v>
      </c>
      <c r="R613" s="42" t="s">
        <v>127</v>
      </c>
      <c r="S613" s="43" t="s">
        <v>459</v>
      </c>
      <c r="T613" s="42" t="s">
        <v>126</v>
      </c>
      <c r="U613" s="43" t="s">
        <v>349</v>
      </c>
      <c r="V613" s="42" t="s">
        <v>125</v>
      </c>
      <c r="W613" s="43" t="s">
        <v>130</v>
      </c>
      <c r="X613" s="42" t="s">
        <v>124</v>
      </c>
      <c r="Y613" s="43"/>
      <c r="Z613" s="42" t="s">
        <v>123</v>
      </c>
      <c r="AA613" s="43"/>
      <c r="AB613" s="196"/>
      <c r="AC613" s="43"/>
      <c r="AD613" s="196" t="s">
        <v>1059</v>
      </c>
      <c r="AE613" s="58"/>
      <c r="AF613" s="421"/>
      <c r="AG613" s="421" t="s">
        <v>669</v>
      </c>
      <c r="AH613" s="38"/>
      <c r="AI613" s="9"/>
      <c r="AJ613" s="349">
        <f>SUMPRODUCT(LEN($M613:$AA616)-LEN(SUBSTITUTE($M613:$AA616,"A", "")))</f>
        <v>42</v>
      </c>
      <c r="AK613" s="352">
        <f>SUMPRODUCT(LEN($AD613:$AD616)-LEN(SUBSTITUTE($AD613:$AD616,"A", "")))</f>
        <v>5</v>
      </c>
      <c r="AL613" s="335">
        <f>SUMPRODUCT(LEN($AC613:$AC616)-LEN(SUBSTITUTE($AC613:$AC616,"A", "")))</f>
        <v>0</v>
      </c>
      <c r="AM613" s="349">
        <f>SUMPRODUCT(LEN($M613:$AA616)-LEN(SUBSTITUTE($M613:$AA616,"S", "")))</f>
        <v>17</v>
      </c>
      <c r="AN613" s="352">
        <f>SUMPRODUCT(LEN($AD613:$AD616)-LEN(SUBSTITUTE($AD613:$AD616,"S", "")))</f>
        <v>3</v>
      </c>
      <c r="AO613" s="335">
        <f>SUMPRODUCT(LEN($AC613:$AC616)-LEN(SUBSTITUTE($AC613:$AC616,"S", "")))</f>
        <v>0</v>
      </c>
      <c r="AP613" s="349">
        <f>SUMPRODUCT(LEN($M613:$AA616)-LEN(SUBSTITUTE($M613:$AA616,"F", "")))</f>
        <v>0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5</v>
      </c>
      <c r="AT613" s="352">
        <f>SUMPRODUCT(LEN($AD613:$AD616)-LEN(SUBSTITUTE($AD613:$AD616,"G", "")))</f>
        <v>1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0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8.15" customHeight="1" thickBot="1" x14ac:dyDescent="0.25">
      <c r="B614" s="30"/>
      <c r="C614" s="339"/>
      <c r="D614" s="221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357</v>
      </c>
      <c r="N614" s="33" t="s">
        <v>121</v>
      </c>
      <c r="O614" s="55" t="s">
        <v>357</v>
      </c>
      <c r="P614" s="33" t="s">
        <v>120</v>
      </c>
      <c r="Q614" s="55" t="s">
        <v>462</v>
      </c>
      <c r="R614" s="33" t="s">
        <v>119</v>
      </c>
      <c r="S614" s="55" t="s">
        <v>367</v>
      </c>
      <c r="T614" s="33" t="s">
        <v>118</v>
      </c>
      <c r="U614" s="55" t="s">
        <v>179</v>
      </c>
      <c r="V614" s="33" t="s">
        <v>117</v>
      </c>
      <c r="W614" s="55"/>
      <c r="X614" s="33" t="s">
        <v>116</v>
      </c>
      <c r="Y614" s="55"/>
      <c r="Z614" s="33" t="s">
        <v>115</v>
      </c>
      <c r="AA614" s="55"/>
      <c r="AB614" s="193"/>
      <c r="AC614" s="55"/>
      <c r="AD614" s="193"/>
      <c r="AE614" s="57"/>
      <c r="AF614" s="422"/>
      <c r="AG614" s="422"/>
      <c r="AH614" s="21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8.15" customHeight="1" x14ac:dyDescent="0.2">
      <c r="B615" s="30"/>
      <c r="C615" s="340"/>
      <c r="D615" s="218"/>
      <c r="E615" s="192"/>
      <c r="F615" s="192"/>
      <c r="G615" s="191"/>
      <c r="H615" s="360">
        <v>216</v>
      </c>
      <c r="I615" s="392"/>
      <c r="J615" s="392"/>
      <c r="K615" s="392"/>
      <c r="L615" s="25" t="s">
        <v>114</v>
      </c>
      <c r="M615" s="114" t="s">
        <v>179</v>
      </c>
      <c r="N615" s="25" t="s">
        <v>112</v>
      </c>
      <c r="O615" s="114" t="s">
        <v>684</v>
      </c>
      <c r="P615" s="25" t="s">
        <v>111</v>
      </c>
      <c r="Q615" s="114" t="s">
        <v>465</v>
      </c>
      <c r="R615" s="25" t="s">
        <v>110</v>
      </c>
      <c r="S615" s="114" t="s">
        <v>542</v>
      </c>
      <c r="T615" s="25" t="s">
        <v>109</v>
      </c>
      <c r="U615" s="114" t="s">
        <v>354</v>
      </c>
      <c r="V615" s="25" t="s">
        <v>108</v>
      </c>
      <c r="W615" s="114"/>
      <c r="X615" s="25" t="s">
        <v>107</v>
      </c>
      <c r="Y615" s="114"/>
      <c r="Z615" s="25" t="s">
        <v>106</v>
      </c>
      <c r="AA615" s="114"/>
      <c r="AB615" s="190"/>
      <c r="AC615" s="114"/>
      <c r="AD615" s="190"/>
      <c r="AE615" s="57"/>
      <c r="AF615" s="422"/>
      <c r="AG615" s="422"/>
      <c r="AH615" s="21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8.15" customHeight="1" thickBot="1" x14ac:dyDescent="0.25">
      <c r="B616" s="30"/>
      <c r="C616" s="355"/>
      <c r="D616" s="246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484</v>
      </c>
      <c r="N616" s="50" t="s">
        <v>104</v>
      </c>
      <c r="O616" s="51" t="s">
        <v>357</v>
      </c>
      <c r="P616" s="50" t="s">
        <v>103</v>
      </c>
      <c r="Q616" s="51" t="s">
        <v>459</v>
      </c>
      <c r="R616" s="50" t="s">
        <v>102</v>
      </c>
      <c r="S616" s="51" t="s">
        <v>357</v>
      </c>
      <c r="T616" s="50">
        <v>20</v>
      </c>
      <c r="U616" s="51" t="s">
        <v>354</v>
      </c>
      <c r="V616" s="50" t="s">
        <v>101</v>
      </c>
      <c r="W616" s="51"/>
      <c r="X616" s="50" t="s">
        <v>100</v>
      </c>
      <c r="Y616" s="51"/>
      <c r="Z616" s="50" t="s">
        <v>99</v>
      </c>
      <c r="AA616" s="51"/>
      <c r="AB616" s="187"/>
      <c r="AC616" s="51"/>
      <c r="AD616" s="187"/>
      <c r="AE616" s="56"/>
      <c r="AF616" s="424"/>
      <c r="AG616" s="424"/>
      <c r="AH616" s="47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8.15" customHeight="1" x14ac:dyDescent="0.2">
      <c r="B617" s="30"/>
      <c r="C617" s="338">
        <v>2</v>
      </c>
      <c r="D617" s="212"/>
      <c r="E617" s="198"/>
      <c r="F617" s="198"/>
      <c r="G617" s="197"/>
      <c r="H617" s="358"/>
      <c r="I617" s="390">
        <v>152</v>
      </c>
      <c r="J617" s="390">
        <v>29</v>
      </c>
      <c r="K617" s="390">
        <v>8</v>
      </c>
      <c r="L617" s="42" t="s">
        <v>131</v>
      </c>
      <c r="M617" s="43" t="s">
        <v>179</v>
      </c>
      <c r="N617" s="42" t="s">
        <v>129</v>
      </c>
      <c r="O617" s="43" t="s">
        <v>458</v>
      </c>
      <c r="P617" s="42" t="s">
        <v>128</v>
      </c>
      <c r="Q617" s="43" t="s">
        <v>458</v>
      </c>
      <c r="R617" s="42" t="s">
        <v>127</v>
      </c>
      <c r="S617" s="43" t="s">
        <v>1058</v>
      </c>
      <c r="T617" s="42" t="s">
        <v>126</v>
      </c>
      <c r="U617" s="43" t="s">
        <v>348</v>
      </c>
      <c r="V617" s="42" t="s">
        <v>125</v>
      </c>
      <c r="W617" s="43" t="s">
        <v>130</v>
      </c>
      <c r="X617" s="42" t="s">
        <v>124</v>
      </c>
      <c r="Y617" s="43"/>
      <c r="Z617" s="42" t="s">
        <v>123</v>
      </c>
      <c r="AA617" s="43"/>
      <c r="AB617" s="196"/>
      <c r="AC617" s="43"/>
      <c r="AD617" s="196" t="s">
        <v>763</v>
      </c>
      <c r="AE617" s="39"/>
      <c r="AF617" s="421"/>
      <c r="AG617" s="421" t="s">
        <v>669</v>
      </c>
      <c r="AH617" s="38"/>
      <c r="AI617" s="9"/>
      <c r="AJ617" s="349">
        <f>SUMPRODUCT(LEN($M617:$AA620)-LEN(SUBSTITUTE($M617:$AA620,"A", "")))</f>
        <v>52</v>
      </c>
      <c r="AK617" s="352">
        <f>SUMPRODUCT(LEN($AD617:$AD620)-LEN(SUBSTITUTE($AD617:$AD620,"A", "")))</f>
        <v>3</v>
      </c>
      <c r="AL617" s="335">
        <f>SUMPRODUCT(LEN($AC617:$AC620)-LEN(SUBSTITUTE($AC617:$AC620,"A", "")))</f>
        <v>0</v>
      </c>
      <c r="AM617" s="349">
        <f>SUMPRODUCT(LEN($M617:$AA620)-LEN(SUBSTITUTE($M617:$AA620,"S", "")))</f>
        <v>15</v>
      </c>
      <c r="AN617" s="352">
        <f>SUMPRODUCT(LEN($AD617:$AD620)-LEN(SUBSTITUTE($AD617:$AD620,"S", "")))</f>
        <v>0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1</v>
      </c>
      <c r="AT617" s="352">
        <f>SUMPRODUCT(LEN($AD617:$AD620)-LEN(SUBSTITUTE($AD617:$AD620,"G", "")))</f>
        <v>2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8.15" customHeight="1" thickBot="1" x14ac:dyDescent="0.25">
      <c r="B618" s="30"/>
      <c r="C618" s="339"/>
      <c r="D618" s="221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 t="s">
        <v>527</v>
      </c>
      <c r="N618" s="33" t="s">
        <v>121</v>
      </c>
      <c r="O618" s="55" t="s">
        <v>458</v>
      </c>
      <c r="P618" s="33" t="s">
        <v>120</v>
      </c>
      <c r="Q618" s="55" t="s">
        <v>458</v>
      </c>
      <c r="R618" s="33" t="s">
        <v>119</v>
      </c>
      <c r="S618" s="55" t="s">
        <v>529</v>
      </c>
      <c r="T618" s="33" t="s">
        <v>118</v>
      </c>
      <c r="U618" s="55" t="s">
        <v>179</v>
      </c>
      <c r="V618" s="33" t="s">
        <v>117</v>
      </c>
      <c r="W618" s="55"/>
      <c r="X618" s="33" t="s">
        <v>116</v>
      </c>
      <c r="Y618" s="55"/>
      <c r="Z618" s="33" t="s">
        <v>115</v>
      </c>
      <c r="AA618" s="55"/>
      <c r="AB618" s="193"/>
      <c r="AC618" s="55"/>
      <c r="AD618" s="193"/>
      <c r="AE618" s="22"/>
      <c r="AF618" s="422"/>
      <c r="AG618" s="422"/>
      <c r="AH618" s="21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8.15" customHeight="1" x14ac:dyDescent="0.2">
      <c r="B619" s="30"/>
      <c r="C619" s="340"/>
      <c r="D619" s="218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 t="s">
        <v>357</v>
      </c>
      <c r="N619" s="25" t="s">
        <v>112</v>
      </c>
      <c r="O619" s="114" t="s">
        <v>527</v>
      </c>
      <c r="P619" s="25" t="s">
        <v>111</v>
      </c>
      <c r="Q619" s="114" t="s">
        <v>373</v>
      </c>
      <c r="R619" s="25" t="s">
        <v>110</v>
      </c>
      <c r="S619" s="114" t="s">
        <v>501</v>
      </c>
      <c r="T619" s="25" t="s">
        <v>109</v>
      </c>
      <c r="U619" s="114" t="s">
        <v>354</v>
      </c>
      <c r="V619" s="25" t="s">
        <v>108</v>
      </c>
      <c r="W619" s="114"/>
      <c r="X619" s="25" t="s">
        <v>107</v>
      </c>
      <c r="Y619" s="114"/>
      <c r="Z619" s="25" t="s">
        <v>106</v>
      </c>
      <c r="AA619" s="114"/>
      <c r="AB619" s="190"/>
      <c r="AC619" s="114"/>
      <c r="AD619" s="190"/>
      <c r="AE619" s="22"/>
      <c r="AF619" s="422"/>
      <c r="AG619" s="422"/>
      <c r="AH619" s="21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8.15" customHeight="1" thickBot="1" x14ac:dyDescent="0.25">
      <c r="B620" s="30"/>
      <c r="C620" s="355"/>
      <c r="D620" s="246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 t="s">
        <v>458</v>
      </c>
      <c r="N620" s="50" t="s">
        <v>104</v>
      </c>
      <c r="O620" s="51" t="s">
        <v>132</v>
      </c>
      <c r="P620" s="50" t="s">
        <v>103</v>
      </c>
      <c r="Q620" s="51" t="s">
        <v>465</v>
      </c>
      <c r="R620" s="50" t="s">
        <v>102</v>
      </c>
      <c r="S620" s="51" t="s">
        <v>130</v>
      </c>
      <c r="T620" s="50">
        <v>20</v>
      </c>
      <c r="U620" s="51" t="s">
        <v>130</v>
      </c>
      <c r="V620" s="50" t="s">
        <v>101</v>
      </c>
      <c r="W620" s="51"/>
      <c r="X620" s="50" t="s">
        <v>100</v>
      </c>
      <c r="Y620" s="51"/>
      <c r="Z620" s="50" t="s">
        <v>99</v>
      </c>
      <c r="AA620" s="51"/>
      <c r="AB620" s="187"/>
      <c r="AC620" s="51"/>
      <c r="AD620" s="187"/>
      <c r="AE620" s="48"/>
      <c r="AF620" s="424"/>
      <c r="AG620" s="424"/>
      <c r="AH620" s="47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8.15" customHeight="1" x14ac:dyDescent="0.2">
      <c r="B621" s="30"/>
      <c r="C621" s="338">
        <v>3</v>
      </c>
      <c r="D621" s="212"/>
      <c r="E621" s="198"/>
      <c r="F621" s="198"/>
      <c r="G621" s="197"/>
      <c r="H621" s="358"/>
      <c r="I621" s="390">
        <v>158</v>
      </c>
      <c r="J621" s="390">
        <v>28</v>
      </c>
      <c r="K621" s="390">
        <v>6</v>
      </c>
      <c r="L621" s="42" t="s">
        <v>131</v>
      </c>
      <c r="M621" s="43" t="s">
        <v>132</v>
      </c>
      <c r="N621" s="42" t="s">
        <v>129</v>
      </c>
      <c r="O621" s="43" t="s">
        <v>179</v>
      </c>
      <c r="P621" s="42" t="s">
        <v>128</v>
      </c>
      <c r="Q621" s="43" t="s">
        <v>458</v>
      </c>
      <c r="R621" s="42" t="s">
        <v>127</v>
      </c>
      <c r="S621" s="43" t="s">
        <v>676</v>
      </c>
      <c r="T621" s="42" t="s">
        <v>126</v>
      </c>
      <c r="U621" s="43" t="s">
        <v>462</v>
      </c>
      <c r="V621" s="42" t="s">
        <v>125</v>
      </c>
      <c r="W621" s="43" t="s">
        <v>130</v>
      </c>
      <c r="X621" s="42" t="s">
        <v>124</v>
      </c>
      <c r="Y621" s="43"/>
      <c r="Z621" s="42" t="s">
        <v>123</v>
      </c>
      <c r="AA621" s="43"/>
      <c r="AB621" s="196"/>
      <c r="AC621" s="43"/>
      <c r="AD621" s="196" t="s">
        <v>1057</v>
      </c>
      <c r="AE621" s="39"/>
      <c r="AF621" s="421"/>
      <c r="AG621" s="421"/>
      <c r="AH621" s="38"/>
      <c r="AI621" s="9"/>
      <c r="AJ621" s="349">
        <f>SUMPRODUCT(LEN($M621:$AA624)-LEN(SUBSTITUTE($M621:$AA624,"A", "")))</f>
        <v>37</v>
      </c>
      <c r="AK621" s="352">
        <f>SUMPRODUCT(LEN($AD621:$AD624)-LEN(SUBSTITUTE($AD621:$AD624,"A", "")))</f>
        <v>5</v>
      </c>
      <c r="AL621" s="335">
        <f>SUMPRODUCT(LEN($AC621:$AC624)-LEN(SUBSTITUTE($AC621:$AC624,"A", "")))</f>
        <v>0</v>
      </c>
      <c r="AM621" s="349">
        <f>SUMPRODUCT(LEN($M621:$AA624)-LEN(SUBSTITUTE($M621:$AA624,"S", "")))</f>
        <v>21</v>
      </c>
      <c r="AN621" s="352">
        <f>SUMPRODUCT(LEN($AD621:$AD624)-LEN(SUBSTITUTE($AD621:$AD624,"S", "")))</f>
        <v>1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7</v>
      </c>
      <c r="AT621" s="352">
        <f>SUMPRODUCT(LEN($AD621:$AD624)-LEN(SUBSTITUTE($AD621:$AD624,"G", "")))</f>
        <v>2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8.15" customHeight="1" thickBot="1" x14ac:dyDescent="0.25">
      <c r="B622" s="30"/>
      <c r="C622" s="339"/>
      <c r="D622" s="221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 t="s">
        <v>179</v>
      </c>
      <c r="N622" s="33" t="s">
        <v>121</v>
      </c>
      <c r="O622" s="55" t="s">
        <v>357</v>
      </c>
      <c r="P622" s="33" t="s">
        <v>120</v>
      </c>
      <c r="Q622" s="55" t="s">
        <v>458</v>
      </c>
      <c r="R622" s="33" t="s">
        <v>119</v>
      </c>
      <c r="S622" s="55" t="s">
        <v>811</v>
      </c>
      <c r="T622" s="33" t="s">
        <v>118</v>
      </c>
      <c r="U622" s="55" t="s">
        <v>354</v>
      </c>
      <c r="V622" s="33" t="s">
        <v>117</v>
      </c>
      <c r="W622" s="55" t="s">
        <v>130</v>
      </c>
      <c r="X622" s="33" t="s">
        <v>116</v>
      </c>
      <c r="Y622" s="55"/>
      <c r="Z622" s="33" t="s">
        <v>115</v>
      </c>
      <c r="AA622" s="55"/>
      <c r="AB622" s="193"/>
      <c r="AC622" s="55"/>
      <c r="AD622" s="193"/>
      <c r="AE622" s="22"/>
      <c r="AF622" s="422"/>
      <c r="AG622" s="422"/>
      <c r="AH622" s="21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8.15" customHeight="1" x14ac:dyDescent="0.2">
      <c r="B623" s="30"/>
      <c r="C623" s="340"/>
      <c r="D623" s="218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 t="s">
        <v>479</v>
      </c>
      <c r="N623" s="25" t="s">
        <v>112</v>
      </c>
      <c r="O623" s="114" t="s">
        <v>179</v>
      </c>
      <c r="P623" s="25" t="s">
        <v>111</v>
      </c>
      <c r="Q623" s="114" t="s">
        <v>743</v>
      </c>
      <c r="R623" s="25" t="s">
        <v>110</v>
      </c>
      <c r="S623" s="114" t="s">
        <v>469</v>
      </c>
      <c r="T623" s="25" t="s">
        <v>109</v>
      </c>
      <c r="U623" s="114" t="s">
        <v>349</v>
      </c>
      <c r="V623" s="25" t="s">
        <v>108</v>
      </c>
      <c r="W623" s="114"/>
      <c r="X623" s="25" t="s">
        <v>107</v>
      </c>
      <c r="Y623" s="114"/>
      <c r="Z623" s="25" t="s">
        <v>106</v>
      </c>
      <c r="AA623" s="114"/>
      <c r="AB623" s="190"/>
      <c r="AC623" s="114"/>
      <c r="AD623" s="190"/>
      <c r="AE623" s="22"/>
      <c r="AF623" s="422"/>
      <c r="AG623" s="422"/>
      <c r="AH623" s="21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8.15" customHeight="1" thickBot="1" x14ac:dyDescent="0.25">
      <c r="B624" s="20"/>
      <c r="C624" s="341"/>
      <c r="D624" s="215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 t="s">
        <v>493</v>
      </c>
      <c r="N624" s="15" t="s">
        <v>104</v>
      </c>
      <c r="O624" s="16" t="s">
        <v>357</v>
      </c>
      <c r="P624" s="15" t="s">
        <v>103</v>
      </c>
      <c r="Q624" s="16" t="s">
        <v>179</v>
      </c>
      <c r="R624" s="15" t="s">
        <v>102</v>
      </c>
      <c r="S624" s="16" t="s">
        <v>501</v>
      </c>
      <c r="T624" s="15">
        <v>20</v>
      </c>
      <c r="U624" s="16" t="s">
        <v>354</v>
      </c>
      <c r="V624" s="15" t="s">
        <v>101</v>
      </c>
      <c r="W624" s="16"/>
      <c r="X624" s="15" t="s">
        <v>100</v>
      </c>
      <c r="Y624" s="16"/>
      <c r="Z624" s="15" t="s">
        <v>99</v>
      </c>
      <c r="AA624" s="16"/>
      <c r="AB624" s="187"/>
      <c r="AC624" s="16"/>
      <c r="AD624" s="186"/>
      <c r="AE624" s="11"/>
      <c r="AF624" s="423"/>
      <c r="AG624" s="423"/>
      <c r="AH624" s="10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107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>
        <v>215</v>
      </c>
      <c r="E626" s="425">
        <v>19321.73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03"/>
      <c r="AI626" s="86" t="s">
        <v>137</v>
      </c>
      <c r="AJ626" s="85">
        <f t="shared" ref="AJ626:BB626" si="82">SUM(AJ628:AJ639)</f>
        <v>109</v>
      </c>
      <c r="AK626" s="84">
        <f t="shared" si="82"/>
        <v>11</v>
      </c>
      <c r="AL626" s="83">
        <f t="shared" si="82"/>
        <v>0</v>
      </c>
      <c r="AM626" s="85">
        <f t="shared" si="82"/>
        <v>49</v>
      </c>
      <c r="AN626" s="84">
        <f t="shared" si="82"/>
        <v>5</v>
      </c>
      <c r="AO626" s="83">
        <f t="shared" si="82"/>
        <v>1</v>
      </c>
      <c r="AP626" s="85">
        <f t="shared" si="82"/>
        <v>2</v>
      </c>
      <c r="AQ626" s="84">
        <f t="shared" si="82"/>
        <v>1</v>
      </c>
      <c r="AR626" s="83">
        <f t="shared" si="82"/>
        <v>0</v>
      </c>
      <c r="AS626" s="85">
        <f t="shared" si="82"/>
        <v>33</v>
      </c>
      <c r="AT626" s="84">
        <f t="shared" si="82"/>
        <v>7</v>
      </c>
      <c r="AU626" s="83">
        <f t="shared" si="82"/>
        <v>0</v>
      </c>
      <c r="AV626" s="85">
        <f t="shared" si="82"/>
        <v>0</v>
      </c>
      <c r="AW626" s="84">
        <f t="shared" si="82"/>
        <v>0</v>
      </c>
      <c r="AX626" s="83">
        <f t="shared" si="82"/>
        <v>0</v>
      </c>
      <c r="AY626" s="82">
        <f t="shared" si="82"/>
        <v>0</v>
      </c>
      <c r="AZ626" s="81">
        <f t="shared" si="82"/>
        <v>0</v>
      </c>
      <c r="BA626" s="81">
        <f t="shared" si="82"/>
        <v>1</v>
      </c>
      <c r="BB626" s="80">
        <f t="shared" si="82"/>
        <v>0</v>
      </c>
      <c r="BC626" s="79" t="s">
        <v>136</v>
      </c>
      <c r="BF626" s="5">
        <f>SUM(AJ626:AL626)/$BG$5</f>
        <v>40</v>
      </c>
      <c r="BG626" s="5">
        <f>SUM(AM626:AO626,AY626)/$BG$5</f>
        <v>18.333333333333332</v>
      </c>
      <c r="BH626" s="5">
        <f>SUM(AP626:AR626,AZ626)/$BG$5</f>
        <v>1</v>
      </c>
      <c r="BI626" s="5">
        <f>SUM(AS626:AU626,BA626)/$BG$5</f>
        <v>13.666666666666666</v>
      </c>
      <c r="BJ626" s="5">
        <f>SUM(AV626:AX626,BB626)/$BG$5</f>
        <v>0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03"/>
      <c r="AI627" s="66" t="s">
        <v>135</v>
      </c>
      <c r="AJ627" s="65">
        <f t="shared" ref="AJ627:BB627" si="83">AJ626/3</f>
        <v>36.333333333333336</v>
      </c>
      <c r="AK627" s="64">
        <f t="shared" si="83"/>
        <v>3.6666666666666665</v>
      </c>
      <c r="AL627" s="63">
        <f t="shared" si="83"/>
        <v>0</v>
      </c>
      <c r="AM627" s="65">
        <f t="shared" si="83"/>
        <v>16.333333333333332</v>
      </c>
      <c r="AN627" s="64">
        <f t="shared" si="83"/>
        <v>1.6666666666666667</v>
      </c>
      <c r="AO627" s="63">
        <f t="shared" si="83"/>
        <v>0.33333333333333331</v>
      </c>
      <c r="AP627" s="65">
        <f t="shared" si="83"/>
        <v>0.66666666666666663</v>
      </c>
      <c r="AQ627" s="64">
        <f t="shared" si="83"/>
        <v>0.33333333333333331</v>
      </c>
      <c r="AR627" s="63">
        <f t="shared" si="83"/>
        <v>0</v>
      </c>
      <c r="AS627" s="65">
        <f t="shared" si="83"/>
        <v>11</v>
      </c>
      <c r="AT627" s="64">
        <f t="shared" si="83"/>
        <v>2.3333333333333335</v>
      </c>
      <c r="AU627" s="63">
        <f t="shared" si="83"/>
        <v>0</v>
      </c>
      <c r="AV627" s="65">
        <f t="shared" si="83"/>
        <v>0</v>
      </c>
      <c r="AW627" s="64">
        <f t="shared" si="83"/>
        <v>0</v>
      </c>
      <c r="AX627" s="63">
        <f t="shared" si="83"/>
        <v>0</v>
      </c>
      <c r="AY627" s="62">
        <f t="shared" si="83"/>
        <v>0</v>
      </c>
      <c r="AZ627" s="61">
        <f t="shared" si="83"/>
        <v>0</v>
      </c>
      <c r="BA627" s="61">
        <f t="shared" si="83"/>
        <v>0.33333333333333331</v>
      </c>
      <c r="BB627" s="60">
        <f t="shared" si="83"/>
        <v>0</v>
      </c>
      <c r="BC627" s="59" t="s">
        <v>134</v>
      </c>
    </row>
    <row r="628" spans="2:62" ht="28.15" customHeight="1" x14ac:dyDescent="0.2">
      <c r="B628" s="30"/>
      <c r="C628" s="338">
        <v>1</v>
      </c>
      <c r="D628" s="239" t="s">
        <v>1056</v>
      </c>
      <c r="E628" s="198"/>
      <c r="F628" s="198"/>
      <c r="G628" s="197"/>
      <c r="H628" s="358" t="s">
        <v>183</v>
      </c>
      <c r="I628" s="390">
        <v>140</v>
      </c>
      <c r="J628" s="390">
        <v>30</v>
      </c>
      <c r="K628" s="390">
        <v>8</v>
      </c>
      <c r="L628" s="42" t="s">
        <v>131</v>
      </c>
      <c r="M628" s="43" t="s">
        <v>132</v>
      </c>
      <c r="N628" s="42" t="s">
        <v>129</v>
      </c>
      <c r="O628" s="43" t="s">
        <v>754</v>
      </c>
      <c r="P628" s="42" t="s">
        <v>128</v>
      </c>
      <c r="Q628" s="43" t="s">
        <v>707</v>
      </c>
      <c r="R628" s="42" t="s">
        <v>127</v>
      </c>
      <c r="S628" s="43" t="s">
        <v>553</v>
      </c>
      <c r="T628" s="42" t="s">
        <v>126</v>
      </c>
      <c r="U628" s="43" t="s">
        <v>349</v>
      </c>
      <c r="V628" s="42" t="s">
        <v>125</v>
      </c>
      <c r="W628" s="43" t="s">
        <v>130</v>
      </c>
      <c r="X628" s="42" t="s">
        <v>124</v>
      </c>
      <c r="Y628" s="43"/>
      <c r="Z628" s="42" t="s">
        <v>123</v>
      </c>
      <c r="AA628" s="43"/>
      <c r="AB628" s="196">
        <v>21</v>
      </c>
      <c r="AC628" s="43" t="s">
        <v>130</v>
      </c>
      <c r="AD628" s="196" t="s">
        <v>684</v>
      </c>
      <c r="AE628" s="58" t="s">
        <v>496</v>
      </c>
      <c r="AF628" s="421"/>
      <c r="AG628" s="421" t="s">
        <v>669</v>
      </c>
      <c r="AH628" s="38"/>
      <c r="AI628" s="9"/>
      <c r="AJ628" s="349">
        <f>SUMPRODUCT(LEN($M628:$AA631)-LEN(SUBSTITUTE($M628:$AA631,"A", "")))</f>
        <v>36</v>
      </c>
      <c r="AK628" s="352">
        <f>SUMPRODUCT(LEN($AD628:$AD631)-LEN(SUBSTITUTE($AD628:$AD631,"A", "")))</f>
        <v>7</v>
      </c>
      <c r="AL628" s="335">
        <f>SUMPRODUCT(LEN($AC628:$AC631)-LEN(SUBSTITUTE($AC628:$AC631,"A", "")))</f>
        <v>0</v>
      </c>
      <c r="AM628" s="349">
        <f>SUMPRODUCT(LEN($M628:$AA631)-LEN(SUBSTITUTE($M628:$AA631,"S", "")))</f>
        <v>24</v>
      </c>
      <c r="AN628" s="352">
        <f>SUMPRODUCT(LEN($AD628:$AD631)-LEN(SUBSTITUTE($AD628:$AD631,"S", "")))</f>
        <v>1</v>
      </c>
      <c r="AO628" s="335">
        <f>SUMPRODUCT(LEN($AC628:$AC631)-LEN(SUBSTITUTE($AC628:$AC631,"S", "")))</f>
        <v>1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10</v>
      </c>
      <c r="AT628" s="352">
        <f>SUMPRODUCT(LEN($AD628:$AD631)-LEN(SUBSTITUTE($AD628:$AD631,"G", "")))</f>
        <v>3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1</v>
      </c>
      <c r="BB628" s="413">
        <f>SUMPRODUCT(LEN($AE628:$AE631)-LEN(SUBSTITUTE($AE628:$AE631,"M", "")))</f>
        <v>0</v>
      </c>
    </row>
    <row r="629" spans="2:62" ht="28.15" customHeight="1" thickBot="1" x14ac:dyDescent="0.25">
      <c r="B629" s="30"/>
      <c r="C629" s="339"/>
      <c r="D629" s="221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469</v>
      </c>
      <c r="N629" s="33" t="s">
        <v>121</v>
      </c>
      <c r="O629" s="55" t="s">
        <v>458</v>
      </c>
      <c r="P629" s="33" t="s">
        <v>120</v>
      </c>
      <c r="Q629" s="55" t="s">
        <v>815</v>
      </c>
      <c r="R629" s="33" t="s">
        <v>119</v>
      </c>
      <c r="S629" s="55" t="s">
        <v>529</v>
      </c>
      <c r="T629" s="33" t="s">
        <v>118</v>
      </c>
      <c r="U629" s="55" t="s">
        <v>354</v>
      </c>
      <c r="V629" s="33" t="s">
        <v>117</v>
      </c>
      <c r="W629" s="55" t="s">
        <v>130</v>
      </c>
      <c r="X629" s="33" t="s">
        <v>116</v>
      </c>
      <c r="Y629" s="55"/>
      <c r="Z629" s="33" t="s">
        <v>115</v>
      </c>
      <c r="AA629" s="55"/>
      <c r="AB629" s="193"/>
      <c r="AC629" s="55"/>
      <c r="AD629" s="193" t="s">
        <v>1055</v>
      </c>
      <c r="AE629" s="57"/>
      <c r="AF629" s="422"/>
      <c r="AG629" s="422"/>
      <c r="AH629" s="21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8.15" customHeight="1" x14ac:dyDescent="0.2">
      <c r="B630" s="30"/>
      <c r="C630" s="340"/>
      <c r="D630" s="218"/>
      <c r="E630" s="192"/>
      <c r="F630" s="192"/>
      <c r="G630" s="191"/>
      <c r="H630" s="360">
        <v>215</v>
      </c>
      <c r="I630" s="392"/>
      <c r="J630" s="392"/>
      <c r="K630" s="392"/>
      <c r="L630" s="25" t="s">
        <v>114</v>
      </c>
      <c r="M630" s="114" t="s">
        <v>357</v>
      </c>
      <c r="N630" s="25" t="s">
        <v>112</v>
      </c>
      <c r="O630" s="114" t="s">
        <v>179</v>
      </c>
      <c r="P630" s="25" t="s">
        <v>111</v>
      </c>
      <c r="Q630" s="114" t="s">
        <v>373</v>
      </c>
      <c r="R630" s="25" t="s">
        <v>110</v>
      </c>
      <c r="S630" s="114" t="s">
        <v>371</v>
      </c>
      <c r="T630" s="25" t="s">
        <v>109</v>
      </c>
      <c r="U630" s="114" t="s">
        <v>354</v>
      </c>
      <c r="V630" s="25" t="s">
        <v>108</v>
      </c>
      <c r="W630" s="114"/>
      <c r="X630" s="25" t="s">
        <v>107</v>
      </c>
      <c r="Y630" s="114"/>
      <c r="Z630" s="25" t="s">
        <v>106</v>
      </c>
      <c r="AA630" s="114"/>
      <c r="AB630" s="190"/>
      <c r="AC630" s="114"/>
      <c r="AD630" s="190"/>
      <c r="AE630" s="57"/>
      <c r="AF630" s="422"/>
      <c r="AG630" s="422"/>
      <c r="AH630" s="21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8.15" customHeight="1" thickBot="1" x14ac:dyDescent="0.25">
      <c r="B631" s="30"/>
      <c r="C631" s="355"/>
      <c r="D631" s="246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458</v>
      </c>
      <c r="N631" s="50" t="s">
        <v>104</v>
      </c>
      <c r="O631" s="51" t="s">
        <v>493</v>
      </c>
      <c r="P631" s="50" t="s">
        <v>103</v>
      </c>
      <c r="Q631" s="51" t="s">
        <v>578</v>
      </c>
      <c r="R631" s="50" t="s">
        <v>102</v>
      </c>
      <c r="S631" s="51" t="s">
        <v>349</v>
      </c>
      <c r="T631" s="50">
        <v>20</v>
      </c>
      <c r="U631" s="51" t="s">
        <v>354</v>
      </c>
      <c r="V631" s="50" t="s">
        <v>101</v>
      </c>
      <c r="W631" s="51"/>
      <c r="X631" s="50" t="s">
        <v>100</v>
      </c>
      <c r="Y631" s="51"/>
      <c r="Z631" s="50" t="s">
        <v>99</v>
      </c>
      <c r="AA631" s="51"/>
      <c r="AB631" s="187"/>
      <c r="AC631" s="51"/>
      <c r="AD631" s="187"/>
      <c r="AE631" s="56"/>
      <c r="AF631" s="424"/>
      <c r="AG631" s="424"/>
      <c r="AH631" s="47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8.15" customHeight="1" x14ac:dyDescent="0.2">
      <c r="B632" s="30"/>
      <c r="C632" s="338">
        <v>2</v>
      </c>
      <c r="D632" s="212"/>
      <c r="E632" s="198"/>
      <c r="F632" s="198"/>
      <c r="G632" s="197"/>
      <c r="H632" s="358"/>
      <c r="I632" s="390">
        <v>114</v>
      </c>
      <c r="J632" s="390">
        <v>28</v>
      </c>
      <c r="K632" s="390">
        <v>6</v>
      </c>
      <c r="L632" s="42" t="s">
        <v>131</v>
      </c>
      <c r="M632" s="43" t="s">
        <v>179</v>
      </c>
      <c r="N632" s="42" t="s">
        <v>129</v>
      </c>
      <c r="O632" s="43" t="s">
        <v>458</v>
      </c>
      <c r="P632" s="42" t="s">
        <v>128</v>
      </c>
      <c r="Q632" s="43" t="s">
        <v>357</v>
      </c>
      <c r="R632" s="42" t="s">
        <v>127</v>
      </c>
      <c r="S632" s="43" t="s">
        <v>1054</v>
      </c>
      <c r="T632" s="42" t="s">
        <v>126</v>
      </c>
      <c r="U632" s="43" t="s">
        <v>456</v>
      </c>
      <c r="V632" s="42" t="s">
        <v>125</v>
      </c>
      <c r="W632" s="43" t="s">
        <v>354</v>
      </c>
      <c r="X632" s="42" t="s">
        <v>124</v>
      </c>
      <c r="Y632" s="43"/>
      <c r="Z632" s="42" t="s">
        <v>123</v>
      </c>
      <c r="AA632" s="43"/>
      <c r="AB632" s="196"/>
      <c r="AC632" s="43"/>
      <c r="AD632" s="196" t="s">
        <v>1053</v>
      </c>
      <c r="AE632" s="39"/>
      <c r="AF632" s="421"/>
      <c r="AG632" s="421" t="s">
        <v>669</v>
      </c>
      <c r="AH632" s="38"/>
      <c r="AI632" s="9"/>
      <c r="AJ632" s="349">
        <f>SUMPRODUCT(LEN($M632:$AA635)-LEN(SUBSTITUTE($M632:$AA635,"A", "")))</f>
        <v>42</v>
      </c>
      <c r="AK632" s="352">
        <f>SUMPRODUCT(LEN($AD632:$AD635)-LEN(SUBSTITUTE($AD632:$AD635,"A", "")))</f>
        <v>3</v>
      </c>
      <c r="AL632" s="335">
        <f>SUMPRODUCT(LEN($AC632:$AC635)-LEN(SUBSTITUTE($AC632:$AC635,"A", "")))</f>
        <v>0</v>
      </c>
      <c r="AM632" s="349">
        <f>SUMPRODUCT(LEN($M632:$AA635)-LEN(SUBSTITUTE($M632:$AA635,"S", "")))</f>
        <v>17</v>
      </c>
      <c r="AN632" s="352">
        <f>SUMPRODUCT(LEN($AD632:$AD635)-LEN(SUBSTITUTE($AD632:$AD635,"S", "")))</f>
        <v>4</v>
      </c>
      <c r="AO632" s="335">
        <f>SUMPRODUCT(LEN($AC632:$AC635)-LEN(SUBSTITUTE($AC632:$AC635,"S", "")))</f>
        <v>0</v>
      </c>
      <c r="AP632" s="349">
        <f>SUMPRODUCT(LEN($M632:$AA635)-LEN(SUBSTITUTE($M632:$AA635,"F", "")))</f>
        <v>1</v>
      </c>
      <c r="AQ632" s="352">
        <f>SUMPRODUCT(LEN($AD632:$AD635)-LEN(SUBSTITUTE($AD632:$AD635,"F", "")))</f>
        <v>1</v>
      </c>
      <c r="AR632" s="335">
        <f>SUMPRODUCT(LEN($AC632:$AC635)-LEN(SUBSTITUTE($AC632:$AC635,"F", "")))</f>
        <v>0</v>
      </c>
      <c r="AS632" s="349">
        <f>SUMPRODUCT(LEN($M632:$AA635)-LEN(SUBSTITUTE($M632:$AA635,"G", "")))</f>
        <v>11</v>
      </c>
      <c r="AT632" s="352">
        <f>SUMPRODUCT(LEN($AD632:$AD635)-LEN(SUBSTITUTE($AD632:$AD635,"G", "")))</f>
        <v>4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8.15" customHeight="1" thickBot="1" x14ac:dyDescent="0.25">
      <c r="B633" s="30"/>
      <c r="C633" s="339"/>
      <c r="D633" s="221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 t="s">
        <v>1052</v>
      </c>
      <c r="N633" s="33" t="s">
        <v>121</v>
      </c>
      <c r="O633" s="55" t="s">
        <v>527</v>
      </c>
      <c r="P633" s="33" t="s">
        <v>120</v>
      </c>
      <c r="Q633" s="55" t="s">
        <v>357</v>
      </c>
      <c r="R633" s="33" t="s">
        <v>119</v>
      </c>
      <c r="S633" s="55" t="s">
        <v>791</v>
      </c>
      <c r="T633" s="33" t="s">
        <v>118</v>
      </c>
      <c r="U633" s="55" t="s">
        <v>130</v>
      </c>
      <c r="V633" s="33" t="s">
        <v>117</v>
      </c>
      <c r="W633" s="55" t="s">
        <v>130</v>
      </c>
      <c r="X633" s="33" t="s">
        <v>116</v>
      </c>
      <c r="Y633" s="55"/>
      <c r="Z633" s="33" t="s">
        <v>115</v>
      </c>
      <c r="AA633" s="55"/>
      <c r="AB633" s="193"/>
      <c r="AC633" s="55"/>
      <c r="AD633" s="193"/>
      <c r="AE633" s="22"/>
      <c r="AF633" s="422"/>
      <c r="AG633" s="422"/>
      <c r="AH633" s="21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8.15" customHeight="1" x14ac:dyDescent="0.2">
      <c r="B634" s="30"/>
      <c r="C634" s="340"/>
      <c r="D634" s="218"/>
      <c r="E634" s="192"/>
      <c r="F634" s="192"/>
      <c r="G634" s="191"/>
      <c r="H634" s="360"/>
      <c r="I634" s="392"/>
      <c r="J634" s="392"/>
      <c r="K634" s="392"/>
      <c r="L634" s="25" t="s">
        <v>114</v>
      </c>
      <c r="M634" s="114" t="s">
        <v>484</v>
      </c>
      <c r="N634" s="25" t="s">
        <v>112</v>
      </c>
      <c r="O634" s="114" t="s">
        <v>684</v>
      </c>
      <c r="P634" s="25" t="s">
        <v>111</v>
      </c>
      <c r="Q634" s="114" t="s">
        <v>179</v>
      </c>
      <c r="R634" s="25" t="s">
        <v>110</v>
      </c>
      <c r="S634" s="114" t="s">
        <v>502</v>
      </c>
      <c r="T634" s="25" t="s">
        <v>109</v>
      </c>
      <c r="U634" s="114" t="s">
        <v>354</v>
      </c>
      <c r="V634" s="25" t="s">
        <v>108</v>
      </c>
      <c r="W634" s="114"/>
      <c r="X634" s="25" t="s">
        <v>107</v>
      </c>
      <c r="Y634" s="114"/>
      <c r="Z634" s="25" t="s">
        <v>106</v>
      </c>
      <c r="AA634" s="114"/>
      <c r="AB634" s="190"/>
      <c r="AC634" s="114"/>
      <c r="AD634" s="190"/>
      <c r="AE634" s="22"/>
      <c r="AF634" s="422"/>
      <c r="AG634" s="422"/>
      <c r="AH634" s="21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8.15" customHeight="1" thickBot="1" x14ac:dyDescent="0.25">
      <c r="B635" s="30"/>
      <c r="C635" s="355"/>
      <c r="D635" s="246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 t="s">
        <v>1041</v>
      </c>
      <c r="N635" s="50" t="s">
        <v>104</v>
      </c>
      <c r="O635" s="51" t="s">
        <v>179</v>
      </c>
      <c r="P635" s="50" t="s">
        <v>103</v>
      </c>
      <c r="Q635" s="51" t="s">
        <v>456</v>
      </c>
      <c r="R635" s="50" t="s">
        <v>102</v>
      </c>
      <c r="S635" s="51" t="s">
        <v>479</v>
      </c>
      <c r="T635" s="50">
        <v>20</v>
      </c>
      <c r="U635" s="51" t="s">
        <v>354</v>
      </c>
      <c r="V635" s="50" t="s">
        <v>101</v>
      </c>
      <c r="W635" s="51"/>
      <c r="X635" s="50" t="s">
        <v>100</v>
      </c>
      <c r="Y635" s="51"/>
      <c r="Z635" s="50" t="s">
        <v>99</v>
      </c>
      <c r="AA635" s="51"/>
      <c r="AB635" s="187"/>
      <c r="AC635" s="51"/>
      <c r="AD635" s="187"/>
      <c r="AE635" s="48"/>
      <c r="AF635" s="424"/>
      <c r="AG635" s="424"/>
      <c r="AH635" s="47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8.15" customHeight="1" x14ac:dyDescent="0.2">
      <c r="B636" s="30"/>
      <c r="C636" s="338">
        <v>3</v>
      </c>
      <c r="D636" s="212"/>
      <c r="E636" s="198"/>
      <c r="F636" s="198"/>
      <c r="G636" s="197"/>
      <c r="H636" s="358"/>
      <c r="I636" s="390">
        <v>102</v>
      </c>
      <c r="J636" s="390">
        <v>25</v>
      </c>
      <c r="K636" s="390">
        <v>7</v>
      </c>
      <c r="L636" s="42" t="s">
        <v>131</v>
      </c>
      <c r="M636" s="43" t="s">
        <v>179</v>
      </c>
      <c r="N636" s="42" t="s">
        <v>129</v>
      </c>
      <c r="O636" s="43" t="s">
        <v>469</v>
      </c>
      <c r="P636" s="42" t="s">
        <v>128</v>
      </c>
      <c r="Q636" s="43" t="s">
        <v>179</v>
      </c>
      <c r="R636" s="42" t="s">
        <v>127</v>
      </c>
      <c r="S636" s="43" t="s">
        <v>498</v>
      </c>
      <c r="T636" s="42" t="s">
        <v>126</v>
      </c>
      <c r="U636" s="43" t="s">
        <v>130</v>
      </c>
      <c r="V636" s="42" t="s">
        <v>125</v>
      </c>
      <c r="W636" s="43"/>
      <c r="X636" s="42" t="s">
        <v>124</v>
      </c>
      <c r="Y636" s="43"/>
      <c r="Z636" s="42" t="s">
        <v>123</v>
      </c>
      <c r="AA636" s="43"/>
      <c r="AB636" s="196"/>
      <c r="AC636" s="43"/>
      <c r="AD636" s="196" t="s">
        <v>132</v>
      </c>
      <c r="AE636" s="39"/>
      <c r="AF636" s="421">
        <v>3</v>
      </c>
      <c r="AG636" s="421" t="s">
        <v>669</v>
      </c>
      <c r="AH636" s="38"/>
      <c r="AI636" s="9"/>
      <c r="AJ636" s="349">
        <f>SUMPRODUCT(LEN($M636:$AA639)-LEN(SUBSTITUTE($M636:$AA639,"A", "")))</f>
        <v>31</v>
      </c>
      <c r="AK636" s="352">
        <f>SUMPRODUCT(LEN($AD636:$AD639)-LEN(SUBSTITUTE($AD636:$AD639,"A", "")))</f>
        <v>1</v>
      </c>
      <c r="AL636" s="335">
        <f>SUMPRODUCT(LEN($AC636:$AC639)-LEN(SUBSTITUTE($AC636:$AC639,"A", "")))</f>
        <v>0</v>
      </c>
      <c r="AM636" s="349">
        <f>SUMPRODUCT(LEN($M636:$AA639)-LEN(SUBSTITUTE($M636:$AA639,"S", "")))</f>
        <v>8</v>
      </c>
      <c r="AN636" s="352">
        <f>SUMPRODUCT(LEN($AD636:$AD639)-LEN(SUBSTITUTE($AD636:$AD639,"S", "")))</f>
        <v>0</v>
      </c>
      <c r="AO636" s="335">
        <f>SUMPRODUCT(LEN($AC636:$AC639)-LEN(SUBSTITUTE($AC636:$AC639,"S", "")))</f>
        <v>0</v>
      </c>
      <c r="AP636" s="349">
        <f>SUMPRODUCT(LEN($M636:$AA639)-LEN(SUBSTITUTE($M636:$AA639,"F", "")))</f>
        <v>1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12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8.15" customHeight="1" thickBot="1" x14ac:dyDescent="0.25">
      <c r="B637" s="30"/>
      <c r="C637" s="339"/>
      <c r="D637" s="221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 t="s">
        <v>487</v>
      </c>
      <c r="N637" s="33" t="s">
        <v>121</v>
      </c>
      <c r="O637" s="55" t="s">
        <v>484</v>
      </c>
      <c r="P637" s="33" t="s">
        <v>120</v>
      </c>
      <c r="Q637" s="55" t="s">
        <v>469</v>
      </c>
      <c r="R637" s="33" t="s">
        <v>119</v>
      </c>
      <c r="S637" s="55" t="s">
        <v>542</v>
      </c>
      <c r="T637" s="33" t="s">
        <v>118</v>
      </c>
      <c r="U637" s="55" t="s">
        <v>130</v>
      </c>
      <c r="V637" s="33" t="s">
        <v>117</v>
      </c>
      <c r="W637" s="55"/>
      <c r="X637" s="33" t="s">
        <v>116</v>
      </c>
      <c r="Y637" s="55"/>
      <c r="Z637" s="33" t="s">
        <v>115</v>
      </c>
      <c r="AA637" s="55"/>
      <c r="AB637" s="193"/>
      <c r="AC637" s="55"/>
      <c r="AD637" s="193"/>
      <c r="AE637" s="22"/>
      <c r="AF637" s="422"/>
      <c r="AG637" s="422"/>
      <c r="AH637" s="21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8.15" customHeight="1" x14ac:dyDescent="0.2">
      <c r="B638" s="30"/>
      <c r="C638" s="340"/>
      <c r="D638" s="218"/>
      <c r="E638" s="192"/>
      <c r="F638" s="192"/>
      <c r="G638" s="191"/>
      <c r="H638" s="360"/>
      <c r="I638" s="392"/>
      <c r="J638" s="392"/>
      <c r="K638" s="392"/>
      <c r="L638" s="25" t="s">
        <v>114</v>
      </c>
      <c r="M638" s="114" t="s">
        <v>487</v>
      </c>
      <c r="N638" s="25" t="s">
        <v>112</v>
      </c>
      <c r="O638" s="114" t="s">
        <v>469</v>
      </c>
      <c r="P638" s="25" t="s">
        <v>111</v>
      </c>
      <c r="Q638" s="114" t="s">
        <v>509</v>
      </c>
      <c r="R638" s="25" t="s">
        <v>110</v>
      </c>
      <c r="S638" s="114" t="s">
        <v>522</v>
      </c>
      <c r="T638" s="25" t="s">
        <v>109</v>
      </c>
      <c r="U638" s="114"/>
      <c r="V638" s="25" t="s">
        <v>108</v>
      </c>
      <c r="W638" s="114"/>
      <c r="X638" s="25" t="s">
        <v>107</v>
      </c>
      <c r="Y638" s="114"/>
      <c r="Z638" s="25" t="s">
        <v>106</v>
      </c>
      <c r="AA638" s="114"/>
      <c r="AB638" s="190"/>
      <c r="AC638" s="114"/>
      <c r="AD638" s="190"/>
      <c r="AE638" s="22"/>
      <c r="AF638" s="422"/>
      <c r="AG638" s="422"/>
      <c r="AH638" s="21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8.15" customHeight="1" thickBot="1" x14ac:dyDescent="0.25">
      <c r="B639" s="20"/>
      <c r="C639" s="341"/>
      <c r="D639" s="215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 t="s">
        <v>479</v>
      </c>
      <c r="N639" s="15" t="s">
        <v>104</v>
      </c>
      <c r="O639" s="16" t="s">
        <v>493</v>
      </c>
      <c r="P639" s="15" t="s">
        <v>103</v>
      </c>
      <c r="Q639" s="16" t="s">
        <v>495</v>
      </c>
      <c r="R639" s="15" t="s">
        <v>102</v>
      </c>
      <c r="S639" s="16" t="s">
        <v>354</v>
      </c>
      <c r="T639" s="15">
        <v>20</v>
      </c>
      <c r="U639" s="16"/>
      <c r="V639" s="15" t="s">
        <v>101</v>
      </c>
      <c r="W639" s="16"/>
      <c r="X639" s="15" t="s">
        <v>100</v>
      </c>
      <c r="Y639" s="16"/>
      <c r="Z639" s="15" t="s">
        <v>99</v>
      </c>
      <c r="AA639" s="16"/>
      <c r="AB639" s="187"/>
      <c r="AC639" s="16"/>
      <c r="AD639" s="186"/>
      <c r="AE639" s="11"/>
      <c r="AF639" s="423"/>
      <c r="AG639" s="423"/>
      <c r="AH639" s="10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107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215</v>
      </c>
      <c r="E641" s="425">
        <v>17681.330000000002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03"/>
      <c r="AI641" s="86" t="s">
        <v>137</v>
      </c>
      <c r="AJ641" s="85">
        <f t="shared" ref="AJ641:BB641" si="84">SUM(AJ643:AJ654)</f>
        <v>116</v>
      </c>
      <c r="AK641" s="84">
        <f t="shared" si="84"/>
        <v>1</v>
      </c>
      <c r="AL641" s="83">
        <f t="shared" si="84"/>
        <v>0</v>
      </c>
      <c r="AM641" s="85">
        <f t="shared" si="84"/>
        <v>38</v>
      </c>
      <c r="AN641" s="84">
        <f t="shared" si="84"/>
        <v>0</v>
      </c>
      <c r="AO641" s="83">
        <f t="shared" si="84"/>
        <v>0</v>
      </c>
      <c r="AP641" s="85">
        <f t="shared" si="84"/>
        <v>1</v>
      </c>
      <c r="AQ641" s="84">
        <f t="shared" si="84"/>
        <v>0</v>
      </c>
      <c r="AR641" s="83">
        <f t="shared" si="84"/>
        <v>0</v>
      </c>
      <c r="AS641" s="85">
        <f t="shared" si="84"/>
        <v>16</v>
      </c>
      <c r="AT641" s="84">
        <f t="shared" si="84"/>
        <v>0</v>
      </c>
      <c r="AU641" s="83">
        <f t="shared" si="84"/>
        <v>0</v>
      </c>
      <c r="AV641" s="85">
        <f t="shared" si="84"/>
        <v>0</v>
      </c>
      <c r="AW641" s="84">
        <f t="shared" si="84"/>
        <v>0</v>
      </c>
      <c r="AX641" s="83">
        <f t="shared" si="84"/>
        <v>0</v>
      </c>
      <c r="AY641" s="82">
        <f t="shared" si="84"/>
        <v>1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39</v>
      </c>
      <c r="BG641" s="5">
        <f>SUM(AM641:AO641,AY641)/$BG$5</f>
        <v>13</v>
      </c>
      <c r="BH641" s="5">
        <f>SUM(AP641:AR641,AZ641)/$BG$5</f>
        <v>0.33333333333333331</v>
      </c>
      <c r="BI641" s="5">
        <f>SUM(AS641:AU641,BA641)/$BG$5</f>
        <v>5.333333333333333</v>
      </c>
      <c r="BJ641" s="5">
        <f>SUM(AV641:AX641,BB641)/$BG$5</f>
        <v>0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03"/>
      <c r="AI642" s="66" t="s">
        <v>135</v>
      </c>
      <c r="AJ642" s="65">
        <f t="shared" ref="AJ642:BB642" si="85">AJ641/3</f>
        <v>38.666666666666664</v>
      </c>
      <c r="AK642" s="64">
        <f t="shared" si="85"/>
        <v>0.33333333333333331</v>
      </c>
      <c r="AL642" s="63">
        <f t="shared" si="85"/>
        <v>0</v>
      </c>
      <c r="AM642" s="65">
        <f t="shared" si="85"/>
        <v>12.666666666666666</v>
      </c>
      <c r="AN642" s="64">
        <f t="shared" si="85"/>
        <v>0</v>
      </c>
      <c r="AO642" s="63">
        <f t="shared" si="85"/>
        <v>0</v>
      </c>
      <c r="AP642" s="65">
        <f t="shared" si="85"/>
        <v>0.33333333333333331</v>
      </c>
      <c r="AQ642" s="64">
        <f t="shared" si="85"/>
        <v>0</v>
      </c>
      <c r="AR642" s="63">
        <f t="shared" si="85"/>
        <v>0</v>
      </c>
      <c r="AS642" s="65">
        <f t="shared" si="85"/>
        <v>5.333333333333333</v>
      </c>
      <c r="AT642" s="64">
        <f t="shared" si="85"/>
        <v>0</v>
      </c>
      <c r="AU642" s="63">
        <f t="shared" si="85"/>
        <v>0</v>
      </c>
      <c r="AV642" s="65">
        <f t="shared" si="85"/>
        <v>0</v>
      </c>
      <c r="AW642" s="64">
        <f t="shared" si="85"/>
        <v>0</v>
      </c>
      <c r="AX642" s="63">
        <f t="shared" si="85"/>
        <v>0</v>
      </c>
      <c r="AY642" s="62">
        <f t="shared" si="85"/>
        <v>0.33333333333333331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8.15" customHeight="1" x14ac:dyDescent="0.2">
      <c r="B643" s="30"/>
      <c r="C643" s="338">
        <v>1</v>
      </c>
      <c r="D643" s="239" t="s">
        <v>1014</v>
      </c>
      <c r="E643" s="198"/>
      <c r="F643" s="198"/>
      <c r="G643" s="197"/>
      <c r="H643" s="358" t="s">
        <v>133</v>
      </c>
      <c r="I643" s="390">
        <v>139</v>
      </c>
      <c r="J643" s="390">
        <v>28</v>
      </c>
      <c r="K643" s="390">
        <v>7</v>
      </c>
      <c r="L643" s="42" t="s">
        <v>131</v>
      </c>
      <c r="M643" s="43" t="s">
        <v>132</v>
      </c>
      <c r="N643" s="42" t="s">
        <v>129</v>
      </c>
      <c r="O643" s="43" t="s">
        <v>179</v>
      </c>
      <c r="P643" s="42" t="s">
        <v>128</v>
      </c>
      <c r="Q643" s="43" t="s">
        <v>179</v>
      </c>
      <c r="R643" s="42" t="s">
        <v>127</v>
      </c>
      <c r="S643" s="43" t="s">
        <v>353</v>
      </c>
      <c r="T643" s="42" t="s">
        <v>126</v>
      </c>
      <c r="U643" s="43" t="s">
        <v>354</v>
      </c>
      <c r="V643" s="42" t="s">
        <v>125</v>
      </c>
      <c r="W643" s="43" t="s">
        <v>130</v>
      </c>
      <c r="X643" s="42" t="s">
        <v>124</v>
      </c>
      <c r="Y643" s="43"/>
      <c r="Z643" s="42" t="s">
        <v>123</v>
      </c>
      <c r="AA643" s="43"/>
      <c r="AB643" s="196"/>
      <c r="AC643" s="43"/>
      <c r="AD643" s="196"/>
      <c r="AE643" s="58" t="s">
        <v>130</v>
      </c>
      <c r="AF643" s="421"/>
      <c r="AG643" s="421" t="s">
        <v>669</v>
      </c>
      <c r="AH643" s="38"/>
      <c r="AI643" s="9"/>
      <c r="AJ643" s="349">
        <f>SUMPRODUCT(LEN($M643:$AA646)-LEN(SUBSTITUTE($M643:$AA646,"A", "")))</f>
        <v>28</v>
      </c>
      <c r="AK643" s="352">
        <f>SUMPRODUCT(LEN($AD643:$AD646)-LEN(SUBSTITUTE($AD643:$AD646,"A", "")))</f>
        <v>0</v>
      </c>
      <c r="AL643" s="335">
        <f>SUMPRODUCT(LEN($AC643:$AC646)-LEN(SUBSTITUTE($AC643:$AC646,"A", "")))</f>
        <v>0</v>
      </c>
      <c r="AM643" s="349">
        <f>SUMPRODUCT(LEN($M643:$AA646)-LEN(SUBSTITUTE($M643:$AA646,"S", "")))</f>
        <v>14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5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1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8.15" customHeight="1" thickBot="1" x14ac:dyDescent="0.25">
      <c r="B644" s="30"/>
      <c r="C644" s="339"/>
      <c r="D644" s="221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479</v>
      </c>
      <c r="N644" s="33" t="s">
        <v>121</v>
      </c>
      <c r="O644" s="55" t="s">
        <v>179</v>
      </c>
      <c r="P644" s="33" t="s">
        <v>120</v>
      </c>
      <c r="Q644" s="55" t="s">
        <v>357</v>
      </c>
      <c r="R644" s="33" t="s">
        <v>119</v>
      </c>
      <c r="S644" s="55" t="s">
        <v>479</v>
      </c>
      <c r="T644" s="33" t="s">
        <v>118</v>
      </c>
      <c r="U644" s="55" t="s">
        <v>354</v>
      </c>
      <c r="V644" s="33" t="s">
        <v>117</v>
      </c>
      <c r="W644" s="55"/>
      <c r="X644" s="33" t="s">
        <v>116</v>
      </c>
      <c r="Y644" s="55"/>
      <c r="Z644" s="33" t="s">
        <v>115</v>
      </c>
      <c r="AA644" s="55"/>
      <c r="AB644" s="193"/>
      <c r="AC644" s="55"/>
      <c r="AD644" s="193"/>
      <c r="AE644" s="57"/>
      <c r="AF644" s="422"/>
      <c r="AG644" s="422"/>
      <c r="AH644" s="21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8.15" customHeight="1" x14ac:dyDescent="0.2">
      <c r="B645" s="30"/>
      <c r="C645" s="340"/>
      <c r="D645" s="218"/>
      <c r="E645" s="192"/>
      <c r="F645" s="192"/>
      <c r="G645" s="191"/>
      <c r="H645" s="360">
        <v>215</v>
      </c>
      <c r="I645" s="392"/>
      <c r="J645" s="392"/>
      <c r="K645" s="392"/>
      <c r="L645" s="25" t="s">
        <v>114</v>
      </c>
      <c r="M645" s="114" t="s">
        <v>357</v>
      </c>
      <c r="N645" s="25" t="s">
        <v>112</v>
      </c>
      <c r="O645" s="114" t="s">
        <v>357</v>
      </c>
      <c r="P645" s="25" t="s">
        <v>111</v>
      </c>
      <c r="Q645" s="114" t="s">
        <v>357</v>
      </c>
      <c r="R645" s="25" t="s">
        <v>110</v>
      </c>
      <c r="S645" s="114" t="s">
        <v>498</v>
      </c>
      <c r="T645" s="25" t="s">
        <v>109</v>
      </c>
      <c r="U645" s="114" t="s">
        <v>130</v>
      </c>
      <c r="V645" s="25" t="s">
        <v>108</v>
      </c>
      <c r="W645" s="114"/>
      <c r="X645" s="25" t="s">
        <v>107</v>
      </c>
      <c r="Y645" s="114"/>
      <c r="Z645" s="25" t="s">
        <v>106</v>
      </c>
      <c r="AA645" s="114"/>
      <c r="AB645" s="190"/>
      <c r="AC645" s="114"/>
      <c r="AD645" s="190"/>
      <c r="AE645" s="57"/>
      <c r="AF645" s="422"/>
      <c r="AG645" s="422"/>
      <c r="AH645" s="21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8.15" customHeight="1" thickBot="1" x14ac:dyDescent="0.25">
      <c r="B646" s="30"/>
      <c r="C646" s="355"/>
      <c r="D646" s="246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132</v>
      </c>
      <c r="N646" s="50" t="s">
        <v>104</v>
      </c>
      <c r="O646" s="51" t="s">
        <v>357</v>
      </c>
      <c r="P646" s="50" t="s">
        <v>103</v>
      </c>
      <c r="Q646" s="51" t="s">
        <v>491</v>
      </c>
      <c r="R646" s="50" t="s">
        <v>102</v>
      </c>
      <c r="S646" s="51" t="s">
        <v>354</v>
      </c>
      <c r="T646" s="50">
        <v>20</v>
      </c>
      <c r="U646" s="51" t="s">
        <v>130</v>
      </c>
      <c r="V646" s="50" t="s">
        <v>101</v>
      </c>
      <c r="W646" s="51"/>
      <c r="X646" s="50" t="s">
        <v>100</v>
      </c>
      <c r="Y646" s="51"/>
      <c r="Z646" s="50" t="s">
        <v>99</v>
      </c>
      <c r="AA646" s="51"/>
      <c r="AB646" s="187"/>
      <c r="AC646" s="51"/>
      <c r="AD646" s="187"/>
      <c r="AE646" s="56"/>
      <c r="AF646" s="424"/>
      <c r="AG646" s="424"/>
      <c r="AH646" s="47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8.15" customHeight="1" x14ac:dyDescent="0.2">
      <c r="B647" s="30"/>
      <c r="C647" s="338">
        <v>2</v>
      </c>
      <c r="D647" s="212"/>
      <c r="E647" s="198"/>
      <c r="F647" s="198"/>
      <c r="G647" s="197"/>
      <c r="H647" s="358"/>
      <c r="I647" s="390">
        <v>146</v>
      </c>
      <c r="J647" s="390">
        <v>28</v>
      </c>
      <c r="K647" s="390">
        <v>6</v>
      </c>
      <c r="L647" s="42" t="s">
        <v>131</v>
      </c>
      <c r="M647" s="43" t="s">
        <v>179</v>
      </c>
      <c r="N647" s="42" t="s">
        <v>129</v>
      </c>
      <c r="O647" s="43" t="s">
        <v>179</v>
      </c>
      <c r="P647" s="42" t="s">
        <v>128</v>
      </c>
      <c r="Q647" s="43" t="s">
        <v>527</v>
      </c>
      <c r="R647" s="42" t="s">
        <v>127</v>
      </c>
      <c r="S647" s="43" t="s">
        <v>456</v>
      </c>
      <c r="T647" s="42" t="s">
        <v>126</v>
      </c>
      <c r="U647" s="43" t="s">
        <v>347</v>
      </c>
      <c r="V647" s="42" t="s">
        <v>125</v>
      </c>
      <c r="W647" s="43" t="s">
        <v>130</v>
      </c>
      <c r="X647" s="42" t="s">
        <v>124</v>
      </c>
      <c r="Y647" s="43"/>
      <c r="Z647" s="42" t="s">
        <v>123</v>
      </c>
      <c r="AA647" s="43"/>
      <c r="AB647" s="196"/>
      <c r="AC647" s="43"/>
      <c r="AD647" s="196" t="s">
        <v>132</v>
      </c>
      <c r="AE647" s="39"/>
      <c r="AF647" s="421"/>
      <c r="AG647" s="421" t="s">
        <v>669</v>
      </c>
      <c r="AH647" s="38"/>
      <c r="AI647" s="9"/>
      <c r="AJ647" s="349">
        <f>SUMPRODUCT(LEN($M647:$AA650)-LEN(SUBSTITUTE($M647:$AA650,"A", "")))</f>
        <v>38</v>
      </c>
      <c r="AK647" s="352">
        <f>SUMPRODUCT(LEN($AD647:$AD650)-LEN(SUBSTITUTE($AD647:$AD650,"A", "")))</f>
        <v>1</v>
      </c>
      <c r="AL647" s="335">
        <f>SUMPRODUCT(LEN($AC647:$AC650)-LEN(SUBSTITUTE($AC647:$AC650,"A", "")))</f>
        <v>0</v>
      </c>
      <c r="AM647" s="349">
        <f>SUMPRODUCT(LEN($M647:$AA650)-LEN(SUBSTITUTE($M647:$AA650,"S", "")))</f>
        <v>13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1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6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8.15" customHeight="1" thickBot="1" x14ac:dyDescent="0.25">
      <c r="B648" s="30"/>
      <c r="C648" s="339"/>
      <c r="D648" s="221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 t="s">
        <v>479</v>
      </c>
      <c r="N648" s="33" t="s">
        <v>121</v>
      </c>
      <c r="O648" s="55" t="s">
        <v>458</v>
      </c>
      <c r="P648" s="33" t="s">
        <v>120</v>
      </c>
      <c r="Q648" s="55" t="s">
        <v>578</v>
      </c>
      <c r="R648" s="33" t="s">
        <v>119</v>
      </c>
      <c r="S648" s="55" t="s">
        <v>456</v>
      </c>
      <c r="T648" s="33" t="s">
        <v>118</v>
      </c>
      <c r="U648" s="55" t="s">
        <v>354</v>
      </c>
      <c r="V648" s="33" t="s">
        <v>117</v>
      </c>
      <c r="W648" s="55" t="s">
        <v>130</v>
      </c>
      <c r="X648" s="33" t="s">
        <v>116</v>
      </c>
      <c r="Y648" s="55"/>
      <c r="Z648" s="33" t="s">
        <v>115</v>
      </c>
      <c r="AA648" s="55"/>
      <c r="AB648" s="193"/>
      <c r="AC648" s="55"/>
      <c r="AD648" s="193"/>
      <c r="AE648" s="22"/>
      <c r="AF648" s="422"/>
      <c r="AG648" s="422"/>
      <c r="AH648" s="21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8.15" customHeight="1" x14ac:dyDescent="0.2">
      <c r="B649" s="30"/>
      <c r="C649" s="340"/>
      <c r="D649" s="218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 t="s">
        <v>179</v>
      </c>
      <c r="N649" s="25" t="s">
        <v>112</v>
      </c>
      <c r="O649" s="114" t="s">
        <v>357</v>
      </c>
      <c r="P649" s="25" t="s">
        <v>111</v>
      </c>
      <c r="Q649" s="114" t="s">
        <v>352</v>
      </c>
      <c r="R649" s="25" t="s">
        <v>110</v>
      </c>
      <c r="S649" s="114" t="s">
        <v>179</v>
      </c>
      <c r="T649" s="25" t="s">
        <v>109</v>
      </c>
      <c r="U649" s="114" t="s">
        <v>132</v>
      </c>
      <c r="V649" s="25" t="s">
        <v>108</v>
      </c>
      <c r="W649" s="114"/>
      <c r="X649" s="25" t="s">
        <v>107</v>
      </c>
      <c r="Y649" s="114"/>
      <c r="Z649" s="25" t="s">
        <v>106</v>
      </c>
      <c r="AA649" s="114"/>
      <c r="AB649" s="190"/>
      <c r="AC649" s="114"/>
      <c r="AD649" s="190"/>
      <c r="AE649" s="22"/>
      <c r="AF649" s="422"/>
      <c r="AG649" s="422"/>
      <c r="AH649" s="21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8.15" customHeight="1" thickBot="1" x14ac:dyDescent="0.25">
      <c r="B650" s="30"/>
      <c r="C650" s="355"/>
      <c r="D650" s="246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 t="s">
        <v>493</v>
      </c>
      <c r="N650" s="50" t="s">
        <v>104</v>
      </c>
      <c r="O650" s="51" t="s">
        <v>357</v>
      </c>
      <c r="P650" s="50" t="s">
        <v>103</v>
      </c>
      <c r="Q650" s="51" t="s">
        <v>521</v>
      </c>
      <c r="R650" s="50" t="s">
        <v>102</v>
      </c>
      <c r="S650" s="51" t="s">
        <v>349</v>
      </c>
      <c r="T650" s="50">
        <v>20</v>
      </c>
      <c r="U650" s="51" t="s">
        <v>130</v>
      </c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187"/>
      <c r="AC650" s="51"/>
      <c r="AD650" s="187"/>
      <c r="AE650" s="48"/>
      <c r="AF650" s="424"/>
      <c r="AG650" s="424"/>
      <c r="AH650" s="47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8.15" customHeight="1" x14ac:dyDescent="0.2">
      <c r="B651" s="30"/>
      <c r="C651" s="338">
        <v>3</v>
      </c>
      <c r="D651" s="212"/>
      <c r="E651" s="198"/>
      <c r="F651" s="198"/>
      <c r="G651" s="197"/>
      <c r="H651" s="358"/>
      <c r="I651" s="390">
        <v>145</v>
      </c>
      <c r="J651" s="390">
        <v>29</v>
      </c>
      <c r="K651" s="390">
        <v>6</v>
      </c>
      <c r="L651" s="42" t="s">
        <v>131</v>
      </c>
      <c r="M651" s="43" t="s">
        <v>179</v>
      </c>
      <c r="N651" s="42" t="s">
        <v>129</v>
      </c>
      <c r="O651" s="43" t="s">
        <v>479</v>
      </c>
      <c r="P651" s="42" t="s">
        <v>128</v>
      </c>
      <c r="Q651" s="43" t="s">
        <v>484</v>
      </c>
      <c r="R651" s="42" t="s">
        <v>127</v>
      </c>
      <c r="S651" s="43" t="s">
        <v>493</v>
      </c>
      <c r="T651" s="42" t="s">
        <v>126</v>
      </c>
      <c r="U651" s="43" t="s">
        <v>354</v>
      </c>
      <c r="V651" s="42" t="s">
        <v>125</v>
      </c>
      <c r="W651" s="43" t="s">
        <v>179</v>
      </c>
      <c r="X651" s="42" t="s">
        <v>124</v>
      </c>
      <c r="Y651" s="43"/>
      <c r="Z651" s="42" t="s">
        <v>123</v>
      </c>
      <c r="AA651" s="43"/>
      <c r="AB651" s="196"/>
      <c r="AC651" s="43"/>
      <c r="AD651" s="196"/>
      <c r="AE651" s="39"/>
      <c r="AF651" s="421"/>
      <c r="AG651" s="421" t="s">
        <v>669</v>
      </c>
      <c r="AH651" s="38"/>
      <c r="AI651" s="9"/>
      <c r="AJ651" s="349">
        <f>SUMPRODUCT(LEN($M651:$AA654)-LEN(SUBSTITUTE($M651:$AA654,"A", "")))</f>
        <v>50</v>
      </c>
      <c r="AK651" s="352">
        <f>SUMPRODUCT(LEN($AD651:$AD654)-LEN(SUBSTITUTE($AD651:$AD654,"A", "")))</f>
        <v>0</v>
      </c>
      <c r="AL651" s="335">
        <f>SUMPRODUCT(LEN($AC651:$AC654)-LEN(SUBSTITUTE($AC651:$AC654,"A", "")))</f>
        <v>0</v>
      </c>
      <c r="AM651" s="349">
        <f>SUMPRODUCT(LEN($M651:$AA654)-LEN(SUBSTITUTE($M651:$AA654,"S", "")))</f>
        <v>11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5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8.15" customHeight="1" thickBot="1" x14ac:dyDescent="0.25">
      <c r="B652" s="30"/>
      <c r="C652" s="339"/>
      <c r="D652" s="221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 t="s">
        <v>179</v>
      </c>
      <c r="N652" s="33" t="s">
        <v>121</v>
      </c>
      <c r="O652" s="55" t="s">
        <v>458</v>
      </c>
      <c r="P652" s="33" t="s">
        <v>120</v>
      </c>
      <c r="Q652" s="55" t="s">
        <v>357</v>
      </c>
      <c r="R652" s="33" t="s">
        <v>119</v>
      </c>
      <c r="S652" s="55" t="s">
        <v>179</v>
      </c>
      <c r="T652" s="33" t="s">
        <v>118</v>
      </c>
      <c r="U652" s="55" t="s">
        <v>359</v>
      </c>
      <c r="V652" s="33" t="s">
        <v>117</v>
      </c>
      <c r="W652" s="55" t="s">
        <v>130</v>
      </c>
      <c r="X652" s="33" t="s">
        <v>116</v>
      </c>
      <c r="Y652" s="55"/>
      <c r="Z652" s="33" t="s">
        <v>115</v>
      </c>
      <c r="AA652" s="55"/>
      <c r="AB652" s="193"/>
      <c r="AC652" s="55"/>
      <c r="AD652" s="193"/>
      <c r="AE652" s="22"/>
      <c r="AF652" s="422"/>
      <c r="AG652" s="422"/>
      <c r="AH652" s="21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8.15" customHeight="1" x14ac:dyDescent="0.2">
      <c r="B653" s="30"/>
      <c r="C653" s="340"/>
      <c r="D653" s="218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 t="s">
        <v>357</v>
      </c>
      <c r="N653" s="25" t="s">
        <v>112</v>
      </c>
      <c r="O653" s="114" t="s">
        <v>469</v>
      </c>
      <c r="P653" s="25" t="s">
        <v>111</v>
      </c>
      <c r="Q653" s="114" t="s">
        <v>179</v>
      </c>
      <c r="R653" s="25" t="s">
        <v>110</v>
      </c>
      <c r="S653" s="114" t="s">
        <v>458</v>
      </c>
      <c r="T653" s="25" t="s">
        <v>109</v>
      </c>
      <c r="U653" s="114" t="s">
        <v>354</v>
      </c>
      <c r="V653" s="25" t="s">
        <v>108</v>
      </c>
      <c r="W653" s="114" t="s">
        <v>130</v>
      </c>
      <c r="X653" s="25" t="s">
        <v>107</v>
      </c>
      <c r="Y653" s="114"/>
      <c r="Z653" s="25" t="s">
        <v>106</v>
      </c>
      <c r="AA653" s="114"/>
      <c r="AB653" s="190"/>
      <c r="AC653" s="114"/>
      <c r="AD653" s="190"/>
      <c r="AE653" s="22"/>
      <c r="AF653" s="422"/>
      <c r="AG653" s="422"/>
      <c r="AH653" s="21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8.15" customHeight="1" thickBot="1" x14ac:dyDescent="0.25">
      <c r="B654" s="20"/>
      <c r="C654" s="341"/>
      <c r="D654" s="215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 t="s">
        <v>487</v>
      </c>
      <c r="N654" s="15" t="s">
        <v>104</v>
      </c>
      <c r="O654" s="16" t="s">
        <v>527</v>
      </c>
      <c r="P654" s="15" t="s">
        <v>103</v>
      </c>
      <c r="Q654" s="16" t="s">
        <v>465</v>
      </c>
      <c r="R654" s="15" t="s">
        <v>102</v>
      </c>
      <c r="S654" s="16" t="s">
        <v>348</v>
      </c>
      <c r="T654" s="15">
        <v>20</v>
      </c>
      <c r="U654" s="16" t="s">
        <v>130</v>
      </c>
      <c r="V654" s="15" t="s">
        <v>101</v>
      </c>
      <c r="W654" s="16"/>
      <c r="X654" s="15" t="s">
        <v>100</v>
      </c>
      <c r="Y654" s="16"/>
      <c r="Z654" s="15" t="s">
        <v>99</v>
      </c>
      <c r="AA654" s="16"/>
      <c r="AB654" s="187"/>
      <c r="AC654" s="16"/>
      <c r="AD654" s="186"/>
      <c r="AE654" s="11"/>
      <c r="AF654" s="423"/>
      <c r="AG654" s="423"/>
      <c r="AH654" s="10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107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215</v>
      </c>
      <c r="E656" s="425">
        <v>16347.15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03"/>
      <c r="AI656" s="86" t="s">
        <v>137</v>
      </c>
      <c r="AJ656" s="85">
        <f t="shared" ref="AJ656:BB656" si="86">SUM(AJ658:AJ669)</f>
        <v>120</v>
      </c>
      <c r="AK656" s="84">
        <f t="shared" si="86"/>
        <v>21</v>
      </c>
      <c r="AL656" s="83">
        <f t="shared" si="86"/>
        <v>0</v>
      </c>
      <c r="AM656" s="85">
        <f t="shared" si="86"/>
        <v>56</v>
      </c>
      <c r="AN656" s="84">
        <f t="shared" si="86"/>
        <v>15</v>
      </c>
      <c r="AO656" s="83">
        <f t="shared" si="86"/>
        <v>1</v>
      </c>
      <c r="AP656" s="85">
        <f t="shared" si="86"/>
        <v>2</v>
      </c>
      <c r="AQ656" s="84">
        <f t="shared" si="86"/>
        <v>1</v>
      </c>
      <c r="AR656" s="83">
        <f t="shared" si="86"/>
        <v>0</v>
      </c>
      <c r="AS656" s="85">
        <f t="shared" si="86"/>
        <v>28</v>
      </c>
      <c r="AT656" s="84">
        <f t="shared" si="86"/>
        <v>3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47</v>
      </c>
      <c r="BG656" s="5">
        <f>SUM(AM656:AO656,AY656)/$BG$5</f>
        <v>24</v>
      </c>
      <c r="BH656" s="5">
        <f>SUM(AP656:AR656,AZ656)/$BG$5</f>
        <v>1</v>
      </c>
      <c r="BI656" s="5">
        <f>SUM(AS656:AU656,BA656)/$BG$5</f>
        <v>10.333333333333334</v>
      </c>
      <c r="BJ656" s="5">
        <f>SUM(AV656:AX656,BB656)/$BG$5</f>
        <v>0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03"/>
      <c r="AI657" s="66" t="s">
        <v>135</v>
      </c>
      <c r="AJ657" s="65">
        <f t="shared" ref="AJ657:BB657" si="87">AJ656/3</f>
        <v>40</v>
      </c>
      <c r="AK657" s="64">
        <f t="shared" si="87"/>
        <v>7</v>
      </c>
      <c r="AL657" s="63">
        <f t="shared" si="87"/>
        <v>0</v>
      </c>
      <c r="AM657" s="65">
        <f t="shared" si="87"/>
        <v>18.666666666666668</v>
      </c>
      <c r="AN657" s="64">
        <f t="shared" si="87"/>
        <v>5</v>
      </c>
      <c r="AO657" s="63">
        <f t="shared" si="87"/>
        <v>0.33333333333333331</v>
      </c>
      <c r="AP657" s="65">
        <f t="shared" si="87"/>
        <v>0.66666666666666663</v>
      </c>
      <c r="AQ657" s="64">
        <f t="shared" si="87"/>
        <v>0.33333333333333331</v>
      </c>
      <c r="AR657" s="63">
        <f t="shared" si="87"/>
        <v>0</v>
      </c>
      <c r="AS657" s="65">
        <f t="shared" si="87"/>
        <v>9.3333333333333339</v>
      </c>
      <c r="AT657" s="64">
        <f t="shared" si="87"/>
        <v>1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8.15" customHeight="1" x14ac:dyDescent="0.2">
      <c r="B658" s="30"/>
      <c r="C658" s="338">
        <v>1</v>
      </c>
      <c r="D658" s="212"/>
      <c r="E658" s="198"/>
      <c r="F658" s="198"/>
      <c r="G658" s="197"/>
      <c r="H658" s="358" t="s">
        <v>370</v>
      </c>
      <c r="I658" s="390">
        <v>107</v>
      </c>
      <c r="J658" s="390">
        <v>25</v>
      </c>
      <c r="K658" s="390">
        <v>7</v>
      </c>
      <c r="L658" s="42" t="s">
        <v>131</v>
      </c>
      <c r="M658" s="43" t="s">
        <v>357</v>
      </c>
      <c r="N658" s="42" t="s">
        <v>129</v>
      </c>
      <c r="O658" s="43" t="s">
        <v>703</v>
      </c>
      <c r="P658" s="42" t="s">
        <v>128</v>
      </c>
      <c r="Q658" s="43" t="s">
        <v>458</v>
      </c>
      <c r="R658" s="42" t="s">
        <v>127</v>
      </c>
      <c r="S658" s="43" t="s">
        <v>474</v>
      </c>
      <c r="T658" s="42" t="s">
        <v>126</v>
      </c>
      <c r="U658" s="43" t="s">
        <v>354</v>
      </c>
      <c r="V658" s="42" t="s">
        <v>125</v>
      </c>
      <c r="W658" s="43"/>
      <c r="X658" s="42" t="s">
        <v>124</v>
      </c>
      <c r="Y658" s="43"/>
      <c r="Z658" s="42" t="s">
        <v>123</v>
      </c>
      <c r="AA658" s="43"/>
      <c r="AB658" s="196"/>
      <c r="AC658" s="43"/>
      <c r="AD658" s="196" t="s">
        <v>548</v>
      </c>
      <c r="AE658" s="58"/>
      <c r="AF658" s="421"/>
      <c r="AG658" s="421" t="s">
        <v>669</v>
      </c>
      <c r="AH658" s="38"/>
      <c r="AI658" s="9"/>
      <c r="AJ658" s="349">
        <f>SUMPRODUCT(LEN($M658:$AA661)-LEN(SUBSTITUTE($M658:$AA661,"A", "")))</f>
        <v>41</v>
      </c>
      <c r="AK658" s="352">
        <f>SUMPRODUCT(LEN($AD658:$AD661)-LEN(SUBSTITUTE($AD658:$AD661,"A", "")))</f>
        <v>5</v>
      </c>
      <c r="AL658" s="335">
        <f>SUMPRODUCT(LEN($AC658:$AC661)-LEN(SUBSTITUTE($AC658:$AC661,"A", "")))</f>
        <v>0</v>
      </c>
      <c r="AM658" s="349">
        <f>SUMPRODUCT(LEN($M658:$AA661)-LEN(SUBSTITUTE($M658:$AA661,"S", "")))</f>
        <v>11</v>
      </c>
      <c r="AN658" s="352">
        <f>SUMPRODUCT(LEN($AD658:$AD661)-LEN(SUBSTITUTE($AD658:$AD661,"S", "")))</f>
        <v>2</v>
      </c>
      <c r="AO658" s="335">
        <f>SUMPRODUCT(LEN($AC658:$AC661)-LEN(SUBSTITUTE($AC658:$AC661,"S", "")))</f>
        <v>0</v>
      </c>
      <c r="AP658" s="349">
        <f>SUMPRODUCT(LEN($M658:$AA661)-LEN(SUBSTITUTE($M658:$AA661,"F", "")))</f>
        <v>0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13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8.15" customHeight="1" thickBot="1" x14ac:dyDescent="0.25">
      <c r="B659" s="30"/>
      <c r="C659" s="339"/>
      <c r="D659" s="221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1051</v>
      </c>
      <c r="N659" s="33" t="s">
        <v>121</v>
      </c>
      <c r="O659" s="55" t="s">
        <v>470</v>
      </c>
      <c r="P659" s="33" t="s">
        <v>120</v>
      </c>
      <c r="Q659" s="55" t="s">
        <v>458</v>
      </c>
      <c r="R659" s="33" t="s">
        <v>119</v>
      </c>
      <c r="S659" s="55" t="s">
        <v>561</v>
      </c>
      <c r="T659" s="33" t="s">
        <v>118</v>
      </c>
      <c r="U659" s="55" t="s">
        <v>354</v>
      </c>
      <c r="V659" s="33" t="s">
        <v>117</v>
      </c>
      <c r="W659" s="55"/>
      <c r="X659" s="33" t="s">
        <v>116</v>
      </c>
      <c r="Y659" s="55"/>
      <c r="Z659" s="33" t="s">
        <v>115</v>
      </c>
      <c r="AA659" s="55"/>
      <c r="AB659" s="193"/>
      <c r="AC659" s="55"/>
      <c r="AD659" s="193"/>
      <c r="AE659" s="57"/>
      <c r="AF659" s="422"/>
      <c r="AG659" s="422"/>
      <c r="AH659" s="21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8.15" customHeight="1" x14ac:dyDescent="0.2">
      <c r="B660" s="30"/>
      <c r="C660" s="340"/>
      <c r="D660" s="218"/>
      <c r="E660" s="192"/>
      <c r="F660" s="192"/>
      <c r="G660" s="191"/>
      <c r="H660" s="360">
        <v>215</v>
      </c>
      <c r="I660" s="392"/>
      <c r="J660" s="392"/>
      <c r="K660" s="392"/>
      <c r="L660" s="25" t="s">
        <v>114</v>
      </c>
      <c r="M660" s="114" t="s">
        <v>986</v>
      </c>
      <c r="N660" s="25" t="s">
        <v>112</v>
      </c>
      <c r="O660" s="114" t="s">
        <v>984</v>
      </c>
      <c r="P660" s="25" t="s">
        <v>111</v>
      </c>
      <c r="Q660" s="114" t="s">
        <v>688</v>
      </c>
      <c r="R660" s="25" t="s">
        <v>110</v>
      </c>
      <c r="S660" s="114" t="s">
        <v>132</v>
      </c>
      <c r="T660" s="25" t="s">
        <v>109</v>
      </c>
      <c r="U660" s="114" t="s">
        <v>130</v>
      </c>
      <c r="V660" s="25" t="s">
        <v>108</v>
      </c>
      <c r="W660" s="114"/>
      <c r="X660" s="25" t="s">
        <v>107</v>
      </c>
      <c r="Y660" s="114"/>
      <c r="Z660" s="25" t="s">
        <v>106</v>
      </c>
      <c r="AA660" s="114"/>
      <c r="AB660" s="190"/>
      <c r="AC660" s="114"/>
      <c r="AD660" s="190"/>
      <c r="AE660" s="57"/>
      <c r="AF660" s="422"/>
      <c r="AG660" s="422"/>
      <c r="AH660" s="21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8.15" customHeight="1" thickBot="1" x14ac:dyDescent="0.25">
      <c r="B661" s="30"/>
      <c r="C661" s="355"/>
      <c r="D661" s="246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458</v>
      </c>
      <c r="N661" s="50" t="s">
        <v>104</v>
      </c>
      <c r="O661" s="51" t="s">
        <v>469</v>
      </c>
      <c r="P661" s="50" t="s">
        <v>103</v>
      </c>
      <c r="Q661" s="51" t="s">
        <v>479</v>
      </c>
      <c r="R661" s="50" t="s">
        <v>102</v>
      </c>
      <c r="S661" s="51" t="s">
        <v>347</v>
      </c>
      <c r="T661" s="50">
        <v>20</v>
      </c>
      <c r="U661" s="51"/>
      <c r="V661" s="50" t="s">
        <v>101</v>
      </c>
      <c r="W661" s="51"/>
      <c r="X661" s="50" t="s">
        <v>100</v>
      </c>
      <c r="Y661" s="51"/>
      <c r="Z661" s="50" t="s">
        <v>99</v>
      </c>
      <c r="AA661" s="51"/>
      <c r="AB661" s="187"/>
      <c r="AC661" s="51"/>
      <c r="AD661" s="187"/>
      <c r="AE661" s="56"/>
      <c r="AF661" s="424"/>
      <c r="AG661" s="424"/>
      <c r="AH661" s="47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8.15" customHeight="1" x14ac:dyDescent="0.2">
      <c r="B662" s="30"/>
      <c r="C662" s="338">
        <v>2</v>
      </c>
      <c r="D662" s="212"/>
      <c r="E662" s="198"/>
      <c r="F662" s="198"/>
      <c r="G662" s="197"/>
      <c r="H662" s="358"/>
      <c r="I662" s="390">
        <v>114</v>
      </c>
      <c r="J662" s="390">
        <v>29</v>
      </c>
      <c r="K662" s="390">
        <v>6</v>
      </c>
      <c r="L662" s="42" t="s">
        <v>131</v>
      </c>
      <c r="M662" s="43" t="s">
        <v>509</v>
      </c>
      <c r="N662" s="42" t="s">
        <v>129</v>
      </c>
      <c r="O662" s="43" t="s">
        <v>357</v>
      </c>
      <c r="P662" s="42" t="s">
        <v>128</v>
      </c>
      <c r="Q662" s="43" t="s">
        <v>842</v>
      </c>
      <c r="R662" s="42" t="s">
        <v>127</v>
      </c>
      <c r="S662" s="43" t="s">
        <v>465</v>
      </c>
      <c r="T662" s="42" t="s">
        <v>126</v>
      </c>
      <c r="U662" s="43" t="s">
        <v>495</v>
      </c>
      <c r="V662" s="42" t="s">
        <v>125</v>
      </c>
      <c r="W662" s="43" t="s">
        <v>351</v>
      </c>
      <c r="X662" s="42" t="s">
        <v>124</v>
      </c>
      <c r="Y662" s="43"/>
      <c r="Z662" s="42" t="s">
        <v>123</v>
      </c>
      <c r="AA662" s="43"/>
      <c r="AB662" s="196"/>
      <c r="AC662" s="43"/>
      <c r="AD662" s="196" t="s">
        <v>357</v>
      </c>
      <c r="AE662" s="39"/>
      <c r="AF662" s="421"/>
      <c r="AG662" s="421" t="s">
        <v>669</v>
      </c>
      <c r="AH662" s="38"/>
      <c r="AI662" s="9"/>
      <c r="AJ662" s="349">
        <f>SUMPRODUCT(LEN($M662:$AA665)-LEN(SUBSTITUTE($M662:$AA665,"A", "")))</f>
        <v>43</v>
      </c>
      <c r="AK662" s="352">
        <f>SUMPRODUCT(LEN($AD662:$AD665)-LEN(SUBSTITUTE($AD662:$AD665,"A", "")))</f>
        <v>3</v>
      </c>
      <c r="AL662" s="335">
        <f>SUMPRODUCT(LEN($AC662:$AC665)-LEN(SUBSTITUTE($AC662:$AC665,"A", "")))</f>
        <v>0</v>
      </c>
      <c r="AM662" s="349">
        <f>SUMPRODUCT(LEN($M662:$AA665)-LEN(SUBSTITUTE($M662:$AA665,"S", "")))</f>
        <v>29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1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9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8.15" customHeight="1" thickBot="1" x14ac:dyDescent="0.25">
      <c r="B663" s="30"/>
      <c r="C663" s="339"/>
      <c r="D663" s="221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 t="s">
        <v>179</v>
      </c>
      <c r="N663" s="33" t="s">
        <v>121</v>
      </c>
      <c r="O663" s="55" t="s">
        <v>527</v>
      </c>
      <c r="P663" s="33" t="s">
        <v>120</v>
      </c>
      <c r="Q663" s="55" t="s">
        <v>456</v>
      </c>
      <c r="R663" s="33" t="s">
        <v>119</v>
      </c>
      <c r="S663" s="55" t="s">
        <v>581</v>
      </c>
      <c r="T663" s="33" t="s">
        <v>118</v>
      </c>
      <c r="U663" s="55" t="s">
        <v>349</v>
      </c>
      <c r="V663" s="33" t="s">
        <v>117</v>
      </c>
      <c r="W663" s="55" t="s">
        <v>130</v>
      </c>
      <c r="X663" s="33" t="s">
        <v>116</v>
      </c>
      <c r="Y663" s="55"/>
      <c r="Z663" s="33" t="s">
        <v>115</v>
      </c>
      <c r="AA663" s="55"/>
      <c r="AB663" s="193"/>
      <c r="AC663" s="55"/>
      <c r="AD663" s="193"/>
      <c r="AE663" s="22"/>
      <c r="AF663" s="422"/>
      <c r="AG663" s="422"/>
      <c r="AH663" s="21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8.15" customHeight="1" x14ac:dyDescent="0.2">
      <c r="B664" s="30"/>
      <c r="C664" s="340"/>
      <c r="D664" s="218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 t="s">
        <v>493</v>
      </c>
      <c r="N664" s="25" t="s">
        <v>112</v>
      </c>
      <c r="O664" s="114" t="s">
        <v>527</v>
      </c>
      <c r="P664" s="25" t="s">
        <v>111</v>
      </c>
      <c r="Q664" s="114" t="s">
        <v>465</v>
      </c>
      <c r="R664" s="25" t="s">
        <v>110</v>
      </c>
      <c r="S664" s="114" t="s">
        <v>561</v>
      </c>
      <c r="T664" s="25" t="s">
        <v>109</v>
      </c>
      <c r="U664" s="114" t="s">
        <v>349</v>
      </c>
      <c r="V664" s="25" t="s">
        <v>108</v>
      </c>
      <c r="W664" s="114" t="s">
        <v>130</v>
      </c>
      <c r="X664" s="25" t="s">
        <v>107</v>
      </c>
      <c r="Y664" s="114"/>
      <c r="Z664" s="25" t="s">
        <v>106</v>
      </c>
      <c r="AA664" s="114"/>
      <c r="AB664" s="190"/>
      <c r="AC664" s="114"/>
      <c r="AD664" s="190"/>
      <c r="AE664" s="22"/>
      <c r="AF664" s="422"/>
      <c r="AG664" s="422"/>
      <c r="AH664" s="21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8.15" customHeight="1" thickBot="1" x14ac:dyDescent="0.25">
      <c r="B665" s="30"/>
      <c r="C665" s="355"/>
      <c r="D665" s="246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 t="s">
        <v>696</v>
      </c>
      <c r="N665" s="50" t="s">
        <v>104</v>
      </c>
      <c r="O665" s="51" t="s">
        <v>723</v>
      </c>
      <c r="P665" s="50" t="s">
        <v>103</v>
      </c>
      <c r="Q665" s="51" t="s">
        <v>465</v>
      </c>
      <c r="R665" s="50" t="s">
        <v>102</v>
      </c>
      <c r="S665" s="51" t="s">
        <v>349</v>
      </c>
      <c r="T665" s="50">
        <v>20</v>
      </c>
      <c r="U665" s="51" t="s">
        <v>347</v>
      </c>
      <c r="V665" s="50" t="s">
        <v>101</v>
      </c>
      <c r="W665" s="51"/>
      <c r="X665" s="50" t="s">
        <v>100</v>
      </c>
      <c r="Y665" s="51"/>
      <c r="Z665" s="50" t="s">
        <v>99</v>
      </c>
      <c r="AA665" s="51"/>
      <c r="AB665" s="187"/>
      <c r="AC665" s="51"/>
      <c r="AD665" s="187"/>
      <c r="AE665" s="48"/>
      <c r="AF665" s="424"/>
      <c r="AG665" s="424"/>
      <c r="AH665" s="47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8.15" customHeight="1" x14ac:dyDescent="0.2">
      <c r="B666" s="30"/>
      <c r="C666" s="338">
        <v>3</v>
      </c>
      <c r="D666" s="212"/>
      <c r="E666" s="198"/>
      <c r="F666" s="198"/>
      <c r="G666" s="197"/>
      <c r="H666" s="358"/>
      <c r="I666" s="390">
        <v>84</v>
      </c>
      <c r="J666" s="390">
        <v>25</v>
      </c>
      <c r="K666" s="390">
        <v>7</v>
      </c>
      <c r="L666" s="42" t="s">
        <v>131</v>
      </c>
      <c r="M666" s="43" t="s">
        <v>986</v>
      </c>
      <c r="N666" s="42" t="s">
        <v>129</v>
      </c>
      <c r="O666" s="43" t="s">
        <v>458</v>
      </c>
      <c r="P666" s="42" t="s">
        <v>128</v>
      </c>
      <c r="Q666" s="43" t="s">
        <v>474</v>
      </c>
      <c r="R666" s="42" t="s">
        <v>127</v>
      </c>
      <c r="S666" s="43" t="s">
        <v>367</v>
      </c>
      <c r="T666" s="42" t="s">
        <v>126</v>
      </c>
      <c r="U666" s="43" t="s">
        <v>354</v>
      </c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196">
        <v>21</v>
      </c>
      <c r="AC666" s="43" t="s">
        <v>130</v>
      </c>
      <c r="AD666" s="196" t="s">
        <v>1050</v>
      </c>
      <c r="AE666" s="39"/>
      <c r="AF666" s="421"/>
      <c r="AG666" s="421" t="s">
        <v>669</v>
      </c>
      <c r="AH666" s="38"/>
      <c r="AI666" s="9"/>
      <c r="AJ666" s="349">
        <f>SUMPRODUCT(LEN($M666:$AA669)-LEN(SUBSTITUTE($M666:$AA669,"A", "")))</f>
        <v>36</v>
      </c>
      <c r="AK666" s="352">
        <f>SUMPRODUCT(LEN($AD666:$AD669)-LEN(SUBSTITUTE($AD666:$AD669,"A", "")))</f>
        <v>13</v>
      </c>
      <c r="AL666" s="335">
        <f>SUMPRODUCT(LEN($AC666:$AC669)-LEN(SUBSTITUTE($AC666:$AC669,"A", "")))</f>
        <v>0</v>
      </c>
      <c r="AM666" s="349">
        <f>SUMPRODUCT(LEN($M666:$AA669)-LEN(SUBSTITUTE($M666:$AA669,"S", "")))</f>
        <v>16</v>
      </c>
      <c r="AN666" s="352">
        <f>SUMPRODUCT(LEN($AD666:$AD669)-LEN(SUBSTITUTE($AD666:$AD669,"S", "")))</f>
        <v>13</v>
      </c>
      <c r="AO666" s="335">
        <f>SUMPRODUCT(LEN($AC666:$AC669)-LEN(SUBSTITUTE($AC666:$AC669,"S", "")))</f>
        <v>1</v>
      </c>
      <c r="AP666" s="349">
        <f>SUMPRODUCT(LEN($M666:$AA669)-LEN(SUBSTITUTE($M666:$AA669,"F", "")))</f>
        <v>1</v>
      </c>
      <c r="AQ666" s="352">
        <f>SUMPRODUCT(LEN($AD666:$AD669)-LEN(SUBSTITUTE($AD666:$AD669,"F", "")))</f>
        <v>1</v>
      </c>
      <c r="AR666" s="335">
        <f>SUMPRODUCT(LEN($AC666:$AC669)-LEN(SUBSTITUTE($AC666:$AC669,"F", "")))</f>
        <v>0</v>
      </c>
      <c r="AS666" s="349">
        <f>SUMPRODUCT(LEN($M666:$AA669)-LEN(SUBSTITUTE($M666:$AA669,"G", "")))</f>
        <v>6</v>
      </c>
      <c r="AT666" s="352">
        <f>SUMPRODUCT(LEN($AD666:$AD669)-LEN(SUBSTITUTE($AD666:$AD669,"G", "")))</f>
        <v>3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8.15" customHeight="1" thickBot="1" x14ac:dyDescent="0.25">
      <c r="B667" s="30"/>
      <c r="C667" s="339"/>
      <c r="D667" s="221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 t="s">
        <v>458</v>
      </c>
      <c r="N667" s="33" t="s">
        <v>121</v>
      </c>
      <c r="O667" s="55" t="s">
        <v>467</v>
      </c>
      <c r="P667" s="33" t="s">
        <v>120</v>
      </c>
      <c r="Q667" s="55" t="s">
        <v>462</v>
      </c>
      <c r="R667" s="33" t="s">
        <v>119</v>
      </c>
      <c r="S667" s="55" t="s">
        <v>346</v>
      </c>
      <c r="T667" s="33" t="s">
        <v>118</v>
      </c>
      <c r="U667" s="55" t="s">
        <v>132</v>
      </c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193"/>
      <c r="AC667" s="55"/>
      <c r="AD667" s="193" t="s">
        <v>700</v>
      </c>
      <c r="AE667" s="22"/>
      <c r="AF667" s="422"/>
      <c r="AG667" s="422"/>
      <c r="AH667" s="21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8.15" customHeight="1" x14ac:dyDescent="0.2">
      <c r="B668" s="30"/>
      <c r="C668" s="340"/>
      <c r="D668" s="218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 t="s">
        <v>479</v>
      </c>
      <c r="N668" s="25" t="s">
        <v>112</v>
      </c>
      <c r="O668" s="114" t="s">
        <v>487</v>
      </c>
      <c r="P668" s="25" t="s">
        <v>111</v>
      </c>
      <c r="Q668" s="114" t="s">
        <v>462</v>
      </c>
      <c r="R668" s="25" t="s">
        <v>110</v>
      </c>
      <c r="S668" s="114" t="s">
        <v>354</v>
      </c>
      <c r="T668" s="25" t="s">
        <v>109</v>
      </c>
      <c r="U668" s="114"/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190"/>
      <c r="AC668" s="114"/>
      <c r="AD668" s="190" t="s">
        <v>1049</v>
      </c>
      <c r="AE668" s="22"/>
      <c r="AF668" s="422"/>
      <c r="AG668" s="422"/>
      <c r="AH668" s="21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8.15" customHeight="1" thickBot="1" x14ac:dyDescent="0.25">
      <c r="B669" s="20"/>
      <c r="C669" s="341"/>
      <c r="D669" s="215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 t="s">
        <v>527</v>
      </c>
      <c r="N669" s="15" t="s">
        <v>104</v>
      </c>
      <c r="O669" s="16" t="s">
        <v>875</v>
      </c>
      <c r="P669" s="15" t="s">
        <v>103</v>
      </c>
      <c r="Q669" s="16" t="s">
        <v>179</v>
      </c>
      <c r="R669" s="15" t="s">
        <v>102</v>
      </c>
      <c r="S669" s="16" t="s">
        <v>130</v>
      </c>
      <c r="T669" s="15">
        <v>20</v>
      </c>
      <c r="U669" s="16"/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187"/>
      <c r="AC669" s="16"/>
      <c r="AD669" s="186"/>
      <c r="AE669" s="11"/>
      <c r="AF669" s="423"/>
      <c r="AG669" s="423"/>
      <c r="AH669" s="10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107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>
        <v>216</v>
      </c>
      <c r="E671" s="425">
        <v>12433.03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03"/>
      <c r="AI671" s="86" t="s">
        <v>137</v>
      </c>
      <c r="AJ671" s="85">
        <f t="shared" ref="AJ671:BB671" si="88">SUM(AJ673:AJ684)</f>
        <v>82</v>
      </c>
      <c r="AK671" s="84">
        <f t="shared" si="88"/>
        <v>3</v>
      </c>
      <c r="AL671" s="83">
        <f t="shared" si="88"/>
        <v>0</v>
      </c>
      <c r="AM671" s="85">
        <f t="shared" si="88"/>
        <v>37</v>
      </c>
      <c r="AN671" s="84">
        <f t="shared" si="88"/>
        <v>3</v>
      </c>
      <c r="AO671" s="83">
        <f t="shared" si="88"/>
        <v>0</v>
      </c>
      <c r="AP671" s="85">
        <f t="shared" si="88"/>
        <v>2</v>
      </c>
      <c r="AQ671" s="84">
        <f t="shared" si="88"/>
        <v>0</v>
      </c>
      <c r="AR671" s="83">
        <f t="shared" si="88"/>
        <v>0</v>
      </c>
      <c r="AS671" s="85">
        <f t="shared" si="88"/>
        <v>14</v>
      </c>
      <c r="AT671" s="84">
        <f t="shared" si="88"/>
        <v>3</v>
      </c>
      <c r="AU671" s="83">
        <f t="shared" si="88"/>
        <v>0</v>
      </c>
      <c r="AV671" s="85">
        <f t="shared" si="88"/>
        <v>0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1</v>
      </c>
      <c r="BB671" s="80">
        <f t="shared" si="88"/>
        <v>0</v>
      </c>
      <c r="BC671" s="79" t="s">
        <v>136</v>
      </c>
      <c r="BF671" s="5">
        <f>SUM(AJ671:AL671)/$BG$5</f>
        <v>28.333333333333332</v>
      </c>
      <c r="BG671" s="5">
        <f>SUM(AM671:AO671,AY671)/$BG$5</f>
        <v>13.333333333333334</v>
      </c>
      <c r="BH671" s="5">
        <f>SUM(AP671:AR671,AZ671)/$BG$5</f>
        <v>0.66666666666666663</v>
      </c>
      <c r="BI671" s="5">
        <f>SUM(AS671:AU671,BA671)/$BG$5</f>
        <v>6</v>
      </c>
      <c r="BJ671" s="5">
        <f>SUM(AV671:AX671,BB671)/$BG$5</f>
        <v>0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03"/>
      <c r="AI672" s="66" t="s">
        <v>135</v>
      </c>
      <c r="AJ672" s="65">
        <f t="shared" ref="AJ672:BB672" si="89">AJ671/3</f>
        <v>27.333333333333332</v>
      </c>
      <c r="AK672" s="64">
        <f t="shared" si="89"/>
        <v>1</v>
      </c>
      <c r="AL672" s="63">
        <f t="shared" si="89"/>
        <v>0</v>
      </c>
      <c r="AM672" s="65">
        <f t="shared" si="89"/>
        <v>12.333333333333334</v>
      </c>
      <c r="AN672" s="64">
        <f t="shared" si="89"/>
        <v>1</v>
      </c>
      <c r="AO672" s="63">
        <f t="shared" si="89"/>
        <v>0</v>
      </c>
      <c r="AP672" s="65">
        <f t="shared" si="89"/>
        <v>0.66666666666666663</v>
      </c>
      <c r="AQ672" s="64">
        <f t="shared" si="89"/>
        <v>0</v>
      </c>
      <c r="AR672" s="63">
        <f t="shared" si="89"/>
        <v>0</v>
      </c>
      <c r="AS672" s="65">
        <f t="shared" si="89"/>
        <v>4.666666666666667</v>
      </c>
      <c r="AT672" s="64">
        <f t="shared" si="89"/>
        <v>1</v>
      </c>
      <c r="AU672" s="63">
        <f t="shared" si="89"/>
        <v>0</v>
      </c>
      <c r="AV672" s="65">
        <f t="shared" si="89"/>
        <v>0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0.33333333333333331</v>
      </c>
      <c r="BB672" s="60">
        <f t="shared" si="89"/>
        <v>0</v>
      </c>
      <c r="BC672" s="59" t="s">
        <v>134</v>
      </c>
    </row>
    <row r="673" spans="2:62" ht="28.15" customHeight="1" x14ac:dyDescent="0.2">
      <c r="B673" s="30"/>
      <c r="C673" s="338">
        <v>1</v>
      </c>
      <c r="D673" s="239" t="s">
        <v>980</v>
      </c>
      <c r="E673" s="198"/>
      <c r="F673" s="198"/>
      <c r="G673" s="197"/>
      <c r="H673" s="358" t="s">
        <v>183</v>
      </c>
      <c r="I673" s="390">
        <v>130</v>
      </c>
      <c r="J673" s="390">
        <v>28</v>
      </c>
      <c r="K673" s="390">
        <v>7</v>
      </c>
      <c r="L673" s="42" t="s">
        <v>131</v>
      </c>
      <c r="M673" s="43" t="s">
        <v>179</v>
      </c>
      <c r="N673" s="42" t="s">
        <v>129</v>
      </c>
      <c r="O673" s="43" t="s">
        <v>484</v>
      </c>
      <c r="P673" s="42" t="s">
        <v>128</v>
      </c>
      <c r="Q673" s="43" t="s">
        <v>484</v>
      </c>
      <c r="R673" s="42" t="s">
        <v>127</v>
      </c>
      <c r="S673" s="43" t="s">
        <v>373</v>
      </c>
      <c r="T673" s="42" t="s">
        <v>126</v>
      </c>
      <c r="U673" s="43" t="s">
        <v>350</v>
      </c>
      <c r="V673" s="42" t="s">
        <v>125</v>
      </c>
      <c r="W673" s="43" t="s">
        <v>130</v>
      </c>
      <c r="X673" s="42" t="s">
        <v>124</v>
      </c>
      <c r="Y673" s="43"/>
      <c r="Z673" s="42" t="s">
        <v>123</v>
      </c>
      <c r="AA673" s="43"/>
      <c r="AB673" s="196"/>
      <c r="AC673" s="43"/>
      <c r="AD673" s="196" t="s">
        <v>726</v>
      </c>
      <c r="AE673" s="58" t="s">
        <v>496</v>
      </c>
      <c r="AF673" s="421"/>
      <c r="AG673" s="421" t="s">
        <v>669</v>
      </c>
      <c r="AH673" s="38"/>
      <c r="AI673" s="9"/>
      <c r="AJ673" s="349">
        <f>SUMPRODUCT(LEN($M673:$AA676)-LEN(SUBSTITUTE($M673:$AA676,"A", "")))</f>
        <v>39</v>
      </c>
      <c r="AK673" s="352">
        <f>SUMPRODUCT(LEN($AD673:$AD676)-LEN(SUBSTITUTE($AD673:$AD676,"A", "")))</f>
        <v>2</v>
      </c>
      <c r="AL673" s="335">
        <f>SUMPRODUCT(LEN($AC673:$AC676)-LEN(SUBSTITUTE($AC673:$AC676,"A", "")))</f>
        <v>0</v>
      </c>
      <c r="AM673" s="349">
        <f>SUMPRODUCT(LEN($M673:$AA676)-LEN(SUBSTITUTE($M673:$AA676,"S", "")))</f>
        <v>17</v>
      </c>
      <c r="AN673" s="352">
        <f>SUMPRODUCT(LEN($AD673:$AD676)-LEN(SUBSTITUTE($AD673:$AD676,"S", "")))</f>
        <v>2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8</v>
      </c>
      <c r="AT673" s="352">
        <f>SUMPRODUCT(LEN($AD673:$AD676)-LEN(SUBSTITUTE($AD673:$AD676,"G", "")))</f>
        <v>2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1</v>
      </c>
      <c r="BB673" s="413">
        <f>SUMPRODUCT(LEN($AE673:$AE676)-LEN(SUBSTITUTE($AE673:$AE676,"M", "")))</f>
        <v>0</v>
      </c>
    </row>
    <row r="674" spans="2:62" ht="28.15" customHeight="1" thickBot="1" x14ac:dyDescent="0.25">
      <c r="B674" s="30"/>
      <c r="C674" s="339"/>
      <c r="D674" s="221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357</v>
      </c>
      <c r="N674" s="33" t="s">
        <v>121</v>
      </c>
      <c r="O674" s="55" t="s">
        <v>458</v>
      </c>
      <c r="P674" s="33" t="s">
        <v>120</v>
      </c>
      <c r="Q674" s="55" t="s">
        <v>704</v>
      </c>
      <c r="R674" s="33" t="s">
        <v>119</v>
      </c>
      <c r="S674" s="55" t="s">
        <v>371</v>
      </c>
      <c r="T674" s="33" t="s">
        <v>118</v>
      </c>
      <c r="U674" s="55" t="s">
        <v>354</v>
      </c>
      <c r="V674" s="33" t="s">
        <v>117</v>
      </c>
      <c r="W674" s="55"/>
      <c r="X674" s="33" t="s">
        <v>116</v>
      </c>
      <c r="Y674" s="55"/>
      <c r="Z674" s="33" t="s">
        <v>115</v>
      </c>
      <c r="AA674" s="55"/>
      <c r="AB674" s="193"/>
      <c r="AC674" s="55"/>
      <c r="AD674" s="193"/>
      <c r="AE674" s="57"/>
      <c r="AF674" s="422"/>
      <c r="AG674" s="422"/>
      <c r="AH674" s="21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8.15" customHeight="1" x14ac:dyDescent="0.2">
      <c r="B675" s="30"/>
      <c r="C675" s="340"/>
      <c r="D675" s="218"/>
      <c r="E675" s="192"/>
      <c r="F675" s="192"/>
      <c r="G675" s="191"/>
      <c r="H675" s="360">
        <v>216</v>
      </c>
      <c r="I675" s="392"/>
      <c r="J675" s="392"/>
      <c r="K675" s="392"/>
      <c r="L675" s="25" t="s">
        <v>114</v>
      </c>
      <c r="M675" s="114" t="s">
        <v>357</v>
      </c>
      <c r="N675" s="25" t="s">
        <v>112</v>
      </c>
      <c r="O675" s="114" t="s">
        <v>179</v>
      </c>
      <c r="P675" s="25" t="s">
        <v>111</v>
      </c>
      <c r="Q675" s="114" t="s">
        <v>692</v>
      </c>
      <c r="R675" s="25" t="s">
        <v>110</v>
      </c>
      <c r="S675" s="114" t="s">
        <v>459</v>
      </c>
      <c r="T675" s="25" t="s">
        <v>109</v>
      </c>
      <c r="U675" s="114" t="s">
        <v>132</v>
      </c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190"/>
      <c r="AC675" s="114"/>
      <c r="AD675" s="190"/>
      <c r="AE675" s="57"/>
      <c r="AF675" s="422"/>
      <c r="AG675" s="422"/>
      <c r="AH675" s="21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8.15" customHeight="1" thickBot="1" x14ac:dyDescent="0.25">
      <c r="B676" s="30"/>
      <c r="C676" s="355"/>
      <c r="D676" s="246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357</v>
      </c>
      <c r="N676" s="50" t="s">
        <v>104</v>
      </c>
      <c r="O676" s="51" t="s">
        <v>458</v>
      </c>
      <c r="P676" s="50" t="s">
        <v>103</v>
      </c>
      <c r="Q676" s="51" t="s">
        <v>578</v>
      </c>
      <c r="R676" s="50" t="s">
        <v>102</v>
      </c>
      <c r="S676" s="51" t="s">
        <v>354</v>
      </c>
      <c r="T676" s="50">
        <v>20</v>
      </c>
      <c r="U676" s="51" t="s">
        <v>130</v>
      </c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187"/>
      <c r="AC676" s="51"/>
      <c r="AD676" s="187"/>
      <c r="AE676" s="56"/>
      <c r="AF676" s="424"/>
      <c r="AG676" s="424"/>
      <c r="AH676" s="47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8.15" customHeight="1" x14ac:dyDescent="0.2">
      <c r="B677" s="30"/>
      <c r="C677" s="338">
        <v>2</v>
      </c>
      <c r="D677" s="212"/>
      <c r="E677" s="198"/>
      <c r="F677" s="198"/>
      <c r="G677" s="197"/>
      <c r="H677" s="358"/>
      <c r="I677" s="390">
        <v>118</v>
      </c>
      <c r="J677" s="390">
        <v>24</v>
      </c>
      <c r="K677" s="390">
        <v>8</v>
      </c>
      <c r="L677" s="42" t="s">
        <v>131</v>
      </c>
      <c r="M677" s="43" t="s">
        <v>179</v>
      </c>
      <c r="N677" s="42" t="s">
        <v>129</v>
      </c>
      <c r="O677" s="43" t="s">
        <v>467</v>
      </c>
      <c r="P677" s="42" t="s">
        <v>128</v>
      </c>
      <c r="Q677" s="43" t="s">
        <v>357</v>
      </c>
      <c r="R677" s="42" t="s">
        <v>127</v>
      </c>
      <c r="S677" s="43" t="s">
        <v>347</v>
      </c>
      <c r="T677" s="42" t="s">
        <v>126</v>
      </c>
      <c r="U677" s="43"/>
      <c r="V677" s="42" t="s">
        <v>125</v>
      </c>
      <c r="W677" s="43"/>
      <c r="X677" s="42" t="s">
        <v>124</v>
      </c>
      <c r="Y677" s="43"/>
      <c r="Z677" s="42" t="s">
        <v>123</v>
      </c>
      <c r="AA677" s="43"/>
      <c r="AB677" s="196"/>
      <c r="AC677" s="43"/>
      <c r="AD677" s="196"/>
      <c r="AE677" s="39"/>
      <c r="AF677" s="421">
        <v>5</v>
      </c>
      <c r="AG677" s="421" t="s">
        <v>669</v>
      </c>
      <c r="AH677" s="38"/>
      <c r="AI677" s="9"/>
      <c r="AJ677" s="349">
        <f>SUMPRODUCT(LEN($M677:$AA680)-LEN(SUBSTITUTE($M677:$AA680,"A", "")))</f>
        <v>25</v>
      </c>
      <c r="AK677" s="352">
        <f>SUMPRODUCT(LEN($AD677:$AD680)-LEN(SUBSTITUTE($AD677:$AD680,"A", "")))</f>
        <v>0</v>
      </c>
      <c r="AL677" s="335">
        <f>SUMPRODUCT(LEN($AC677:$AC680)-LEN(SUBSTITUTE($AC677:$AC680,"A", "")))</f>
        <v>0</v>
      </c>
      <c r="AM677" s="349">
        <f>SUMPRODUCT(LEN($M677:$AA680)-LEN(SUBSTITUTE($M677:$AA680,"S", "")))</f>
        <v>12</v>
      </c>
      <c r="AN677" s="352">
        <f>SUMPRODUCT(LEN($AD677:$AD680)-LEN(SUBSTITUTE($AD677:$AD680,"S", "")))</f>
        <v>0</v>
      </c>
      <c r="AO677" s="335">
        <f>SUMPRODUCT(LEN($AC677:$AC680)-LEN(SUBSTITUTE($AC677:$AC680,"S", "")))</f>
        <v>0</v>
      </c>
      <c r="AP677" s="349">
        <f>SUMPRODUCT(LEN($M677:$AA680)-LEN(SUBSTITUTE($M677:$AA680,"F", "")))</f>
        <v>1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3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8.15" customHeight="1" thickBot="1" x14ac:dyDescent="0.25">
      <c r="B678" s="30"/>
      <c r="C678" s="339"/>
      <c r="D678" s="221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 t="s">
        <v>357</v>
      </c>
      <c r="N678" s="33" t="s">
        <v>121</v>
      </c>
      <c r="O678" s="55" t="s">
        <v>357</v>
      </c>
      <c r="P678" s="33" t="s">
        <v>120</v>
      </c>
      <c r="Q678" s="55" t="s">
        <v>474</v>
      </c>
      <c r="R678" s="33" t="s">
        <v>119</v>
      </c>
      <c r="S678" s="55" t="s">
        <v>351</v>
      </c>
      <c r="T678" s="33" t="s">
        <v>118</v>
      </c>
      <c r="U678" s="55"/>
      <c r="V678" s="33" t="s">
        <v>117</v>
      </c>
      <c r="W678" s="55"/>
      <c r="X678" s="33" t="s">
        <v>116</v>
      </c>
      <c r="Y678" s="55"/>
      <c r="Z678" s="33" t="s">
        <v>115</v>
      </c>
      <c r="AA678" s="55"/>
      <c r="AB678" s="193"/>
      <c r="AC678" s="55"/>
      <c r="AD678" s="193"/>
      <c r="AE678" s="22"/>
      <c r="AF678" s="422"/>
      <c r="AG678" s="422"/>
      <c r="AH678" s="21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8.15" customHeight="1" x14ac:dyDescent="0.2">
      <c r="B679" s="30"/>
      <c r="C679" s="340"/>
      <c r="D679" s="218"/>
      <c r="E679" s="192"/>
      <c r="F679" s="192"/>
      <c r="G679" s="191"/>
      <c r="H679" s="360"/>
      <c r="I679" s="392"/>
      <c r="J679" s="392"/>
      <c r="K679" s="392"/>
      <c r="L679" s="25" t="s">
        <v>114</v>
      </c>
      <c r="M679" s="114" t="s">
        <v>179</v>
      </c>
      <c r="N679" s="25" t="s">
        <v>112</v>
      </c>
      <c r="O679" s="114" t="s">
        <v>474</v>
      </c>
      <c r="P679" s="25" t="s">
        <v>111</v>
      </c>
      <c r="Q679" s="114" t="s">
        <v>517</v>
      </c>
      <c r="R679" s="25" t="s">
        <v>110</v>
      </c>
      <c r="S679" s="114" t="s">
        <v>130</v>
      </c>
      <c r="T679" s="25" t="s">
        <v>109</v>
      </c>
      <c r="U679" s="114"/>
      <c r="V679" s="25" t="s">
        <v>108</v>
      </c>
      <c r="W679" s="114"/>
      <c r="X679" s="25" t="s">
        <v>107</v>
      </c>
      <c r="Y679" s="114"/>
      <c r="Z679" s="25" t="s">
        <v>106</v>
      </c>
      <c r="AA679" s="114"/>
      <c r="AB679" s="190"/>
      <c r="AC679" s="114"/>
      <c r="AD679" s="190"/>
      <c r="AE679" s="22"/>
      <c r="AF679" s="422"/>
      <c r="AG679" s="422"/>
      <c r="AH679" s="21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8.15" customHeight="1" thickBot="1" x14ac:dyDescent="0.25">
      <c r="B680" s="30"/>
      <c r="C680" s="355"/>
      <c r="D680" s="246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 t="s">
        <v>179</v>
      </c>
      <c r="N680" s="50" t="s">
        <v>104</v>
      </c>
      <c r="O680" s="51" t="s">
        <v>462</v>
      </c>
      <c r="P680" s="50" t="s">
        <v>103</v>
      </c>
      <c r="Q680" s="51" t="s">
        <v>346</v>
      </c>
      <c r="R680" s="50" t="s">
        <v>102</v>
      </c>
      <c r="S680" s="51" t="s">
        <v>130</v>
      </c>
      <c r="T680" s="50">
        <v>20</v>
      </c>
      <c r="U680" s="51"/>
      <c r="V680" s="50" t="s">
        <v>101</v>
      </c>
      <c r="W680" s="51"/>
      <c r="X680" s="50" t="s">
        <v>100</v>
      </c>
      <c r="Y680" s="51"/>
      <c r="Z680" s="50" t="s">
        <v>99</v>
      </c>
      <c r="AA680" s="51"/>
      <c r="AB680" s="187"/>
      <c r="AC680" s="51"/>
      <c r="AD680" s="187"/>
      <c r="AE680" s="48"/>
      <c r="AF680" s="424"/>
      <c r="AG680" s="424"/>
      <c r="AH680" s="47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8.15" customHeight="1" x14ac:dyDescent="0.2">
      <c r="B681" s="30"/>
      <c r="C681" s="338">
        <v>3</v>
      </c>
      <c r="D681" s="212"/>
      <c r="E681" s="198"/>
      <c r="F681" s="198"/>
      <c r="G681" s="197"/>
      <c r="H681" s="358"/>
      <c r="I681" s="390">
        <v>97</v>
      </c>
      <c r="J681" s="390">
        <v>24</v>
      </c>
      <c r="K681" s="390">
        <v>8</v>
      </c>
      <c r="L681" s="42" t="s">
        <v>131</v>
      </c>
      <c r="M681" s="43" t="s">
        <v>132</v>
      </c>
      <c r="N681" s="42" t="s">
        <v>129</v>
      </c>
      <c r="O681" s="43" t="s">
        <v>467</v>
      </c>
      <c r="P681" s="42" t="s">
        <v>128</v>
      </c>
      <c r="Q681" s="43" t="s">
        <v>132</v>
      </c>
      <c r="R681" s="42" t="s">
        <v>127</v>
      </c>
      <c r="S681" s="43" t="s">
        <v>354</v>
      </c>
      <c r="T681" s="42" t="s">
        <v>126</v>
      </c>
      <c r="U681" s="43"/>
      <c r="V681" s="42" t="s">
        <v>125</v>
      </c>
      <c r="W681" s="43"/>
      <c r="X681" s="42" t="s">
        <v>124</v>
      </c>
      <c r="Y681" s="43"/>
      <c r="Z681" s="42" t="s">
        <v>123</v>
      </c>
      <c r="AA681" s="43"/>
      <c r="AB681" s="196"/>
      <c r="AC681" s="43"/>
      <c r="AD681" s="196" t="s">
        <v>549</v>
      </c>
      <c r="AE681" s="39"/>
      <c r="AF681" s="421">
        <v>4</v>
      </c>
      <c r="AG681" s="421" t="s">
        <v>669</v>
      </c>
      <c r="AH681" s="38"/>
      <c r="AI681" s="9"/>
      <c r="AJ681" s="349">
        <f>SUMPRODUCT(LEN($M681:$AA684)-LEN(SUBSTITUTE($M681:$AA684,"A", "")))</f>
        <v>18</v>
      </c>
      <c r="AK681" s="352">
        <f>SUMPRODUCT(LEN($AD681:$AD684)-LEN(SUBSTITUTE($AD681:$AD684,"A", "")))</f>
        <v>1</v>
      </c>
      <c r="AL681" s="335">
        <f>SUMPRODUCT(LEN($AC681:$AC684)-LEN(SUBSTITUTE($AC681:$AC684,"A", "")))</f>
        <v>0</v>
      </c>
      <c r="AM681" s="349">
        <f>SUMPRODUCT(LEN($M681:$AA684)-LEN(SUBSTITUTE($M681:$AA684,"S", "")))</f>
        <v>8</v>
      </c>
      <c r="AN681" s="352">
        <f>SUMPRODUCT(LEN($AD681:$AD684)-LEN(SUBSTITUTE($AD681:$AD684,"S", "")))</f>
        <v>1</v>
      </c>
      <c r="AO681" s="335">
        <f>SUMPRODUCT(LEN($AC681:$AC684)-LEN(SUBSTITUTE($AC681:$AC684,"S", "")))</f>
        <v>0</v>
      </c>
      <c r="AP681" s="349">
        <f>SUMPRODUCT(LEN($M681:$AA684)-LEN(SUBSTITUTE($M681:$AA684,"F", "")))</f>
        <v>1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3</v>
      </c>
      <c r="AT681" s="352">
        <f>SUMPRODUCT(LEN($AD681:$AD684)-LEN(SUBSTITUTE($AD681:$AD684,"G", "")))</f>
        <v>1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8.15" customHeight="1" thickBot="1" x14ac:dyDescent="0.25">
      <c r="B682" s="30"/>
      <c r="C682" s="339"/>
      <c r="D682" s="221"/>
      <c r="E682" s="195"/>
      <c r="F682" s="195"/>
      <c r="G682" s="194"/>
      <c r="H682" s="359"/>
      <c r="I682" s="391"/>
      <c r="J682" s="391"/>
      <c r="K682" s="391"/>
      <c r="L682" s="33" t="s">
        <v>122</v>
      </c>
      <c r="M682" s="55" t="s">
        <v>179</v>
      </c>
      <c r="N682" s="33" t="s">
        <v>121</v>
      </c>
      <c r="O682" s="55" t="s">
        <v>357</v>
      </c>
      <c r="P682" s="33" t="s">
        <v>120</v>
      </c>
      <c r="Q682" s="55" t="s">
        <v>348</v>
      </c>
      <c r="R682" s="33" t="s">
        <v>119</v>
      </c>
      <c r="S682" s="55" t="s">
        <v>354</v>
      </c>
      <c r="T682" s="33" t="s">
        <v>118</v>
      </c>
      <c r="U682" s="55"/>
      <c r="V682" s="33" t="s">
        <v>117</v>
      </c>
      <c r="W682" s="55"/>
      <c r="X682" s="33" t="s">
        <v>116</v>
      </c>
      <c r="Y682" s="55"/>
      <c r="Z682" s="33" t="s">
        <v>115</v>
      </c>
      <c r="AA682" s="55"/>
      <c r="AB682" s="193"/>
      <c r="AC682" s="55"/>
      <c r="AD682" s="193"/>
      <c r="AE682" s="22"/>
      <c r="AF682" s="422"/>
      <c r="AG682" s="422"/>
      <c r="AH682" s="21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8.15" customHeight="1" x14ac:dyDescent="0.2">
      <c r="B683" s="30"/>
      <c r="C683" s="340"/>
      <c r="D683" s="218"/>
      <c r="E683" s="192"/>
      <c r="F683" s="192"/>
      <c r="G683" s="191"/>
      <c r="H683" s="360"/>
      <c r="I683" s="392"/>
      <c r="J683" s="392"/>
      <c r="K683" s="392"/>
      <c r="L683" s="25" t="s">
        <v>114</v>
      </c>
      <c r="M683" s="114" t="s">
        <v>179</v>
      </c>
      <c r="N683" s="25" t="s">
        <v>112</v>
      </c>
      <c r="O683" s="114" t="s">
        <v>179</v>
      </c>
      <c r="P683" s="25" t="s">
        <v>111</v>
      </c>
      <c r="Q683" s="114" t="s">
        <v>455</v>
      </c>
      <c r="R683" s="25" t="s">
        <v>110</v>
      </c>
      <c r="S683" s="114" t="s">
        <v>132</v>
      </c>
      <c r="T683" s="25" t="s">
        <v>109</v>
      </c>
      <c r="U683" s="114"/>
      <c r="V683" s="25" t="s">
        <v>108</v>
      </c>
      <c r="W683" s="114"/>
      <c r="X683" s="25" t="s">
        <v>107</v>
      </c>
      <c r="Y683" s="114"/>
      <c r="Z683" s="25" t="s">
        <v>106</v>
      </c>
      <c r="AA683" s="114"/>
      <c r="AB683" s="190"/>
      <c r="AC683" s="114"/>
      <c r="AD683" s="190"/>
      <c r="AE683" s="22"/>
      <c r="AF683" s="422"/>
      <c r="AG683" s="422"/>
      <c r="AH683" s="21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8.15" customHeight="1" thickBot="1" x14ac:dyDescent="0.25">
      <c r="B684" s="20"/>
      <c r="C684" s="341"/>
      <c r="D684" s="215"/>
      <c r="E684" s="189"/>
      <c r="F684" s="189"/>
      <c r="G684" s="188"/>
      <c r="H684" s="361"/>
      <c r="I684" s="394"/>
      <c r="J684" s="394"/>
      <c r="K684" s="394"/>
      <c r="L684" s="15" t="s">
        <v>105</v>
      </c>
      <c r="M684" s="16" t="s">
        <v>467</v>
      </c>
      <c r="N684" s="15" t="s">
        <v>104</v>
      </c>
      <c r="O684" s="16" t="s">
        <v>132</v>
      </c>
      <c r="P684" s="15" t="s">
        <v>103</v>
      </c>
      <c r="Q684" s="16" t="s">
        <v>550</v>
      </c>
      <c r="R684" s="15" t="s">
        <v>102</v>
      </c>
      <c r="S684" s="16" t="s">
        <v>130</v>
      </c>
      <c r="T684" s="15">
        <v>20</v>
      </c>
      <c r="U684" s="16"/>
      <c r="V684" s="15" t="s">
        <v>101</v>
      </c>
      <c r="W684" s="16"/>
      <c r="X684" s="15" t="s">
        <v>100</v>
      </c>
      <c r="Y684" s="16"/>
      <c r="Z684" s="15" t="s">
        <v>99</v>
      </c>
      <c r="AA684" s="16"/>
      <c r="AB684" s="187"/>
      <c r="AC684" s="16"/>
      <c r="AD684" s="186"/>
      <c r="AE684" s="11"/>
      <c r="AF684" s="423"/>
      <c r="AG684" s="423"/>
      <c r="AH684" s="10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107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>
        <v>216</v>
      </c>
      <c r="E686" s="425">
        <v>13720.38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03"/>
      <c r="AI686" s="86" t="s">
        <v>137</v>
      </c>
      <c r="AJ686" s="85">
        <f t="shared" ref="AJ686:BB686" si="90">SUM(AJ688:AJ699)</f>
        <v>86</v>
      </c>
      <c r="AK686" s="84">
        <f t="shared" si="90"/>
        <v>6</v>
      </c>
      <c r="AL686" s="83">
        <f t="shared" si="90"/>
        <v>0</v>
      </c>
      <c r="AM686" s="85">
        <f t="shared" si="90"/>
        <v>35</v>
      </c>
      <c r="AN686" s="84">
        <f t="shared" si="90"/>
        <v>3</v>
      </c>
      <c r="AO686" s="83">
        <f t="shared" si="90"/>
        <v>0</v>
      </c>
      <c r="AP686" s="85">
        <f t="shared" si="90"/>
        <v>1</v>
      </c>
      <c r="AQ686" s="84">
        <f t="shared" si="90"/>
        <v>0</v>
      </c>
      <c r="AR686" s="83">
        <f t="shared" si="90"/>
        <v>0</v>
      </c>
      <c r="AS686" s="85">
        <f t="shared" si="90"/>
        <v>22</v>
      </c>
      <c r="AT686" s="84">
        <f t="shared" si="90"/>
        <v>5</v>
      </c>
      <c r="AU686" s="83">
        <f t="shared" si="90"/>
        <v>0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0</v>
      </c>
      <c r="AZ686" s="81">
        <f t="shared" si="90"/>
        <v>0</v>
      </c>
      <c r="BA686" s="81">
        <f t="shared" si="90"/>
        <v>0</v>
      </c>
      <c r="BB686" s="80">
        <f t="shared" si="90"/>
        <v>0</v>
      </c>
      <c r="BC686" s="79" t="s">
        <v>136</v>
      </c>
      <c r="BF686" s="5">
        <f>SUM(AJ686:AL686)/$BG$5</f>
        <v>30.666666666666668</v>
      </c>
      <c r="BG686" s="5">
        <f>SUM(AM686:AO686,AY686)/$BG$5</f>
        <v>12.666666666666666</v>
      </c>
      <c r="BH686" s="5">
        <f>SUM(AP686:AR686,AZ686)/$BG$5</f>
        <v>0.33333333333333331</v>
      </c>
      <c r="BI686" s="5">
        <f>SUM(AS686:AU686,BA686)/$BG$5</f>
        <v>9</v>
      </c>
      <c r="BJ686" s="5">
        <f>SUM(AV686:AX686,BB686)/$BG$5</f>
        <v>0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03"/>
      <c r="AI687" s="66" t="s">
        <v>135</v>
      </c>
      <c r="AJ687" s="65">
        <f t="shared" ref="AJ687:BB687" si="91">AJ686/3</f>
        <v>28.666666666666668</v>
      </c>
      <c r="AK687" s="64">
        <f t="shared" si="91"/>
        <v>2</v>
      </c>
      <c r="AL687" s="63">
        <f t="shared" si="91"/>
        <v>0</v>
      </c>
      <c r="AM687" s="65">
        <f t="shared" si="91"/>
        <v>11.666666666666666</v>
      </c>
      <c r="AN687" s="64">
        <f t="shared" si="91"/>
        <v>1</v>
      </c>
      <c r="AO687" s="63">
        <f t="shared" si="91"/>
        <v>0</v>
      </c>
      <c r="AP687" s="65">
        <f t="shared" si="91"/>
        <v>0.33333333333333331</v>
      </c>
      <c r="AQ687" s="64">
        <f t="shared" si="91"/>
        <v>0</v>
      </c>
      <c r="AR687" s="63">
        <f t="shared" si="91"/>
        <v>0</v>
      </c>
      <c r="AS687" s="65">
        <f t="shared" si="91"/>
        <v>7.333333333333333</v>
      </c>
      <c r="AT687" s="64">
        <f t="shared" si="91"/>
        <v>1.6666666666666667</v>
      </c>
      <c r="AU687" s="63">
        <f t="shared" si="91"/>
        <v>0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0</v>
      </c>
      <c r="AZ687" s="61">
        <f t="shared" si="91"/>
        <v>0</v>
      </c>
      <c r="BA687" s="61">
        <f t="shared" si="91"/>
        <v>0</v>
      </c>
      <c r="BB687" s="60">
        <f t="shared" si="91"/>
        <v>0</v>
      </c>
      <c r="BC687" s="59" t="s">
        <v>134</v>
      </c>
    </row>
    <row r="688" spans="2:62" ht="28.15" customHeight="1" x14ac:dyDescent="0.2">
      <c r="B688" s="30"/>
      <c r="C688" s="338">
        <v>1</v>
      </c>
      <c r="D688" s="212"/>
      <c r="E688" s="198"/>
      <c r="F688" s="198"/>
      <c r="G688" s="197"/>
      <c r="H688" s="358" t="s">
        <v>183</v>
      </c>
      <c r="I688" s="390">
        <v>107</v>
      </c>
      <c r="J688" s="390">
        <v>26</v>
      </c>
      <c r="K688" s="390">
        <v>6</v>
      </c>
      <c r="L688" s="42" t="s">
        <v>131</v>
      </c>
      <c r="M688" s="43" t="s">
        <v>132</v>
      </c>
      <c r="N688" s="42" t="s">
        <v>129</v>
      </c>
      <c r="O688" s="43" t="s">
        <v>179</v>
      </c>
      <c r="P688" s="42" t="s">
        <v>128</v>
      </c>
      <c r="Q688" s="43" t="s">
        <v>672</v>
      </c>
      <c r="R688" s="42" t="s">
        <v>127</v>
      </c>
      <c r="S688" s="43" t="s">
        <v>456</v>
      </c>
      <c r="T688" s="42" t="s">
        <v>126</v>
      </c>
      <c r="U688" s="43" t="s">
        <v>349</v>
      </c>
      <c r="V688" s="42" t="s">
        <v>125</v>
      </c>
      <c r="W688" s="43" t="s">
        <v>130</v>
      </c>
      <c r="X688" s="42" t="s">
        <v>124</v>
      </c>
      <c r="Y688" s="43"/>
      <c r="Z688" s="42" t="s">
        <v>123</v>
      </c>
      <c r="AA688" s="43"/>
      <c r="AB688" s="196"/>
      <c r="AC688" s="43"/>
      <c r="AD688" s="196"/>
      <c r="AE688" s="58"/>
      <c r="AF688" s="421"/>
      <c r="AG688" s="421" t="s">
        <v>669</v>
      </c>
      <c r="AH688" s="38"/>
      <c r="AI688" s="9"/>
      <c r="AJ688" s="349">
        <f>SUMPRODUCT(LEN($M688:$AA691)-LEN(SUBSTITUTE($M688:$AA691,"A", "")))</f>
        <v>28</v>
      </c>
      <c r="AK688" s="352">
        <f>SUMPRODUCT(LEN($AD688:$AD691)-LEN(SUBSTITUTE($AD688:$AD691,"A", "")))</f>
        <v>0</v>
      </c>
      <c r="AL688" s="335">
        <f>SUMPRODUCT(LEN($AC688:$AC691)-LEN(SUBSTITUTE($AC688:$AC691,"A", "")))</f>
        <v>0</v>
      </c>
      <c r="AM688" s="349">
        <f>SUMPRODUCT(LEN($M688:$AA691)-LEN(SUBSTITUTE($M688:$AA691,"S", "")))</f>
        <v>17</v>
      </c>
      <c r="AN688" s="352">
        <f>SUMPRODUCT(LEN($AD688:$AD691)-LEN(SUBSTITUTE($AD688:$AD691,"S", "")))</f>
        <v>0</v>
      </c>
      <c r="AO688" s="335">
        <f>SUMPRODUCT(LEN($AC688:$AC691)-LEN(SUBSTITUTE($AC688:$AC691,"S", "")))</f>
        <v>0</v>
      </c>
      <c r="AP688" s="349">
        <f>SUMPRODUCT(LEN($M688:$AA691)-LEN(SUBSTITUTE($M688:$AA691,"F", "")))</f>
        <v>0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5</v>
      </c>
      <c r="AT688" s="352">
        <f>SUMPRODUCT(LEN($AD688:$AD691)-LEN(SUBSTITUTE($AD688:$AD691,"G", "")))</f>
        <v>0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0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0</v>
      </c>
      <c r="BB688" s="413">
        <f>SUMPRODUCT(LEN($AE688:$AE691)-LEN(SUBSTITUTE($AE688:$AE691,"M", "")))</f>
        <v>0</v>
      </c>
    </row>
    <row r="689" spans="2:62" ht="28.15" customHeight="1" thickBot="1" x14ac:dyDescent="0.25">
      <c r="B689" s="30"/>
      <c r="C689" s="339"/>
      <c r="D689" s="221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467</v>
      </c>
      <c r="N689" s="33" t="s">
        <v>121</v>
      </c>
      <c r="O689" s="55" t="s">
        <v>357</v>
      </c>
      <c r="P689" s="33" t="s">
        <v>120</v>
      </c>
      <c r="Q689" s="55" t="s">
        <v>459</v>
      </c>
      <c r="R689" s="33" t="s">
        <v>119</v>
      </c>
      <c r="S689" s="55" t="s">
        <v>350</v>
      </c>
      <c r="T689" s="33" t="s">
        <v>118</v>
      </c>
      <c r="U689" s="55" t="s">
        <v>130</v>
      </c>
      <c r="V689" s="33" t="s">
        <v>117</v>
      </c>
      <c r="W689" s="55"/>
      <c r="X689" s="33" t="s">
        <v>116</v>
      </c>
      <c r="Y689" s="55"/>
      <c r="Z689" s="33" t="s">
        <v>115</v>
      </c>
      <c r="AA689" s="55"/>
      <c r="AB689" s="193"/>
      <c r="AC689" s="55"/>
      <c r="AD689" s="193"/>
      <c r="AE689" s="57"/>
      <c r="AF689" s="422"/>
      <c r="AG689" s="422"/>
      <c r="AH689" s="21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8.15" customHeight="1" x14ac:dyDescent="0.2">
      <c r="B690" s="30"/>
      <c r="C690" s="340"/>
      <c r="D690" s="218"/>
      <c r="E690" s="192"/>
      <c r="F690" s="192"/>
      <c r="G690" s="191"/>
      <c r="H690" s="360">
        <v>216</v>
      </c>
      <c r="I690" s="392"/>
      <c r="J690" s="392"/>
      <c r="K690" s="392"/>
      <c r="L690" s="25" t="s">
        <v>114</v>
      </c>
      <c r="M690" s="114" t="s">
        <v>179</v>
      </c>
      <c r="N690" s="25" t="s">
        <v>112</v>
      </c>
      <c r="O690" s="114" t="s">
        <v>357</v>
      </c>
      <c r="P690" s="25" t="s">
        <v>111</v>
      </c>
      <c r="Q690" s="114" t="s">
        <v>512</v>
      </c>
      <c r="R690" s="25" t="s">
        <v>110</v>
      </c>
      <c r="S690" s="114" t="s">
        <v>495</v>
      </c>
      <c r="T690" s="25" t="s">
        <v>109</v>
      </c>
      <c r="U690" s="114" t="s">
        <v>354</v>
      </c>
      <c r="V690" s="25" t="s">
        <v>108</v>
      </c>
      <c r="W690" s="114"/>
      <c r="X690" s="25" t="s">
        <v>107</v>
      </c>
      <c r="Y690" s="114"/>
      <c r="Z690" s="25" t="s">
        <v>106</v>
      </c>
      <c r="AA690" s="114"/>
      <c r="AB690" s="190"/>
      <c r="AC690" s="114"/>
      <c r="AD690" s="190"/>
      <c r="AE690" s="57"/>
      <c r="AF690" s="422"/>
      <c r="AG690" s="422"/>
      <c r="AH690" s="21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8.15" customHeight="1" thickBot="1" x14ac:dyDescent="0.25">
      <c r="B691" s="30"/>
      <c r="C691" s="355"/>
      <c r="D691" s="246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179</v>
      </c>
      <c r="N691" s="50" t="s">
        <v>104</v>
      </c>
      <c r="O691" s="51" t="s">
        <v>179</v>
      </c>
      <c r="P691" s="50" t="s">
        <v>103</v>
      </c>
      <c r="Q691" s="51" t="s">
        <v>507</v>
      </c>
      <c r="R691" s="50" t="s">
        <v>102</v>
      </c>
      <c r="S691" s="51" t="s">
        <v>349</v>
      </c>
      <c r="T691" s="50">
        <v>20</v>
      </c>
      <c r="U691" s="51" t="s">
        <v>130</v>
      </c>
      <c r="V691" s="50" t="s">
        <v>101</v>
      </c>
      <c r="W691" s="51"/>
      <c r="X691" s="50" t="s">
        <v>100</v>
      </c>
      <c r="Y691" s="51"/>
      <c r="Z691" s="50" t="s">
        <v>99</v>
      </c>
      <c r="AA691" s="51"/>
      <c r="AB691" s="187"/>
      <c r="AC691" s="51"/>
      <c r="AD691" s="187"/>
      <c r="AE691" s="56"/>
      <c r="AF691" s="424"/>
      <c r="AG691" s="424"/>
      <c r="AH691" s="47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8.15" customHeight="1" x14ac:dyDescent="0.2">
      <c r="B692" s="30"/>
      <c r="C692" s="338">
        <v>2</v>
      </c>
      <c r="D692" s="212"/>
      <c r="E692" s="198"/>
      <c r="F692" s="198"/>
      <c r="G692" s="197"/>
      <c r="H692" s="358"/>
      <c r="I692" s="390">
        <v>81</v>
      </c>
      <c r="J692" s="390">
        <v>24</v>
      </c>
      <c r="K692" s="390">
        <v>6</v>
      </c>
      <c r="L692" s="42" t="s">
        <v>131</v>
      </c>
      <c r="M692" s="43" t="s">
        <v>467</v>
      </c>
      <c r="N692" s="42" t="s">
        <v>129</v>
      </c>
      <c r="O692" s="43" t="s">
        <v>479</v>
      </c>
      <c r="P692" s="42" t="s">
        <v>128</v>
      </c>
      <c r="Q692" s="43" t="s">
        <v>357</v>
      </c>
      <c r="R692" s="42" t="s">
        <v>127</v>
      </c>
      <c r="S692" s="43" t="s">
        <v>179</v>
      </c>
      <c r="T692" s="42" t="s">
        <v>126</v>
      </c>
      <c r="U692" s="43" t="s">
        <v>130</v>
      </c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196"/>
      <c r="AC692" s="43"/>
      <c r="AD692" s="196" t="s">
        <v>1048</v>
      </c>
      <c r="AE692" s="39"/>
      <c r="AF692" s="421"/>
      <c r="AG692" s="421" t="s">
        <v>669</v>
      </c>
      <c r="AH692" s="38"/>
      <c r="AI692" s="9"/>
      <c r="AJ692" s="349">
        <f>SUMPRODUCT(LEN($M692:$AA695)-LEN(SUBSTITUTE($M692:$AA695,"A", "")))</f>
        <v>28</v>
      </c>
      <c r="AK692" s="352">
        <f>SUMPRODUCT(LEN($AD692:$AD695)-LEN(SUBSTITUTE($AD692:$AD695,"A", "")))</f>
        <v>6</v>
      </c>
      <c r="AL692" s="335">
        <f>SUMPRODUCT(LEN($AC692:$AC695)-LEN(SUBSTITUTE($AC692:$AC695,"A", "")))</f>
        <v>0</v>
      </c>
      <c r="AM692" s="349">
        <f>SUMPRODUCT(LEN($M692:$AA695)-LEN(SUBSTITUTE($M692:$AA695,"S", "")))</f>
        <v>7</v>
      </c>
      <c r="AN692" s="352">
        <f>SUMPRODUCT(LEN($AD692:$AD695)-LEN(SUBSTITUTE($AD692:$AD695,"S", "")))</f>
        <v>3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10</v>
      </c>
      <c r="AT692" s="352">
        <f>SUMPRODUCT(LEN($AD692:$AD695)-LEN(SUBSTITUTE($AD692:$AD695,"G", "")))</f>
        <v>5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8.15" customHeight="1" thickBot="1" x14ac:dyDescent="0.25">
      <c r="B693" s="30"/>
      <c r="C693" s="339"/>
      <c r="D693" s="221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 t="s">
        <v>509</v>
      </c>
      <c r="N693" s="33" t="s">
        <v>121</v>
      </c>
      <c r="O693" s="55" t="s">
        <v>479</v>
      </c>
      <c r="P693" s="33" t="s">
        <v>120</v>
      </c>
      <c r="Q693" s="55" t="s">
        <v>357</v>
      </c>
      <c r="R693" s="33" t="s">
        <v>119</v>
      </c>
      <c r="S693" s="55" t="s">
        <v>351</v>
      </c>
      <c r="T693" s="33" t="s">
        <v>118</v>
      </c>
      <c r="U693" s="55" t="s">
        <v>130</v>
      </c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193"/>
      <c r="AC693" s="55"/>
      <c r="AD693" s="193" t="s">
        <v>1047</v>
      </c>
      <c r="AE693" s="22"/>
      <c r="AF693" s="422"/>
      <c r="AG693" s="422"/>
      <c r="AH693" s="21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8.15" customHeight="1" x14ac:dyDescent="0.2">
      <c r="B694" s="30"/>
      <c r="C694" s="340"/>
      <c r="D694" s="218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 t="s">
        <v>672</v>
      </c>
      <c r="N694" s="25" t="s">
        <v>112</v>
      </c>
      <c r="O694" s="114" t="s">
        <v>484</v>
      </c>
      <c r="P694" s="25" t="s">
        <v>111</v>
      </c>
      <c r="Q694" s="114" t="s">
        <v>470</v>
      </c>
      <c r="R694" s="25" t="s">
        <v>110</v>
      </c>
      <c r="S694" s="114" t="s">
        <v>354</v>
      </c>
      <c r="T694" s="25" t="s">
        <v>109</v>
      </c>
      <c r="U694" s="114"/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190"/>
      <c r="AC694" s="114"/>
      <c r="AD694" s="190"/>
      <c r="AE694" s="22"/>
      <c r="AF694" s="422"/>
      <c r="AG694" s="422"/>
      <c r="AH694" s="21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8.15" customHeight="1" thickBot="1" x14ac:dyDescent="0.25">
      <c r="B695" s="30"/>
      <c r="C695" s="355"/>
      <c r="D695" s="246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 t="s">
        <v>487</v>
      </c>
      <c r="N695" s="50" t="s">
        <v>104</v>
      </c>
      <c r="O695" s="51" t="s">
        <v>357</v>
      </c>
      <c r="P695" s="50" t="s">
        <v>103</v>
      </c>
      <c r="Q695" s="51" t="s">
        <v>132</v>
      </c>
      <c r="R695" s="50" t="s">
        <v>102</v>
      </c>
      <c r="S695" s="51" t="s">
        <v>354</v>
      </c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187"/>
      <c r="AC695" s="51"/>
      <c r="AD695" s="187"/>
      <c r="AE695" s="48"/>
      <c r="AF695" s="424"/>
      <c r="AG695" s="424"/>
      <c r="AH695" s="47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8.15" customHeight="1" x14ac:dyDescent="0.2">
      <c r="B696" s="30"/>
      <c r="C696" s="338">
        <v>3</v>
      </c>
      <c r="D696" s="212"/>
      <c r="E696" s="198"/>
      <c r="F696" s="198"/>
      <c r="G696" s="197"/>
      <c r="H696" s="358"/>
      <c r="I696" s="390">
        <v>109</v>
      </c>
      <c r="J696" s="390">
        <v>26</v>
      </c>
      <c r="K696" s="390">
        <v>6</v>
      </c>
      <c r="L696" s="42" t="s">
        <v>131</v>
      </c>
      <c r="M696" s="43" t="s">
        <v>132</v>
      </c>
      <c r="N696" s="42" t="s">
        <v>129</v>
      </c>
      <c r="O696" s="43" t="s">
        <v>357</v>
      </c>
      <c r="P696" s="42" t="s">
        <v>128</v>
      </c>
      <c r="Q696" s="43" t="s">
        <v>357</v>
      </c>
      <c r="R696" s="42" t="s">
        <v>127</v>
      </c>
      <c r="S696" s="43" t="s">
        <v>462</v>
      </c>
      <c r="T696" s="42" t="s">
        <v>126</v>
      </c>
      <c r="U696" s="43" t="s">
        <v>351</v>
      </c>
      <c r="V696" s="42" t="s">
        <v>125</v>
      </c>
      <c r="W696" s="43"/>
      <c r="X696" s="42" t="s">
        <v>124</v>
      </c>
      <c r="Y696" s="43"/>
      <c r="Z696" s="42" t="s">
        <v>123</v>
      </c>
      <c r="AA696" s="43"/>
      <c r="AB696" s="196"/>
      <c r="AC696" s="43"/>
      <c r="AD696" s="196"/>
      <c r="AE696" s="39"/>
      <c r="AF696" s="421">
        <v>5</v>
      </c>
      <c r="AG696" s="421"/>
      <c r="AH696" s="38"/>
      <c r="AI696" s="9"/>
      <c r="AJ696" s="349">
        <f>SUMPRODUCT(LEN($M696:$AA699)-LEN(SUBSTITUTE($M696:$AA699,"A", "")))</f>
        <v>30</v>
      </c>
      <c r="AK696" s="352">
        <f>SUMPRODUCT(LEN($AD696:$AD699)-LEN(SUBSTITUTE($AD696:$AD699,"A", "")))</f>
        <v>0</v>
      </c>
      <c r="AL696" s="335">
        <f>SUMPRODUCT(LEN($AC696:$AC699)-LEN(SUBSTITUTE($AC696:$AC699,"A", "")))</f>
        <v>0</v>
      </c>
      <c r="AM696" s="349">
        <f>SUMPRODUCT(LEN($M696:$AA699)-LEN(SUBSTITUTE($M696:$AA699,"S", "")))</f>
        <v>11</v>
      </c>
      <c r="AN696" s="352">
        <f>SUMPRODUCT(LEN($AD696:$AD699)-LEN(SUBSTITUTE($AD696:$AD699,"S", "")))</f>
        <v>0</v>
      </c>
      <c r="AO696" s="335">
        <f>SUMPRODUCT(LEN($AC696:$AC699)-LEN(SUBSTITUTE($AC696:$AC699,"S", "")))</f>
        <v>0</v>
      </c>
      <c r="AP696" s="349">
        <f>SUMPRODUCT(LEN($M696:$AA699)-LEN(SUBSTITUTE($M696:$AA699,"F", "")))</f>
        <v>1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7</v>
      </c>
      <c r="AT696" s="352">
        <f>SUMPRODUCT(LEN($AD696:$AD699)-LEN(SUBSTITUTE($AD696:$AD699,"G", "")))</f>
        <v>0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8.15" customHeight="1" thickBot="1" x14ac:dyDescent="0.25">
      <c r="B697" s="30"/>
      <c r="C697" s="339"/>
      <c r="D697" s="221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 t="s">
        <v>179</v>
      </c>
      <c r="N697" s="33" t="s">
        <v>121</v>
      </c>
      <c r="O697" s="55" t="s">
        <v>467</v>
      </c>
      <c r="P697" s="33" t="s">
        <v>120</v>
      </c>
      <c r="Q697" s="55" t="s">
        <v>495</v>
      </c>
      <c r="R697" s="33" t="s">
        <v>119</v>
      </c>
      <c r="S697" s="55" t="s">
        <v>352</v>
      </c>
      <c r="T697" s="33" t="s">
        <v>118</v>
      </c>
      <c r="U697" s="55" t="s">
        <v>354</v>
      </c>
      <c r="V697" s="33" t="s">
        <v>117</v>
      </c>
      <c r="W697" s="55"/>
      <c r="X697" s="33" t="s">
        <v>116</v>
      </c>
      <c r="Y697" s="55"/>
      <c r="Z697" s="33" t="s">
        <v>115</v>
      </c>
      <c r="AA697" s="55"/>
      <c r="AB697" s="193"/>
      <c r="AC697" s="55"/>
      <c r="AD697" s="193"/>
      <c r="AE697" s="22"/>
      <c r="AF697" s="422"/>
      <c r="AG697" s="422"/>
      <c r="AH697" s="21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8.15" customHeight="1" x14ac:dyDescent="0.2">
      <c r="B698" s="30"/>
      <c r="C698" s="340"/>
      <c r="D698" s="218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 t="s">
        <v>132</v>
      </c>
      <c r="N698" s="25" t="s">
        <v>112</v>
      </c>
      <c r="O698" s="114" t="s">
        <v>357</v>
      </c>
      <c r="P698" s="25" t="s">
        <v>111</v>
      </c>
      <c r="Q698" s="114" t="s">
        <v>469</v>
      </c>
      <c r="R698" s="25" t="s">
        <v>110</v>
      </c>
      <c r="S698" s="114" t="s">
        <v>460</v>
      </c>
      <c r="T698" s="25" t="s">
        <v>109</v>
      </c>
      <c r="U698" s="114" t="s">
        <v>132</v>
      </c>
      <c r="V698" s="25" t="s">
        <v>108</v>
      </c>
      <c r="W698" s="114"/>
      <c r="X698" s="25" t="s">
        <v>107</v>
      </c>
      <c r="Y698" s="114"/>
      <c r="Z698" s="25" t="s">
        <v>106</v>
      </c>
      <c r="AA698" s="114"/>
      <c r="AB698" s="190"/>
      <c r="AC698" s="114"/>
      <c r="AD698" s="190"/>
      <c r="AE698" s="22"/>
      <c r="AF698" s="422"/>
      <c r="AG698" s="422"/>
      <c r="AH698" s="21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8.15" customHeight="1" thickBot="1" x14ac:dyDescent="0.25">
      <c r="B699" s="20"/>
      <c r="C699" s="341"/>
      <c r="D699" s="215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 t="s">
        <v>179</v>
      </c>
      <c r="N699" s="15" t="s">
        <v>104</v>
      </c>
      <c r="O699" s="16" t="s">
        <v>673</v>
      </c>
      <c r="P699" s="15" t="s">
        <v>103</v>
      </c>
      <c r="Q699" s="16" t="s">
        <v>494</v>
      </c>
      <c r="R699" s="15" t="s">
        <v>102</v>
      </c>
      <c r="S699" s="16" t="s">
        <v>350</v>
      </c>
      <c r="T699" s="15">
        <v>20</v>
      </c>
      <c r="U699" s="16" t="s">
        <v>130</v>
      </c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187"/>
      <c r="AC699" s="16"/>
      <c r="AD699" s="186"/>
      <c r="AE699" s="11"/>
      <c r="AF699" s="423"/>
      <c r="AG699" s="423"/>
      <c r="AH699" s="10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107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216</v>
      </c>
      <c r="E701" s="425">
        <v>20027.900000000001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>
        <v>0</v>
      </c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03"/>
      <c r="AI701" s="86" t="s">
        <v>137</v>
      </c>
      <c r="AJ701" s="85">
        <f t="shared" ref="AJ701:BB701" si="92">SUM(AJ703:AJ714)</f>
        <v>138</v>
      </c>
      <c r="AK701" s="84">
        <f t="shared" si="92"/>
        <v>14</v>
      </c>
      <c r="AL701" s="83">
        <f t="shared" si="92"/>
        <v>0</v>
      </c>
      <c r="AM701" s="85">
        <f t="shared" si="92"/>
        <v>76</v>
      </c>
      <c r="AN701" s="84">
        <f t="shared" si="92"/>
        <v>3</v>
      </c>
      <c r="AO701" s="83">
        <f t="shared" si="92"/>
        <v>0</v>
      </c>
      <c r="AP701" s="85">
        <f t="shared" si="92"/>
        <v>0</v>
      </c>
      <c r="AQ701" s="84">
        <f t="shared" si="92"/>
        <v>0</v>
      </c>
      <c r="AR701" s="83">
        <f t="shared" si="92"/>
        <v>0</v>
      </c>
      <c r="AS701" s="85">
        <f t="shared" si="92"/>
        <v>27</v>
      </c>
      <c r="AT701" s="84">
        <f t="shared" si="92"/>
        <v>3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50.666666666666664</v>
      </c>
      <c r="BG701" s="5">
        <f>SUM(AM701:AO701,AY701)/$BG$5</f>
        <v>26.333333333333332</v>
      </c>
      <c r="BH701" s="5">
        <f>SUM(AP701:AR701,AZ701)/$BG$5</f>
        <v>0</v>
      </c>
      <c r="BI701" s="5">
        <f>SUM(AS701:AU701,BA701)/$BG$5</f>
        <v>10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03"/>
      <c r="AI702" s="66" t="s">
        <v>135</v>
      </c>
      <c r="AJ702" s="65">
        <f t="shared" ref="AJ702:BB702" si="93">AJ701/3</f>
        <v>46</v>
      </c>
      <c r="AK702" s="64">
        <f t="shared" si="93"/>
        <v>4.666666666666667</v>
      </c>
      <c r="AL702" s="63">
        <f t="shared" si="93"/>
        <v>0</v>
      </c>
      <c r="AM702" s="65">
        <f t="shared" si="93"/>
        <v>25.333333333333332</v>
      </c>
      <c r="AN702" s="64">
        <f t="shared" si="93"/>
        <v>1</v>
      </c>
      <c r="AO702" s="63">
        <f t="shared" si="93"/>
        <v>0</v>
      </c>
      <c r="AP702" s="65">
        <f t="shared" si="93"/>
        <v>0</v>
      </c>
      <c r="AQ702" s="64">
        <f t="shared" si="93"/>
        <v>0</v>
      </c>
      <c r="AR702" s="63">
        <f t="shared" si="93"/>
        <v>0</v>
      </c>
      <c r="AS702" s="65">
        <f t="shared" si="93"/>
        <v>9</v>
      </c>
      <c r="AT702" s="64">
        <f t="shared" si="93"/>
        <v>1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8.15" customHeight="1" x14ac:dyDescent="0.2">
      <c r="B703" s="30"/>
      <c r="C703" s="338">
        <v>1</v>
      </c>
      <c r="D703" s="212"/>
      <c r="E703" s="198"/>
      <c r="F703" s="198"/>
      <c r="G703" s="197"/>
      <c r="H703" s="358" t="s">
        <v>370</v>
      </c>
      <c r="I703" s="390">
        <v>115</v>
      </c>
      <c r="J703" s="390">
        <v>27</v>
      </c>
      <c r="K703" s="390">
        <v>8</v>
      </c>
      <c r="L703" s="42" t="s">
        <v>131</v>
      </c>
      <c r="M703" s="43" t="s">
        <v>467</v>
      </c>
      <c r="N703" s="42" t="s">
        <v>129</v>
      </c>
      <c r="O703" s="43" t="s">
        <v>458</v>
      </c>
      <c r="P703" s="42" t="s">
        <v>128</v>
      </c>
      <c r="Q703" s="43" t="s">
        <v>484</v>
      </c>
      <c r="R703" s="42" t="s">
        <v>127</v>
      </c>
      <c r="S703" s="43" t="s">
        <v>354</v>
      </c>
      <c r="T703" s="42" t="s">
        <v>126</v>
      </c>
      <c r="U703" s="43" t="s">
        <v>351</v>
      </c>
      <c r="V703" s="42" t="s">
        <v>125</v>
      </c>
      <c r="W703" s="43"/>
      <c r="X703" s="42" t="s">
        <v>124</v>
      </c>
      <c r="Y703" s="43"/>
      <c r="Z703" s="42" t="s">
        <v>123</v>
      </c>
      <c r="AA703" s="43"/>
      <c r="AB703" s="196"/>
      <c r="AC703" s="43"/>
      <c r="AD703" s="196"/>
      <c r="AE703" s="58"/>
      <c r="AF703" s="421"/>
      <c r="AG703" s="421" t="s">
        <v>669</v>
      </c>
      <c r="AH703" s="38"/>
      <c r="AI703" s="9"/>
      <c r="AJ703" s="349">
        <f>SUMPRODUCT(LEN($M703:$AA706)-LEN(SUBSTITUTE($M703:$AA706,"A", "")))</f>
        <v>30</v>
      </c>
      <c r="AK703" s="352">
        <f>SUMPRODUCT(LEN($AD703:$AD706)-LEN(SUBSTITUTE($AD703:$AD706,"A", "")))</f>
        <v>0</v>
      </c>
      <c r="AL703" s="335">
        <f>SUMPRODUCT(LEN($AC703:$AC706)-LEN(SUBSTITUTE($AC703:$AC706,"A", "")))</f>
        <v>0</v>
      </c>
      <c r="AM703" s="349">
        <f>SUMPRODUCT(LEN($M703:$AA706)-LEN(SUBSTITUTE($M703:$AA706,"S", "")))</f>
        <v>23</v>
      </c>
      <c r="AN703" s="352">
        <f>SUMPRODUCT(LEN($AD703:$AD706)-LEN(SUBSTITUTE($AD703:$AD706,"S", "")))</f>
        <v>0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6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8.15" customHeight="1" thickBot="1" x14ac:dyDescent="0.25">
      <c r="B704" s="30"/>
      <c r="C704" s="339"/>
      <c r="D704" s="221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357</v>
      </c>
      <c r="N704" s="33" t="s">
        <v>121</v>
      </c>
      <c r="O704" s="55" t="s">
        <v>467</v>
      </c>
      <c r="P704" s="33" t="s">
        <v>120</v>
      </c>
      <c r="Q704" s="55" t="s">
        <v>499</v>
      </c>
      <c r="R704" s="33" t="s">
        <v>119</v>
      </c>
      <c r="S704" s="55" t="s">
        <v>348</v>
      </c>
      <c r="T704" s="33" t="s">
        <v>118</v>
      </c>
      <c r="U704" s="55" t="s">
        <v>130</v>
      </c>
      <c r="V704" s="33" t="s">
        <v>117</v>
      </c>
      <c r="W704" s="55"/>
      <c r="X704" s="33" t="s">
        <v>116</v>
      </c>
      <c r="Y704" s="55"/>
      <c r="Z704" s="33" t="s">
        <v>115</v>
      </c>
      <c r="AA704" s="55"/>
      <c r="AB704" s="193"/>
      <c r="AC704" s="55"/>
      <c r="AD704" s="193"/>
      <c r="AE704" s="57"/>
      <c r="AF704" s="422"/>
      <c r="AG704" s="422"/>
      <c r="AH704" s="21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8.15" customHeight="1" x14ac:dyDescent="0.2">
      <c r="B705" s="30"/>
      <c r="C705" s="340"/>
      <c r="D705" s="218"/>
      <c r="E705" s="192"/>
      <c r="F705" s="192"/>
      <c r="G705" s="191"/>
      <c r="H705" s="360">
        <v>216</v>
      </c>
      <c r="I705" s="392"/>
      <c r="J705" s="392"/>
      <c r="K705" s="392"/>
      <c r="L705" s="25" t="s">
        <v>114</v>
      </c>
      <c r="M705" s="114" t="s">
        <v>469</v>
      </c>
      <c r="N705" s="25" t="s">
        <v>112</v>
      </c>
      <c r="O705" s="114" t="s">
        <v>465</v>
      </c>
      <c r="P705" s="25" t="s">
        <v>111</v>
      </c>
      <c r="Q705" s="114" t="s">
        <v>499</v>
      </c>
      <c r="R705" s="25" t="s">
        <v>110</v>
      </c>
      <c r="S705" s="114" t="s">
        <v>354</v>
      </c>
      <c r="T705" s="25" t="s">
        <v>109</v>
      </c>
      <c r="U705" s="114" t="s">
        <v>130</v>
      </c>
      <c r="V705" s="25" t="s">
        <v>108</v>
      </c>
      <c r="W705" s="114"/>
      <c r="X705" s="25" t="s">
        <v>107</v>
      </c>
      <c r="Y705" s="114"/>
      <c r="Z705" s="25" t="s">
        <v>106</v>
      </c>
      <c r="AA705" s="114"/>
      <c r="AB705" s="190"/>
      <c r="AC705" s="114"/>
      <c r="AD705" s="190"/>
      <c r="AE705" s="57"/>
      <c r="AF705" s="422"/>
      <c r="AG705" s="422"/>
      <c r="AH705" s="21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8.15" customHeight="1" thickBot="1" x14ac:dyDescent="0.25">
      <c r="B706" s="30"/>
      <c r="C706" s="355"/>
      <c r="D706" s="246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357</v>
      </c>
      <c r="N706" s="50" t="s">
        <v>104</v>
      </c>
      <c r="O706" s="51" t="s">
        <v>466</v>
      </c>
      <c r="P706" s="50" t="s">
        <v>103</v>
      </c>
      <c r="Q706" s="51" t="s">
        <v>510</v>
      </c>
      <c r="R706" s="50" t="s">
        <v>102</v>
      </c>
      <c r="S706" s="51" t="s">
        <v>354</v>
      </c>
      <c r="T706" s="50">
        <v>20</v>
      </c>
      <c r="U706" s="51"/>
      <c r="V706" s="50" t="s">
        <v>101</v>
      </c>
      <c r="W706" s="51"/>
      <c r="X706" s="50" t="s">
        <v>100</v>
      </c>
      <c r="Y706" s="51"/>
      <c r="Z706" s="50" t="s">
        <v>99</v>
      </c>
      <c r="AA706" s="51"/>
      <c r="AB706" s="187"/>
      <c r="AC706" s="51"/>
      <c r="AD706" s="187"/>
      <c r="AE706" s="56"/>
      <c r="AF706" s="424"/>
      <c r="AG706" s="424"/>
      <c r="AH706" s="47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8.15" customHeight="1" x14ac:dyDescent="0.2">
      <c r="B707" s="30"/>
      <c r="C707" s="338">
        <v>2</v>
      </c>
      <c r="D707" s="212"/>
      <c r="E707" s="198"/>
      <c r="F707" s="198"/>
      <c r="G707" s="197"/>
      <c r="H707" s="358"/>
      <c r="I707" s="390">
        <v>125</v>
      </c>
      <c r="J707" s="390">
        <v>30</v>
      </c>
      <c r="K707" s="390">
        <v>8</v>
      </c>
      <c r="L707" s="42" t="s">
        <v>131</v>
      </c>
      <c r="M707" s="43" t="s">
        <v>1046</v>
      </c>
      <c r="N707" s="42" t="s">
        <v>129</v>
      </c>
      <c r="O707" s="43" t="s">
        <v>717</v>
      </c>
      <c r="P707" s="42" t="s">
        <v>128</v>
      </c>
      <c r="Q707" s="43" t="s">
        <v>458</v>
      </c>
      <c r="R707" s="42" t="s">
        <v>127</v>
      </c>
      <c r="S707" s="43" t="s">
        <v>884</v>
      </c>
      <c r="T707" s="42" t="s">
        <v>126</v>
      </c>
      <c r="U707" s="43" t="s">
        <v>349</v>
      </c>
      <c r="V707" s="42" t="s">
        <v>125</v>
      </c>
      <c r="W707" s="43" t="s">
        <v>347</v>
      </c>
      <c r="X707" s="42" t="s">
        <v>124</v>
      </c>
      <c r="Y707" s="43"/>
      <c r="Z707" s="42" t="s">
        <v>123</v>
      </c>
      <c r="AA707" s="43"/>
      <c r="AB707" s="196"/>
      <c r="AC707" s="43"/>
      <c r="AD707" s="196" t="s">
        <v>467</v>
      </c>
      <c r="AE707" s="39"/>
      <c r="AF707" s="421"/>
      <c r="AG707" s="421"/>
      <c r="AH707" s="38"/>
      <c r="AI707" s="9"/>
      <c r="AJ707" s="349">
        <f>SUMPRODUCT(LEN($M707:$AA710)-LEN(SUBSTITUTE($M707:$AA710,"A", "")))</f>
        <v>50</v>
      </c>
      <c r="AK707" s="352">
        <f>SUMPRODUCT(LEN($AD707:$AD710)-LEN(SUBSTITUTE($AD707:$AD710,"A", "")))</f>
        <v>1</v>
      </c>
      <c r="AL707" s="335">
        <f>SUMPRODUCT(LEN($AC707:$AC710)-LEN(SUBSTITUTE($AC707:$AC710,"A", "")))</f>
        <v>0</v>
      </c>
      <c r="AM707" s="349">
        <f>SUMPRODUCT(LEN($M707:$AA710)-LEN(SUBSTITUTE($M707:$AA710,"S", "")))</f>
        <v>25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13</v>
      </c>
      <c r="AT707" s="352">
        <f>SUMPRODUCT(LEN($AD707:$AD710)-LEN(SUBSTITUTE($AD707:$AD710,"G", "")))</f>
        <v>2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8.15" customHeight="1" thickBot="1" x14ac:dyDescent="0.25">
      <c r="B708" s="30"/>
      <c r="C708" s="339"/>
      <c r="D708" s="221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 t="s">
        <v>812</v>
      </c>
      <c r="N708" s="33" t="s">
        <v>121</v>
      </c>
      <c r="O708" s="55" t="s">
        <v>679</v>
      </c>
      <c r="P708" s="33" t="s">
        <v>120</v>
      </c>
      <c r="Q708" s="55" t="s">
        <v>527</v>
      </c>
      <c r="R708" s="33" t="s">
        <v>119</v>
      </c>
      <c r="S708" s="55" t="s">
        <v>463</v>
      </c>
      <c r="T708" s="33" t="s">
        <v>118</v>
      </c>
      <c r="U708" s="55" t="s">
        <v>349</v>
      </c>
      <c r="V708" s="33" t="s">
        <v>117</v>
      </c>
      <c r="W708" s="55"/>
      <c r="X708" s="33" t="s">
        <v>116</v>
      </c>
      <c r="Y708" s="55"/>
      <c r="Z708" s="33" t="s">
        <v>115</v>
      </c>
      <c r="AA708" s="55"/>
      <c r="AB708" s="193"/>
      <c r="AC708" s="55"/>
      <c r="AD708" s="193" t="s">
        <v>496</v>
      </c>
      <c r="AE708" s="22"/>
      <c r="AF708" s="422"/>
      <c r="AG708" s="422"/>
      <c r="AH708" s="21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8.15" customHeight="1" x14ac:dyDescent="0.2">
      <c r="B709" s="30"/>
      <c r="C709" s="340"/>
      <c r="D709" s="218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 t="s">
        <v>527</v>
      </c>
      <c r="N709" s="25" t="s">
        <v>112</v>
      </c>
      <c r="O709" s="114" t="s">
        <v>507</v>
      </c>
      <c r="P709" s="25" t="s">
        <v>111</v>
      </c>
      <c r="Q709" s="114" t="s">
        <v>531</v>
      </c>
      <c r="R709" s="25" t="s">
        <v>110</v>
      </c>
      <c r="S709" s="114" t="s">
        <v>561</v>
      </c>
      <c r="T709" s="25" t="s">
        <v>109</v>
      </c>
      <c r="U709" s="114" t="s">
        <v>349</v>
      </c>
      <c r="V709" s="25" t="s">
        <v>108</v>
      </c>
      <c r="W709" s="114"/>
      <c r="X709" s="25" t="s">
        <v>107</v>
      </c>
      <c r="Y709" s="114"/>
      <c r="Z709" s="25" t="s">
        <v>106</v>
      </c>
      <c r="AA709" s="114"/>
      <c r="AB709" s="190"/>
      <c r="AC709" s="114"/>
      <c r="AD709" s="190"/>
      <c r="AE709" s="22"/>
      <c r="AF709" s="422"/>
      <c r="AG709" s="422"/>
      <c r="AH709" s="21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8.15" customHeight="1" thickBot="1" x14ac:dyDescent="0.25">
      <c r="B710" s="30"/>
      <c r="C710" s="355"/>
      <c r="D710" s="246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 t="s">
        <v>684</v>
      </c>
      <c r="N710" s="50" t="s">
        <v>104</v>
      </c>
      <c r="O710" s="51" t="s">
        <v>531</v>
      </c>
      <c r="P710" s="50" t="s">
        <v>103</v>
      </c>
      <c r="Q710" s="51" t="s">
        <v>673</v>
      </c>
      <c r="R710" s="50" t="s">
        <v>102</v>
      </c>
      <c r="S710" s="51" t="s">
        <v>371</v>
      </c>
      <c r="T710" s="50">
        <v>20</v>
      </c>
      <c r="U710" s="51" t="s">
        <v>354</v>
      </c>
      <c r="V710" s="50" t="s">
        <v>101</v>
      </c>
      <c r="W710" s="51"/>
      <c r="X710" s="50" t="s">
        <v>100</v>
      </c>
      <c r="Y710" s="51"/>
      <c r="Z710" s="50" t="s">
        <v>99</v>
      </c>
      <c r="AA710" s="51"/>
      <c r="AB710" s="187"/>
      <c r="AC710" s="51"/>
      <c r="AD710" s="187"/>
      <c r="AE710" s="48"/>
      <c r="AF710" s="424"/>
      <c r="AG710" s="424"/>
      <c r="AH710" s="47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8.15" customHeight="1" x14ac:dyDescent="0.2">
      <c r="B711" s="30"/>
      <c r="C711" s="338">
        <v>3</v>
      </c>
      <c r="D711" s="212"/>
      <c r="E711" s="198"/>
      <c r="F711" s="198"/>
      <c r="G711" s="197"/>
      <c r="H711" s="358"/>
      <c r="I711" s="390">
        <v>152</v>
      </c>
      <c r="J711" s="390">
        <v>29</v>
      </c>
      <c r="K711" s="390">
        <v>8</v>
      </c>
      <c r="L711" s="42" t="s">
        <v>131</v>
      </c>
      <c r="M711" s="43" t="s">
        <v>458</v>
      </c>
      <c r="N711" s="42" t="s">
        <v>129</v>
      </c>
      <c r="O711" s="43" t="s">
        <v>754</v>
      </c>
      <c r="P711" s="42" t="s">
        <v>128</v>
      </c>
      <c r="Q711" s="43" t="s">
        <v>471</v>
      </c>
      <c r="R711" s="42" t="s">
        <v>127</v>
      </c>
      <c r="S711" s="43" t="s">
        <v>466</v>
      </c>
      <c r="T711" s="42" t="s">
        <v>126</v>
      </c>
      <c r="U711" s="43" t="s">
        <v>501</v>
      </c>
      <c r="V711" s="42" t="s">
        <v>125</v>
      </c>
      <c r="W711" s="43" t="s">
        <v>130</v>
      </c>
      <c r="X711" s="42" t="s">
        <v>124</v>
      </c>
      <c r="Y711" s="43"/>
      <c r="Z711" s="42" t="s">
        <v>123</v>
      </c>
      <c r="AA711" s="43"/>
      <c r="AB711" s="196"/>
      <c r="AC711" s="43"/>
      <c r="AD711" s="196" t="s">
        <v>1045</v>
      </c>
      <c r="AE711" s="39"/>
      <c r="AF711" s="421"/>
      <c r="AG711" s="421"/>
      <c r="AH711" s="38"/>
      <c r="AI711" s="9"/>
      <c r="AJ711" s="349">
        <f>SUMPRODUCT(LEN($M711:$AA714)-LEN(SUBSTITUTE($M711:$AA714,"A", "")))</f>
        <v>58</v>
      </c>
      <c r="AK711" s="352">
        <f>SUMPRODUCT(LEN($AD711:$AD714)-LEN(SUBSTITUTE($AD711:$AD714,"A", "")))</f>
        <v>13</v>
      </c>
      <c r="AL711" s="335">
        <f>SUMPRODUCT(LEN($AC711:$AC714)-LEN(SUBSTITUTE($AC711:$AC714,"A", "")))</f>
        <v>0</v>
      </c>
      <c r="AM711" s="349">
        <f>SUMPRODUCT(LEN($M711:$AA714)-LEN(SUBSTITUTE($M711:$AA714,"S", "")))</f>
        <v>28</v>
      </c>
      <c r="AN711" s="352">
        <f>SUMPRODUCT(LEN($AD711:$AD714)-LEN(SUBSTITUTE($AD711:$AD714,"S", "")))</f>
        <v>3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8</v>
      </c>
      <c r="AT711" s="352">
        <f>SUMPRODUCT(LEN($AD711:$AD714)-LEN(SUBSTITUTE($AD711:$AD714,"G", "")))</f>
        <v>1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8.15" customHeight="1" thickBot="1" x14ac:dyDescent="0.25">
      <c r="B712" s="30"/>
      <c r="C712" s="339"/>
      <c r="D712" s="221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 t="s">
        <v>1044</v>
      </c>
      <c r="N712" s="33" t="s">
        <v>121</v>
      </c>
      <c r="O712" s="55" t="s">
        <v>527</v>
      </c>
      <c r="P712" s="33" t="s">
        <v>120</v>
      </c>
      <c r="Q712" s="55" t="s">
        <v>1043</v>
      </c>
      <c r="R712" s="33" t="s">
        <v>119</v>
      </c>
      <c r="S712" s="55" t="s">
        <v>474</v>
      </c>
      <c r="T712" s="33" t="s">
        <v>118</v>
      </c>
      <c r="U712" s="55" t="s">
        <v>489</v>
      </c>
      <c r="V712" s="33" t="s">
        <v>117</v>
      </c>
      <c r="W712" s="55" t="s">
        <v>130</v>
      </c>
      <c r="X712" s="33" t="s">
        <v>116</v>
      </c>
      <c r="Y712" s="55"/>
      <c r="Z712" s="33" t="s">
        <v>115</v>
      </c>
      <c r="AA712" s="55"/>
      <c r="AB712" s="193"/>
      <c r="AC712" s="55"/>
      <c r="AD712" s="193" t="s">
        <v>458</v>
      </c>
      <c r="AE712" s="22"/>
      <c r="AF712" s="422"/>
      <c r="AG712" s="422"/>
      <c r="AH712" s="21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8.15" customHeight="1" x14ac:dyDescent="0.2">
      <c r="B713" s="30"/>
      <c r="C713" s="340"/>
      <c r="D713" s="218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 t="s">
        <v>996</v>
      </c>
      <c r="N713" s="25" t="s">
        <v>112</v>
      </c>
      <c r="O713" s="114" t="s">
        <v>763</v>
      </c>
      <c r="P713" s="25" t="s">
        <v>111</v>
      </c>
      <c r="Q713" s="114" t="s">
        <v>465</v>
      </c>
      <c r="R713" s="25" t="s">
        <v>110</v>
      </c>
      <c r="S713" s="114" t="s">
        <v>501</v>
      </c>
      <c r="T713" s="25" t="s">
        <v>109</v>
      </c>
      <c r="U713" s="114" t="s">
        <v>349</v>
      </c>
      <c r="V713" s="25" t="s">
        <v>108</v>
      </c>
      <c r="W713" s="114"/>
      <c r="X713" s="25" t="s">
        <v>107</v>
      </c>
      <c r="Y713" s="114"/>
      <c r="Z713" s="25" t="s">
        <v>106</v>
      </c>
      <c r="AA713" s="114"/>
      <c r="AB713" s="190"/>
      <c r="AC713" s="114"/>
      <c r="AD713" s="190" t="s">
        <v>357</v>
      </c>
      <c r="AE713" s="22"/>
      <c r="AF713" s="422"/>
      <c r="AG713" s="422"/>
      <c r="AH713" s="21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8.15" customHeight="1" thickBot="1" x14ac:dyDescent="0.25">
      <c r="B714" s="20"/>
      <c r="C714" s="341"/>
      <c r="D714" s="215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 t="s">
        <v>1042</v>
      </c>
      <c r="N714" s="15" t="s">
        <v>104</v>
      </c>
      <c r="O714" s="16" t="s">
        <v>527</v>
      </c>
      <c r="P714" s="15" t="s">
        <v>103</v>
      </c>
      <c r="Q714" s="16" t="s">
        <v>507</v>
      </c>
      <c r="R714" s="15" t="s">
        <v>102</v>
      </c>
      <c r="S714" s="16" t="s">
        <v>514</v>
      </c>
      <c r="T714" s="15">
        <v>20</v>
      </c>
      <c r="U714" s="16" t="s">
        <v>354</v>
      </c>
      <c r="V714" s="15" t="s">
        <v>101</v>
      </c>
      <c r="W714" s="16"/>
      <c r="X714" s="15" t="s">
        <v>100</v>
      </c>
      <c r="Y714" s="16"/>
      <c r="Z714" s="15" t="s">
        <v>99</v>
      </c>
      <c r="AA714" s="16"/>
      <c r="AB714" s="187"/>
      <c r="AC714" s="16"/>
      <c r="AD714" s="186"/>
      <c r="AE714" s="11"/>
      <c r="AF714" s="423"/>
      <c r="AG714" s="423"/>
      <c r="AH714" s="10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107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216</v>
      </c>
      <c r="E716" s="425">
        <v>12715.66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03"/>
      <c r="AI716" s="86" t="s">
        <v>137</v>
      </c>
      <c r="AJ716" s="85">
        <f t="shared" ref="AJ716:BB716" si="94">SUM(AJ718:AJ729)</f>
        <v>84</v>
      </c>
      <c r="AK716" s="84">
        <f t="shared" si="94"/>
        <v>2</v>
      </c>
      <c r="AL716" s="83">
        <f t="shared" si="94"/>
        <v>0</v>
      </c>
      <c r="AM716" s="85">
        <f t="shared" si="94"/>
        <v>39</v>
      </c>
      <c r="AN716" s="84">
        <f t="shared" si="94"/>
        <v>0</v>
      </c>
      <c r="AO716" s="83">
        <f t="shared" si="94"/>
        <v>0</v>
      </c>
      <c r="AP716" s="85">
        <f t="shared" si="94"/>
        <v>2</v>
      </c>
      <c r="AQ716" s="84">
        <f t="shared" si="94"/>
        <v>1</v>
      </c>
      <c r="AR716" s="83">
        <f t="shared" si="94"/>
        <v>0</v>
      </c>
      <c r="AS716" s="85">
        <f t="shared" si="94"/>
        <v>27</v>
      </c>
      <c r="AT716" s="84">
        <f t="shared" si="94"/>
        <v>1</v>
      </c>
      <c r="AU716" s="83">
        <f t="shared" si="94"/>
        <v>0</v>
      </c>
      <c r="AV716" s="85">
        <f t="shared" si="94"/>
        <v>0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1</v>
      </c>
      <c r="BB716" s="80">
        <f t="shared" si="94"/>
        <v>0</v>
      </c>
      <c r="BC716" s="79" t="s">
        <v>136</v>
      </c>
      <c r="BF716" s="5">
        <f>SUM(AJ716:AL716)/$BG$5</f>
        <v>28.666666666666668</v>
      </c>
      <c r="BG716" s="5">
        <f>SUM(AM716:AO716,AY716)/$BG$5</f>
        <v>13</v>
      </c>
      <c r="BH716" s="5">
        <f>SUM(AP716:AR716,AZ716)/$BG$5</f>
        <v>1</v>
      </c>
      <c r="BI716" s="5">
        <f>SUM(AS716:AU716,BA716)/$BG$5</f>
        <v>9.6666666666666661</v>
      </c>
      <c r="BJ716" s="5">
        <f>SUM(AV716:AX716,BB716)/$BG$5</f>
        <v>0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03"/>
      <c r="AI717" s="66" t="s">
        <v>135</v>
      </c>
      <c r="AJ717" s="65">
        <f t="shared" ref="AJ717:BB717" si="95">AJ716/3</f>
        <v>28</v>
      </c>
      <c r="AK717" s="64">
        <f t="shared" si="95"/>
        <v>0.66666666666666663</v>
      </c>
      <c r="AL717" s="63">
        <f t="shared" si="95"/>
        <v>0</v>
      </c>
      <c r="AM717" s="65">
        <f t="shared" si="95"/>
        <v>13</v>
      </c>
      <c r="AN717" s="64">
        <f t="shared" si="95"/>
        <v>0</v>
      </c>
      <c r="AO717" s="63">
        <f t="shared" si="95"/>
        <v>0</v>
      </c>
      <c r="AP717" s="65">
        <f t="shared" si="95"/>
        <v>0.66666666666666663</v>
      </c>
      <c r="AQ717" s="64">
        <f t="shared" si="95"/>
        <v>0.33333333333333331</v>
      </c>
      <c r="AR717" s="63">
        <f t="shared" si="95"/>
        <v>0</v>
      </c>
      <c r="AS717" s="65">
        <f t="shared" si="95"/>
        <v>9</v>
      </c>
      <c r="AT717" s="64">
        <f t="shared" si="95"/>
        <v>0.33333333333333331</v>
      </c>
      <c r="AU717" s="63">
        <f t="shared" si="95"/>
        <v>0</v>
      </c>
      <c r="AV717" s="65">
        <f t="shared" si="95"/>
        <v>0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0.33333333333333331</v>
      </c>
      <c r="BB717" s="60">
        <f t="shared" si="95"/>
        <v>0</v>
      </c>
      <c r="BC717" s="59" t="s">
        <v>134</v>
      </c>
    </row>
    <row r="718" spans="2:62" ht="28.15" customHeight="1" x14ac:dyDescent="0.2">
      <c r="B718" s="30"/>
      <c r="C718" s="338">
        <v>1</v>
      </c>
      <c r="D718" s="239" t="s">
        <v>980</v>
      </c>
      <c r="E718" s="198"/>
      <c r="F718" s="198"/>
      <c r="G718" s="197"/>
      <c r="H718" s="358" t="s">
        <v>183</v>
      </c>
      <c r="I718" s="390">
        <v>94</v>
      </c>
      <c r="J718" s="390">
        <v>26</v>
      </c>
      <c r="K718" s="390">
        <v>6</v>
      </c>
      <c r="L718" s="42" t="s">
        <v>131</v>
      </c>
      <c r="M718" s="43" t="s">
        <v>132</v>
      </c>
      <c r="N718" s="42" t="s">
        <v>129</v>
      </c>
      <c r="O718" s="43" t="s">
        <v>469</v>
      </c>
      <c r="P718" s="42" t="s">
        <v>128</v>
      </c>
      <c r="Q718" s="43" t="s">
        <v>1041</v>
      </c>
      <c r="R718" s="42" t="s">
        <v>127</v>
      </c>
      <c r="S718" s="43" t="s">
        <v>179</v>
      </c>
      <c r="T718" s="42" t="s">
        <v>126</v>
      </c>
      <c r="U718" s="43" t="s">
        <v>350</v>
      </c>
      <c r="V718" s="42" t="s">
        <v>125</v>
      </c>
      <c r="W718" s="43"/>
      <c r="X718" s="42" t="s">
        <v>124</v>
      </c>
      <c r="Y718" s="43"/>
      <c r="Z718" s="42" t="s">
        <v>123</v>
      </c>
      <c r="AA718" s="43"/>
      <c r="AB718" s="196"/>
      <c r="AC718" s="43"/>
      <c r="AD718" s="196" t="s">
        <v>565</v>
      </c>
      <c r="AE718" s="58" t="s">
        <v>496</v>
      </c>
      <c r="AF718" s="421">
        <v>4</v>
      </c>
      <c r="AG718" s="421" t="s">
        <v>669</v>
      </c>
      <c r="AH718" s="38"/>
      <c r="AI718" s="9"/>
      <c r="AJ718" s="349">
        <f>SUMPRODUCT(LEN($M718:$AA721)-LEN(SUBSTITUTE($M718:$AA721,"A", "")))</f>
        <v>40</v>
      </c>
      <c r="AK718" s="352">
        <f>SUMPRODUCT(LEN($AD718:$AD721)-LEN(SUBSTITUTE($AD718:$AD721,"A", "")))</f>
        <v>1</v>
      </c>
      <c r="AL718" s="335">
        <f>SUMPRODUCT(LEN($AC718:$AC721)-LEN(SUBSTITUTE($AC718:$AC721,"A", "")))</f>
        <v>0</v>
      </c>
      <c r="AM718" s="349">
        <f>SUMPRODUCT(LEN($M718:$AA721)-LEN(SUBSTITUTE($M718:$AA721,"S", "")))</f>
        <v>16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1</v>
      </c>
      <c r="AQ718" s="352">
        <f>SUMPRODUCT(LEN($AD718:$AD721)-LEN(SUBSTITUTE($AD718:$AD721,"F", "")))</f>
        <v>1</v>
      </c>
      <c r="AR718" s="335">
        <f>SUMPRODUCT(LEN($AC718:$AC721)-LEN(SUBSTITUTE($AC718:$AC721,"F", "")))</f>
        <v>0</v>
      </c>
      <c r="AS718" s="349">
        <f>SUMPRODUCT(LEN($M718:$AA721)-LEN(SUBSTITUTE($M718:$AA721,"G", "")))</f>
        <v>10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0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1</v>
      </c>
      <c r="BB718" s="413">
        <f>SUMPRODUCT(LEN($AE718:$AE721)-LEN(SUBSTITUTE($AE718:$AE721,"M", "")))</f>
        <v>0</v>
      </c>
    </row>
    <row r="719" spans="2:62" ht="28.15" customHeight="1" thickBot="1" x14ac:dyDescent="0.25">
      <c r="B719" s="30"/>
      <c r="C719" s="339"/>
      <c r="D719" s="221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357</v>
      </c>
      <c r="N719" s="33" t="s">
        <v>121</v>
      </c>
      <c r="O719" s="55" t="s">
        <v>179</v>
      </c>
      <c r="P719" s="33" t="s">
        <v>120</v>
      </c>
      <c r="Q719" s="55" t="s">
        <v>556</v>
      </c>
      <c r="R719" s="33" t="s">
        <v>119</v>
      </c>
      <c r="S719" s="55" t="s">
        <v>373</v>
      </c>
      <c r="T719" s="33" t="s">
        <v>118</v>
      </c>
      <c r="U719" s="55" t="s">
        <v>354</v>
      </c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193"/>
      <c r="AC719" s="55"/>
      <c r="AD719" s="193"/>
      <c r="AE719" s="57"/>
      <c r="AF719" s="422"/>
      <c r="AG719" s="422"/>
      <c r="AH719" s="21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8.15" customHeight="1" x14ac:dyDescent="0.2">
      <c r="B720" s="30"/>
      <c r="C720" s="340"/>
      <c r="D720" s="218"/>
      <c r="E720" s="192"/>
      <c r="F720" s="192"/>
      <c r="G720" s="191"/>
      <c r="H720" s="360">
        <v>216</v>
      </c>
      <c r="I720" s="392"/>
      <c r="J720" s="392"/>
      <c r="K720" s="392"/>
      <c r="L720" s="25" t="s">
        <v>114</v>
      </c>
      <c r="M720" s="114" t="s">
        <v>1040</v>
      </c>
      <c r="N720" s="25" t="s">
        <v>112</v>
      </c>
      <c r="O720" s="114" t="s">
        <v>984</v>
      </c>
      <c r="P720" s="25" t="s">
        <v>111</v>
      </c>
      <c r="Q720" s="114" t="s">
        <v>707</v>
      </c>
      <c r="R720" s="25" t="s">
        <v>110</v>
      </c>
      <c r="S720" s="114" t="s">
        <v>561</v>
      </c>
      <c r="T720" s="25" t="s">
        <v>109</v>
      </c>
      <c r="U720" s="114" t="s">
        <v>351</v>
      </c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190"/>
      <c r="AC720" s="114"/>
      <c r="AD720" s="190"/>
      <c r="AE720" s="57"/>
      <c r="AF720" s="422"/>
      <c r="AG720" s="422"/>
      <c r="AH720" s="21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8.15" customHeight="1" thickBot="1" x14ac:dyDescent="0.25">
      <c r="B721" s="30"/>
      <c r="C721" s="355"/>
      <c r="D721" s="246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754</v>
      </c>
      <c r="N721" s="50" t="s">
        <v>104</v>
      </c>
      <c r="O721" s="51" t="s">
        <v>179</v>
      </c>
      <c r="P721" s="50" t="s">
        <v>103</v>
      </c>
      <c r="Q721" s="51" t="s">
        <v>485</v>
      </c>
      <c r="R721" s="50" t="s">
        <v>102</v>
      </c>
      <c r="S721" s="51" t="s">
        <v>492</v>
      </c>
      <c r="T721" s="50">
        <v>20</v>
      </c>
      <c r="U721" s="51" t="s">
        <v>130</v>
      </c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187"/>
      <c r="AC721" s="51"/>
      <c r="AD721" s="187"/>
      <c r="AE721" s="56"/>
      <c r="AF721" s="424"/>
      <c r="AG721" s="424"/>
      <c r="AH721" s="47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8.15" customHeight="1" x14ac:dyDescent="0.2">
      <c r="B722" s="30"/>
      <c r="C722" s="338">
        <v>2</v>
      </c>
      <c r="D722" s="212"/>
      <c r="E722" s="198"/>
      <c r="F722" s="198"/>
      <c r="G722" s="197"/>
      <c r="H722" s="358"/>
      <c r="I722" s="390">
        <v>89</v>
      </c>
      <c r="J722" s="390">
        <v>25</v>
      </c>
      <c r="K722" s="390">
        <v>7</v>
      </c>
      <c r="L722" s="42" t="s">
        <v>131</v>
      </c>
      <c r="M722" s="43" t="s">
        <v>494</v>
      </c>
      <c r="N722" s="42" t="s">
        <v>129</v>
      </c>
      <c r="O722" s="43" t="s">
        <v>179</v>
      </c>
      <c r="P722" s="42" t="s">
        <v>128</v>
      </c>
      <c r="Q722" s="43" t="s">
        <v>179</v>
      </c>
      <c r="R722" s="42" t="s">
        <v>127</v>
      </c>
      <c r="S722" s="43" t="s">
        <v>542</v>
      </c>
      <c r="T722" s="42" t="s">
        <v>126</v>
      </c>
      <c r="U722" s="43" t="s">
        <v>130</v>
      </c>
      <c r="V722" s="42" t="s">
        <v>125</v>
      </c>
      <c r="W722" s="43"/>
      <c r="X722" s="42" t="s">
        <v>124</v>
      </c>
      <c r="Y722" s="43"/>
      <c r="Z722" s="42" t="s">
        <v>123</v>
      </c>
      <c r="AA722" s="43"/>
      <c r="AB722" s="196"/>
      <c r="AC722" s="43"/>
      <c r="AD722" s="196"/>
      <c r="AE722" s="39"/>
      <c r="AF722" s="421"/>
      <c r="AG722" s="421" t="s">
        <v>669</v>
      </c>
      <c r="AH722" s="38"/>
      <c r="AI722" s="9"/>
      <c r="AJ722" s="349">
        <f>SUMPRODUCT(LEN($M722:$AA725)-LEN(SUBSTITUTE($M722:$AA725,"A", "")))</f>
        <v>18</v>
      </c>
      <c r="AK722" s="352">
        <f>SUMPRODUCT(LEN($AD722:$AD725)-LEN(SUBSTITUTE($AD722:$AD725,"A", "")))</f>
        <v>0</v>
      </c>
      <c r="AL722" s="335">
        <f>SUMPRODUCT(LEN($AC722:$AC725)-LEN(SUBSTITUTE($AC722:$AC725,"A", "")))</f>
        <v>0</v>
      </c>
      <c r="AM722" s="349">
        <f>SUMPRODUCT(LEN($M722:$AA725)-LEN(SUBSTITUTE($M722:$AA725,"S", "")))</f>
        <v>5</v>
      </c>
      <c r="AN722" s="352">
        <f>SUMPRODUCT(LEN($AD722:$AD725)-LEN(SUBSTITUTE($AD722:$AD725,"S", "")))</f>
        <v>0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8</v>
      </c>
      <c r="AT722" s="352">
        <f>SUMPRODUCT(LEN($AD722:$AD725)-LEN(SUBSTITUTE($AD722:$AD725,"G", "")))</f>
        <v>0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8.15" customHeight="1" thickBot="1" x14ac:dyDescent="0.25">
      <c r="B723" s="30"/>
      <c r="C723" s="339"/>
      <c r="D723" s="221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 t="s">
        <v>179</v>
      </c>
      <c r="N723" s="33" t="s">
        <v>121</v>
      </c>
      <c r="O723" s="55" t="s">
        <v>467</v>
      </c>
      <c r="P723" s="33" t="s">
        <v>120</v>
      </c>
      <c r="Q723" s="55" t="s">
        <v>496</v>
      </c>
      <c r="R723" s="33" t="s">
        <v>119</v>
      </c>
      <c r="S723" s="55" t="s">
        <v>347</v>
      </c>
      <c r="T723" s="33" t="s">
        <v>118</v>
      </c>
      <c r="U723" s="55" t="s">
        <v>130</v>
      </c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193"/>
      <c r="AC723" s="55"/>
      <c r="AD723" s="193"/>
      <c r="AE723" s="22"/>
      <c r="AF723" s="422"/>
      <c r="AG723" s="422"/>
      <c r="AH723" s="21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8.15" customHeight="1" x14ac:dyDescent="0.2">
      <c r="B724" s="30"/>
      <c r="C724" s="340"/>
      <c r="D724" s="218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 t="s">
        <v>179</v>
      </c>
      <c r="N724" s="25" t="s">
        <v>112</v>
      </c>
      <c r="O724" s="114" t="s">
        <v>467</v>
      </c>
      <c r="P724" s="25" t="s">
        <v>111</v>
      </c>
      <c r="Q724" s="114" t="s">
        <v>509</v>
      </c>
      <c r="R724" s="25" t="s">
        <v>110</v>
      </c>
      <c r="S724" s="114" t="s">
        <v>132</v>
      </c>
      <c r="T724" s="25" t="s">
        <v>109</v>
      </c>
      <c r="U724" s="114"/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190"/>
      <c r="AC724" s="114"/>
      <c r="AD724" s="190"/>
      <c r="AE724" s="22"/>
      <c r="AF724" s="422"/>
      <c r="AG724" s="422"/>
      <c r="AH724" s="21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8.15" customHeight="1" thickBot="1" x14ac:dyDescent="0.25">
      <c r="B725" s="30"/>
      <c r="C725" s="355"/>
      <c r="D725" s="246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 t="s">
        <v>179</v>
      </c>
      <c r="N725" s="50" t="s">
        <v>104</v>
      </c>
      <c r="O725" s="51" t="s">
        <v>132</v>
      </c>
      <c r="P725" s="50" t="s">
        <v>103</v>
      </c>
      <c r="Q725" s="51" t="s">
        <v>479</v>
      </c>
      <c r="R725" s="50" t="s">
        <v>102</v>
      </c>
      <c r="S725" s="51" t="s">
        <v>130</v>
      </c>
      <c r="T725" s="50">
        <v>20</v>
      </c>
      <c r="U725" s="51"/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187"/>
      <c r="AC725" s="51"/>
      <c r="AD725" s="187"/>
      <c r="AE725" s="48"/>
      <c r="AF725" s="424"/>
      <c r="AG725" s="424"/>
      <c r="AH725" s="47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8.15" customHeight="1" x14ac:dyDescent="0.2">
      <c r="B726" s="30"/>
      <c r="C726" s="338">
        <v>3</v>
      </c>
      <c r="D726" s="212"/>
      <c r="E726" s="198"/>
      <c r="F726" s="198"/>
      <c r="G726" s="197"/>
      <c r="H726" s="358"/>
      <c r="I726" s="390">
        <v>110</v>
      </c>
      <c r="J726" s="390">
        <v>26</v>
      </c>
      <c r="K726" s="390">
        <v>7</v>
      </c>
      <c r="L726" s="42" t="s">
        <v>131</v>
      </c>
      <c r="M726" s="43" t="s">
        <v>179</v>
      </c>
      <c r="N726" s="42" t="s">
        <v>129</v>
      </c>
      <c r="O726" s="43" t="s">
        <v>132</v>
      </c>
      <c r="P726" s="42" t="s">
        <v>128</v>
      </c>
      <c r="Q726" s="43" t="s">
        <v>457</v>
      </c>
      <c r="R726" s="42" t="s">
        <v>127</v>
      </c>
      <c r="S726" s="43" t="s">
        <v>352</v>
      </c>
      <c r="T726" s="42" t="s">
        <v>126</v>
      </c>
      <c r="U726" s="43" t="s">
        <v>354</v>
      </c>
      <c r="V726" s="42" t="s">
        <v>125</v>
      </c>
      <c r="W726" s="43"/>
      <c r="X726" s="42" t="s">
        <v>124</v>
      </c>
      <c r="Y726" s="43"/>
      <c r="Z726" s="42" t="s">
        <v>123</v>
      </c>
      <c r="AA726" s="43"/>
      <c r="AB726" s="196"/>
      <c r="AC726" s="43"/>
      <c r="AD726" s="196" t="s">
        <v>467</v>
      </c>
      <c r="AE726" s="39"/>
      <c r="AF726" s="421">
        <v>4</v>
      </c>
      <c r="AG726" s="421" t="s">
        <v>669</v>
      </c>
      <c r="AH726" s="38"/>
      <c r="AI726" s="9"/>
      <c r="AJ726" s="349">
        <f>SUMPRODUCT(LEN($M726:$AA729)-LEN(SUBSTITUTE($M726:$AA729,"A", "")))</f>
        <v>26</v>
      </c>
      <c r="AK726" s="352">
        <f>SUMPRODUCT(LEN($AD726:$AD729)-LEN(SUBSTITUTE($AD726:$AD729,"A", "")))</f>
        <v>1</v>
      </c>
      <c r="AL726" s="335">
        <f>SUMPRODUCT(LEN($AC726:$AC729)-LEN(SUBSTITUTE($AC726:$AC729,"A", "")))</f>
        <v>0</v>
      </c>
      <c r="AM726" s="349">
        <f>SUMPRODUCT(LEN($M726:$AA729)-LEN(SUBSTITUTE($M726:$AA729,"S", "")))</f>
        <v>18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1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9</v>
      </c>
      <c r="AT726" s="352">
        <f>SUMPRODUCT(LEN($AD726:$AD729)-LEN(SUBSTITUTE($AD726:$AD729,"G", "")))</f>
        <v>1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8.15" customHeight="1" thickBot="1" x14ac:dyDescent="0.25">
      <c r="B727" s="30"/>
      <c r="C727" s="339"/>
      <c r="D727" s="221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 t="s">
        <v>179</v>
      </c>
      <c r="N727" s="33" t="s">
        <v>121</v>
      </c>
      <c r="O727" s="55" t="s">
        <v>479</v>
      </c>
      <c r="P727" s="33" t="s">
        <v>120</v>
      </c>
      <c r="Q727" s="55" t="s">
        <v>1039</v>
      </c>
      <c r="R727" s="33" t="s">
        <v>119</v>
      </c>
      <c r="S727" s="55" t="s">
        <v>455</v>
      </c>
      <c r="T727" s="33" t="s">
        <v>118</v>
      </c>
      <c r="U727" s="55" t="s">
        <v>130</v>
      </c>
      <c r="V727" s="33" t="s">
        <v>117</v>
      </c>
      <c r="W727" s="55"/>
      <c r="X727" s="33" t="s">
        <v>116</v>
      </c>
      <c r="Y727" s="55"/>
      <c r="Z727" s="33" t="s">
        <v>115</v>
      </c>
      <c r="AA727" s="55"/>
      <c r="AB727" s="193"/>
      <c r="AC727" s="55"/>
      <c r="AD727" s="193"/>
      <c r="AE727" s="22"/>
      <c r="AF727" s="422"/>
      <c r="AG727" s="422"/>
      <c r="AH727" s="21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8.15" customHeight="1" x14ac:dyDescent="0.2">
      <c r="B728" s="30"/>
      <c r="C728" s="340"/>
      <c r="D728" s="218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 t="s">
        <v>458</v>
      </c>
      <c r="N728" s="25" t="s">
        <v>112</v>
      </c>
      <c r="O728" s="114" t="s">
        <v>507</v>
      </c>
      <c r="P728" s="25" t="s">
        <v>111</v>
      </c>
      <c r="Q728" s="114" t="s">
        <v>474</v>
      </c>
      <c r="R728" s="25" t="s">
        <v>110</v>
      </c>
      <c r="S728" s="114" t="s">
        <v>567</v>
      </c>
      <c r="T728" s="25" t="s">
        <v>109</v>
      </c>
      <c r="U728" s="114" t="s">
        <v>130</v>
      </c>
      <c r="V728" s="25" t="s">
        <v>108</v>
      </c>
      <c r="W728" s="114"/>
      <c r="X728" s="25" t="s">
        <v>107</v>
      </c>
      <c r="Y728" s="114"/>
      <c r="Z728" s="25" t="s">
        <v>106</v>
      </c>
      <c r="AA728" s="114"/>
      <c r="AB728" s="190"/>
      <c r="AC728" s="114"/>
      <c r="AD728" s="190"/>
      <c r="AE728" s="22"/>
      <c r="AF728" s="422"/>
      <c r="AG728" s="422"/>
      <c r="AH728" s="21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8.15" customHeight="1" thickBot="1" x14ac:dyDescent="0.25">
      <c r="B729" s="20"/>
      <c r="C729" s="341"/>
      <c r="D729" s="215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 t="s">
        <v>357</v>
      </c>
      <c r="N729" s="15" t="s">
        <v>104</v>
      </c>
      <c r="O729" s="16" t="s">
        <v>494</v>
      </c>
      <c r="P729" s="15" t="s">
        <v>103</v>
      </c>
      <c r="Q729" s="16" t="s">
        <v>588</v>
      </c>
      <c r="R729" s="15" t="s">
        <v>102</v>
      </c>
      <c r="S729" s="16" t="s">
        <v>354</v>
      </c>
      <c r="T729" s="15">
        <v>20</v>
      </c>
      <c r="U729" s="16"/>
      <c r="V729" s="15" t="s">
        <v>101</v>
      </c>
      <c r="W729" s="16"/>
      <c r="X729" s="15" t="s">
        <v>100</v>
      </c>
      <c r="Y729" s="16"/>
      <c r="Z729" s="15" t="s">
        <v>99</v>
      </c>
      <c r="AA729" s="16"/>
      <c r="AB729" s="187"/>
      <c r="AC729" s="16"/>
      <c r="AD729" s="186"/>
      <c r="AE729" s="11"/>
      <c r="AF729" s="423"/>
      <c r="AG729" s="423"/>
      <c r="AH729" s="10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107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>
        <v>217</v>
      </c>
      <c r="E731" s="425">
        <v>12097.33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03"/>
      <c r="AI731" s="86" t="s">
        <v>137</v>
      </c>
      <c r="AJ731" s="85">
        <f t="shared" ref="AJ731:BB731" si="96">SUM(AJ733:AJ744)</f>
        <v>77</v>
      </c>
      <c r="AK731" s="84">
        <f t="shared" si="96"/>
        <v>1</v>
      </c>
      <c r="AL731" s="83">
        <f t="shared" si="96"/>
        <v>0</v>
      </c>
      <c r="AM731" s="85">
        <f t="shared" si="96"/>
        <v>38</v>
      </c>
      <c r="AN731" s="84">
        <f t="shared" si="96"/>
        <v>0</v>
      </c>
      <c r="AO731" s="83">
        <f t="shared" si="96"/>
        <v>0</v>
      </c>
      <c r="AP731" s="85">
        <f t="shared" si="96"/>
        <v>1</v>
      </c>
      <c r="AQ731" s="84">
        <f t="shared" si="96"/>
        <v>0</v>
      </c>
      <c r="AR731" s="83">
        <f t="shared" si="96"/>
        <v>0</v>
      </c>
      <c r="AS731" s="85">
        <f t="shared" si="96"/>
        <v>23</v>
      </c>
      <c r="AT731" s="84">
        <f t="shared" si="96"/>
        <v>3</v>
      </c>
      <c r="AU731" s="83">
        <f t="shared" si="96"/>
        <v>0</v>
      </c>
      <c r="AV731" s="85">
        <f t="shared" si="96"/>
        <v>0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26</v>
      </c>
      <c r="BG731" s="5">
        <f>SUM(AM731:AO731,AY731)/$BG$5</f>
        <v>12.666666666666666</v>
      </c>
      <c r="BH731" s="5">
        <f>SUM(AP731:AR731,AZ731)/$BG$5</f>
        <v>0.33333333333333331</v>
      </c>
      <c r="BI731" s="5">
        <f>SUM(AS731:AU731,BA731)/$BG$5</f>
        <v>8.6666666666666661</v>
      </c>
      <c r="BJ731" s="5">
        <f>SUM(AV731:AX731,BB731)/$BG$5</f>
        <v>0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03"/>
      <c r="AI732" s="66" t="s">
        <v>135</v>
      </c>
      <c r="AJ732" s="65">
        <f t="shared" ref="AJ732:BB732" si="97">AJ731/3</f>
        <v>25.666666666666668</v>
      </c>
      <c r="AK732" s="64">
        <f t="shared" si="97"/>
        <v>0.33333333333333331</v>
      </c>
      <c r="AL732" s="63">
        <f t="shared" si="97"/>
        <v>0</v>
      </c>
      <c r="AM732" s="65">
        <f t="shared" si="97"/>
        <v>12.666666666666666</v>
      </c>
      <c r="AN732" s="64">
        <f t="shared" si="97"/>
        <v>0</v>
      </c>
      <c r="AO732" s="63">
        <f t="shared" si="97"/>
        <v>0</v>
      </c>
      <c r="AP732" s="65">
        <f t="shared" si="97"/>
        <v>0.33333333333333331</v>
      </c>
      <c r="AQ732" s="64">
        <f t="shared" si="97"/>
        <v>0</v>
      </c>
      <c r="AR732" s="63">
        <f t="shared" si="97"/>
        <v>0</v>
      </c>
      <c r="AS732" s="65">
        <f t="shared" si="97"/>
        <v>7.666666666666667</v>
      </c>
      <c r="AT732" s="64">
        <f t="shared" si="97"/>
        <v>1</v>
      </c>
      <c r="AU732" s="63">
        <f t="shared" si="97"/>
        <v>0</v>
      </c>
      <c r="AV732" s="65">
        <f t="shared" si="97"/>
        <v>0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8.15" customHeight="1" x14ac:dyDescent="0.2">
      <c r="B733" s="30"/>
      <c r="C733" s="338">
        <v>1</v>
      </c>
      <c r="D733" s="212"/>
      <c r="E733" s="198"/>
      <c r="F733" s="198"/>
      <c r="G733" s="197"/>
      <c r="H733" s="358" t="s">
        <v>183</v>
      </c>
      <c r="I733" s="390">
        <v>112</v>
      </c>
      <c r="J733" s="390">
        <v>27</v>
      </c>
      <c r="K733" s="390">
        <v>7</v>
      </c>
      <c r="L733" s="42" t="s">
        <v>131</v>
      </c>
      <c r="M733" s="43" t="s">
        <v>132</v>
      </c>
      <c r="N733" s="42" t="s">
        <v>129</v>
      </c>
      <c r="O733" s="43" t="s">
        <v>484</v>
      </c>
      <c r="P733" s="42" t="s">
        <v>128</v>
      </c>
      <c r="Q733" s="43" t="s">
        <v>496</v>
      </c>
      <c r="R733" s="42" t="s">
        <v>127</v>
      </c>
      <c r="S733" s="43" t="s">
        <v>466</v>
      </c>
      <c r="T733" s="42" t="s">
        <v>126</v>
      </c>
      <c r="U733" s="43" t="s">
        <v>346</v>
      </c>
      <c r="V733" s="42" t="s">
        <v>125</v>
      </c>
      <c r="W733" s="43"/>
      <c r="X733" s="42" t="s">
        <v>124</v>
      </c>
      <c r="Y733" s="43"/>
      <c r="Z733" s="42" t="s">
        <v>123</v>
      </c>
      <c r="AA733" s="43"/>
      <c r="AB733" s="196"/>
      <c r="AC733" s="43"/>
      <c r="AD733" s="196" t="s">
        <v>1038</v>
      </c>
      <c r="AE733" s="58"/>
      <c r="AF733" s="421"/>
      <c r="AG733" s="421" t="s">
        <v>669</v>
      </c>
      <c r="AH733" s="38"/>
      <c r="AI733" s="9"/>
      <c r="AJ733" s="349">
        <f>SUMPRODUCT(LEN($M733:$AA736)-LEN(SUBSTITUTE($M733:$AA736,"A", "")))</f>
        <v>34</v>
      </c>
      <c r="AK733" s="352">
        <f>SUMPRODUCT(LEN($AD733:$AD736)-LEN(SUBSTITUTE($AD733:$AD736,"A", "")))</f>
        <v>1</v>
      </c>
      <c r="AL733" s="335">
        <f>SUMPRODUCT(LEN($AC733:$AC736)-LEN(SUBSTITUTE($AC733:$AC736,"A", "")))</f>
        <v>0</v>
      </c>
      <c r="AM733" s="349">
        <f>SUMPRODUCT(LEN($M733:$AA736)-LEN(SUBSTITUTE($M733:$AA736,"S", "")))</f>
        <v>16</v>
      </c>
      <c r="AN733" s="352">
        <f>SUMPRODUCT(LEN($AD733:$AD736)-LEN(SUBSTITUTE($AD733:$AD736,"S", "")))</f>
        <v>0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13</v>
      </c>
      <c r="AT733" s="352">
        <f>SUMPRODUCT(LEN($AD733:$AD736)-LEN(SUBSTITUTE($AD733:$AD736,"G", "")))</f>
        <v>3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8.15" customHeight="1" thickBot="1" x14ac:dyDescent="0.25">
      <c r="B734" s="30"/>
      <c r="C734" s="339"/>
      <c r="D734" s="221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357</v>
      </c>
      <c r="N734" s="33" t="s">
        <v>121</v>
      </c>
      <c r="O734" s="55" t="s">
        <v>754</v>
      </c>
      <c r="P734" s="33" t="s">
        <v>120</v>
      </c>
      <c r="Q734" s="55" t="s">
        <v>707</v>
      </c>
      <c r="R734" s="33" t="s">
        <v>119</v>
      </c>
      <c r="S734" s="55" t="s">
        <v>525</v>
      </c>
      <c r="T734" s="33" t="s">
        <v>118</v>
      </c>
      <c r="U734" s="55" t="s">
        <v>347</v>
      </c>
      <c r="V734" s="33" t="s">
        <v>117</v>
      </c>
      <c r="W734" s="55"/>
      <c r="X734" s="33" t="s">
        <v>116</v>
      </c>
      <c r="Y734" s="55"/>
      <c r="Z734" s="33" t="s">
        <v>115</v>
      </c>
      <c r="AA734" s="55"/>
      <c r="AB734" s="193"/>
      <c r="AC734" s="55"/>
      <c r="AD734" s="193"/>
      <c r="AE734" s="57"/>
      <c r="AF734" s="422"/>
      <c r="AG734" s="422"/>
      <c r="AH734" s="21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8.15" customHeight="1" x14ac:dyDescent="0.2">
      <c r="B735" s="30"/>
      <c r="C735" s="340"/>
      <c r="D735" s="218"/>
      <c r="E735" s="192"/>
      <c r="F735" s="192"/>
      <c r="G735" s="191"/>
      <c r="H735" s="360">
        <v>217</v>
      </c>
      <c r="I735" s="392"/>
      <c r="J735" s="392"/>
      <c r="K735" s="392"/>
      <c r="L735" s="25" t="s">
        <v>114</v>
      </c>
      <c r="M735" s="114" t="s">
        <v>686</v>
      </c>
      <c r="N735" s="25" t="s">
        <v>112</v>
      </c>
      <c r="O735" s="114" t="s">
        <v>357</v>
      </c>
      <c r="P735" s="25" t="s">
        <v>111</v>
      </c>
      <c r="Q735" s="114" t="s">
        <v>556</v>
      </c>
      <c r="R735" s="25" t="s">
        <v>110</v>
      </c>
      <c r="S735" s="114" t="s">
        <v>561</v>
      </c>
      <c r="T735" s="25" t="s">
        <v>109</v>
      </c>
      <c r="U735" s="114" t="s">
        <v>347</v>
      </c>
      <c r="V735" s="25" t="s">
        <v>108</v>
      </c>
      <c r="W735" s="114"/>
      <c r="X735" s="25" t="s">
        <v>107</v>
      </c>
      <c r="Y735" s="114"/>
      <c r="Z735" s="25" t="s">
        <v>106</v>
      </c>
      <c r="AA735" s="114"/>
      <c r="AB735" s="190"/>
      <c r="AC735" s="114"/>
      <c r="AD735" s="190"/>
      <c r="AE735" s="57"/>
      <c r="AF735" s="422"/>
      <c r="AG735" s="422"/>
      <c r="AH735" s="21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8.15" customHeight="1" thickBot="1" x14ac:dyDescent="0.25">
      <c r="B736" s="30"/>
      <c r="C736" s="355"/>
      <c r="D736" s="246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496</v>
      </c>
      <c r="N736" s="50" t="s">
        <v>104</v>
      </c>
      <c r="O736" s="51" t="s">
        <v>458</v>
      </c>
      <c r="P736" s="50" t="s">
        <v>103</v>
      </c>
      <c r="Q736" s="51" t="s">
        <v>549</v>
      </c>
      <c r="R736" s="50" t="s">
        <v>102</v>
      </c>
      <c r="S736" s="51" t="s">
        <v>529</v>
      </c>
      <c r="T736" s="50">
        <v>20</v>
      </c>
      <c r="U736" s="51" t="s">
        <v>130</v>
      </c>
      <c r="V736" s="50" t="s">
        <v>101</v>
      </c>
      <c r="W736" s="51"/>
      <c r="X736" s="50" t="s">
        <v>100</v>
      </c>
      <c r="Y736" s="51"/>
      <c r="Z736" s="50" t="s">
        <v>99</v>
      </c>
      <c r="AA736" s="51"/>
      <c r="AB736" s="187"/>
      <c r="AC736" s="51"/>
      <c r="AD736" s="187"/>
      <c r="AE736" s="56"/>
      <c r="AF736" s="424"/>
      <c r="AG736" s="424"/>
      <c r="AH736" s="47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8.15" customHeight="1" x14ac:dyDescent="0.2">
      <c r="B737" s="30"/>
      <c r="C737" s="338">
        <v>2</v>
      </c>
      <c r="D737" s="212"/>
      <c r="E737" s="198"/>
      <c r="F737" s="198"/>
      <c r="G737" s="197"/>
      <c r="H737" s="358"/>
      <c r="I737" s="390">
        <v>130</v>
      </c>
      <c r="J737" s="390">
        <v>28</v>
      </c>
      <c r="K737" s="390">
        <v>8</v>
      </c>
      <c r="L737" s="42" t="s">
        <v>131</v>
      </c>
      <c r="M737" s="43" t="s">
        <v>179</v>
      </c>
      <c r="N737" s="42" t="s">
        <v>129</v>
      </c>
      <c r="O737" s="43" t="s">
        <v>179</v>
      </c>
      <c r="P737" s="42" t="s">
        <v>128</v>
      </c>
      <c r="Q737" s="43" t="s">
        <v>132</v>
      </c>
      <c r="R737" s="42" t="s">
        <v>127</v>
      </c>
      <c r="S737" s="43" t="s">
        <v>498</v>
      </c>
      <c r="T737" s="42" t="s">
        <v>126</v>
      </c>
      <c r="U737" s="43" t="s">
        <v>354</v>
      </c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196"/>
      <c r="AC737" s="43"/>
      <c r="AD737" s="196"/>
      <c r="AE737" s="39"/>
      <c r="AF737" s="421">
        <v>6</v>
      </c>
      <c r="AG737" s="421" t="s">
        <v>668</v>
      </c>
      <c r="AH737" s="38"/>
      <c r="AI737" s="9"/>
      <c r="AJ737" s="349">
        <f>SUMPRODUCT(LEN($M737:$AA740)-LEN(SUBSTITUTE($M737:$AA740,"A", "")))</f>
        <v>25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19</v>
      </c>
      <c r="AN737" s="352">
        <f>SUMPRODUCT(LEN($AD737:$AD740)-LEN(SUBSTITUTE($AD737:$AD740,"S", "")))</f>
        <v>0</v>
      </c>
      <c r="AO737" s="335">
        <f>SUMPRODUCT(LEN($AC737:$AC740)-LEN(SUBSTITUTE($AC737:$AC740,"S", "")))</f>
        <v>0</v>
      </c>
      <c r="AP737" s="349">
        <f>SUMPRODUCT(LEN($M737:$AA740)-LEN(SUBSTITUTE($M737:$AA740,"F", "")))</f>
        <v>1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3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8.15" customHeight="1" thickBot="1" x14ac:dyDescent="0.25">
      <c r="B738" s="30"/>
      <c r="C738" s="339"/>
      <c r="D738" s="221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 t="s">
        <v>179</v>
      </c>
      <c r="N738" s="33" t="s">
        <v>121</v>
      </c>
      <c r="O738" s="55" t="s">
        <v>179</v>
      </c>
      <c r="P738" s="33" t="s">
        <v>120</v>
      </c>
      <c r="Q738" s="55" t="s">
        <v>465</v>
      </c>
      <c r="R738" s="33" t="s">
        <v>119</v>
      </c>
      <c r="S738" s="55" t="s">
        <v>550</v>
      </c>
      <c r="T738" s="33" t="s">
        <v>118</v>
      </c>
      <c r="U738" s="55" t="s">
        <v>354</v>
      </c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193"/>
      <c r="AC738" s="55"/>
      <c r="AD738" s="193"/>
      <c r="AE738" s="22"/>
      <c r="AF738" s="422"/>
      <c r="AG738" s="422"/>
      <c r="AH738" s="21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8.15" customHeight="1" x14ac:dyDescent="0.2">
      <c r="B739" s="30"/>
      <c r="C739" s="340"/>
      <c r="D739" s="218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 t="s">
        <v>179</v>
      </c>
      <c r="N739" s="25" t="s">
        <v>112</v>
      </c>
      <c r="O739" s="114" t="s">
        <v>457</v>
      </c>
      <c r="P739" s="25" t="s">
        <v>111</v>
      </c>
      <c r="Q739" s="114" t="s">
        <v>462</v>
      </c>
      <c r="R739" s="25" t="s">
        <v>110</v>
      </c>
      <c r="S739" s="114" t="s">
        <v>350</v>
      </c>
      <c r="T739" s="25" t="s">
        <v>109</v>
      </c>
      <c r="U739" s="114" t="s">
        <v>130</v>
      </c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190"/>
      <c r="AC739" s="114"/>
      <c r="AD739" s="190"/>
      <c r="AE739" s="22"/>
      <c r="AF739" s="422"/>
      <c r="AG739" s="422"/>
      <c r="AH739" s="21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8.15" customHeight="1" thickBot="1" x14ac:dyDescent="0.25">
      <c r="B740" s="30"/>
      <c r="C740" s="355"/>
      <c r="D740" s="246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 t="s">
        <v>357</v>
      </c>
      <c r="N740" s="50" t="s">
        <v>104</v>
      </c>
      <c r="O740" s="51" t="s">
        <v>467</v>
      </c>
      <c r="P740" s="50" t="s">
        <v>103</v>
      </c>
      <c r="Q740" s="51" t="s">
        <v>371</v>
      </c>
      <c r="R740" s="50" t="s">
        <v>102</v>
      </c>
      <c r="S740" s="51" t="s">
        <v>347</v>
      </c>
      <c r="T740" s="50">
        <v>20</v>
      </c>
      <c r="U740" s="51" t="s">
        <v>130</v>
      </c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187"/>
      <c r="AC740" s="51"/>
      <c r="AD740" s="187"/>
      <c r="AE740" s="48"/>
      <c r="AF740" s="424"/>
      <c r="AG740" s="424"/>
      <c r="AH740" s="47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8.15" customHeight="1" x14ac:dyDescent="0.2">
      <c r="B741" s="30"/>
      <c r="C741" s="338">
        <v>3</v>
      </c>
      <c r="D741" s="212"/>
      <c r="E741" s="198"/>
      <c r="F741" s="198"/>
      <c r="G741" s="197"/>
      <c r="H741" s="358"/>
      <c r="I741" s="390">
        <v>77</v>
      </c>
      <c r="J741" s="390">
        <v>19</v>
      </c>
      <c r="K741" s="390">
        <v>7</v>
      </c>
      <c r="L741" s="42" t="s">
        <v>131</v>
      </c>
      <c r="M741" s="43" t="s">
        <v>509</v>
      </c>
      <c r="N741" s="42" t="s">
        <v>129</v>
      </c>
      <c r="O741" s="43" t="s">
        <v>357</v>
      </c>
      <c r="P741" s="42" t="s">
        <v>128</v>
      </c>
      <c r="Q741" s="43" t="s">
        <v>179</v>
      </c>
      <c r="R741" s="42" t="s">
        <v>127</v>
      </c>
      <c r="S741" s="43"/>
      <c r="T741" s="42" t="s">
        <v>126</v>
      </c>
      <c r="U741" s="43"/>
      <c r="V741" s="42" t="s">
        <v>125</v>
      </c>
      <c r="W741" s="43"/>
      <c r="X741" s="42" t="s">
        <v>124</v>
      </c>
      <c r="Y741" s="43"/>
      <c r="Z741" s="42" t="s">
        <v>123</v>
      </c>
      <c r="AA741" s="43"/>
      <c r="AB741" s="196"/>
      <c r="AC741" s="43"/>
      <c r="AD741" s="196"/>
      <c r="AE741" s="39"/>
      <c r="AF741" s="421"/>
      <c r="AG741" s="421" t="s">
        <v>669</v>
      </c>
      <c r="AH741" s="38"/>
      <c r="AI741" s="9"/>
      <c r="AJ741" s="349">
        <f>SUMPRODUCT(LEN($M741:$AA744)-LEN(SUBSTITUTE($M741:$AA744,"A", "")))</f>
        <v>18</v>
      </c>
      <c r="AK741" s="352">
        <f>SUMPRODUCT(LEN($AD741:$AD744)-LEN(SUBSTITUTE($AD741:$AD744,"A", "")))</f>
        <v>0</v>
      </c>
      <c r="AL741" s="335">
        <f>SUMPRODUCT(LEN($AC741:$AC744)-LEN(SUBSTITUTE($AC741:$AC744,"A", "")))</f>
        <v>0</v>
      </c>
      <c r="AM741" s="349">
        <f>SUMPRODUCT(LEN($M741:$AA744)-LEN(SUBSTITUTE($M741:$AA744,"S", "")))</f>
        <v>3</v>
      </c>
      <c r="AN741" s="352">
        <f>SUMPRODUCT(LEN($AD741:$AD744)-LEN(SUBSTITUTE($AD741:$AD744,"S", "")))</f>
        <v>0</v>
      </c>
      <c r="AO741" s="335">
        <f>SUMPRODUCT(LEN($AC741:$AC744)-LEN(SUBSTITUTE($AC741:$AC744,"S", "")))</f>
        <v>0</v>
      </c>
      <c r="AP741" s="349">
        <f>SUMPRODUCT(LEN($M741:$AA744)-LEN(SUBSTITUTE($M741:$AA744,"F", "")))</f>
        <v>0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7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8.15" customHeight="1" thickBot="1" x14ac:dyDescent="0.25">
      <c r="B742" s="30"/>
      <c r="C742" s="339"/>
      <c r="D742" s="221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 t="s">
        <v>179</v>
      </c>
      <c r="N742" s="33" t="s">
        <v>121</v>
      </c>
      <c r="O742" s="55" t="s">
        <v>357</v>
      </c>
      <c r="P742" s="33" t="s">
        <v>120</v>
      </c>
      <c r="Q742" s="55" t="s">
        <v>467</v>
      </c>
      <c r="R742" s="33" t="s">
        <v>119</v>
      </c>
      <c r="S742" s="55"/>
      <c r="T742" s="33" t="s">
        <v>118</v>
      </c>
      <c r="U742" s="55"/>
      <c r="V742" s="33" t="s">
        <v>117</v>
      </c>
      <c r="W742" s="55"/>
      <c r="X742" s="33" t="s">
        <v>116</v>
      </c>
      <c r="Y742" s="55"/>
      <c r="Z742" s="33" t="s">
        <v>115</v>
      </c>
      <c r="AA742" s="55"/>
      <c r="AB742" s="193"/>
      <c r="AC742" s="55"/>
      <c r="AD742" s="193"/>
      <c r="AE742" s="22"/>
      <c r="AF742" s="422"/>
      <c r="AG742" s="422"/>
      <c r="AH742" s="21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8.15" customHeight="1" x14ac:dyDescent="0.2">
      <c r="B743" s="30"/>
      <c r="C743" s="340"/>
      <c r="D743" s="218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 t="s">
        <v>697</v>
      </c>
      <c r="N743" s="25" t="s">
        <v>112</v>
      </c>
      <c r="O743" s="114" t="s">
        <v>467</v>
      </c>
      <c r="P743" s="25" t="s">
        <v>111</v>
      </c>
      <c r="Q743" s="114" t="s">
        <v>130</v>
      </c>
      <c r="R743" s="25" t="s">
        <v>110</v>
      </c>
      <c r="S743" s="114"/>
      <c r="T743" s="25" t="s">
        <v>109</v>
      </c>
      <c r="U743" s="114"/>
      <c r="V743" s="25" t="s">
        <v>108</v>
      </c>
      <c r="W743" s="114"/>
      <c r="X743" s="25" t="s">
        <v>107</v>
      </c>
      <c r="Y743" s="114"/>
      <c r="Z743" s="25" t="s">
        <v>106</v>
      </c>
      <c r="AA743" s="114"/>
      <c r="AB743" s="190"/>
      <c r="AC743" s="114"/>
      <c r="AD743" s="190"/>
      <c r="AE743" s="22"/>
      <c r="AF743" s="422"/>
      <c r="AG743" s="422"/>
      <c r="AH743" s="21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8.15" customHeight="1" thickBot="1" x14ac:dyDescent="0.25">
      <c r="B744" s="20"/>
      <c r="C744" s="341"/>
      <c r="D744" s="215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 t="s">
        <v>688</v>
      </c>
      <c r="N744" s="15" t="s">
        <v>104</v>
      </c>
      <c r="O744" s="16" t="s">
        <v>509</v>
      </c>
      <c r="P744" s="15" t="s">
        <v>103</v>
      </c>
      <c r="Q744" s="16" t="s">
        <v>130</v>
      </c>
      <c r="R744" s="15" t="s">
        <v>102</v>
      </c>
      <c r="S744" s="16"/>
      <c r="T744" s="15">
        <v>20</v>
      </c>
      <c r="U744" s="16"/>
      <c r="V744" s="15" t="s">
        <v>101</v>
      </c>
      <c r="W744" s="16"/>
      <c r="X744" s="15" t="s">
        <v>100</v>
      </c>
      <c r="Y744" s="16"/>
      <c r="Z744" s="15" t="s">
        <v>99</v>
      </c>
      <c r="AA744" s="16"/>
      <c r="AB744" s="187"/>
      <c r="AC744" s="16"/>
      <c r="AD744" s="186"/>
      <c r="AE744" s="11"/>
      <c r="AF744" s="423"/>
      <c r="AG744" s="423"/>
      <c r="AH744" s="10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107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217</v>
      </c>
      <c r="E746" s="425">
        <v>21929.4</v>
      </c>
      <c r="F746" s="426"/>
      <c r="G746" s="427"/>
      <c r="H746" s="95" t="s">
        <v>139</v>
      </c>
      <c r="I746" s="94"/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03"/>
      <c r="AI746" s="86" t="s">
        <v>137</v>
      </c>
      <c r="AJ746" s="85">
        <f t="shared" ref="AJ746:BB746" si="98">SUM(AJ748:AJ759)</f>
        <v>123</v>
      </c>
      <c r="AK746" s="84">
        <f t="shared" si="98"/>
        <v>18</v>
      </c>
      <c r="AL746" s="83">
        <f t="shared" si="98"/>
        <v>0</v>
      </c>
      <c r="AM746" s="85">
        <f t="shared" si="98"/>
        <v>66</v>
      </c>
      <c r="AN746" s="84">
        <f t="shared" si="98"/>
        <v>9</v>
      </c>
      <c r="AO746" s="83">
        <f t="shared" si="98"/>
        <v>0</v>
      </c>
      <c r="AP746" s="85">
        <f t="shared" si="98"/>
        <v>3</v>
      </c>
      <c r="AQ746" s="84">
        <f t="shared" si="98"/>
        <v>2</v>
      </c>
      <c r="AR746" s="83">
        <f t="shared" si="98"/>
        <v>0</v>
      </c>
      <c r="AS746" s="85">
        <f t="shared" si="98"/>
        <v>16</v>
      </c>
      <c r="AT746" s="84">
        <f t="shared" si="98"/>
        <v>5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2</v>
      </c>
      <c r="AZ746" s="81">
        <f t="shared" si="98"/>
        <v>0</v>
      </c>
      <c r="BA746" s="81">
        <f t="shared" si="98"/>
        <v>1</v>
      </c>
      <c r="BB746" s="80">
        <f t="shared" si="98"/>
        <v>0</v>
      </c>
      <c r="BC746" s="79" t="s">
        <v>136</v>
      </c>
      <c r="BF746" s="5">
        <f>SUM(AJ746:AL746)/$BG$5</f>
        <v>47</v>
      </c>
      <c r="BG746" s="5">
        <f>SUM(AM746:AO746,AY746)/$BG$5</f>
        <v>25.666666666666668</v>
      </c>
      <c r="BH746" s="5">
        <f>SUM(AP746:AR746,AZ746)/$BG$5</f>
        <v>1.6666666666666667</v>
      </c>
      <c r="BI746" s="5">
        <f>SUM(AS746:AU746,BA746)/$BG$5</f>
        <v>7.333333333333333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03"/>
      <c r="AI747" s="66" t="s">
        <v>135</v>
      </c>
      <c r="AJ747" s="65">
        <f t="shared" ref="AJ747:BB747" si="99">AJ746/3</f>
        <v>41</v>
      </c>
      <c r="AK747" s="64">
        <f t="shared" si="99"/>
        <v>6</v>
      </c>
      <c r="AL747" s="63">
        <f t="shared" si="99"/>
        <v>0</v>
      </c>
      <c r="AM747" s="65">
        <f t="shared" si="99"/>
        <v>22</v>
      </c>
      <c r="AN747" s="64">
        <f t="shared" si="99"/>
        <v>3</v>
      </c>
      <c r="AO747" s="63">
        <f t="shared" si="99"/>
        <v>0</v>
      </c>
      <c r="AP747" s="65">
        <f t="shared" si="99"/>
        <v>1</v>
      </c>
      <c r="AQ747" s="64">
        <f t="shared" si="99"/>
        <v>0.66666666666666663</v>
      </c>
      <c r="AR747" s="63">
        <f t="shared" si="99"/>
        <v>0</v>
      </c>
      <c r="AS747" s="65">
        <f t="shared" si="99"/>
        <v>5.333333333333333</v>
      </c>
      <c r="AT747" s="64">
        <f t="shared" si="99"/>
        <v>1.6666666666666667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0.66666666666666663</v>
      </c>
      <c r="AZ747" s="61">
        <f t="shared" si="99"/>
        <v>0</v>
      </c>
      <c r="BA747" s="61">
        <f t="shared" si="99"/>
        <v>0.33333333333333331</v>
      </c>
      <c r="BB747" s="60">
        <f t="shared" si="99"/>
        <v>0</v>
      </c>
      <c r="BC747" s="59" t="s">
        <v>134</v>
      </c>
    </row>
    <row r="748" spans="2:62" ht="28.15" customHeight="1" x14ac:dyDescent="0.2">
      <c r="B748" s="30"/>
      <c r="C748" s="338">
        <v>1</v>
      </c>
      <c r="D748" s="239" t="s">
        <v>979</v>
      </c>
      <c r="E748" s="198"/>
      <c r="F748" s="198"/>
      <c r="G748" s="197"/>
      <c r="H748" s="358" t="s">
        <v>183</v>
      </c>
      <c r="I748" s="390">
        <v>136</v>
      </c>
      <c r="J748" s="390">
        <v>30</v>
      </c>
      <c r="K748" s="390">
        <v>8</v>
      </c>
      <c r="L748" s="42" t="s">
        <v>131</v>
      </c>
      <c r="M748" s="43" t="s">
        <v>179</v>
      </c>
      <c r="N748" s="42" t="s">
        <v>129</v>
      </c>
      <c r="O748" s="43" t="s">
        <v>132</v>
      </c>
      <c r="P748" s="42" t="s">
        <v>128</v>
      </c>
      <c r="Q748" s="43" t="s">
        <v>179</v>
      </c>
      <c r="R748" s="42" t="s">
        <v>127</v>
      </c>
      <c r="S748" s="43" t="s">
        <v>688</v>
      </c>
      <c r="T748" s="42" t="s">
        <v>126</v>
      </c>
      <c r="U748" s="43" t="s">
        <v>478</v>
      </c>
      <c r="V748" s="42" t="s">
        <v>125</v>
      </c>
      <c r="W748" s="43" t="s">
        <v>351</v>
      </c>
      <c r="X748" s="42" t="s">
        <v>124</v>
      </c>
      <c r="Y748" s="43"/>
      <c r="Z748" s="42" t="s">
        <v>123</v>
      </c>
      <c r="AA748" s="43"/>
      <c r="AB748" s="196"/>
      <c r="AC748" s="43"/>
      <c r="AD748" s="196" t="s">
        <v>457</v>
      </c>
      <c r="AE748" s="58" t="s">
        <v>498</v>
      </c>
      <c r="AF748" s="421">
        <v>6</v>
      </c>
      <c r="AG748" s="421" t="s">
        <v>668</v>
      </c>
      <c r="AH748" s="38"/>
      <c r="AI748" s="9"/>
      <c r="AJ748" s="349">
        <f>SUMPRODUCT(LEN($M748:$AA751)-LEN(SUBSTITUTE($M748:$AA751,"A", "")))</f>
        <v>37</v>
      </c>
      <c r="AK748" s="352">
        <f>SUMPRODUCT(LEN($AD748:$AD751)-LEN(SUBSTITUTE($AD748:$AD751,"A", "")))</f>
        <v>5</v>
      </c>
      <c r="AL748" s="335">
        <f>SUMPRODUCT(LEN($AC748:$AC751)-LEN(SUBSTITUTE($AC748:$AC751,"A", "")))</f>
        <v>0</v>
      </c>
      <c r="AM748" s="349">
        <f>SUMPRODUCT(LEN($M748:$AA751)-LEN(SUBSTITUTE($M748:$AA751,"S", "")))</f>
        <v>30</v>
      </c>
      <c r="AN748" s="352">
        <f>SUMPRODUCT(LEN($AD748:$AD751)-LEN(SUBSTITUTE($AD748:$AD751,"S", "")))</f>
        <v>2</v>
      </c>
      <c r="AO748" s="335">
        <f>SUMPRODUCT(LEN($AC748:$AC751)-LEN(SUBSTITUTE($AC748:$AC751,"S", "")))</f>
        <v>0</v>
      </c>
      <c r="AP748" s="349">
        <f>SUMPRODUCT(LEN($M748:$AA751)-LEN(SUBSTITUTE($M748:$AA751,"F", "")))</f>
        <v>1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7</v>
      </c>
      <c r="AT748" s="352">
        <f>SUMPRODUCT(LEN($AD748:$AD751)-LEN(SUBSTITUTE($AD748:$AD751,"G", "")))</f>
        <v>2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2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1</v>
      </c>
      <c r="BB748" s="413">
        <f>SUMPRODUCT(LEN($AE748:$AE751)-LEN(SUBSTITUTE($AE748:$AE751,"M", "")))</f>
        <v>0</v>
      </c>
    </row>
    <row r="749" spans="2:62" ht="28.15" customHeight="1" thickBot="1" x14ac:dyDescent="0.25">
      <c r="B749" s="30"/>
      <c r="C749" s="339"/>
      <c r="D749" s="221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357</v>
      </c>
      <c r="N749" s="33" t="s">
        <v>121</v>
      </c>
      <c r="O749" s="55" t="s">
        <v>458</v>
      </c>
      <c r="P749" s="33" t="s">
        <v>120</v>
      </c>
      <c r="Q749" s="55" t="s">
        <v>1018</v>
      </c>
      <c r="R749" s="33" t="s">
        <v>119</v>
      </c>
      <c r="S749" s="55" t="s">
        <v>463</v>
      </c>
      <c r="T749" s="33" t="s">
        <v>118</v>
      </c>
      <c r="U749" s="55" t="s">
        <v>349</v>
      </c>
      <c r="V749" s="33" t="s">
        <v>117</v>
      </c>
      <c r="W749" s="55" t="s">
        <v>130</v>
      </c>
      <c r="X749" s="33" t="s">
        <v>116</v>
      </c>
      <c r="Y749" s="55"/>
      <c r="Z749" s="33" t="s">
        <v>115</v>
      </c>
      <c r="AA749" s="55"/>
      <c r="AB749" s="193"/>
      <c r="AC749" s="55"/>
      <c r="AD749" s="193" t="s">
        <v>1037</v>
      </c>
      <c r="AE749" s="57"/>
      <c r="AF749" s="422"/>
      <c r="AG749" s="422"/>
      <c r="AH749" s="21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8.15" customHeight="1" x14ac:dyDescent="0.2">
      <c r="B750" s="30"/>
      <c r="C750" s="340"/>
      <c r="D750" s="218"/>
      <c r="E750" s="192"/>
      <c r="F750" s="192"/>
      <c r="G750" s="191"/>
      <c r="H750" s="360">
        <v>217</v>
      </c>
      <c r="I750" s="392"/>
      <c r="J750" s="392"/>
      <c r="K750" s="392"/>
      <c r="L750" s="25" t="s">
        <v>114</v>
      </c>
      <c r="M750" s="114" t="s">
        <v>527</v>
      </c>
      <c r="N750" s="25" t="s">
        <v>112</v>
      </c>
      <c r="O750" s="114" t="s">
        <v>132</v>
      </c>
      <c r="P750" s="25" t="s">
        <v>111</v>
      </c>
      <c r="Q750" s="114" t="s">
        <v>832</v>
      </c>
      <c r="R750" s="25" t="s">
        <v>110</v>
      </c>
      <c r="S750" s="114" t="s">
        <v>561</v>
      </c>
      <c r="T750" s="25" t="s">
        <v>109</v>
      </c>
      <c r="U750" s="114" t="s">
        <v>354</v>
      </c>
      <c r="V750" s="25" t="s">
        <v>108</v>
      </c>
      <c r="W750" s="114"/>
      <c r="X750" s="25" t="s">
        <v>107</v>
      </c>
      <c r="Y750" s="114"/>
      <c r="Z750" s="25" t="s">
        <v>106</v>
      </c>
      <c r="AA750" s="114"/>
      <c r="AB750" s="190"/>
      <c r="AC750" s="114"/>
      <c r="AD750" s="190"/>
      <c r="AE750" s="57"/>
      <c r="AF750" s="422"/>
      <c r="AG750" s="422"/>
      <c r="AH750" s="21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8.15" customHeight="1" thickBot="1" x14ac:dyDescent="0.25">
      <c r="B751" s="30"/>
      <c r="C751" s="355"/>
      <c r="D751" s="246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357</v>
      </c>
      <c r="N751" s="50" t="s">
        <v>104</v>
      </c>
      <c r="O751" s="51" t="s">
        <v>468</v>
      </c>
      <c r="P751" s="50" t="s">
        <v>103</v>
      </c>
      <c r="Q751" s="51" t="s">
        <v>466</v>
      </c>
      <c r="R751" s="50" t="s">
        <v>102</v>
      </c>
      <c r="S751" s="51" t="s">
        <v>819</v>
      </c>
      <c r="T751" s="50">
        <v>20</v>
      </c>
      <c r="U751" s="51" t="s">
        <v>354</v>
      </c>
      <c r="V751" s="50" t="s">
        <v>101</v>
      </c>
      <c r="W751" s="51"/>
      <c r="X751" s="50" t="s">
        <v>100</v>
      </c>
      <c r="Y751" s="51"/>
      <c r="Z751" s="50" t="s">
        <v>99</v>
      </c>
      <c r="AA751" s="51"/>
      <c r="AB751" s="187"/>
      <c r="AC751" s="51"/>
      <c r="AD751" s="187"/>
      <c r="AE751" s="56"/>
      <c r="AF751" s="424"/>
      <c r="AG751" s="424"/>
      <c r="AH751" s="47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8.15" customHeight="1" x14ac:dyDescent="0.2">
      <c r="B752" s="30"/>
      <c r="C752" s="338">
        <v>2</v>
      </c>
      <c r="D752" s="212"/>
      <c r="E752" s="198"/>
      <c r="F752" s="198"/>
      <c r="G752" s="197"/>
      <c r="H752" s="358"/>
      <c r="I752" s="390">
        <v>133</v>
      </c>
      <c r="J752" s="390">
        <v>28</v>
      </c>
      <c r="K752" s="390">
        <v>7</v>
      </c>
      <c r="L752" s="42" t="s">
        <v>131</v>
      </c>
      <c r="M752" s="43" t="s">
        <v>179</v>
      </c>
      <c r="N752" s="42" t="s">
        <v>129</v>
      </c>
      <c r="O752" s="43" t="s">
        <v>357</v>
      </c>
      <c r="P752" s="42" t="s">
        <v>128</v>
      </c>
      <c r="Q752" s="43" t="s">
        <v>179</v>
      </c>
      <c r="R752" s="42" t="s">
        <v>127</v>
      </c>
      <c r="S752" s="43" t="s">
        <v>462</v>
      </c>
      <c r="T752" s="42" t="s">
        <v>126</v>
      </c>
      <c r="U752" s="43" t="s">
        <v>351</v>
      </c>
      <c r="V752" s="42" t="s">
        <v>125</v>
      </c>
      <c r="W752" s="43" t="s">
        <v>130</v>
      </c>
      <c r="X752" s="42" t="s">
        <v>124</v>
      </c>
      <c r="Y752" s="43"/>
      <c r="Z752" s="42" t="s">
        <v>123</v>
      </c>
      <c r="AA752" s="43"/>
      <c r="AB752" s="196"/>
      <c r="AC752" s="43"/>
      <c r="AD752" s="196"/>
      <c r="AE752" s="39"/>
      <c r="AF752" s="421"/>
      <c r="AG752" s="421" t="s">
        <v>669</v>
      </c>
      <c r="AH752" s="38"/>
      <c r="AI752" s="9"/>
      <c r="AJ752" s="349">
        <f>SUMPRODUCT(LEN($M752:$AA755)-LEN(SUBSTITUTE($M752:$AA755,"A", "")))</f>
        <v>32</v>
      </c>
      <c r="AK752" s="352">
        <f>SUMPRODUCT(LEN($AD752:$AD755)-LEN(SUBSTITUTE($AD752:$AD755,"A", "")))</f>
        <v>0</v>
      </c>
      <c r="AL752" s="335">
        <f>SUMPRODUCT(LEN($AC752:$AC755)-LEN(SUBSTITUTE($AC752:$AC755,"A", "")))</f>
        <v>0</v>
      </c>
      <c r="AM752" s="349">
        <f>SUMPRODUCT(LEN($M752:$AA755)-LEN(SUBSTITUTE($M752:$AA755,"S", "")))</f>
        <v>11</v>
      </c>
      <c r="AN752" s="352">
        <f>SUMPRODUCT(LEN($AD752:$AD755)-LEN(SUBSTITUTE($AD752:$AD755,"S", "")))</f>
        <v>0</v>
      </c>
      <c r="AO752" s="335">
        <f>SUMPRODUCT(LEN($AC752:$AC755)-LEN(SUBSTITUTE($AC752:$AC755,"S", "")))</f>
        <v>0</v>
      </c>
      <c r="AP752" s="349">
        <f>SUMPRODUCT(LEN($M752:$AA755)-LEN(SUBSTITUTE($M752:$AA755,"F", "")))</f>
        <v>1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4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8.15" customHeight="1" thickBot="1" x14ac:dyDescent="0.25">
      <c r="B753" s="30"/>
      <c r="C753" s="339"/>
      <c r="D753" s="221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 t="s">
        <v>493</v>
      </c>
      <c r="N753" s="33" t="s">
        <v>121</v>
      </c>
      <c r="O753" s="55" t="s">
        <v>457</v>
      </c>
      <c r="P753" s="33" t="s">
        <v>120</v>
      </c>
      <c r="Q753" s="55" t="s">
        <v>357</v>
      </c>
      <c r="R753" s="33" t="s">
        <v>119</v>
      </c>
      <c r="S753" s="55" t="s">
        <v>467</v>
      </c>
      <c r="T753" s="33" t="s">
        <v>118</v>
      </c>
      <c r="U753" s="55" t="s">
        <v>354</v>
      </c>
      <c r="V753" s="33" t="s">
        <v>117</v>
      </c>
      <c r="W753" s="55"/>
      <c r="X753" s="33" t="s">
        <v>116</v>
      </c>
      <c r="Y753" s="55"/>
      <c r="Z753" s="33" t="s">
        <v>115</v>
      </c>
      <c r="AA753" s="55"/>
      <c r="AB753" s="193"/>
      <c r="AC753" s="55"/>
      <c r="AD753" s="193"/>
      <c r="AE753" s="22"/>
      <c r="AF753" s="422"/>
      <c r="AG753" s="422"/>
      <c r="AH753" s="21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8.15" customHeight="1" x14ac:dyDescent="0.2">
      <c r="B754" s="30"/>
      <c r="C754" s="340"/>
      <c r="D754" s="218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 t="s">
        <v>479</v>
      </c>
      <c r="N754" s="25" t="s">
        <v>112</v>
      </c>
      <c r="O754" s="114" t="s">
        <v>132</v>
      </c>
      <c r="P754" s="25" t="s">
        <v>111</v>
      </c>
      <c r="Q754" s="114" t="s">
        <v>566</v>
      </c>
      <c r="R754" s="25" t="s">
        <v>110</v>
      </c>
      <c r="S754" s="114" t="s">
        <v>353</v>
      </c>
      <c r="T754" s="25" t="s">
        <v>109</v>
      </c>
      <c r="U754" s="114" t="s">
        <v>351</v>
      </c>
      <c r="V754" s="25" t="s">
        <v>108</v>
      </c>
      <c r="W754" s="114"/>
      <c r="X754" s="25" t="s">
        <v>107</v>
      </c>
      <c r="Y754" s="114"/>
      <c r="Z754" s="25" t="s">
        <v>106</v>
      </c>
      <c r="AA754" s="114"/>
      <c r="AB754" s="190"/>
      <c r="AC754" s="114"/>
      <c r="AD754" s="190"/>
      <c r="AE754" s="22"/>
      <c r="AF754" s="422"/>
      <c r="AG754" s="422"/>
      <c r="AH754" s="21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8.15" customHeight="1" thickBot="1" x14ac:dyDescent="0.25">
      <c r="B755" s="30"/>
      <c r="C755" s="355"/>
      <c r="D755" s="246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 t="s">
        <v>458</v>
      </c>
      <c r="N755" s="50" t="s">
        <v>104</v>
      </c>
      <c r="O755" s="51" t="s">
        <v>132</v>
      </c>
      <c r="P755" s="50" t="s">
        <v>103</v>
      </c>
      <c r="Q755" s="51" t="s">
        <v>132</v>
      </c>
      <c r="R755" s="50" t="s">
        <v>102</v>
      </c>
      <c r="S755" s="51" t="s">
        <v>347</v>
      </c>
      <c r="T755" s="50">
        <v>20</v>
      </c>
      <c r="U755" s="51" t="s">
        <v>130</v>
      </c>
      <c r="V755" s="50" t="s">
        <v>101</v>
      </c>
      <c r="W755" s="51"/>
      <c r="X755" s="50" t="s">
        <v>100</v>
      </c>
      <c r="Y755" s="51"/>
      <c r="Z755" s="50" t="s">
        <v>99</v>
      </c>
      <c r="AA755" s="51"/>
      <c r="AB755" s="187"/>
      <c r="AC755" s="51"/>
      <c r="AD755" s="187"/>
      <c r="AE755" s="48"/>
      <c r="AF755" s="424"/>
      <c r="AG755" s="424"/>
      <c r="AH755" s="47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8.15" customHeight="1" x14ac:dyDescent="0.2">
      <c r="B756" s="30"/>
      <c r="C756" s="338">
        <v>3</v>
      </c>
      <c r="D756" s="212"/>
      <c r="E756" s="198"/>
      <c r="F756" s="198"/>
      <c r="G756" s="197"/>
      <c r="H756" s="358"/>
      <c r="I756" s="390">
        <v>152</v>
      </c>
      <c r="J756" s="390">
        <v>30</v>
      </c>
      <c r="K756" s="390">
        <v>7</v>
      </c>
      <c r="L756" s="42" t="s">
        <v>131</v>
      </c>
      <c r="M756" s="43" t="s">
        <v>357</v>
      </c>
      <c r="N756" s="42" t="s">
        <v>129</v>
      </c>
      <c r="O756" s="43" t="s">
        <v>179</v>
      </c>
      <c r="P756" s="42" t="s">
        <v>128</v>
      </c>
      <c r="Q756" s="43" t="s">
        <v>357</v>
      </c>
      <c r="R756" s="42" t="s">
        <v>127</v>
      </c>
      <c r="S756" s="43" t="s">
        <v>593</v>
      </c>
      <c r="T756" s="42" t="s">
        <v>126</v>
      </c>
      <c r="U756" s="43" t="s">
        <v>501</v>
      </c>
      <c r="V756" s="42" t="s">
        <v>125</v>
      </c>
      <c r="W756" s="43" t="s">
        <v>354</v>
      </c>
      <c r="X756" s="42" t="s">
        <v>124</v>
      </c>
      <c r="Y756" s="43"/>
      <c r="Z756" s="42" t="s">
        <v>123</v>
      </c>
      <c r="AA756" s="43"/>
      <c r="AB756" s="196"/>
      <c r="AC756" s="43"/>
      <c r="AD756" s="196" t="s">
        <v>132</v>
      </c>
      <c r="AE756" s="39"/>
      <c r="AF756" s="421"/>
      <c r="AG756" s="421" t="s">
        <v>669</v>
      </c>
      <c r="AH756" s="38"/>
      <c r="AI756" s="9"/>
      <c r="AJ756" s="349">
        <f>SUMPRODUCT(LEN($M756:$AA759)-LEN(SUBSTITUTE($M756:$AA759,"A", "")))</f>
        <v>54</v>
      </c>
      <c r="AK756" s="352">
        <f>SUMPRODUCT(LEN($AD756:$AD759)-LEN(SUBSTITUTE($AD756:$AD759,"A", "")))</f>
        <v>13</v>
      </c>
      <c r="AL756" s="335">
        <f>SUMPRODUCT(LEN($AC756:$AC759)-LEN(SUBSTITUTE($AC756:$AC759,"A", "")))</f>
        <v>0</v>
      </c>
      <c r="AM756" s="349">
        <f>SUMPRODUCT(LEN($M756:$AA759)-LEN(SUBSTITUTE($M756:$AA759,"S", "")))</f>
        <v>25</v>
      </c>
      <c r="AN756" s="352">
        <f>SUMPRODUCT(LEN($AD756:$AD759)-LEN(SUBSTITUTE($AD756:$AD759,"S", "")))</f>
        <v>7</v>
      </c>
      <c r="AO756" s="335">
        <f>SUMPRODUCT(LEN($AC756:$AC759)-LEN(SUBSTITUTE($AC756:$AC759,"S", "")))</f>
        <v>0</v>
      </c>
      <c r="AP756" s="349">
        <f>SUMPRODUCT(LEN($M756:$AA759)-LEN(SUBSTITUTE($M756:$AA759,"F", "")))</f>
        <v>1</v>
      </c>
      <c r="AQ756" s="352">
        <f>SUMPRODUCT(LEN($AD756:$AD759)-LEN(SUBSTITUTE($AD756:$AD759,"F", "")))</f>
        <v>2</v>
      </c>
      <c r="AR756" s="335">
        <f>SUMPRODUCT(LEN($AC756:$AC759)-LEN(SUBSTITUTE($AC756:$AC759,"F", "")))</f>
        <v>0</v>
      </c>
      <c r="AS756" s="349">
        <f>SUMPRODUCT(LEN($M756:$AA759)-LEN(SUBSTITUTE($M756:$AA759,"G", "")))</f>
        <v>5</v>
      </c>
      <c r="AT756" s="352">
        <f>SUMPRODUCT(LEN($AD756:$AD759)-LEN(SUBSTITUTE($AD756:$AD759,"G", "")))</f>
        <v>3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8.15" customHeight="1" thickBot="1" x14ac:dyDescent="0.25">
      <c r="B757" s="30"/>
      <c r="C757" s="339"/>
      <c r="D757" s="221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 t="s">
        <v>493</v>
      </c>
      <c r="N757" s="33" t="s">
        <v>121</v>
      </c>
      <c r="O757" s="55" t="s">
        <v>527</v>
      </c>
      <c r="P757" s="33" t="s">
        <v>120</v>
      </c>
      <c r="Q757" s="55" t="s">
        <v>179</v>
      </c>
      <c r="R757" s="33" t="s">
        <v>119</v>
      </c>
      <c r="S757" s="55" t="s">
        <v>484</v>
      </c>
      <c r="T757" s="33" t="s">
        <v>118</v>
      </c>
      <c r="U757" s="55" t="s">
        <v>489</v>
      </c>
      <c r="V757" s="33" t="s">
        <v>117</v>
      </c>
      <c r="W757" s="55" t="s">
        <v>354</v>
      </c>
      <c r="X757" s="33" t="s">
        <v>116</v>
      </c>
      <c r="Y757" s="55"/>
      <c r="Z757" s="33" t="s">
        <v>115</v>
      </c>
      <c r="AA757" s="55"/>
      <c r="AB757" s="193"/>
      <c r="AC757" s="55"/>
      <c r="AD757" s="193" t="s">
        <v>1036</v>
      </c>
      <c r="AE757" s="22"/>
      <c r="AF757" s="422"/>
      <c r="AG757" s="422"/>
      <c r="AH757" s="21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8.15" customHeight="1" x14ac:dyDescent="0.2">
      <c r="B758" s="30"/>
      <c r="C758" s="340"/>
      <c r="D758" s="218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 t="s">
        <v>458</v>
      </c>
      <c r="N758" s="25" t="s">
        <v>112</v>
      </c>
      <c r="O758" s="114" t="s">
        <v>458</v>
      </c>
      <c r="P758" s="25" t="s">
        <v>111</v>
      </c>
      <c r="Q758" s="114" t="s">
        <v>1035</v>
      </c>
      <c r="R758" s="25" t="s">
        <v>110</v>
      </c>
      <c r="S758" s="114" t="s">
        <v>570</v>
      </c>
      <c r="T758" s="25" t="s">
        <v>109</v>
      </c>
      <c r="U758" s="114" t="s">
        <v>359</v>
      </c>
      <c r="V758" s="25" t="s">
        <v>108</v>
      </c>
      <c r="W758" s="114" t="s">
        <v>130</v>
      </c>
      <c r="X758" s="25" t="s">
        <v>107</v>
      </c>
      <c r="Y758" s="114"/>
      <c r="Z758" s="25" t="s">
        <v>106</v>
      </c>
      <c r="AA758" s="114"/>
      <c r="AB758" s="190"/>
      <c r="AC758" s="114"/>
      <c r="AD758" s="190"/>
      <c r="AE758" s="22"/>
      <c r="AF758" s="422"/>
      <c r="AG758" s="422"/>
      <c r="AH758" s="21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8.15" customHeight="1" thickBot="1" x14ac:dyDescent="0.25">
      <c r="B759" s="20"/>
      <c r="C759" s="341"/>
      <c r="D759" s="215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 t="s">
        <v>357</v>
      </c>
      <c r="N759" s="15" t="s">
        <v>104</v>
      </c>
      <c r="O759" s="16" t="s">
        <v>527</v>
      </c>
      <c r="P759" s="15" t="s">
        <v>103</v>
      </c>
      <c r="Q759" s="16" t="s">
        <v>696</v>
      </c>
      <c r="R759" s="15" t="s">
        <v>102</v>
      </c>
      <c r="S759" s="16" t="s">
        <v>1034</v>
      </c>
      <c r="T759" s="15">
        <v>20</v>
      </c>
      <c r="U759" s="16" t="s">
        <v>349</v>
      </c>
      <c r="V759" s="15" t="s">
        <v>101</v>
      </c>
      <c r="W759" s="16"/>
      <c r="X759" s="15" t="s">
        <v>100</v>
      </c>
      <c r="Y759" s="16"/>
      <c r="Z759" s="15" t="s">
        <v>99</v>
      </c>
      <c r="AA759" s="16"/>
      <c r="AB759" s="187"/>
      <c r="AC759" s="16"/>
      <c r="AD759" s="186"/>
      <c r="AE759" s="11"/>
      <c r="AF759" s="423"/>
      <c r="AG759" s="423"/>
      <c r="AH759" s="10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107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>
        <v>217</v>
      </c>
      <c r="E761" s="425">
        <v>16601.7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03"/>
      <c r="AI761" s="86" t="s">
        <v>137</v>
      </c>
      <c r="AJ761" s="85">
        <f t="shared" ref="AJ761:BB761" si="100">SUM(AJ763:AJ774)</f>
        <v>104</v>
      </c>
      <c r="AK761" s="84">
        <f t="shared" si="100"/>
        <v>5</v>
      </c>
      <c r="AL761" s="83">
        <f t="shared" si="100"/>
        <v>0</v>
      </c>
      <c r="AM761" s="85">
        <f t="shared" si="100"/>
        <v>40</v>
      </c>
      <c r="AN761" s="84">
        <f t="shared" si="100"/>
        <v>2</v>
      </c>
      <c r="AO761" s="83">
        <f t="shared" si="100"/>
        <v>0</v>
      </c>
      <c r="AP761" s="85">
        <f t="shared" si="100"/>
        <v>0</v>
      </c>
      <c r="AQ761" s="84">
        <f t="shared" si="100"/>
        <v>0</v>
      </c>
      <c r="AR761" s="83">
        <f t="shared" si="100"/>
        <v>0</v>
      </c>
      <c r="AS761" s="85">
        <f t="shared" si="100"/>
        <v>15</v>
      </c>
      <c r="AT761" s="84">
        <f t="shared" si="100"/>
        <v>0</v>
      </c>
      <c r="AU761" s="83">
        <f t="shared" si="100"/>
        <v>0</v>
      </c>
      <c r="AV761" s="85">
        <f t="shared" si="100"/>
        <v>0</v>
      </c>
      <c r="AW761" s="84">
        <f t="shared" si="100"/>
        <v>0</v>
      </c>
      <c r="AX761" s="83">
        <f t="shared" si="100"/>
        <v>0</v>
      </c>
      <c r="AY761" s="82">
        <f t="shared" si="100"/>
        <v>1</v>
      </c>
      <c r="AZ761" s="81">
        <f t="shared" si="100"/>
        <v>0</v>
      </c>
      <c r="BA761" s="81">
        <f t="shared" si="100"/>
        <v>1</v>
      </c>
      <c r="BB761" s="80">
        <f t="shared" si="100"/>
        <v>0</v>
      </c>
      <c r="BC761" s="79" t="s">
        <v>136</v>
      </c>
      <c r="BF761" s="5">
        <f>SUM(AJ761:AL761)/$BG$5</f>
        <v>36.333333333333336</v>
      </c>
      <c r="BG761" s="5">
        <f>SUM(AM761:AO761,AY761)/$BG$5</f>
        <v>14.333333333333334</v>
      </c>
      <c r="BH761" s="5">
        <f>SUM(AP761:AR761,AZ761)/$BG$5</f>
        <v>0</v>
      </c>
      <c r="BI761" s="5">
        <f>SUM(AS761:AU761,BA761)/$BG$5</f>
        <v>5.333333333333333</v>
      </c>
      <c r="BJ761" s="5">
        <f>SUM(AV761:AX761,BB761)/$BG$5</f>
        <v>0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03"/>
      <c r="AI762" s="66" t="s">
        <v>135</v>
      </c>
      <c r="AJ762" s="65">
        <f t="shared" ref="AJ762:BB762" si="101">AJ761/3</f>
        <v>34.666666666666664</v>
      </c>
      <c r="AK762" s="64">
        <f t="shared" si="101"/>
        <v>1.6666666666666667</v>
      </c>
      <c r="AL762" s="63">
        <f t="shared" si="101"/>
        <v>0</v>
      </c>
      <c r="AM762" s="65">
        <f t="shared" si="101"/>
        <v>13.333333333333334</v>
      </c>
      <c r="AN762" s="64">
        <f t="shared" si="101"/>
        <v>0.66666666666666663</v>
      </c>
      <c r="AO762" s="63">
        <f t="shared" si="101"/>
        <v>0</v>
      </c>
      <c r="AP762" s="65">
        <f t="shared" si="101"/>
        <v>0</v>
      </c>
      <c r="AQ762" s="64">
        <f t="shared" si="101"/>
        <v>0</v>
      </c>
      <c r="AR762" s="63">
        <f t="shared" si="101"/>
        <v>0</v>
      </c>
      <c r="AS762" s="65">
        <f t="shared" si="101"/>
        <v>5</v>
      </c>
      <c r="AT762" s="64">
        <f t="shared" si="101"/>
        <v>0</v>
      </c>
      <c r="AU762" s="63">
        <f t="shared" si="101"/>
        <v>0</v>
      </c>
      <c r="AV762" s="65">
        <f t="shared" si="101"/>
        <v>0</v>
      </c>
      <c r="AW762" s="64">
        <f t="shared" si="101"/>
        <v>0</v>
      </c>
      <c r="AX762" s="63">
        <f t="shared" si="101"/>
        <v>0</v>
      </c>
      <c r="AY762" s="62">
        <f t="shared" si="101"/>
        <v>0.33333333333333331</v>
      </c>
      <c r="AZ762" s="61">
        <f t="shared" si="101"/>
        <v>0</v>
      </c>
      <c r="BA762" s="61">
        <f t="shared" si="101"/>
        <v>0.33333333333333331</v>
      </c>
      <c r="BB762" s="60">
        <f t="shared" si="101"/>
        <v>0</v>
      </c>
      <c r="BC762" s="59" t="s">
        <v>134</v>
      </c>
    </row>
    <row r="763" spans="2:62" ht="28.15" customHeight="1" x14ac:dyDescent="0.2">
      <c r="B763" s="30"/>
      <c r="C763" s="338">
        <v>1</v>
      </c>
      <c r="D763" s="239" t="s">
        <v>1023</v>
      </c>
      <c r="E763" s="198"/>
      <c r="F763" s="198"/>
      <c r="G763" s="197"/>
      <c r="H763" s="358" t="s">
        <v>133</v>
      </c>
      <c r="I763" s="390">
        <v>150</v>
      </c>
      <c r="J763" s="390">
        <v>28</v>
      </c>
      <c r="K763" s="390">
        <v>7</v>
      </c>
      <c r="L763" s="42" t="s">
        <v>131</v>
      </c>
      <c r="M763" s="43" t="s">
        <v>132</v>
      </c>
      <c r="N763" s="42" t="s">
        <v>129</v>
      </c>
      <c r="O763" s="43" t="s">
        <v>479</v>
      </c>
      <c r="P763" s="42" t="s">
        <v>128</v>
      </c>
      <c r="Q763" s="43" t="s">
        <v>493</v>
      </c>
      <c r="R763" s="42" t="s">
        <v>127</v>
      </c>
      <c r="S763" s="43" t="s">
        <v>467</v>
      </c>
      <c r="T763" s="42" t="s">
        <v>126</v>
      </c>
      <c r="U763" s="43" t="s">
        <v>179</v>
      </c>
      <c r="V763" s="42" t="s">
        <v>125</v>
      </c>
      <c r="W763" s="43" t="s">
        <v>132</v>
      </c>
      <c r="X763" s="42" t="s">
        <v>124</v>
      </c>
      <c r="Y763" s="43"/>
      <c r="Z763" s="42" t="s">
        <v>123</v>
      </c>
      <c r="AA763" s="43"/>
      <c r="AB763" s="196"/>
      <c r="AC763" s="43"/>
      <c r="AD763" s="196" t="s">
        <v>1033</v>
      </c>
      <c r="AE763" s="58" t="s">
        <v>568</v>
      </c>
      <c r="AF763" s="421"/>
      <c r="AG763" s="421" t="s">
        <v>669</v>
      </c>
      <c r="AH763" s="38"/>
      <c r="AI763" s="9"/>
      <c r="AJ763" s="349">
        <f>SUMPRODUCT(LEN($M763:$AA766)-LEN(SUBSTITUTE($M763:$AA766,"A", "")))</f>
        <v>33</v>
      </c>
      <c r="AK763" s="352">
        <f>SUMPRODUCT(LEN($AD763:$AD766)-LEN(SUBSTITUTE($AD763:$AD766,"A", "")))</f>
        <v>4</v>
      </c>
      <c r="AL763" s="335">
        <f>SUMPRODUCT(LEN($AC763:$AC766)-LEN(SUBSTITUTE($AC763:$AC766,"A", "")))</f>
        <v>0</v>
      </c>
      <c r="AM763" s="349">
        <f>SUMPRODUCT(LEN($M763:$AA766)-LEN(SUBSTITUTE($M763:$AA766,"S", "")))</f>
        <v>12</v>
      </c>
      <c r="AN763" s="352">
        <f>SUMPRODUCT(LEN($AD763:$AD766)-LEN(SUBSTITUTE($AD763:$AD766,"S", "")))</f>
        <v>2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7</v>
      </c>
      <c r="AT763" s="352">
        <f>SUMPRODUCT(LEN($AD763:$AD766)-LEN(SUBSTITUTE($AD763:$AD766,"G", "")))</f>
        <v>0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1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1</v>
      </c>
      <c r="BB763" s="413">
        <f>SUMPRODUCT(LEN($AE763:$AE766)-LEN(SUBSTITUTE($AE763:$AE766,"M", "")))</f>
        <v>0</v>
      </c>
    </row>
    <row r="764" spans="2:62" ht="28.15" customHeight="1" thickBot="1" x14ac:dyDescent="0.25">
      <c r="B764" s="30"/>
      <c r="C764" s="339"/>
      <c r="D764" s="221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179</v>
      </c>
      <c r="N764" s="33" t="s">
        <v>121</v>
      </c>
      <c r="O764" s="55" t="s">
        <v>357</v>
      </c>
      <c r="P764" s="33" t="s">
        <v>120</v>
      </c>
      <c r="Q764" s="55" t="s">
        <v>357</v>
      </c>
      <c r="R764" s="33" t="s">
        <v>119</v>
      </c>
      <c r="S764" s="55" t="s">
        <v>474</v>
      </c>
      <c r="T764" s="33" t="s">
        <v>118</v>
      </c>
      <c r="U764" s="55" t="s">
        <v>354</v>
      </c>
      <c r="V764" s="33" t="s">
        <v>117</v>
      </c>
      <c r="W764" s="55"/>
      <c r="X764" s="33" t="s">
        <v>116</v>
      </c>
      <c r="Y764" s="55"/>
      <c r="Z764" s="33" t="s">
        <v>115</v>
      </c>
      <c r="AA764" s="55"/>
      <c r="AB764" s="193"/>
      <c r="AC764" s="55"/>
      <c r="AD764" s="193"/>
      <c r="AE764" s="57"/>
      <c r="AF764" s="422"/>
      <c r="AG764" s="422"/>
      <c r="AH764" s="21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8.15" customHeight="1" x14ac:dyDescent="0.2">
      <c r="B765" s="30"/>
      <c r="C765" s="340"/>
      <c r="D765" s="218"/>
      <c r="E765" s="192"/>
      <c r="F765" s="192"/>
      <c r="G765" s="191"/>
      <c r="H765" s="360">
        <v>217</v>
      </c>
      <c r="I765" s="392"/>
      <c r="J765" s="392"/>
      <c r="K765" s="392"/>
      <c r="L765" s="25" t="s">
        <v>114</v>
      </c>
      <c r="M765" s="114" t="s">
        <v>469</v>
      </c>
      <c r="N765" s="25" t="s">
        <v>112</v>
      </c>
      <c r="O765" s="114" t="s">
        <v>479</v>
      </c>
      <c r="P765" s="25" t="s">
        <v>111</v>
      </c>
      <c r="Q765" s="114" t="s">
        <v>459</v>
      </c>
      <c r="R765" s="25" t="s">
        <v>110</v>
      </c>
      <c r="S765" s="114" t="s">
        <v>130</v>
      </c>
      <c r="T765" s="25" t="s">
        <v>109</v>
      </c>
      <c r="U765" s="114" t="s">
        <v>130</v>
      </c>
      <c r="V765" s="25" t="s">
        <v>108</v>
      </c>
      <c r="W765" s="114"/>
      <c r="X765" s="25" t="s">
        <v>107</v>
      </c>
      <c r="Y765" s="114"/>
      <c r="Z765" s="25" t="s">
        <v>106</v>
      </c>
      <c r="AA765" s="114"/>
      <c r="AB765" s="190"/>
      <c r="AC765" s="114"/>
      <c r="AD765" s="190"/>
      <c r="AE765" s="57"/>
      <c r="AF765" s="422"/>
      <c r="AG765" s="422"/>
      <c r="AH765" s="21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8.15" customHeight="1" thickBot="1" x14ac:dyDescent="0.25">
      <c r="B766" s="30"/>
      <c r="C766" s="355"/>
      <c r="D766" s="246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458</v>
      </c>
      <c r="N766" s="50" t="s">
        <v>104</v>
      </c>
      <c r="O766" s="51" t="s">
        <v>707</v>
      </c>
      <c r="P766" s="50" t="s">
        <v>103</v>
      </c>
      <c r="Q766" s="51" t="s">
        <v>351</v>
      </c>
      <c r="R766" s="50" t="s">
        <v>102</v>
      </c>
      <c r="S766" s="51" t="s">
        <v>354</v>
      </c>
      <c r="T766" s="50">
        <v>20</v>
      </c>
      <c r="U766" s="51" t="s">
        <v>130</v>
      </c>
      <c r="V766" s="50" t="s">
        <v>101</v>
      </c>
      <c r="W766" s="51"/>
      <c r="X766" s="50" t="s">
        <v>100</v>
      </c>
      <c r="Y766" s="51"/>
      <c r="Z766" s="50" t="s">
        <v>99</v>
      </c>
      <c r="AA766" s="51"/>
      <c r="AB766" s="187"/>
      <c r="AC766" s="51"/>
      <c r="AD766" s="187"/>
      <c r="AE766" s="56"/>
      <c r="AF766" s="424"/>
      <c r="AG766" s="424"/>
      <c r="AH766" s="47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8.15" customHeight="1" x14ac:dyDescent="0.2">
      <c r="B767" s="30"/>
      <c r="C767" s="338">
        <v>2</v>
      </c>
      <c r="D767" s="212"/>
      <c r="E767" s="198"/>
      <c r="F767" s="198"/>
      <c r="G767" s="197"/>
      <c r="H767" s="358"/>
      <c r="I767" s="390">
        <v>137</v>
      </c>
      <c r="J767" s="390">
        <v>27</v>
      </c>
      <c r="K767" s="390">
        <v>7</v>
      </c>
      <c r="L767" s="42" t="s">
        <v>131</v>
      </c>
      <c r="M767" s="43" t="s">
        <v>132</v>
      </c>
      <c r="N767" s="42" t="s">
        <v>129</v>
      </c>
      <c r="O767" s="43" t="s">
        <v>179</v>
      </c>
      <c r="P767" s="42" t="s">
        <v>128</v>
      </c>
      <c r="Q767" s="43" t="s">
        <v>707</v>
      </c>
      <c r="R767" s="42" t="s">
        <v>127</v>
      </c>
      <c r="S767" s="43" t="s">
        <v>375</v>
      </c>
      <c r="T767" s="42" t="s">
        <v>126</v>
      </c>
      <c r="U767" s="43" t="s">
        <v>347</v>
      </c>
      <c r="V767" s="42" t="s">
        <v>125</v>
      </c>
      <c r="W767" s="43"/>
      <c r="X767" s="42" t="s">
        <v>124</v>
      </c>
      <c r="Y767" s="43"/>
      <c r="Z767" s="42" t="s">
        <v>123</v>
      </c>
      <c r="AA767" s="43"/>
      <c r="AB767" s="196"/>
      <c r="AC767" s="43"/>
      <c r="AD767" s="196"/>
      <c r="AE767" s="39"/>
      <c r="AF767" s="421"/>
      <c r="AG767" s="421" t="s">
        <v>669</v>
      </c>
      <c r="AH767" s="38"/>
      <c r="AI767" s="9"/>
      <c r="AJ767" s="349">
        <f>SUMPRODUCT(LEN($M767:$AA770)-LEN(SUBSTITUTE($M767:$AA770,"A", "")))</f>
        <v>31</v>
      </c>
      <c r="AK767" s="352">
        <f>SUMPRODUCT(LEN($AD767:$AD770)-LEN(SUBSTITUTE($AD767:$AD770,"A", "")))</f>
        <v>0</v>
      </c>
      <c r="AL767" s="335">
        <f>SUMPRODUCT(LEN($AC767:$AC770)-LEN(SUBSTITUTE($AC767:$AC770,"A", "")))</f>
        <v>0</v>
      </c>
      <c r="AM767" s="349">
        <f>SUMPRODUCT(LEN($M767:$AA770)-LEN(SUBSTITUTE($M767:$AA770,"S", "")))</f>
        <v>12</v>
      </c>
      <c r="AN767" s="352">
        <f>SUMPRODUCT(LEN($AD767:$AD770)-LEN(SUBSTITUTE($AD767:$AD770,"S", "")))</f>
        <v>0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6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8.15" customHeight="1" thickBot="1" x14ac:dyDescent="0.25">
      <c r="B768" s="30"/>
      <c r="C768" s="339"/>
      <c r="D768" s="221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 t="s">
        <v>467</v>
      </c>
      <c r="N768" s="33" t="s">
        <v>121</v>
      </c>
      <c r="O768" s="55" t="s">
        <v>179</v>
      </c>
      <c r="P768" s="33" t="s">
        <v>120</v>
      </c>
      <c r="Q768" s="55" t="s">
        <v>692</v>
      </c>
      <c r="R768" s="33" t="s">
        <v>119</v>
      </c>
      <c r="S768" s="55" t="s">
        <v>467</v>
      </c>
      <c r="T768" s="33" t="s">
        <v>118</v>
      </c>
      <c r="U768" s="55" t="s">
        <v>130</v>
      </c>
      <c r="V768" s="33" t="s">
        <v>117</v>
      </c>
      <c r="W768" s="55"/>
      <c r="X768" s="33" t="s">
        <v>116</v>
      </c>
      <c r="Y768" s="55"/>
      <c r="Z768" s="33" t="s">
        <v>115</v>
      </c>
      <c r="AA768" s="55"/>
      <c r="AB768" s="193"/>
      <c r="AC768" s="55"/>
      <c r="AD768" s="193"/>
      <c r="AE768" s="22"/>
      <c r="AF768" s="422"/>
      <c r="AG768" s="422"/>
      <c r="AH768" s="21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8.15" customHeight="1" x14ac:dyDescent="0.2">
      <c r="B769" s="30"/>
      <c r="C769" s="340"/>
      <c r="D769" s="218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 t="s">
        <v>179</v>
      </c>
      <c r="N769" s="25" t="s">
        <v>112</v>
      </c>
      <c r="O769" s="114" t="s">
        <v>458</v>
      </c>
      <c r="P769" s="25" t="s">
        <v>111</v>
      </c>
      <c r="Q769" s="114" t="s">
        <v>467</v>
      </c>
      <c r="R769" s="25" t="s">
        <v>110</v>
      </c>
      <c r="S769" s="114" t="s">
        <v>350</v>
      </c>
      <c r="T769" s="25" t="s">
        <v>109</v>
      </c>
      <c r="U769" s="114" t="s">
        <v>130</v>
      </c>
      <c r="V769" s="25" t="s">
        <v>108</v>
      </c>
      <c r="W769" s="114"/>
      <c r="X769" s="25" t="s">
        <v>107</v>
      </c>
      <c r="Y769" s="114"/>
      <c r="Z769" s="25" t="s">
        <v>106</v>
      </c>
      <c r="AA769" s="114"/>
      <c r="AB769" s="190"/>
      <c r="AC769" s="114"/>
      <c r="AD769" s="190"/>
      <c r="AE769" s="22"/>
      <c r="AF769" s="422"/>
      <c r="AG769" s="422"/>
      <c r="AH769" s="21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8.15" customHeight="1" thickBot="1" x14ac:dyDescent="0.25">
      <c r="B770" s="30"/>
      <c r="C770" s="355"/>
      <c r="D770" s="246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 t="s">
        <v>357</v>
      </c>
      <c r="N770" s="50" t="s">
        <v>104</v>
      </c>
      <c r="O770" s="51" t="s">
        <v>357</v>
      </c>
      <c r="P770" s="50" t="s">
        <v>103</v>
      </c>
      <c r="Q770" s="51" t="s">
        <v>479</v>
      </c>
      <c r="R770" s="50" t="s">
        <v>102</v>
      </c>
      <c r="S770" s="51" t="s">
        <v>353</v>
      </c>
      <c r="T770" s="50">
        <v>20</v>
      </c>
      <c r="U770" s="51" t="s">
        <v>130</v>
      </c>
      <c r="V770" s="50" t="s">
        <v>101</v>
      </c>
      <c r="W770" s="51"/>
      <c r="X770" s="50" t="s">
        <v>100</v>
      </c>
      <c r="Y770" s="51"/>
      <c r="Z770" s="50" t="s">
        <v>99</v>
      </c>
      <c r="AA770" s="51"/>
      <c r="AB770" s="187"/>
      <c r="AC770" s="51"/>
      <c r="AD770" s="187"/>
      <c r="AE770" s="48"/>
      <c r="AF770" s="424"/>
      <c r="AG770" s="424"/>
      <c r="AH770" s="47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8.15" customHeight="1" x14ac:dyDescent="0.2">
      <c r="B771" s="30"/>
      <c r="C771" s="338">
        <v>3</v>
      </c>
      <c r="D771" s="212"/>
      <c r="E771" s="198"/>
      <c r="F771" s="198"/>
      <c r="G771" s="197"/>
      <c r="H771" s="358"/>
      <c r="I771" s="390">
        <v>151</v>
      </c>
      <c r="J771" s="390">
        <v>28</v>
      </c>
      <c r="K771" s="390">
        <v>8</v>
      </c>
      <c r="L771" s="42" t="s">
        <v>131</v>
      </c>
      <c r="M771" s="43" t="s">
        <v>357</v>
      </c>
      <c r="N771" s="42" t="s">
        <v>129</v>
      </c>
      <c r="O771" s="43" t="s">
        <v>179</v>
      </c>
      <c r="P771" s="42" t="s">
        <v>128</v>
      </c>
      <c r="Q771" s="43" t="s">
        <v>458</v>
      </c>
      <c r="R771" s="42" t="s">
        <v>127</v>
      </c>
      <c r="S771" s="43" t="s">
        <v>516</v>
      </c>
      <c r="T771" s="42" t="s">
        <v>126</v>
      </c>
      <c r="U771" s="43" t="s">
        <v>130</v>
      </c>
      <c r="V771" s="42" t="s">
        <v>125</v>
      </c>
      <c r="W771" s="43"/>
      <c r="X771" s="42" t="s">
        <v>124</v>
      </c>
      <c r="Y771" s="43"/>
      <c r="Z771" s="42" t="s">
        <v>123</v>
      </c>
      <c r="AA771" s="43"/>
      <c r="AB771" s="196"/>
      <c r="AC771" s="43"/>
      <c r="AD771" s="196" t="s">
        <v>132</v>
      </c>
      <c r="AE771" s="39"/>
      <c r="AF771" s="421"/>
      <c r="AG771" s="421" t="s">
        <v>668</v>
      </c>
      <c r="AH771" s="38"/>
      <c r="AI771" s="9"/>
      <c r="AJ771" s="349">
        <f>SUMPRODUCT(LEN($M771:$AA774)-LEN(SUBSTITUTE($M771:$AA774,"A", "")))</f>
        <v>40</v>
      </c>
      <c r="AK771" s="352">
        <f>SUMPRODUCT(LEN($AD771:$AD774)-LEN(SUBSTITUTE($AD771:$AD774,"A", "")))</f>
        <v>1</v>
      </c>
      <c r="AL771" s="335">
        <f>SUMPRODUCT(LEN($AC771:$AC774)-LEN(SUBSTITUTE($AC771:$AC774,"A", "")))</f>
        <v>0</v>
      </c>
      <c r="AM771" s="349">
        <f>SUMPRODUCT(LEN($M771:$AA774)-LEN(SUBSTITUTE($M771:$AA774,"S", "")))</f>
        <v>16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2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8.15" customHeight="1" thickBot="1" x14ac:dyDescent="0.25">
      <c r="B772" s="30"/>
      <c r="C772" s="339"/>
      <c r="D772" s="221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 t="s">
        <v>357</v>
      </c>
      <c r="N772" s="33" t="s">
        <v>121</v>
      </c>
      <c r="O772" s="55" t="s">
        <v>179</v>
      </c>
      <c r="P772" s="33" t="s">
        <v>120</v>
      </c>
      <c r="Q772" s="55" t="s">
        <v>373</v>
      </c>
      <c r="R772" s="33" t="s">
        <v>119</v>
      </c>
      <c r="S772" s="55" t="s">
        <v>495</v>
      </c>
      <c r="T772" s="33" t="s">
        <v>118</v>
      </c>
      <c r="U772" s="55" t="s">
        <v>354</v>
      </c>
      <c r="V772" s="33" t="s">
        <v>117</v>
      </c>
      <c r="W772" s="55"/>
      <c r="X772" s="33" t="s">
        <v>116</v>
      </c>
      <c r="Y772" s="55"/>
      <c r="Z772" s="33" t="s">
        <v>115</v>
      </c>
      <c r="AA772" s="55"/>
      <c r="AB772" s="193"/>
      <c r="AC772" s="55"/>
      <c r="AD772" s="193"/>
      <c r="AE772" s="22"/>
      <c r="AF772" s="422"/>
      <c r="AG772" s="422"/>
      <c r="AH772" s="21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8.15" customHeight="1" x14ac:dyDescent="0.2">
      <c r="B773" s="30"/>
      <c r="C773" s="340"/>
      <c r="D773" s="218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 t="s">
        <v>357</v>
      </c>
      <c r="N773" s="25" t="s">
        <v>112</v>
      </c>
      <c r="O773" s="114" t="s">
        <v>527</v>
      </c>
      <c r="P773" s="25" t="s">
        <v>111</v>
      </c>
      <c r="Q773" s="114" t="s">
        <v>462</v>
      </c>
      <c r="R773" s="25" t="s">
        <v>110</v>
      </c>
      <c r="S773" s="114" t="s">
        <v>359</v>
      </c>
      <c r="T773" s="25" t="s">
        <v>109</v>
      </c>
      <c r="U773" s="114" t="s">
        <v>130</v>
      </c>
      <c r="V773" s="25" t="s">
        <v>108</v>
      </c>
      <c r="W773" s="114"/>
      <c r="X773" s="25" t="s">
        <v>107</v>
      </c>
      <c r="Y773" s="114"/>
      <c r="Z773" s="25" t="s">
        <v>106</v>
      </c>
      <c r="AA773" s="114"/>
      <c r="AB773" s="190"/>
      <c r="AC773" s="114"/>
      <c r="AD773" s="190"/>
      <c r="AE773" s="22"/>
      <c r="AF773" s="422"/>
      <c r="AG773" s="422"/>
      <c r="AH773" s="21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8.15" customHeight="1" thickBot="1" x14ac:dyDescent="0.25">
      <c r="B774" s="20"/>
      <c r="C774" s="341"/>
      <c r="D774" s="215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 t="s">
        <v>357</v>
      </c>
      <c r="N774" s="15" t="s">
        <v>104</v>
      </c>
      <c r="O774" s="16" t="s">
        <v>688</v>
      </c>
      <c r="P774" s="15" t="s">
        <v>103</v>
      </c>
      <c r="Q774" s="16" t="s">
        <v>352</v>
      </c>
      <c r="R774" s="15" t="s">
        <v>102</v>
      </c>
      <c r="S774" s="16" t="s">
        <v>349</v>
      </c>
      <c r="T774" s="15">
        <v>20</v>
      </c>
      <c r="U774" s="16" t="s">
        <v>130</v>
      </c>
      <c r="V774" s="15" t="s">
        <v>101</v>
      </c>
      <c r="W774" s="16"/>
      <c r="X774" s="15" t="s">
        <v>100</v>
      </c>
      <c r="Y774" s="16"/>
      <c r="Z774" s="15" t="s">
        <v>99</v>
      </c>
      <c r="AA774" s="16"/>
      <c r="AB774" s="187"/>
      <c r="AC774" s="16"/>
      <c r="AD774" s="186"/>
      <c r="AE774" s="11"/>
      <c r="AF774" s="423"/>
      <c r="AG774" s="423"/>
      <c r="AH774" s="10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107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217</v>
      </c>
      <c r="E776" s="425">
        <v>21446.83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03"/>
      <c r="AI776" s="86" t="s">
        <v>137</v>
      </c>
      <c r="AJ776" s="85">
        <f t="shared" ref="AJ776:BB776" si="102">SUM(AJ778:AJ789)</f>
        <v>89</v>
      </c>
      <c r="AK776" s="84">
        <f t="shared" si="102"/>
        <v>29</v>
      </c>
      <c r="AL776" s="83">
        <f t="shared" si="102"/>
        <v>0</v>
      </c>
      <c r="AM776" s="85">
        <f t="shared" si="102"/>
        <v>53</v>
      </c>
      <c r="AN776" s="84">
        <f t="shared" si="102"/>
        <v>13</v>
      </c>
      <c r="AO776" s="83">
        <f t="shared" si="102"/>
        <v>0</v>
      </c>
      <c r="AP776" s="85">
        <f t="shared" si="102"/>
        <v>0</v>
      </c>
      <c r="AQ776" s="84">
        <f t="shared" si="102"/>
        <v>1</v>
      </c>
      <c r="AR776" s="83">
        <f t="shared" si="102"/>
        <v>0</v>
      </c>
      <c r="AS776" s="85">
        <f t="shared" si="102"/>
        <v>25</v>
      </c>
      <c r="AT776" s="84">
        <f t="shared" si="102"/>
        <v>10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3</v>
      </c>
      <c r="BB776" s="80">
        <f t="shared" si="102"/>
        <v>0</v>
      </c>
      <c r="BC776" s="79" t="s">
        <v>136</v>
      </c>
      <c r="BF776" s="5">
        <f>SUM(AJ776:AL776)/$BG$5</f>
        <v>39.333333333333336</v>
      </c>
      <c r="BG776" s="5">
        <f>SUM(AM776:AO776,AY776)/$BG$5</f>
        <v>22</v>
      </c>
      <c r="BH776" s="5">
        <f>SUM(AP776:AR776,AZ776)/$BG$5</f>
        <v>0.33333333333333331</v>
      </c>
      <c r="BI776" s="5">
        <f>SUM(AS776:AU776,BA776)/$BG$5</f>
        <v>12.666666666666666</v>
      </c>
      <c r="BJ776" s="5">
        <f>SUM(AV776:AX776,BB776)/$BG$5</f>
        <v>0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03"/>
      <c r="AI777" s="66" t="s">
        <v>135</v>
      </c>
      <c r="AJ777" s="65">
        <f t="shared" ref="AJ777:BB777" si="103">AJ776/3</f>
        <v>29.666666666666668</v>
      </c>
      <c r="AK777" s="64">
        <f t="shared" si="103"/>
        <v>9.6666666666666661</v>
      </c>
      <c r="AL777" s="63">
        <f t="shared" si="103"/>
        <v>0</v>
      </c>
      <c r="AM777" s="65">
        <f t="shared" si="103"/>
        <v>17.666666666666668</v>
      </c>
      <c r="AN777" s="64">
        <f t="shared" si="103"/>
        <v>4.333333333333333</v>
      </c>
      <c r="AO777" s="63">
        <f t="shared" si="103"/>
        <v>0</v>
      </c>
      <c r="AP777" s="65">
        <f t="shared" si="103"/>
        <v>0</v>
      </c>
      <c r="AQ777" s="64">
        <f t="shared" si="103"/>
        <v>0.33333333333333331</v>
      </c>
      <c r="AR777" s="63">
        <f t="shared" si="103"/>
        <v>0</v>
      </c>
      <c r="AS777" s="65">
        <f t="shared" si="103"/>
        <v>8.3333333333333339</v>
      </c>
      <c r="AT777" s="64">
        <f t="shared" si="103"/>
        <v>3.3333333333333335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1</v>
      </c>
      <c r="BB777" s="60">
        <f t="shared" si="103"/>
        <v>0</v>
      </c>
      <c r="BC777" s="59" t="s">
        <v>134</v>
      </c>
    </row>
    <row r="778" spans="2:62" ht="28.15" customHeight="1" x14ac:dyDescent="0.2">
      <c r="B778" s="30"/>
      <c r="C778" s="338">
        <v>1</v>
      </c>
      <c r="D778" s="239" t="s">
        <v>1032</v>
      </c>
      <c r="E778" s="198"/>
      <c r="F778" s="198"/>
      <c r="G778" s="197"/>
      <c r="H778" s="358" t="s">
        <v>133</v>
      </c>
      <c r="I778" s="390">
        <v>128</v>
      </c>
      <c r="J778" s="390">
        <v>23</v>
      </c>
      <c r="K778" s="390">
        <v>7</v>
      </c>
      <c r="L778" s="42" t="s">
        <v>131</v>
      </c>
      <c r="M778" s="43" t="s">
        <v>686</v>
      </c>
      <c r="N778" s="42" t="s">
        <v>129</v>
      </c>
      <c r="O778" s="43" t="s">
        <v>132</v>
      </c>
      <c r="P778" s="42" t="s">
        <v>128</v>
      </c>
      <c r="Q778" s="43" t="s">
        <v>493</v>
      </c>
      <c r="R778" s="42" t="s">
        <v>127</v>
      </c>
      <c r="S778" s="43" t="s">
        <v>130</v>
      </c>
      <c r="T778" s="42" t="s">
        <v>126</v>
      </c>
      <c r="U778" s="43"/>
      <c r="V778" s="42" t="s">
        <v>125</v>
      </c>
      <c r="W778" s="43"/>
      <c r="X778" s="42" t="s">
        <v>124</v>
      </c>
      <c r="Y778" s="43"/>
      <c r="Z778" s="42" t="s">
        <v>123</v>
      </c>
      <c r="AA778" s="43"/>
      <c r="AB778" s="196"/>
      <c r="AC778" s="43"/>
      <c r="AD778" s="196" t="s">
        <v>1031</v>
      </c>
      <c r="AE778" s="58" t="s">
        <v>712</v>
      </c>
      <c r="AF778" s="421"/>
      <c r="AG778" s="421" t="s">
        <v>669</v>
      </c>
      <c r="AH778" s="38"/>
      <c r="AI778" s="9"/>
      <c r="AJ778" s="349">
        <f>SUMPRODUCT(LEN($M778:$AA781)-LEN(SUBSTITUTE($M778:$AA781,"A", "")))</f>
        <v>16</v>
      </c>
      <c r="AK778" s="352">
        <f>SUMPRODUCT(LEN($AD778:$AD781)-LEN(SUBSTITUTE($AD778:$AD781,"A", "")))</f>
        <v>19</v>
      </c>
      <c r="AL778" s="335">
        <f>SUMPRODUCT(LEN($AC778:$AC781)-LEN(SUBSTITUTE($AC778:$AC781,"A", "")))</f>
        <v>0</v>
      </c>
      <c r="AM778" s="349">
        <f>SUMPRODUCT(LEN($M778:$AA781)-LEN(SUBSTITUTE($M778:$AA781,"S", "")))</f>
        <v>6</v>
      </c>
      <c r="AN778" s="352">
        <f>SUMPRODUCT(LEN($AD778:$AD781)-LEN(SUBSTITUTE($AD778:$AD781,"S", "")))</f>
        <v>7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1</v>
      </c>
      <c r="AR778" s="335">
        <f>SUMPRODUCT(LEN($AC778:$AC781)-LEN(SUBSTITUTE($AC778:$AC781,"F", "")))</f>
        <v>0</v>
      </c>
      <c r="AS778" s="349">
        <f>SUMPRODUCT(LEN($M778:$AA781)-LEN(SUBSTITUTE($M778:$AA781,"G", "")))</f>
        <v>5</v>
      </c>
      <c r="AT778" s="352">
        <f>SUMPRODUCT(LEN($AD778:$AD781)-LEN(SUBSTITUTE($AD778:$AD781,"G", "")))</f>
        <v>3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3</v>
      </c>
      <c r="BB778" s="413">
        <f>SUMPRODUCT(LEN($AE778:$AE781)-LEN(SUBSTITUTE($AE778:$AE781,"M", "")))</f>
        <v>0</v>
      </c>
    </row>
    <row r="779" spans="2:62" ht="28.15" customHeight="1" thickBot="1" x14ac:dyDescent="0.25">
      <c r="B779" s="30"/>
      <c r="C779" s="339"/>
      <c r="D779" s="221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185</v>
      </c>
      <c r="N779" s="33" t="s">
        <v>121</v>
      </c>
      <c r="O779" s="55" t="s">
        <v>467</v>
      </c>
      <c r="P779" s="33" t="s">
        <v>120</v>
      </c>
      <c r="Q779" s="55" t="s">
        <v>351</v>
      </c>
      <c r="R779" s="33" t="s">
        <v>119</v>
      </c>
      <c r="S779" s="55" t="s">
        <v>130</v>
      </c>
      <c r="T779" s="33" t="s">
        <v>118</v>
      </c>
      <c r="U779" s="55"/>
      <c r="V779" s="33" t="s">
        <v>117</v>
      </c>
      <c r="W779" s="55"/>
      <c r="X779" s="33" t="s">
        <v>116</v>
      </c>
      <c r="Y779" s="55"/>
      <c r="Z779" s="33" t="s">
        <v>115</v>
      </c>
      <c r="AA779" s="55"/>
      <c r="AB779" s="193"/>
      <c r="AC779" s="55"/>
      <c r="AD779" s="193" t="s">
        <v>1030</v>
      </c>
      <c r="AE779" s="57"/>
      <c r="AF779" s="422"/>
      <c r="AG779" s="422"/>
      <c r="AH779" s="21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8.15" customHeight="1" x14ac:dyDescent="0.2">
      <c r="B780" s="30"/>
      <c r="C780" s="340"/>
      <c r="D780" s="218"/>
      <c r="E780" s="192"/>
      <c r="F780" s="192"/>
      <c r="G780" s="191"/>
      <c r="H780" s="360">
        <v>217</v>
      </c>
      <c r="I780" s="392"/>
      <c r="J780" s="392"/>
      <c r="K780" s="392"/>
      <c r="L780" s="25" t="s">
        <v>114</v>
      </c>
      <c r="M780" s="114" t="s">
        <v>132</v>
      </c>
      <c r="N780" s="25" t="s">
        <v>112</v>
      </c>
      <c r="O780" s="114" t="s">
        <v>132</v>
      </c>
      <c r="P780" s="25" t="s">
        <v>111</v>
      </c>
      <c r="Q780" s="114" t="s">
        <v>467</v>
      </c>
      <c r="R780" s="25" t="s">
        <v>110</v>
      </c>
      <c r="S780" s="114" t="s">
        <v>130</v>
      </c>
      <c r="T780" s="25" t="s">
        <v>109</v>
      </c>
      <c r="U780" s="114"/>
      <c r="V780" s="25" t="s">
        <v>108</v>
      </c>
      <c r="W780" s="114"/>
      <c r="X780" s="25" t="s">
        <v>107</v>
      </c>
      <c r="Y780" s="114"/>
      <c r="Z780" s="25" t="s">
        <v>106</v>
      </c>
      <c r="AA780" s="114"/>
      <c r="AB780" s="190"/>
      <c r="AC780" s="114"/>
      <c r="AD780" s="190"/>
      <c r="AE780" s="57"/>
      <c r="AF780" s="422"/>
      <c r="AG780" s="422"/>
      <c r="AH780" s="21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8.15" customHeight="1" thickBot="1" x14ac:dyDescent="0.25">
      <c r="B781" s="30"/>
      <c r="C781" s="355"/>
      <c r="D781" s="246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179</v>
      </c>
      <c r="N781" s="50" t="s">
        <v>104</v>
      </c>
      <c r="O781" s="51" t="s">
        <v>458</v>
      </c>
      <c r="P781" s="50" t="s">
        <v>103</v>
      </c>
      <c r="Q781" s="51" t="s">
        <v>130</v>
      </c>
      <c r="R781" s="50" t="s">
        <v>102</v>
      </c>
      <c r="S781" s="51" t="s">
        <v>130</v>
      </c>
      <c r="T781" s="50">
        <v>20</v>
      </c>
      <c r="U781" s="51"/>
      <c r="V781" s="50" t="s">
        <v>101</v>
      </c>
      <c r="W781" s="51"/>
      <c r="X781" s="50" t="s">
        <v>100</v>
      </c>
      <c r="Y781" s="51"/>
      <c r="Z781" s="50" t="s">
        <v>99</v>
      </c>
      <c r="AA781" s="51"/>
      <c r="AB781" s="187"/>
      <c r="AC781" s="51"/>
      <c r="AD781" s="187"/>
      <c r="AE781" s="56"/>
      <c r="AF781" s="424"/>
      <c r="AG781" s="424"/>
      <c r="AH781" s="47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8.15" customHeight="1" x14ac:dyDescent="0.2">
      <c r="B782" s="30"/>
      <c r="C782" s="338">
        <v>2</v>
      </c>
      <c r="D782" s="212"/>
      <c r="E782" s="198"/>
      <c r="F782" s="198"/>
      <c r="G782" s="197"/>
      <c r="H782" s="358"/>
      <c r="I782" s="390">
        <v>130</v>
      </c>
      <c r="J782" s="390">
        <v>31</v>
      </c>
      <c r="K782" s="390">
        <v>8</v>
      </c>
      <c r="L782" s="42" t="s">
        <v>131</v>
      </c>
      <c r="M782" s="43" t="s">
        <v>509</v>
      </c>
      <c r="N782" s="42" t="s">
        <v>129</v>
      </c>
      <c r="O782" s="43" t="s">
        <v>458</v>
      </c>
      <c r="P782" s="42" t="s">
        <v>128</v>
      </c>
      <c r="Q782" s="43" t="s">
        <v>357</v>
      </c>
      <c r="R782" s="42" t="s">
        <v>127</v>
      </c>
      <c r="S782" s="43" t="s">
        <v>1029</v>
      </c>
      <c r="T782" s="42" t="s">
        <v>126</v>
      </c>
      <c r="U782" s="43" t="s">
        <v>579</v>
      </c>
      <c r="V782" s="42" t="s">
        <v>125</v>
      </c>
      <c r="W782" s="43" t="s">
        <v>354</v>
      </c>
      <c r="X782" s="42" t="s">
        <v>124</v>
      </c>
      <c r="Y782" s="43"/>
      <c r="Z782" s="42" t="s">
        <v>123</v>
      </c>
      <c r="AA782" s="43"/>
      <c r="AB782" s="196"/>
      <c r="AC782" s="43"/>
      <c r="AD782" s="196" t="s">
        <v>1028</v>
      </c>
      <c r="AE782" s="39"/>
      <c r="AF782" s="421"/>
      <c r="AG782" s="421" t="s">
        <v>669</v>
      </c>
      <c r="AH782" s="38"/>
      <c r="AI782" s="9"/>
      <c r="AJ782" s="349">
        <f>SUMPRODUCT(LEN($M782:$AA785)-LEN(SUBSTITUTE($M782:$AA785,"A", "")))</f>
        <v>41</v>
      </c>
      <c r="AK782" s="352">
        <f>SUMPRODUCT(LEN($AD782:$AD785)-LEN(SUBSTITUTE($AD782:$AD785,"A", "")))</f>
        <v>10</v>
      </c>
      <c r="AL782" s="335">
        <f>SUMPRODUCT(LEN($AC782:$AC785)-LEN(SUBSTITUTE($AC782:$AC785,"A", "")))</f>
        <v>0</v>
      </c>
      <c r="AM782" s="349">
        <f>SUMPRODUCT(LEN($M782:$AA785)-LEN(SUBSTITUTE($M782:$AA785,"S", "")))</f>
        <v>24</v>
      </c>
      <c r="AN782" s="352">
        <f>SUMPRODUCT(LEN($AD782:$AD785)-LEN(SUBSTITUTE($AD782:$AD785,"S", "")))</f>
        <v>6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12</v>
      </c>
      <c r="AT782" s="352">
        <f>SUMPRODUCT(LEN($AD782:$AD785)-LEN(SUBSTITUTE($AD782:$AD785,"G", "")))</f>
        <v>7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8.15" customHeight="1" thickBot="1" x14ac:dyDescent="0.25">
      <c r="B783" s="30"/>
      <c r="C783" s="339"/>
      <c r="D783" s="221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 t="s">
        <v>357</v>
      </c>
      <c r="N783" s="33" t="s">
        <v>121</v>
      </c>
      <c r="O783" s="55" t="s">
        <v>458</v>
      </c>
      <c r="P783" s="33" t="s">
        <v>120</v>
      </c>
      <c r="Q783" s="55" t="s">
        <v>179</v>
      </c>
      <c r="R783" s="33" t="s">
        <v>119</v>
      </c>
      <c r="S783" s="55" t="s">
        <v>581</v>
      </c>
      <c r="T783" s="33" t="s">
        <v>118</v>
      </c>
      <c r="U783" s="55" t="s">
        <v>349</v>
      </c>
      <c r="V783" s="33" t="s">
        <v>117</v>
      </c>
      <c r="W783" s="55" t="s">
        <v>130</v>
      </c>
      <c r="X783" s="33" t="s">
        <v>116</v>
      </c>
      <c r="Y783" s="55"/>
      <c r="Z783" s="33" t="s">
        <v>115</v>
      </c>
      <c r="AA783" s="55"/>
      <c r="AB783" s="193"/>
      <c r="AC783" s="55"/>
      <c r="AD783" s="193" t="s">
        <v>1027</v>
      </c>
      <c r="AE783" s="22"/>
      <c r="AF783" s="422"/>
      <c r="AG783" s="422"/>
      <c r="AH783" s="21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8.15" customHeight="1" x14ac:dyDescent="0.2">
      <c r="B784" s="30"/>
      <c r="C784" s="340"/>
      <c r="D784" s="218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 t="s">
        <v>479</v>
      </c>
      <c r="N784" s="25" t="s">
        <v>112</v>
      </c>
      <c r="O784" s="114" t="s">
        <v>484</v>
      </c>
      <c r="P784" s="25" t="s">
        <v>111</v>
      </c>
      <c r="Q784" s="114" t="s">
        <v>471</v>
      </c>
      <c r="R784" s="25" t="s">
        <v>110</v>
      </c>
      <c r="S784" s="114" t="s">
        <v>463</v>
      </c>
      <c r="T784" s="25" t="s">
        <v>109</v>
      </c>
      <c r="U784" s="114" t="s">
        <v>350</v>
      </c>
      <c r="V784" s="25" t="s">
        <v>108</v>
      </c>
      <c r="W784" s="114" t="s">
        <v>130</v>
      </c>
      <c r="X784" s="25" t="s">
        <v>107</v>
      </c>
      <c r="Y784" s="114"/>
      <c r="Z784" s="25" t="s">
        <v>106</v>
      </c>
      <c r="AA784" s="114"/>
      <c r="AB784" s="190"/>
      <c r="AC784" s="114"/>
      <c r="AD784" s="190"/>
      <c r="AE784" s="22"/>
      <c r="AF784" s="422"/>
      <c r="AG784" s="422"/>
      <c r="AH784" s="21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8.15" customHeight="1" thickBot="1" x14ac:dyDescent="0.25">
      <c r="B785" s="30"/>
      <c r="C785" s="355"/>
      <c r="D785" s="246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 t="s">
        <v>458</v>
      </c>
      <c r="N785" s="50" t="s">
        <v>104</v>
      </c>
      <c r="O785" s="51" t="s">
        <v>479</v>
      </c>
      <c r="P785" s="50" t="s">
        <v>103</v>
      </c>
      <c r="Q785" s="51" t="s">
        <v>732</v>
      </c>
      <c r="R785" s="50" t="s">
        <v>102</v>
      </c>
      <c r="S785" s="51" t="s">
        <v>474</v>
      </c>
      <c r="T785" s="50">
        <v>20</v>
      </c>
      <c r="U785" s="51" t="s">
        <v>346</v>
      </c>
      <c r="V785" s="50" t="s">
        <v>101</v>
      </c>
      <c r="W785" s="51"/>
      <c r="X785" s="50" t="s">
        <v>100</v>
      </c>
      <c r="Y785" s="51"/>
      <c r="Z785" s="50" t="s">
        <v>99</v>
      </c>
      <c r="AA785" s="51"/>
      <c r="AB785" s="187"/>
      <c r="AC785" s="51"/>
      <c r="AD785" s="187"/>
      <c r="AE785" s="48"/>
      <c r="AF785" s="424"/>
      <c r="AG785" s="424"/>
      <c r="AH785" s="47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8.15" customHeight="1" x14ac:dyDescent="0.2">
      <c r="B786" s="30"/>
      <c r="C786" s="338">
        <v>3</v>
      </c>
      <c r="D786" s="212"/>
      <c r="E786" s="198"/>
      <c r="F786" s="198"/>
      <c r="G786" s="197"/>
      <c r="H786" s="358"/>
      <c r="I786" s="390">
        <v>140</v>
      </c>
      <c r="J786" s="390">
        <v>29</v>
      </c>
      <c r="K786" s="390">
        <v>7</v>
      </c>
      <c r="L786" s="42" t="s">
        <v>131</v>
      </c>
      <c r="M786" s="43" t="s">
        <v>179</v>
      </c>
      <c r="N786" s="42" t="s">
        <v>129</v>
      </c>
      <c r="O786" s="43" t="s">
        <v>458</v>
      </c>
      <c r="P786" s="42" t="s">
        <v>128</v>
      </c>
      <c r="Q786" s="43" t="s">
        <v>707</v>
      </c>
      <c r="R786" s="42" t="s">
        <v>127</v>
      </c>
      <c r="S786" s="43" t="s">
        <v>692</v>
      </c>
      <c r="T786" s="42" t="s">
        <v>126</v>
      </c>
      <c r="U786" s="43" t="s">
        <v>349</v>
      </c>
      <c r="V786" s="42" t="s">
        <v>125</v>
      </c>
      <c r="W786" s="43" t="s">
        <v>130</v>
      </c>
      <c r="X786" s="42" t="s">
        <v>124</v>
      </c>
      <c r="Y786" s="43"/>
      <c r="Z786" s="42" t="s">
        <v>123</v>
      </c>
      <c r="AA786" s="43"/>
      <c r="AB786" s="196"/>
      <c r="AC786" s="43"/>
      <c r="AD786" s="196"/>
      <c r="AE786" s="39"/>
      <c r="AF786" s="421"/>
      <c r="AG786" s="421" t="s">
        <v>669</v>
      </c>
      <c r="AH786" s="38"/>
      <c r="AI786" s="9"/>
      <c r="AJ786" s="349">
        <f>SUMPRODUCT(LEN($M786:$AA789)-LEN(SUBSTITUTE($M786:$AA789,"A", "")))</f>
        <v>32</v>
      </c>
      <c r="AK786" s="352">
        <f>SUMPRODUCT(LEN($AD786:$AD789)-LEN(SUBSTITUTE($AD786:$AD789,"A", "")))</f>
        <v>0</v>
      </c>
      <c r="AL786" s="335">
        <f>SUMPRODUCT(LEN($AC786:$AC789)-LEN(SUBSTITUTE($AC786:$AC789,"A", "")))</f>
        <v>0</v>
      </c>
      <c r="AM786" s="349">
        <f>SUMPRODUCT(LEN($M786:$AA789)-LEN(SUBSTITUTE($M786:$AA789,"S", "")))</f>
        <v>23</v>
      </c>
      <c r="AN786" s="352">
        <f>SUMPRODUCT(LEN($AD786:$AD789)-LEN(SUBSTITUTE($AD786:$AD789,"S", "")))</f>
        <v>0</v>
      </c>
      <c r="AO786" s="335">
        <f>SUMPRODUCT(LEN($AC786:$AC789)-LEN(SUBSTITUTE($AC786:$AC789,"S", "")))</f>
        <v>0</v>
      </c>
      <c r="AP786" s="349">
        <f>SUMPRODUCT(LEN($M786:$AA789)-LEN(SUBSTITUTE($M786:$AA789,"F", "")))</f>
        <v>0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8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8.15" customHeight="1" thickBot="1" x14ac:dyDescent="0.25">
      <c r="B787" s="30"/>
      <c r="C787" s="339"/>
      <c r="D787" s="221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 t="s">
        <v>479</v>
      </c>
      <c r="N787" s="33" t="s">
        <v>121</v>
      </c>
      <c r="O787" s="55" t="s">
        <v>458</v>
      </c>
      <c r="P787" s="33" t="s">
        <v>120</v>
      </c>
      <c r="Q787" s="55" t="s">
        <v>493</v>
      </c>
      <c r="R787" s="33" t="s">
        <v>119</v>
      </c>
      <c r="S787" s="55" t="s">
        <v>579</v>
      </c>
      <c r="T787" s="33" t="s">
        <v>118</v>
      </c>
      <c r="U787" s="55" t="s">
        <v>354</v>
      </c>
      <c r="V787" s="33" t="s">
        <v>117</v>
      </c>
      <c r="W787" s="55" t="s">
        <v>130</v>
      </c>
      <c r="X787" s="33" t="s">
        <v>116</v>
      </c>
      <c r="Y787" s="55"/>
      <c r="Z787" s="33" t="s">
        <v>115</v>
      </c>
      <c r="AA787" s="55"/>
      <c r="AB787" s="193"/>
      <c r="AC787" s="55"/>
      <c r="AD787" s="193"/>
      <c r="AE787" s="22"/>
      <c r="AF787" s="422"/>
      <c r="AG787" s="422"/>
      <c r="AH787" s="21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8.15" customHeight="1" x14ac:dyDescent="0.2">
      <c r="B788" s="30"/>
      <c r="C788" s="340"/>
      <c r="D788" s="218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 t="s">
        <v>458</v>
      </c>
      <c r="N788" s="25" t="s">
        <v>112</v>
      </c>
      <c r="O788" s="114" t="s">
        <v>357</v>
      </c>
      <c r="P788" s="25" t="s">
        <v>111</v>
      </c>
      <c r="Q788" s="114" t="s">
        <v>474</v>
      </c>
      <c r="R788" s="25" t="s">
        <v>110</v>
      </c>
      <c r="S788" s="114" t="s">
        <v>474</v>
      </c>
      <c r="T788" s="25" t="s">
        <v>109</v>
      </c>
      <c r="U788" s="114" t="s">
        <v>354</v>
      </c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190"/>
      <c r="AC788" s="114"/>
      <c r="AD788" s="190"/>
      <c r="AE788" s="22"/>
      <c r="AF788" s="422"/>
      <c r="AG788" s="422"/>
      <c r="AH788" s="21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8.15" customHeight="1" thickBot="1" x14ac:dyDescent="0.25">
      <c r="B789" s="20"/>
      <c r="C789" s="341"/>
      <c r="D789" s="215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 t="s">
        <v>179</v>
      </c>
      <c r="N789" s="15" t="s">
        <v>104</v>
      </c>
      <c r="O789" s="16" t="s">
        <v>179</v>
      </c>
      <c r="P789" s="15" t="s">
        <v>103</v>
      </c>
      <c r="Q789" s="16" t="s">
        <v>509</v>
      </c>
      <c r="R789" s="15" t="s">
        <v>102</v>
      </c>
      <c r="S789" s="16" t="s">
        <v>349</v>
      </c>
      <c r="T789" s="15">
        <v>20</v>
      </c>
      <c r="U789" s="16" t="s">
        <v>354</v>
      </c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187"/>
      <c r="AC789" s="16"/>
      <c r="AD789" s="186"/>
      <c r="AE789" s="11"/>
      <c r="AF789" s="423"/>
      <c r="AG789" s="423"/>
      <c r="AH789" s="10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107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217</v>
      </c>
      <c r="E791" s="425">
        <v>15227.93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03"/>
      <c r="AI791" s="86" t="s">
        <v>137</v>
      </c>
      <c r="AJ791" s="85">
        <f t="shared" ref="AJ791:BB791" si="104">SUM(AJ793:AJ804)</f>
        <v>76</v>
      </c>
      <c r="AK791" s="84">
        <f t="shared" si="104"/>
        <v>9</v>
      </c>
      <c r="AL791" s="83">
        <f t="shared" si="104"/>
        <v>0</v>
      </c>
      <c r="AM791" s="85">
        <f t="shared" si="104"/>
        <v>40</v>
      </c>
      <c r="AN791" s="84">
        <f t="shared" si="104"/>
        <v>1</v>
      </c>
      <c r="AO791" s="83">
        <f t="shared" si="104"/>
        <v>0</v>
      </c>
      <c r="AP791" s="85">
        <f t="shared" si="104"/>
        <v>0</v>
      </c>
      <c r="AQ791" s="84">
        <f t="shared" si="104"/>
        <v>0</v>
      </c>
      <c r="AR791" s="83">
        <f t="shared" si="104"/>
        <v>0</v>
      </c>
      <c r="AS791" s="85">
        <f t="shared" si="104"/>
        <v>34</v>
      </c>
      <c r="AT791" s="84">
        <f t="shared" si="104"/>
        <v>1</v>
      </c>
      <c r="AU791" s="83">
        <f t="shared" si="104"/>
        <v>0</v>
      </c>
      <c r="AV791" s="85">
        <f t="shared" si="104"/>
        <v>0</v>
      </c>
      <c r="AW791" s="84">
        <f t="shared" si="104"/>
        <v>0</v>
      </c>
      <c r="AX791" s="83">
        <f t="shared" si="104"/>
        <v>0</v>
      </c>
      <c r="AY791" s="82">
        <f t="shared" si="104"/>
        <v>0</v>
      </c>
      <c r="AZ791" s="81">
        <f t="shared" si="104"/>
        <v>0</v>
      </c>
      <c r="BA791" s="81">
        <f t="shared" si="104"/>
        <v>0</v>
      </c>
      <c r="BB791" s="80">
        <f t="shared" si="104"/>
        <v>0</v>
      </c>
      <c r="BC791" s="79" t="s">
        <v>136</v>
      </c>
      <c r="BF791" s="5">
        <f>SUM(AJ791:AL791)/$BG$5</f>
        <v>28.333333333333332</v>
      </c>
      <c r="BG791" s="5">
        <f>SUM(AM791:AO791,AY791)/$BG$5</f>
        <v>13.666666666666666</v>
      </c>
      <c r="BH791" s="5">
        <f>SUM(AP791:AR791,AZ791)/$BG$5</f>
        <v>0</v>
      </c>
      <c r="BI791" s="5">
        <f>SUM(AS791:AU791,BA791)/$BG$5</f>
        <v>11.666666666666666</v>
      </c>
      <c r="BJ791" s="5">
        <f>SUM(AV791:AX791,BB791)/$BG$5</f>
        <v>0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03"/>
      <c r="AI792" s="66" t="s">
        <v>135</v>
      </c>
      <c r="AJ792" s="65">
        <f t="shared" ref="AJ792:BB792" si="105">AJ791/3</f>
        <v>25.333333333333332</v>
      </c>
      <c r="AK792" s="64">
        <f t="shared" si="105"/>
        <v>3</v>
      </c>
      <c r="AL792" s="63">
        <f t="shared" si="105"/>
        <v>0</v>
      </c>
      <c r="AM792" s="65">
        <f t="shared" si="105"/>
        <v>13.333333333333334</v>
      </c>
      <c r="AN792" s="64">
        <f t="shared" si="105"/>
        <v>0.33333333333333331</v>
      </c>
      <c r="AO792" s="63">
        <f t="shared" si="105"/>
        <v>0</v>
      </c>
      <c r="AP792" s="65">
        <f t="shared" si="105"/>
        <v>0</v>
      </c>
      <c r="AQ792" s="64">
        <f t="shared" si="105"/>
        <v>0</v>
      </c>
      <c r="AR792" s="63">
        <f t="shared" si="105"/>
        <v>0</v>
      </c>
      <c r="AS792" s="65">
        <f t="shared" si="105"/>
        <v>11.333333333333334</v>
      </c>
      <c r="AT792" s="64">
        <f t="shared" si="105"/>
        <v>0.33333333333333331</v>
      </c>
      <c r="AU792" s="63">
        <f t="shared" si="105"/>
        <v>0</v>
      </c>
      <c r="AV792" s="65">
        <f t="shared" si="105"/>
        <v>0</v>
      </c>
      <c r="AW792" s="64">
        <f t="shared" si="105"/>
        <v>0</v>
      </c>
      <c r="AX792" s="63">
        <f t="shared" si="105"/>
        <v>0</v>
      </c>
      <c r="AY792" s="62">
        <f t="shared" si="105"/>
        <v>0</v>
      </c>
      <c r="AZ792" s="61">
        <f t="shared" si="105"/>
        <v>0</v>
      </c>
      <c r="BA792" s="61">
        <f t="shared" si="105"/>
        <v>0</v>
      </c>
      <c r="BB792" s="60">
        <f t="shared" si="105"/>
        <v>0</v>
      </c>
      <c r="BC792" s="59" t="s">
        <v>134</v>
      </c>
    </row>
    <row r="793" spans="2:62" ht="28.15" customHeight="1" x14ac:dyDescent="0.2">
      <c r="B793" s="30"/>
      <c r="C793" s="338">
        <v>1</v>
      </c>
      <c r="D793" s="212"/>
      <c r="E793" s="198"/>
      <c r="F793" s="198"/>
      <c r="G793" s="197"/>
      <c r="H793" s="358" t="s">
        <v>133</v>
      </c>
      <c r="I793" s="390">
        <v>110</v>
      </c>
      <c r="J793" s="390">
        <v>25</v>
      </c>
      <c r="K793" s="390">
        <v>6</v>
      </c>
      <c r="L793" s="42" t="s">
        <v>131</v>
      </c>
      <c r="M793" s="43" t="s">
        <v>496</v>
      </c>
      <c r="N793" s="42" t="s">
        <v>129</v>
      </c>
      <c r="O793" s="43" t="s">
        <v>179</v>
      </c>
      <c r="P793" s="42" t="s">
        <v>128</v>
      </c>
      <c r="Q793" s="43" t="s">
        <v>467</v>
      </c>
      <c r="R793" s="42" t="s">
        <v>127</v>
      </c>
      <c r="S793" s="43" t="s">
        <v>467</v>
      </c>
      <c r="T793" s="42" t="s">
        <v>126</v>
      </c>
      <c r="U793" s="43" t="s">
        <v>179</v>
      </c>
      <c r="V793" s="42" t="s">
        <v>125</v>
      </c>
      <c r="W793" s="43"/>
      <c r="X793" s="42" t="s">
        <v>124</v>
      </c>
      <c r="Y793" s="43"/>
      <c r="Z793" s="42" t="s">
        <v>123</v>
      </c>
      <c r="AA793" s="43"/>
      <c r="AB793" s="196"/>
      <c r="AC793" s="43"/>
      <c r="AD793" s="196"/>
      <c r="AE793" s="58"/>
      <c r="AF793" s="421"/>
      <c r="AG793" s="421" t="s">
        <v>668</v>
      </c>
      <c r="AH793" s="38"/>
      <c r="AI793" s="9"/>
      <c r="AJ793" s="349">
        <f>SUMPRODUCT(LEN($M793:$AA796)-LEN(SUBSTITUTE($M793:$AA796,"A", "")))</f>
        <v>20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8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0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5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0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8.15" customHeight="1" thickBot="1" x14ac:dyDescent="0.25">
      <c r="B794" s="30"/>
      <c r="C794" s="339"/>
      <c r="D794" s="221"/>
      <c r="E794" s="195"/>
      <c r="F794" s="195"/>
      <c r="G794" s="194"/>
      <c r="H794" s="359"/>
      <c r="I794" s="391"/>
      <c r="J794" s="391"/>
      <c r="K794" s="391"/>
      <c r="L794" s="33" t="s">
        <v>122</v>
      </c>
      <c r="M794" s="55" t="s">
        <v>132</v>
      </c>
      <c r="N794" s="33" t="s">
        <v>121</v>
      </c>
      <c r="O794" s="55" t="s">
        <v>179</v>
      </c>
      <c r="P794" s="33" t="s">
        <v>120</v>
      </c>
      <c r="Q794" s="55" t="s">
        <v>496</v>
      </c>
      <c r="R794" s="33" t="s">
        <v>119</v>
      </c>
      <c r="S794" s="55" t="s">
        <v>351</v>
      </c>
      <c r="T794" s="33" t="s">
        <v>118</v>
      </c>
      <c r="U794" s="55" t="s">
        <v>130</v>
      </c>
      <c r="V794" s="33" t="s">
        <v>117</v>
      </c>
      <c r="W794" s="55"/>
      <c r="X794" s="33" t="s">
        <v>116</v>
      </c>
      <c r="Y794" s="55"/>
      <c r="Z794" s="33" t="s">
        <v>115</v>
      </c>
      <c r="AA794" s="55"/>
      <c r="AB794" s="193"/>
      <c r="AC794" s="55"/>
      <c r="AD794" s="193"/>
      <c r="AE794" s="57"/>
      <c r="AF794" s="422"/>
      <c r="AG794" s="422"/>
      <c r="AH794" s="21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8.15" customHeight="1" x14ac:dyDescent="0.2">
      <c r="B795" s="30"/>
      <c r="C795" s="340"/>
      <c r="D795" s="218"/>
      <c r="E795" s="192"/>
      <c r="F795" s="192"/>
      <c r="G795" s="191"/>
      <c r="H795" s="360">
        <v>217</v>
      </c>
      <c r="I795" s="392"/>
      <c r="J795" s="392"/>
      <c r="K795" s="392"/>
      <c r="L795" s="25" t="s">
        <v>114</v>
      </c>
      <c r="M795" s="114" t="s">
        <v>179</v>
      </c>
      <c r="N795" s="25" t="s">
        <v>112</v>
      </c>
      <c r="O795" s="114" t="s">
        <v>179</v>
      </c>
      <c r="P795" s="25" t="s">
        <v>111</v>
      </c>
      <c r="Q795" s="114" t="s">
        <v>179</v>
      </c>
      <c r="R795" s="25" t="s">
        <v>110</v>
      </c>
      <c r="S795" s="114" t="s">
        <v>354</v>
      </c>
      <c r="T795" s="25" t="s">
        <v>109</v>
      </c>
      <c r="U795" s="114" t="s">
        <v>130</v>
      </c>
      <c r="V795" s="25" t="s">
        <v>108</v>
      </c>
      <c r="W795" s="114"/>
      <c r="X795" s="25" t="s">
        <v>107</v>
      </c>
      <c r="Y795" s="114"/>
      <c r="Z795" s="25" t="s">
        <v>106</v>
      </c>
      <c r="AA795" s="114"/>
      <c r="AB795" s="190"/>
      <c r="AC795" s="114"/>
      <c r="AD795" s="190"/>
      <c r="AE795" s="57"/>
      <c r="AF795" s="422"/>
      <c r="AG795" s="422"/>
      <c r="AH795" s="21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8.15" customHeight="1" thickBot="1" x14ac:dyDescent="0.25">
      <c r="B796" s="30"/>
      <c r="C796" s="355"/>
      <c r="D796" s="246"/>
      <c r="E796" s="200"/>
      <c r="F796" s="200"/>
      <c r="G796" s="199"/>
      <c r="H796" s="361"/>
      <c r="I796" s="393"/>
      <c r="J796" s="393"/>
      <c r="K796" s="393"/>
      <c r="L796" s="50" t="s">
        <v>105</v>
      </c>
      <c r="M796" s="51" t="s">
        <v>179</v>
      </c>
      <c r="N796" s="50" t="s">
        <v>104</v>
      </c>
      <c r="O796" s="51" t="s">
        <v>496</v>
      </c>
      <c r="P796" s="50" t="s">
        <v>103</v>
      </c>
      <c r="Q796" s="51" t="s">
        <v>348</v>
      </c>
      <c r="R796" s="50" t="s">
        <v>102</v>
      </c>
      <c r="S796" s="51" t="s">
        <v>354</v>
      </c>
      <c r="T796" s="50">
        <v>20</v>
      </c>
      <c r="U796" s="51"/>
      <c r="V796" s="50" t="s">
        <v>101</v>
      </c>
      <c r="W796" s="51"/>
      <c r="X796" s="50" t="s">
        <v>100</v>
      </c>
      <c r="Y796" s="51"/>
      <c r="Z796" s="50" t="s">
        <v>99</v>
      </c>
      <c r="AA796" s="51"/>
      <c r="AB796" s="187"/>
      <c r="AC796" s="51"/>
      <c r="AD796" s="187"/>
      <c r="AE796" s="56"/>
      <c r="AF796" s="424"/>
      <c r="AG796" s="424"/>
      <c r="AH796" s="47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8.15" customHeight="1" x14ac:dyDescent="0.2">
      <c r="B797" s="30"/>
      <c r="C797" s="338">
        <v>2</v>
      </c>
      <c r="D797" s="212"/>
      <c r="E797" s="198"/>
      <c r="F797" s="198"/>
      <c r="G797" s="197"/>
      <c r="H797" s="358"/>
      <c r="I797" s="390">
        <v>110</v>
      </c>
      <c r="J797" s="390">
        <v>27</v>
      </c>
      <c r="K797" s="390">
        <v>7</v>
      </c>
      <c r="L797" s="42" t="s">
        <v>131</v>
      </c>
      <c r="M797" s="43" t="s">
        <v>179</v>
      </c>
      <c r="N797" s="42" t="s">
        <v>129</v>
      </c>
      <c r="O797" s="43" t="s">
        <v>484</v>
      </c>
      <c r="P797" s="42" t="s">
        <v>128</v>
      </c>
      <c r="Q797" s="43" t="s">
        <v>467</v>
      </c>
      <c r="R797" s="42" t="s">
        <v>127</v>
      </c>
      <c r="S797" s="43" t="s">
        <v>588</v>
      </c>
      <c r="T797" s="42" t="s">
        <v>126</v>
      </c>
      <c r="U797" s="43" t="s">
        <v>354</v>
      </c>
      <c r="V797" s="42" t="s">
        <v>125</v>
      </c>
      <c r="W797" s="43"/>
      <c r="X797" s="42" t="s">
        <v>124</v>
      </c>
      <c r="Y797" s="43"/>
      <c r="Z797" s="42" t="s">
        <v>123</v>
      </c>
      <c r="AA797" s="43"/>
      <c r="AB797" s="196"/>
      <c r="AC797" s="43"/>
      <c r="AD797" s="196" t="s">
        <v>132</v>
      </c>
      <c r="AE797" s="39"/>
      <c r="AF797" s="421"/>
      <c r="AG797" s="421" t="s">
        <v>669</v>
      </c>
      <c r="AH797" s="38"/>
      <c r="AI797" s="9"/>
      <c r="AJ797" s="349">
        <f>SUMPRODUCT(LEN($M797:$AA800)-LEN(SUBSTITUTE($M797:$AA800,"A", "")))</f>
        <v>23</v>
      </c>
      <c r="AK797" s="352">
        <f>SUMPRODUCT(LEN($AD797:$AD800)-LEN(SUBSTITUTE($AD797:$AD800,"A", "")))</f>
        <v>1</v>
      </c>
      <c r="AL797" s="335">
        <f>SUMPRODUCT(LEN($AC797:$AC800)-LEN(SUBSTITUTE($AC797:$AC800,"A", "")))</f>
        <v>0</v>
      </c>
      <c r="AM797" s="349">
        <f>SUMPRODUCT(LEN($M797:$AA800)-LEN(SUBSTITUTE($M797:$AA800,"S", "")))</f>
        <v>16</v>
      </c>
      <c r="AN797" s="352">
        <f>SUMPRODUCT(LEN($AD797:$AD800)-LEN(SUBSTITUTE($AD797:$AD800,"S", "")))</f>
        <v>0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13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8.15" customHeight="1" thickBot="1" x14ac:dyDescent="0.25">
      <c r="B798" s="30"/>
      <c r="C798" s="339"/>
      <c r="D798" s="221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 t="s">
        <v>179</v>
      </c>
      <c r="N798" s="33" t="s">
        <v>121</v>
      </c>
      <c r="O798" s="55" t="s">
        <v>458</v>
      </c>
      <c r="P798" s="33" t="s">
        <v>120</v>
      </c>
      <c r="Q798" s="55" t="s">
        <v>495</v>
      </c>
      <c r="R798" s="33" t="s">
        <v>119</v>
      </c>
      <c r="S798" s="55" t="s">
        <v>498</v>
      </c>
      <c r="T798" s="33" t="s">
        <v>118</v>
      </c>
      <c r="U798" s="55" t="s">
        <v>354</v>
      </c>
      <c r="V798" s="33" t="s">
        <v>117</v>
      </c>
      <c r="W798" s="55"/>
      <c r="X798" s="33" t="s">
        <v>116</v>
      </c>
      <c r="Y798" s="55"/>
      <c r="Z798" s="33" t="s">
        <v>115</v>
      </c>
      <c r="AA798" s="55"/>
      <c r="AB798" s="193"/>
      <c r="AC798" s="55"/>
      <c r="AD798" s="193"/>
      <c r="AE798" s="22"/>
      <c r="AF798" s="422"/>
      <c r="AG798" s="422"/>
      <c r="AH798" s="21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8.15" customHeight="1" x14ac:dyDescent="0.2">
      <c r="B799" s="30"/>
      <c r="C799" s="340"/>
      <c r="D799" s="218"/>
      <c r="E799" s="192"/>
      <c r="F799" s="192"/>
      <c r="G799" s="191"/>
      <c r="H799" s="360"/>
      <c r="I799" s="392"/>
      <c r="J799" s="392"/>
      <c r="K799" s="392"/>
      <c r="L799" s="25" t="s">
        <v>114</v>
      </c>
      <c r="M799" s="114" t="s">
        <v>470</v>
      </c>
      <c r="N799" s="25" t="s">
        <v>112</v>
      </c>
      <c r="O799" s="114" t="s">
        <v>479</v>
      </c>
      <c r="P799" s="25" t="s">
        <v>111</v>
      </c>
      <c r="Q799" s="114" t="s">
        <v>465</v>
      </c>
      <c r="R799" s="25" t="s">
        <v>110</v>
      </c>
      <c r="S799" s="114" t="s">
        <v>498</v>
      </c>
      <c r="T799" s="25" t="s">
        <v>109</v>
      </c>
      <c r="U799" s="114" t="s">
        <v>130</v>
      </c>
      <c r="V799" s="25" t="s">
        <v>108</v>
      </c>
      <c r="W799" s="114"/>
      <c r="X799" s="25" t="s">
        <v>107</v>
      </c>
      <c r="Y799" s="114"/>
      <c r="Z799" s="25" t="s">
        <v>106</v>
      </c>
      <c r="AA799" s="114"/>
      <c r="AB799" s="190"/>
      <c r="AC799" s="114"/>
      <c r="AD799" s="190"/>
      <c r="AE799" s="22"/>
      <c r="AF799" s="422"/>
      <c r="AG799" s="422"/>
      <c r="AH799" s="21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8.15" customHeight="1" thickBot="1" x14ac:dyDescent="0.25">
      <c r="B800" s="30"/>
      <c r="C800" s="355"/>
      <c r="D800" s="246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 t="s">
        <v>467</v>
      </c>
      <c r="N800" s="50" t="s">
        <v>104</v>
      </c>
      <c r="O800" s="51" t="s">
        <v>672</v>
      </c>
      <c r="P800" s="50" t="s">
        <v>103</v>
      </c>
      <c r="Q800" s="51" t="s">
        <v>132</v>
      </c>
      <c r="R800" s="50" t="s">
        <v>102</v>
      </c>
      <c r="S800" s="51" t="s">
        <v>347</v>
      </c>
      <c r="T800" s="50">
        <v>20</v>
      </c>
      <c r="U800" s="51" t="s">
        <v>130</v>
      </c>
      <c r="V800" s="50" t="s">
        <v>101</v>
      </c>
      <c r="W800" s="51"/>
      <c r="X800" s="50" t="s">
        <v>100</v>
      </c>
      <c r="Y800" s="51"/>
      <c r="Z800" s="50" t="s">
        <v>99</v>
      </c>
      <c r="AA800" s="51"/>
      <c r="AB800" s="187"/>
      <c r="AC800" s="51"/>
      <c r="AD800" s="187"/>
      <c r="AE800" s="48"/>
      <c r="AF800" s="424"/>
      <c r="AG800" s="424"/>
      <c r="AH800" s="47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8.15" customHeight="1" x14ac:dyDescent="0.2">
      <c r="B801" s="30"/>
      <c r="C801" s="338">
        <v>3</v>
      </c>
      <c r="D801" s="212"/>
      <c r="E801" s="198"/>
      <c r="F801" s="198"/>
      <c r="G801" s="197"/>
      <c r="H801" s="358"/>
      <c r="I801" s="390">
        <v>118</v>
      </c>
      <c r="J801" s="390">
        <v>29</v>
      </c>
      <c r="K801" s="390">
        <v>8</v>
      </c>
      <c r="L801" s="42" t="s">
        <v>131</v>
      </c>
      <c r="M801" s="43" t="s">
        <v>179</v>
      </c>
      <c r="N801" s="42" t="s">
        <v>129</v>
      </c>
      <c r="O801" s="43" t="s">
        <v>457</v>
      </c>
      <c r="P801" s="42" t="s">
        <v>128</v>
      </c>
      <c r="Q801" s="43" t="s">
        <v>732</v>
      </c>
      <c r="R801" s="42" t="s">
        <v>127</v>
      </c>
      <c r="S801" s="43" t="s">
        <v>470</v>
      </c>
      <c r="T801" s="42" t="s">
        <v>126</v>
      </c>
      <c r="U801" s="43" t="s">
        <v>350</v>
      </c>
      <c r="V801" s="42" t="s">
        <v>125</v>
      </c>
      <c r="W801" s="43"/>
      <c r="X801" s="42" t="s">
        <v>124</v>
      </c>
      <c r="Y801" s="43"/>
      <c r="Z801" s="42" t="s">
        <v>123</v>
      </c>
      <c r="AA801" s="43"/>
      <c r="AB801" s="196"/>
      <c r="AC801" s="43"/>
      <c r="AD801" s="196" t="s">
        <v>179</v>
      </c>
      <c r="AE801" s="39"/>
      <c r="AF801" s="421"/>
      <c r="AG801" s="421" t="s">
        <v>669</v>
      </c>
      <c r="AH801" s="38"/>
      <c r="AI801" s="9"/>
      <c r="AJ801" s="349">
        <f>SUMPRODUCT(LEN($M801:$AA804)-LEN(SUBSTITUTE($M801:$AA804,"A", "")))</f>
        <v>33</v>
      </c>
      <c r="AK801" s="352">
        <f>SUMPRODUCT(LEN($AD801:$AD804)-LEN(SUBSTITUTE($AD801:$AD804,"A", "")))</f>
        <v>8</v>
      </c>
      <c r="AL801" s="335">
        <f>SUMPRODUCT(LEN($AC801:$AC804)-LEN(SUBSTITUTE($AC801:$AC804,"A", "")))</f>
        <v>0</v>
      </c>
      <c r="AM801" s="349">
        <f>SUMPRODUCT(LEN($M801:$AA804)-LEN(SUBSTITUTE($M801:$AA804,"S", "")))</f>
        <v>16</v>
      </c>
      <c r="AN801" s="352">
        <f>SUMPRODUCT(LEN($AD801:$AD804)-LEN(SUBSTITUTE($AD801:$AD804,"S", "")))</f>
        <v>1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16</v>
      </c>
      <c r="AT801" s="352">
        <f>SUMPRODUCT(LEN($AD801:$AD804)-LEN(SUBSTITUTE($AD801:$AD804,"G", "")))</f>
        <v>1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8.15" customHeight="1" thickBot="1" x14ac:dyDescent="0.25">
      <c r="B802" s="30"/>
      <c r="C802" s="339"/>
      <c r="D802" s="221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 t="s">
        <v>458</v>
      </c>
      <c r="N802" s="33" t="s">
        <v>121</v>
      </c>
      <c r="O802" s="55" t="s">
        <v>1026</v>
      </c>
      <c r="P802" s="33" t="s">
        <v>120</v>
      </c>
      <c r="Q802" s="55" t="s">
        <v>456</v>
      </c>
      <c r="R802" s="33" t="s">
        <v>119</v>
      </c>
      <c r="S802" s="55" t="s">
        <v>371</v>
      </c>
      <c r="T802" s="33" t="s">
        <v>118</v>
      </c>
      <c r="U802" s="55" t="s">
        <v>347</v>
      </c>
      <c r="V802" s="33" t="s">
        <v>117</v>
      </c>
      <c r="W802" s="55"/>
      <c r="X802" s="33" t="s">
        <v>116</v>
      </c>
      <c r="Y802" s="55"/>
      <c r="Z802" s="33" t="s">
        <v>115</v>
      </c>
      <c r="AA802" s="55"/>
      <c r="AB802" s="193"/>
      <c r="AC802" s="55"/>
      <c r="AD802" s="193" t="s">
        <v>1025</v>
      </c>
      <c r="AE802" s="22"/>
      <c r="AF802" s="422"/>
      <c r="AG802" s="422"/>
      <c r="AH802" s="21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8.15" customHeight="1" x14ac:dyDescent="0.2">
      <c r="B803" s="30"/>
      <c r="C803" s="340"/>
      <c r="D803" s="218"/>
      <c r="E803" s="192"/>
      <c r="F803" s="192"/>
      <c r="G803" s="191"/>
      <c r="H803" s="360"/>
      <c r="I803" s="392"/>
      <c r="J803" s="392"/>
      <c r="K803" s="392"/>
      <c r="L803" s="25" t="s">
        <v>114</v>
      </c>
      <c r="M803" s="114" t="s">
        <v>479</v>
      </c>
      <c r="N803" s="25" t="s">
        <v>112</v>
      </c>
      <c r="O803" s="114" t="s">
        <v>469</v>
      </c>
      <c r="P803" s="25" t="s">
        <v>111</v>
      </c>
      <c r="Q803" s="114" t="s">
        <v>1024</v>
      </c>
      <c r="R803" s="25" t="s">
        <v>110</v>
      </c>
      <c r="S803" s="114" t="s">
        <v>455</v>
      </c>
      <c r="T803" s="25" t="s">
        <v>109</v>
      </c>
      <c r="U803" s="114" t="s">
        <v>354</v>
      </c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190"/>
      <c r="AC803" s="114"/>
      <c r="AD803" s="190"/>
      <c r="AE803" s="22"/>
      <c r="AF803" s="422"/>
      <c r="AG803" s="422"/>
      <c r="AH803" s="21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8.15" customHeight="1" thickBot="1" x14ac:dyDescent="0.25">
      <c r="B804" s="20"/>
      <c r="C804" s="341"/>
      <c r="D804" s="215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 t="s">
        <v>357</v>
      </c>
      <c r="N804" s="15" t="s">
        <v>104</v>
      </c>
      <c r="O804" s="16" t="s">
        <v>357</v>
      </c>
      <c r="P804" s="15" t="s">
        <v>103</v>
      </c>
      <c r="Q804" s="16" t="s">
        <v>493</v>
      </c>
      <c r="R804" s="15" t="s">
        <v>102</v>
      </c>
      <c r="S804" s="16" t="s">
        <v>455</v>
      </c>
      <c r="T804" s="15">
        <v>20</v>
      </c>
      <c r="U804" s="16" t="s">
        <v>130</v>
      </c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187"/>
      <c r="AC804" s="16"/>
      <c r="AD804" s="186"/>
      <c r="AE804" s="11"/>
      <c r="AF804" s="423"/>
      <c r="AG804" s="423"/>
      <c r="AH804" s="10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107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217</v>
      </c>
      <c r="E806" s="425">
        <v>15890.54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03"/>
      <c r="AI806" s="86" t="s">
        <v>137</v>
      </c>
      <c r="AJ806" s="85">
        <f t="shared" ref="AJ806:BB806" si="106">SUM(AJ808:AJ819)</f>
        <v>85</v>
      </c>
      <c r="AK806" s="84">
        <f t="shared" si="106"/>
        <v>6</v>
      </c>
      <c r="AL806" s="83">
        <f t="shared" si="106"/>
        <v>0</v>
      </c>
      <c r="AM806" s="85">
        <f t="shared" si="106"/>
        <v>35</v>
      </c>
      <c r="AN806" s="84">
        <f t="shared" si="106"/>
        <v>4</v>
      </c>
      <c r="AO806" s="83">
        <f t="shared" si="106"/>
        <v>0</v>
      </c>
      <c r="AP806" s="85">
        <f t="shared" si="106"/>
        <v>2</v>
      </c>
      <c r="AQ806" s="84">
        <f t="shared" si="106"/>
        <v>0</v>
      </c>
      <c r="AR806" s="83">
        <f t="shared" si="106"/>
        <v>0</v>
      </c>
      <c r="AS806" s="85">
        <f t="shared" si="106"/>
        <v>18</v>
      </c>
      <c r="AT806" s="84">
        <f t="shared" si="106"/>
        <v>7</v>
      </c>
      <c r="AU806" s="83">
        <f t="shared" si="106"/>
        <v>0</v>
      </c>
      <c r="AV806" s="85">
        <f t="shared" si="106"/>
        <v>0</v>
      </c>
      <c r="AW806" s="84">
        <f t="shared" si="106"/>
        <v>0</v>
      </c>
      <c r="AX806" s="83">
        <f t="shared" si="106"/>
        <v>0</v>
      </c>
      <c r="AY806" s="82">
        <f t="shared" si="106"/>
        <v>1</v>
      </c>
      <c r="AZ806" s="81">
        <f t="shared" si="106"/>
        <v>0</v>
      </c>
      <c r="BA806" s="81">
        <f t="shared" si="106"/>
        <v>1</v>
      </c>
      <c r="BB806" s="80">
        <f t="shared" si="106"/>
        <v>0</v>
      </c>
      <c r="BC806" s="79" t="s">
        <v>136</v>
      </c>
      <c r="BF806" s="5">
        <f>SUM(AJ806:AL806)/$BG$5</f>
        <v>30.333333333333332</v>
      </c>
      <c r="BG806" s="5">
        <f>SUM(AM806:AO806,AY806)/$BG$5</f>
        <v>13.333333333333334</v>
      </c>
      <c r="BH806" s="5">
        <f>SUM(AP806:AR806,AZ806)/$BG$5</f>
        <v>0.66666666666666663</v>
      </c>
      <c r="BI806" s="5">
        <f>SUM(AS806:AU806,BA806)/$BG$5</f>
        <v>8.6666666666666661</v>
      </c>
      <c r="BJ806" s="5">
        <f>SUM(AV806:AX806,BB806)/$BG$5</f>
        <v>0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03"/>
      <c r="AI807" s="66" t="s">
        <v>135</v>
      </c>
      <c r="AJ807" s="65">
        <f t="shared" ref="AJ807:BB807" si="107">AJ806/3</f>
        <v>28.333333333333332</v>
      </c>
      <c r="AK807" s="64">
        <f t="shared" si="107"/>
        <v>2</v>
      </c>
      <c r="AL807" s="63">
        <f t="shared" si="107"/>
        <v>0</v>
      </c>
      <c r="AM807" s="65">
        <f t="shared" si="107"/>
        <v>11.666666666666666</v>
      </c>
      <c r="AN807" s="64">
        <f t="shared" si="107"/>
        <v>1.3333333333333333</v>
      </c>
      <c r="AO807" s="63">
        <f t="shared" si="107"/>
        <v>0</v>
      </c>
      <c r="AP807" s="65">
        <f t="shared" si="107"/>
        <v>0.66666666666666663</v>
      </c>
      <c r="AQ807" s="64">
        <f t="shared" si="107"/>
        <v>0</v>
      </c>
      <c r="AR807" s="63">
        <f t="shared" si="107"/>
        <v>0</v>
      </c>
      <c r="AS807" s="65">
        <f t="shared" si="107"/>
        <v>6</v>
      </c>
      <c r="AT807" s="64">
        <f t="shared" si="107"/>
        <v>2.3333333333333335</v>
      </c>
      <c r="AU807" s="63">
        <f t="shared" si="107"/>
        <v>0</v>
      </c>
      <c r="AV807" s="65">
        <f t="shared" si="107"/>
        <v>0</v>
      </c>
      <c r="AW807" s="64">
        <f t="shared" si="107"/>
        <v>0</v>
      </c>
      <c r="AX807" s="63">
        <f t="shared" si="107"/>
        <v>0</v>
      </c>
      <c r="AY807" s="62">
        <f t="shared" si="107"/>
        <v>0.33333333333333331</v>
      </c>
      <c r="AZ807" s="61">
        <f t="shared" si="107"/>
        <v>0</v>
      </c>
      <c r="BA807" s="61">
        <f t="shared" si="107"/>
        <v>0.33333333333333331</v>
      </c>
      <c r="BB807" s="60">
        <f t="shared" si="107"/>
        <v>0</v>
      </c>
      <c r="BC807" s="59" t="s">
        <v>134</v>
      </c>
    </row>
    <row r="808" spans="2:62" ht="28.15" customHeight="1" x14ac:dyDescent="0.2">
      <c r="B808" s="30"/>
      <c r="C808" s="338">
        <v>1</v>
      </c>
      <c r="D808" s="239" t="s">
        <v>1023</v>
      </c>
      <c r="E808" s="198"/>
      <c r="F808" s="198"/>
      <c r="G808" s="197"/>
      <c r="H808" s="358" t="s">
        <v>183</v>
      </c>
      <c r="I808" s="390">
        <v>132</v>
      </c>
      <c r="J808" s="390">
        <v>28</v>
      </c>
      <c r="K808" s="390">
        <v>8</v>
      </c>
      <c r="L808" s="42" t="s">
        <v>131</v>
      </c>
      <c r="M808" s="43" t="s">
        <v>479</v>
      </c>
      <c r="N808" s="42" t="s">
        <v>129</v>
      </c>
      <c r="O808" s="43" t="s">
        <v>179</v>
      </c>
      <c r="P808" s="42" t="s">
        <v>128</v>
      </c>
      <c r="Q808" s="43" t="s">
        <v>556</v>
      </c>
      <c r="R808" s="42" t="s">
        <v>127</v>
      </c>
      <c r="S808" s="43" t="s">
        <v>352</v>
      </c>
      <c r="T808" s="42" t="s">
        <v>126</v>
      </c>
      <c r="U808" s="43" t="s">
        <v>354</v>
      </c>
      <c r="V808" s="42" t="s">
        <v>125</v>
      </c>
      <c r="W808" s="43"/>
      <c r="X808" s="42" t="s">
        <v>124</v>
      </c>
      <c r="Y808" s="43"/>
      <c r="Z808" s="42" t="s">
        <v>123</v>
      </c>
      <c r="AA808" s="43"/>
      <c r="AB808" s="196"/>
      <c r="AC808" s="43"/>
      <c r="AD808" s="196" t="s">
        <v>1022</v>
      </c>
      <c r="AE808" s="58" t="s">
        <v>568</v>
      </c>
      <c r="AF808" s="421"/>
      <c r="AG808" s="421" t="s">
        <v>669</v>
      </c>
      <c r="AH808" s="38"/>
      <c r="AI808" s="9"/>
      <c r="AJ808" s="349">
        <f>SUMPRODUCT(LEN($M808:$AA811)-LEN(SUBSTITUTE($M808:$AA811,"A", "")))</f>
        <v>30</v>
      </c>
      <c r="AK808" s="352">
        <f>SUMPRODUCT(LEN($AD808:$AD811)-LEN(SUBSTITUTE($AD808:$AD811,"A", "")))</f>
        <v>3</v>
      </c>
      <c r="AL808" s="335">
        <f>SUMPRODUCT(LEN($AC808:$AC811)-LEN(SUBSTITUTE($AC808:$AC811,"A", "")))</f>
        <v>0</v>
      </c>
      <c r="AM808" s="349">
        <f>SUMPRODUCT(LEN($M808:$AA811)-LEN(SUBSTITUTE($M808:$AA811,"S", "")))</f>
        <v>13</v>
      </c>
      <c r="AN808" s="352">
        <f>SUMPRODUCT(LEN($AD808:$AD811)-LEN(SUBSTITUTE($AD808:$AD811,"S", "")))</f>
        <v>2</v>
      </c>
      <c r="AO808" s="335">
        <f>SUMPRODUCT(LEN($AC808:$AC811)-LEN(SUBSTITUTE($AC808:$AC811,"S", "")))</f>
        <v>0</v>
      </c>
      <c r="AP808" s="349">
        <f>SUMPRODUCT(LEN($M808:$AA811)-LEN(SUBSTITUTE($M808:$AA811,"F", "")))</f>
        <v>1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7</v>
      </c>
      <c r="AT808" s="352">
        <f>SUMPRODUCT(LEN($AD808:$AD811)-LEN(SUBSTITUTE($AD808:$AD811,"G", "")))</f>
        <v>5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1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1</v>
      </c>
      <c r="BB808" s="413">
        <f>SUMPRODUCT(LEN($AE808:$AE811)-LEN(SUBSTITUTE($AE808:$AE811,"M", "")))</f>
        <v>0</v>
      </c>
    </row>
    <row r="809" spans="2:62" ht="28.15" customHeight="1" thickBot="1" x14ac:dyDescent="0.25">
      <c r="B809" s="30"/>
      <c r="C809" s="339"/>
      <c r="D809" s="221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179</v>
      </c>
      <c r="N809" s="33" t="s">
        <v>121</v>
      </c>
      <c r="O809" s="55" t="s">
        <v>357</v>
      </c>
      <c r="P809" s="33" t="s">
        <v>120</v>
      </c>
      <c r="Q809" s="55" t="s">
        <v>485</v>
      </c>
      <c r="R809" s="33" t="s">
        <v>119</v>
      </c>
      <c r="S809" s="55" t="s">
        <v>456</v>
      </c>
      <c r="T809" s="33" t="s">
        <v>118</v>
      </c>
      <c r="U809" s="55" t="s">
        <v>354</v>
      </c>
      <c r="V809" s="33" t="s">
        <v>117</v>
      </c>
      <c r="W809" s="55"/>
      <c r="X809" s="33" t="s">
        <v>116</v>
      </c>
      <c r="Y809" s="55"/>
      <c r="Z809" s="33" t="s">
        <v>115</v>
      </c>
      <c r="AA809" s="55"/>
      <c r="AB809" s="193"/>
      <c r="AC809" s="55"/>
      <c r="AD809" s="193" t="s">
        <v>179</v>
      </c>
      <c r="AE809" s="57"/>
      <c r="AF809" s="422"/>
      <c r="AG809" s="422"/>
      <c r="AH809" s="21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8.15" customHeight="1" x14ac:dyDescent="0.2">
      <c r="B810" s="30"/>
      <c r="C810" s="340"/>
      <c r="D810" s="218"/>
      <c r="E810" s="192"/>
      <c r="F810" s="192"/>
      <c r="G810" s="191"/>
      <c r="H810" s="360">
        <v>217</v>
      </c>
      <c r="I810" s="392"/>
      <c r="J810" s="392"/>
      <c r="K810" s="392"/>
      <c r="L810" s="25" t="s">
        <v>114</v>
      </c>
      <c r="M810" s="114" t="s">
        <v>179</v>
      </c>
      <c r="N810" s="25" t="s">
        <v>112</v>
      </c>
      <c r="O810" s="114" t="s">
        <v>132</v>
      </c>
      <c r="P810" s="25" t="s">
        <v>111</v>
      </c>
      <c r="Q810" s="114" t="s">
        <v>493</v>
      </c>
      <c r="R810" s="25" t="s">
        <v>110</v>
      </c>
      <c r="S810" s="114" t="s">
        <v>347</v>
      </c>
      <c r="T810" s="25" t="s">
        <v>109</v>
      </c>
      <c r="U810" s="114" t="s">
        <v>130</v>
      </c>
      <c r="V810" s="25" t="s">
        <v>108</v>
      </c>
      <c r="W810" s="114"/>
      <c r="X810" s="25" t="s">
        <v>107</v>
      </c>
      <c r="Y810" s="114"/>
      <c r="Z810" s="25" t="s">
        <v>106</v>
      </c>
      <c r="AA810" s="114"/>
      <c r="AB810" s="190"/>
      <c r="AC810" s="114"/>
      <c r="AD810" s="190"/>
      <c r="AE810" s="57"/>
      <c r="AF810" s="422"/>
      <c r="AG810" s="422"/>
      <c r="AH810" s="21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8.15" customHeight="1" thickBot="1" x14ac:dyDescent="0.25">
      <c r="B811" s="30"/>
      <c r="C811" s="355"/>
      <c r="D811" s="246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357</v>
      </c>
      <c r="N811" s="50" t="s">
        <v>104</v>
      </c>
      <c r="O811" s="51" t="s">
        <v>467</v>
      </c>
      <c r="P811" s="50" t="s">
        <v>103</v>
      </c>
      <c r="Q811" s="51" t="s">
        <v>511</v>
      </c>
      <c r="R811" s="50" t="s">
        <v>102</v>
      </c>
      <c r="S811" s="51" t="s">
        <v>359</v>
      </c>
      <c r="T811" s="50">
        <v>20</v>
      </c>
      <c r="U811" s="51" t="s">
        <v>130</v>
      </c>
      <c r="V811" s="50" t="s">
        <v>101</v>
      </c>
      <c r="W811" s="51"/>
      <c r="X811" s="50" t="s">
        <v>100</v>
      </c>
      <c r="Y811" s="51"/>
      <c r="Z811" s="50" t="s">
        <v>99</v>
      </c>
      <c r="AA811" s="51"/>
      <c r="AB811" s="187"/>
      <c r="AC811" s="51"/>
      <c r="AD811" s="187"/>
      <c r="AE811" s="56"/>
      <c r="AF811" s="424"/>
      <c r="AG811" s="424"/>
      <c r="AH811" s="47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8.15" customHeight="1" x14ac:dyDescent="0.2">
      <c r="B812" s="30"/>
      <c r="C812" s="338">
        <v>2</v>
      </c>
      <c r="D812" s="212"/>
      <c r="E812" s="198"/>
      <c r="F812" s="198"/>
      <c r="G812" s="197"/>
      <c r="H812" s="358"/>
      <c r="I812" s="390">
        <v>116</v>
      </c>
      <c r="J812" s="390">
        <v>26</v>
      </c>
      <c r="K812" s="390">
        <v>8</v>
      </c>
      <c r="L812" s="42" t="s">
        <v>131</v>
      </c>
      <c r="M812" s="43" t="s">
        <v>351</v>
      </c>
      <c r="N812" s="42" t="s">
        <v>129</v>
      </c>
      <c r="O812" s="43" t="s">
        <v>179</v>
      </c>
      <c r="P812" s="42" t="s">
        <v>128</v>
      </c>
      <c r="Q812" s="43" t="s">
        <v>348</v>
      </c>
      <c r="R812" s="42" t="s">
        <v>127</v>
      </c>
      <c r="S812" s="43" t="s">
        <v>352</v>
      </c>
      <c r="T812" s="42" t="s">
        <v>126</v>
      </c>
      <c r="U812" s="43" t="s">
        <v>130</v>
      </c>
      <c r="V812" s="42" t="s">
        <v>125</v>
      </c>
      <c r="W812" s="43"/>
      <c r="X812" s="42" t="s">
        <v>124</v>
      </c>
      <c r="Y812" s="43"/>
      <c r="Z812" s="42" t="s">
        <v>123</v>
      </c>
      <c r="AA812" s="43"/>
      <c r="AB812" s="196"/>
      <c r="AC812" s="43"/>
      <c r="AD812" s="196" t="s">
        <v>1021</v>
      </c>
      <c r="AE812" s="39"/>
      <c r="AF812" s="421"/>
      <c r="AG812" s="421" t="s">
        <v>669</v>
      </c>
      <c r="AH812" s="38"/>
      <c r="AI812" s="9"/>
      <c r="AJ812" s="349">
        <f>SUMPRODUCT(LEN($M812:$AA815)-LEN(SUBSTITUTE($M812:$AA815,"A", "")))</f>
        <v>28</v>
      </c>
      <c r="AK812" s="352">
        <f>SUMPRODUCT(LEN($AD812:$AD815)-LEN(SUBSTITUTE($AD812:$AD815,"A", "")))</f>
        <v>3</v>
      </c>
      <c r="AL812" s="335">
        <f>SUMPRODUCT(LEN($AC812:$AC815)-LEN(SUBSTITUTE($AC812:$AC815,"A", "")))</f>
        <v>0</v>
      </c>
      <c r="AM812" s="349">
        <f>SUMPRODUCT(LEN($M812:$AA815)-LEN(SUBSTITUTE($M812:$AA815,"S", "")))</f>
        <v>10</v>
      </c>
      <c r="AN812" s="352">
        <f>SUMPRODUCT(LEN($AD812:$AD815)-LEN(SUBSTITUTE($AD812:$AD815,"S", "")))</f>
        <v>2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5</v>
      </c>
      <c r="AT812" s="352">
        <f>SUMPRODUCT(LEN($AD812:$AD815)-LEN(SUBSTITUTE($AD812:$AD815,"G", "")))</f>
        <v>2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8.15" customHeight="1" thickBot="1" x14ac:dyDescent="0.25">
      <c r="B813" s="30"/>
      <c r="C813" s="339"/>
      <c r="D813" s="221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 t="s">
        <v>179</v>
      </c>
      <c r="N813" s="33" t="s">
        <v>121</v>
      </c>
      <c r="O813" s="55" t="s">
        <v>479</v>
      </c>
      <c r="P813" s="33" t="s">
        <v>120</v>
      </c>
      <c r="Q813" s="55" t="s">
        <v>357</v>
      </c>
      <c r="R813" s="33" t="s">
        <v>119</v>
      </c>
      <c r="S813" s="55" t="s">
        <v>347</v>
      </c>
      <c r="T813" s="33" t="s">
        <v>118</v>
      </c>
      <c r="U813" s="55" t="s">
        <v>130</v>
      </c>
      <c r="V813" s="33" t="s">
        <v>117</v>
      </c>
      <c r="W813" s="55"/>
      <c r="X813" s="33" t="s">
        <v>116</v>
      </c>
      <c r="Y813" s="55"/>
      <c r="Z813" s="33" t="s">
        <v>115</v>
      </c>
      <c r="AA813" s="55"/>
      <c r="AB813" s="193"/>
      <c r="AC813" s="55"/>
      <c r="AD813" s="193"/>
      <c r="AE813" s="22"/>
      <c r="AF813" s="422"/>
      <c r="AG813" s="422"/>
      <c r="AH813" s="21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8.15" customHeight="1" x14ac:dyDescent="0.2">
      <c r="B814" s="30"/>
      <c r="C814" s="340"/>
      <c r="D814" s="218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 t="s">
        <v>179</v>
      </c>
      <c r="N814" s="25" t="s">
        <v>112</v>
      </c>
      <c r="O814" s="114" t="s">
        <v>357</v>
      </c>
      <c r="P814" s="25" t="s">
        <v>111</v>
      </c>
      <c r="Q814" s="114" t="s">
        <v>479</v>
      </c>
      <c r="R814" s="25" t="s">
        <v>110</v>
      </c>
      <c r="S814" s="114" t="s">
        <v>354</v>
      </c>
      <c r="T814" s="25" t="s">
        <v>109</v>
      </c>
      <c r="U814" s="114"/>
      <c r="V814" s="25" t="s">
        <v>108</v>
      </c>
      <c r="W814" s="114"/>
      <c r="X814" s="25" t="s">
        <v>107</v>
      </c>
      <c r="Y814" s="114"/>
      <c r="Z814" s="25" t="s">
        <v>106</v>
      </c>
      <c r="AA814" s="114"/>
      <c r="AB814" s="190"/>
      <c r="AC814" s="114"/>
      <c r="AD814" s="190"/>
      <c r="AE814" s="22"/>
      <c r="AF814" s="422"/>
      <c r="AG814" s="422"/>
      <c r="AH814" s="21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8.15" customHeight="1" thickBot="1" x14ac:dyDescent="0.25">
      <c r="B815" s="30"/>
      <c r="C815" s="355"/>
      <c r="D815" s="246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 t="s">
        <v>493</v>
      </c>
      <c r="N815" s="50" t="s">
        <v>104</v>
      </c>
      <c r="O815" s="51" t="s">
        <v>479</v>
      </c>
      <c r="P815" s="50" t="s">
        <v>103</v>
      </c>
      <c r="Q815" s="51" t="s">
        <v>479</v>
      </c>
      <c r="R815" s="50" t="s">
        <v>102</v>
      </c>
      <c r="S815" s="51" t="s">
        <v>354</v>
      </c>
      <c r="T815" s="50">
        <v>20</v>
      </c>
      <c r="U815" s="51"/>
      <c r="V815" s="50" t="s">
        <v>101</v>
      </c>
      <c r="W815" s="51"/>
      <c r="X815" s="50" t="s">
        <v>100</v>
      </c>
      <c r="Y815" s="51"/>
      <c r="Z815" s="50" t="s">
        <v>99</v>
      </c>
      <c r="AA815" s="51"/>
      <c r="AB815" s="187"/>
      <c r="AC815" s="51"/>
      <c r="AD815" s="187"/>
      <c r="AE815" s="48"/>
      <c r="AF815" s="424"/>
      <c r="AG815" s="424"/>
      <c r="AH815" s="47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8.15" customHeight="1" x14ac:dyDescent="0.2">
      <c r="B816" s="30"/>
      <c r="C816" s="338">
        <v>3</v>
      </c>
      <c r="D816" s="212"/>
      <c r="E816" s="198"/>
      <c r="F816" s="198"/>
      <c r="G816" s="197"/>
      <c r="H816" s="358"/>
      <c r="I816" s="390">
        <v>141</v>
      </c>
      <c r="J816" s="390">
        <v>27</v>
      </c>
      <c r="K816" s="390">
        <v>8</v>
      </c>
      <c r="L816" s="42" t="s">
        <v>131</v>
      </c>
      <c r="M816" s="43" t="s">
        <v>179</v>
      </c>
      <c r="N816" s="42" t="s">
        <v>129</v>
      </c>
      <c r="O816" s="43" t="s">
        <v>179</v>
      </c>
      <c r="P816" s="42" t="s">
        <v>128</v>
      </c>
      <c r="Q816" s="43" t="s">
        <v>373</v>
      </c>
      <c r="R816" s="42" t="s">
        <v>127</v>
      </c>
      <c r="S816" s="43" t="s">
        <v>579</v>
      </c>
      <c r="T816" s="42" t="s">
        <v>126</v>
      </c>
      <c r="U816" s="43" t="s">
        <v>179</v>
      </c>
      <c r="V816" s="42" t="s">
        <v>125</v>
      </c>
      <c r="W816" s="43"/>
      <c r="X816" s="42" t="s">
        <v>124</v>
      </c>
      <c r="Y816" s="43"/>
      <c r="Z816" s="42" t="s">
        <v>123</v>
      </c>
      <c r="AA816" s="43"/>
      <c r="AB816" s="196"/>
      <c r="AC816" s="43"/>
      <c r="AD816" s="196"/>
      <c r="AE816" s="39"/>
      <c r="AF816" s="421"/>
      <c r="AG816" s="421" t="s">
        <v>669</v>
      </c>
      <c r="AH816" s="38"/>
      <c r="AI816" s="9"/>
      <c r="AJ816" s="349">
        <f>SUMPRODUCT(LEN($M816:$AA819)-LEN(SUBSTITUTE($M816:$AA819,"A", "")))</f>
        <v>27</v>
      </c>
      <c r="AK816" s="352">
        <f>SUMPRODUCT(LEN($AD816:$AD819)-LEN(SUBSTITUTE($AD816:$AD819,"A", "")))</f>
        <v>0</v>
      </c>
      <c r="AL816" s="335">
        <f>SUMPRODUCT(LEN($AC816:$AC819)-LEN(SUBSTITUTE($AC816:$AC819,"A", "")))</f>
        <v>0</v>
      </c>
      <c r="AM816" s="349">
        <f>SUMPRODUCT(LEN($M816:$AA819)-LEN(SUBSTITUTE($M816:$AA819,"S", "")))</f>
        <v>12</v>
      </c>
      <c r="AN816" s="352">
        <f>SUMPRODUCT(LEN($AD816:$AD819)-LEN(SUBSTITUTE($AD816:$AD819,"S", "")))</f>
        <v>0</v>
      </c>
      <c r="AO816" s="335">
        <f>SUMPRODUCT(LEN($AC816:$AC819)-LEN(SUBSTITUTE($AC816:$AC819,"S", "")))</f>
        <v>0</v>
      </c>
      <c r="AP816" s="349">
        <f>SUMPRODUCT(LEN($M816:$AA819)-LEN(SUBSTITUTE($M816:$AA819,"F", "")))</f>
        <v>1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6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8.15" customHeight="1" thickBot="1" x14ac:dyDescent="0.25">
      <c r="B817" s="30"/>
      <c r="C817" s="339"/>
      <c r="D817" s="221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 t="s">
        <v>467</v>
      </c>
      <c r="N817" s="33" t="s">
        <v>121</v>
      </c>
      <c r="O817" s="55" t="s">
        <v>179</v>
      </c>
      <c r="P817" s="33" t="s">
        <v>120</v>
      </c>
      <c r="Q817" s="55" t="s">
        <v>493</v>
      </c>
      <c r="R817" s="33" t="s">
        <v>119</v>
      </c>
      <c r="S817" s="55" t="s">
        <v>346</v>
      </c>
      <c r="T817" s="33" t="s">
        <v>118</v>
      </c>
      <c r="U817" s="55" t="s">
        <v>354</v>
      </c>
      <c r="V817" s="33" t="s">
        <v>117</v>
      </c>
      <c r="W817" s="55"/>
      <c r="X817" s="33" t="s">
        <v>116</v>
      </c>
      <c r="Y817" s="55"/>
      <c r="Z817" s="33" t="s">
        <v>115</v>
      </c>
      <c r="AA817" s="55"/>
      <c r="AB817" s="193"/>
      <c r="AC817" s="55"/>
      <c r="AD817" s="193"/>
      <c r="AE817" s="22"/>
      <c r="AF817" s="422"/>
      <c r="AG817" s="422"/>
      <c r="AH817" s="21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8.15" customHeight="1" x14ac:dyDescent="0.2">
      <c r="B818" s="30"/>
      <c r="C818" s="340"/>
      <c r="D818" s="218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 t="s">
        <v>479</v>
      </c>
      <c r="N818" s="25" t="s">
        <v>112</v>
      </c>
      <c r="O818" s="114" t="s">
        <v>179</v>
      </c>
      <c r="P818" s="25" t="s">
        <v>111</v>
      </c>
      <c r="Q818" s="114" t="s">
        <v>467</v>
      </c>
      <c r="R818" s="25" t="s">
        <v>110</v>
      </c>
      <c r="S818" s="114" t="s">
        <v>347</v>
      </c>
      <c r="T818" s="25" t="s">
        <v>109</v>
      </c>
      <c r="U818" s="114" t="s">
        <v>130</v>
      </c>
      <c r="V818" s="25" t="s">
        <v>108</v>
      </c>
      <c r="W818" s="114"/>
      <c r="X818" s="25" t="s">
        <v>107</v>
      </c>
      <c r="Y818" s="114"/>
      <c r="Z818" s="25" t="s">
        <v>106</v>
      </c>
      <c r="AA818" s="114"/>
      <c r="AB818" s="190"/>
      <c r="AC818" s="114"/>
      <c r="AD818" s="190"/>
      <c r="AE818" s="22"/>
      <c r="AF818" s="422"/>
      <c r="AG818" s="422"/>
      <c r="AH818" s="21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8.15" customHeight="1" thickBot="1" x14ac:dyDescent="0.25">
      <c r="B819" s="20"/>
      <c r="C819" s="341"/>
      <c r="D819" s="215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 t="s">
        <v>179</v>
      </c>
      <c r="N819" s="15" t="s">
        <v>104</v>
      </c>
      <c r="O819" s="16" t="s">
        <v>179</v>
      </c>
      <c r="P819" s="15" t="s">
        <v>103</v>
      </c>
      <c r="Q819" s="16" t="s">
        <v>511</v>
      </c>
      <c r="R819" s="15" t="s">
        <v>102</v>
      </c>
      <c r="S819" s="16" t="s">
        <v>350</v>
      </c>
      <c r="T819" s="15">
        <v>20</v>
      </c>
      <c r="U819" s="16"/>
      <c r="V819" s="15" t="s">
        <v>101</v>
      </c>
      <c r="W819" s="16"/>
      <c r="X819" s="15" t="s">
        <v>100</v>
      </c>
      <c r="Y819" s="16"/>
      <c r="Z819" s="15" t="s">
        <v>99</v>
      </c>
      <c r="AA819" s="16"/>
      <c r="AB819" s="187"/>
      <c r="AC819" s="16"/>
      <c r="AD819" s="186"/>
      <c r="AE819" s="11"/>
      <c r="AF819" s="423"/>
      <c r="AG819" s="423"/>
      <c r="AH819" s="10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107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217</v>
      </c>
      <c r="E821" s="425">
        <v>17271.91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03"/>
      <c r="AI821" s="86" t="s">
        <v>137</v>
      </c>
      <c r="AJ821" s="85">
        <f t="shared" ref="AJ821:BB821" si="108">SUM(AJ823:AJ834)</f>
        <v>95</v>
      </c>
      <c r="AK821" s="84">
        <f t="shared" si="108"/>
        <v>10</v>
      </c>
      <c r="AL821" s="83">
        <f t="shared" si="108"/>
        <v>0</v>
      </c>
      <c r="AM821" s="85">
        <f t="shared" si="108"/>
        <v>57</v>
      </c>
      <c r="AN821" s="84">
        <f t="shared" si="108"/>
        <v>6</v>
      </c>
      <c r="AO821" s="83">
        <f t="shared" si="108"/>
        <v>0</v>
      </c>
      <c r="AP821" s="85">
        <f t="shared" si="108"/>
        <v>1</v>
      </c>
      <c r="AQ821" s="84">
        <f t="shared" si="108"/>
        <v>0</v>
      </c>
      <c r="AR821" s="83">
        <f t="shared" si="108"/>
        <v>0</v>
      </c>
      <c r="AS821" s="85">
        <f t="shared" si="108"/>
        <v>20</v>
      </c>
      <c r="AT821" s="84">
        <f t="shared" si="108"/>
        <v>2</v>
      </c>
      <c r="AU821" s="83">
        <f t="shared" si="108"/>
        <v>0</v>
      </c>
      <c r="AV821" s="85">
        <f t="shared" si="108"/>
        <v>0</v>
      </c>
      <c r="AW821" s="84">
        <f t="shared" si="108"/>
        <v>0</v>
      </c>
      <c r="AX821" s="83">
        <f t="shared" si="108"/>
        <v>0</v>
      </c>
      <c r="AY821" s="82">
        <f t="shared" si="108"/>
        <v>1</v>
      </c>
      <c r="AZ821" s="81">
        <f t="shared" si="108"/>
        <v>0</v>
      </c>
      <c r="BA821" s="81">
        <f t="shared" si="108"/>
        <v>0</v>
      </c>
      <c r="BB821" s="80">
        <f t="shared" si="108"/>
        <v>0</v>
      </c>
      <c r="BC821" s="79" t="s">
        <v>136</v>
      </c>
      <c r="BF821" s="5">
        <f>SUM(AJ821:AL821)/$BG$5</f>
        <v>35</v>
      </c>
      <c r="BG821" s="5">
        <f>SUM(AM821:AO821,AY821)/$BG$5</f>
        <v>21.333333333333332</v>
      </c>
      <c r="BH821" s="5">
        <f>SUM(AP821:AR821,AZ821)/$BG$5</f>
        <v>0.33333333333333331</v>
      </c>
      <c r="BI821" s="5">
        <f>SUM(AS821:AU821,BA821)/$BG$5</f>
        <v>7.333333333333333</v>
      </c>
      <c r="BJ821" s="5">
        <f>SUM(AV821:AX821,BB821)/$BG$5</f>
        <v>0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03"/>
      <c r="AI822" s="66" t="s">
        <v>135</v>
      </c>
      <c r="AJ822" s="65">
        <f t="shared" ref="AJ822:BB822" si="109">AJ821/3</f>
        <v>31.666666666666668</v>
      </c>
      <c r="AK822" s="64">
        <f t="shared" si="109"/>
        <v>3.3333333333333335</v>
      </c>
      <c r="AL822" s="63">
        <f t="shared" si="109"/>
        <v>0</v>
      </c>
      <c r="AM822" s="65">
        <f t="shared" si="109"/>
        <v>19</v>
      </c>
      <c r="AN822" s="64">
        <f t="shared" si="109"/>
        <v>2</v>
      </c>
      <c r="AO822" s="63">
        <f t="shared" si="109"/>
        <v>0</v>
      </c>
      <c r="AP822" s="65">
        <f t="shared" si="109"/>
        <v>0.33333333333333331</v>
      </c>
      <c r="AQ822" s="64">
        <f t="shared" si="109"/>
        <v>0</v>
      </c>
      <c r="AR822" s="63">
        <f t="shared" si="109"/>
        <v>0</v>
      </c>
      <c r="AS822" s="65">
        <f t="shared" si="109"/>
        <v>6.666666666666667</v>
      </c>
      <c r="AT822" s="64">
        <f t="shared" si="109"/>
        <v>0.66666666666666663</v>
      </c>
      <c r="AU822" s="63">
        <f t="shared" si="109"/>
        <v>0</v>
      </c>
      <c r="AV822" s="65">
        <f t="shared" si="109"/>
        <v>0</v>
      </c>
      <c r="AW822" s="64">
        <f t="shared" si="109"/>
        <v>0</v>
      </c>
      <c r="AX822" s="63">
        <f t="shared" si="109"/>
        <v>0</v>
      </c>
      <c r="AY822" s="62">
        <f t="shared" si="109"/>
        <v>0.33333333333333331</v>
      </c>
      <c r="AZ822" s="61">
        <f t="shared" si="109"/>
        <v>0</v>
      </c>
      <c r="BA822" s="61">
        <f t="shared" si="109"/>
        <v>0</v>
      </c>
      <c r="BB822" s="60">
        <f t="shared" si="109"/>
        <v>0</v>
      </c>
      <c r="BC822" s="59" t="s">
        <v>134</v>
      </c>
    </row>
    <row r="823" spans="2:62" ht="28.15" customHeight="1" x14ac:dyDescent="0.2">
      <c r="B823" s="30"/>
      <c r="C823" s="338">
        <v>1</v>
      </c>
      <c r="D823" s="239" t="s">
        <v>1014</v>
      </c>
      <c r="E823" s="198"/>
      <c r="F823" s="198"/>
      <c r="G823" s="197"/>
      <c r="H823" s="358" t="s">
        <v>183</v>
      </c>
      <c r="I823" s="390">
        <v>130</v>
      </c>
      <c r="J823" s="390">
        <v>28</v>
      </c>
      <c r="K823" s="390">
        <v>8</v>
      </c>
      <c r="L823" s="42" t="s">
        <v>131</v>
      </c>
      <c r="M823" s="43" t="s">
        <v>132</v>
      </c>
      <c r="N823" s="42" t="s">
        <v>129</v>
      </c>
      <c r="O823" s="43" t="s">
        <v>357</v>
      </c>
      <c r="P823" s="42" t="s">
        <v>128</v>
      </c>
      <c r="Q823" s="43" t="s">
        <v>485</v>
      </c>
      <c r="R823" s="42" t="s">
        <v>127</v>
      </c>
      <c r="S823" s="43" t="s">
        <v>561</v>
      </c>
      <c r="T823" s="42" t="s">
        <v>126</v>
      </c>
      <c r="U823" s="43" t="s">
        <v>347</v>
      </c>
      <c r="V823" s="42" t="s">
        <v>125</v>
      </c>
      <c r="W823" s="43"/>
      <c r="X823" s="42" t="s">
        <v>124</v>
      </c>
      <c r="Y823" s="43"/>
      <c r="Z823" s="42" t="s">
        <v>123</v>
      </c>
      <c r="AA823" s="43"/>
      <c r="AB823" s="196"/>
      <c r="AC823" s="43"/>
      <c r="AD823" s="196"/>
      <c r="AE823" s="58" t="s">
        <v>130</v>
      </c>
      <c r="AF823" s="421"/>
      <c r="AG823" s="421" t="s">
        <v>668</v>
      </c>
      <c r="AH823" s="38"/>
      <c r="AI823" s="9"/>
      <c r="AJ823" s="349">
        <f>SUMPRODUCT(LEN($M823:$AA826)-LEN(SUBSTITUTE($M823:$AA826,"A", "")))</f>
        <v>31</v>
      </c>
      <c r="AK823" s="352">
        <f>SUMPRODUCT(LEN($AD823:$AD826)-LEN(SUBSTITUTE($AD823:$AD826,"A", "")))</f>
        <v>0</v>
      </c>
      <c r="AL823" s="335">
        <f>SUMPRODUCT(LEN($AC823:$AC826)-LEN(SUBSTITUTE($AC823:$AC826,"A", "")))</f>
        <v>0</v>
      </c>
      <c r="AM823" s="349">
        <f>SUMPRODUCT(LEN($M823:$AA826)-LEN(SUBSTITUTE($M823:$AA826,"S", "")))</f>
        <v>21</v>
      </c>
      <c r="AN823" s="352">
        <f>SUMPRODUCT(LEN($AD823:$AD826)-LEN(SUBSTITUTE($AD823:$AD826,"S", "")))</f>
        <v>0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3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1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0</v>
      </c>
      <c r="BB823" s="413">
        <f>SUMPRODUCT(LEN($AE823:$AE826)-LEN(SUBSTITUTE($AE823:$AE826,"M", "")))</f>
        <v>0</v>
      </c>
    </row>
    <row r="824" spans="2:62" ht="28.15" customHeight="1" thickBot="1" x14ac:dyDescent="0.25">
      <c r="B824" s="30"/>
      <c r="C824" s="339"/>
      <c r="D824" s="221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357</v>
      </c>
      <c r="N824" s="33" t="s">
        <v>121</v>
      </c>
      <c r="O824" s="55" t="s">
        <v>179</v>
      </c>
      <c r="P824" s="33" t="s">
        <v>120</v>
      </c>
      <c r="Q824" s="55" t="s">
        <v>466</v>
      </c>
      <c r="R824" s="33" t="s">
        <v>119</v>
      </c>
      <c r="S824" s="55" t="s">
        <v>561</v>
      </c>
      <c r="T824" s="33" t="s">
        <v>118</v>
      </c>
      <c r="U824" s="55" t="s">
        <v>354</v>
      </c>
      <c r="V824" s="33" t="s">
        <v>117</v>
      </c>
      <c r="W824" s="55"/>
      <c r="X824" s="33" t="s">
        <v>116</v>
      </c>
      <c r="Y824" s="55"/>
      <c r="Z824" s="33" t="s">
        <v>115</v>
      </c>
      <c r="AA824" s="55"/>
      <c r="AB824" s="193"/>
      <c r="AC824" s="55"/>
      <c r="AD824" s="193"/>
      <c r="AE824" s="57"/>
      <c r="AF824" s="422"/>
      <c r="AG824" s="422"/>
      <c r="AH824" s="21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8.15" customHeight="1" x14ac:dyDescent="0.2">
      <c r="B825" s="30"/>
      <c r="C825" s="340"/>
      <c r="D825" s="218"/>
      <c r="E825" s="192"/>
      <c r="F825" s="192"/>
      <c r="G825" s="191"/>
      <c r="H825" s="360">
        <v>217</v>
      </c>
      <c r="I825" s="392"/>
      <c r="J825" s="392"/>
      <c r="K825" s="392"/>
      <c r="L825" s="25" t="s">
        <v>114</v>
      </c>
      <c r="M825" s="114" t="s">
        <v>179</v>
      </c>
      <c r="N825" s="25" t="s">
        <v>112</v>
      </c>
      <c r="O825" s="114" t="s">
        <v>465</v>
      </c>
      <c r="P825" s="25" t="s">
        <v>111</v>
      </c>
      <c r="Q825" s="114" t="s">
        <v>179</v>
      </c>
      <c r="R825" s="25" t="s">
        <v>110</v>
      </c>
      <c r="S825" s="114" t="s">
        <v>350</v>
      </c>
      <c r="T825" s="25" t="s">
        <v>109</v>
      </c>
      <c r="U825" s="114" t="s">
        <v>130</v>
      </c>
      <c r="V825" s="25" t="s">
        <v>108</v>
      </c>
      <c r="W825" s="114"/>
      <c r="X825" s="25" t="s">
        <v>107</v>
      </c>
      <c r="Y825" s="114"/>
      <c r="Z825" s="25" t="s">
        <v>106</v>
      </c>
      <c r="AA825" s="114"/>
      <c r="AB825" s="190"/>
      <c r="AC825" s="114"/>
      <c r="AD825" s="190"/>
      <c r="AE825" s="57"/>
      <c r="AF825" s="422"/>
      <c r="AG825" s="422"/>
      <c r="AH825" s="21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8.15" customHeight="1" thickBot="1" x14ac:dyDescent="0.25">
      <c r="B826" s="30"/>
      <c r="C826" s="355"/>
      <c r="D826" s="246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179</v>
      </c>
      <c r="N826" s="50" t="s">
        <v>104</v>
      </c>
      <c r="O826" s="51" t="s">
        <v>348</v>
      </c>
      <c r="P826" s="50" t="s">
        <v>103</v>
      </c>
      <c r="Q826" s="51" t="s">
        <v>352</v>
      </c>
      <c r="R826" s="50" t="s">
        <v>102</v>
      </c>
      <c r="S826" s="51" t="s">
        <v>350</v>
      </c>
      <c r="T826" s="50">
        <v>20</v>
      </c>
      <c r="U826" s="51" t="s">
        <v>130</v>
      </c>
      <c r="V826" s="50" t="s">
        <v>101</v>
      </c>
      <c r="W826" s="51"/>
      <c r="X826" s="50" t="s">
        <v>100</v>
      </c>
      <c r="Y826" s="51"/>
      <c r="Z826" s="50" t="s">
        <v>99</v>
      </c>
      <c r="AA826" s="51"/>
      <c r="AB826" s="187"/>
      <c r="AC826" s="51"/>
      <c r="AD826" s="187"/>
      <c r="AE826" s="56"/>
      <c r="AF826" s="424"/>
      <c r="AG826" s="424"/>
      <c r="AH826" s="47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8.15" customHeight="1" x14ac:dyDescent="0.2">
      <c r="B827" s="30"/>
      <c r="C827" s="338">
        <v>2</v>
      </c>
      <c r="D827" s="212"/>
      <c r="E827" s="198"/>
      <c r="F827" s="198"/>
      <c r="G827" s="197"/>
      <c r="H827" s="358"/>
      <c r="I827" s="390">
        <v>117</v>
      </c>
      <c r="J827" s="390">
        <v>22</v>
      </c>
      <c r="K827" s="390">
        <v>7</v>
      </c>
      <c r="L827" s="42" t="s">
        <v>131</v>
      </c>
      <c r="M827" s="43" t="s">
        <v>479</v>
      </c>
      <c r="N827" s="42" t="s">
        <v>129</v>
      </c>
      <c r="O827" s="43" t="s">
        <v>179</v>
      </c>
      <c r="P827" s="42" t="s">
        <v>128</v>
      </c>
      <c r="Q827" s="43" t="s">
        <v>496</v>
      </c>
      <c r="R827" s="42" t="s">
        <v>127</v>
      </c>
      <c r="S827" s="43" t="s">
        <v>130</v>
      </c>
      <c r="T827" s="42" t="s">
        <v>126</v>
      </c>
      <c r="U827" s="43"/>
      <c r="V827" s="42" t="s">
        <v>125</v>
      </c>
      <c r="W827" s="43"/>
      <c r="X827" s="42" t="s">
        <v>124</v>
      </c>
      <c r="Y827" s="43"/>
      <c r="Z827" s="42" t="s">
        <v>123</v>
      </c>
      <c r="AA827" s="43"/>
      <c r="AB827" s="196"/>
      <c r="AC827" s="43"/>
      <c r="AD827" s="196" t="s">
        <v>1020</v>
      </c>
      <c r="AE827" s="39"/>
      <c r="AF827" s="421"/>
      <c r="AG827" s="421" t="s">
        <v>669</v>
      </c>
      <c r="AH827" s="38"/>
      <c r="AI827" s="9"/>
      <c r="AJ827" s="349">
        <f>SUMPRODUCT(LEN($M827:$AA830)-LEN(SUBSTITUTE($M827:$AA830,"A", "")))</f>
        <v>15</v>
      </c>
      <c r="AK827" s="352">
        <f>SUMPRODUCT(LEN($AD827:$AD830)-LEN(SUBSTITUTE($AD827:$AD830,"A", "")))</f>
        <v>6</v>
      </c>
      <c r="AL827" s="335">
        <f>SUMPRODUCT(LEN($AC827:$AC830)-LEN(SUBSTITUTE($AC827:$AC830,"A", "")))</f>
        <v>0</v>
      </c>
      <c r="AM827" s="349">
        <f>SUMPRODUCT(LEN($M827:$AA830)-LEN(SUBSTITUTE($M827:$AA830,"S", "")))</f>
        <v>5</v>
      </c>
      <c r="AN827" s="352">
        <f>SUMPRODUCT(LEN($AD827:$AD830)-LEN(SUBSTITUTE($AD827:$AD830,"S", "")))</f>
        <v>2</v>
      </c>
      <c r="AO827" s="335">
        <f>SUMPRODUCT(LEN($AC827:$AC830)-LEN(SUBSTITUTE($AC827:$AC830,"S", "")))</f>
        <v>0</v>
      </c>
      <c r="AP827" s="349">
        <f>SUMPRODUCT(LEN($M827:$AA830)-LEN(SUBSTITUTE($M827:$AA830,"F", "")))</f>
        <v>0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3</v>
      </c>
      <c r="AT827" s="352">
        <f>SUMPRODUCT(LEN($AD827:$AD830)-LEN(SUBSTITUTE($AD827:$AD830,"G", "")))</f>
        <v>0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8.15" customHeight="1" thickBot="1" x14ac:dyDescent="0.25">
      <c r="B828" s="30"/>
      <c r="C828" s="339"/>
      <c r="D828" s="221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 t="s">
        <v>132</v>
      </c>
      <c r="N828" s="33" t="s">
        <v>121</v>
      </c>
      <c r="O828" s="55" t="s">
        <v>132</v>
      </c>
      <c r="P828" s="33" t="s">
        <v>120</v>
      </c>
      <c r="Q828" s="55" t="s">
        <v>179</v>
      </c>
      <c r="R828" s="33" t="s">
        <v>119</v>
      </c>
      <c r="S828" s="55" t="s">
        <v>130</v>
      </c>
      <c r="T828" s="33" t="s">
        <v>118</v>
      </c>
      <c r="U828" s="55"/>
      <c r="V828" s="33" t="s">
        <v>117</v>
      </c>
      <c r="W828" s="55"/>
      <c r="X828" s="33" t="s">
        <v>116</v>
      </c>
      <c r="Y828" s="55"/>
      <c r="Z828" s="33" t="s">
        <v>115</v>
      </c>
      <c r="AA828" s="55"/>
      <c r="AB828" s="193"/>
      <c r="AC828" s="55"/>
      <c r="AD828" s="193"/>
      <c r="AE828" s="22"/>
      <c r="AF828" s="422"/>
      <c r="AG828" s="422"/>
      <c r="AH828" s="21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8.15" customHeight="1" x14ac:dyDescent="0.2">
      <c r="B829" s="30"/>
      <c r="C829" s="340"/>
      <c r="D829" s="218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 t="s">
        <v>357</v>
      </c>
      <c r="N829" s="25" t="s">
        <v>112</v>
      </c>
      <c r="O829" s="114" t="s">
        <v>467</v>
      </c>
      <c r="P829" s="25" t="s">
        <v>111</v>
      </c>
      <c r="Q829" s="114" t="s">
        <v>351</v>
      </c>
      <c r="R829" s="25" t="s">
        <v>110</v>
      </c>
      <c r="S829" s="114" t="s">
        <v>130</v>
      </c>
      <c r="T829" s="25" t="s">
        <v>109</v>
      </c>
      <c r="U829" s="114"/>
      <c r="V829" s="25" t="s">
        <v>108</v>
      </c>
      <c r="W829" s="114"/>
      <c r="X829" s="25" t="s">
        <v>107</v>
      </c>
      <c r="Y829" s="114"/>
      <c r="Z829" s="25" t="s">
        <v>106</v>
      </c>
      <c r="AA829" s="114"/>
      <c r="AB829" s="190"/>
      <c r="AC829" s="114"/>
      <c r="AD829" s="190"/>
      <c r="AE829" s="22"/>
      <c r="AF829" s="422"/>
      <c r="AG829" s="422"/>
      <c r="AH829" s="21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8.15" customHeight="1" thickBot="1" x14ac:dyDescent="0.25">
      <c r="B830" s="30"/>
      <c r="C830" s="355"/>
      <c r="D830" s="246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 t="s">
        <v>132</v>
      </c>
      <c r="N830" s="50" t="s">
        <v>104</v>
      </c>
      <c r="O830" s="51" t="s">
        <v>132</v>
      </c>
      <c r="P830" s="50" t="s">
        <v>103</v>
      </c>
      <c r="Q830" s="51" t="s">
        <v>130</v>
      </c>
      <c r="R830" s="50" t="s">
        <v>102</v>
      </c>
      <c r="S830" s="51"/>
      <c r="T830" s="50">
        <v>20</v>
      </c>
      <c r="U830" s="51"/>
      <c r="V830" s="50" t="s">
        <v>101</v>
      </c>
      <c r="W830" s="51"/>
      <c r="X830" s="50" t="s">
        <v>100</v>
      </c>
      <c r="Y830" s="51"/>
      <c r="Z830" s="50" t="s">
        <v>99</v>
      </c>
      <c r="AA830" s="51"/>
      <c r="AB830" s="187"/>
      <c r="AC830" s="51"/>
      <c r="AD830" s="187"/>
      <c r="AE830" s="48"/>
      <c r="AF830" s="424"/>
      <c r="AG830" s="424"/>
      <c r="AH830" s="47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8.15" customHeight="1" x14ac:dyDescent="0.2">
      <c r="B831" s="30"/>
      <c r="C831" s="338">
        <v>3</v>
      </c>
      <c r="D831" s="212" t="s">
        <v>976</v>
      </c>
      <c r="E831" s="198"/>
      <c r="F831" s="198"/>
      <c r="G831" s="197"/>
      <c r="H831" s="358"/>
      <c r="I831" s="390">
        <v>138</v>
      </c>
      <c r="J831" s="390">
        <v>29</v>
      </c>
      <c r="K831" s="390">
        <v>6</v>
      </c>
      <c r="L831" s="42" t="s">
        <v>131</v>
      </c>
      <c r="M831" s="43" t="s">
        <v>179</v>
      </c>
      <c r="N831" s="42" t="s">
        <v>129</v>
      </c>
      <c r="O831" s="43" t="s">
        <v>469</v>
      </c>
      <c r="P831" s="42" t="s">
        <v>128</v>
      </c>
      <c r="Q831" s="43" t="s">
        <v>1019</v>
      </c>
      <c r="R831" s="42" t="s">
        <v>127</v>
      </c>
      <c r="S831" s="43" t="s">
        <v>1018</v>
      </c>
      <c r="T831" s="42" t="s">
        <v>126</v>
      </c>
      <c r="U831" s="43" t="s">
        <v>474</v>
      </c>
      <c r="V831" s="42" t="s">
        <v>125</v>
      </c>
      <c r="W831" s="43" t="s">
        <v>354</v>
      </c>
      <c r="X831" s="42" t="s">
        <v>124</v>
      </c>
      <c r="Y831" s="43"/>
      <c r="Z831" s="42" t="s">
        <v>123</v>
      </c>
      <c r="AA831" s="43"/>
      <c r="AB831" s="196"/>
      <c r="AC831" s="43"/>
      <c r="AD831" s="196" t="s">
        <v>1017</v>
      </c>
      <c r="AE831" s="39"/>
      <c r="AF831" s="421"/>
      <c r="AG831" s="421"/>
      <c r="AH831" s="38"/>
      <c r="AI831" s="9"/>
      <c r="AJ831" s="349">
        <f>SUMPRODUCT(LEN($M831:$AA834)-LEN(SUBSTITUTE($M831:$AA834,"A", "")))</f>
        <v>49</v>
      </c>
      <c r="AK831" s="352">
        <f>SUMPRODUCT(LEN($AD831:$AD834)-LEN(SUBSTITUTE($AD831:$AD834,"A", "")))</f>
        <v>4</v>
      </c>
      <c r="AL831" s="335">
        <f>SUMPRODUCT(LEN($AC831:$AC834)-LEN(SUBSTITUTE($AC831:$AC834,"A", "")))</f>
        <v>0</v>
      </c>
      <c r="AM831" s="349">
        <f>SUMPRODUCT(LEN($M831:$AA834)-LEN(SUBSTITUTE($M831:$AA834,"S", "")))</f>
        <v>31</v>
      </c>
      <c r="AN831" s="352">
        <f>SUMPRODUCT(LEN($AD831:$AD834)-LEN(SUBSTITUTE($AD831:$AD834,"S", "")))</f>
        <v>4</v>
      </c>
      <c r="AO831" s="335">
        <f>SUMPRODUCT(LEN($AC831:$AC834)-LEN(SUBSTITUTE($AC831:$AC834,"S", "")))</f>
        <v>0</v>
      </c>
      <c r="AP831" s="349">
        <f>SUMPRODUCT(LEN($M831:$AA834)-LEN(SUBSTITUTE($M831:$AA834,"F", "")))</f>
        <v>1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14</v>
      </c>
      <c r="AT831" s="352">
        <f>SUMPRODUCT(LEN($AD831:$AD834)-LEN(SUBSTITUTE($AD831:$AD834,"G", "")))</f>
        <v>2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8.15" customHeight="1" thickBot="1" x14ac:dyDescent="0.25">
      <c r="B832" s="30"/>
      <c r="C832" s="339"/>
      <c r="D832" s="221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 t="s">
        <v>458</v>
      </c>
      <c r="N832" s="33" t="s">
        <v>121</v>
      </c>
      <c r="O832" s="55" t="s">
        <v>496</v>
      </c>
      <c r="P832" s="33" t="s">
        <v>120</v>
      </c>
      <c r="Q832" s="55" t="s">
        <v>1016</v>
      </c>
      <c r="R832" s="33" t="s">
        <v>119</v>
      </c>
      <c r="S832" s="55" t="s">
        <v>883</v>
      </c>
      <c r="T832" s="33" t="s">
        <v>118</v>
      </c>
      <c r="U832" s="55" t="s">
        <v>359</v>
      </c>
      <c r="V832" s="33" t="s">
        <v>117</v>
      </c>
      <c r="W832" s="55" t="s">
        <v>354</v>
      </c>
      <c r="X832" s="33" t="s">
        <v>116</v>
      </c>
      <c r="Y832" s="55"/>
      <c r="Z832" s="33" t="s">
        <v>115</v>
      </c>
      <c r="AA832" s="55"/>
      <c r="AB832" s="193"/>
      <c r="AC832" s="55"/>
      <c r="AD832" s="193"/>
      <c r="AE832" s="22"/>
      <c r="AF832" s="422"/>
      <c r="AG832" s="422"/>
      <c r="AH832" s="21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8.15" customHeight="1" x14ac:dyDescent="0.2">
      <c r="B833" s="30"/>
      <c r="C833" s="340"/>
      <c r="D833" s="218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 t="s">
        <v>893</v>
      </c>
      <c r="N833" s="25" t="s">
        <v>112</v>
      </c>
      <c r="O833" s="114" t="s">
        <v>527</v>
      </c>
      <c r="P833" s="25" t="s">
        <v>111</v>
      </c>
      <c r="Q833" s="114" t="s">
        <v>677</v>
      </c>
      <c r="R833" s="25" t="s">
        <v>110</v>
      </c>
      <c r="S833" s="114" t="s">
        <v>725</v>
      </c>
      <c r="T833" s="25" t="s">
        <v>109</v>
      </c>
      <c r="U833" s="114" t="s">
        <v>350</v>
      </c>
      <c r="V833" s="25" t="s">
        <v>108</v>
      </c>
      <c r="W833" s="114" t="s">
        <v>130</v>
      </c>
      <c r="X833" s="25" t="s">
        <v>107</v>
      </c>
      <c r="Y833" s="114"/>
      <c r="Z833" s="25" t="s">
        <v>106</v>
      </c>
      <c r="AA833" s="114"/>
      <c r="AB833" s="190"/>
      <c r="AC833" s="114"/>
      <c r="AD833" s="190"/>
      <c r="AE833" s="22"/>
      <c r="AF833" s="422"/>
      <c r="AG833" s="422"/>
      <c r="AH833" s="21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8.15" customHeight="1" thickBot="1" x14ac:dyDescent="0.25">
      <c r="B834" s="20"/>
      <c r="C834" s="341"/>
      <c r="D834" s="215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 t="s">
        <v>754</v>
      </c>
      <c r="N834" s="15" t="s">
        <v>104</v>
      </c>
      <c r="O834" s="16" t="s">
        <v>527</v>
      </c>
      <c r="P834" s="15" t="s">
        <v>103</v>
      </c>
      <c r="Q834" s="16" t="s">
        <v>532</v>
      </c>
      <c r="R834" s="15" t="s">
        <v>102</v>
      </c>
      <c r="S834" s="16" t="s">
        <v>1015</v>
      </c>
      <c r="T834" s="15">
        <v>20</v>
      </c>
      <c r="U834" s="16" t="s">
        <v>350</v>
      </c>
      <c r="V834" s="15" t="s">
        <v>101</v>
      </c>
      <c r="W834" s="16"/>
      <c r="X834" s="15" t="s">
        <v>100</v>
      </c>
      <c r="Y834" s="16"/>
      <c r="Z834" s="15" t="s">
        <v>99</v>
      </c>
      <c r="AA834" s="16"/>
      <c r="AB834" s="187"/>
      <c r="AC834" s="16"/>
      <c r="AD834" s="186"/>
      <c r="AE834" s="11"/>
      <c r="AF834" s="423"/>
      <c r="AG834" s="423"/>
      <c r="AH834" s="10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107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217</v>
      </c>
      <c r="E836" s="425">
        <v>12559.28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03"/>
      <c r="AI836" s="86" t="s">
        <v>137</v>
      </c>
      <c r="AJ836" s="85">
        <f t="shared" ref="AJ836:BB836" si="110">SUM(AJ838:AJ849)</f>
        <v>60</v>
      </c>
      <c r="AK836" s="84">
        <f t="shared" si="110"/>
        <v>6</v>
      </c>
      <c r="AL836" s="83">
        <f t="shared" si="110"/>
        <v>0</v>
      </c>
      <c r="AM836" s="85">
        <f t="shared" si="110"/>
        <v>30</v>
      </c>
      <c r="AN836" s="84">
        <f t="shared" si="110"/>
        <v>0</v>
      </c>
      <c r="AO836" s="83">
        <f t="shared" si="110"/>
        <v>0</v>
      </c>
      <c r="AP836" s="85">
        <f t="shared" si="110"/>
        <v>2</v>
      </c>
      <c r="AQ836" s="84">
        <f t="shared" si="110"/>
        <v>1</v>
      </c>
      <c r="AR836" s="83">
        <f t="shared" si="110"/>
        <v>0</v>
      </c>
      <c r="AS836" s="85">
        <f t="shared" si="110"/>
        <v>18</v>
      </c>
      <c r="AT836" s="84">
        <f t="shared" si="110"/>
        <v>1</v>
      </c>
      <c r="AU836" s="83">
        <f t="shared" si="110"/>
        <v>0</v>
      </c>
      <c r="AV836" s="85">
        <f t="shared" si="110"/>
        <v>0</v>
      </c>
      <c r="AW836" s="84">
        <f t="shared" si="110"/>
        <v>0</v>
      </c>
      <c r="AX836" s="83">
        <f t="shared" si="110"/>
        <v>0</v>
      </c>
      <c r="AY836" s="82">
        <f t="shared" si="110"/>
        <v>1</v>
      </c>
      <c r="AZ836" s="81">
        <f t="shared" si="110"/>
        <v>0</v>
      </c>
      <c r="BA836" s="81">
        <f t="shared" si="110"/>
        <v>0</v>
      </c>
      <c r="BB836" s="80">
        <f t="shared" si="110"/>
        <v>0</v>
      </c>
      <c r="BC836" s="79" t="s">
        <v>136</v>
      </c>
      <c r="BF836" s="5">
        <f>SUM(AJ836:AL836)/$BG$5</f>
        <v>22</v>
      </c>
      <c r="BG836" s="5">
        <f>SUM(AM836:AO836,AY836)/$BG$5</f>
        <v>10.333333333333334</v>
      </c>
      <c r="BH836" s="5">
        <f>SUM(AP836:AR836,AZ836)/$BG$5</f>
        <v>1</v>
      </c>
      <c r="BI836" s="5">
        <f>SUM(AS836:AU836,BA836)/$BG$5</f>
        <v>6.333333333333333</v>
      </c>
      <c r="BJ836" s="5">
        <f>SUM(AV836:AX836,BB836)/$BG$5</f>
        <v>0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03"/>
      <c r="AI837" s="66" t="s">
        <v>135</v>
      </c>
      <c r="AJ837" s="65">
        <f t="shared" ref="AJ837:BB837" si="111">AJ836/3</f>
        <v>20</v>
      </c>
      <c r="AK837" s="64">
        <f t="shared" si="111"/>
        <v>2</v>
      </c>
      <c r="AL837" s="63">
        <f t="shared" si="111"/>
        <v>0</v>
      </c>
      <c r="AM837" s="65">
        <f t="shared" si="111"/>
        <v>10</v>
      </c>
      <c r="AN837" s="64">
        <f t="shared" si="111"/>
        <v>0</v>
      </c>
      <c r="AO837" s="63">
        <f t="shared" si="111"/>
        <v>0</v>
      </c>
      <c r="AP837" s="65">
        <f t="shared" si="111"/>
        <v>0.66666666666666663</v>
      </c>
      <c r="AQ837" s="64">
        <f t="shared" si="111"/>
        <v>0.33333333333333331</v>
      </c>
      <c r="AR837" s="63">
        <f t="shared" si="111"/>
        <v>0</v>
      </c>
      <c r="AS837" s="65">
        <f t="shared" si="111"/>
        <v>6</v>
      </c>
      <c r="AT837" s="64">
        <f t="shared" si="111"/>
        <v>0.33333333333333331</v>
      </c>
      <c r="AU837" s="63">
        <f t="shared" si="111"/>
        <v>0</v>
      </c>
      <c r="AV837" s="65">
        <f t="shared" si="111"/>
        <v>0</v>
      </c>
      <c r="AW837" s="64">
        <f t="shared" si="111"/>
        <v>0</v>
      </c>
      <c r="AX837" s="63">
        <f t="shared" si="111"/>
        <v>0</v>
      </c>
      <c r="AY837" s="62">
        <f t="shared" si="111"/>
        <v>0.33333333333333331</v>
      </c>
      <c r="AZ837" s="61">
        <f t="shared" si="111"/>
        <v>0</v>
      </c>
      <c r="BA837" s="61">
        <f t="shared" si="111"/>
        <v>0</v>
      </c>
      <c r="BB837" s="60">
        <f t="shared" si="111"/>
        <v>0</v>
      </c>
      <c r="BC837" s="59" t="s">
        <v>134</v>
      </c>
    </row>
    <row r="838" spans="2:62" ht="28.15" customHeight="1" x14ac:dyDescent="0.2">
      <c r="B838" s="30"/>
      <c r="C838" s="338">
        <v>1</v>
      </c>
      <c r="D838" s="239" t="s">
        <v>1014</v>
      </c>
      <c r="E838" s="198"/>
      <c r="F838" s="198"/>
      <c r="G838" s="197"/>
      <c r="H838" s="358" t="s">
        <v>133</v>
      </c>
      <c r="I838" s="390">
        <v>138</v>
      </c>
      <c r="J838" s="390">
        <v>23</v>
      </c>
      <c r="K838" s="390">
        <v>11</v>
      </c>
      <c r="L838" s="42" t="s">
        <v>131</v>
      </c>
      <c r="M838" s="43" t="s">
        <v>132</v>
      </c>
      <c r="N838" s="42" t="s">
        <v>129</v>
      </c>
      <c r="O838" s="43" t="s">
        <v>132</v>
      </c>
      <c r="P838" s="42" t="s">
        <v>128</v>
      </c>
      <c r="Q838" s="43" t="s">
        <v>351</v>
      </c>
      <c r="R838" s="42" t="s">
        <v>127</v>
      </c>
      <c r="S838" s="43"/>
      <c r="T838" s="42" t="s">
        <v>126</v>
      </c>
      <c r="U838" s="43"/>
      <c r="V838" s="42" t="s">
        <v>125</v>
      </c>
      <c r="W838" s="43"/>
      <c r="X838" s="42" t="s">
        <v>124</v>
      </c>
      <c r="Y838" s="43"/>
      <c r="Z838" s="42" t="s">
        <v>123</v>
      </c>
      <c r="AA838" s="43"/>
      <c r="AB838" s="196"/>
      <c r="AC838" s="43"/>
      <c r="AD838" s="196" t="s">
        <v>132</v>
      </c>
      <c r="AE838" s="58" t="s">
        <v>130</v>
      </c>
      <c r="AF838" s="421">
        <v>5</v>
      </c>
      <c r="AG838" s="421" t="s">
        <v>668</v>
      </c>
      <c r="AH838" s="38"/>
      <c r="AI838" s="9"/>
      <c r="AJ838" s="349">
        <f>SUMPRODUCT(LEN($M838:$AA841)-LEN(SUBSTITUTE($M838:$AA841,"A", "")))</f>
        <v>11</v>
      </c>
      <c r="AK838" s="352">
        <f>SUMPRODUCT(LEN($AD838:$AD841)-LEN(SUBSTITUTE($AD838:$AD841,"A", "")))</f>
        <v>4</v>
      </c>
      <c r="AL838" s="335">
        <f>SUMPRODUCT(LEN($AC838:$AC841)-LEN(SUBSTITUTE($AC838:$AC841,"A", "")))</f>
        <v>0</v>
      </c>
      <c r="AM838" s="349">
        <f>SUMPRODUCT(LEN($M838:$AA841)-LEN(SUBSTITUTE($M838:$AA841,"S", "")))</f>
        <v>6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1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1</v>
      </c>
      <c r="AT838" s="352">
        <f>SUMPRODUCT(LEN($AD838:$AD841)-LEN(SUBSTITUTE($AD838:$AD841,"G", "")))</f>
        <v>0</v>
      </c>
      <c r="AU838" s="335">
        <f>SUMPRODUCT(LEN($AC838:$AC841)-LEN(SUBSTITUTE($AC838:$AC841,"G", "")))</f>
        <v>0</v>
      </c>
      <c r="AV838" s="349">
        <f>SUMPRODUCT(LEN($L838:$AA841)-LEN(SUBSTITUTE($L838:$AA841,"M", "")))</f>
        <v>0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1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8.15" customHeight="1" thickBot="1" x14ac:dyDescent="0.25">
      <c r="B839" s="30"/>
      <c r="C839" s="339"/>
      <c r="D839" s="221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132</v>
      </c>
      <c r="N839" s="33" t="s">
        <v>121</v>
      </c>
      <c r="O839" s="55" t="s">
        <v>467</v>
      </c>
      <c r="P839" s="33" t="s">
        <v>120</v>
      </c>
      <c r="Q839" s="55" t="s">
        <v>347</v>
      </c>
      <c r="R839" s="33" t="s">
        <v>119</v>
      </c>
      <c r="S839" s="55"/>
      <c r="T839" s="33" t="s">
        <v>118</v>
      </c>
      <c r="U839" s="55"/>
      <c r="V839" s="33" t="s">
        <v>117</v>
      </c>
      <c r="W839" s="55"/>
      <c r="X839" s="33" t="s">
        <v>116</v>
      </c>
      <c r="Y839" s="55"/>
      <c r="Z839" s="33" t="s">
        <v>115</v>
      </c>
      <c r="AA839" s="55"/>
      <c r="AB839" s="193"/>
      <c r="AC839" s="55"/>
      <c r="AD839" s="193" t="s">
        <v>357</v>
      </c>
      <c r="AE839" s="57"/>
      <c r="AF839" s="422"/>
      <c r="AG839" s="422"/>
      <c r="AH839" s="21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8.15" customHeight="1" x14ac:dyDescent="0.2">
      <c r="B840" s="30"/>
      <c r="C840" s="340"/>
      <c r="D840" s="218" t="s">
        <v>1013</v>
      </c>
      <c r="E840" s="192"/>
      <c r="F840" s="192"/>
      <c r="G840" s="191"/>
      <c r="H840" s="360">
        <v>217</v>
      </c>
      <c r="I840" s="392"/>
      <c r="J840" s="392"/>
      <c r="K840" s="392"/>
      <c r="L840" s="25" t="s">
        <v>114</v>
      </c>
      <c r="M840" s="114" t="s">
        <v>132</v>
      </c>
      <c r="N840" s="25" t="s">
        <v>112</v>
      </c>
      <c r="O840" s="114" t="s">
        <v>519</v>
      </c>
      <c r="P840" s="25" t="s">
        <v>111</v>
      </c>
      <c r="Q840" s="114" t="s">
        <v>130</v>
      </c>
      <c r="R840" s="25" t="s">
        <v>110</v>
      </c>
      <c r="S840" s="114"/>
      <c r="T840" s="25" t="s">
        <v>109</v>
      </c>
      <c r="U840" s="114"/>
      <c r="V840" s="25" t="s">
        <v>108</v>
      </c>
      <c r="W840" s="114"/>
      <c r="X840" s="25" t="s">
        <v>107</v>
      </c>
      <c r="Y840" s="114"/>
      <c r="Z840" s="25" t="s">
        <v>106</v>
      </c>
      <c r="AA840" s="114"/>
      <c r="AB840" s="190"/>
      <c r="AC840" s="114"/>
      <c r="AD840" s="190"/>
      <c r="AE840" s="57"/>
      <c r="AF840" s="422"/>
      <c r="AG840" s="422"/>
      <c r="AH840" s="21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8.15" customHeight="1" thickBot="1" x14ac:dyDescent="0.25">
      <c r="B841" s="30"/>
      <c r="C841" s="355"/>
      <c r="D841" s="246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132</v>
      </c>
      <c r="N841" s="50" t="s">
        <v>104</v>
      </c>
      <c r="O841" s="51" t="s">
        <v>352</v>
      </c>
      <c r="P841" s="50" t="s">
        <v>103</v>
      </c>
      <c r="Q841" s="51" t="s">
        <v>130</v>
      </c>
      <c r="R841" s="50" t="s">
        <v>102</v>
      </c>
      <c r="S841" s="51"/>
      <c r="T841" s="50">
        <v>20</v>
      </c>
      <c r="U841" s="51"/>
      <c r="V841" s="50" t="s">
        <v>101</v>
      </c>
      <c r="W841" s="51"/>
      <c r="X841" s="50" t="s">
        <v>100</v>
      </c>
      <c r="Y841" s="51"/>
      <c r="Z841" s="50" t="s">
        <v>99</v>
      </c>
      <c r="AA841" s="51"/>
      <c r="AB841" s="187"/>
      <c r="AC841" s="51"/>
      <c r="AD841" s="187"/>
      <c r="AE841" s="56"/>
      <c r="AF841" s="424"/>
      <c r="AG841" s="424"/>
      <c r="AH841" s="47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8.15" customHeight="1" x14ac:dyDescent="0.2">
      <c r="B842" s="30"/>
      <c r="C842" s="338">
        <v>2</v>
      </c>
      <c r="D842" s="212" t="s">
        <v>1012</v>
      </c>
      <c r="E842" s="198"/>
      <c r="F842" s="198"/>
      <c r="G842" s="197"/>
      <c r="H842" s="358"/>
      <c r="I842" s="390">
        <v>100</v>
      </c>
      <c r="J842" s="390">
        <v>26</v>
      </c>
      <c r="K842" s="390">
        <v>9</v>
      </c>
      <c r="L842" s="42" t="s">
        <v>131</v>
      </c>
      <c r="M842" s="43" t="s">
        <v>357</v>
      </c>
      <c r="N842" s="42" t="s">
        <v>129</v>
      </c>
      <c r="O842" s="43" t="s">
        <v>457</v>
      </c>
      <c r="P842" s="42" t="s">
        <v>128</v>
      </c>
      <c r="Q842" s="43" t="s">
        <v>588</v>
      </c>
      <c r="R842" s="42" t="s">
        <v>127</v>
      </c>
      <c r="S842" s="43" t="s">
        <v>130</v>
      </c>
      <c r="T842" s="42" t="s">
        <v>126</v>
      </c>
      <c r="U842" s="43" t="s">
        <v>130</v>
      </c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196"/>
      <c r="AC842" s="43"/>
      <c r="AD842" s="196" t="s">
        <v>132</v>
      </c>
      <c r="AE842" s="39"/>
      <c r="AF842" s="421">
        <v>5</v>
      </c>
      <c r="AG842" s="421" t="s">
        <v>669</v>
      </c>
      <c r="AH842" s="38"/>
      <c r="AI842" s="9"/>
      <c r="AJ842" s="349">
        <f>SUMPRODUCT(LEN($M842:$AA845)-LEN(SUBSTITUTE($M842:$AA845,"A", "")))</f>
        <v>19</v>
      </c>
      <c r="AK842" s="352">
        <f>SUMPRODUCT(LEN($AD842:$AD845)-LEN(SUBSTITUTE($AD842:$AD845,"A", "")))</f>
        <v>1</v>
      </c>
      <c r="AL842" s="335">
        <f>SUMPRODUCT(LEN($AC842:$AC845)-LEN(SUBSTITUTE($AC842:$AC845,"A", "")))</f>
        <v>0</v>
      </c>
      <c r="AM842" s="349">
        <f>SUMPRODUCT(LEN($M842:$AA845)-LEN(SUBSTITUTE($M842:$AA845,"S", "")))</f>
        <v>13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1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8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8.15" customHeight="1" thickBot="1" x14ac:dyDescent="0.25">
      <c r="B843" s="30"/>
      <c r="C843" s="339"/>
      <c r="D843" s="221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 t="s">
        <v>357</v>
      </c>
      <c r="N843" s="33" t="s">
        <v>121</v>
      </c>
      <c r="O843" s="55" t="s">
        <v>479</v>
      </c>
      <c r="P843" s="33" t="s">
        <v>120</v>
      </c>
      <c r="Q843" s="55" t="s">
        <v>455</v>
      </c>
      <c r="R843" s="33" t="s">
        <v>119</v>
      </c>
      <c r="S843" s="55" t="s">
        <v>354</v>
      </c>
      <c r="T843" s="33" t="s">
        <v>118</v>
      </c>
      <c r="U843" s="55"/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193"/>
      <c r="AC843" s="55"/>
      <c r="AD843" s="193"/>
      <c r="AE843" s="22"/>
      <c r="AF843" s="422"/>
      <c r="AG843" s="422"/>
      <c r="AH843" s="21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8.15" customHeight="1" x14ac:dyDescent="0.2">
      <c r="B844" s="30"/>
      <c r="C844" s="340"/>
      <c r="D844" s="218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 t="s">
        <v>179</v>
      </c>
      <c r="N844" s="25" t="s">
        <v>112</v>
      </c>
      <c r="O844" s="114" t="s">
        <v>491</v>
      </c>
      <c r="P844" s="25" t="s">
        <v>111</v>
      </c>
      <c r="Q844" s="114" t="s">
        <v>353</v>
      </c>
      <c r="R844" s="25" t="s">
        <v>110</v>
      </c>
      <c r="S844" s="114" t="s">
        <v>130</v>
      </c>
      <c r="T844" s="25" t="s">
        <v>109</v>
      </c>
      <c r="U844" s="114"/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190"/>
      <c r="AC844" s="114"/>
      <c r="AD844" s="190"/>
      <c r="AE844" s="22"/>
      <c r="AF844" s="422"/>
      <c r="AG844" s="422"/>
      <c r="AH844" s="21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8.15" customHeight="1" thickBot="1" x14ac:dyDescent="0.25">
      <c r="B845" s="30"/>
      <c r="C845" s="355"/>
      <c r="D845" s="246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 t="s">
        <v>357</v>
      </c>
      <c r="N845" s="50" t="s">
        <v>104</v>
      </c>
      <c r="O845" s="51" t="s">
        <v>479</v>
      </c>
      <c r="P845" s="50" t="s">
        <v>103</v>
      </c>
      <c r="Q845" s="51" t="s">
        <v>550</v>
      </c>
      <c r="R845" s="50" t="s">
        <v>102</v>
      </c>
      <c r="S845" s="51" t="s">
        <v>130</v>
      </c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187"/>
      <c r="AC845" s="51"/>
      <c r="AD845" s="187"/>
      <c r="AE845" s="48"/>
      <c r="AF845" s="424"/>
      <c r="AG845" s="424"/>
      <c r="AH845" s="47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8.15" customHeight="1" x14ac:dyDescent="0.2">
      <c r="B846" s="30"/>
      <c r="C846" s="338">
        <v>3</v>
      </c>
      <c r="D846" s="212"/>
      <c r="E846" s="198"/>
      <c r="F846" s="198"/>
      <c r="G846" s="197"/>
      <c r="H846" s="358"/>
      <c r="I846" s="390">
        <v>107</v>
      </c>
      <c r="J846" s="390">
        <v>25</v>
      </c>
      <c r="K846" s="390">
        <v>6</v>
      </c>
      <c r="L846" s="42" t="s">
        <v>131</v>
      </c>
      <c r="M846" s="43" t="s">
        <v>179</v>
      </c>
      <c r="N846" s="42" t="s">
        <v>129</v>
      </c>
      <c r="O846" s="43" t="s">
        <v>357</v>
      </c>
      <c r="P846" s="42" t="s">
        <v>128</v>
      </c>
      <c r="Q846" s="43" t="s">
        <v>459</v>
      </c>
      <c r="R846" s="42" t="s">
        <v>127</v>
      </c>
      <c r="S846" s="43" t="s">
        <v>367</v>
      </c>
      <c r="T846" s="42" t="s">
        <v>126</v>
      </c>
      <c r="U846" s="43" t="s">
        <v>130</v>
      </c>
      <c r="V846" s="42" t="s">
        <v>125</v>
      </c>
      <c r="W846" s="43"/>
      <c r="X846" s="42" t="s">
        <v>124</v>
      </c>
      <c r="Y846" s="43"/>
      <c r="Z846" s="42" t="s">
        <v>123</v>
      </c>
      <c r="AA846" s="43"/>
      <c r="AB846" s="196"/>
      <c r="AC846" s="43"/>
      <c r="AD846" s="196" t="s">
        <v>1011</v>
      </c>
      <c r="AE846" s="39"/>
      <c r="AF846" s="421"/>
      <c r="AG846" s="421" t="s">
        <v>669</v>
      </c>
      <c r="AH846" s="38"/>
      <c r="AI846" s="9"/>
      <c r="AJ846" s="349">
        <f>SUMPRODUCT(LEN($M846:$AA849)-LEN(SUBSTITUTE($M846:$AA849,"A", "")))</f>
        <v>30</v>
      </c>
      <c r="AK846" s="352">
        <f>SUMPRODUCT(LEN($AD846:$AD849)-LEN(SUBSTITUTE($AD846:$AD849,"A", "")))</f>
        <v>1</v>
      </c>
      <c r="AL846" s="335">
        <f>SUMPRODUCT(LEN($AC846:$AC849)-LEN(SUBSTITUTE($AC846:$AC849,"A", "")))</f>
        <v>0</v>
      </c>
      <c r="AM846" s="349">
        <f>SUMPRODUCT(LEN($M846:$AA849)-LEN(SUBSTITUTE($M846:$AA849,"S", "")))</f>
        <v>11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0</v>
      </c>
      <c r="AQ846" s="352">
        <f>SUMPRODUCT(LEN($AD846:$AD849)-LEN(SUBSTITUTE($AD846:$AD849,"F", "")))</f>
        <v>1</v>
      </c>
      <c r="AR846" s="335">
        <f>SUMPRODUCT(LEN($AC846:$AC849)-LEN(SUBSTITUTE($AC846:$AC849,"F", "")))</f>
        <v>0</v>
      </c>
      <c r="AS846" s="349">
        <f>SUMPRODUCT(LEN($M846:$AA849)-LEN(SUBSTITUTE($M846:$AA849,"G", "")))</f>
        <v>9</v>
      </c>
      <c r="AT846" s="352">
        <f>SUMPRODUCT(LEN($AD846:$AD849)-LEN(SUBSTITUTE($AD846:$AD849,"G", "")))</f>
        <v>1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8.15" customHeight="1" thickBot="1" x14ac:dyDescent="0.25">
      <c r="B847" s="30"/>
      <c r="C847" s="339"/>
      <c r="D847" s="221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 t="s">
        <v>179</v>
      </c>
      <c r="N847" s="33" t="s">
        <v>121</v>
      </c>
      <c r="O847" s="55" t="s">
        <v>479</v>
      </c>
      <c r="P847" s="33" t="s">
        <v>120</v>
      </c>
      <c r="Q847" s="55" t="s">
        <v>688</v>
      </c>
      <c r="R847" s="33" t="s">
        <v>119</v>
      </c>
      <c r="S847" s="55" t="s">
        <v>498</v>
      </c>
      <c r="T847" s="33" t="s">
        <v>118</v>
      </c>
      <c r="U847" s="55" t="s">
        <v>130</v>
      </c>
      <c r="V847" s="33" t="s">
        <v>117</v>
      </c>
      <c r="W847" s="55"/>
      <c r="X847" s="33" t="s">
        <v>116</v>
      </c>
      <c r="Y847" s="55"/>
      <c r="Z847" s="33" t="s">
        <v>115</v>
      </c>
      <c r="AA847" s="55"/>
      <c r="AB847" s="193"/>
      <c r="AC847" s="55"/>
      <c r="AD847" s="193" t="s">
        <v>467</v>
      </c>
      <c r="AE847" s="22"/>
      <c r="AF847" s="422"/>
      <c r="AG847" s="422"/>
      <c r="AH847" s="21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8.15" customHeight="1" x14ac:dyDescent="0.2">
      <c r="B848" s="30"/>
      <c r="C848" s="340"/>
      <c r="D848" s="218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 t="s">
        <v>494</v>
      </c>
      <c r="N848" s="25" t="s">
        <v>112</v>
      </c>
      <c r="O848" s="114" t="s">
        <v>493</v>
      </c>
      <c r="P848" s="25" t="s">
        <v>111</v>
      </c>
      <c r="Q848" s="114" t="s">
        <v>179</v>
      </c>
      <c r="R848" s="25" t="s">
        <v>110</v>
      </c>
      <c r="S848" s="114" t="s">
        <v>479</v>
      </c>
      <c r="T848" s="25" t="s">
        <v>109</v>
      </c>
      <c r="U848" s="114" t="s">
        <v>130</v>
      </c>
      <c r="V848" s="25" t="s">
        <v>108</v>
      </c>
      <c r="W848" s="114"/>
      <c r="X848" s="25" t="s">
        <v>107</v>
      </c>
      <c r="Y848" s="114"/>
      <c r="Z848" s="25" t="s">
        <v>106</v>
      </c>
      <c r="AA848" s="114"/>
      <c r="AB848" s="190"/>
      <c r="AC848" s="114"/>
      <c r="AD848" s="190"/>
      <c r="AE848" s="22"/>
      <c r="AF848" s="422"/>
      <c r="AG848" s="422"/>
      <c r="AH848" s="21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8.15" customHeight="1" thickBot="1" x14ac:dyDescent="0.25">
      <c r="B849" s="20"/>
      <c r="C849" s="341"/>
      <c r="D849" s="215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 t="s">
        <v>458</v>
      </c>
      <c r="N849" s="15" t="s">
        <v>104</v>
      </c>
      <c r="O849" s="16" t="s">
        <v>457</v>
      </c>
      <c r="P849" s="15" t="s">
        <v>103</v>
      </c>
      <c r="Q849" s="16" t="s">
        <v>479</v>
      </c>
      <c r="R849" s="15" t="s">
        <v>102</v>
      </c>
      <c r="S849" s="16" t="s">
        <v>354</v>
      </c>
      <c r="T849" s="15">
        <v>20</v>
      </c>
      <c r="U849" s="16"/>
      <c r="V849" s="15" t="s">
        <v>101</v>
      </c>
      <c r="W849" s="16"/>
      <c r="X849" s="15" t="s">
        <v>100</v>
      </c>
      <c r="Y849" s="16"/>
      <c r="Z849" s="15" t="s">
        <v>99</v>
      </c>
      <c r="AA849" s="16"/>
      <c r="AB849" s="187"/>
      <c r="AC849" s="16"/>
      <c r="AD849" s="186"/>
      <c r="AE849" s="11"/>
      <c r="AF849" s="423"/>
      <c r="AG849" s="423"/>
      <c r="AH849" s="10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107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217</v>
      </c>
      <c r="E851" s="425">
        <v>18066.03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03"/>
      <c r="AI851" s="86" t="s">
        <v>137</v>
      </c>
      <c r="AJ851" s="85">
        <f t="shared" ref="AJ851:BB851" si="112">SUM(AJ853:AJ864)</f>
        <v>109</v>
      </c>
      <c r="AK851" s="84">
        <f t="shared" si="112"/>
        <v>8</v>
      </c>
      <c r="AL851" s="83">
        <f t="shared" si="112"/>
        <v>0</v>
      </c>
      <c r="AM851" s="85">
        <f t="shared" si="112"/>
        <v>62</v>
      </c>
      <c r="AN851" s="84">
        <f t="shared" si="112"/>
        <v>1</v>
      </c>
      <c r="AO851" s="83">
        <f t="shared" si="112"/>
        <v>0</v>
      </c>
      <c r="AP851" s="85">
        <f t="shared" si="112"/>
        <v>3</v>
      </c>
      <c r="AQ851" s="84">
        <f t="shared" si="112"/>
        <v>0</v>
      </c>
      <c r="AR851" s="83">
        <f t="shared" si="112"/>
        <v>0</v>
      </c>
      <c r="AS851" s="85">
        <f t="shared" si="112"/>
        <v>13</v>
      </c>
      <c r="AT851" s="84">
        <f t="shared" si="112"/>
        <v>0</v>
      </c>
      <c r="AU851" s="83">
        <f t="shared" si="112"/>
        <v>0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1</v>
      </c>
      <c r="BB851" s="80">
        <f t="shared" si="112"/>
        <v>0</v>
      </c>
      <c r="BC851" s="79" t="s">
        <v>136</v>
      </c>
      <c r="BF851" s="5">
        <f>SUM(AJ851:AL851)/$BG$5</f>
        <v>39</v>
      </c>
      <c r="BG851" s="5">
        <f>SUM(AM851:AO851,AY851)/$BG$5</f>
        <v>21</v>
      </c>
      <c r="BH851" s="5">
        <f>SUM(AP851:AR851,AZ851)/$BG$5</f>
        <v>1</v>
      </c>
      <c r="BI851" s="5">
        <f>SUM(AS851:AU851,BA851)/$BG$5</f>
        <v>4.666666666666667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03"/>
      <c r="AI852" s="66" t="s">
        <v>135</v>
      </c>
      <c r="AJ852" s="65">
        <f t="shared" ref="AJ852:BB852" si="113">AJ851/3</f>
        <v>36.333333333333336</v>
      </c>
      <c r="AK852" s="64">
        <f t="shared" si="113"/>
        <v>2.6666666666666665</v>
      </c>
      <c r="AL852" s="63">
        <f t="shared" si="113"/>
        <v>0</v>
      </c>
      <c r="AM852" s="65">
        <f t="shared" si="113"/>
        <v>20.666666666666668</v>
      </c>
      <c r="AN852" s="64">
        <f t="shared" si="113"/>
        <v>0.33333333333333331</v>
      </c>
      <c r="AO852" s="63">
        <f t="shared" si="113"/>
        <v>0</v>
      </c>
      <c r="AP852" s="65">
        <f t="shared" si="113"/>
        <v>1</v>
      </c>
      <c r="AQ852" s="64">
        <f t="shared" si="113"/>
        <v>0</v>
      </c>
      <c r="AR852" s="63">
        <f t="shared" si="113"/>
        <v>0</v>
      </c>
      <c r="AS852" s="65">
        <f t="shared" si="113"/>
        <v>4.333333333333333</v>
      </c>
      <c r="AT852" s="64">
        <f t="shared" si="113"/>
        <v>0</v>
      </c>
      <c r="AU852" s="63">
        <f t="shared" si="113"/>
        <v>0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0.33333333333333331</v>
      </c>
      <c r="BB852" s="60">
        <f t="shared" si="113"/>
        <v>0</v>
      </c>
      <c r="BC852" s="59" t="s">
        <v>134</v>
      </c>
    </row>
    <row r="853" spans="2:62" ht="28.15" customHeight="1" x14ac:dyDescent="0.2">
      <c r="B853" s="30"/>
      <c r="C853" s="338">
        <v>1</v>
      </c>
      <c r="D853" s="239" t="s">
        <v>980</v>
      </c>
      <c r="E853" s="198"/>
      <c r="F853" s="198"/>
      <c r="G853" s="197"/>
      <c r="H853" s="358" t="s">
        <v>595</v>
      </c>
      <c r="I853" s="390">
        <v>155</v>
      </c>
      <c r="J853" s="390">
        <v>29</v>
      </c>
      <c r="K853" s="390">
        <v>7</v>
      </c>
      <c r="L853" s="42" t="s">
        <v>131</v>
      </c>
      <c r="M853" s="43" t="s">
        <v>179</v>
      </c>
      <c r="N853" s="42" t="s">
        <v>129</v>
      </c>
      <c r="O853" s="43" t="s">
        <v>179</v>
      </c>
      <c r="P853" s="42" t="s">
        <v>128</v>
      </c>
      <c r="Q853" s="43" t="s">
        <v>357</v>
      </c>
      <c r="R853" s="42" t="s">
        <v>127</v>
      </c>
      <c r="S853" s="43" t="s">
        <v>511</v>
      </c>
      <c r="T853" s="42" t="s">
        <v>126</v>
      </c>
      <c r="U853" s="43" t="s">
        <v>348</v>
      </c>
      <c r="V853" s="42" t="s">
        <v>125</v>
      </c>
      <c r="W853" s="43" t="s">
        <v>130</v>
      </c>
      <c r="X853" s="42" t="s">
        <v>124</v>
      </c>
      <c r="Y853" s="43"/>
      <c r="Z853" s="42" t="s">
        <v>123</v>
      </c>
      <c r="AA853" s="43"/>
      <c r="AB853" s="196"/>
      <c r="AC853" s="43"/>
      <c r="AD853" s="196" t="s">
        <v>1010</v>
      </c>
      <c r="AE853" s="58" t="s">
        <v>496</v>
      </c>
      <c r="AF853" s="421"/>
      <c r="AG853" s="421" t="s">
        <v>669</v>
      </c>
      <c r="AH853" s="38"/>
      <c r="AI853" s="9"/>
      <c r="AJ853" s="349">
        <f>SUMPRODUCT(LEN($M853:$AA856)-LEN(SUBSTITUTE($M853:$AA856,"A", "")))</f>
        <v>35</v>
      </c>
      <c r="AK853" s="352">
        <f>SUMPRODUCT(LEN($AD853:$AD856)-LEN(SUBSTITUTE($AD853:$AD856,"A", "")))</f>
        <v>8</v>
      </c>
      <c r="AL853" s="335">
        <f>SUMPRODUCT(LEN($AC853:$AC856)-LEN(SUBSTITUTE($AC853:$AC856,"A", "")))</f>
        <v>0</v>
      </c>
      <c r="AM853" s="349">
        <f>SUMPRODUCT(LEN($M853:$AA856)-LEN(SUBSTITUTE($M853:$AA856,"S", "")))</f>
        <v>18</v>
      </c>
      <c r="AN853" s="352">
        <f>SUMPRODUCT(LEN($AD853:$AD856)-LEN(SUBSTITUTE($AD853:$AD856,"S", "")))</f>
        <v>1</v>
      </c>
      <c r="AO853" s="335">
        <f>SUMPRODUCT(LEN($AC853:$AC856)-LEN(SUBSTITUTE($AC853:$AC856,"S", "")))</f>
        <v>0</v>
      </c>
      <c r="AP853" s="349">
        <f>SUMPRODUCT(LEN($M853:$AA856)-LEN(SUBSTITUTE($M853:$AA856,"F", "")))</f>
        <v>1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5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1</v>
      </c>
      <c r="BB853" s="413">
        <f>SUMPRODUCT(LEN($AE853:$AE856)-LEN(SUBSTITUTE($AE853:$AE856,"M", "")))</f>
        <v>0</v>
      </c>
    </row>
    <row r="854" spans="2:62" ht="28.15" customHeight="1" thickBot="1" x14ac:dyDescent="0.25">
      <c r="B854" s="30"/>
      <c r="C854" s="339"/>
      <c r="D854" s="221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179</v>
      </c>
      <c r="N854" s="33" t="s">
        <v>121</v>
      </c>
      <c r="O854" s="55" t="s">
        <v>458</v>
      </c>
      <c r="P854" s="33" t="s">
        <v>120</v>
      </c>
      <c r="Q854" s="55" t="s">
        <v>179</v>
      </c>
      <c r="R854" s="33" t="s">
        <v>119</v>
      </c>
      <c r="S854" s="55" t="s">
        <v>811</v>
      </c>
      <c r="T854" s="33" t="s">
        <v>118</v>
      </c>
      <c r="U854" s="55" t="s">
        <v>349</v>
      </c>
      <c r="V854" s="33" t="s">
        <v>117</v>
      </c>
      <c r="W854" s="55" t="s">
        <v>130</v>
      </c>
      <c r="X854" s="33" t="s">
        <v>116</v>
      </c>
      <c r="Y854" s="55"/>
      <c r="Z854" s="33" t="s">
        <v>115</v>
      </c>
      <c r="AA854" s="55"/>
      <c r="AB854" s="193"/>
      <c r="AC854" s="55"/>
      <c r="AD854" s="193"/>
      <c r="AE854" s="57"/>
      <c r="AF854" s="422"/>
      <c r="AG854" s="422"/>
      <c r="AH854" s="21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8.15" customHeight="1" x14ac:dyDescent="0.2">
      <c r="B855" s="30"/>
      <c r="C855" s="340"/>
      <c r="D855" s="218"/>
      <c r="E855" s="192"/>
      <c r="F855" s="192"/>
      <c r="G855" s="191"/>
      <c r="H855" s="360">
        <v>217</v>
      </c>
      <c r="I855" s="392"/>
      <c r="J855" s="392"/>
      <c r="K855" s="392"/>
      <c r="L855" s="25" t="s">
        <v>114</v>
      </c>
      <c r="M855" s="114" t="s">
        <v>479</v>
      </c>
      <c r="N855" s="25" t="s">
        <v>112</v>
      </c>
      <c r="O855" s="114" t="s">
        <v>479</v>
      </c>
      <c r="P855" s="25" t="s">
        <v>111</v>
      </c>
      <c r="Q855" s="114" t="s">
        <v>357</v>
      </c>
      <c r="R855" s="25" t="s">
        <v>110</v>
      </c>
      <c r="S855" s="114" t="s">
        <v>498</v>
      </c>
      <c r="T855" s="25" t="s">
        <v>109</v>
      </c>
      <c r="U855" s="114" t="s">
        <v>354</v>
      </c>
      <c r="V855" s="25" t="s">
        <v>108</v>
      </c>
      <c r="W855" s="114"/>
      <c r="X855" s="25" t="s">
        <v>107</v>
      </c>
      <c r="Y855" s="114"/>
      <c r="Z855" s="25" t="s">
        <v>106</v>
      </c>
      <c r="AA855" s="114"/>
      <c r="AB855" s="190"/>
      <c r="AC855" s="114"/>
      <c r="AD855" s="190"/>
      <c r="AE855" s="57"/>
      <c r="AF855" s="422"/>
      <c r="AG855" s="422"/>
      <c r="AH855" s="21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8.15" customHeight="1" thickBot="1" x14ac:dyDescent="0.25">
      <c r="B856" s="30"/>
      <c r="C856" s="355"/>
      <c r="D856" s="246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357</v>
      </c>
      <c r="N856" s="50" t="s">
        <v>104</v>
      </c>
      <c r="O856" s="51" t="s">
        <v>357</v>
      </c>
      <c r="P856" s="50" t="s">
        <v>103</v>
      </c>
      <c r="Q856" s="51" t="s">
        <v>357</v>
      </c>
      <c r="R856" s="50" t="s">
        <v>102</v>
      </c>
      <c r="S856" s="51" t="s">
        <v>346</v>
      </c>
      <c r="T856" s="50">
        <v>20</v>
      </c>
      <c r="U856" s="51" t="s">
        <v>354</v>
      </c>
      <c r="V856" s="50" t="s">
        <v>101</v>
      </c>
      <c r="W856" s="51"/>
      <c r="X856" s="50" t="s">
        <v>100</v>
      </c>
      <c r="Y856" s="51"/>
      <c r="Z856" s="50" t="s">
        <v>99</v>
      </c>
      <c r="AA856" s="51"/>
      <c r="AB856" s="187"/>
      <c r="AC856" s="51"/>
      <c r="AD856" s="187"/>
      <c r="AE856" s="56"/>
      <c r="AF856" s="424"/>
      <c r="AG856" s="424"/>
      <c r="AH856" s="47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8.15" customHeight="1" x14ac:dyDescent="0.2">
      <c r="B857" s="30"/>
      <c r="C857" s="338">
        <v>2</v>
      </c>
      <c r="D857" s="212"/>
      <c r="E857" s="198"/>
      <c r="F857" s="198"/>
      <c r="G857" s="197"/>
      <c r="H857" s="358"/>
      <c r="I857" s="390">
        <v>142</v>
      </c>
      <c r="J857" s="390">
        <v>27</v>
      </c>
      <c r="K857" s="390">
        <v>8</v>
      </c>
      <c r="L857" s="42" t="s">
        <v>131</v>
      </c>
      <c r="M857" s="43" t="s">
        <v>179</v>
      </c>
      <c r="N857" s="42" t="s">
        <v>129</v>
      </c>
      <c r="O857" s="43" t="s">
        <v>179</v>
      </c>
      <c r="P857" s="42" t="s">
        <v>128</v>
      </c>
      <c r="Q857" s="43" t="s">
        <v>459</v>
      </c>
      <c r="R857" s="42" t="s">
        <v>127</v>
      </c>
      <c r="S857" s="43" t="s">
        <v>359</v>
      </c>
      <c r="T857" s="42" t="s">
        <v>126</v>
      </c>
      <c r="U857" s="43" t="s">
        <v>132</v>
      </c>
      <c r="V857" s="42" t="s">
        <v>125</v>
      </c>
      <c r="W857" s="43"/>
      <c r="X857" s="42" t="s">
        <v>124</v>
      </c>
      <c r="Y857" s="43"/>
      <c r="Z857" s="42" t="s">
        <v>123</v>
      </c>
      <c r="AA857" s="43"/>
      <c r="AB857" s="196"/>
      <c r="AC857" s="43"/>
      <c r="AD857" s="196"/>
      <c r="AE857" s="39"/>
      <c r="AF857" s="421"/>
      <c r="AG857" s="421" t="s">
        <v>669</v>
      </c>
      <c r="AH857" s="38"/>
      <c r="AI857" s="9"/>
      <c r="AJ857" s="349">
        <f>SUMPRODUCT(LEN($M857:$AA860)-LEN(SUBSTITUTE($M857:$AA860,"A", "")))</f>
        <v>27</v>
      </c>
      <c r="AK857" s="352">
        <f>SUMPRODUCT(LEN($AD857:$AD860)-LEN(SUBSTITUTE($AD857:$AD860,"A", "")))</f>
        <v>0</v>
      </c>
      <c r="AL857" s="335">
        <f>SUMPRODUCT(LEN($AC857:$AC860)-LEN(SUBSTITUTE($AC857:$AC860,"A", "")))</f>
        <v>0</v>
      </c>
      <c r="AM857" s="349">
        <f>SUMPRODUCT(LEN($M857:$AA860)-LEN(SUBSTITUTE($M857:$AA860,"S", "")))</f>
        <v>15</v>
      </c>
      <c r="AN857" s="352">
        <f>SUMPRODUCT(LEN($AD857:$AD860)-LEN(SUBSTITUTE($AD857:$AD860,"S", "")))</f>
        <v>0</v>
      </c>
      <c r="AO857" s="335">
        <f>SUMPRODUCT(LEN($AC857:$AC860)-LEN(SUBSTITUTE($AC857:$AC860,"S", "")))</f>
        <v>0</v>
      </c>
      <c r="AP857" s="349">
        <f>SUMPRODUCT(LEN($M857:$AA860)-LEN(SUBSTITUTE($M857:$AA860,"F", "")))</f>
        <v>1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1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8.15" customHeight="1" thickBot="1" x14ac:dyDescent="0.25">
      <c r="B858" s="30"/>
      <c r="C858" s="339"/>
      <c r="D858" s="221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 t="s">
        <v>179</v>
      </c>
      <c r="N858" s="33" t="s">
        <v>121</v>
      </c>
      <c r="O858" s="55" t="s">
        <v>357</v>
      </c>
      <c r="P858" s="33" t="s">
        <v>120</v>
      </c>
      <c r="Q858" s="55" t="s">
        <v>462</v>
      </c>
      <c r="R858" s="33" t="s">
        <v>119</v>
      </c>
      <c r="S858" s="55" t="s">
        <v>354</v>
      </c>
      <c r="T858" s="33" t="s">
        <v>118</v>
      </c>
      <c r="U858" s="55" t="s">
        <v>130</v>
      </c>
      <c r="V858" s="33" t="s">
        <v>117</v>
      </c>
      <c r="W858" s="55"/>
      <c r="X858" s="33" t="s">
        <v>116</v>
      </c>
      <c r="Y858" s="55"/>
      <c r="Z858" s="33" t="s">
        <v>115</v>
      </c>
      <c r="AA858" s="55"/>
      <c r="AB858" s="193"/>
      <c r="AC858" s="55"/>
      <c r="AD858" s="193"/>
      <c r="AE858" s="22"/>
      <c r="AF858" s="422"/>
      <c r="AG858" s="422"/>
      <c r="AH858" s="21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8.15" customHeight="1" x14ac:dyDescent="0.2">
      <c r="B859" s="30"/>
      <c r="C859" s="340"/>
      <c r="D859" s="218"/>
      <c r="E859" s="192"/>
      <c r="F859" s="192"/>
      <c r="G859" s="191"/>
      <c r="H859" s="360"/>
      <c r="I859" s="392"/>
      <c r="J859" s="392"/>
      <c r="K859" s="392"/>
      <c r="L859" s="25" t="s">
        <v>114</v>
      </c>
      <c r="M859" s="114" t="s">
        <v>132</v>
      </c>
      <c r="N859" s="25" t="s">
        <v>112</v>
      </c>
      <c r="O859" s="114" t="s">
        <v>458</v>
      </c>
      <c r="P859" s="25" t="s">
        <v>111</v>
      </c>
      <c r="Q859" s="114" t="s">
        <v>542</v>
      </c>
      <c r="R859" s="25" t="s">
        <v>110</v>
      </c>
      <c r="S859" s="114" t="s">
        <v>347</v>
      </c>
      <c r="T859" s="25" t="s">
        <v>109</v>
      </c>
      <c r="U859" s="114" t="s">
        <v>130</v>
      </c>
      <c r="V859" s="25" t="s">
        <v>108</v>
      </c>
      <c r="W859" s="114"/>
      <c r="X859" s="25" t="s">
        <v>107</v>
      </c>
      <c r="Y859" s="114"/>
      <c r="Z859" s="25" t="s">
        <v>106</v>
      </c>
      <c r="AA859" s="114"/>
      <c r="AB859" s="190"/>
      <c r="AC859" s="114"/>
      <c r="AD859" s="190"/>
      <c r="AE859" s="22"/>
      <c r="AF859" s="422"/>
      <c r="AG859" s="422"/>
      <c r="AH859" s="21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8.15" customHeight="1" thickBot="1" x14ac:dyDescent="0.25">
      <c r="B860" s="30"/>
      <c r="C860" s="355"/>
      <c r="D860" s="246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 t="s">
        <v>179</v>
      </c>
      <c r="N860" s="50" t="s">
        <v>104</v>
      </c>
      <c r="O860" s="51" t="s">
        <v>521</v>
      </c>
      <c r="P860" s="50" t="s">
        <v>103</v>
      </c>
      <c r="Q860" s="51" t="s">
        <v>349</v>
      </c>
      <c r="R860" s="50" t="s">
        <v>102</v>
      </c>
      <c r="S860" s="51" t="s">
        <v>354</v>
      </c>
      <c r="T860" s="50">
        <v>20</v>
      </c>
      <c r="U860" s="51"/>
      <c r="V860" s="50" t="s">
        <v>101</v>
      </c>
      <c r="W860" s="51"/>
      <c r="X860" s="50" t="s">
        <v>100</v>
      </c>
      <c r="Y860" s="51"/>
      <c r="Z860" s="50" t="s">
        <v>99</v>
      </c>
      <c r="AA860" s="51"/>
      <c r="AB860" s="187"/>
      <c r="AC860" s="51"/>
      <c r="AD860" s="187"/>
      <c r="AE860" s="48"/>
      <c r="AF860" s="424"/>
      <c r="AG860" s="424"/>
      <c r="AH860" s="47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8.15" customHeight="1" x14ac:dyDescent="0.2">
      <c r="B861" s="30"/>
      <c r="C861" s="338">
        <v>3</v>
      </c>
      <c r="D861" s="212"/>
      <c r="E861" s="198"/>
      <c r="F861" s="198"/>
      <c r="G861" s="197"/>
      <c r="H861" s="358"/>
      <c r="I861" s="390">
        <v>148</v>
      </c>
      <c r="J861" s="390">
        <v>32</v>
      </c>
      <c r="K861" s="390">
        <v>7</v>
      </c>
      <c r="L861" s="42" t="s">
        <v>131</v>
      </c>
      <c r="M861" s="43" t="s">
        <v>132</v>
      </c>
      <c r="N861" s="42" t="s">
        <v>129</v>
      </c>
      <c r="O861" s="43" t="s">
        <v>458</v>
      </c>
      <c r="P861" s="42" t="s">
        <v>128</v>
      </c>
      <c r="Q861" s="43" t="s">
        <v>465</v>
      </c>
      <c r="R861" s="42" t="s">
        <v>127</v>
      </c>
      <c r="S861" s="43" t="s">
        <v>502</v>
      </c>
      <c r="T861" s="42" t="s">
        <v>126</v>
      </c>
      <c r="U861" s="43" t="s">
        <v>349</v>
      </c>
      <c r="V861" s="42" t="s">
        <v>125</v>
      </c>
      <c r="W861" s="43" t="s">
        <v>179</v>
      </c>
      <c r="X861" s="42" t="s">
        <v>124</v>
      </c>
      <c r="Y861" s="43" t="s">
        <v>130</v>
      </c>
      <c r="Z861" s="42" t="s">
        <v>123</v>
      </c>
      <c r="AA861" s="43"/>
      <c r="AB861" s="196"/>
      <c r="AC861" s="43"/>
      <c r="AD861" s="196"/>
      <c r="AE861" s="39"/>
      <c r="AF861" s="421"/>
      <c r="AG861" s="421" t="s">
        <v>669</v>
      </c>
      <c r="AH861" s="38"/>
      <c r="AI861" s="9"/>
      <c r="AJ861" s="349">
        <f>SUMPRODUCT(LEN($M861:$AA864)-LEN(SUBSTITUTE($M861:$AA864,"A", "")))</f>
        <v>47</v>
      </c>
      <c r="AK861" s="352">
        <f>SUMPRODUCT(LEN($AD861:$AD864)-LEN(SUBSTITUTE($AD861:$AD864,"A", "")))</f>
        <v>0</v>
      </c>
      <c r="AL861" s="335">
        <f>SUMPRODUCT(LEN($AC861:$AC864)-LEN(SUBSTITUTE($AC861:$AC864,"A", "")))</f>
        <v>0</v>
      </c>
      <c r="AM861" s="349">
        <f>SUMPRODUCT(LEN($M861:$AA864)-LEN(SUBSTITUTE($M861:$AA864,"S", "")))</f>
        <v>29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1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7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8.15" customHeight="1" thickBot="1" x14ac:dyDescent="0.25">
      <c r="B862" s="30"/>
      <c r="C862" s="339"/>
      <c r="D862" s="221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 t="s">
        <v>357</v>
      </c>
      <c r="N862" s="33" t="s">
        <v>121</v>
      </c>
      <c r="O862" s="55" t="s">
        <v>179</v>
      </c>
      <c r="P862" s="33" t="s">
        <v>120</v>
      </c>
      <c r="Q862" s="55" t="s">
        <v>465</v>
      </c>
      <c r="R862" s="33" t="s">
        <v>119</v>
      </c>
      <c r="S862" s="55" t="s">
        <v>789</v>
      </c>
      <c r="T862" s="33" t="s">
        <v>118</v>
      </c>
      <c r="U862" s="55" t="s">
        <v>349</v>
      </c>
      <c r="V862" s="33" t="s">
        <v>117</v>
      </c>
      <c r="W862" s="55" t="s">
        <v>347</v>
      </c>
      <c r="X862" s="33" t="s">
        <v>116</v>
      </c>
      <c r="Y862" s="55"/>
      <c r="Z862" s="33" t="s">
        <v>115</v>
      </c>
      <c r="AA862" s="55"/>
      <c r="AB862" s="193"/>
      <c r="AC862" s="55"/>
      <c r="AD862" s="193"/>
      <c r="AE862" s="22"/>
      <c r="AF862" s="422"/>
      <c r="AG862" s="422"/>
      <c r="AH862" s="21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8.15" customHeight="1" x14ac:dyDescent="0.2">
      <c r="B863" s="30"/>
      <c r="C863" s="340"/>
      <c r="D863" s="218"/>
      <c r="E863" s="192"/>
      <c r="F863" s="192"/>
      <c r="G863" s="191"/>
      <c r="H863" s="360"/>
      <c r="I863" s="392"/>
      <c r="J863" s="392"/>
      <c r="K863" s="392"/>
      <c r="L863" s="25" t="s">
        <v>114</v>
      </c>
      <c r="M863" s="114" t="s">
        <v>487</v>
      </c>
      <c r="N863" s="25" t="s">
        <v>112</v>
      </c>
      <c r="O863" s="114" t="s">
        <v>527</v>
      </c>
      <c r="P863" s="25" t="s">
        <v>111</v>
      </c>
      <c r="Q863" s="114" t="s">
        <v>1009</v>
      </c>
      <c r="R863" s="25" t="s">
        <v>110</v>
      </c>
      <c r="S863" s="114" t="s">
        <v>371</v>
      </c>
      <c r="T863" s="25" t="s">
        <v>109</v>
      </c>
      <c r="U863" s="114" t="s">
        <v>353</v>
      </c>
      <c r="V863" s="25" t="s">
        <v>108</v>
      </c>
      <c r="W863" s="114" t="s">
        <v>130</v>
      </c>
      <c r="X863" s="25" t="s">
        <v>107</v>
      </c>
      <c r="Y863" s="114"/>
      <c r="Z863" s="25" t="s">
        <v>106</v>
      </c>
      <c r="AA863" s="114"/>
      <c r="AB863" s="190"/>
      <c r="AC863" s="114"/>
      <c r="AD863" s="190"/>
      <c r="AE863" s="22"/>
      <c r="AF863" s="422"/>
      <c r="AG863" s="422"/>
      <c r="AH863" s="21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8.15" customHeight="1" thickBot="1" x14ac:dyDescent="0.25">
      <c r="B864" s="20"/>
      <c r="C864" s="341"/>
      <c r="D864" s="215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 t="s">
        <v>179</v>
      </c>
      <c r="N864" s="15" t="s">
        <v>104</v>
      </c>
      <c r="O864" s="16" t="s">
        <v>527</v>
      </c>
      <c r="P864" s="15" t="s">
        <v>103</v>
      </c>
      <c r="Q864" s="16" t="s">
        <v>702</v>
      </c>
      <c r="R864" s="15" t="s">
        <v>102</v>
      </c>
      <c r="S864" s="16" t="s">
        <v>579</v>
      </c>
      <c r="T864" s="15">
        <v>20</v>
      </c>
      <c r="U864" s="16" t="s">
        <v>359</v>
      </c>
      <c r="V864" s="15" t="s">
        <v>101</v>
      </c>
      <c r="W864" s="16" t="s">
        <v>130</v>
      </c>
      <c r="X864" s="15" t="s">
        <v>100</v>
      </c>
      <c r="Y864" s="16"/>
      <c r="Z864" s="15" t="s">
        <v>99</v>
      </c>
      <c r="AA864" s="16"/>
      <c r="AB864" s="187"/>
      <c r="AC864" s="16"/>
      <c r="AD864" s="186"/>
      <c r="AE864" s="11"/>
      <c r="AF864" s="423"/>
      <c r="AG864" s="423"/>
      <c r="AH864" s="10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107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217</v>
      </c>
      <c r="E866" s="425">
        <v>17947.55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03"/>
      <c r="AI866" s="86" t="s">
        <v>137</v>
      </c>
      <c r="AJ866" s="85">
        <f t="shared" ref="AJ866:BB866" si="114">SUM(AJ868:AJ879)</f>
        <v>122</v>
      </c>
      <c r="AK866" s="84">
        <f t="shared" si="114"/>
        <v>14</v>
      </c>
      <c r="AL866" s="83">
        <f t="shared" si="114"/>
        <v>0</v>
      </c>
      <c r="AM866" s="85">
        <f t="shared" si="114"/>
        <v>56</v>
      </c>
      <c r="AN866" s="84">
        <f t="shared" si="114"/>
        <v>8</v>
      </c>
      <c r="AO866" s="83">
        <f t="shared" si="114"/>
        <v>0</v>
      </c>
      <c r="AP866" s="85">
        <f t="shared" si="114"/>
        <v>3</v>
      </c>
      <c r="AQ866" s="84">
        <f t="shared" si="114"/>
        <v>0</v>
      </c>
      <c r="AR866" s="83">
        <f t="shared" si="114"/>
        <v>0</v>
      </c>
      <c r="AS866" s="85">
        <f t="shared" si="114"/>
        <v>38</v>
      </c>
      <c r="AT866" s="84">
        <f t="shared" si="114"/>
        <v>7</v>
      </c>
      <c r="AU866" s="83">
        <f t="shared" si="114"/>
        <v>0</v>
      </c>
      <c r="AV866" s="85">
        <f t="shared" si="114"/>
        <v>0</v>
      </c>
      <c r="AW866" s="84">
        <f t="shared" si="114"/>
        <v>0</v>
      </c>
      <c r="AX866" s="83">
        <f t="shared" si="114"/>
        <v>0</v>
      </c>
      <c r="AY866" s="82">
        <f t="shared" si="114"/>
        <v>1</v>
      </c>
      <c r="AZ866" s="81">
        <f t="shared" si="114"/>
        <v>0</v>
      </c>
      <c r="BA866" s="81">
        <f t="shared" si="114"/>
        <v>2</v>
      </c>
      <c r="BB866" s="80">
        <f t="shared" si="114"/>
        <v>0</v>
      </c>
      <c r="BC866" s="79" t="s">
        <v>136</v>
      </c>
      <c r="BF866" s="5">
        <f>SUM(AJ866:AL866)/$BG$5</f>
        <v>45.333333333333336</v>
      </c>
      <c r="BG866" s="5">
        <f>SUM(AM866:AO866,AY866)/$BG$5</f>
        <v>21.666666666666668</v>
      </c>
      <c r="BH866" s="5">
        <f>SUM(AP866:AR866,AZ866)/$BG$5</f>
        <v>1</v>
      </c>
      <c r="BI866" s="5">
        <f>SUM(AS866:AU866,BA866)/$BG$5</f>
        <v>15.666666666666666</v>
      </c>
      <c r="BJ866" s="5">
        <f>SUM(AV866:AX866,BB866)/$BG$5</f>
        <v>0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03"/>
      <c r="AI867" s="66" t="s">
        <v>135</v>
      </c>
      <c r="AJ867" s="65">
        <f t="shared" ref="AJ867:BB867" si="115">AJ866/3</f>
        <v>40.666666666666664</v>
      </c>
      <c r="AK867" s="64">
        <f t="shared" si="115"/>
        <v>4.666666666666667</v>
      </c>
      <c r="AL867" s="63">
        <f t="shared" si="115"/>
        <v>0</v>
      </c>
      <c r="AM867" s="65">
        <f t="shared" si="115"/>
        <v>18.666666666666668</v>
      </c>
      <c r="AN867" s="64">
        <f t="shared" si="115"/>
        <v>2.6666666666666665</v>
      </c>
      <c r="AO867" s="63">
        <f t="shared" si="115"/>
        <v>0</v>
      </c>
      <c r="AP867" s="65">
        <f t="shared" si="115"/>
        <v>1</v>
      </c>
      <c r="AQ867" s="64">
        <f t="shared" si="115"/>
        <v>0</v>
      </c>
      <c r="AR867" s="63">
        <f t="shared" si="115"/>
        <v>0</v>
      </c>
      <c r="AS867" s="65">
        <f t="shared" si="115"/>
        <v>12.666666666666666</v>
      </c>
      <c r="AT867" s="64">
        <f t="shared" si="115"/>
        <v>2.3333333333333335</v>
      </c>
      <c r="AU867" s="63">
        <f t="shared" si="115"/>
        <v>0</v>
      </c>
      <c r="AV867" s="65">
        <f t="shared" si="115"/>
        <v>0</v>
      </c>
      <c r="AW867" s="64">
        <f t="shared" si="115"/>
        <v>0</v>
      </c>
      <c r="AX867" s="63">
        <f t="shared" si="115"/>
        <v>0</v>
      </c>
      <c r="AY867" s="62">
        <f t="shared" si="115"/>
        <v>0.33333333333333331</v>
      </c>
      <c r="AZ867" s="61">
        <f t="shared" si="115"/>
        <v>0</v>
      </c>
      <c r="BA867" s="61">
        <f t="shared" si="115"/>
        <v>0.66666666666666663</v>
      </c>
      <c r="BB867" s="60">
        <f t="shared" si="115"/>
        <v>0</v>
      </c>
      <c r="BC867" s="59" t="s">
        <v>134</v>
      </c>
    </row>
    <row r="868" spans="2:62" ht="28.15" customHeight="1" x14ac:dyDescent="0.2">
      <c r="B868" s="30"/>
      <c r="C868" s="338">
        <v>1</v>
      </c>
      <c r="D868" s="239" t="s">
        <v>979</v>
      </c>
      <c r="E868" s="198"/>
      <c r="F868" s="198"/>
      <c r="G868" s="197"/>
      <c r="H868" s="358" t="s">
        <v>370</v>
      </c>
      <c r="I868" s="390">
        <v>118</v>
      </c>
      <c r="J868" s="390">
        <v>27</v>
      </c>
      <c r="K868" s="390">
        <v>6</v>
      </c>
      <c r="L868" s="42" t="s">
        <v>131</v>
      </c>
      <c r="M868" s="43" t="s">
        <v>467</v>
      </c>
      <c r="N868" s="42" t="s">
        <v>129</v>
      </c>
      <c r="O868" s="43" t="s">
        <v>179</v>
      </c>
      <c r="P868" s="42" t="s">
        <v>128</v>
      </c>
      <c r="Q868" s="43" t="s">
        <v>357</v>
      </c>
      <c r="R868" s="42" t="s">
        <v>127</v>
      </c>
      <c r="S868" s="43" t="s">
        <v>455</v>
      </c>
      <c r="T868" s="42" t="s">
        <v>126</v>
      </c>
      <c r="U868" s="43" t="s">
        <v>350</v>
      </c>
      <c r="V868" s="42" t="s">
        <v>125</v>
      </c>
      <c r="W868" s="43" t="s">
        <v>130</v>
      </c>
      <c r="X868" s="42" t="s">
        <v>124</v>
      </c>
      <c r="Y868" s="43"/>
      <c r="Z868" s="42" t="s">
        <v>123</v>
      </c>
      <c r="AA868" s="43"/>
      <c r="AB868" s="196"/>
      <c r="AC868" s="43"/>
      <c r="AD868" s="196" t="s">
        <v>1008</v>
      </c>
      <c r="AE868" s="58" t="s">
        <v>491</v>
      </c>
      <c r="AF868" s="421"/>
      <c r="AG868" s="421" t="s">
        <v>669</v>
      </c>
      <c r="AH868" s="38"/>
      <c r="AI868" s="9"/>
      <c r="AJ868" s="349">
        <f>SUMPRODUCT(LEN($M868:$AA871)-LEN(SUBSTITUTE($M868:$AA871,"A", "")))</f>
        <v>32</v>
      </c>
      <c r="AK868" s="352">
        <f>SUMPRODUCT(LEN($AD868:$AD871)-LEN(SUBSTITUTE($AD868:$AD871,"A", "")))</f>
        <v>3</v>
      </c>
      <c r="AL868" s="335">
        <f>SUMPRODUCT(LEN($AC868:$AC871)-LEN(SUBSTITUTE($AC868:$AC871,"A", "")))</f>
        <v>0</v>
      </c>
      <c r="AM868" s="349">
        <f>SUMPRODUCT(LEN($M868:$AA871)-LEN(SUBSTITUTE($M868:$AA871,"S", "")))</f>
        <v>17</v>
      </c>
      <c r="AN868" s="352">
        <f>SUMPRODUCT(LEN($AD868:$AD871)-LEN(SUBSTITUTE($AD868:$AD871,"S", "")))</f>
        <v>3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8</v>
      </c>
      <c r="AT868" s="352">
        <f>SUMPRODUCT(LEN($AD868:$AD871)-LEN(SUBSTITUTE($AD868:$AD871,"G", "")))</f>
        <v>2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1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2</v>
      </c>
      <c r="BB868" s="413">
        <f>SUMPRODUCT(LEN($AE868:$AE871)-LEN(SUBSTITUTE($AE868:$AE871,"M", "")))</f>
        <v>0</v>
      </c>
    </row>
    <row r="869" spans="2:62" ht="28.15" customHeight="1" thickBot="1" x14ac:dyDescent="0.25">
      <c r="B869" s="30"/>
      <c r="C869" s="339"/>
      <c r="D869" s="221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179</v>
      </c>
      <c r="N869" s="33" t="s">
        <v>121</v>
      </c>
      <c r="O869" s="55" t="s">
        <v>458</v>
      </c>
      <c r="P869" s="33" t="s">
        <v>120</v>
      </c>
      <c r="Q869" s="55" t="s">
        <v>1007</v>
      </c>
      <c r="R869" s="33" t="s">
        <v>119</v>
      </c>
      <c r="S869" s="55" t="s">
        <v>579</v>
      </c>
      <c r="T869" s="33" t="s">
        <v>118</v>
      </c>
      <c r="U869" s="55" t="s">
        <v>347</v>
      </c>
      <c r="V869" s="33" t="s">
        <v>117</v>
      </c>
      <c r="W869" s="55" t="s">
        <v>130</v>
      </c>
      <c r="X869" s="33" t="s">
        <v>116</v>
      </c>
      <c r="Y869" s="55"/>
      <c r="Z869" s="33" t="s">
        <v>115</v>
      </c>
      <c r="AA869" s="55"/>
      <c r="AB869" s="193"/>
      <c r="AC869" s="55"/>
      <c r="AD869" s="193"/>
      <c r="AE869" s="57"/>
      <c r="AF869" s="422"/>
      <c r="AG869" s="422"/>
      <c r="AH869" s="21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8.15" customHeight="1" x14ac:dyDescent="0.2">
      <c r="B870" s="30"/>
      <c r="C870" s="340"/>
      <c r="D870" s="218"/>
      <c r="E870" s="192"/>
      <c r="F870" s="192"/>
      <c r="G870" s="191"/>
      <c r="H870" s="360">
        <v>217</v>
      </c>
      <c r="I870" s="392"/>
      <c r="J870" s="392"/>
      <c r="K870" s="392"/>
      <c r="L870" s="25" t="s">
        <v>114</v>
      </c>
      <c r="M870" s="114" t="s">
        <v>357</v>
      </c>
      <c r="N870" s="25" t="s">
        <v>112</v>
      </c>
      <c r="O870" s="114" t="s">
        <v>357</v>
      </c>
      <c r="P870" s="25" t="s">
        <v>111</v>
      </c>
      <c r="Q870" s="114" t="s">
        <v>467</v>
      </c>
      <c r="R870" s="25" t="s">
        <v>110</v>
      </c>
      <c r="S870" s="114" t="s">
        <v>579</v>
      </c>
      <c r="T870" s="25" t="s">
        <v>109</v>
      </c>
      <c r="U870" s="114" t="s">
        <v>132</v>
      </c>
      <c r="V870" s="25" t="s">
        <v>108</v>
      </c>
      <c r="W870" s="114" t="s">
        <v>130</v>
      </c>
      <c r="X870" s="25" t="s">
        <v>107</v>
      </c>
      <c r="Y870" s="114"/>
      <c r="Z870" s="25" t="s">
        <v>106</v>
      </c>
      <c r="AA870" s="114"/>
      <c r="AB870" s="190"/>
      <c r="AC870" s="114"/>
      <c r="AD870" s="190"/>
      <c r="AE870" s="57"/>
      <c r="AF870" s="422"/>
      <c r="AG870" s="422"/>
      <c r="AH870" s="21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8.15" customHeight="1" thickBot="1" x14ac:dyDescent="0.25">
      <c r="B871" s="30"/>
      <c r="C871" s="355"/>
      <c r="D871" s="246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357</v>
      </c>
      <c r="N871" s="50" t="s">
        <v>104</v>
      </c>
      <c r="O871" s="51" t="s">
        <v>132</v>
      </c>
      <c r="P871" s="50" t="s">
        <v>103</v>
      </c>
      <c r="Q871" s="51" t="s">
        <v>479</v>
      </c>
      <c r="R871" s="50" t="s">
        <v>102</v>
      </c>
      <c r="S871" s="51" t="s">
        <v>350</v>
      </c>
      <c r="T871" s="50">
        <v>20</v>
      </c>
      <c r="U871" s="51" t="s">
        <v>130</v>
      </c>
      <c r="V871" s="50" t="s">
        <v>101</v>
      </c>
      <c r="W871" s="51"/>
      <c r="X871" s="50" t="s">
        <v>100</v>
      </c>
      <c r="Y871" s="51"/>
      <c r="Z871" s="50" t="s">
        <v>99</v>
      </c>
      <c r="AA871" s="51"/>
      <c r="AB871" s="187"/>
      <c r="AC871" s="51"/>
      <c r="AD871" s="187"/>
      <c r="AE871" s="56"/>
      <c r="AF871" s="424"/>
      <c r="AG871" s="424"/>
      <c r="AH871" s="47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8.15" customHeight="1" x14ac:dyDescent="0.2">
      <c r="B872" s="30"/>
      <c r="C872" s="338">
        <v>2</v>
      </c>
      <c r="D872" s="212"/>
      <c r="E872" s="198"/>
      <c r="F872" s="198"/>
      <c r="G872" s="197"/>
      <c r="H872" s="358"/>
      <c r="I872" s="390">
        <v>110</v>
      </c>
      <c r="J872" s="390">
        <v>29</v>
      </c>
      <c r="K872" s="390">
        <v>7</v>
      </c>
      <c r="L872" s="42" t="s">
        <v>131</v>
      </c>
      <c r="M872" s="43" t="s">
        <v>754</v>
      </c>
      <c r="N872" s="42" t="s">
        <v>129</v>
      </c>
      <c r="O872" s="43" t="s">
        <v>527</v>
      </c>
      <c r="P872" s="42" t="s">
        <v>128</v>
      </c>
      <c r="Q872" s="43" t="s">
        <v>679</v>
      </c>
      <c r="R872" s="42" t="s">
        <v>127</v>
      </c>
      <c r="S872" s="43" t="s">
        <v>1006</v>
      </c>
      <c r="T872" s="42" t="s">
        <v>126</v>
      </c>
      <c r="U872" s="43" t="s">
        <v>567</v>
      </c>
      <c r="V872" s="42" t="s">
        <v>125</v>
      </c>
      <c r="W872" s="43" t="s">
        <v>130</v>
      </c>
      <c r="X872" s="42" t="s">
        <v>124</v>
      </c>
      <c r="Y872" s="43"/>
      <c r="Z872" s="42" t="s">
        <v>123</v>
      </c>
      <c r="AA872" s="43"/>
      <c r="AB872" s="196"/>
      <c r="AC872" s="43"/>
      <c r="AD872" s="196" t="s">
        <v>458</v>
      </c>
      <c r="AE872" s="39"/>
      <c r="AF872" s="421">
        <v>5</v>
      </c>
      <c r="AG872" s="421" t="s">
        <v>669</v>
      </c>
      <c r="AH872" s="38"/>
      <c r="AI872" s="9"/>
      <c r="AJ872" s="349">
        <f>SUMPRODUCT(LEN($M872:$AA875)-LEN(SUBSTITUTE($M872:$AA875,"A", "")))</f>
        <v>48</v>
      </c>
      <c r="AK872" s="352">
        <f>SUMPRODUCT(LEN($AD872:$AD875)-LEN(SUBSTITUTE($AD872:$AD875,"A", "")))</f>
        <v>7</v>
      </c>
      <c r="AL872" s="335">
        <f>SUMPRODUCT(LEN($AC872:$AC875)-LEN(SUBSTITUTE($AC872:$AC875,"A", "")))</f>
        <v>0</v>
      </c>
      <c r="AM872" s="349">
        <f>SUMPRODUCT(LEN($M872:$AA875)-LEN(SUBSTITUTE($M872:$AA875,"S", "")))</f>
        <v>21</v>
      </c>
      <c r="AN872" s="352">
        <f>SUMPRODUCT(LEN($AD872:$AD875)-LEN(SUBSTITUTE($AD872:$AD875,"S", "")))</f>
        <v>5</v>
      </c>
      <c r="AO872" s="335">
        <f>SUMPRODUCT(LEN($AC872:$AC875)-LEN(SUBSTITUTE($AC872:$AC875,"S", "")))</f>
        <v>0</v>
      </c>
      <c r="AP872" s="349">
        <f>SUMPRODUCT(LEN($M872:$AA875)-LEN(SUBSTITUTE($M872:$AA875,"F", "")))</f>
        <v>2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17</v>
      </c>
      <c r="AT872" s="352">
        <f>SUMPRODUCT(LEN($AD872:$AD875)-LEN(SUBSTITUTE($AD872:$AD875,"G", "")))</f>
        <v>5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8.15" customHeight="1" thickBot="1" x14ac:dyDescent="0.25">
      <c r="B873" s="30"/>
      <c r="C873" s="339"/>
      <c r="D873" s="221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 t="s">
        <v>179</v>
      </c>
      <c r="N873" s="33" t="s">
        <v>121</v>
      </c>
      <c r="O873" s="55" t="s">
        <v>812</v>
      </c>
      <c r="P873" s="33" t="s">
        <v>120</v>
      </c>
      <c r="Q873" s="55" t="s">
        <v>1005</v>
      </c>
      <c r="R873" s="33" t="s">
        <v>119</v>
      </c>
      <c r="S873" s="55" t="s">
        <v>474</v>
      </c>
      <c r="T873" s="33" t="s">
        <v>118</v>
      </c>
      <c r="U873" s="55" t="s">
        <v>350</v>
      </c>
      <c r="V873" s="33" t="s">
        <v>117</v>
      </c>
      <c r="W873" s="55" t="s">
        <v>130</v>
      </c>
      <c r="X873" s="33" t="s">
        <v>116</v>
      </c>
      <c r="Y873" s="55"/>
      <c r="Z873" s="33" t="s">
        <v>115</v>
      </c>
      <c r="AA873" s="55"/>
      <c r="AB873" s="193"/>
      <c r="AC873" s="55"/>
      <c r="AD873" s="193" t="s">
        <v>1004</v>
      </c>
      <c r="AE873" s="22"/>
      <c r="AF873" s="422"/>
      <c r="AG873" s="422"/>
      <c r="AH873" s="21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8.15" customHeight="1" x14ac:dyDescent="0.2">
      <c r="B874" s="30"/>
      <c r="C874" s="340"/>
      <c r="D874" s="218"/>
      <c r="E874" s="192"/>
      <c r="F874" s="192"/>
      <c r="G874" s="191"/>
      <c r="H874" s="360"/>
      <c r="I874" s="392"/>
      <c r="J874" s="392"/>
      <c r="K874" s="392"/>
      <c r="L874" s="25" t="s">
        <v>114</v>
      </c>
      <c r="M874" s="114" t="s">
        <v>693</v>
      </c>
      <c r="N874" s="25" t="s">
        <v>112</v>
      </c>
      <c r="O874" s="114" t="s">
        <v>1003</v>
      </c>
      <c r="P874" s="25" t="s">
        <v>111</v>
      </c>
      <c r="Q874" s="114" t="s">
        <v>986</v>
      </c>
      <c r="R874" s="25" t="s">
        <v>110</v>
      </c>
      <c r="S874" s="114" t="s">
        <v>561</v>
      </c>
      <c r="T874" s="25" t="s">
        <v>109</v>
      </c>
      <c r="U874" s="114" t="s">
        <v>354</v>
      </c>
      <c r="V874" s="25" t="s">
        <v>108</v>
      </c>
      <c r="W874" s="114"/>
      <c r="X874" s="25" t="s">
        <v>107</v>
      </c>
      <c r="Y874" s="114"/>
      <c r="Z874" s="25" t="s">
        <v>106</v>
      </c>
      <c r="AA874" s="114"/>
      <c r="AB874" s="190"/>
      <c r="AC874" s="114"/>
      <c r="AD874" s="190"/>
      <c r="AE874" s="22"/>
      <c r="AF874" s="422"/>
      <c r="AG874" s="422"/>
      <c r="AH874" s="21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8.15" customHeight="1" thickBot="1" x14ac:dyDescent="0.25">
      <c r="B875" s="30"/>
      <c r="C875" s="355"/>
      <c r="D875" s="246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 t="s">
        <v>1002</v>
      </c>
      <c r="N875" s="50" t="s">
        <v>104</v>
      </c>
      <c r="O875" s="51" t="s">
        <v>479</v>
      </c>
      <c r="P875" s="50" t="s">
        <v>103</v>
      </c>
      <c r="Q875" s="51" t="s">
        <v>468</v>
      </c>
      <c r="R875" s="50" t="s">
        <v>102</v>
      </c>
      <c r="S875" s="51" t="s">
        <v>467</v>
      </c>
      <c r="T875" s="50">
        <v>20</v>
      </c>
      <c r="U875" s="51" t="s">
        <v>354</v>
      </c>
      <c r="V875" s="50" t="s">
        <v>101</v>
      </c>
      <c r="W875" s="51"/>
      <c r="X875" s="50" t="s">
        <v>100</v>
      </c>
      <c r="Y875" s="51"/>
      <c r="Z875" s="50" t="s">
        <v>99</v>
      </c>
      <c r="AA875" s="51"/>
      <c r="AB875" s="187"/>
      <c r="AC875" s="51"/>
      <c r="AD875" s="187"/>
      <c r="AE875" s="48"/>
      <c r="AF875" s="424"/>
      <c r="AG875" s="424"/>
      <c r="AH875" s="47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8.15" customHeight="1" x14ac:dyDescent="0.2">
      <c r="B876" s="30"/>
      <c r="C876" s="338">
        <v>3</v>
      </c>
      <c r="D876" s="212"/>
      <c r="E876" s="198"/>
      <c r="F876" s="198"/>
      <c r="G876" s="197"/>
      <c r="H876" s="358"/>
      <c r="I876" s="390">
        <v>112</v>
      </c>
      <c r="J876" s="390">
        <v>30</v>
      </c>
      <c r="K876" s="390">
        <v>6</v>
      </c>
      <c r="L876" s="42" t="s">
        <v>131</v>
      </c>
      <c r="M876" s="43" t="s">
        <v>179</v>
      </c>
      <c r="N876" s="42" t="s">
        <v>129</v>
      </c>
      <c r="O876" s="43" t="s">
        <v>179</v>
      </c>
      <c r="P876" s="42" t="s">
        <v>128</v>
      </c>
      <c r="Q876" s="43" t="s">
        <v>679</v>
      </c>
      <c r="R876" s="42" t="s">
        <v>127</v>
      </c>
      <c r="S876" s="43" t="s">
        <v>456</v>
      </c>
      <c r="T876" s="42" t="s">
        <v>126</v>
      </c>
      <c r="U876" s="43" t="s">
        <v>371</v>
      </c>
      <c r="V876" s="42" t="s">
        <v>125</v>
      </c>
      <c r="W876" s="43" t="s">
        <v>347</v>
      </c>
      <c r="X876" s="42" t="s">
        <v>124</v>
      </c>
      <c r="Y876" s="43"/>
      <c r="Z876" s="42" t="s">
        <v>123</v>
      </c>
      <c r="AA876" s="43"/>
      <c r="AB876" s="196"/>
      <c r="AC876" s="43"/>
      <c r="AD876" s="196" t="s">
        <v>179</v>
      </c>
      <c r="AE876" s="39"/>
      <c r="AF876" s="421"/>
      <c r="AG876" s="421" t="s">
        <v>669</v>
      </c>
      <c r="AH876" s="38"/>
      <c r="AI876" s="9"/>
      <c r="AJ876" s="349">
        <f>SUMPRODUCT(LEN($M876:$AA879)-LEN(SUBSTITUTE($M876:$AA879,"A", "")))</f>
        <v>42</v>
      </c>
      <c r="AK876" s="352">
        <f>SUMPRODUCT(LEN($AD876:$AD879)-LEN(SUBSTITUTE($AD876:$AD879,"A", "")))</f>
        <v>4</v>
      </c>
      <c r="AL876" s="335">
        <f>SUMPRODUCT(LEN($AC876:$AC879)-LEN(SUBSTITUTE($AC876:$AC879,"A", "")))</f>
        <v>0</v>
      </c>
      <c r="AM876" s="349">
        <f>SUMPRODUCT(LEN($M876:$AA879)-LEN(SUBSTITUTE($M876:$AA879,"S", "")))</f>
        <v>18</v>
      </c>
      <c r="AN876" s="352">
        <f>SUMPRODUCT(LEN($AD876:$AD879)-LEN(SUBSTITUTE($AD876:$AD879,"S", "")))</f>
        <v>0</v>
      </c>
      <c r="AO876" s="335">
        <f>SUMPRODUCT(LEN($AC876:$AC879)-LEN(SUBSTITUTE($AC876:$AC879,"S", "")))</f>
        <v>0</v>
      </c>
      <c r="AP876" s="349">
        <f>SUMPRODUCT(LEN($M876:$AA879)-LEN(SUBSTITUTE($M876:$AA879,"F", "")))</f>
        <v>1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13</v>
      </c>
      <c r="AT876" s="352">
        <f>SUMPRODUCT(LEN($AD876:$AD879)-LEN(SUBSTITUTE($AD876:$AD879,"G", "")))</f>
        <v>0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8.15" customHeight="1" thickBot="1" x14ac:dyDescent="0.25">
      <c r="B877" s="30"/>
      <c r="C877" s="339"/>
      <c r="D877" s="221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 t="s">
        <v>179</v>
      </c>
      <c r="N877" s="33" t="s">
        <v>121</v>
      </c>
      <c r="O877" s="55" t="s">
        <v>179</v>
      </c>
      <c r="P877" s="33" t="s">
        <v>120</v>
      </c>
      <c r="Q877" s="55" t="s">
        <v>677</v>
      </c>
      <c r="R877" s="33" t="s">
        <v>119</v>
      </c>
      <c r="S877" s="55" t="s">
        <v>525</v>
      </c>
      <c r="T877" s="33" t="s">
        <v>118</v>
      </c>
      <c r="U877" s="55" t="s">
        <v>479</v>
      </c>
      <c r="V877" s="33" t="s">
        <v>117</v>
      </c>
      <c r="W877" s="55" t="s">
        <v>130</v>
      </c>
      <c r="X877" s="33" t="s">
        <v>116</v>
      </c>
      <c r="Y877" s="55"/>
      <c r="Z877" s="33" t="s">
        <v>115</v>
      </c>
      <c r="AA877" s="55"/>
      <c r="AB877" s="193"/>
      <c r="AC877" s="55"/>
      <c r="AD877" s="193" t="s">
        <v>179</v>
      </c>
      <c r="AE877" s="22"/>
      <c r="AF877" s="422"/>
      <c r="AG877" s="422"/>
      <c r="AH877" s="21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8.15" customHeight="1" x14ac:dyDescent="0.2">
      <c r="B878" s="30"/>
      <c r="C878" s="340"/>
      <c r="D878" s="218"/>
      <c r="E878" s="192"/>
      <c r="F878" s="192"/>
      <c r="G878" s="191"/>
      <c r="H878" s="360"/>
      <c r="I878" s="392"/>
      <c r="J878" s="392"/>
      <c r="K878" s="392"/>
      <c r="L878" s="25" t="s">
        <v>114</v>
      </c>
      <c r="M878" s="114" t="s">
        <v>458</v>
      </c>
      <c r="N878" s="25" t="s">
        <v>112</v>
      </c>
      <c r="O878" s="114" t="s">
        <v>754</v>
      </c>
      <c r="P878" s="25" t="s">
        <v>111</v>
      </c>
      <c r="Q878" s="114" t="s">
        <v>457</v>
      </c>
      <c r="R878" s="25" t="s">
        <v>110</v>
      </c>
      <c r="S878" s="114" t="s">
        <v>714</v>
      </c>
      <c r="T878" s="25" t="s">
        <v>109</v>
      </c>
      <c r="U878" s="114" t="s">
        <v>346</v>
      </c>
      <c r="V878" s="25" t="s">
        <v>108</v>
      </c>
      <c r="W878" s="114" t="s">
        <v>130</v>
      </c>
      <c r="X878" s="25" t="s">
        <v>107</v>
      </c>
      <c r="Y878" s="114"/>
      <c r="Z878" s="25" t="s">
        <v>106</v>
      </c>
      <c r="AA878" s="114"/>
      <c r="AB878" s="190"/>
      <c r="AC878" s="114"/>
      <c r="AD878" s="190"/>
      <c r="AE878" s="22"/>
      <c r="AF878" s="422"/>
      <c r="AG878" s="422"/>
      <c r="AH878" s="21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8.15" customHeight="1" thickBot="1" x14ac:dyDescent="0.25">
      <c r="B879" s="20"/>
      <c r="C879" s="341"/>
      <c r="D879" s="215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 t="s">
        <v>132</v>
      </c>
      <c r="N879" s="15" t="s">
        <v>104</v>
      </c>
      <c r="O879" s="16" t="s">
        <v>487</v>
      </c>
      <c r="P879" s="15" t="s">
        <v>103</v>
      </c>
      <c r="Q879" s="16" t="s">
        <v>760</v>
      </c>
      <c r="R879" s="15" t="s">
        <v>102</v>
      </c>
      <c r="S879" s="16" t="s">
        <v>502</v>
      </c>
      <c r="T879" s="15">
        <v>20</v>
      </c>
      <c r="U879" s="16" t="s">
        <v>349</v>
      </c>
      <c r="V879" s="15" t="s">
        <v>101</v>
      </c>
      <c r="W879" s="16" t="s">
        <v>130</v>
      </c>
      <c r="X879" s="15" t="s">
        <v>100</v>
      </c>
      <c r="Y879" s="16"/>
      <c r="Z879" s="15" t="s">
        <v>99</v>
      </c>
      <c r="AA879" s="16"/>
      <c r="AB879" s="187"/>
      <c r="AC879" s="16"/>
      <c r="AD879" s="186"/>
      <c r="AE879" s="11"/>
      <c r="AF879" s="423"/>
      <c r="AG879" s="423"/>
      <c r="AH879" s="10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107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217</v>
      </c>
      <c r="E881" s="425">
        <v>14198.72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03"/>
      <c r="AI881" s="86" t="s">
        <v>137</v>
      </c>
      <c r="AJ881" s="85">
        <f t="shared" ref="AJ881:BB881" si="116">SUM(AJ883:AJ894)</f>
        <v>79</v>
      </c>
      <c r="AK881" s="84">
        <f t="shared" si="116"/>
        <v>4</v>
      </c>
      <c r="AL881" s="83">
        <f t="shared" si="116"/>
        <v>0</v>
      </c>
      <c r="AM881" s="85">
        <f t="shared" si="116"/>
        <v>35</v>
      </c>
      <c r="AN881" s="84">
        <f t="shared" si="116"/>
        <v>2</v>
      </c>
      <c r="AO881" s="83">
        <f t="shared" si="116"/>
        <v>0</v>
      </c>
      <c r="AP881" s="85">
        <f t="shared" si="116"/>
        <v>1</v>
      </c>
      <c r="AQ881" s="84">
        <f t="shared" si="116"/>
        <v>0</v>
      </c>
      <c r="AR881" s="83">
        <f t="shared" si="116"/>
        <v>0</v>
      </c>
      <c r="AS881" s="85">
        <f t="shared" si="116"/>
        <v>7</v>
      </c>
      <c r="AT881" s="84">
        <f t="shared" si="116"/>
        <v>2</v>
      </c>
      <c r="AU881" s="83">
        <f t="shared" si="116"/>
        <v>0</v>
      </c>
      <c r="AV881" s="85">
        <f t="shared" si="116"/>
        <v>0</v>
      </c>
      <c r="AW881" s="84">
        <f t="shared" si="116"/>
        <v>0</v>
      </c>
      <c r="AX881" s="83">
        <f t="shared" si="116"/>
        <v>0</v>
      </c>
      <c r="AY881" s="82">
        <f t="shared" si="116"/>
        <v>1</v>
      </c>
      <c r="AZ881" s="81">
        <f t="shared" si="116"/>
        <v>0</v>
      </c>
      <c r="BA881" s="81">
        <f t="shared" si="116"/>
        <v>1</v>
      </c>
      <c r="BB881" s="80">
        <f t="shared" si="116"/>
        <v>0</v>
      </c>
      <c r="BC881" s="79" t="s">
        <v>136</v>
      </c>
      <c r="BF881" s="5">
        <f>SUM(AJ881:AL881)/$BG$5</f>
        <v>27.666666666666668</v>
      </c>
      <c r="BG881" s="5">
        <f>SUM(AM881:AO881,AY881)/$BG$5</f>
        <v>12.666666666666666</v>
      </c>
      <c r="BH881" s="5">
        <f>SUM(AP881:AR881,AZ881)/$BG$5</f>
        <v>0.33333333333333331</v>
      </c>
      <c r="BI881" s="5">
        <f>SUM(AS881:AU881,BA881)/$BG$5</f>
        <v>3.3333333333333335</v>
      </c>
      <c r="BJ881" s="5">
        <f>SUM(AV881:AX881,BB881)/$BG$5</f>
        <v>0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03"/>
      <c r="AI882" s="66" t="s">
        <v>135</v>
      </c>
      <c r="AJ882" s="65">
        <f t="shared" ref="AJ882:BB882" si="117">AJ881/3</f>
        <v>26.333333333333332</v>
      </c>
      <c r="AK882" s="64">
        <f t="shared" si="117"/>
        <v>1.3333333333333333</v>
      </c>
      <c r="AL882" s="63">
        <f t="shared" si="117"/>
        <v>0</v>
      </c>
      <c r="AM882" s="65">
        <f t="shared" si="117"/>
        <v>11.666666666666666</v>
      </c>
      <c r="AN882" s="64">
        <f t="shared" si="117"/>
        <v>0.66666666666666663</v>
      </c>
      <c r="AO882" s="63">
        <f t="shared" si="117"/>
        <v>0</v>
      </c>
      <c r="AP882" s="65">
        <f t="shared" si="117"/>
        <v>0.33333333333333331</v>
      </c>
      <c r="AQ882" s="64">
        <f t="shared" si="117"/>
        <v>0</v>
      </c>
      <c r="AR882" s="63">
        <f t="shared" si="117"/>
        <v>0</v>
      </c>
      <c r="AS882" s="65">
        <f t="shared" si="117"/>
        <v>2.3333333333333335</v>
      </c>
      <c r="AT882" s="64">
        <f t="shared" si="117"/>
        <v>0.66666666666666663</v>
      </c>
      <c r="AU882" s="63">
        <f t="shared" si="117"/>
        <v>0</v>
      </c>
      <c r="AV882" s="65">
        <f t="shared" si="117"/>
        <v>0</v>
      </c>
      <c r="AW882" s="64">
        <f t="shared" si="117"/>
        <v>0</v>
      </c>
      <c r="AX882" s="63">
        <f t="shared" si="117"/>
        <v>0</v>
      </c>
      <c r="AY882" s="62">
        <f t="shared" si="117"/>
        <v>0.33333333333333331</v>
      </c>
      <c r="AZ882" s="61">
        <f t="shared" si="117"/>
        <v>0</v>
      </c>
      <c r="BA882" s="61">
        <f t="shared" si="117"/>
        <v>0.33333333333333331</v>
      </c>
      <c r="BB882" s="60">
        <f t="shared" si="117"/>
        <v>0</v>
      </c>
      <c r="BC882" s="59" t="s">
        <v>134</v>
      </c>
    </row>
    <row r="883" spans="2:62" ht="28.15" customHeight="1" x14ac:dyDescent="0.2">
      <c r="B883" s="30"/>
      <c r="C883" s="338">
        <v>1</v>
      </c>
      <c r="D883" s="239" t="s">
        <v>1001</v>
      </c>
      <c r="E883" s="198"/>
      <c r="F883" s="198"/>
      <c r="G883" s="197"/>
      <c r="H883" s="358" t="s">
        <v>133</v>
      </c>
      <c r="I883" s="390">
        <v>145</v>
      </c>
      <c r="J883" s="390">
        <v>27</v>
      </c>
      <c r="K883" s="390">
        <v>5</v>
      </c>
      <c r="L883" s="42" t="s">
        <v>131</v>
      </c>
      <c r="M883" s="43" t="s">
        <v>132</v>
      </c>
      <c r="N883" s="42" t="s">
        <v>129</v>
      </c>
      <c r="O883" s="43" t="s">
        <v>132</v>
      </c>
      <c r="P883" s="42" t="s">
        <v>128</v>
      </c>
      <c r="Q883" s="43" t="s">
        <v>179</v>
      </c>
      <c r="R883" s="42" t="s">
        <v>127</v>
      </c>
      <c r="S883" s="43" t="s">
        <v>578</v>
      </c>
      <c r="T883" s="42" t="s">
        <v>126</v>
      </c>
      <c r="U883" s="43" t="s">
        <v>354</v>
      </c>
      <c r="V883" s="42" t="s">
        <v>125</v>
      </c>
      <c r="W883" s="43" t="s">
        <v>130</v>
      </c>
      <c r="X883" s="42" t="s">
        <v>124</v>
      </c>
      <c r="Y883" s="43"/>
      <c r="Z883" s="42" t="s">
        <v>123</v>
      </c>
      <c r="AA883" s="43"/>
      <c r="AB883" s="196"/>
      <c r="AC883" s="43"/>
      <c r="AD883" s="196" t="s">
        <v>502</v>
      </c>
      <c r="AE883" s="58" t="s">
        <v>542</v>
      </c>
      <c r="AF883" s="421"/>
      <c r="AG883" s="421" t="s">
        <v>669</v>
      </c>
      <c r="AH883" s="38"/>
      <c r="AI883" s="9"/>
      <c r="AJ883" s="349">
        <f>SUMPRODUCT(LEN($M883:$AA886)-LEN(SUBSTITUTE($M883:$AA886,"A", "")))</f>
        <v>28</v>
      </c>
      <c r="AK883" s="352">
        <f>SUMPRODUCT(LEN($AD883:$AD886)-LEN(SUBSTITUTE($AD883:$AD886,"A", "")))</f>
        <v>1</v>
      </c>
      <c r="AL883" s="335">
        <f>SUMPRODUCT(LEN($AC883:$AC886)-LEN(SUBSTITUTE($AC883:$AC886,"A", "")))</f>
        <v>0</v>
      </c>
      <c r="AM883" s="349">
        <f>SUMPRODUCT(LEN($M883:$AA886)-LEN(SUBSTITUTE($M883:$AA886,"S", "")))</f>
        <v>14</v>
      </c>
      <c r="AN883" s="352">
        <f>SUMPRODUCT(LEN($AD883:$AD886)-LEN(SUBSTITUTE($AD883:$AD886,"S", "")))</f>
        <v>2</v>
      </c>
      <c r="AO883" s="335">
        <f>SUMPRODUCT(LEN($AC883:$AC886)-LEN(SUBSTITUTE($AC883:$AC886,"S", "")))</f>
        <v>0</v>
      </c>
      <c r="AP883" s="349">
        <f>SUMPRODUCT(LEN($M883:$AA886)-LEN(SUBSTITUTE($M883:$AA886,"F", "")))</f>
        <v>0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4</v>
      </c>
      <c r="AT883" s="352">
        <f>SUMPRODUCT(LEN($AD883:$AD886)-LEN(SUBSTITUTE($AD883:$AD886,"G", "")))</f>
        <v>1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1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1</v>
      </c>
      <c r="BB883" s="413">
        <f>SUMPRODUCT(LEN($AE883:$AE886)-LEN(SUBSTITUTE($AE883:$AE886,"M", "")))</f>
        <v>0</v>
      </c>
    </row>
    <row r="884" spans="2:62" ht="28.15" customHeight="1" thickBot="1" x14ac:dyDescent="0.25">
      <c r="B884" s="30"/>
      <c r="C884" s="339"/>
      <c r="D884" s="221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179</v>
      </c>
      <c r="N884" s="33" t="s">
        <v>121</v>
      </c>
      <c r="O884" s="55" t="s">
        <v>132</v>
      </c>
      <c r="P884" s="33" t="s">
        <v>120</v>
      </c>
      <c r="Q884" s="55" t="s">
        <v>132</v>
      </c>
      <c r="R884" s="33" t="s">
        <v>119</v>
      </c>
      <c r="S884" s="55" t="s">
        <v>353</v>
      </c>
      <c r="T884" s="33" t="s">
        <v>118</v>
      </c>
      <c r="U884" s="55" t="s">
        <v>354</v>
      </c>
      <c r="V884" s="33" t="s">
        <v>117</v>
      </c>
      <c r="W884" s="55" t="s">
        <v>130</v>
      </c>
      <c r="X884" s="33" t="s">
        <v>116</v>
      </c>
      <c r="Y884" s="55"/>
      <c r="Z884" s="33" t="s">
        <v>115</v>
      </c>
      <c r="AA884" s="55"/>
      <c r="AB884" s="193"/>
      <c r="AC884" s="55"/>
      <c r="AD884" s="193"/>
      <c r="AE884" s="57"/>
      <c r="AF884" s="422"/>
      <c r="AG884" s="422"/>
      <c r="AH884" s="21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8.15" customHeight="1" x14ac:dyDescent="0.2">
      <c r="B885" s="30"/>
      <c r="C885" s="340"/>
      <c r="D885" s="218"/>
      <c r="E885" s="192"/>
      <c r="F885" s="192"/>
      <c r="G885" s="191"/>
      <c r="H885" s="360">
        <v>217</v>
      </c>
      <c r="I885" s="392"/>
      <c r="J885" s="392"/>
      <c r="K885" s="392"/>
      <c r="L885" s="25" t="s">
        <v>114</v>
      </c>
      <c r="M885" s="114" t="s">
        <v>484</v>
      </c>
      <c r="N885" s="25" t="s">
        <v>112</v>
      </c>
      <c r="O885" s="114" t="s">
        <v>179</v>
      </c>
      <c r="P885" s="25" t="s">
        <v>111</v>
      </c>
      <c r="Q885" s="114" t="s">
        <v>357</v>
      </c>
      <c r="R885" s="25" t="s">
        <v>110</v>
      </c>
      <c r="S885" s="114" t="s">
        <v>351</v>
      </c>
      <c r="T885" s="25" t="s">
        <v>109</v>
      </c>
      <c r="U885" s="114" t="s">
        <v>130</v>
      </c>
      <c r="V885" s="25" t="s">
        <v>108</v>
      </c>
      <c r="W885" s="114"/>
      <c r="X885" s="25" t="s">
        <v>107</v>
      </c>
      <c r="Y885" s="114"/>
      <c r="Z885" s="25" t="s">
        <v>106</v>
      </c>
      <c r="AA885" s="114"/>
      <c r="AB885" s="190"/>
      <c r="AC885" s="114"/>
      <c r="AD885" s="190"/>
      <c r="AE885" s="57"/>
      <c r="AF885" s="422"/>
      <c r="AG885" s="422"/>
      <c r="AH885" s="21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8.15" customHeight="1" thickBot="1" x14ac:dyDescent="0.25">
      <c r="B886" s="30"/>
      <c r="C886" s="355"/>
      <c r="D886" s="246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458</v>
      </c>
      <c r="N886" s="50" t="s">
        <v>104</v>
      </c>
      <c r="O886" s="51" t="s">
        <v>357</v>
      </c>
      <c r="P886" s="50" t="s">
        <v>103</v>
      </c>
      <c r="Q886" s="51" t="s">
        <v>179</v>
      </c>
      <c r="R886" s="50" t="s">
        <v>102</v>
      </c>
      <c r="S886" s="51" t="s">
        <v>498</v>
      </c>
      <c r="T886" s="50">
        <v>20</v>
      </c>
      <c r="U886" s="51" t="s">
        <v>130</v>
      </c>
      <c r="V886" s="50" t="s">
        <v>101</v>
      </c>
      <c r="W886" s="51"/>
      <c r="X886" s="50" t="s">
        <v>100</v>
      </c>
      <c r="Y886" s="51"/>
      <c r="Z886" s="50" t="s">
        <v>99</v>
      </c>
      <c r="AA886" s="51"/>
      <c r="AB886" s="187"/>
      <c r="AC886" s="51"/>
      <c r="AD886" s="187"/>
      <c r="AE886" s="56"/>
      <c r="AF886" s="424"/>
      <c r="AG886" s="424"/>
      <c r="AH886" s="47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8.15" customHeight="1" x14ac:dyDescent="0.2">
      <c r="B887" s="30"/>
      <c r="C887" s="338">
        <v>2</v>
      </c>
      <c r="D887" s="212"/>
      <c r="E887" s="198"/>
      <c r="F887" s="198"/>
      <c r="G887" s="197"/>
      <c r="H887" s="358"/>
      <c r="I887" s="390">
        <v>131</v>
      </c>
      <c r="J887" s="390">
        <v>22</v>
      </c>
      <c r="K887" s="390">
        <v>6</v>
      </c>
      <c r="L887" s="42" t="s">
        <v>131</v>
      </c>
      <c r="M887" s="43" t="s">
        <v>132</v>
      </c>
      <c r="N887" s="42" t="s">
        <v>129</v>
      </c>
      <c r="O887" s="43" t="s">
        <v>132</v>
      </c>
      <c r="P887" s="42" t="s">
        <v>128</v>
      </c>
      <c r="Q887" s="43" t="s">
        <v>132</v>
      </c>
      <c r="R887" s="42" t="s">
        <v>127</v>
      </c>
      <c r="S887" s="43" t="s">
        <v>347</v>
      </c>
      <c r="T887" s="42" t="s">
        <v>126</v>
      </c>
      <c r="U887" s="43"/>
      <c r="V887" s="42" t="s">
        <v>125</v>
      </c>
      <c r="W887" s="43"/>
      <c r="X887" s="42" t="s">
        <v>124</v>
      </c>
      <c r="Y887" s="43"/>
      <c r="Z887" s="42" t="s">
        <v>123</v>
      </c>
      <c r="AA887" s="43"/>
      <c r="AB887" s="196"/>
      <c r="AC887" s="43"/>
      <c r="AD887" s="196"/>
      <c r="AE887" s="39"/>
      <c r="AF887" s="421"/>
      <c r="AG887" s="421" t="s">
        <v>668</v>
      </c>
      <c r="AH887" s="38"/>
      <c r="AI887" s="9"/>
      <c r="AJ887" s="349">
        <f>SUMPRODUCT(LEN($M887:$AA890)-LEN(SUBSTITUTE($M887:$AA890,"A", "")))</f>
        <v>13</v>
      </c>
      <c r="AK887" s="352">
        <f>SUMPRODUCT(LEN($AD887:$AD890)-LEN(SUBSTITUTE($AD887:$AD890,"A", "")))</f>
        <v>0</v>
      </c>
      <c r="AL887" s="335">
        <f>SUMPRODUCT(LEN($AC887:$AC890)-LEN(SUBSTITUTE($AC887:$AC890,"A", "")))</f>
        <v>0</v>
      </c>
      <c r="AM887" s="349">
        <f>SUMPRODUCT(LEN($M887:$AA890)-LEN(SUBSTITUTE($M887:$AA890,"S", "")))</f>
        <v>5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1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8.15" customHeight="1" thickBot="1" x14ac:dyDescent="0.25">
      <c r="B888" s="30"/>
      <c r="C888" s="339"/>
      <c r="D888" s="221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 t="s">
        <v>132</v>
      </c>
      <c r="N888" s="33" t="s">
        <v>121</v>
      </c>
      <c r="O888" s="55" t="s">
        <v>132</v>
      </c>
      <c r="P888" s="33" t="s">
        <v>120</v>
      </c>
      <c r="Q888" s="55" t="s">
        <v>179</v>
      </c>
      <c r="R888" s="33" t="s">
        <v>119</v>
      </c>
      <c r="S888" s="55" t="s">
        <v>132</v>
      </c>
      <c r="T888" s="33" t="s">
        <v>118</v>
      </c>
      <c r="U888" s="55"/>
      <c r="V888" s="33" t="s">
        <v>117</v>
      </c>
      <c r="W888" s="55"/>
      <c r="X888" s="33" t="s">
        <v>116</v>
      </c>
      <c r="Y888" s="55"/>
      <c r="Z888" s="33" t="s">
        <v>115</v>
      </c>
      <c r="AA888" s="55"/>
      <c r="AB888" s="193"/>
      <c r="AC888" s="55"/>
      <c r="AD888" s="193"/>
      <c r="AE888" s="22"/>
      <c r="AF888" s="422"/>
      <c r="AG888" s="422"/>
      <c r="AH888" s="21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8.15" customHeight="1" x14ac:dyDescent="0.2">
      <c r="B889" s="30"/>
      <c r="C889" s="340"/>
      <c r="D889" s="218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 t="s">
        <v>132</v>
      </c>
      <c r="N889" s="25" t="s">
        <v>112</v>
      </c>
      <c r="O889" s="114" t="s">
        <v>132</v>
      </c>
      <c r="P889" s="25" t="s">
        <v>111</v>
      </c>
      <c r="Q889" s="114" t="s">
        <v>467</v>
      </c>
      <c r="R889" s="25" t="s">
        <v>110</v>
      </c>
      <c r="S889" s="114" t="s">
        <v>130</v>
      </c>
      <c r="T889" s="25" t="s">
        <v>109</v>
      </c>
      <c r="U889" s="114"/>
      <c r="V889" s="25" t="s">
        <v>108</v>
      </c>
      <c r="W889" s="114"/>
      <c r="X889" s="25" t="s">
        <v>107</v>
      </c>
      <c r="Y889" s="114"/>
      <c r="Z889" s="25" t="s">
        <v>106</v>
      </c>
      <c r="AA889" s="114"/>
      <c r="AB889" s="190"/>
      <c r="AC889" s="114"/>
      <c r="AD889" s="190"/>
      <c r="AE889" s="22"/>
      <c r="AF889" s="422"/>
      <c r="AG889" s="422"/>
      <c r="AH889" s="21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8.15" customHeight="1" thickBot="1" x14ac:dyDescent="0.25">
      <c r="B890" s="30"/>
      <c r="C890" s="355"/>
      <c r="D890" s="246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 t="s">
        <v>132</v>
      </c>
      <c r="N890" s="50" t="s">
        <v>104</v>
      </c>
      <c r="O890" s="51" t="s">
        <v>185</v>
      </c>
      <c r="P890" s="50" t="s">
        <v>103</v>
      </c>
      <c r="Q890" s="51" t="s">
        <v>354</v>
      </c>
      <c r="R890" s="50" t="s">
        <v>102</v>
      </c>
      <c r="S890" s="51" t="s">
        <v>130</v>
      </c>
      <c r="T890" s="50">
        <v>20</v>
      </c>
      <c r="U890" s="51"/>
      <c r="V890" s="50" t="s">
        <v>101</v>
      </c>
      <c r="W890" s="51"/>
      <c r="X890" s="50" t="s">
        <v>100</v>
      </c>
      <c r="Y890" s="51"/>
      <c r="Z890" s="50" t="s">
        <v>99</v>
      </c>
      <c r="AA890" s="51"/>
      <c r="AB890" s="187"/>
      <c r="AC890" s="51"/>
      <c r="AD890" s="187"/>
      <c r="AE890" s="48"/>
      <c r="AF890" s="424"/>
      <c r="AG890" s="424"/>
      <c r="AH890" s="47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8.15" customHeight="1" x14ac:dyDescent="0.2">
      <c r="B891" s="30"/>
      <c r="C891" s="338">
        <v>3</v>
      </c>
      <c r="D891" s="212"/>
      <c r="E891" s="198"/>
      <c r="F891" s="198"/>
      <c r="G891" s="197"/>
      <c r="H891" s="358"/>
      <c r="I891" s="390">
        <v>152</v>
      </c>
      <c r="J891" s="390">
        <v>28</v>
      </c>
      <c r="K891" s="390">
        <v>7</v>
      </c>
      <c r="L891" s="42" t="s">
        <v>131</v>
      </c>
      <c r="M891" s="43" t="s">
        <v>179</v>
      </c>
      <c r="N891" s="42" t="s">
        <v>129</v>
      </c>
      <c r="O891" s="43" t="s">
        <v>357</v>
      </c>
      <c r="P891" s="42" t="s">
        <v>128</v>
      </c>
      <c r="Q891" s="43" t="s">
        <v>357</v>
      </c>
      <c r="R891" s="42" t="s">
        <v>127</v>
      </c>
      <c r="S891" s="43" t="s">
        <v>516</v>
      </c>
      <c r="T891" s="42" t="s">
        <v>126</v>
      </c>
      <c r="U891" s="43" t="s">
        <v>354</v>
      </c>
      <c r="V891" s="42" t="s">
        <v>125</v>
      </c>
      <c r="W891" s="43" t="s">
        <v>130</v>
      </c>
      <c r="X891" s="42" t="s">
        <v>124</v>
      </c>
      <c r="Y891" s="43"/>
      <c r="Z891" s="42" t="s">
        <v>123</v>
      </c>
      <c r="AA891" s="43"/>
      <c r="AB891" s="196"/>
      <c r="AC891" s="43"/>
      <c r="AD891" s="196" t="s">
        <v>484</v>
      </c>
      <c r="AE891" s="39"/>
      <c r="AF891" s="421"/>
      <c r="AG891" s="421" t="s">
        <v>668</v>
      </c>
      <c r="AH891" s="38"/>
      <c r="AI891" s="9"/>
      <c r="AJ891" s="349">
        <f>SUMPRODUCT(LEN($M891:$AA894)-LEN(SUBSTITUTE($M891:$AA894,"A", "")))</f>
        <v>38</v>
      </c>
      <c r="AK891" s="352">
        <f>SUMPRODUCT(LEN($AD891:$AD894)-LEN(SUBSTITUTE($AD891:$AD894,"A", "")))</f>
        <v>3</v>
      </c>
      <c r="AL891" s="335">
        <f>SUMPRODUCT(LEN($AC891:$AC894)-LEN(SUBSTITUTE($AC891:$AC894,"A", "")))</f>
        <v>0</v>
      </c>
      <c r="AM891" s="349">
        <f>SUMPRODUCT(LEN($M891:$AA894)-LEN(SUBSTITUTE($M891:$AA894,"S", "")))</f>
        <v>16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1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2</v>
      </c>
      <c r="AT891" s="352">
        <f>SUMPRODUCT(LEN($AD891:$AD894)-LEN(SUBSTITUTE($AD891:$AD894,"G", "")))</f>
        <v>1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8.15" customHeight="1" thickBot="1" x14ac:dyDescent="0.25">
      <c r="B892" s="30"/>
      <c r="C892" s="339"/>
      <c r="D892" s="221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 t="s">
        <v>179</v>
      </c>
      <c r="N892" s="33" t="s">
        <v>121</v>
      </c>
      <c r="O892" s="55" t="s">
        <v>357</v>
      </c>
      <c r="P892" s="33" t="s">
        <v>120</v>
      </c>
      <c r="Q892" s="55" t="s">
        <v>717</v>
      </c>
      <c r="R892" s="33" t="s">
        <v>119</v>
      </c>
      <c r="S892" s="55" t="s">
        <v>371</v>
      </c>
      <c r="T892" s="33" t="s">
        <v>118</v>
      </c>
      <c r="U892" s="55" t="s">
        <v>351</v>
      </c>
      <c r="V892" s="33" t="s">
        <v>117</v>
      </c>
      <c r="W892" s="55"/>
      <c r="X892" s="33" t="s">
        <v>116</v>
      </c>
      <c r="Y892" s="55"/>
      <c r="Z892" s="33" t="s">
        <v>115</v>
      </c>
      <c r="AA892" s="55"/>
      <c r="AB892" s="193"/>
      <c r="AC892" s="55"/>
      <c r="AD892" s="193"/>
      <c r="AE892" s="22"/>
      <c r="AF892" s="422"/>
      <c r="AG892" s="422"/>
      <c r="AH892" s="21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8.15" customHeight="1" x14ac:dyDescent="0.2">
      <c r="B893" s="30"/>
      <c r="C893" s="340"/>
      <c r="D893" s="218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 t="s">
        <v>179</v>
      </c>
      <c r="N893" s="25" t="s">
        <v>112</v>
      </c>
      <c r="O893" s="114" t="s">
        <v>458</v>
      </c>
      <c r="P893" s="25" t="s">
        <v>111</v>
      </c>
      <c r="Q893" s="114" t="s">
        <v>373</v>
      </c>
      <c r="R893" s="25" t="s">
        <v>110</v>
      </c>
      <c r="S893" s="114" t="s">
        <v>479</v>
      </c>
      <c r="T893" s="25" t="s">
        <v>109</v>
      </c>
      <c r="U893" s="114" t="s">
        <v>354</v>
      </c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190"/>
      <c r="AC893" s="114"/>
      <c r="AD893" s="190"/>
      <c r="AE893" s="22"/>
      <c r="AF893" s="422"/>
      <c r="AG893" s="422"/>
      <c r="AH893" s="21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8.15" customHeight="1" thickBot="1" x14ac:dyDescent="0.25">
      <c r="B894" s="20"/>
      <c r="C894" s="341"/>
      <c r="D894" s="215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 t="s">
        <v>179</v>
      </c>
      <c r="N894" s="15" t="s">
        <v>104</v>
      </c>
      <c r="O894" s="16" t="s">
        <v>357</v>
      </c>
      <c r="P894" s="15" t="s">
        <v>103</v>
      </c>
      <c r="Q894" s="16" t="s">
        <v>565</v>
      </c>
      <c r="R894" s="15" t="s">
        <v>102</v>
      </c>
      <c r="S894" s="16" t="s">
        <v>349</v>
      </c>
      <c r="T894" s="15">
        <v>20</v>
      </c>
      <c r="U894" s="16" t="s">
        <v>130</v>
      </c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187"/>
      <c r="AC894" s="16"/>
      <c r="AD894" s="186"/>
      <c r="AE894" s="11"/>
      <c r="AF894" s="423"/>
      <c r="AG894" s="423"/>
      <c r="AH894" s="10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107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217</v>
      </c>
      <c r="E896" s="425">
        <v>20924.39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03"/>
      <c r="AI896" s="86" t="s">
        <v>137</v>
      </c>
      <c r="AJ896" s="85">
        <f t="shared" ref="AJ896:BB896" si="118">SUM(AJ898:AJ909)</f>
        <v>125</v>
      </c>
      <c r="AK896" s="84">
        <f t="shared" si="118"/>
        <v>11</v>
      </c>
      <c r="AL896" s="83">
        <f t="shared" si="118"/>
        <v>0</v>
      </c>
      <c r="AM896" s="85">
        <f t="shared" si="118"/>
        <v>50</v>
      </c>
      <c r="AN896" s="84">
        <f t="shared" si="118"/>
        <v>13</v>
      </c>
      <c r="AO896" s="83">
        <f t="shared" si="118"/>
        <v>0</v>
      </c>
      <c r="AP896" s="85">
        <f t="shared" si="118"/>
        <v>1</v>
      </c>
      <c r="AQ896" s="84">
        <f t="shared" si="118"/>
        <v>1</v>
      </c>
      <c r="AR896" s="83">
        <f t="shared" si="118"/>
        <v>0</v>
      </c>
      <c r="AS896" s="85">
        <f t="shared" si="118"/>
        <v>24</v>
      </c>
      <c r="AT896" s="84">
        <f t="shared" si="118"/>
        <v>8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45.333333333333336</v>
      </c>
      <c r="BG896" s="5">
        <f>SUM(AM896:AO896,AY896)/$BG$5</f>
        <v>21</v>
      </c>
      <c r="BH896" s="5">
        <f>SUM(AP896:AR896,AZ896)/$BG$5</f>
        <v>0.66666666666666663</v>
      </c>
      <c r="BI896" s="5">
        <f>SUM(AS896:AU896,BA896)/$BG$5</f>
        <v>10.666666666666666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03"/>
      <c r="AI897" s="66" t="s">
        <v>135</v>
      </c>
      <c r="AJ897" s="65">
        <f t="shared" ref="AJ897:BB897" si="119">AJ896/3</f>
        <v>41.666666666666664</v>
      </c>
      <c r="AK897" s="64">
        <f t="shared" si="119"/>
        <v>3.6666666666666665</v>
      </c>
      <c r="AL897" s="63">
        <f t="shared" si="119"/>
        <v>0</v>
      </c>
      <c r="AM897" s="65">
        <f t="shared" si="119"/>
        <v>16.666666666666668</v>
      </c>
      <c r="AN897" s="64">
        <f t="shared" si="119"/>
        <v>4.333333333333333</v>
      </c>
      <c r="AO897" s="63">
        <f t="shared" si="119"/>
        <v>0</v>
      </c>
      <c r="AP897" s="65">
        <f t="shared" si="119"/>
        <v>0.33333333333333331</v>
      </c>
      <c r="AQ897" s="64">
        <f t="shared" si="119"/>
        <v>0.33333333333333331</v>
      </c>
      <c r="AR897" s="63">
        <f t="shared" si="119"/>
        <v>0</v>
      </c>
      <c r="AS897" s="65">
        <f t="shared" si="119"/>
        <v>8</v>
      </c>
      <c r="AT897" s="64">
        <f t="shared" si="119"/>
        <v>2.6666666666666665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8.15" customHeight="1" x14ac:dyDescent="0.2">
      <c r="B898" s="30"/>
      <c r="C898" s="338">
        <v>1</v>
      </c>
      <c r="D898" s="212"/>
      <c r="E898" s="198"/>
      <c r="F898" s="198"/>
      <c r="G898" s="197"/>
      <c r="H898" s="358" t="s">
        <v>183</v>
      </c>
      <c r="I898" s="390">
        <v>157</v>
      </c>
      <c r="J898" s="390">
        <v>28</v>
      </c>
      <c r="K898" s="390">
        <v>8</v>
      </c>
      <c r="L898" s="42" t="s">
        <v>131</v>
      </c>
      <c r="M898" s="43" t="s">
        <v>527</v>
      </c>
      <c r="N898" s="42" t="s">
        <v>129</v>
      </c>
      <c r="O898" s="43" t="s">
        <v>132</v>
      </c>
      <c r="P898" s="42" t="s">
        <v>128</v>
      </c>
      <c r="Q898" s="43" t="s">
        <v>493</v>
      </c>
      <c r="R898" s="42" t="s">
        <v>127</v>
      </c>
      <c r="S898" s="43" t="s">
        <v>495</v>
      </c>
      <c r="T898" s="42" t="s">
        <v>126</v>
      </c>
      <c r="U898" s="43" t="s">
        <v>354</v>
      </c>
      <c r="V898" s="42" t="s">
        <v>125</v>
      </c>
      <c r="W898" s="43"/>
      <c r="X898" s="42" t="s">
        <v>124</v>
      </c>
      <c r="Y898" s="43"/>
      <c r="Z898" s="42" t="s">
        <v>123</v>
      </c>
      <c r="AA898" s="43"/>
      <c r="AB898" s="196"/>
      <c r="AC898" s="43"/>
      <c r="AD898" s="196"/>
      <c r="AE898" s="58"/>
      <c r="AF898" s="421"/>
      <c r="AG898" s="421" t="s">
        <v>669</v>
      </c>
      <c r="AH898" s="38"/>
      <c r="AI898" s="9"/>
      <c r="AJ898" s="349">
        <f>SUMPRODUCT(LEN($M898:$AA901)-LEN(SUBSTITUTE($M898:$AA901,"A", "")))</f>
        <v>32</v>
      </c>
      <c r="AK898" s="352">
        <f>SUMPRODUCT(LEN($AD898:$AD901)-LEN(SUBSTITUTE($AD898:$AD901,"A", "")))</f>
        <v>0</v>
      </c>
      <c r="AL898" s="335">
        <f>SUMPRODUCT(LEN($AC898:$AC901)-LEN(SUBSTITUTE($AC898:$AC901,"A", "")))</f>
        <v>0</v>
      </c>
      <c r="AM898" s="349">
        <f>SUMPRODUCT(LEN($M898:$AA901)-LEN(SUBSTITUTE($M898:$AA901,"S", "")))</f>
        <v>15</v>
      </c>
      <c r="AN898" s="352">
        <f>SUMPRODUCT(LEN($AD898:$AD901)-LEN(SUBSTITUTE($AD898:$AD901,"S", "")))</f>
        <v>0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7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8.15" customHeight="1" thickBot="1" x14ac:dyDescent="0.25">
      <c r="B899" s="30"/>
      <c r="C899" s="339"/>
      <c r="D899" s="221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493</v>
      </c>
      <c r="N899" s="33" t="s">
        <v>121</v>
      </c>
      <c r="O899" s="55" t="s">
        <v>179</v>
      </c>
      <c r="P899" s="33" t="s">
        <v>120</v>
      </c>
      <c r="Q899" s="55" t="s">
        <v>357</v>
      </c>
      <c r="R899" s="33" t="s">
        <v>119</v>
      </c>
      <c r="S899" s="55" t="s">
        <v>367</v>
      </c>
      <c r="T899" s="33" t="s">
        <v>118</v>
      </c>
      <c r="U899" s="55" t="s">
        <v>354</v>
      </c>
      <c r="V899" s="33" t="s">
        <v>117</v>
      </c>
      <c r="W899" s="55"/>
      <c r="X899" s="33" t="s">
        <v>116</v>
      </c>
      <c r="Y899" s="55"/>
      <c r="Z899" s="33" t="s">
        <v>115</v>
      </c>
      <c r="AA899" s="55"/>
      <c r="AB899" s="193"/>
      <c r="AC899" s="55"/>
      <c r="AD899" s="193"/>
      <c r="AE899" s="57"/>
      <c r="AF899" s="422"/>
      <c r="AG899" s="422"/>
      <c r="AH899" s="21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8.15" customHeight="1" x14ac:dyDescent="0.2">
      <c r="B900" s="30"/>
      <c r="C900" s="340"/>
      <c r="D900" s="218"/>
      <c r="E900" s="192"/>
      <c r="F900" s="192"/>
      <c r="G900" s="191"/>
      <c r="H900" s="360">
        <v>217</v>
      </c>
      <c r="I900" s="392"/>
      <c r="J900" s="392"/>
      <c r="K900" s="392"/>
      <c r="L900" s="25" t="s">
        <v>114</v>
      </c>
      <c r="M900" s="114" t="s">
        <v>357</v>
      </c>
      <c r="N900" s="25" t="s">
        <v>112</v>
      </c>
      <c r="O900" s="114" t="s">
        <v>357</v>
      </c>
      <c r="P900" s="25" t="s">
        <v>111</v>
      </c>
      <c r="Q900" s="114" t="s">
        <v>493</v>
      </c>
      <c r="R900" s="25" t="s">
        <v>110</v>
      </c>
      <c r="S900" s="114" t="s">
        <v>498</v>
      </c>
      <c r="T900" s="25" t="s">
        <v>109</v>
      </c>
      <c r="U900" s="114" t="s">
        <v>354</v>
      </c>
      <c r="V900" s="25" t="s">
        <v>108</v>
      </c>
      <c r="W900" s="114"/>
      <c r="X900" s="25" t="s">
        <v>107</v>
      </c>
      <c r="Y900" s="114"/>
      <c r="Z900" s="25" t="s">
        <v>106</v>
      </c>
      <c r="AA900" s="114"/>
      <c r="AB900" s="190"/>
      <c r="AC900" s="114"/>
      <c r="AD900" s="190"/>
      <c r="AE900" s="57"/>
      <c r="AF900" s="422"/>
      <c r="AG900" s="422"/>
      <c r="AH900" s="21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8.15" customHeight="1" thickBot="1" x14ac:dyDescent="0.25">
      <c r="B901" s="30"/>
      <c r="C901" s="355"/>
      <c r="D901" s="246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357</v>
      </c>
      <c r="N901" s="50" t="s">
        <v>104</v>
      </c>
      <c r="O901" s="51" t="s">
        <v>357</v>
      </c>
      <c r="P901" s="50" t="s">
        <v>103</v>
      </c>
      <c r="Q901" s="51" t="s">
        <v>494</v>
      </c>
      <c r="R901" s="50" t="s">
        <v>102</v>
      </c>
      <c r="S901" s="51" t="s">
        <v>349</v>
      </c>
      <c r="T901" s="50">
        <v>20</v>
      </c>
      <c r="U901" s="51" t="s">
        <v>130</v>
      </c>
      <c r="V901" s="50" t="s">
        <v>101</v>
      </c>
      <c r="W901" s="51"/>
      <c r="X901" s="50" t="s">
        <v>100</v>
      </c>
      <c r="Y901" s="51"/>
      <c r="Z901" s="50" t="s">
        <v>99</v>
      </c>
      <c r="AA901" s="51"/>
      <c r="AB901" s="187"/>
      <c r="AC901" s="51"/>
      <c r="AD901" s="187"/>
      <c r="AE901" s="56"/>
      <c r="AF901" s="424"/>
      <c r="AG901" s="424"/>
      <c r="AH901" s="47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8.15" customHeight="1" x14ac:dyDescent="0.2">
      <c r="B902" s="30"/>
      <c r="C902" s="338">
        <v>2</v>
      </c>
      <c r="D902" s="212"/>
      <c r="E902" s="198"/>
      <c r="F902" s="198"/>
      <c r="G902" s="197"/>
      <c r="H902" s="358"/>
      <c r="I902" s="390">
        <v>139</v>
      </c>
      <c r="J902" s="390">
        <v>29</v>
      </c>
      <c r="K902" s="390">
        <v>8</v>
      </c>
      <c r="L902" s="42" t="s">
        <v>131</v>
      </c>
      <c r="M902" s="43" t="s">
        <v>357</v>
      </c>
      <c r="N902" s="42" t="s">
        <v>129</v>
      </c>
      <c r="O902" s="43" t="s">
        <v>458</v>
      </c>
      <c r="P902" s="42" t="s">
        <v>128</v>
      </c>
      <c r="Q902" s="43" t="s">
        <v>507</v>
      </c>
      <c r="R902" s="42" t="s">
        <v>127</v>
      </c>
      <c r="S902" s="43" t="s">
        <v>485</v>
      </c>
      <c r="T902" s="42" t="s">
        <v>126</v>
      </c>
      <c r="U902" s="43" t="s">
        <v>346</v>
      </c>
      <c r="V902" s="42" t="s">
        <v>125</v>
      </c>
      <c r="W902" s="43" t="s">
        <v>130</v>
      </c>
      <c r="X902" s="42" t="s">
        <v>124</v>
      </c>
      <c r="Y902" s="43"/>
      <c r="Z902" s="42" t="s">
        <v>123</v>
      </c>
      <c r="AA902" s="43"/>
      <c r="AB902" s="196"/>
      <c r="AC902" s="43"/>
      <c r="AD902" s="196" t="s">
        <v>1000</v>
      </c>
      <c r="AE902" s="39"/>
      <c r="AF902" s="421"/>
      <c r="AG902" s="421" t="s">
        <v>669</v>
      </c>
      <c r="AH902" s="38"/>
      <c r="AI902" s="9"/>
      <c r="AJ902" s="349">
        <f>SUMPRODUCT(LEN($M902:$AA905)-LEN(SUBSTITUTE($M902:$AA905,"A", "")))</f>
        <v>43</v>
      </c>
      <c r="AK902" s="352">
        <f>SUMPRODUCT(LEN($AD902:$AD905)-LEN(SUBSTITUTE($AD902:$AD905,"A", "")))</f>
        <v>3</v>
      </c>
      <c r="AL902" s="335">
        <f>SUMPRODUCT(LEN($AC902:$AC905)-LEN(SUBSTITUTE($AC902:$AC905,"A", "")))</f>
        <v>0</v>
      </c>
      <c r="AM902" s="349">
        <f>SUMPRODUCT(LEN($M902:$AA905)-LEN(SUBSTITUTE($M902:$AA905,"S", "")))</f>
        <v>19</v>
      </c>
      <c r="AN902" s="352">
        <f>SUMPRODUCT(LEN($AD902:$AD905)-LEN(SUBSTITUTE($AD902:$AD905,"S", "")))</f>
        <v>2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1</v>
      </c>
      <c r="AR902" s="335">
        <f>SUMPRODUCT(LEN($AC902:$AC905)-LEN(SUBSTITUTE($AC902:$AC905,"F", "")))</f>
        <v>0</v>
      </c>
      <c r="AS902" s="349">
        <f>SUMPRODUCT(LEN($M902:$AA905)-LEN(SUBSTITUTE($M902:$AA905,"G", "")))</f>
        <v>9</v>
      </c>
      <c r="AT902" s="352">
        <f>SUMPRODUCT(LEN($AD902:$AD905)-LEN(SUBSTITUTE($AD902:$AD905,"G", "")))</f>
        <v>2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8.15" customHeight="1" thickBot="1" x14ac:dyDescent="0.25">
      <c r="B903" s="30"/>
      <c r="C903" s="339"/>
      <c r="D903" s="221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 t="s">
        <v>479</v>
      </c>
      <c r="N903" s="33" t="s">
        <v>121</v>
      </c>
      <c r="O903" s="55" t="s">
        <v>179</v>
      </c>
      <c r="P903" s="33" t="s">
        <v>120</v>
      </c>
      <c r="Q903" s="55" t="s">
        <v>458</v>
      </c>
      <c r="R903" s="33" t="s">
        <v>119</v>
      </c>
      <c r="S903" s="55" t="s">
        <v>561</v>
      </c>
      <c r="T903" s="33" t="s">
        <v>118</v>
      </c>
      <c r="U903" s="55" t="s">
        <v>349</v>
      </c>
      <c r="V903" s="33" t="s">
        <v>117</v>
      </c>
      <c r="W903" s="55"/>
      <c r="X903" s="33" t="s">
        <v>116</v>
      </c>
      <c r="Y903" s="55"/>
      <c r="Z903" s="33" t="s">
        <v>115</v>
      </c>
      <c r="AA903" s="55"/>
      <c r="AB903" s="193"/>
      <c r="AC903" s="55"/>
      <c r="AD903" s="193"/>
      <c r="AE903" s="22"/>
      <c r="AF903" s="422"/>
      <c r="AG903" s="422"/>
      <c r="AH903" s="21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8.15" customHeight="1" x14ac:dyDescent="0.2">
      <c r="B904" s="30"/>
      <c r="C904" s="340"/>
      <c r="D904" s="218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 t="s">
        <v>487</v>
      </c>
      <c r="N904" s="25" t="s">
        <v>112</v>
      </c>
      <c r="O904" s="114" t="s">
        <v>467</v>
      </c>
      <c r="P904" s="25" t="s">
        <v>111</v>
      </c>
      <c r="Q904" s="114" t="s">
        <v>684</v>
      </c>
      <c r="R904" s="25" t="s">
        <v>110</v>
      </c>
      <c r="S904" s="114" t="s">
        <v>542</v>
      </c>
      <c r="T904" s="25" t="s">
        <v>109</v>
      </c>
      <c r="U904" s="114" t="s">
        <v>353</v>
      </c>
      <c r="V904" s="25" t="s">
        <v>108</v>
      </c>
      <c r="W904" s="114"/>
      <c r="X904" s="25" t="s">
        <v>107</v>
      </c>
      <c r="Y904" s="114"/>
      <c r="Z904" s="25" t="s">
        <v>106</v>
      </c>
      <c r="AA904" s="114"/>
      <c r="AB904" s="190"/>
      <c r="AC904" s="114"/>
      <c r="AD904" s="190"/>
      <c r="AE904" s="22"/>
      <c r="AF904" s="422"/>
      <c r="AG904" s="422"/>
      <c r="AH904" s="21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8.15" customHeight="1" thickBot="1" x14ac:dyDescent="0.25">
      <c r="B905" s="30"/>
      <c r="C905" s="355"/>
      <c r="D905" s="246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 t="s">
        <v>527</v>
      </c>
      <c r="N905" s="50" t="s">
        <v>104</v>
      </c>
      <c r="O905" s="51" t="s">
        <v>527</v>
      </c>
      <c r="P905" s="50" t="s">
        <v>103</v>
      </c>
      <c r="Q905" s="51" t="s">
        <v>502</v>
      </c>
      <c r="R905" s="50" t="s">
        <v>102</v>
      </c>
      <c r="S905" s="51" t="s">
        <v>498</v>
      </c>
      <c r="T905" s="50">
        <v>20</v>
      </c>
      <c r="U905" s="51" t="s">
        <v>354</v>
      </c>
      <c r="V905" s="50" t="s">
        <v>101</v>
      </c>
      <c r="W905" s="51"/>
      <c r="X905" s="50" t="s">
        <v>100</v>
      </c>
      <c r="Y905" s="51"/>
      <c r="Z905" s="50" t="s">
        <v>99</v>
      </c>
      <c r="AA905" s="51"/>
      <c r="AB905" s="187"/>
      <c r="AC905" s="51"/>
      <c r="AD905" s="187"/>
      <c r="AE905" s="48"/>
      <c r="AF905" s="424"/>
      <c r="AG905" s="424"/>
      <c r="AH905" s="47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8.15" customHeight="1" x14ac:dyDescent="0.2">
      <c r="B906" s="30"/>
      <c r="C906" s="338">
        <v>3</v>
      </c>
      <c r="D906" s="212"/>
      <c r="E906" s="198"/>
      <c r="F906" s="198"/>
      <c r="G906" s="197"/>
      <c r="H906" s="358"/>
      <c r="I906" s="390">
        <v>143</v>
      </c>
      <c r="J906" s="390">
        <v>30</v>
      </c>
      <c r="K906" s="390">
        <v>8</v>
      </c>
      <c r="L906" s="42" t="s">
        <v>131</v>
      </c>
      <c r="M906" s="43" t="s">
        <v>357</v>
      </c>
      <c r="N906" s="42" t="s">
        <v>129</v>
      </c>
      <c r="O906" s="43" t="s">
        <v>458</v>
      </c>
      <c r="P906" s="42" t="s">
        <v>128</v>
      </c>
      <c r="Q906" s="43" t="s">
        <v>684</v>
      </c>
      <c r="R906" s="42" t="s">
        <v>127</v>
      </c>
      <c r="S906" s="43" t="s">
        <v>463</v>
      </c>
      <c r="T906" s="42" t="s">
        <v>126</v>
      </c>
      <c r="U906" s="43" t="s">
        <v>179</v>
      </c>
      <c r="V906" s="42" t="s">
        <v>125</v>
      </c>
      <c r="W906" s="43" t="s">
        <v>130</v>
      </c>
      <c r="X906" s="42" t="s">
        <v>124</v>
      </c>
      <c r="Y906" s="43"/>
      <c r="Z906" s="42" t="s">
        <v>123</v>
      </c>
      <c r="AA906" s="43"/>
      <c r="AB906" s="196"/>
      <c r="AC906" s="43"/>
      <c r="AD906" s="196" t="s">
        <v>999</v>
      </c>
      <c r="AE906" s="39"/>
      <c r="AF906" s="421"/>
      <c r="AG906" s="421" t="s">
        <v>669</v>
      </c>
      <c r="AH906" s="38"/>
      <c r="AI906" s="9"/>
      <c r="AJ906" s="349">
        <f>SUMPRODUCT(LEN($M906:$AA909)-LEN(SUBSTITUTE($M906:$AA909,"A", "")))</f>
        <v>50</v>
      </c>
      <c r="AK906" s="352">
        <f>SUMPRODUCT(LEN($AD906:$AD909)-LEN(SUBSTITUTE($AD906:$AD909,"A", "")))</f>
        <v>8</v>
      </c>
      <c r="AL906" s="335">
        <f>SUMPRODUCT(LEN($AC906:$AC909)-LEN(SUBSTITUTE($AC906:$AC909,"A", "")))</f>
        <v>0</v>
      </c>
      <c r="AM906" s="349">
        <f>SUMPRODUCT(LEN($M906:$AA909)-LEN(SUBSTITUTE($M906:$AA909,"S", "")))</f>
        <v>16</v>
      </c>
      <c r="AN906" s="352">
        <f>SUMPRODUCT(LEN($AD906:$AD909)-LEN(SUBSTITUTE($AD906:$AD909,"S", "")))</f>
        <v>11</v>
      </c>
      <c r="AO906" s="335">
        <f>SUMPRODUCT(LEN($AC906:$AC909)-LEN(SUBSTITUTE($AC906:$AC909,"S", "")))</f>
        <v>0</v>
      </c>
      <c r="AP906" s="349">
        <f>SUMPRODUCT(LEN($M906:$AA909)-LEN(SUBSTITUTE($M906:$AA909,"F", "")))</f>
        <v>1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8</v>
      </c>
      <c r="AT906" s="352">
        <f>SUMPRODUCT(LEN($AD906:$AD909)-LEN(SUBSTITUTE($AD906:$AD909,"G", "")))</f>
        <v>6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8.15" customHeight="1" thickBot="1" x14ac:dyDescent="0.25">
      <c r="B907" s="30"/>
      <c r="C907" s="339"/>
      <c r="D907" s="221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 t="s">
        <v>357</v>
      </c>
      <c r="N907" s="33" t="s">
        <v>121</v>
      </c>
      <c r="O907" s="55" t="s">
        <v>998</v>
      </c>
      <c r="P907" s="33" t="s">
        <v>120</v>
      </c>
      <c r="Q907" s="55" t="s">
        <v>593</v>
      </c>
      <c r="R907" s="33" t="s">
        <v>119</v>
      </c>
      <c r="S907" s="55" t="s">
        <v>499</v>
      </c>
      <c r="T907" s="33" t="s">
        <v>118</v>
      </c>
      <c r="U907" s="55" t="s">
        <v>350</v>
      </c>
      <c r="V907" s="33" t="s">
        <v>117</v>
      </c>
      <c r="W907" s="55" t="s">
        <v>130</v>
      </c>
      <c r="X907" s="33" t="s">
        <v>116</v>
      </c>
      <c r="Y907" s="55"/>
      <c r="Z907" s="33" t="s">
        <v>115</v>
      </c>
      <c r="AA907" s="55"/>
      <c r="AB907" s="193"/>
      <c r="AC907" s="55"/>
      <c r="AD907" s="193" t="s">
        <v>997</v>
      </c>
      <c r="AE907" s="22"/>
      <c r="AF907" s="422"/>
      <c r="AG907" s="422"/>
      <c r="AH907" s="21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8.15" customHeight="1" x14ac:dyDescent="0.2">
      <c r="B908" s="30"/>
      <c r="C908" s="340"/>
      <c r="D908" s="218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 t="s">
        <v>996</v>
      </c>
      <c r="N908" s="25" t="s">
        <v>112</v>
      </c>
      <c r="O908" s="114" t="s">
        <v>479</v>
      </c>
      <c r="P908" s="25" t="s">
        <v>111</v>
      </c>
      <c r="Q908" s="114" t="s">
        <v>840</v>
      </c>
      <c r="R908" s="25" t="s">
        <v>110</v>
      </c>
      <c r="S908" s="114" t="s">
        <v>179</v>
      </c>
      <c r="T908" s="25" t="s">
        <v>109</v>
      </c>
      <c r="U908" s="114" t="s">
        <v>347</v>
      </c>
      <c r="V908" s="25" t="s">
        <v>108</v>
      </c>
      <c r="W908" s="114"/>
      <c r="X908" s="25" t="s">
        <v>107</v>
      </c>
      <c r="Y908" s="114"/>
      <c r="Z908" s="25" t="s">
        <v>106</v>
      </c>
      <c r="AA908" s="114"/>
      <c r="AB908" s="190"/>
      <c r="AC908" s="114"/>
      <c r="AD908" s="190"/>
      <c r="AE908" s="22"/>
      <c r="AF908" s="422"/>
      <c r="AG908" s="422"/>
      <c r="AH908" s="21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8.15" customHeight="1" thickBot="1" x14ac:dyDescent="0.25">
      <c r="B909" s="20"/>
      <c r="C909" s="341"/>
      <c r="D909" s="215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 t="s">
        <v>458</v>
      </c>
      <c r="N909" s="15" t="s">
        <v>104</v>
      </c>
      <c r="O909" s="16" t="s">
        <v>179</v>
      </c>
      <c r="P909" s="15" t="s">
        <v>103</v>
      </c>
      <c r="Q909" s="16" t="s">
        <v>469</v>
      </c>
      <c r="R909" s="15" t="s">
        <v>102</v>
      </c>
      <c r="S909" s="16" t="s">
        <v>348</v>
      </c>
      <c r="T909" s="15">
        <v>20</v>
      </c>
      <c r="U909" s="16" t="s">
        <v>130</v>
      </c>
      <c r="V909" s="15" t="s">
        <v>101</v>
      </c>
      <c r="W909" s="16"/>
      <c r="X909" s="15" t="s">
        <v>100</v>
      </c>
      <c r="Y909" s="16"/>
      <c r="Z909" s="15" t="s">
        <v>99</v>
      </c>
      <c r="AA909" s="16"/>
      <c r="AB909" s="187"/>
      <c r="AC909" s="16"/>
      <c r="AD909" s="186"/>
      <c r="AE909" s="11"/>
      <c r="AF909" s="423"/>
      <c r="AG909" s="423"/>
      <c r="AH909" s="10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107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217</v>
      </c>
      <c r="E911" s="425">
        <v>29316.41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03"/>
      <c r="AI911" s="86" t="s">
        <v>137</v>
      </c>
      <c r="AJ911" s="85">
        <f t="shared" ref="AJ911:BB911" si="120">SUM(AJ913:AJ924)</f>
        <v>136</v>
      </c>
      <c r="AK911" s="84">
        <f t="shared" si="120"/>
        <v>33</v>
      </c>
      <c r="AL911" s="83">
        <f t="shared" si="120"/>
        <v>0</v>
      </c>
      <c r="AM911" s="85">
        <f t="shared" si="120"/>
        <v>72</v>
      </c>
      <c r="AN911" s="84">
        <f t="shared" si="120"/>
        <v>27</v>
      </c>
      <c r="AO911" s="83">
        <f t="shared" si="120"/>
        <v>0</v>
      </c>
      <c r="AP911" s="85">
        <f t="shared" si="120"/>
        <v>2</v>
      </c>
      <c r="AQ911" s="84">
        <f t="shared" si="120"/>
        <v>0</v>
      </c>
      <c r="AR911" s="83">
        <f t="shared" si="120"/>
        <v>0</v>
      </c>
      <c r="AS911" s="85">
        <f t="shared" si="120"/>
        <v>26</v>
      </c>
      <c r="AT911" s="84">
        <f t="shared" si="120"/>
        <v>10</v>
      </c>
      <c r="AU911" s="83">
        <f t="shared" si="120"/>
        <v>1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2</v>
      </c>
      <c r="AZ911" s="81">
        <f t="shared" si="120"/>
        <v>1</v>
      </c>
      <c r="BA911" s="81">
        <f t="shared" si="120"/>
        <v>4</v>
      </c>
      <c r="BB911" s="80">
        <f t="shared" si="120"/>
        <v>0</v>
      </c>
      <c r="BC911" s="79" t="s">
        <v>136</v>
      </c>
      <c r="BF911" s="5">
        <f>SUM(AJ911:AL911)/$BG$5</f>
        <v>56.333333333333336</v>
      </c>
      <c r="BG911" s="5">
        <f>SUM(AM911:AO911,AY911)/$BG$5</f>
        <v>33.666666666666664</v>
      </c>
      <c r="BH911" s="5">
        <f>SUM(AP911:AR911,AZ911)/$BG$5</f>
        <v>1</v>
      </c>
      <c r="BI911" s="5">
        <f>SUM(AS911:AU911,BA911)/$BG$5</f>
        <v>13.666666666666666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03"/>
      <c r="AI912" s="66" t="s">
        <v>135</v>
      </c>
      <c r="AJ912" s="65">
        <f t="shared" ref="AJ912:BB912" si="121">AJ911/3</f>
        <v>45.333333333333336</v>
      </c>
      <c r="AK912" s="64">
        <f t="shared" si="121"/>
        <v>11</v>
      </c>
      <c r="AL912" s="63">
        <f t="shared" si="121"/>
        <v>0</v>
      </c>
      <c r="AM912" s="65">
        <f t="shared" si="121"/>
        <v>24</v>
      </c>
      <c r="AN912" s="64">
        <f t="shared" si="121"/>
        <v>9</v>
      </c>
      <c r="AO912" s="63">
        <f t="shared" si="121"/>
        <v>0</v>
      </c>
      <c r="AP912" s="65">
        <f t="shared" si="121"/>
        <v>0.66666666666666663</v>
      </c>
      <c r="AQ912" s="64">
        <f t="shared" si="121"/>
        <v>0</v>
      </c>
      <c r="AR912" s="63">
        <f t="shared" si="121"/>
        <v>0</v>
      </c>
      <c r="AS912" s="65">
        <f t="shared" si="121"/>
        <v>8.6666666666666661</v>
      </c>
      <c r="AT912" s="64">
        <f t="shared" si="121"/>
        <v>3.3333333333333335</v>
      </c>
      <c r="AU912" s="63">
        <f t="shared" si="121"/>
        <v>0.33333333333333331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0.66666666666666663</v>
      </c>
      <c r="AZ912" s="61">
        <f t="shared" si="121"/>
        <v>0.33333333333333331</v>
      </c>
      <c r="BA912" s="61">
        <f t="shared" si="121"/>
        <v>1.3333333333333333</v>
      </c>
      <c r="BB912" s="60">
        <f t="shared" si="121"/>
        <v>0</v>
      </c>
      <c r="BC912" s="59" t="s">
        <v>134</v>
      </c>
    </row>
    <row r="913" spans="2:62" ht="28.15" customHeight="1" x14ac:dyDescent="0.2">
      <c r="B913" s="30"/>
      <c r="C913" s="338">
        <v>1</v>
      </c>
      <c r="D913" s="239" t="s">
        <v>995</v>
      </c>
      <c r="E913" s="198"/>
      <c r="F913" s="198"/>
      <c r="G913" s="197"/>
      <c r="H913" s="358" t="s">
        <v>183</v>
      </c>
      <c r="I913" s="390">
        <v>149</v>
      </c>
      <c r="J913" s="390">
        <v>29</v>
      </c>
      <c r="K913" s="390">
        <v>7</v>
      </c>
      <c r="L913" s="42" t="s">
        <v>131</v>
      </c>
      <c r="M913" s="43" t="s">
        <v>357</v>
      </c>
      <c r="N913" s="42" t="s">
        <v>129</v>
      </c>
      <c r="O913" s="43" t="s">
        <v>357</v>
      </c>
      <c r="P913" s="42" t="s">
        <v>128</v>
      </c>
      <c r="Q913" s="43" t="s">
        <v>459</v>
      </c>
      <c r="R913" s="42" t="s">
        <v>127</v>
      </c>
      <c r="S913" s="43" t="s">
        <v>465</v>
      </c>
      <c r="T913" s="42" t="s">
        <v>126</v>
      </c>
      <c r="U913" s="43" t="s">
        <v>349</v>
      </c>
      <c r="V913" s="42" t="s">
        <v>125</v>
      </c>
      <c r="W913" s="43" t="s">
        <v>130</v>
      </c>
      <c r="X913" s="42" t="s">
        <v>124</v>
      </c>
      <c r="Y913" s="43"/>
      <c r="Z913" s="42" t="s">
        <v>123</v>
      </c>
      <c r="AA913" s="43"/>
      <c r="AB913" s="196"/>
      <c r="AC913" s="43"/>
      <c r="AD913" s="196"/>
      <c r="AE913" s="58" t="s">
        <v>994</v>
      </c>
      <c r="AF913" s="421"/>
      <c r="AG913" s="421" t="s">
        <v>669</v>
      </c>
      <c r="AH913" s="38"/>
      <c r="AI913" s="9"/>
      <c r="AJ913" s="349">
        <f>SUMPRODUCT(LEN($M913:$AA916)-LEN(SUBSTITUTE($M913:$AA916,"A", "")))</f>
        <v>38</v>
      </c>
      <c r="AK913" s="352">
        <f>SUMPRODUCT(LEN($AD913:$AD916)-LEN(SUBSTITUTE($AD913:$AD916,"A", "")))</f>
        <v>0</v>
      </c>
      <c r="AL913" s="335">
        <f>SUMPRODUCT(LEN($AC913:$AC916)-LEN(SUBSTITUTE($AC913:$AC916,"A", "")))</f>
        <v>0</v>
      </c>
      <c r="AM913" s="349">
        <f>SUMPRODUCT(LEN($M913:$AA916)-LEN(SUBSTITUTE($M913:$AA916,"S", "")))</f>
        <v>21</v>
      </c>
      <c r="AN913" s="352">
        <f>SUMPRODUCT(LEN($AD913:$AD916)-LEN(SUBSTITUTE($AD913:$AD916,"S", "")))</f>
        <v>0</v>
      </c>
      <c r="AO913" s="335">
        <f>SUMPRODUCT(LEN($AC913:$AC916)-LEN(SUBSTITUTE($AC913:$AC916,"S", "")))</f>
        <v>0</v>
      </c>
      <c r="AP913" s="349">
        <f>SUMPRODUCT(LEN($M913:$AA916)-LEN(SUBSTITUTE($M913:$AA916,"F", "")))</f>
        <v>0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4</v>
      </c>
      <c r="AT913" s="352">
        <f>SUMPRODUCT(LEN($AD913:$AD916)-LEN(SUBSTITUTE($AD913:$AD916,"G", "")))</f>
        <v>0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2</v>
      </c>
      <c r="AZ913" s="410">
        <f>SUMPRODUCT(LEN($AE913:$AE916)-LEN(SUBSTITUTE($AE913:$AE916,"F", "")))</f>
        <v>1</v>
      </c>
      <c r="BA913" s="410">
        <f>SUMPRODUCT(LEN($AE913:$AE916)-LEN(SUBSTITUTE($AE913:$AE916,"G", "")))</f>
        <v>4</v>
      </c>
      <c r="BB913" s="413">
        <f>SUMPRODUCT(LEN($AE913:$AE916)-LEN(SUBSTITUTE($AE913:$AE916,"M", "")))</f>
        <v>0</v>
      </c>
    </row>
    <row r="914" spans="2:62" ht="28.15" customHeight="1" thickBot="1" x14ac:dyDescent="0.25">
      <c r="B914" s="30"/>
      <c r="C914" s="339"/>
      <c r="D914" s="221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357</v>
      </c>
      <c r="N914" s="33" t="s">
        <v>121</v>
      </c>
      <c r="O914" s="55" t="s">
        <v>357</v>
      </c>
      <c r="P914" s="33" t="s">
        <v>120</v>
      </c>
      <c r="Q914" s="55" t="s">
        <v>179</v>
      </c>
      <c r="R914" s="33" t="s">
        <v>119</v>
      </c>
      <c r="S914" s="55" t="s">
        <v>465</v>
      </c>
      <c r="T914" s="33" t="s">
        <v>118</v>
      </c>
      <c r="U914" s="55" t="s">
        <v>349</v>
      </c>
      <c r="V914" s="33" t="s">
        <v>117</v>
      </c>
      <c r="W914" s="55" t="s">
        <v>130</v>
      </c>
      <c r="X914" s="33" t="s">
        <v>116</v>
      </c>
      <c r="Y914" s="55"/>
      <c r="Z914" s="33" t="s">
        <v>115</v>
      </c>
      <c r="AA914" s="55"/>
      <c r="AB914" s="193"/>
      <c r="AC914" s="55"/>
      <c r="AD914" s="193"/>
      <c r="AE914" s="57"/>
      <c r="AF914" s="422"/>
      <c r="AG914" s="422"/>
      <c r="AH914" s="21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8.15" customHeight="1" x14ac:dyDescent="0.2">
      <c r="B915" s="30"/>
      <c r="C915" s="340"/>
      <c r="D915" s="218"/>
      <c r="E915" s="192"/>
      <c r="F915" s="192"/>
      <c r="G915" s="191"/>
      <c r="H915" s="360">
        <v>217</v>
      </c>
      <c r="I915" s="392"/>
      <c r="J915" s="392"/>
      <c r="K915" s="392"/>
      <c r="L915" s="25" t="s">
        <v>114</v>
      </c>
      <c r="M915" s="114" t="s">
        <v>479</v>
      </c>
      <c r="N915" s="25" t="s">
        <v>112</v>
      </c>
      <c r="O915" s="114" t="s">
        <v>467</v>
      </c>
      <c r="P915" s="25" t="s">
        <v>111</v>
      </c>
      <c r="Q915" s="114" t="s">
        <v>459</v>
      </c>
      <c r="R915" s="25" t="s">
        <v>110</v>
      </c>
      <c r="S915" s="114" t="s">
        <v>474</v>
      </c>
      <c r="T915" s="25" t="s">
        <v>109</v>
      </c>
      <c r="U915" s="114" t="s">
        <v>354</v>
      </c>
      <c r="V915" s="25" t="s">
        <v>108</v>
      </c>
      <c r="W915" s="114"/>
      <c r="X915" s="25" t="s">
        <v>107</v>
      </c>
      <c r="Y915" s="114"/>
      <c r="Z915" s="25" t="s">
        <v>106</v>
      </c>
      <c r="AA915" s="114"/>
      <c r="AB915" s="190"/>
      <c r="AC915" s="114"/>
      <c r="AD915" s="190"/>
      <c r="AE915" s="57"/>
      <c r="AF915" s="422"/>
      <c r="AG915" s="422"/>
      <c r="AH915" s="21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8.15" customHeight="1" thickBot="1" x14ac:dyDescent="0.25">
      <c r="B916" s="30"/>
      <c r="C916" s="355"/>
      <c r="D916" s="246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132</v>
      </c>
      <c r="N916" s="50" t="s">
        <v>104</v>
      </c>
      <c r="O916" s="51" t="s">
        <v>458</v>
      </c>
      <c r="P916" s="50" t="s">
        <v>103</v>
      </c>
      <c r="Q916" s="51" t="s">
        <v>467</v>
      </c>
      <c r="R916" s="50" t="s">
        <v>102</v>
      </c>
      <c r="S916" s="51" t="s">
        <v>359</v>
      </c>
      <c r="T916" s="50">
        <v>20</v>
      </c>
      <c r="U916" s="51" t="s">
        <v>354</v>
      </c>
      <c r="V916" s="50" t="s">
        <v>101</v>
      </c>
      <c r="W916" s="51"/>
      <c r="X916" s="50" t="s">
        <v>100</v>
      </c>
      <c r="Y916" s="51"/>
      <c r="Z916" s="50" t="s">
        <v>99</v>
      </c>
      <c r="AA916" s="51"/>
      <c r="AB916" s="187"/>
      <c r="AC916" s="51"/>
      <c r="AD916" s="187"/>
      <c r="AE916" s="56"/>
      <c r="AF916" s="424"/>
      <c r="AG916" s="424"/>
      <c r="AH916" s="47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8.15" customHeight="1" x14ac:dyDescent="0.2">
      <c r="B917" s="30"/>
      <c r="C917" s="338">
        <v>2</v>
      </c>
      <c r="D917" s="212"/>
      <c r="E917" s="198"/>
      <c r="F917" s="198"/>
      <c r="G917" s="197"/>
      <c r="H917" s="358"/>
      <c r="I917" s="390">
        <v>144</v>
      </c>
      <c r="J917" s="390">
        <v>30</v>
      </c>
      <c r="K917" s="390">
        <v>6</v>
      </c>
      <c r="L917" s="42" t="s">
        <v>131</v>
      </c>
      <c r="M917" s="43" t="s">
        <v>179</v>
      </c>
      <c r="N917" s="42" t="s">
        <v>129</v>
      </c>
      <c r="O917" s="43" t="s">
        <v>179</v>
      </c>
      <c r="P917" s="42" t="s">
        <v>128</v>
      </c>
      <c r="Q917" s="43" t="s">
        <v>179</v>
      </c>
      <c r="R917" s="42" t="s">
        <v>127</v>
      </c>
      <c r="S917" s="43" t="s">
        <v>357</v>
      </c>
      <c r="T917" s="42" t="s">
        <v>126</v>
      </c>
      <c r="U917" s="43" t="s">
        <v>481</v>
      </c>
      <c r="V917" s="42" t="s">
        <v>125</v>
      </c>
      <c r="W917" s="43" t="s">
        <v>349</v>
      </c>
      <c r="X917" s="42" t="s">
        <v>124</v>
      </c>
      <c r="Y917" s="43"/>
      <c r="Z917" s="42" t="s">
        <v>123</v>
      </c>
      <c r="AA917" s="43"/>
      <c r="AB917" s="196"/>
      <c r="AC917" s="43"/>
      <c r="AD917" s="196" t="s">
        <v>993</v>
      </c>
      <c r="AE917" s="39"/>
      <c r="AF917" s="421"/>
      <c r="AG917" s="421" t="s">
        <v>669</v>
      </c>
      <c r="AH917" s="38"/>
      <c r="AI917" s="9"/>
      <c r="AJ917" s="349">
        <f>SUMPRODUCT(LEN($M917:$AA920)-LEN(SUBSTITUTE($M917:$AA920,"A", "")))</f>
        <v>48</v>
      </c>
      <c r="AK917" s="352">
        <f>SUMPRODUCT(LEN($AD917:$AD920)-LEN(SUBSTITUTE($AD917:$AD920,"A", "")))</f>
        <v>13</v>
      </c>
      <c r="AL917" s="335">
        <f>SUMPRODUCT(LEN($AC917:$AC920)-LEN(SUBSTITUTE($AC917:$AC920,"A", "")))</f>
        <v>0</v>
      </c>
      <c r="AM917" s="349">
        <f>SUMPRODUCT(LEN($M917:$AA920)-LEN(SUBSTITUTE($M917:$AA920,"S", "")))</f>
        <v>26</v>
      </c>
      <c r="AN917" s="352">
        <f>SUMPRODUCT(LEN($AD917:$AD920)-LEN(SUBSTITUTE($AD917:$AD920,"S", "")))</f>
        <v>11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8</v>
      </c>
      <c r="AT917" s="352">
        <f>SUMPRODUCT(LEN($AD917:$AD920)-LEN(SUBSTITUTE($AD917:$AD920,"G", "")))</f>
        <v>4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8.15" customHeight="1" thickBot="1" x14ac:dyDescent="0.25">
      <c r="B918" s="30"/>
      <c r="C918" s="339"/>
      <c r="D918" s="221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 t="s">
        <v>179</v>
      </c>
      <c r="N918" s="33" t="s">
        <v>121</v>
      </c>
      <c r="O918" s="55" t="s">
        <v>754</v>
      </c>
      <c r="P918" s="33" t="s">
        <v>120</v>
      </c>
      <c r="Q918" s="55" t="s">
        <v>684</v>
      </c>
      <c r="R918" s="33" t="s">
        <v>119</v>
      </c>
      <c r="S918" s="55" t="s">
        <v>700</v>
      </c>
      <c r="T918" s="33" t="s">
        <v>118</v>
      </c>
      <c r="U918" s="55" t="s">
        <v>373</v>
      </c>
      <c r="V918" s="33" t="s">
        <v>117</v>
      </c>
      <c r="W918" s="55" t="s">
        <v>354</v>
      </c>
      <c r="X918" s="33" t="s">
        <v>116</v>
      </c>
      <c r="Y918" s="55"/>
      <c r="Z918" s="33" t="s">
        <v>115</v>
      </c>
      <c r="AA918" s="55"/>
      <c r="AB918" s="193"/>
      <c r="AC918" s="55"/>
      <c r="AD918" s="193" t="s">
        <v>992</v>
      </c>
      <c r="AE918" s="22"/>
      <c r="AF918" s="422"/>
      <c r="AG918" s="422"/>
      <c r="AH918" s="21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8.15" customHeight="1" x14ac:dyDescent="0.2">
      <c r="B919" s="30"/>
      <c r="C919" s="340"/>
      <c r="D919" s="218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 t="s">
        <v>484</v>
      </c>
      <c r="N919" s="25" t="s">
        <v>112</v>
      </c>
      <c r="O919" s="114" t="s">
        <v>458</v>
      </c>
      <c r="P919" s="25" t="s">
        <v>111</v>
      </c>
      <c r="Q919" s="114" t="s">
        <v>707</v>
      </c>
      <c r="R919" s="25" t="s">
        <v>110</v>
      </c>
      <c r="S919" s="114" t="s">
        <v>466</v>
      </c>
      <c r="T919" s="25" t="s">
        <v>109</v>
      </c>
      <c r="U919" s="114" t="s">
        <v>501</v>
      </c>
      <c r="V919" s="25" t="s">
        <v>108</v>
      </c>
      <c r="W919" s="114" t="s">
        <v>354</v>
      </c>
      <c r="X919" s="25" t="s">
        <v>107</v>
      </c>
      <c r="Y919" s="114"/>
      <c r="Z919" s="25" t="s">
        <v>106</v>
      </c>
      <c r="AA919" s="114"/>
      <c r="AB919" s="190"/>
      <c r="AC919" s="114"/>
      <c r="AD919" s="190"/>
      <c r="AE919" s="22"/>
      <c r="AF919" s="422"/>
      <c r="AG919" s="422"/>
      <c r="AH919" s="21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8.15" customHeight="1" thickBot="1" x14ac:dyDescent="0.25">
      <c r="B920" s="30"/>
      <c r="C920" s="355"/>
      <c r="D920" s="246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 t="s">
        <v>458</v>
      </c>
      <c r="N920" s="50" t="s">
        <v>104</v>
      </c>
      <c r="O920" s="51" t="s">
        <v>179</v>
      </c>
      <c r="P920" s="50" t="s">
        <v>103</v>
      </c>
      <c r="Q920" s="51" t="s">
        <v>815</v>
      </c>
      <c r="R920" s="50" t="s">
        <v>102</v>
      </c>
      <c r="S920" s="51" t="s">
        <v>499</v>
      </c>
      <c r="T920" s="50">
        <v>20</v>
      </c>
      <c r="U920" s="51" t="s">
        <v>350</v>
      </c>
      <c r="V920" s="50" t="s">
        <v>101</v>
      </c>
      <c r="W920" s="51" t="s">
        <v>130</v>
      </c>
      <c r="X920" s="50" t="s">
        <v>100</v>
      </c>
      <c r="Y920" s="51"/>
      <c r="Z920" s="50" t="s">
        <v>99</v>
      </c>
      <c r="AA920" s="51"/>
      <c r="AB920" s="187"/>
      <c r="AC920" s="51"/>
      <c r="AD920" s="187"/>
      <c r="AE920" s="48"/>
      <c r="AF920" s="424"/>
      <c r="AG920" s="424"/>
      <c r="AH920" s="47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8.15" customHeight="1" x14ac:dyDescent="0.2">
      <c r="B921" s="30"/>
      <c r="C921" s="338">
        <v>3</v>
      </c>
      <c r="D921" s="212"/>
      <c r="E921" s="198"/>
      <c r="F921" s="198"/>
      <c r="G921" s="197"/>
      <c r="H921" s="358"/>
      <c r="I921" s="390">
        <v>144</v>
      </c>
      <c r="J921" s="390">
        <v>31</v>
      </c>
      <c r="K921" s="390">
        <v>6</v>
      </c>
      <c r="L921" s="42" t="s">
        <v>131</v>
      </c>
      <c r="M921" s="43" t="s">
        <v>509</v>
      </c>
      <c r="N921" s="42" t="s">
        <v>129</v>
      </c>
      <c r="O921" s="43" t="s">
        <v>458</v>
      </c>
      <c r="P921" s="42" t="s">
        <v>128</v>
      </c>
      <c r="Q921" s="43" t="s">
        <v>527</v>
      </c>
      <c r="R921" s="42" t="s">
        <v>127</v>
      </c>
      <c r="S921" s="43" t="s">
        <v>991</v>
      </c>
      <c r="T921" s="42" t="s">
        <v>126</v>
      </c>
      <c r="U921" s="43" t="s">
        <v>990</v>
      </c>
      <c r="V921" s="42" t="s">
        <v>125</v>
      </c>
      <c r="W921" s="43" t="s">
        <v>349</v>
      </c>
      <c r="X921" s="42" t="s">
        <v>124</v>
      </c>
      <c r="Y921" s="43" t="s">
        <v>130</v>
      </c>
      <c r="Z921" s="42" t="s">
        <v>123</v>
      </c>
      <c r="AA921" s="43"/>
      <c r="AB921" s="196">
        <v>23</v>
      </c>
      <c r="AC921" s="43" t="s">
        <v>496</v>
      </c>
      <c r="AD921" s="196" t="s">
        <v>989</v>
      </c>
      <c r="AE921" s="39"/>
      <c r="AF921" s="421"/>
      <c r="AG921" s="421" t="s">
        <v>669</v>
      </c>
      <c r="AH921" s="38"/>
      <c r="AI921" s="9"/>
      <c r="AJ921" s="349">
        <f>SUMPRODUCT(LEN($M921:$AA924)-LEN(SUBSTITUTE($M921:$AA924,"A", "")))</f>
        <v>50</v>
      </c>
      <c r="AK921" s="352">
        <f>SUMPRODUCT(LEN($AD921:$AD924)-LEN(SUBSTITUTE($AD921:$AD924,"A", "")))</f>
        <v>20</v>
      </c>
      <c r="AL921" s="335">
        <f>SUMPRODUCT(LEN($AC921:$AC924)-LEN(SUBSTITUTE($AC921:$AC924,"A", "")))</f>
        <v>0</v>
      </c>
      <c r="AM921" s="349">
        <f>SUMPRODUCT(LEN($M921:$AA924)-LEN(SUBSTITUTE($M921:$AA924,"S", "")))</f>
        <v>25</v>
      </c>
      <c r="AN921" s="352">
        <f>SUMPRODUCT(LEN($AD921:$AD924)-LEN(SUBSTITUTE($AD921:$AD924,"S", "")))</f>
        <v>16</v>
      </c>
      <c r="AO921" s="335">
        <f>SUMPRODUCT(LEN($AC921:$AC924)-LEN(SUBSTITUTE($AC921:$AC924,"S", "")))</f>
        <v>0</v>
      </c>
      <c r="AP921" s="349">
        <f>SUMPRODUCT(LEN($M921:$AA924)-LEN(SUBSTITUTE($M921:$AA924,"F", "")))</f>
        <v>2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14</v>
      </c>
      <c r="AT921" s="352">
        <f>SUMPRODUCT(LEN($AD921:$AD924)-LEN(SUBSTITUTE($AD921:$AD924,"G", "")))</f>
        <v>6</v>
      </c>
      <c r="AU921" s="335">
        <f>SUMPRODUCT(LEN($AC921:$AC924)-LEN(SUBSTITUTE($AC921:$AC924,"G", "")))</f>
        <v>1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8.15" customHeight="1" thickBot="1" x14ac:dyDescent="0.25">
      <c r="B922" s="30"/>
      <c r="C922" s="339"/>
      <c r="D922" s="221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 t="s">
        <v>185</v>
      </c>
      <c r="N922" s="33" t="s">
        <v>121</v>
      </c>
      <c r="O922" s="55" t="s">
        <v>684</v>
      </c>
      <c r="P922" s="33" t="s">
        <v>120</v>
      </c>
      <c r="Q922" s="55" t="s">
        <v>527</v>
      </c>
      <c r="R922" s="33" t="s">
        <v>119</v>
      </c>
      <c r="S922" s="55" t="s">
        <v>672</v>
      </c>
      <c r="T922" s="33" t="s">
        <v>118</v>
      </c>
      <c r="U922" s="55" t="s">
        <v>692</v>
      </c>
      <c r="V922" s="33" t="s">
        <v>117</v>
      </c>
      <c r="W922" s="55" t="s">
        <v>349</v>
      </c>
      <c r="X922" s="33" t="s">
        <v>116</v>
      </c>
      <c r="Y922" s="55"/>
      <c r="Z922" s="33" t="s">
        <v>115</v>
      </c>
      <c r="AA922" s="55"/>
      <c r="AB922" s="193"/>
      <c r="AC922" s="55"/>
      <c r="AD922" s="193" t="s">
        <v>988</v>
      </c>
      <c r="AE922" s="22"/>
      <c r="AF922" s="422"/>
      <c r="AG922" s="422"/>
      <c r="AH922" s="21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8.15" customHeight="1" x14ac:dyDescent="0.2">
      <c r="B923" s="30"/>
      <c r="C923" s="340"/>
      <c r="D923" s="218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 t="s">
        <v>357</v>
      </c>
      <c r="N923" s="25" t="s">
        <v>112</v>
      </c>
      <c r="O923" s="114" t="s">
        <v>484</v>
      </c>
      <c r="P923" s="25" t="s">
        <v>111</v>
      </c>
      <c r="Q923" s="114" t="s">
        <v>507</v>
      </c>
      <c r="R923" s="25" t="s">
        <v>110</v>
      </c>
      <c r="S923" s="114" t="s">
        <v>509</v>
      </c>
      <c r="T923" s="25" t="s">
        <v>109</v>
      </c>
      <c r="U923" s="114" t="s">
        <v>474</v>
      </c>
      <c r="V923" s="25" t="s">
        <v>108</v>
      </c>
      <c r="W923" s="114" t="s">
        <v>354</v>
      </c>
      <c r="X923" s="25" t="s">
        <v>107</v>
      </c>
      <c r="Y923" s="114"/>
      <c r="Z923" s="25" t="s">
        <v>106</v>
      </c>
      <c r="AA923" s="114"/>
      <c r="AB923" s="190"/>
      <c r="AC923" s="114"/>
      <c r="AD923" s="190" t="s">
        <v>987</v>
      </c>
      <c r="AE923" s="22"/>
      <c r="AF923" s="422"/>
      <c r="AG923" s="422"/>
      <c r="AH923" s="21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8.15" customHeight="1" thickBot="1" x14ac:dyDescent="0.25">
      <c r="B924" s="20"/>
      <c r="C924" s="341"/>
      <c r="D924" s="215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 t="s">
        <v>986</v>
      </c>
      <c r="N924" s="15" t="s">
        <v>104</v>
      </c>
      <c r="O924" s="16" t="s">
        <v>527</v>
      </c>
      <c r="P924" s="15" t="s">
        <v>103</v>
      </c>
      <c r="Q924" s="16" t="s">
        <v>985</v>
      </c>
      <c r="R924" s="15" t="s">
        <v>102</v>
      </c>
      <c r="S924" s="16" t="s">
        <v>725</v>
      </c>
      <c r="T924" s="15">
        <v>20</v>
      </c>
      <c r="U924" s="16" t="s">
        <v>501</v>
      </c>
      <c r="V924" s="15" t="s">
        <v>101</v>
      </c>
      <c r="W924" s="16" t="s">
        <v>130</v>
      </c>
      <c r="X924" s="15" t="s">
        <v>100</v>
      </c>
      <c r="Y924" s="16"/>
      <c r="Z924" s="15" t="s">
        <v>99</v>
      </c>
      <c r="AA924" s="16"/>
      <c r="AB924" s="187"/>
      <c r="AC924" s="16"/>
      <c r="AD924" s="186"/>
      <c r="AE924" s="11"/>
      <c r="AF924" s="423"/>
      <c r="AG924" s="423"/>
      <c r="AH924" s="10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107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217</v>
      </c>
      <c r="E926" s="425">
        <v>16322.7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03"/>
      <c r="AI926" s="86" t="s">
        <v>137</v>
      </c>
      <c r="AJ926" s="85">
        <f t="shared" ref="AJ926:BB926" si="122">SUM(AJ928:AJ939)</f>
        <v>110</v>
      </c>
      <c r="AK926" s="84">
        <f t="shared" si="122"/>
        <v>14</v>
      </c>
      <c r="AL926" s="83">
        <f t="shared" si="122"/>
        <v>0</v>
      </c>
      <c r="AM926" s="85">
        <f t="shared" si="122"/>
        <v>32</v>
      </c>
      <c r="AN926" s="84">
        <f t="shared" si="122"/>
        <v>11</v>
      </c>
      <c r="AO926" s="83">
        <f t="shared" si="122"/>
        <v>0</v>
      </c>
      <c r="AP926" s="85">
        <f t="shared" si="122"/>
        <v>0</v>
      </c>
      <c r="AQ926" s="84">
        <f t="shared" si="122"/>
        <v>1</v>
      </c>
      <c r="AR926" s="83">
        <f t="shared" si="122"/>
        <v>0</v>
      </c>
      <c r="AS926" s="85">
        <f t="shared" si="122"/>
        <v>24</v>
      </c>
      <c r="AT926" s="84">
        <f t="shared" si="122"/>
        <v>10</v>
      </c>
      <c r="AU926" s="83">
        <f t="shared" si="122"/>
        <v>1</v>
      </c>
      <c r="AV926" s="85">
        <f t="shared" si="122"/>
        <v>0</v>
      </c>
      <c r="AW926" s="84">
        <f t="shared" si="122"/>
        <v>0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1</v>
      </c>
      <c r="BB926" s="80">
        <f t="shared" si="122"/>
        <v>0</v>
      </c>
      <c r="BC926" s="79" t="s">
        <v>136</v>
      </c>
      <c r="BF926" s="5">
        <f>SUM(AJ926:AL926)/$BG$5</f>
        <v>41.333333333333336</v>
      </c>
      <c r="BG926" s="5">
        <f>SUM(AM926:AO926,AY926)/$BG$5</f>
        <v>14.333333333333334</v>
      </c>
      <c r="BH926" s="5">
        <f>SUM(AP926:AR926,AZ926)/$BG$5</f>
        <v>0.33333333333333331</v>
      </c>
      <c r="BI926" s="5">
        <f>SUM(AS926:AU926,BA926)/$BG$5</f>
        <v>12</v>
      </c>
      <c r="BJ926" s="5">
        <f>SUM(AV926:AX926,BB926)/$BG$5</f>
        <v>0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03"/>
      <c r="AI927" s="66" t="s">
        <v>135</v>
      </c>
      <c r="AJ927" s="65">
        <f t="shared" ref="AJ927:BB927" si="123">AJ926/3</f>
        <v>36.666666666666664</v>
      </c>
      <c r="AK927" s="64">
        <f t="shared" si="123"/>
        <v>4.666666666666667</v>
      </c>
      <c r="AL927" s="63">
        <f t="shared" si="123"/>
        <v>0</v>
      </c>
      <c r="AM927" s="65">
        <f t="shared" si="123"/>
        <v>10.666666666666666</v>
      </c>
      <c r="AN927" s="64">
        <f t="shared" si="123"/>
        <v>3.6666666666666665</v>
      </c>
      <c r="AO927" s="63">
        <f t="shared" si="123"/>
        <v>0</v>
      </c>
      <c r="AP927" s="65">
        <f t="shared" si="123"/>
        <v>0</v>
      </c>
      <c r="AQ927" s="64">
        <f t="shared" si="123"/>
        <v>0.33333333333333331</v>
      </c>
      <c r="AR927" s="63">
        <f t="shared" si="123"/>
        <v>0</v>
      </c>
      <c r="AS927" s="65">
        <f t="shared" si="123"/>
        <v>8</v>
      </c>
      <c r="AT927" s="64">
        <f t="shared" si="123"/>
        <v>3.3333333333333335</v>
      </c>
      <c r="AU927" s="63">
        <f t="shared" si="123"/>
        <v>0.33333333333333331</v>
      </c>
      <c r="AV927" s="65">
        <f t="shared" si="123"/>
        <v>0</v>
      </c>
      <c r="AW927" s="64">
        <f t="shared" si="123"/>
        <v>0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0.33333333333333331</v>
      </c>
      <c r="BB927" s="60">
        <f t="shared" si="123"/>
        <v>0</v>
      </c>
      <c r="BC927" s="59" t="s">
        <v>134</v>
      </c>
    </row>
    <row r="928" spans="2:62" ht="28.15" customHeight="1" x14ac:dyDescent="0.2">
      <c r="B928" s="30"/>
      <c r="C928" s="338">
        <v>1</v>
      </c>
      <c r="D928" s="239" t="s">
        <v>980</v>
      </c>
      <c r="E928" s="198"/>
      <c r="F928" s="198"/>
      <c r="G928" s="197"/>
      <c r="H928" s="358" t="s">
        <v>133</v>
      </c>
      <c r="I928" s="390">
        <v>92</v>
      </c>
      <c r="J928" s="390">
        <v>24</v>
      </c>
      <c r="K928" s="390">
        <v>9</v>
      </c>
      <c r="L928" s="42" t="s">
        <v>131</v>
      </c>
      <c r="M928" s="43" t="s">
        <v>179</v>
      </c>
      <c r="N928" s="42" t="s">
        <v>129</v>
      </c>
      <c r="O928" s="43" t="s">
        <v>357</v>
      </c>
      <c r="P928" s="42" t="s">
        <v>128</v>
      </c>
      <c r="Q928" s="43" t="s">
        <v>479</v>
      </c>
      <c r="R928" s="42" t="s">
        <v>127</v>
      </c>
      <c r="S928" s="43" t="s">
        <v>130</v>
      </c>
      <c r="T928" s="42" t="s">
        <v>126</v>
      </c>
      <c r="U928" s="43"/>
      <c r="V928" s="42" t="s">
        <v>125</v>
      </c>
      <c r="W928" s="43"/>
      <c r="X928" s="42" t="s">
        <v>124</v>
      </c>
      <c r="Y928" s="43"/>
      <c r="Z928" s="42" t="s">
        <v>123</v>
      </c>
      <c r="AA928" s="43"/>
      <c r="AB928" s="196"/>
      <c r="AC928" s="43"/>
      <c r="AD928" s="196" t="s">
        <v>542</v>
      </c>
      <c r="AE928" s="58" t="s">
        <v>496</v>
      </c>
      <c r="AF928" s="421"/>
      <c r="AG928" s="421" t="s">
        <v>669</v>
      </c>
      <c r="AH928" s="38"/>
      <c r="AI928" s="9"/>
      <c r="AJ928" s="349">
        <f>SUMPRODUCT(LEN($M928:$AA931)-LEN(SUBSTITUTE($M928:$AA931,"A", "")))</f>
        <v>22</v>
      </c>
      <c r="AK928" s="352">
        <f>SUMPRODUCT(LEN($AD928:$AD931)-LEN(SUBSTITUTE($AD928:$AD931,"A", "")))</f>
        <v>0</v>
      </c>
      <c r="AL928" s="335">
        <f>SUMPRODUCT(LEN($AC928:$AC931)-LEN(SUBSTITUTE($AC928:$AC931,"A", "")))</f>
        <v>0</v>
      </c>
      <c r="AM928" s="349">
        <f>SUMPRODUCT(LEN($M928:$AA931)-LEN(SUBSTITUTE($M928:$AA931,"S", "")))</f>
        <v>6</v>
      </c>
      <c r="AN928" s="352">
        <f>SUMPRODUCT(LEN($AD928:$AD931)-LEN(SUBSTITUTE($AD928:$AD931,"S", "")))</f>
        <v>1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6</v>
      </c>
      <c r="AT928" s="352">
        <f>SUMPRODUCT(LEN($AD928:$AD931)-LEN(SUBSTITUTE($AD928:$AD931,"G", "")))</f>
        <v>1</v>
      </c>
      <c r="AU928" s="335">
        <f>SUMPRODUCT(LEN($AC928:$AC931)-LEN(SUBSTITUTE($AC928:$AC931,"G", "")))</f>
        <v>0</v>
      </c>
      <c r="AV928" s="349">
        <f>SUMPRODUCT(LEN($L928:$AA931)-LEN(SUBSTITUTE($L928:$AA931,"M", "")))</f>
        <v>0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1</v>
      </c>
      <c r="BB928" s="413">
        <f>SUMPRODUCT(LEN($AE928:$AE931)-LEN(SUBSTITUTE($AE928:$AE931,"M", "")))</f>
        <v>0</v>
      </c>
    </row>
    <row r="929" spans="2:62" ht="28.15" customHeight="1" thickBot="1" x14ac:dyDescent="0.25">
      <c r="B929" s="30"/>
      <c r="C929" s="339"/>
      <c r="D929" s="221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179</v>
      </c>
      <c r="N929" s="33" t="s">
        <v>121</v>
      </c>
      <c r="O929" s="55" t="s">
        <v>357</v>
      </c>
      <c r="P929" s="33" t="s">
        <v>120</v>
      </c>
      <c r="Q929" s="55" t="s">
        <v>491</v>
      </c>
      <c r="R929" s="33" t="s">
        <v>119</v>
      </c>
      <c r="S929" s="55" t="s">
        <v>347</v>
      </c>
      <c r="T929" s="33" t="s">
        <v>118</v>
      </c>
      <c r="U929" s="55"/>
      <c r="V929" s="33" t="s">
        <v>117</v>
      </c>
      <c r="W929" s="55"/>
      <c r="X929" s="33" t="s">
        <v>116</v>
      </c>
      <c r="Y929" s="55"/>
      <c r="Z929" s="33" t="s">
        <v>115</v>
      </c>
      <c r="AA929" s="55"/>
      <c r="AB929" s="193"/>
      <c r="AC929" s="55"/>
      <c r="AD929" s="193"/>
      <c r="AE929" s="57"/>
      <c r="AF929" s="422"/>
      <c r="AG929" s="422"/>
      <c r="AH929" s="21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8.15" customHeight="1" x14ac:dyDescent="0.2">
      <c r="B930" s="30"/>
      <c r="C930" s="340"/>
      <c r="D930" s="218"/>
      <c r="E930" s="192"/>
      <c r="F930" s="192"/>
      <c r="G930" s="191"/>
      <c r="H930" s="360">
        <v>217</v>
      </c>
      <c r="I930" s="392"/>
      <c r="J930" s="392"/>
      <c r="K930" s="392"/>
      <c r="L930" s="25" t="s">
        <v>114</v>
      </c>
      <c r="M930" s="114" t="s">
        <v>509</v>
      </c>
      <c r="N930" s="25" t="s">
        <v>112</v>
      </c>
      <c r="O930" s="114" t="s">
        <v>357</v>
      </c>
      <c r="P930" s="25" t="s">
        <v>111</v>
      </c>
      <c r="Q930" s="114" t="s">
        <v>353</v>
      </c>
      <c r="R930" s="25" t="s">
        <v>110</v>
      </c>
      <c r="S930" s="114" t="s">
        <v>130</v>
      </c>
      <c r="T930" s="25" t="s">
        <v>109</v>
      </c>
      <c r="U930" s="114"/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190"/>
      <c r="AC930" s="114"/>
      <c r="AD930" s="190"/>
      <c r="AE930" s="57"/>
      <c r="AF930" s="422"/>
      <c r="AG930" s="422"/>
      <c r="AH930" s="21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8.15" customHeight="1" thickBot="1" x14ac:dyDescent="0.25">
      <c r="B931" s="30"/>
      <c r="C931" s="355"/>
      <c r="D931" s="246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179</v>
      </c>
      <c r="N931" s="50" t="s">
        <v>104</v>
      </c>
      <c r="O931" s="51" t="s">
        <v>467</v>
      </c>
      <c r="P931" s="50" t="s">
        <v>103</v>
      </c>
      <c r="Q931" s="51" t="s">
        <v>467</v>
      </c>
      <c r="R931" s="50" t="s">
        <v>102</v>
      </c>
      <c r="S931" s="51"/>
      <c r="T931" s="50">
        <v>20</v>
      </c>
      <c r="U931" s="51"/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187"/>
      <c r="AC931" s="51"/>
      <c r="AD931" s="187"/>
      <c r="AE931" s="56"/>
      <c r="AF931" s="424"/>
      <c r="AG931" s="424"/>
      <c r="AH931" s="47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8.15" customHeight="1" x14ac:dyDescent="0.2">
      <c r="B932" s="30"/>
      <c r="C932" s="338">
        <v>2</v>
      </c>
      <c r="D932" s="212"/>
      <c r="E932" s="198"/>
      <c r="F932" s="198"/>
      <c r="G932" s="197"/>
      <c r="H932" s="358"/>
      <c r="I932" s="390">
        <v>104</v>
      </c>
      <c r="J932" s="390">
        <v>26</v>
      </c>
      <c r="K932" s="390">
        <v>6</v>
      </c>
      <c r="L932" s="42" t="s">
        <v>131</v>
      </c>
      <c r="M932" s="43" t="s">
        <v>179</v>
      </c>
      <c r="N932" s="42" t="s">
        <v>129</v>
      </c>
      <c r="O932" s="43" t="s">
        <v>984</v>
      </c>
      <c r="P932" s="42" t="s">
        <v>128</v>
      </c>
      <c r="Q932" s="43" t="s">
        <v>469</v>
      </c>
      <c r="R932" s="42" t="s">
        <v>127</v>
      </c>
      <c r="S932" s="43" t="s">
        <v>692</v>
      </c>
      <c r="T932" s="42" t="s">
        <v>126</v>
      </c>
      <c r="U932" s="43" t="s">
        <v>467</v>
      </c>
      <c r="V932" s="42" t="s">
        <v>125</v>
      </c>
      <c r="W932" s="43"/>
      <c r="X932" s="42" t="s">
        <v>124</v>
      </c>
      <c r="Y932" s="43"/>
      <c r="Z932" s="42" t="s">
        <v>123</v>
      </c>
      <c r="AA932" s="43"/>
      <c r="AB932" s="196"/>
      <c r="AC932" s="43"/>
      <c r="AD932" s="196" t="s">
        <v>983</v>
      </c>
      <c r="AE932" s="39"/>
      <c r="AF932" s="421"/>
      <c r="AG932" s="421" t="s">
        <v>669</v>
      </c>
      <c r="AH932" s="38"/>
      <c r="AI932" s="9"/>
      <c r="AJ932" s="349">
        <f>SUMPRODUCT(LEN($M932:$AA935)-LEN(SUBSTITUTE($M932:$AA935,"A", "")))</f>
        <v>41</v>
      </c>
      <c r="AK932" s="352">
        <f>SUMPRODUCT(LEN($AD932:$AD935)-LEN(SUBSTITUTE($AD932:$AD935,"A", "")))</f>
        <v>7</v>
      </c>
      <c r="AL932" s="335">
        <f>SUMPRODUCT(LEN($AC932:$AC935)-LEN(SUBSTITUTE($AC932:$AC935,"A", "")))</f>
        <v>0</v>
      </c>
      <c r="AM932" s="349">
        <f>SUMPRODUCT(LEN($M932:$AA935)-LEN(SUBSTITUTE($M932:$AA935,"S", "")))</f>
        <v>8</v>
      </c>
      <c r="AN932" s="352">
        <f>SUMPRODUCT(LEN($AD932:$AD935)-LEN(SUBSTITUTE($AD932:$AD935,"S", "")))</f>
        <v>5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12</v>
      </c>
      <c r="AT932" s="352">
        <f>SUMPRODUCT(LEN($AD932:$AD935)-LEN(SUBSTITUTE($AD932:$AD935,"G", "")))</f>
        <v>5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8.15" customHeight="1" thickBot="1" x14ac:dyDescent="0.25">
      <c r="B933" s="30"/>
      <c r="C933" s="339"/>
      <c r="D933" s="221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 t="s">
        <v>493</v>
      </c>
      <c r="N933" s="33" t="s">
        <v>121</v>
      </c>
      <c r="O933" s="55" t="s">
        <v>527</v>
      </c>
      <c r="P933" s="33" t="s">
        <v>120</v>
      </c>
      <c r="Q933" s="55" t="s">
        <v>487</v>
      </c>
      <c r="R933" s="33" t="s">
        <v>119</v>
      </c>
      <c r="S933" s="55" t="s">
        <v>348</v>
      </c>
      <c r="T933" s="33" t="s">
        <v>118</v>
      </c>
      <c r="U933" s="55" t="s">
        <v>354</v>
      </c>
      <c r="V933" s="33" t="s">
        <v>117</v>
      </c>
      <c r="W933" s="55"/>
      <c r="X933" s="33" t="s">
        <v>116</v>
      </c>
      <c r="Y933" s="55"/>
      <c r="Z933" s="33" t="s">
        <v>115</v>
      </c>
      <c r="AA933" s="55"/>
      <c r="AB933" s="193"/>
      <c r="AC933" s="55"/>
      <c r="AD933" s="193"/>
      <c r="AE933" s="22"/>
      <c r="AF933" s="422"/>
      <c r="AG933" s="422"/>
      <c r="AH933" s="21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8.15" customHeight="1" x14ac:dyDescent="0.2">
      <c r="B934" s="30"/>
      <c r="C934" s="340"/>
      <c r="D934" s="218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 t="s">
        <v>982</v>
      </c>
      <c r="N934" s="25" t="s">
        <v>112</v>
      </c>
      <c r="O934" s="114" t="s">
        <v>527</v>
      </c>
      <c r="P934" s="25" t="s">
        <v>111</v>
      </c>
      <c r="Q934" s="114" t="s">
        <v>479</v>
      </c>
      <c r="R934" s="25" t="s">
        <v>110</v>
      </c>
      <c r="S934" s="114" t="s">
        <v>352</v>
      </c>
      <c r="T934" s="25" t="s">
        <v>109</v>
      </c>
      <c r="U934" s="114" t="s">
        <v>354</v>
      </c>
      <c r="V934" s="25" t="s">
        <v>108</v>
      </c>
      <c r="W934" s="114"/>
      <c r="X934" s="25" t="s">
        <v>107</v>
      </c>
      <c r="Y934" s="114"/>
      <c r="Z934" s="25" t="s">
        <v>106</v>
      </c>
      <c r="AA934" s="114"/>
      <c r="AB934" s="190"/>
      <c r="AC934" s="114"/>
      <c r="AD934" s="190"/>
      <c r="AE934" s="22"/>
      <c r="AF934" s="422"/>
      <c r="AG934" s="422"/>
      <c r="AH934" s="21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8.15" customHeight="1" thickBot="1" x14ac:dyDescent="0.25">
      <c r="B935" s="30"/>
      <c r="C935" s="355"/>
      <c r="D935" s="246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 t="s">
        <v>458</v>
      </c>
      <c r="N935" s="50" t="s">
        <v>104</v>
      </c>
      <c r="O935" s="51" t="s">
        <v>780</v>
      </c>
      <c r="P935" s="50" t="s">
        <v>103</v>
      </c>
      <c r="Q935" s="51" t="s">
        <v>469</v>
      </c>
      <c r="R935" s="50" t="s">
        <v>102</v>
      </c>
      <c r="S935" s="51" t="s">
        <v>496</v>
      </c>
      <c r="T935" s="50">
        <v>20</v>
      </c>
      <c r="U935" s="51" t="s">
        <v>130</v>
      </c>
      <c r="V935" s="50" t="s">
        <v>101</v>
      </c>
      <c r="W935" s="51"/>
      <c r="X935" s="50" t="s">
        <v>100</v>
      </c>
      <c r="Y935" s="51"/>
      <c r="Z935" s="50" t="s">
        <v>99</v>
      </c>
      <c r="AA935" s="51"/>
      <c r="AB935" s="187"/>
      <c r="AC935" s="51"/>
      <c r="AD935" s="187"/>
      <c r="AE935" s="48"/>
      <c r="AF935" s="424"/>
      <c r="AG935" s="424"/>
      <c r="AH935" s="47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8.15" customHeight="1" x14ac:dyDescent="0.2">
      <c r="B936" s="30"/>
      <c r="C936" s="338">
        <v>3</v>
      </c>
      <c r="D936" s="212"/>
      <c r="E936" s="198"/>
      <c r="F936" s="198"/>
      <c r="G936" s="197"/>
      <c r="H936" s="358"/>
      <c r="I936" s="390">
        <v>140</v>
      </c>
      <c r="J936" s="390">
        <v>30</v>
      </c>
      <c r="K936" s="390">
        <v>7</v>
      </c>
      <c r="L936" s="42" t="s">
        <v>131</v>
      </c>
      <c r="M936" s="43" t="s">
        <v>132</v>
      </c>
      <c r="N936" s="42" t="s">
        <v>129</v>
      </c>
      <c r="O936" s="43" t="s">
        <v>684</v>
      </c>
      <c r="P936" s="42" t="s">
        <v>128</v>
      </c>
      <c r="Q936" s="43" t="s">
        <v>357</v>
      </c>
      <c r="R936" s="42" t="s">
        <v>127</v>
      </c>
      <c r="S936" s="43" t="s">
        <v>179</v>
      </c>
      <c r="T936" s="42" t="s">
        <v>126</v>
      </c>
      <c r="U936" s="43" t="s">
        <v>474</v>
      </c>
      <c r="V936" s="42" t="s">
        <v>125</v>
      </c>
      <c r="W936" s="43" t="s">
        <v>354</v>
      </c>
      <c r="X936" s="42" t="s">
        <v>124</v>
      </c>
      <c r="Y936" s="43"/>
      <c r="Z936" s="42" t="s">
        <v>123</v>
      </c>
      <c r="AA936" s="43"/>
      <c r="AB936" s="196">
        <v>21</v>
      </c>
      <c r="AC936" s="43" t="s">
        <v>496</v>
      </c>
      <c r="AD936" s="196" t="s">
        <v>981</v>
      </c>
      <c r="AE936" s="39"/>
      <c r="AF936" s="421"/>
      <c r="AG936" s="421" t="s">
        <v>669</v>
      </c>
      <c r="AH936" s="38"/>
      <c r="AI936" s="9"/>
      <c r="AJ936" s="349">
        <f>SUMPRODUCT(LEN($M936:$AA939)-LEN(SUBSTITUTE($M936:$AA939,"A", "")))</f>
        <v>47</v>
      </c>
      <c r="AK936" s="352">
        <f>SUMPRODUCT(LEN($AD936:$AD939)-LEN(SUBSTITUTE($AD936:$AD939,"A", "")))</f>
        <v>7</v>
      </c>
      <c r="AL936" s="335">
        <f>SUMPRODUCT(LEN($AC936:$AC939)-LEN(SUBSTITUTE($AC936:$AC939,"A", "")))</f>
        <v>0</v>
      </c>
      <c r="AM936" s="349">
        <f>SUMPRODUCT(LEN($M936:$AA939)-LEN(SUBSTITUTE($M936:$AA939,"S", "")))</f>
        <v>18</v>
      </c>
      <c r="AN936" s="352">
        <f>SUMPRODUCT(LEN($AD936:$AD939)-LEN(SUBSTITUTE($AD936:$AD939,"S", "")))</f>
        <v>5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1</v>
      </c>
      <c r="AR936" s="335">
        <f>SUMPRODUCT(LEN($AC936:$AC939)-LEN(SUBSTITUTE($AC936:$AC939,"F", "")))</f>
        <v>0</v>
      </c>
      <c r="AS936" s="349">
        <f>SUMPRODUCT(LEN($M936:$AA939)-LEN(SUBSTITUTE($M936:$AA939,"G", "")))</f>
        <v>6</v>
      </c>
      <c r="AT936" s="352">
        <f>SUMPRODUCT(LEN($AD936:$AD939)-LEN(SUBSTITUTE($AD936:$AD939,"G", "")))</f>
        <v>4</v>
      </c>
      <c r="AU936" s="335">
        <f>SUMPRODUCT(LEN($AC936:$AC939)-LEN(SUBSTITUTE($AC936:$AC939,"G", "")))</f>
        <v>1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8.15" customHeight="1" thickBot="1" x14ac:dyDescent="0.25">
      <c r="B937" s="30"/>
      <c r="C937" s="339"/>
      <c r="D937" s="221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 t="s">
        <v>458</v>
      </c>
      <c r="N937" s="33" t="s">
        <v>121</v>
      </c>
      <c r="O937" s="55" t="s">
        <v>458</v>
      </c>
      <c r="P937" s="33" t="s">
        <v>120</v>
      </c>
      <c r="Q937" s="55" t="s">
        <v>684</v>
      </c>
      <c r="R937" s="33" t="s">
        <v>119</v>
      </c>
      <c r="S937" s="55" t="s">
        <v>462</v>
      </c>
      <c r="T937" s="33" t="s">
        <v>118</v>
      </c>
      <c r="U937" s="55" t="s">
        <v>350</v>
      </c>
      <c r="V937" s="33" t="s">
        <v>117</v>
      </c>
      <c r="W937" s="55" t="s">
        <v>130</v>
      </c>
      <c r="X937" s="33" t="s">
        <v>116</v>
      </c>
      <c r="Y937" s="55"/>
      <c r="Z937" s="33" t="s">
        <v>115</v>
      </c>
      <c r="AA937" s="55"/>
      <c r="AB937" s="193"/>
      <c r="AC937" s="55"/>
      <c r="AD937" s="193" t="s">
        <v>672</v>
      </c>
      <c r="AE937" s="22"/>
      <c r="AF937" s="422"/>
      <c r="AG937" s="422"/>
      <c r="AH937" s="21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8.15" customHeight="1" x14ac:dyDescent="0.2">
      <c r="B938" s="30"/>
      <c r="C938" s="340"/>
      <c r="D938" s="218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 t="s">
        <v>467</v>
      </c>
      <c r="N938" s="25" t="s">
        <v>112</v>
      </c>
      <c r="O938" s="114" t="s">
        <v>357</v>
      </c>
      <c r="P938" s="25" t="s">
        <v>111</v>
      </c>
      <c r="Q938" s="114" t="s">
        <v>459</v>
      </c>
      <c r="R938" s="25" t="s">
        <v>110</v>
      </c>
      <c r="S938" s="114" t="s">
        <v>469</v>
      </c>
      <c r="T938" s="25" t="s">
        <v>109</v>
      </c>
      <c r="U938" s="114" t="s">
        <v>349</v>
      </c>
      <c r="V938" s="25" t="s">
        <v>108</v>
      </c>
      <c r="W938" s="114" t="s">
        <v>130</v>
      </c>
      <c r="X938" s="25" t="s">
        <v>107</v>
      </c>
      <c r="Y938" s="114"/>
      <c r="Z938" s="25" t="s">
        <v>106</v>
      </c>
      <c r="AA938" s="114"/>
      <c r="AB938" s="190"/>
      <c r="AC938" s="114"/>
      <c r="AD938" s="190"/>
      <c r="AE938" s="22"/>
      <c r="AF938" s="422"/>
      <c r="AG938" s="422"/>
      <c r="AH938" s="21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8.15" customHeight="1" thickBot="1" x14ac:dyDescent="0.25">
      <c r="B939" s="20"/>
      <c r="C939" s="341"/>
      <c r="D939" s="215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 t="s">
        <v>357</v>
      </c>
      <c r="N939" s="15" t="s">
        <v>104</v>
      </c>
      <c r="O939" s="16" t="s">
        <v>458</v>
      </c>
      <c r="P939" s="15" t="s">
        <v>103</v>
      </c>
      <c r="Q939" s="16" t="s">
        <v>593</v>
      </c>
      <c r="R939" s="15" t="s">
        <v>102</v>
      </c>
      <c r="S939" s="16" t="s">
        <v>481</v>
      </c>
      <c r="T939" s="15">
        <v>20</v>
      </c>
      <c r="U939" s="16" t="s">
        <v>132</v>
      </c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187"/>
      <c r="AC939" s="16"/>
      <c r="AD939" s="186"/>
      <c r="AE939" s="11"/>
      <c r="AF939" s="423"/>
      <c r="AG939" s="423"/>
      <c r="AH939" s="10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107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>
        <v>217</v>
      </c>
      <c r="E941" s="425">
        <v>8060.13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03"/>
      <c r="AI941" s="86" t="s">
        <v>137</v>
      </c>
      <c r="AJ941" s="85">
        <f t="shared" ref="AJ941:BB941" si="124">SUM(AJ943:AJ954)</f>
        <v>76</v>
      </c>
      <c r="AK941" s="84">
        <f t="shared" si="124"/>
        <v>1</v>
      </c>
      <c r="AL941" s="83">
        <f t="shared" si="124"/>
        <v>0</v>
      </c>
      <c r="AM941" s="85">
        <f t="shared" si="124"/>
        <v>26</v>
      </c>
      <c r="AN941" s="84">
        <f t="shared" si="124"/>
        <v>0</v>
      </c>
      <c r="AO941" s="83">
        <f t="shared" si="124"/>
        <v>0</v>
      </c>
      <c r="AP941" s="85">
        <f t="shared" si="124"/>
        <v>0</v>
      </c>
      <c r="AQ941" s="84">
        <f t="shared" si="124"/>
        <v>0</v>
      </c>
      <c r="AR941" s="83">
        <f t="shared" si="124"/>
        <v>0</v>
      </c>
      <c r="AS941" s="85">
        <f t="shared" si="124"/>
        <v>16</v>
      </c>
      <c r="AT941" s="84">
        <f t="shared" si="124"/>
        <v>0</v>
      </c>
      <c r="AU941" s="83">
        <f t="shared" si="124"/>
        <v>0</v>
      </c>
      <c r="AV941" s="85">
        <f t="shared" si="124"/>
        <v>0</v>
      </c>
      <c r="AW941" s="84">
        <f t="shared" si="124"/>
        <v>0</v>
      </c>
      <c r="AX941" s="83">
        <f t="shared" si="124"/>
        <v>0</v>
      </c>
      <c r="AY941" s="82">
        <f t="shared" si="124"/>
        <v>0</v>
      </c>
      <c r="AZ941" s="81">
        <f t="shared" si="124"/>
        <v>0</v>
      </c>
      <c r="BA941" s="81">
        <f t="shared" si="124"/>
        <v>1</v>
      </c>
      <c r="BB941" s="80">
        <f t="shared" si="124"/>
        <v>0</v>
      </c>
      <c r="BC941" s="79" t="s">
        <v>136</v>
      </c>
      <c r="BF941" s="5">
        <f>SUM(AJ941:AL941)/$BG$5</f>
        <v>25.666666666666668</v>
      </c>
      <c r="BG941" s="5">
        <f>SUM(AM941:AO941,AY941)/$BG$5</f>
        <v>8.6666666666666661</v>
      </c>
      <c r="BH941" s="5">
        <f>SUM(AP941:AR941,AZ941)/$BG$5</f>
        <v>0</v>
      </c>
      <c r="BI941" s="5">
        <f>SUM(AS941:AU941,BA941)/$BG$5</f>
        <v>5.666666666666667</v>
      </c>
      <c r="BJ941" s="5">
        <f>SUM(AV941:AX941,BB941)/$BG$5</f>
        <v>0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03"/>
      <c r="AI942" s="66" t="s">
        <v>135</v>
      </c>
      <c r="AJ942" s="65">
        <f t="shared" ref="AJ942:BB942" si="125">AJ941/3</f>
        <v>25.333333333333332</v>
      </c>
      <c r="AK942" s="64">
        <f t="shared" si="125"/>
        <v>0.33333333333333331</v>
      </c>
      <c r="AL942" s="63">
        <f t="shared" si="125"/>
        <v>0</v>
      </c>
      <c r="AM942" s="65">
        <f t="shared" si="125"/>
        <v>8.6666666666666661</v>
      </c>
      <c r="AN942" s="64">
        <f t="shared" si="125"/>
        <v>0</v>
      </c>
      <c r="AO942" s="63">
        <f t="shared" si="125"/>
        <v>0</v>
      </c>
      <c r="AP942" s="65">
        <f t="shared" si="125"/>
        <v>0</v>
      </c>
      <c r="AQ942" s="64">
        <f t="shared" si="125"/>
        <v>0</v>
      </c>
      <c r="AR942" s="63">
        <f t="shared" si="125"/>
        <v>0</v>
      </c>
      <c r="AS942" s="65">
        <f t="shared" si="125"/>
        <v>5.333333333333333</v>
      </c>
      <c r="AT942" s="64">
        <f t="shared" si="125"/>
        <v>0</v>
      </c>
      <c r="AU942" s="63">
        <f t="shared" si="125"/>
        <v>0</v>
      </c>
      <c r="AV942" s="65">
        <f t="shared" si="125"/>
        <v>0</v>
      </c>
      <c r="AW942" s="64">
        <f t="shared" si="125"/>
        <v>0</v>
      </c>
      <c r="AX942" s="63">
        <f t="shared" si="125"/>
        <v>0</v>
      </c>
      <c r="AY942" s="62">
        <f t="shared" si="125"/>
        <v>0</v>
      </c>
      <c r="AZ942" s="61">
        <f t="shared" si="125"/>
        <v>0</v>
      </c>
      <c r="BA942" s="61">
        <f t="shared" si="125"/>
        <v>0.33333333333333331</v>
      </c>
      <c r="BB942" s="60">
        <f t="shared" si="125"/>
        <v>0</v>
      </c>
      <c r="BC942" s="59" t="s">
        <v>134</v>
      </c>
    </row>
    <row r="943" spans="2:62" ht="28.15" customHeight="1" x14ac:dyDescent="0.2">
      <c r="B943" s="30"/>
      <c r="C943" s="338">
        <v>1</v>
      </c>
      <c r="D943" s="239" t="s">
        <v>980</v>
      </c>
      <c r="E943" s="198"/>
      <c r="F943" s="198"/>
      <c r="G943" s="197"/>
      <c r="H943" s="358" t="s">
        <v>133</v>
      </c>
      <c r="I943" s="390">
        <v>71</v>
      </c>
      <c r="J943" s="390">
        <v>24</v>
      </c>
      <c r="K943" s="390">
        <v>6</v>
      </c>
      <c r="L943" s="42" t="s">
        <v>131</v>
      </c>
      <c r="M943" s="43" t="s">
        <v>132</v>
      </c>
      <c r="N943" s="42" t="s">
        <v>129</v>
      </c>
      <c r="O943" s="43" t="s">
        <v>357</v>
      </c>
      <c r="P943" s="42" t="s">
        <v>128</v>
      </c>
      <c r="Q943" s="43" t="s">
        <v>493</v>
      </c>
      <c r="R943" s="42" t="s">
        <v>127</v>
      </c>
      <c r="S943" s="43" t="s">
        <v>132</v>
      </c>
      <c r="T943" s="42" t="s">
        <v>126</v>
      </c>
      <c r="U943" s="43" t="s">
        <v>130</v>
      </c>
      <c r="V943" s="42" t="s">
        <v>125</v>
      </c>
      <c r="W943" s="43"/>
      <c r="X943" s="42" t="s">
        <v>124</v>
      </c>
      <c r="Y943" s="43"/>
      <c r="Z943" s="42" t="s">
        <v>123</v>
      </c>
      <c r="AA943" s="43"/>
      <c r="AB943" s="196"/>
      <c r="AC943" s="43"/>
      <c r="AD943" s="196" t="s">
        <v>132</v>
      </c>
      <c r="AE943" s="58" t="s">
        <v>496</v>
      </c>
      <c r="AF943" s="421"/>
      <c r="AG943" s="421" t="s">
        <v>669</v>
      </c>
      <c r="AH943" s="38"/>
      <c r="AI943" s="9"/>
      <c r="AJ943" s="349">
        <f>SUMPRODUCT(LEN($M943:$AA946)-LEN(SUBSTITUTE($M943:$AA946,"A", "")))</f>
        <v>27</v>
      </c>
      <c r="AK943" s="352">
        <f>SUMPRODUCT(LEN($AD943:$AD946)-LEN(SUBSTITUTE($AD943:$AD946,"A", "")))</f>
        <v>1</v>
      </c>
      <c r="AL943" s="335">
        <f>SUMPRODUCT(LEN($AC943:$AC946)-LEN(SUBSTITUTE($AC943:$AC946,"A", "")))</f>
        <v>0</v>
      </c>
      <c r="AM943" s="349">
        <f>SUMPRODUCT(LEN($M943:$AA946)-LEN(SUBSTITUTE($M943:$AA946,"S", "")))</f>
        <v>6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0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8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0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1</v>
      </c>
      <c r="BB943" s="413">
        <f>SUMPRODUCT(LEN($AE943:$AE946)-LEN(SUBSTITUTE($AE943:$AE946,"M", "")))</f>
        <v>0</v>
      </c>
    </row>
    <row r="944" spans="2:62" ht="28.15" customHeight="1" thickBot="1" x14ac:dyDescent="0.25">
      <c r="B944" s="30"/>
      <c r="C944" s="339"/>
      <c r="D944" s="221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467</v>
      </c>
      <c r="N944" s="33" t="s">
        <v>121</v>
      </c>
      <c r="O944" s="55" t="s">
        <v>469</v>
      </c>
      <c r="P944" s="33" t="s">
        <v>120</v>
      </c>
      <c r="Q944" s="55" t="s">
        <v>495</v>
      </c>
      <c r="R944" s="33" t="s">
        <v>119</v>
      </c>
      <c r="S944" s="55" t="s">
        <v>467</v>
      </c>
      <c r="T944" s="33" t="s">
        <v>118</v>
      </c>
      <c r="U944" s="55" t="s">
        <v>130</v>
      </c>
      <c r="V944" s="33" t="s">
        <v>117</v>
      </c>
      <c r="W944" s="55"/>
      <c r="X944" s="33" t="s">
        <v>116</v>
      </c>
      <c r="Y944" s="55"/>
      <c r="Z944" s="33" t="s">
        <v>115</v>
      </c>
      <c r="AA944" s="55"/>
      <c r="AB944" s="193"/>
      <c r="AC944" s="55"/>
      <c r="AD944" s="193"/>
      <c r="AE944" s="57"/>
      <c r="AF944" s="422"/>
      <c r="AG944" s="422"/>
      <c r="AH944" s="21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8.15" customHeight="1" x14ac:dyDescent="0.2">
      <c r="B945" s="30"/>
      <c r="C945" s="340"/>
      <c r="D945" s="218"/>
      <c r="E945" s="192"/>
      <c r="F945" s="192"/>
      <c r="G945" s="191"/>
      <c r="H945" s="360">
        <v>217</v>
      </c>
      <c r="I945" s="392"/>
      <c r="J945" s="392"/>
      <c r="K945" s="392"/>
      <c r="L945" s="25" t="s">
        <v>114</v>
      </c>
      <c r="M945" s="114" t="s">
        <v>179</v>
      </c>
      <c r="N945" s="25" t="s">
        <v>112</v>
      </c>
      <c r="O945" s="114" t="s">
        <v>479</v>
      </c>
      <c r="P945" s="25" t="s">
        <v>111</v>
      </c>
      <c r="Q945" s="114" t="s">
        <v>470</v>
      </c>
      <c r="R945" s="25" t="s">
        <v>110</v>
      </c>
      <c r="S945" s="114" t="s">
        <v>354</v>
      </c>
      <c r="T945" s="25" t="s">
        <v>109</v>
      </c>
      <c r="U945" s="114"/>
      <c r="V945" s="25" t="s">
        <v>108</v>
      </c>
      <c r="W945" s="114"/>
      <c r="X945" s="25" t="s">
        <v>107</v>
      </c>
      <c r="Y945" s="114"/>
      <c r="Z945" s="25" t="s">
        <v>106</v>
      </c>
      <c r="AA945" s="114"/>
      <c r="AB945" s="190"/>
      <c r="AC945" s="114"/>
      <c r="AD945" s="190"/>
      <c r="AE945" s="57"/>
      <c r="AF945" s="422"/>
      <c r="AG945" s="422"/>
      <c r="AH945" s="21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8.15" customHeight="1" thickBot="1" x14ac:dyDescent="0.25">
      <c r="B946" s="30"/>
      <c r="C946" s="355"/>
      <c r="D946" s="246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357</v>
      </c>
      <c r="N946" s="50" t="s">
        <v>104</v>
      </c>
      <c r="O946" s="51" t="s">
        <v>373</v>
      </c>
      <c r="P946" s="50" t="s">
        <v>103</v>
      </c>
      <c r="Q946" s="51" t="s">
        <v>179</v>
      </c>
      <c r="R946" s="50" t="s">
        <v>102</v>
      </c>
      <c r="S946" s="51" t="s">
        <v>132</v>
      </c>
      <c r="T946" s="50">
        <v>20</v>
      </c>
      <c r="U946" s="51"/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187"/>
      <c r="AC946" s="51"/>
      <c r="AD946" s="187"/>
      <c r="AE946" s="56"/>
      <c r="AF946" s="424"/>
      <c r="AG946" s="424"/>
      <c r="AH946" s="47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8.15" customHeight="1" x14ac:dyDescent="0.2">
      <c r="B947" s="30"/>
      <c r="C947" s="338">
        <v>2</v>
      </c>
      <c r="D947" s="212"/>
      <c r="E947" s="198"/>
      <c r="F947" s="198"/>
      <c r="G947" s="197"/>
      <c r="H947" s="358"/>
      <c r="I947" s="390">
        <v>99</v>
      </c>
      <c r="J947" s="390">
        <v>27</v>
      </c>
      <c r="K947" s="390">
        <v>7</v>
      </c>
      <c r="L947" s="42" t="s">
        <v>131</v>
      </c>
      <c r="M947" s="43" t="s">
        <v>357</v>
      </c>
      <c r="N947" s="42" t="s">
        <v>129</v>
      </c>
      <c r="O947" s="43" t="s">
        <v>179</v>
      </c>
      <c r="P947" s="42" t="s">
        <v>128</v>
      </c>
      <c r="Q947" s="43" t="s">
        <v>179</v>
      </c>
      <c r="R947" s="42" t="s">
        <v>127</v>
      </c>
      <c r="S947" s="43" t="s">
        <v>462</v>
      </c>
      <c r="T947" s="42" t="s">
        <v>126</v>
      </c>
      <c r="U947" s="43" t="s">
        <v>130</v>
      </c>
      <c r="V947" s="42" t="s">
        <v>125</v>
      </c>
      <c r="W947" s="43"/>
      <c r="X947" s="42" t="s">
        <v>124</v>
      </c>
      <c r="Y947" s="43"/>
      <c r="Z947" s="42" t="s">
        <v>123</v>
      </c>
      <c r="AA947" s="43"/>
      <c r="AB947" s="196"/>
      <c r="AC947" s="43"/>
      <c r="AD947" s="196"/>
      <c r="AE947" s="39"/>
      <c r="AF947" s="421"/>
      <c r="AG947" s="421" t="s">
        <v>669</v>
      </c>
      <c r="AH947" s="38"/>
      <c r="AI947" s="9"/>
      <c r="AJ947" s="349">
        <f>SUMPRODUCT(LEN($M947:$AA950)-LEN(SUBSTITUTE($M947:$AA950,"A", "")))</f>
        <v>31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13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3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8.15" customHeight="1" thickBot="1" x14ac:dyDescent="0.25">
      <c r="B948" s="30"/>
      <c r="C948" s="339"/>
      <c r="D948" s="221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 t="s">
        <v>132</v>
      </c>
      <c r="N948" s="33" t="s">
        <v>121</v>
      </c>
      <c r="O948" s="55" t="s">
        <v>179</v>
      </c>
      <c r="P948" s="33" t="s">
        <v>120</v>
      </c>
      <c r="Q948" s="55" t="s">
        <v>351</v>
      </c>
      <c r="R948" s="33" t="s">
        <v>119</v>
      </c>
      <c r="S948" s="55" t="s">
        <v>692</v>
      </c>
      <c r="T948" s="33" t="s">
        <v>118</v>
      </c>
      <c r="U948" s="55" t="s">
        <v>130</v>
      </c>
      <c r="V948" s="33" t="s">
        <v>117</v>
      </c>
      <c r="W948" s="55"/>
      <c r="X948" s="33" t="s">
        <v>116</v>
      </c>
      <c r="Y948" s="55"/>
      <c r="Z948" s="33" t="s">
        <v>115</v>
      </c>
      <c r="AA948" s="55"/>
      <c r="AB948" s="193"/>
      <c r="AC948" s="55"/>
      <c r="AD948" s="193"/>
      <c r="AE948" s="22"/>
      <c r="AF948" s="422"/>
      <c r="AG948" s="422"/>
      <c r="AH948" s="21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8.15" customHeight="1" x14ac:dyDescent="0.2">
      <c r="B949" s="30"/>
      <c r="C949" s="340"/>
      <c r="D949" s="218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 t="s">
        <v>179</v>
      </c>
      <c r="N949" s="25" t="s">
        <v>112</v>
      </c>
      <c r="O949" s="114" t="s">
        <v>479</v>
      </c>
      <c r="P949" s="25" t="s">
        <v>111</v>
      </c>
      <c r="Q949" s="114" t="s">
        <v>527</v>
      </c>
      <c r="R949" s="25" t="s">
        <v>110</v>
      </c>
      <c r="S949" s="114" t="s">
        <v>351</v>
      </c>
      <c r="T949" s="25" t="s">
        <v>109</v>
      </c>
      <c r="U949" s="114" t="s">
        <v>130</v>
      </c>
      <c r="V949" s="25" t="s">
        <v>108</v>
      </c>
      <c r="W949" s="114"/>
      <c r="X949" s="25" t="s">
        <v>107</v>
      </c>
      <c r="Y949" s="114"/>
      <c r="Z949" s="25" t="s">
        <v>106</v>
      </c>
      <c r="AA949" s="114"/>
      <c r="AB949" s="190"/>
      <c r="AC949" s="114"/>
      <c r="AD949" s="190"/>
      <c r="AE949" s="22"/>
      <c r="AF949" s="422"/>
      <c r="AG949" s="422"/>
      <c r="AH949" s="21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8.15" customHeight="1" thickBot="1" x14ac:dyDescent="0.25">
      <c r="B950" s="30"/>
      <c r="C950" s="355"/>
      <c r="D950" s="246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 t="s">
        <v>179</v>
      </c>
      <c r="N950" s="50" t="s">
        <v>104</v>
      </c>
      <c r="O950" s="51" t="s">
        <v>467</v>
      </c>
      <c r="P950" s="50" t="s">
        <v>103</v>
      </c>
      <c r="Q950" s="51" t="s">
        <v>462</v>
      </c>
      <c r="R950" s="50" t="s">
        <v>102</v>
      </c>
      <c r="S950" s="51" t="s">
        <v>346</v>
      </c>
      <c r="T950" s="50">
        <v>20</v>
      </c>
      <c r="U950" s="51" t="s">
        <v>130</v>
      </c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187"/>
      <c r="AC950" s="51"/>
      <c r="AD950" s="187"/>
      <c r="AE950" s="48"/>
      <c r="AF950" s="424"/>
      <c r="AG950" s="424"/>
      <c r="AH950" s="47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8.15" customHeight="1" x14ac:dyDescent="0.2">
      <c r="B951" s="30"/>
      <c r="C951" s="338">
        <v>3</v>
      </c>
      <c r="D951" s="212"/>
      <c r="E951" s="198"/>
      <c r="F951" s="198"/>
      <c r="G951" s="197"/>
      <c r="H951" s="358"/>
      <c r="I951" s="390">
        <v>97</v>
      </c>
      <c r="J951" s="390">
        <v>21</v>
      </c>
      <c r="K951" s="390">
        <v>8</v>
      </c>
      <c r="L951" s="42" t="s">
        <v>131</v>
      </c>
      <c r="M951" s="43" t="s">
        <v>132</v>
      </c>
      <c r="N951" s="42" t="s">
        <v>129</v>
      </c>
      <c r="O951" s="43" t="s">
        <v>684</v>
      </c>
      <c r="P951" s="42" t="s">
        <v>128</v>
      </c>
      <c r="Q951" s="43" t="s">
        <v>725</v>
      </c>
      <c r="R951" s="42" t="s">
        <v>127</v>
      </c>
      <c r="S951" s="43" t="s">
        <v>132</v>
      </c>
      <c r="T951" s="42" t="s">
        <v>126</v>
      </c>
      <c r="U951" s="43"/>
      <c r="V951" s="42" t="s">
        <v>125</v>
      </c>
      <c r="W951" s="43"/>
      <c r="X951" s="42" t="s">
        <v>124</v>
      </c>
      <c r="Y951" s="43"/>
      <c r="Z951" s="42" t="s">
        <v>123</v>
      </c>
      <c r="AA951" s="43"/>
      <c r="AB951" s="196"/>
      <c r="AC951" s="43"/>
      <c r="AD951" s="196"/>
      <c r="AE951" s="39"/>
      <c r="AF951" s="421"/>
      <c r="AG951" s="421" t="s">
        <v>669</v>
      </c>
      <c r="AH951" s="38"/>
      <c r="AI951" s="9"/>
      <c r="AJ951" s="349">
        <f>SUMPRODUCT(LEN($M951:$AA954)-LEN(SUBSTITUTE($M951:$AA954,"A", "")))</f>
        <v>18</v>
      </c>
      <c r="AK951" s="352">
        <f>SUMPRODUCT(LEN($AD951:$AD954)-LEN(SUBSTITUTE($AD951:$AD954,"A", "")))</f>
        <v>0</v>
      </c>
      <c r="AL951" s="335">
        <f>SUMPRODUCT(LEN($AC951:$AC954)-LEN(SUBSTITUTE($AC951:$AC954,"A", "")))</f>
        <v>0</v>
      </c>
      <c r="AM951" s="349">
        <f>SUMPRODUCT(LEN($M951:$AA954)-LEN(SUBSTITUTE($M951:$AA954,"S", "")))</f>
        <v>7</v>
      </c>
      <c r="AN951" s="352">
        <f>SUMPRODUCT(LEN($AD951:$AD954)-LEN(SUBSTITUTE($AD951:$AD954,"S", "")))</f>
        <v>0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5</v>
      </c>
      <c r="AT951" s="352">
        <f>SUMPRODUCT(LEN($AD951:$AD954)-LEN(SUBSTITUTE($AD951:$AD954,"G", "")))</f>
        <v>0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8.15" customHeight="1" thickBot="1" x14ac:dyDescent="0.25">
      <c r="B952" s="30"/>
      <c r="C952" s="339"/>
      <c r="D952" s="221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 t="s">
        <v>179</v>
      </c>
      <c r="N952" s="33" t="s">
        <v>121</v>
      </c>
      <c r="O952" s="55" t="s">
        <v>179</v>
      </c>
      <c r="P952" s="33" t="s">
        <v>120</v>
      </c>
      <c r="Q952" s="55" t="s">
        <v>351</v>
      </c>
      <c r="R952" s="33" t="s">
        <v>119</v>
      </c>
      <c r="S952" s="55"/>
      <c r="T952" s="33" t="s">
        <v>118</v>
      </c>
      <c r="U952" s="55"/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193"/>
      <c r="AC952" s="55"/>
      <c r="AD952" s="193"/>
      <c r="AE952" s="22"/>
      <c r="AF952" s="422"/>
      <c r="AG952" s="422"/>
      <c r="AH952" s="21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8.15" customHeight="1" x14ac:dyDescent="0.2">
      <c r="B953" s="30"/>
      <c r="C953" s="340"/>
      <c r="D953" s="218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 t="s">
        <v>132</v>
      </c>
      <c r="N953" s="25" t="s">
        <v>112</v>
      </c>
      <c r="O953" s="114" t="s">
        <v>456</v>
      </c>
      <c r="P953" s="25" t="s">
        <v>111</v>
      </c>
      <c r="Q953" s="114" t="s">
        <v>132</v>
      </c>
      <c r="R953" s="25" t="s">
        <v>110</v>
      </c>
      <c r="S953" s="114"/>
      <c r="T953" s="25" t="s">
        <v>109</v>
      </c>
      <c r="U953" s="114"/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190"/>
      <c r="AC953" s="114"/>
      <c r="AD953" s="190"/>
      <c r="AE953" s="22"/>
      <c r="AF953" s="422"/>
      <c r="AG953" s="422"/>
      <c r="AH953" s="21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8.15" customHeight="1" thickBot="1" x14ac:dyDescent="0.25">
      <c r="B954" s="20"/>
      <c r="C954" s="341"/>
      <c r="D954" s="215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 t="s">
        <v>132</v>
      </c>
      <c r="N954" s="15" t="s">
        <v>104</v>
      </c>
      <c r="O954" s="16" t="s">
        <v>676</v>
      </c>
      <c r="P954" s="15" t="s">
        <v>103</v>
      </c>
      <c r="Q954" s="16" t="s">
        <v>132</v>
      </c>
      <c r="R954" s="15" t="s">
        <v>102</v>
      </c>
      <c r="S954" s="16"/>
      <c r="T954" s="15">
        <v>20</v>
      </c>
      <c r="U954" s="16"/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187"/>
      <c r="AC954" s="16"/>
      <c r="AD954" s="186"/>
      <c r="AE954" s="11"/>
      <c r="AF954" s="423"/>
      <c r="AG954" s="423"/>
      <c r="AH954" s="10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107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217</v>
      </c>
      <c r="E956" s="425">
        <v>21782.25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03"/>
      <c r="AI956" s="86" t="s">
        <v>137</v>
      </c>
      <c r="AJ956" s="85">
        <f t="shared" ref="AJ956:BB956" si="126">SUM(AJ958:AJ969)</f>
        <v>122</v>
      </c>
      <c r="AK956" s="84">
        <f t="shared" si="126"/>
        <v>5</v>
      </c>
      <c r="AL956" s="83">
        <f t="shared" si="126"/>
        <v>0</v>
      </c>
      <c r="AM956" s="85">
        <f t="shared" si="126"/>
        <v>68</v>
      </c>
      <c r="AN956" s="84">
        <f t="shared" si="126"/>
        <v>5</v>
      </c>
      <c r="AO956" s="83">
        <f t="shared" si="126"/>
        <v>0</v>
      </c>
      <c r="AP956" s="85">
        <f t="shared" si="126"/>
        <v>4</v>
      </c>
      <c r="AQ956" s="84">
        <f t="shared" si="126"/>
        <v>1</v>
      </c>
      <c r="AR956" s="83">
        <f t="shared" si="126"/>
        <v>0</v>
      </c>
      <c r="AS956" s="85">
        <f t="shared" si="126"/>
        <v>35</v>
      </c>
      <c r="AT956" s="84">
        <f t="shared" si="126"/>
        <v>2</v>
      </c>
      <c r="AU956" s="83">
        <f t="shared" si="126"/>
        <v>0</v>
      </c>
      <c r="AV956" s="85">
        <f t="shared" si="126"/>
        <v>0</v>
      </c>
      <c r="AW956" s="84">
        <f t="shared" si="126"/>
        <v>0</v>
      </c>
      <c r="AX956" s="83">
        <f t="shared" si="126"/>
        <v>0</v>
      </c>
      <c r="AY956" s="82">
        <f t="shared" si="126"/>
        <v>1</v>
      </c>
      <c r="AZ956" s="81">
        <f t="shared" si="126"/>
        <v>0</v>
      </c>
      <c r="BA956" s="81">
        <f t="shared" si="126"/>
        <v>2</v>
      </c>
      <c r="BB956" s="80">
        <f t="shared" si="126"/>
        <v>0</v>
      </c>
      <c r="BC956" s="79" t="s">
        <v>136</v>
      </c>
      <c r="BF956" s="5">
        <f>SUM(AJ956:AL956)/$BG$5</f>
        <v>42.333333333333336</v>
      </c>
      <c r="BG956" s="5">
        <f>SUM(AM956:AO956,AY956)/$BG$5</f>
        <v>24.666666666666668</v>
      </c>
      <c r="BH956" s="5">
        <f>SUM(AP956:AR956,AZ956)/$BG$5</f>
        <v>1.6666666666666667</v>
      </c>
      <c r="BI956" s="5">
        <f>SUM(AS956:AU956,BA956)/$BG$5</f>
        <v>13</v>
      </c>
      <c r="BJ956" s="5">
        <f>SUM(AV956:AX956,BB956)/$BG$5</f>
        <v>0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03"/>
      <c r="AI957" s="66" t="s">
        <v>135</v>
      </c>
      <c r="AJ957" s="65">
        <f t="shared" ref="AJ957:BB957" si="127">AJ956/3</f>
        <v>40.666666666666664</v>
      </c>
      <c r="AK957" s="64">
        <f t="shared" si="127"/>
        <v>1.6666666666666667</v>
      </c>
      <c r="AL957" s="63">
        <f t="shared" si="127"/>
        <v>0</v>
      </c>
      <c r="AM957" s="65">
        <f t="shared" si="127"/>
        <v>22.666666666666668</v>
      </c>
      <c r="AN957" s="64">
        <f t="shared" si="127"/>
        <v>1.6666666666666667</v>
      </c>
      <c r="AO957" s="63">
        <f t="shared" si="127"/>
        <v>0</v>
      </c>
      <c r="AP957" s="65">
        <f t="shared" si="127"/>
        <v>1.3333333333333333</v>
      </c>
      <c r="AQ957" s="64">
        <f t="shared" si="127"/>
        <v>0.33333333333333331</v>
      </c>
      <c r="AR957" s="63">
        <f t="shared" si="127"/>
        <v>0</v>
      </c>
      <c r="AS957" s="65">
        <f t="shared" si="127"/>
        <v>11.666666666666666</v>
      </c>
      <c r="AT957" s="64">
        <f t="shared" si="127"/>
        <v>0.66666666666666663</v>
      </c>
      <c r="AU957" s="63">
        <f t="shared" si="127"/>
        <v>0</v>
      </c>
      <c r="AV957" s="65">
        <f t="shared" si="127"/>
        <v>0</v>
      </c>
      <c r="AW957" s="64">
        <f t="shared" si="127"/>
        <v>0</v>
      </c>
      <c r="AX957" s="63">
        <f t="shared" si="127"/>
        <v>0</v>
      </c>
      <c r="AY957" s="62">
        <f t="shared" si="127"/>
        <v>0.33333333333333331</v>
      </c>
      <c r="AZ957" s="61">
        <f t="shared" si="127"/>
        <v>0</v>
      </c>
      <c r="BA957" s="61">
        <f t="shared" si="127"/>
        <v>0.66666666666666663</v>
      </c>
      <c r="BB957" s="60">
        <f t="shared" si="127"/>
        <v>0</v>
      </c>
      <c r="BC957" s="59" t="s">
        <v>134</v>
      </c>
    </row>
    <row r="958" spans="2:62" ht="28.15" customHeight="1" x14ac:dyDescent="0.2">
      <c r="B958" s="30"/>
      <c r="C958" s="338">
        <v>1</v>
      </c>
      <c r="D958" s="239" t="s">
        <v>979</v>
      </c>
      <c r="E958" s="198"/>
      <c r="F958" s="198"/>
      <c r="G958" s="197"/>
      <c r="H958" s="358" t="s">
        <v>183</v>
      </c>
      <c r="I958" s="390">
        <v>127</v>
      </c>
      <c r="J958" s="390">
        <v>29</v>
      </c>
      <c r="K958" s="390">
        <v>6</v>
      </c>
      <c r="L958" s="42" t="s">
        <v>131</v>
      </c>
      <c r="M958" s="43" t="s">
        <v>179</v>
      </c>
      <c r="N958" s="42" t="s">
        <v>129</v>
      </c>
      <c r="O958" s="43" t="s">
        <v>527</v>
      </c>
      <c r="P958" s="42" t="s">
        <v>128</v>
      </c>
      <c r="Q958" s="43" t="s">
        <v>458</v>
      </c>
      <c r="R958" s="42" t="s">
        <v>127</v>
      </c>
      <c r="S958" s="43" t="s">
        <v>494</v>
      </c>
      <c r="T958" s="42" t="s">
        <v>126</v>
      </c>
      <c r="U958" s="43" t="s">
        <v>456</v>
      </c>
      <c r="V958" s="42" t="s">
        <v>125</v>
      </c>
      <c r="W958" s="43" t="s">
        <v>354</v>
      </c>
      <c r="X958" s="42" t="s">
        <v>124</v>
      </c>
      <c r="Y958" s="43"/>
      <c r="Z958" s="42" t="s">
        <v>123</v>
      </c>
      <c r="AA958" s="43"/>
      <c r="AB958" s="196"/>
      <c r="AC958" s="43"/>
      <c r="AD958" s="196"/>
      <c r="AE958" s="58" t="s">
        <v>491</v>
      </c>
      <c r="AF958" s="421">
        <v>5</v>
      </c>
      <c r="AG958" s="421" t="s">
        <v>669</v>
      </c>
      <c r="AH958" s="38"/>
      <c r="AI958" s="9"/>
      <c r="AJ958" s="349">
        <f>SUMPRODUCT(LEN($M958:$AA961)-LEN(SUBSTITUTE($M958:$AA961,"A", "")))</f>
        <v>42</v>
      </c>
      <c r="AK958" s="352">
        <f>SUMPRODUCT(LEN($AD958:$AD961)-LEN(SUBSTITUTE($AD958:$AD961,"A", "")))</f>
        <v>0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16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2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14</v>
      </c>
      <c r="AT958" s="352">
        <f>SUMPRODUCT(LEN($AD958:$AD961)-LEN(SUBSTITUTE($AD958:$AD961,"G", "")))</f>
        <v>0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1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2</v>
      </c>
      <c r="BB958" s="413">
        <f>SUMPRODUCT(LEN($AE958:$AE961)-LEN(SUBSTITUTE($AE958:$AE961,"M", "")))</f>
        <v>0</v>
      </c>
    </row>
    <row r="959" spans="2:62" ht="28.15" customHeight="1" thickBot="1" x14ac:dyDescent="0.25">
      <c r="B959" s="30"/>
      <c r="C959" s="339"/>
      <c r="D959" s="221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509</v>
      </c>
      <c r="N959" s="33" t="s">
        <v>121</v>
      </c>
      <c r="O959" s="55" t="s">
        <v>467</v>
      </c>
      <c r="P959" s="33" t="s">
        <v>120</v>
      </c>
      <c r="Q959" s="55" t="s">
        <v>479</v>
      </c>
      <c r="R959" s="33" t="s">
        <v>119</v>
      </c>
      <c r="S959" s="55" t="s">
        <v>698</v>
      </c>
      <c r="T959" s="33" t="s">
        <v>118</v>
      </c>
      <c r="U959" s="55" t="s">
        <v>460</v>
      </c>
      <c r="V959" s="33" t="s">
        <v>117</v>
      </c>
      <c r="W959" s="55" t="s">
        <v>354</v>
      </c>
      <c r="X959" s="33" t="s">
        <v>116</v>
      </c>
      <c r="Y959" s="55"/>
      <c r="Z959" s="33" t="s">
        <v>115</v>
      </c>
      <c r="AA959" s="55"/>
      <c r="AB959" s="193"/>
      <c r="AC959" s="55"/>
      <c r="AD959" s="193"/>
      <c r="AE959" s="57"/>
      <c r="AF959" s="422"/>
      <c r="AG959" s="422"/>
      <c r="AH959" s="21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8.15" customHeight="1" x14ac:dyDescent="0.2">
      <c r="B960" s="30"/>
      <c r="C960" s="340"/>
      <c r="D960" s="218" t="s">
        <v>775</v>
      </c>
      <c r="E960" s="192"/>
      <c r="F960" s="192"/>
      <c r="G960" s="191"/>
      <c r="H960" s="360">
        <v>217</v>
      </c>
      <c r="I960" s="392"/>
      <c r="J960" s="392"/>
      <c r="K960" s="392"/>
      <c r="L960" s="25" t="s">
        <v>114</v>
      </c>
      <c r="M960" s="114" t="s">
        <v>357</v>
      </c>
      <c r="N960" s="25" t="s">
        <v>112</v>
      </c>
      <c r="O960" s="114" t="s">
        <v>132</v>
      </c>
      <c r="P960" s="25" t="s">
        <v>111</v>
      </c>
      <c r="Q960" s="114" t="s">
        <v>794</v>
      </c>
      <c r="R960" s="25" t="s">
        <v>110</v>
      </c>
      <c r="S960" s="114" t="s">
        <v>978</v>
      </c>
      <c r="T960" s="25" t="s">
        <v>109</v>
      </c>
      <c r="U960" s="114" t="s">
        <v>349</v>
      </c>
      <c r="V960" s="25" t="s">
        <v>108</v>
      </c>
      <c r="W960" s="114" t="s">
        <v>130</v>
      </c>
      <c r="X960" s="25" t="s">
        <v>107</v>
      </c>
      <c r="Y960" s="114"/>
      <c r="Z960" s="25" t="s">
        <v>106</v>
      </c>
      <c r="AA960" s="114"/>
      <c r="AB960" s="190"/>
      <c r="AC960" s="114"/>
      <c r="AD960" s="190"/>
      <c r="AE960" s="57"/>
      <c r="AF960" s="422"/>
      <c r="AG960" s="422"/>
      <c r="AH960" s="21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8.15" customHeight="1" thickBot="1" x14ac:dyDescent="0.25">
      <c r="B961" s="30"/>
      <c r="C961" s="355"/>
      <c r="D961" s="246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527</v>
      </c>
      <c r="N961" s="50" t="s">
        <v>104</v>
      </c>
      <c r="O961" s="51" t="s">
        <v>357</v>
      </c>
      <c r="P961" s="50" t="s">
        <v>103</v>
      </c>
      <c r="Q961" s="51" t="s">
        <v>776</v>
      </c>
      <c r="R961" s="50" t="s">
        <v>102</v>
      </c>
      <c r="S961" s="51" t="s">
        <v>508</v>
      </c>
      <c r="T961" s="50">
        <v>20</v>
      </c>
      <c r="U961" s="51" t="s">
        <v>347</v>
      </c>
      <c r="V961" s="50" t="s">
        <v>101</v>
      </c>
      <c r="W961" s="51"/>
      <c r="X961" s="50" t="s">
        <v>100</v>
      </c>
      <c r="Y961" s="51"/>
      <c r="Z961" s="50" t="s">
        <v>99</v>
      </c>
      <c r="AA961" s="51"/>
      <c r="AB961" s="187"/>
      <c r="AC961" s="51"/>
      <c r="AD961" s="187"/>
      <c r="AE961" s="56"/>
      <c r="AF961" s="424"/>
      <c r="AG961" s="424"/>
      <c r="AH961" s="47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8.15" customHeight="1" x14ac:dyDescent="0.2">
      <c r="B962" s="30"/>
      <c r="C962" s="338">
        <v>2</v>
      </c>
      <c r="D962" s="212"/>
      <c r="E962" s="198"/>
      <c r="F962" s="198"/>
      <c r="G962" s="197"/>
      <c r="H962" s="358"/>
      <c r="I962" s="390">
        <v>145</v>
      </c>
      <c r="J962" s="390">
        <v>29</v>
      </c>
      <c r="K962" s="390">
        <v>6</v>
      </c>
      <c r="L962" s="42" t="s">
        <v>131</v>
      </c>
      <c r="M962" s="43" t="s">
        <v>179</v>
      </c>
      <c r="N962" s="42" t="s">
        <v>129</v>
      </c>
      <c r="O962" s="43" t="s">
        <v>179</v>
      </c>
      <c r="P962" s="42" t="s">
        <v>128</v>
      </c>
      <c r="Q962" s="43" t="s">
        <v>458</v>
      </c>
      <c r="R962" s="42" t="s">
        <v>127</v>
      </c>
      <c r="S962" s="43" t="s">
        <v>703</v>
      </c>
      <c r="T962" s="42" t="s">
        <v>126</v>
      </c>
      <c r="U962" s="43" t="s">
        <v>579</v>
      </c>
      <c r="V962" s="42" t="s">
        <v>125</v>
      </c>
      <c r="W962" s="43" t="s">
        <v>354</v>
      </c>
      <c r="X962" s="42" t="s">
        <v>124</v>
      </c>
      <c r="Y962" s="43"/>
      <c r="Z962" s="42" t="s">
        <v>123</v>
      </c>
      <c r="AA962" s="43"/>
      <c r="AB962" s="196"/>
      <c r="AC962" s="43"/>
      <c r="AD962" s="196" t="s">
        <v>977</v>
      </c>
      <c r="AE962" s="39"/>
      <c r="AF962" s="421"/>
      <c r="AG962" s="421" t="s">
        <v>669</v>
      </c>
      <c r="AH962" s="38"/>
      <c r="AI962" s="9"/>
      <c r="AJ962" s="349">
        <f>SUMPRODUCT(LEN($M962:$AA965)-LEN(SUBSTITUTE($M962:$AA965,"A", "")))</f>
        <v>38</v>
      </c>
      <c r="AK962" s="352">
        <f>SUMPRODUCT(LEN($AD962:$AD965)-LEN(SUBSTITUTE($AD962:$AD965,"A", "")))</f>
        <v>4</v>
      </c>
      <c r="AL962" s="335">
        <f>SUMPRODUCT(LEN($AC962:$AC965)-LEN(SUBSTITUTE($AC962:$AC965,"A", "")))</f>
        <v>0</v>
      </c>
      <c r="AM962" s="349">
        <f>SUMPRODUCT(LEN($M962:$AA965)-LEN(SUBSTITUTE($M962:$AA965,"S", "")))</f>
        <v>19</v>
      </c>
      <c r="AN962" s="352">
        <f>SUMPRODUCT(LEN($AD962:$AD965)-LEN(SUBSTITUTE($AD962:$AD965,"S", "")))</f>
        <v>2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1</v>
      </c>
      <c r="AR962" s="335">
        <f>SUMPRODUCT(LEN($AC962:$AC965)-LEN(SUBSTITUTE($AC962:$AC965,"F", "")))</f>
        <v>0</v>
      </c>
      <c r="AS962" s="349">
        <f>SUMPRODUCT(LEN($M962:$AA965)-LEN(SUBSTITUTE($M962:$AA965,"G", "")))</f>
        <v>9</v>
      </c>
      <c r="AT962" s="352">
        <f>SUMPRODUCT(LEN($AD962:$AD965)-LEN(SUBSTITUTE($AD962:$AD965,"G", "")))</f>
        <v>2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8.15" customHeight="1" thickBot="1" x14ac:dyDescent="0.25">
      <c r="B963" s="30"/>
      <c r="C963" s="339"/>
      <c r="D963" s="221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 t="s">
        <v>467</v>
      </c>
      <c r="N963" s="33" t="s">
        <v>121</v>
      </c>
      <c r="O963" s="55" t="s">
        <v>684</v>
      </c>
      <c r="P963" s="33" t="s">
        <v>120</v>
      </c>
      <c r="Q963" s="55" t="s">
        <v>357</v>
      </c>
      <c r="R963" s="33" t="s">
        <v>119</v>
      </c>
      <c r="S963" s="55" t="s">
        <v>493</v>
      </c>
      <c r="T963" s="33" t="s">
        <v>118</v>
      </c>
      <c r="U963" s="55" t="s">
        <v>346</v>
      </c>
      <c r="V963" s="33" t="s">
        <v>117</v>
      </c>
      <c r="W963" s="55" t="s">
        <v>354</v>
      </c>
      <c r="X963" s="33" t="s">
        <v>116</v>
      </c>
      <c r="Y963" s="55"/>
      <c r="Z963" s="33" t="s">
        <v>115</v>
      </c>
      <c r="AA963" s="55"/>
      <c r="AB963" s="193"/>
      <c r="AC963" s="55"/>
      <c r="AD963" s="193"/>
      <c r="AE963" s="22"/>
      <c r="AF963" s="422"/>
      <c r="AG963" s="422"/>
      <c r="AH963" s="21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8.15" customHeight="1" x14ac:dyDescent="0.2">
      <c r="B964" s="30"/>
      <c r="C964" s="340"/>
      <c r="D964" s="218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 t="s">
        <v>479</v>
      </c>
      <c r="N964" s="25" t="s">
        <v>112</v>
      </c>
      <c r="O964" s="114" t="s">
        <v>493</v>
      </c>
      <c r="P964" s="25" t="s">
        <v>111</v>
      </c>
      <c r="Q964" s="114" t="s">
        <v>179</v>
      </c>
      <c r="R964" s="25" t="s">
        <v>110</v>
      </c>
      <c r="S964" s="114" t="s">
        <v>474</v>
      </c>
      <c r="T964" s="25" t="s">
        <v>109</v>
      </c>
      <c r="U964" s="114" t="s">
        <v>350</v>
      </c>
      <c r="V964" s="25" t="s">
        <v>108</v>
      </c>
      <c r="W964" s="114" t="s">
        <v>130</v>
      </c>
      <c r="X964" s="25" t="s">
        <v>107</v>
      </c>
      <c r="Y964" s="114"/>
      <c r="Z964" s="25" t="s">
        <v>106</v>
      </c>
      <c r="AA964" s="114"/>
      <c r="AB964" s="190"/>
      <c r="AC964" s="114"/>
      <c r="AD964" s="190"/>
      <c r="AE964" s="22"/>
      <c r="AF964" s="422"/>
      <c r="AG964" s="422"/>
      <c r="AH964" s="21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8.15" customHeight="1" thickBot="1" x14ac:dyDescent="0.25">
      <c r="B965" s="30"/>
      <c r="C965" s="355"/>
      <c r="D965" s="246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 t="s">
        <v>357</v>
      </c>
      <c r="N965" s="50" t="s">
        <v>104</v>
      </c>
      <c r="O965" s="51" t="s">
        <v>357</v>
      </c>
      <c r="P965" s="50" t="s">
        <v>103</v>
      </c>
      <c r="Q965" s="51" t="s">
        <v>132</v>
      </c>
      <c r="R965" s="50" t="s">
        <v>102</v>
      </c>
      <c r="S965" s="51" t="s">
        <v>462</v>
      </c>
      <c r="T965" s="50">
        <v>20</v>
      </c>
      <c r="U965" s="51" t="s">
        <v>349</v>
      </c>
      <c r="V965" s="50" t="s">
        <v>101</v>
      </c>
      <c r="W965" s="51"/>
      <c r="X965" s="50" t="s">
        <v>100</v>
      </c>
      <c r="Y965" s="51"/>
      <c r="Z965" s="50" t="s">
        <v>99</v>
      </c>
      <c r="AA965" s="51"/>
      <c r="AB965" s="187"/>
      <c r="AC965" s="51"/>
      <c r="AD965" s="187"/>
      <c r="AE965" s="48"/>
      <c r="AF965" s="424"/>
      <c r="AG965" s="424"/>
      <c r="AH965" s="47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8.15" customHeight="1" x14ac:dyDescent="0.2">
      <c r="B966" s="30"/>
      <c r="C966" s="338">
        <v>3</v>
      </c>
      <c r="D966" s="212" t="s">
        <v>976</v>
      </c>
      <c r="E966" s="198"/>
      <c r="F966" s="198"/>
      <c r="G966" s="197"/>
      <c r="H966" s="358"/>
      <c r="I966" s="390">
        <v>128</v>
      </c>
      <c r="J966" s="390">
        <v>31</v>
      </c>
      <c r="K966" s="390">
        <v>8</v>
      </c>
      <c r="L966" s="42" t="s">
        <v>131</v>
      </c>
      <c r="M966" s="43" t="s">
        <v>132</v>
      </c>
      <c r="N966" s="42" t="s">
        <v>129</v>
      </c>
      <c r="O966" s="43" t="s">
        <v>493</v>
      </c>
      <c r="P966" s="42" t="s">
        <v>128</v>
      </c>
      <c r="Q966" s="43" t="s">
        <v>975</v>
      </c>
      <c r="R966" s="42" t="s">
        <v>127</v>
      </c>
      <c r="S966" s="43" t="s">
        <v>974</v>
      </c>
      <c r="T966" s="42" t="s">
        <v>126</v>
      </c>
      <c r="U966" s="43" t="s">
        <v>481</v>
      </c>
      <c r="V966" s="42" t="s">
        <v>125</v>
      </c>
      <c r="W966" s="43" t="s">
        <v>354</v>
      </c>
      <c r="X966" s="42" t="s">
        <v>124</v>
      </c>
      <c r="Y966" s="43"/>
      <c r="Z966" s="42" t="s">
        <v>123</v>
      </c>
      <c r="AA966" s="43"/>
      <c r="AB966" s="196"/>
      <c r="AC966" s="43"/>
      <c r="AD966" s="196" t="s">
        <v>349</v>
      </c>
      <c r="AE966" s="39"/>
      <c r="AF966" s="421"/>
      <c r="AG966" s="421" t="s">
        <v>669</v>
      </c>
      <c r="AH966" s="38"/>
      <c r="AI966" s="9"/>
      <c r="AJ966" s="349">
        <f>SUMPRODUCT(LEN($M966:$AA969)-LEN(SUBSTITUTE($M966:$AA969,"A", "")))</f>
        <v>42</v>
      </c>
      <c r="AK966" s="352">
        <f>SUMPRODUCT(LEN($AD966:$AD969)-LEN(SUBSTITUTE($AD966:$AD969,"A", "")))</f>
        <v>1</v>
      </c>
      <c r="AL966" s="335">
        <f>SUMPRODUCT(LEN($AC966:$AC969)-LEN(SUBSTITUTE($AC966:$AC969,"A", "")))</f>
        <v>0</v>
      </c>
      <c r="AM966" s="349">
        <f>SUMPRODUCT(LEN($M966:$AA969)-LEN(SUBSTITUTE($M966:$AA969,"S", "")))</f>
        <v>33</v>
      </c>
      <c r="AN966" s="352">
        <f>SUMPRODUCT(LEN($AD966:$AD969)-LEN(SUBSTITUTE($AD966:$AD969,"S", "")))</f>
        <v>3</v>
      </c>
      <c r="AO966" s="335">
        <f>SUMPRODUCT(LEN($AC966:$AC969)-LEN(SUBSTITUTE($AC966:$AC969,"S", "")))</f>
        <v>0</v>
      </c>
      <c r="AP966" s="349">
        <f>SUMPRODUCT(LEN($M966:$AA969)-LEN(SUBSTITUTE($M966:$AA969,"F", "")))</f>
        <v>2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12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8.15" customHeight="1" thickBot="1" x14ac:dyDescent="0.25">
      <c r="B967" s="30"/>
      <c r="C967" s="339"/>
      <c r="D967" s="221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 t="s">
        <v>458</v>
      </c>
      <c r="N967" s="33" t="s">
        <v>121</v>
      </c>
      <c r="O967" s="55" t="s">
        <v>684</v>
      </c>
      <c r="P967" s="33" t="s">
        <v>120</v>
      </c>
      <c r="Q967" s="55" t="s">
        <v>708</v>
      </c>
      <c r="R967" s="33" t="s">
        <v>119</v>
      </c>
      <c r="S967" s="55" t="s">
        <v>973</v>
      </c>
      <c r="T967" s="33" t="s">
        <v>118</v>
      </c>
      <c r="U967" s="55" t="s">
        <v>371</v>
      </c>
      <c r="V967" s="33" t="s">
        <v>117</v>
      </c>
      <c r="W967" s="55" t="s">
        <v>354</v>
      </c>
      <c r="X967" s="33" t="s">
        <v>116</v>
      </c>
      <c r="Y967" s="55"/>
      <c r="Z967" s="33" t="s">
        <v>115</v>
      </c>
      <c r="AA967" s="55"/>
      <c r="AB967" s="193"/>
      <c r="AC967" s="55"/>
      <c r="AD967" s="193" t="s">
        <v>132</v>
      </c>
      <c r="AE967" s="22"/>
      <c r="AF967" s="422"/>
      <c r="AG967" s="422"/>
      <c r="AH967" s="21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8.15" customHeight="1" x14ac:dyDescent="0.2">
      <c r="B968" s="30"/>
      <c r="C968" s="340"/>
      <c r="D968" s="218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 t="s">
        <v>684</v>
      </c>
      <c r="N968" s="25" t="s">
        <v>112</v>
      </c>
      <c r="O968" s="114" t="s">
        <v>469</v>
      </c>
      <c r="P968" s="25" t="s">
        <v>111</v>
      </c>
      <c r="Q968" s="114" t="s">
        <v>972</v>
      </c>
      <c r="R968" s="25" t="s">
        <v>110</v>
      </c>
      <c r="S968" s="114" t="s">
        <v>581</v>
      </c>
      <c r="T968" s="25" t="s">
        <v>109</v>
      </c>
      <c r="U968" s="114" t="s">
        <v>350</v>
      </c>
      <c r="V968" s="25" t="s">
        <v>108</v>
      </c>
      <c r="W968" s="114" t="s">
        <v>130</v>
      </c>
      <c r="X968" s="25" t="s">
        <v>107</v>
      </c>
      <c r="Y968" s="114"/>
      <c r="Z968" s="25" t="s">
        <v>106</v>
      </c>
      <c r="AA968" s="114"/>
      <c r="AB968" s="190"/>
      <c r="AC968" s="114"/>
      <c r="AD968" s="190"/>
      <c r="AE968" s="22"/>
      <c r="AF968" s="422"/>
      <c r="AG968" s="422"/>
      <c r="AH968" s="21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8.15" customHeight="1" thickBot="1" x14ac:dyDescent="0.25">
      <c r="B969" s="20"/>
      <c r="C969" s="341"/>
      <c r="D969" s="215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 t="s">
        <v>357</v>
      </c>
      <c r="N969" s="15" t="s">
        <v>104</v>
      </c>
      <c r="O969" s="16" t="s">
        <v>179</v>
      </c>
      <c r="P969" s="15" t="s">
        <v>103</v>
      </c>
      <c r="Q969" s="16" t="s">
        <v>971</v>
      </c>
      <c r="R969" s="15" t="s">
        <v>102</v>
      </c>
      <c r="S969" s="16" t="s">
        <v>371</v>
      </c>
      <c r="T969" s="15">
        <v>20</v>
      </c>
      <c r="U969" s="16" t="s">
        <v>349</v>
      </c>
      <c r="V969" s="15" t="s">
        <v>101</v>
      </c>
      <c r="W969" s="16"/>
      <c r="X969" s="15" t="s">
        <v>100</v>
      </c>
      <c r="Y969" s="16"/>
      <c r="Z969" s="15" t="s">
        <v>99</v>
      </c>
      <c r="AA969" s="16"/>
      <c r="AB969" s="187"/>
      <c r="AC969" s="16"/>
      <c r="AD969" s="186"/>
      <c r="AE969" s="11"/>
      <c r="AF969" s="423"/>
      <c r="AG969" s="423"/>
      <c r="AH969" s="10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5.75" thickTop="1" x14ac:dyDescent="0.2"/>
  </sheetData>
  <mergeCells count="5825">
    <mergeCell ref="H962:H963"/>
    <mergeCell ref="H964:H965"/>
    <mergeCell ref="H966:H967"/>
    <mergeCell ref="H930:H931"/>
    <mergeCell ref="H968:H969"/>
    <mergeCell ref="H846:H847"/>
    <mergeCell ref="H848:H849"/>
    <mergeCell ref="H853:H854"/>
    <mergeCell ref="H855:H856"/>
    <mergeCell ref="H857:H858"/>
    <mergeCell ref="H859:H860"/>
    <mergeCell ref="H842:H843"/>
    <mergeCell ref="H844:H845"/>
    <mergeCell ref="H951:H952"/>
    <mergeCell ref="H953:H954"/>
    <mergeCell ref="H958:H959"/>
    <mergeCell ref="H960:H961"/>
    <mergeCell ref="H861:H862"/>
    <mergeCell ref="H863:H864"/>
    <mergeCell ref="H868:H869"/>
    <mergeCell ref="H870:H871"/>
    <mergeCell ref="H771:H772"/>
    <mergeCell ref="H773:H774"/>
    <mergeCell ref="H778:H779"/>
    <mergeCell ref="H780:H781"/>
    <mergeCell ref="H782:H783"/>
    <mergeCell ref="H784:H785"/>
    <mergeCell ref="H831:H832"/>
    <mergeCell ref="H750:H751"/>
    <mergeCell ref="H752:H753"/>
    <mergeCell ref="H754:H755"/>
    <mergeCell ref="H756:H757"/>
    <mergeCell ref="H763:H764"/>
    <mergeCell ref="H765:H766"/>
    <mergeCell ref="H767:H768"/>
    <mergeCell ref="H769:H770"/>
    <mergeCell ref="H816:H817"/>
    <mergeCell ref="H818:H819"/>
    <mergeCell ref="H823:H824"/>
    <mergeCell ref="H825:H826"/>
    <mergeCell ref="H827:H828"/>
    <mergeCell ref="H829:H830"/>
    <mergeCell ref="H795:H796"/>
    <mergeCell ref="H797:H798"/>
    <mergeCell ref="H799:H800"/>
    <mergeCell ref="H801:H802"/>
    <mergeCell ref="H803:H804"/>
    <mergeCell ref="H808:H809"/>
    <mergeCell ref="H810:H811"/>
    <mergeCell ref="H812:H813"/>
    <mergeCell ref="H814:H815"/>
    <mergeCell ref="H666:H667"/>
    <mergeCell ref="H668:H669"/>
    <mergeCell ref="H673:H674"/>
    <mergeCell ref="H675:H676"/>
    <mergeCell ref="H643:H644"/>
    <mergeCell ref="H645:H646"/>
    <mergeCell ref="H647:H648"/>
    <mergeCell ref="H649:H650"/>
    <mergeCell ref="H651:H652"/>
    <mergeCell ref="H653:H654"/>
    <mergeCell ref="H737:H738"/>
    <mergeCell ref="H739:H740"/>
    <mergeCell ref="H741:H742"/>
    <mergeCell ref="H743:H744"/>
    <mergeCell ref="H711:H712"/>
    <mergeCell ref="H713:H714"/>
    <mergeCell ref="H722:H723"/>
    <mergeCell ref="H724:H725"/>
    <mergeCell ref="H726:H727"/>
    <mergeCell ref="H728:H729"/>
    <mergeCell ref="H733:H734"/>
    <mergeCell ref="H735:H736"/>
    <mergeCell ref="H709:H710"/>
    <mergeCell ref="H696:H697"/>
    <mergeCell ref="H698:H699"/>
    <mergeCell ref="H703:H704"/>
    <mergeCell ref="H705:H706"/>
    <mergeCell ref="H707:H708"/>
    <mergeCell ref="H718:H719"/>
    <mergeCell ref="H720:H721"/>
    <mergeCell ref="H688:H689"/>
    <mergeCell ref="H488:H489"/>
    <mergeCell ref="H493:H494"/>
    <mergeCell ref="H495:H496"/>
    <mergeCell ref="H497:H498"/>
    <mergeCell ref="H546:H547"/>
    <mergeCell ref="H548:H549"/>
    <mergeCell ref="H553:H554"/>
    <mergeCell ref="H555:H556"/>
    <mergeCell ref="H557:H558"/>
    <mergeCell ref="H559:H560"/>
    <mergeCell ref="H531:H532"/>
    <mergeCell ref="H533:H534"/>
    <mergeCell ref="H538:H539"/>
    <mergeCell ref="H540:H541"/>
    <mergeCell ref="H542:H543"/>
    <mergeCell ref="H544:H545"/>
    <mergeCell ref="H615:H616"/>
    <mergeCell ref="H600:H601"/>
    <mergeCell ref="H602:H603"/>
    <mergeCell ref="H604:H605"/>
    <mergeCell ref="H606:H607"/>
    <mergeCell ref="H608:H609"/>
    <mergeCell ref="H613:H614"/>
    <mergeCell ref="H587:H588"/>
    <mergeCell ref="H589:H590"/>
    <mergeCell ref="H591:H592"/>
    <mergeCell ref="H593:H594"/>
    <mergeCell ref="H598:H599"/>
    <mergeCell ref="H366:H367"/>
    <mergeCell ref="H368:H369"/>
    <mergeCell ref="H373:H374"/>
    <mergeCell ref="H375:H376"/>
    <mergeCell ref="H441:H442"/>
    <mergeCell ref="H443:H444"/>
    <mergeCell ref="H448:H449"/>
    <mergeCell ref="H482:H483"/>
    <mergeCell ref="H484:H485"/>
    <mergeCell ref="H349:H350"/>
    <mergeCell ref="H351:H352"/>
    <mergeCell ref="H353:H354"/>
    <mergeCell ref="H358:H359"/>
    <mergeCell ref="H360:H361"/>
    <mergeCell ref="H426:H427"/>
    <mergeCell ref="H428:H429"/>
    <mergeCell ref="H433:H434"/>
    <mergeCell ref="H435:H436"/>
    <mergeCell ref="H437:H438"/>
    <mergeCell ref="H439:H440"/>
    <mergeCell ref="H411:H412"/>
    <mergeCell ref="H413:H414"/>
    <mergeCell ref="H418:H419"/>
    <mergeCell ref="H420:H421"/>
    <mergeCell ref="H422:H423"/>
    <mergeCell ref="H424:H425"/>
    <mergeCell ref="H478:H479"/>
    <mergeCell ref="H480:H481"/>
    <mergeCell ref="H456:H457"/>
    <mergeCell ref="H458:H459"/>
    <mergeCell ref="H287:H288"/>
    <mergeCell ref="H289:H290"/>
    <mergeCell ref="H231:H232"/>
    <mergeCell ref="H233:H234"/>
    <mergeCell ref="H238:H239"/>
    <mergeCell ref="H240:H241"/>
    <mergeCell ref="H242:H243"/>
    <mergeCell ref="H321:H322"/>
    <mergeCell ref="H323:H324"/>
    <mergeCell ref="H328:H329"/>
    <mergeCell ref="H330:H331"/>
    <mergeCell ref="H332:H333"/>
    <mergeCell ref="H334:H335"/>
    <mergeCell ref="H306:H307"/>
    <mergeCell ref="H308:H309"/>
    <mergeCell ref="H313:H314"/>
    <mergeCell ref="H315:H316"/>
    <mergeCell ref="H317:H318"/>
    <mergeCell ref="H319:H320"/>
    <mergeCell ref="H259:H260"/>
    <mergeCell ref="H261:H262"/>
    <mergeCell ref="H263:H264"/>
    <mergeCell ref="H268:H269"/>
    <mergeCell ref="H270:H271"/>
    <mergeCell ref="H272:H273"/>
    <mergeCell ref="H244:H245"/>
    <mergeCell ref="H246:H247"/>
    <mergeCell ref="H248:H249"/>
    <mergeCell ref="H253:H254"/>
    <mergeCell ref="H255:H256"/>
    <mergeCell ref="H257:H258"/>
    <mergeCell ref="H216:H217"/>
    <mergeCell ref="H218:H219"/>
    <mergeCell ref="H223:H224"/>
    <mergeCell ref="H225:H226"/>
    <mergeCell ref="H227:H228"/>
    <mergeCell ref="H143:H144"/>
    <mergeCell ref="H148:H149"/>
    <mergeCell ref="H150:H151"/>
    <mergeCell ref="H152:H153"/>
    <mergeCell ref="H154:H155"/>
    <mergeCell ref="H201:H202"/>
    <mergeCell ref="H203:H204"/>
    <mergeCell ref="H208:H209"/>
    <mergeCell ref="H210:H211"/>
    <mergeCell ref="H212:H213"/>
    <mergeCell ref="H214:H215"/>
    <mergeCell ref="H186:H187"/>
    <mergeCell ref="H188:H189"/>
    <mergeCell ref="H193:H194"/>
    <mergeCell ref="H195:H196"/>
    <mergeCell ref="H197:H198"/>
    <mergeCell ref="H199:H200"/>
    <mergeCell ref="H58:H59"/>
    <mergeCell ref="H60:H61"/>
    <mergeCell ref="H62:H63"/>
    <mergeCell ref="H64:H65"/>
    <mergeCell ref="H66:H67"/>
    <mergeCell ref="H118:H119"/>
    <mergeCell ref="H120:H121"/>
    <mergeCell ref="H122:H123"/>
    <mergeCell ref="H124:H125"/>
    <mergeCell ref="H126:H127"/>
    <mergeCell ref="H128:H129"/>
    <mergeCell ref="H103:H104"/>
    <mergeCell ref="H105:H106"/>
    <mergeCell ref="H107:H108"/>
    <mergeCell ref="H109:H110"/>
    <mergeCell ref="H111:H112"/>
    <mergeCell ref="H113:H114"/>
    <mergeCell ref="AK966:AK969"/>
    <mergeCell ref="AL966:AL969"/>
    <mergeCell ref="AM966:AM969"/>
    <mergeCell ref="AN966:AN969"/>
    <mergeCell ref="AO966:AO969"/>
    <mergeCell ref="H51:H52"/>
    <mergeCell ref="H17:H24"/>
    <mergeCell ref="AW962:AW965"/>
    <mergeCell ref="AX962:AX965"/>
    <mergeCell ref="C966:C969"/>
    <mergeCell ref="I966:I969"/>
    <mergeCell ref="J966:J969"/>
    <mergeCell ref="K966:K969"/>
    <mergeCell ref="AF966:AF969"/>
    <mergeCell ref="AG966:AG969"/>
    <mergeCell ref="H36:H37"/>
    <mergeCell ref="H38:H39"/>
    <mergeCell ref="H43:H44"/>
    <mergeCell ref="H45:H46"/>
    <mergeCell ref="H47:H48"/>
    <mergeCell ref="H49:H50"/>
    <mergeCell ref="H28:H29"/>
    <mergeCell ref="H30:H31"/>
    <mergeCell ref="H32:H33"/>
    <mergeCell ref="H34:H35"/>
    <mergeCell ref="H83:H84"/>
    <mergeCell ref="H88:H89"/>
    <mergeCell ref="H90:H91"/>
    <mergeCell ref="H92:H93"/>
    <mergeCell ref="H94:H95"/>
    <mergeCell ref="H96:H97"/>
    <mergeCell ref="H68:H69"/>
    <mergeCell ref="AV962:AV965"/>
    <mergeCell ref="C962:C965"/>
    <mergeCell ref="I962:I965"/>
    <mergeCell ref="J962:J965"/>
    <mergeCell ref="K962:K965"/>
    <mergeCell ref="AF962:AF965"/>
    <mergeCell ref="AG962:AG965"/>
    <mergeCell ref="AJ962:AJ965"/>
    <mergeCell ref="AK962:AK965"/>
    <mergeCell ref="AS958:AS961"/>
    <mergeCell ref="AT958:AT961"/>
    <mergeCell ref="AU958:AU961"/>
    <mergeCell ref="AV958:AV961"/>
    <mergeCell ref="AW958:AW961"/>
    <mergeCell ref="AX958:AX961"/>
    <mergeCell ref="AV966:AV969"/>
    <mergeCell ref="AW966:AW969"/>
    <mergeCell ref="AX966:AX969"/>
    <mergeCell ref="AL958:AL961"/>
    <mergeCell ref="AM958:AM961"/>
    <mergeCell ref="AN958:AN961"/>
    <mergeCell ref="AO958:AO961"/>
    <mergeCell ref="AP958:AP961"/>
    <mergeCell ref="AQ958:AQ961"/>
    <mergeCell ref="AR958:AR961"/>
    <mergeCell ref="AP966:AP969"/>
    <mergeCell ref="AQ966:AQ969"/>
    <mergeCell ref="AR966:AR969"/>
    <mergeCell ref="AS966:AS969"/>
    <mergeCell ref="AT966:AT969"/>
    <mergeCell ref="AU966:AU969"/>
    <mergeCell ref="AJ966:AJ969"/>
    <mergeCell ref="AR962:AR965"/>
    <mergeCell ref="AS962:AS965"/>
    <mergeCell ref="AT962:AT965"/>
    <mergeCell ref="L955:M955"/>
    <mergeCell ref="N955:O955"/>
    <mergeCell ref="P955:Q955"/>
    <mergeCell ref="R955:S955"/>
    <mergeCell ref="T955:U955"/>
    <mergeCell ref="V955:W955"/>
    <mergeCell ref="X955:Y955"/>
    <mergeCell ref="AL962:AL965"/>
    <mergeCell ref="AM962:AM965"/>
    <mergeCell ref="AN962:AN965"/>
    <mergeCell ref="AO962:AO965"/>
    <mergeCell ref="AP962:AP965"/>
    <mergeCell ref="AQ962:AQ965"/>
    <mergeCell ref="AU962:AU965"/>
    <mergeCell ref="AF958:AF961"/>
    <mergeCell ref="AG958:AG961"/>
    <mergeCell ref="AJ958:AJ961"/>
    <mergeCell ref="AK958:AK961"/>
    <mergeCell ref="AM906:AM909"/>
    <mergeCell ref="Z955:AA955"/>
    <mergeCell ref="AB955:AC955"/>
    <mergeCell ref="C958:C961"/>
    <mergeCell ref="I958:I961"/>
    <mergeCell ref="J958:J961"/>
    <mergeCell ref="K958:K961"/>
    <mergeCell ref="E956:G956"/>
    <mergeCell ref="AT906:AT909"/>
    <mergeCell ref="AU906:AU909"/>
    <mergeCell ref="AV906:AV909"/>
    <mergeCell ref="AW906:AW909"/>
    <mergeCell ref="AX906:AX909"/>
    <mergeCell ref="H902:H903"/>
    <mergeCell ref="H904:H905"/>
    <mergeCell ref="H906:H907"/>
    <mergeCell ref="H908:H909"/>
    <mergeCell ref="AM902:AM905"/>
    <mergeCell ref="AN906:AN909"/>
    <mergeCell ref="AO906:AO909"/>
    <mergeCell ref="AP906:AP909"/>
    <mergeCell ref="AQ906:AQ909"/>
    <mergeCell ref="AR906:AR909"/>
    <mergeCell ref="AS906:AS909"/>
    <mergeCell ref="C906:C909"/>
    <mergeCell ref="I906:I909"/>
    <mergeCell ref="J906:J909"/>
    <mergeCell ref="K906:K909"/>
    <mergeCell ref="AF906:AF909"/>
    <mergeCell ref="AG906:AG909"/>
    <mergeCell ref="AR902:AR905"/>
    <mergeCell ref="AS902:AS905"/>
    <mergeCell ref="AX898:AX901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AT898:AT901"/>
    <mergeCell ref="AU898:AU901"/>
    <mergeCell ref="AV898:AV901"/>
    <mergeCell ref="AW898:AW901"/>
    <mergeCell ref="AL898:AL901"/>
    <mergeCell ref="AM898:AM901"/>
    <mergeCell ref="AN898:AN901"/>
    <mergeCell ref="AO898:AO901"/>
    <mergeCell ref="AP898:AP901"/>
    <mergeCell ref="AQ898:AQ901"/>
    <mergeCell ref="AW902:AW905"/>
    <mergeCell ref="AX902:AX905"/>
    <mergeCell ref="AJ906:AJ909"/>
    <mergeCell ref="AK906:AK909"/>
    <mergeCell ref="AL906:AL909"/>
    <mergeCell ref="AW842:AW845"/>
    <mergeCell ref="AX842:AX845"/>
    <mergeCell ref="C846:C849"/>
    <mergeCell ref="I846:I849"/>
    <mergeCell ref="J846:J849"/>
    <mergeCell ref="K846:K849"/>
    <mergeCell ref="AF846:AF849"/>
    <mergeCell ref="AG846:AG849"/>
    <mergeCell ref="AF898:AF901"/>
    <mergeCell ref="AG898:AG901"/>
    <mergeCell ref="AJ898:AJ901"/>
    <mergeCell ref="AK898:AK901"/>
    <mergeCell ref="H898:H899"/>
    <mergeCell ref="H900:H901"/>
    <mergeCell ref="Z895:AA895"/>
    <mergeCell ref="AB895:AC895"/>
    <mergeCell ref="C898:C901"/>
    <mergeCell ref="I898:I901"/>
    <mergeCell ref="J898:J901"/>
    <mergeCell ref="K898:K901"/>
    <mergeCell ref="E896:G896"/>
    <mergeCell ref="L895:M895"/>
    <mergeCell ref="N895:O895"/>
    <mergeCell ref="P895:Q895"/>
    <mergeCell ref="R895:S895"/>
    <mergeCell ref="T895:U895"/>
    <mergeCell ref="V895:W895"/>
    <mergeCell ref="X895:Y895"/>
    <mergeCell ref="H887:H888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V846:AV849"/>
    <mergeCell ref="AW846:AW849"/>
    <mergeCell ref="AX846:AX849"/>
    <mergeCell ref="AB835:AC835"/>
    <mergeCell ref="AU838:AU841"/>
    <mergeCell ref="AV838:AV841"/>
    <mergeCell ref="AJ838:AJ841"/>
    <mergeCell ref="AK838:AK841"/>
    <mergeCell ref="AL838:AL841"/>
    <mergeCell ref="AM838:AM841"/>
    <mergeCell ref="AP812:AP815"/>
    <mergeCell ref="AT801:AT804"/>
    <mergeCell ref="AU801:AU804"/>
    <mergeCell ref="AV801:AV804"/>
    <mergeCell ref="AO816:AO819"/>
    <mergeCell ref="AU812:AU815"/>
    <mergeCell ref="AV812:AV815"/>
    <mergeCell ref="AB820:AC820"/>
    <mergeCell ref="AU823:AU826"/>
    <mergeCell ref="AV823:AV826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AM846:AM849"/>
    <mergeCell ref="AT838:AT841"/>
    <mergeCell ref="H838:H839"/>
    <mergeCell ref="H840:H841"/>
    <mergeCell ref="C786:C789"/>
    <mergeCell ref="I786:I789"/>
    <mergeCell ref="J786:J789"/>
    <mergeCell ref="K786:K789"/>
    <mergeCell ref="AF786:AF789"/>
    <mergeCell ref="AG786:AG789"/>
    <mergeCell ref="AJ786:AJ789"/>
    <mergeCell ref="AN838:AN841"/>
    <mergeCell ref="AO838:AO841"/>
    <mergeCell ref="AP838:AP841"/>
    <mergeCell ref="AQ838:AQ841"/>
    <mergeCell ref="AR838:AR841"/>
    <mergeCell ref="AS838:AS841"/>
    <mergeCell ref="C838:C841"/>
    <mergeCell ref="I838:I841"/>
    <mergeCell ref="J838:J841"/>
    <mergeCell ref="K838:K841"/>
    <mergeCell ref="AF838:AF841"/>
    <mergeCell ref="AG838:AG841"/>
    <mergeCell ref="AN797:AN800"/>
    <mergeCell ref="AO797:AO800"/>
    <mergeCell ref="AP797:AP800"/>
    <mergeCell ref="AQ797:AQ800"/>
    <mergeCell ref="AR797:AR800"/>
    <mergeCell ref="AS797:AS800"/>
    <mergeCell ref="AT797:AT800"/>
    <mergeCell ref="V835:W835"/>
    <mergeCell ref="X835:Y835"/>
    <mergeCell ref="Z835:AA835"/>
    <mergeCell ref="AG726:AG729"/>
    <mergeCell ref="AJ726:AJ729"/>
    <mergeCell ref="AK726:AK729"/>
    <mergeCell ref="AU722:AU725"/>
    <mergeCell ref="AV722:AV725"/>
    <mergeCell ref="AR726:AR729"/>
    <mergeCell ref="AS726:AS729"/>
    <mergeCell ref="AT726:AT729"/>
    <mergeCell ref="AU726:AU729"/>
    <mergeCell ref="I782:I785"/>
    <mergeCell ref="J782:J785"/>
    <mergeCell ref="K782:K785"/>
    <mergeCell ref="AF782:AF785"/>
    <mergeCell ref="AK786:AK789"/>
    <mergeCell ref="AL786:AL789"/>
    <mergeCell ref="AM786:AM789"/>
    <mergeCell ref="AN786:AN789"/>
    <mergeCell ref="AO786:AO789"/>
    <mergeCell ref="AP786:AP789"/>
    <mergeCell ref="AU778:AU781"/>
    <mergeCell ref="K722:K725"/>
    <mergeCell ref="AL733:AL736"/>
    <mergeCell ref="AM733:AM736"/>
    <mergeCell ref="AN733:AN736"/>
    <mergeCell ref="AO733:AO736"/>
    <mergeCell ref="AP733:AP736"/>
    <mergeCell ref="AQ733:AQ736"/>
    <mergeCell ref="AQ726:AQ729"/>
    <mergeCell ref="Z745:AA745"/>
    <mergeCell ref="AB745:AC745"/>
    <mergeCell ref="AU748:AU751"/>
    <mergeCell ref="K666:K669"/>
    <mergeCell ref="AF666:AF669"/>
    <mergeCell ref="AG666:AG669"/>
    <mergeCell ref="AJ666:AJ669"/>
    <mergeCell ref="AK666:AK669"/>
    <mergeCell ref="AV726:AV729"/>
    <mergeCell ref="AW726:AW729"/>
    <mergeCell ref="AP778:AP781"/>
    <mergeCell ref="AR778:AR781"/>
    <mergeCell ref="AS778:AS781"/>
    <mergeCell ref="AT778:AT781"/>
    <mergeCell ref="AJ778:AJ781"/>
    <mergeCell ref="AK778:AK781"/>
    <mergeCell ref="AL778:AL781"/>
    <mergeCell ref="AM778:AM781"/>
    <mergeCell ref="AN778:AN781"/>
    <mergeCell ref="AO778:AO781"/>
    <mergeCell ref="K778:K781"/>
    <mergeCell ref="AF778:AF781"/>
    <mergeCell ref="AG778:AG781"/>
    <mergeCell ref="AV778:AV781"/>
    <mergeCell ref="AT722:AT725"/>
    <mergeCell ref="AL726:AL729"/>
    <mergeCell ref="AM726:AM729"/>
    <mergeCell ref="AN726:AN729"/>
    <mergeCell ref="AO726:AO729"/>
    <mergeCell ref="AP726:AP729"/>
    <mergeCell ref="AP677:AP680"/>
    <mergeCell ref="AQ677:AQ680"/>
    <mergeCell ref="L670:M670"/>
    <mergeCell ref="N670:O670"/>
    <mergeCell ref="P670:Q670"/>
    <mergeCell ref="C662:C665"/>
    <mergeCell ref="I662:I665"/>
    <mergeCell ref="J662:J665"/>
    <mergeCell ref="K662:K665"/>
    <mergeCell ref="AF662:AF665"/>
    <mergeCell ref="AG662:AG665"/>
    <mergeCell ref="AS658:AS661"/>
    <mergeCell ref="AT658:AT661"/>
    <mergeCell ref="AU658:AU661"/>
    <mergeCell ref="AV658:AV661"/>
    <mergeCell ref="AW658:AW661"/>
    <mergeCell ref="AX658:AX661"/>
    <mergeCell ref="AT718:AT721"/>
    <mergeCell ref="AU718:AU721"/>
    <mergeCell ref="AV718:AV721"/>
    <mergeCell ref="C666:C669"/>
    <mergeCell ref="I666:I669"/>
    <mergeCell ref="J666:J669"/>
    <mergeCell ref="C673:C676"/>
    <mergeCell ref="I673:I676"/>
    <mergeCell ref="J673:J676"/>
    <mergeCell ref="K673:K676"/>
    <mergeCell ref="AN718:AN721"/>
    <mergeCell ref="AO718:AO721"/>
    <mergeCell ref="AP718:AP721"/>
    <mergeCell ref="AQ718:AQ721"/>
    <mergeCell ref="AR718:AR721"/>
    <mergeCell ref="AS718:AS721"/>
    <mergeCell ref="AF718:AF721"/>
    <mergeCell ref="AG718:AG721"/>
    <mergeCell ref="AJ718:AJ721"/>
    <mergeCell ref="AK718:AK721"/>
    <mergeCell ref="I658:I661"/>
    <mergeCell ref="J658:J661"/>
    <mergeCell ref="K658:K661"/>
    <mergeCell ref="AV662:AV665"/>
    <mergeCell ref="AW662:AW665"/>
    <mergeCell ref="AX662:AX665"/>
    <mergeCell ref="H662:H663"/>
    <mergeCell ref="H664:H665"/>
    <mergeCell ref="L655:M655"/>
    <mergeCell ref="N655:O655"/>
    <mergeCell ref="P655:Q655"/>
    <mergeCell ref="R655:S655"/>
    <mergeCell ref="T655:U655"/>
    <mergeCell ref="AP662:AP665"/>
    <mergeCell ref="AQ662:AQ665"/>
    <mergeCell ref="AR662:AR665"/>
    <mergeCell ref="AS662:AS665"/>
    <mergeCell ref="AT662:AT665"/>
    <mergeCell ref="AU662:AU665"/>
    <mergeCell ref="AJ662:AJ665"/>
    <mergeCell ref="AK662:AK665"/>
    <mergeCell ref="AL662:AL665"/>
    <mergeCell ref="AM662:AM665"/>
    <mergeCell ref="AN662:AN665"/>
    <mergeCell ref="AO662:AO665"/>
    <mergeCell ref="H658:H659"/>
    <mergeCell ref="H660:H661"/>
    <mergeCell ref="AF658:AF661"/>
    <mergeCell ref="AG658:AG661"/>
    <mergeCell ref="AJ658:AJ661"/>
    <mergeCell ref="AK658:AK661"/>
    <mergeCell ref="V655:W655"/>
    <mergeCell ref="AW546:AW549"/>
    <mergeCell ref="AX546:AX549"/>
    <mergeCell ref="AU553:AU556"/>
    <mergeCell ref="AV553:AV556"/>
    <mergeCell ref="AW553:AW556"/>
    <mergeCell ref="AX553:AX556"/>
    <mergeCell ref="AL602:AL605"/>
    <mergeCell ref="AM602:AM605"/>
    <mergeCell ref="AN602:AN605"/>
    <mergeCell ref="AO602:AO605"/>
    <mergeCell ref="AP602:AP605"/>
    <mergeCell ref="AQ602:AQ605"/>
    <mergeCell ref="AW606:AW609"/>
    <mergeCell ref="AX606:AX609"/>
    <mergeCell ref="C602:C605"/>
    <mergeCell ref="I602:I605"/>
    <mergeCell ref="J602:J605"/>
    <mergeCell ref="K602:K605"/>
    <mergeCell ref="AF602:AF605"/>
    <mergeCell ref="AG602:AG605"/>
    <mergeCell ref="AJ602:AJ605"/>
    <mergeCell ref="AK602:AK605"/>
    <mergeCell ref="AQ606:AQ609"/>
    <mergeCell ref="AR606:AR609"/>
    <mergeCell ref="AS606:AS609"/>
    <mergeCell ref="AT606:AT609"/>
    <mergeCell ref="AU606:AU609"/>
    <mergeCell ref="AV606:AV609"/>
    <mergeCell ref="AX602:AX605"/>
    <mergeCell ref="C606:C609"/>
    <mergeCell ref="I606:I609"/>
    <mergeCell ref="J606:J609"/>
    <mergeCell ref="AW557:AW560"/>
    <mergeCell ref="AX557:AX560"/>
    <mergeCell ref="C598:C601"/>
    <mergeCell ref="I598:I601"/>
    <mergeCell ref="J598:J601"/>
    <mergeCell ref="K598:K601"/>
    <mergeCell ref="AF598:AF601"/>
    <mergeCell ref="AG598:AG601"/>
    <mergeCell ref="X595:Y595"/>
    <mergeCell ref="Z595:AA595"/>
    <mergeCell ref="AB595:AC595"/>
    <mergeCell ref="AU598:AU601"/>
    <mergeCell ref="AV598:AV601"/>
    <mergeCell ref="AW598:AW601"/>
    <mergeCell ref="AJ598:AJ601"/>
    <mergeCell ref="AK598:AK601"/>
    <mergeCell ref="AL598:AL601"/>
    <mergeCell ref="AM598:AM601"/>
    <mergeCell ref="L595:M595"/>
    <mergeCell ref="N595:O595"/>
    <mergeCell ref="P595:Q595"/>
    <mergeCell ref="R595:S595"/>
    <mergeCell ref="T595:U595"/>
    <mergeCell ref="V595:W595"/>
    <mergeCell ref="H561:H562"/>
    <mergeCell ref="H563:H564"/>
    <mergeCell ref="H576:H577"/>
    <mergeCell ref="H578:H579"/>
    <mergeCell ref="H583:H584"/>
    <mergeCell ref="C587:C590"/>
    <mergeCell ref="AS557:AS560"/>
    <mergeCell ref="AT557:AT560"/>
    <mergeCell ref="AK542:AK545"/>
    <mergeCell ref="AT546:AT549"/>
    <mergeCell ref="AU546:AU549"/>
    <mergeCell ref="AS538:AS541"/>
    <mergeCell ref="AT538:AT541"/>
    <mergeCell ref="AU538:AU541"/>
    <mergeCell ref="AV538:AV541"/>
    <mergeCell ref="AN546:AN549"/>
    <mergeCell ref="AO546:AO549"/>
    <mergeCell ref="AP546:AP549"/>
    <mergeCell ref="AQ546:AQ549"/>
    <mergeCell ref="AR546:AR549"/>
    <mergeCell ref="AS546:AS549"/>
    <mergeCell ref="AT598:AT601"/>
    <mergeCell ref="I546:I549"/>
    <mergeCell ref="J546:J549"/>
    <mergeCell ref="K546:K549"/>
    <mergeCell ref="AF546:AF549"/>
    <mergeCell ref="AG546:AG549"/>
    <mergeCell ref="AJ546:AJ549"/>
    <mergeCell ref="AK546:AK549"/>
    <mergeCell ref="AL546:AL549"/>
    <mergeCell ref="AM546:AM549"/>
    <mergeCell ref="AN598:AN601"/>
    <mergeCell ref="AO598:AO601"/>
    <mergeCell ref="AP598:AP601"/>
    <mergeCell ref="AQ598:AQ601"/>
    <mergeCell ref="AR598:AR601"/>
    <mergeCell ref="AS598:AS601"/>
    <mergeCell ref="AU557:AU560"/>
    <mergeCell ref="AV557:AV560"/>
    <mergeCell ref="AV546:AV549"/>
    <mergeCell ref="AX542:AX545"/>
    <mergeCell ref="AL538:AL541"/>
    <mergeCell ref="AM538:AM541"/>
    <mergeCell ref="AN538:AN541"/>
    <mergeCell ref="AO538:AO541"/>
    <mergeCell ref="AP538:AP541"/>
    <mergeCell ref="AR542:AR545"/>
    <mergeCell ref="AS542:AS545"/>
    <mergeCell ref="AT542:AT545"/>
    <mergeCell ref="AU542:AU545"/>
    <mergeCell ref="AV542:AV545"/>
    <mergeCell ref="AW542:AW545"/>
    <mergeCell ref="AL542:AL545"/>
    <mergeCell ref="AM542:AM545"/>
    <mergeCell ref="AN542:AN545"/>
    <mergeCell ref="AO542:AO545"/>
    <mergeCell ref="AP542:AP545"/>
    <mergeCell ref="AQ542:AQ545"/>
    <mergeCell ref="AW538:AW541"/>
    <mergeCell ref="AX538:AX541"/>
    <mergeCell ref="AQ538:AQ541"/>
    <mergeCell ref="AR538:AR541"/>
    <mergeCell ref="AN486:AN489"/>
    <mergeCell ref="AF538:AF541"/>
    <mergeCell ref="AG538:AG541"/>
    <mergeCell ref="AJ538:AJ541"/>
    <mergeCell ref="AK538:AK541"/>
    <mergeCell ref="AX482:AX485"/>
    <mergeCell ref="C486:C489"/>
    <mergeCell ref="I486:I489"/>
    <mergeCell ref="J486:J489"/>
    <mergeCell ref="K486:K489"/>
    <mergeCell ref="AF486:AF489"/>
    <mergeCell ref="X535:Y535"/>
    <mergeCell ref="Z535:AA535"/>
    <mergeCell ref="AB535:AC535"/>
    <mergeCell ref="C538:C541"/>
    <mergeCell ref="I538:I541"/>
    <mergeCell ref="J538:J541"/>
    <mergeCell ref="K538:K541"/>
    <mergeCell ref="L535:M535"/>
    <mergeCell ref="N535:O535"/>
    <mergeCell ref="P535:Q535"/>
    <mergeCell ref="R535:S535"/>
    <mergeCell ref="T535:U535"/>
    <mergeCell ref="V535:W535"/>
    <mergeCell ref="H514:H515"/>
    <mergeCell ref="H516:H517"/>
    <mergeCell ref="H518:H519"/>
    <mergeCell ref="H523:H524"/>
    <mergeCell ref="H525:H526"/>
    <mergeCell ref="H527:H528"/>
    <mergeCell ref="H499:H500"/>
    <mergeCell ref="H501:H502"/>
    <mergeCell ref="AX426:AX429"/>
    <mergeCell ref="AX478:AX481"/>
    <mergeCell ref="AW437:AW440"/>
    <mergeCell ref="AS433:AS436"/>
    <mergeCell ref="AT433:AT436"/>
    <mergeCell ref="AM482:AM485"/>
    <mergeCell ref="AN482:AN485"/>
    <mergeCell ref="AO482:AO485"/>
    <mergeCell ref="AP482:AP485"/>
    <mergeCell ref="AQ482:AQ485"/>
    <mergeCell ref="AR482:AR485"/>
    <mergeCell ref="AU486:AU489"/>
    <mergeCell ref="AV486:AV489"/>
    <mergeCell ref="AW486:AW489"/>
    <mergeCell ref="AX486:AX489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V478:AV481"/>
    <mergeCell ref="AW478:AW481"/>
    <mergeCell ref="AF478:AF481"/>
    <mergeCell ref="AG478:AG481"/>
    <mergeCell ref="AJ478:AJ481"/>
    <mergeCell ref="AK478:AK481"/>
    <mergeCell ref="L475:M475"/>
    <mergeCell ref="N475:O475"/>
    <mergeCell ref="P475:Q475"/>
    <mergeCell ref="R475:S475"/>
    <mergeCell ref="T475:U475"/>
    <mergeCell ref="V475:W475"/>
    <mergeCell ref="AS482:AS485"/>
    <mergeCell ref="AT482:AT485"/>
    <mergeCell ref="AU482:AU485"/>
    <mergeCell ref="AV482:AV485"/>
    <mergeCell ref="AW482:AW485"/>
    <mergeCell ref="AR478:AR481"/>
    <mergeCell ref="AS478:AS481"/>
    <mergeCell ref="AT478:AT481"/>
    <mergeCell ref="AJ426:AJ429"/>
    <mergeCell ref="AK426:AK429"/>
    <mergeCell ref="AL478:AL481"/>
    <mergeCell ref="AM478:AM481"/>
    <mergeCell ref="AN478:AN481"/>
    <mergeCell ref="AO478:AO481"/>
    <mergeCell ref="AP478:AP481"/>
    <mergeCell ref="AQ478:AQ481"/>
    <mergeCell ref="L430:M430"/>
    <mergeCell ref="N430:O430"/>
    <mergeCell ref="P430:Q430"/>
    <mergeCell ref="R430:S430"/>
    <mergeCell ref="I478:I481"/>
    <mergeCell ref="J478:J481"/>
    <mergeCell ref="K478:K481"/>
    <mergeCell ref="K441:K444"/>
    <mergeCell ref="I456:I459"/>
    <mergeCell ref="J456:J459"/>
    <mergeCell ref="AQ437:AQ440"/>
    <mergeCell ref="AL437:AL440"/>
    <mergeCell ref="AM437:AM440"/>
    <mergeCell ref="AN437:AN440"/>
    <mergeCell ref="AO437:AO440"/>
    <mergeCell ref="AP437:AP440"/>
    <mergeCell ref="L445:M445"/>
    <mergeCell ref="N445:O445"/>
    <mergeCell ref="P445:Q445"/>
    <mergeCell ref="R445:S445"/>
    <mergeCell ref="T445:U445"/>
    <mergeCell ref="AB475:AC475"/>
    <mergeCell ref="X475:Y475"/>
    <mergeCell ref="Z475:AA475"/>
    <mergeCell ref="AX366:AX369"/>
    <mergeCell ref="C362:C365"/>
    <mergeCell ref="I362:I365"/>
    <mergeCell ref="J362:J365"/>
    <mergeCell ref="K362:K365"/>
    <mergeCell ref="AF362:AF365"/>
    <mergeCell ref="AG362:AG365"/>
    <mergeCell ref="AJ362:AJ365"/>
    <mergeCell ref="AM362:AM365"/>
    <mergeCell ref="AQ366:AQ369"/>
    <mergeCell ref="AR366:AR369"/>
    <mergeCell ref="AS366:AS369"/>
    <mergeCell ref="AT366:AT369"/>
    <mergeCell ref="AU366:AU369"/>
    <mergeCell ref="AV366:AV369"/>
    <mergeCell ref="AK366:AK369"/>
    <mergeCell ref="AL366:AL369"/>
    <mergeCell ref="AM366:AM369"/>
    <mergeCell ref="AN366:AN369"/>
    <mergeCell ref="AO366:AO369"/>
    <mergeCell ref="AP366:AP369"/>
    <mergeCell ref="AW362:AW365"/>
    <mergeCell ref="AX362:AX365"/>
    <mergeCell ref="C366:C369"/>
    <mergeCell ref="I366:I369"/>
    <mergeCell ref="J366:J369"/>
    <mergeCell ref="K366:K369"/>
    <mergeCell ref="AK362:AK365"/>
    <mergeCell ref="AL362:AL365"/>
    <mergeCell ref="AU362:AU365"/>
    <mergeCell ref="AV362:AV365"/>
    <mergeCell ref="AT362:AT365"/>
    <mergeCell ref="K426:K429"/>
    <mergeCell ref="AF426:AF429"/>
    <mergeCell ref="AG426:AG429"/>
    <mergeCell ref="H362:H363"/>
    <mergeCell ref="AX358:AX361"/>
    <mergeCell ref="L310:M310"/>
    <mergeCell ref="N310:O310"/>
    <mergeCell ref="P310:Q310"/>
    <mergeCell ref="R310:S310"/>
    <mergeCell ref="T310:U310"/>
    <mergeCell ref="V310:W310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T358:AT361"/>
    <mergeCell ref="AO358:AO361"/>
    <mergeCell ref="AP358:AP361"/>
    <mergeCell ref="AQ358:AQ361"/>
    <mergeCell ref="AU313:AU316"/>
    <mergeCell ref="AW306:AW309"/>
    <mergeCell ref="AW358:AW361"/>
    <mergeCell ref="AX313:AX316"/>
    <mergeCell ref="J317:J320"/>
    <mergeCell ref="K317:K320"/>
    <mergeCell ref="H336:H337"/>
    <mergeCell ref="H338:H339"/>
    <mergeCell ref="H343:H344"/>
    <mergeCell ref="H345:H346"/>
    <mergeCell ref="AF317:AF320"/>
    <mergeCell ref="AG317:AG320"/>
    <mergeCell ref="AP317:AP320"/>
    <mergeCell ref="AQ317:AQ320"/>
    <mergeCell ref="C358:C361"/>
    <mergeCell ref="I358:I361"/>
    <mergeCell ref="J358:J361"/>
    <mergeCell ref="K358:K361"/>
    <mergeCell ref="AF358:AF361"/>
    <mergeCell ref="AM306:AM309"/>
    <mergeCell ref="AN306:AN309"/>
    <mergeCell ref="AO306:AO309"/>
    <mergeCell ref="AP306:AP309"/>
    <mergeCell ref="AQ306:AQ309"/>
    <mergeCell ref="AG358:AG361"/>
    <mergeCell ref="AJ358:AJ361"/>
    <mergeCell ref="AK358:AK361"/>
    <mergeCell ref="AL358:AL361"/>
    <mergeCell ref="AM358:AM361"/>
    <mergeCell ref="AN358:AN361"/>
    <mergeCell ref="K336:K339"/>
    <mergeCell ref="AF336:AF339"/>
    <mergeCell ref="AG336:AG339"/>
    <mergeCell ref="AJ336:AJ339"/>
    <mergeCell ref="AK336:AK339"/>
    <mergeCell ref="AL336:AL339"/>
    <mergeCell ref="AM336:AM339"/>
    <mergeCell ref="AN336:AN339"/>
    <mergeCell ref="AQ347:AQ350"/>
    <mergeCell ref="AR306:AR309"/>
    <mergeCell ref="X310:Y310"/>
    <mergeCell ref="Z310:AA310"/>
    <mergeCell ref="AB310:AC310"/>
    <mergeCell ref="AF306:AF309"/>
    <mergeCell ref="AG306:AG309"/>
    <mergeCell ref="AJ306:AJ309"/>
    <mergeCell ref="AK306:AK309"/>
    <mergeCell ref="AL306:AL309"/>
    <mergeCell ref="C317:C320"/>
    <mergeCell ref="I317:I320"/>
    <mergeCell ref="H347:H348"/>
    <mergeCell ref="AT298:AT301"/>
    <mergeCell ref="AU298:AU301"/>
    <mergeCell ref="AV298:AV301"/>
    <mergeCell ref="AR302:AR305"/>
    <mergeCell ref="AS302:AS305"/>
    <mergeCell ref="AT302:AT305"/>
    <mergeCell ref="AU302:AU305"/>
    <mergeCell ref="AS306:AS309"/>
    <mergeCell ref="AT306:AT309"/>
    <mergeCell ref="AU306:AU309"/>
    <mergeCell ref="AV306:AV309"/>
    <mergeCell ref="AL313:AL316"/>
    <mergeCell ref="AM313:AM316"/>
    <mergeCell ref="AN313:AN316"/>
    <mergeCell ref="AO313:AO316"/>
    <mergeCell ref="AK302:AK305"/>
    <mergeCell ref="AS298:AS301"/>
    <mergeCell ref="AR317:AR320"/>
    <mergeCell ref="AS317:AS320"/>
    <mergeCell ref="AT317:AT320"/>
    <mergeCell ref="AU358:AU361"/>
    <mergeCell ref="AV358:AV361"/>
    <mergeCell ref="C298:C301"/>
    <mergeCell ref="I298:I301"/>
    <mergeCell ref="J298:J301"/>
    <mergeCell ref="K298:K301"/>
    <mergeCell ref="L295:M295"/>
    <mergeCell ref="AV302:AV305"/>
    <mergeCell ref="AW302:AW305"/>
    <mergeCell ref="AX302:AX305"/>
    <mergeCell ref="H298:H299"/>
    <mergeCell ref="H300:H301"/>
    <mergeCell ref="H302:H303"/>
    <mergeCell ref="H304:H305"/>
    <mergeCell ref="AF298:AF301"/>
    <mergeCell ref="AG298:AG301"/>
    <mergeCell ref="AJ298:AJ301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T246:AT249"/>
    <mergeCell ref="AU246:AU249"/>
    <mergeCell ref="AV246:AV249"/>
    <mergeCell ref="AW246:AW249"/>
    <mergeCell ref="AX246:AX249"/>
    <mergeCell ref="AS238:AS241"/>
    <mergeCell ref="AT238:AT241"/>
    <mergeCell ref="AU238:AU241"/>
    <mergeCell ref="AV238:AV241"/>
    <mergeCell ref="AW238:AW241"/>
    <mergeCell ref="AN246:AN249"/>
    <mergeCell ref="AO246:AO249"/>
    <mergeCell ref="AP246:AP249"/>
    <mergeCell ref="AQ246:AQ249"/>
    <mergeCell ref="AR246:AR249"/>
    <mergeCell ref="AS246:AS249"/>
    <mergeCell ref="AF246:AF249"/>
    <mergeCell ref="AG246:AG249"/>
    <mergeCell ref="AJ246:AJ249"/>
    <mergeCell ref="AK246:AK249"/>
    <mergeCell ref="AL246:AL249"/>
    <mergeCell ref="AM246:AM249"/>
    <mergeCell ref="T235:U235"/>
    <mergeCell ref="V235:W235"/>
    <mergeCell ref="X235:Y235"/>
    <mergeCell ref="Z235:AA235"/>
    <mergeCell ref="AB235:AC235"/>
    <mergeCell ref="C238:C241"/>
    <mergeCell ref="I238:I241"/>
    <mergeCell ref="J238:J241"/>
    <mergeCell ref="K238:K241"/>
    <mergeCell ref="AS242:AS245"/>
    <mergeCell ref="AT242:AT245"/>
    <mergeCell ref="AU242:AU245"/>
    <mergeCell ref="AV242:AV245"/>
    <mergeCell ref="AW242:AW245"/>
    <mergeCell ref="AX242:AX245"/>
    <mergeCell ref="AM242:AM245"/>
    <mergeCell ref="AN242:AN245"/>
    <mergeCell ref="AO242:AO245"/>
    <mergeCell ref="AP242:AP245"/>
    <mergeCell ref="AQ242:AQ245"/>
    <mergeCell ref="AR242:AR245"/>
    <mergeCell ref="AX238:AX241"/>
    <mergeCell ref="C242:C245"/>
    <mergeCell ref="I242:I245"/>
    <mergeCell ref="J242:J245"/>
    <mergeCell ref="K242:K245"/>
    <mergeCell ref="AF242:AF245"/>
    <mergeCell ref="AG242:AG245"/>
    <mergeCell ref="AJ242:AJ245"/>
    <mergeCell ref="AK242:AK245"/>
    <mergeCell ref="AL242:AL245"/>
    <mergeCell ref="AU186:AU189"/>
    <mergeCell ref="AV186:AV189"/>
    <mergeCell ref="AW186:AW189"/>
    <mergeCell ref="K182:K185"/>
    <mergeCell ref="AF182:AF185"/>
    <mergeCell ref="AG182:AG185"/>
    <mergeCell ref="AJ182:AJ185"/>
    <mergeCell ref="AK182:AK185"/>
    <mergeCell ref="AL182:AL185"/>
    <mergeCell ref="AM182:AM185"/>
    <mergeCell ref="AO186:AO189"/>
    <mergeCell ref="AP186:AP189"/>
    <mergeCell ref="AQ186:AQ189"/>
    <mergeCell ref="AR186:AR189"/>
    <mergeCell ref="AS186:AS189"/>
    <mergeCell ref="AT186:AT189"/>
    <mergeCell ref="AN238:AN241"/>
    <mergeCell ref="AO238:AO241"/>
    <mergeCell ref="K186:K189"/>
    <mergeCell ref="AF186:AF189"/>
    <mergeCell ref="AG186:AG189"/>
    <mergeCell ref="AJ186:AJ189"/>
    <mergeCell ref="AK186:AK189"/>
    <mergeCell ref="AL186:AL189"/>
    <mergeCell ref="AM186:AM189"/>
    <mergeCell ref="AN186:AN189"/>
    <mergeCell ref="AF238:AF241"/>
    <mergeCell ref="AG238:AG241"/>
    <mergeCell ref="AJ238:AJ241"/>
    <mergeCell ref="AK238:AK241"/>
    <mergeCell ref="AL238:AL241"/>
    <mergeCell ref="AM238:AM241"/>
    <mergeCell ref="AB175:AC175"/>
    <mergeCell ref="AT182:AT185"/>
    <mergeCell ref="AU182:AU185"/>
    <mergeCell ref="AV182:AV185"/>
    <mergeCell ref="AW182:AW185"/>
    <mergeCell ref="AU126:AU129"/>
    <mergeCell ref="AV126:AV129"/>
    <mergeCell ref="AW126:AW129"/>
    <mergeCell ref="AV178:AV181"/>
    <mergeCell ref="AW133:AW136"/>
    <mergeCell ref="AV137:AV140"/>
    <mergeCell ref="AN182:AN185"/>
    <mergeCell ref="AO182:AO185"/>
    <mergeCell ref="AP182:AP185"/>
    <mergeCell ref="AQ182:AQ185"/>
    <mergeCell ref="AR182:AR185"/>
    <mergeCell ref="AS182:AS185"/>
    <mergeCell ref="AQ133:AQ136"/>
    <mergeCell ref="AR133:AR136"/>
    <mergeCell ref="AS133:AS136"/>
    <mergeCell ref="AT133:AT136"/>
    <mergeCell ref="AU133:AU136"/>
    <mergeCell ref="AV133:AV136"/>
    <mergeCell ref="AG133:AG136"/>
    <mergeCell ref="AJ133:AJ136"/>
    <mergeCell ref="AK133:AK136"/>
    <mergeCell ref="AL133:AL136"/>
    <mergeCell ref="AM133:AM136"/>
    <mergeCell ref="AN133:AN136"/>
    <mergeCell ref="AP137:AP140"/>
    <mergeCell ref="AQ137:AQ140"/>
    <mergeCell ref="AR137:AR140"/>
    <mergeCell ref="C126:C129"/>
    <mergeCell ref="I126:I129"/>
    <mergeCell ref="J126:J129"/>
    <mergeCell ref="K126:K129"/>
    <mergeCell ref="AF126:AF129"/>
    <mergeCell ref="AG126:AG129"/>
    <mergeCell ref="AP178:AP181"/>
    <mergeCell ref="AQ178:AQ181"/>
    <mergeCell ref="AR178:AR181"/>
    <mergeCell ref="AS178:AS181"/>
    <mergeCell ref="AT178:AT181"/>
    <mergeCell ref="AU178:AU181"/>
    <mergeCell ref="AJ178:AJ181"/>
    <mergeCell ref="AK178:AK181"/>
    <mergeCell ref="AL178:AL181"/>
    <mergeCell ref="AM178:AM181"/>
    <mergeCell ref="AN178:AN181"/>
    <mergeCell ref="AO178:AO181"/>
    <mergeCell ref="C178:C181"/>
    <mergeCell ref="I178:I181"/>
    <mergeCell ref="J178:J181"/>
    <mergeCell ref="K178:K181"/>
    <mergeCell ref="AF178:AF181"/>
    <mergeCell ref="AG178:AG181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K122:AK125"/>
    <mergeCell ref="AL122:AL125"/>
    <mergeCell ref="AP126:AP129"/>
    <mergeCell ref="AQ126:AQ129"/>
    <mergeCell ref="AR126:AR129"/>
    <mergeCell ref="AS126:AS129"/>
    <mergeCell ref="AT126:AT129"/>
    <mergeCell ref="AW118:AW121"/>
    <mergeCell ref="AS122:AS125"/>
    <mergeCell ref="AT122:AT125"/>
    <mergeCell ref="AU122:AU125"/>
    <mergeCell ref="AV122:AV125"/>
    <mergeCell ref="AJ126:AJ129"/>
    <mergeCell ref="AK126:AK129"/>
    <mergeCell ref="AL126:AL129"/>
    <mergeCell ref="AM126:AM129"/>
    <mergeCell ref="AN126:AN129"/>
    <mergeCell ref="AO126:AO129"/>
    <mergeCell ref="AJ118:AJ121"/>
    <mergeCell ref="AK118:AK121"/>
    <mergeCell ref="AP62:AP65"/>
    <mergeCell ref="AQ62:AQ65"/>
    <mergeCell ref="AR62:AR65"/>
    <mergeCell ref="AN66:AN69"/>
    <mergeCell ref="AO66:AO69"/>
    <mergeCell ref="AP66:AP69"/>
    <mergeCell ref="AQ66:AQ69"/>
    <mergeCell ref="AB115:AC115"/>
    <mergeCell ref="C118:C121"/>
    <mergeCell ref="I118:I121"/>
    <mergeCell ref="J118:J121"/>
    <mergeCell ref="K118:K121"/>
    <mergeCell ref="AF118:AF121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H73:H74"/>
    <mergeCell ref="H75:H76"/>
    <mergeCell ref="H77:H78"/>
    <mergeCell ref="H79:H80"/>
    <mergeCell ref="H81:H82"/>
    <mergeCell ref="I81:I84"/>
    <mergeCell ref="AF62:AF65"/>
    <mergeCell ref="AG62:AG65"/>
    <mergeCell ref="AJ62:AJ65"/>
    <mergeCell ref="AK62:AK65"/>
    <mergeCell ref="AL62:AL65"/>
    <mergeCell ref="AJ58:AJ61"/>
    <mergeCell ref="AK58:AK61"/>
    <mergeCell ref="AL58:AL61"/>
    <mergeCell ref="AM58:AM61"/>
    <mergeCell ref="AN58:AN61"/>
    <mergeCell ref="AO58:AO61"/>
    <mergeCell ref="AX66:AX69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R66:AR69"/>
    <mergeCell ref="AS66:AS69"/>
    <mergeCell ref="AT66:AT69"/>
    <mergeCell ref="AU66:AU69"/>
    <mergeCell ref="AV66:AV69"/>
    <mergeCell ref="AW66:AW69"/>
    <mergeCell ref="AF66:AF69"/>
    <mergeCell ref="AG66:AG69"/>
    <mergeCell ref="AJ66:AJ69"/>
    <mergeCell ref="AK66:AK69"/>
    <mergeCell ref="AL66:AL69"/>
    <mergeCell ref="AM66:AM69"/>
    <mergeCell ref="AS62:AS65"/>
    <mergeCell ref="AT62:AT65"/>
    <mergeCell ref="AU62:AU65"/>
    <mergeCell ref="AV62:AV65"/>
    <mergeCell ref="AR613:AR616"/>
    <mergeCell ref="AL643:AL646"/>
    <mergeCell ref="AM643:AM646"/>
    <mergeCell ref="AN643:AN646"/>
    <mergeCell ref="AO643:AO646"/>
    <mergeCell ref="AP643:AP646"/>
    <mergeCell ref="AQ643:AQ646"/>
    <mergeCell ref="AR643:AR646"/>
    <mergeCell ref="AQ703:AQ706"/>
    <mergeCell ref="AL666:AL669"/>
    <mergeCell ref="AM666:AM669"/>
    <mergeCell ref="AN666:AN669"/>
    <mergeCell ref="AO666:AO669"/>
    <mergeCell ref="AP666:AP669"/>
    <mergeCell ref="AQ666:AQ669"/>
    <mergeCell ref="AO651:AO654"/>
    <mergeCell ref="AP651:AP654"/>
    <mergeCell ref="AQ651:AQ654"/>
    <mergeCell ref="AM673:AM676"/>
    <mergeCell ref="AN673:AN676"/>
    <mergeCell ref="AQ231:AQ234"/>
    <mergeCell ref="AR231:AR234"/>
    <mergeCell ref="AP257:AP260"/>
    <mergeCell ref="AP373:AP376"/>
    <mergeCell ref="AQ373:AQ376"/>
    <mergeCell ref="AR373:AR376"/>
    <mergeCell ref="AL448:AL451"/>
    <mergeCell ref="AM448:AM451"/>
    <mergeCell ref="AN448:AN451"/>
    <mergeCell ref="AO448:AO451"/>
    <mergeCell ref="AP448:AP451"/>
    <mergeCell ref="AQ448:AQ451"/>
    <mergeCell ref="AR448:AR451"/>
    <mergeCell ref="AQ208:AQ211"/>
    <mergeCell ref="AR208:AR211"/>
    <mergeCell ref="AP253:AP256"/>
    <mergeCell ref="AQ253:AQ256"/>
    <mergeCell ref="AR253:AR256"/>
    <mergeCell ref="AO283:AO286"/>
    <mergeCell ref="AP283:AP286"/>
    <mergeCell ref="AQ283:AQ286"/>
    <mergeCell ref="AR283:AR286"/>
    <mergeCell ref="AP238:AP241"/>
    <mergeCell ref="AL373:AL376"/>
    <mergeCell ref="AM373:AM376"/>
    <mergeCell ref="AN373:AN376"/>
    <mergeCell ref="AO373:AO376"/>
    <mergeCell ref="AL298:AL301"/>
    <mergeCell ref="AM298:AM301"/>
    <mergeCell ref="AN298:AN301"/>
    <mergeCell ref="AO298:AO301"/>
    <mergeCell ref="AL392:AL395"/>
    <mergeCell ref="AX58:AX61"/>
    <mergeCell ref="AL118:AL121"/>
    <mergeCell ref="C707:C710"/>
    <mergeCell ref="I707:I710"/>
    <mergeCell ref="J707:J710"/>
    <mergeCell ref="L250:M250"/>
    <mergeCell ref="N250:O250"/>
    <mergeCell ref="P250:Q250"/>
    <mergeCell ref="AP58:AP61"/>
    <mergeCell ref="AQ58:AQ61"/>
    <mergeCell ref="AR58:AR61"/>
    <mergeCell ref="AS58:AS61"/>
    <mergeCell ref="AT58:AT61"/>
    <mergeCell ref="AU58:AU61"/>
    <mergeCell ref="AR73:AR76"/>
    <mergeCell ref="AL163:AL166"/>
    <mergeCell ref="AM163:AM166"/>
    <mergeCell ref="AN163:AN166"/>
    <mergeCell ref="AO163:AO166"/>
    <mergeCell ref="AP163:AP166"/>
    <mergeCell ref="AQ163:AQ166"/>
    <mergeCell ref="AR163:AR166"/>
    <mergeCell ref="AQ77:AQ80"/>
    <mergeCell ref="AR77:AR80"/>
    <mergeCell ref="AL73:AL76"/>
    <mergeCell ref="AM73:AM76"/>
    <mergeCell ref="AN73:AN76"/>
    <mergeCell ref="AO73:AO76"/>
    <mergeCell ref="AP73:AP76"/>
    <mergeCell ref="AQ73:AQ76"/>
    <mergeCell ref="AQ238:AQ241"/>
    <mergeCell ref="AR238:AR241"/>
    <mergeCell ref="R250:S250"/>
    <mergeCell ref="L280:M280"/>
    <mergeCell ref="N280:O280"/>
    <mergeCell ref="P280:Q280"/>
    <mergeCell ref="L235:M235"/>
    <mergeCell ref="N235:O235"/>
    <mergeCell ref="P235:Q235"/>
    <mergeCell ref="R235:S235"/>
    <mergeCell ref="L265:M265"/>
    <mergeCell ref="N265:O265"/>
    <mergeCell ref="C771:C774"/>
    <mergeCell ref="I771:I774"/>
    <mergeCell ref="J771:J774"/>
    <mergeCell ref="C797:C800"/>
    <mergeCell ref="K216:K219"/>
    <mergeCell ref="K223:K226"/>
    <mergeCell ref="C246:C249"/>
    <mergeCell ref="I246:I249"/>
    <mergeCell ref="J246:J249"/>
    <mergeCell ref="K246:K249"/>
    <mergeCell ref="E296:G296"/>
    <mergeCell ref="L385:M385"/>
    <mergeCell ref="N385:O385"/>
    <mergeCell ref="P385:Q385"/>
    <mergeCell ref="R385:S385"/>
    <mergeCell ref="K418:K421"/>
    <mergeCell ref="C542:C545"/>
    <mergeCell ref="I542:I545"/>
    <mergeCell ref="J542:J545"/>
    <mergeCell ref="K542:K545"/>
    <mergeCell ref="K606:K609"/>
    <mergeCell ref="C658:C661"/>
    <mergeCell ref="C621:C624"/>
    <mergeCell ref="I621:I624"/>
    <mergeCell ref="J621:J624"/>
    <mergeCell ref="H585:H586"/>
    <mergeCell ref="C591:C594"/>
    <mergeCell ref="I591:I594"/>
    <mergeCell ref="C501:C504"/>
    <mergeCell ref="I501:I504"/>
    <mergeCell ref="J501:J504"/>
    <mergeCell ref="C512:C515"/>
    <mergeCell ref="I512:I515"/>
    <mergeCell ref="J512:J515"/>
    <mergeCell ref="E506:G506"/>
    <mergeCell ref="C478:C481"/>
    <mergeCell ref="C411:C414"/>
    <mergeCell ref="I411:I414"/>
    <mergeCell ref="J411:J414"/>
    <mergeCell ref="C437:C440"/>
    <mergeCell ref="I437:I440"/>
    <mergeCell ref="J437:J440"/>
    <mergeCell ref="C418:C421"/>
    <mergeCell ref="I418:I421"/>
    <mergeCell ref="J418:J421"/>
    <mergeCell ref="C422:C425"/>
    <mergeCell ref="I422:I425"/>
    <mergeCell ref="J422:J425"/>
    <mergeCell ref="H503:H504"/>
    <mergeCell ref="H508:H509"/>
    <mergeCell ref="H510:H511"/>
    <mergeCell ref="H512:H513"/>
    <mergeCell ref="H486:H487"/>
    <mergeCell ref="C467:C470"/>
    <mergeCell ref="I253:I256"/>
    <mergeCell ref="J253:J256"/>
    <mergeCell ref="C546:C549"/>
    <mergeCell ref="C141:C144"/>
    <mergeCell ref="I141:I144"/>
    <mergeCell ref="J141:J144"/>
    <mergeCell ref="C152:C155"/>
    <mergeCell ref="I152:I155"/>
    <mergeCell ref="J152:J155"/>
    <mergeCell ref="C171:C174"/>
    <mergeCell ref="I171:I174"/>
    <mergeCell ref="J171:J174"/>
    <mergeCell ref="C426:C429"/>
    <mergeCell ref="I426:I429"/>
    <mergeCell ref="J426:J429"/>
    <mergeCell ref="C482:C485"/>
    <mergeCell ref="I482:I485"/>
    <mergeCell ref="J482:J485"/>
    <mergeCell ref="C441:C444"/>
    <mergeCell ref="I441:I444"/>
    <mergeCell ref="J441:J444"/>
    <mergeCell ref="C456:C459"/>
    <mergeCell ref="C306:C309"/>
    <mergeCell ref="C347:C350"/>
    <mergeCell ref="H171:H172"/>
    <mergeCell ref="H173:H174"/>
    <mergeCell ref="H178:H179"/>
    <mergeCell ref="H180:H181"/>
    <mergeCell ref="H182:H183"/>
    <mergeCell ref="H184:H185"/>
    <mergeCell ref="H156:H157"/>
    <mergeCell ref="H158:H159"/>
    <mergeCell ref="C5:D5"/>
    <mergeCell ref="C36:C39"/>
    <mergeCell ref="I36:I39"/>
    <mergeCell ref="J36:J39"/>
    <mergeCell ref="C47:C50"/>
    <mergeCell ref="I47:I50"/>
    <mergeCell ref="J47:J50"/>
    <mergeCell ref="J17:J20"/>
    <mergeCell ref="C148:C151"/>
    <mergeCell ref="I148:I151"/>
    <mergeCell ref="J148:J151"/>
    <mergeCell ref="C156:C159"/>
    <mergeCell ref="I156:I159"/>
    <mergeCell ref="J156:J159"/>
    <mergeCell ref="I347:I350"/>
    <mergeCell ref="J347:J350"/>
    <mergeCell ref="C182:C185"/>
    <mergeCell ref="I182:I185"/>
    <mergeCell ref="J182:J185"/>
    <mergeCell ref="C186:C189"/>
    <mergeCell ref="I186:I189"/>
    <mergeCell ref="J186:J189"/>
    <mergeCell ref="I306:I309"/>
    <mergeCell ref="J306:J309"/>
    <mergeCell ref="C197:C200"/>
    <mergeCell ref="I197:I200"/>
    <mergeCell ref="J197:J200"/>
    <mergeCell ref="C336:C339"/>
    <mergeCell ref="I336:I339"/>
    <mergeCell ref="J336:J339"/>
    <mergeCell ref="H229:H230"/>
    <mergeCell ref="C216:C219"/>
    <mergeCell ref="I216:I219"/>
    <mergeCell ref="J216:J219"/>
    <mergeCell ref="C223:C226"/>
    <mergeCell ref="I223:I226"/>
    <mergeCell ref="J223:J226"/>
    <mergeCell ref="C261:C26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I66:I69"/>
    <mergeCell ref="J66:J69"/>
    <mergeCell ref="K66:K69"/>
    <mergeCell ref="C17:C20"/>
    <mergeCell ref="I17:I20"/>
    <mergeCell ref="AF216:AF219"/>
    <mergeCell ref="AF111:AF114"/>
    <mergeCell ref="AF92:AF95"/>
    <mergeCell ref="C133:C136"/>
    <mergeCell ref="I133:I136"/>
    <mergeCell ref="J81:J84"/>
    <mergeCell ref="C58:C61"/>
    <mergeCell ref="I58:I61"/>
    <mergeCell ref="J58:J61"/>
    <mergeCell ref="K58:K61"/>
    <mergeCell ref="C21:C24"/>
    <mergeCell ref="I21:I24"/>
    <mergeCell ref="J21:J24"/>
    <mergeCell ref="K21:K24"/>
    <mergeCell ref="AF21:AF24"/>
    <mergeCell ref="J133:J136"/>
    <mergeCell ref="AF17:AF20"/>
    <mergeCell ref="AG17:AG20"/>
    <mergeCell ref="AJ17:AJ20"/>
    <mergeCell ref="AK17:AK20"/>
    <mergeCell ref="AM17:AM20"/>
    <mergeCell ref="AG21:AG24"/>
    <mergeCell ref="AJ21:AJ24"/>
    <mergeCell ref="AK21:AK24"/>
    <mergeCell ref="AM21:AM24"/>
    <mergeCell ref="R10:S10"/>
    <mergeCell ref="C13:C16"/>
    <mergeCell ref="I13:I16"/>
    <mergeCell ref="J13:J16"/>
    <mergeCell ref="K13:K16"/>
    <mergeCell ref="T10:U10"/>
    <mergeCell ref="C62:C65"/>
    <mergeCell ref="I62:I65"/>
    <mergeCell ref="J62:J65"/>
    <mergeCell ref="K62:K65"/>
    <mergeCell ref="C66:C69"/>
    <mergeCell ref="C81:C84"/>
    <mergeCell ref="C92:C95"/>
    <mergeCell ref="I92:I95"/>
    <mergeCell ref="J92:J95"/>
    <mergeCell ref="K92:K95"/>
    <mergeCell ref="C111:C114"/>
    <mergeCell ref="K17:K20"/>
    <mergeCell ref="AW17:AW20"/>
    <mergeCell ref="AL21:AL24"/>
    <mergeCell ref="AO21:AO24"/>
    <mergeCell ref="AR21:AR24"/>
    <mergeCell ref="AU21:AU24"/>
    <mergeCell ref="AW21:AW24"/>
    <mergeCell ref="AX21:AX24"/>
    <mergeCell ref="H6:M6"/>
    <mergeCell ref="H7:M7"/>
    <mergeCell ref="H8:M8"/>
    <mergeCell ref="AW13:AW16"/>
    <mergeCell ref="AU13:AU16"/>
    <mergeCell ref="AR13:AR16"/>
    <mergeCell ref="AO13:AO16"/>
    <mergeCell ref="AL13:AL16"/>
    <mergeCell ref="AL17:AL20"/>
    <mergeCell ref="AN21:AN24"/>
    <mergeCell ref="AP21:AP24"/>
    <mergeCell ref="AQ21:AQ24"/>
    <mergeCell ref="AS21:AS24"/>
    <mergeCell ref="AT21:AT24"/>
    <mergeCell ref="AV21:AV24"/>
    <mergeCell ref="AQ17:AQ20"/>
    <mergeCell ref="AS17:AS20"/>
    <mergeCell ref="AT17:AT20"/>
    <mergeCell ref="AV17:AV20"/>
    <mergeCell ref="AX17:AX20"/>
    <mergeCell ref="AX13:AX16"/>
    <mergeCell ref="AN17:AN20"/>
    <mergeCell ref="AP17:AP20"/>
    <mergeCell ref="H13:H14"/>
    <mergeCell ref="H15:H16"/>
    <mergeCell ref="N25:O25"/>
    <mergeCell ref="P25:Q25"/>
    <mergeCell ref="R25:S25"/>
    <mergeCell ref="T25:U25"/>
    <mergeCell ref="AN13:AN16"/>
    <mergeCell ref="AP13:AP16"/>
    <mergeCell ref="AQ13:AQ16"/>
    <mergeCell ref="AS13:AS16"/>
    <mergeCell ref="AT13:AT16"/>
    <mergeCell ref="AV13:AV16"/>
    <mergeCell ref="AB10:AC10"/>
    <mergeCell ref="AJ13:AJ16"/>
    <mergeCell ref="AK13:AK16"/>
    <mergeCell ref="Z10:AA10"/>
    <mergeCell ref="X10:Y10"/>
    <mergeCell ref="AM13:AM16"/>
    <mergeCell ref="AO17:AO20"/>
    <mergeCell ref="AR17:AR20"/>
    <mergeCell ref="AU17:AU20"/>
    <mergeCell ref="AT28:AT31"/>
    <mergeCell ref="AU28:AU31"/>
    <mergeCell ref="AV28:AV31"/>
    <mergeCell ref="AW28:AW31"/>
    <mergeCell ref="AX28:AX31"/>
    <mergeCell ref="C32:C35"/>
    <mergeCell ref="I32:I35"/>
    <mergeCell ref="J32:J35"/>
    <mergeCell ref="K32:K35"/>
    <mergeCell ref="AF32:AF35"/>
    <mergeCell ref="AF28:AF31"/>
    <mergeCell ref="AG28:AG31"/>
    <mergeCell ref="AJ28:AJ31"/>
    <mergeCell ref="AK28:AK31"/>
    <mergeCell ref="E26:G26"/>
    <mergeCell ref="AS28:AS31"/>
    <mergeCell ref="V25:W25"/>
    <mergeCell ref="X25:Y25"/>
    <mergeCell ref="Z25:AA25"/>
    <mergeCell ref="AB25:AC25"/>
    <mergeCell ref="C28:C31"/>
    <mergeCell ref="I28:I31"/>
    <mergeCell ref="J28:J31"/>
    <mergeCell ref="K28:K31"/>
    <mergeCell ref="AL28:AL31"/>
    <mergeCell ref="AM28:AM31"/>
    <mergeCell ref="AN28:AN31"/>
    <mergeCell ref="AO28:AO31"/>
    <mergeCell ref="AP28:AP31"/>
    <mergeCell ref="AQ28:AQ31"/>
    <mergeCell ref="AR28:AR31"/>
    <mergeCell ref="L25:M25"/>
    <mergeCell ref="AX36:AX39"/>
    <mergeCell ref="AM36:AM39"/>
    <mergeCell ref="AN36:AN39"/>
    <mergeCell ref="AO36:AO39"/>
    <mergeCell ref="AP36:AP39"/>
    <mergeCell ref="AQ36:AQ39"/>
    <mergeCell ref="AR36:AR39"/>
    <mergeCell ref="AU32:AU35"/>
    <mergeCell ref="AV32:AV35"/>
    <mergeCell ref="AW32:AW35"/>
    <mergeCell ref="AX32:AX35"/>
    <mergeCell ref="K36:K39"/>
    <mergeCell ref="AF36:AF39"/>
    <mergeCell ref="AG36:AG39"/>
    <mergeCell ref="AJ36:AJ39"/>
    <mergeCell ref="AK36:AK39"/>
    <mergeCell ref="AL36:AL39"/>
    <mergeCell ref="AO32:AO35"/>
    <mergeCell ref="AP32:AP35"/>
    <mergeCell ref="AQ32:AQ35"/>
    <mergeCell ref="AR32:AR35"/>
    <mergeCell ref="AS32:AS35"/>
    <mergeCell ref="AT32:AT35"/>
    <mergeCell ref="AG32:AG35"/>
    <mergeCell ref="AJ32:AJ35"/>
    <mergeCell ref="AK32:AK35"/>
    <mergeCell ref="AL32:AL35"/>
    <mergeCell ref="AM32:AM35"/>
    <mergeCell ref="AN32:AN35"/>
    <mergeCell ref="X40:Y40"/>
    <mergeCell ref="Z40:AA40"/>
    <mergeCell ref="AB40:AC40"/>
    <mergeCell ref="AU43:AU46"/>
    <mergeCell ref="AV43:AV46"/>
    <mergeCell ref="AW43:AW46"/>
    <mergeCell ref="AL43:AL46"/>
    <mergeCell ref="AM43:AM46"/>
    <mergeCell ref="AN43:AN46"/>
    <mergeCell ref="AO43:AO46"/>
    <mergeCell ref="L40:M40"/>
    <mergeCell ref="N40:O40"/>
    <mergeCell ref="P40:Q40"/>
    <mergeCell ref="R40:S40"/>
    <mergeCell ref="T40:U40"/>
    <mergeCell ref="V40:W40"/>
    <mergeCell ref="AS36:AS39"/>
    <mergeCell ref="AT36:AT39"/>
    <mergeCell ref="AU36:AU39"/>
    <mergeCell ref="AV36:AV39"/>
    <mergeCell ref="AW36:AW39"/>
    <mergeCell ref="AP43:AP46"/>
    <mergeCell ref="AQ43:AQ46"/>
    <mergeCell ref="AR43:AR46"/>
    <mergeCell ref="AS43:AS46"/>
    <mergeCell ref="AT43:AT46"/>
    <mergeCell ref="C51:C54"/>
    <mergeCell ref="I51:I54"/>
    <mergeCell ref="J51:J54"/>
    <mergeCell ref="K51:K54"/>
    <mergeCell ref="AF51:AF54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AK43:AK46"/>
    <mergeCell ref="H53:H54"/>
    <mergeCell ref="AU51:AU54"/>
    <mergeCell ref="AV51:AV54"/>
    <mergeCell ref="AW51:AW54"/>
    <mergeCell ref="AX51:AX54"/>
    <mergeCell ref="K47:K50"/>
    <mergeCell ref="AF47:AF50"/>
    <mergeCell ref="AG47:AG50"/>
    <mergeCell ref="AJ47:AJ50"/>
    <mergeCell ref="AK47:AK50"/>
    <mergeCell ref="AO51:AO54"/>
    <mergeCell ref="AP51:AP54"/>
    <mergeCell ref="AQ51:AQ54"/>
    <mergeCell ref="AR51:AR54"/>
    <mergeCell ref="AS51:AS54"/>
    <mergeCell ref="AT51:AT54"/>
    <mergeCell ref="AG51:AG54"/>
    <mergeCell ref="AJ51:AJ54"/>
    <mergeCell ref="AK51:AK54"/>
    <mergeCell ref="AL51:AL54"/>
    <mergeCell ref="AM51:AM54"/>
    <mergeCell ref="AN51:AN54"/>
    <mergeCell ref="AS47:AS50"/>
    <mergeCell ref="AT47:AT50"/>
    <mergeCell ref="AU47:AU50"/>
    <mergeCell ref="AV47:AV50"/>
    <mergeCell ref="AW47:AW50"/>
    <mergeCell ref="L55:M55"/>
    <mergeCell ref="N55:O55"/>
    <mergeCell ref="V70:W70"/>
    <mergeCell ref="X70:Y70"/>
    <mergeCell ref="Z70:AA70"/>
    <mergeCell ref="AB70:AC70"/>
    <mergeCell ref="AQ47:AQ50"/>
    <mergeCell ref="AR47:AR50"/>
    <mergeCell ref="AL47:AL50"/>
    <mergeCell ref="AM47:AM50"/>
    <mergeCell ref="AN47:AN50"/>
    <mergeCell ref="AO47:AO50"/>
    <mergeCell ref="AP47:AP50"/>
    <mergeCell ref="L70:M70"/>
    <mergeCell ref="N70:O70"/>
    <mergeCell ref="P70:Q70"/>
    <mergeCell ref="R70:S70"/>
    <mergeCell ref="T70:U70"/>
    <mergeCell ref="AV58:AV61"/>
    <mergeCell ref="AW58:AW61"/>
    <mergeCell ref="AN62:AN65"/>
    <mergeCell ref="AO62:AO65"/>
    <mergeCell ref="AX77:AX80"/>
    <mergeCell ref="AK77:AK80"/>
    <mergeCell ref="AL77:AL80"/>
    <mergeCell ref="AM77:AM80"/>
    <mergeCell ref="AN77:AN80"/>
    <mergeCell ref="AO77:AO80"/>
    <mergeCell ref="AP77:AP80"/>
    <mergeCell ref="AJ73:AJ76"/>
    <mergeCell ref="AK73:AK76"/>
    <mergeCell ref="AX73:AX76"/>
    <mergeCell ref="C77:C80"/>
    <mergeCell ref="I77:I80"/>
    <mergeCell ref="J77:J80"/>
    <mergeCell ref="K77:K80"/>
    <mergeCell ref="AF77:AF80"/>
    <mergeCell ref="AG77:AG80"/>
    <mergeCell ref="AJ77:AJ80"/>
    <mergeCell ref="C73:C76"/>
    <mergeCell ref="I73:I76"/>
    <mergeCell ref="J73:J76"/>
    <mergeCell ref="K73:K76"/>
    <mergeCell ref="AF73:AF76"/>
    <mergeCell ref="AG73:AG76"/>
    <mergeCell ref="AU77:AU80"/>
    <mergeCell ref="AV77:AV80"/>
    <mergeCell ref="AW77:AW80"/>
    <mergeCell ref="AM62:AM65"/>
    <mergeCell ref="AW62:AW65"/>
    <mergeCell ref="AX62:AX65"/>
    <mergeCell ref="R85:S85"/>
    <mergeCell ref="T85:U85"/>
    <mergeCell ref="V85:W85"/>
    <mergeCell ref="X85:Y85"/>
    <mergeCell ref="Z85:AA85"/>
    <mergeCell ref="AB85:AC85"/>
    <mergeCell ref="AT81:AT84"/>
    <mergeCell ref="AU81:AU84"/>
    <mergeCell ref="AV81:AV84"/>
    <mergeCell ref="AW81:AW84"/>
    <mergeCell ref="AS73:AS76"/>
    <mergeCell ref="AT73:AT76"/>
    <mergeCell ref="AU73:AU76"/>
    <mergeCell ref="AV73:AV76"/>
    <mergeCell ref="AW73:AW76"/>
    <mergeCell ref="AN81:AN84"/>
    <mergeCell ref="AO81:AO84"/>
    <mergeCell ref="AP81:AP84"/>
    <mergeCell ref="AQ81:AQ84"/>
    <mergeCell ref="AR81:AR84"/>
    <mergeCell ref="AS81:AS84"/>
    <mergeCell ref="AF81:AF84"/>
    <mergeCell ref="AG81:AG84"/>
    <mergeCell ref="AJ81:AJ84"/>
    <mergeCell ref="AK81:AK84"/>
    <mergeCell ref="AL81:AL84"/>
    <mergeCell ref="AM81:AM84"/>
    <mergeCell ref="AS77:AS80"/>
    <mergeCell ref="AT77:AT80"/>
    <mergeCell ref="AV88:AV91"/>
    <mergeCell ref="AW88:AW91"/>
    <mergeCell ref="AX88:AX91"/>
    <mergeCell ref="K81:K84"/>
    <mergeCell ref="AX92:AX95"/>
    <mergeCell ref="C96:C99"/>
    <mergeCell ref="I96:I99"/>
    <mergeCell ref="J96:J99"/>
    <mergeCell ref="K96:K99"/>
    <mergeCell ref="AF96:AF99"/>
    <mergeCell ref="AP88:AP91"/>
    <mergeCell ref="AQ88:AQ91"/>
    <mergeCell ref="AR88:AR91"/>
    <mergeCell ref="AS88:AS91"/>
    <mergeCell ref="AT88:AT91"/>
    <mergeCell ref="AU88:AU91"/>
    <mergeCell ref="AJ88:AJ91"/>
    <mergeCell ref="AK88:AK91"/>
    <mergeCell ref="AL88:AL91"/>
    <mergeCell ref="AM88:AM91"/>
    <mergeCell ref="AN88:AN91"/>
    <mergeCell ref="AO88:AO91"/>
    <mergeCell ref="C88:C91"/>
    <mergeCell ref="I88:I91"/>
    <mergeCell ref="J88:J91"/>
    <mergeCell ref="K88:K91"/>
    <mergeCell ref="AF88:AF91"/>
    <mergeCell ref="AG88:AG91"/>
    <mergeCell ref="AX81:AX84"/>
    <mergeCell ref="L85:M85"/>
    <mergeCell ref="N85:O85"/>
    <mergeCell ref="P85:Q85"/>
    <mergeCell ref="AG92:AG95"/>
    <mergeCell ref="AJ92:AJ95"/>
    <mergeCell ref="AK92:AK95"/>
    <mergeCell ref="AL92:AL95"/>
    <mergeCell ref="AM92:AM95"/>
    <mergeCell ref="AN92:AN95"/>
    <mergeCell ref="AO92:AO95"/>
    <mergeCell ref="AP92:AP95"/>
    <mergeCell ref="AO96:AO99"/>
    <mergeCell ref="AP96:AP99"/>
    <mergeCell ref="AQ96:AQ99"/>
    <mergeCell ref="AR96:AR99"/>
    <mergeCell ref="AS96:AS99"/>
    <mergeCell ref="H98:H99"/>
    <mergeCell ref="AG96:AG99"/>
    <mergeCell ref="AJ96:AJ99"/>
    <mergeCell ref="AK96:AK99"/>
    <mergeCell ref="AL96:AL99"/>
    <mergeCell ref="AM96:AM99"/>
    <mergeCell ref="AN96:AN99"/>
    <mergeCell ref="X100:Y100"/>
    <mergeCell ref="Z100:AA100"/>
    <mergeCell ref="AB100:AC100"/>
    <mergeCell ref="C103:C106"/>
    <mergeCell ref="I103:I106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AW92:AW95"/>
    <mergeCell ref="AW107:AW110"/>
    <mergeCell ref="AX107:AX110"/>
    <mergeCell ref="AT96:AT99"/>
    <mergeCell ref="AU96:AU99"/>
    <mergeCell ref="AV96:AV99"/>
    <mergeCell ref="AW96:AW99"/>
    <mergeCell ref="AX96:AX99"/>
    <mergeCell ref="AV103:AV106"/>
    <mergeCell ref="AW103:AW106"/>
    <mergeCell ref="AQ92:AQ95"/>
    <mergeCell ref="AR92:AR95"/>
    <mergeCell ref="AS92:AS95"/>
    <mergeCell ref="AT92:AT95"/>
    <mergeCell ref="AU92:AU95"/>
    <mergeCell ref="AV92:AV95"/>
    <mergeCell ref="AT103:AT106"/>
    <mergeCell ref="AU103:AU106"/>
    <mergeCell ref="AS107:AS110"/>
    <mergeCell ref="C107:C110"/>
    <mergeCell ref="I107:I110"/>
    <mergeCell ref="J107:J110"/>
    <mergeCell ref="K107:K110"/>
    <mergeCell ref="AF107:AF110"/>
    <mergeCell ref="AG107:AG110"/>
    <mergeCell ref="AJ107:AJ110"/>
    <mergeCell ref="AK107:AK110"/>
    <mergeCell ref="AL107:AL110"/>
    <mergeCell ref="AX111:AX114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I111:I114"/>
    <mergeCell ref="J111:J114"/>
    <mergeCell ref="K111:K114"/>
    <mergeCell ref="AW122:AW125"/>
    <mergeCell ref="AX122:AX125"/>
    <mergeCell ref="AM122:AM125"/>
    <mergeCell ref="AN122:AN125"/>
    <mergeCell ref="AO122:AO125"/>
    <mergeCell ref="AP122:AP125"/>
    <mergeCell ref="AQ122:AQ125"/>
    <mergeCell ref="AR122:AR125"/>
    <mergeCell ref="C122:C125"/>
    <mergeCell ref="I122:I125"/>
    <mergeCell ref="J122:J125"/>
    <mergeCell ref="K122:K125"/>
    <mergeCell ref="AM107:AM110"/>
    <mergeCell ref="AN107:AN110"/>
    <mergeCell ref="AO107:AO110"/>
    <mergeCell ref="AP107:AP110"/>
    <mergeCell ref="AQ107:AQ110"/>
    <mergeCell ref="AR107:AR110"/>
    <mergeCell ref="AX103:AX106"/>
    <mergeCell ref="AN103:AN106"/>
    <mergeCell ref="AO103:AO106"/>
    <mergeCell ref="AP103:AP106"/>
    <mergeCell ref="AQ103:AQ106"/>
    <mergeCell ref="AR103:AR106"/>
    <mergeCell ref="AS103:AS106"/>
    <mergeCell ref="AX126:AX129"/>
    <mergeCell ref="AT118:AT121"/>
    <mergeCell ref="AU118:AU121"/>
    <mergeCell ref="AV118:AV121"/>
    <mergeCell ref="AX118:AX121"/>
    <mergeCell ref="AF103:AF106"/>
    <mergeCell ref="AG103:AG106"/>
    <mergeCell ref="AJ103:AJ106"/>
    <mergeCell ref="AK103:AK106"/>
    <mergeCell ref="AL103:AL106"/>
    <mergeCell ref="AM103:AM106"/>
    <mergeCell ref="AT107:AT110"/>
    <mergeCell ref="AU107:AU110"/>
    <mergeCell ref="AV107:AV110"/>
    <mergeCell ref="AF122:AF125"/>
    <mergeCell ref="AG122:AG125"/>
    <mergeCell ref="AJ122:AJ125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S118:AS121"/>
    <mergeCell ref="AO111:AO114"/>
    <mergeCell ref="AP111:AP114"/>
    <mergeCell ref="AQ111:AQ114"/>
    <mergeCell ref="AR111:AR114"/>
    <mergeCell ref="AS111:AS114"/>
    <mergeCell ref="AT111:AT114"/>
    <mergeCell ref="AG111:AG114"/>
    <mergeCell ref="AJ111:AJ114"/>
    <mergeCell ref="AK111:AK114"/>
    <mergeCell ref="AL111:AL114"/>
    <mergeCell ref="AM111:AM114"/>
    <mergeCell ref="AN111:AN114"/>
    <mergeCell ref="AG118:AG121"/>
    <mergeCell ref="K141:K144"/>
    <mergeCell ref="AF141:AF144"/>
    <mergeCell ref="AG141:AG144"/>
    <mergeCell ref="AJ141:AJ144"/>
    <mergeCell ref="AK141:AK144"/>
    <mergeCell ref="AL141:AL144"/>
    <mergeCell ref="AM141:AM144"/>
    <mergeCell ref="AN141:AN144"/>
    <mergeCell ref="AW137:AW140"/>
    <mergeCell ref="AS137:AS140"/>
    <mergeCell ref="AT137:AT140"/>
    <mergeCell ref="AX133:AX136"/>
    <mergeCell ref="AX137:AX140"/>
    <mergeCell ref="AO133:AO136"/>
    <mergeCell ref="AP133:AP136"/>
    <mergeCell ref="AU137:AU140"/>
    <mergeCell ref="C137:C140"/>
    <mergeCell ref="I137:I140"/>
    <mergeCell ref="J137:J140"/>
    <mergeCell ref="K137:K140"/>
    <mergeCell ref="AF137:AF140"/>
    <mergeCell ref="AG137:AG140"/>
    <mergeCell ref="K133:K136"/>
    <mergeCell ref="AF133:AF136"/>
    <mergeCell ref="H133:H134"/>
    <mergeCell ref="H135:H136"/>
    <mergeCell ref="H137:H138"/>
    <mergeCell ref="H139:H140"/>
    <mergeCell ref="H141:H142"/>
    <mergeCell ref="AX148:AX151"/>
    <mergeCell ref="AX152:AX155"/>
    <mergeCell ref="AX156:AX159"/>
    <mergeCell ref="AV156:AV159"/>
    <mergeCell ref="AW156:AW159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T148:AT151"/>
    <mergeCell ref="AQ152:AQ155"/>
    <mergeCell ref="AR152:AR155"/>
    <mergeCell ref="AS152:AS155"/>
    <mergeCell ref="AO152:AO155"/>
    <mergeCell ref="AP152:AP155"/>
    <mergeCell ref="AP148:AP151"/>
    <mergeCell ref="AQ148:AQ151"/>
    <mergeCell ref="AR148:AR151"/>
    <mergeCell ref="AS148:AS151"/>
    <mergeCell ref="AU141:AU144"/>
    <mergeCell ref="AV141:AV144"/>
    <mergeCell ref="AW152:AW155"/>
    <mergeCell ref="AT152:AT155"/>
    <mergeCell ref="AM156:AM159"/>
    <mergeCell ref="AN156:AN159"/>
    <mergeCell ref="AO156:AO159"/>
    <mergeCell ref="AW148:AW151"/>
    <mergeCell ref="AP156:AP159"/>
    <mergeCell ref="AQ156:AQ159"/>
    <mergeCell ref="AR156:AR159"/>
    <mergeCell ref="AS156:AS159"/>
    <mergeCell ref="AT156:AT159"/>
    <mergeCell ref="AU156:AU159"/>
    <mergeCell ref="AJ137:AJ140"/>
    <mergeCell ref="AK137:AK140"/>
    <mergeCell ref="AL137:AL140"/>
    <mergeCell ref="AM137:AM140"/>
    <mergeCell ref="AN137:AN140"/>
    <mergeCell ref="AO137:AO140"/>
    <mergeCell ref="AW141:AW144"/>
    <mergeCell ref="AF148:AF151"/>
    <mergeCell ref="AG148:AG151"/>
    <mergeCell ref="AJ148:AJ151"/>
    <mergeCell ref="AK148:AK151"/>
    <mergeCell ref="AL148:AL151"/>
    <mergeCell ref="AM148:AM151"/>
    <mergeCell ref="AO141:AO144"/>
    <mergeCell ref="AP141:AP144"/>
    <mergeCell ref="AQ141:AQ144"/>
    <mergeCell ref="AR141:AR144"/>
    <mergeCell ref="AS141:AS144"/>
    <mergeCell ref="AT141:AT144"/>
    <mergeCell ref="K156:K159"/>
    <mergeCell ref="AF156:AF159"/>
    <mergeCell ref="AG156:AG159"/>
    <mergeCell ref="AJ156:AJ159"/>
    <mergeCell ref="AK156:AK159"/>
    <mergeCell ref="AL156:AL159"/>
    <mergeCell ref="X160:Y160"/>
    <mergeCell ref="Z160:AA160"/>
    <mergeCell ref="AB160:AC160"/>
    <mergeCell ref="AU152:AU155"/>
    <mergeCell ref="AV152:AV155"/>
    <mergeCell ref="K152:K155"/>
    <mergeCell ref="AF152:AF155"/>
    <mergeCell ref="AG152:AG155"/>
    <mergeCell ref="AJ152:AJ155"/>
    <mergeCell ref="AN148:AN151"/>
    <mergeCell ref="AO148:AO151"/>
    <mergeCell ref="AK152:AK155"/>
    <mergeCell ref="AL152:AL155"/>
    <mergeCell ref="AM152:AM155"/>
    <mergeCell ref="AN152:AN155"/>
    <mergeCell ref="K148:K151"/>
    <mergeCell ref="L160:M160"/>
    <mergeCell ref="N160:O160"/>
    <mergeCell ref="P160:Q160"/>
    <mergeCell ref="R160:S160"/>
    <mergeCell ref="T160:U160"/>
    <mergeCell ref="V160:W160"/>
    <mergeCell ref="AU148:AU151"/>
    <mergeCell ref="AV148:AV151"/>
    <mergeCell ref="AL167:AL170"/>
    <mergeCell ref="AM167:AM170"/>
    <mergeCell ref="AN167:AN170"/>
    <mergeCell ref="AO167:AO170"/>
    <mergeCell ref="AP167:AP170"/>
    <mergeCell ref="AQ167:AQ170"/>
    <mergeCell ref="AW163:AW166"/>
    <mergeCell ref="AX163:AX166"/>
    <mergeCell ref="C167:C170"/>
    <mergeCell ref="I167:I170"/>
    <mergeCell ref="J167:J170"/>
    <mergeCell ref="K167:K170"/>
    <mergeCell ref="AF167:AF170"/>
    <mergeCell ref="AG167:AG170"/>
    <mergeCell ref="AJ167:AJ170"/>
    <mergeCell ref="AK167:AK170"/>
    <mergeCell ref="AJ163:AJ166"/>
    <mergeCell ref="AK163:AK166"/>
    <mergeCell ref="AS163:AS166"/>
    <mergeCell ref="AT163:AT166"/>
    <mergeCell ref="AU163:AU166"/>
    <mergeCell ref="AV163:AV166"/>
    <mergeCell ref="C163:C166"/>
    <mergeCell ref="I163:I166"/>
    <mergeCell ref="J163:J166"/>
    <mergeCell ref="K163:K166"/>
    <mergeCell ref="AF163:AF166"/>
    <mergeCell ref="AG163:AG166"/>
    <mergeCell ref="H163:H164"/>
    <mergeCell ref="H165:H166"/>
    <mergeCell ref="H167:H168"/>
    <mergeCell ref="H169:H170"/>
    <mergeCell ref="AV171:AV174"/>
    <mergeCell ref="AW171:AW174"/>
    <mergeCell ref="AX171:AX174"/>
    <mergeCell ref="C193:C196"/>
    <mergeCell ref="I193:I196"/>
    <mergeCell ref="J193:J196"/>
    <mergeCell ref="K193:K196"/>
    <mergeCell ref="AF193:AF196"/>
    <mergeCell ref="AG193:AG196"/>
    <mergeCell ref="AJ193:AJ19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R167:AR170"/>
    <mergeCell ref="AS167:AS170"/>
    <mergeCell ref="AT167:AT170"/>
    <mergeCell ref="AU167:AU170"/>
    <mergeCell ref="AV167:AV170"/>
    <mergeCell ref="AW167:AW170"/>
    <mergeCell ref="AX193:AX196"/>
    <mergeCell ref="AW178:AW181"/>
    <mergeCell ref="AX178:AX181"/>
    <mergeCell ref="AX182:AX185"/>
    <mergeCell ref="AX186:AX189"/>
    <mergeCell ref="C201:C204"/>
    <mergeCell ref="I201:I204"/>
    <mergeCell ref="J201:J204"/>
    <mergeCell ref="K201:K204"/>
    <mergeCell ref="AF201:AF204"/>
    <mergeCell ref="X190:Y190"/>
    <mergeCell ref="Z190:AA190"/>
    <mergeCell ref="AB190:AC190"/>
    <mergeCell ref="AU193:AU196"/>
    <mergeCell ref="AV193:AV196"/>
    <mergeCell ref="AW193:AW196"/>
    <mergeCell ref="AQ193:AQ196"/>
    <mergeCell ref="AR193:AR196"/>
    <mergeCell ref="AS193:AS196"/>
    <mergeCell ref="AT193:AT196"/>
    <mergeCell ref="L190:M190"/>
    <mergeCell ref="N190:O190"/>
    <mergeCell ref="P190:Q190"/>
    <mergeCell ref="R190:S190"/>
    <mergeCell ref="T190:U190"/>
    <mergeCell ref="V190:W190"/>
    <mergeCell ref="AK193:AK196"/>
    <mergeCell ref="AL193:AL196"/>
    <mergeCell ref="AM193:AM196"/>
    <mergeCell ref="AN193:AN196"/>
    <mergeCell ref="AO193:AO196"/>
    <mergeCell ref="AP193:AP196"/>
    <mergeCell ref="AX197:AX200"/>
    <mergeCell ref="C208:C211"/>
    <mergeCell ref="I208:I211"/>
    <mergeCell ref="J208:J211"/>
    <mergeCell ref="K208:K211"/>
    <mergeCell ref="AF208:AF211"/>
    <mergeCell ref="X205:Y205"/>
    <mergeCell ref="Z205:AA205"/>
    <mergeCell ref="AB205:AC205"/>
    <mergeCell ref="AQ197:AQ200"/>
    <mergeCell ref="AR197:AR200"/>
    <mergeCell ref="AS197:AS200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AU201:AU204"/>
    <mergeCell ref="AV201:AV204"/>
    <mergeCell ref="AW201:AW204"/>
    <mergeCell ref="AX201:AX204"/>
    <mergeCell ref="K197:K200"/>
    <mergeCell ref="AF197:AF200"/>
    <mergeCell ref="AG197:AG200"/>
    <mergeCell ref="AJ197:AJ200"/>
    <mergeCell ref="AK197:AK200"/>
    <mergeCell ref="AL197:AL200"/>
    <mergeCell ref="C212:C215"/>
    <mergeCell ref="I212:I215"/>
    <mergeCell ref="J212:J215"/>
    <mergeCell ref="K212:K215"/>
    <mergeCell ref="AF212:AF215"/>
    <mergeCell ref="AG212:AG215"/>
    <mergeCell ref="AJ212:AJ215"/>
    <mergeCell ref="AG208:AG211"/>
    <mergeCell ref="AJ208:AJ211"/>
    <mergeCell ref="AK208:AK211"/>
    <mergeCell ref="AS208:AS211"/>
    <mergeCell ref="AT208:AT211"/>
    <mergeCell ref="AU208:AU211"/>
    <mergeCell ref="AT197:AT200"/>
    <mergeCell ref="AU197:AU200"/>
    <mergeCell ref="AV197:AV200"/>
    <mergeCell ref="AW197:AW200"/>
    <mergeCell ref="AO201:AO204"/>
    <mergeCell ref="AP201:AP204"/>
    <mergeCell ref="AQ201:AQ204"/>
    <mergeCell ref="AR201:AR204"/>
    <mergeCell ref="AS201:AS204"/>
    <mergeCell ref="AT201:AT204"/>
    <mergeCell ref="AG201:AG204"/>
    <mergeCell ref="AJ201:AJ204"/>
    <mergeCell ref="AK201:AK204"/>
    <mergeCell ref="AL201:AL204"/>
    <mergeCell ref="AM201:AM204"/>
    <mergeCell ref="AN201:AN204"/>
    <mergeCell ref="AW212:AW215"/>
    <mergeCell ref="AX212:AX215"/>
    <mergeCell ref="AL208:AL211"/>
    <mergeCell ref="AM208:AM211"/>
    <mergeCell ref="AN208:AN211"/>
    <mergeCell ref="AO208:AO211"/>
    <mergeCell ref="AP208:AP211"/>
    <mergeCell ref="AQ212:AQ215"/>
    <mergeCell ref="AR212:AR215"/>
    <mergeCell ref="AS212:AS215"/>
    <mergeCell ref="AT212:AT215"/>
    <mergeCell ref="AU212:AU215"/>
    <mergeCell ref="AV212:AV215"/>
    <mergeCell ref="AK212:AK215"/>
    <mergeCell ref="AL212:AL215"/>
    <mergeCell ref="AM212:AM215"/>
    <mergeCell ref="AN212:AN215"/>
    <mergeCell ref="AO212:AO215"/>
    <mergeCell ref="AP212:AP215"/>
    <mergeCell ref="AV208:AV211"/>
    <mergeCell ref="AW208:AW211"/>
    <mergeCell ref="AX208:AX211"/>
    <mergeCell ref="X220:Y220"/>
    <mergeCell ref="Z220:AA220"/>
    <mergeCell ref="AB220:AC220"/>
    <mergeCell ref="AG223:AG226"/>
    <mergeCell ref="AJ223:AJ226"/>
    <mergeCell ref="AK223:AK226"/>
    <mergeCell ref="AU216:AU219"/>
    <mergeCell ref="AV216:AV219"/>
    <mergeCell ref="AW216:AW219"/>
    <mergeCell ref="AX216:AX219"/>
    <mergeCell ref="L220:M220"/>
    <mergeCell ref="N220:O220"/>
    <mergeCell ref="P220:Q220"/>
    <mergeCell ref="R220:S220"/>
    <mergeCell ref="T220:U220"/>
    <mergeCell ref="V220:W220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M216:AM219"/>
    <mergeCell ref="AN216:AN219"/>
    <mergeCell ref="AQ223:AQ226"/>
    <mergeCell ref="AQ227:AQ230"/>
    <mergeCell ref="AW223:AW226"/>
    <mergeCell ref="AX223:AX226"/>
    <mergeCell ref="C227:C230"/>
    <mergeCell ref="I227:I230"/>
    <mergeCell ref="J227:J230"/>
    <mergeCell ref="K227:K230"/>
    <mergeCell ref="AF227:AF230"/>
    <mergeCell ref="AG227:AG230"/>
    <mergeCell ref="AJ227:AJ230"/>
    <mergeCell ref="AK227:AK230"/>
    <mergeCell ref="AL223:AL226"/>
    <mergeCell ref="AM223:AM226"/>
    <mergeCell ref="AN223:AN226"/>
    <mergeCell ref="AO223:AO226"/>
    <mergeCell ref="AP223:AP226"/>
    <mergeCell ref="AF223:AF226"/>
    <mergeCell ref="AR227:AR230"/>
    <mergeCell ref="AV223:AV226"/>
    <mergeCell ref="AU231:AU234"/>
    <mergeCell ref="AV231:AV234"/>
    <mergeCell ref="AW231:AW234"/>
    <mergeCell ref="AX231:AX234"/>
    <mergeCell ref="T250:U250"/>
    <mergeCell ref="V250:W250"/>
    <mergeCell ref="X250:Y250"/>
    <mergeCell ref="Z250:AA250"/>
    <mergeCell ref="AB250:AC250"/>
    <mergeCell ref="AS231:AS234"/>
    <mergeCell ref="AT231:AT234"/>
    <mergeCell ref="AR223:AR226"/>
    <mergeCell ref="AS223:AS226"/>
    <mergeCell ref="AT223:AT226"/>
    <mergeCell ref="AU223:AU226"/>
    <mergeCell ref="AK231:AK234"/>
    <mergeCell ref="AL231:AL234"/>
    <mergeCell ref="AM231:AM234"/>
    <mergeCell ref="AN231:AN234"/>
    <mergeCell ref="AO231:AO234"/>
    <mergeCell ref="AP231:AP234"/>
    <mergeCell ref="AS227:AS230"/>
    <mergeCell ref="AT227:AT230"/>
    <mergeCell ref="AU227:AU230"/>
    <mergeCell ref="AV227:AV230"/>
    <mergeCell ref="AW227:AW230"/>
    <mergeCell ref="AX227:AX230"/>
    <mergeCell ref="AL227:AL230"/>
    <mergeCell ref="AM227:AM230"/>
    <mergeCell ref="AN227:AN230"/>
    <mergeCell ref="AO227:AO230"/>
    <mergeCell ref="AP227:AP230"/>
    <mergeCell ref="AM257:AM260"/>
    <mergeCell ref="AN257:AN260"/>
    <mergeCell ref="AO257:AO260"/>
    <mergeCell ref="C257:C260"/>
    <mergeCell ref="I257:I260"/>
    <mergeCell ref="J257:J260"/>
    <mergeCell ref="K257:K260"/>
    <mergeCell ref="AF257:AF260"/>
    <mergeCell ref="AG257:AG260"/>
    <mergeCell ref="AV253:AV256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M253:AM256"/>
    <mergeCell ref="AN253:AN256"/>
    <mergeCell ref="AO253:AO256"/>
    <mergeCell ref="AS253:AS256"/>
    <mergeCell ref="AT253:AT256"/>
    <mergeCell ref="AU253:AU256"/>
    <mergeCell ref="K253:K256"/>
    <mergeCell ref="AF253:AF256"/>
    <mergeCell ref="AG253:AG256"/>
    <mergeCell ref="AJ253:AJ256"/>
    <mergeCell ref="AK253:AK256"/>
    <mergeCell ref="AL253:AL256"/>
    <mergeCell ref="C253:C256"/>
    <mergeCell ref="AX261:AX264"/>
    <mergeCell ref="AU276:AU279"/>
    <mergeCell ref="AV276:AV279"/>
    <mergeCell ref="AW276:AW279"/>
    <mergeCell ref="AX268:AX271"/>
    <mergeCell ref="AU272:AU275"/>
    <mergeCell ref="AV272:AV275"/>
    <mergeCell ref="AN261:AN264"/>
    <mergeCell ref="AO261:AO264"/>
    <mergeCell ref="AP261:AP264"/>
    <mergeCell ref="AQ261:AQ264"/>
    <mergeCell ref="AR261:AR264"/>
    <mergeCell ref="AS261:AS264"/>
    <mergeCell ref="AW257:AW260"/>
    <mergeCell ref="AX257:AX260"/>
    <mergeCell ref="J261:J264"/>
    <mergeCell ref="K261:K264"/>
    <mergeCell ref="AF261:AF264"/>
    <mergeCell ref="AG261:AG264"/>
    <mergeCell ref="AJ261:AJ264"/>
    <mergeCell ref="AK261:AK264"/>
    <mergeCell ref="AL261:AL264"/>
    <mergeCell ref="AM261:AM264"/>
    <mergeCell ref="AQ257:AQ260"/>
    <mergeCell ref="AR257:AR260"/>
    <mergeCell ref="AS257:AS260"/>
    <mergeCell ref="AT257:AT260"/>
    <mergeCell ref="AU257:AU260"/>
    <mergeCell ref="AV257:AV260"/>
    <mergeCell ref="AJ257:AJ260"/>
    <mergeCell ref="AK257:AK260"/>
    <mergeCell ref="AL257:AL260"/>
    <mergeCell ref="AW261:AW264"/>
    <mergeCell ref="AR268:AR271"/>
    <mergeCell ref="AS268:AS271"/>
    <mergeCell ref="AT268:AT271"/>
    <mergeCell ref="H274:H275"/>
    <mergeCell ref="H276:H277"/>
    <mergeCell ref="H278:H279"/>
    <mergeCell ref="AL272:AL275"/>
    <mergeCell ref="AM272:AM275"/>
    <mergeCell ref="AN272:AN275"/>
    <mergeCell ref="AO272:AO275"/>
    <mergeCell ref="AL268:AL271"/>
    <mergeCell ref="AM268:AM271"/>
    <mergeCell ref="AN268:AN271"/>
    <mergeCell ref="AO268:AO271"/>
    <mergeCell ref="AP268:AP271"/>
    <mergeCell ref="AQ268:AQ271"/>
    <mergeCell ref="AW272:AW275"/>
    <mergeCell ref="I268:I271"/>
    <mergeCell ref="J268:J271"/>
    <mergeCell ref="K268:K271"/>
    <mergeCell ref="AF268:AF271"/>
    <mergeCell ref="AG268:AG271"/>
    <mergeCell ref="AJ268:AJ271"/>
    <mergeCell ref="AK268:AK271"/>
    <mergeCell ref="AT261:AT264"/>
    <mergeCell ref="AU261:AU264"/>
    <mergeCell ref="AV261:AV264"/>
    <mergeCell ref="AB265:AC265"/>
    <mergeCell ref="AU268:AU271"/>
    <mergeCell ref="AV268:AV271"/>
    <mergeCell ref="AW268:AW271"/>
    <mergeCell ref="AX276:AX279"/>
    <mergeCell ref="C272:C275"/>
    <mergeCell ref="I272:I275"/>
    <mergeCell ref="J272:J275"/>
    <mergeCell ref="K272:K275"/>
    <mergeCell ref="AF272:AF275"/>
    <mergeCell ref="P265:Q265"/>
    <mergeCell ref="R265:S265"/>
    <mergeCell ref="T265:U265"/>
    <mergeCell ref="V265:W265"/>
    <mergeCell ref="X265:Y265"/>
    <mergeCell ref="Z265:AA265"/>
    <mergeCell ref="AP272:AP275"/>
    <mergeCell ref="AQ272:AQ275"/>
    <mergeCell ref="AR272:AR275"/>
    <mergeCell ref="AS272:AS275"/>
    <mergeCell ref="AT272:AT275"/>
    <mergeCell ref="AX272:AX275"/>
    <mergeCell ref="C268:C271"/>
    <mergeCell ref="AQ276:AQ279"/>
    <mergeCell ref="AR276:AR279"/>
    <mergeCell ref="AS276:AS279"/>
    <mergeCell ref="AT276:AT279"/>
    <mergeCell ref="AK272:AK275"/>
    <mergeCell ref="AG272:AG275"/>
    <mergeCell ref="AJ272:AJ275"/>
    <mergeCell ref="I283:I286"/>
    <mergeCell ref="J283:J286"/>
    <mergeCell ref="K283:K286"/>
    <mergeCell ref="AF283:AF286"/>
    <mergeCell ref="AK276:AK279"/>
    <mergeCell ref="AL276:AL279"/>
    <mergeCell ref="AM276:AM279"/>
    <mergeCell ref="AN276:AN279"/>
    <mergeCell ref="AO276:AO279"/>
    <mergeCell ref="AP276:AP279"/>
    <mergeCell ref="C276:C279"/>
    <mergeCell ref="I276:I279"/>
    <mergeCell ref="J276:J279"/>
    <mergeCell ref="K276:K279"/>
    <mergeCell ref="AF276:AF279"/>
    <mergeCell ref="AG276:AG279"/>
    <mergeCell ref="R280:S280"/>
    <mergeCell ref="T280:U280"/>
    <mergeCell ref="V280:W280"/>
    <mergeCell ref="X280:Y280"/>
    <mergeCell ref="Z280:AA280"/>
    <mergeCell ref="AB280:AC280"/>
    <mergeCell ref="AJ276:AJ279"/>
    <mergeCell ref="H283:H284"/>
    <mergeCell ref="H285:H286"/>
    <mergeCell ref="AX291:AX294"/>
    <mergeCell ref="C287:C290"/>
    <mergeCell ref="I287:I290"/>
    <mergeCell ref="J287:J290"/>
    <mergeCell ref="K287:K290"/>
    <mergeCell ref="AF287:AF290"/>
    <mergeCell ref="AG287:AG290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AU291:AU294"/>
    <mergeCell ref="H291:H292"/>
    <mergeCell ref="H293:H294"/>
    <mergeCell ref="AK291:AK294"/>
    <mergeCell ref="AL291:AL294"/>
    <mergeCell ref="AM291:AM294"/>
    <mergeCell ref="AN291:AN294"/>
    <mergeCell ref="AP287:AP290"/>
    <mergeCell ref="AQ287:AQ290"/>
    <mergeCell ref="AR287:AR290"/>
    <mergeCell ref="AS287:AS290"/>
    <mergeCell ref="AT287:AT290"/>
    <mergeCell ref="C283:C286"/>
    <mergeCell ref="AJ287:AJ290"/>
    <mergeCell ref="AK287:AK290"/>
    <mergeCell ref="AL287:AL290"/>
    <mergeCell ref="AM287:AM290"/>
    <mergeCell ref="AN287:AN290"/>
    <mergeCell ref="AO287:AO290"/>
    <mergeCell ref="N295:O295"/>
    <mergeCell ref="P295:Q295"/>
    <mergeCell ref="R295:S295"/>
    <mergeCell ref="K306:K309"/>
    <mergeCell ref="AP298:AP301"/>
    <mergeCell ref="AQ298:AQ301"/>
    <mergeCell ref="AR298:AR301"/>
    <mergeCell ref="AK298:AK301"/>
    <mergeCell ref="AV291:AV294"/>
    <mergeCell ref="AV313:AV316"/>
    <mergeCell ref="AW313:AW316"/>
    <mergeCell ref="AO291:AO294"/>
    <mergeCell ref="AP291:AP294"/>
    <mergeCell ref="AQ291:AQ294"/>
    <mergeCell ref="AR291:AR294"/>
    <mergeCell ref="AS291:AS294"/>
    <mergeCell ref="AT291:AT294"/>
    <mergeCell ref="AV287:AV290"/>
    <mergeCell ref="AW287:AW290"/>
    <mergeCell ref="AJ313:AJ316"/>
    <mergeCell ref="AW291:AW294"/>
    <mergeCell ref="T295:U295"/>
    <mergeCell ref="V295:W295"/>
    <mergeCell ref="X295:Y295"/>
    <mergeCell ref="Z295:AA295"/>
    <mergeCell ref="AB295:AC295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P313:AP316"/>
    <mergeCell ref="AQ313:AQ316"/>
    <mergeCell ref="AR313:AR316"/>
    <mergeCell ref="AS313:AS316"/>
    <mergeCell ref="AT313:AT316"/>
    <mergeCell ref="AU287:AU290"/>
    <mergeCell ref="AK313:AK316"/>
    <mergeCell ref="C321:C324"/>
    <mergeCell ref="I321:I324"/>
    <mergeCell ref="J321:J324"/>
    <mergeCell ref="K321:K324"/>
    <mergeCell ref="AF321:AF324"/>
    <mergeCell ref="AG321:AG324"/>
    <mergeCell ref="AJ321:AJ324"/>
    <mergeCell ref="AK321:AK324"/>
    <mergeCell ref="AV317:AV320"/>
    <mergeCell ref="AW317:AW320"/>
    <mergeCell ref="AX317:AX320"/>
    <mergeCell ref="C313:C316"/>
    <mergeCell ref="I313:I316"/>
    <mergeCell ref="J313:J316"/>
    <mergeCell ref="K313:K316"/>
    <mergeCell ref="AF313:AF316"/>
    <mergeCell ref="AG313:AG316"/>
    <mergeCell ref="AU317:AU320"/>
    <mergeCell ref="AJ317:AJ320"/>
    <mergeCell ref="AK317:AK320"/>
    <mergeCell ref="AL317:AL320"/>
    <mergeCell ref="AM317:AM320"/>
    <mergeCell ref="AN317:AN320"/>
    <mergeCell ref="AO317:AO320"/>
    <mergeCell ref="AX321:AX324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AB325:AC325"/>
    <mergeCell ref="AR321:AR324"/>
    <mergeCell ref="AS321:AS324"/>
    <mergeCell ref="AT321:AT324"/>
    <mergeCell ref="AU321:AU324"/>
    <mergeCell ref="AV321:AV324"/>
    <mergeCell ref="AW321:AW324"/>
    <mergeCell ref="AL321:AL324"/>
    <mergeCell ref="AM321:AM324"/>
    <mergeCell ref="AN321:AN324"/>
    <mergeCell ref="AO321:AO324"/>
    <mergeCell ref="AP321:AP324"/>
    <mergeCell ref="AQ321:AQ324"/>
    <mergeCell ref="AV328:AV331"/>
    <mergeCell ref="AW328:AW331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P328:AP331"/>
    <mergeCell ref="AQ328:AQ331"/>
    <mergeCell ref="AR328:AR331"/>
    <mergeCell ref="AS328:AS331"/>
    <mergeCell ref="AT328:AT331"/>
    <mergeCell ref="AU328:AU331"/>
    <mergeCell ref="AJ328:AJ331"/>
    <mergeCell ref="AK328:AK331"/>
    <mergeCell ref="AL328:AL331"/>
    <mergeCell ref="AM328:AM331"/>
    <mergeCell ref="AN328:AN331"/>
    <mergeCell ref="AO328:AO331"/>
    <mergeCell ref="C328:C331"/>
    <mergeCell ref="I328:I331"/>
    <mergeCell ref="J328:J331"/>
    <mergeCell ref="K328:K331"/>
    <mergeCell ref="AF328:AF331"/>
    <mergeCell ref="AG328:AG331"/>
    <mergeCell ref="AW332:AW335"/>
    <mergeCell ref="AX332:AX335"/>
    <mergeCell ref="AQ332:AQ335"/>
    <mergeCell ref="AR332:AR335"/>
    <mergeCell ref="AS332:AS335"/>
    <mergeCell ref="AT332:AT335"/>
    <mergeCell ref="AU332:AU335"/>
    <mergeCell ref="AV332:AV335"/>
    <mergeCell ref="AK332:AK335"/>
    <mergeCell ref="AL332:AL335"/>
    <mergeCell ref="AM332:AM335"/>
    <mergeCell ref="AN332:AN335"/>
    <mergeCell ref="AO332:AO335"/>
    <mergeCell ref="AP332:AP335"/>
    <mergeCell ref="X340:Y340"/>
    <mergeCell ref="Z340:AA340"/>
    <mergeCell ref="AB340:AC340"/>
    <mergeCell ref="AU343:AU346"/>
    <mergeCell ref="AV343:AV346"/>
    <mergeCell ref="AW343:AW346"/>
    <mergeCell ref="AL343:AL346"/>
    <mergeCell ref="AM343:AM346"/>
    <mergeCell ref="AN343:AN346"/>
    <mergeCell ref="AO343:AO346"/>
    <mergeCell ref="AU336:AU339"/>
    <mergeCell ref="AV336:AV339"/>
    <mergeCell ref="AW336:AW339"/>
    <mergeCell ref="AX336:AX339"/>
    <mergeCell ref="L340:M340"/>
    <mergeCell ref="N340:O340"/>
    <mergeCell ref="P340:Q340"/>
    <mergeCell ref="R340:S340"/>
    <mergeCell ref="T340:U340"/>
    <mergeCell ref="V340:W340"/>
    <mergeCell ref="AO336:AO339"/>
    <mergeCell ref="AP336:AP339"/>
    <mergeCell ref="AQ336:AQ339"/>
    <mergeCell ref="AR336:AR339"/>
    <mergeCell ref="AS336:AS339"/>
    <mergeCell ref="AT336:AT339"/>
    <mergeCell ref="AP343:AP346"/>
    <mergeCell ref="AQ343:AQ346"/>
    <mergeCell ref="AR343:AR346"/>
    <mergeCell ref="AS343:AS346"/>
    <mergeCell ref="AT343:AT346"/>
    <mergeCell ref="AX343:AX346"/>
    <mergeCell ref="AX347:AX350"/>
    <mergeCell ref="C343:C346"/>
    <mergeCell ref="I343:I346"/>
    <mergeCell ref="J343:J346"/>
    <mergeCell ref="K343:K346"/>
    <mergeCell ref="AF343:AF346"/>
    <mergeCell ref="AG343:AG346"/>
    <mergeCell ref="AJ343:AJ346"/>
    <mergeCell ref="AK343:AK346"/>
    <mergeCell ref="AX351:AX354"/>
    <mergeCell ref="K347:K350"/>
    <mergeCell ref="AF347:AF350"/>
    <mergeCell ref="AG347:AG350"/>
    <mergeCell ref="AJ347:AJ350"/>
    <mergeCell ref="AK347:AK350"/>
    <mergeCell ref="AL347:AL350"/>
    <mergeCell ref="AO351:AO354"/>
    <mergeCell ref="AP351:AP354"/>
    <mergeCell ref="AQ351:AQ354"/>
    <mergeCell ref="AR351:AR354"/>
    <mergeCell ref="AS351:AS354"/>
    <mergeCell ref="AT351:AT354"/>
    <mergeCell ref="AG351:AG354"/>
    <mergeCell ref="AJ351:AJ354"/>
    <mergeCell ref="AK351:AK354"/>
    <mergeCell ref="AL351:AL354"/>
    <mergeCell ref="AT347:AT350"/>
    <mergeCell ref="AU347:AU350"/>
    <mergeCell ref="AV347:AV350"/>
    <mergeCell ref="AW347:AW350"/>
    <mergeCell ref="AU351:AU354"/>
    <mergeCell ref="AV351:AV354"/>
    <mergeCell ref="AR347:AR350"/>
    <mergeCell ref="AS347:AS350"/>
    <mergeCell ref="AM347:AM350"/>
    <mergeCell ref="AN347:AN350"/>
    <mergeCell ref="AO347:AO350"/>
    <mergeCell ref="AP347:AP350"/>
    <mergeCell ref="C351:C354"/>
    <mergeCell ref="I351:I354"/>
    <mergeCell ref="J351:J354"/>
    <mergeCell ref="K351:K354"/>
    <mergeCell ref="AF351:AF354"/>
    <mergeCell ref="AR358:AR361"/>
    <mergeCell ref="AS358:AS361"/>
    <mergeCell ref="AO362:AO365"/>
    <mergeCell ref="AP362:AP365"/>
    <mergeCell ref="AQ362:AQ365"/>
    <mergeCell ref="AR362:AR365"/>
    <mergeCell ref="AS362:AS365"/>
    <mergeCell ref="H364:H365"/>
    <mergeCell ref="AW351:AW354"/>
    <mergeCell ref="AW366:AW369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K377:AK380"/>
    <mergeCell ref="AJ373:AJ376"/>
    <mergeCell ref="AK373:AK376"/>
    <mergeCell ref="AS373:AS376"/>
    <mergeCell ref="AT373:AT376"/>
    <mergeCell ref="AU373:AU376"/>
    <mergeCell ref="AV373:AV376"/>
    <mergeCell ref="C373:C376"/>
    <mergeCell ref="I373:I376"/>
    <mergeCell ref="J373:J376"/>
    <mergeCell ref="K373:K376"/>
    <mergeCell ref="AF373:AF376"/>
    <mergeCell ref="AG373:AG376"/>
    <mergeCell ref="AM351:AM354"/>
    <mergeCell ref="AN351:AN354"/>
    <mergeCell ref="AF366:AF369"/>
    <mergeCell ref="AG366:AG369"/>
    <mergeCell ref="AJ366:AJ369"/>
    <mergeCell ref="AN362:AN365"/>
    <mergeCell ref="AW377:AW380"/>
    <mergeCell ref="AX377:AX380"/>
    <mergeCell ref="C381:C384"/>
    <mergeCell ref="I381:I384"/>
    <mergeCell ref="J381:J384"/>
    <mergeCell ref="K381:K384"/>
    <mergeCell ref="AF381:AF384"/>
    <mergeCell ref="AG381:AG384"/>
    <mergeCell ref="AJ381:AJ384"/>
    <mergeCell ref="AK381:AK384"/>
    <mergeCell ref="AR377:AR380"/>
    <mergeCell ref="AS377:AS380"/>
    <mergeCell ref="AT377:AT380"/>
    <mergeCell ref="AU377:AU380"/>
    <mergeCell ref="AX381:AX384"/>
    <mergeCell ref="L370:M370"/>
    <mergeCell ref="N370:O370"/>
    <mergeCell ref="P370:Q370"/>
    <mergeCell ref="R370:S370"/>
    <mergeCell ref="T370:U370"/>
    <mergeCell ref="V370:W370"/>
    <mergeCell ref="AL377:AL380"/>
    <mergeCell ref="AM377:AM380"/>
    <mergeCell ref="AN377:AN380"/>
    <mergeCell ref="AO377:AO380"/>
    <mergeCell ref="AP377:AP380"/>
    <mergeCell ref="AQ377:AQ380"/>
    <mergeCell ref="X370:Y370"/>
    <mergeCell ref="Z370:AA370"/>
    <mergeCell ref="AB370:AC370"/>
    <mergeCell ref="AU388:AU391"/>
    <mergeCell ref="AV388:AV391"/>
    <mergeCell ref="AT388:AT391"/>
    <mergeCell ref="T385:U385"/>
    <mergeCell ref="V385:W385"/>
    <mergeCell ref="AL388:AL391"/>
    <mergeCell ref="AM388:AM391"/>
    <mergeCell ref="AV377:AV380"/>
    <mergeCell ref="H377:H378"/>
    <mergeCell ref="H379:H380"/>
    <mergeCell ref="AR381:AR384"/>
    <mergeCell ref="AS381:AS384"/>
    <mergeCell ref="AT381:AT384"/>
    <mergeCell ref="AU381:AU384"/>
    <mergeCell ref="AV381:AV384"/>
    <mergeCell ref="AW381:AW384"/>
    <mergeCell ref="AL381:AL384"/>
    <mergeCell ref="AM381:AM384"/>
    <mergeCell ref="AN381:AN384"/>
    <mergeCell ref="AO381:AO384"/>
    <mergeCell ref="AP381:AP384"/>
    <mergeCell ref="AQ381:AQ384"/>
    <mergeCell ref="AK392:AK395"/>
    <mergeCell ref="AM392:AM395"/>
    <mergeCell ref="X385:Y385"/>
    <mergeCell ref="Z385:AA385"/>
    <mergeCell ref="H381:H382"/>
    <mergeCell ref="H383:H384"/>
    <mergeCell ref="H388:H389"/>
    <mergeCell ref="H390:H391"/>
    <mergeCell ref="AG388:AG391"/>
    <mergeCell ref="AJ388:AJ391"/>
    <mergeCell ref="AK388:AK391"/>
    <mergeCell ref="AN388:AN391"/>
    <mergeCell ref="AO388:AO391"/>
    <mergeCell ref="AP388:AP391"/>
    <mergeCell ref="AQ388:AQ391"/>
    <mergeCell ref="AR388:AR391"/>
    <mergeCell ref="AS388:AS391"/>
    <mergeCell ref="AB385:AC385"/>
    <mergeCell ref="C396:C399"/>
    <mergeCell ref="I396:I399"/>
    <mergeCell ref="J396:J399"/>
    <mergeCell ref="K396:K399"/>
    <mergeCell ref="AF396:AF399"/>
    <mergeCell ref="AT392:AT395"/>
    <mergeCell ref="AU392:AU395"/>
    <mergeCell ref="AV392:AV395"/>
    <mergeCell ref="AW392:AW395"/>
    <mergeCell ref="AX392:AX395"/>
    <mergeCell ref="C388:C391"/>
    <mergeCell ref="I388:I391"/>
    <mergeCell ref="J388:J391"/>
    <mergeCell ref="K388:K391"/>
    <mergeCell ref="AF388:AF391"/>
    <mergeCell ref="AN392:AN395"/>
    <mergeCell ref="AO392:AO395"/>
    <mergeCell ref="AP392:AP395"/>
    <mergeCell ref="AQ392:AQ395"/>
    <mergeCell ref="AR392:AR395"/>
    <mergeCell ref="AS392:AS395"/>
    <mergeCell ref="AU396:AU399"/>
    <mergeCell ref="AV396:AV399"/>
    <mergeCell ref="AW388:AW391"/>
    <mergeCell ref="AX388:AX391"/>
    <mergeCell ref="C392:C395"/>
    <mergeCell ref="I392:I395"/>
    <mergeCell ref="J392:J395"/>
    <mergeCell ref="K392:K395"/>
    <mergeCell ref="AF392:AF395"/>
    <mergeCell ref="AG392:AG395"/>
    <mergeCell ref="AJ392:AJ395"/>
    <mergeCell ref="X400:Y400"/>
    <mergeCell ref="Z400:AA400"/>
    <mergeCell ref="AB400:AC400"/>
    <mergeCell ref="C403:C406"/>
    <mergeCell ref="I403:I406"/>
    <mergeCell ref="J403:J406"/>
    <mergeCell ref="K403:K406"/>
    <mergeCell ref="L400:M400"/>
    <mergeCell ref="N400:O400"/>
    <mergeCell ref="P400:Q400"/>
    <mergeCell ref="R400:S400"/>
    <mergeCell ref="T400:U400"/>
    <mergeCell ref="V400:W400"/>
    <mergeCell ref="AW396:AW399"/>
    <mergeCell ref="AX396:AX399"/>
    <mergeCell ref="H392:H393"/>
    <mergeCell ref="H394:H395"/>
    <mergeCell ref="H396:H397"/>
    <mergeCell ref="H398:H399"/>
    <mergeCell ref="AO396:AO399"/>
    <mergeCell ref="AP396:AP399"/>
    <mergeCell ref="AQ396:AQ399"/>
    <mergeCell ref="AR396:AR399"/>
    <mergeCell ref="AS396:AS399"/>
    <mergeCell ref="AT396:AT399"/>
    <mergeCell ref="AG396:AG399"/>
    <mergeCell ref="AJ396:AJ399"/>
    <mergeCell ref="AK396:AK399"/>
    <mergeCell ref="AL396:AL399"/>
    <mergeCell ref="AM396:AM399"/>
    <mergeCell ref="AN396:AN399"/>
    <mergeCell ref="AS403:AS406"/>
    <mergeCell ref="C407:C410"/>
    <mergeCell ref="I407:I410"/>
    <mergeCell ref="J407:J410"/>
    <mergeCell ref="K407:K410"/>
    <mergeCell ref="AF407:AF410"/>
    <mergeCell ref="AG407:AG410"/>
    <mergeCell ref="AR403:AR406"/>
    <mergeCell ref="AT403:AT406"/>
    <mergeCell ref="AU403:AU406"/>
    <mergeCell ref="AV403:AV406"/>
    <mergeCell ref="AW403:AW406"/>
    <mergeCell ref="AX403:AX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AV407:AV410"/>
    <mergeCell ref="AW407:AW410"/>
    <mergeCell ref="AX407:AX410"/>
    <mergeCell ref="H407:H408"/>
    <mergeCell ref="H409:H410"/>
    <mergeCell ref="K411:K414"/>
    <mergeCell ref="AF411:AF414"/>
    <mergeCell ref="AG411:AG414"/>
    <mergeCell ref="AJ411:AJ414"/>
    <mergeCell ref="AK411:AK414"/>
    <mergeCell ref="AP407:AP410"/>
    <mergeCell ref="AQ407:AQ410"/>
    <mergeCell ref="AR407:AR410"/>
    <mergeCell ref="AS407:AS410"/>
    <mergeCell ref="AT407:AT410"/>
    <mergeCell ref="AU407:AU410"/>
    <mergeCell ref="AJ407:AJ410"/>
    <mergeCell ref="AK407:AK410"/>
    <mergeCell ref="AL407:AL410"/>
    <mergeCell ref="AM407:AM410"/>
    <mergeCell ref="AN407:AN410"/>
    <mergeCell ref="AO407:AO410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K433:AK436"/>
    <mergeCell ref="AL433:AL436"/>
    <mergeCell ref="AR411:AR414"/>
    <mergeCell ref="AS411:AS414"/>
    <mergeCell ref="AT411:AT414"/>
    <mergeCell ref="AU411:AU414"/>
    <mergeCell ref="AV411:AV414"/>
    <mergeCell ref="AW411:AW414"/>
    <mergeCell ref="AL411:AL414"/>
    <mergeCell ref="AM411:AM414"/>
    <mergeCell ref="AN411:AN414"/>
    <mergeCell ref="AO411:AO414"/>
    <mergeCell ref="AP411:AP414"/>
    <mergeCell ref="AQ411:AQ414"/>
    <mergeCell ref="K422:K425"/>
    <mergeCell ref="AU418:AU421"/>
    <mergeCell ref="AV418:AV421"/>
    <mergeCell ref="AO418:AO421"/>
    <mergeCell ref="AP418:AP421"/>
    <mergeCell ref="AQ418:AQ421"/>
    <mergeCell ref="AR418:AR421"/>
    <mergeCell ref="AS418:AS421"/>
    <mergeCell ref="AT418:AT421"/>
    <mergeCell ref="AF418:AF421"/>
    <mergeCell ref="L415:M415"/>
    <mergeCell ref="N415:O415"/>
    <mergeCell ref="P415:Q415"/>
    <mergeCell ref="R415:S415"/>
    <mergeCell ref="T415:U415"/>
    <mergeCell ref="V415:W415"/>
    <mergeCell ref="X415:Y415"/>
    <mergeCell ref="T430:U430"/>
    <mergeCell ref="V430:W430"/>
    <mergeCell ref="X430:Y430"/>
    <mergeCell ref="Z430:AA430"/>
    <mergeCell ref="AB430:AC430"/>
    <mergeCell ref="AU433:AU436"/>
    <mergeCell ref="AM433:AM436"/>
    <mergeCell ref="AN433:AN436"/>
    <mergeCell ref="AO433:AO436"/>
    <mergeCell ref="AP433:AP436"/>
    <mergeCell ref="AQ433:AQ436"/>
    <mergeCell ref="AR433:AR436"/>
    <mergeCell ref="AG418:AG421"/>
    <mergeCell ref="AJ418:AJ421"/>
    <mergeCell ref="AK418:AK421"/>
    <mergeCell ref="AL418:AL421"/>
    <mergeCell ref="AM418:AM421"/>
    <mergeCell ref="AN418:AN421"/>
    <mergeCell ref="AR426:AR429"/>
    <mergeCell ref="AS426:AS429"/>
    <mergeCell ref="AT426:AT429"/>
    <mergeCell ref="AU426:AU429"/>
    <mergeCell ref="AL426:AL429"/>
    <mergeCell ref="AM426:AM429"/>
    <mergeCell ref="AN426:AN429"/>
    <mergeCell ref="AS422:AS425"/>
    <mergeCell ref="AT422:AT425"/>
    <mergeCell ref="AU422:AU425"/>
    <mergeCell ref="AV422:AV425"/>
    <mergeCell ref="AW422:AW425"/>
    <mergeCell ref="AX437:AX440"/>
    <mergeCell ref="AM422:AM425"/>
    <mergeCell ref="AN422:AN425"/>
    <mergeCell ref="AO422:AO425"/>
    <mergeCell ref="AP422:AP425"/>
    <mergeCell ref="AQ422:AQ425"/>
    <mergeCell ref="AR422:AR425"/>
    <mergeCell ref="Z415:AA415"/>
    <mergeCell ref="AB415:AC41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V433:AV436"/>
    <mergeCell ref="AW433:AW436"/>
    <mergeCell ref="AX433:AX436"/>
    <mergeCell ref="AV426:AV429"/>
    <mergeCell ref="AW426:AW429"/>
    <mergeCell ref="AO426:AO429"/>
    <mergeCell ref="AP426:AP429"/>
    <mergeCell ref="AQ426:AQ429"/>
    <mergeCell ref="AU437:AU440"/>
    <mergeCell ref="AV437:AV440"/>
    <mergeCell ref="AT441:AT444"/>
    <mergeCell ref="AU441:AU444"/>
    <mergeCell ref="AV441:AV444"/>
    <mergeCell ref="AW441:AW444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AF441:AF444"/>
    <mergeCell ref="AG441:AG444"/>
    <mergeCell ref="AJ441:AJ444"/>
    <mergeCell ref="AK441:AK444"/>
    <mergeCell ref="AL441:AL444"/>
    <mergeCell ref="AM441:AM444"/>
    <mergeCell ref="AR437:AR440"/>
    <mergeCell ref="AS437:AS440"/>
    <mergeCell ref="AT437:AT440"/>
    <mergeCell ref="AT448:AT451"/>
    <mergeCell ref="AU448:AU451"/>
    <mergeCell ref="AV448:AV451"/>
    <mergeCell ref="AW448:AW451"/>
    <mergeCell ref="AX448:AX451"/>
    <mergeCell ref="C452:C455"/>
    <mergeCell ref="I452:I455"/>
    <mergeCell ref="J452:J455"/>
    <mergeCell ref="K452:K455"/>
    <mergeCell ref="AF452:AF455"/>
    <mergeCell ref="AF448:AF451"/>
    <mergeCell ref="AG448:AG451"/>
    <mergeCell ref="AJ448:AJ451"/>
    <mergeCell ref="AK448:AK451"/>
    <mergeCell ref="H450:H451"/>
    <mergeCell ref="AS448:AS451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AU452:AU455"/>
    <mergeCell ref="AV452:AV455"/>
    <mergeCell ref="AW452:AW455"/>
    <mergeCell ref="AX452:AX455"/>
    <mergeCell ref="H452:H453"/>
    <mergeCell ref="H454:H455"/>
    <mergeCell ref="AO452:AO455"/>
    <mergeCell ref="AP452:AP455"/>
    <mergeCell ref="AQ452:AQ455"/>
    <mergeCell ref="AR452:AR455"/>
    <mergeCell ref="AS452:AS455"/>
    <mergeCell ref="AT452:AT455"/>
    <mergeCell ref="AG452:AG455"/>
    <mergeCell ref="AJ452:AJ455"/>
    <mergeCell ref="AK452:AK455"/>
    <mergeCell ref="AL452:AL455"/>
    <mergeCell ref="AM452:AM455"/>
    <mergeCell ref="AN452:AN455"/>
    <mergeCell ref="AW456:AW459"/>
    <mergeCell ref="AX456:AX459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AS456:AS459"/>
    <mergeCell ref="AT456:AT459"/>
    <mergeCell ref="AU456:AU459"/>
    <mergeCell ref="AV456:AV459"/>
    <mergeCell ref="AM456:AM459"/>
    <mergeCell ref="AN456:AN459"/>
    <mergeCell ref="AO456:AO459"/>
    <mergeCell ref="AP456:AP459"/>
    <mergeCell ref="AQ456:AQ459"/>
    <mergeCell ref="AR456:AR459"/>
    <mergeCell ref="K456:K459"/>
    <mergeCell ref="AF456:AF459"/>
    <mergeCell ref="AG456:AG459"/>
    <mergeCell ref="AJ456:AJ459"/>
    <mergeCell ref="AK456:AK459"/>
    <mergeCell ref="AL456:AL459"/>
    <mergeCell ref="AO463:AO466"/>
    <mergeCell ref="AP463:AP466"/>
    <mergeCell ref="AQ463:AQ466"/>
    <mergeCell ref="AR463:AR466"/>
    <mergeCell ref="AS463:AS466"/>
    <mergeCell ref="AT463:AT466"/>
    <mergeCell ref="AG463:AG466"/>
    <mergeCell ref="AJ463:AJ466"/>
    <mergeCell ref="AK463:AK466"/>
    <mergeCell ref="AL463:AL466"/>
    <mergeCell ref="AM463:AM466"/>
    <mergeCell ref="AN463:AN466"/>
    <mergeCell ref="AB460:AC460"/>
    <mergeCell ref="C463:C466"/>
    <mergeCell ref="I463:I466"/>
    <mergeCell ref="J463:J466"/>
    <mergeCell ref="K463:K466"/>
    <mergeCell ref="AF463:AF466"/>
    <mergeCell ref="J471:J474"/>
    <mergeCell ref="K471:K474"/>
    <mergeCell ref="AF471:AF474"/>
    <mergeCell ref="AG471:AG474"/>
    <mergeCell ref="AV467:AV470"/>
    <mergeCell ref="AW467:AW470"/>
    <mergeCell ref="AX467:AX470"/>
    <mergeCell ref="H463:H464"/>
    <mergeCell ref="H465:H466"/>
    <mergeCell ref="H467:H468"/>
    <mergeCell ref="H469:H470"/>
    <mergeCell ref="AP467:AP470"/>
    <mergeCell ref="AQ467:AQ470"/>
    <mergeCell ref="AR467:AR470"/>
    <mergeCell ref="AS467:AS470"/>
    <mergeCell ref="AT467:AT470"/>
    <mergeCell ref="AU467:AU470"/>
    <mergeCell ref="AJ467:AJ470"/>
    <mergeCell ref="AK467:AK470"/>
    <mergeCell ref="AL467:AL470"/>
    <mergeCell ref="AM467:AM470"/>
    <mergeCell ref="AN467:AN470"/>
    <mergeCell ref="AO467:AO470"/>
    <mergeCell ref="AU463:AU466"/>
    <mergeCell ref="AV463:AV466"/>
    <mergeCell ref="AW463:AW466"/>
    <mergeCell ref="AX463:AX466"/>
    <mergeCell ref="I467:I470"/>
    <mergeCell ref="J467:J470"/>
    <mergeCell ref="K467:K470"/>
    <mergeCell ref="AF467:AF470"/>
    <mergeCell ref="AG467:AG470"/>
    <mergeCell ref="X490:Y490"/>
    <mergeCell ref="Z490:AA490"/>
    <mergeCell ref="AB490:AC490"/>
    <mergeCell ref="C493:C496"/>
    <mergeCell ref="I493:I496"/>
    <mergeCell ref="J493:J496"/>
    <mergeCell ref="K493:K496"/>
    <mergeCell ref="AU471:AU474"/>
    <mergeCell ref="AV471:AV474"/>
    <mergeCell ref="AW471:AW474"/>
    <mergeCell ref="AX471:AX474"/>
    <mergeCell ref="L490:M490"/>
    <mergeCell ref="N490:O490"/>
    <mergeCell ref="P490:Q490"/>
    <mergeCell ref="R490:S490"/>
    <mergeCell ref="T490:U490"/>
    <mergeCell ref="V490:W490"/>
    <mergeCell ref="AP471:AP474"/>
    <mergeCell ref="AQ471:AQ474"/>
    <mergeCell ref="AR471:AR474"/>
    <mergeCell ref="AS471:AS474"/>
    <mergeCell ref="AT471:AT474"/>
    <mergeCell ref="H471:H472"/>
    <mergeCell ref="H473:H474"/>
    <mergeCell ref="AJ471:AJ474"/>
    <mergeCell ref="AK471:AK474"/>
    <mergeCell ref="AL471:AL474"/>
    <mergeCell ref="AM471:AM474"/>
    <mergeCell ref="AN471:AN474"/>
    <mergeCell ref="AO471:AO474"/>
    <mergeCell ref="C471:C474"/>
    <mergeCell ref="I471:I474"/>
    <mergeCell ref="AT493:AT496"/>
    <mergeCell ref="AU493:AU496"/>
    <mergeCell ref="AV493:AV496"/>
    <mergeCell ref="AW493:AW496"/>
    <mergeCell ref="AX493:AX496"/>
    <mergeCell ref="C497:C500"/>
    <mergeCell ref="I497:I500"/>
    <mergeCell ref="J497:J500"/>
    <mergeCell ref="K497:K500"/>
    <mergeCell ref="AF497:AF500"/>
    <mergeCell ref="AN493:AN496"/>
    <mergeCell ref="AO493:AO496"/>
    <mergeCell ref="AP493:AP496"/>
    <mergeCell ref="AQ493:AQ496"/>
    <mergeCell ref="AR493:AR496"/>
    <mergeCell ref="AS493:AS496"/>
    <mergeCell ref="AF493:AF496"/>
    <mergeCell ref="AG493:AG496"/>
    <mergeCell ref="AJ493:AJ496"/>
    <mergeCell ref="AK493:AK496"/>
    <mergeCell ref="AL493:AL496"/>
    <mergeCell ref="AM493:AM496"/>
    <mergeCell ref="AU497:AU500"/>
    <mergeCell ref="AV497:AV500"/>
    <mergeCell ref="AW497:AW500"/>
    <mergeCell ref="AX497:AX500"/>
    <mergeCell ref="AU478:AU481"/>
    <mergeCell ref="K501:K504"/>
    <mergeCell ref="AF501:AF504"/>
    <mergeCell ref="AG501:AG504"/>
    <mergeCell ref="AJ501:AJ504"/>
    <mergeCell ref="AK501:AK504"/>
    <mergeCell ref="AL501:AL504"/>
    <mergeCell ref="AO497:AO500"/>
    <mergeCell ref="AP497:AP500"/>
    <mergeCell ref="AQ497:AQ500"/>
    <mergeCell ref="AR497:AR500"/>
    <mergeCell ref="AS497:AS500"/>
    <mergeCell ref="AT497:AT500"/>
    <mergeCell ref="AG497:AG500"/>
    <mergeCell ref="AJ497:AJ500"/>
    <mergeCell ref="AK497:AK500"/>
    <mergeCell ref="AL497:AL500"/>
    <mergeCell ref="AM497:AM500"/>
    <mergeCell ref="AN497:AN500"/>
    <mergeCell ref="AS501:AS504"/>
    <mergeCell ref="AT501:AT504"/>
    <mergeCell ref="AU501:AU504"/>
    <mergeCell ref="AV501:AV504"/>
    <mergeCell ref="AW501:AW504"/>
    <mergeCell ref="AP508:AP511"/>
    <mergeCell ref="AQ508:AQ511"/>
    <mergeCell ref="AR508:AR511"/>
    <mergeCell ref="AS508:AS511"/>
    <mergeCell ref="AT508:AT511"/>
    <mergeCell ref="AX501:AX504"/>
    <mergeCell ref="AM501:AM504"/>
    <mergeCell ref="AN501:AN504"/>
    <mergeCell ref="AO501:AO504"/>
    <mergeCell ref="AP501:AP504"/>
    <mergeCell ref="AQ501:AQ504"/>
    <mergeCell ref="AR501:AR504"/>
    <mergeCell ref="AW516:AW519"/>
    <mergeCell ref="AX516:AX519"/>
    <mergeCell ref="AL512:AL515"/>
    <mergeCell ref="AO516:AO519"/>
    <mergeCell ref="AP516:AP519"/>
    <mergeCell ref="X505:Y505"/>
    <mergeCell ref="Z505:AA505"/>
    <mergeCell ref="AB505:AC505"/>
    <mergeCell ref="AU508:AU511"/>
    <mergeCell ref="AV508:AV511"/>
    <mergeCell ref="AW508:AW511"/>
    <mergeCell ref="AL508:AL511"/>
    <mergeCell ref="AM508:AM511"/>
    <mergeCell ref="AN508:AN511"/>
    <mergeCell ref="AO508:AO511"/>
    <mergeCell ref="L505:M505"/>
    <mergeCell ref="N505:O505"/>
    <mergeCell ref="P505:Q505"/>
    <mergeCell ref="R505:S505"/>
    <mergeCell ref="T505:U505"/>
    <mergeCell ref="V505:W505"/>
    <mergeCell ref="AT512:AT515"/>
    <mergeCell ref="AU512:AU515"/>
    <mergeCell ref="AV512:AV515"/>
    <mergeCell ref="AW512:AW515"/>
    <mergeCell ref="AT516:AT519"/>
    <mergeCell ref="AT527:AT530"/>
    <mergeCell ref="H529:H530"/>
    <mergeCell ref="AJ527:AJ530"/>
    <mergeCell ref="AK527:AK530"/>
    <mergeCell ref="AL527:AL530"/>
    <mergeCell ref="AM527:AM530"/>
    <mergeCell ref="AN527:AN530"/>
    <mergeCell ref="AO527:AO530"/>
    <mergeCell ref="C516:C519"/>
    <mergeCell ref="I516:I519"/>
    <mergeCell ref="J516:J519"/>
    <mergeCell ref="K516:K519"/>
    <mergeCell ref="AF516:AF519"/>
    <mergeCell ref="AX508:AX511"/>
    <mergeCell ref="AX512:AX515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N520:O520"/>
    <mergeCell ref="P520:Q520"/>
    <mergeCell ref="R520:S520"/>
    <mergeCell ref="T520:U520"/>
    <mergeCell ref="V520:W520"/>
    <mergeCell ref="AU516:AU519"/>
    <mergeCell ref="AV516:AV519"/>
    <mergeCell ref="K512:K515"/>
    <mergeCell ref="AF512:AF515"/>
    <mergeCell ref="C527:C530"/>
    <mergeCell ref="I527:I530"/>
    <mergeCell ref="J527:J530"/>
    <mergeCell ref="K527:K530"/>
    <mergeCell ref="AF527:AF530"/>
    <mergeCell ref="AG527:AG530"/>
    <mergeCell ref="X520:Y520"/>
    <mergeCell ref="Z520:AA520"/>
    <mergeCell ref="AB520:AC520"/>
    <mergeCell ref="AQ512:AQ515"/>
    <mergeCell ref="AR512:AR515"/>
    <mergeCell ref="AS512:AS515"/>
    <mergeCell ref="AM512:AM515"/>
    <mergeCell ref="AN512:AN515"/>
    <mergeCell ref="AO512:AO515"/>
    <mergeCell ref="AP512:AP515"/>
    <mergeCell ref="L520:M520"/>
    <mergeCell ref="AQ516:AQ519"/>
    <mergeCell ref="AR516:AR519"/>
    <mergeCell ref="AS516:AS519"/>
    <mergeCell ref="AG516:AG519"/>
    <mergeCell ref="AJ516:AJ519"/>
    <mergeCell ref="AK516:AK519"/>
    <mergeCell ref="AL516:AL519"/>
    <mergeCell ref="AM516:AM519"/>
    <mergeCell ref="AN516:AN519"/>
    <mergeCell ref="AQ527:AQ530"/>
    <mergeCell ref="AR527:AR530"/>
    <mergeCell ref="AS527:AS530"/>
    <mergeCell ref="AG512:AG515"/>
    <mergeCell ref="AJ512:AJ515"/>
    <mergeCell ref="AK512:AK515"/>
    <mergeCell ref="AW531:AW534"/>
    <mergeCell ref="AX531:AX534"/>
    <mergeCell ref="C523:C526"/>
    <mergeCell ref="I523:I526"/>
    <mergeCell ref="J523:J526"/>
    <mergeCell ref="L550:M550"/>
    <mergeCell ref="N550:O550"/>
    <mergeCell ref="P550:Q550"/>
    <mergeCell ref="R550:S550"/>
    <mergeCell ref="T550:U550"/>
    <mergeCell ref="AQ531:AQ534"/>
    <mergeCell ref="AR531:AR534"/>
    <mergeCell ref="AS531:AS534"/>
    <mergeCell ref="AT531:AT534"/>
    <mergeCell ref="AU531:AU534"/>
    <mergeCell ref="AV531:AV534"/>
    <mergeCell ref="AV523:AV526"/>
    <mergeCell ref="AW523:AW526"/>
    <mergeCell ref="AX523:AX526"/>
    <mergeCell ref="AU527:AU530"/>
    <mergeCell ref="AV527:AV530"/>
    <mergeCell ref="AW527:AW530"/>
    <mergeCell ref="AX527:AX530"/>
    <mergeCell ref="AG523:AG526"/>
    <mergeCell ref="AJ523:AJ526"/>
    <mergeCell ref="AK523:AK526"/>
    <mergeCell ref="AS523:AS526"/>
    <mergeCell ref="AT523:AT526"/>
    <mergeCell ref="AU523:AU526"/>
    <mergeCell ref="AQ523:AQ526"/>
    <mergeCell ref="AR523:AR526"/>
    <mergeCell ref="AN523:AN526"/>
    <mergeCell ref="AN531:AN534"/>
    <mergeCell ref="AO531:AO534"/>
    <mergeCell ref="AP531:AP534"/>
    <mergeCell ref="K523:K526"/>
    <mergeCell ref="AF523:AF526"/>
    <mergeCell ref="C553:C556"/>
    <mergeCell ref="I553:I556"/>
    <mergeCell ref="J553:J556"/>
    <mergeCell ref="K553:K556"/>
    <mergeCell ref="AF553:AF556"/>
    <mergeCell ref="AP523:AP526"/>
    <mergeCell ref="C531:C534"/>
    <mergeCell ref="I531:I534"/>
    <mergeCell ref="J531:J534"/>
    <mergeCell ref="K531:K534"/>
    <mergeCell ref="AF531:AF534"/>
    <mergeCell ref="AG531:AG534"/>
    <mergeCell ref="AJ531:AJ534"/>
    <mergeCell ref="AK531:AK534"/>
    <mergeCell ref="AL531:AL534"/>
    <mergeCell ref="V550:W550"/>
    <mergeCell ref="X550:Y550"/>
    <mergeCell ref="Z550:AA550"/>
    <mergeCell ref="AB550:AC550"/>
    <mergeCell ref="AL523:AL526"/>
    <mergeCell ref="AM523:AM526"/>
    <mergeCell ref="AM531:AM534"/>
    <mergeCell ref="AO523:AO526"/>
    <mergeCell ref="AP527:AP530"/>
    <mergeCell ref="AF542:AF545"/>
    <mergeCell ref="AG542:AG545"/>
    <mergeCell ref="AJ542:AJ545"/>
    <mergeCell ref="AF561:AF564"/>
    <mergeCell ref="AG561:AG564"/>
    <mergeCell ref="AJ561:AJ564"/>
    <mergeCell ref="AL557:AL560"/>
    <mergeCell ref="AM557:AM560"/>
    <mergeCell ref="AN557:AN560"/>
    <mergeCell ref="AO557:AO560"/>
    <mergeCell ref="AP557:AP560"/>
    <mergeCell ref="AQ557:AQ560"/>
    <mergeCell ref="AS553:AS556"/>
    <mergeCell ref="AT553:AT556"/>
    <mergeCell ref="C557:C560"/>
    <mergeCell ref="I557:I560"/>
    <mergeCell ref="J557:J560"/>
    <mergeCell ref="K557:K560"/>
    <mergeCell ref="AF557:AF560"/>
    <mergeCell ref="AG557:AG560"/>
    <mergeCell ref="AJ557:AJ560"/>
    <mergeCell ref="AK557:AK560"/>
    <mergeCell ref="AG553:AG556"/>
    <mergeCell ref="AJ553:AJ556"/>
    <mergeCell ref="AK553:AK556"/>
    <mergeCell ref="AL553:AL556"/>
    <mergeCell ref="AM553:AM556"/>
    <mergeCell ref="AN553:AN556"/>
    <mergeCell ref="AO553:AO556"/>
    <mergeCell ref="AP553:AP556"/>
    <mergeCell ref="AQ553:AQ556"/>
    <mergeCell ref="AR553:AR556"/>
    <mergeCell ref="AR557:AR560"/>
    <mergeCell ref="AB565:AC565"/>
    <mergeCell ref="C568:C571"/>
    <mergeCell ref="I568:I571"/>
    <mergeCell ref="J568:J571"/>
    <mergeCell ref="K568:K571"/>
    <mergeCell ref="AF568:AF571"/>
    <mergeCell ref="AW561:AW564"/>
    <mergeCell ref="AX561:AX564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Q561:AQ564"/>
    <mergeCell ref="AR561:AR564"/>
    <mergeCell ref="AS561:AS564"/>
    <mergeCell ref="AT561:AT564"/>
    <mergeCell ref="AU561:AU564"/>
    <mergeCell ref="AV561:AV564"/>
    <mergeCell ref="AK561:AK564"/>
    <mergeCell ref="AL561:AL564"/>
    <mergeCell ref="AM561:AM564"/>
    <mergeCell ref="AN561:AN564"/>
    <mergeCell ref="AO561:AO564"/>
    <mergeCell ref="AP561:AP564"/>
    <mergeCell ref="C561:C564"/>
    <mergeCell ref="I561:I564"/>
    <mergeCell ref="J561:J564"/>
    <mergeCell ref="K561:K564"/>
    <mergeCell ref="C572:C575"/>
    <mergeCell ref="I572:I575"/>
    <mergeCell ref="J572:J575"/>
    <mergeCell ref="K572:K575"/>
    <mergeCell ref="AF572:AF575"/>
    <mergeCell ref="AG572:AG575"/>
    <mergeCell ref="AO568:AO571"/>
    <mergeCell ref="AP568:AP571"/>
    <mergeCell ref="AQ568:AQ571"/>
    <mergeCell ref="AR568:AR571"/>
    <mergeCell ref="AS568:AS571"/>
    <mergeCell ref="AT568:AT571"/>
    <mergeCell ref="AG568:AG571"/>
    <mergeCell ref="AJ568:AJ571"/>
    <mergeCell ref="AK568:AK571"/>
    <mergeCell ref="AL568:AL571"/>
    <mergeCell ref="AM568:AM571"/>
    <mergeCell ref="AN568:AN571"/>
    <mergeCell ref="AV572:AV575"/>
    <mergeCell ref="AW572:AW575"/>
    <mergeCell ref="AX572:AX575"/>
    <mergeCell ref="H568:H569"/>
    <mergeCell ref="H570:H571"/>
    <mergeCell ref="H572:H573"/>
    <mergeCell ref="H574:H575"/>
    <mergeCell ref="AP572:AP575"/>
    <mergeCell ref="AQ572:AQ575"/>
    <mergeCell ref="AR572:AR575"/>
    <mergeCell ref="AS572:AS575"/>
    <mergeCell ref="AT572:AT575"/>
    <mergeCell ref="AU572:AU575"/>
    <mergeCell ref="AJ572:AJ575"/>
    <mergeCell ref="AK572:AK575"/>
    <mergeCell ref="AL572:AL575"/>
    <mergeCell ref="AM572:AM575"/>
    <mergeCell ref="AN572:AN575"/>
    <mergeCell ref="AO572:AO575"/>
    <mergeCell ref="AU568:AU571"/>
    <mergeCell ref="AV568:AV571"/>
    <mergeCell ref="AW568:AW571"/>
    <mergeCell ref="AX568:AX571"/>
    <mergeCell ref="C583:C586"/>
    <mergeCell ref="I583:I586"/>
    <mergeCell ref="J583:J586"/>
    <mergeCell ref="K583:K586"/>
    <mergeCell ref="AF583:AF586"/>
    <mergeCell ref="AM576:AM579"/>
    <mergeCell ref="AN576:AN579"/>
    <mergeCell ref="AO576:AO579"/>
    <mergeCell ref="AP576:AP579"/>
    <mergeCell ref="AQ576:AQ579"/>
    <mergeCell ref="AR576:AR579"/>
    <mergeCell ref="K576:K579"/>
    <mergeCell ref="AF576:AF579"/>
    <mergeCell ref="AG576:AG579"/>
    <mergeCell ref="AJ576:AJ579"/>
    <mergeCell ref="AK576:AK579"/>
    <mergeCell ref="AL576:AL579"/>
    <mergeCell ref="C576:C579"/>
    <mergeCell ref="I576:I579"/>
    <mergeCell ref="J576:J579"/>
    <mergeCell ref="AX576:AX579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AB580:AC580"/>
    <mergeCell ref="AO583:AO586"/>
    <mergeCell ref="AP583:AP586"/>
    <mergeCell ref="AQ583:AQ586"/>
    <mergeCell ref="AR583:AR586"/>
    <mergeCell ref="AS583:AS586"/>
    <mergeCell ref="AT583:AT586"/>
    <mergeCell ref="AG583:AG586"/>
    <mergeCell ref="AJ583:AJ586"/>
    <mergeCell ref="AK583:AK586"/>
    <mergeCell ref="AL583:AL586"/>
    <mergeCell ref="AM583:AM586"/>
    <mergeCell ref="AN583:AN586"/>
    <mergeCell ref="AS576:AS579"/>
    <mergeCell ref="AT576:AT579"/>
    <mergeCell ref="AU576:AU579"/>
    <mergeCell ref="AV576:AV579"/>
    <mergeCell ref="AW576:AW579"/>
    <mergeCell ref="AU583:AU586"/>
    <mergeCell ref="AV583:AV586"/>
    <mergeCell ref="AW583:AW586"/>
    <mergeCell ref="AX583:AX586"/>
    <mergeCell ref="I587:I590"/>
    <mergeCell ref="J587:J590"/>
    <mergeCell ref="K587:K590"/>
    <mergeCell ref="AF587:AF590"/>
    <mergeCell ref="AG587:AG590"/>
    <mergeCell ref="AJ587:AJ590"/>
    <mergeCell ref="AK587:AK590"/>
    <mergeCell ref="AL587:AL590"/>
    <mergeCell ref="AP587:AP590"/>
    <mergeCell ref="AR591:AR594"/>
    <mergeCell ref="AS591:AS594"/>
    <mergeCell ref="AT591:AT594"/>
    <mergeCell ref="AU591:AU594"/>
    <mergeCell ref="AV591:AV594"/>
    <mergeCell ref="AW591:AW594"/>
    <mergeCell ref="AL591:AL594"/>
    <mergeCell ref="AM591:AM594"/>
    <mergeCell ref="AN591:AN594"/>
    <mergeCell ref="AO591:AO594"/>
    <mergeCell ref="AP591:AP594"/>
    <mergeCell ref="AQ591:AQ594"/>
    <mergeCell ref="J591:J594"/>
    <mergeCell ref="K591:K594"/>
    <mergeCell ref="AF591:AF594"/>
    <mergeCell ref="AG591:AG594"/>
    <mergeCell ref="AJ591:AJ594"/>
    <mergeCell ref="AK591:AK594"/>
    <mergeCell ref="AQ587:AQ590"/>
    <mergeCell ref="AR587:AR590"/>
    <mergeCell ref="AS587:AS590"/>
    <mergeCell ref="AT587:AT590"/>
    <mergeCell ref="AU587:AU590"/>
    <mergeCell ref="AX598:AX601"/>
    <mergeCell ref="X610:Y610"/>
    <mergeCell ref="Z610:AA610"/>
    <mergeCell ref="AB610:AC610"/>
    <mergeCell ref="AM587:AM590"/>
    <mergeCell ref="AN587:AN590"/>
    <mergeCell ref="AO587:AO590"/>
    <mergeCell ref="L610:M610"/>
    <mergeCell ref="N610:O610"/>
    <mergeCell ref="P610:Q610"/>
    <mergeCell ref="R610:S610"/>
    <mergeCell ref="T610:U610"/>
    <mergeCell ref="V610:W610"/>
    <mergeCell ref="AX591:AX594"/>
    <mergeCell ref="AR602:AR605"/>
    <mergeCell ref="AS602:AS605"/>
    <mergeCell ref="AT602:AT605"/>
    <mergeCell ref="AF606:AF609"/>
    <mergeCell ref="AG606:AG609"/>
    <mergeCell ref="AJ606:AJ609"/>
    <mergeCell ref="AK606:AK609"/>
    <mergeCell ref="AL606:AL609"/>
    <mergeCell ref="AV602:AV605"/>
    <mergeCell ref="AW602:AW605"/>
    <mergeCell ref="AM606:AM609"/>
    <mergeCell ref="AN606:AN609"/>
    <mergeCell ref="AO606:AO609"/>
    <mergeCell ref="AV587:AV590"/>
    <mergeCell ref="AW587:AW590"/>
    <mergeCell ref="AX587:AX590"/>
    <mergeCell ref="AT613:AT616"/>
    <mergeCell ref="AU613:AU616"/>
    <mergeCell ref="AV613:AV616"/>
    <mergeCell ref="AW613:AW616"/>
    <mergeCell ref="AX613:AX616"/>
    <mergeCell ref="C617:C620"/>
    <mergeCell ref="I617:I620"/>
    <mergeCell ref="J617:J620"/>
    <mergeCell ref="K617:K620"/>
    <mergeCell ref="AF617:AF620"/>
    <mergeCell ref="AU602:AU605"/>
    <mergeCell ref="C613:C616"/>
    <mergeCell ref="I613:I616"/>
    <mergeCell ref="J613:J616"/>
    <mergeCell ref="K613:K616"/>
    <mergeCell ref="AF613:AF616"/>
    <mergeCell ref="AG613:AG616"/>
    <mergeCell ref="AJ613:AJ616"/>
    <mergeCell ref="AK613:AK616"/>
    <mergeCell ref="AS613:AS616"/>
    <mergeCell ref="AL613:AL616"/>
    <mergeCell ref="AM613:AM616"/>
    <mergeCell ref="AN613:AN616"/>
    <mergeCell ref="AO613:AO616"/>
    <mergeCell ref="AP606:AP609"/>
    <mergeCell ref="H617:H618"/>
    <mergeCell ref="H619:H620"/>
    <mergeCell ref="AV617:AV620"/>
    <mergeCell ref="AW617:AW620"/>
    <mergeCell ref="AX617:AX620"/>
    <mergeCell ref="AP613:AP616"/>
    <mergeCell ref="AQ613:AQ616"/>
    <mergeCell ref="K621:K624"/>
    <mergeCell ref="AF621:AF624"/>
    <mergeCell ref="AG621:AG624"/>
    <mergeCell ref="AJ621:AJ624"/>
    <mergeCell ref="AK621:AK624"/>
    <mergeCell ref="AU617:AU620"/>
    <mergeCell ref="AO632:AO635"/>
    <mergeCell ref="AP632:AP635"/>
    <mergeCell ref="AQ632:AQ635"/>
    <mergeCell ref="AR632:AR635"/>
    <mergeCell ref="AS632:AS635"/>
    <mergeCell ref="AT632:AT635"/>
    <mergeCell ref="AR621:AR624"/>
    <mergeCell ref="AS621:AS624"/>
    <mergeCell ref="AT621:AT624"/>
    <mergeCell ref="AO617:AO620"/>
    <mergeCell ref="AP617:AP620"/>
    <mergeCell ref="AQ617:AQ620"/>
    <mergeCell ref="AR617:AR620"/>
    <mergeCell ref="AS617:AS620"/>
    <mergeCell ref="AT617:AT620"/>
    <mergeCell ref="AG617:AG620"/>
    <mergeCell ref="AJ617:AJ620"/>
    <mergeCell ref="AK617:AK620"/>
    <mergeCell ref="AL617:AL620"/>
    <mergeCell ref="AM617:AM620"/>
    <mergeCell ref="AN617:AN620"/>
    <mergeCell ref="AU632:AU635"/>
    <mergeCell ref="AK632:AK635"/>
    <mergeCell ref="AS628:AS631"/>
    <mergeCell ref="AT628:AT631"/>
    <mergeCell ref="L625:M625"/>
    <mergeCell ref="H634:H635"/>
    <mergeCell ref="C628:C631"/>
    <mergeCell ref="I628:I631"/>
    <mergeCell ref="J628:J631"/>
    <mergeCell ref="K628:K631"/>
    <mergeCell ref="AF628:AF631"/>
    <mergeCell ref="AU621:AU624"/>
    <mergeCell ref="AV621:AV624"/>
    <mergeCell ref="AW621:AW624"/>
    <mergeCell ref="AX621:AX624"/>
    <mergeCell ref="H630:H631"/>
    <mergeCell ref="H632:H633"/>
    <mergeCell ref="AG628:AG631"/>
    <mergeCell ref="AJ628:AJ631"/>
    <mergeCell ref="AK628:AK631"/>
    <mergeCell ref="AL628:AL631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H621:H622"/>
    <mergeCell ref="H623:H624"/>
    <mergeCell ref="H628:H629"/>
    <mergeCell ref="AB625:AC625"/>
    <mergeCell ref="AU628:AU631"/>
    <mergeCell ref="AV628:AV631"/>
    <mergeCell ref="AW628:AW631"/>
    <mergeCell ref="AX628:AX631"/>
    <mergeCell ref="N625:O625"/>
    <mergeCell ref="P625:Q625"/>
    <mergeCell ref="R625:S625"/>
    <mergeCell ref="T625:U625"/>
    <mergeCell ref="V625:W625"/>
    <mergeCell ref="X625:Y625"/>
    <mergeCell ref="Z625:AA625"/>
    <mergeCell ref="AM628:AM631"/>
    <mergeCell ref="AN628:AN631"/>
    <mergeCell ref="AO628:AO631"/>
    <mergeCell ref="AP628:AP631"/>
    <mergeCell ref="AQ628:AQ631"/>
    <mergeCell ref="AR628:AR631"/>
    <mergeCell ref="K636:K639"/>
    <mergeCell ref="L640:M640"/>
    <mergeCell ref="N640:O640"/>
    <mergeCell ref="P640:Q640"/>
    <mergeCell ref="R640:S640"/>
    <mergeCell ref="T640:U640"/>
    <mergeCell ref="V640:W640"/>
    <mergeCell ref="AW636:AW639"/>
    <mergeCell ref="AX632:AX635"/>
    <mergeCell ref="AL632:AL635"/>
    <mergeCell ref="AM632:AM635"/>
    <mergeCell ref="AN632:AN635"/>
    <mergeCell ref="J632:J635"/>
    <mergeCell ref="K632:K635"/>
    <mergeCell ref="AF632:AF635"/>
    <mergeCell ref="AG632:AG635"/>
    <mergeCell ref="AJ632:AJ635"/>
    <mergeCell ref="AX636:AX639"/>
    <mergeCell ref="AK636:AK639"/>
    <mergeCell ref="AL636:AL639"/>
    <mergeCell ref="AM636:AM639"/>
    <mergeCell ref="AN636:AN639"/>
    <mergeCell ref="AO636:AO639"/>
    <mergeCell ref="AS636:AS639"/>
    <mergeCell ref="AT636:AT639"/>
    <mergeCell ref="AU636:AU639"/>
    <mergeCell ref="AV636:AV639"/>
    <mergeCell ref="AP636:AP639"/>
    <mergeCell ref="AQ636:AQ639"/>
    <mergeCell ref="AR636:AR639"/>
    <mergeCell ref="AV632:AV635"/>
    <mergeCell ref="AW632:AW635"/>
    <mergeCell ref="AV643:AV646"/>
    <mergeCell ref="AW643:AW646"/>
    <mergeCell ref="AX643:AX646"/>
    <mergeCell ref="C647:C650"/>
    <mergeCell ref="I647:I650"/>
    <mergeCell ref="J647:J650"/>
    <mergeCell ref="K647:K650"/>
    <mergeCell ref="AF647:AF650"/>
    <mergeCell ref="AG647:AG650"/>
    <mergeCell ref="AJ647:AJ650"/>
    <mergeCell ref="AG643:AG646"/>
    <mergeCell ref="AJ643:AJ646"/>
    <mergeCell ref="AK643:AK646"/>
    <mergeCell ref="AS643:AS646"/>
    <mergeCell ref="AT643:AT646"/>
    <mergeCell ref="AU643:AU646"/>
    <mergeCell ref="AF636:AF639"/>
    <mergeCell ref="AG636:AG639"/>
    <mergeCell ref="AJ636:AJ639"/>
    <mergeCell ref="H636:H637"/>
    <mergeCell ref="H638:H639"/>
    <mergeCell ref="C643:C646"/>
    <mergeCell ref="I643:I646"/>
    <mergeCell ref="J643:J646"/>
    <mergeCell ref="K643:K646"/>
    <mergeCell ref="AF643:AF646"/>
    <mergeCell ref="X640:Y640"/>
    <mergeCell ref="Z640:AA640"/>
    <mergeCell ref="AB640:AC640"/>
    <mergeCell ref="C636:C639"/>
    <mergeCell ref="I636:I639"/>
    <mergeCell ref="J636:J639"/>
    <mergeCell ref="AW647:AW650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Q647:AQ650"/>
    <mergeCell ref="AR647:AR650"/>
    <mergeCell ref="AS647:AS650"/>
    <mergeCell ref="AT647:AT650"/>
    <mergeCell ref="AU647:AU650"/>
    <mergeCell ref="AV647:AV650"/>
    <mergeCell ref="AK647:AK650"/>
    <mergeCell ref="AL647:AL650"/>
    <mergeCell ref="AM647:AM650"/>
    <mergeCell ref="AN647:AN650"/>
    <mergeCell ref="AO647:AO650"/>
    <mergeCell ref="AP647:AP650"/>
    <mergeCell ref="AX651:AX654"/>
    <mergeCell ref="AR651:AR654"/>
    <mergeCell ref="AS651:AS654"/>
    <mergeCell ref="AT651:AT654"/>
    <mergeCell ref="AU651:AU654"/>
    <mergeCell ref="AV651:AV654"/>
    <mergeCell ref="AW651:AW654"/>
    <mergeCell ref="AL651:AL654"/>
    <mergeCell ref="AM651:AM654"/>
    <mergeCell ref="AN651:AN654"/>
    <mergeCell ref="X655:Y655"/>
    <mergeCell ref="Z655:AA655"/>
    <mergeCell ref="AB655:AC655"/>
    <mergeCell ref="AL658:AL661"/>
    <mergeCell ref="AM658:AM661"/>
    <mergeCell ref="AN658:AN661"/>
    <mergeCell ref="AO658:AO661"/>
    <mergeCell ref="AP658:AP661"/>
    <mergeCell ref="AQ658:AQ661"/>
    <mergeCell ref="AR658:AR661"/>
    <mergeCell ref="AX666:AX669"/>
    <mergeCell ref="AS673:AS676"/>
    <mergeCell ref="AT673:AT676"/>
    <mergeCell ref="AU673:AU676"/>
    <mergeCell ref="AV673:AV676"/>
    <mergeCell ref="AW673:AW676"/>
    <mergeCell ref="AX673:AX676"/>
    <mergeCell ref="AR666:AR669"/>
    <mergeCell ref="AS666:AS669"/>
    <mergeCell ref="AT666:AT669"/>
    <mergeCell ref="AU666:AU669"/>
    <mergeCell ref="AV666:AV669"/>
    <mergeCell ref="AW666:AW669"/>
    <mergeCell ref="AO673:AO676"/>
    <mergeCell ref="AP673:AP676"/>
    <mergeCell ref="AQ673:AQ676"/>
    <mergeCell ref="AR673:AR676"/>
    <mergeCell ref="AF673:AF676"/>
    <mergeCell ref="AG673:AG676"/>
    <mergeCell ref="AJ673:AJ676"/>
    <mergeCell ref="AK673:AK676"/>
    <mergeCell ref="AL673:AL676"/>
    <mergeCell ref="R670:S670"/>
    <mergeCell ref="T670:U670"/>
    <mergeCell ref="V670:W670"/>
    <mergeCell ref="X670:Y670"/>
    <mergeCell ref="Z670:AA670"/>
    <mergeCell ref="AB670:AC670"/>
    <mergeCell ref="AX677:AX680"/>
    <mergeCell ref="C681:C684"/>
    <mergeCell ref="I681:I684"/>
    <mergeCell ref="J681:J684"/>
    <mergeCell ref="K681:K684"/>
    <mergeCell ref="AF681:AF684"/>
    <mergeCell ref="AG681:AG684"/>
    <mergeCell ref="AJ681:AJ684"/>
    <mergeCell ref="AK681:AK684"/>
    <mergeCell ref="AL681:AL684"/>
    <mergeCell ref="AR677:AR680"/>
    <mergeCell ref="AS677:AS680"/>
    <mergeCell ref="AT677:AT680"/>
    <mergeCell ref="AU677:AU680"/>
    <mergeCell ref="AV677:AV680"/>
    <mergeCell ref="AW677:AW680"/>
    <mergeCell ref="AJ677:AJ680"/>
    <mergeCell ref="AK677:AK680"/>
    <mergeCell ref="AL677:AL680"/>
    <mergeCell ref="AM677:AM680"/>
    <mergeCell ref="AN677:AN680"/>
    <mergeCell ref="AO677:AO680"/>
    <mergeCell ref="C677:C680"/>
    <mergeCell ref="I677:I680"/>
    <mergeCell ref="J677:J680"/>
    <mergeCell ref="K677:K680"/>
    <mergeCell ref="AF677:AF680"/>
    <mergeCell ref="AG677:AG680"/>
    <mergeCell ref="H677:H678"/>
    <mergeCell ref="H679:H680"/>
    <mergeCell ref="H681:H682"/>
    <mergeCell ref="H683:H684"/>
    <mergeCell ref="AS681:AS684"/>
    <mergeCell ref="AT681:AT684"/>
    <mergeCell ref="AU681:AU684"/>
    <mergeCell ref="AV681:AV684"/>
    <mergeCell ref="AW681:AW684"/>
    <mergeCell ref="AX681:AX684"/>
    <mergeCell ref="AM681:AM684"/>
    <mergeCell ref="AN681:AN684"/>
    <mergeCell ref="AO681:AO684"/>
    <mergeCell ref="AP681:AP684"/>
    <mergeCell ref="AQ681:AQ684"/>
    <mergeCell ref="AR681:AR684"/>
    <mergeCell ref="AR688:AR691"/>
    <mergeCell ref="AS688:AS691"/>
    <mergeCell ref="AF688:AF691"/>
    <mergeCell ref="AG688:AG691"/>
    <mergeCell ref="X685:Y685"/>
    <mergeCell ref="Z685:AA685"/>
    <mergeCell ref="AB685:AC685"/>
    <mergeCell ref="AQ696:AQ699"/>
    <mergeCell ref="AR696:AR699"/>
    <mergeCell ref="C696:C699"/>
    <mergeCell ref="I696:I699"/>
    <mergeCell ref="J696:J699"/>
    <mergeCell ref="H690:H691"/>
    <mergeCell ref="H692:H693"/>
    <mergeCell ref="H694:H695"/>
    <mergeCell ref="AS692:AS695"/>
    <mergeCell ref="AT692:AT695"/>
    <mergeCell ref="C688:C691"/>
    <mergeCell ref="I688:I691"/>
    <mergeCell ref="J688:J691"/>
    <mergeCell ref="K688:K691"/>
    <mergeCell ref="L685:M685"/>
    <mergeCell ref="N685:O685"/>
    <mergeCell ref="P685:Q685"/>
    <mergeCell ref="R685:S685"/>
    <mergeCell ref="T685:U685"/>
    <mergeCell ref="V685:W685"/>
    <mergeCell ref="AU692:AU695"/>
    <mergeCell ref="AV692:AV695"/>
    <mergeCell ref="AW692:AW695"/>
    <mergeCell ref="AX692:AX695"/>
    <mergeCell ref="AM692:AM695"/>
    <mergeCell ref="AN692:AN695"/>
    <mergeCell ref="AO692:AO695"/>
    <mergeCell ref="AP692:AP695"/>
    <mergeCell ref="AQ692:AQ695"/>
    <mergeCell ref="AR692:AR695"/>
    <mergeCell ref="AX688:AX691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L692:AL695"/>
    <mergeCell ref="AT688:AT691"/>
    <mergeCell ref="AU688:AU691"/>
    <mergeCell ref="AV688:AV691"/>
    <mergeCell ref="AJ688:AJ691"/>
    <mergeCell ref="AK688:AK691"/>
    <mergeCell ref="AL688:AL691"/>
    <mergeCell ref="AM688:AM691"/>
    <mergeCell ref="AW688:AW691"/>
    <mergeCell ref="AN688:AN691"/>
    <mergeCell ref="AO688:AO691"/>
    <mergeCell ref="AP688:AP691"/>
    <mergeCell ref="AQ688:AQ691"/>
    <mergeCell ref="AU696:AU699"/>
    <mergeCell ref="K696:K699"/>
    <mergeCell ref="AF696:AF699"/>
    <mergeCell ref="AG696:AG699"/>
    <mergeCell ref="AJ696:AJ699"/>
    <mergeCell ref="AK696:AK699"/>
    <mergeCell ref="AL696:AL699"/>
    <mergeCell ref="AK703:AK706"/>
    <mergeCell ref="AL703:AL706"/>
    <mergeCell ref="AM703:AM706"/>
    <mergeCell ref="AN703:AN706"/>
    <mergeCell ref="AO703:AO706"/>
    <mergeCell ref="AP703:AP706"/>
    <mergeCell ref="K703:K706"/>
    <mergeCell ref="AF703:AF706"/>
    <mergeCell ref="AG703:AG706"/>
    <mergeCell ref="AJ703:AJ706"/>
    <mergeCell ref="Z700:AA700"/>
    <mergeCell ref="AB700:AC700"/>
    <mergeCell ref="AX696:AX699"/>
    <mergeCell ref="L700:M700"/>
    <mergeCell ref="N700:O700"/>
    <mergeCell ref="P700:Q700"/>
    <mergeCell ref="R700:S700"/>
    <mergeCell ref="T700:U700"/>
    <mergeCell ref="V700:W700"/>
    <mergeCell ref="X700:Y700"/>
    <mergeCell ref="AL711:AL714"/>
    <mergeCell ref="AM711:AM714"/>
    <mergeCell ref="AN711:AN714"/>
    <mergeCell ref="AO711:AO714"/>
    <mergeCell ref="AP711:AP714"/>
    <mergeCell ref="AQ711:AQ714"/>
    <mergeCell ref="AS696:AS699"/>
    <mergeCell ref="AT696:AT699"/>
    <mergeCell ref="AF711:AF714"/>
    <mergeCell ref="AG711:AG714"/>
    <mergeCell ref="AJ711:AJ714"/>
    <mergeCell ref="AK711:AK714"/>
    <mergeCell ref="AM696:AM699"/>
    <mergeCell ref="AN696:AN699"/>
    <mergeCell ref="AO696:AO699"/>
    <mergeCell ref="AP696:AP699"/>
    <mergeCell ref="AU707:AU710"/>
    <mergeCell ref="AV707:AV710"/>
    <mergeCell ref="AR703:AR706"/>
    <mergeCell ref="AS703:AS706"/>
    <mergeCell ref="AT703:AT706"/>
    <mergeCell ref="AV696:AV699"/>
    <mergeCell ref="AW696:AW699"/>
    <mergeCell ref="AX707:AX710"/>
    <mergeCell ref="C703:C706"/>
    <mergeCell ref="AX711:AX714"/>
    <mergeCell ref="K707:K710"/>
    <mergeCell ref="AF707:AF710"/>
    <mergeCell ref="AG707:AG710"/>
    <mergeCell ref="AJ707:AJ710"/>
    <mergeCell ref="AK707:AK710"/>
    <mergeCell ref="AL707:AL710"/>
    <mergeCell ref="AM707:AM710"/>
    <mergeCell ref="C711:C714"/>
    <mergeCell ref="I711:I714"/>
    <mergeCell ref="J711:J714"/>
    <mergeCell ref="K711:K714"/>
    <mergeCell ref="I703:I706"/>
    <mergeCell ref="J703:J706"/>
    <mergeCell ref="AL718:AL721"/>
    <mergeCell ref="AM718:AM721"/>
    <mergeCell ref="X715:Y715"/>
    <mergeCell ref="Z715:AA715"/>
    <mergeCell ref="AB715:AC715"/>
    <mergeCell ref="C718:C721"/>
    <mergeCell ref="I718:I721"/>
    <mergeCell ref="J718:J721"/>
    <mergeCell ref="K718:K721"/>
    <mergeCell ref="AT707:AT710"/>
    <mergeCell ref="AU703:AU706"/>
    <mergeCell ref="AV703:AV706"/>
    <mergeCell ref="AW703:AW706"/>
    <mergeCell ref="AX703:AX706"/>
    <mergeCell ref="AR711:AR714"/>
    <mergeCell ref="AS711:AS714"/>
    <mergeCell ref="AW707:AW710"/>
    <mergeCell ref="AW718:AW721"/>
    <mergeCell ref="AT711:AT714"/>
    <mergeCell ref="X730:Y730"/>
    <mergeCell ref="Z730:AA730"/>
    <mergeCell ref="AB730:AC730"/>
    <mergeCell ref="AQ707:AQ710"/>
    <mergeCell ref="AR707:AR710"/>
    <mergeCell ref="AS707:AS710"/>
    <mergeCell ref="AF722:AF725"/>
    <mergeCell ref="AG722:AG725"/>
    <mergeCell ref="AS722:AS725"/>
    <mergeCell ref="AR722:AR725"/>
    <mergeCell ref="AN707:AN710"/>
    <mergeCell ref="AO707:AO710"/>
    <mergeCell ref="AP707:AP710"/>
    <mergeCell ref="C737:C740"/>
    <mergeCell ref="I737:I740"/>
    <mergeCell ref="J737:J740"/>
    <mergeCell ref="K737:K740"/>
    <mergeCell ref="AF737:AF740"/>
    <mergeCell ref="AG737:AG740"/>
    <mergeCell ref="AT733:AT736"/>
    <mergeCell ref="AU733:AU736"/>
    <mergeCell ref="AV733:AV736"/>
    <mergeCell ref="AW733:AW736"/>
    <mergeCell ref="L730:M730"/>
    <mergeCell ref="N730:O730"/>
    <mergeCell ref="P730:Q730"/>
    <mergeCell ref="R730:S730"/>
    <mergeCell ref="T730:U730"/>
    <mergeCell ref="V730:W730"/>
    <mergeCell ref="AF726:AF729"/>
    <mergeCell ref="AX733:AX736"/>
    <mergeCell ref="AU711:AU714"/>
    <mergeCell ref="AV711:AV714"/>
    <mergeCell ref="AW711:AW714"/>
    <mergeCell ref="AX718:AX721"/>
    <mergeCell ref="C733:C736"/>
    <mergeCell ref="I733:I736"/>
    <mergeCell ref="J733:J736"/>
    <mergeCell ref="K733:K736"/>
    <mergeCell ref="AF733:AF736"/>
    <mergeCell ref="AG733:AG736"/>
    <mergeCell ref="AJ733:AJ736"/>
    <mergeCell ref="AK733:AK736"/>
    <mergeCell ref="AS733:AS736"/>
    <mergeCell ref="E716:G716"/>
    <mergeCell ref="L715:M715"/>
    <mergeCell ref="N715:O715"/>
    <mergeCell ref="P715:Q715"/>
    <mergeCell ref="R715:S715"/>
    <mergeCell ref="T715:U715"/>
    <mergeCell ref="V715:W715"/>
    <mergeCell ref="AX726:AX729"/>
    <mergeCell ref="AR733:AR736"/>
    <mergeCell ref="C722:C725"/>
    <mergeCell ref="I722:I725"/>
    <mergeCell ref="J722:J725"/>
    <mergeCell ref="AW722:AW725"/>
    <mergeCell ref="AX722:AX725"/>
    <mergeCell ref="C726:C729"/>
    <mergeCell ref="I726:I729"/>
    <mergeCell ref="J726:J729"/>
    <mergeCell ref="K726:K729"/>
    <mergeCell ref="AX737:AX740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V737:AV740"/>
    <mergeCell ref="AW737:AW740"/>
    <mergeCell ref="AJ722:AJ725"/>
    <mergeCell ref="AK722:AK725"/>
    <mergeCell ref="AL722:AL725"/>
    <mergeCell ref="AM722:AM725"/>
    <mergeCell ref="AN722:AN725"/>
    <mergeCell ref="AO722:AO725"/>
    <mergeCell ref="AP722:AP725"/>
    <mergeCell ref="AQ722:AQ725"/>
    <mergeCell ref="AP737:AP740"/>
    <mergeCell ref="AQ737:AQ740"/>
    <mergeCell ref="AR737:AR740"/>
    <mergeCell ref="AS737:AS740"/>
    <mergeCell ref="AT737:AT740"/>
    <mergeCell ref="AU737:AU740"/>
    <mergeCell ref="AJ737:AJ740"/>
    <mergeCell ref="AK737:AK740"/>
    <mergeCell ref="AL737:AL740"/>
    <mergeCell ref="AM737:AM740"/>
    <mergeCell ref="AN737:AN740"/>
    <mergeCell ref="AO737:AO740"/>
    <mergeCell ref="AV748:AV751"/>
    <mergeCell ref="AW748:AW751"/>
    <mergeCell ref="AX748:AX751"/>
    <mergeCell ref="AM748:AM751"/>
    <mergeCell ref="AN748:AN751"/>
    <mergeCell ref="AO748:AO751"/>
    <mergeCell ref="AP748:AP751"/>
    <mergeCell ref="AV741:AV744"/>
    <mergeCell ref="AW741:AW744"/>
    <mergeCell ref="AX741:AX744"/>
    <mergeCell ref="L745:M745"/>
    <mergeCell ref="N745:O745"/>
    <mergeCell ref="P745:Q745"/>
    <mergeCell ref="R745:S745"/>
    <mergeCell ref="T745:U745"/>
    <mergeCell ref="V745:W745"/>
    <mergeCell ref="X745:Y745"/>
    <mergeCell ref="AP741:AP744"/>
    <mergeCell ref="AQ741:AQ744"/>
    <mergeCell ref="AR741:AR744"/>
    <mergeCell ref="AS741:AS744"/>
    <mergeCell ref="AT741:AT744"/>
    <mergeCell ref="AU741:AU744"/>
    <mergeCell ref="AQ748:AQ751"/>
    <mergeCell ref="AR748:AR751"/>
    <mergeCell ref="AS748:AS751"/>
    <mergeCell ref="AT748:AT751"/>
    <mergeCell ref="H748:H749"/>
    <mergeCell ref="C756:C759"/>
    <mergeCell ref="I756:I759"/>
    <mergeCell ref="J756:J759"/>
    <mergeCell ref="K756:K759"/>
    <mergeCell ref="AF756:AF759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AK748:AK751"/>
    <mergeCell ref="AL748:AL751"/>
    <mergeCell ref="C752:C755"/>
    <mergeCell ref="I752:I755"/>
    <mergeCell ref="J752:J755"/>
    <mergeCell ref="AX756:AX759"/>
    <mergeCell ref="K752:K755"/>
    <mergeCell ref="AF752:AF755"/>
    <mergeCell ref="AG752:AG755"/>
    <mergeCell ref="AJ752:AJ755"/>
    <mergeCell ref="AK752:AK755"/>
    <mergeCell ref="AO756:AO759"/>
    <mergeCell ref="AP756:AP759"/>
    <mergeCell ref="AQ756:AQ759"/>
    <mergeCell ref="AR756:AR759"/>
    <mergeCell ref="AS756:AS759"/>
    <mergeCell ref="AT756:AT759"/>
    <mergeCell ref="AG756:AG759"/>
    <mergeCell ref="AS752:AS755"/>
    <mergeCell ref="AT752:AT755"/>
    <mergeCell ref="AU752:AU755"/>
    <mergeCell ref="AV752:AV755"/>
    <mergeCell ref="AW752:AW755"/>
    <mergeCell ref="C763:C766"/>
    <mergeCell ref="I763:I766"/>
    <mergeCell ref="J763:J766"/>
    <mergeCell ref="K763:K766"/>
    <mergeCell ref="AF763:AF766"/>
    <mergeCell ref="V760:W760"/>
    <mergeCell ref="X760:Y760"/>
    <mergeCell ref="Z760:AA760"/>
    <mergeCell ref="AB760:AC760"/>
    <mergeCell ref="AQ752:AQ755"/>
    <mergeCell ref="AR752:AR755"/>
    <mergeCell ref="AL752:AL755"/>
    <mergeCell ref="AM752:AM755"/>
    <mergeCell ref="AN752:AN755"/>
    <mergeCell ref="AO752:AO755"/>
    <mergeCell ref="AP752:AP755"/>
    <mergeCell ref="L760:M760"/>
    <mergeCell ref="N760:O760"/>
    <mergeCell ref="P760:Q760"/>
    <mergeCell ref="R760:S760"/>
    <mergeCell ref="T760:U760"/>
    <mergeCell ref="H758:H759"/>
    <mergeCell ref="AU756:AU759"/>
    <mergeCell ref="AV756:AV759"/>
    <mergeCell ref="AW756:AW759"/>
    <mergeCell ref="AJ756:AJ759"/>
    <mergeCell ref="AK756:AK759"/>
    <mergeCell ref="AP767:AP770"/>
    <mergeCell ref="AV763:AV766"/>
    <mergeCell ref="AW763:AW766"/>
    <mergeCell ref="AX763:AX766"/>
    <mergeCell ref="C767:C770"/>
    <mergeCell ref="I767:I770"/>
    <mergeCell ref="J767:J770"/>
    <mergeCell ref="K767:K770"/>
    <mergeCell ref="AF767:AF770"/>
    <mergeCell ref="AG767:AG770"/>
    <mergeCell ref="AJ767:AJ770"/>
    <mergeCell ref="AG763:AG766"/>
    <mergeCell ref="AJ763:AJ766"/>
    <mergeCell ref="AK763:AK766"/>
    <mergeCell ref="AS763:AS766"/>
    <mergeCell ref="AT763:AT766"/>
    <mergeCell ref="AU763:AU766"/>
    <mergeCell ref="AQ763:AQ766"/>
    <mergeCell ref="AR763:AR766"/>
    <mergeCell ref="AO767:AO770"/>
    <mergeCell ref="AL756:AL759"/>
    <mergeCell ref="AM756:AM759"/>
    <mergeCell ref="AN756:AN759"/>
    <mergeCell ref="AM771:AM774"/>
    <mergeCell ref="AN771:AN774"/>
    <mergeCell ref="AO771:AO774"/>
    <mergeCell ref="AP771:AP774"/>
    <mergeCell ref="AQ771:AQ774"/>
    <mergeCell ref="AR771:AR774"/>
    <mergeCell ref="K771:K774"/>
    <mergeCell ref="AF771:AF774"/>
    <mergeCell ref="AG771:AG774"/>
    <mergeCell ref="AJ771:AJ774"/>
    <mergeCell ref="AK771:AK774"/>
    <mergeCell ref="AL771:AL774"/>
    <mergeCell ref="AW767:AW770"/>
    <mergeCell ref="AX767:AX770"/>
    <mergeCell ref="AL763:AL766"/>
    <mergeCell ref="AM763:AM766"/>
    <mergeCell ref="AN763:AN766"/>
    <mergeCell ref="AO763:AO766"/>
    <mergeCell ref="AP763:AP766"/>
    <mergeCell ref="AQ767:AQ770"/>
    <mergeCell ref="AR767:AR770"/>
    <mergeCell ref="AS767:AS770"/>
    <mergeCell ref="AT767:AT770"/>
    <mergeCell ref="AU767:AU770"/>
    <mergeCell ref="AV767:AV770"/>
    <mergeCell ref="AK767:AK770"/>
    <mergeCell ref="AL767:AL770"/>
    <mergeCell ref="AM767:AM770"/>
    <mergeCell ref="AN767:AN770"/>
    <mergeCell ref="AW782:AW785"/>
    <mergeCell ref="AX782:AX785"/>
    <mergeCell ref="AU786:AU789"/>
    <mergeCell ref="AV786:AV789"/>
    <mergeCell ref="AW786:AW789"/>
    <mergeCell ref="C793:C796"/>
    <mergeCell ref="I793:I796"/>
    <mergeCell ref="J793:J796"/>
    <mergeCell ref="K793:K796"/>
    <mergeCell ref="AF793:AF796"/>
    <mergeCell ref="AX771:AX774"/>
    <mergeCell ref="AB790:AC790"/>
    <mergeCell ref="AU793:AU796"/>
    <mergeCell ref="AV793:AV796"/>
    <mergeCell ref="AW793:AW796"/>
    <mergeCell ref="AX793:AX796"/>
    <mergeCell ref="AW778:AW781"/>
    <mergeCell ref="AX778:AX781"/>
    <mergeCell ref="AU782:AU785"/>
    <mergeCell ref="AV782:AV785"/>
    <mergeCell ref="AS771:AS774"/>
    <mergeCell ref="AT771:AT774"/>
    <mergeCell ref="AU771:AU774"/>
    <mergeCell ref="AV771:AV774"/>
    <mergeCell ref="AW771:AW774"/>
    <mergeCell ref="C778:C781"/>
    <mergeCell ref="I778:I781"/>
    <mergeCell ref="J778:J781"/>
    <mergeCell ref="AO782:AO785"/>
    <mergeCell ref="AP782:AP785"/>
    <mergeCell ref="AQ782:AQ785"/>
    <mergeCell ref="AR782:AR785"/>
    <mergeCell ref="AQ778:AQ781"/>
    <mergeCell ref="J797:J800"/>
    <mergeCell ref="K797:K800"/>
    <mergeCell ref="AF797:AF800"/>
    <mergeCell ref="AG797:AG800"/>
    <mergeCell ref="AJ797:AJ800"/>
    <mergeCell ref="AK797:AK800"/>
    <mergeCell ref="AL797:AL800"/>
    <mergeCell ref="AO793:AO796"/>
    <mergeCell ref="AP793:AP796"/>
    <mergeCell ref="AQ793:AQ796"/>
    <mergeCell ref="AR793:AR796"/>
    <mergeCell ref="AS793:AS796"/>
    <mergeCell ref="AT793:AT796"/>
    <mergeCell ref="AG793:AG796"/>
    <mergeCell ref="AJ793:AJ796"/>
    <mergeCell ref="AK793:AK796"/>
    <mergeCell ref="AL793:AL796"/>
    <mergeCell ref="AM793:AM796"/>
    <mergeCell ref="AN793:AN796"/>
    <mergeCell ref="AS782:AS785"/>
    <mergeCell ref="AT782:AT785"/>
    <mergeCell ref="AG782:AG785"/>
    <mergeCell ref="AJ782:AJ785"/>
    <mergeCell ref="AK782:AK785"/>
    <mergeCell ref="AL782:AL785"/>
    <mergeCell ref="AM782:AM785"/>
    <mergeCell ref="AN782:AN785"/>
    <mergeCell ref="AQ786:AQ789"/>
    <mergeCell ref="AR786:AR789"/>
    <mergeCell ref="AS786:AS789"/>
    <mergeCell ref="AT786:AT789"/>
    <mergeCell ref="AF801:AF804"/>
    <mergeCell ref="AG801:AG804"/>
    <mergeCell ref="AJ801:AJ804"/>
    <mergeCell ref="AK801:AK804"/>
    <mergeCell ref="L790:M790"/>
    <mergeCell ref="N790:O790"/>
    <mergeCell ref="P790:Q790"/>
    <mergeCell ref="R790:S790"/>
    <mergeCell ref="T790:U790"/>
    <mergeCell ref="V790:W790"/>
    <mergeCell ref="X775:Y775"/>
    <mergeCell ref="Z775:AA775"/>
    <mergeCell ref="AB775:AC775"/>
    <mergeCell ref="C801:C804"/>
    <mergeCell ref="I801:I804"/>
    <mergeCell ref="J801:J804"/>
    <mergeCell ref="K801:K804"/>
    <mergeCell ref="X790:Y790"/>
    <mergeCell ref="Z790:AA790"/>
    <mergeCell ref="L775:M775"/>
    <mergeCell ref="N775:O775"/>
    <mergeCell ref="P775:Q775"/>
    <mergeCell ref="R775:S775"/>
    <mergeCell ref="T775:U775"/>
    <mergeCell ref="V775:W775"/>
    <mergeCell ref="C782:C785"/>
    <mergeCell ref="H786:H787"/>
    <mergeCell ref="H788:H789"/>
    <mergeCell ref="H793:H794"/>
    <mergeCell ref="AW801:AW804"/>
    <mergeCell ref="AX801:AX804"/>
    <mergeCell ref="I797:I800"/>
    <mergeCell ref="AW808:AW811"/>
    <mergeCell ref="AX808:AX811"/>
    <mergeCell ref="AL801:AL804"/>
    <mergeCell ref="AM801:AM804"/>
    <mergeCell ref="AN801:AN804"/>
    <mergeCell ref="AO801:AO804"/>
    <mergeCell ref="AP801:AP804"/>
    <mergeCell ref="AQ801:AQ804"/>
    <mergeCell ref="AR801:AR804"/>
    <mergeCell ref="AS801:AS804"/>
    <mergeCell ref="AJ808:AJ811"/>
    <mergeCell ref="AK808:AK811"/>
    <mergeCell ref="AS808:AS811"/>
    <mergeCell ref="AT808:AT811"/>
    <mergeCell ref="AU808:AU811"/>
    <mergeCell ref="AV808:AV811"/>
    <mergeCell ref="AO808:AO811"/>
    <mergeCell ref="AP808:AP811"/>
    <mergeCell ref="AQ808:AQ811"/>
    <mergeCell ref="AR808:AR811"/>
    <mergeCell ref="AU797:AU800"/>
    <mergeCell ref="AV797:AV800"/>
    <mergeCell ref="AW797:AW800"/>
    <mergeCell ref="AX797:AX800"/>
    <mergeCell ref="AM797:AM800"/>
    <mergeCell ref="I808:I811"/>
    <mergeCell ref="J808:J811"/>
    <mergeCell ref="K808:K811"/>
    <mergeCell ref="AF808:AF811"/>
    <mergeCell ref="AW812:AW815"/>
    <mergeCell ref="AX812:AX815"/>
    <mergeCell ref="C816:C819"/>
    <mergeCell ref="I816:I819"/>
    <mergeCell ref="J816:J819"/>
    <mergeCell ref="K816:K819"/>
    <mergeCell ref="AF816:AF819"/>
    <mergeCell ref="AG816:AG819"/>
    <mergeCell ref="X805:Y805"/>
    <mergeCell ref="Z805:AA805"/>
    <mergeCell ref="AB805:AC805"/>
    <mergeCell ref="AL808:AL811"/>
    <mergeCell ref="AM808:AM811"/>
    <mergeCell ref="AN808:AN811"/>
    <mergeCell ref="AQ812:AQ815"/>
    <mergeCell ref="AR812:AR815"/>
    <mergeCell ref="AS812:AS815"/>
    <mergeCell ref="AT812:AT815"/>
    <mergeCell ref="L805:M805"/>
    <mergeCell ref="N805:O805"/>
    <mergeCell ref="P805:Q805"/>
    <mergeCell ref="R805:S805"/>
    <mergeCell ref="T805:U805"/>
    <mergeCell ref="V805:W805"/>
    <mergeCell ref="AK812:AK815"/>
    <mergeCell ref="AL812:AL815"/>
    <mergeCell ref="AM812:AM815"/>
    <mergeCell ref="AN812:AN815"/>
    <mergeCell ref="AO812:AO815"/>
    <mergeCell ref="C808:C811"/>
    <mergeCell ref="AG808:AG811"/>
    <mergeCell ref="C823:C826"/>
    <mergeCell ref="I823:I826"/>
    <mergeCell ref="J823:J826"/>
    <mergeCell ref="K823:K826"/>
    <mergeCell ref="L820:M820"/>
    <mergeCell ref="N820:O820"/>
    <mergeCell ref="P820:Q820"/>
    <mergeCell ref="R820:S820"/>
    <mergeCell ref="T820:U820"/>
    <mergeCell ref="V820:W820"/>
    <mergeCell ref="AV816:AV819"/>
    <mergeCell ref="AW816:AW819"/>
    <mergeCell ref="AX816:AX819"/>
    <mergeCell ref="C812:C815"/>
    <mergeCell ref="I812:I815"/>
    <mergeCell ref="J812:J815"/>
    <mergeCell ref="K812:K815"/>
    <mergeCell ref="AF812:AF815"/>
    <mergeCell ref="AG812:AG815"/>
    <mergeCell ref="AJ812:AJ815"/>
    <mergeCell ref="AP816:AP819"/>
    <mergeCell ref="AQ816:AQ819"/>
    <mergeCell ref="AR816:AR819"/>
    <mergeCell ref="AS816:AS819"/>
    <mergeCell ref="AT816:AT819"/>
    <mergeCell ref="AU816:AU819"/>
    <mergeCell ref="AJ816:AJ819"/>
    <mergeCell ref="AK816:AK819"/>
    <mergeCell ref="AL816:AL819"/>
    <mergeCell ref="AM816:AM819"/>
    <mergeCell ref="AN816:AN819"/>
    <mergeCell ref="AT823:AT826"/>
    <mergeCell ref="AW823:AW826"/>
    <mergeCell ref="AX823:AX826"/>
    <mergeCell ref="AM823:AM826"/>
    <mergeCell ref="AN823:AN826"/>
    <mergeCell ref="AO823:AO826"/>
    <mergeCell ref="AP823:AP826"/>
    <mergeCell ref="AQ823:AQ826"/>
    <mergeCell ref="AR823:AR826"/>
    <mergeCell ref="AF823:AF826"/>
    <mergeCell ref="AG823:AG826"/>
    <mergeCell ref="AJ823:AJ826"/>
    <mergeCell ref="AK823:AK826"/>
    <mergeCell ref="E821:G821"/>
    <mergeCell ref="AL823:AL826"/>
    <mergeCell ref="AV827:AV830"/>
    <mergeCell ref="AW827:AW830"/>
    <mergeCell ref="AX827:AX830"/>
    <mergeCell ref="C831:C834"/>
    <mergeCell ref="I831:I834"/>
    <mergeCell ref="J831:J834"/>
    <mergeCell ref="K831:K834"/>
    <mergeCell ref="AF831:AF834"/>
    <mergeCell ref="AG831:AG834"/>
    <mergeCell ref="AJ831:AJ834"/>
    <mergeCell ref="AP827:AP830"/>
    <mergeCell ref="AQ827:AQ830"/>
    <mergeCell ref="AR827:AR830"/>
    <mergeCell ref="AS827:AS830"/>
    <mergeCell ref="AT827:AT830"/>
    <mergeCell ref="AU827:AU830"/>
    <mergeCell ref="AJ827:AJ830"/>
    <mergeCell ref="AK827:AK830"/>
    <mergeCell ref="AL827:AL830"/>
    <mergeCell ref="AM827:AM830"/>
    <mergeCell ref="AN827:AN830"/>
    <mergeCell ref="AO827:AO830"/>
    <mergeCell ref="C827:C830"/>
    <mergeCell ref="I827:I830"/>
    <mergeCell ref="J827:J830"/>
    <mergeCell ref="K827:K830"/>
    <mergeCell ref="AF827:AF830"/>
    <mergeCell ref="AG827:AG830"/>
    <mergeCell ref="H833:H834"/>
    <mergeCell ref="AW831:AW834"/>
    <mergeCell ref="AX831:AX834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AQ831:AQ834"/>
    <mergeCell ref="AR831:AR834"/>
    <mergeCell ref="AS831:AS834"/>
    <mergeCell ref="AT831:AT834"/>
    <mergeCell ref="AU831:AU834"/>
    <mergeCell ref="AV831:AV834"/>
    <mergeCell ref="AK831:AK834"/>
    <mergeCell ref="AL831:AL834"/>
    <mergeCell ref="AM831:AM834"/>
    <mergeCell ref="AN831:AN834"/>
    <mergeCell ref="AO831:AO834"/>
    <mergeCell ref="AP831:AP834"/>
    <mergeCell ref="AW838:AW841"/>
    <mergeCell ref="AX838:AX841"/>
    <mergeCell ref="AQ842:AQ845"/>
    <mergeCell ref="AR842:AR845"/>
    <mergeCell ref="AS842:AS845"/>
    <mergeCell ref="AT842:AT845"/>
    <mergeCell ref="AN846:AN849"/>
    <mergeCell ref="AO846:AO849"/>
    <mergeCell ref="AU842:AU845"/>
    <mergeCell ref="AV842:AV845"/>
    <mergeCell ref="AX853:AX856"/>
    <mergeCell ref="C857:C860"/>
    <mergeCell ref="I857:I860"/>
    <mergeCell ref="J857:J860"/>
    <mergeCell ref="K857:K860"/>
    <mergeCell ref="AF857:AF860"/>
    <mergeCell ref="AG857:AG860"/>
    <mergeCell ref="AO853:AO856"/>
    <mergeCell ref="AP853:AP856"/>
    <mergeCell ref="AQ853:AQ856"/>
    <mergeCell ref="AR853:AR856"/>
    <mergeCell ref="AS853:AS856"/>
    <mergeCell ref="AT853:AT856"/>
    <mergeCell ref="AG853:AG856"/>
    <mergeCell ref="AJ853:AJ856"/>
    <mergeCell ref="AK853:AK856"/>
    <mergeCell ref="AL853:AL856"/>
    <mergeCell ref="AM853:AM856"/>
    <mergeCell ref="AN853:AN856"/>
    <mergeCell ref="C853:C856"/>
    <mergeCell ref="I853:I856"/>
    <mergeCell ref="J853:J856"/>
    <mergeCell ref="K853:K856"/>
    <mergeCell ref="AF853:AF856"/>
    <mergeCell ref="AV857:AV860"/>
    <mergeCell ref="AW857:AW860"/>
    <mergeCell ref="AX857:AX860"/>
    <mergeCell ref="AU853:AU856"/>
    <mergeCell ref="AV853:AV856"/>
    <mergeCell ref="AW853:AW856"/>
    <mergeCell ref="C861:C864"/>
    <mergeCell ref="I861:I864"/>
    <mergeCell ref="J861:J864"/>
    <mergeCell ref="K861:K864"/>
    <mergeCell ref="AF861:AF864"/>
    <mergeCell ref="AG861:AG864"/>
    <mergeCell ref="AJ861:AJ864"/>
    <mergeCell ref="AP857:AP860"/>
    <mergeCell ref="AQ857:AQ860"/>
    <mergeCell ref="AR857:AR860"/>
    <mergeCell ref="AS857:AS860"/>
    <mergeCell ref="AT857:AT860"/>
    <mergeCell ref="AU857:AU860"/>
    <mergeCell ref="AJ857:AJ860"/>
    <mergeCell ref="AK857:AK860"/>
    <mergeCell ref="AL857:AL860"/>
    <mergeCell ref="AM857:AM860"/>
    <mergeCell ref="AN857:AN860"/>
    <mergeCell ref="AO857:AO860"/>
    <mergeCell ref="AW861:AW864"/>
    <mergeCell ref="AX861:AX864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AQ861:AQ864"/>
    <mergeCell ref="AR861:AR864"/>
    <mergeCell ref="AS861:AS864"/>
    <mergeCell ref="AT861:AT864"/>
    <mergeCell ref="AU861:AU864"/>
    <mergeCell ref="AV861:AV864"/>
    <mergeCell ref="AK861:AK864"/>
    <mergeCell ref="AL861:AL864"/>
    <mergeCell ref="AM861:AM864"/>
    <mergeCell ref="AN861:AN864"/>
    <mergeCell ref="AO861:AO864"/>
    <mergeCell ref="AP861:AP864"/>
    <mergeCell ref="AU868:AU871"/>
    <mergeCell ref="AV868:AV871"/>
    <mergeCell ref="AW868:AW871"/>
    <mergeCell ref="AX868:AX871"/>
    <mergeCell ref="C872:C875"/>
    <mergeCell ref="I872:I875"/>
    <mergeCell ref="J872:J875"/>
    <mergeCell ref="K872:K875"/>
    <mergeCell ref="AF872:AF875"/>
    <mergeCell ref="AG872:AG875"/>
    <mergeCell ref="AO868:AO871"/>
    <mergeCell ref="AP868:AP871"/>
    <mergeCell ref="AQ868:AQ871"/>
    <mergeCell ref="AR868:AR871"/>
    <mergeCell ref="AS868:AS871"/>
    <mergeCell ref="AT868:AT871"/>
    <mergeCell ref="AG868:AG871"/>
    <mergeCell ref="AJ868:AJ871"/>
    <mergeCell ref="AK868:AK871"/>
    <mergeCell ref="AL868:AL871"/>
    <mergeCell ref="AM868:AM871"/>
    <mergeCell ref="AN868:AN871"/>
    <mergeCell ref="C868:C871"/>
    <mergeCell ref="I868:I871"/>
    <mergeCell ref="J868:J871"/>
    <mergeCell ref="K868:K871"/>
    <mergeCell ref="AF868:AF871"/>
    <mergeCell ref="AV872:AV875"/>
    <mergeCell ref="AW872:AW875"/>
    <mergeCell ref="AX872:AX875"/>
    <mergeCell ref="H872:H873"/>
    <mergeCell ref="H874:H875"/>
    <mergeCell ref="C876:C879"/>
    <mergeCell ref="I876:I879"/>
    <mergeCell ref="J876:J879"/>
    <mergeCell ref="K876:K879"/>
    <mergeCell ref="AF876:AF879"/>
    <mergeCell ref="AG876:AG879"/>
    <mergeCell ref="AJ876:AJ879"/>
    <mergeCell ref="AP872:AP875"/>
    <mergeCell ref="AQ872:AQ875"/>
    <mergeCell ref="AR872:AR875"/>
    <mergeCell ref="AS872:AS875"/>
    <mergeCell ref="AT872:AT875"/>
    <mergeCell ref="AU872:AU875"/>
    <mergeCell ref="AJ872:AJ875"/>
    <mergeCell ref="AK872:AK875"/>
    <mergeCell ref="AL872:AL875"/>
    <mergeCell ref="AM872:AM875"/>
    <mergeCell ref="AN872:AN875"/>
    <mergeCell ref="AO872:AO875"/>
    <mergeCell ref="H876:H877"/>
    <mergeCell ref="H878:H879"/>
    <mergeCell ref="AW876:AW879"/>
    <mergeCell ref="AX876:AX879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Q876:AQ879"/>
    <mergeCell ref="AR876:AR879"/>
    <mergeCell ref="AS876:AS879"/>
    <mergeCell ref="AT876:AT879"/>
    <mergeCell ref="AU876:AU879"/>
    <mergeCell ref="AV876:AV879"/>
    <mergeCell ref="AK876:AK879"/>
    <mergeCell ref="AL876:AL879"/>
    <mergeCell ref="AM876:AM879"/>
    <mergeCell ref="AN876:AN879"/>
    <mergeCell ref="AO876:AO879"/>
    <mergeCell ref="AP876:AP879"/>
    <mergeCell ref="AU883:AU886"/>
    <mergeCell ref="AV883:AV886"/>
    <mergeCell ref="AW883:AW886"/>
    <mergeCell ref="AX883:AX886"/>
    <mergeCell ref="C887:C890"/>
    <mergeCell ref="I887:I890"/>
    <mergeCell ref="J887:J890"/>
    <mergeCell ref="K887:K890"/>
    <mergeCell ref="AF887:AF890"/>
    <mergeCell ref="AG887:AG890"/>
    <mergeCell ref="AO883:AO886"/>
    <mergeCell ref="AP883:AP886"/>
    <mergeCell ref="AQ883:AQ886"/>
    <mergeCell ref="AR883:AR886"/>
    <mergeCell ref="AS883:AS886"/>
    <mergeCell ref="AT883:AT886"/>
    <mergeCell ref="AG883:AG886"/>
    <mergeCell ref="AJ883:AJ886"/>
    <mergeCell ref="AK883:AK886"/>
    <mergeCell ref="AL883:AL886"/>
    <mergeCell ref="AM883:AM886"/>
    <mergeCell ref="AN883:AN886"/>
    <mergeCell ref="C883:C886"/>
    <mergeCell ref="I883:I886"/>
    <mergeCell ref="J883:J886"/>
    <mergeCell ref="K883:K886"/>
    <mergeCell ref="AF883:AF886"/>
    <mergeCell ref="H883:H884"/>
    <mergeCell ref="H885:H886"/>
    <mergeCell ref="C891:C894"/>
    <mergeCell ref="I891:I894"/>
    <mergeCell ref="J891:J894"/>
    <mergeCell ref="K891:K894"/>
    <mergeCell ref="AF891:AF894"/>
    <mergeCell ref="AG891:AG894"/>
    <mergeCell ref="AJ891:AJ894"/>
    <mergeCell ref="AP887:AP890"/>
    <mergeCell ref="AQ887:AQ890"/>
    <mergeCell ref="AR887:AR890"/>
    <mergeCell ref="AS887:AS890"/>
    <mergeCell ref="AT887:AT890"/>
    <mergeCell ref="AU887:AU890"/>
    <mergeCell ref="AJ887:AJ890"/>
    <mergeCell ref="AK887:AK890"/>
    <mergeCell ref="AL887:AL890"/>
    <mergeCell ref="AM887:AM890"/>
    <mergeCell ref="AN887:AN890"/>
    <mergeCell ref="AO887:AO890"/>
    <mergeCell ref="AW891:AW894"/>
    <mergeCell ref="AX891:AX894"/>
    <mergeCell ref="H889:H890"/>
    <mergeCell ref="H891:H892"/>
    <mergeCell ref="H893:H894"/>
    <mergeCell ref="L910:M910"/>
    <mergeCell ref="N910:O910"/>
    <mergeCell ref="P910:Q910"/>
    <mergeCell ref="R910:S910"/>
    <mergeCell ref="T910:U910"/>
    <mergeCell ref="AQ891:AQ894"/>
    <mergeCell ref="AR891:AR894"/>
    <mergeCell ref="AS891:AS894"/>
    <mergeCell ref="AT891:AT894"/>
    <mergeCell ref="AU891:AU894"/>
    <mergeCell ref="AV891:AV894"/>
    <mergeCell ref="AK891:AK894"/>
    <mergeCell ref="AL891:AL894"/>
    <mergeCell ref="AM891:AM894"/>
    <mergeCell ref="AN891:AN894"/>
    <mergeCell ref="AO891:AO894"/>
    <mergeCell ref="AP891:AP894"/>
    <mergeCell ref="AV887:AV890"/>
    <mergeCell ref="AW887:AW890"/>
    <mergeCell ref="AX887:AX890"/>
    <mergeCell ref="AT902:AT905"/>
    <mergeCell ref="AU902:AU905"/>
    <mergeCell ref="AV902:AV905"/>
    <mergeCell ref="AN902:AN905"/>
    <mergeCell ref="AO902:AO905"/>
    <mergeCell ref="AP902:AP905"/>
    <mergeCell ref="AQ902:AQ905"/>
    <mergeCell ref="AX913:AX916"/>
    <mergeCell ref="C917:C920"/>
    <mergeCell ref="I917:I920"/>
    <mergeCell ref="J917:J920"/>
    <mergeCell ref="K917:K920"/>
    <mergeCell ref="AF917:AF920"/>
    <mergeCell ref="AG917:AG920"/>
    <mergeCell ref="AJ917:AJ920"/>
    <mergeCell ref="AK917:AK920"/>
    <mergeCell ref="AL917:AL920"/>
    <mergeCell ref="AR913:AR916"/>
    <mergeCell ref="AS913:AS916"/>
    <mergeCell ref="AT913:AT916"/>
    <mergeCell ref="AU913:AU916"/>
    <mergeCell ref="AV913:AV916"/>
    <mergeCell ref="AW913:AW916"/>
    <mergeCell ref="AL913:AL916"/>
    <mergeCell ref="AM913:AM916"/>
    <mergeCell ref="AN913:AN916"/>
    <mergeCell ref="AO913:AO916"/>
    <mergeCell ref="AP913:AP916"/>
    <mergeCell ref="AQ913:AQ916"/>
    <mergeCell ref="AF913:AF916"/>
    <mergeCell ref="AG913:AG916"/>
    <mergeCell ref="AJ913:AJ916"/>
    <mergeCell ref="AK913:AK916"/>
    <mergeCell ref="H913:H914"/>
    <mergeCell ref="H915:H916"/>
    <mergeCell ref="C913:C916"/>
    <mergeCell ref="I913:I916"/>
    <mergeCell ref="J913:J916"/>
    <mergeCell ref="K913:K916"/>
    <mergeCell ref="C921:C924"/>
    <mergeCell ref="I921:I924"/>
    <mergeCell ref="J921:J924"/>
    <mergeCell ref="K921:K924"/>
    <mergeCell ref="AF921:AF924"/>
    <mergeCell ref="AG921:AG924"/>
    <mergeCell ref="AS917:AS920"/>
    <mergeCell ref="AT917:AT920"/>
    <mergeCell ref="AU917:AU920"/>
    <mergeCell ref="AV917:AV920"/>
    <mergeCell ref="AW917:AW920"/>
    <mergeCell ref="AX917:AX920"/>
    <mergeCell ref="AM917:AM920"/>
    <mergeCell ref="AN917:AN920"/>
    <mergeCell ref="AO917:AO920"/>
    <mergeCell ref="AP917:AP920"/>
    <mergeCell ref="AQ917:AQ920"/>
    <mergeCell ref="AR917:AR920"/>
    <mergeCell ref="AV921:AV924"/>
    <mergeCell ref="AW921:AW924"/>
    <mergeCell ref="AX921:AX924"/>
    <mergeCell ref="H917:H918"/>
    <mergeCell ref="H919:H920"/>
    <mergeCell ref="H921:H922"/>
    <mergeCell ref="H923:H924"/>
    <mergeCell ref="AP921:AP924"/>
    <mergeCell ref="AQ921:AQ924"/>
    <mergeCell ref="AR921:AR924"/>
    <mergeCell ref="AS921:AS924"/>
    <mergeCell ref="AT921:AT924"/>
    <mergeCell ref="AU921:AU924"/>
    <mergeCell ref="AJ921:AJ924"/>
    <mergeCell ref="AK921:AK924"/>
    <mergeCell ref="AL921:AL924"/>
    <mergeCell ref="AM921:AM924"/>
    <mergeCell ref="AN921:AN924"/>
    <mergeCell ref="AO921:AO924"/>
    <mergeCell ref="AX928:AX931"/>
    <mergeCell ref="C932:C935"/>
    <mergeCell ref="I932:I935"/>
    <mergeCell ref="J932:J935"/>
    <mergeCell ref="K932:K935"/>
    <mergeCell ref="AF932:AF935"/>
    <mergeCell ref="AG932:AG935"/>
    <mergeCell ref="AJ932:AJ935"/>
    <mergeCell ref="AK932:AK935"/>
    <mergeCell ref="AL932:AL935"/>
    <mergeCell ref="AR928:AR931"/>
    <mergeCell ref="AS928:AS931"/>
    <mergeCell ref="AT928:AT931"/>
    <mergeCell ref="AU928:AU931"/>
    <mergeCell ref="AV928:AV931"/>
    <mergeCell ref="AW928:AW931"/>
    <mergeCell ref="AL928:AL931"/>
    <mergeCell ref="AM928:AM931"/>
    <mergeCell ref="AN928:AN931"/>
    <mergeCell ref="AO928:AO931"/>
    <mergeCell ref="AP928:AP931"/>
    <mergeCell ref="AQ928:AQ931"/>
    <mergeCell ref="AF928:AF931"/>
    <mergeCell ref="AG928:AG931"/>
    <mergeCell ref="AJ928:AJ931"/>
    <mergeCell ref="AK928:AK931"/>
    <mergeCell ref="H928:H929"/>
    <mergeCell ref="C928:C931"/>
    <mergeCell ref="I928:I931"/>
    <mergeCell ref="J928:J931"/>
    <mergeCell ref="K928:K931"/>
    <mergeCell ref="C936:C939"/>
    <mergeCell ref="I936:I939"/>
    <mergeCell ref="J936:J939"/>
    <mergeCell ref="K936:K939"/>
    <mergeCell ref="AF936:AF939"/>
    <mergeCell ref="AG936:AG939"/>
    <mergeCell ref="AS932:AS935"/>
    <mergeCell ref="AT932:AT935"/>
    <mergeCell ref="AU932:AU935"/>
    <mergeCell ref="AV932:AV935"/>
    <mergeCell ref="AW932:AW935"/>
    <mergeCell ref="AX932:AX935"/>
    <mergeCell ref="AM932:AM935"/>
    <mergeCell ref="AN932:AN935"/>
    <mergeCell ref="AO932:AO935"/>
    <mergeCell ref="AP932:AP935"/>
    <mergeCell ref="AQ932:AQ935"/>
    <mergeCell ref="AR932:AR935"/>
    <mergeCell ref="AX936:AX939"/>
    <mergeCell ref="H932:H933"/>
    <mergeCell ref="H934:H935"/>
    <mergeCell ref="H936:H937"/>
    <mergeCell ref="H938:H939"/>
    <mergeCell ref="AP936:AP939"/>
    <mergeCell ref="AQ936:AQ939"/>
    <mergeCell ref="AR936:AR939"/>
    <mergeCell ref="AS936:AS939"/>
    <mergeCell ref="AT936:AT939"/>
    <mergeCell ref="J947:J950"/>
    <mergeCell ref="K947:K950"/>
    <mergeCell ref="AF947:AF950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E941:G941"/>
    <mergeCell ref="L940:M940"/>
    <mergeCell ref="N940:O940"/>
    <mergeCell ref="P940:Q940"/>
    <mergeCell ref="R940:S940"/>
    <mergeCell ref="T940:U940"/>
    <mergeCell ref="E11:G11"/>
    <mergeCell ref="AW947:AW950"/>
    <mergeCell ref="AL943:AL946"/>
    <mergeCell ref="AM943:AM946"/>
    <mergeCell ref="AN943:AN946"/>
    <mergeCell ref="AO943:AO946"/>
    <mergeCell ref="AO947:AO950"/>
    <mergeCell ref="AP947:AP950"/>
    <mergeCell ref="AQ947:AQ950"/>
    <mergeCell ref="AR947:AR950"/>
    <mergeCell ref="AS947:AS950"/>
    <mergeCell ref="AT947:AT950"/>
    <mergeCell ref="AG947:AG950"/>
    <mergeCell ref="AJ947:AJ950"/>
    <mergeCell ref="AK947:AK950"/>
    <mergeCell ref="AL947:AL950"/>
    <mergeCell ref="AM947:AM950"/>
    <mergeCell ref="AN947:AN950"/>
    <mergeCell ref="AT943:AT946"/>
    <mergeCell ref="AU943:AU946"/>
    <mergeCell ref="AV943:AV946"/>
    <mergeCell ref="AW943:AW946"/>
    <mergeCell ref="AV936:AV939"/>
    <mergeCell ref="AW936:AW939"/>
    <mergeCell ref="X925:Y925"/>
    <mergeCell ref="Z925:AA925"/>
    <mergeCell ref="AB925:AC925"/>
    <mergeCell ref="E926:G926"/>
    <mergeCell ref="L925:M925"/>
    <mergeCell ref="N925:O925"/>
    <mergeCell ref="P925:Q925"/>
    <mergeCell ref="AU936:AU939"/>
    <mergeCell ref="R925:S925"/>
    <mergeCell ref="AT951:AT954"/>
    <mergeCell ref="AG951:AG954"/>
    <mergeCell ref="AJ951:AJ954"/>
    <mergeCell ref="AK951:AK954"/>
    <mergeCell ref="AL951:AL954"/>
    <mergeCell ref="AM951:AM954"/>
    <mergeCell ref="AN951:AN954"/>
    <mergeCell ref="AX947:AX950"/>
    <mergeCell ref="AU951:AU954"/>
    <mergeCell ref="AV951:AV954"/>
    <mergeCell ref="AW951:AW954"/>
    <mergeCell ref="AX951:AX954"/>
    <mergeCell ref="C951:C954"/>
    <mergeCell ref="I951:I954"/>
    <mergeCell ref="J951:J954"/>
    <mergeCell ref="K951:K954"/>
    <mergeCell ref="AF951:AF954"/>
    <mergeCell ref="AU947:AU950"/>
    <mergeCell ref="AV947:AV950"/>
    <mergeCell ref="H947:H948"/>
    <mergeCell ref="H949:H950"/>
    <mergeCell ref="V940:W940"/>
    <mergeCell ref="AJ936:AJ939"/>
    <mergeCell ref="AK936:AK939"/>
    <mergeCell ref="AL936:AL939"/>
    <mergeCell ref="AM936:AM939"/>
    <mergeCell ref="AN936:AN939"/>
    <mergeCell ref="AO936:AO939"/>
    <mergeCell ref="AX943:AX946"/>
    <mergeCell ref="C947:C950"/>
    <mergeCell ref="I947:I950"/>
    <mergeCell ref="E176:G176"/>
    <mergeCell ref="E191:G191"/>
    <mergeCell ref="E206:G206"/>
    <mergeCell ref="AP943:AP946"/>
    <mergeCell ref="AQ943:AQ946"/>
    <mergeCell ref="AR943:AR946"/>
    <mergeCell ref="AS943:AS946"/>
    <mergeCell ref="E41:G41"/>
    <mergeCell ref="E56:G56"/>
    <mergeCell ref="E71:G71"/>
    <mergeCell ref="E86:G86"/>
    <mergeCell ref="E101:G101"/>
    <mergeCell ref="E116:G116"/>
    <mergeCell ref="AO951:AO954"/>
    <mergeCell ref="AP951:AP954"/>
    <mergeCell ref="AQ951:AQ954"/>
    <mergeCell ref="AR951:AR954"/>
    <mergeCell ref="AS951:AS954"/>
    <mergeCell ref="T925:U925"/>
    <mergeCell ref="V925:W925"/>
    <mergeCell ref="V910:W910"/>
    <mergeCell ref="X910:Y910"/>
    <mergeCell ref="Z910:AA910"/>
    <mergeCell ref="AB910:AC910"/>
    <mergeCell ref="E911:G911"/>
    <mergeCell ref="AB880:AC880"/>
    <mergeCell ref="E881:G881"/>
    <mergeCell ref="AB865:AC865"/>
    <mergeCell ref="AB850:AC850"/>
    <mergeCell ref="AS823:AS826"/>
    <mergeCell ref="X820:Y820"/>
    <mergeCell ref="Z820:AA820"/>
    <mergeCell ref="E836:G836"/>
    <mergeCell ref="E851:G851"/>
    <mergeCell ref="E866:G866"/>
    <mergeCell ref="E566:G566"/>
    <mergeCell ref="E581:G581"/>
    <mergeCell ref="E596:G596"/>
    <mergeCell ref="E611:G611"/>
    <mergeCell ref="E416:G416"/>
    <mergeCell ref="E431:G431"/>
    <mergeCell ref="E446:G446"/>
    <mergeCell ref="E461:G461"/>
    <mergeCell ref="E476:G476"/>
    <mergeCell ref="E491:G491"/>
    <mergeCell ref="E326:G326"/>
    <mergeCell ref="E341:G341"/>
    <mergeCell ref="E356:G356"/>
    <mergeCell ref="E371:G371"/>
    <mergeCell ref="E386:G386"/>
    <mergeCell ref="E401:G401"/>
    <mergeCell ref="AY13:AY16"/>
    <mergeCell ref="AZ13:AZ16"/>
    <mergeCell ref="BA13:BA16"/>
    <mergeCell ref="BB13:BB16"/>
    <mergeCell ref="AY17:AY20"/>
    <mergeCell ref="AZ17:AZ20"/>
    <mergeCell ref="BA17:BA20"/>
    <mergeCell ref="BB17:BB20"/>
    <mergeCell ref="E731:G731"/>
    <mergeCell ref="E746:G746"/>
    <mergeCell ref="E761:G761"/>
    <mergeCell ref="E776:G776"/>
    <mergeCell ref="E791:G791"/>
    <mergeCell ref="E806:G806"/>
    <mergeCell ref="E626:G626"/>
    <mergeCell ref="E641:G641"/>
    <mergeCell ref="E656:G656"/>
    <mergeCell ref="E671:G671"/>
    <mergeCell ref="E686:G686"/>
    <mergeCell ref="E701:G701"/>
    <mergeCell ref="E521:G521"/>
    <mergeCell ref="E536:G536"/>
    <mergeCell ref="E551:G551"/>
    <mergeCell ref="E221:G221"/>
    <mergeCell ref="E236:G236"/>
    <mergeCell ref="E251:G251"/>
    <mergeCell ref="E266:G266"/>
    <mergeCell ref="E281:G281"/>
    <mergeCell ref="E311:G311"/>
    <mergeCell ref="E131:G131"/>
    <mergeCell ref="E146:G146"/>
    <mergeCell ref="E161:G161"/>
    <mergeCell ref="AY43:AY46"/>
    <mergeCell ref="AZ43:AZ46"/>
    <mergeCell ref="BA43:BA46"/>
    <mergeCell ref="BB43:BB46"/>
    <mergeCell ref="AY47:AY50"/>
    <mergeCell ref="AZ47:AZ50"/>
    <mergeCell ref="BA47:BA50"/>
    <mergeCell ref="BB47:BB50"/>
    <mergeCell ref="AY32:AY35"/>
    <mergeCell ref="AZ32:AZ35"/>
    <mergeCell ref="BA32:BA35"/>
    <mergeCell ref="BB32:BB35"/>
    <mergeCell ref="AY36:AY39"/>
    <mergeCell ref="AZ36:AZ39"/>
    <mergeCell ref="BA36:BA39"/>
    <mergeCell ref="BB36:BB39"/>
    <mergeCell ref="AY21:AY24"/>
    <mergeCell ref="AZ21:AZ24"/>
    <mergeCell ref="BA21:BA24"/>
    <mergeCell ref="BB21:BB24"/>
    <mergeCell ref="AY28:AY31"/>
    <mergeCell ref="AZ28:AZ31"/>
    <mergeCell ref="BA28:BA31"/>
    <mergeCell ref="BB28:BB31"/>
    <mergeCell ref="AY73:AY76"/>
    <mergeCell ref="AZ73:AZ76"/>
    <mergeCell ref="BA73:BA76"/>
    <mergeCell ref="BB73:BB76"/>
    <mergeCell ref="AY77:AY80"/>
    <mergeCell ref="AZ77:AZ80"/>
    <mergeCell ref="BA77:BA80"/>
    <mergeCell ref="BB77:BB80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Y51:AY54"/>
    <mergeCell ref="AZ51:AZ54"/>
    <mergeCell ref="BA51:BA54"/>
    <mergeCell ref="BB51:BB54"/>
    <mergeCell ref="AY58:AY61"/>
    <mergeCell ref="AZ58:AZ61"/>
    <mergeCell ref="BA58:BA61"/>
    <mergeCell ref="BB58:BB6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</mergeCells>
  <printOptions verticalCentered="1"/>
  <pageMargins left="0.1" right="0.1" top="0.25" bottom="0.25" header="0" footer="0.17"/>
  <pageSetup paperSize="17" scale="53" fitToHeight="32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C4A3-5DA6-4AFD-9A07-CCA606B3BAB9}">
  <dimension ref="A1:T224"/>
  <sheetViews>
    <sheetView topLeftCell="E1" zoomScaleNormal="100" workbookViewId="0">
      <selection activeCell="L1" sqref="L1:T1048576"/>
    </sheetView>
  </sheetViews>
  <sheetFormatPr defaultRowHeight="15" x14ac:dyDescent="0.2"/>
  <cols>
    <col min="1" max="1" width="9.140625" style="6"/>
    <col min="2" max="2" width="8" style="135" customWidth="1"/>
    <col min="3" max="3" width="5.42578125" style="5" customWidth="1"/>
    <col min="4" max="4" width="5" style="5" customWidth="1"/>
    <col min="5" max="6" width="9.140625" style="5"/>
    <col min="7" max="7" width="9.28515625" style="5" bestFit="1" customWidth="1"/>
    <col min="8" max="9" width="10.7109375" style="5" customWidth="1"/>
    <col min="10" max="16384" width="9.140625" style="5"/>
  </cols>
  <sheetData>
    <row r="1" spans="1:20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20" ht="15.75" x14ac:dyDescent="0.25">
      <c r="B2" s="183" t="s">
        <v>263</v>
      </c>
      <c r="L2" s="5" t="s">
        <v>281</v>
      </c>
    </row>
    <row r="3" spans="1:20" x14ac:dyDescent="0.2">
      <c r="F3" s="136"/>
      <c r="L3" s="5" t="s">
        <v>280</v>
      </c>
      <c r="M3" s="149">
        <v>9.6999999999999993</v>
      </c>
      <c r="N3" s="5" t="s">
        <v>279</v>
      </c>
    </row>
    <row r="4" spans="1:20" ht="15.75" thickBot="1" x14ac:dyDescent="0.25">
      <c r="C4" s="136" t="s">
        <v>260</v>
      </c>
      <c r="D4" s="276">
        <v>42583</v>
      </c>
      <c r="E4" s="275"/>
      <c r="G4" s="136" t="s">
        <v>278</v>
      </c>
      <c r="H4" s="136"/>
      <c r="I4" s="182" t="s">
        <v>1198</v>
      </c>
      <c r="J4" s="178"/>
    </row>
    <row r="5" spans="1:20" ht="15.75" thickBot="1" x14ac:dyDescent="0.25">
      <c r="B5" s="181"/>
      <c r="C5" s="136" t="s">
        <v>258</v>
      </c>
      <c r="D5" s="179">
        <v>214</v>
      </c>
      <c r="E5" s="180"/>
      <c r="F5" s="136"/>
      <c r="G5" s="136" t="s">
        <v>276</v>
      </c>
      <c r="H5" s="136"/>
      <c r="I5" s="179" t="s">
        <v>133</v>
      </c>
      <c r="J5" s="179"/>
      <c r="L5" s="5" t="s">
        <v>4</v>
      </c>
      <c r="M5" s="5">
        <v>3</v>
      </c>
    </row>
    <row r="6" spans="1:20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  <c r="I6" s="178"/>
      <c r="J6" s="178"/>
    </row>
    <row r="7" spans="1:20" ht="22.9" customHeight="1" thickBot="1" x14ac:dyDescent="0.35">
      <c r="C7" s="177"/>
    </row>
    <row r="8" spans="1:20" ht="40.9" customHeight="1" thickBot="1" x14ac:dyDescent="0.3">
      <c r="B8" s="176" t="s">
        <v>173</v>
      </c>
      <c r="C8" s="175" t="s">
        <v>273</v>
      </c>
      <c r="D8" s="175" t="s">
        <v>272</v>
      </c>
      <c r="E8" s="175" t="s">
        <v>271</v>
      </c>
      <c r="F8" s="175" t="s">
        <v>270</v>
      </c>
      <c r="G8" s="175" t="s">
        <v>269</v>
      </c>
      <c r="H8" s="274" t="s">
        <v>1197</v>
      </c>
      <c r="I8" s="174" t="s">
        <v>1196</v>
      </c>
      <c r="J8" s="273" t="s">
        <v>1195</v>
      </c>
      <c r="K8" s="272"/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</row>
    <row r="9" spans="1:20" ht="25.15" customHeight="1" x14ac:dyDescent="0.2">
      <c r="A9" s="156"/>
      <c r="B9" s="170" t="s">
        <v>250</v>
      </c>
      <c r="C9" s="166"/>
      <c r="D9" s="165">
        <v>65</v>
      </c>
      <c r="E9" s="164">
        <v>108.98</v>
      </c>
      <c r="F9" s="164"/>
      <c r="G9" s="164">
        <v>151.15</v>
      </c>
      <c r="H9" s="271">
        <v>4.2300000000000004</v>
      </c>
      <c r="I9" s="163">
        <v>74.8</v>
      </c>
      <c r="J9" s="270">
        <v>21295.33</v>
      </c>
      <c r="K9" s="269"/>
      <c r="L9" s="5">
        <f t="shared" ref="L9:L40" si="0">(E9+F9)/$M$5</f>
        <v>36.326666666666668</v>
      </c>
      <c r="M9" s="5">
        <f t="shared" ref="M9:M40" si="1">G9/$M$5</f>
        <v>50.383333333333333</v>
      </c>
      <c r="N9" s="150">
        <f t="shared" ref="N9:N40" si="2">SUM(E9:I9)/$M$5</f>
        <v>113.05333333333334</v>
      </c>
      <c r="O9" s="149">
        <f t="shared" ref="O9:O40" si="3">(SUM(E9:F9)/$M$5)/1000*$M$3*10000</f>
        <v>3523.6866666666665</v>
      </c>
      <c r="P9" s="149">
        <f t="shared" ref="P9:P40" si="4">(G9/$M$5)/1000*$M$3*10000</f>
        <v>4887.1833333333334</v>
      </c>
      <c r="Q9" s="149">
        <f t="shared" ref="Q9:Q40" si="5">(0/$M$5)/1000*$M$3*10000</f>
        <v>0</v>
      </c>
      <c r="R9" s="149">
        <f t="shared" ref="R9:R40" si="6">(SUM(H9:I9)/$M$5)/1000*$M$3*10000</f>
        <v>2555.3033333333328</v>
      </c>
      <c r="S9" s="149">
        <f t="shared" ref="S9:S40" si="7">SUM(O9,P9,R9)</f>
        <v>10966.173333333332</v>
      </c>
      <c r="T9" s="148">
        <f t="shared" ref="T9:T40" si="8">(J9/$M$5)/(100*100)*$M$3</f>
        <v>6.8854900333333333</v>
      </c>
    </row>
    <row r="10" spans="1:20" ht="25.15" customHeight="1" x14ac:dyDescent="0.2">
      <c r="A10" s="156"/>
      <c r="B10" s="169" t="s">
        <v>246</v>
      </c>
      <c r="C10" s="160"/>
      <c r="D10" s="159"/>
      <c r="E10" s="158">
        <v>99.78</v>
      </c>
      <c r="F10" s="158"/>
      <c r="G10" s="158">
        <v>155.09</v>
      </c>
      <c r="H10" s="268">
        <v>3</v>
      </c>
      <c r="I10" s="157">
        <v>45.01</v>
      </c>
      <c r="J10" s="267">
        <v>22278.51</v>
      </c>
      <c r="K10" s="266"/>
      <c r="L10" s="5">
        <f t="shared" si="0"/>
        <v>33.26</v>
      </c>
      <c r="M10" s="5">
        <f t="shared" si="1"/>
        <v>51.696666666666665</v>
      </c>
      <c r="N10" s="150">
        <f t="shared" si="2"/>
        <v>100.96</v>
      </c>
      <c r="O10" s="149">
        <f t="shared" si="3"/>
        <v>3226.22</v>
      </c>
      <c r="P10" s="149">
        <f t="shared" si="4"/>
        <v>5014.5766666666668</v>
      </c>
      <c r="Q10" s="149">
        <f t="shared" si="5"/>
        <v>0</v>
      </c>
      <c r="R10" s="149">
        <f t="shared" si="6"/>
        <v>1552.3233333333333</v>
      </c>
      <c r="S10" s="149">
        <f t="shared" si="7"/>
        <v>9793.1200000000008</v>
      </c>
      <c r="T10" s="148">
        <f t="shared" si="8"/>
        <v>7.2033848999999988</v>
      </c>
    </row>
    <row r="11" spans="1:20" ht="25.15" customHeight="1" x14ac:dyDescent="0.2">
      <c r="A11" s="156"/>
      <c r="B11" s="169" t="s">
        <v>245</v>
      </c>
      <c r="C11" s="160"/>
      <c r="D11" s="159"/>
      <c r="E11" s="158">
        <v>57.39</v>
      </c>
      <c r="F11" s="158"/>
      <c r="G11" s="158">
        <v>75.12</v>
      </c>
      <c r="H11" s="268">
        <v>1.96</v>
      </c>
      <c r="I11" s="157">
        <v>52.34</v>
      </c>
      <c r="J11" s="267">
        <v>11431.06</v>
      </c>
      <c r="K11" s="266"/>
      <c r="L11" s="5">
        <f t="shared" si="0"/>
        <v>19.13</v>
      </c>
      <c r="M11" s="5">
        <f t="shared" si="1"/>
        <v>25.040000000000003</v>
      </c>
      <c r="N11" s="150">
        <f t="shared" si="2"/>
        <v>62.27</v>
      </c>
      <c r="O11" s="149">
        <f t="shared" si="3"/>
        <v>1855.6099999999997</v>
      </c>
      <c r="P11" s="149">
        <f t="shared" si="4"/>
        <v>2428.88</v>
      </c>
      <c r="Q11" s="149">
        <f t="shared" si="5"/>
        <v>0</v>
      </c>
      <c r="R11" s="149">
        <f t="shared" si="6"/>
        <v>1755.7</v>
      </c>
      <c r="S11" s="149">
        <f t="shared" si="7"/>
        <v>6040.19</v>
      </c>
      <c r="T11" s="148">
        <f t="shared" si="8"/>
        <v>3.6960427333333326</v>
      </c>
    </row>
    <row r="12" spans="1:20" ht="25.15" customHeight="1" thickBot="1" x14ac:dyDescent="0.25">
      <c r="A12" s="156"/>
      <c r="B12" s="168" t="s">
        <v>243</v>
      </c>
      <c r="C12" s="154"/>
      <c r="D12" s="153"/>
      <c r="E12" s="152">
        <v>102.07</v>
      </c>
      <c r="F12" s="152"/>
      <c r="G12" s="152">
        <v>154.15</v>
      </c>
      <c r="H12" s="265">
        <v>5.71</v>
      </c>
      <c r="I12" s="151">
        <v>51.77</v>
      </c>
      <c r="J12" s="264">
        <v>20379.47</v>
      </c>
      <c r="K12" s="263"/>
      <c r="L12" s="5">
        <f t="shared" si="0"/>
        <v>34.023333333333333</v>
      </c>
      <c r="M12" s="5">
        <f t="shared" si="1"/>
        <v>51.383333333333333</v>
      </c>
      <c r="N12" s="150">
        <f t="shared" si="2"/>
        <v>104.56666666666666</v>
      </c>
      <c r="O12" s="149">
        <f t="shared" si="3"/>
        <v>3300.2633333333333</v>
      </c>
      <c r="P12" s="149">
        <f t="shared" si="4"/>
        <v>4984.1833333333325</v>
      </c>
      <c r="Q12" s="149">
        <f t="shared" si="5"/>
        <v>0</v>
      </c>
      <c r="R12" s="149">
        <f t="shared" si="6"/>
        <v>1858.52</v>
      </c>
      <c r="S12" s="149">
        <f t="shared" si="7"/>
        <v>10142.966666666667</v>
      </c>
      <c r="T12" s="148">
        <f t="shared" si="8"/>
        <v>6.5893619666666661</v>
      </c>
    </row>
    <row r="13" spans="1:20" ht="25.15" customHeight="1" x14ac:dyDescent="0.2">
      <c r="A13" s="156"/>
      <c r="B13" s="167" t="s">
        <v>242</v>
      </c>
      <c r="C13" s="166"/>
      <c r="D13" s="165"/>
      <c r="E13" s="164">
        <v>104.26</v>
      </c>
      <c r="F13" s="164"/>
      <c r="G13" s="164">
        <v>167.37</v>
      </c>
      <c r="H13" s="271">
        <v>3.34</v>
      </c>
      <c r="I13" s="163">
        <v>20.8</v>
      </c>
      <c r="J13" s="270">
        <v>22802.83</v>
      </c>
      <c r="K13" s="269"/>
      <c r="L13" s="5">
        <f t="shared" si="0"/>
        <v>34.753333333333337</v>
      </c>
      <c r="M13" s="5">
        <f t="shared" si="1"/>
        <v>55.79</v>
      </c>
      <c r="N13" s="150">
        <f t="shared" si="2"/>
        <v>98.589999999999989</v>
      </c>
      <c r="O13" s="149">
        <f t="shared" si="3"/>
        <v>3371.0733333333337</v>
      </c>
      <c r="P13" s="149">
        <f t="shared" si="4"/>
        <v>5411.6299999999992</v>
      </c>
      <c r="Q13" s="149">
        <f t="shared" si="5"/>
        <v>0</v>
      </c>
      <c r="R13" s="149">
        <f t="shared" si="6"/>
        <v>780.52666666666676</v>
      </c>
      <c r="S13" s="149">
        <f t="shared" si="7"/>
        <v>9563.23</v>
      </c>
      <c r="T13" s="148">
        <f t="shared" si="8"/>
        <v>7.3729150333333324</v>
      </c>
    </row>
    <row r="14" spans="1:20" ht="25.15" customHeight="1" x14ac:dyDescent="0.2">
      <c r="A14" s="156"/>
      <c r="B14" s="172" t="s">
        <v>241</v>
      </c>
      <c r="C14" s="160"/>
      <c r="D14" s="159"/>
      <c r="E14" s="158">
        <v>120.46</v>
      </c>
      <c r="F14" s="158"/>
      <c r="G14" s="158">
        <v>148.03</v>
      </c>
      <c r="H14" s="268">
        <v>4.5199999999999996</v>
      </c>
      <c r="I14" s="157">
        <v>90.85</v>
      </c>
      <c r="J14" s="267">
        <v>23010.25</v>
      </c>
      <c r="K14" s="266"/>
      <c r="L14" s="5">
        <f t="shared" si="0"/>
        <v>40.153333333333329</v>
      </c>
      <c r="M14" s="5">
        <f t="shared" si="1"/>
        <v>49.343333333333334</v>
      </c>
      <c r="N14" s="150">
        <f t="shared" si="2"/>
        <v>121.28666666666668</v>
      </c>
      <c r="O14" s="149">
        <f t="shared" si="3"/>
        <v>3894.8733333333325</v>
      </c>
      <c r="P14" s="149">
        <f t="shared" si="4"/>
        <v>4786.3033333333333</v>
      </c>
      <c r="Q14" s="149">
        <f t="shared" si="5"/>
        <v>0</v>
      </c>
      <c r="R14" s="149">
        <f t="shared" si="6"/>
        <v>3083.6299999999992</v>
      </c>
      <c r="S14" s="149">
        <f t="shared" si="7"/>
        <v>11764.806666666665</v>
      </c>
      <c r="T14" s="148">
        <f t="shared" si="8"/>
        <v>7.4399808333333324</v>
      </c>
    </row>
    <row r="15" spans="1:20" ht="25.15" customHeight="1" x14ac:dyDescent="0.2">
      <c r="A15" s="156"/>
      <c r="B15" s="172" t="s">
        <v>240</v>
      </c>
      <c r="C15" s="160"/>
      <c r="D15" s="159"/>
      <c r="E15" s="158">
        <v>84.51</v>
      </c>
      <c r="F15" s="158"/>
      <c r="G15" s="158">
        <v>143.99</v>
      </c>
      <c r="H15" s="268">
        <v>3.16</v>
      </c>
      <c r="I15" s="157">
        <v>3.98</v>
      </c>
      <c r="J15" s="267">
        <v>18122.11</v>
      </c>
      <c r="K15" s="266"/>
      <c r="L15" s="5">
        <f t="shared" si="0"/>
        <v>28.17</v>
      </c>
      <c r="M15" s="5">
        <f t="shared" si="1"/>
        <v>47.99666666666667</v>
      </c>
      <c r="N15" s="150">
        <f t="shared" si="2"/>
        <v>78.546666666666667</v>
      </c>
      <c r="O15" s="149">
        <f t="shared" si="3"/>
        <v>2732.49</v>
      </c>
      <c r="P15" s="149">
        <f t="shared" si="4"/>
        <v>4655.6766666666663</v>
      </c>
      <c r="Q15" s="149">
        <f t="shared" si="5"/>
        <v>0</v>
      </c>
      <c r="R15" s="149">
        <f t="shared" si="6"/>
        <v>230.85999999999999</v>
      </c>
      <c r="S15" s="149">
        <f t="shared" si="7"/>
        <v>7619.0266666666657</v>
      </c>
      <c r="T15" s="148">
        <f t="shared" si="8"/>
        <v>5.859482233333333</v>
      </c>
    </row>
    <row r="16" spans="1:20" ht="25.15" customHeight="1" thickBot="1" x14ac:dyDescent="0.25">
      <c r="A16" s="156"/>
      <c r="B16" s="171" t="s">
        <v>239</v>
      </c>
      <c r="C16" s="154"/>
      <c r="D16" s="153"/>
      <c r="E16" s="152">
        <v>59.41</v>
      </c>
      <c r="F16" s="152"/>
      <c r="G16" s="152">
        <v>63.59</v>
      </c>
      <c r="H16" s="265">
        <v>1.75</v>
      </c>
      <c r="I16" s="151">
        <v>61.68</v>
      </c>
      <c r="J16" s="264">
        <v>11114.23</v>
      </c>
      <c r="K16" s="263"/>
      <c r="L16" s="5">
        <f t="shared" si="0"/>
        <v>19.803333333333331</v>
      </c>
      <c r="M16" s="5">
        <f t="shared" si="1"/>
        <v>21.196666666666669</v>
      </c>
      <c r="N16" s="150">
        <f t="shared" si="2"/>
        <v>62.143333333333338</v>
      </c>
      <c r="O16" s="149">
        <f t="shared" si="3"/>
        <v>1920.9233333333332</v>
      </c>
      <c r="P16" s="149">
        <f t="shared" si="4"/>
        <v>2056.0766666666668</v>
      </c>
      <c r="Q16" s="149">
        <f t="shared" si="5"/>
        <v>0</v>
      </c>
      <c r="R16" s="149">
        <f t="shared" si="6"/>
        <v>2050.9033333333332</v>
      </c>
      <c r="S16" s="149">
        <f t="shared" si="7"/>
        <v>6027.9033333333336</v>
      </c>
      <c r="T16" s="148">
        <f t="shared" si="8"/>
        <v>3.593601033333333</v>
      </c>
    </row>
    <row r="17" spans="1:20" ht="25.15" customHeight="1" x14ac:dyDescent="0.2">
      <c r="A17" s="156"/>
      <c r="B17" s="170" t="s">
        <v>237</v>
      </c>
      <c r="C17" s="166"/>
      <c r="D17" s="165"/>
      <c r="E17" s="164">
        <v>76.97</v>
      </c>
      <c r="F17" s="164"/>
      <c r="G17" s="164">
        <v>106.1</v>
      </c>
      <c r="H17" s="271">
        <v>4.76</v>
      </c>
      <c r="I17" s="163">
        <v>35.32</v>
      </c>
      <c r="J17" s="270">
        <v>14846.62</v>
      </c>
      <c r="K17" s="269"/>
      <c r="L17" s="5">
        <f t="shared" si="0"/>
        <v>25.656666666666666</v>
      </c>
      <c r="M17" s="5">
        <f t="shared" si="1"/>
        <v>35.366666666666667</v>
      </c>
      <c r="N17" s="150">
        <f t="shared" si="2"/>
        <v>74.383333333333326</v>
      </c>
      <c r="O17" s="149">
        <f t="shared" si="3"/>
        <v>2488.6966666666667</v>
      </c>
      <c r="P17" s="149">
        <f t="shared" si="4"/>
        <v>3430.5666666666662</v>
      </c>
      <c r="Q17" s="149">
        <f t="shared" si="5"/>
        <v>0</v>
      </c>
      <c r="R17" s="149">
        <f t="shared" si="6"/>
        <v>1295.9199999999998</v>
      </c>
      <c r="S17" s="149">
        <f t="shared" si="7"/>
        <v>7215.1833333333325</v>
      </c>
      <c r="T17" s="148">
        <f t="shared" si="8"/>
        <v>4.8004071333333336</v>
      </c>
    </row>
    <row r="18" spans="1:20" ht="25.15" customHeight="1" x14ac:dyDescent="0.2">
      <c r="A18" s="156"/>
      <c r="B18" s="169" t="s">
        <v>236</v>
      </c>
      <c r="C18" s="160"/>
      <c r="D18" s="159"/>
      <c r="E18" s="158">
        <v>113.58</v>
      </c>
      <c r="F18" s="158">
        <v>0.46</v>
      </c>
      <c r="G18" s="158">
        <v>194.05</v>
      </c>
      <c r="H18" s="268">
        <v>4.34</v>
      </c>
      <c r="I18" s="157">
        <v>46.37</v>
      </c>
      <c r="J18" s="267">
        <v>23672.13</v>
      </c>
      <c r="K18" s="266"/>
      <c r="L18" s="5">
        <f t="shared" si="0"/>
        <v>38.013333333333328</v>
      </c>
      <c r="M18" s="5">
        <f t="shared" si="1"/>
        <v>64.683333333333337</v>
      </c>
      <c r="N18" s="150">
        <f t="shared" si="2"/>
        <v>119.60000000000001</v>
      </c>
      <c r="O18" s="149">
        <f t="shared" si="3"/>
        <v>3687.2933333333326</v>
      </c>
      <c r="P18" s="149">
        <f t="shared" si="4"/>
        <v>6274.2833333333338</v>
      </c>
      <c r="Q18" s="149">
        <f t="shared" si="5"/>
        <v>0</v>
      </c>
      <c r="R18" s="149">
        <f t="shared" si="6"/>
        <v>1639.6233333333332</v>
      </c>
      <c r="S18" s="149">
        <f t="shared" si="7"/>
        <v>11601.199999999999</v>
      </c>
      <c r="T18" s="148">
        <f t="shared" si="8"/>
        <v>7.6539886999999993</v>
      </c>
    </row>
    <row r="19" spans="1:20" ht="25.15" customHeight="1" x14ac:dyDescent="0.2">
      <c r="A19" s="156"/>
      <c r="B19" s="169" t="s">
        <v>235</v>
      </c>
      <c r="C19" s="160"/>
      <c r="D19" s="159"/>
      <c r="E19" s="158">
        <v>74.540000000000006</v>
      </c>
      <c r="F19" s="158"/>
      <c r="G19" s="158">
        <v>118.32</v>
      </c>
      <c r="H19" s="268">
        <v>3.01</v>
      </c>
      <c r="I19" s="157">
        <v>30.04</v>
      </c>
      <c r="J19" s="267">
        <v>14607.64</v>
      </c>
      <c r="K19" s="266"/>
      <c r="L19" s="5">
        <f t="shared" si="0"/>
        <v>24.846666666666668</v>
      </c>
      <c r="M19" s="5">
        <f t="shared" si="1"/>
        <v>39.44</v>
      </c>
      <c r="N19" s="150">
        <f t="shared" si="2"/>
        <v>75.303333333333327</v>
      </c>
      <c r="O19" s="149">
        <f t="shared" si="3"/>
        <v>2410.1266666666666</v>
      </c>
      <c r="P19" s="149">
        <f t="shared" si="4"/>
        <v>3825.6799999999989</v>
      </c>
      <c r="Q19" s="149">
        <f t="shared" si="5"/>
        <v>0</v>
      </c>
      <c r="R19" s="149">
        <f t="shared" si="6"/>
        <v>1068.6166666666666</v>
      </c>
      <c r="S19" s="149">
        <f t="shared" si="7"/>
        <v>7304.4233333333323</v>
      </c>
      <c r="T19" s="148">
        <f t="shared" si="8"/>
        <v>4.7231369333333326</v>
      </c>
    </row>
    <row r="20" spans="1:20" ht="25.15" customHeight="1" thickBot="1" x14ac:dyDescent="0.25">
      <c r="A20" s="156"/>
      <c r="B20" s="168" t="s">
        <v>234</v>
      </c>
      <c r="C20" s="154"/>
      <c r="D20" s="153"/>
      <c r="E20" s="152">
        <v>81.27</v>
      </c>
      <c r="F20" s="152"/>
      <c r="G20" s="152">
        <v>129.33000000000001</v>
      </c>
      <c r="H20" s="265">
        <v>4.74</v>
      </c>
      <c r="I20" s="151">
        <v>24.13</v>
      </c>
      <c r="J20" s="264">
        <v>15702.86</v>
      </c>
      <c r="K20" s="263"/>
      <c r="L20" s="5">
        <f t="shared" si="0"/>
        <v>27.09</v>
      </c>
      <c r="M20" s="5">
        <f t="shared" si="1"/>
        <v>43.110000000000007</v>
      </c>
      <c r="N20" s="150">
        <f t="shared" si="2"/>
        <v>79.823333333333338</v>
      </c>
      <c r="O20" s="149">
        <f t="shared" si="3"/>
        <v>2627.7299999999996</v>
      </c>
      <c r="P20" s="149">
        <f t="shared" si="4"/>
        <v>4181.670000000001</v>
      </c>
      <c r="Q20" s="149">
        <f t="shared" si="5"/>
        <v>0</v>
      </c>
      <c r="R20" s="149">
        <f t="shared" si="6"/>
        <v>933.46333333333325</v>
      </c>
      <c r="S20" s="149">
        <f t="shared" si="7"/>
        <v>7742.8633333333337</v>
      </c>
      <c r="T20" s="148">
        <f t="shared" si="8"/>
        <v>5.0772580666666665</v>
      </c>
    </row>
    <row r="21" spans="1:20" ht="25.15" customHeight="1" x14ac:dyDescent="0.2">
      <c r="A21" s="156"/>
      <c r="B21" s="167" t="s">
        <v>233</v>
      </c>
      <c r="C21" s="166"/>
      <c r="D21" s="165"/>
      <c r="E21" s="164">
        <v>86.94</v>
      </c>
      <c r="F21" s="164"/>
      <c r="G21" s="164">
        <v>142.69</v>
      </c>
      <c r="H21" s="271">
        <v>4.24</v>
      </c>
      <c r="I21" s="163">
        <v>22.72</v>
      </c>
      <c r="J21" s="270">
        <v>19712.939999999999</v>
      </c>
      <c r="K21" s="269"/>
      <c r="L21" s="5">
        <f t="shared" si="0"/>
        <v>28.98</v>
      </c>
      <c r="M21" s="5">
        <f t="shared" si="1"/>
        <v>47.563333333333333</v>
      </c>
      <c r="N21" s="150">
        <f t="shared" si="2"/>
        <v>85.530000000000015</v>
      </c>
      <c r="O21" s="149">
        <f t="shared" si="3"/>
        <v>2811.0599999999995</v>
      </c>
      <c r="P21" s="149">
        <f t="shared" si="4"/>
        <v>4613.6433333333325</v>
      </c>
      <c r="Q21" s="149">
        <f t="shared" si="5"/>
        <v>0</v>
      </c>
      <c r="R21" s="149">
        <f t="shared" si="6"/>
        <v>871.70666666666659</v>
      </c>
      <c r="S21" s="149">
        <f t="shared" si="7"/>
        <v>8296.409999999998</v>
      </c>
      <c r="T21" s="148">
        <f t="shared" si="8"/>
        <v>6.373850599999999</v>
      </c>
    </row>
    <row r="22" spans="1:20" ht="25.15" customHeight="1" x14ac:dyDescent="0.2">
      <c r="A22" s="156"/>
      <c r="B22" s="162" t="s">
        <v>232</v>
      </c>
      <c r="C22" s="160"/>
      <c r="D22" s="159"/>
      <c r="E22" s="158">
        <v>63.77</v>
      </c>
      <c r="F22" s="158"/>
      <c r="G22" s="158">
        <v>99.54</v>
      </c>
      <c r="H22" s="268">
        <v>2.9</v>
      </c>
      <c r="I22" s="157">
        <v>18.47</v>
      </c>
      <c r="J22" s="267">
        <v>13634.96</v>
      </c>
      <c r="K22" s="266"/>
      <c r="L22" s="5">
        <f t="shared" si="0"/>
        <v>21.256666666666668</v>
      </c>
      <c r="M22" s="5">
        <f t="shared" si="1"/>
        <v>33.18</v>
      </c>
      <c r="N22" s="150">
        <f t="shared" si="2"/>
        <v>61.56</v>
      </c>
      <c r="O22" s="149">
        <f t="shared" si="3"/>
        <v>2061.8966666666665</v>
      </c>
      <c r="P22" s="149">
        <f t="shared" si="4"/>
        <v>3218.4599999999996</v>
      </c>
      <c r="Q22" s="149">
        <f t="shared" si="5"/>
        <v>0</v>
      </c>
      <c r="R22" s="149">
        <f t="shared" si="6"/>
        <v>690.96333333333314</v>
      </c>
      <c r="S22" s="149">
        <f t="shared" si="7"/>
        <v>5971.32</v>
      </c>
      <c r="T22" s="148">
        <f t="shared" si="8"/>
        <v>4.4086370666666665</v>
      </c>
    </row>
    <row r="23" spans="1:20" ht="25.15" customHeight="1" x14ac:dyDescent="0.2">
      <c r="A23" s="156"/>
      <c r="B23" s="161" t="s">
        <v>231</v>
      </c>
      <c r="C23" s="160"/>
      <c r="D23" s="159"/>
      <c r="E23" s="158">
        <v>93.63</v>
      </c>
      <c r="F23" s="158"/>
      <c r="G23" s="158">
        <v>132.12</v>
      </c>
      <c r="H23" s="268">
        <v>4.22</v>
      </c>
      <c r="I23" s="157">
        <v>38.32</v>
      </c>
      <c r="J23" s="267">
        <v>18679.55</v>
      </c>
      <c r="K23" s="266"/>
      <c r="L23" s="5">
        <f t="shared" si="0"/>
        <v>31.209999999999997</v>
      </c>
      <c r="M23" s="5">
        <f t="shared" si="1"/>
        <v>44.04</v>
      </c>
      <c r="N23" s="150">
        <f t="shared" si="2"/>
        <v>89.43</v>
      </c>
      <c r="O23" s="149">
        <f t="shared" si="3"/>
        <v>3027.37</v>
      </c>
      <c r="P23" s="149">
        <f t="shared" si="4"/>
        <v>4271.8799999999992</v>
      </c>
      <c r="Q23" s="149">
        <f t="shared" si="5"/>
        <v>0</v>
      </c>
      <c r="R23" s="149">
        <f t="shared" si="6"/>
        <v>1375.46</v>
      </c>
      <c r="S23" s="149">
        <f t="shared" si="7"/>
        <v>8674.7099999999991</v>
      </c>
      <c r="T23" s="148">
        <f t="shared" si="8"/>
        <v>6.0397211666666655</v>
      </c>
    </row>
    <row r="24" spans="1:20" ht="25.15" customHeight="1" thickBot="1" x14ac:dyDescent="0.25">
      <c r="A24" s="156"/>
      <c r="B24" s="155" t="s">
        <v>230</v>
      </c>
      <c r="C24" s="154"/>
      <c r="D24" s="153"/>
      <c r="E24" s="152">
        <v>93.25</v>
      </c>
      <c r="F24" s="152"/>
      <c r="G24" s="152">
        <v>99.22</v>
      </c>
      <c r="H24" s="265">
        <v>3.69</v>
      </c>
      <c r="I24" s="151">
        <v>88.84</v>
      </c>
      <c r="J24" s="264">
        <v>15633.83</v>
      </c>
      <c r="K24" s="263"/>
      <c r="L24" s="5">
        <f t="shared" si="0"/>
        <v>31.083333333333332</v>
      </c>
      <c r="M24" s="5">
        <f t="shared" si="1"/>
        <v>33.073333333333331</v>
      </c>
      <c r="N24" s="150">
        <f t="shared" si="2"/>
        <v>95</v>
      </c>
      <c r="O24" s="149">
        <f t="shared" si="3"/>
        <v>3015.0833333333326</v>
      </c>
      <c r="P24" s="149">
        <f t="shared" si="4"/>
        <v>3208.1133333333328</v>
      </c>
      <c r="Q24" s="149">
        <f t="shared" si="5"/>
        <v>0</v>
      </c>
      <c r="R24" s="149">
        <f t="shared" si="6"/>
        <v>2991.8033333333333</v>
      </c>
      <c r="S24" s="149">
        <f t="shared" si="7"/>
        <v>9214.9999999999982</v>
      </c>
      <c r="T24" s="148">
        <f t="shared" si="8"/>
        <v>5.0549383666666658</v>
      </c>
    </row>
    <row r="25" spans="1:20" ht="25.15" customHeight="1" x14ac:dyDescent="0.2">
      <c r="A25" s="156"/>
      <c r="B25" s="170" t="s">
        <v>229</v>
      </c>
      <c r="C25" s="166"/>
      <c r="D25" s="165"/>
      <c r="E25" s="164">
        <v>86.21</v>
      </c>
      <c r="F25" s="164"/>
      <c r="G25" s="164">
        <v>108.42</v>
      </c>
      <c r="H25" s="271">
        <v>4.3499999999999996</v>
      </c>
      <c r="I25" s="163">
        <v>65.099999999999994</v>
      </c>
      <c r="J25" s="270">
        <v>15615.07</v>
      </c>
      <c r="K25" s="269"/>
      <c r="L25" s="5">
        <f t="shared" si="0"/>
        <v>28.736666666666665</v>
      </c>
      <c r="M25" s="5">
        <f t="shared" si="1"/>
        <v>36.14</v>
      </c>
      <c r="N25" s="150">
        <f t="shared" si="2"/>
        <v>88.026666666666657</v>
      </c>
      <c r="O25" s="149">
        <f t="shared" si="3"/>
        <v>2787.456666666666</v>
      </c>
      <c r="P25" s="149">
        <f t="shared" si="4"/>
        <v>3505.58</v>
      </c>
      <c r="Q25" s="149">
        <f t="shared" si="5"/>
        <v>0</v>
      </c>
      <c r="R25" s="149">
        <f t="shared" si="6"/>
        <v>2245.5499999999993</v>
      </c>
      <c r="S25" s="149">
        <f t="shared" si="7"/>
        <v>8538.5866666666661</v>
      </c>
      <c r="T25" s="148">
        <f t="shared" si="8"/>
        <v>5.0488726333333336</v>
      </c>
    </row>
    <row r="26" spans="1:20" ht="25.15" customHeight="1" x14ac:dyDescent="0.2">
      <c r="A26" s="156"/>
      <c r="B26" s="169" t="s">
        <v>228</v>
      </c>
      <c r="C26" s="160"/>
      <c r="D26" s="159"/>
      <c r="E26" s="158">
        <v>115.31</v>
      </c>
      <c r="F26" s="158"/>
      <c r="G26" s="158">
        <v>187.11</v>
      </c>
      <c r="H26" s="268">
        <v>5.35</v>
      </c>
      <c r="I26" s="157">
        <v>40.200000000000003</v>
      </c>
      <c r="J26" s="267">
        <v>14314.49</v>
      </c>
      <c r="K26" s="266"/>
      <c r="L26" s="5">
        <f t="shared" si="0"/>
        <v>38.436666666666667</v>
      </c>
      <c r="M26" s="5">
        <f t="shared" si="1"/>
        <v>62.370000000000005</v>
      </c>
      <c r="N26" s="150">
        <f t="shared" si="2"/>
        <v>115.99000000000001</v>
      </c>
      <c r="O26" s="149">
        <f t="shared" si="3"/>
        <v>3728.3566666666661</v>
      </c>
      <c r="P26" s="149">
        <f t="shared" si="4"/>
        <v>6049.89</v>
      </c>
      <c r="Q26" s="149">
        <f t="shared" si="5"/>
        <v>0</v>
      </c>
      <c r="R26" s="149">
        <f t="shared" si="6"/>
        <v>1472.7833333333335</v>
      </c>
      <c r="S26" s="149">
        <f t="shared" si="7"/>
        <v>11251.029999999999</v>
      </c>
      <c r="T26" s="148">
        <f t="shared" si="8"/>
        <v>4.6283517666666665</v>
      </c>
    </row>
    <row r="27" spans="1:20" ht="25.15" customHeight="1" x14ac:dyDescent="0.2">
      <c r="A27" s="156"/>
      <c r="B27" s="169" t="s">
        <v>227</v>
      </c>
      <c r="C27" s="160"/>
      <c r="D27" s="159"/>
      <c r="E27" s="158">
        <v>95.73</v>
      </c>
      <c r="F27" s="158"/>
      <c r="G27" s="158">
        <v>142.61000000000001</v>
      </c>
      <c r="H27" s="268">
        <v>4.71</v>
      </c>
      <c r="I27" s="157">
        <v>27.33</v>
      </c>
      <c r="J27" s="267">
        <v>18783.66</v>
      </c>
      <c r="K27" s="266"/>
      <c r="L27" s="5">
        <f t="shared" si="0"/>
        <v>31.91</v>
      </c>
      <c r="M27" s="5">
        <f t="shared" si="1"/>
        <v>47.536666666666669</v>
      </c>
      <c r="N27" s="150">
        <f t="shared" si="2"/>
        <v>90.126666666666679</v>
      </c>
      <c r="O27" s="149">
        <f t="shared" si="3"/>
        <v>3095.27</v>
      </c>
      <c r="P27" s="149">
        <f t="shared" si="4"/>
        <v>4611.0566666666673</v>
      </c>
      <c r="Q27" s="149">
        <f t="shared" si="5"/>
        <v>0</v>
      </c>
      <c r="R27" s="149">
        <f t="shared" si="6"/>
        <v>1035.96</v>
      </c>
      <c r="S27" s="149">
        <f t="shared" si="7"/>
        <v>8742.2866666666669</v>
      </c>
      <c r="T27" s="148">
        <f t="shared" si="8"/>
        <v>6.0733834</v>
      </c>
    </row>
    <row r="28" spans="1:20" ht="25.15" customHeight="1" thickBot="1" x14ac:dyDescent="0.25">
      <c r="A28" s="156"/>
      <c r="B28" s="168" t="s">
        <v>225</v>
      </c>
      <c r="C28" s="154"/>
      <c r="D28" s="153"/>
      <c r="E28" s="152">
        <v>79.67</v>
      </c>
      <c r="F28" s="152"/>
      <c r="G28" s="152">
        <v>114.89</v>
      </c>
      <c r="H28" s="265">
        <v>4.0199999999999996</v>
      </c>
      <c r="I28" s="151">
        <v>28.8</v>
      </c>
      <c r="J28" s="264">
        <v>15673.02</v>
      </c>
      <c r="K28" s="263"/>
      <c r="L28" s="5">
        <f t="shared" si="0"/>
        <v>26.556666666666668</v>
      </c>
      <c r="M28" s="5">
        <f t="shared" si="1"/>
        <v>38.296666666666667</v>
      </c>
      <c r="N28" s="150">
        <f t="shared" si="2"/>
        <v>75.793333333333337</v>
      </c>
      <c r="O28" s="149">
        <f t="shared" si="3"/>
        <v>2575.9966666666669</v>
      </c>
      <c r="P28" s="149">
        <f t="shared" si="4"/>
        <v>3714.7766666666666</v>
      </c>
      <c r="Q28" s="149">
        <f t="shared" si="5"/>
        <v>0</v>
      </c>
      <c r="R28" s="149">
        <f t="shared" si="6"/>
        <v>1061.1799999999998</v>
      </c>
      <c r="S28" s="149">
        <f t="shared" si="7"/>
        <v>7351.9533333333329</v>
      </c>
      <c r="T28" s="148">
        <f t="shared" si="8"/>
        <v>5.0676098000000005</v>
      </c>
    </row>
    <row r="29" spans="1:20" ht="25.15" customHeight="1" x14ac:dyDescent="0.2">
      <c r="A29" s="156"/>
      <c r="B29" s="167" t="s">
        <v>224</v>
      </c>
      <c r="C29" s="166"/>
      <c r="D29" s="165"/>
      <c r="E29" s="164">
        <v>80.760000000000005</v>
      </c>
      <c r="F29" s="164"/>
      <c r="G29" s="164">
        <v>127.3</v>
      </c>
      <c r="H29" s="271">
        <v>3.07</v>
      </c>
      <c r="I29" s="163">
        <v>21.3</v>
      </c>
      <c r="J29" s="270">
        <v>16892.38</v>
      </c>
      <c r="K29" s="269"/>
      <c r="L29" s="5">
        <f t="shared" si="0"/>
        <v>26.92</v>
      </c>
      <c r="M29" s="5">
        <f t="shared" si="1"/>
        <v>42.43333333333333</v>
      </c>
      <c r="N29" s="150">
        <f t="shared" si="2"/>
        <v>77.476666666666674</v>
      </c>
      <c r="O29" s="149">
        <f t="shared" si="3"/>
        <v>2611.2400000000002</v>
      </c>
      <c r="P29" s="149">
        <f t="shared" si="4"/>
        <v>4116.0333333333328</v>
      </c>
      <c r="Q29" s="149">
        <f t="shared" si="5"/>
        <v>0</v>
      </c>
      <c r="R29" s="149">
        <f t="shared" si="6"/>
        <v>787.96333333333325</v>
      </c>
      <c r="S29" s="149">
        <f t="shared" si="7"/>
        <v>7515.2366666666658</v>
      </c>
      <c r="T29" s="148">
        <f t="shared" si="8"/>
        <v>5.4618695333333331</v>
      </c>
    </row>
    <row r="30" spans="1:20" ht="25.15" customHeight="1" x14ac:dyDescent="0.2">
      <c r="A30" s="156"/>
      <c r="B30" s="172" t="s">
        <v>223</v>
      </c>
      <c r="C30" s="160"/>
      <c r="D30" s="159"/>
      <c r="E30" s="158">
        <v>103.26</v>
      </c>
      <c r="F30" s="158"/>
      <c r="G30" s="158">
        <v>147.38999999999999</v>
      </c>
      <c r="H30" s="268">
        <v>5.24</v>
      </c>
      <c r="I30" s="157">
        <v>50.23</v>
      </c>
      <c r="J30" s="267">
        <v>18744.57</v>
      </c>
      <c r="K30" s="266"/>
      <c r="L30" s="5">
        <f t="shared" si="0"/>
        <v>34.42</v>
      </c>
      <c r="M30" s="5">
        <f t="shared" si="1"/>
        <v>49.129999999999995</v>
      </c>
      <c r="N30" s="150">
        <f t="shared" si="2"/>
        <v>102.04</v>
      </c>
      <c r="O30" s="149">
        <f t="shared" si="3"/>
        <v>3338.7399999999993</v>
      </c>
      <c r="P30" s="149">
        <f t="shared" si="4"/>
        <v>4765.6099999999988</v>
      </c>
      <c r="Q30" s="149">
        <f t="shared" si="5"/>
        <v>0</v>
      </c>
      <c r="R30" s="149">
        <f t="shared" si="6"/>
        <v>1793.5299999999997</v>
      </c>
      <c r="S30" s="149">
        <f t="shared" si="7"/>
        <v>9897.8799999999974</v>
      </c>
      <c r="T30" s="148">
        <f t="shared" si="8"/>
        <v>6.0607442999999996</v>
      </c>
    </row>
    <row r="31" spans="1:20" ht="25.15" customHeight="1" x14ac:dyDescent="0.2">
      <c r="A31" s="156"/>
      <c r="B31" s="172" t="s">
        <v>222</v>
      </c>
      <c r="C31" s="160"/>
      <c r="D31" s="159"/>
      <c r="E31" s="158">
        <v>107.14</v>
      </c>
      <c r="F31" s="158"/>
      <c r="G31" s="158">
        <v>162.30000000000001</v>
      </c>
      <c r="H31" s="268">
        <v>4.88</v>
      </c>
      <c r="I31" s="157">
        <v>67.16</v>
      </c>
      <c r="J31" s="267">
        <v>21787.48</v>
      </c>
      <c r="K31" s="266"/>
      <c r="L31" s="5">
        <f t="shared" si="0"/>
        <v>35.713333333333331</v>
      </c>
      <c r="M31" s="5">
        <f t="shared" si="1"/>
        <v>54.1</v>
      </c>
      <c r="N31" s="150">
        <f t="shared" si="2"/>
        <v>113.82666666666667</v>
      </c>
      <c r="O31" s="149">
        <f t="shared" si="3"/>
        <v>3464.1933333333332</v>
      </c>
      <c r="P31" s="149">
        <f t="shared" si="4"/>
        <v>5247.7</v>
      </c>
      <c r="Q31" s="149">
        <f t="shared" si="5"/>
        <v>0</v>
      </c>
      <c r="R31" s="149">
        <f t="shared" si="6"/>
        <v>2329.2933333333331</v>
      </c>
      <c r="S31" s="149">
        <f t="shared" si="7"/>
        <v>11041.186666666666</v>
      </c>
      <c r="T31" s="148">
        <f t="shared" si="8"/>
        <v>7.0446185333333329</v>
      </c>
    </row>
    <row r="32" spans="1:20" ht="25.15" customHeight="1" thickBot="1" x14ac:dyDescent="0.25">
      <c r="A32" s="156"/>
      <c r="B32" s="171" t="s">
        <v>221</v>
      </c>
      <c r="C32" s="154"/>
      <c r="D32" s="153"/>
      <c r="E32" s="152">
        <v>56.88</v>
      </c>
      <c r="F32" s="152"/>
      <c r="G32" s="152">
        <v>59.61</v>
      </c>
      <c r="H32" s="265">
        <v>2.2000000000000002</v>
      </c>
      <c r="I32" s="151">
        <v>36.21</v>
      </c>
      <c r="J32" s="264">
        <v>10225.870000000001</v>
      </c>
      <c r="K32" s="263"/>
      <c r="L32" s="5">
        <f t="shared" si="0"/>
        <v>18.96</v>
      </c>
      <c r="M32" s="5">
        <f t="shared" si="1"/>
        <v>19.87</v>
      </c>
      <c r="N32" s="150">
        <f t="shared" si="2"/>
        <v>51.633333333333333</v>
      </c>
      <c r="O32" s="149">
        <f t="shared" si="3"/>
        <v>1839.12</v>
      </c>
      <c r="P32" s="149">
        <f t="shared" si="4"/>
        <v>1927.3900000000003</v>
      </c>
      <c r="Q32" s="149">
        <f t="shared" si="5"/>
        <v>0</v>
      </c>
      <c r="R32" s="149">
        <f t="shared" si="6"/>
        <v>1241.9233333333334</v>
      </c>
      <c r="S32" s="149">
        <f t="shared" si="7"/>
        <v>5008.4333333333334</v>
      </c>
      <c r="T32" s="148">
        <f t="shared" si="8"/>
        <v>3.3063646333333332</v>
      </c>
    </row>
    <row r="33" spans="1:20" ht="25.15" customHeight="1" x14ac:dyDescent="0.2">
      <c r="A33" s="156"/>
      <c r="B33" s="170" t="s">
        <v>219</v>
      </c>
      <c r="C33" s="166"/>
      <c r="D33" s="165"/>
      <c r="E33" s="164">
        <v>131.44</v>
      </c>
      <c r="F33" s="164"/>
      <c r="G33" s="164">
        <v>219.61</v>
      </c>
      <c r="H33" s="271">
        <v>4.96</v>
      </c>
      <c r="I33" s="163">
        <v>50.98</v>
      </c>
      <c r="J33" s="270">
        <v>28001.71</v>
      </c>
      <c r="K33" s="269"/>
      <c r="L33" s="5">
        <f t="shared" si="0"/>
        <v>43.813333333333333</v>
      </c>
      <c r="M33" s="5">
        <f t="shared" si="1"/>
        <v>73.203333333333333</v>
      </c>
      <c r="N33" s="150">
        <f t="shared" si="2"/>
        <v>135.66333333333333</v>
      </c>
      <c r="O33" s="149">
        <f t="shared" si="3"/>
        <v>4249.8933333333325</v>
      </c>
      <c r="P33" s="149">
        <f t="shared" si="4"/>
        <v>7100.7233333333315</v>
      </c>
      <c r="Q33" s="149">
        <f t="shared" si="5"/>
        <v>0</v>
      </c>
      <c r="R33" s="149">
        <f t="shared" si="6"/>
        <v>1808.7266666666665</v>
      </c>
      <c r="S33" s="149">
        <f t="shared" si="7"/>
        <v>13159.343333333331</v>
      </c>
      <c r="T33" s="148">
        <f t="shared" si="8"/>
        <v>9.0538862333333334</v>
      </c>
    </row>
    <row r="34" spans="1:20" ht="25.15" customHeight="1" x14ac:dyDescent="0.2">
      <c r="A34" s="156"/>
      <c r="B34" s="169" t="s">
        <v>217</v>
      </c>
      <c r="C34" s="160"/>
      <c r="D34" s="159"/>
      <c r="E34" s="158">
        <v>95.32</v>
      </c>
      <c r="F34" s="158"/>
      <c r="G34" s="158">
        <v>153.49</v>
      </c>
      <c r="H34" s="268">
        <v>3.95</v>
      </c>
      <c r="I34" s="157">
        <v>24.27</v>
      </c>
      <c r="J34" s="267">
        <v>20029.099999999999</v>
      </c>
      <c r="K34" s="266"/>
      <c r="L34" s="5">
        <f t="shared" si="0"/>
        <v>31.77333333333333</v>
      </c>
      <c r="M34" s="5">
        <f t="shared" si="1"/>
        <v>51.163333333333334</v>
      </c>
      <c r="N34" s="150">
        <f t="shared" si="2"/>
        <v>92.34333333333332</v>
      </c>
      <c r="O34" s="149">
        <f t="shared" si="3"/>
        <v>3082.0133333333329</v>
      </c>
      <c r="P34" s="149">
        <f t="shared" si="4"/>
        <v>4962.8433333333323</v>
      </c>
      <c r="Q34" s="149">
        <f t="shared" si="5"/>
        <v>0</v>
      </c>
      <c r="R34" s="149">
        <f t="shared" si="6"/>
        <v>912.4466666666666</v>
      </c>
      <c r="S34" s="149">
        <f t="shared" si="7"/>
        <v>8957.3033333333315</v>
      </c>
      <c r="T34" s="148">
        <f t="shared" si="8"/>
        <v>6.4760756666666648</v>
      </c>
    </row>
    <row r="35" spans="1:20" ht="25.15" customHeight="1" x14ac:dyDescent="0.2">
      <c r="A35" s="156"/>
      <c r="B35" s="169" t="s">
        <v>216</v>
      </c>
      <c r="C35" s="160"/>
      <c r="D35" s="159"/>
      <c r="E35" s="158">
        <v>76.89</v>
      </c>
      <c r="F35" s="158"/>
      <c r="G35" s="158">
        <v>108.46</v>
      </c>
      <c r="H35" s="268">
        <v>4.9000000000000004</v>
      </c>
      <c r="I35" s="157">
        <v>31.06</v>
      </c>
      <c r="J35" s="267">
        <v>14947.39</v>
      </c>
      <c r="K35" s="266"/>
      <c r="L35" s="5">
        <f t="shared" si="0"/>
        <v>25.63</v>
      </c>
      <c r="M35" s="5">
        <f t="shared" si="1"/>
        <v>36.153333333333329</v>
      </c>
      <c r="N35" s="150">
        <f t="shared" si="2"/>
        <v>73.77</v>
      </c>
      <c r="O35" s="149">
        <f t="shared" si="3"/>
        <v>2486.1099999999997</v>
      </c>
      <c r="P35" s="149">
        <f t="shared" si="4"/>
        <v>3506.8733333333325</v>
      </c>
      <c r="Q35" s="149">
        <f t="shared" si="5"/>
        <v>0</v>
      </c>
      <c r="R35" s="149">
        <f t="shared" si="6"/>
        <v>1162.7066666666667</v>
      </c>
      <c r="S35" s="149">
        <f t="shared" si="7"/>
        <v>7155.6899999999987</v>
      </c>
      <c r="T35" s="148">
        <f t="shared" si="8"/>
        <v>4.8329894333333323</v>
      </c>
    </row>
    <row r="36" spans="1:20" ht="25.15" customHeight="1" thickBot="1" x14ac:dyDescent="0.25">
      <c r="A36" s="156"/>
      <c r="B36" s="168" t="s">
        <v>215</v>
      </c>
      <c r="C36" s="154"/>
      <c r="D36" s="153"/>
      <c r="E36" s="152">
        <v>115.99</v>
      </c>
      <c r="F36" s="152"/>
      <c r="G36" s="152">
        <v>147.32</v>
      </c>
      <c r="H36" s="265">
        <v>4.66</v>
      </c>
      <c r="I36" s="151">
        <v>96.57</v>
      </c>
      <c r="J36" s="264">
        <v>18234.09</v>
      </c>
      <c r="K36" s="263"/>
      <c r="L36" s="5">
        <f t="shared" si="0"/>
        <v>38.663333333333334</v>
      </c>
      <c r="M36" s="5">
        <f t="shared" si="1"/>
        <v>49.106666666666662</v>
      </c>
      <c r="N36" s="150">
        <f t="shared" si="2"/>
        <v>121.51333333333334</v>
      </c>
      <c r="O36" s="149">
        <f t="shared" si="3"/>
        <v>3750.3433333333332</v>
      </c>
      <c r="P36" s="149">
        <f t="shared" si="4"/>
        <v>4763.3466666666654</v>
      </c>
      <c r="Q36" s="149">
        <f t="shared" si="5"/>
        <v>0</v>
      </c>
      <c r="R36" s="149">
        <f t="shared" si="6"/>
        <v>3273.103333333333</v>
      </c>
      <c r="S36" s="149">
        <f t="shared" si="7"/>
        <v>11786.793333333331</v>
      </c>
      <c r="T36" s="148">
        <f t="shared" si="8"/>
        <v>5.8956890999999993</v>
      </c>
    </row>
    <row r="37" spans="1:20" ht="25.15" customHeight="1" x14ac:dyDescent="0.2">
      <c r="A37" s="156"/>
      <c r="B37" s="167" t="s">
        <v>214</v>
      </c>
      <c r="C37" s="166"/>
      <c r="D37" s="165"/>
      <c r="E37" s="164">
        <v>93</v>
      </c>
      <c r="F37" s="164"/>
      <c r="G37" s="164">
        <v>159.31</v>
      </c>
      <c r="H37" s="271">
        <v>2.85</v>
      </c>
      <c r="I37" s="163">
        <v>23.07</v>
      </c>
      <c r="J37" s="270">
        <v>19553.349999999999</v>
      </c>
      <c r="K37" s="269"/>
      <c r="L37" s="5">
        <f t="shared" si="0"/>
        <v>31</v>
      </c>
      <c r="M37" s="5">
        <f t="shared" si="1"/>
        <v>53.103333333333332</v>
      </c>
      <c r="N37" s="150">
        <f t="shared" si="2"/>
        <v>92.743333333333339</v>
      </c>
      <c r="O37" s="149">
        <f t="shared" si="3"/>
        <v>3006.9999999999995</v>
      </c>
      <c r="P37" s="149">
        <f t="shared" si="4"/>
        <v>5151.0233333333326</v>
      </c>
      <c r="Q37" s="149">
        <f t="shared" si="5"/>
        <v>0</v>
      </c>
      <c r="R37" s="149">
        <f t="shared" si="6"/>
        <v>838.07999999999993</v>
      </c>
      <c r="S37" s="149">
        <f t="shared" si="7"/>
        <v>8996.1033333333326</v>
      </c>
      <c r="T37" s="148">
        <f t="shared" si="8"/>
        <v>6.3222498333333323</v>
      </c>
    </row>
    <row r="38" spans="1:20" ht="25.15" customHeight="1" x14ac:dyDescent="0.2">
      <c r="A38" s="156"/>
      <c r="B38" s="162" t="s">
        <v>213</v>
      </c>
      <c r="C38" s="160"/>
      <c r="D38" s="159"/>
      <c r="E38" s="158">
        <v>86.38</v>
      </c>
      <c r="F38" s="158"/>
      <c r="G38" s="158">
        <v>138.01</v>
      </c>
      <c r="H38" s="268">
        <v>3.75</v>
      </c>
      <c r="I38" s="157">
        <v>24.22</v>
      </c>
      <c r="J38" s="267">
        <v>17230.07</v>
      </c>
      <c r="K38" s="266"/>
      <c r="L38" s="5">
        <f t="shared" si="0"/>
        <v>28.793333333333333</v>
      </c>
      <c r="M38" s="5">
        <f t="shared" si="1"/>
        <v>46.00333333333333</v>
      </c>
      <c r="N38" s="150">
        <f t="shared" si="2"/>
        <v>84.11999999999999</v>
      </c>
      <c r="O38" s="149">
        <f t="shared" si="3"/>
        <v>2792.9533333333334</v>
      </c>
      <c r="P38" s="149">
        <f t="shared" si="4"/>
        <v>4462.3233333333328</v>
      </c>
      <c r="Q38" s="149">
        <f t="shared" si="5"/>
        <v>0</v>
      </c>
      <c r="R38" s="149">
        <f t="shared" si="6"/>
        <v>904.36333333333323</v>
      </c>
      <c r="S38" s="149">
        <f t="shared" si="7"/>
        <v>8159.6399999999994</v>
      </c>
      <c r="T38" s="148">
        <f t="shared" si="8"/>
        <v>5.5710559666666661</v>
      </c>
    </row>
    <row r="39" spans="1:20" ht="25.15" customHeight="1" x14ac:dyDescent="0.2">
      <c r="A39" s="156"/>
      <c r="B39" s="161" t="s">
        <v>212</v>
      </c>
      <c r="C39" s="160"/>
      <c r="D39" s="159"/>
      <c r="E39" s="158">
        <v>94.63</v>
      </c>
      <c r="F39" s="158"/>
      <c r="G39" s="158">
        <v>150.47999999999999</v>
      </c>
      <c r="H39" s="268">
        <v>3.98</v>
      </c>
      <c r="I39" s="157">
        <v>22.74</v>
      </c>
      <c r="J39" s="267">
        <v>18082.95</v>
      </c>
      <c r="K39" s="266"/>
      <c r="L39" s="5">
        <f t="shared" si="0"/>
        <v>31.543333333333333</v>
      </c>
      <c r="M39" s="5">
        <f t="shared" si="1"/>
        <v>50.16</v>
      </c>
      <c r="N39" s="150">
        <f t="shared" si="2"/>
        <v>90.61</v>
      </c>
      <c r="O39" s="149">
        <f t="shared" si="3"/>
        <v>3059.7033333333329</v>
      </c>
      <c r="P39" s="149">
        <f t="shared" si="4"/>
        <v>4865.5199999999995</v>
      </c>
      <c r="Q39" s="149">
        <f t="shared" si="5"/>
        <v>0</v>
      </c>
      <c r="R39" s="149">
        <f t="shared" si="6"/>
        <v>863.9466666666666</v>
      </c>
      <c r="S39" s="149">
        <f t="shared" si="7"/>
        <v>8789.1699999999983</v>
      </c>
      <c r="T39" s="148">
        <f t="shared" si="8"/>
        <v>5.8468205000000006</v>
      </c>
    </row>
    <row r="40" spans="1:20" ht="25.15" customHeight="1" thickBot="1" x14ac:dyDescent="0.25">
      <c r="A40" s="156"/>
      <c r="B40" s="155" t="s">
        <v>211</v>
      </c>
      <c r="C40" s="154"/>
      <c r="D40" s="153"/>
      <c r="E40" s="152">
        <v>79.28</v>
      </c>
      <c r="F40" s="152"/>
      <c r="G40" s="152">
        <v>104.14</v>
      </c>
      <c r="H40" s="265">
        <v>5.05</v>
      </c>
      <c r="I40" s="151">
        <v>32.090000000000003</v>
      </c>
      <c r="J40" s="264">
        <v>13572.18</v>
      </c>
      <c r="K40" s="263"/>
      <c r="L40" s="5">
        <f t="shared" si="0"/>
        <v>26.426666666666666</v>
      </c>
      <c r="M40" s="5">
        <f t="shared" si="1"/>
        <v>34.713333333333331</v>
      </c>
      <c r="N40" s="150">
        <f t="shared" si="2"/>
        <v>73.52000000000001</v>
      </c>
      <c r="O40" s="149">
        <f t="shared" si="3"/>
        <v>2563.3866666666659</v>
      </c>
      <c r="P40" s="149">
        <f t="shared" si="4"/>
        <v>3367.1933333333332</v>
      </c>
      <c r="Q40" s="149">
        <f t="shared" si="5"/>
        <v>0</v>
      </c>
      <c r="R40" s="149">
        <f t="shared" si="6"/>
        <v>1200.8599999999999</v>
      </c>
      <c r="S40" s="149">
        <f t="shared" si="7"/>
        <v>7131.4399999999987</v>
      </c>
      <c r="T40" s="148">
        <f t="shared" si="8"/>
        <v>4.3883381999999997</v>
      </c>
    </row>
    <row r="41" spans="1:20" ht="25.15" customHeight="1" x14ac:dyDescent="0.2">
      <c r="A41" s="156"/>
      <c r="B41" s="170" t="s">
        <v>210</v>
      </c>
      <c r="C41" s="166"/>
      <c r="D41" s="165"/>
      <c r="E41" s="164">
        <v>116.37</v>
      </c>
      <c r="F41" s="164"/>
      <c r="G41" s="164">
        <v>206.36</v>
      </c>
      <c r="H41" s="271">
        <v>5.33</v>
      </c>
      <c r="I41" s="163">
        <v>15.91</v>
      </c>
      <c r="J41" s="270">
        <v>23142.15</v>
      </c>
      <c r="K41" s="269"/>
      <c r="L41" s="5">
        <f t="shared" ref="L41:L72" si="9">(E41+F41)/$M$5</f>
        <v>38.79</v>
      </c>
      <c r="M41" s="5">
        <f t="shared" ref="M41:M72" si="10">G41/$M$5</f>
        <v>68.786666666666676</v>
      </c>
      <c r="N41" s="150">
        <f t="shared" ref="N41:N72" si="11">SUM(E41:I41)/$M$5</f>
        <v>114.65666666666668</v>
      </c>
      <c r="O41" s="149">
        <f t="shared" ref="O41:O72" si="12">(SUM(E41:F41)/$M$5)/1000*$M$3*10000</f>
        <v>3762.6299999999997</v>
      </c>
      <c r="P41" s="149">
        <f t="shared" ref="P41:P72" si="13">(G41/$M$5)/1000*$M$3*10000</f>
        <v>6672.3066666666673</v>
      </c>
      <c r="Q41" s="149">
        <f t="shared" ref="Q41:Q72" si="14">(0/$M$5)/1000*$M$3*10000</f>
        <v>0</v>
      </c>
      <c r="R41" s="149">
        <f t="shared" ref="R41:R72" si="15">(SUM(H41:I41)/$M$5)/1000*$M$3*10000</f>
        <v>686.76</v>
      </c>
      <c r="S41" s="149">
        <f t="shared" ref="S41:S72" si="16">SUM(O41,P41,R41)</f>
        <v>11121.696666666667</v>
      </c>
      <c r="T41" s="148">
        <f t="shared" ref="T41:T72" si="17">(J41/$M$5)/(100*100)*$M$3</f>
        <v>7.4826284999999997</v>
      </c>
    </row>
    <row r="42" spans="1:20" ht="25.15" customHeight="1" x14ac:dyDescent="0.2">
      <c r="A42" s="156"/>
      <c r="B42" s="169" t="s">
        <v>208</v>
      </c>
      <c r="C42" s="160"/>
      <c r="D42" s="159"/>
      <c r="E42" s="158">
        <v>90.77</v>
      </c>
      <c r="F42" s="158"/>
      <c r="G42" s="158">
        <v>157.49</v>
      </c>
      <c r="H42" s="268">
        <v>3.2</v>
      </c>
      <c r="I42" s="157">
        <v>19.920000000000002</v>
      </c>
      <c r="J42" s="267">
        <v>18719.36</v>
      </c>
      <c r="K42" s="266"/>
      <c r="L42" s="5">
        <f t="shared" si="9"/>
        <v>30.256666666666664</v>
      </c>
      <c r="M42" s="5">
        <f t="shared" si="10"/>
        <v>52.49666666666667</v>
      </c>
      <c r="N42" s="150">
        <f t="shared" si="11"/>
        <v>90.46</v>
      </c>
      <c r="O42" s="149">
        <f t="shared" si="12"/>
        <v>2934.8966666666665</v>
      </c>
      <c r="P42" s="149">
        <f t="shared" si="13"/>
        <v>5092.1766666666672</v>
      </c>
      <c r="Q42" s="149">
        <f t="shared" si="14"/>
        <v>0</v>
      </c>
      <c r="R42" s="149">
        <f t="shared" si="15"/>
        <v>747.54666666666662</v>
      </c>
      <c r="S42" s="149">
        <f t="shared" si="16"/>
        <v>8774.6200000000008</v>
      </c>
      <c r="T42" s="148">
        <f t="shared" si="17"/>
        <v>6.0525930666666667</v>
      </c>
    </row>
    <row r="43" spans="1:20" ht="25.15" customHeight="1" x14ac:dyDescent="0.2">
      <c r="A43" s="156"/>
      <c r="B43" s="169" t="s">
        <v>207</v>
      </c>
      <c r="C43" s="160"/>
      <c r="D43" s="159"/>
      <c r="E43" s="158">
        <v>78.040000000000006</v>
      </c>
      <c r="F43" s="158"/>
      <c r="G43" s="158">
        <v>94.37</v>
      </c>
      <c r="H43" s="268">
        <v>4.28</v>
      </c>
      <c r="I43" s="157">
        <v>31.96</v>
      </c>
      <c r="J43" s="267">
        <v>12103.74</v>
      </c>
      <c r="K43" s="266"/>
      <c r="L43" s="5">
        <f t="shared" si="9"/>
        <v>26.013333333333335</v>
      </c>
      <c r="M43" s="5">
        <f t="shared" si="10"/>
        <v>31.456666666666667</v>
      </c>
      <c r="N43" s="150">
        <f t="shared" si="11"/>
        <v>69.550000000000011</v>
      </c>
      <c r="O43" s="149">
        <f t="shared" si="12"/>
        <v>2523.2933333333335</v>
      </c>
      <c r="P43" s="149">
        <f t="shared" si="13"/>
        <v>3051.2966666666662</v>
      </c>
      <c r="Q43" s="149">
        <f t="shared" si="14"/>
        <v>0</v>
      </c>
      <c r="R43" s="149">
        <f t="shared" si="15"/>
        <v>1171.76</v>
      </c>
      <c r="S43" s="149">
        <f t="shared" si="16"/>
        <v>6746.35</v>
      </c>
      <c r="T43" s="148">
        <f t="shared" si="17"/>
        <v>3.9135425999999995</v>
      </c>
    </row>
    <row r="44" spans="1:20" ht="25.15" customHeight="1" thickBot="1" x14ac:dyDescent="0.25">
      <c r="A44" s="156"/>
      <c r="B44" s="168" t="s">
        <v>206</v>
      </c>
      <c r="C44" s="154"/>
      <c r="D44" s="153"/>
      <c r="E44" s="152">
        <v>76</v>
      </c>
      <c r="F44" s="152"/>
      <c r="G44" s="152">
        <v>117.33</v>
      </c>
      <c r="H44" s="265">
        <v>2.75</v>
      </c>
      <c r="I44" s="151">
        <v>21.88</v>
      </c>
      <c r="J44" s="264">
        <v>15573.86</v>
      </c>
      <c r="K44" s="263"/>
      <c r="L44" s="5">
        <f t="shared" si="9"/>
        <v>25.333333333333332</v>
      </c>
      <c r="M44" s="5">
        <f t="shared" si="10"/>
        <v>39.11</v>
      </c>
      <c r="N44" s="150">
        <f t="shared" si="11"/>
        <v>72.653333333333322</v>
      </c>
      <c r="O44" s="149">
        <f t="shared" si="12"/>
        <v>2457.333333333333</v>
      </c>
      <c r="P44" s="149">
        <f t="shared" si="13"/>
        <v>3793.6699999999996</v>
      </c>
      <c r="Q44" s="149">
        <f t="shared" si="14"/>
        <v>0</v>
      </c>
      <c r="R44" s="149">
        <f t="shared" si="15"/>
        <v>796.36999999999989</v>
      </c>
      <c r="S44" s="149">
        <f t="shared" si="16"/>
        <v>7047.3733333333321</v>
      </c>
      <c r="T44" s="148">
        <f t="shared" si="17"/>
        <v>5.0355480666666663</v>
      </c>
    </row>
    <row r="45" spans="1:20" ht="25.15" customHeight="1" x14ac:dyDescent="0.2">
      <c r="A45" s="156"/>
      <c r="B45" s="167" t="s">
        <v>205</v>
      </c>
      <c r="C45" s="166"/>
      <c r="D45" s="165"/>
      <c r="E45" s="164">
        <v>121.9</v>
      </c>
      <c r="F45" s="164"/>
      <c r="G45" s="164">
        <v>222.23</v>
      </c>
      <c r="H45" s="271">
        <v>5.42</v>
      </c>
      <c r="I45" s="163">
        <v>30.26</v>
      </c>
      <c r="J45" s="270">
        <v>24795.72</v>
      </c>
      <c r="K45" s="269"/>
      <c r="L45" s="5">
        <f t="shared" si="9"/>
        <v>40.633333333333333</v>
      </c>
      <c r="M45" s="5">
        <f t="shared" si="10"/>
        <v>74.076666666666668</v>
      </c>
      <c r="N45" s="150">
        <f t="shared" si="11"/>
        <v>126.60333333333334</v>
      </c>
      <c r="O45" s="149">
        <f t="shared" si="12"/>
        <v>3941.4333333333329</v>
      </c>
      <c r="P45" s="149">
        <f t="shared" si="13"/>
        <v>7185.4366666666656</v>
      </c>
      <c r="Q45" s="149">
        <f t="shared" si="14"/>
        <v>0</v>
      </c>
      <c r="R45" s="149">
        <f t="shared" si="15"/>
        <v>1153.6533333333332</v>
      </c>
      <c r="S45" s="149">
        <f t="shared" si="16"/>
        <v>12280.523333333333</v>
      </c>
      <c r="T45" s="148">
        <f t="shared" si="17"/>
        <v>8.0172827999999985</v>
      </c>
    </row>
    <row r="46" spans="1:20" ht="25.15" customHeight="1" x14ac:dyDescent="0.2">
      <c r="A46" s="156"/>
      <c r="B46" s="172" t="s">
        <v>204</v>
      </c>
      <c r="C46" s="160"/>
      <c r="D46" s="159"/>
      <c r="E46" s="158">
        <v>85.22</v>
      </c>
      <c r="F46" s="158">
        <v>1.37</v>
      </c>
      <c r="G46" s="158">
        <v>121.03</v>
      </c>
      <c r="H46" s="268">
        <v>3.71</v>
      </c>
      <c r="I46" s="157">
        <v>47.24</v>
      </c>
      <c r="J46" s="267">
        <v>14754.56</v>
      </c>
      <c r="K46" s="266"/>
      <c r="L46" s="5">
        <f t="shared" si="9"/>
        <v>28.863333333333333</v>
      </c>
      <c r="M46" s="5">
        <f t="shared" si="10"/>
        <v>40.343333333333334</v>
      </c>
      <c r="N46" s="150">
        <f t="shared" si="11"/>
        <v>86.19</v>
      </c>
      <c r="O46" s="149">
        <f t="shared" si="12"/>
        <v>2799.7433333333333</v>
      </c>
      <c r="P46" s="149">
        <f t="shared" si="13"/>
        <v>3913.3033333333333</v>
      </c>
      <c r="Q46" s="149">
        <f t="shared" si="14"/>
        <v>0</v>
      </c>
      <c r="R46" s="149">
        <f t="shared" si="15"/>
        <v>1647.3833333333332</v>
      </c>
      <c r="S46" s="149">
        <f t="shared" si="16"/>
        <v>8360.43</v>
      </c>
      <c r="T46" s="148">
        <f t="shared" si="17"/>
        <v>4.7706410666666663</v>
      </c>
    </row>
    <row r="47" spans="1:20" ht="25.15" customHeight="1" x14ac:dyDescent="0.2">
      <c r="A47" s="156"/>
      <c r="B47" s="172" t="s">
        <v>203</v>
      </c>
      <c r="C47" s="160"/>
      <c r="D47" s="159"/>
      <c r="E47" s="158">
        <v>111.35</v>
      </c>
      <c r="F47" s="158"/>
      <c r="G47" s="158">
        <v>161.99</v>
      </c>
      <c r="H47" s="268">
        <v>5.69</v>
      </c>
      <c r="I47" s="157">
        <v>46.55</v>
      </c>
      <c r="J47" s="267">
        <v>21471.77</v>
      </c>
      <c r="K47" s="266"/>
      <c r="L47" s="5">
        <f t="shared" si="9"/>
        <v>37.116666666666667</v>
      </c>
      <c r="M47" s="5">
        <f t="shared" si="10"/>
        <v>53.99666666666667</v>
      </c>
      <c r="N47" s="150">
        <f t="shared" si="11"/>
        <v>108.52666666666669</v>
      </c>
      <c r="O47" s="149">
        <f t="shared" si="12"/>
        <v>3600.3166666666666</v>
      </c>
      <c r="P47" s="149">
        <f t="shared" si="13"/>
        <v>5237.6766666666663</v>
      </c>
      <c r="Q47" s="149">
        <f t="shared" si="14"/>
        <v>0</v>
      </c>
      <c r="R47" s="149">
        <f t="shared" si="15"/>
        <v>1689.0933333333328</v>
      </c>
      <c r="S47" s="149">
        <f t="shared" si="16"/>
        <v>10527.086666666664</v>
      </c>
      <c r="T47" s="148">
        <f t="shared" si="17"/>
        <v>6.9425389666666666</v>
      </c>
    </row>
    <row r="48" spans="1:20" ht="25.15" customHeight="1" thickBot="1" x14ac:dyDescent="0.25">
      <c r="A48" s="156"/>
      <c r="B48" s="171" t="s">
        <v>202</v>
      </c>
      <c r="C48" s="154"/>
      <c r="D48" s="153"/>
      <c r="E48" s="152">
        <v>118.66</v>
      </c>
      <c r="F48" s="152"/>
      <c r="G48" s="152">
        <v>188.2</v>
      </c>
      <c r="H48" s="265">
        <v>3.77</v>
      </c>
      <c r="I48" s="151">
        <v>39</v>
      </c>
      <c r="J48" s="264">
        <v>24164.44</v>
      </c>
      <c r="K48" s="263"/>
      <c r="L48" s="5">
        <f t="shared" si="9"/>
        <v>39.553333333333335</v>
      </c>
      <c r="M48" s="5">
        <f t="shared" si="10"/>
        <v>62.733333333333327</v>
      </c>
      <c r="N48" s="150">
        <f t="shared" si="11"/>
        <v>116.54333333333334</v>
      </c>
      <c r="O48" s="149">
        <f t="shared" si="12"/>
        <v>3836.6733333333336</v>
      </c>
      <c r="P48" s="149">
        <f t="shared" si="13"/>
        <v>6085.1333333333314</v>
      </c>
      <c r="Q48" s="149">
        <f t="shared" si="14"/>
        <v>0</v>
      </c>
      <c r="R48" s="149">
        <f t="shared" si="15"/>
        <v>1382.8966666666668</v>
      </c>
      <c r="S48" s="149">
        <f t="shared" si="16"/>
        <v>11304.703333333333</v>
      </c>
      <c r="T48" s="148">
        <f t="shared" si="17"/>
        <v>7.8131689333333325</v>
      </c>
    </row>
    <row r="49" spans="1:20" ht="25.15" customHeight="1" x14ac:dyDescent="0.2">
      <c r="A49" s="156"/>
      <c r="B49" s="170" t="s">
        <v>201</v>
      </c>
      <c r="C49" s="166"/>
      <c r="D49" s="165"/>
      <c r="E49" s="164">
        <v>104.14</v>
      </c>
      <c r="F49" s="164"/>
      <c r="G49" s="164">
        <v>174.69</v>
      </c>
      <c r="H49" s="271">
        <v>3.87</v>
      </c>
      <c r="I49" s="163">
        <v>25.21</v>
      </c>
      <c r="J49" s="270">
        <v>20935.849999999999</v>
      </c>
      <c r="K49" s="269"/>
      <c r="L49" s="5">
        <f t="shared" si="9"/>
        <v>34.713333333333331</v>
      </c>
      <c r="M49" s="5">
        <f t="shared" si="10"/>
        <v>58.23</v>
      </c>
      <c r="N49" s="150">
        <f t="shared" si="11"/>
        <v>102.63666666666666</v>
      </c>
      <c r="O49" s="149">
        <f t="shared" si="12"/>
        <v>3367.1933333333332</v>
      </c>
      <c r="P49" s="149">
        <f t="shared" si="13"/>
        <v>5648.3099999999995</v>
      </c>
      <c r="Q49" s="149">
        <f t="shared" si="14"/>
        <v>0</v>
      </c>
      <c r="R49" s="149">
        <f t="shared" si="15"/>
        <v>940.25333333333322</v>
      </c>
      <c r="S49" s="149">
        <f t="shared" si="16"/>
        <v>9955.7566666666662</v>
      </c>
      <c r="T49" s="148">
        <f t="shared" si="17"/>
        <v>6.7692581666666651</v>
      </c>
    </row>
    <row r="50" spans="1:20" ht="25.15" customHeight="1" x14ac:dyDescent="0.2">
      <c r="A50" s="156"/>
      <c r="B50" s="169" t="s">
        <v>200</v>
      </c>
      <c r="C50" s="160"/>
      <c r="D50" s="159"/>
      <c r="E50" s="158">
        <v>106.69</v>
      </c>
      <c r="F50" s="158"/>
      <c r="G50" s="158">
        <v>159.94</v>
      </c>
      <c r="H50" s="268">
        <v>4.67</v>
      </c>
      <c r="I50" s="157">
        <v>64.87</v>
      </c>
      <c r="J50" s="267">
        <v>19321.73</v>
      </c>
      <c r="K50" s="266"/>
      <c r="L50" s="5">
        <f t="shared" si="9"/>
        <v>35.563333333333333</v>
      </c>
      <c r="M50" s="5">
        <f t="shared" si="10"/>
        <v>53.313333333333333</v>
      </c>
      <c r="N50" s="150">
        <f t="shared" si="11"/>
        <v>112.05666666666667</v>
      </c>
      <c r="O50" s="149">
        <f t="shared" si="12"/>
        <v>3449.643333333333</v>
      </c>
      <c r="P50" s="149">
        <f t="shared" si="13"/>
        <v>5171.3933333333325</v>
      </c>
      <c r="Q50" s="149">
        <f t="shared" si="14"/>
        <v>0</v>
      </c>
      <c r="R50" s="149">
        <f t="shared" si="15"/>
        <v>2248.46</v>
      </c>
      <c r="S50" s="149">
        <f t="shared" si="16"/>
        <v>10869.496666666666</v>
      </c>
      <c r="T50" s="148">
        <f t="shared" si="17"/>
        <v>6.2473593666666662</v>
      </c>
    </row>
    <row r="51" spans="1:20" ht="25.15" customHeight="1" x14ac:dyDescent="0.2">
      <c r="A51" s="156"/>
      <c r="B51" s="169" t="s">
        <v>199</v>
      </c>
      <c r="C51" s="160"/>
      <c r="D51" s="159"/>
      <c r="E51" s="158">
        <v>81.900000000000006</v>
      </c>
      <c r="F51" s="158"/>
      <c r="G51" s="158">
        <v>138.22</v>
      </c>
      <c r="H51" s="268">
        <v>2.38</v>
      </c>
      <c r="I51" s="157">
        <v>22.41</v>
      </c>
      <c r="J51" s="267">
        <v>17681.330000000002</v>
      </c>
      <c r="K51" s="266"/>
      <c r="L51" s="5">
        <f t="shared" si="9"/>
        <v>27.3</v>
      </c>
      <c r="M51" s="5">
        <f t="shared" si="10"/>
        <v>46.073333333333331</v>
      </c>
      <c r="N51" s="150">
        <f t="shared" si="11"/>
        <v>81.63666666666667</v>
      </c>
      <c r="O51" s="149">
        <f t="shared" si="12"/>
        <v>2648.1</v>
      </c>
      <c r="P51" s="149">
        <f t="shared" si="13"/>
        <v>4469.1133333333319</v>
      </c>
      <c r="Q51" s="149">
        <f t="shared" si="14"/>
        <v>0</v>
      </c>
      <c r="R51" s="149">
        <f t="shared" si="15"/>
        <v>801.54333333333341</v>
      </c>
      <c r="S51" s="149">
        <f t="shared" si="16"/>
        <v>7918.7566666666644</v>
      </c>
      <c r="T51" s="148">
        <f t="shared" si="17"/>
        <v>5.7169633666666675</v>
      </c>
    </row>
    <row r="52" spans="1:20" ht="25.15" customHeight="1" thickBot="1" x14ac:dyDescent="0.25">
      <c r="A52" s="156"/>
      <c r="B52" s="168" t="s">
        <v>198</v>
      </c>
      <c r="C52" s="154"/>
      <c r="D52" s="153"/>
      <c r="E52" s="152">
        <v>93.88</v>
      </c>
      <c r="F52" s="152"/>
      <c r="G52" s="152">
        <v>106.1</v>
      </c>
      <c r="H52" s="265">
        <v>3.81</v>
      </c>
      <c r="I52" s="151">
        <v>64.849999999999994</v>
      </c>
      <c r="J52" s="264">
        <v>16347.15</v>
      </c>
      <c r="K52" s="263"/>
      <c r="L52" s="5">
        <f t="shared" si="9"/>
        <v>31.293333333333333</v>
      </c>
      <c r="M52" s="5">
        <f t="shared" si="10"/>
        <v>35.366666666666667</v>
      </c>
      <c r="N52" s="150">
        <f t="shared" si="11"/>
        <v>89.546666666666667</v>
      </c>
      <c r="O52" s="149">
        <f t="shared" si="12"/>
        <v>3035.4533333333329</v>
      </c>
      <c r="P52" s="149">
        <f t="shared" si="13"/>
        <v>3430.5666666666662</v>
      </c>
      <c r="Q52" s="149">
        <f t="shared" si="14"/>
        <v>0</v>
      </c>
      <c r="R52" s="149">
        <f t="shared" si="15"/>
        <v>2220.0066666666667</v>
      </c>
      <c r="S52" s="149">
        <f t="shared" si="16"/>
        <v>8686.0266666666648</v>
      </c>
      <c r="T52" s="148">
        <f t="shared" si="17"/>
        <v>5.2855784999999997</v>
      </c>
    </row>
    <row r="53" spans="1:20" ht="25.15" customHeight="1" x14ac:dyDescent="0.2">
      <c r="A53" s="156"/>
      <c r="B53" s="167" t="s">
        <v>197</v>
      </c>
      <c r="C53" s="166"/>
      <c r="D53" s="165"/>
      <c r="E53" s="164">
        <v>69.63</v>
      </c>
      <c r="F53" s="164"/>
      <c r="G53" s="164">
        <v>98.06</v>
      </c>
      <c r="H53" s="271">
        <v>3.2</v>
      </c>
      <c r="I53" s="163">
        <v>23.55</v>
      </c>
      <c r="J53" s="270">
        <v>12433.03</v>
      </c>
      <c r="K53" s="269"/>
      <c r="L53" s="5">
        <f t="shared" si="9"/>
        <v>23.209999999999997</v>
      </c>
      <c r="M53" s="5">
        <f t="shared" si="10"/>
        <v>32.686666666666667</v>
      </c>
      <c r="N53" s="150">
        <f t="shared" si="11"/>
        <v>64.813333333333333</v>
      </c>
      <c r="O53" s="149">
        <f t="shared" si="12"/>
        <v>2251.37</v>
      </c>
      <c r="P53" s="149">
        <f t="shared" si="13"/>
        <v>3170.6066666666666</v>
      </c>
      <c r="Q53" s="149">
        <f t="shared" si="14"/>
        <v>0</v>
      </c>
      <c r="R53" s="149">
        <f t="shared" si="15"/>
        <v>864.91666666666663</v>
      </c>
      <c r="S53" s="149">
        <f t="shared" si="16"/>
        <v>6286.8933333333334</v>
      </c>
      <c r="T53" s="148">
        <f t="shared" si="17"/>
        <v>4.020013033333333</v>
      </c>
    </row>
    <row r="54" spans="1:20" ht="25.15" customHeight="1" x14ac:dyDescent="0.2">
      <c r="A54" s="156"/>
      <c r="B54" s="162" t="s">
        <v>196</v>
      </c>
      <c r="C54" s="160"/>
      <c r="D54" s="159"/>
      <c r="E54" s="158">
        <v>77.13</v>
      </c>
      <c r="F54" s="158"/>
      <c r="G54" s="158">
        <v>89.01</v>
      </c>
      <c r="H54" s="268">
        <v>2.0099999999999998</v>
      </c>
      <c r="I54" s="157">
        <v>55.77</v>
      </c>
      <c r="J54" s="267">
        <v>13720.38</v>
      </c>
      <c r="K54" s="266"/>
      <c r="L54" s="5">
        <f t="shared" si="9"/>
        <v>25.709999999999997</v>
      </c>
      <c r="M54" s="5">
        <f t="shared" si="10"/>
        <v>29.67</v>
      </c>
      <c r="N54" s="150">
        <f t="shared" si="11"/>
        <v>74.64</v>
      </c>
      <c r="O54" s="149">
        <f t="shared" si="12"/>
        <v>2493.8699999999994</v>
      </c>
      <c r="P54" s="149">
        <f t="shared" si="13"/>
        <v>2877.99</v>
      </c>
      <c r="Q54" s="149">
        <f t="shared" si="14"/>
        <v>0</v>
      </c>
      <c r="R54" s="149">
        <f t="shared" si="15"/>
        <v>1868.2200000000003</v>
      </c>
      <c r="S54" s="149">
        <f t="shared" si="16"/>
        <v>7240.079999999999</v>
      </c>
      <c r="T54" s="148">
        <f t="shared" si="17"/>
        <v>4.4362561999999999</v>
      </c>
    </row>
    <row r="55" spans="1:20" ht="25.15" customHeight="1" x14ac:dyDescent="0.2">
      <c r="A55" s="156"/>
      <c r="B55" s="161" t="s">
        <v>195</v>
      </c>
      <c r="C55" s="160"/>
      <c r="D55" s="159"/>
      <c r="E55" s="158">
        <v>108.01</v>
      </c>
      <c r="F55" s="158"/>
      <c r="G55" s="158">
        <v>154.94999999999999</v>
      </c>
      <c r="H55" s="268">
        <v>3.47</v>
      </c>
      <c r="I55" s="157">
        <v>42.15</v>
      </c>
      <c r="J55" s="267">
        <v>20027.900000000001</v>
      </c>
      <c r="K55" s="266"/>
      <c r="L55" s="5">
        <f t="shared" si="9"/>
        <v>36.003333333333337</v>
      </c>
      <c r="M55" s="5">
        <f t="shared" si="10"/>
        <v>51.65</v>
      </c>
      <c r="N55" s="150">
        <f t="shared" si="11"/>
        <v>102.86</v>
      </c>
      <c r="O55" s="149">
        <f t="shared" si="12"/>
        <v>3492.3233333333337</v>
      </c>
      <c r="P55" s="149">
        <f t="shared" si="13"/>
        <v>5010.0499999999993</v>
      </c>
      <c r="Q55" s="149">
        <f t="shared" si="14"/>
        <v>0</v>
      </c>
      <c r="R55" s="149">
        <f t="shared" si="15"/>
        <v>1475.0466666666664</v>
      </c>
      <c r="S55" s="149">
        <f t="shared" si="16"/>
        <v>9977.42</v>
      </c>
      <c r="T55" s="148">
        <f t="shared" si="17"/>
        <v>6.4756876666666665</v>
      </c>
    </row>
    <row r="56" spans="1:20" ht="25.15" customHeight="1" thickBot="1" x14ac:dyDescent="0.25">
      <c r="A56" s="156"/>
      <c r="B56" s="155" t="s">
        <v>194</v>
      </c>
      <c r="C56" s="154"/>
      <c r="D56" s="153"/>
      <c r="E56" s="152">
        <v>75.95</v>
      </c>
      <c r="F56" s="152"/>
      <c r="G56" s="152">
        <v>92.69</v>
      </c>
      <c r="H56" s="265">
        <v>3.79</v>
      </c>
      <c r="I56" s="151">
        <v>38.82</v>
      </c>
      <c r="J56" s="264">
        <v>12715.66</v>
      </c>
      <c r="K56" s="263"/>
      <c r="L56" s="5">
        <f t="shared" si="9"/>
        <v>25.316666666666666</v>
      </c>
      <c r="M56" s="5">
        <f t="shared" si="10"/>
        <v>30.896666666666665</v>
      </c>
      <c r="N56" s="150">
        <f t="shared" si="11"/>
        <v>70.416666666666657</v>
      </c>
      <c r="O56" s="149">
        <f t="shared" si="12"/>
        <v>2455.7166666666667</v>
      </c>
      <c r="P56" s="149">
        <f t="shared" si="13"/>
        <v>2996.9766666666665</v>
      </c>
      <c r="Q56" s="149">
        <f t="shared" si="14"/>
        <v>0</v>
      </c>
      <c r="R56" s="149">
        <f t="shared" si="15"/>
        <v>1377.7233333333334</v>
      </c>
      <c r="S56" s="149">
        <f t="shared" si="16"/>
        <v>6830.4166666666661</v>
      </c>
      <c r="T56" s="148">
        <f t="shared" si="17"/>
        <v>4.1113967333333328</v>
      </c>
    </row>
    <row r="57" spans="1:20" ht="25.15" customHeight="1" x14ac:dyDescent="0.2">
      <c r="A57" s="156"/>
      <c r="B57" s="170" t="s">
        <v>193</v>
      </c>
      <c r="C57" s="166"/>
      <c r="D57" s="165"/>
      <c r="E57" s="164">
        <v>66.150000000000006</v>
      </c>
      <c r="F57" s="164"/>
      <c r="G57" s="164">
        <v>91.22</v>
      </c>
      <c r="H57" s="271">
        <v>2.99</v>
      </c>
      <c r="I57" s="163">
        <v>36.46</v>
      </c>
      <c r="J57" s="270">
        <v>12097.33</v>
      </c>
      <c r="K57" s="269"/>
      <c r="L57" s="5">
        <f t="shared" si="9"/>
        <v>22.05</v>
      </c>
      <c r="M57" s="5">
        <f t="shared" si="10"/>
        <v>30.406666666666666</v>
      </c>
      <c r="N57" s="150">
        <f t="shared" si="11"/>
        <v>65.606666666666669</v>
      </c>
      <c r="O57" s="149">
        <f t="shared" si="12"/>
        <v>2138.85</v>
      </c>
      <c r="P57" s="149">
        <f t="shared" si="13"/>
        <v>2949.4466666666663</v>
      </c>
      <c r="Q57" s="149">
        <f t="shared" si="14"/>
        <v>0</v>
      </c>
      <c r="R57" s="149">
        <f t="shared" si="15"/>
        <v>1275.55</v>
      </c>
      <c r="S57" s="149">
        <f t="shared" si="16"/>
        <v>6363.8466666666664</v>
      </c>
      <c r="T57" s="148">
        <f t="shared" si="17"/>
        <v>3.911470033333333</v>
      </c>
    </row>
    <row r="58" spans="1:20" ht="25.15" customHeight="1" x14ac:dyDescent="0.2">
      <c r="A58" s="156"/>
      <c r="B58" s="169" t="s">
        <v>192</v>
      </c>
      <c r="C58" s="160"/>
      <c r="D58" s="159"/>
      <c r="E58" s="158">
        <v>114.14</v>
      </c>
      <c r="F58" s="158"/>
      <c r="G58" s="158">
        <v>187.17</v>
      </c>
      <c r="H58" s="268">
        <v>5.58</v>
      </c>
      <c r="I58" s="157">
        <v>19.7</v>
      </c>
      <c r="J58" s="267">
        <v>21929.4</v>
      </c>
      <c r="K58" s="266"/>
      <c r="L58" s="5">
        <f t="shared" si="9"/>
        <v>38.046666666666667</v>
      </c>
      <c r="M58" s="5">
        <f t="shared" si="10"/>
        <v>62.389999999999993</v>
      </c>
      <c r="N58" s="150">
        <f t="shared" si="11"/>
        <v>108.86333333333333</v>
      </c>
      <c r="O58" s="149">
        <f t="shared" si="12"/>
        <v>3690.5266666666662</v>
      </c>
      <c r="P58" s="149">
        <f t="shared" si="13"/>
        <v>6051.829999999999</v>
      </c>
      <c r="Q58" s="149">
        <f t="shared" si="14"/>
        <v>0</v>
      </c>
      <c r="R58" s="149">
        <f t="shared" si="15"/>
        <v>817.38666666666666</v>
      </c>
      <c r="S58" s="149">
        <f t="shared" si="16"/>
        <v>10559.743333333332</v>
      </c>
      <c r="T58" s="148">
        <f t="shared" si="17"/>
        <v>7.0905059999999995</v>
      </c>
    </row>
    <row r="59" spans="1:20" ht="25.15" customHeight="1" x14ac:dyDescent="0.2">
      <c r="A59" s="156"/>
      <c r="B59" s="169" t="s">
        <v>191</v>
      </c>
      <c r="C59" s="160"/>
      <c r="D59" s="159"/>
      <c r="E59" s="158">
        <v>81.09</v>
      </c>
      <c r="F59" s="158"/>
      <c r="G59" s="158">
        <v>135.97999999999999</v>
      </c>
      <c r="H59" s="268">
        <v>3.27</v>
      </c>
      <c r="I59" s="157">
        <v>14.72</v>
      </c>
      <c r="J59" s="267">
        <v>16601.7</v>
      </c>
      <c r="K59" s="266"/>
      <c r="L59" s="5">
        <f t="shared" si="9"/>
        <v>27.03</v>
      </c>
      <c r="M59" s="5">
        <f t="shared" si="10"/>
        <v>45.326666666666661</v>
      </c>
      <c r="N59" s="150">
        <f t="shared" si="11"/>
        <v>78.353333333333339</v>
      </c>
      <c r="O59" s="149">
        <f t="shared" si="12"/>
        <v>2621.91</v>
      </c>
      <c r="P59" s="149">
        <f t="shared" si="13"/>
        <v>4396.6866666666656</v>
      </c>
      <c r="Q59" s="149">
        <f t="shared" si="14"/>
        <v>0</v>
      </c>
      <c r="R59" s="149">
        <f t="shared" si="15"/>
        <v>581.67666666666662</v>
      </c>
      <c r="S59" s="149">
        <f t="shared" si="16"/>
        <v>7600.2733333333317</v>
      </c>
      <c r="T59" s="148">
        <f t="shared" si="17"/>
        <v>5.367883</v>
      </c>
    </row>
    <row r="60" spans="1:20" ht="25.15" customHeight="1" thickBot="1" x14ac:dyDescent="0.25">
      <c r="A60" s="156"/>
      <c r="B60" s="168" t="s">
        <v>190</v>
      </c>
      <c r="C60" s="154"/>
      <c r="D60" s="153"/>
      <c r="E60" s="152">
        <v>107.99</v>
      </c>
      <c r="F60" s="152"/>
      <c r="G60" s="152">
        <v>177.41</v>
      </c>
      <c r="H60" s="265">
        <v>5.61</v>
      </c>
      <c r="I60" s="151">
        <v>38.92</v>
      </c>
      <c r="J60" s="264">
        <v>21446.83</v>
      </c>
      <c r="K60" s="263"/>
      <c r="L60" s="5">
        <f t="shared" si="9"/>
        <v>35.996666666666663</v>
      </c>
      <c r="M60" s="5">
        <f t="shared" si="10"/>
        <v>59.136666666666663</v>
      </c>
      <c r="N60" s="150">
        <f t="shared" si="11"/>
        <v>109.97666666666667</v>
      </c>
      <c r="O60" s="149">
        <f t="shared" si="12"/>
        <v>3491.6766666666658</v>
      </c>
      <c r="P60" s="149">
        <f t="shared" si="13"/>
        <v>5736.2566666666662</v>
      </c>
      <c r="Q60" s="149">
        <f t="shared" si="14"/>
        <v>0</v>
      </c>
      <c r="R60" s="149">
        <f t="shared" si="15"/>
        <v>1439.8033333333333</v>
      </c>
      <c r="S60" s="149">
        <f t="shared" si="16"/>
        <v>10667.736666666666</v>
      </c>
      <c r="T60" s="148">
        <f t="shared" si="17"/>
        <v>6.9344750333333334</v>
      </c>
    </row>
    <row r="61" spans="1:20" ht="25.15" customHeight="1" x14ac:dyDescent="0.2">
      <c r="A61" s="156"/>
      <c r="B61" s="167" t="s">
        <v>189</v>
      </c>
      <c r="C61" s="166"/>
      <c r="D61" s="165"/>
      <c r="E61" s="164">
        <v>77.84</v>
      </c>
      <c r="F61" s="164"/>
      <c r="G61" s="164">
        <v>101.23</v>
      </c>
      <c r="H61" s="271">
        <v>4.05</v>
      </c>
      <c r="I61" s="163">
        <v>47.6</v>
      </c>
      <c r="J61" s="270">
        <v>15227.93</v>
      </c>
      <c r="K61" s="269"/>
      <c r="L61" s="5">
        <f t="shared" si="9"/>
        <v>25.946666666666669</v>
      </c>
      <c r="M61" s="5">
        <f t="shared" si="10"/>
        <v>33.743333333333332</v>
      </c>
      <c r="N61" s="150">
        <f t="shared" si="11"/>
        <v>76.906666666666666</v>
      </c>
      <c r="O61" s="149">
        <f t="shared" si="12"/>
        <v>2516.8266666666668</v>
      </c>
      <c r="P61" s="149">
        <f t="shared" si="13"/>
        <v>3273.103333333333</v>
      </c>
      <c r="Q61" s="149">
        <f t="shared" si="14"/>
        <v>0</v>
      </c>
      <c r="R61" s="149">
        <f t="shared" si="15"/>
        <v>1670.0166666666664</v>
      </c>
      <c r="S61" s="149">
        <f t="shared" si="16"/>
        <v>7459.9466666666667</v>
      </c>
      <c r="T61" s="148">
        <f t="shared" si="17"/>
        <v>4.9236973666666657</v>
      </c>
    </row>
    <row r="62" spans="1:20" ht="25.15" customHeight="1" x14ac:dyDescent="0.2">
      <c r="A62" s="156"/>
      <c r="B62" s="172" t="s">
        <v>187</v>
      </c>
      <c r="C62" s="160"/>
      <c r="D62" s="159"/>
      <c r="E62" s="158">
        <v>79.66</v>
      </c>
      <c r="F62" s="158"/>
      <c r="G62" s="158">
        <v>119.05</v>
      </c>
      <c r="H62" s="268">
        <v>3.28</v>
      </c>
      <c r="I62" s="157">
        <v>29.28</v>
      </c>
      <c r="J62" s="267">
        <v>15890.54</v>
      </c>
      <c r="K62" s="266"/>
      <c r="L62" s="5">
        <f t="shared" si="9"/>
        <v>26.553333333333331</v>
      </c>
      <c r="M62" s="5">
        <f t="shared" si="10"/>
        <v>39.68333333333333</v>
      </c>
      <c r="N62" s="150">
        <f t="shared" si="11"/>
        <v>77.089999999999989</v>
      </c>
      <c r="O62" s="149">
        <f t="shared" si="12"/>
        <v>2575.6733333333332</v>
      </c>
      <c r="P62" s="149">
        <f t="shared" si="13"/>
        <v>3849.2833333333324</v>
      </c>
      <c r="Q62" s="149">
        <f t="shared" si="14"/>
        <v>0</v>
      </c>
      <c r="R62" s="149">
        <f t="shared" si="15"/>
        <v>1052.7733333333333</v>
      </c>
      <c r="S62" s="149">
        <f t="shared" si="16"/>
        <v>7477.7299999999987</v>
      </c>
      <c r="T62" s="148">
        <f t="shared" si="17"/>
        <v>5.1379412666666662</v>
      </c>
    </row>
    <row r="63" spans="1:20" ht="25.15" customHeight="1" x14ac:dyDescent="0.2">
      <c r="A63" s="156"/>
      <c r="B63" s="172" t="s">
        <v>186</v>
      </c>
      <c r="C63" s="160"/>
      <c r="D63" s="159"/>
      <c r="E63" s="158">
        <v>86.23</v>
      </c>
      <c r="F63" s="158"/>
      <c r="G63" s="158">
        <v>140.03</v>
      </c>
      <c r="H63" s="268">
        <v>5.94</v>
      </c>
      <c r="I63" s="157">
        <v>20.399999999999999</v>
      </c>
      <c r="J63" s="267">
        <v>17271.91</v>
      </c>
      <c r="K63" s="266"/>
      <c r="L63" s="5">
        <f t="shared" si="9"/>
        <v>28.743333333333336</v>
      </c>
      <c r="M63" s="5">
        <f t="shared" si="10"/>
        <v>46.676666666666669</v>
      </c>
      <c r="N63" s="150">
        <f t="shared" si="11"/>
        <v>84.2</v>
      </c>
      <c r="O63" s="149">
        <f t="shared" si="12"/>
        <v>2788.1033333333335</v>
      </c>
      <c r="P63" s="149">
        <f t="shared" si="13"/>
        <v>4527.6366666666663</v>
      </c>
      <c r="Q63" s="149">
        <f t="shared" si="14"/>
        <v>0</v>
      </c>
      <c r="R63" s="149">
        <f t="shared" si="15"/>
        <v>851.66</v>
      </c>
      <c r="S63" s="149">
        <f t="shared" si="16"/>
        <v>8167.4</v>
      </c>
      <c r="T63" s="148">
        <f t="shared" si="17"/>
        <v>5.5845842333333326</v>
      </c>
    </row>
    <row r="64" spans="1:20" ht="25.15" customHeight="1" thickBot="1" x14ac:dyDescent="0.25">
      <c r="A64" s="156"/>
      <c r="B64" s="171" t="s">
        <v>186</v>
      </c>
      <c r="C64" s="154"/>
      <c r="D64" s="153"/>
      <c r="E64" s="152">
        <v>62.99</v>
      </c>
      <c r="F64" s="152"/>
      <c r="G64" s="152">
        <v>83.99</v>
      </c>
      <c r="H64" s="265">
        <v>2.4900000000000002</v>
      </c>
      <c r="I64" s="151">
        <v>26.61</v>
      </c>
      <c r="J64" s="264">
        <v>12559.28</v>
      </c>
      <c r="K64" s="263"/>
      <c r="L64" s="5">
        <f t="shared" si="9"/>
        <v>20.996666666666666</v>
      </c>
      <c r="M64" s="5">
        <f t="shared" si="10"/>
        <v>27.996666666666666</v>
      </c>
      <c r="N64" s="150">
        <f t="shared" si="11"/>
        <v>58.693333333333328</v>
      </c>
      <c r="O64" s="149">
        <f t="shared" si="12"/>
        <v>2036.6766666666667</v>
      </c>
      <c r="P64" s="149">
        <f t="shared" si="13"/>
        <v>2715.6766666666667</v>
      </c>
      <c r="Q64" s="149">
        <f t="shared" si="14"/>
        <v>0</v>
      </c>
      <c r="R64" s="149">
        <f t="shared" si="15"/>
        <v>940.9</v>
      </c>
      <c r="S64" s="149">
        <f t="shared" si="16"/>
        <v>5693.2533333333331</v>
      </c>
      <c r="T64" s="148">
        <f t="shared" si="17"/>
        <v>4.060833866666667</v>
      </c>
    </row>
    <row r="65" spans="1:20" ht="25.15" customHeight="1" x14ac:dyDescent="0.2">
      <c r="A65" s="156"/>
      <c r="B65" s="170" t="s">
        <v>182</v>
      </c>
      <c r="C65" s="166"/>
      <c r="D65" s="165"/>
      <c r="E65" s="164">
        <v>91.86</v>
      </c>
      <c r="F65" s="164"/>
      <c r="G65" s="164">
        <v>154.69999999999999</v>
      </c>
      <c r="H65" s="271">
        <v>4.13</v>
      </c>
      <c r="I65" s="163">
        <v>16.010000000000002</v>
      </c>
      <c r="J65" s="270">
        <v>18066.03</v>
      </c>
      <c r="K65" s="269"/>
      <c r="L65" s="5">
        <f t="shared" si="9"/>
        <v>30.62</v>
      </c>
      <c r="M65" s="5">
        <f t="shared" si="10"/>
        <v>51.566666666666663</v>
      </c>
      <c r="N65" s="150">
        <f t="shared" si="11"/>
        <v>88.899999999999991</v>
      </c>
      <c r="O65" s="149">
        <f t="shared" si="12"/>
        <v>2970.14</v>
      </c>
      <c r="P65" s="149">
        <f t="shared" si="13"/>
        <v>5001.9666666666662</v>
      </c>
      <c r="Q65" s="149">
        <f t="shared" si="14"/>
        <v>0</v>
      </c>
      <c r="R65" s="149">
        <f t="shared" si="15"/>
        <v>651.19333333333338</v>
      </c>
      <c r="S65" s="149">
        <f t="shared" si="16"/>
        <v>8623.2999999999993</v>
      </c>
      <c r="T65" s="148">
        <f t="shared" si="17"/>
        <v>5.8413496999999994</v>
      </c>
    </row>
    <row r="66" spans="1:20" ht="25.15" customHeight="1" x14ac:dyDescent="0.2">
      <c r="A66" s="156"/>
      <c r="B66" s="169" t="s">
        <v>181</v>
      </c>
      <c r="C66" s="160"/>
      <c r="D66" s="159"/>
      <c r="E66" s="158">
        <v>102.7</v>
      </c>
      <c r="F66" s="158"/>
      <c r="G66" s="158">
        <v>141.18</v>
      </c>
      <c r="H66" s="268">
        <v>5.6</v>
      </c>
      <c r="I66" s="157">
        <v>56.15</v>
      </c>
      <c r="J66" s="267">
        <v>17947.55</v>
      </c>
      <c r="K66" s="266"/>
      <c r="L66" s="5">
        <f t="shared" si="9"/>
        <v>34.233333333333334</v>
      </c>
      <c r="M66" s="5">
        <f t="shared" si="10"/>
        <v>47.06</v>
      </c>
      <c r="N66" s="150">
        <f t="shared" si="11"/>
        <v>101.87666666666667</v>
      </c>
      <c r="O66" s="149">
        <f t="shared" si="12"/>
        <v>3320.6333333333328</v>
      </c>
      <c r="P66" s="149">
        <f t="shared" si="13"/>
        <v>4564.82</v>
      </c>
      <c r="Q66" s="149">
        <f t="shared" si="14"/>
        <v>0</v>
      </c>
      <c r="R66" s="149">
        <f t="shared" si="15"/>
        <v>1996.583333333333</v>
      </c>
      <c r="S66" s="149">
        <f t="shared" si="16"/>
        <v>9882.0366666666669</v>
      </c>
      <c r="T66" s="148">
        <f t="shared" si="17"/>
        <v>5.8030411666666657</v>
      </c>
    </row>
    <row r="67" spans="1:20" ht="25.15" customHeight="1" x14ac:dyDescent="0.2">
      <c r="A67" s="156"/>
      <c r="B67" s="169" t="s">
        <v>180</v>
      </c>
      <c r="C67" s="160"/>
      <c r="D67" s="159"/>
      <c r="E67" s="158">
        <v>67.62</v>
      </c>
      <c r="F67" s="158"/>
      <c r="G67" s="158">
        <v>107.21</v>
      </c>
      <c r="H67" s="268">
        <v>3.33</v>
      </c>
      <c r="I67" s="157">
        <v>5.04</v>
      </c>
      <c r="J67" s="267">
        <v>14198.72</v>
      </c>
      <c r="K67" s="266"/>
      <c r="L67" s="5">
        <f t="shared" si="9"/>
        <v>22.540000000000003</v>
      </c>
      <c r="M67" s="5">
        <f t="shared" si="10"/>
        <v>35.736666666666665</v>
      </c>
      <c r="N67" s="150">
        <f t="shared" si="11"/>
        <v>61.066666666666663</v>
      </c>
      <c r="O67" s="149">
        <f t="shared" si="12"/>
        <v>2186.38</v>
      </c>
      <c r="P67" s="149">
        <f t="shared" si="13"/>
        <v>3466.4566666666665</v>
      </c>
      <c r="Q67" s="149">
        <f t="shared" si="14"/>
        <v>0</v>
      </c>
      <c r="R67" s="149">
        <f t="shared" si="15"/>
        <v>270.63</v>
      </c>
      <c r="S67" s="149">
        <f t="shared" si="16"/>
        <v>5923.4666666666662</v>
      </c>
      <c r="T67" s="148">
        <f t="shared" si="17"/>
        <v>4.5909194666666666</v>
      </c>
    </row>
    <row r="68" spans="1:20" ht="25.15" customHeight="1" thickBot="1" x14ac:dyDescent="0.25">
      <c r="A68" s="156"/>
      <c r="B68" s="168" t="s">
        <v>177</v>
      </c>
      <c r="C68" s="154"/>
      <c r="D68" s="153"/>
      <c r="E68" s="152">
        <v>107.83</v>
      </c>
      <c r="F68" s="152"/>
      <c r="G68" s="152">
        <v>173.2</v>
      </c>
      <c r="H68" s="265">
        <v>4.16</v>
      </c>
      <c r="I68" s="151">
        <v>33.46</v>
      </c>
      <c r="J68" s="264">
        <v>20924.39</v>
      </c>
      <c r="K68" s="263"/>
      <c r="L68" s="5">
        <f t="shared" si="9"/>
        <v>35.943333333333335</v>
      </c>
      <c r="M68" s="5">
        <f t="shared" si="10"/>
        <v>57.733333333333327</v>
      </c>
      <c r="N68" s="150">
        <f t="shared" si="11"/>
        <v>106.21666666666665</v>
      </c>
      <c r="O68" s="149">
        <f t="shared" si="12"/>
        <v>3486.5033333333336</v>
      </c>
      <c r="P68" s="149">
        <f t="shared" si="13"/>
        <v>5600.1333333333323</v>
      </c>
      <c r="Q68" s="149">
        <f t="shared" si="14"/>
        <v>0</v>
      </c>
      <c r="R68" s="149">
        <f t="shared" si="15"/>
        <v>1216.3799999999999</v>
      </c>
      <c r="S68" s="149">
        <f t="shared" si="16"/>
        <v>10303.016666666665</v>
      </c>
      <c r="T68" s="148">
        <f t="shared" si="17"/>
        <v>6.7655527666666657</v>
      </c>
    </row>
    <row r="69" spans="1:20" ht="25.15" customHeight="1" x14ac:dyDescent="0.2">
      <c r="A69" s="156"/>
      <c r="B69" s="167" t="s">
        <v>176</v>
      </c>
      <c r="C69" s="166"/>
      <c r="D69" s="165"/>
      <c r="E69" s="164">
        <v>153.94999999999999</v>
      </c>
      <c r="F69" s="164"/>
      <c r="G69" s="164">
        <v>244.99</v>
      </c>
      <c r="H69" s="271">
        <v>7.03</v>
      </c>
      <c r="I69" s="163">
        <v>37.630000000000003</v>
      </c>
      <c r="J69" s="270">
        <v>29316.41</v>
      </c>
      <c r="K69" s="269"/>
      <c r="L69" s="5">
        <f t="shared" si="9"/>
        <v>51.316666666666663</v>
      </c>
      <c r="M69" s="5">
        <f t="shared" si="10"/>
        <v>81.663333333333341</v>
      </c>
      <c r="N69" s="150">
        <f t="shared" si="11"/>
        <v>147.86666666666665</v>
      </c>
      <c r="O69" s="149">
        <f t="shared" si="12"/>
        <v>4977.7166666666662</v>
      </c>
      <c r="P69" s="149">
        <f t="shared" si="13"/>
        <v>7921.3433333333323</v>
      </c>
      <c r="Q69" s="149">
        <f t="shared" si="14"/>
        <v>0</v>
      </c>
      <c r="R69" s="149">
        <f t="shared" si="15"/>
        <v>1444.0066666666667</v>
      </c>
      <c r="S69" s="149">
        <f t="shared" si="16"/>
        <v>14343.066666666664</v>
      </c>
      <c r="T69" s="148">
        <f t="shared" si="17"/>
        <v>9.4789725666666662</v>
      </c>
    </row>
    <row r="70" spans="1:20" ht="25.15" customHeight="1" x14ac:dyDescent="0.2">
      <c r="A70" s="156"/>
      <c r="B70" s="162" t="s">
        <v>175</v>
      </c>
      <c r="C70" s="160"/>
      <c r="D70" s="159"/>
      <c r="E70" s="158">
        <v>101.16</v>
      </c>
      <c r="F70" s="158"/>
      <c r="G70" s="158">
        <v>150.91999999999999</v>
      </c>
      <c r="H70" s="268">
        <v>4.92</v>
      </c>
      <c r="I70" s="157">
        <v>41.76</v>
      </c>
      <c r="J70" s="267">
        <v>16322.7</v>
      </c>
      <c r="K70" s="266"/>
      <c r="L70" s="5">
        <f t="shared" si="9"/>
        <v>33.72</v>
      </c>
      <c r="M70" s="5">
        <f t="shared" si="10"/>
        <v>50.306666666666665</v>
      </c>
      <c r="N70" s="150">
        <f t="shared" si="11"/>
        <v>99.586666666666659</v>
      </c>
      <c r="O70" s="149">
        <f t="shared" si="12"/>
        <v>3270.8399999999997</v>
      </c>
      <c r="P70" s="149">
        <f t="shared" si="13"/>
        <v>4879.746666666666</v>
      </c>
      <c r="Q70" s="149">
        <f t="shared" si="14"/>
        <v>0</v>
      </c>
      <c r="R70" s="149">
        <f t="shared" si="15"/>
        <v>1509.3200000000002</v>
      </c>
      <c r="S70" s="149">
        <f t="shared" si="16"/>
        <v>9659.9066666666658</v>
      </c>
      <c r="T70" s="148">
        <f t="shared" si="17"/>
        <v>5.2776730000000001</v>
      </c>
    </row>
    <row r="71" spans="1:20" ht="25.15" customHeight="1" x14ac:dyDescent="0.2">
      <c r="A71" s="156"/>
      <c r="B71" s="161" t="s">
        <v>174</v>
      </c>
      <c r="C71" s="160"/>
      <c r="D71" s="159"/>
      <c r="E71" s="158">
        <v>50.61</v>
      </c>
      <c r="F71" s="158"/>
      <c r="G71" s="158">
        <v>60.09</v>
      </c>
      <c r="H71" s="268">
        <v>1.91</v>
      </c>
      <c r="I71" s="157">
        <v>25.81</v>
      </c>
      <c r="J71" s="267">
        <v>8060.13</v>
      </c>
      <c r="K71" s="266"/>
      <c r="L71" s="5">
        <f t="shared" si="9"/>
        <v>16.87</v>
      </c>
      <c r="M71" s="5">
        <f t="shared" si="10"/>
        <v>20.03</v>
      </c>
      <c r="N71" s="150">
        <f t="shared" si="11"/>
        <v>46.139999999999993</v>
      </c>
      <c r="O71" s="149">
        <f t="shared" si="12"/>
        <v>1636.3899999999999</v>
      </c>
      <c r="P71" s="149">
        <f t="shared" si="13"/>
        <v>1942.91</v>
      </c>
      <c r="Q71" s="149">
        <f t="shared" si="14"/>
        <v>0</v>
      </c>
      <c r="R71" s="149">
        <f t="shared" si="15"/>
        <v>896.28</v>
      </c>
      <c r="S71" s="149">
        <f t="shared" si="16"/>
        <v>4475.58</v>
      </c>
      <c r="T71" s="148">
        <f t="shared" si="17"/>
        <v>2.6061086999999996</v>
      </c>
    </row>
    <row r="72" spans="1:20" ht="25.15" customHeight="1" thickBot="1" x14ac:dyDescent="0.25">
      <c r="A72" s="156"/>
      <c r="B72" s="155" t="s">
        <v>140</v>
      </c>
      <c r="C72" s="154"/>
      <c r="D72" s="153"/>
      <c r="E72" s="152">
        <v>119.11</v>
      </c>
      <c r="F72" s="152"/>
      <c r="G72" s="152">
        <v>173.98</v>
      </c>
      <c r="H72" s="265">
        <v>5.73</v>
      </c>
      <c r="I72" s="151">
        <v>51.15</v>
      </c>
      <c r="J72" s="264">
        <v>21782.25</v>
      </c>
      <c r="K72" s="263"/>
      <c r="L72" s="5">
        <f t="shared" si="9"/>
        <v>39.703333333333333</v>
      </c>
      <c r="M72" s="5">
        <f t="shared" si="10"/>
        <v>57.993333333333332</v>
      </c>
      <c r="N72" s="150">
        <f t="shared" si="11"/>
        <v>116.65666666666665</v>
      </c>
      <c r="O72" s="149">
        <f t="shared" si="12"/>
        <v>3851.2233333333329</v>
      </c>
      <c r="P72" s="149">
        <f t="shared" si="13"/>
        <v>5625.3533333333326</v>
      </c>
      <c r="Q72" s="149">
        <f t="shared" si="14"/>
        <v>0</v>
      </c>
      <c r="R72" s="149">
        <f t="shared" si="15"/>
        <v>1839.1199999999997</v>
      </c>
      <c r="S72" s="149">
        <f t="shared" si="16"/>
        <v>11315.696666666665</v>
      </c>
      <c r="T72" s="148">
        <f t="shared" si="17"/>
        <v>7.0429274999999993</v>
      </c>
    </row>
    <row r="73" spans="1:20" x14ac:dyDescent="0.2">
      <c r="A73" s="156"/>
      <c r="B73" s="235"/>
    </row>
    <row r="74" spans="1:20" x14ac:dyDescent="0.2">
      <c r="A74" s="156"/>
      <c r="B74" s="235"/>
    </row>
    <row r="75" spans="1:20" x14ac:dyDescent="0.2">
      <c r="A75" s="156"/>
      <c r="B75" s="235"/>
    </row>
    <row r="76" spans="1:20" x14ac:dyDescent="0.2">
      <c r="A76" s="156"/>
      <c r="B76" s="235"/>
    </row>
    <row r="77" spans="1:20" x14ac:dyDescent="0.2">
      <c r="A77" s="156"/>
      <c r="B77" s="235"/>
    </row>
    <row r="78" spans="1:20" x14ac:dyDescent="0.2">
      <c r="A78" s="156"/>
      <c r="B78" s="235"/>
    </row>
    <row r="79" spans="1:20" x14ac:dyDescent="0.2">
      <c r="A79" s="156"/>
      <c r="B79" s="235"/>
    </row>
    <row r="80" spans="1:20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fitToHeight="3" orientation="portrait" r:id="rId1"/>
  <headerFooter>
    <oddFooter>&amp;R&amp;&amp;[Path]&amp;F    &amp;A    &amp;P of &amp;N</oddFooter>
  </headerFooter>
  <rowBreaks count="2" manualBreakCount="2">
    <brk id="28" max="16383" man="1"/>
    <brk id="5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3FEE-3CEE-4920-94E3-D69419844A70}">
  <dimension ref="A1:BJ970"/>
  <sheetViews>
    <sheetView zoomScale="50" zoomScaleNormal="50" zoomScaleSheetLayoutView="25" workbookViewId="0">
      <selection activeCell="BF26" sqref="BF26"/>
    </sheetView>
  </sheetViews>
  <sheetFormatPr defaultRowHeight="15" x14ac:dyDescent="0.2"/>
  <cols>
    <col min="1" max="1" width="11.85546875" style="5" customWidth="1"/>
    <col min="2" max="2" width="16.42578125" style="8" customWidth="1"/>
    <col min="3" max="3" width="9" style="5" customWidth="1"/>
    <col min="4" max="4" width="12.7109375" style="141" customWidth="1"/>
    <col min="5" max="7" width="10.7109375" style="150" customWidth="1"/>
    <col min="8" max="8" width="11.7109375" style="135" customWidth="1"/>
    <col min="9" max="11" width="10.7109375" style="5" customWidth="1"/>
    <col min="12" max="12" width="4.28515625" style="5" customWidth="1"/>
    <col min="13" max="13" width="25.7109375" style="7" customWidth="1"/>
    <col min="14" max="14" width="4.28515625" style="5" customWidth="1"/>
    <col min="15" max="15" width="25.7109375" style="7" customWidth="1"/>
    <col min="16" max="16" width="4.28515625" style="5" customWidth="1"/>
    <col min="17" max="17" width="25.7109375" style="7" customWidth="1"/>
    <col min="18" max="18" width="4.28515625" style="5" customWidth="1"/>
    <col min="19" max="19" width="20.7109375" style="7" customWidth="1"/>
    <col min="20" max="20" width="4.28515625" style="5" customWidth="1"/>
    <col min="21" max="21" width="16.7109375" style="7" customWidth="1"/>
    <col min="22" max="22" width="4.28515625" style="5" customWidth="1"/>
    <col min="23" max="23" width="14.7109375" style="7" customWidth="1"/>
    <col min="24" max="24" width="4.28515625" style="5" customWidth="1"/>
    <col min="25" max="25" width="12.7109375" style="7" customWidth="1"/>
    <col min="26" max="26" width="4.28515625" style="5" customWidth="1"/>
    <col min="27" max="27" width="12.7109375" style="7" customWidth="1"/>
    <col min="28" max="28" width="7.7109375" style="5" customWidth="1"/>
    <col min="29" max="29" width="7.7109375" style="7" customWidth="1"/>
    <col min="30" max="30" width="53.5703125" style="7" customWidth="1"/>
    <col min="31" max="31" width="24.7109375" style="7" customWidth="1"/>
    <col min="32" max="32" width="11.42578125" style="5" customWidth="1"/>
    <col min="33" max="33" width="12.140625" style="5" customWidth="1"/>
    <col min="34" max="34" width="10.140625" style="5" customWidth="1"/>
    <col min="35" max="35" width="26.140625" style="5" customWidth="1"/>
    <col min="36" max="49" width="13.7109375" style="5" customWidth="1"/>
    <col min="50" max="50" width="13.85546875" style="5" customWidth="1"/>
    <col min="51" max="51" width="20.42578125" style="5" customWidth="1"/>
    <col min="52" max="54" width="12.7109375" style="5" customWidth="1"/>
    <col min="55" max="55" width="22.5703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257"/>
      <c r="E1" s="233" t="s">
        <v>264</v>
      </c>
    </row>
    <row r="2" spans="1:62" ht="22.15" customHeight="1" x14ac:dyDescent="0.25">
      <c r="B2" s="144" t="s">
        <v>263</v>
      </c>
      <c r="G2" s="232" t="s">
        <v>262</v>
      </c>
      <c r="H2" s="143" t="s">
        <v>1493</v>
      </c>
      <c r="I2" s="131"/>
      <c r="J2" s="131"/>
      <c r="K2" s="131"/>
      <c r="L2" s="131"/>
      <c r="M2" s="142"/>
      <c r="N2" s="131"/>
      <c r="O2" s="142"/>
      <c r="P2" s="131"/>
    </row>
    <row r="3" spans="1:62" ht="6.6" customHeight="1" x14ac:dyDescent="0.3">
      <c r="B3" s="141"/>
      <c r="AD3" s="129"/>
      <c r="AE3" s="129"/>
      <c r="AF3" s="140"/>
      <c r="AG3" s="129"/>
      <c r="AH3" s="130"/>
      <c r="AI3" s="130"/>
      <c r="AJ3" s="129"/>
    </row>
    <row r="4" spans="1:62" ht="22.15" customHeight="1" thickBot="1" x14ac:dyDescent="0.3">
      <c r="B4" s="134" t="s">
        <v>260</v>
      </c>
      <c r="C4" s="382">
        <v>42597</v>
      </c>
      <c r="D4" s="383"/>
      <c r="G4" s="230"/>
      <c r="H4" s="134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</row>
    <row r="5" spans="1:62" ht="22.15" customHeight="1" thickTop="1" x14ac:dyDescent="0.3">
      <c r="B5" s="134" t="s">
        <v>258</v>
      </c>
      <c r="C5" s="137">
        <v>228</v>
      </c>
      <c r="D5" s="256"/>
      <c r="E5" s="230"/>
      <c r="F5" s="230"/>
      <c r="G5" s="230"/>
      <c r="H5" s="387" t="s">
        <v>381</v>
      </c>
      <c r="I5" s="428"/>
      <c r="J5" s="428"/>
      <c r="K5" s="428"/>
      <c r="L5" s="428"/>
      <c r="M5" s="429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3</v>
      </c>
    </row>
    <row r="6" spans="1:62" ht="22.15" customHeight="1" x14ac:dyDescent="0.3">
      <c r="B6" s="134" t="s">
        <v>256</v>
      </c>
      <c r="C6" s="135" t="s">
        <v>1492</v>
      </c>
      <c r="H6" s="404" t="s">
        <v>254</v>
      </c>
      <c r="I6" s="430"/>
      <c r="J6" s="430"/>
      <c r="K6" s="430"/>
      <c r="L6" s="430"/>
      <c r="M6" s="431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35">
      <c r="B7" s="134" t="s">
        <v>253</v>
      </c>
      <c r="C7" s="133" t="s">
        <v>1491</v>
      </c>
      <c r="D7" s="255"/>
      <c r="E7" s="229"/>
      <c r="F7" s="229"/>
      <c r="H7" s="407" t="s">
        <v>378</v>
      </c>
      <c r="I7" s="432"/>
      <c r="J7" s="432"/>
      <c r="K7" s="432"/>
      <c r="L7" s="432"/>
      <c r="M7" s="433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Top="1" x14ac:dyDescent="0.3">
      <c r="B8" s="134"/>
      <c r="C8" s="135"/>
      <c r="D8" s="295"/>
      <c r="H8" s="294"/>
      <c r="I8" s="184"/>
      <c r="J8" s="184"/>
      <c r="K8" s="184"/>
      <c r="L8" s="184"/>
      <c r="M8" s="184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286" t="s">
        <v>160</v>
      </c>
      <c r="AI10" s="293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151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/>
      <c r="E11" s="458" t="s">
        <v>1490</v>
      </c>
      <c r="F11" s="459"/>
      <c r="G11" s="460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85"/>
      <c r="AI11" s="66" t="s">
        <v>137</v>
      </c>
      <c r="AJ11" s="119">
        <f t="shared" ref="AJ11:BB11" si="0">SUM(AJ13:AJ24)</f>
        <v>99</v>
      </c>
      <c r="AK11" s="84">
        <f t="shared" si="0"/>
        <v>15</v>
      </c>
      <c r="AL11" s="83">
        <f t="shared" si="0"/>
        <v>1</v>
      </c>
      <c r="AM11" s="85">
        <f t="shared" si="0"/>
        <v>18</v>
      </c>
      <c r="AN11" s="84">
        <f t="shared" si="0"/>
        <v>0</v>
      </c>
      <c r="AO11" s="83">
        <f t="shared" si="0"/>
        <v>0</v>
      </c>
      <c r="AP11" s="85">
        <f t="shared" si="0"/>
        <v>0</v>
      </c>
      <c r="AQ11" s="84">
        <f t="shared" si="0"/>
        <v>0</v>
      </c>
      <c r="AR11" s="83">
        <f t="shared" si="0"/>
        <v>0</v>
      </c>
      <c r="AS11" s="85">
        <f t="shared" si="0"/>
        <v>20</v>
      </c>
      <c r="AT11" s="84">
        <f t="shared" si="0"/>
        <v>7</v>
      </c>
      <c r="AU11" s="83">
        <f t="shared" si="0"/>
        <v>0</v>
      </c>
      <c r="AV11" s="85">
        <f t="shared" si="0"/>
        <v>1</v>
      </c>
      <c r="AW11" s="84">
        <f t="shared" si="0"/>
        <v>0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38.333333333333336</v>
      </c>
      <c r="BG11" s="5">
        <f>SUM(AM11:AO11,AY11)/$BG$5</f>
        <v>6</v>
      </c>
      <c r="BH11" s="5">
        <f>SUM(AP11:AR11,AZ11)/$BG$5</f>
        <v>0</v>
      </c>
      <c r="BI11" s="5">
        <f>SUM(AS11:AU11,BA11)/$BG$5</f>
        <v>9</v>
      </c>
      <c r="BJ11" s="5">
        <f>SUM(AV11:AX11,BB11)/$BG$5</f>
        <v>0.33333333333333331</v>
      </c>
    </row>
    <row r="12" spans="1:62" ht="54.6" customHeight="1" thickBot="1" x14ac:dyDescent="0.3">
      <c r="B12" s="78"/>
      <c r="C12" s="77"/>
      <c r="D12" s="206"/>
      <c r="E12" s="292"/>
      <c r="F12" s="292"/>
      <c r="G12" s="291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85"/>
      <c r="AI12" s="66" t="s">
        <v>135</v>
      </c>
      <c r="AJ12" s="65">
        <f t="shared" ref="AJ12:BB12" si="1">AJ11/3</f>
        <v>33</v>
      </c>
      <c r="AK12" s="64">
        <f t="shared" si="1"/>
        <v>5</v>
      </c>
      <c r="AL12" s="63">
        <f t="shared" si="1"/>
        <v>0.33333333333333331</v>
      </c>
      <c r="AM12" s="65">
        <f t="shared" si="1"/>
        <v>6</v>
      </c>
      <c r="AN12" s="64">
        <f t="shared" si="1"/>
        <v>0</v>
      </c>
      <c r="AO12" s="63">
        <f t="shared" si="1"/>
        <v>0</v>
      </c>
      <c r="AP12" s="65">
        <f t="shared" si="1"/>
        <v>0</v>
      </c>
      <c r="AQ12" s="64">
        <f t="shared" si="1"/>
        <v>0</v>
      </c>
      <c r="AR12" s="63">
        <f t="shared" si="1"/>
        <v>0</v>
      </c>
      <c r="AS12" s="65">
        <f t="shared" si="1"/>
        <v>6.666666666666667</v>
      </c>
      <c r="AT12" s="64">
        <f t="shared" si="1"/>
        <v>2.3333333333333335</v>
      </c>
      <c r="AU12" s="63">
        <f t="shared" si="1"/>
        <v>0</v>
      </c>
      <c r="AV12" s="65">
        <f t="shared" si="1"/>
        <v>0.33333333333333331</v>
      </c>
      <c r="AW12" s="64">
        <f t="shared" si="1"/>
        <v>0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28.15" customHeight="1" x14ac:dyDescent="0.2">
      <c r="B13" s="30"/>
      <c r="C13" s="338">
        <v>1</v>
      </c>
      <c r="D13" s="212"/>
      <c r="E13" s="223"/>
      <c r="F13" s="223"/>
      <c r="G13" s="222"/>
      <c r="H13" s="358" t="s">
        <v>370</v>
      </c>
      <c r="I13" s="390">
        <v>108</v>
      </c>
      <c r="J13" s="390">
        <v>21</v>
      </c>
      <c r="K13" s="390">
        <v>6</v>
      </c>
      <c r="L13" s="42" t="s">
        <v>131</v>
      </c>
      <c r="M13" s="43" t="s">
        <v>1272</v>
      </c>
      <c r="N13" s="42" t="s">
        <v>129</v>
      </c>
      <c r="O13" s="43" t="s">
        <v>986</v>
      </c>
      <c r="P13" s="42" t="s">
        <v>128</v>
      </c>
      <c r="Q13" s="43" t="s">
        <v>357</v>
      </c>
      <c r="R13" s="42" t="s">
        <v>127</v>
      </c>
      <c r="S13" s="43" t="s">
        <v>132</v>
      </c>
      <c r="T13" s="42" t="s">
        <v>126</v>
      </c>
      <c r="U13" s="43" t="s">
        <v>130</v>
      </c>
      <c r="V13" s="42" t="s">
        <v>125</v>
      </c>
      <c r="W13" s="43"/>
      <c r="X13" s="42" t="s">
        <v>124</v>
      </c>
      <c r="Y13" s="43"/>
      <c r="Z13" s="42" t="s">
        <v>123</v>
      </c>
      <c r="AA13" s="43"/>
      <c r="AB13" s="196">
        <v>4</v>
      </c>
      <c r="AC13" s="43" t="s">
        <v>132</v>
      </c>
      <c r="AD13" s="196" t="s">
        <v>132</v>
      </c>
      <c r="AE13" s="58"/>
      <c r="AF13" s="421"/>
      <c r="AG13" s="421"/>
      <c r="AH13" s="279"/>
      <c r="AI13" s="9"/>
      <c r="AJ13" s="401">
        <f>SUMPRODUCT(LEN($M13:$AA16)-LEN(SUBSTITUTE($M13:$AA16,"A", "")))</f>
        <v>37</v>
      </c>
      <c r="AK13" s="352">
        <f>SUMPRODUCT(LEN($AD13:$AD16)-LEN(SUBSTITUTE($AD13:$AD16,"A", "")))</f>
        <v>1</v>
      </c>
      <c r="AL13" s="335">
        <f>SUMPRODUCT(LEN($AC13:$AC16)-LEN(SUBSTITUTE($AC13:$AC16,"A", "")))</f>
        <v>1</v>
      </c>
      <c r="AM13" s="349">
        <f>SUMPRODUCT(LEN($M13:$AA16)-LEN(SUBSTITUTE($M13:$AA16,"S", "")))</f>
        <v>3</v>
      </c>
      <c r="AN13" s="352">
        <f>SUMPRODUCT(LEN($AD13:$AD16)-LEN(SUBSTITUTE($AD13:$AD16,"S", "")))</f>
        <v>0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8</v>
      </c>
      <c r="AT13" s="352">
        <f>SUMPRODUCT(LEN($AD13:$AD16)-LEN(SUBSTITUTE($AD13:$AD16,"G", "")))</f>
        <v>0</v>
      </c>
      <c r="AU13" s="335">
        <f>SUMPRODUCT(LEN($AC13:$AC16)-LEN(SUBSTITUTE($AC13:$AC16,"G", "")))</f>
        <v>0</v>
      </c>
      <c r="AV13" s="349">
        <f>SUMPRODUCT(LEN($L13:$AA16)-LEN(SUBSTITUTE($L13:$AA16,"M", "")))</f>
        <v>1</v>
      </c>
      <c r="AW13" s="362">
        <f>SUMPRODUCT(LEN($AD13:$AD16)-LEN(SUBSTITUTE($AD13:$AD16,"M", "")))</f>
        <v>0</v>
      </c>
      <c r="AX13" s="335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28.15" customHeight="1" thickBot="1" x14ac:dyDescent="0.25">
      <c r="B14" s="30"/>
      <c r="C14" s="339"/>
      <c r="D14" s="221"/>
      <c r="E14" s="220"/>
      <c r="F14" s="220"/>
      <c r="G14" s="219"/>
      <c r="H14" s="359"/>
      <c r="I14" s="391"/>
      <c r="J14" s="391"/>
      <c r="K14" s="391"/>
      <c r="L14" s="33" t="s">
        <v>122</v>
      </c>
      <c r="M14" s="55" t="s">
        <v>469</v>
      </c>
      <c r="N14" s="33" t="s">
        <v>121</v>
      </c>
      <c r="O14" s="55" t="s">
        <v>179</v>
      </c>
      <c r="P14" s="33" t="s">
        <v>120</v>
      </c>
      <c r="Q14" s="55" t="s">
        <v>872</v>
      </c>
      <c r="R14" s="33" t="s">
        <v>119</v>
      </c>
      <c r="S14" s="55" t="s">
        <v>132</v>
      </c>
      <c r="T14" s="33" t="s">
        <v>118</v>
      </c>
      <c r="U14" s="55" t="s">
        <v>130</v>
      </c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193"/>
      <c r="AC14" s="55"/>
      <c r="AD14" s="193"/>
      <c r="AE14" s="57"/>
      <c r="AF14" s="422"/>
      <c r="AG14" s="422"/>
      <c r="AH14" s="278"/>
      <c r="AI14" s="9"/>
      <c r="AJ14" s="402"/>
      <c r="AK14" s="353"/>
      <c r="AL14" s="336"/>
      <c r="AM14" s="350"/>
      <c r="AN14" s="353"/>
      <c r="AO14" s="336"/>
      <c r="AP14" s="350"/>
      <c r="AQ14" s="353"/>
      <c r="AR14" s="336"/>
      <c r="AS14" s="350"/>
      <c r="AT14" s="353"/>
      <c r="AU14" s="336"/>
      <c r="AV14" s="350"/>
      <c r="AW14" s="363"/>
      <c r="AX14" s="336"/>
      <c r="AY14" s="417"/>
      <c r="AZ14" s="411"/>
      <c r="BA14" s="411"/>
      <c r="BB14" s="414"/>
    </row>
    <row r="15" spans="1:62" ht="28.15" customHeight="1" x14ac:dyDescent="0.2">
      <c r="B15" s="30"/>
      <c r="C15" s="340"/>
      <c r="D15" s="218"/>
      <c r="E15" s="217"/>
      <c r="F15" s="217"/>
      <c r="G15" s="216"/>
      <c r="H15" s="360"/>
      <c r="I15" s="392"/>
      <c r="J15" s="392"/>
      <c r="K15" s="392"/>
      <c r="L15" s="25" t="s">
        <v>114</v>
      </c>
      <c r="M15" s="114" t="s">
        <v>487</v>
      </c>
      <c r="N15" s="25" t="s">
        <v>112</v>
      </c>
      <c r="O15" s="114" t="s">
        <v>458</v>
      </c>
      <c r="P15" s="25" t="s">
        <v>111</v>
      </c>
      <c r="Q15" s="114" t="s">
        <v>132</v>
      </c>
      <c r="R15" s="25" t="s">
        <v>110</v>
      </c>
      <c r="S15" s="114" t="s">
        <v>132</v>
      </c>
      <c r="T15" s="25" t="s">
        <v>109</v>
      </c>
      <c r="U15" s="114" t="s">
        <v>130</v>
      </c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190"/>
      <c r="AC15" s="114"/>
      <c r="AD15" s="190"/>
      <c r="AE15" s="57"/>
      <c r="AF15" s="422"/>
      <c r="AG15" s="422"/>
      <c r="AH15" s="278"/>
      <c r="AI15" s="9"/>
      <c r="AJ15" s="402"/>
      <c r="AK15" s="353"/>
      <c r="AL15" s="336"/>
      <c r="AM15" s="350"/>
      <c r="AN15" s="353"/>
      <c r="AO15" s="336"/>
      <c r="AP15" s="350"/>
      <c r="AQ15" s="353"/>
      <c r="AR15" s="336"/>
      <c r="AS15" s="350"/>
      <c r="AT15" s="353"/>
      <c r="AU15" s="336"/>
      <c r="AV15" s="350"/>
      <c r="AW15" s="363"/>
      <c r="AX15" s="336"/>
      <c r="AY15" s="417"/>
      <c r="AZ15" s="411"/>
      <c r="BA15" s="411"/>
      <c r="BB15" s="414"/>
    </row>
    <row r="16" spans="1:62" ht="28.15" customHeight="1" thickBot="1" x14ac:dyDescent="0.25">
      <c r="B16" s="30"/>
      <c r="C16" s="355"/>
      <c r="D16" s="246"/>
      <c r="E16" s="254"/>
      <c r="F16" s="254"/>
      <c r="G16" s="253"/>
      <c r="H16" s="361"/>
      <c r="I16" s="393"/>
      <c r="J16" s="393"/>
      <c r="K16" s="393"/>
      <c r="L16" s="50" t="s">
        <v>105</v>
      </c>
      <c r="M16" s="51" t="s">
        <v>458</v>
      </c>
      <c r="N16" s="50" t="s">
        <v>104</v>
      </c>
      <c r="O16" s="51" t="s">
        <v>357</v>
      </c>
      <c r="P16" s="50" t="s">
        <v>103</v>
      </c>
      <c r="Q16" s="51" t="s">
        <v>132</v>
      </c>
      <c r="R16" s="50" t="s">
        <v>102</v>
      </c>
      <c r="S16" s="51" t="s">
        <v>467</v>
      </c>
      <c r="T16" s="50">
        <v>20</v>
      </c>
      <c r="U16" s="51"/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187"/>
      <c r="AC16" s="51"/>
      <c r="AD16" s="187"/>
      <c r="AE16" s="56"/>
      <c r="AF16" s="424"/>
      <c r="AG16" s="424"/>
      <c r="AH16" s="280"/>
      <c r="AI16" s="9"/>
      <c r="AJ16" s="403"/>
      <c r="AK16" s="354"/>
      <c r="AL16" s="337"/>
      <c r="AM16" s="351"/>
      <c r="AN16" s="354"/>
      <c r="AO16" s="337"/>
      <c r="AP16" s="351"/>
      <c r="AQ16" s="354"/>
      <c r="AR16" s="337"/>
      <c r="AS16" s="351"/>
      <c r="AT16" s="354"/>
      <c r="AU16" s="337"/>
      <c r="AV16" s="351"/>
      <c r="AW16" s="364"/>
      <c r="AX16" s="337"/>
      <c r="AY16" s="418"/>
      <c r="AZ16" s="412"/>
      <c r="BA16" s="412"/>
      <c r="BB16" s="415"/>
    </row>
    <row r="17" spans="2:62" ht="28.15" customHeight="1" x14ac:dyDescent="0.2">
      <c r="B17" s="30"/>
      <c r="C17" s="338">
        <v>2</v>
      </c>
      <c r="D17" s="212"/>
      <c r="E17" s="223"/>
      <c r="F17" s="223"/>
      <c r="G17" s="222"/>
      <c r="H17" s="358"/>
      <c r="I17" s="390">
        <v>111</v>
      </c>
      <c r="J17" s="390">
        <v>17</v>
      </c>
      <c r="K17" s="390">
        <v>8</v>
      </c>
      <c r="L17" s="42" t="s">
        <v>131</v>
      </c>
      <c r="M17" s="43" t="s">
        <v>132</v>
      </c>
      <c r="N17" s="42" t="s">
        <v>129</v>
      </c>
      <c r="O17" s="43" t="s">
        <v>509</v>
      </c>
      <c r="P17" s="42" t="s">
        <v>128</v>
      </c>
      <c r="Q17" s="43" t="s">
        <v>467</v>
      </c>
      <c r="R17" s="42" t="s">
        <v>127</v>
      </c>
      <c r="S17" s="43"/>
      <c r="T17" s="42" t="s">
        <v>126</v>
      </c>
      <c r="U17" s="43"/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196"/>
      <c r="AC17" s="43"/>
      <c r="AD17" s="196" t="s">
        <v>357</v>
      </c>
      <c r="AE17" s="39"/>
      <c r="AF17" s="421"/>
      <c r="AG17" s="421"/>
      <c r="AH17" s="279"/>
      <c r="AI17" s="9"/>
      <c r="AJ17" s="401">
        <f>SUMPRODUCT(LEN($M17:$AA20)-LEN(SUBSTITUTE($M17:$AA20,"A", "")))</f>
        <v>10</v>
      </c>
      <c r="AK17" s="352">
        <f>SUMPRODUCT(LEN($AD17:$AD20)-LEN(SUBSTITUTE($AD17:$AD20,"A", "")))</f>
        <v>3</v>
      </c>
      <c r="AL17" s="335">
        <f>SUMPRODUCT(LEN($AC17:$AC20)-LEN(SUBSTITUTE($AC17:$AC20,"A", "")))</f>
        <v>0</v>
      </c>
      <c r="AM17" s="349">
        <f>SUMPRODUCT(LEN($M17:$AA20)-LEN(SUBSTITUTE($M17:$AA20,"S", "")))</f>
        <v>0</v>
      </c>
      <c r="AN17" s="352">
        <f>SUMPRODUCT(LEN($AD17:$AD20)-LEN(SUBSTITUTE($AD17:$AD20,"S", "")))</f>
        <v>0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2</v>
      </c>
      <c r="AT17" s="352">
        <f>SUMPRODUCT(LEN($AD17:$AD20)-LEN(SUBSTITUTE($AD17:$AD20,"G", "")))</f>
        <v>0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35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8.15" customHeight="1" thickBot="1" x14ac:dyDescent="0.25">
      <c r="B18" s="30"/>
      <c r="C18" s="339"/>
      <c r="D18" s="221"/>
      <c r="E18" s="220"/>
      <c r="F18" s="220"/>
      <c r="G18" s="219"/>
      <c r="H18" s="359"/>
      <c r="I18" s="391"/>
      <c r="J18" s="391"/>
      <c r="K18" s="391"/>
      <c r="L18" s="33" t="s">
        <v>122</v>
      </c>
      <c r="M18" s="55" t="s">
        <v>132</v>
      </c>
      <c r="N18" s="33" t="s">
        <v>121</v>
      </c>
      <c r="O18" s="55" t="s">
        <v>179</v>
      </c>
      <c r="P18" s="33" t="s">
        <v>120</v>
      </c>
      <c r="Q18" s="55"/>
      <c r="R18" s="33" t="s">
        <v>119</v>
      </c>
      <c r="S18" s="55"/>
      <c r="T18" s="33" t="s">
        <v>118</v>
      </c>
      <c r="U18" s="55"/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193"/>
      <c r="AC18" s="55"/>
      <c r="AD18" s="193"/>
      <c r="AE18" s="22"/>
      <c r="AF18" s="422"/>
      <c r="AG18" s="422"/>
      <c r="AH18" s="278"/>
      <c r="AI18" s="9"/>
      <c r="AJ18" s="402"/>
      <c r="AK18" s="353"/>
      <c r="AL18" s="336"/>
      <c r="AM18" s="350"/>
      <c r="AN18" s="353"/>
      <c r="AO18" s="336"/>
      <c r="AP18" s="350"/>
      <c r="AQ18" s="353"/>
      <c r="AR18" s="336"/>
      <c r="AS18" s="350"/>
      <c r="AT18" s="353"/>
      <c r="AU18" s="336"/>
      <c r="AV18" s="350"/>
      <c r="AW18" s="363"/>
      <c r="AX18" s="336"/>
      <c r="AY18" s="417"/>
      <c r="AZ18" s="411"/>
      <c r="BA18" s="411"/>
      <c r="BB18" s="414"/>
    </row>
    <row r="19" spans="2:62" ht="28.15" customHeight="1" x14ac:dyDescent="0.2">
      <c r="B19" s="30"/>
      <c r="C19" s="340"/>
      <c r="D19" s="218"/>
      <c r="E19" s="217"/>
      <c r="F19" s="217"/>
      <c r="G19" s="216"/>
      <c r="H19" s="360"/>
      <c r="I19" s="392"/>
      <c r="J19" s="392"/>
      <c r="K19" s="392"/>
      <c r="L19" s="25" t="s">
        <v>114</v>
      </c>
      <c r="M19" s="114" t="s">
        <v>132</v>
      </c>
      <c r="N19" s="25" t="s">
        <v>112</v>
      </c>
      <c r="O19" s="114" t="s">
        <v>132</v>
      </c>
      <c r="P19" s="25" t="s">
        <v>111</v>
      </c>
      <c r="Q19" s="114"/>
      <c r="R19" s="25" t="s">
        <v>110</v>
      </c>
      <c r="S19" s="114"/>
      <c r="T19" s="25" t="s">
        <v>109</v>
      </c>
      <c r="U19" s="114"/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190"/>
      <c r="AC19" s="114"/>
      <c r="AD19" s="190"/>
      <c r="AE19" s="22"/>
      <c r="AF19" s="422"/>
      <c r="AG19" s="422"/>
      <c r="AH19" s="278"/>
      <c r="AI19" s="9"/>
      <c r="AJ19" s="402"/>
      <c r="AK19" s="353"/>
      <c r="AL19" s="336"/>
      <c r="AM19" s="350"/>
      <c r="AN19" s="353"/>
      <c r="AO19" s="336"/>
      <c r="AP19" s="350"/>
      <c r="AQ19" s="353"/>
      <c r="AR19" s="336"/>
      <c r="AS19" s="350"/>
      <c r="AT19" s="353"/>
      <c r="AU19" s="336"/>
      <c r="AV19" s="350"/>
      <c r="AW19" s="363"/>
      <c r="AX19" s="336"/>
      <c r="AY19" s="417"/>
      <c r="AZ19" s="411"/>
      <c r="BA19" s="411"/>
      <c r="BB19" s="414"/>
    </row>
    <row r="20" spans="2:62" ht="28.15" customHeight="1" thickBot="1" x14ac:dyDescent="0.25">
      <c r="B20" s="30"/>
      <c r="C20" s="355"/>
      <c r="D20" s="246"/>
      <c r="E20" s="254"/>
      <c r="F20" s="254"/>
      <c r="G20" s="253"/>
      <c r="H20" s="361"/>
      <c r="I20" s="393"/>
      <c r="J20" s="393"/>
      <c r="K20" s="393"/>
      <c r="L20" s="50" t="s">
        <v>105</v>
      </c>
      <c r="M20" s="51" t="s">
        <v>132</v>
      </c>
      <c r="N20" s="50" t="s">
        <v>104</v>
      </c>
      <c r="O20" s="51" t="s">
        <v>132</v>
      </c>
      <c r="P20" s="50" t="s">
        <v>103</v>
      </c>
      <c r="Q20" s="51"/>
      <c r="R20" s="50" t="s">
        <v>102</v>
      </c>
      <c r="S20" s="51"/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187"/>
      <c r="AC20" s="51"/>
      <c r="AD20" s="187"/>
      <c r="AE20" s="48"/>
      <c r="AF20" s="424"/>
      <c r="AG20" s="424"/>
      <c r="AH20" s="280"/>
      <c r="AI20" s="9"/>
      <c r="AJ20" s="403"/>
      <c r="AK20" s="354"/>
      <c r="AL20" s="337"/>
      <c r="AM20" s="351"/>
      <c r="AN20" s="354"/>
      <c r="AO20" s="337"/>
      <c r="AP20" s="351"/>
      <c r="AQ20" s="354"/>
      <c r="AR20" s="337"/>
      <c r="AS20" s="351"/>
      <c r="AT20" s="354"/>
      <c r="AU20" s="337"/>
      <c r="AV20" s="351"/>
      <c r="AW20" s="364"/>
      <c r="AX20" s="337"/>
      <c r="AY20" s="418"/>
      <c r="AZ20" s="412"/>
      <c r="BA20" s="412"/>
      <c r="BB20" s="415"/>
    </row>
    <row r="21" spans="2:62" ht="28.15" customHeight="1" x14ac:dyDescent="0.2">
      <c r="B21" s="30"/>
      <c r="C21" s="338">
        <v>3</v>
      </c>
      <c r="D21" s="212"/>
      <c r="E21" s="223"/>
      <c r="F21" s="223"/>
      <c r="G21" s="222"/>
      <c r="H21" s="358"/>
      <c r="I21" s="390">
        <v>114</v>
      </c>
      <c r="J21" s="390">
        <v>15</v>
      </c>
      <c r="K21" s="390">
        <v>7</v>
      </c>
      <c r="L21" s="42" t="s">
        <v>131</v>
      </c>
      <c r="M21" s="43" t="s">
        <v>357</v>
      </c>
      <c r="N21" s="42" t="s">
        <v>129</v>
      </c>
      <c r="O21" s="43" t="s">
        <v>179</v>
      </c>
      <c r="P21" s="42" t="s">
        <v>128</v>
      </c>
      <c r="Q21" s="43" t="s">
        <v>527</v>
      </c>
      <c r="R21" s="42" t="s">
        <v>127</v>
      </c>
      <c r="S21" s="43" t="s">
        <v>714</v>
      </c>
      <c r="T21" s="42" t="s">
        <v>126</v>
      </c>
      <c r="U21" s="43" t="s">
        <v>179</v>
      </c>
      <c r="V21" s="42" t="s">
        <v>125</v>
      </c>
      <c r="W21" s="43" t="s">
        <v>354</v>
      </c>
      <c r="X21" s="42" t="s">
        <v>124</v>
      </c>
      <c r="Y21" s="43"/>
      <c r="Z21" s="42" t="s">
        <v>123</v>
      </c>
      <c r="AA21" s="43"/>
      <c r="AB21" s="196"/>
      <c r="AC21" s="43"/>
      <c r="AD21" s="196" t="s">
        <v>1489</v>
      </c>
      <c r="AE21" s="39"/>
      <c r="AF21" s="421"/>
      <c r="AG21" s="421"/>
      <c r="AH21" s="279"/>
      <c r="AI21" s="9"/>
      <c r="AJ21" s="401">
        <f>SUMPRODUCT(LEN($M21:$AA24)-LEN(SUBSTITUTE($M21:$AA24,"A", "")))</f>
        <v>52</v>
      </c>
      <c r="AK21" s="352">
        <f>SUMPRODUCT(LEN($AD21:$AD24)-LEN(SUBSTITUTE($AD21:$AD24,"A", "")))</f>
        <v>11</v>
      </c>
      <c r="AL21" s="335">
        <f>SUMPRODUCT(LEN($AC21:$AC24)-LEN(SUBSTITUTE($AC21:$AC24,"A", "")))</f>
        <v>0</v>
      </c>
      <c r="AM21" s="349">
        <f>SUMPRODUCT(LEN($M21:$AA24)-LEN(SUBSTITUTE($M21:$AA24,"S", "")))</f>
        <v>15</v>
      </c>
      <c r="AN21" s="352">
        <f>SUMPRODUCT(LEN($AD21:$AD24)-LEN(SUBSTITUTE($AD21:$AD24,"S", "")))</f>
        <v>0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10</v>
      </c>
      <c r="AT21" s="352">
        <f>SUMPRODUCT(LEN($AD21:$AD24)-LEN(SUBSTITUTE($AD21:$AD24,"G", "")))</f>
        <v>7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35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8.15" customHeight="1" thickBot="1" x14ac:dyDescent="0.25">
      <c r="B22" s="30"/>
      <c r="C22" s="339"/>
      <c r="D22" s="221"/>
      <c r="E22" s="220"/>
      <c r="F22" s="220"/>
      <c r="G22" s="219"/>
      <c r="H22" s="359"/>
      <c r="I22" s="391"/>
      <c r="J22" s="391"/>
      <c r="K22" s="391"/>
      <c r="L22" s="33" t="s">
        <v>122</v>
      </c>
      <c r="M22" s="55" t="s">
        <v>357</v>
      </c>
      <c r="N22" s="33" t="s">
        <v>121</v>
      </c>
      <c r="O22" s="55" t="s">
        <v>984</v>
      </c>
      <c r="P22" s="33" t="s">
        <v>120</v>
      </c>
      <c r="Q22" s="55" t="s">
        <v>1282</v>
      </c>
      <c r="R22" s="33" t="s">
        <v>119</v>
      </c>
      <c r="S22" s="55" t="s">
        <v>463</v>
      </c>
      <c r="T22" s="33" t="s">
        <v>118</v>
      </c>
      <c r="U22" s="55" t="s">
        <v>353</v>
      </c>
      <c r="V22" s="33" t="s">
        <v>117</v>
      </c>
      <c r="W22" s="55" t="s">
        <v>130</v>
      </c>
      <c r="X22" s="33" t="s">
        <v>116</v>
      </c>
      <c r="Y22" s="55"/>
      <c r="Z22" s="33" t="s">
        <v>115</v>
      </c>
      <c r="AA22" s="55"/>
      <c r="AB22" s="193"/>
      <c r="AC22" s="55"/>
      <c r="AD22" s="193" t="s">
        <v>1488</v>
      </c>
      <c r="AE22" s="22"/>
      <c r="AF22" s="422"/>
      <c r="AG22" s="422"/>
      <c r="AH22" s="278"/>
      <c r="AI22" s="9"/>
      <c r="AJ22" s="402"/>
      <c r="AK22" s="353"/>
      <c r="AL22" s="336"/>
      <c r="AM22" s="350"/>
      <c r="AN22" s="353"/>
      <c r="AO22" s="336"/>
      <c r="AP22" s="350"/>
      <c r="AQ22" s="353"/>
      <c r="AR22" s="336"/>
      <c r="AS22" s="350"/>
      <c r="AT22" s="353"/>
      <c r="AU22" s="336"/>
      <c r="AV22" s="350"/>
      <c r="AW22" s="363"/>
      <c r="AX22" s="336"/>
      <c r="AY22" s="417"/>
      <c r="AZ22" s="411"/>
      <c r="BA22" s="411"/>
      <c r="BB22" s="414"/>
    </row>
    <row r="23" spans="2:62" ht="28.15" customHeight="1" x14ac:dyDescent="0.2">
      <c r="B23" s="30"/>
      <c r="C23" s="340"/>
      <c r="D23" s="218"/>
      <c r="E23" s="217"/>
      <c r="F23" s="217"/>
      <c r="G23" s="216"/>
      <c r="H23" s="360"/>
      <c r="I23" s="392"/>
      <c r="J23" s="392"/>
      <c r="K23" s="392"/>
      <c r="L23" s="25" t="s">
        <v>114</v>
      </c>
      <c r="M23" s="114" t="s">
        <v>132</v>
      </c>
      <c r="N23" s="25" t="s">
        <v>112</v>
      </c>
      <c r="O23" s="114" t="s">
        <v>487</v>
      </c>
      <c r="P23" s="25" t="s">
        <v>111</v>
      </c>
      <c r="Q23" s="114" t="s">
        <v>676</v>
      </c>
      <c r="R23" s="25" t="s">
        <v>110</v>
      </c>
      <c r="S23" s="114" t="s">
        <v>692</v>
      </c>
      <c r="T23" s="25" t="s">
        <v>109</v>
      </c>
      <c r="U23" s="114" t="s">
        <v>349</v>
      </c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190"/>
      <c r="AC23" s="114"/>
      <c r="AD23" s="190"/>
      <c r="AE23" s="22"/>
      <c r="AF23" s="422"/>
      <c r="AG23" s="422"/>
      <c r="AH23" s="278"/>
      <c r="AI23" s="9"/>
      <c r="AJ23" s="402"/>
      <c r="AK23" s="353"/>
      <c r="AL23" s="336"/>
      <c r="AM23" s="350"/>
      <c r="AN23" s="353"/>
      <c r="AO23" s="336"/>
      <c r="AP23" s="350"/>
      <c r="AQ23" s="353"/>
      <c r="AR23" s="336"/>
      <c r="AS23" s="350"/>
      <c r="AT23" s="353"/>
      <c r="AU23" s="336"/>
      <c r="AV23" s="350"/>
      <c r="AW23" s="363"/>
      <c r="AX23" s="336"/>
      <c r="AY23" s="417"/>
      <c r="AZ23" s="411"/>
      <c r="BA23" s="411"/>
      <c r="BB23" s="414"/>
    </row>
    <row r="24" spans="2:62" ht="28.15" customHeight="1" thickBot="1" x14ac:dyDescent="0.25">
      <c r="B24" s="20"/>
      <c r="C24" s="341"/>
      <c r="D24" s="215"/>
      <c r="E24" s="189"/>
      <c r="F24" s="189"/>
      <c r="G24" s="188"/>
      <c r="H24" s="361"/>
      <c r="I24" s="394"/>
      <c r="J24" s="394"/>
      <c r="K24" s="394"/>
      <c r="L24" s="15" t="s">
        <v>105</v>
      </c>
      <c r="M24" s="16" t="s">
        <v>484</v>
      </c>
      <c r="N24" s="15" t="s">
        <v>104</v>
      </c>
      <c r="O24" s="16" t="s">
        <v>527</v>
      </c>
      <c r="P24" s="15" t="s">
        <v>103</v>
      </c>
      <c r="Q24" s="16" t="s">
        <v>527</v>
      </c>
      <c r="R24" s="15" t="s">
        <v>102</v>
      </c>
      <c r="S24" s="16" t="s">
        <v>373</v>
      </c>
      <c r="T24" s="15">
        <v>20</v>
      </c>
      <c r="U24" s="16" t="s">
        <v>347</v>
      </c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187"/>
      <c r="AC24" s="16"/>
      <c r="AD24" s="186"/>
      <c r="AE24" s="11"/>
      <c r="AF24" s="423"/>
      <c r="AG24" s="423"/>
      <c r="AH24" s="277"/>
      <c r="AI24" s="9"/>
      <c r="AJ24" s="403"/>
      <c r="AK24" s="354"/>
      <c r="AL24" s="337"/>
      <c r="AM24" s="351"/>
      <c r="AN24" s="354"/>
      <c r="AO24" s="337"/>
      <c r="AP24" s="351"/>
      <c r="AQ24" s="354"/>
      <c r="AR24" s="337"/>
      <c r="AS24" s="351"/>
      <c r="AT24" s="354"/>
      <c r="AU24" s="337"/>
      <c r="AV24" s="351"/>
      <c r="AW24" s="364"/>
      <c r="AX24" s="337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286" t="s">
        <v>160</v>
      </c>
      <c r="AI25" s="106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  <c r="BF25" s="5" t="s">
        <v>1487</v>
      </c>
    </row>
    <row r="26" spans="2:62" ht="48" thickBot="1" x14ac:dyDescent="0.3">
      <c r="B26" s="98" t="s">
        <v>246</v>
      </c>
      <c r="C26" s="97"/>
      <c r="D26" s="208">
        <v>230</v>
      </c>
      <c r="E26" s="425"/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85"/>
      <c r="AI26" s="86" t="s">
        <v>137</v>
      </c>
      <c r="AJ26" s="85">
        <f t="shared" ref="AJ26:BB26" si="2">SUM(AJ28:AJ39)</f>
        <v>86</v>
      </c>
      <c r="AK26" s="84">
        <f t="shared" si="2"/>
        <v>51</v>
      </c>
      <c r="AL26" s="83">
        <f t="shared" si="2"/>
        <v>0</v>
      </c>
      <c r="AM26" s="85">
        <f t="shared" si="2"/>
        <v>34</v>
      </c>
      <c r="AN26" s="84">
        <f t="shared" si="2"/>
        <v>15</v>
      </c>
      <c r="AO26" s="83">
        <f t="shared" si="2"/>
        <v>0</v>
      </c>
      <c r="AP26" s="85">
        <f t="shared" si="2"/>
        <v>0</v>
      </c>
      <c r="AQ26" s="84">
        <f t="shared" si="2"/>
        <v>0</v>
      </c>
      <c r="AR26" s="83">
        <f t="shared" si="2"/>
        <v>0</v>
      </c>
      <c r="AS26" s="85">
        <f t="shared" si="2"/>
        <v>21</v>
      </c>
      <c r="AT26" s="84">
        <f t="shared" si="2"/>
        <v>13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1</v>
      </c>
      <c r="AZ26" s="81">
        <f t="shared" si="2"/>
        <v>0</v>
      </c>
      <c r="BA26" s="81">
        <f t="shared" si="2"/>
        <v>1</v>
      </c>
      <c r="BB26" s="80">
        <f t="shared" si="2"/>
        <v>0</v>
      </c>
      <c r="BC26" s="79" t="s">
        <v>136</v>
      </c>
      <c r="BF26" s="290">
        <f>SUM(AJ26:AL26)/2</f>
        <v>68.5</v>
      </c>
      <c r="BG26" s="290">
        <f>SUM(AM26:AO26,AY26)/2</f>
        <v>25</v>
      </c>
      <c r="BH26" s="290">
        <f>SUM(AP26:AR26,AZ26)/2</f>
        <v>0</v>
      </c>
      <c r="BI26" s="290">
        <f>SUM(AS26:AU26,BA26)/2</f>
        <v>17.5</v>
      </c>
      <c r="BJ26" s="290">
        <f>SUM(AV26:AX26,BB26)/2</f>
        <v>0</v>
      </c>
    </row>
    <row r="27" spans="2:62" ht="37.5" thickBot="1" x14ac:dyDescent="0.3"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85"/>
      <c r="AI27" s="66" t="s">
        <v>135</v>
      </c>
      <c r="AJ27" s="65">
        <f t="shared" ref="AJ27:BB27" si="3">AJ26/3</f>
        <v>28.666666666666668</v>
      </c>
      <c r="AK27" s="64">
        <f t="shared" si="3"/>
        <v>17</v>
      </c>
      <c r="AL27" s="63">
        <f t="shared" si="3"/>
        <v>0</v>
      </c>
      <c r="AM27" s="65">
        <f t="shared" si="3"/>
        <v>11.333333333333334</v>
      </c>
      <c r="AN27" s="64">
        <f t="shared" si="3"/>
        <v>5</v>
      </c>
      <c r="AO27" s="63">
        <f t="shared" si="3"/>
        <v>0</v>
      </c>
      <c r="AP27" s="65">
        <f t="shared" si="3"/>
        <v>0</v>
      </c>
      <c r="AQ27" s="64">
        <f t="shared" si="3"/>
        <v>0</v>
      </c>
      <c r="AR27" s="63">
        <f t="shared" si="3"/>
        <v>0</v>
      </c>
      <c r="AS27" s="65">
        <f t="shared" si="3"/>
        <v>7</v>
      </c>
      <c r="AT27" s="64">
        <f t="shared" si="3"/>
        <v>4.333333333333333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0.33333333333333331</v>
      </c>
      <c r="AZ27" s="61">
        <f t="shared" si="3"/>
        <v>0</v>
      </c>
      <c r="BA27" s="61">
        <f t="shared" si="3"/>
        <v>0.33333333333333331</v>
      </c>
      <c r="BB27" s="60">
        <f t="shared" si="3"/>
        <v>0</v>
      </c>
      <c r="BC27" s="59" t="s">
        <v>134</v>
      </c>
    </row>
    <row r="28" spans="2:62" ht="28.15" customHeight="1" x14ac:dyDescent="0.2">
      <c r="B28" s="30"/>
      <c r="C28" s="338">
        <v>1</v>
      </c>
      <c r="D28" s="239" t="s">
        <v>670</v>
      </c>
      <c r="E28" s="223"/>
      <c r="F28" s="223"/>
      <c r="G28" s="222"/>
      <c r="H28" s="358" t="s">
        <v>183</v>
      </c>
      <c r="I28" s="390">
        <v>146</v>
      </c>
      <c r="J28" s="390">
        <v>31</v>
      </c>
      <c r="K28" s="390">
        <v>7</v>
      </c>
      <c r="L28" s="42" t="s">
        <v>131</v>
      </c>
      <c r="M28" s="43" t="s">
        <v>132</v>
      </c>
      <c r="N28" s="42" t="s">
        <v>129</v>
      </c>
      <c r="O28" s="43" t="s">
        <v>479</v>
      </c>
      <c r="P28" s="42" t="s">
        <v>128</v>
      </c>
      <c r="Q28" s="43" t="s">
        <v>458</v>
      </c>
      <c r="R28" s="42" t="s">
        <v>127</v>
      </c>
      <c r="S28" s="43" t="s">
        <v>459</v>
      </c>
      <c r="T28" s="42" t="s">
        <v>126</v>
      </c>
      <c r="U28" s="43" t="s">
        <v>352</v>
      </c>
      <c r="V28" s="42" t="s">
        <v>125</v>
      </c>
      <c r="W28" s="43" t="s">
        <v>354</v>
      </c>
      <c r="X28" s="42" t="s">
        <v>124</v>
      </c>
      <c r="Y28" s="43"/>
      <c r="Z28" s="42" t="s">
        <v>123</v>
      </c>
      <c r="AA28" s="43"/>
      <c r="AB28" s="196"/>
      <c r="AC28" s="43"/>
      <c r="AD28" s="196" t="s">
        <v>1486</v>
      </c>
      <c r="AE28" s="58" t="s">
        <v>542</v>
      </c>
      <c r="AF28" s="421"/>
      <c r="AG28" s="421"/>
      <c r="AH28" s="279"/>
      <c r="AI28" s="9"/>
      <c r="AJ28" s="349">
        <f>SUMPRODUCT(LEN($M28:$AA31)-LEN(SUBSTITUTE($M28:$AA31,"A", "")))</f>
        <v>40</v>
      </c>
      <c r="AK28" s="352">
        <f>SUMPRODUCT(LEN($AD28:$AD31)-LEN(SUBSTITUTE($AD28:$AD31,"A", "")))</f>
        <v>10</v>
      </c>
      <c r="AL28" s="335">
        <f>SUMPRODUCT(LEN($AC28:$AC31)-LEN(SUBSTITUTE($AC28:$AC31,"A", "")))</f>
        <v>0</v>
      </c>
      <c r="AM28" s="349">
        <f>SUMPRODUCT(LEN($M28:$AA31)-LEN(SUBSTITUTE($M28:$AA31,"S", "")))</f>
        <v>13</v>
      </c>
      <c r="AN28" s="352">
        <f>SUMPRODUCT(LEN($AD28:$AD31)-LEN(SUBSTITUTE($AD28:$AD31,"S", "")))</f>
        <v>4</v>
      </c>
      <c r="AO28" s="335">
        <f>SUMPRODUCT(LEN($AC28:$AC31)-LEN(SUBSTITUTE($AC28:$AC31,"S", "")))</f>
        <v>0</v>
      </c>
      <c r="AP28" s="349">
        <f>SUMPRODUCT(LEN($M28:$AA31)-LEN(SUBSTITUTE($M28:$AA31,"F", "")))</f>
        <v>0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10</v>
      </c>
      <c r="AT28" s="352">
        <f>SUMPRODUCT(LEN($AD28:$AD31)-LEN(SUBSTITUTE($AD28:$AD31,"G", "")))</f>
        <v>2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35">
        <f>SUMPRODUCT(LEN($AC28:$AC31)-LEN(SUBSTITUTE($AC28:$AC31,"M", "")))</f>
        <v>0</v>
      </c>
      <c r="AY28" s="416">
        <f>SUMPRODUCT(LEN($AE28:$AE31)-LEN(SUBSTITUTE($AE28:$AE31,"S", "")))</f>
        <v>1</v>
      </c>
      <c r="AZ28" s="410">
        <f>SUMPRODUCT(LEN($AE28:$AE31)-LEN(SUBSTITUTE($AE28:$AE31,"F", "")))</f>
        <v>0</v>
      </c>
      <c r="BA28" s="410">
        <f>SUMPRODUCT(LEN($AE28:$AE31)-LEN(SUBSTITUTE($AE28:$AE31,"G", "")))</f>
        <v>1</v>
      </c>
      <c r="BB28" s="413">
        <f>SUMPRODUCT(LEN($AE28:$AE31)-LEN(SUBSTITUTE($AE28:$AE31,"M", "")))</f>
        <v>0</v>
      </c>
    </row>
    <row r="29" spans="2:62" ht="28.15" customHeight="1" thickBot="1" x14ac:dyDescent="0.25">
      <c r="B29" s="30"/>
      <c r="C29" s="339"/>
      <c r="D29" s="221"/>
      <c r="E29" s="220"/>
      <c r="F29" s="220"/>
      <c r="G29" s="219"/>
      <c r="H29" s="359"/>
      <c r="I29" s="391"/>
      <c r="J29" s="391"/>
      <c r="K29" s="391"/>
      <c r="L29" s="33" t="s">
        <v>122</v>
      </c>
      <c r="M29" s="55" t="s">
        <v>467</v>
      </c>
      <c r="N29" s="33" t="s">
        <v>121</v>
      </c>
      <c r="O29" s="55" t="s">
        <v>179</v>
      </c>
      <c r="P29" s="33" t="s">
        <v>120</v>
      </c>
      <c r="Q29" s="55" t="s">
        <v>509</v>
      </c>
      <c r="R29" s="33" t="s">
        <v>119</v>
      </c>
      <c r="S29" s="55" t="s">
        <v>688</v>
      </c>
      <c r="T29" s="33" t="s">
        <v>118</v>
      </c>
      <c r="U29" s="55" t="s">
        <v>348</v>
      </c>
      <c r="V29" s="33" t="s">
        <v>117</v>
      </c>
      <c r="W29" s="55" t="s">
        <v>354</v>
      </c>
      <c r="X29" s="33" t="s">
        <v>116</v>
      </c>
      <c r="Y29" s="55"/>
      <c r="Z29" s="33" t="s">
        <v>115</v>
      </c>
      <c r="AA29" s="55"/>
      <c r="AB29" s="193"/>
      <c r="AC29" s="55"/>
      <c r="AD29" s="193"/>
      <c r="AE29" s="57"/>
      <c r="AF29" s="422"/>
      <c r="AG29" s="422"/>
      <c r="AH29" s="278"/>
      <c r="AI29" s="9"/>
      <c r="AJ29" s="350"/>
      <c r="AK29" s="353"/>
      <c r="AL29" s="336"/>
      <c r="AM29" s="350"/>
      <c r="AN29" s="353"/>
      <c r="AO29" s="336"/>
      <c r="AP29" s="350"/>
      <c r="AQ29" s="353"/>
      <c r="AR29" s="336"/>
      <c r="AS29" s="350"/>
      <c r="AT29" s="353"/>
      <c r="AU29" s="336"/>
      <c r="AV29" s="350"/>
      <c r="AW29" s="363"/>
      <c r="AX29" s="336"/>
      <c r="AY29" s="417"/>
      <c r="AZ29" s="411"/>
      <c r="BA29" s="411"/>
      <c r="BB29" s="414"/>
    </row>
    <row r="30" spans="2:62" ht="28.15" customHeight="1" x14ac:dyDescent="0.2">
      <c r="B30" s="30"/>
      <c r="C30" s="340"/>
      <c r="D30" s="218"/>
      <c r="E30" s="217"/>
      <c r="F30" s="217"/>
      <c r="G30" s="216"/>
      <c r="H30" s="360">
        <v>230</v>
      </c>
      <c r="I30" s="392"/>
      <c r="J30" s="392"/>
      <c r="K30" s="392"/>
      <c r="L30" s="25" t="s">
        <v>114</v>
      </c>
      <c r="M30" s="114" t="s">
        <v>469</v>
      </c>
      <c r="N30" s="25" t="s">
        <v>112</v>
      </c>
      <c r="O30" s="114" t="s">
        <v>357</v>
      </c>
      <c r="P30" s="25" t="s">
        <v>111</v>
      </c>
      <c r="Q30" s="114" t="s">
        <v>1276</v>
      </c>
      <c r="R30" s="25" t="s">
        <v>110</v>
      </c>
      <c r="S30" s="114" t="s">
        <v>132</v>
      </c>
      <c r="T30" s="25" t="s">
        <v>109</v>
      </c>
      <c r="U30" s="114" t="s">
        <v>132</v>
      </c>
      <c r="V30" s="25" t="s">
        <v>108</v>
      </c>
      <c r="W30" s="114" t="s">
        <v>130</v>
      </c>
      <c r="X30" s="25" t="s">
        <v>107</v>
      </c>
      <c r="Y30" s="114"/>
      <c r="Z30" s="25" t="s">
        <v>106</v>
      </c>
      <c r="AA30" s="114"/>
      <c r="AB30" s="190"/>
      <c r="AC30" s="114"/>
      <c r="AD30" s="190"/>
      <c r="AE30" s="57"/>
      <c r="AF30" s="422"/>
      <c r="AG30" s="422"/>
      <c r="AH30" s="278"/>
      <c r="AI30" s="9"/>
      <c r="AJ30" s="350"/>
      <c r="AK30" s="353"/>
      <c r="AL30" s="336"/>
      <c r="AM30" s="350"/>
      <c r="AN30" s="353"/>
      <c r="AO30" s="336"/>
      <c r="AP30" s="350"/>
      <c r="AQ30" s="353"/>
      <c r="AR30" s="336"/>
      <c r="AS30" s="350"/>
      <c r="AT30" s="353"/>
      <c r="AU30" s="336"/>
      <c r="AV30" s="350"/>
      <c r="AW30" s="363"/>
      <c r="AX30" s="336"/>
      <c r="AY30" s="417"/>
      <c r="AZ30" s="411"/>
      <c r="BA30" s="411"/>
      <c r="BB30" s="414"/>
    </row>
    <row r="31" spans="2:62" ht="28.15" customHeight="1" thickBot="1" x14ac:dyDescent="0.25">
      <c r="B31" s="30"/>
      <c r="C31" s="355"/>
      <c r="D31" s="246"/>
      <c r="E31" s="254"/>
      <c r="F31" s="254"/>
      <c r="G31" s="253"/>
      <c r="H31" s="361"/>
      <c r="I31" s="393"/>
      <c r="J31" s="393"/>
      <c r="K31" s="393"/>
      <c r="L31" s="50" t="s">
        <v>105</v>
      </c>
      <c r="M31" s="51" t="s">
        <v>357</v>
      </c>
      <c r="N31" s="50" t="s">
        <v>104</v>
      </c>
      <c r="O31" s="51" t="s">
        <v>179</v>
      </c>
      <c r="P31" s="50" t="s">
        <v>103</v>
      </c>
      <c r="Q31" s="51" t="s">
        <v>484</v>
      </c>
      <c r="R31" s="50" t="s">
        <v>102</v>
      </c>
      <c r="S31" s="51" t="s">
        <v>348</v>
      </c>
      <c r="T31" s="50">
        <v>20</v>
      </c>
      <c r="U31" s="51" t="s">
        <v>498</v>
      </c>
      <c r="V31" s="50" t="s">
        <v>101</v>
      </c>
      <c r="W31" s="51" t="s">
        <v>130</v>
      </c>
      <c r="X31" s="50" t="s">
        <v>100</v>
      </c>
      <c r="Y31" s="51"/>
      <c r="Z31" s="50" t="s">
        <v>99</v>
      </c>
      <c r="AA31" s="51"/>
      <c r="AB31" s="187"/>
      <c r="AC31" s="51"/>
      <c r="AD31" s="187"/>
      <c r="AE31" s="56"/>
      <c r="AF31" s="424"/>
      <c r="AG31" s="424"/>
      <c r="AH31" s="280"/>
      <c r="AI31" s="9"/>
      <c r="AJ31" s="351"/>
      <c r="AK31" s="354"/>
      <c r="AL31" s="337"/>
      <c r="AM31" s="351"/>
      <c r="AN31" s="354"/>
      <c r="AO31" s="337"/>
      <c r="AP31" s="351"/>
      <c r="AQ31" s="354"/>
      <c r="AR31" s="337"/>
      <c r="AS31" s="351"/>
      <c r="AT31" s="354"/>
      <c r="AU31" s="337"/>
      <c r="AV31" s="351"/>
      <c r="AW31" s="364"/>
      <c r="AX31" s="337"/>
      <c r="AY31" s="418"/>
      <c r="AZ31" s="412"/>
      <c r="BA31" s="412"/>
      <c r="BB31" s="415"/>
    </row>
    <row r="32" spans="2:62" ht="28.15" customHeight="1" x14ac:dyDescent="0.2">
      <c r="B32" s="30"/>
      <c r="C32" s="338">
        <v>2</v>
      </c>
      <c r="D32" s="212"/>
      <c r="E32" s="223"/>
      <c r="F32" s="223"/>
      <c r="G32" s="222"/>
      <c r="H32" s="358"/>
      <c r="I32" s="390">
        <v>168</v>
      </c>
      <c r="J32" s="390">
        <v>20</v>
      </c>
      <c r="K32" s="390">
        <v>7</v>
      </c>
      <c r="L32" s="42" t="s">
        <v>131</v>
      </c>
      <c r="M32" s="43" t="s">
        <v>509</v>
      </c>
      <c r="N32" s="42" t="s">
        <v>129</v>
      </c>
      <c r="O32" s="43" t="s">
        <v>357</v>
      </c>
      <c r="P32" s="42" t="s">
        <v>128</v>
      </c>
      <c r="Q32" s="43" t="s">
        <v>467</v>
      </c>
      <c r="R32" s="42" t="s">
        <v>127</v>
      </c>
      <c r="S32" s="43" t="s">
        <v>1448</v>
      </c>
      <c r="T32" s="42" t="s">
        <v>126</v>
      </c>
      <c r="U32" s="43" t="s">
        <v>462</v>
      </c>
      <c r="V32" s="42" t="s">
        <v>125</v>
      </c>
      <c r="W32" s="43" t="s">
        <v>353</v>
      </c>
      <c r="X32" s="42" t="s">
        <v>124</v>
      </c>
      <c r="Y32" s="43" t="s">
        <v>130</v>
      </c>
      <c r="Z32" s="42" t="s">
        <v>123</v>
      </c>
      <c r="AA32" s="43"/>
      <c r="AB32" s="196"/>
      <c r="AC32" s="43"/>
      <c r="AD32" s="196" t="s">
        <v>1485</v>
      </c>
      <c r="AE32" s="39"/>
      <c r="AF32" s="421"/>
      <c r="AG32" s="421"/>
      <c r="AH32" s="279"/>
      <c r="AI32" s="9"/>
      <c r="AJ32" s="349">
        <f>SUMPRODUCT(LEN($M32:$AA35)-LEN(SUBSTITUTE($M32:$AA35,"A", "")))</f>
        <v>46</v>
      </c>
      <c r="AK32" s="352">
        <f>SUMPRODUCT(LEN($AD32:$AD35)-LEN(SUBSTITUTE($AD32:$AD35,"A", "")))</f>
        <v>41</v>
      </c>
      <c r="AL32" s="335">
        <f>SUMPRODUCT(LEN($AC32:$AC35)-LEN(SUBSTITUTE($AC32:$AC35,"A", "")))</f>
        <v>0</v>
      </c>
      <c r="AM32" s="349">
        <f>SUMPRODUCT(LEN($M32:$AA35)-LEN(SUBSTITUTE($M32:$AA35,"S", "")))</f>
        <v>21</v>
      </c>
      <c r="AN32" s="352">
        <f>SUMPRODUCT(LEN($AD32:$AD35)-LEN(SUBSTITUTE($AD32:$AD35,"S", "")))</f>
        <v>11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11</v>
      </c>
      <c r="AT32" s="352">
        <f>SUMPRODUCT(LEN($AD32:$AD35)-LEN(SUBSTITUTE($AD32:$AD35,"G", "")))</f>
        <v>11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35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8.15" customHeight="1" thickBot="1" x14ac:dyDescent="0.25">
      <c r="B33" s="30"/>
      <c r="C33" s="339"/>
      <c r="D33" s="221"/>
      <c r="E33" s="220"/>
      <c r="F33" s="220"/>
      <c r="G33" s="219"/>
      <c r="H33" s="359"/>
      <c r="I33" s="391"/>
      <c r="J33" s="391"/>
      <c r="K33" s="391"/>
      <c r="L33" s="33" t="s">
        <v>122</v>
      </c>
      <c r="M33" s="55" t="s">
        <v>458</v>
      </c>
      <c r="N33" s="33" t="s">
        <v>121</v>
      </c>
      <c r="O33" s="55" t="s">
        <v>479</v>
      </c>
      <c r="P33" s="33" t="s">
        <v>120</v>
      </c>
      <c r="Q33" s="55" t="s">
        <v>179</v>
      </c>
      <c r="R33" s="33" t="s">
        <v>119</v>
      </c>
      <c r="S33" s="55" t="s">
        <v>458</v>
      </c>
      <c r="T33" s="33" t="s">
        <v>118</v>
      </c>
      <c r="U33" s="55" t="s">
        <v>462</v>
      </c>
      <c r="V33" s="33" t="s">
        <v>117</v>
      </c>
      <c r="W33" s="55" t="s">
        <v>179</v>
      </c>
      <c r="X33" s="33" t="s">
        <v>116</v>
      </c>
      <c r="Y33" s="55" t="s">
        <v>130</v>
      </c>
      <c r="Z33" s="33" t="s">
        <v>115</v>
      </c>
      <c r="AA33" s="55"/>
      <c r="AB33" s="193"/>
      <c r="AC33" s="55"/>
      <c r="AD33" s="193" t="s">
        <v>1484</v>
      </c>
      <c r="AE33" s="22"/>
      <c r="AF33" s="422"/>
      <c r="AG33" s="422"/>
      <c r="AH33" s="278"/>
      <c r="AI33" s="9"/>
      <c r="AJ33" s="350"/>
      <c r="AK33" s="353"/>
      <c r="AL33" s="336"/>
      <c r="AM33" s="350"/>
      <c r="AN33" s="353"/>
      <c r="AO33" s="336"/>
      <c r="AP33" s="350"/>
      <c r="AQ33" s="353"/>
      <c r="AR33" s="336"/>
      <c r="AS33" s="350"/>
      <c r="AT33" s="353"/>
      <c r="AU33" s="336"/>
      <c r="AV33" s="350"/>
      <c r="AW33" s="363"/>
      <c r="AX33" s="336"/>
      <c r="AY33" s="417"/>
      <c r="AZ33" s="411"/>
      <c r="BA33" s="411"/>
      <c r="BB33" s="414"/>
    </row>
    <row r="34" spans="2:62" ht="28.15" customHeight="1" x14ac:dyDescent="0.2">
      <c r="B34" s="30"/>
      <c r="C34" s="340"/>
      <c r="D34" s="218"/>
      <c r="E34" s="217"/>
      <c r="F34" s="217"/>
      <c r="G34" s="216"/>
      <c r="H34" s="360"/>
      <c r="I34" s="392"/>
      <c r="J34" s="392"/>
      <c r="K34" s="392"/>
      <c r="L34" s="25" t="s">
        <v>114</v>
      </c>
      <c r="M34" s="114" t="s">
        <v>479</v>
      </c>
      <c r="N34" s="25" t="s">
        <v>112</v>
      </c>
      <c r="O34" s="114" t="s">
        <v>179</v>
      </c>
      <c r="P34" s="25" t="s">
        <v>111</v>
      </c>
      <c r="Q34" s="114" t="s">
        <v>132</v>
      </c>
      <c r="R34" s="25" t="s">
        <v>110</v>
      </c>
      <c r="S34" s="114" t="s">
        <v>1483</v>
      </c>
      <c r="T34" s="25" t="s">
        <v>109</v>
      </c>
      <c r="U34" s="114" t="s">
        <v>692</v>
      </c>
      <c r="V34" s="25" t="s">
        <v>108</v>
      </c>
      <c r="W34" s="114" t="s">
        <v>354</v>
      </c>
      <c r="X34" s="25" t="s">
        <v>107</v>
      </c>
      <c r="Y34" s="114" t="s">
        <v>130</v>
      </c>
      <c r="Z34" s="25" t="s">
        <v>106</v>
      </c>
      <c r="AA34" s="114"/>
      <c r="AB34" s="190"/>
      <c r="AC34" s="114"/>
      <c r="AD34" s="190" t="s">
        <v>1482</v>
      </c>
      <c r="AE34" s="22"/>
      <c r="AF34" s="422"/>
      <c r="AG34" s="422"/>
      <c r="AH34" s="278"/>
      <c r="AI34" s="9"/>
      <c r="AJ34" s="350"/>
      <c r="AK34" s="353"/>
      <c r="AL34" s="336"/>
      <c r="AM34" s="350"/>
      <c r="AN34" s="353"/>
      <c r="AO34" s="336"/>
      <c r="AP34" s="350"/>
      <c r="AQ34" s="353"/>
      <c r="AR34" s="336"/>
      <c r="AS34" s="350"/>
      <c r="AT34" s="353"/>
      <c r="AU34" s="336"/>
      <c r="AV34" s="350"/>
      <c r="AW34" s="363"/>
      <c r="AX34" s="336"/>
      <c r="AY34" s="417"/>
      <c r="AZ34" s="411"/>
      <c r="BA34" s="411"/>
      <c r="BB34" s="414"/>
    </row>
    <row r="35" spans="2:62" ht="28.15" customHeight="1" thickBot="1" x14ac:dyDescent="0.25">
      <c r="B35" s="30"/>
      <c r="C35" s="355"/>
      <c r="D35" s="246"/>
      <c r="E35" s="254"/>
      <c r="F35" s="254"/>
      <c r="G35" s="253"/>
      <c r="H35" s="361"/>
      <c r="I35" s="393"/>
      <c r="J35" s="393"/>
      <c r="K35" s="393"/>
      <c r="L35" s="50" t="s">
        <v>105</v>
      </c>
      <c r="M35" s="51" t="s">
        <v>357</v>
      </c>
      <c r="N35" s="50" t="s">
        <v>104</v>
      </c>
      <c r="O35" s="51" t="s">
        <v>357</v>
      </c>
      <c r="P35" s="50" t="s">
        <v>103</v>
      </c>
      <c r="Q35" s="51" t="s">
        <v>179</v>
      </c>
      <c r="R35" s="50" t="s">
        <v>102</v>
      </c>
      <c r="S35" s="51" t="s">
        <v>463</v>
      </c>
      <c r="T35" s="50">
        <v>20</v>
      </c>
      <c r="U35" s="51" t="s">
        <v>352</v>
      </c>
      <c r="V35" s="50" t="s">
        <v>101</v>
      </c>
      <c r="W35" s="51" t="s">
        <v>354</v>
      </c>
      <c r="X35" s="50" t="s">
        <v>100</v>
      </c>
      <c r="Y35" s="51"/>
      <c r="Z35" s="50" t="s">
        <v>99</v>
      </c>
      <c r="AA35" s="51"/>
      <c r="AB35" s="187"/>
      <c r="AC35" s="51"/>
      <c r="AD35" s="187"/>
      <c r="AE35" s="48"/>
      <c r="AF35" s="424"/>
      <c r="AG35" s="424"/>
      <c r="AH35" s="280"/>
      <c r="AI35" s="9"/>
      <c r="AJ35" s="351"/>
      <c r="AK35" s="354"/>
      <c r="AL35" s="337"/>
      <c r="AM35" s="351"/>
      <c r="AN35" s="354"/>
      <c r="AO35" s="337"/>
      <c r="AP35" s="351"/>
      <c r="AQ35" s="354"/>
      <c r="AR35" s="337"/>
      <c r="AS35" s="351"/>
      <c r="AT35" s="354"/>
      <c r="AU35" s="337"/>
      <c r="AV35" s="351"/>
      <c r="AW35" s="364"/>
      <c r="AX35" s="337"/>
      <c r="AY35" s="418"/>
      <c r="AZ35" s="412"/>
      <c r="BA35" s="412"/>
      <c r="BB35" s="415"/>
    </row>
    <row r="36" spans="2:62" ht="28.15" customHeight="1" x14ac:dyDescent="0.2">
      <c r="B36" s="30"/>
      <c r="C36" s="338">
        <v>3</v>
      </c>
      <c r="D36" s="212" t="s">
        <v>1481</v>
      </c>
      <c r="E36" s="223"/>
      <c r="F36" s="223"/>
      <c r="G36" s="222"/>
      <c r="H36" s="358"/>
      <c r="I36" s="390"/>
      <c r="J36" s="390"/>
      <c r="K36" s="390"/>
      <c r="L36" s="42" t="s">
        <v>131</v>
      </c>
      <c r="M36" s="43"/>
      <c r="N36" s="42" t="s">
        <v>129</v>
      </c>
      <c r="O36" s="43"/>
      <c r="P36" s="42" t="s">
        <v>128</v>
      </c>
      <c r="Q36" s="43"/>
      <c r="R36" s="42" t="s">
        <v>127</v>
      </c>
      <c r="S36" s="43"/>
      <c r="T36" s="42" t="s">
        <v>126</v>
      </c>
      <c r="U36" s="43"/>
      <c r="V36" s="42" t="s">
        <v>125</v>
      </c>
      <c r="W36" s="43"/>
      <c r="X36" s="42" t="s">
        <v>124</v>
      </c>
      <c r="Y36" s="43"/>
      <c r="Z36" s="42" t="s">
        <v>123</v>
      </c>
      <c r="AA36" s="43"/>
      <c r="AB36" s="196"/>
      <c r="AC36" s="43"/>
      <c r="AD36" s="196"/>
      <c r="AE36" s="39"/>
      <c r="AF36" s="421"/>
      <c r="AG36" s="421"/>
      <c r="AH36" s="279"/>
      <c r="AI36" s="9"/>
      <c r="AJ36" s="349">
        <f>SUMPRODUCT(LEN($M36:$AA39)-LEN(SUBSTITUTE($M36:$AA39,"A", "")))</f>
        <v>0</v>
      </c>
      <c r="AK36" s="352">
        <f>SUMPRODUCT(LEN($AD36:$AD39)-LEN(SUBSTITUTE($AD36:$AD39,"A", "")))</f>
        <v>0</v>
      </c>
      <c r="AL36" s="335">
        <f>SUMPRODUCT(LEN($AC36:$AC39)-LEN(SUBSTITUTE($AC36:$AC39,"A", "")))</f>
        <v>0</v>
      </c>
      <c r="AM36" s="349">
        <f>SUMPRODUCT(LEN($M36:$AA39)-LEN(SUBSTITUTE($M36:$AA39,"S", "")))</f>
        <v>0</v>
      </c>
      <c r="AN36" s="352">
        <f>SUMPRODUCT(LEN($AD36:$AD39)-LEN(SUBSTITUTE($AD36:$AD39,"S", "")))</f>
        <v>0</v>
      </c>
      <c r="AO36" s="335">
        <f>SUMPRODUCT(LEN($AC36:$AC39)-LEN(SUBSTITUTE($AC36:$AC39,"S", "")))</f>
        <v>0</v>
      </c>
      <c r="AP36" s="349">
        <f>SUMPRODUCT(LEN($M36:$AA39)-LEN(SUBSTITUTE($M36:$AA39,"F", "")))</f>
        <v>0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0</v>
      </c>
      <c r="AT36" s="352">
        <f>SUMPRODUCT(LEN($AD36:$AD39)-LEN(SUBSTITUTE($AD36:$AD39,"G", "")))</f>
        <v>0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35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8.15" customHeight="1" thickBot="1" x14ac:dyDescent="0.25">
      <c r="B37" s="30"/>
      <c r="C37" s="339"/>
      <c r="D37" s="221"/>
      <c r="E37" s="220"/>
      <c r="F37" s="220"/>
      <c r="G37" s="219"/>
      <c r="H37" s="359"/>
      <c r="I37" s="391"/>
      <c r="J37" s="391"/>
      <c r="K37" s="391"/>
      <c r="L37" s="33" t="s">
        <v>122</v>
      </c>
      <c r="M37" s="55"/>
      <c r="N37" s="33" t="s">
        <v>121</v>
      </c>
      <c r="O37" s="55"/>
      <c r="P37" s="33" t="s">
        <v>120</v>
      </c>
      <c r="Q37" s="55"/>
      <c r="R37" s="33" t="s">
        <v>119</v>
      </c>
      <c r="S37" s="55"/>
      <c r="T37" s="33" t="s">
        <v>118</v>
      </c>
      <c r="U37" s="55"/>
      <c r="V37" s="33" t="s">
        <v>117</v>
      </c>
      <c r="W37" s="55"/>
      <c r="X37" s="33" t="s">
        <v>116</v>
      </c>
      <c r="Y37" s="55"/>
      <c r="Z37" s="33" t="s">
        <v>115</v>
      </c>
      <c r="AA37" s="55"/>
      <c r="AB37" s="193"/>
      <c r="AC37" s="55"/>
      <c r="AD37" s="193"/>
      <c r="AE37" s="22"/>
      <c r="AF37" s="422"/>
      <c r="AG37" s="422"/>
      <c r="AH37" s="278"/>
      <c r="AI37" s="9"/>
      <c r="AJ37" s="350"/>
      <c r="AK37" s="353"/>
      <c r="AL37" s="336"/>
      <c r="AM37" s="350"/>
      <c r="AN37" s="353"/>
      <c r="AO37" s="336"/>
      <c r="AP37" s="350"/>
      <c r="AQ37" s="353"/>
      <c r="AR37" s="336"/>
      <c r="AS37" s="350"/>
      <c r="AT37" s="353"/>
      <c r="AU37" s="336"/>
      <c r="AV37" s="350"/>
      <c r="AW37" s="363"/>
      <c r="AX37" s="336"/>
      <c r="AY37" s="417"/>
      <c r="AZ37" s="411"/>
      <c r="BA37" s="411"/>
      <c r="BB37" s="414"/>
    </row>
    <row r="38" spans="2:62" ht="28.15" customHeight="1" x14ac:dyDescent="0.2">
      <c r="B38" s="30"/>
      <c r="C38" s="340"/>
      <c r="D38" s="218"/>
      <c r="E38" s="217"/>
      <c r="F38" s="217"/>
      <c r="G38" s="216"/>
      <c r="H38" s="360"/>
      <c r="I38" s="392"/>
      <c r="J38" s="392"/>
      <c r="K38" s="392"/>
      <c r="L38" s="25" t="s">
        <v>114</v>
      </c>
      <c r="M38" s="114"/>
      <c r="N38" s="25" t="s">
        <v>112</v>
      </c>
      <c r="O38" s="114"/>
      <c r="P38" s="25" t="s">
        <v>111</v>
      </c>
      <c r="Q38" s="114"/>
      <c r="R38" s="25" t="s">
        <v>110</v>
      </c>
      <c r="S38" s="114"/>
      <c r="T38" s="25" t="s">
        <v>109</v>
      </c>
      <c r="U38" s="114"/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190"/>
      <c r="AC38" s="114"/>
      <c r="AD38" s="190"/>
      <c r="AE38" s="22"/>
      <c r="AF38" s="422"/>
      <c r="AG38" s="422"/>
      <c r="AH38" s="278"/>
      <c r="AI38" s="9"/>
      <c r="AJ38" s="350"/>
      <c r="AK38" s="353"/>
      <c r="AL38" s="336"/>
      <c r="AM38" s="350"/>
      <c r="AN38" s="353"/>
      <c r="AO38" s="336"/>
      <c r="AP38" s="350"/>
      <c r="AQ38" s="353"/>
      <c r="AR38" s="336"/>
      <c r="AS38" s="350"/>
      <c r="AT38" s="353"/>
      <c r="AU38" s="336"/>
      <c r="AV38" s="350"/>
      <c r="AW38" s="363"/>
      <c r="AX38" s="336"/>
      <c r="AY38" s="417"/>
      <c r="AZ38" s="411"/>
      <c r="BA38" s="411"/>
      <c r="BB38" s="414"/>
    </row>
    <row r="39" spans="2:62" ht="28.15" customHeight="1" thickBot="1" x14ac:dyDescent="0.25">
      <c r="B39" s="20"/>
      <c r="C39" s="341"/>
      <c r="D39" s="215"/>
      <c r="E39" s="214"/>
      <c r="F39" s="214"/>
      <c r="G39" s="213"/>
      <c r="H39" s="361"/>
      <c r="I39" s="394"/>
      <c r="J39" s="394"/>
      <c r="K39" s="394"/>
      <c r="L39" s="15" t="s">
        <v>105</v>
      </c>
      <c r="M39" s="16"/>
      <c r="N39" s="15" t="s">
        <v>104</v>
      </c>
      <c r="O39" s="16"/>
      <c r="P39" s="15" t="s">
        <v>103</v>
      </c>
      <c r="Q39" s="16"/>
      <c r="R39" s="15" t="s">
        <v>102</v>
      </c>
      <c r="S39" s="16"/>
      <c r="T39" s="15">
        <v>20</v>
      </c>
      <c r="U39" s="16"/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187"/>
      <c r="AC39" s="16"/>
      <c r="AD39" s="186"/>
      <c r="AE39" s="11"/>
      <c r="AF39" s="423"/>
      <c r="AG39" s="423"/>
      <c r="AH39" s="277"/>
      <c r="AI39" s="9"/>
      <c r="AJ39" s="351"/>
      <c r="AK39" s="354"/>
      <c r="AL39" s="337"/>
      <c r="AM39" s="351"/>
      <c r="AN39" s="354"/>
      <c r="AO39" s="337"/>
      <c r="AP39" s="351"/>
      <c r="AQ39" s="354"/>
      <c r="AR39" s="337"/>
      <c r="AS39" s="351"/>
      <c r="AT39" s="354"/>
      <c r="AU39" s="337"/>
      <c r="AV39" s="351"/>
      <c r="AW39" s="364"/>
      <c r="AX39" s="337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286" t="s">
        <v>160</v>
      </c>
      <c r="AI40" s="106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230</v>
      </c>
      <c r="E41" s="425"/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85"/>
      <c r="AI41" s="86" t="s">
        <v>137</v>
      </c>
      <c r="AJ41" s="85">
        <f t="shared" ref="AJ41:BB41" si="4">SUM(AJ43:AJ54)</f>
        <v>117</v>
      </c>
      <c r="AK41" s="84">
        <f t="shared" si="4"/>
        <v>5</v>
      </c>
      <c r="AL41" s="83">
        <f t="shared" si="4"/>
        <v>0</v>
      </c>
      <c r="AM41" s="85">
        <f t="shared" si="4"/>
        <v>29</v>
      </c>
      <c r="AN41" s="84">
        <f t="shared" si="4"/>
        <v>0</v>
      </c>
      <c r="AO41" s="83">
        <f t="shared" si="4"/>
        <v>0</v>
      </c>
      <c r="AP41" s="85">
        <f t="shared" si="4"/>
        <v>2</v>
      </c>
      <c r="AQ41" s="84">
        <f t="shared" si="4"/>
        <v>0</v>
      </c>
      <c r="AR41" s="83">
        <f t="shared" si="4"/>
        <v>0</v>
      </c>
      <c r="AS41" s="85">
        <f t="shared" si="4"/>
        <v>40</v>
      </c>
      <c r="AT41" s="84">
        <f t="shared" si="4"/>
        <v>10</v>
      </c>
      <c r="AU41" s="83">
        <f t="shared" si="4"/>
        <v>2</v>
      </c>
      <c r="AV41" s="85">
        <f t="shared" si="4"/>
        <v>2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40.666666666666664</v>
      </c>
      <c r="BG41" s="5">
        <f>SUM(AM41:AO41,AY41)/$BG$5</f>
        <v>9.6666666666666661</v>
      </c>
      <c r="BH41" s="5">
        <f>SUM(AP41:AR41,AZ41)/$BG$5</f>
        <v>0.66666666666666663</v>
      </c>
      <c r="BI41" s="5">
        <f>SUM(AS41:AU41,BA41)/$BG$5</f>
        <v>17.333333333333332</v>
      </c>
      <c r="BJ41" s="5">
        <f>SUM(AV41:AX41,BB41)/$BG$5</f>
        <v>0.66666666666666663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85"/>
      <c r="AI42" s="66" t="s">
        <v>135</v>
      </c>
      <c r="AJ42" s="65">
        <f t="shared" ref="AJ42:BB42" si="5">AJ41/3</f>
        <v>39</v>
      </c>
      <c r="AK42" s="64">
        <f t="shared" si="5"/>
        <v>1.6666666666666667</v>
      </c>
      <c r="AL42" s="63">
        <f t="shared" si="5"/>
        <v>0</v>
      </c>
      <c r="AM42" s="65">
        <f t="shared" si="5"/>
        <v>9.6666666666666661</v>
      </c>
      <c r="AN42" s="64">
        <f t="shared" si="5"/>
        <v>0</v>
      </c>
      <c r="AO42" s="63">
        <f t="shared" si="5"/>
        <v>0</v>
      </c>
      <c r="AP42" s="65">
        <f t="shared" si="5"/>
        <v>0.66666666666666663</v>
      </c>
      <c r="AQ42" s="64">
        <f t="shared" si="5"/>
        <v>0</v>
      </c>
      <c r="AR42" s="63">
        <f t="shared" si="5"/>
        <v>0</v>
      </c>
      <c r="AS42" s="65">
        <f t="shared" si="5"/>
        <v>13.333333333333334</v>
      </c>
      <c r="AT42" s="64">
        <f t="shared" si="5"/>
        <v>3.3333333333333335</v>
      </c>
      <c r="AU42" s="63">
        <f t="shared" si="5"/>
        <v>0.66666666666666663</v>
      </c>
      <c r="AV42" s="65">
        <f t="shared" si="5"/>
        <v>0.66666666666666663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8.15" customHeight="1" x14ac:dyDescent="0.2">
      <c r="B43" s="30"/>
      <c r="C43" s="338">
        <v>1</v>
      </c>
      <c r="D43" s="212"/>
      <c r="E43" s="223"/>
      <c r="F43" s="223"/>
      <c r="G43" s="222"/>
      <c r="H43" s="358" t="s">
        <v>183</v>
      </c>
      <c r="I43" s="390">
        <v>103</v>
      </c>
      <c r="J43" s="390">
        <v>27</v>
      </c>
      <c r="K43" s="390">
        <v>9</v>
      </c>
      <c r="L43" s="42" t="s">
        <v>131</v>
      </c>
      <c r="M43" s="43" t="s">
        <v>132</v>
      </c>
      <c r="N43" s="42" t="s">
        <v>129</v>
      </c>
      <c r="O43" s="43" t="s">
        <v>496</v>
      </c>
      <c r="P43" s="42" t="s">
        <v>128</v>
      </c>
      <c r="Q43" s="43" t="s">
        <v>467</v>
      </c>
      <c r="R43" s="42" t="s">
        <v>127</v>
      </c>
      <c r="S43" s="43" t="s">
        <v>467</v>
      </c>
      <c r="T43" s="42" t="s">
        <v>126</v>
      </c>
      <c r="U43" s="43" t="s">
        <v>130</v>
      </c>
      <c r="V43" s="42" t="s">
        <v>125</v>
      </c>
      <c r="W43" s="43"/>
      <c r="X43" s="42" t="s">
        <v>124</v>
      </c>
      <c r="Y43" s="43"/>
      <c r="Z43" s="42" t="s">
        <v>123</v>
      </c>
      <c r="AA43" s="43"/>
      <c r="AB43" s="196"/>
      <c r="AC43" s="43"/>
      <c r="AD43" s="196"/>
      <c r="AE43" s="58"/>
      <c r="AF43" s="421"/>
      <c r="AG43" s="421"/>
      <c r="AH43" s="279"/>
      <c r="AI43" s="9"/>
      <c r="AJ43" s="349">
        <f>SUMPRODUCT(LEN($M43:$AA46)-LEN(SUBSTITUTE($M43:$AA46,"A", "")))</f>
        <v>14</v>
      </c>
      <c r="AK43" s="352">
        <f>SUMPRODUCT(LEN($AD43:$AD46)-LEN(SUBSTITUTE($AD43:$AD46,"A", "")))</f>
        <v>0</v>
      </c>
      <c r="AL43" s="335">
        <f>SUMPRODUCT(LEN($AC43:$AC46)-LEN(SUBSTITUTE($AC43:$AC46,"A", "")))</f>
        <v>0</v>
      </c>
      <c r="AM43" s="349">
        <f>SUMPRODUCT(LEN($M43:$AA46)-LEN(SUBSTITUTE($M43:$AA46,"S", "")))</f>
        <v>4</v>
      </c>
      <c r="AN43" s="352">
        <f>SUMPRODUCT(LEN($AD43:$AD46)-LEN(SUBSTITUTE($AD43:$AD46,"S", "")))</f>
        <v>0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7</v>
      </c>
      <c r="AT43" s="352">
        <f>SUMPRODUCT(LEN($AD43:$AD46)-LEN(SUBSTITUTE($AD43:$AD46,"G", "")))</f>
        <v>0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35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8.15" customHeight="1" thickBot="1" x14ac:dyDescent="0.25">
      <c r="B44" s="30"/>
      <c r="C44" s="339"/>
      <c r="D44" s="221"/>
      <c r="E44" s="220"/>
      <c r="F44" s="220"/>
      <c r="G44" s="219"/>
      <c r="H44" s="359"/>
      <c r="I44" s="391"/>
      <c r="J44" s="391"/>
      <c r="K44" s="391"/>
      <c r="L44" s="33" t="s">
        <v>122</v>
      </c>
      <c r="M44" s="55" t="s">
        <v>132</v>
      </c>
      <c r="N44" s="33" t="s">
        <v>121</v>
      </c>
      <c r="O44" s="55" t="s">
        <v>132</v>
      </c>
      <c r="P44" s="33" t="s">
        <v>120</v>
      </c>
      <c r="Q44" s="55" t="s">
        <v>467</v>
      </c>
      <c r="R44" s="33" t="s">
        <v>119</v>
      </c>
      <c r="S44" s="55" t="s">
        <v>130</v>
      </c>
      <c r="T44" s="33" t="s">
        <v>118</v>
      </c>
      <c r="U44" s="55" t="s">
        <v>130</v>
      </c>
      <c r="V44" s="33" t="s">
        <v>117</v>
      </c>
      <c r="W44" s="55"/>
      <c r="X44" s="33" t="s">
        <v>116</v>
      </c>
      <c r="Y44" s="55"/>
      <c r="Z44" s="33" t="s">
        <v>115</v>
      </c>
      <c r="AA44" s="55"/>
      <c r="AB44" s="193"/>
      <c r="AC44" s="55"/>
      <c r="AD44" s="193"/>
      <c r="AE44" s="57"/>
      <c r="AF44" s="422"/>
      <c r="AG44" s="422"/>
      <c r="AH44" s="278"/>
      <c r="AI44" s="9"/>
      <c r="AJ44" s="350"/>
      <c r="AK44" s="353"/>
      <c r="AL44" s="336"/>
      <c r="AM44" s="350"/>
      <c r="AN44" s="353"/>
      <c r="AO44" s="336"/>
      <c r="AP44" s="350"/>
      <c r="AQ44" s="353"/>
      <c r="AR44" s="336"/>
      <c r="AS44" s="350"/>
      <c r="AT44" s="353"/>
      <c r="AU44" s="336"/>
      <c r="AV44" s="350"/>
      <c r="AW44" s="363"/>
      <c r="AX44" s="336"/>
      <c r="AY44" s="417"/>
      <c r="AZ44" s="411"/>
      <c r="BA44" s="411"/>
      <c r="BB44" s="414"/>
    </row>
    <row r="45" spans="2:62" ht="28.15" customHeight="1" x14ac:dyDescent="0.2">
      <c r="B45" s="30"/>
      <c r="C45" s="340"/>
      <c r="D45" s="218"/>
      <c r="E45" s="217"/>
      <c r="F45" s="217"/>
      <c r="G45" s="216"/>
      <c r="H45" s="360">
        <v>230</v>
      </c>
      <c r="I45" s="392"/>
      <c r="J45" s="392"/>
      <c r="K45" s="392"/>
      <c r="L45" s="25" t="s">
        <v>114</v>
      </c>
      <c r="M45" s="114" t="s">
        <v>496</v>
      </c>
      <c r="N45" s="25" t="s">
        <v>112</v>
      </c>
      <c r="O45" s="114" t="s">
        <v>179</v>
      </c>
      <c r="P45" s="25" t="s">
        <v>111</v>
      </c>
      <c r="Q45" s="114" t="s">
        <v>509</v>
      </c>
      <c r="R45" s="25" t="s">
        <v>110</v>
      </c>
      <c r="S45" s="114" t="s">
        <v>132</v>
      </c>
      <c r="T45" s="25" t="s">
        <v>109</v>
      </c>
      <c r="U45" s="114"/>
      <c r="V45" s="25" t="s">
        <v>108</v>
      </c>
      <c r="W45" s="114"/>
      <c r="X45" s="25" t="s">
        <v>107</v>
      </c>
      <c r="Y45" s="114"/>
      <c r="Z45" s="25" t="s">
        <v>106</v>
      </c>
      <c r="AA45" s="114"/>
      <c r="AB45" s="190"/>
      <c r="AC45" s="114"/>
      <c r="AD45" s="190"/>
      <c r="AE45" s="57"/>
      <c r="AF45" s="422"/>
      <c r="AG45" s="422"/>
      <c r="AH45" s="278"/>
      <c r="AI45" s="9"/>
      <c r="AJ45" s="350"/>
      <c r="AK45" s="353"/>
      <c r="AL45" s="336"/>
      <c r="AM45" s="350"/>
      <c r="AN45" s="353"/>
      <c r="AO45" s="336"/>
      <c r="AP45" s="350"/>
      <c r="AQ45" s="353"/>
      <c r="AR45" s="336"/>
      <c r="AS45" s="350"/>
      <c r="AT45" s="353"/>
      <c r="AU45" s="336"/>
      <c r="AV45" s="350"/>
      <c r="AW45" s="363"/>
      <c r="AX45" s="336"/>
      <c r="AY45" s="417"/>
      <c r="AZ45" s="411"/>
      <c r="BA45" s="411"/>
      <c r="BB45" s="414"/>
    </row>
    <row r="46" spans="2:62" ht="28.15" customHeight="1" thickBot="1" x14ac:dyDescent="0.25">
      <c r="B46" s="30"/>
      <c r="C46" s="355"/>
      <c r="D46" s="246"/>
      <c r="E46" s="254"/>
      <c r="F46" s="254"/>
      <c r="G46" s="253"/>
      <c r="H46" s="361"/>
      <c r="I46" s="393"/>
      <c r="J46" s="393"/>
      <c r="K46" s="393"/>
      <c r="L46" s="50" t="s">
        <v>105</v>
      </c>
      <c r="M46" s="51" t="s">
        <v>179</v>
      </c>
      <c r="N46" s="50" t="s">
        <v>104</v>
      </c>
      <c r="O46" s="51" t="s">
        <v>179</v>
      </c>
      <c r="P46" s="50" t="s">
        <v>103</v>
      </c>
      <c r="Q46" s="51" t="s">
        <v>496</v>
      </c>
      <c r="R46" s="50" t="s">
        <v>102</v>
      </c>
      <c r="S46" s="51" t="s">
        <v>130</v>
      </c>
      <c r="T46" s="50">
        <v>20</v>
      </c>
      <c r="U46" s="51"/>
      <c r="V46" s="50" t="s">
        <v>101</v>
      </c>
      <c r="W46" s="51"/>
      <c r="X46" s="50" t="s">
        <v>100</v>
      </c>
      <c r="Y46" s="51"/>
      <c r="Z46" s="50" t="s">
        <v>99</v>
      </c>
      <c r="AA46" s="51"/>
      <c r="AB46" s="187"/>
      <c r="AC46" s="51"/>
      <c r="AD46" s="187"/>
      <c r="AE46" s="56"/>
      <c r="AF46" s="424"/>
      <c r="AG46" s="424"/>
      <c r="AH46" s="280"/>
      <c r="AI46" s="9"/>
      <c r="AJ46" s="351"/>
      <c r="AK46" s="354"/>
      <c r="AL46" s="337"/>
      <c r="AM46" s="351"/>
      <c r="AN46" s="354"/>
      <c r="AO46" s="337"/>
      <c r="AP46" s="351"/>
      <c r="AQ46" s="354"/>
      <c r="AR46" s="337"/>
      <c r="AS46" s="351"/>
      <c r="AT46" s="354"/>
      <c r="AU46" s="337"/>
      <c r="AV46" s="351"/>
      <c r="AW46" s="364"/>
      <c r="AX46" s="337"/>
      <c r="AY46" s="418"/>
      <c r="AZ46" s="412"/>
      <c r="BA46" s="412"/>
      <c r="BB46" s="415"/>
    </row>
    <row r="47" spans="2:62" ht="28.15" customHeight="1" x14ac:dyDescent="0.2">
      <c r="B47" s="30"/>
      <c r="C47" s="338">
        <v>2</v>
      </c>
      <c r="D47" s="212"/>
      <c r="E47" s="223"/>
      <c r="F47" s="223"/>
      <c r="G47" s="222"/>
      <c r="H47" s="358"/>
      <c r="I47" s="390">
        <v>124</v>
      </c>
      <c r="J47" s="390">
        <v>31</v>
      </c>
      <c r="K47" s="390">
        <v>6</v>
      </c>
      <c r="L47" s="42" t="s">
        <v>131</v>
      </c>
      <c r="M47" s="43" t="s">
        <v>357</v>
      </c>
      <c r="N47" s="42" t="s">
        <v>129</v>
      </c>
      <c r="O47" s="43" t="s">
        <v>527</v>
      </c>
      <c r="P47" s="42" t="s">
        <v>128</v>
      </c>
      <c r="Q47" s="43" t="s">
        <v>527</v>
      </c>
      <c r="R47" s="42" t="s">
        <v>127</v>
      </c>
      <c r="S47" s="43" t="s">
        <v>700</v>
      </c>
      <c r="T47" s="42" t="s">
        <v>126</v>
      </c>
      <c r="U47" s="43" t="s">
        <v>525</v>
      </c>
      <c r="V47" s="42" t="s">
        <v>125</v>
      </c>
      <c r="W47" s="43" t="s">
        <v>353</v>
      </c>
      <c r="X47" s="42" t="s">
        <v>124</v>
      </c>
      <c r="Y47" s="43" t="s">
        <v>130</v>
      </c>
      <c r="Z47" s="42" t="s">
        <v>123</v>
      </c>
      <c r="AA47" s="43"/>
      <c r="AB47" s="196">
        <v>20</v>
      </c>
      <c r="AC47" s="43" t="s">
        <v>496</v>
      </c>
      <c r="AD47" s="196" t="s">
        <v>1480</v>
      </c>
      <c r="AE47" s="39"/>
      <c r="AF47" s="421"/>
      <c r="AG47" s="421"/>
      <c r="AH47" s="279"/>
      <c r="AI47" s="9"/>
      <c r="AJ47" s="349">
        <f>SUMPRODUCT(LEN($M47:$AA50)-LEN(SUBSTITUTE($M47:$AA50,"A", "")))</f>
        <v>52</v>
      </c>
      <c r="AK47" s="352">
        <f>SUMPRODUCT(LEN($AD47:$AD50)-LEN(SUBSTITUTE($AD47:$AD50,"A", "")))</f>
        <v>2</v>
      </c>
      <c r="AL47" s="335">
        <f>SUMPRODUCT(LEN($AC47:$AC50)-LEN(SUBSTITUTE($AC47:$AC50,"A", "")))</f>
        <v>0</v>
      </c>
      <c r="AM47" s="349">
        <f>SUMPRODUCT(LEN($M47:$AA50)-LEN(SUBSTITUTE($M47:$AA50,"S", "")))</f>
        <v>22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1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20</v>
      </c>
      <c r="AT47" s="352">
        <f>SUMPRODUCT(LEN($AD47:$AD50)-LEN(SUBSTITUTE($AD47:$AD50,"G", "")))</f>
        <v>3</v>
      </c>
      <c r="AU47" s="335">
        <f>SUMPRODUCT(LEN($AC47:$AC50)-LEN(SUBSTITUTE($AC47:$AC50,"G", "")))</f>
        <v>2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35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8.15" customHeight="1" thickBot="1" x14ac:dyDescent="0.25">
      <c r="B48" s="30"/>
      <c r="C48" s="339"/>
      <c r="D48" s="221"/>
      <c r="E48" s="220"/>
      <c r="F48" s="220"/>
      <c r="G48" s="219"/>
      <c r="H48" s="359"/>
      <c r="I48" s="391"/>
      <c r="J48" s="391"/>
      <c r="K48" s="391"/>
      <c r="L48" s="33" t="s">
        <v>122</v>
      </c>
      <c r="M48" s="55" t="s">
        <v>470</v>
      </c>
      <c r="N48" s="33" t="s">
        <v>121</v>
      </c>
      <c r="O48" s="55" t="s">
        <v>984</v>
      </c>
      <c r="P48" s="33" t="s">
        <v>120</v>
      </c>
      <c r="Q48" s="55" t="s">
        <v>1479</v>
      </c>
      <c r="R48" s="33" t="s">
        <v>119</v>
      </c>
      <c r="S48" s="55" t="s">
        <v>484</v>
      </c>
      <c r="T48" s="33" t="s">
        <v>118</v>
      </c>
      <c r="U48" s="55" t="s">
        <v>466</v>
      </c>
      <c r="V48" s="33" t="s">
        <v>117</v>
      </c>
      <c r="W48" s="55" t="s">
        <v>354</v>
      </c>
      <c r="X48" s="33" t="s">
        <v>116</v>
      </c>
      <c r="Y48" s="55"/>
      <c r="Z48" s="33" t="s">
        <v>115</v>
      </c>
      <c r="AA48" s="55"/>
      <c r="AB48" s="193">
        <v>22</v>
      </c>
      <c r="AC48" s="55" t="s">
        <v>496</v>
      </c>
      <c r="AD48" s="193"/>
      <c r="AE48" s="22"/>
      <c r="AF48" s="422"/>
      <c r="AG48" s="422"/>
      <c r="AH48" s="278"/>
      <c r="AI48" s="9"/>
      <c r="AJ48" s="350"/>
      <c r="AK48" s="353"/>
      <c r="AL48" s="336"/>
      <c r="AM48" s="350"/>
      <c r="AN48" s="353"/>
      <c r="AO48" s="336"/>
      <c r="AP48" s="350"/>
      <c r="AQ48" s="353"/>
      <c r="AR48" s="336"/>
      <c r="AS48" s="350"/>
      <c r="AT48" s="353"/>
      <c r="AU48" s="336"/>
      <c r="AV48" s="350"/>
      <c r="AW48" s="363"/>
      <c r="AX48" s="336"/>
      <c r="AY48" s="417"/>
      <c r="AZ48" s="411"/>
      <c r="BA48" s="411"/>
      <c r="BB48" s="414"/>
    </row>
    <row r="49" spans="2:62" ht="28.15" customHeight="1" x14ac:dyDescent="0.2">
      <c r="B49" s="30"/>
      <c r="C49" s="340"/>
      <c r="D49" s="218"/>
      <c r="E49" s="217"/>
      <c r="F49" s="217"/>
      <c r="G49" s="216"/>
      <c r="H49" s="360"/>
      <c r="I49" s="392"/>
      <c r="J49" s="392"/>
      <c r="K49" s="392"/>
      <c r="L49" s="25" t="s">
        <v>114</v>
      </c>
      <c r="M49" s="114" t="s">
        <v>1289</v>
      </c>
      <c r="N49" s="25" t="s">
        <v>112</v>
      </c>
      <c r="O49" s="114" t="s">
        <v>705</v>
      </c>
      <c r="P49" s="25" t="s">
        <v>111</v>
      </c>
      <c r="Q49" s="114" t="s">
        <v>1478</v>
      </c>
      <c r="R49" s="25" t="s">
        <v>110</v>
      </c>
      <c r="S49" s="114" t="s">
        <v>479</v>
      </c>
      <c r="T49" s="25" t="s">
        <v>109</v>
      </c>
      <c r="U49" s="114" t="s">
        <v>179</v>
      </c>
      <c r="V49" s="25" t="s">
        <v>108</v>
      </c>
      <c r="W49" s="114" t="s">
        <v>354</v>
      </c>
      <c r="X49" s="25" t="s">
        <v>107</v>
      </c>
      <c r="Y49" s="114"/>
      <c r="Z49" s="25" t="s">
        <v>106</v>
      </c>
      <c r="AA49" s="114"/>
      <c r="AB49" s="190"/>
      <c r="AC49" s="114"/>
      <c r="AD49" s="190"/>
      <c r="AE49" s="22"/>
      <c r="AF49" s="422"/>
      <c r="AG49" s="422"/>
      <c r="AH49" s="278"/>
      <c r="AI49" s="9"/>
      <c r="AJ49" s="350"/>
      <c r="AK49" s="353"/>
      <c r="AL49" s="336"/>
      <c r="AM49" s="350"/>
      <c r="AN49" s="353"/>
      <c r="AO49" s="336"/>
      <c r="AP49" s="350"/>
      <c r="AQ49" s="353"/>
      <c r="AR49" s="336"/>
      <c r="AS49" s="350"/>
      <c r="AT49" s="353"/>
      <c r="AU49" s="336"/>
      <c r="AV49" s="350"/>
      <c r="AW49" s="363"/>
      <c r="AX49" s="336"/>
      <c r="AY49" s="417"/>
      <c r="AZ49" s="411"/>
      <c r="BA49" s="411"/>
      <c r="BB49" s="414"/>
    </row>
    <row r="50" spans="2:62" ht="28.15" customHeight="1" thickBot="1" x14ac:dyDescent="0.25">
      <c r="B50" s="30"/>
      <c r="C50" s="355"/>
      <c r="D50" s="246"/>
      <c r="E50" s="254"/>
      <c r="F50" s="254"/>
      <c r="G50" s="253"/>
      <c r="H50" s="361"/>
      <c r="I50" s="393"/>
      <c r="J50" s="393"/>
      <c r="K50" s="393"/>
      <c r="L50" s="50" t="s">
        <v>105</v>
      </c>
      <c r="M50" s="51" t="s">
        <v>527</v>
      </c>
      <c r="N50" s="50" t="s">
        <v>104</v>
      </c>
      <c r="O50" s="51" t="s">
        <v>179</v>
      </c>
      <c r="P50" s="50" t="s">
        <v>103</v>
      </c>
      <c r="Q50" s="51" t="s">
        <v>1477</v>
      </c>
      <c r="R50" s="50" t="s">
        <v>102</v>
      </c>
      <c r="S50" s="51" t="s">
        <v>703</v>
      </c>
      <c r="T50" s="50">
        <v>20</v>
      </c>
      <c r="U50" s="51" t="s">
        <v>498</v>
      </c>
      <c r="V50" s="50" t="s">
        <v>101</v>
      </c>
      <c r="W50" s="51" t="s">
        <v>130</v>
      </c>
      <c r="X50" s="50" t="s">
        <v>100</v>
      </c>
      <c r="Y50" s="51"/>
      <c r="Z50" s="50" t="s">
        <v>99</v>
      </c>
      <c r="AA50" s="51"/>
      <c r="AB50" s="187"/>
      <c r="AC50" s="51"/>
      <c r="AD50" s="187"/>
      <c r="AE50" s="48"/>
      <c r="AF50" s="424"/>
      <c r="AG50" s="424"/>
      <c r="AH50" s="280"/>
      <c r="AI50" s="9"/>
      <c r="AJ50" s="351"/>
      <c r="AK50" s="354"/>
      <c r="AL50" s="337"/>
      <c r="AM50" s="351"/>
      <c r="AN50" s="354"/>
      <c r="AO50" s="337"/>
      <c r="AP50" s="351"/>
      <c r="AQ50" s="354"/>
      <c r="AR50" s="337"/>
      <c r="AS50" s="351"/>
      <c r="AT50" s="354"/>
      <c r="AU50" s="337"/>
      <c r="AV50" s="351"/>
      <c r="AW50" s="364"/>
      <c r="AX50" s="337"/>
      <c r="AY50" s="418"/>
      <c r="AZ50" s="412"/>
      <c r="BA50" s="412"/>
      <c r="BB50" s="415"/>
    </row>
    <row r="51" spans="2:62" ht="28.15" customHeight="1" x14ac:dyDescent="0.2">
      <c r="B51" s="30"/>
      <c r="C51" s="338">
        <v>3</v>
      </c>
      <c r="D51" s="212"/>
      <c r="E51" s="223"/>
      <c r="F51" s="223"/>
      <c r="G51" s="222"/>
      <c r="H51" s="358"/>
      <c r="I51" s="390">
        <v>122</v>
      </c>
      <c r="J51" s="390">
        <v>25</v>
      </c>
      <c r="K51" s="390">
        <v>5</v>
      </c>
      <c r="L51" s="42" t="s">
        <v>131</v>
      </c>
      <c r="M51" s="43" t="s">
        <v>1270</v>
      </c>
      <c r="N51" s="42" t="s">
        <v>129</v>
      </c>
      <c r="O51" s="43" t="s">
        <v>487</v>
      </c>
      <c r="P51" s="42" t="s">
        <v>128</v>
      </c>
      <c r="Q51" s="43" t="s">
        <v>357</v>
      </c>
      <c r="R51" s="42" t="s">
        <v>127</v>
      </c>
      <c r="S51" s="43" t="s">
        <v>458</v>
      </c>
      <c r="T51" s="42" t="s">
        <v>126</v>
      </c>
      <c r="U51" s="43" t="s">
        <v>714</v>
      </c>
      <c r="V51" s="42" t="s">
        <v>125</v>
      </c>
      <c r="W51" s="43" t="s">
        <v>522</v>
      </c>
      <c r="X51" s="42" t="s">
        <v>124</v>
      </c>
      <c r="Y51" s="43"/>
      <c r="Z51" s="42" t="s">
        <v>123</v>
      </c>
      <c r="AA51" s="43"/>
      <c r="AB51" s="196"/>
      <c r="AC51" s="43"/>
      <c r="AD51" s="196" t="s">
        <v>1476</v>
      </c>
      <c r="AE51" s="39"/>
      <c r="AF51" s="421">
        <v>2</v>
      </c>
      <c r="AG51" s="421"/>
      <c r="AH51" s="279"/>
      <c r="AI51" s="9"/>
      <c r="AJ51" s="349">
        <f>SUMPRODUCT(LEN($M51:$AA54)-LEN(SUBSTITUTE($M51:$AA54,"A", "")))</f>
        <v>51</v>
      </c>
      <c r="AK51" s="352">
        <f>SUMPRODUCT(LEN($AD51:$AD54)-LEN(SUBSTITUTE($AD51:$AD54,"A", "")))</f>
        <v>3</v>
      </c>
      <c r="AL51" s="335">
        <f>SUMPRODUCT(LEN($AC51:$AC54)-LEN(SUBSTITUTE($AC51:$AC54,"A", "")))</f>
        <v>0</v>
      </c>
      <c r="AM51" s="349">
        <f>SUMPRODUCT(LEN($M51:$AA54)-LEN(SUBSTITUTE($M51:$AA54,"S", "")))</f>
        <v>3</v>
      </c>
      <c r="AN51" s="352">
        <f>SUMPRODUCT(LEN($AD51:$AD54)-LEN(SUBSTITUTE($AD51:$AD54,"S", "")))</f>
        <v>0</v>
      </c>
      <c r="AO51" s="335">
        <f>SUMPRODUCT(LEN($AC51:$AC54)-LEN(SUBSTITUTE($AC51:$AC54,"S", "")))</f>
        <v>0</v>
      </c>
      <c r="AP51" s="349">
        <f>SUMPRODUCT(LEN($M51:$AA54)-LEN(SUBSTITUTE($M51:$AA54,"F", "")))</f>
        <v>1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13</v>
      </c>
      <c r="AT51" s="352">
        <f>SUMPRODUCT(LEN($AD51:$AD54)-LEN(SUBSTITUTE($AD51:$AD54,"G", "")))</f>
        <v>7</v>
      </c>
      <c r="AU51" s="335">
        <f>SUMPRODUCT(LEN($AC51:$AC54)-LEN(SUBSTITUTE($AC51:$AC54,"G", "")))</f>
        <v>0</v>
      </c>
      <c r="AV51" s="349">
        <f>SUMPRODUCT(LEN($L51:$AA54)-LEN(SUBSTITUTE($L51:$AA54,"M", "")))</f>
        <v>2</v>
      </c>
      <c r="AW51" s="362">
        <f>SUMPRODUCT(LEN($AD51:$AD54)-LEN(SUBSTITUTE($AD51:$AD54,"M", "")))</f>
        <v>0</v>
      </c>
      <c r="AX51" s="335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8.15" customHeight="1" thickBot="1" x14ac:dyDescent="0.25">
      <c r="B52" s="30"/>
      <c r="C52" s="339"/>
      <c r="D52" s="221"/>
      <c r="E52" s="220"/>
      <c r="F52" s="220"/>
      <c r="G52" s="219"/>
      <c r="H52" s="359"/>
      <c r="I52" s="391"/>
      <c r="J52" s="391"/>
      <c r="K52" s="391"/>
      <c r="L52" s="33" t="s">
        <v>122</v>
      </c>
      <c r="M52" s="55" t="s">
        <v>1338</v>
      </c>
      <c r="N52" s="33" t="s">
        <v>121</v>
      </c>
      <c r="O52" s="55" t="s">
        <v>684</v>
      </c>
      <c r="P52" s="33" t="s">
        <v>120</v>
      </c>
      <c r="Q52" s="55" t="s">
        <v>984</v>
      </c>
      <c r="R52" s="33" t="s">
        <v>119</v>
      </c>
      <c r="S52" s="55" t="s">
        <v>357</v>
      </c>
      <c r="T52" s="33" t="s">
        <v>118</v>
      </c>
      <c r="U52" s="55" t="s">
        <v>132</v>
      </c>
      <c r="V52" s="33" t="s">
        <v>117</v>
      </c>
      <c r="W52" s="55" t="s">
        <v>130</v>
      </c>
      <c r="X52" s="33" t="s">
        <v>116</v>
      </c>
      <c r="Y52" s="55"/>
      <c r="Z52" s="33" t="s">
        <v>115</v>
      </c>
      <c r="AA52" s="55"/>
      <c r="AB52" s="193"/>
      <c r="AC52" s="55"/>
      <c r="AD52" s="193"/>
      <c r="AE52" s="22"/>
      <c r="AF52" s="422"/>
      <c r="AG52" s="422"/>
      <c r="AH52" s="278"/>
      <c r="AI52" s="9"/>
      <c r="AJ52" s="350"/>
      <c r="AK52" s="353"/>
      <c r="AL52" s="336"/>
      <c r="AM52" s="350"/>
      <c r="AN52" s="353"/>
      <c r="AO52" s="336"/>
      <c r="AP52" s="350"/>
      <c r="AQ52" s="353"/>
      <c r="AR52" s="336"/>
      <c r="AS52" s="350"/>
      <c r="AT52" s="353"/>
      <c r="AU52" s="336"/>
      <c r="AV52" s="350"/>
      <c r="AW52" s="363"/>
      <c r="AX52" s="336"/>
      <c r="AY52" s="417"/>
      <c r="AZ52" s="411"/>
      <c r="BA52" s="411"/>
      <c r="BB52" s="414"/>
    </row>
    <row r="53" spans="2:62" ht="28.15" customHeight="1" x14ac:dyDescent="0.2">
      <c r="B53" s="30"/>
      <c r="C53" s="340"/>
      <c r="D53" s="218"/>
      <c r="E53" s="217"/>
      <c r="F53" s="217"/>
      <c r="G53" s="216"/>
      <c r="H53" s="360"/>
      <c r="I53" s="392"/>
      <c r="J53" s="392"/>
      <c r="K53" s="392"/>
      <c r="L53" s="25" t="s">
        <v>114</v>
      </c>
      <c r="M53" s="114" t="s">
        <v>458</v>
      </c>
      <c r="N53" s="25" t="s">
        <v>112</v>
      </c>
      <c r="O53" s="114" t="s">
        <v>527</v>
      </c>
      <c r="P53" s="25" t="s">
        <v>111</v>
      </c>
      <c r="Q53" s="114" t="s">
        <v>493</v>
      </c>
      <c r="R53" s="25" t="s">
        <v>110</v>
      </c>
      <c r="S53" s="114" t="s">
        <v>469</v>
      </c>
      <c r="T53" s="25" t="s">
        <v>109</v>
      </c>
      <c r="U53" s="114" t="s">
        <v>495</v>
      </c>
      <c r="V53" s="25" t="s">
        <v>108</v>
      </c>
      <c r="W53" s="114" t="s">
        <v>130</v>
      </c>
      <c r="X53" s="25" t="s">
        <v>107</v>
      </c>
      <c r="Y53" s="114"/>
      <c r="Z53" s="25" t="s">
        <v>106</v>
      </c>
      <c r="AA53" s="114"/>
      <c r="AB53" s="190"/>
      <c r="AC53" s="114"/>
      <c r="AD53" s="190"/>
      <c r="AE53" s="22"/>
      <c r="AF53" s="422"/>
      <c r="AG53" s="422"/>
      <c r="AH53" s="278"/>
      <c r="AI53" s="9"/>
      <c r="AJ53" s="350"/>
      <c r="AK53" s="353"/>
      <c r="AL53" s="336"/>
      <c r="AM53" s="350"/>
      <c r="AN53" s="353"/>
      <c r="AO53" s="336"/>
      <c r="AP53" s="350"/>
      <c r="AQ53" s="353"/>
      <c r="AR53" s="336"/>
      <c r="AS53" s="350"/>
      <c r="AT53" s="353"/>
      <c r="AU53" s="336"/>
      <c r="AV53" s="350"/>
      <c r="AW53" s="363"/>
      <c r="AX53" s="336"/>
      <c r="AY53" s="417"/>
      <c r="AZ53" s="411"/>
      <c r="BA53" s="411"/>
      <c r="BB53" s="414"/>
    </row>
    <row r="54" spans="2:62" ht="28.15" customHeight="1" thickBot="1" x14ac:dyDescent="0.25">
      <c r="B54" s="20"/>
      <c r="C54" s="341"/>
      <c r="D54" s="215"/>
      <c r="E54" s="214"/>
      <c r="F54" s="214"/>
      <c r="G54" s="213"/>
      <c r="H54" s="361"/>
      <c r="I54" s="394"/>
      <c r="J54" s="394"/>
      <c r="K54" s="394"/>
      <c r="L54" s="15" t="s">
        <v>105</v>
      </c>
      <c r="M54" s="16" t="s">
        <v>470</v>
      </c>
      <c r="N54" s="15" t="s">
        <v>104</v>
      </c>
      <c r="O54" s="16" t="s">
        <v>458</v>
      </c>
      <c r="P54" s="15" t="s">
        <v>103</v>
      </c>
      <c r="Q54" s="16" t="s">
        <v>357</v>
      </c>
      <c r="R54" s="15" t="s">
        <v>102</v>
      </c>
      <c r="S54" s="16" t="s">
        <v>509</v>
      </c>
      <c r="T54" s="15">
        <v>20</v>
      </c>
      <c r="U54" s="16" t="s">
        <v>132</v>
      </c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187"/>
      <c r="AC54" s="16"/>
      <c r="AD54" s="186"/>
      <c r="AE54" s="11"/>
      <c r="AF54" s="423"/>
      <c r="AG54" s="423"/>
      <c r="AH54" s="277"/>
      <c r="AI54" s="9"/>
      <c r="AJ54" s="351"/>
      <c r="AK54" s="354"/>
      <c r="AL54" s="337"/>
      <c r="AM54" s="351"/>
      <c r="AN54" s="354"/>
      <c r="AO54" s="337"/>
      <c r="AP54" s="351"/>
      <c r="AQ54" s="354"/>
      <c r="AR54" s="337"/>
      <c r="AS54" s="351"/>
      <c r="AT54" s="354"/>
      <c r="AU54" s="337"/>
      <c r="AV54" s="351"/>
      <c r="AW54" s="364"/>
      <c r="AX54" s="337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286" t="s">
        <v>160</v>
      </c>
      <c r="AI55" s="106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230</v>
      </c>
      <c r="E56" s="425"/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85"/>
      <c r="AI56" s="86" t="s">
        <v>137</v>
      </c>
      <c r="AJ56" s="85">
        <f t="shared" ref="AJ56:BB56" si="6">SUM(AJ58:AJ69)</f>
        <v>113</v>
      </c>
      <c r="AK56" s="84">
        <f t="shared" si="6"/>
        <v>8</v>
      </c>
      <c r="AL56" s="83">
        <f t="shared" si="6"/>
        <v>0</v>
      </c>
      <c r="AM56" s="85">
        <f t="shared" si="6"/>
        <v>38</v>
      </c>
      <c r="AN56" s="84">
        <f t="shared" si="6"/>
        <v>1</v>
      </c>
      <c r="AO56" s="83">
        <f t="shared" si="6"/>
        <v>0</v>
      </c>
      <c r="AP56" s="85">
        <f t="shared" si="6"/>
        <v>1</v>
      </c>
      <c r="AQ56" s="84">
        <f t="shared" si="6"/>
        <v>0</v>
      </c>
      <c r="AR56" s="83">
        <f t="shared" si="6"/>
        <v>0</v>
      </c>
      <c r="AS56" s="85">
        <f t="shared" si="6"/>
        <v>38</v>
      </c>
      <c r="AT56" s="84">
        <f t="shared" si="6"/>
        <v>2</v>
      </c>
      <c r="AU56" s="83">
        <f t="shared" si="6"/>
        <v>0</v>
      </c>
      <c r="AV56" s="85">
        <f t="shared" si="6"/>
        <v>0</v>
      </c>
      <c r="AW56" s="84">
        <f t="shared" si="6"/>
        <v>0</v>
      </c>
      <c r="AX56" s="83">
        <f t="shared" si="6"/>
        <v>0</v>
      </c>
      <c r="AY56" s="82">
        <f t="shared" si="6"/>
        <v>2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40.333333333333336</v>
      </c>
      <c r="BG56" s="5">
        <f>SUM(AM56:AO56,AY56)/$BG$5</f>
        <v>13.666666666666666</v>
      </c>
      <c r="BH56" s="5">
        <f>SUM(AP56:AR56,AZ56)/$BG$5</f>
        <v>0.33333333333333331</v>
      </c>
      <c r="BI56" s="5">
        <f>SUM(AS56:AU56,BA56)/$BG$5</f>
        <v>13.333333333333334</v>
      </c>
      <c r="BJ56" s="5">
        <f>SUM(AV56:AX56,BB56)/$BG$5</f>
        <v>0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85"/>
      <c r="AI57" s="66" t="s">
        <v>135</v>
      </c>
      <c r="AJ57" s="65">
        <f t="shared" ref="AJ57:BB57" si="7">AJ56/3</f>
        <v>37.666666666666664</v>
      </c>
      <c r="AK57" s="64">
        <f t="shared" si="7"/>
        <v>2.6666666666666665</v>
      </c>
      <c r="AL57" s="63">
        <f t="shared" si="7"/>
        <v>0</v>
      </c>
      <c r="AM57" s="65">
        <f t="shared" si="7"/>
        <v>12.666666666666666</v>
      </c>
      <c r="AN57" s="64">
        <f t="shared" si="7"/>
        <v>0.33333333333333331</v>
      </c>
      <c r="AO57" s="63">
        <f t="shared" si="7"/>
        <v>0</v>
      </c>
      <c r="AP57" s="65">
        <f t="shared" si="7"/>
        <v>0.33333333333333331</v>
      </c>
      <c r="AQ57" s="64">
        <f t="shared" si="7"/>
        <v>0</v>
      </c>
      <c r="AR57" s="63">
        <f t="shared" si="7"/>
        <v>0</v>
      </c>
      <c r="AS57" s="65">
        <f t="shared" si="7"/>
        <v>12.666666666666666</v>
      </c>
      <c r="AT57" s="64">
        <f t="shared" si="7"/>
        <v>0.66666666666666663</v>
      </c>
      <c r="AU57" s="63">
        <f t="shared" si="7"/>
        <v>0</v>
      </c>
      <c r="AV57" s="65">
        <f t="shared" si="7"/>
        <v>0</v>
      </c>
      <c r="AW57" s="64">
        <f t="shared" si="7"/>
        <v>0</v>
      </c>
      <c r="AX57" s="63">
        <f t="shared" si="7"/>
        <v>0</v>
      </c>
      <c r="AY57" s="62">
        <f t="shared" si="7"/>
        <v>0.66666666666666663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8.15" customHeight="1" x14ac:dyDescent="0.2">
      <c r="B58" s="30"/>
      <c r="C58" s="338">
        <v>1</v>
      </c>
      <c r="D58" s="239" t="s">
        <v>1108</v>
      </c>
      <c r="E58" s="223"/>
      <c r="F58" s="223"/>
      <c r="G58" s="222"/>
      <c r="H58" s="358" t="s">
        <v>370</v>
      </c>
      <c r="I58" s="390">
        <v>138</v>
      </c>
      <c r="J58" s="390">
        <v>28</v>
      </c>
      <c r="K58" s="390">
        <v>6</v>
      </c>
      <c r="L58" s="42" t="s">
        <v>131</v>
      </c>
      <c r="M58" s="43" t="s">
        <v>179</v>
      </c>
      <c r="N58" s="42" t="s">
        <v>129</v>
      </c>
      <c r="O58" s="43" t="s">
        <v>795</v>
      </c>
      <c r="P58" s="42" t="s">
        <v>128</v>
      </c>
      <c r="Q58" s="43" t="s">
        <v>527</v>
      </c>
      <c r="R58" s="42" t="s">
        <v>127</v>
      </c>
      <c r="S58" s="43" t="s">
        <v>479</v>
      </c>
      <c r="T58" s="42" t="s">
        <v>126</v>
      </c>
      <c r="U58" s="43" t="s">
        <v>498</v>
      </c>
      <c r="V58" s="42" t="s">
        <v>125</v>
      </c>
      <c r="W58" s="43" t="s">
        <v>130</v>
      </c>
      <c r="X58" s="42" t="s">
        <v>124</v>
      </c>
      <c r="Y58" s="43"/>
      <c r="Z58" s="42" t="s">
        <v>123</v>
      </c>
      <c r="AA58" s="43"/>
      <c r="AB58" s="196"/>
      <c r="AC58" s="43"/>
      <c r="AD58" s="196" t="s">
        <v>357</v>
      </c>
      <c r="AE58" s="58" t="s">
        <v>354</v>
      </c>
      <c r="AF58" s="421"/>
      <c r="AG58" s="421"/>
      <c r="AH58" s="279"/>
      <c r="AI58" s="9"/>
      <c r="AJ58" s="349">
        <f>SUMPRODUCT(LEN($M58:$AA61)-LEN(SUBSTITUTE($M58:$AA61,"A", "")))</f>
        <v>43</v>
      </c>
      <c r="AK58" s="352">
        <f>SUMPRODUCT(LEN($AD58:$AD61)-LEN(SUBSTITUTE($AD58:$AD61,"A", "")))</f>
        <v>3</v>
      </c>
      <c r="AL58" s="335">
        <f>SUMPRODUCT(LEN($AC58:$AC61)-LEN(SUBSTITUTE($AC58:$AC61,"A", "")))</f>
        <v>0</v>
      </c>
      <c r="AM58" s="349">
        <f>SUMPRODUCT(LEN($M58:$AA61)-LEN(SUBSTITUTE($M58:$AA61,"S", "")))</f>
        <v>10</v>
      </c>
      <c r="AN58" s="352">
        <f>SUMPRODUCT(LEN($AD58:$AD61)-LEN(SUBSTITUTE($AD58:$AD61,"S", "")))</f>
        <v>0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13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0</v>
      </c>
      <c r="AW58" s="362">
        <f>SUMPRODUCT(LEN($AD58:$AD61)-LEN(SUBSTITUTE($AD58:$AD61,"M", "")))</f>
        <v>0</v>
      </c>
      <c r="AX58" s="335">
        <f>SUMPRODUCT(LEN($AC58:$AC61)-LEN(SUBSTITUTE($AC58:$AC61,"M", "")))</f>
        <v>0</v>
      </c>
      <c r="AY58" s="416">
        <f>SUMPRODUCT(LEN($AE58:$AE61)-LEN(SUBSTITUTE($AE58:$AE61,"S", "")))</f>
        <v>2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8.15" customHeight="1" thickBot="1" x14ac:dyDescent="0.25">
      <c r="B59" s="30"/>
      <c r="C59" s="339"/>
      <c r="D59" s="221"/>
      <c r="E59" s="220"/>
      <c r="F59" s="220"/>
      <c r="G59" s="219"/>
      <c r="H59" s="359"/>
      <c r="I59" s="391"/>
      <c r="J59" s="391"/>
      <c r="K59" s="391"/>
      <c r="L59" s="33" t="s">
        <v>122</v>
      </c>
      <c r="M59" s="55" t="s">
        <v>179</v>
      </c>
      <c r="N59" s="33" t="s">
        <v>121</v>
      </c>
      <c r="O59" s="55" t="s">
        <v>357</v>
      </c>
      <c r="P59" s="33" t="s">
        <v>120</v>
      </c>
      <c r="Q59" s="55" t="s">
        <v>794</v>
      </c>
      <c r="R59" s="33" t="s">
        <v>119</v>
      </c>
      <c r="S59" s="55" t="s">
        <v>673</v>
      </c>
      <c r="T59" s="33" t="s">
        <v>118</v>
      </c>
      <c r="U59" s="55" t="s">
        <v>495</v>
      </c>
      <c r="V59" s="33" t="s">
        <v>117</v>
      </c>
      <c r="W59" s="55" t="s">
        <v>130</v>
      </c>
      <c r="X59" s="33" t="s">
        <v>116</v>
      </c>
      <c r="Y59" s="55"/>
      <c r="Z59" s="33" t="s">
        <v>115</v>
      </c>
      <c r="AA59" s="55"/>
      <c r="AB59" s="193"/>
      <c r="AC59" s="55"/>
      <c r="AD59" s="193"/>
      <c r="AE59" s="57"/>
      <c r="AF59" s="422"/>
      <c r="AG59" s="422"/>
      <c r="AH59" s="278"/>
      <c r="AI59" s="9"/>
      <c r="AJ59" s="350"/>
      <c r="AK59" s="353"/>
      <c r="AL59" s="336"/>
      <c r="AM59" s="350"/>
      <c r="AN59" s="353"/>
      <c r="AO59" s="336"/>
      <c r="AP59" s="350"/>
      <c r="AQ59" s="353"/>
      <c r="AR59" s="336"/>
      <c r="AS59" s="350"/>
      <c r="AT59" s="353"/>
      <c r="AU59" s="336"/>
      <c r="AV59" s="350"/>
      <c r="AW59" s="363"/>
      <c r="AX59" s="336"/>
      <c r="AY59" s="417"/>
      <c r="AZ59" s="411"/>
      <c r="BA59" s="411"/>
      <c r="BB59" s="414"/>
    </row>
    <row r="60" spans="2:62" ht="28.15" customHeight="1" x14ac:dyDescent="0.2">
      <c r="B60" s="30"/>
      <c r="C60" s="340"/>
      <c r="D60" s="218"/>
      <c r="E60" s="217"/>
      <c r="F60" s="217"/>
      <c r="G60" s="216"/>
      <c r="H60" s="360">
        <v>230</v>
      </c>
      <c r="I60" s="392"/>
      <c r="J60" s="392"/>
      <c r="K60" s="392"/>
      <c r="L60" s="25" t="s">
        <v>114</v>
      </c>
      <c r="M60" s="114" t="s">
        <v>179</v>
      </c>
      <c r="N60" s="25" t="s">
        <v>112</v>
      </c>
      <c r="O60" s="114" t="s">
        <v>479</v>
      </c>
      <c r="P60" s="25" t="s">
        <v>111</v>
      </c>
      <c r="Q60" s="114" t="s">
        <v>673</v>
      </c>
      <c r="R60" s="25" t="s">
        <v>110</v>
      </c>
      <c r="S60" s="114" t="s">
        <v>462</v>
      </c>
      <c r="T60" s="25" t="s">
        <v>109</v>
      </c>
      <c r="U60" s="114" t="s">
        <v>347</v>
      </c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190"/>
      <c r="AC60" s="114"/>
      <c r="AD60" s="190"/>
      <c r="AE60" s="57"/>
      <c r="AF60" s="422"/>
      <c r="AG60" s="422"/>
      <c r="AH60" s="278"/>
      <c r="AI60" s="9"/>
      <c r="AJ60" s="350"/>
      <c r="AK60" s="353"/>
      <c r="AL60" s="336"/>
      <c r="AM60" s="350"/>
      <c r="AN60" s="353"/>
      <c r="AO60" s="336"/>
      <c r="AP60" s="350"/>
      <c r="AQ60" s="353"/>
      <c r="AR60" s="336"/>
      <c r="AS60" s="350"/>
      <c r="AT60" s="353"/>
      <c r="AU60" s="336"/>
      <c r="AV60" s="350"/>
      <c r="AW60" s="363"/>
      <c r="AX60" s="336"/>
      <c r="AY60" s="417"/>
      <c r="AZ60" s="411"/>
      <c r="BA60" s="411"/>
      <c r="BB60" s="414"/>
    </row>
    <row r="61" spans="2:62" ht="28.15" customHeight="1" thickBot="1" x14ac:dyDescent="0.25">
      <c r="B61" s="30"/>
      <c r="C61" s="355"/>
      <c r="D61" s="246"/>
      <c r="E61" s="254"/>
      <c r="F61" s="254"/>
      <c r="G61" s="253"/>
      <c r="H61" s="361"/>
      <c r="I61" s="393"/>
      <c r="J61" s="393"/>
      <c r="K61" s="393"/>
      <c r="L61" s="50" t="s">
        <v>105</v>
      </c>
      <c r="M61" s="51" t="s">
        <v>357</v>
      </c>
      <c r="N61" s="50" t="s">
        <v>104</v>
      </c>
      <c r="O61" s="51" t="s">
        <v>357</v>
      </c>
      <c r="P61" s="50" t="s">
        <v>103</v>
      </c>
      <c r="Q61" s="51" t="s">
        <v>493</v>
      </c>
      <c r="R61" s="50" t="s">
        <v>102</v>
      </c>
      <c r="S61" s="51" t="s">
        <v>348</v>
      </c>
      <c r="T61" s="50">
        <v>20</v>
      </c>
      <c r="U61" s="51" t="s">
        <v>347</v>
      </c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187"/>
      <c r="AC61" s="51"/>
      <c r="AD61" s="187"/>
      <c r="AE61" s="56"/>
      <c r="AF61" s="424"/>
      <c r="AG61" s="424"/>
      <c r="AH61" s="280"/>
      <c r="AI61" s="9"/>
      <c r="AJ61" s="351"/>
      <c r="AK61" s="354"/>
      <c r="AL61" s="337"/>
      <c r="AM61" s="351"/>
      <c r="AN61" s="354"/>
      <c r="AO61" s="337"/>
      <c r="AP61" s="351"/>
      <c r="AQ61" s="354"/>
      <c r="AR61" s="337"/>
      <c r="AS61" s="351"/>
      <c r="AT61" s="354"/>
      <c r="AU61" s="337"/>
      <c r="AV61" s="351"/>
      <c r="AW61" s="364"/>
      <c r="AX61" s="337"/>
      <c r="AY61" s="418"/>
      <c r="AZ61" s="412"/>
      <c r="BA61" s="412"/>
      <c r="BB61" s="415"/>
    </row>
    <row r="62" spans="2:62" ht="28.15" customHeight="1" x14ac:dyDescent="0.2">
      <c r="B62" s="30"/>
      <c r="C62" s="338">
        <v>2</v>
      </c>
      <c r="D62" s="212"/>
      <c r="E62" s="223"/>
      <c r="F62" s="223"/>
      <c r="G62" s="222"/>
      <c r="H62" s="358"/>
      <c r="I62" s="390">
        <v>118</v>
      </c>
      <c r="J62" s="390">
        <v>30</v>
      </c>
      <c r="K62" s="390">
        <v>7</v>
      </c>
      <c r="L62" s="42" t="s">
        <v>131</v>
      </c>
      <c r="M62" s="43" t="s">
        <v>179</v>
      </c>
      <c r="N62" s="42" t="s">
        <v>129</v>
      </c>
      <c r="O62" s="43" t="s">
        <v>469</v>
      </c>
      <c r="P62" s="42" t="s">
        <v>128</v>
      </c>
      <c r="Q62" s="43" t="s">
        <v>467</v>
      </c>
      <c r="R62" s="42" t="s">
        <v>127</v>
      </c>
      <c r="S62" s="43" t="s">
        <v>467</v>
      </c>
      <c r="T62" s="42" t="s">
        <v>126</v>
      </c>
      <c r="U62" s="43" t="s">
        <v>373</v>
      </c>
      <c r="V62" s="42" t="s">
        <v>125</v>
      </c>
      <c r="W62" s="43" t="s">
        <v>354</v>
      </c>
      <c r="X62" s="42" t="s">
        <v>124</v>
      </c>
      <c r="Y62" s="43"/>
      <c r="Z62" s="42" t="s">
        <v>123</v>
      </c>
      <c r="AA62" s="43"/>
      <c r="AB62" s="196"/>
      <c r="AC62" s="43"/>
      <c r="AD62" s="196"/>
      <c r="AE62" s="39"/>
      <c r="AF62" s="421"/>
      <c r="AG62" s="421"/>
      <c r="AH62" s="279"/>
      <c r="AI62" s="9"/>
      <c r="AJ62" s="349">
        <f>SUMPRODUCT(LEN($M62:$AA65)-LEN(SUBSTITUTE($M62:$AA65,"A", "")))</f>
        <v>41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10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16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35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8.15" customHeight="1" thickBot="1" x14ac:dyDescent="0.25">
      <c r="B63" s="30"/>
      <c r="C63" s="339"/>
      <c r="D63" s="221"/>
      <c r="E63" s="220"/>
      <c r="F63" s="220"/>
      <c r="G63" s="219"/>
      <c r="H63" s="359"/>
      <c r="I63" s="391"/>
      <c r="J63" s="391"/>
      <c r="K63" s="391"/>
      <c r="L63" s="33" t="s">
        <v>122</v>
      </c>
      <c r="M63" s="55" t="s">
        <v>469</v>
      </c>
      <c r="N63" s="33" t="s">
        <v>121</v>
      </c>
      <c r="O63" s="55" t="s">
        <v>673</v>
      </c>
      <c r="P63" s="33" t="s">
        <v>120</v>
      </c>
      <c r="Q63" s="55" t="s">
        <v>467</v>
      </c>
      <c r="R63" s="33" t="s">
        <v>119</v>
      </c>
      <c r="S63" s="55" t="s">
        <v>493</v>
      </c>
      <c r="T63" s="33" t="s">
        <v>118</v>
      </c>
      <c r="U63" s="55" t="s">
        <v>353</v>
      </c>
      <c r="V63" s="33" t="s">
        <v>117</v>
      </c>
      <c r="W63" s="55" t="s">
        <v>130</v>
      </c>
      <c r="X63" s="33" t="s">
        <v>116</v>
      </c>
      <c r="Y63" s="55"/>
      <c r="Z63" s="33" t="s">
        <v>115</v>
      </c>
      <c r="AA63" s="55"/>
      <c r="AB63" s="193"/>
      <c r="AC63" s="55"/>
      <c r="AD63" s="193"/>
      <c r="AE63" s="22"/>
      <c r="AF63" s="422"/>
      <c r="AG63" s="422"/>
      <c r="AH63" s="278"/>
      <c r="AI63" s="9"/>
      <c r="AJ63" s="350"/>
      <c r="AK63" s="353"/>
      <c r="AL63" s="336"/>
      <c r="AM63" s="350"/>
      <c r="AN63" s="353"/>
      <c r="AO63" s="336"/>
      <c r="AP63" s="350"/>
      <c r="AQ63" s="353"/>
      <c r="AR63" s="336"/>
      <c r="AS63" s="350"/>
      <c r="AT63" s="353"/>
      <c r="AU63" s="336"/>
      <c r="AV63" s="350"/>
      <c r="AW63" s="363"/>
      <c r="AX63" s="336"/>
      <c r="AY63" s="417"/>
      <c r="AZ63" s="411"/>
      <c r="BA63" s="411"/>
      <c r="BB63" s="414"/>
    </row>
    <row r="64" spans="2:62" ht="28.15" customHeight="1" x14ac:dyDescent="0.2">
      <c r="B64" s="30"/>
      <c r="C64" s="340"/>
      <c r="D64" s="218"/>
      <c r="E64" s="217"/>
      <c r="F64" s="217"/>
      <c r="G64" s="216"/>
      <c r="H64" s="360"/>
      <c r="I64" s="392"/>
      <c r="J64" s="392"/>
      <c r="K64" s="392"/>
      <c r="L64" s="25" t="s">
        <v>114</v>
      </c>
      <c r="M64" s="114" t="s">
        <v>484</v>
      </c>
      <c r="N64" s="25" t="s">
        <v>112</v>
      </c>
      <c r="O64" s="114" t="s">
        <v>479</v>
      </c>
      <c r="P64" s="25" t="s">
        <v>111</v>
      </c>
      <c r="Q64" s="114" t="s">
        <v>684</v>
      </c>
      <c r="R64" s="25" t="s">
        <v>110</v>
      </c>
      <c r="S64" s="114" t="s">
        <v>688</v>
      </c>
      <c r="T64" s="25" t="s">
        <v>109</v>
      </c>
      <c r="U64" s="114" t="s">
        <v>132</v>
      </c>
      <c r="V64" s="25" t="s">
        <v>108</v>
      </c>
      <c r="W64" s="114" t="s">
        <v>130</v>
      </c>
      <c r="X64" s="25" t="s">
        <v>107</v>
      </c>
      <c r="Y64" s="114"/>
      <c r="Z64" s="25" t="s">
        <v>106</v>
      </c>
      <c r="AA64" s="114"/>
      <c r="AB64" s="190"/>
      <c r="AC64" s="114"/>
      <c r="AD64" s="190"/>
      <c r="AE64" s="22"/>
      <c r="AF64" s="422"/>
      <c r="AG64" s="422"/>
      <c r="AH64" s="278"/>
      <c r="AI64" s="9"/>
      <c r="AJ64" s="350"/>
      <c r="AK64" s="353"/>
      <c r="AL64" s="336"/>
      <c r="AM64" s="350"/>
      <c r="AN64" s="353"/>
      <c r="AO64" s="336"/>
      <c r="AP64" s="350"/>
      <c r="AQ64" s="353"/>
      <c r="AR64" s="336"/>
      <c r="AS64" s="350"/>
      <c r="AT64" s="353"/>
      <c r="AU64" s="336"/>
      <c r="AV64" s="350"/>
      <c r="AW64" s="363"/>
      <c r="AX64" s="336"/>
      <c r="AY64" s="417"/>
      <c r="AZ64" s="411"/>
      <c r="BA64" s="411"/>
      <c r="BB64" s="414"/>
    </row>
    <row r="65" spans="2:62" ht="28.15" customHeight="1" thickBot="1" x14ac:dyDescent="0.25">
      <c r="B65" s="30"/>
      <c r="C65" s="355"/>
      <c r="D65" s="246"/>
      <c r="E65" s="254"/>
      <c r="F65" s="254"/>
      <c r="G65" s="253"/>
      <c r="H65" s="361"/>
      <c r="I65" s="393"/>
      <c r="J65" s="393"/>
      <c r="K65" s="393"/>
      <c r="L65" s="50" t="s">
        <v>105</v>
      </c>
      <c r="M65" s="51" t="s">
        <v>484</v>
      </c>
      <c r="N65" s="50" t="s">
        <v>104</v>
      </c>
      <c r="O65" s="51" t="s">
        <v>493</v>
      </c>
      <c r="P65" s="50" t="s">
        <v>103</v>
      </c>
      <c r="Q65" s="51" t="s">
        <v>484</v>
      </c>
      <c r="R65" s="50" t="s">
        <v>102</v>
      </c>
      <c r="S65" s="51" t="s">
        <v>456</v>
      </c>
      <c r="T65" s="50">
        <v>20</v>
      </c>
      <c r="U65" s="51" t="s">
        <v>347</v>
      </c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187"/>
      <c r="AC65" s="51"/>
      <c r="AD65" s="187"/>
      <c r="AE65" s="48"/>
      <c r="AF65" s="424"/>
      <c r="AG65" s="424"/>
      <c r="AH65" s="280"/>
      <c r="AI65" s="9"/>
      <c r="AJ65" s="351"/>
      <c r="AK65" s="354"/>
      <c r="AL65" s="337"/>
      <c r="AM65" s="351"/>
      <c r="AN65" s="354"/>
      <c r="AO65" s="337"/>
      <c r="AP65" s="351"/>
      <c r="AQ65" s="354"/>
      <c r="AR65" s="337"/>
      <c r="AS65" s="351"/>
      <c r="AT65" s="354"/>
      <c r="AU65" s="337"/>
      <c r="AV65" s="351"/>
      <c r="AW65" s="364"/>
      <c r="AX65" s="337"/>
      <c r="AY65" s="418"/>
      <c r="AZ65" s="412"/>
      <c r="BA65" s="412"/>
      <c r="BB65" s="415"/>
    </row>
    <row r="66" spans="2:62" ht="28.15" customHeight="1" x14ac:dyDescent="0.2">
      <c r="B66" s="30"/>
      <c r="C66" s="338">
        <v>3</v>
      </c>
      <c r="D66" s="212"/>
      <c r="E66" s="223"/>
      <c r="F66" s="223"/>
      <c r="G66" s="222"/>
      <c r="H66" s="358"/>
      <c r="I66" s="390">
        <v>128</v>
      </c>
      <c r="J66" s="390">
        <v>28</v>
      </c>
      <c r="K66" s="390">
        <v>9</v>
      </c>
      <c r="L66" s="42" t="s">
        <v>131</v>
      </c>
      <c r="M66" s="43" t="s">
        <v>132</v>
      </c>
      <c r="N66" s="42" t="s">
        <v>129</v>
      </c>
      <c r="O66" s="43" t="s">
        <v>684</v>
      </c>
      <c r="P66" s="42" t="s">
        <v>128</v>
      </c>
      <c r="Q66" s="43" t="s">
        <v>471</v>
      </c>
      <c r="R66" s="42" t="s">
        <v>127</v>
      </c>
      <c r="S66" s="43" t="s">
        <v>348</v>
      </c>
      <c r="T66" s="42" t="s">
        <v>126</v>
      </c>
      <c r="U66" s="43" t="s">
        <v>354</v>
      </c>
      <c r="V66" s="42" t="s">
        <v>125</v>
      </c>
      <c r="W66" s="43"/>
      <c r="X66" s="42" t="s">
        <v>124</v>
      </c>
      <c r="Y66" s="43"/>
      <c r="Z66" s="42" t="s">
        <v>123</v>
      </c>
      <c r="AA66" s="43"/>
      <c r="AB66" s="196"/>
      <c r="AC66" s="43"/>
      <c r="AD66" s="196" t="s">
        <v>1475</v>
      </c>
      <c r="AE66" s="39"/>
      <c r="AF66" s="421"/>
      <c r="AG66" s="421"/>
      <c r="AH66" s="279"/>
      <c r="AI66" s="9"/>
      <c r="AJ66" s="349">
        <f>SUMPRODUCT(LEN($M66:$AA69)-LEN(SUBSTITUTE($M66:$AA69,"A", "")))</f>
        <v>29</v>
      </c>
      <c r="AK66" s="352">
        <f>SUMPRODUCT(LEN($AD66:$AD69)-LEN(SUBSTITUTE($AD66:$AD69,"A", "")))</f>
        <v>5</v>
      </c>
      <c r="AL66" s="335">
        <f>SUMPRODUCT(LEN($AC66:$AC69)-LEN(SUBSTITUTE($AC66:$AC69,"A", "")))</f>
        <v>0</v>
      </c>
      <c r="AM66" s="349">
        <f>SUMPRODUCT(LEN($M66:$AA69)-LEN(SUBSTITUTE($M66:$AA69,"S", "")))</f>
        <v>18</v>
      </c>
      <c r="AN66" s="352">
        <f>SUMPRODUCT(LEN($AD66:$AD69)-LEN(SUBSTITUTE($AD66:$AD69,"S", "")))</f>
        <v>1</v>
      </c>
      <c r="AO66" s="335">
        <f>SUMPRODUCT(LEN($AC66:$AC69)-LEN(SUBSTITUTE($AC66:$AC69,"S", "")))</f>
        <v>0</v>
      </c>
      <c r="AP66" s="349">
        <f>SUMPRODUCT(LEN($M66:$AA69)-LEN(SUBSTITUTE($M66:$AA69,"F", "")))</f>
        <v>1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9</v>
      </c>
      <c r="AT66" s="352">
        <f>SUMPRODUCT(LEN($AD66:$AD69)-LEN(SUBSTITUTE($AD66:$AD69,"G", "")))</f>
        <v>2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35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8.15" customHeight="1" thickBot="1" x14ac:dyDescent="0.25">
      <c r="B67" s="30"/>
      <c r="C67" s="339"/>
      <c r="D67" s="221"/>
      <c r="E67" s="220"/>
      <c r="F67" s="220"/>
      <c r="G67" s="219"/>
      <c r="H67" s="359"/>
      <c r="I67" s="391"/>
      <c r="J67" s="391"/>
      <c r="K67" s="391"/>
      <c r="L67" s="33" t="s">
        <v>122</v>
      </c>
      <c r="M67" s="55" t="s">
        <v>179</v>
      </c>
      <c r="N67" s="33" t="s">
        <v>121</v>
      </c>
      <c r="O67" s="55" t="s">
        <v>684</v>
      </c>
      <c r="P67" s="33" t="s">
        <v>120</v>
      </c>
      <c r="Q67" s="55" t="s">
        <v>461</v>
      </c>
      <c r="R67" s="33" t="s">
        <v>119</v>
      </c>
      <c r="S67" s="55" t="s">
        <v>498</v>
      </c>
      <c r="T67" s="33" t="s">
        <v>118</v>
      </c>
      <c r="U67" s="55" t="s">
        <v>130</v>
      </c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193"/>
      <c r="AC67" s="55"/>
      <c r="AD67" s="193"/>
      <c r="AE67" s="22"/>
      <c r="AF67" s="422"/>
      <c r="AG67" s="422"/>
      <c r="AH67" s="278"/>
      <c r="AI67" s="9"/>
      <c r="AJ67" s="350"/>
      <c r="AK67" s="353"/>
      <c r="AL67" s="336"/>
      <c r="AM67" s="350"/>
      <c r="AN67" s="353"/>
      <c r="AO67" s="336"/>
      <c r="AP67" s="350"/>
      <c r="AQ67" s="353"/>
      <c r="AR67" s="336"/>
      <c r="AS67" s="350"/>
      <c r="AT67" s="353"/>
      <c r="AU67" s="336"/>
      <c r="AV67" s="350"/>
      <c r="AW67" s="363"/>
      <c r="AX67" s="336"/>
      <c r="AY67" s="417"/>
      <c r="AZ67" s="411"/>
      <c r="BA67" s="411"/>
      <c r="BB67" s="414"/>
    </row>
    <row r="68" spans="2:62" ht="28.15" customHeight="1" x14ac:dyDescent="0.2">
      <c r="B68" s="30"/>
      <c r="C68" s="340"/>
      <c r="D68" s="218"/>
      <c r="E68" s="217"/>
      <c r="F68" s="217"/>
      <c r="G68" s="216"/>
      <c r="H68" s="360"/>
      <c r="I68" s="392"/>
      <c r="J68" s="392"/>
      <c r="K68" s="392"/>
      <c r="L68" s="25" t="s">
        <v>114</v>
      </c>
      <c r="M68" s="114" t="s">
        <v>179</v>
      </c>
      <c r="N68" s="25" t="s">
        <v>112</v>
      </c>
      <c r="O68" s="114" t="s">
        <v>866</v>
      </c>
      <c r="P68" s="25" t="s">
        <v>111</v>
      </c>
      <c r="Q68" s="114" t="s">
        <v>502</v>
      </c>
      <c r="R68" s="25" t="s">
        <v>110</v>
      </c>
      <c r="S68" s="114" t="s">
        <v>354</v>
      </c>
      <c r="T68" s="25" t="s">
        <v>109</v>
      </c>
      <c r="U68" s="114" t="s">
        <v>130</v>
      </c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190"/>
      <c r="AC68" s="114"/>
      <c r="AD68" s="190"/>
      <c r="AE68" s="22"/>
      <c r="AF68" s="422"/>
      <c r="AG68" s="422"/>
      <c r="AH68" s="278"/>
      <c r="AI68" s="9"/>
      <c r="AJ68" s="350"/>
      <c r="AK68" s="353"/>
      <c r="AL68" s="336"/>
      <c r="AM68" s="350"/>
      <c r="AN68" s="353"/>
      <c r="AO68" s="336"/>
      <c r="AP68" s="350"/>
      <c r="AQ68" s="353"/>
      <c r="AR68" s="336"/>
      <c r="AS68" s="350"/>
      <c r="AT68" s="353"/>
      <c r="AU68" s="336"/>
      <c r="AV68" s="350"/>
      <c r="AW68" s="363"/>
      <c r="AX68" s="336"/>
      <c r="AY68" s="417"/>
      <c r="AZ68" s="411"/>
      <c r="BA68" s="411"/>
      <c r="BB68" s="414"/>
    </row>
    <row r="69" spans="2:62" ht="28.15" customHeight="1" thickBot="1" x14ac:dyDescent="0.25">
      <c r="B69" s="20"/>
      <c r="C69" s="341"/>
      <c r="D69" s="215"/>
      <c r="E69" s="214"/>
      <c r="F69" s="214"/>
      <c r="G69" s="213"/>
      <c r="H69" s="361"/>
      <c r="I69" s="394"/>
      <c r="J69" s="394"/>
      <c r="K69" s="394"/>
      <c r="L69" s="15" t="s">
        <v>105</v>
      </c>
      <c r="M69" s="16" t="s">
        <v>179</v>
      </c>
      <c r="N69" s="15" t="s">
        <v>104</v>
      </c>
      <c r="O69" s="16" t="s">
        <v>815</v>
      </c>
      <c r="P69" s="15" t="s">
        <v>103</v>
      </c>
      <c r="Q69" s="16" t="s">
        <v>536</v>
      </c>
      <c r="R69" s="15" t="s">
        <v>102</v>
      </c>
      <c r="S69" s="16" t="s">
        <v>347</v>
      </c>
      <c r="T69" s="15">
        <v>20</v>
      </c>
      <c r="U69" s="16"/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187"/>
      <c r="AC69" s="16"/>
      <c r="AD69" s="186"/>
      <c r="AE69" s="11"/>
      <c r="AF69" s="423"/>
      <c r="AG69" s="423"/>
      <c r="AH69" s="277"/>
      <c r="AI69" s="9"/>
      <c r="AJ69" s="351"/>
      <c r="AK69" s="354"/>
      <c r="AL69" s="337"/>
      <c r="AM69" s="351"/>
      <c r="AN69" s="354"/>
      <c r="AO69" s="337"/>
      <c r="AP69" s="351"/>
      <c r="AQ69" s="354"/>
      <c r="AR69" s="337"/>
      <c r="AS69" s="351"/>
      <c r="AT69" s="354"/>
      <c r="AU69" s="337"/>
      <c r="AV69" s="351"/>
      <c r="AW69" s="364"/>
      <c r="AX69" s="337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286" t="s">
        <v>160</v>
      </c>
      <c r="AI70" s="106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231</v>
      </c>
      <c r="E71" s="425"/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85"/>
      <c r="AI71" s="86" t="s">
        <v>137</v>
      </c>
      <c r="AJ71" s="85">
        <f t="shared" ref="AJ71:BB71" si="8">SUM(AJ73:AJ84)</f>
        <v>142</v>
      </c>
      <c r="AK71" s="84">
        <f t="shared" si="8"/>
        <v>8</v>
      </c>
      <c r="AL71" s="83">
        <f t="shared" si="8"/>
        <v>0</v>
      </c>
      <c r="AM71" s="85">
        <f t="shared" si="8"/>
        <v>51</v>
      </c>
      <c r="AN71" s="84">
        <f t="shared" si="8"/>
        <v>1</v>
      </c>
      <c r="AO71" s="83">
        <f t="shared" si="8"/>
        <v>0</v>
      </c>
      <c r="AP71" s="85">
        <f t="shared" si="8"/>
        <v>1</v>
      </c>
      <c r="AQ71" s="84">
        <f t="shared" si="8"/>
        <v>0</v>
      </c>
      <c r="AR71" s="83">
        <f t="shared" si="8"/>
        <v>0</v>
      </c>
      <c r="AS71" s="85">
        <f t="shared" si="8"/>
        <v>19</v>
      </c>
      <c r="AT71" s="84">
        <f t="shared" si="8"/>
        <v>1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2</v>
      </c>
      <c r="BB71" s="80">
        <f t="shared" si="8"/>
        <v>0</v>
      </c>
      <c r="BC71" s="79" t="s">
        <v>136</v>
      </c>
      <c r="BF71" s="5">
        <f>SUM(AJ71:AL71)/$BG$5</f>
        <v>50</v>
      </c>
      <c r="BG71" s="5">
        <f>SUM(AM71:AO71,AY71)/$BG$5</f>
        <v>17.333333333333332</v>
      </c>
      <c r="BH71" s="5">
        <f>SUM(AP71:AR71,AZ71)/$BG$5</f>
        <v>0.33333333333333331</v>
      </c>
      <c r="BI71" s="5">
        <f>SUM(AS71:AU71,BA71)/$BG$5</f>
        <v>7.333333333333333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85"/>
      <c r="AI72" s="66" t="s">
        <v>135</v>
      </c>
      <c r="AJ72" s="65">
        <f t="shared" ref="AJ72:BB72" si="9">AJ71/3</f>
        <v>47.333333333333336</v>
      </c>
      <c r="AK72" s="64">
        <f t="shared" si="9"/>
        <v>2.6666666666666665</v>
      </c>
      <c r="AL72" s="63">
        <f t="shared" si="9"/>
        <v>0</v>
      </c>
      <c r="AM72" s="65">
        <f t="shared" si="9"/>
        <v>17</v>
      </c>
      <c r="AN72" s="64">
        <f t="shared" si="9"/>
        <v>0.33333333333333331</v>
      </c>
      <c r="AO72" s="63">
        <f t="shared" si="9"/>
        <v>0</v>
      </c>
      <c r="AP72" s="65">
        <f t="shared" si="9"/>
        <v>0.33333333333333331</v>
      </c>
      <c r="AQ72" s="64">
        <f t="shared" si="9"/>
        <v>0</v>
      </c>
      <c r="AR72" s="63">
        <f t="shared" si="9"/>
        <v>0</v>
      </c>
      <c r="AS72" s="65">
        <f t="shared" si="9"/>
        <v>6.333333333333333</v>
      </c>
      <c r="AT72" s="64">
        <f t="shared" si="9"/>
        <v>0.33333333333333331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0.66666666666666663</v>
      </c>
      <c r="BB72" s="60">
        <f t="shared" si="9"/>
        <v>0</v>
      </c>
      <c r="BC72" s="59" t="s">
        <v>134</v>
      </c>
    </row>
    <row r="73" spans="2:62" ht="28.15" customHeight="1" x14ac:dyDescent="0.2">
      <c r="B73" s="30"/>
      <c r="C73" s="338">
        <v>1</v>
      </c>
      <c r="D73" s="239" t="s">
        <v>1474</v>
      </c>
      <c r="E73" s="223"/>
      <c r="F73" s="223"/>
      <c r="G73" s="222"/>
      <c r="H73" s="358" t="s">
        <v>183</v>
      </c>
      <c r="I73" s="390">
        <v>173</v>
      </c>
      <c r="J73" s="390">
        <v>34</v>
      </c>
      <c r="K73" s="390">
        <v>7</v>
      </c>
      <c r="L73" s="42" t="s">
        <v>131</v>
      </c>
      <c r="M73" s="43" t="s">
        <v>132</v>
      </c>
      <c r="N73" s="42" t="s">
        <v>129</v>
      </c>
      <c r="O73" s="43" t="s">
        <v>179</v>
      </c>
      <c r="P73" s="42" t="s">
        <v>128</v>
      </c>
      <c r="Q73" s="43" t="s">
        <v>357</v>
      </c>
      <c r="R73" s="42" t="s">
        <v>127</v>
      </c>
      <c r="S73" s="43" t="s">
        <v>527</v>
      </c>
      <c r="T73" s="42" t="s">
        <v>126</v>
      </c>
      <c r="U73" s="43" t="s">
        <v>465</v>
      </c>
      <c r="V73" s="42" t="s">
        <v>125</v>
      </c>
      <c r="W73" s="43" t="s">
        <v>179</v>
      </c>
      <c r="X73" s="42" t="s">
        <v>124</v>
      </c>
      <c r="Y73" s="43" t="s">
        <v>351</v>
      </c>
      <c r="Z73" s="42" t="s">
        <v>123</v>
      </c>
      <c r="AA73" s="43"/>
      <c r="AB73" s="196"/>
      <c r="AC73" s="43"/>
      <c r="AD73" s="196"/>
      <c r="AE73" s="58" t="s">
        <v>494</v>
      </c>
      <c r="AF73" s="421"/>
      <c r="AG73" s="421"/>
      <c r="AH73" s="279"/>
      <c r="AI73" s="9"/>
      <c r="AJ73" s="349">
        <f>SUMPRODUCT(LEN($M73:$AA76)-LEN(SUBSTITUTE($M73:$AA76,"A", "")))</f>
        <v>54</v>
      </c>
      <c r="AK73" s="352">
        <f>SUMPRODUCT(LEN($AD73:$AD76)-LEN(SUBSTITUTE($AD73:$AD76,"A", "")))</f>
        <v>0</v>
      </c>
      <c r="AL73" s="335">
        <f>SUMPRODUCT(LEN($AC73:$AC76)-LEN(SUBSTITUTE($AC73:$AC76,"A", "")))</f>
        <v>0</v>
      </c>
      <c r="AM73" s="349">
        <f>SUMPRODUCT(LEN($M73:$AA76)-LEN(SUBSTITUTE($M73:$AA76,"S", "")))</f>
        <v>13</v>
      </c>
      <c r="AN73" s="352">
        <f>SUMPRODUCT(LEN($AD73:$AD76)-LEN(SUBSTITUTE($AD73:$AD76,"S", "")))</f>
        <v>0</v>
      </c>
      <c r="AO73" s="335">
        <f>SUMPRODUCT(LEN($AC73:$AC76)-LEN(SUBSTITUTE($AC73:$AC76,"S", "")))</f>
        <v>0</v>
      </c>
      <c r="AP73" s="349">
        <f>SUMPRODUCT(LEN($M73:$AA76)-LEN(SUBSTITUTE($M73:$AA76,"F", "")))</f>
        <v>1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5</v>
      </c>
      <c r="AT73" s="352">
        <f>SUMPRODUCT(LEN($AD73:$AD76)-LEN(SUBSTITUTE($AD73:$AD76,"G", "")))</f>
        <v>0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35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2</v>
      </c>
      <c r="BB73" s="413">
        <f>SUMPRODUCT(LEN($AE73:$AE76)-LEN(SUBSTITUTE($AE73:$AE76,"M", "")))</f>
        <v>0</v>
      </c>
    </row>
    <row r="74" spans="2:62" ht="28.15" customHeight="1" thickBot="1" x14ac:dyDescent="0.25">
      <c r="B74" s="30"/>
      <c r="C74" s="339"/>
      <c r="D74" s="221"/>
      <c r="E74" s="220"/>
      <c r="F74" s="220"/>
      <c r="G74" s="219"/>
      <c r="H74" s="359"/>
      <c r="I74" s="391"/>
      <c r="J74" s="391"/>
      <c r="K74" s="391"/>
      <c r="L74" s="33" t="s">
        <v>122</v>
      </c>
      <c r="M74" s="55" t="s">
        <v>179</v>
      </c>
      <c r="N74" s="33" t="s">
        <v>121</v>
      </c>
      <c r="O74" s="55" t="s">
        <v>357</v>
      </c>
      <c r="P74" s="33" t="s">
        <v>120</v>
      </c>
      <c r="Q74" s="55" t="s">
        <v>357</v>
      </c>
      <c r="R74" s="33" t="s">
        <v>119</v>
      </c>
      <c r="S74" s="55" t="s">
        <v>996</v>
      </c>
      <c r="T74" s="33" t="s">
        <v>118</v>
      </c>
      <c r="U74" s="55" t="s">
        <v>479</v>
      </c>
      <c r="V74" s="33" t="s">
        <v>117</v>
      </c>
      <c r="W74" s="55" t="s">
        <v>349</v>
      </c>
      <c r="X74" s="33" t="s">
        <v>116</v>
      </c>
      <c r="Y74" s="55" t="s">
        <v>130</v>
      </c>
      <c r="Z74" s="33" t="s">
        <v>115</v>
      </c>
      <c r="AA74" s="55"/>
      <c r="AB74" s="193"/>
      <c r="AC74" s="55"/>
      <c r="AD74" s="193"/>
      <c r="AE74" s="57"/>
      <c r="AF74" s="422"/>
      <c r="AG74" s="422"/>
      <c r="AH74" s="278"/>
      <c r="AI74" s="9"/>
      <c r="AJ74" s="350"/>
      <c r="AK74" s="353"/>
      <c r="AL74" s="336"/>
      <c r="AM74" s="350"/>
      <c r="AN74" s="353"/>
      <c r="AO74" s="336"/>
      <c r="AP74" s="350"/>
      <c r="AQ74" s="353"/>
      <c r="AR74" s="336"/>
      <c r="AS74" s="350"/>
      <c r="AT74" s="353"/>
      <c r="AU74" s="336"/>
      <c r="AV74" s="350"/>
      <c r="AW74" s="363"/>
      <c r="AX74" s="336"/>
      <c r="AY74" s="417"/>
      <c r="AZ74" s="411"/>
      <c r="BA74" s="411"/>
      <c r="BB74" s="414"/>
    </row>
    <row r="75" spans="2:62" ht="28.15" customHeight="1" x14ac:dyDescent="0.2">
      <c r="B75" s="30"/>
      <c r="C75" s="340"/>
      <c r="D75" s="218"/>
      <c r="E75" s="217"/>
      <c r="F75" s="217"/>
      <c r="G75" s="216"/>
      <c r="H75" s="360">
        <v>231</v>
      </c>
      <c r="I75" s="392"/>
      <c r="J75" s="392"/>
      <c r="K75" s="392"/>
      <c r="L75" s="25" t="s">
        <v>114</v>
      </c>
      <c r="M75" s="114" t="s">
        <v>132</v>
      </c>
      <c r="N75" s="25" t="s">
        <v>112</v>
      </c>
      <c r="O75" s="114" t="s">
        <v>179</v>
      </c>
      <c r="P75" s="25" t="s">
        <v>111</v>
      </c>
      <c r="Q75" s="114" t="s">
        <v>357</v>
      </c>
      <c r="R75" s="25" t="s">
        <v>110</v>
      </c>
      <c r="S75" s="114" t="s">
        <v>479</v>
      </c>
      <c r="T75" s="25" t="s">
        <v>109</v>
      </c>
      <c r="U75" s="114" t="s">
        <v>466</v>
      </c>
      <c r="V75" s="25" t="s">
        <v>108</v>
      </c>
      <c r="W75" s="114" t="s">
        <v>354</v>
      </c>
      <c r="X75" s="25" t="s">
        <v>107</v>
      </c>
      <c r="Y75" s="114" t="s">
        <v>130</v>
      </c>
      <c r="Z75" s="25" t="s">
        <v>106</v>
      </c>
      <c r="AA75" s="114"/>
      <c r="AB75" s="190"/>
      <c r="AC75" s="114"/>
      <c r="AD75" s="190"/>
      <c r="AE75" s="57"/>
      <c r="AF75" s="422"/>
      <c r="AG75" s="422"/>
      <c r="AH75" s="278"/>
      <c r="AI75" s="9"/>
      <c r="AJ75" s="350"/>
      <c r="AK75" s="353"/>
      <c r="AL75" s="336"/>
      <c r="AM75" s="350"/>
      <c r="AN75" s="353"/>
      <c r="AO75" s="336"/>
      <c r="AP75" s="350"/>
      <c r="AQ75" s="353"/>
      <c r="AR75" s="336"/>
      <c r="AS75" s="350"/>
      <c r="AT75" s="353"/>
      <c r="AU75" s="336"/>
      <c r="AV75" s="350"/>
      <c r="AW75" s="363"/>
      <c r="AX75" s="336"/>
      <c r="AY75" s="417"/>
      <c r="AZ75" s="411"/>
      <c r="BA75" s="411"/>
      <c r="BB75" s="414"/>
    </row>
    <row r="76" spans="2:62" ht="28.15" customHeight="1" thickBot="1" x14ac:dyDescent="0.25">
      <c r="B76" s="30"/>
      <c r="C76" s="355"/>
      <c r="D76" s="246"/>
      <c r="E76" s="254"/>
      <c r="F76" s="254"/>
      <c r="G76" s="253"/>
      <c r="H76" s="361"/>
      <c r="I76" s="393"/>
      <c r="J76" s="393"/>
      <c r="K76" s="393"/>
      <c r="L76" s="50" t="s">
        <v>105</v>
      </c>
      <c r="M76" s="51" t="s">
        <v>132</v>
      </c>
      <c r="N76" s="50" t="s">
        <v>104</v>
      </c>
      <c r="O76" s="51" t="s">
        <v>357</v>
      </c>
      <c r="P76" s="50" t="s">
        <v>103</v>
      </c>
      <c r="Q76" s="51" t="s">
        <v>179</v>
      </c>
      <c r="R76" s="50" t="s">
        <v>102</v>
      </c>
      <c r="S76" s="51" t="s">
        <v>722</v>
      </c>
      <c r="T76" s="50">
        <v>20</v>
      </c>
      <c r="U76" s="51" t="s">
        <v>479</v>
      </c>
      <c r="V76" s="50" t="s">
        <v>101</v>
      </c>
      <c r="W76" s="51" t="s">
        <v>179</v>
      </c>
      <c r="X76" s="50" t="s">
        <v>100</v>
      </c>
      <c r="Y76" s="51"/>
      <c r="Z76" s="50" t="s">
        <v>99</v>
      </c>
      <c r="AA76" s="51"/>
      <c r="AB76" s="187"/>
      <c r="AC76" s="51"/>
      <c r="AD76" s="187"/>
      <c r="AE76" s="56"/>
      <c r="AF76" s="424"/>
      <c r="AG76" s="424"/>
      <c r="AH76" s="280"/>
      <c r="AI76" s="9"/>
      <c r="AJ76" s="351"/>
      <c r="AK76" s="354"/>
      <c r="AL76" s="337"/>
      <c r="AM76" s="351"/>
      <c r="AN76" s="354"/>
      <c r="AO76" s="337"/>
      <c r="AP76" s="351"/>
      <c r="AQ76" s="354"/>
      <c r="AR76" s="337"/>
      <c r="AS76" s="351"/>
      <c r="AT76" s="354"/>
      <c r="AU76" s="337"/>
      <c r="AV76" s="351"/>
      <c r="AW76" s="364"/>
      <c r="AX76" s="337"/>
      <c r="AY76" s="418"/>
      <c r="AZ76" s="412"/>
      <c r="BA76" s="412"/>
      <c r="BB76" s="415"/>
    </row>
    <row r="77" spans="2:62" ht="28.15" customHeight="1" x14ac:dyDescent="0.2">
      <c r="B77" s="30"/>
      <c r="C77" s="338">
        <v>2</v>
      </c>
      <c r="D77" s="212"/>
      <c r="E77" s="223"/>
      <c r="F77" s="223"/>
      <c r="G77" s="222"/>
      <c r="H77" s="358"/>
      <c r="I77" s="390">
        <v>170</v>
      </c>
      <c r="J77" s="390">
        <v>34</v>
      </c>
      <c r="K77" s="390">
        <v>7</v>
      </c>
      <c r="L77" s="42" t="s">
        <v>131</v>
      </c>
      <c r="M77" s="43" t="s">
        <v>132</v>
      </c>
      <c r="N77" s="42" t="s">
        <v>129</v>
      </c>
      <c r="O77" s="43" t="s">
        <v>179</v>
      </c>
      <c r="P77" s="42" t="s">
        <v>128</v>
      </c>
      <c r="Q77" s="43" t="s">
        <v>458</v>
      </c>
      <c r="R77" s="42" t="s">
        <v>127</v>
      </c>
      <c r="S77" s="43" t="s">
        <v>458</v>
      </c>
      <c r="T77" s="42" t="s">
        <v>126</v>
      </c>
      <c r="U77" s="43" t="s">
        <v>459</v>
      </c>
      <c r="V77" s="42" t="s">
        <v>125</v>
      </c>
      <c r="W77" s="43" t="s">
        <v>130</v>
      </c>
      <c r="X77" s="42" t="s">
        <v>124</v>
      </c>
      <c r="Y77" s="43" t="s">
        <v>354</v>
      </c>
      <c r="Z77" s="42" t="s">
        <v>123</v>
      </c>
      <c r="AA77" s="43"/>
      <c r="AB77" s="196"/>
      <c r="AC77" s="43"/>
      <c r="AD77" s="196" t="s">
        <v>458</v>
      </c>
      <c r="AE77" s="39"/>
      <c r="AF77" s="421"/>
      <c r="AG77" s="421"/>
      <c r="AH77" s="279"/>
      <c r="AI77" s="9"/>
      <c r="AJ77" s="349">
        <f>SUMPRODUCT(LEN($M77:$AA80)-LEN(SUBSTITUTE($M77:$AA80,"A", "")))</f>
        <v>49</v>
      </c>
      <c r="AK77" s="352">
        <f>SUMPRODUCT(LEN($AD77:$AD80)-LEN(SUBSTITUTE($AD77:$AD80,"A", "")))</f>
        <v>8</v>
      </c>
      <c r="AL77" s="335">
        <f>SUMPRODUCT(LEN($AC77:$AC80)-LEN(SUBSTITUTE($AC77:$AC80,"A", "")))</f>
        <v>0</v>
      </c>
      <c r="AM77" s="349">
        <f>SUMPRODUCT(LEN($M77:$AA80)-LEN(SUBSTITUTE($M77:$AA80,"S", "")))</f>
        <v>22</v>
      </c>
      <c r="AN77" s="352">
        <f>SUMPRODUCT(LEN($AD77:$AD80)-LEN(SUBSTITUTE($AD77:$AD80,"S", "")))</f>
        <v>1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6</v>
      </c>
      <c r="AT77" s="352">
        <f>SUMPRODUCT(LEN($AD77:$AD80)-LEN(SUBSTITUTE($AD77:$AD80,"G", "")))</f>
        <v>1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35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8.15" customHeight="1" thickBot="1" x14ac:dyDescent="0.25">
      <c r="B78" s="30"/>
      <c r="C78" s="339"/>
      <c r="D78" s="221"/>
      <c r="E78" s="220"/>
      <c r="F78" s="220"/>
      <c r="G78" s="219"/>
      <c r="H78" s="359"/>
      <c r="I78" s="391"/>
      <c r="J78" s="391"/>
      <c r="K78" s="391"/>
      <c r="L78" s="33" t="s">
        <v>122</v>
      </c>
      <c r="M78" s="55" t="s">
        <v>467</v>
      </c>
      <c r="N78" s="33" t="s">
        <v>121</v>
      </c>
      <c r="O78" s="55" t="s">
        <v>357</v>
      </c>
      <c r="P78" s="33" t="s">
        <v>120</v>
      </c>
      <c r="Q78" s="55" t="s">
        <v>179</v>
      </c>
      <c r="R78" s="33" t="s">
        <v>119</v>
      </c>
      <c r="S78" s="55" t="s">
        <v>487</v>
      </c>
      <c r="T78" s="33" t="s">
        <v>118</v>
      </c>
      <c r="U78" s="55" t="s">
        <v>990</v>
      </c>
      <c r="V78" s="33" t="s">
        <v>117</v>
      </c>
      <c r="W78" s="55" t="s">
        <v>353</v>
      </c>
      <c r="X78" s="33" t="s">
        <v>116</v>
      </c>
      <c r="Y78" s="55" t="s">
        <v>130</v>
      </c>
      <c r="Z78" s="33" t="s">
        <v>115</v>
      </c>
      <c r="AA78" s="55"/>
      <c r="AB78" s="193"/>
      <c r="AC78" s="55"/>
      <c r="AD78" s="193" t="s">
        <v>696</v>
      </c>
      <c r="AE78" s="22"/>
      <c r="AF78" s="422"/>
      <c r="AG78" s="422"/>
      <c r="AH78" s="278"/>
      <c r="AI78" s="9"/>
      <c r="AJ78" s="350"/>
      <c r="AK78" s="353"/>
      <c r="AL78" s="336"/>
      <c r="AM78" s="350"/>
      <c r="AN78" s="353"/>
      <c r="AO78" s="336"/>
      <c r="AP78" s="350"/>
      <c r="AQ78" s="353"/>
      <c r="AR78" s="336"/>
      <c r="AS78" s="350"/>
      <c r="AT78" s="353"/>
      <c r="AU78" s="336"/>
      <c r="AV78" s="350"/>
      <c r="AW78" s="363"/>
      <c r="AX78" s="336"/>
      <c r="AY78" s="417"/>
      <c r="AZ78" s="411"/>
      <c r="BA78" s="411"/>
      <c r="BB78" s="414"/>
    </row>
    <row r="79" spans="2:62" ht="28.15" customHeight="1" x14ac:dyDescent="0.2">
      <c r="B79" s="30"/>
      <c r="C79" s="340"/>
      <c r="D79" s="218"/>
      <c r="E79" s="217"/>
      <c r="F79" s="217"/>
      <c r="G79" s="216"/>
      <c r="H79" s="360"/>
      <c r="I79" s="392"/>
      <c r="J79" s="392"/>
      <c r="K79" s="392"/>
      <c r="L79" s="25" t="s">
        <v>114</v>
      </c>
      <c r="M79" s="114" t="s">
        <v>179</v>
      </c>
      <c r="N79" s="25" t="s">
        <v>112</v>
      </c>
      <c r="O79" s="114" t="s">
        <v>467</v>
      </c>
      <c r="P79" s="25" t="s">
        <v>111</v>
      </c>
      <c r="Q79" s="114" t="s">
        <v>469</v>
      </c>
      <c r="R79" s="25" t="s">
        <v>110</v>
      </c>
      <c r="S79" s="114" t="s">
        <v>593</v>
      </c>
      <c r="T79" s="25" t="s">
        <v>109</v>
      </c>
      <c r="U79" s="114" t="s">
        <v>373</v>
      </c>
      <c r="V79" s="25" t="s">
        <v>108</v>
      </c>
      <c r="W79" s="114" t="s">
        <v>349</v>
      </c>
      <c r="X79" s="25" t="s">
        <v>107</v>
      </c>
      <c r="Y79" s="114" t="s">
        <v>130</v>
      </c>
      <c r="Z79" s="25" t="s">
        <v>106</v>
      </c>
      <c r="AA79" s="114"/>
      <c r="AB79" s="190"/>
      <c r="AC79" s="114"/>
      <c r="AD79" s="190"/>
      <c r="AE79" s="22"/>
      <c r="AF79" s="422"/>
      <c r="AG79" s="422"/>
      <c r="AH79" s="278"/>
      <c r="AI79" s="9"/>
      <c r="AJ79" s="350"/>
      <c r="AK79" s="353"/>
      <c r="AL79" s="336"/>
      <c r="AM79" s="350"/>
      <c r="AN79" s="353"/>
      <c r="AO79" s="336"/>
      <c r="AP79" s="350"/>
      <c r="AQ79" s="353"/>
      <c r="AR79" s="336"/>
      <c r="AS79" s="350"/>
      <c r="AT79" s="353"/>
      <c r="AU79" s="336"/>
      <c r="AV79" s="350"/>
      <c r="AW79" s="363"/>
      <c r="AX79" s="336"/>
      <c r="AY79" s="417"/>
      <c r="AZ79" s="411"/>
      <c r="BA79" s="411"/>
      <c r="BB79" s="414"/>
    </row>
    <row r="80" spans="2:62" ht="28.15" customHeight="1" thickBot="1" x14ac:dyDescent="0.25">
      <c r="B80" s="30"/>
      <c r="C80" s="355"/>
      <c r="D80" s="246"/>
      <c r="E80" s="254"/>
      <c r="F80" s="254"/>
      <c r="G80" s="253"/>
      <c r="H80" s="361"/>
      <c r="I80" s="393"/>
      <c r="J80" s="393"/>
      <c r="K80" s="393"/>
      <c r="L80" s="50" t="s">
        <v>105</v>
      </c>
      <c r="M80" s="51" t="s">
        <v>132</v>
      </c>
      <c r="N80" s="50" t="s">
        <v>104</v>
      </c>
      <c r="O80" s="51" t="s">
        <v>179</v>
      </c>
      <c r="P80" s="50" t="s">
        <v>103</v>
      </c>
      <c r="Q80" s="51" t="s">
        <v>357</v>
      </c>
      <c r="R80" s="50" t="s">
        <v>102</v>
      </c>
      <c r="S80" s="51" t="s">
        <v>459</v>
      </c>
      <c r="T80" s="50">
        <v>20</v>
      </c>
      <c r="U80" s="51" t="s">
        <v>371</v>
      </c>
      <c r="V80" s="50" t="s">
        <v>101</v>
      </c>
      <c r="W80" s="51" t="s">
        <v>354</v>
      </c>
      <c r="X80" s="50" t="s">
        <v>100</v>
      </c>
      <c r="Y80" s="51"/>
      <c r="Z80" s="50" t="s">
        <v>99</v>
      </c>
      <c r="AA80" s="51"/>
      <c r="AB80" s="187"/>
      <c r="AC80" s="51"/>
      <c r="AD80" s="187"/>
      <c r="AE80" s="48"/>
      <c r="AF80" s="424"/>
      <c r="AG80" s="424"/>
      <c r="AH80" s="280"/>
      <c r="AI80" s="9"/>
      <c r="AJ80" s="351"/>
      <c r="AK80" s="354"/>
      <c r="AL80" s="337"/>
      <c r="AM80" s="351"/>
      <c r="AN80" s="354"/>
      <c r="AO80" s="337"/>
      <c r="AP80" s="351"/>
      <c r="AQ80" s="354"/>
      <c r="AR80" s="337"/>
      <c r="AS80" s="351"/>
      <c r="AT80" s="354"/>
      <c r="AU80" s="337"/>
      <c r="AV80" s="351"/>
      <c r="AW80" s="364"/>
      <c r="AX80" s="337"/>
      <c r="AY80" s="418"/>
      <c r="AZ80" s="412"/>
      <c r="BA80" s="412"/>
      <c r="BB80" s="415"/>
    </row>
    <row r="81" spans="2:62" ht="28.15" customHeight="1" x14ac:dyDescent="0.2">
      <c r="B81" s="30"/>
      <c r="C81" s="338">
        <v>3</v>
      </c>
      <c r="D81" s="212"/>
      <c r="E81" s="223"/>
      <c r="F81" s="223"/>
      <c r="G81" s="222"/>
      <c r="H81" s="358"/>
      <c r="I81" s="390">
        <v>157</v>
      </c>
      <c r="J81" s="390">
        <v>29</v>
      </c>
      <c r="K81" s="390">
        <v>6</v>
      </c>
      <c r="L81" s="42" t="s">
        <v>131</v>
      </c>
      <c r="M81" s="43" t="s">
        <v>496</v>
      </c>
      <c r="N81" s="42" t="s">
        <v>129</v>
      </c>
      <c r="O81" s="43" t="s">
        <v>458</v>
      </c>
      <c r="P81" s="42" t="s">
        <v>128</v>
      </c>
      <c r="Q81" s="43" t="s">
        <v>458</v>
      </c>
      <c r="R81" s="42" t="s">
        <v>127</v>
      </c>
      <c r="S81" s="43" t="s">
        <v>496</v>
      </c>
      <c r="T81" s="42" t="s">
        <v>126</v>
      </c>
      <c r="U81" s="43" t="s">
        <v>353</v>
      </c>
      <c r="V81" s="42" t="s">
        <v>125</v>
      </c>
      <c r="W81" s="43" t="s">
        <v>354</v>
      </c>
      <c r="X81" s="42" t="s">
        <v>124</v>
      </c>
      <c r="Y81" s="43"/>
      <c r="Z81" s="42" t="s">
        <v>123</v>
      </c>
      <c r="AA81" s="43"/>
      <c r="AB81" s="196"/>
      <c r="AC81" s="43"/>
      <c r="AD81" s="196"/>
      <c r="AE81" s="39"/>
      <c r="AF81" s="421"/>
      <c r="AG81" s="421"/>
      <c r="AH81" s="279"/>
      <c r="AI81" s="9"/>
      <c r="AJ81" s="349">
        <f>SUMPRODUCT(LEN($M81:$AA84)-LEN(SUBSTITUTE($M81:$AA84,"A", "")))</f>
        <v>39</v>
      </c>
      <c r="AK81" s="352">
        <f>SUMPRODUCT(LEN($AD81:$AD84)-LEN(SUBSTITUTE($AD81:$AD84,"A", "")))</f>
        <v>0</v>
      </c>
      <c r="AL81" s="335">
        <f>SUMPRODUCT(LEN($AC81:$AC84)-LEN(SUBSTITUTE($AC81:$AC84,"A", "")))</f>
        <v>0</v>
      </c>
      <c r="AM81" s="349">
        <f>SUMPRODUCT(LEN($M81:$AA84)-LEN(SUBSTITUTE($M81:$AA84,"S", "")))</f>
        <v>16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8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35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8.15" customHeight="1" thickBot="1" x14ac:dyDescent="0.25">
      <c r="B82" s="30"/>
      <c r="C82" s="339"/>
      <c r="D82" s="221"/>
      <c r="E82" s="220"/>
      <c r="F82" s="220"/>
      <c r="G82" s="219"/>
      <c r="H82" s="359"/>
      <c r="I82" s="391"/>
      <c r="J82" s="391"/>
      <c r="K82" s="391"/>
      <c r="L82" s="33" t="s">
        <v>122</v>
      </c>
      <c r="M82" s="55" t="s">
        <v>357</v>
      </c>
      <c r="N82" s="33" t="s">
        <v>121</v>
      </c>
      <c r="O82" s="55" t="s">
        <v>672</v>
      </c>
      <c r="P82" s="33" t="s">
        <v>120</v>
      </c>
      <c r="Q82" s="55" t="s">
        <v>357</v>
      </c>
      <c r="R82" s="33" t="s">
        <v>119</v>
      </c>
      <c r="S82" s="55" t="s">
        <v>474</v>
      </c>
      <c r="T82" s="33" t="s">
        <v>118</v>
      </c>
      <c r="U82" s="55" t="s">
        <v>353</v>
      </c>
      <c r="V82" s="33" t="s">
        <v>117</v>
      </c>
      <c r="W82" s="55" t="s">
        <v>130</v>
      </c>
      <c r="X82" s="33" t="s">
        <v>116</v>
      </c>
      <c r="Y82" s="55"/>
      <c r="Z82" s="33" t="s">
        <v>115</v>
      </c>
      <c r="AA82" s="55"/>
      <c r="AB82" s="193"/>
      <c r="AC82" s="55"/>
      <c r="AD82" s="193"/>
      <c r="AE82" s="22"/>
      <c r="AF82" s="422"/>
      <c r="AG82" s="422"/>
      <c r="AH82" s="278"/>
      <c r="AI82" s="9"/>
      <c r="AJ82" s="350"/>
      <c r="AK82" s="353"/>
      <c r="AL82" s="336"/>
      <c r="AM82" s="350"/>
      <c r="AN82" s="353"/>
      <c r="AO82" s="336"/>
      <c r="AP82" s="350"/>
      <c r="AQ82" s="353"/>
      <c r="AR82" s="336"/>
      <c r="AS82" s="350"/>
      <c r="AT82" s="353"/>
      <c r="AU82" s="336"/>
      <c r="AV82" s="350"/>
      <c r="AW82" s="363"/>
      <c r="AX82" s="336"/>
      <c r="AY82" s="417"/>
      <c r="AZ82" s="411"/>
      <c r="BA82" s="411"/>
      <c r="BB82" s="414"/>
    </row>
    <row r="83" spans="2:62" ht="28.15" customHeight="1" x14ac:dyDescent="0.2">
      <c r="B83" s="30"/>
      <c r="C83" s="340"/>
      <c r="D83" s="218"/>
      <c r="E83" s="217"/>
      <c r="F83" s="217"/>
      <c r="G83" s="216"/>
      <c r="H83" s="360"/>
      <c r="I83" s="392"/>
      <c r="J83" s="392"/>
      <c r="K83" s="392"/>
      <c r="L83" s="25" t="s">
        <v>114</v>
      </c>
      <c r="M83" s="114" t="s">
        <v>132</v>
      </c>
      <c r="N83" s="25" t="s">
        <v>112</v>
      </c>
      <c r="O83" s="114" t="s">
        <v>357</v>
      </c>
      <c r="P83" s="25" t="s">
        <v>111</v>
      </c>
      <c r="Q83" s="114" t="s">
        <v>458</v>
      </c>
      <c r="R83" s="25" t="s">
        <v>110</v>
      </c>
      <c r="S83" s="114" t="s">
        <v>502</v>
      </c>
      <c r="T83" s="25" t="s">
        <v>109</v>
      </c>
      <c r="U83" s="114" t="s">
        <v>347</v>
      </c>
      <c r="V83" s="25" t="s">
        <v>108</v>
      </c>
      <c r="W83" s="114" t="s">
        <v>130</v>
      </c>
      <c r="X83" s="25" t="s">
        <v>107</v>
      </c>
      <c r="Y83" s="114"/>
      <c r="Z83" s="25" t="s">
        <v>106</v>
      </c>
      <c r="AA83" s="114"/>
      <c r="AB83" s="190"/>
      <c r="AC83" s="114"/>
      <c r="AD83" s="190"/>
      <c r="AE83" s="22"/>
      <c r="AF83" s="422"/>
      <c r="AG83" s="422"/>
      <c r="AH83" s="278"/>
      <c r="AI83" s="9"/>
      <c r="AJ83" s="350"/>
      <c r="AK83" s="353"/>
      <c r="AL83" s="336"/>
      <c r="AM83" s="350"/>
      <c r="AN83" s="353"/>
      <c r="AO83" s="336"/>
      <c r="AP83" s="350"/>
      <c r="AQ83" s="353"/>
      <c r="AR83" s="336"/>
      <c r="AS83" s="350"/>
      <c r="AT83" s="353"/>
      <c r="AU83" s="336"/>
      <c r="AV83" s="350"/>
      <c r="AW83" s="363"/>
      <c r="AX83" s="336"/>
      <c r="AY83" s="417"/>
      <c r="AZ83" s="411"/>
      <c r="BA83" s="411"/>
      <c r="BB83" s="414"/>
    </row>
    <row r="84" spans="2:62" ht="28.15" customHeight="1" thickBot="1" x14ac:dyDescent="0.25">
      <c r="B84" s="20"/>
      <c r="C84" s="341"/>
      <c r="D84" s="215"/>
      <c r="E84" s="214"/>
      <c r="F84" s="214"/>
      <c r="G84" s="213"/>
      <c r="H84" s="361"/>
      <c r="I84" s="394"/>
      <c r="J84" s="394"/>
      <c r="K84" s="394"/>
      <c r="L84" s="15" t="s">
        <v>105</v>
      </c>
      <c r="M84" s="16" t="s">
        <v>357</v>
      </c>
      <c r="N84" s="15" t="s">
        <v>104</v>
      </c>
      <c r="O84" s="16" t="s">
        <v>357</v>
      </c>
      <c r="P84" s="15" t="s">
        <v>103</v>
      </c>
      <c r="Q84" s="16" t="s">
        <v>673</v>
      </c>
      <c r="R84" s="15" t="s">
        <v>102</v>
      </c>
      <c r="S84" s="16" t="s">
        <v>373</v>
      </c>
      <c r="T84" s="15">
        <v>20</v>
      </c>
      <c r="U84" s="16" t="s">
        <v>354</v>
      </c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187"/>
      <c r="AC84" s="16"/>
      <c r="AD84" s="186"/>
      <c r="AE84" s="11"/>
      <c r="AF84" s="423"/>
      <c r="AG84" s="423"/>
      <c r="AH84" s="277"/>
      <c r="AI84" s="9"/>
      <c r="AJ84" s="351"/>
      <c r="AK84" s="354"/>
      <c r="AL84" s="337"/>
      <c r="AM84" s="351"/>
      <c r="AN84" s="354"/>
      <c r="AO84" s="337"/>
      <c r="AP84" s="351"/>
      <c r="AQ84" s="354"/>
      <c r="AR84" s="337"/>
      <c r="AS84" s="351"/>
      <c r="AT84" s="354"/>
      <c r="AU84" s="337"/>
      <c r="AV84" s="351"/>
      <c r="AW84" s="364"/>
      <c r="AX84" s="337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286" t="s">
        <v>160</v>
      </c>
      <c r="AI85" s="106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customHeight="1" thickBot="1" x14ac:dyDescent="0.3">
      <c r="B86" s="98" t="s">
        <v>241</v>
      </c>
      <c r="C86" s="97"/>
      <c r="D86" s="208">
        <v>231</v>
      </c>
      <c r="E86" s="425"/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85"/>
      <c r="AI86" s="86" t="s">
        <v>137</v>
      </c>
      <c r="AJ86" s="85">
        <f t="shared" ref="AJ86:BB86" si="10">SUM(AJ88:AJ99)</f>
        <v>127</v>
      </c>
      <c r="AK86" s="84">
        <f t="shared" si="10"/>
        <v>10</v>
      </c>
      <c r="AL86" s="83">
        <f t="shared" si="10"/>
        <v>0</v>
      </c>
      <c r="AM86" s="85">
        <f t="shared" si="10"/>
        <v>68</v>
      </c>
      <c r="AN86" s="84">
        <f t="shared" si="10"/>
        <v>0</v>
      </c>
      <c r="AO86" s="83">
        <f t="shared" si="10"/>
        <v>0</v>
      </c>
      <c r="AP86" s="85">
        <f t="shared" si="10"/>
        <v>1</v>
      </c>
      <c r="AQ86" s="84">
        <f t="shared" si="10"/>
        <v>0</v>
      </c>
      <c r="AR86" s="83">
        <f t="shared" si="10"/>
        <v>0</v>
      </c>
      <c r="AS86" s="85">
        <f t="shared" si="10"/>
        <v>27</v>
      </c>
      <c r="AT86" s="84">
        <f t="shared" si="10"/>
        <v>2</v>
      </c>
      <c r="AU86" s="83">
        <f t="shared" si="10"/>
        <v>0</v>
      </c>
      <c r="AV86" s="85">
        <f t="shared" si="10"/>
        <v>1</v>
      </c>
      <c r="AW86" s="84">
        <f t="shared" si="10"/>
        <v>0</v>
      </c>
      <c r="AX86" s="83">
        <f t="shared" si="10"/>
        <v>0</v>
      </c>
      <c r="AY86" s="82">
        <f t="shared" si="10"/>
        <v>9</v>
      </c>
      <c r="AZ86" s="81">
        <f t="shared" si="10"/>
        <v>0</v>
      </c>
      <c r="BA86" s="81">
        <f t="shared" si="10"/>
        <v>1</v>
      </c>
      <c r="BB86" s="80">
        <f t="shared" si="10"/>
        <v>0</v>
      </c>
      <c r="BC86" s="79" t="s">
        <v>136</v>
      </c>
      <c r="BF86" s="5">
        <f>SUM(AJ86:AL86)/$BG$5</f>
        <v>45.666666666666664</v>
      </c>
      <c r="BG86" s="5">
        <f>SUM(AM86:AO86,AY86)/$BG$5</f>
        <v>25.666666666666668</v>
      </c>
      <c r="BH86" s="5">
        <f>SUM(AP86:AR86,AZ86)/$BG$5</f>
        <v>0.33333333333333331</v>
      </c>
      <c r="BI86" s="5">
        <f>SUM(AS86:AU86,BA86)/$BG$5</f>
        <v>10</v>
      </c>
      <c r="BJ86" s="5">
        <f>SUM(AV86:AX86,BB86)/$BG$5</f>
        <v>0.33333333333333331</v>
      </c>
    </row>
    <row r="87" spans="2:62" ht="48" customHeight="1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85"/>
      <c r="AI87" s="66" t="s">
        <v>135</v>
      </c>
      <c r="AJ87" s="65">
        <f t="shared" ref="AJ87:BB87" si="11">AJ86/3</f>
        <v>42.333333333333336</v>
      </c>
      <c r="AK87" s="64">
        <f t="shared" si="11"/>
        <v>3.3333333333333335</v>
      </c>
      <c r="AL87" s="63">
        <f t="shared" si="11"/>
        <v>0</v>
      </c>
      <c r="AM87" s="65">
        <f t="shared" si="11"/>
        <v>22.666666666666668</v>
      </c>
      <c r="AN87" s="64">
        <f t="shared" si="11"/>
        <v>0</v>
      </c>
      <c r="AO87" s="63">
        <f t="shared" si="11"/>
        <v>0</v>
      </c>
      <c r="AP87" s="65">
        <f t="shared" si="11"/>
        <v>0.33333333333333331</v>
      </c>
      <c r="AQ87" s="64">
        <f t="shared" si="11"/>
        <v>0</v>
      </c>
      <c r="AR87" s="63">
        <f t="shared" si="11"/>
        <v>0</v>
      </c>
      <c r="AS87" s="65">
        <f t="shared" si="11"/>
        <v>9</v>
      </c>
      <c r="AT87" s="64">
        <f t="shared" si="11"/>
        <v>0.66666666666666663</v>
      </c>
      <c r="AU87" s="63">
        <f t="shared" si="11"/>
        <v>0</v>
      </c>
      <c r="AV87" s="65">
        <f t="shared" si="11"/>
        <v>0.33333333333333331</v>
      </c>
      <c r="AW87" s="64">
        <f t="shared" si="11"/>
        <v>0</v>
      </c>
      <c r="AX87" s="63">
        <f t="shared" si="11"/>
        <v>0</v>
      </c>
      <c r="AY87" s="62">
        <f t="shared" si="11"/>
        <v>3</v>
      </c>
      <c r="AZ87" s="61">
        <f t="shared" si="11"/>
        <v>0</v>
      </c>
      <c r="BA87" s="61">
        <f t="shared" si="11"/>
        <v>0.33333333333333331</v>
      </c>
      <c r="BB87" s="60">
        <f t="shared" si="11"/>
        <v>0</v>
      </c>
      <c r="BC87" s="59" t="s">
        <v>134</v>
      </c>
    </row>
    <row r="88" spans="2:62" ht="28.15" customHeight="1" x14ac:dyDescent="0.2">
      <c r="B88" s="30"/>
      <c r="C88" s="338">
        <v>1</v>
      </c>
      <c r="D88" s="239" t="s">
        <v>1473</v>
      </c>
      <c r="E88" s="223"/>
      <c r="F88" s="223"/>
      <c r="G88" s="222"/>
      <c r="H88" s="358" t="s">
        <v>370</v>
      </c>
      <c r="I88" s="390">
        <v>118</v>
      </c>
      <c r="J88" s="390">
        <v>29</v>
      </c>
      <c r="K88" s="390">
        <v>7</v>
      </c>
      <c r="L88" s="42" t="s">
        <v>131</v>
      </c>
      <c r="M88" s="43" t="s">
        <v>1328</v>
      </c>
      <c r="N88" s="42" t="s">
        <v>129</v>
      </c>
      <c r="O88" s="43" t="s">
        <v>467</v>
      </c>
      <c r="P88" s="42" t="s">
        <v>128</v>
      </c>
      <c r="Q88" s="43" t="s">
        <v>467</v>
      </c>
      <c r="R88" s="42" t="s">
        <v>127</v>
      </c>
      <c r="S88" s="43" t="s">
        <v>692</v>
      </c>
      <c r="T88" s="42" t="s">
        <v>126</v>
      </c>
      <c r="U88" s="43" t="s">
        <v>352</v>
      </c>
      <c r="V88" s="42" t="s">
        <v>125</v>
      </c>
      <c r="W88" s="43" t="s">
        <v>130</v>
      </c>
      <c r="X88" s="42" t="s">
        <v>124</v>
      </c>
      <c r="Y88" s="43"/>
      <c r="Z88" s="42" t="s">
        <v>123</v>
      </c>
      <c r="AA88" s="43"/>
      <c r="AB88" s="196"/>
      <c r="AC88" s="43"/>
      <c r="AD88" s="196" t="s">
        <v>1457</v>
      </c>
      <c r="AE88" s="58" t="s">
        <v>1472</v>
      </c>
      <c r="AF88" s="421"/>
      <c r="AG88" s="421"/>
      <c r="AH88" s="279"/>
      <c r="AI88" s="9"/>
      <c r="AJ88" s="349">
        <f>SUMPRODUCT(LEN($M88:$AA91)-LEN(SUBSTITUTE($M88:$AA91,"A", "")))</f>
        <v>31</v>
      </c>
      <c r="AK88" s="352">
        <f>SUMPRODUCT(LEN($AD88:$AD91)-LEN(SUBSTITUTE($AD88:$AD91,"A", "")))</f>
        <v>5</v>
      </c>
      <c r="AL88" s="335">
        <f>SUMPRODUCT(LEN($AC88:$AC91)-LEN(SUBSTITUTE($AC88:$AC91,"A", "")))</f>
        <v>0</v>
      </c>
      <c r="AM88" s="349">
        <f>SUMPRODUCT(LEN($M88:$AA91)-LEN(SUBSTITUTE($M88:$AA91,"S", "")))</f>
        <v>13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0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7</v>
      </c>
      <c r="AT88" s="352">
        <f>SUMPRODUCT(LEN($AD88:$AD91)-LEN(SUBSTITUTE($AD88:$AD91,"G", "")))</f>
        <v>2</v>
      </c>
      <c r="AU88" s="335">
        <f>SUMPRODUCT(LEN($AC88:$AC91)-LEN(SUBSTITUTE($AC88:$AC91,"G", "")))</f>
        <v>0</v>
      </c>
      <c r="AV88" s="349">
        <f>SUMPRODUCT(LEN($L88:$AA91)-LEN(SUBSTITUTE($L88:$AA91,"M", "")))</f>
        <v>1</v>
      </c>
      <c r="AW88" s="362">
        <f>SUMPRODUCT(LEN($AD88:$AD91)-LEN(SUBSTITUTE($AD88:$AD91,"M", "")))</f>
        <v>0</v>
      </c>
      <c r="AX88" s="335">
        <f>SUMPRODUCT(LEN($AC88:$AC91)-LEN(SUBSTITUTE($AC88:$AC91,"M", "")))</f>
        <v>0</v>
      </c>
      <c r="AY88" s="416">
        <f>SUMPRODUCT(LEN($AE88:$AE91)-LEN(SUBSTITUTE($AE88:$AE91,"S", "")))</f>
        <v>9</v>
      </c>
      <c r="AZ88" s="410">
        <f>SUMPRODUCT(LEN($AE88:$AE91)-LEN(SUBSTITUTE($AE88:$AE91,"F", "")))</f>
        <v>0</v>
      </c>
      <c r="BA88" s="410">
        <f>SUMPRODUCT(LEN($AE88:$AE91)-LEN(SUBSTITUTE($AE88:$AE91,"G", "")))</f>
        <v>1</v>
      </c>
      <c r="BB88" s="413">
        <f>SUMPRODUCT(LEN($AE88:$AE91)-LEN(SUBSTITUTE($AE88:$AE91,"M", "")))</f>
        <v>0</v>
      </c>
    </row>
    <row r="89" spans="2:62" ht="28.15" customHeight="1" thickBot="1" x14ac:dyDescent="0.25">
      <c r="B89" s="30"/>
      <c r="C89" s="339"/>
      <c r="D89" s="221"/>
      <c r="E89" s="220"/>
      <c r="F89" s="220"/>
      <c r="G89" s="219"/>
      <c r="H89" s="359"/>
      <c r="I89" s="391"/>
      <c r="J89" s="391"/>
      <c r="K89" s="391"/>
      <c r="L89" s="33" t="s">
        <v>122</v>
      </c>
      <c r="M89" s="55" t="s">
        <v>179</v>
      </c>
      <c r="N89" s="33" t="s">
        <v>121</v>
      </c>
      <c r="O89" s="55" t="s">
        <v>467</v>
      </c>
      <c r="P89" s="33" t="s">
        <v>120</v>
      </c>
      <c r="Q89" s="55" t="s">
        <v>357</v>
      </c>
      <c r="R89" s="33" t="s">
        <v>119</v>
      </c>
      <c r="S89" s="55" t="s">
        <v>479</v>
      </c>
      <c r="T89" s="33" t="s">
        <v>118</v>
      </c>
      <c r="U89" s="55" t="s">
        <v>354</v>
      </c>
      <c r="V89" s="33" t="s">
        <v>117</v>
      </c>
      <c r="W89" s="55" t="s">
        <v>130</v>
      </c>
      <c r="X89" s="33" t="s">
        <v>116</v>
      </c>
      <c r="Y89" s="55"/>
      <c r="Z89" s="33" t="s">
        <v>115</v>
      </c>
      <c r="AA89" s="55"/>
      <c r="AB89" s="193"/>
      <c r="AC89" s="55"/>
      <c r="AD89" s="193" t="s">
        <v>132</v>
      </c>
      <c r="AE89" s="57"/>
      <c r="AF89" s="422"/>
      <c r="AG89" s="422"/>
      <c r="AH89" s="278"/>
      <c r="AI89" s="9"/>
      <c r="AJ89" s="350"/>
      <c r="AK89" s="353"/>
      <c r="AL89" s="336"/>
      <c r="AM89" s="350"/>
      <c r="AN89" s="353"/>
      <c r="AO89" s="336"/>
      <c r="AP89" s="350"/>
      <c r="AQ89" s="353"/>
      <c r="AR89" s="336"/>
      <c r="AS89" s="350"/>
      <c r="AT89" s="353"/>
      <c r="AU89" s="336"/>
      <c r="AV89" s="350"/>
      <c r="AW89" s="363"/>
      <c r="AX89" s="336"/>
      <c r="AY89" s="417"/>
      <c r="AZ89" s="411"/>
      <c r="BA89" s="411"/>
      <c r="BB89" s="414"/>
    </row>
    <row r="90" spans="2:62" ht="28.15" customHeight="1" x14ac:dyDescent="0.2">
      <c r="B90" s="30"/>
      <c r="C90" s="340"/>
      <c r="D90" s="218"/>
      <c r="E90" s="217"/>
      <c r="F90" s="217"/>
      <c r="G90" s="216"/>
      <c r="H90" s="360">
        <v>231</v>
      </c>
      <c r="I90" s="392"/>
      <c r="J90" s="392"/>
      <c r="K90" s="392"/>
      <c r="L90" s="25" t="s">
        <v>114</v>
      </c>
      <c r="M90" s="114" t="s">
        <v>179</v>
      </c>
      <c r="N90" s="25" t="s">
        <v>112</v>
      </c>
      <c r="O90" s="114" t="s">
        <v>509</v>
      </c>
      <c r="P90" s="25" t="s">
        <v>111</v>
      </c>
      <c r="Q90" s="114" t="s">
        <v>179</v>
      </c>
      <c r="R90" s="25" t="s">
        <v>110</v>
      </c>
      <c r="S90" s="114" t="s">
        <v>462</v>
      </c>
      <c r="T90" s="25" t="s">
        <v>109</v>
      </c>
      <c r="U90" s="114" t="s">
        <v>347</v>
      </c>
      <c r="V90" s="25" t="s">
        <v>108</v>
      </c>
      <c r="W90" s="114"/>
      <c r="X90" s="25" t="s">
        <v>107</v>
      </c>
      <c r="Y90" s="114"/>
      <c r="Z90" s="25" t="s">
        <v>106</v>
      </c>
      <c r="AA90" s="114"/>
      <c r="AB90" s="190"/>
      <c r="AC90" s="114"/>
      <c r="AD90" s="190"/>
      <c r="AE90" s="57"/>
      <c r="AF90" s="422"/>
      <c r="AG90" s="422"/>
      <c r="AH90" s="278"/>
      <c r="AI90" s="9"/>
      <c r="AJ90" s="350"/>
      <c r="AK90" s="353"/>
      <c r="AL90" s="336"/>
      <c r="AM90" s="350"/>
      <c r="AN90" s="353"/>
      <c r="AO90" s="336"/>
      <c r="AP90" s="350"/>
      <c r="AQ90" s="353"/>
      <c r="AR90" s="336"/>
      <c r="AS90" s="350"/>
      <c r="AT90" s="353"/>
      <c r="AU90" s="336"/>
      <c r="AV90" s="350"/>
      <c r="AW90" s="363"/>
      <c r="AX90" s="336"/>
      <c r="AY90" s="417"/>
      <c r="AZ90" s="411"/>
      <c r="BA90" s="411"/>
      <c r="BB90" s="414"/>
    </row>
    <row r="91" spans="2:62" ht="28.15" customHeight="1" thickBot="1" x14ac:dyDescent="0.25">
      <c r="B91" s="30"/>
      <c r="C91" s="355"/>
      <c r="D91" s="246"/>
      <c r="E91" s="254"/>
      <c r="F91" s="254"/>
      <c r="G91" s="253"/>
      <c r="H91" s="361"/>
      <c r="I91" s="393"/>
      <c r="J91" s="393"/>
      <c r="K91" s="393"/>
      <c r="L91" s="50" t="s">
        <v>105</v>
      </c>
      <c r="M91" s="51" t="s">
        <v>357</v>
      </c>
      <c r="N91" s="50" t="s">
        <v>104</v>
      </c>
      <c r="O91" s="51" t="s">
        <v>357</v>
      </c>
      <c r="P91" s="50" t="s">
        <v>103</v>
      </c>
      <c r="Q91" s="51" t="s">
        <v>132</v>
      </c>
      <c r="R91" s="50" t="s">
        <v>102</v>
      </c>
      <c r="S91" s="51" t="s">
        <v>353</v>
      </c>
      <c r="T91" s="50">
        <v>20</v>
      </c>
      <c r="U91" s="51" t="s">
        <v>354</v>
      </c>
      <c r="V91" s="50" t="s">
        <v>101</v>
      </c>
      <c r="W91" s="51"/>
      <c r="X91" s="50" t="s">
        <v>100</v>
      </c>
      <c r="Y91" s="51"/>
      <c r="Z91" s="50" t="s">
        <v>99</v>
      </c>
      <c r="AA91" s="51"/>
      <c r="AB91" s="187"/>
      <c r="AC91" s="51"/>
      <c r="AD91" s="187"/>
      <c r="AE91" s="56"/>
      <c r="AF91" s="424"/>
      <c r="AG91" s="424"/>
      <c r="AH91" s="280"/>
      <c r="AI91" s="9"/>
      <c r="AJ91" s="351"/>
      <c r="AK91" s="354"/>
      <c r="AL91" s="337"/>
      <c r="AM91" s="351"/>
      <c r="AN91" s="354"/>
      <c r="AO91" s="337"/>
      <c r="AP91" s="351"/>
      <c r="AQ91" s="354"/>
      <c r="AR91" s="337"/>
      <c r="AS91" s="351"/>
      <c r="AT91" s="354"/>
      <c r="AU91" s="337"/>
      <c r="AV91" s="351"/>
      <c r="AW91" s="364"/>
      <c r="AX91" s="337"/>
      <c r="AY91" s="418"/>
      <c r="AZ91" s="412"/>
      <c r="BA91" s="412"/>
      <c r="BB91" s="415"/>
    </row>
    <row r="92" spans="2:62" ht="28.15" customHeight="1" x14ac:dyDescent="0.2">
      <c r="B92" s="30"/>
      <c r="C92" s="338">
        <v>2</v>
      </c>
      <c r="D92" s="212"/>
      <c r="E92" s="223"/>
      <c r="F92" s="223"/>
      <c r="G92" s="222"/>
      <c r="H92" s="358"/>
      <c r="I92" s="390">
        <v>133</v>
      </c>
      <c r="J92" s="390">
        <v>30</v>
      </c>
      <c r="K92" s="390">
        <v>7</v>
      </c>
      <c r="L92" s="42" t="s">
        <v>131</v>
      </c>
      <c r="M92" s="43" t="s">
        <v>509</v>
      </c>
      <c r="N92" s="42" t="s">
        <v>129</v>
      </c>
      <c r="O92" s="43" t="s">
        <v>179</v>
      </c>
      <c r="P92" s="42" t="s">
        <v>128</v>
      </c>
      <c r="Q92" s="43" t="s">
        <v>1471</v>
      </c>
      <c r="R92" s="42" t="s">
        <v>127</v>
      </c>
      <c r="S92" s="43" t="s">
        <v>546</v>
      </c>
      <c r="T92" s="42" t="s">
        <v>126</v>
      </c>
      <c r="U92" s="43" t="s">
        <v>462</v>
      </c>
      <c r="V92" s="42" t="s">
        <v>125</v>
      </c>
      <c r="W92" s="43" t="s">
        <v>354</v>
      </c>
      <c r="X92" s="42" t="s">
        <v>124</v>
      </c>
      <c r="Y92" s="43"/>
      <c r="Z92" s="42" t="s">
        <v>123</v>
      </c>
      <c r="AA92" s="43"/>
      <c r="AB92" s="196"/>
      <c r="AC92" s="43"/>
      <c r="AD92" s="196" t="s">
        <v>179</v>
      </c>
      <c r="AE92" s="39"/>
      <c r="AF92" s="421"/>
      <c r="AG92" s="421"/>
      <c r="AH92" s="279"/>
      <c r="AI92" s="9"/>
      <c r="AJ92" s="349">
        <f>SUMPRODUCT(LEN($M92:$AA95)-LEN(SUBSTITUTE($M92:$AA95,"A", "")))</f>
        <v>43</v>
      </c>
      <c r="AK92" s="352">
        <f>SUMPRODUCT(LEN($AD92:$AD95)-LEN(SUBSTITUTE($AD92:$AD95,"A", "")))</f>
        <v>2</v>
      </c>
      <c r="AL92" s="335">
        <f>SUMPRODUCT(LEN($AC92:$AC95)-LEN(SUBSTITUTE($AC92:$AC95,"A", "")))</f>
        <v>0</v>
      </c>
      <c r="AM92" s="349">
        <f>SUMPRODUCT(LEN($M92:$AA95)-LEN(SUBSTITUTE($M92:$AA95,"S", "")))</f>
        <v>20</v>
      </c>
      <c r="AN92" s="352">
        <f>SUMPRODUCT(LEN($AD92:$AD95)-LEN(SUBSTITUTE($AD92:$AD95,"S", "")))</f>
        <v>0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15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35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8.15" customHeight="1" thickBot="1" x14ac:dyDescent="0.25">
      <c r="B93" s="30"/>
      <c r="C93" s="339"/>
      <c r="D93" s="221"/>
      <c r="E93" s="220"/>
      <c r="F93" s="220"/>
      <c r="G93" s="219"/>
      <c r="H93" s="359"/>
      <c r="I93" s="391"/>
      <c r="J93" s="391"/>
      <c r="K93" s="391"/>
      <c r="L93" s="33" t="s">
        <v>122</v>
      </c>
      <c r="M93" s="55" t="s">
        <v>357</v>
      </c>
      <c r="N93" s="33" t="s">
        <v>121</v>
      </c>
      <c r="O93" s="55" t="s">
        <v>763</v>
      </c>
      <c r="P93" s="33" t="s">
        <v>120</v>
      </c>
      <c r="Q93" s="55" t="s">
        <v>788</v>
      </c>
      <c r="R93" s="33" t="s">
        <v>119</v>
      </c>
      <c r="S93" s="55" t="s">
        <v>789</v>
      </c>
      <c r="T93" s="33" t="s">
        <v>118</v>
      </c>
      <c r="U93" s="55" t="s">
        <v>349</v>
      </c>
      <c r="V93" s="33" t="s">
        <v>117</v>
      </c>
      <c r="W93" s="55" t="s">
        <v>130</v>
      </c>
      <c r="X93" s="33" t="s">
        <v>116</v>
      </c>
      <c r="Y93" s="55"/>
      <c r="Z93" s="33" t="s">
        <v>115</v>
      </c>
      <c r="AA93" s="55"/>
      <c r="AB93" s="193"/>
      <c r="AC93" s="55"/>
      <c r="AD93" s="193"/>
      <c r="AE93" s="22"/>
      <c r="AF93" s="422"/>
      <c r="AG93" s="422"/>
      <c r="AH93" s="278"/>
      <c r="AI93" s="9"/>
      <c r="AJ93" s="350"/>
      <c r="AK93" s="353"/>
      <c r="AL93" s="336"/>
      <c r="AM93" s="350"/>
      <c r="AN93" s="353"/>
      <c r="AO93" s="336"/>
      <c r="AP93" s="350"/>
      <c r="AQ93" s="353"/>
      <c r="AR93" s="336"/>
      <c r="AS93" s="350"/>
      <c r="AT93" s="353"/>
      <c r="AU93" s="336"/>
      <c r="AV93" s="350"/>
      <c r="AW93" s="363"/>
      <c r="AX93" s="336"/>
      <c r="AY93" s="417"/>
      <c r="AZ93" s="411"/>
      <c r="BA93" s="411"/>
      <c r="BB93" s="414"/>
    </row>
    <row r="94" spans="2:62" ht="28.15" customHeight="1" x14ac:dyDescent="0.2">
      <c r="B94" s="30"/>
      <c r="C94" s="340"/>
      <c r="D94" s="218"/>
      <c r="E94" s="217"/>
      <c r="F94" s="217"/>
      <c r="G94" s="216"/>
      <c r="H94" s="360"/>
      <c r="I94" s="392"/>
      <c r="J94" s="392"/>
      <c r="K94" s="392"/>
      <c r="L94" s="25" t="s">
        <v>114</v>
      </c>
      <c r="M94" s="114" t="s">
        <v>357</v>
      </c>
      <c r="N94" s="25" t="s">
        <v>112</v>
      </c>
      <c r="O94" s="114" t="s">
        <v>458</v>
      </c>
      <c r="P94" s="25" t="s">
        <v>111</v>
      </c>
      <c r="Q94" s="114" t="s">
        <v>479</v>
      </c>
      <c r="R94" s="25" t="s">
        <v>110</v>
      </c>
      <c r="S94" s="114" t="s">
        <v>529</v>
      </c>
      <c r="T94" s="25" t="s">
        <v>109</v>
      </c>
      <c r="U94" s="114" t="s">
        <v>132</v>
      </c>
      <c r="V94" s="25" t="s">
        <v>108</v>
      </c>
      <c r="W94" s="114" t="s">
        <v>130</v>
      </c>
      <c r="X94" s="25" t="s">
        <v>107</v>
      </c>
      <c r="Y94" s="114"/>
      <c r="Z94" s="25" t="s">
        <v>106</v>
      </c>
      <c r="AA94" s="114"/>
      <c r="AB94" s="190"/>
      <c r="AC94" s="114"/>
      <c r="AD94" s="190"/>
      <c r="AE94" s="22"/>
      <c r="AF94" s="422"/>
      <c r="AG94" s="422"/>
      <c r="AH94" s="278"/>
      <c r="AI94" s="9"/>
      <c r="AJ94" s="350"/>
      <c r="AK94" s="353"/>
      <c r="AL94" s="336"/>
      <c r="AM94" s="350"/>
      <c r="AN94" s="353"/>
      <c r="AO94" s="336"/>
      <c r="AP94" s="350"/>
      <c r="AQ94" s="353"/>
      <c r="AR94" s="336"/>
      <c r="AS94" s="350"/>
      <c r="AT94" s="353"/>
      <c r="AU94" s="336"/>
      <c r="AV94" s="350"/>
      <c r="AW94" s="363"/>
      <c r="AX94" s="336"/>
      <c r="AY94" s="417"/>
      <c r="AZ94" s="411"/>
      <c r="BA94" s="411"/>
      <c r="BB94" s="414"/>
    </row>
    <row r="95" spans="2:62" ht="28.15" customHeight="1" thickBot="1" x14ac:dyDescent="0.25">
      <c r="B95" s="30"/>
      <c r="C95" s="355"/>
      <c r="D95" s="246"/>
      <c r="E95" s="254"/>
      <c r="F95" s="254"/>
      <c r="G95" s="253"/>
      <c r="H95" s="361"/>
      <c r="I95" s="393"/>
      <c r="J95" s="393"/>
      <c r="K95" s="393"/>
      <c r="L95" s="50" t="s">
        <v>105</v>
      </c>
      <c r="M95" s="51" t="s">
        <v>679</v>
      </c>
      <c r="N95" s="50" t="s">
        <v>104</v>
      </c>
      <c r="O95" s="51" t="s">
        <v>493</v>
      </c>
      <c r="P95" s="50" t="s">
        <v>103</v>
      </c>
      <c r="Q95" s="51" t="s">
        <v>684</v>
      </c>
      <c r="R95" s="50" t="s">
        <v>102</v>
      </c>
      <c r="S95" s="51" t="s">
        <v>455</v>
      </c>
      <c r="T95" s="50">
        <v>20</v>
      </c>
      <c r="U95" s="51" t="s">
        <v>354</v>
      </c>
      <c r="V95" s="50" t="s">
        <v>101</v>
      </c>
      <c r="W95" s="51" t="s">
        <v>130</v>
      </c>
      <c r="X95" s="50" t="s">
        <v>100</v>
      </c>
      <c r="Y95" s="51"/>
      <c r="Z95" s="50" t="s">
        <v>99</v>
      </c>
      <c r="AA95" s="51"/>
      <c r="AB95" s="187"/>
      <c r="AC95" s="51"/>
      <c r="AD95" s="187"/>
      <c r="AE95" s="48"/>
      <c r="AF95" s="424"/>
      <c r="AG95" s="424"/>
      <c r="AH95" s="280"/>
      <c r="AI95" s="9"/>
      <c r="AJ95" s="351"/>
      <c r="AK95" s="354"/>
      <c r="AL95" s="337"/>
      <c r="AM95" s="351"/>
      <c r="AN95" s="354"/>
      <c r="AO95" s="337"/>
      <c r="AP95" s="351"/>
      <c r="AQ95" s="354"/>
      <c r="AR95" s="337"/>
      <c r="AS95" s="351"/>
      <c r="AT95" s="354"/>
      <c r="AU95" s="337"/>
      <c r="AV95" s="351"/>
      <c r="AW95" s="364"/>
      <c r="AX95" s="337"/>
      <c r="AY95" s="418"/>
      <c r="AZ95" s="412"/>
      <c r="BA95" s="412"/>
      <c r="BB95" s="415"/>
    </row>
    <row r="96" spans="2:62" ht="28.15" customHeight="1" x14ac:dyDescent="0.2">
      <c r="B96" s="30"/>
      <c r="C96" s="338">
        <v>3</v>
      </c>
      <c r="D96" s="212"/>
      <c r="E96" s="223"/>
      <c r="F96" s="223"/>
      <c r="G96" s="222"/>
      <c r="H96" s="358"/>
      <c r="I96" s="390">
        <v>165</v>
      </c>
      <c r="J96" s="390">
        <v>31</v>
      </c>
      <c r="K96" s="390">
        <v>7</v>
      </c>
      <c r="L96" s="42" t="s">
        <v>131</v>
      </c>
      <c r="M96" s="43" t="s">
        <v>357</v>
      </c>
      <c r="N96" s="42" t="s">
        <v>129</v>
      </c>
      <c r="O96" s="43" t="s">
        <v>357</v>
      </c>
      <c r="P96" s="42" t="s">
        <v>128</v>
      </c>
      <c r="Q96" s="43" t="s">
        <v>458</v>
      </c>
      <c r="R96" s="42" t="s">
        <v>127</v>
      </c>
      <c r="S96" s="43" t="s">
        <v>458</v>
      </c>
      <c r="T96" s="42" t="s">
        <v>126</v>
      </c>
      <c r="U96" s="43" t="s">
        <v>811</v>
      </c>
      <c r="V96" s="42" t="s">
        <v>125</v>
      </c>
      <c r="W96" s="43" t="s">
        <v>354</v>
      </c>
      <c r="X96" s="42" t="s">
        <v>124</v>
      </c>
      <c r="Y96" s="43"/>
      <c r="Z96" s="42" t="s">
        <v>123</v>
      </c>
      <c r="AA96" s="43"/>
      <c r="AB96" s="196"/>
      <c r="AC96" s="43"/>
      <c r="AD96" s="196" t="s">
        <v>179</v>
      </c>
      <c r="AE96" s="39"/>
      <c r="AF96" s="421"/>
      <c r="AG96" s="421"/>
      <c r="AH96" s="279"/>
      <c r="AI96" s="9"/>
      <c r="AJ96" s="349">
        <f>SUMPRODUCT(LEN($M96:$AA99)-LEN(SUBSTITUTE($M96:$AA99,"A", "")))</f>
        <v>53</v>
      </c>
      <c r="AK96" s="352">
        <f>SUMPRODUCT(LEN($AD96:$AD99)-LEN(SUBSTITUTE($AD96:$AD99,"A", "")))</f>
        <v>3</v>
      </c>
      <c r="AL96" s="335">
        <f>SUMPRODUCT(LEN($AC96:$AC99)-LEN(SUBSTITUTE($AC96:$AC99,"A", "")))</f>
        <v>0</v>
      </c>
      <c r="AM96" s="349">
        <f>SUMPRODUCT(LEN($M96:$AA99)-LEN(SUBSTITUTE($M96:$AA99,"S", "")))</f>
        <v>35</v>
      </c>
      <c r="AN96" s="352">
        <f>SUMPRODUCT(LEN($AD96:$AD99)-LEN(SUBSTITUTE($AD96:$AD99,"S", "")))</f>
        <v>0</v>
      </c>
      <c r="AO96" s="335">
        <f>SUMPRODUCT(LEN($AC96:$AC99)-LEN(SUBSTITUTE($AC96:$AC99,"S", "")))</f>
        <v>0</v>
      </c>
      <c r="AP96" s="349">
        <f>SUMPRODUCT(LEN($M96:$AA99)-LEN(SUBSTITUTE($M96:$AA99,"F", "")))</f>
        <v>1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5</v>
      </c>
      <c r="AT96" s="352">
        <f>SUMPRODUCT(LEN($AD96:$AD99)-LEN(SUBSTITUTE($AD96:$AD99,"G", "")))</f>
        <v>0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35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8.15" customHeight="1" thickBot="1" x14ac:dyDescent="0.25">
      <c r="B97" s="30"/>
      <c r="C97" s="339"/>
      <c r="D97" s="221"/>
      <c r="E97" s="220"/>
      <c r="F97" s="220"/>
      <c r="G97" s="219"/>
      <c r="H97" s="359"/>
      <c r="I97" s="391"/>
      <c r="J97" s="391"/>
      <c r="K97" s="391"/>
      <c r="L97" s="33" t="s">
        <v>122</v>
      </c>
      <c r="M97" s="55" t="s">
        <v>179</v>
      </c>
      <c r="N97" s="33" t="s">
        <v>121</v>
      </c>
      <c r="O97" s="55" t="s">
        <v>1131</v>
      </c>
      <c r="P97" s="33" t="s">
        <v>120</v>
      </c>
      <c r="Q97" s="55" t="s">
        <v>806</v>
      </c>
      <c r="R97" s="33" t="s">
        <v>119</v>
      </c>
      <c r="S97" s="55" t="s">
        <v>805</v>
      </c>
      <c r="T97" s="33" t="s">
        <v>118</v>
      </c>
      <c r="U97" s="55" t="s">
        <v>374</v>
      </c>
      <c r="V97" s="33" t="s">
        <v>117</v>
      </c>
      <c r="W97" s="55" t="s">
        <v>354</v>
      </c>
      <c r="X97" s="33" t="s">
        <v>116</v>
      </c>
      <c r="Y97" s="55"/>
      <c r="Z97" s="33" t="s">
        <v>115</v>
      </c>
      <c r="AA97" s="55"/>
      <c r="AB97" s="193"/>
      <c r="AC97" s="55"/>
      <c r="AD97" s="193" t="s">
        <v>132</v>
      </c>
      <c r="AE97" s="22"/>
      <c r="AF97" s="422"/>
      <c r="AG97" s="422"/>
      <c r="AH97" s="278"/>
      <c r="AI97" s="9"/>
      <c r="AJ97" s="350"/>
      <c r="AK97" s="353"/>
      <c r="AL97" s="336"/>
      <c r="AM97" s="350"/>
      <c r="AN97" s="353"/>
      <c r="AO97" s="336"/>
      <c r="AP97" s="350"/>
      <c r="AQ97" s="353"/>
      <c r="AR97" s="336"/>
      <c r="AS97" s="350"/>
      <c r="AT97" s="353"/>
      <c r="AU97" s="336"/>
      <c r="AV97" s="350"/>
      <c r="AW97" s="363"/>
      <c r="AX97" s="336"/>
      <c r="AY97" s="417"/>
      <c r="AZ97" s="411"/>
      <c r="BA97" s="411"/>
      <c r="BB97" s="414"/>
    </row>
    <row r="98" spans="2:62" ht="28.15" customHeight="1" x14ac:dyDescent="0.2">
      <c r="B98" s="30"/>
      <c r="C98" s="340"/>
      <c r="D98" s="218"/>
      <c r="E98" s="217"/>
      <c r="F98" s="217"/>
      <c r="G98" s="216"/>
      <c r="H98" s="360"/>
      <c r="I98" s="392"/>
      <c r="J98" s="392"/>
      <c r="K98" s="392"/>
      <c r="L98" s="25" t="s">
        <v>114</v>
      </c>
      <c r="M98" s="114" t="s">
        <v>179</v>
      </c>
      <c r="N98" s="25" t="s">
        <v>112</v>
      </c>
      <c r="O98" s="114" t="s">
        <v>458</v>
      </c>
      <c r="P98" s="25" t="s">
        <v>111</v>
      </c>
      <c r="Q98" s="114" t="s">
        <v>554</v>
      </c>
      <c r="R98" s="25" t="s">
        <v>110</v>
      </c>
      <c r="S98" s="114" t="s">
        <v>466</v>
      </c>
      <c r="T98" s="25" t="s">
        <v>109</v>
      </c>
      <c r="U98" s="114" t="s">
        <v>489</v>
      </c>
      <c r="V98" s="25" t="s">
        <v>108</v>
      </c>
      <c r="W98" s="114" t="s">
        <v>354</v>
      </c>
      <c r="X98" s="25" t="s">
        <v>107</v>
      </c>
      <c r="Y98" s="114"/>
      <c r="Z98" s="25" t="s">
        <v>106</v>
      </c>
      <c r="AA98" s="114"/>
      <c r="AB98" s="190"/>
      <c r="AC98" s="114"/>
      <c r="AD98" s="190"/>
      <c r="AE98" s="22"/>
      <c r="AF98" s="422"/>
      <c r="AG98" s="422"/>
      <c r="AH98" s="278"/>
      <c r="AI98" s="9"/>
      <c r="AJ98" s="350"/>
      <c r="AK98" s="353"/>
      <c r="AL98" s="336"/>
      <c r="AM98" s="350"/>
      <c r="AN98" s="353"/>
      <c r="AO98" s="336"/>
      <c r="AP98" s="350"/>
      <c r="AQ98" s="353"/>
      <c r="AR98" s="336"/>
      <c r="AS98" s="350"/>
      <c r="AT98" s="353"/>
      <c r="AU98" s="336"/>
      <c r="AV98" s="350"/>
      <c r="AW98" s="363"/>
      <c r="AX98" s="336"/>
      <c r="AY98" s="417"/>
      <c r="AZ98" s="411"/>
      <c r="BA98" s="411"/>
      <c r="BB98" s="414"/>
    </row>
    <row r="99" spans="2:62" ht="28.15" customHeight="1" thickBot="1" x14ac:dyDescent="0.25">
      <c r="B99" s="20"/>
      <c r="C99" s="341"/>
      <c r="D99" s="215"/>
      <c r="E99" s="214"/>
      <c r="F99" s="214"/>
      <c r="G99" s="213"/>
      <c r="H99" s="361"/>
      <c r="I99" s="394"/>
      <c r="J99" s="394"/>
      <c r="K99" s="394"/>
      <c r="L99" s="15" t="s">
        <v>105</v>
      </c>
      <c r="M99" s="16" t="s">
        <v>357</v>
      </c>
      <c r="N99" s="15" t="s">
        <v>104</v>
      </c>
      <c r="O99" s="16" t="s">
        <v>527</v>
      </c>
      <c r="P99" s="15" t="s">
        <v>103</v>
      </c>
      <c r="Q99" s="16" t="s">
        <v>1470</v>
      </c>
      <c r="R99" s="15" t="s">
        <v>102</v>
      </c>
      <c r="S99" s="16" t="s">
        <v>579</v>
      </c>
      <c r="T99" s="15">
        <v>20</v>
      </c>
      <c r="U99" s="16" t="s">
        <v>132</v>
      </c>
      <c r="V99" s="15" t="s">
        <v>101</v>
      </c>
      <c r="W99" s="16" t="s">
        <v>354</v>
      </c>
      <c r="X99" s="15" t="s">
        <v>100</v>
      </c>
      <c r="Y99" s="16"/>
      <c r="Z99" s="15" t="s">
        <v>99</v>
      </c>
      <c r="AA99" s="16"/>
      <c r="AB99" s="187"/>
      <c r="AC99" s="16"/>
      <c r="AD99" s="186"/>
      <c r="AE99" s="11"/>
      <c r="AF99" s="423"/>
      <c r="AG99" s="423"/>
      <c r="AH99" s="277"/>
      <c r="AI99" s="9"/>
      <c r="AJ99" s="351"/>
      <c r="AK99" s="354"/>
      <c r="AL99" s="337"/>
      <c r="AM99" s="351"/>
      <c r="AN99" s="354"/>
      <c r="AO99" s="337"/>
      <c r="AP99" s="351"/>
      <c r="AQ99" s="354"/>
      <c r="AR99" s="337"/>
      <c r="AS99" s="351"/>
      <c r="AT99" s="354"/>
      <c r="AU99" s="337"/>
      <c r="AV99" s="351"/>
      <c r="AW99" s="364"/>
      <c r="AX99" s="337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286" t="s">
        <v>160</v>
      </c>
      <c r="AI100" s="106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>
        <v>230</v>
      </c>
      <c r="E101" s="425"/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85"/>
      <c r="AI101" s="86" t="s">
        <v>137</v>
      </c>
      <c r="AJ101" s="85">
        <f t="shared" ref="AJ101:BB101" si="12">SUM(AJ103:AJ114)</f>
        <v>136</v>
      </c>
      <c r="AK101" s="84">
        <f t="shared" si="12"/>
        <v>3</v>
      </c>
      <c r="AL101" s="83">
        <f t="shared" si="12"/>
        <v>0</v>
      </c>
      <c r="AM101" s="85">
        <f t="shared" si="12"/>
        <v>37</v>
      </c>
      <c r="AN101" s="84">
        <f t="shared" si="12"/>
        <v>0</v>
      </c>
      <c r="AO101" s="83">
        <f t="shared" si="12"/>
        <v>0</v>
      </c>
      <c r="AP101" s="85">
        <f t="shared" si="12"/>
        <v>3</v>
      </c>
      <c r="AQ101" s="84">
        <f t="shared" si="12"/>
        <v>0</v>
      </c>
      <c r="AR101" s="83">
        <f t="shared" si="12"/>
        <v>0</v>
      </c>
      <c r="AS101" s="85">
        <f t="shared" si="12"/>
        <v>35</v>
      </c>
      <c r="AT101" s="84">
        <f t="shared" si="12"/>
        <v>0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3</v>
      </c>
      <c r="AZ101" s="81">
        <f t="shared" si="12"/>
        <v>0</v>
      </c>
      <c r="BA101" s="81">
        <f t="shared" si="12"/>
        <v>1</v>
      </c>
      <c r="BB101" s="80">
        <f t="shared" si="12"/>
        <v>0</v>
      </c>
      <c r="BC101" s="79" t="s">
        <v>136</v>
      </c>
      <c r="BF101" s="5">
        <f>SUM(AJ101:AL101)/$BG$5</f>
        <v>46.333333333333336</v>
      </c>
      <c r="BG101" s="5">
        <f>SUM(AM101:AO101,AY101)/$BG$5</f>
        <v>13.333333333333334</v>
      </c>
      <c r="BH101" s="5">
        <f>SUM(AP101:AR101,AZ101)/$BG$5</f>
        <v>1</v>
      </c>
      <c r="BI101" s="5">
        <f>SUM(AS101:AU101,BA101)/$BG$5</f>
        <v>12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85"/>
      <c r="AI102" s="66" t="s">
        <v>135</v>
      </c>
      <c r="AJ102" s="65">
        <f t="shared" ref="AJ102:BB102" si="13">AJ101/3</f>
        <v>45.333333333333336</v>
      </c>
      <c r="AK102" s="64">
        <f t="shared" si="13"/>
        <v>1</v>
      </c>
      <c r="AL102" s="63">
        <f t="shared" si="13"/>
        <v>0</v>
      </c>
      <c r="AM102" s="65">
        <f t="shared" si="13"/>
        <v>12.333333333333334</v>
      </c>
      <c r="AN102" s="64">
        <f t="shared" si="13"/>
        <v>0</v>
      </c>
      <c r="AO102" s="63">
        <f t="shared" si="13"/>
        <v>0</v>
      </c>
      <c r="AP102" s="65">
        <f t="shared" si="13"/>
        <v>1</v>
      </c>
      <c r="AQ102" s="64">
        <f t="shared" si="13"/>
        <v>0</v>
      </c>
      <c r="AR102" s="63">
        <f t="shared" si="13"/>
        <v>0</v>
      </c>
      <c r="AS102" s="65">
        <f t="shared" si="13"/>
        <v>11.666666666666666</v>
      </c>
      <c r="AT102" s="64">
        <f t="shared" si="13"/>
        <v>0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1</v>
      </c>
      <c r="AZ102" s="61">
        <f t="shared" si="13"/>
        <v>0</v>
      </c>
      <c r="BA102" s="61">
        <f t="shared" si="13"/>
        <v>0.33333333333333331</v>
      </c>
      <c r="BB102" s="60">
        <f t="shared" si="13"/>
        <v>0</v>
      </c>
      <c r="BC102" s="59" t="s">
        <v>134</v>
      </c>
    </row>
    <row r="103" spans="2:62" ht="28.15" customHeight="1" x14ac:dyDescent="0.2">
      <c r="B103" s="30"/>
      <c r="C103" s="338">
        <v>1</v>
      </c>
      <c r="D103" s="239" t="s">
        <v>579</v>
      </c>
      <c r="E103" s="289" t="s">
        <v>1469</v>
      </c>
      <c r="F103" s="223"/>
      <c r="G103" s="222"/>
      <c r="H103" s="358" t="s">
        <v>183</v>
      </c>
      <c r="I103" s="390">
        <v>158</v>
      </c>
      <c r="J103" s="390">
        <v>31</v>
      </c>
      <c r="K103" s="390">
        <v>8</v>
      </c>
      <c r="L103" s="42" t="s">
        <v>131</v>
      </c>
      <c r="M103" s="43" t="s">
        <v>357</v>
      </c>
      <c r="N103" s="42" t="s">
        <v>129</v>
      </c>
      <c r="O103" s="43" t="s">
        <v>458</v>
      </c>
      <c r="P103" s="42" t="s">
        <v>128</v>
      </c>
      <c r="Q103" s="43" t="s">
        <v>357</v>
      </c>
      <c r="R103" s="42" t="s">
        <v>127</v>
      </c>
      <c r="S103" s="43" t="s">
        <v>179</v>
      </c>
      <c r="T103" s="42" t="s">
        <v>126</v>
      </c>
      <c r="U103" s="43" t="s">
        <v>467</v>
      </c>
      <c r="V103" s="42" t="s">
        <v>125</v>
      </c>
      <c r="W103" s="43" t="s">
        <v>130</v>
      </c>
      <c r="X103" s="42" t="s">
        <v>124</v>
      </c>
      <c r="Y103" s="43"/>
      <c r="Z103" s="42" t="s">
        <v>123</v>
      </c>
      <c r="AA103" s="43"/>
      <c r="AB103" s="196"/>
      <c r="AC103" s="43"/>
      <c r="AD103" s="196" t="s">
        <v>179</v>
      </c>
      <c r="AE103" s="58" t="s">
        <v>579</v>
      </c>
      <c r="AF103" s="421"/>
      <c r="AG103" s="421"/>
      <c r="AH103" s="279"/>
      <c r="AI103" s="9"/>
      <c r="AJ103" s="349">
        <f>SUMPRODUCT(LEN($M103:$AA106)-LEN(SUBSTITUTE($M103:$AA106,"A", "")))</f>
        <v>41</v>
      </c>
      <c r="AK103" s="352">
        <f>SUMPRODUCT(LEN($AD103:$AD106)-LEN(SUBSTITUTE($AD103:$AD106,"A", "")))</f>
        <v>2</v>
      </c>
      <c r="AL103" s="335">
        <f>SUMPRODUCT(LEN($AC103:$AC106)-LEN(SUBSTITUTE($AC103:$AC106,"A", "")))</f>
        <v>0</v>
      </c>
      <c r="AM103" s="349">
        <f>SUMPRODUCT(LEN($M103:$AA106)-LEN(SUBSTITUTE($M103:$AA106,"S", "")))</f>
        <v>8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1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8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35">
        <f>SUMPRODUCT(LEN($AC103:$AC106)-LEN(SUBSTITUTE($AC103:$AC106,"M", "")))</f>
        <v>0</v>
      </c>
      <c r="AY103" s="416">
        <f>SUMPRODUCT(LEN($AE103:$AE106)-LEN(SUBSTITUTE($AE103:$AE106,"S", "")))</f>
        <v>3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1</v>
      </c>
      <c r="BB103" s="413">
        <f>SUMPRODUCT(LEN($AE103:$AE106)-LEN(SUBSTITUTE($AE103:$AE106,"M", "")))</f>
        <v>0</v>
      </c>
    </row>
    <row r="104" spans="2:62" ht="28.15" customHeight="1" thickBot="1" x14ac:dyDescent="0.25">
      <c r="B104" s="30"/>
      <c r="C104" s="339"/>
      <c r="D104" s="221"/>
      <c r="E104" s="220"/>
      <c r="F104" s="220"/>
      <c r="G104" s="219"/>
      <c r="H104" s="359"/>
      <c r="I104" s="391"/>
      <c r="J104" s="391"/>
      <c r="K104" s="391"/>
      <c r="L104" s="33" t="s">
        <v>122</v>
      </c>
      <c r="M104" s="55" t="s">
        <v>132</v>
      </c>
      <c r="N104" s="33" t="s">
        <v>121</v>
      </c>
      <c r="O104" s="55" t="s">
        <v>458</v>
      </c>
      <c r="P104" s="33" t="s">
        <v>120</v>
      </c>
      <c r="Q104" s="55" t="s">
        <v>357</v>
      </c>
      <c r="R104" s="33" t="s">
        <v>119</v>
      </c>
      <c r="S104" s="55" t="s">
        <v>711</v>
      </c>
      <c r="T104" s="33" t="s">
        <v>118</v>
      </c>
      <c r="U104" s="55" t="s">
        <v>542</v>
      </c>
      <c r="V104" s="33" t="s">
        <v>117</v>
      </c>
      <c r="W104" s="55" t="s">
        <v>130</v>
      </c>
      <c r="X104" s="33" t="s">
        <v>116</v>
      </c>
      <c r="Y104" s="55"/>
      <c r="Z104" s="33" t="s">
        <v>115</v>
      </c>
      <c r="AA104" s="55"/>
      <c r="AB104" s="193"/>
      <c r="AC104" s="55"/>
      <c r="AD104" s="193"/>
      <c r="AE104" s="57"/>
      <c r="AF104" s="422"/>
      <c r="AG104" s="422"/>
      <c r="AH104" s="278"/>
      <c r="AI104" s="9"/>
      <c r="AJ104" s="350"/>
      <c r="AK104" s="353"/>
      <c r="AL104" s="336"/>
      <c r="AM104" s="350"/>
      <c r="AN104" s="353"/>
      <c r="AO104" s="336"/>
      <c r="AP104" s="350"/>
      <c r="AQ104" s="353"/>
      <c r="AR104" s="336"/>
      <c r="AS104" s="350"/>
      <c r="AT104" s="353"/>
      <c r="AU104" s="336"/>
      <c r="AV104" s="350"/>
      <c r="AW104" s="363"/>
      <c r="AX104" s="336"/>
      <c r="AY104" s="417"/>
      <c r="AZ104" s="411"/>
      <c r="BA104" s="411"/>
      <c r="BB104" s="414"/>
    </row>
    <row r="105" spans="2:62" ht="28.15" customHeight="1" x14ac:dyDescent="0.2">
      <c r="B105" s="30"/>
      <c r="C105" s="340"/>
      <c r="D105" s="218"/>
      <c r="E105" s="217"/>
      <c r="F105" s="217"/>
      <c r="G105" s="216"/>
      <c r="H105" s="360">
        <v>230</v>
      </c>
      <c r="I105" s="392"/>
      <c r="J105" s="392"/>
      <c r="K105" s="392"/>
      <c r="L105" s="25" t="s">
        <v>114</v>
      </c>
      <c r="M105" s="114" t="s">
        <v>467</v>
      </c>
      <c r="N105" s="25" t="s">
        <v>112</v>
      </c>
      <c r="O105" s="114" t="s">
        <v>484</v>
      </c>
      <c r="P105" s="25" t="s">
        <v>111</v>
      </c>
      <c r="Q105" s="114" t="s">
        <v>684</v>
      </c>
      <c r="R105" s="25" t="s">
        <v>110</v>
      </c>
      <c r="S105" s="114" t="s">
        <v>493</v>
      </c>
      <c r="T105" s="25" t="s">
        <v>109</v>
      </c>
      <c r="U105" s="114" t="s">
        <v>354</v>
      </c>
      <c r="V105" s="25" t="s">
        <v>108</v>
      </c>
      <c r="W105" s="114" t="s">
        <v>130</v>
      </c>
      <c r="X105" s="25" t="s">
        <v>107</v>
      </c>
      <c r="Y105" s="114"/>
      <c r="Z105" s="25" t="s">
        <v>106</v>
      </c>
      <c r="AA105" s="114"/>
      <c r="AB105" s="190"/>
      <c r="AC105" s="114"/>
      <c r="AD105" s="190"/>
      <c r="AE105" s="57"/>
      <c r="AF105" s="422"/>
      <c r="AG105" s="422"/>
      <c r="AH105" s="278"/>
      <c r="AI105" s="9"/>
      <c r="AJ105" s="350"/>
      <c r="AK105" s="353"/>
      <c r="AL105" s="336"/>
      <c r="AM105" s="350"/>
      <c r="AN105" s="353"/>
      <c r="AO105" s="336"/>
      <c r="AP105" s="350"/>
      <c r="AQ105" s="353"/>
      <c r="AR105" s="336"/>
      <c r="AS105" s="350"/>
      <c r="AT105" s="353"/>
      <c r="AU105" s="336"/>
      <c r="AV105" s="350"/>
      <c r="AW105" s="363"/>
      <c r="AX105" s="336"/>
      <c r="AY105" s="417"/>
      <c r="AZ105" s="411"/>
      <c r="BA105" s="411"/>
      <c r="BB105" s="414"/>
    </row>
    <row r="106" spans="2:62" ht="28.15" customHeight="1" thickBot="1" x14ac:dyDescent="0.25">
      <c r="B106" s="30"/>
      <c r="C106" s="355"/>
      <c r="D106" s="246"/>
      <c r="E106" s="254"/>
      <c r="F106" s="254"/>
      <c r="G106" s="253"/>
      <c r="H106" s="361"/>
      <c r="I106" s="393"/>
      <c r="J106" s="393"/>
      <c r="K106" s="393"/>
      <c r="L106" s="50" t="s">
        <v>105</v>
      </c>
      <c r="M106" s="51" t="s">
        <v>179</v>
      </c>
      <c r="N106" s="50" t="s">
        <v>104</v>
      </c>
      <c r="O106" s="51" t="s">
        <v>179</v>
      </c>
      <c r="P106" s="50" t="s">
        <v>103</v>
      </c>
      <c r="Q106" s="51" t="s">
        <v>470</v>
      </c>
      <c r="R106" s="50" t="s">
        <v>102</v>
      </c>
      <c r="S106" s="51" t="s">
        <v>357</v>
      </c>
      <c r="T106" s="50">
        <v>20</v>
      </c>
      <c r="U106" s="51" t="s">
        <v>354</v>
      </c>
      <c r="V106" s="50" t="s">
        <v>101</v>
      </c>
      <c r="W106" s="51"/>
      <c r="X106" s="50" t="s">
        <v>100</v>
      </c>
      <c r="Y106" s="51"/>
      <c r="Z106" s="50" t="s">
        <v>99</v>
      </c>
      <c r="AA106" s="51"/>
      <c r="AB106" s="187"/>
      <c r="AC106" s="51"/>
      <c r="AD106" s="187"/>
      <c r="AE106" s="56"/>
      <c r="AF106" s="424"/>
      <c r="AG106" s="424"/>
      <c r="AH106" s="280"/>
      <c r="AI106" s="9"/>
      <c r="AJ106" s="351"/>
      <c r="AK106" s="354"/>
      <c r="AL106" s="337"/>
      <c r="AM106" s="351"/>
      <c r="AN106" s="354"/>
      <c r="AO106" s="337"/>
      <c r="AP106" s="351"/>
      <c r="AQ106" s="354"/>
      <c r="AR106" s="337"/>
      <c r="AS106" s="351"/>
      <c r="AT106" s="354"/>
      <c r="AU106" s="337"/>
      <c r="AV106" s="351"/>
      <c r="AW106" s="364"/>
      <c r="AX106" s="337"/>
      <c r="AY106" s="418"/>
      <c r="AZ106" s="412"/>
      <c r="BA106" s="412"/>
      <c r="BB106" s="415"/>
    </row>
    <row r="107" spans="2:62" ht="28.15" customHeight="1" x14ac:dyDescent="0.2">
      <c r="B107" s="30"/>
      <c r="C107" s="338">
        <v>2</v>
      </c>
      <c r="D107" s="212"/>
      <c r="E107" s="223"/>
      <c r="F107" s="223"/>
      <c r="G107" s="222"/>
      <c r="H107" s="358"/>
      <c r="I107" s="390">
        <v>148</v>
      </c>
      <c r="J107" s="390">
        <v>32</v>
      </c>
      <c r="K107" s="390">
        <v>5</v>
      </c>
      <c r="L107" s="42" t="s">
        <v>131</v>
      </c>
      <c r="M107" s="43" t="s">
        <v>493</v>
      </c>
      <c r="N107" s="42" t="s">
        <v>129</v>
      </c>
      <c r="O107" s="43" t="s">
        <v>469</v>
      </c>
      <c r="P107" s="42" t="s">
        <v>128</v>
      </c>
      <c r="Q107" s="43" t="s">
        <v>179</v>
      </c>
      <c r="R107" s="42" t="s">
        <v>127</v>
      </c>
      <c r="S107" s="43" t="s">
        <v>479</v>
      </c>
      <c r="T107" s="42" t="s">
        <v>126</v>
      </c>
      <c r="U107" s="43" t="s">
        <v>984</v>
      </c>
      <c r="V107" s="42" t="s">
        <v>125</v>
      </c>
      <c r="W107" s="43" t="s">
        <v>852</v>
      </c>
      <c r="X107" s="42" t="s">
        <v>124</v>
      </c>
      <c r="Y107" s="43" t="s">
        <v>130</v>
      </c>
      <c r="Z107" s="42" t="s">
        <v>123</v>
      </c>
      <c r="AA107" s="43"/>
      <c r="AB107" s="196"/>
      <c r="AC107" s="43"/>
      <c r="AD107" s="196" t="s">
        <v>132</v>
      </c>
      <c r="AE107" s="39"/>
      <c r="AF107" s="421"/>
      <c r="AG107" s="421"/>
      <c r="AH107" s="279"/>
      <c r="AI107" s="9"/>
      <c r="AJ107" s="349">
        <f>SUMPRODUCT(LEN($M107:$AA110)-LEN(SUBSTITUTE($M107:$AA110,"A", "")))</f>
        <v>54</v>
      </c>
      <c r="AK107" s="352">
        <f>SUMPRODUCT(LEN($AD107:$AD110)-LEN(SUBSTITUTE($AD107:$AD110,"A", "")))</f>
        <v>1</v>
      </c>
      <c r="AL107" s="335">
        <f>SUMPRODUCT(LEN($AC107:$AC110)-LEN(SUBSTITUTE($AC107:$AC110,"A", "")))</f>
        <v>0</v>
      </c>
      <c r="AM107" s="349">
        <f>SUMPRODUCT(LEN($M107:$AA110)-LEN(SUBSTITUTE($M107:$AA110,"S", "")))</f>
        <v>10</v>
      </c>
      <c r="AN107" s="352">
        <f>SUMPRODUCT(LEN($AD107:$AD110)-LEN(SUBSTITUTE($AD107:$AD110,"S", "")))</f>
        <v>0</v>
      </c>
      <c r="AO107" s="335">
        <f>SUMPRODUCT(LEN($AC107:$AC110)-LEN(SUBSTITUTE($AC107:$AC110,"S", "")))</f>
        <v>0</v>
      </c>
      <c r="AP107" s="349">
        <f>SUMPRODUCT(LEN($M107:$AA110)-LEN(SUBSTITUTE($M107:$AA110,"F", "")))</f>
        <v>2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17</v>
      </c>
      <c r="AT107" s="352">
        <f>SUMPRODUCT(LEN($AD107:$AD110)-LEN(SUBSTITUTE($AD107:$AD110,"G", "")))</f>
        <v>0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35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8.15" customHeight="1" thickBot="1" x14ac:dyDescent="0.25">
      <c r="B108" s="30"/>
      <c r="C108" s="339"/>
      <c r="D108" s="221"/>
      <c r="E108" s="220"/>
      <c r="F108" s="220"/>
      <c r="G108" s="219"/>
      <c r="H108" s="359"/>
      <c r="I108" s="391"/>
      <c r="J108" s="391"/>
      <c r="K108" s="391"/>
      <c r="L108" s="33" t="s">
        <v>122</v>
      </c>
      <c r="M108" s="55" t="s">
        <v>357</v>
      </c>
      <c r="N108" s="33" t="s">
        <v>121</v>
      </c>
      <c r="O108" s="55" t="s">
        <v>1279</v>
      </c>
      <c r="P108" s="33" t="s">
        <v>120</v>
      </c>
      <c r="Q108" s="55" t="s">
        <v>470</v>
      </c>
      <c r="R108" s="33" t="s">
        <v>119</v>
      </c>
      <c r="S108" s="55" t="s">
        <v>684</v>
      </c>
      <c r="T108" s="33" t="s">
        <v>118</v>
      </c>
      <c r="U108" s="55" t="s">
        <v>507</v>
      </c>
      <c r="V108" s="33" t="s">
        <v>117</v>
      </c>
      <c r="W108" s="55" t="s">
        <v>498</v>
      </c>
      <c r="X108" s="33" t="s">
        <v>116</v>
      </c>
      <c r="Y108" s="55" t="s">
        <v>130</v>
      </c>
      <c r="Z108" s="33" t="s">
        <v>115</v>
      </c>
      <c r="AA108" s="55"/>
      <c r="AB108" s="193"/>
      <c r="AC108" s="55"/>
      <c r="AD108" s="193"/>
      <c r="AE108" s="22"/>
      <c r="AF108" s="422"/>
      <c r="AG108" s="422"/>
      <c r="AH108" s="278"/>
      <c r="AI108" s="9"/>
      <c r="AJ108" s="350"/>
      <c r="AK108" s="353"/>
      <c r="AL108" s="336"/>
      <c r="AM108" s="350"/>
      <c r="AN108" s="353"/>
      <c r="AO108" s="336"/>
      <c r="AP108" s="350"/>
      <c r="AQ108" s="353"/>
      <c r="AR108" s="336"/>
      <c r="AS108" s="350"/>
      <c r="AT108" s="353"/>
      <c r="AU108" s="336"/>
      <c r="AV108" s="350"/>
      <c r="AW108" s="363"/>
      <c r="AX108" s="336"/>
      <c r="AY108" s="417"/>
      <c r="AZ108" s="411"/>
      <c r="BA108" s="411"/>
      <c r="BB108" s="414"/>
    </row>
    <row r="109" spans="2:62" ht="28.15" customHeight="1" x14ac:dyDescent="0.2">
      <c r="B109" s="30"/>
      <c r="C109" s="340"/>
      <c r="D109" s="218"/>
      <c r="E109" s="217"/>
      <c r="F109" s="217"/>
      <c r="G109" s="216"/>
      <c r="H109" s="360"/>
      <c r="I109" s="392"/>
      <c r="J109" s="392"/>
      <c r="K109" s="392"/>
      <c r="L109" s="25" t="s">
        <v>114</v>
      </c>
      <c r="M109" s="114" t="s">
        <v>479</v>
      </c>
      <c r="N109" s="25" t="s">
        <v>112</v>
      </c>
      <c r="O109" s="114" t="s">
        <v>527</v>
      </c>
      <c r="P109" s="25" t="s">
        <v>111</v>
      </c>
      <c r="Q109" s="114" t="s">
        <v>479</v>
      </c>
      <c r="R109" s="25" t="s">
        <v>110</v>
      </c>
      <c r="S109" s="114" t="s">
        <v>479</v>
      </c>
      <c r="T109" s="25" t="s">
        <v>109</v>
      </c>
      <c r="U109" s="114" t="s">
        <v>878</v>
      </c>
      <c r="V109" s="25" t="s">
        <v>108</v>
      </c>
      <c r="W109" s="114" t="s">
        <v>542</v>
      </c>
      <c r="X109" s="25" t="s">
        <v>107</v>
      </c>
      <c r="Y109" s="114" t="s">
        <v>130</v>
      </c>
      <c r="Z109" s="25" t="s">
        <v>106</v>
      </c>
      <c r="AA109" s="114"/>
      <c r="AB109" s="190"/>
      <c r="AC109" s="114"/>
      <c r="AD109" s="190"/>
      <c r="AE109" s="22"/>
      <c r="AF109" s="422"/>
      <c r="AG109" s="422"/>
      <c r="AH109" s="278"/>
      <c r="AI109" s="9"/>
      <c r="AJ109" s="350"/>
      <c r="AK109" s="353"/>
      <c r="AL109" s="336"/>
      <c r="AM109" s="350"/>
      <c r="AN109" s="353"/>
      <c r="AO109" s="336"/>
      <c r="AP109" s="350"/>
      <c r="AQ109" s="353"/>
      <c r="AR109" s="336"/>
      <c r="AS109" s="350"/>
      <c r="AT109" s="353"/>
      <c r="AU109" s="336"/>
      <c r="AV109" s="350"/>
      <c r="AW109" s="363"/>
      <c r="AX109" s="336"/>
      <c r="AY109" s="417"/>
      <c r="AZ109" s="411"/>
      <c r="BA109" s="411"/>
      <c r="BB109" s="414"/>
    </row>
    <row r="110" spans="2:62" ht="28.15" customHeight="1" thickBot="1" x14ac:dyDescent="0.25">
      <c r="B110" s="30"/>
      <c r="C110" s="355"/>
      <c r="D110" s="246"/>
      <c r="E110" s="254"/>
      <c r="F110" s="254"/>
      <c r="G110" s="253"/>
      <c r="H110" s="361"/>
      <c r="I110" s="393"/>
      <c r="J110" s="393"/>
      <c r="K110" s="393"/>
      <c r="L110" s="50" t="s">
        <v>105</v>
      </c>
      <c r="M110" s="51" t="s">
        <v>132</v>
      </c>
      <c r="N110" s="50" t="s">
        <v>104</v>
      </c>
      <c r="O110" s="51" t="s">
        <v>357</v>
      </c>
      <c r="P110" s="50" t="s">
        <v>103</v>
      </c>
      <c r="Q110" s="51" t="s">
        <v>458</v>
      </c>
      <c r="R110" s="50" t="s">
        <v>102</v>
      </c>
      <c r="S110" s="51" t="s">
        <v>493</v>
      </c>
      <c r="T110" s="50">
        <v>20</v>
      </c>
      <c r="U110" s="51" t="s">
        <v>692</v>
      </c>
      <c r="V110" s="50" t="s">
        <v>101</v>
      </c>
      <c r="W110" s="51" t="s">
        <v>347</v>
      </c>
      <c r="X110" s="50" t="s">
        <v>100</v>
      </c>
      <c r="Y110" s="51"/>
      <c r="Z110" s="50" t="s">
        <v>99</v>
      </c>
      <c r="AA110" s="51"/>
      <c r="AB110" s="187"/>
      <c r="AC110" s="51"/>
      <c r="AD110" s="187"/>
      <c r="AE110" s="48"/>
      <c r="AF110" s="424"/>
      <c r="AG110" s="424"/>
      <c r="AH110" s="280"/>
      <c r="AI110" s="9"/>
      <c r="AJ110" s="351"/>
      <c r="AK110" s="354"/>
      <c r="AL110" s="337"/>
      <c r="AM110" s="351"/>
      <c r="AN110" s="354"/>
      <c r="AO110" s="337"/>
      <c r="AP110" s="351"/>
      <c r="AQ110" s="354"/>
      <c r="AR110" s="337"/>
      <c r="AS110" s="351"/>
      <c r="AT110" s="354"/>
      <c r="AU110" s="337"/>
      <c r="AV110" s="351"/>
      <c r="AW110" s="364"/>
      <c r="AX110" s="337"/>
      <c r="AY110" s="418"/>
      <c r="AZ110" s="412"/>
      <c r="BA110" s="412"/>
      <c r="BB110" s="415"/>
    </row>
    <row r="111" spans="2:62" ht="28.15" customHeight="1" x14ac:dyDescent="0.2">
      <c r="B111" s="30"/>
      <c r="C111" s="338">
        <v>3</v>
      </c>
      <c r="D111" s="212"/>
      <c r="E111" s="223"/>
      <c r="F111" s="223"/>
      <c r="G111" s="222"/>
      <c r="H111" s="358"/>
      <c r="I111" s="390">
        <v>171</v>
      </c>
      <c r="J111" s="390">
        <v>33</v>
      </c>
      <c r="K111" s="390">
        <v>7</v>
      </c>
      <c r="L111" s="42" t="s">
        <v>131</v>
      </c>
      <c r="M111" s="43" t="s">
        <v>132</v>
      </c>
      <c r="N111" s="42" t="s">
        <v>129</v>
      </c>
      <c r="O111" s="43" t="s">
        <v>179</v>
      </c>
      <c r="P111" s="42" t="s">
        <v>128</v>
      </c>
      <c r="Q111" s="43" t="s">
        <v>357</v>
      </c>
      <c r="R111" s="42" t="s">
        <v>127</v>
      </c>
      <c r="S111" s="43" t="s">
        <v>456</v>
      </c>
      <c r="T111" s="42" t="s">
        <v>126</v>
      </c>
      <c r="U111" s="43" t="s">
        <v>692</v>
      </c>
      <c r="V111" s="42" t="s">
        <v>125</v>
      </c>
      <c r="W111" s="43" t="s">
        <v>349</v>
      </c>
      <c r="X111" s="42" t="s">
        <v>124</v>
      </c>
      <c r="Y111" s="43" t="s">
        <v>130</v>
      </c>
      <c r="Z111" s="42" t="s">
        <v>123</v>
      </c>
      <c r="AA111" s="43"/>
      <c r="AB111" s="196"/>
      <c r="AC111" s="43"/>
      <c r="AD111" s="196"/>
      <c r="AE111" s="39"/>
      <c r="AF111" s="421"/>
      <c r="AG111" s="421"/>
      <c r="AH111" s="279"/>
      <c r="AI111" s="9"/>
      <c r="AJ111" s="349">
        <f>SUMPRODUCT(LEN($M111:$AA114)-LEN(SUBSTITUTE($M111:$AA114,"A", "")))</f>
        <v>41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19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0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10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35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8.15" customHeight="1" thickBot="1" x14ac:dyDescent="0.25">
      <c r="B112" s="30"/>
      <c r="C112" s="339"/>
      <c r="D112" s="221"/>
      <c r="E112" s="220"/>
      <c r="F112" s="220"/>
      <c r="G112" s="219"/>
      <c r="H112" s="359"/>
      <c r="I112" s="391"/>
      <c r="J112" s="391"/>
      <c r="K112" s="391"/>
      <c r="L112" s="33" t="s">
        <v>122</v>
      </c>
      <c r="M112" s="55" t="s">
        <v>132</v>
      </c>
      <c r="N112" s="33" t="s">
        <v>121</v>
      </c>
      <c r="O112" s="55" t="s">
        <v>179</v>
      </c>
      <c r="P112" s="33" t="s">
        <v>120</v>
      </c>
      <c r="Q112" s="55" t="s">
        <v>458</v>
      </c>
      <c r="R112" s="33" t="s">
        <v>119</v>
      </c>
      <c r="S112" s="55" t="s">
        <v>553</v>
      </c>
      <c r="T112" s="33" t="s">
        <v>118</v>
      </c>
      <c r="U112" s="55" t="s">
        <v>179</v>
      </c>
      <c r="V112" s="33" t="s">
        <v>117</v>
      </c>
      <c r="W112" s="55" t="s">
        <v>354</v>
      </c>
      <c r="X112" s="33" t="s">
        <v>116</v>
      </c>
      <c r="Y112" s="55" t="s">
        <v>130</v>
      </c>
      <c r="Z112" s="33" t="s">
        <v>115</v>
      </c>
      <c r="AA112" s="55"/>
      <c r="AB112" s="193"/>
      <c r="AC112" s="55"/>
      <c r="AD112" s="193"/>
      <c r="AE112" s="22"/>
      <c r="AF112" s="422"/>
      <c r="AG112" s="422"/>
      <c r="AH112" s="278"/>
      <c r="AI112" s="9"/>
      <c r="AJ112" s="350"/>
      <c r="AK112" s="353"/>
      <c r="AL112" s="336"/>
      <c r="AM112" s="350"/>
      <c r="AN112" s="353"/>
      <c r="AO112" s="336"/>
      <c r="AP112" s="350"/>
      <c r="AQ112" s="353"/>
      <c r="AR112" s="336"/>
      <c r="AS112" s="350"/>
      <c r="AT112" s="353"/>
      <c r="AU112" s="336"/>
      <c r="AV112" s="350"/>
      <c r="AW112" s="363"/>
      <c r="AX112" s="336"/>
      <c r="AY112" s="417"/>
      <c r="AZ112" s="411"/>
      <c r="BA112" s="411"/>
      <c r="BB112" s="414"/>
    </row>
    <row r="113" spans="2:62" ht="28.15" customHeight="1" x14ac:dyDescent="0.2">
      <c r="B113" s="30"/>
      <c r="C113" s="340"/>
      <c r="D113" s="218"/>
      <c r="E113" s="217"/>
      <c r="F113" s="217"/>
      <c r="G113" s="216"/>
      <c r="H113" s="360"/>
      <c r="I113" s="392"/>
      <c r="J113" s="392"/>
      <c r="K113" s="392"/>
      <c r="L113" s="25" t="s">
        <v>114</v>
      </c>
      <c r="M113" s="114" t="s">
        <v>179</v>
      </c>
      <c r="N113" s="25" t="s">
        <v>112</v>
      </c>
      <c r="O113" s="114" t="s">
        <v>179</v>
      </c>
      <c r="P113" s="25" t="s">
        <v>111</v>
      </c>
      <c r="Q113" s="114" t="s">
        <v>469</v>
      </c>
      <c r="R113" s="25" t="s">
        <v>110</v>
      </c>
      <c r="S113" s="114" t="s">
        <v>874</v>
      </c>
      <c r="T113" s="25" t="s">
        <v>109</v>
      </c>
      <c r="U113" s="114" t="s">
        <v>353</v>
      </c>
      <c r="V113" s="25" t="s">
        <v>108</v>
      </c>
      <c r="W113" s="114" t="s">
        <v>347</v>
      </c>
      <c r="X113" s="25" t="s">
        <v>107</v>
      </c>
      <c r="Y113" s="114"/>
      <c r="Z113" s="25" t="s">
        <v>106</v>
      </c>
      <c r="AA113" s="114"/>
      <c r="AB113" s="190"/>
      <c r="AC113" s="114"/>
      <c r="AD113" s="190"/>
      <c r="AE113" s="22"/>
      <c r="AF113" s="422"/>
      <c r="AG113" s="422"/>
      <c r="AH113" s="278"/>
      <c r="AI113" s="9"/>
      <c r="AJ113" s="350"/>
      <c r="AK113" s="353"/>
      <c r="AL113" s="336"/>
      <c r="AM113" s="350"/>
      <c r="AN113" s="353"/>
      <c r="AO113" s="336"/>
      <c r="AP113" s="350"/>
      <c r="AQ113" s="353"/>
      <c r="AR113" s="336"/>
      <c r="AS113" s="350"/>
      <c r="AT113" s="353"/>
      <c r="AU113" s="336"/>
      <c r="AV113" s="350"/>
      <c r="AW113" s="363"/>
      <c r="AX113" s="336"/>
      <c r="AY113" s="417"/>
      <c r="AZ113" s="411"/>
      <c r="BA113" s="411"/>
      <c r="BB113" s="414"/>
    </row>
    <row r="114" spans="2:62" ht="28.15" customHeight="1" thickBot="1" x14ac:dyDescent="0.25">
      <c r="B114" s="20"/>
      <c r="C114" s="341"/>
      <c r="D114" s="215"/>
      <c r="E114" s="214"/>
      <c r="F114" s="214"/>
      <c r="G114" s="213"/>
      <c r="H114" s="361"/>
      <c r="I114" s="394"/>
      <c r="J114" s="394"/>
      <c r="K114" s="394"/>
      <c r="L114" s="15" t="s">
        <v>105</v>
      </c>
      <c r="M114" s="16" t="s">
        <v>179</v>
      </c>
      <c r="N114" s="15" t="s">
        <v>104</v>
      </c>
      <c r="O114" s="16" t="s">
        <v>357</v>
      </c>
      <c r="P114" s="15" t="s">
        <v>103</v>
      </c>
      <c r="Q114" s="16" t="s">
        <v>686</v>
      </c>
      <c r="R114" s="15" t="s">
        <v>102</v>
      </c>
      <c r="S114" s="16" t="s">
        <v>456</v>
      </c>
      <c r="T114" s="15">
        <v>20</v>
      </c>
      <c r="U114" s="16" t="s">
        <v>179</v>
      </c>
      <c r="V114" s="15" t="s">
        <v>101</v>
      </c>
      <c r="W114" s="16" t="s">
        <v>349</v>
      </c>
      <c r="X114" s="15" t="s">
        <v>100</v>
      </c>
      <c r="Y114" s="16"/>
      <c r="Z114" s="15" t="s">
        <v>99</v>
      </c>
      <c r="AA114" s="16"/>
      <c r="AB114" s="187"/>
      <c r="AC114" s="16"/>
      <c r="AD114" s="186"/>
      <c r="AE114" s="11"/>
      <c r="AF114" s="423"/>
      <c r="AG114" s="423"/>
      <c r="AH114" s="277"/>
      <c r="AI114" s="9"/>
      <c r="AJ114" s="351"/>
      <c r="AK114" s="354"/>
      <c r="AL114" s="337"/>
      <c r="AM114" s="351"/>
      <c r="AN114" s="354"/>
      <c r="AO114" s="337"/>
      <c r="AP114" s="351"/>
      <c r="AQ114" s="354"/>
      <c r="AR114" s="337"/>
      <c r="AS114" s="351"/>
      <c r="AT114" s="354"/>
      <c r="AU114" s="337"/>
      <c r="AV114" s="351"/>
      <c r="AW114" s="364"/>
      <c r="AX114" s="337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286" t="s">
        <v>160</v>
      </c>
      <c r="AI115" s="106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230</v>
      </c>
      <c r="E116" s="425"/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85"/>
      <c r="AI116" s="86" t="s">
        <v>137</v>
      </c>
      <c r="AJ116" s="85">
        <f t="shared" ref="AJ116:BB116" si="14">SUM(AJ118:AJ129)</f>
        <v>106</v>
      </c>
      <c r="AK116" s="84">
        <f t="shared" si="14"/>
        <v>10</v>
      </c>
      <c r="AL116" s="83">
        <f t="shared" si="14"/>
        <v>0</v>
      </c>
      <c r="AM116" s="85">
        <f t="shared" si="14"/>
        <v>21</v>
      </c>
      <c r="AN116" s="84">
        <f t="shared" si="14"/>
        <v>6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31</v>
      </c>
      <c r="AT116" s="84">
        <f t="shared" si="14"/>
        <v>6</v>
      </c>
      <c r="AU116" s="83">
        <f t="shared" si="14"/>
        <v>0</v>
      </c>
      <c r="AV116" s="85">
        <f t="shared" si="14"/>
        <v>6</v>
      </c>
      <c r="AW116" s="84">
        <f t="shared" si="14"/>
        <v>0</v>
      </c>
      <c r="AX116" s="83">
        <f t="shared" si="14"/>
        <v>0</v>
      </c>
      <c r="AY116" s="82">
        <f t="shared" si="14"/>
        <v>2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38.666666666666664</v>
      </c>
      <c r="BG116" s="5">
        <f>SUM(AM116:AO116,AY116)/$BG$5</f>
        <v>9.6666666666666661</v>
      </c>
      <c r="BH116" s="5">
        <f>SUM(AP116:AR116,AZ116)/$BG$5</f>
        <v>0</v>
      </c>
      <c r="BI116" s="5">
        <f>SUM(AS116:AU116,BA116)/$BG$5</f>
        <v>12.333333333333334</v>
      </c>
      <c r="BJ116" s="5">
        <f>SUM(AV116:AX116,BB116)/$BG$5</f>
        <v>2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85"/>
      <c r="AI117" s="66" t="s">
        <v>135</v>
      </c>
      <c r="AJ117" s="65">
        <f t="shared" ref="AJ117:BB117" si="15">AJ116/3</f>
        <v>35.333333333333336</v>
      </c>
      <c r="AK117" s="64">
        <f t="shared" si="15"/>
        <v>3.3333333333333335</v>
      </c>
      <c r="AL117" s="63">
        <f t="shared" si="15"/>
        <v>0</v>
      </c>
      <c r="AM117" s="65">
        <f t="shared" si="15"/>
        <v>7</v>
      </c>
      <c r="AN117" s="64">
        <f t="shared" si="15"/>
        <v>2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10.333333333333334</v>
      </c>
      <c r="AT117" s="64">
        <f t="shared" si="15"/>
        <v>2</v>
      </c>
      <c r="AU117" s="63">
        <f t="shared" si="15"/>
        <v>0</v>
      </c>
      <c r="AV117" s="65">
        <f t="shared" si="15"/>
        <v>2</v>
      </c>
      <c r="AW117" s="64">
        <f t="shared" si="15"/>
        <v>0</v>
      </c>
      <c r="AX117" s="63">
        <f t="shared" si="15"/>
        <v>0</v>
      </c>
      <c r="AY117" s="62">
        <f t="shared" si="15"/>
        <v>0.66666666666666663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8.15" customHeight="1" x14ac:dyDescent="0.2">
      <c r="B118" s="30"/>
      <c r="C118" s="338">
        <v>1</v>
      </c>
      <c r="D118" s="239" t="s">
        <v>1108</v>
      </c>
      <c r="E118" s="289"/>
      <c r="F118" s="223"/>
      <c r="G118" s="222"/>
      <c r="H118" s="358" t="s">
        <v>370</v>
      </c>
      <c r="I118" s="390">
        <v>90</v>
      </c>
      <c r="J118" s="390">
        <v>28</v>
      </c>
      <c r="K118" s="390">
        <v>6</v>
      </c>
      <c r="L118" s="42" t="s">
        <v>131</v>
      </c>
      <c r="M118" s="43" t="s">
        <v>179</v>
      </c>
      <c r="N118" s="42" t="s">
        <v>129</v>
      </c>
      <c r="O118" s="43" t="s">
        <v>1414</v>
      </c>
      <c r="P118" s="42" t="s">
        <v>128</v>
      </c>
      <c r="Q118" s="43" t="s">
        <v>458</v>
      </c>
      <c r="R118" s="42" t="s">
        <v>127</v>
      </c>
      <c r="S118" s="43" t="s">
        <v>697</v>
      </c>
      <c r="T118" s="42" t="s">
        <v>126</v>
      </c>
      <c r="U118" s="43" t="s">
        <v>467</v>
      </c>
      <c r="V118" s="42" t="s">
        <v>125</v>
      </c>
      <c r="W118" s="43" t="s">
        <v>130</v>
      </c>
      <c r="X118" s="42" t="s">
        <v>124</v>
      </c>
      <c r="Y118" s="43"/>
      <c r="Z118" s="42" t="s">
        <v>123</v>
      </c>
      <c r="AA118" s="43"/>
      <c r="AB118" s="196"/>
      <c r="AC118" s="43"/>
      <c r="AD118" s="196" t="s">
        <v>1468</v>
      </c>
      <c r="AE118" s="58" t="s">
        <v>354</v>
      </c>
      <c r="AF118" s="421"/>
      <c r="AG118" s="421"/>
      <c r="AH118" s="279"/>
      <c r="AI118" s="9"/>
      <c r="AJ118" s="349">
        <f>SUMPRODUCT(LEN($M118:$AA121)-LEN(SUBSTITUTE($M118:$AA121,"A", "")))</f>
        <v>43</v>
      </c>
      <c r="AK118" s="352">
        <f>SUMPRODUCT(LEN($AD118:$AD121)-LEN(SUBSTITUTE($AD118:$AD121,"A", "")))</f>
        <v>5</v>
      </c>
      <c r="AL118" s="335">
        <f>SUMPRODUCT(LEN($AC118:$AC121)-LEN(SUBSTITUTE($AC118:$AC121,"A", "")))</f>
        <v>0</v>
      </c>
      <c r="AM118" s="349">
        <f>SUMPRODUCT(LEN($M118:$AA121)-LEN(SUBSTITUTE($M118:$AA121,"S", "")))</f>
        <v>11</v>
      </c>
      <c r="AN118" s="352">
        <f>SUMPRODUCT(LEN($AD118:$AD121)-LEN(SUBSTITUTE($AD118:$AD121,"S", "")))</f>
        <v>6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12</v>
      </c>
      <c r="AT118" s="352">
        <f>SUMPRODUCT(LEN($AD118:$AD121)-LEN(SUBSTITUTE($AD118:$AD121,"G", "")))</f>
        <v>5</v>
      </c>
      <c r="AU118" s="335">
        <f>SUMPRODUCT(LEN($AC118:$AC121)-LEN(SUBSTITUTE($AC118:$AC121,"G", "")))</f>
        <v>0</v>
      </c>
      <c r="AV118" s="349">
        <f>SUMPRODUCT(LEN($L118:$AA121)-LEN(SUBSTITUTE($L118:$AA121,"M", "")))</f>
        <v>5</v>
      </c>
      <c r="AW118" s="362">
        <f>SUMPRODUCT(LEN($AD118:$AD121)-LEN(SUBSTITUTE($AD118:$AD121,"M", "")))</f>
        <v>0</v>
      </c>
      <c r="AX118" s="335">
        <f>SUMPRODUCT(LEN($AC118:$AC121)-LEN(SUBSTITUTE($AC118:$AC121,"M", "")))</f>
        <v>0</v>
      </c>
      <c r="AY118" s="416">
        <f>SUMPRODUCT(LEN($AE118:$AE121)-LEN(SUBSTITUTE($AE118:$AE121,"S", "")))</f>
        <v>2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8.15" customHeight="1" thickBot="1" x14ac:dyDescent="0.25">
      <c r="B119" s="30"/>
      <c r="C119" s="339"/>
      <c r="D119" s="221"/>
      <c r="E119" s="220"/>
      <c r="F119" s="220"/>
      <c r="G119" s="219"/>
      <c r="H119" s="359"/>
      <c r="I119" s="391"/>
      <c r="J119" s="391"/>
      <c r="K119" s="391"/>
      <c r="L119" s="33" t="s">
        <v>122</v>
      </c>
      <c r="M119" s="55" t="s">
        <v>1467</v>
      </c>
      <c r="N119" s="33" t="s">
        <v>121</v>
      </c>
      <c r="O119" s="55" t="s">
        <v>467</v>
      </c>
      <c r="P119" s="33" t="s">
        <v>120</v>
      </c>
      <c r="Q119" s="55" t="s">
        <v>507</v>
      </c>
      <c r="R119" s="33" t="s">
        <v>119</v>
      </c>
      <c r="S119" s="55" t="s">
        <v>467</v>
      </c>
      <c r="T119" s="33" t="s">
        <v>118</v>
      </c>
      <c r="U119" s="55" t="s">
        <v>351</v>
      </c>
      <c r="V119" s="33" t="s">
        <v>117</v>
      </c>
      <c r="W119" s="55" t="s">
        <v>130</v>
      </c>
      <c r="X119" s="33" t="s">
        <v>116</v>
      </c>
      <c r="Y119" s="55"/>
      <c r="Z119" s="33" t="s">
        <v>115</v>
      </c>
      <c r="AA119" s="55"/>
      <c r="AB119" s="193"/>
      <c r="AC119" s="55"/>
      <c r="AD119" s="193"/>
      <c r="AE119" s="57"/>
      <c r="AF119" s="422"/>
      <c r="AG119" s="422"/>
      <c r="AH119" s="278"/>
      <c r="AI119" s="9"/>
      <c r="AJ119" s="350"/>
      <c r="AK119" s="353"/>
      <c r="AL119" s="336"/>
      <c r="AM119" s="350"/>
      <c r="AN119" s="353"/>
      <c r="AO119" s="336"/>
      <c r="AP119" s="350"/>
      <c r="AQ119" s="353"/>
      <c r="AR119" s="336"/>
      <c r="AS119" s="350"/>
      <c r="AT119" s="353"/>
      <c r="AU119" s="336"/>
      <c r="AV119" s="350"/>
      <c r="AW119" s="363"/>
      <c r="AX119" s="336"/>
      <c r="AY119" s="417"/>
      <c r="AZ119" s="411"/>
      <c r="BA119" s="411"/>
      <c r="BB119" s="414"/>
    </row>
    <row r="120" spans="2:62" ht="28.15" customHeight="1" x14ac:dyDescent="0.2">
      <c r="B120" s="30"/>
      <c r="C120" s="340"/>
      <c r="D120" s="218"/>
      <c r="E120" s="217"/>
      <c r="F120" s="217"/>
      <c r="G120" s="216"/>
      <c r="H120" s="360">
        <v>230</v>
      </c>
      <c r="I120" s="392"/>
      <c r="J120" s="392"/>
      <c r="K120" s="392"/>
      <c r="L120" s="25" t="s">
        <v>114</v>
      </c>
      <c r="M120" s="114" t="s">
        <v>1267</v>
      </c>
      <c r="N120" s="25" t="s">
        <v>112</v>
      </c>
      <c r="O120" s="114" t="s">
        <v>487</v>
      </c>
      <c r="P120" s="25" t="s">
        <v>111</v>
      </c>
      <c r="Q120" s="114" t="s">
        <v>1019</v>
      </c>
      <c r="R120" s="25" t="s">
        <v>110</v>
      </c>
      <c r="S120" s="114" t="s">
        <v>549</v>
      </c>
      <c r="T120" s="25" t="s">
        <v>109</v>
      </c>
      <c r="U120" s="114" t="s">
        <v>354</v>
      </c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190"/>
      <c r="AC120" s="114"/>
      <c r="AD120" s="190"/>
      <c r="AE120" s="57"/>
      <c r="AF120" s="422"/>
      <c r="AG120" s="422"/>
      <c r="AH120" s="278"/>
      <c r="AI120" s="9"/>
      <c r="AJ120" s="350"/>
      <c r="AK120" s="353"/>
      <c r="AL120" s="336"/>
      <c r="AM120" s="350"/>
      <c r="AN120" s="353"/>
      <c r="AO120" s="336"/>
      <c r="AP120" s="350"/>
      <c r="AQ120" s="353"/>
      <c r="AR120" s="336"/>
      <c r="AS120" s="350"/>
      <c r="AT120" s="353"/>
      <c r="AU120" s="336"/>
      <c r="AV120" s="350"/>
      <c r="AW120" s="363"/>
      <c r="AX120" s="336"/>
      <c r="AY120" s="417"/>
      <c r="AZ120" s="411"/>
      <c r="BA120" s="411"/>
      <c r="BB120" s="414"/>
    </row>
    <row r="121" spans="2:62" ht="28.15" customHeight="1" thickBot="1" x14ac:dyDescent="0.25">
      <c r="B121" s="30"/>
      <c r="C121" s="355"/>
      <c r="D121" s="246"/>
      <c r="E121" s="254"/>
      <c r="F121" s="254"/>
      <c r="G121" s="253"/>
      <c r="H121" s="361"/>
      <c r="I121" s="393"/>
      <c r="J121" s="393"/>
      <c r="K121" s="393"/>
      <c r="L121" s="50" t="s">
        <v>105</v>
      </c>
      <c r="M121" s="51" t="s">
        <v>1414</v>
      </c>
      <c r="N121" s="50" t="s">
        <v>104</v>
      </c>
      <c r="O121" s="51" t="s">
        <v>458</v>
      </c>
      <c r="P121" s="50" t="s">
        <v>103</v>
      </c>
      <c r="Q121" s="51" t="s">
        <v>795</v>
      </c>
      <c r="R121" s="50" t="s">
        <v>102</v>
      </c>
      <c r="S121" s="51" t="s">
        <v>495</v>
      </c>
      <c r="T121" s="50">
        <v>20</v>
      </c>
      <c r="U121" s="51" t="s">
        <v>354</v>
      </c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187"/>
      <c r="AC121" s="51"/>
      <c r="AD121" s="187"/>
      <c r="AE121" s="56"/>
      <c r="AF121" s="424"/>
      <c r="AG121" s="424"/>
      <c r="AH121" s="280"/>
      <c r="AI121" s="9"/>
      <c r="AJ121" s="351"/>
      <c r="AK121" s="354"/>
      <c r="AL121" s="337"/>
      <c r="AM121" s="351"/>
      <c r="AN121" s="354"/>
      <c r="AO121" s="337"/>
      <c r="AP121" s="351"/>
      <c r="AQ121" s="354"/>
      <c r="AR121" s="337"/>
      <c r="AS121" s="351"/>
      <c r="AT121" s="354"/>
      <c r="AU121" s="337"/>
      <c r="AV121" s="351"/>
      <c r="AW121" s="364"/>
      <c r="AX121" s="337"/>
      <c r="AY121" s="418"/>
      <c r="AZ121" s="412"/>
      <c r="BA121" s="412"/>
      <c r="BB121" s="415"/>
    </row>
    <row r="122" spans="2:62" ht="28.15" customHeight="1" x14ac:dyDescent="0.2">
      <c r="B122" s="30"/>
      <c r="C122" s="338">
        <v>2</v>
      </c>
      <c r="D122" s="212"/>
      <c r="E122" s="223"/>
      <c r="F122" s="223"/>
      <c r="G122" s="222"/>
      <c r="H122" s="358"/>
      <c r="I122" s="390">
        <v>96</v>
      </c>
      <c r="J122" s="390">
        <v>27</v>
      </c>
      <c r="K122" s="390">
        <v>7</v>
      </c>
      <c r="L122" s="42" t="s">
        <v>131</v>
      </c>
      <c r="M122" s="43" t="s">
        <v>1329</v>
      </c>
      <c r="N122" s="42" t="s">
        <v>129</v>
      </c>
      <c r="O122" s="43" t="s">
        <v>458</v>
      </c>
      <c r="P122" s="42" t="s">
        <v>128</v>
      </c>
      <c r="Q122" s="43" t="s">
        <v>458</v>
      </c>
      <c r="R122" s="42" t="s">
        <v>127</v>
      </c>
      <c r="S122" s="43" t="s">
        <v>357</v>
      </c>
      <c r="T122" s="42" t="s">
        <v>126</v>
      </c>
      <c r="U122" s="43" t="s">
        <v>179</v>
      </c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196"/>
      <c r="AC122" s="43"/>
      <c r="AD122" s="196" t="s">
        <v>469</v>
      </c>
      <c r="AE122" s="39"/>
      <c r="AF122" s="421"/>
      <c r="AG122" s="421"/>
      <c r="AH122" s="279"/>
      <c r="AI122" s="9"/>
      <c r="AJ122" s="349">
        <f>SUMPRODUCT(LEN($M122:$AA125)-LEN(SUBSTITUTE($M122:$AA125,"A", "")))</f>
        <v>40</v>
      </c>
      <c r="AK122" s="352">
        <f>SUMPRODUCT(LEN($AD122:$AD125)-LEN(SUBSTITUTE($AD122:$AD125,"A", "")))</f>
        <v>5</v>
      </c>
      <c r="AL122" s="335">
        <f>SUMPRODUCT(LEN($AC122:$AC125)-LEN(SUBSTITUTE($AC122:$AC125,"A", "")))</f>
        <v>0</v>
      </c>
      <c r="AM122" s="349">
        <f>SUMPRODUCT(LEN($M122:$AA125)-LEN(SUBSTITUTE($M122:$AA125,"S", "")))</f>
        <v>3</v>
      </c>
      <c r="AN122" s="352">
        <f>SUMPRODUCT(LEN($AD122:$AD125)-LEN(SUBSTITUTE($AD122:$AD125,"S", "")))</f>
        <v>0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10</v>
      </c>
      <c r="AT122" s="352">
        <f>SUMPRODUCT(LEN($AD122:$AD125)-LEN(SUBSTITUTE($AD122:$AD125,"G", "")))</f>
        <v>1</v>
      </c>
      <c r="AU122" s="335">
        <f>SUMPRODUCT(LEN($AC122:$AC125)-LEN(SUBSTITUTE($AC122:$AC125,"G", "")))</f>
        <v>0</v>
      </c>
      <c r="AV122" s="349">
        <f>SUMPRODUCT(LEN($L122:$AA125)-LEN(SUBSTITUTE($L122:$AA125,"M", "")))</f>
        <v>1</v>
      </c>
      <c r="AW122" s="362">
        <f>SUMPRODUCT(LEN($AD122:$AD125)-LEN(SUBSTITUTE($AD122:$AD125,"M", "")))</f>
        <v>0</v>
      </c>
      <c r="AX122" s="335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8.15" customHeight="1" thickBot="1" x14ac:dyDescent="0.25">
      <c r="B123" s="30"/>
      <c r="C123" s="339"/>
      <c r="D123" s="221"/>
      <c r="E123" s="220"/>
      <c r="F123" s="220"/>
      <c r="G123" s="219"/>
      <c r="H123" s="359"/>
      <c r="I123" s="391"/>
      <c r="J123" s="391"/>
      <c r="K123" s="391"/>
      <c r="L123" s="33" t="s">
        <v>122</v>
      </c>
      <c r="M123" s="55" t="s">
        <v>509</v>
      </c>
      <c r="N123" s="33" t="s">
        <v>121</v>
      </c>
      <c r="O123" s="55" t="s">
        <v>780</v>
      </c>
      <c r="P123" s="33" t="s">
        <v>120</v>
      </c>
      <c r="Q123" s="55" t="s">
        <v>469</v>
      </c>
      <c r="R123" s="33" t="s">
        <v>119</v>
      </c>
      <c r="S123" s="55" t="s">
        <v>357</v>
      </c>
      <c r="T123" s="33" t="s">
        <v>118</v>
      </c>
      <c r="U123" s="55" t="s">
        <v>132</v>
      </c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193"/>
      <c r="AC123" s="55"/>
      <c r="AD123" s="193" t="s">
        <v>179</v>
      </c>
      <c r="AE123" s="22"/>
      <c r="AF123" s="422"/>
      <c r="AG123" s="422"/>
      <c r="AH123" s="278"/>
      <c r="AI123" s="9"/>
      <c r="AJ123" s="350"/>
      <c r="AK123" s="353"/>
      <c r="AL123" s="336"/>
      <c r="AM123" s="350"/>
      <c r="AN123" s="353"/>
      <c r="AO123" s="336"/>
      <c r="AP123" s="350"/>
      <c r="AQ123" s="353"/>
      <c r="AR123" s="336"/>
      <c r="AS123" s="350"/>
      <c r="AT123" s="353"/>
      <c r="AU123" s="336"/>
      <c r="AV123" s="350"/>
      <c r="AW123" s="363"/>
      <c r="AX123" s="336"/>
      <c r="AY123" s="417"/>
      <c r="AZ123" s="411"/>
      <c r="BA123" s="411"/>
      <c r="BB123" s="414"/>
    </row>
    <row r="124" spans="2:62" ht="28.15" customHeight="1" x14ac:dyDescent="0.2">
      <c r="B124" s="30"/>
      <c r="C124" s="340"/>
      <c r="D124" s="218"/>
      <c r="E124" s="217"/>
      <c r="F124" s="217"/>
      <c r="G124" s="216"/>
      <c r="H124" s="360"/>
      <c r="I124" s="392"/>
      <c r="J124" s="392"/>
      <c r="K124" s="392"/>
      <c r="L124" s="25" t="s">
        <v>114</v>
      </c>
      <c r="M124" s="114" t="s">
        <v>357</v>
      </c>
      <c r="N124" s="25" t="s">
        <v>112</v>
      </c>
      <c r="O124" s="114" t="s">
        <v>684</v>
      </c>
      <c r="P124" s="25" t="s">
        <v>111</v>
      </c>
      <c r="Q124" s="114" t="s">
        <v>467</v>
      </c>
      <c r="R124" s="25" t="s">
        <v>110</v>
      </c>
      <c r="S124" s="114" t="s">
        <v>357</v>
      </c>
      <c r="T124" s="25" t="s">
        <v>109</v>
      </c>
      <c r="U124" s="114" t="s">
        <v>130</v>
      </c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190"/>
      <c r="AC124" s="114"/>
      <c r="AD124" s="190"/>
      <c r="AE124" s="22"/>
      <c r="AF124" s="422"/>
      <c r="AG124" s="422"/>
      <c r="AH124" s="278"/>
      <c r="AI124" s="9"/>
      <c r="AJ124" s="350"/>
      <c r="AK124" s="353"/>
      <c r="AL124" s="336"/>
      <c r="AM124" s="350"/>
      <c r="AN124" s="353"/>
      <c r="AO124" s="336"/>
      <c r="AP124" s="350"/>
      <c r="AQ124" s="353"/>
      <c r="AR124" s="336"/>
      <c r="AS124" s="350"/>
      <c r="AT124" s="353"/>
      <c r="AU124" s="336"/>
      <c r="AV124" s="350"/>
      <c r="AW124" s="363"/>
      <c r="AX124" s="336"/>
      <c r="AY124" s="417"/>
      <c r="AZ124" s="411"/>
      <c r="BA124" s="411"/>
      <c r="BB124" s="414"/>
    </row>
    <row r="125" spans="2:62" ht="28.15" customHeight="1" thickBot="1" x14ac:dyDescent="0.25">
      <c r="B125" s="30"/>
      <c r="C125" s="355"/>
      <c r="D125" s="246"/>
      <c r="E125" s="254"/>
      <c r="F125" s="254"/>
      <c r="G125" s="253"/>
      <c r="H125" s="361"/>
      <c r="I125" s="393"/>
      <c r="J125" s="393"/>
      <c r="K125" s="393"/>
      <c r="L125" s="50" t="s">
        <v>105</v>
      </c>
      <c r="M125" s="51" t="s">
        <v>493</v>
      </c>
      <c r="N125" s="50" t="s">
        <v>104</v>
      </c>
      <c r="O125" s="51" t="s">
        <v>493</v>
      </c>
      <c r="P125" s="50" t="s">
        <v>103</v>
      </c>
      <c r="Q125" s="51" t="s">
        <v>495</v>
      </c>
      <c r="R125" s="50" t="s">
        <v>102</v>
      </c>
      <c r="S125" s="51" t="s">
        <v>179</v>
      </c>
      <c r="T125" s="50">
        <v>20</v>
      </c>
      <c r="U125" s="51" t="s">
        <v>130</v>
      </c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187"/>
      <c r="AC125" s="51"/>
      <c r="AD125" s="187"/>
      <c r="AE125" s="48"/>
      <c r="AF125" s="424"/>
      <c r="AG125" s="424"/>
      <c r="AH125" s="280"/>
      <c r="AI125" s="9"/>
      <c r="AJ125" s="351"/>
      <c r="AK125" s="354"/>
      <c r="AL125" s="337"/>
      <c r="AM125" s="351"/>
      <c r="AN125" s="354"/>
      <c r="AO125" s="337"/>
      <c r="AP125" s="351"/>
      <c r="AQ125" s="354"/>
      <c r="AR125" s="337"/>
      <c r="AS125" s="351"/>
      <c r="AT125" s="354"/>
      <c r="AU125" s="337"/>
      <c r="AV125" s="351"/>
      <c r="AW125" s="364"/>
      <c r="AX125" s="337"/>
      <c r="AY125" s="418"/>
      <c r="AZ125" s="412"/>
      <c r="BA125" s="412"/>
      <c r="BB125" s="415"/>
    </row>
    <row r="126" spans="2:62" ht="28.15" customHeight="1" x14ac:dyDescent="0.2">
      <c r="B126" s="30"/>
      <c r="C126" s="338">
        <v>3</v>
      </c>
      <c r="D126" s="212"/>
      <c r="E126" s="223"/>
      <c r="F126" s="223"/>
      <c r="G126" s="222"/>
      <c r="H126" s="358"/>
      <c r="I126" s="390">
        <v>103</v>
      </c>
      <c r="J126" s="390">
        <v>25</v>
      </c>
      <c r="K126" s="390">
        <v>6</v>
      </c>
      <c r="L126" s="42" t="s">
        <v>131</v>
      </c>
      <c r="M126" s="43" t="s">
        <v>132</v>
      </c>
      <c r="N126" s="42" t="s">
        <v>129</v>
      </c>
      <c r="O126" s="43" t="s">
        <v>179</v>
      </c>
      <c r="P126" s="42" t="s">
        <v>128</v>
      </c>
      <c r="Q126" s="43" t="s">
        <v>467</v>
      </c>
      <c r="R126" s="42" t="s">
        <v>127</v>
      </c>
      <c r="S126" s="43" t="s">
        <v>348</v>
      </c>
      <c r="T126" s="42" t="s">
        <v>126</v>
      </c>
      <c r="U126" s="43" t="s">
        <v>354</v>
      </c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196"/>
      <c r="AC126" s="43"/>
      <c r="AD126" s="196"/>
      <c r="AE126" s="39"/>
      <c r="AF126" s="421"/>
      <c r="AG126" s="421"/>
      <c r="AH126" s="279"/>
      <c r="AI126" s="9"/>
      <c r="AJ126" s="349">
        <f>SUMPRODUCT(LEN($M126:$AA129)-LEN(SUBSTITUTE($M126:$AA129,"A", "")))</f>
        <v>23</v>
      </c>
      <c r="AK126" s="352">
        <f>SUMPRODUCT(LEN($AD126:$AD129)-LEN(SUBSTITUTE($AD126:$AD129,"A", "")))</f>
        <v>0</v>
      </c>
      <c r="AL126" s="335">
        <f>SUMPRODUCT(LEN($AC126:$AC129)-LEN(SUBSTITUTE($AC126:$AC129,"A", "")))</f>
        <v>0</v>
      </c>
      <c r="AM126" s="349">
        <f>SUMPRODUCT(LEN($M126:$AA129)-LEN(SUBSTITUTE($M126:$AA129,"S", "")))</f>
        <v>7</v>
      </c>
      <c r="AN126" s="352">
        <f>SUMPRODUCT(LEN($AD126:$AD129)-LEN(SUBSTITUTE($AD126:$AD129,"S", "")))</f>
        <v>0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9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35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8.15" customHeight="1" thickBot="1" x14ac:dyDescent="0.25">
      <c r="B127" s="30"/>
      <c r="C127" s="339"/>
      <c r="D127" s="221"/>
      <c r="E127" s="220"/>
      <c r="F127" s="220"/>
      <c r="G127" s="219"/>
      <c r="H127" s="359"/>
      <c r="I127" s="391"/>
      <c r="J127" s="391"/>
      <c r="K127" s="391"/>
      <c r="L127" s="33" t="s">
        <v>122</v>
      </c>
      <c r="M127" s="55" t="s">
        <v>132</v>
      </c>
      <c r="N127" s="33" t="s">
        <v>121</v>
      </c>
      <c r="O127" s="55" t="s">
        <v>179</v>
      </c>
      <c r="P127" s="33" t="s">
        <v>120</v>
      </c>
      <c r="Q127" s="55" t="s">
        <v>467</v>
      </c>
      <c r="R127" s="33" t="s">
        <v>119</v>
      </c>
      <c r="S127" s="55" t="s">
        <v>491</v>
      </c>
      <c r="T127" s="33" t="s">
        <v>118</v>
      </c>
      <c r="U127" s="55" t="s">
        <v>354</v>
      </c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193"/>
      <c r="AC127" s="55"/>
      <c r="AD127" s="193"/>
      <c r="AE127" s="22"/>
      <c r="AF127" s="422"/>
      <c r="AG127" s="422"/>
      <c r="AH127" s="278"/>
      <c r="AI127" s="9"/>
      <c r="AJ127" s="350"/>
      <c r="AK127" s="353"/>
      <c r="AL127" s="336"/>
      <c r="AM127" s="350"/>
      <c r="AN127" s="353"/>
      <c r="AO127" s="336"/>
      <c r="AP127" s="350"/>
      <c r="AQ127" s="353"/>
      <c r="AR127" s="336"/>
      <c r="AS127" s="350"/>
      <c r="AT127" s="353"/>
      <c r="AU127" s="336"/>
      <c r="AV127" s="350"/>
      <c r="AW127" s="363"/>
      <c r="AX127" s="336"/>
      <c r="AY127" s="417"/>
      <c r="AZ127" s="411"/>
      <c r="BA127" s="411"/>
      <c r="BB127" s="414"/>
    </row>
    <row r="128" spans="2:62" ht="28.15" customHeight="1" x14ac:dyDescent="0.2">
      <c r="B128" s="30"/>
      <c r="C128" s="340"/>
      <c r="D128" s="218"/>
      <c r="E128" s="217"/>
      <c r="F128" s="217"/>
      <c r="G128" s="216"/>
      <c r="H128" s="360"/>
      <c r="I128" s="392"/>
      <c r="J128" s="392"/>
      <c r="K128" s="392"/>
      <c r="L128" s="25" t="s">
        <v>114</v>
      </c>
      <c r="M128" s="114" t="s">
        <v>179</v>
      </c>
      <c r="N128" s="25" t="s">
        <v>112</v>
      </c>
      <c r="O128" s="114" t="s">
        <v>179</v>
      </c>
      <c r="P128" s="25" t="s">
        <v>111</v>
      </c>
      <c r="Q128" s="114" t="s">
        <v>780</v>
      </c>
      <c r="R128" s="25" t="s">
        <v>110</v>
      </c>
      <c r="S128" s="114" t="s">
        <v>467</v>
      </c>
      <c r="T128" s="25" t="s">
        <v>109</v>
      </c>
      <c r="U128" s="114" t="s">
        <v>130</v>
      </c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190"/>
      <c r="AC128" s="114"/>
      <c r="AD128" s="190"/>
      <c r="AE128" s="22"/>
      <c r="AF128" s="422"/>
      <c r="AG128" s="422"/>
      <c r="AH128" s="278"/>
      <c r="AI128" s="9"/>
      <c r="AJ128" s="350"/>
      <c r="AK128" s="353"/>
      <c r="AL128" s="336"/>
      <c r="AM128" s="350"/>
      <c r="AN128" s="353"/>
      <c r="AO128" s="336"/>
      <c r="AP128" s="350"/>
      <c r="AQ128" s="353"/>
      <c r="AR128" s="336"/>
      <c r="AS128" s="350"/>
      <c r="AT128" s="353"/>
      <c r="AU128" s="336"/>
      <c r="AV128" s="350"/>
      <c r="AW128" s="363"/>
      <c r="AX128" s="336"/>
      <c r="AY128" s="417"/>
      <c r="AZ128" s="411"/>
      <c r="BA128" s="411"/>
      <c r="BB128" s="414"/>
    </row>
    <row r="129" spans="2:62" ht="28.15" customHeight="1" thickBot="1" x14ac:dyDescent="0.25">
      <c r="B129" s="20"/>
      <c r="C129" s="341"/>
      <c r="D129" s="215"/>
      <c r="E129" s="214"/>
      <c r="F129" s="214"/>
      <c r="G129" s="213"/>
      <c r="H129" s="361"/>
      <c r="I129" s="394"/>
      <c r="J129" s="394"/>
      <c r="K129" s="394"/>
      <c r="L129" s="15" t="s">
        <v>105</v>
      </c>
      <c r="M129" s="16" t="s">
        <v>179</v>
      </c>
      <c r="N129" s="15" t="s">
        <v>104</v>
      </c>
      <c r="O129" s="16" t="s">
        <v>132</v>
      </c>
      <c r="P129" s="15" t="s">
        <v>103</v>
      </c>
      <c r="Q129" s="16" t="s">
        <v>357</v>
      </c>
      <c r="R129" s="15" t="s">
        <v>102</v>
      </c>
      <c r="S129" s="16" t="s">
        <v>467</v>
      </c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187"/>
      <c r="AC129" s="16"/>
      <c r="AD129" s="186"/>
      <c r="AE129" s="11"/>
      <c r="AF129" s="423"/>
      <c r="AG129" s="423"/>
      <c r="AH129" s="277"/>
      <c r="AI129" s="9"/>
      <c r="AJ129" s="351"/>
      <c r="AK129" s="354"/>
      <c r="AL129" s="337"/>
      <c r="AM129" s="351"/>
      <c r="AN129" s="354"/>
      <c r="AO129" s="337"/>
      <c r="AP129" s="351"/>
      <c r="AQ129" s="354"/>
      <c r="AR129" s="337"/>
      <c r="AS129" s="351"/>
      <c r="AT129" s="354"/>
      <c r="AU129" s="337"/>
      <c r="AV129" s="351"/>
      <c r="AW129" s="364"/>
      <c r="AX129" s="337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286" t="s">
        <v>160</v>
      </c>
      <c r="AI130" s="106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231</v>
      </c>
      <c r="E131" s="425"/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85"/>
      <c r="AI131" s="86" t="s">
        <v>137</v>
      </c>
      <c r="AJ131" s="85">
        <f t="shared" ref="AJ131:BB131" si="16">SUM(AJ133:AJ144)</f>
        <v>125</v>
      </c>
      <c r="AK131" s="84">
        <f t="shared" si="16"/>
        <v>11</v>
      </c>
      <c r="AL131" s="83">
        <f t="shared" si="16"/>
        <v>0</v>
      </c>
      <c r="AM131" s="85">
        <f t="shared" si="16"/>
        <v>47</v>
      </c>
      <c r="AN131" s="84">
        <f t="shared" si="16"/>
        <v>4</v>
      </c>
      <c r="AO131" s="83">
        <f t="shared" si="16"/>
        <v>0</v>
      </c>
      <c r="AP131" s="85">
        <f t="shared" si="16"/>
        <v>0</v>
      </c>
      <c r="AQ131" s="84">
        <f t="shared" si="16"/>
        <v>0</v>
      </c>
      <c r="AR131" s="83">
        <f t="shared" si="16"/>
        <v>0</v>
      </c>
      <c r="AS131" s="85">
        <f t="shared" si="16"/>
        <v>31</v>
      </c>
      <c r="AT131" s="84">
        <f t="shared" si="16"/>
        <v>12</v>
      </c>
      <c r="AU131" s="83">
        <f t="shared" si="16"/>
        <v>0</v>
      </c>
      <c r="AV131" s="85">
        <f t="shared" si="16"/>
        <v>0</v>
      </c>
      <c r="AW131" s="84">
        <f t="shared" si="16"/>
        <v>0</v>
      </c>
      <c r="AX131" s="83">
        <f t="shared" si="16"/>
        <v>0</v>
      </c>
      <c r="AY131" s="82">
        <f t="shared" si="16"/>
        <v>3</v>
      </c>
      <c r="AZ131" s="81">
        <f t="shared" si="16"/>
        <v>0</v>
      </c>
      <c r="BA131" s="81">
        <f t="shared" si="16"/>
        <v>4</v>
      </c>
      <c r="BB131" s="80">
        <f t="shared" si="16"/>
        <v>0</v>
      </c>
      <c r="BC131" s="79" t="s">
        <v>136</v>
      </c>
      <c r="BF131" s="5">
        <f>SUM(AJ131:AL131)/$BG$5</f>
        <v>45.333333333333336</v>
      </c>
      <c r="BG131" s="5">
        <f>SUM(AM131:AO131,AY131)/$BG$5</f>
        <v>18</v>
      </c>
      <c r="BH131" s="5">
        <f>SUM(AP131:AR131,AZ131)/$BG$5</f>
        <v>0</v>
      </c>
      <c r="BI131" s="5">
        <f>SUM(AS131:AU131,BA131)/$BG$5</f>
        <v>15.666666666666666</v>
      </c>
      <c r="BJ131" s="5">
        <f>SUM(AV131:AX131,BB131)/$BG$5</f>
        <v>0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73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85"/>
      <c r="AI132" s="66" t="s">
        <v>135</v>
      </c>
      <c r="AJ132" s="65">
        <f t="shared" ref="AJ132:BB132" si="17">AJ131/3</f>
        <v>41.666666666666664</v>
      </c>
      <c r="AK132" s="64">
        <f t="shared" si="17"/>
        <v>3.6666666666666665</v>
      </c>
      <c r="AL132" s="63">
        <f t="shared" si="17"/>
        <v>0</v>
      </c>
      <c r="AM132" s="65">
        <f t="shared" si="17"/>
        <v>15.666666666666666</v>
      </c>
      <c r="AN132" s="64">
        <f t="shared" si="17"/>
        <v>1.3333333333333333</v>
      </c>
      <c r="AO132" s="63">
        <f t="shared" si="17"/>
        <v>0</v>
      </c>
      <c r="AP132" s="65">
        <f t="shared" si="17"/>
        <v>0</v>
      </c>
      <c r="AQ132" s="64">
        <f t="shared" si="17"/>
        <v>0</v>
      </c>
      <c r="AR132" s="63">
        <f t="shared" si="17"/>
        <v>0</v>
      </c>
      <c r="AS132" s="65">
        <f t="shared" si="17"/>
        <v>10.333333333333334</v>
      </c>
      <c r="AT132" s="64">
        <f t="shared" si="17"/>
        <v>4</v>
      </c>
      <c r="AU132" s="63">
        <f t="shared" si="17"/>
        <v>0</v>
      </c>
      <c r="AV132" s="65">
        <f t="shared" si="17"/>
        <v>0</v>
      </c>
      <c r="AW132" s="64">
        <f t="shared" si="17"/>
        <v>0</v>
      </c>
      <c r="AX132" s="63">
        <f t="shared" si="17"/>
        <v>0</v>
      </c>
      <c r="AY132" s="62">
        <f t="shared" si="17"/>
        <v>1</v>
      </c>
      <c r="AZ132" s="61">
        <f t="shared" si="17"/>
        <v>0</v>
      </c>
      <c r="BA132" s="61">
        <f t="shared" si="17"/>
        <v>1.3333333333333333</v>
      </c>
      <c r="BB132" s="60">
        <f t="shared" si="17"/>
        <v>0</v>
      </c>
      <c r="BC132" s="59" t="s">
        <v>134</v>
      </c>
    </row>
    <row r="133" spans="2:62" ht="28.15" customHeight="1" x14ac:dyDescent="0.2">
      <c r="B133" s="30"/>
      <c r="C133" s="338">
        <v>1</v>
      </c>
      <c r="D133" s="239" t="s">
        <v>1466</v>
      </c>
      <c r="E133" s="223"/>
      <c r="F133" s="223"/>
      <c r="G133" s="222"/>
      <c r="H133" s="358" t="s">
        <v>370</v>
      </c>
      <c r="I133" s="390">
        <v>126</v>
      </c>
      <c r="J133" s="390">
        <v>29</v>
      </c>
      <c r="K133" s="390">
        <v>8</v>
      </c>
      <c r="L133" s="42" t="s">
        <v>131</v>
      </c>
      <c r="M133" s="43" t="s">
        <v>179</v>
      </c>
      <c r="N133" s="42" t="s">
        <v>129</v>
      </c>
      <c r="O133" s="43" t="s">
        <v>458</v>
      </c>
      <c r="P133" s="42" t="s">
        <v>128</v>
      </c>
      <c r="Q133" s="43" t="s">
        <v>179</v>
      </c>
      <c r="R133" s="42" t="s">
        <v>127</v>
      </c>
      <c r="S133" s="43" t="s">
        <v>484</v>
      </c>
      <c r="T133" s="42" t="s">
        <v>126</v>
      </c>
      <c r="U133" s="43" t="s">
        <v>179</v>
      </c>
      <c r="V133" s="42" t="s">
        <v>125</v>
      </c>
      <c r="W133" s="43" t="s">
        <v>130</v>
      </c>
      <c r="X133" s="42" t="s">
        <v>124</v>
      </c>
      <c r="Y133" s="43"/>
      <c r="Z133" s="42" t="s">
        <v>123</v>
      </c>
      <c r="AA133" s="43"/>
      <c r="AB133" s="196"/>
      <c r="AC133" s="43"/>
      <c r="AD133" s="196" t="s">
        <v>179</v>
      </c>
      <c r="AE133" s="58" t="s">
        <v>1465</v>
      </c>
      <c r="AF133" s="421"/>
      <c r="AG133" s="421"/>
      <c r="AH133" s="279"/>
      <c r="AI133" s="9"/>
      <c r="AJ133" s="349">
        <f>SUMPRODUCT(LEN($M133:$AA136)-LEN(SUBSTITUTE($M133:$AA136,"A", "")))</f>
        <v>35</v>
      </c>
      <c r="AK133" s="352">
        <f>SUMPRODUCT(LEN($AD133:$AD136)-LEN(SUBSTITUTE($AD133:$AD136,"A", "")))</f>
        <v>5</v>
      </c>
      <c r="AL133" s="335">
        <f>SUMPRODUCT(LEN($AC133:$AC136)-LEN(SUBSTITUTE($AC133:$AC136,"A", "")))</f>
        <v>0</v>
      </c>
      <c r="AM133" s="349">
        <f>SUMPRODUCT(LEN($M133:$AA136)-LEN(SUBSTITUTE($M133:$AA136,"S", "")))</f>
        <v>7</v>
      </c>
      <c r="AN133" s="352">
        <f>SUMPRODUCT(LEN($AD133:$AD136)-LEN(SUBSTITUTE($AD133:$AD136,"S", "")))</f>
        <v>0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8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0</v>
      </c>
      <c r="AW133" s="362">
        <f>SUMPRODUCT(LEN($AD133:$AD136)-LEN(SUBSTITUTE($AD133:$AD136,"M", "")))</f>
        <v>0</v>
      </c>
      <c r="AX133" s="335">
        <f>SUMPRODUCT(LEN($AC133:$AC136)-LEN(SUBSTITUTE($AC133:$AC136,"M", "")))</f>
        <v>0</v>
      </c>
      <c r="AY133" s="416">
        <f>SUMPRODUCT(LEN($AE133:$AE136)-LEN(SUBSTITUTE($AE133:$AE136,"S", "")))</f>
        <v>3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4</v>
      </c>
      <c r="BB133" s="413">
        <f>SUMPRODUCT(LEN($AE133:$AE136)-LEN(SUBSTITUTE($AE133:$AE136,"M", "")))</f>
        <v>0</v>
      </c>
    </row>
    <row r="134" spans="2:62" ht="28.15" customHeight="1" thickBot="1" x14ac:dyDescent="0.25">
      <c r="B134" s="30"/>
      <c r="C134" s="339"/>
      <c r="D134" s="221"/>
      <c r="E134" s="220"/>
      <c r="F134" s="220"/>
      <c r="G134" s="219"/>
      <c r="H134" s="359"/>
      <c r="I134" s="391"/>
      <c r="J134" s="391"/>
      <c r="K134" s="391"/>
      <c r="L134" s="33" t="s">
        <v>122</v>
      </c>
      <c r="M134" s="55" t="s">
        <v>179</v>
      </c>
      <c r="N134" s="33" t="s">
        <v>121</v>
      </c>
      <c r="O134" s="55" t="s">
        <v>467</v>
      </c>
      <c r="P134" s="33" t="s">
        <v>120</v>
      </c>
      <c r="Q134" s="55" t="s">
        <v>673</v>
      </c>
      <c r="R134" s="33" t="s">
        <v>119</v>
      </c>
      <c r="S134" s="55" t="s">
        <v>462</v>
      </c>
      <c r="T134" s="33" t="s">
        <v>118</v>
      </c>
      <c r="U134" s="55" t="s">
        <v>347</v>
      </c>
      <c r="V134" s="33" t="s">
        <v>117</v>
      </c>
      <c r="W134" s="55"/>
      <c r="X134" s="33" t="s">
        <v>116</v>
      </c>
      <c r="Y134" s="55"/>
      <c r="Z134" s="33" t="s">
        <v>115</v>
      </c>
      <c r="AA134" s="55"/>
      <c r="AB134" s="193"/>
      <c r="AC134" s="55"/>
      <c r="AD134" s="193" t="s">
        <v>179</v>
      </c>
      <c r="AE134" s="57"/>
      <c r="AF134" s="422"/>
      <c r="AG134" s="422"/>
      <c r="AH134" s="278"/>
      <c r="AI134" s="9"/>
      <c r="AJ134" s="350"/>
      <c r="AK134" s="353"/>
      <c r="AL134" s="336"/>
      <c r="AM134" s="350"/>
      <c r="AN134" s="353"/>
      <c r="AO134" s="336"/>
      <c r="AP134" s="350"/>
      <c r="AQ134" s="353"/>
      <c r="AR134" s="336"/>
      <c r="AS134" s="350"/>
      <c r="AT134" s="353"/>
      <c r="AU134" s="336"/>
      <c r="AV134" s="350"/>
      <c r="AW134" s="363"/>
      <c r="AX134" s="336"/>
      <c r="AY134" s="417"/>
      <c r="AZ134" s="411"/>
      <c r="BA134" s="411"/>
      <c r="BB134" s="414"/>
    </row>
    <row r="135" spans="2:62" ht="28.15" customHeight="1" x14ac:dyDescent="0.2">
      <c r="B135" s="30"/>
      <c r="C135" s="340"/>
      <c r="D135" s="218"/>
      <c r="E135" s="217"/>
      <c r="F135" s="217"/>
      <c r="G135" s="216"/>
      <c r="H135" s="360">
        <v>231</v>
      </c>
      <c r="I135" s="392"/>
      <c r="J135" s="392"/>
      <c r="K135" s="392"/>
      <c r="L135" s="25" t="s">
        <v>114</v>
      </c>
      <c r="M135" s="114" t="s">
        <v>509</v>
      </c>
      <c r="N135" s="25" t="s">
        <v>112</v>
      </c>
      <c r="O135" s="114" t="s">
        <v>458</v>
      </c>
      <c r="P135" s="25" t="s">
        <v>111</v>
      </c>
      <c r="Q135" s="114" t="s">
        <v>179</v>
      </c>
      <c r="R135" s="25" t="s">
        <v>110</v>
      </c>
      <c r="S135" s="114" t="s">
        <v>467</v>
      </c>
      <c r="T135" s="25" t="s">
        <v>109</v>
      </c>
      <c r="U135" s="114" t="s">
        <v>130</v>
      </c>
      <c r="V135" s="25" t="s">
        <v>108</v>
      </c>
      <c r="W135" s="114"/>
      <c r="X135" s="25" t="s">
        <v>107</v>
      </c>
      <c r="Y135" s="114"/>
      <c r="Z135" s="25" t="s">
        <v>106</v>
      </c>
      <c r="AA135" s="114"/>
      <c r="AB135" s="190"/>
      <c r="AC135" s="114"/>
      <c r="AD135" s="190" t="s">
        <v>132</v>
      </c>
      <c r="AE135" s="57"/>
      <c r="AF135" s="422"/>
      <c r="AG135" s="422"/>
      <c r="AH135" s="278"/>
      <c r="AI135" s="9"/>
      <c r="AJ135" s="350"/>
      <c r="AK135" s="353"/>
      <c r="AL135" s="336"/>
      <c r="AM135" s="350"/>
      <c r="AN135" s="353"/>
      <c r="AO135" s="336"/>
      <c r="AP135" s="350"/>
      <c r="AQ135" s="353"/>
      <c r="AR135" s="336"/>
      <c r="AS135" s="350"/>
      <c r="AT135" s="353"/>
      <c r="AU135" s="336"/>
      <c r="AV135" s="350"/>
      <c r="AW135" s="363"/>
      <c r="AX135" s="336"/>
      <c r="AY135" s="417"/>
      <c r="AZ135" s="411"/>
      <c r="BA135" s="411"/>
      <c r="BB135" s="414"/>
    </row>
    <row r="136" spans="2:62" ht="28.15" customHeight="1" thickBot="1" x14ac:dyDescent="0.25">
      <c r="B136" s="30"/>
      <c r="C136" s="355"/>
      <c r="D136" s="246"/>
      <c r="E136" s="254"/>
      <c r="F136" s="254"/>
      <c r="G136" s="253"/>
      <c r="H136" s="361"/>
      <c r="I136" s="393"/>
      <c r="J136" s="393"/>
      <c r="K136" s="393"/>
      <c r="L136" s="50" t="s">
        <v>105</v>
      </c>
      <c r="M136" s="51" t="s">
        <v>179</v>
      </c>
      <c r="N136" s="50" t="s">
        <v>104</v>
      </c>
      <c r="O136" s="51" t="s">
        <v>467</v>
      </c>
      <c r="P136" s="50" t="s">
        <v>103</v>
      </c>
      <c r="Q136" s="51" t="s">
        <v>479</v>
      </c>
      <c r="R136" s="50" t="s">
        <v>102</v>
      </c>
      <c r="S136" s="51" t="s">
        <v>351</v>
      </c>
      <c r="T136" s="50">
        <v>20</v>
      </c>
      <c r="U136" s="51" t="s">
        <v>130</v>
      </c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187"/>
      <c r="AC136" s="51"/>
      <c r="AD136" s="187"/>
      <c r="AE136" s="56"/>
      <c r="AF136" s="424"/>
      <c r="AG136" s="424"/>
      <c r="AH136" s="280"/>
      <c r="AI136" s="9"/>
      <c r="AJ136" s="351"/>
      <c r="AK136" s="354"/>
      <c r="AL136" s="337"/>
      <c r="AM136" s="351"/>
      <c r="AN136" s="354"/>
      <c r="AO136" s="337"/>
      <c r="AP136" s="351"/>
      <c r="AQ136" s="354"/>
      <c r="AR136" s="337"/>
      <c r="AS136" s="351"/>
      <c r="AT136" s="354"/>
      <c r="AU136" s="337"/>
      <c r="AV136" s="351"/>
      <c r="AW136" s="364"/>
      <c r="AX136" s="337"/>
      <c r="AY136" s="418"/>
      <c r="AZ136" s="412"/>
      <c r="BA136" s="412"/>
      <c r="BB136" s="415"/>
    </row>
    <row r="137" spans="2:62" ht="28.15" customHeight="1" x14ac:dyDescent="0.2">
      <c r="B137" s="30"/>
      <c r="C137" s="338">
        <v>2</v>
      </c>
      <c r="D137" s="212"/>
      <c r="E137" s="223"/>
      <c r="F137" s="223"/>
      <c r="G137" s="222"/>
      <c r="H137" s="358"/>
      <c r="I137" s="390">
        <v>152</v>
      </c>
      <c r="J137" s="390">
        <v>30</v>
      </c>
      <c r="K137" s="390">
        <v>7</v>
      </c>
      <c r="L137" s="42" t="s">
        <v>131</v>
      </c>
      <c r="M137" s="43" t="s">
        <v>179</v>
      </c>
      <c r="N137" s="42" t="s">
        <v>129</v>
      </c>
      <c r="O137" s="43" t="s">
        <v>1067</v>
      </c>
      <c r="P137" s="42" t="s">
        <v>128</v>
      </c>
      <c r="Q137" s="43" t="s">
        <v>795</v>
      </c>
      <c r="R137" s="42" t="s">
        <v>127</v>
      </c>
      <c r="S137" s="43" t="s">
        <v>1076</v>
      </c>
      <c r="T137" s="42" t="s">
        <v>126</v>
      </c>
      <c r="U137" s="43" t="s">
        <v>579</v>
      </c>
      <c r="V137" s="42" t="s">
        <v>125</v>
      </c>
      <c r="W137" s="43" t="s">
        <v>353</v>
      </c>
      <c r="X137" s="42" t="s">
        <v>124</v>
      </c>
      <c r="Y137" s="43"/>
      <c r="Z137" s="42" t="s">
        <v>123</v>
      </c>
      <c r="AA137" s="43"/>
      <c r="AB137" s="196"/>
      <c r="AC137" s="43"/>
      <c r="AD137" s="196" t="s">
        <v>1464</v>
      </c>
      <c r="AE137" s="39"/>
      <c r="AF137" s="421"/>
      <c r="AG137" s="421"/>
      <c r="AH137" s="279"/>
      <c r="AI137" s="9"/>
      <c r="AJ137" s="349">
        <f>SUMPRODUCT(LEN($M137:$AA140)-LEN(SUBSTITUTE($M137:$AA140,"A", "")))</f>
        <v>45</v>
      </c>
      <c r="AK137" s="352">
        <f>SUMPRODUCT(LEN($AD137:$AD140)-LEN(SUBSTITUTE($AD137:$AD140,"A", "")))</f>
        <v>4</v>
      </c>
      <c r="AL137" s="335">
        <f>SUMPRODUCT(LEN($AC137:$AC140)-LEN(SUBSTITUTE($AC137:$AC140,"A", "")))</f>
        <v>0</v>
      </c>
      <c r="AM137" s="349">
        <f>SUMPRODUCT(LEN($M137:$AA140)-LEN(SUBSTITUTE($M137:$AA140,"S", "")))</f>
        <v>27</v>
      </c>
      <c r="AN137" s="352">
        <f>SUMPRODUCT(LEN($AD137:$AD140)-LEN(SUBSTITUTE($AD137:$AD140,"S", "")))</f>
        <v>1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13</v>
      </c>
      <c r="AT137" s="352">
        <f>SUMPRODUCT(LEN($AD137:$AD140)-LEN(SUBSTITUTE($AD137:$AD140,"G", "")))</f>
        <v>4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35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8.15" customHeight="1" thickBot="1" x14ac:dyDescent="0.25">
      <c r="B138" s="30"/>
      <c r="C138" s="339"/>
      <c r="D138" s="221"/>
      <c r="E138" s="220"/>
      <c r="F138" s="220"/>
      <c r="G138" s="219"/>
      <c r="H138" s="359"/>
      <c r="I138" s="391"/>
      <c r="J138" s="391"/>
      <c r="K138" s="391"/>
      <c r="L138" s="33" t="s">
        <v>122</v>
      </c>
      <c r="M138" s="55" t="s">
        <v>527</v>
      </c>
      <c r="N138" s="33" t="s">
        <v>121</v>
      </c>
      <c r="O138" s="55" t="s">
        <v>179</v>
      </c>
      <c r="P138" s="33" t="s">
        <v>120</v>
      </c>
      <c r="Q138" s="55" t="s">
        <v>697</v>
      </c>
      <c r="R138" s="33" t="s">
        <v>119</v>
      </c>
      <c r="S138" s="55" t="s">
        <v>535</v>
      </c>
      <c r="T138" s="33" t="s">
        <v>118</v>
      </c>
      <c r="U138" s="55" t="s">
        <v>579</v>
      </c>
      <c r="V138" s="33" t="s">
        <v>117</v>
      </c>
      <c r="W138" s="55" t="s">
        <v>132</v>
      </c>
      <c r="X138" s="33" t="s">
        <v>116</v>
      </c>
      <c r="Y138" s="55"/>
      <c r="Z138" s="33" t="s">
        <v>115</v>
      </c>
      <c r="AA138" s="55"/>
      <c r="AB138" s="193"/>
      <c r="AC138" s="55"/>
      <c r="AD138" s="193"/>
      <c r="AE138" s="22"/>
      <c r="AF138" s="422"/>
      <c r="AG138" s="422"/>
      <c r="AH138" s="278"/>
      <c r="AI138" s="9"/>
      <c r="AJ138" s="350"/>
      <c r="AK138" s="353"/>
      <c r="AL138" s="336"/>
      <c r="AM138" s="350"/>
      <c r="AN138" s="353"/>
      <c r="AO138" s="336"/>
      <c r="AP138" s="350"/>
      <c r="AQ138" s="353"/>
      <c r="AR138" s="336"/>
      <c r="AS138" s="350"/>
      <c r="AT138" s="353"/>
      <c r="AU138" s="336"/>
      <c r="AV138" s="350"/>
      <c r="AW138" s="363"/>
      <c r="AX138" s="336"/>
      <c r="AY138" s="417"/>
      <c r="AZ138" s="411"/>
      <c r="BA138" s="411"/>
      <c r="BB138" s="414"/>
    </row>
    <row r="139" spans="2:62" ht="28.15" customHeight="1" x14ac:dyDescent="0.2">
      <c r="B139" s="30"/>
      <c r="C139" s="340"/>
      <c r="D139" s="218"/>
      <c r="E139" s="217"/>
      <c r="F139" s="217"/>
      <c r="G139" s="216"/>
      <c r="H139" s="360"/>
      <c r="I139" s="392"/>
      <c r="J139" s="392"/>
      <c r="K139" s="392"/>
      <c r="L139" s="25" t="s">
        <v>114</v>
      </c>
      <c r="M139" s="114" t="s">
        <v>357</v>
      </c>
      <c r="N139" s="25" t="s">
        <v>112</v>
      </c>
      <c r="O139" s="114" t="s">
        <v>179</v>
      </c>
      <c r="P139" s="25" t="s">
        <v>111</v>
      </c>
      <c r="Q139" s="114" t="s">
        <v>794</v>
      </c>
      <c r="R139" s="25" t="s">
        <v>110</v>
      </c>
      <c r="S139" s="114" t="s">
        <v>132</v>
      </c>
      <c r="T139" s="25" t="s">
        <v>109</v>
      </c>
      <c r="U139" s="114" t="s">
        <v>489</v>
      </c>
      <c r="V139" s="25" t="s">
        <v>108</v>
      </c>
      <c r="W139" s="114" t="s">
        <v>130</v>
      </c>
      <c r="X139" s="25" t="s">
        <v>107</v>
      </c>
      <c r="Y139" s="114"/>
      <c r="Z139" s="25" t="s">
        <v>106</v>
      </c>
      <c r="AA139" s="114"/>
      <c r="AB139" s="190"/>
      <c r="AC139" s="114"/>
      <c r="AD139" s="190"/>
      <c r="AE139" s="22"/>
      <c r="AF139" s="422"/>
      <c r="AG139" s="422"/>
      <c r="AH139" s="278"/>
      <c r="AI139" s="9"/>
      <c r="AJ139" s="350"/>
      <c r="AK139" s="353"/>
      <c r="AL139" s="336"/>
      <c r="AM139" s="350"/>
      <c r="AN139" s="353"/>
      <c r="AO139" s="336"/>
      <c r="AP139" s="350"/>
      <c r="AQ139" s="353"/>
      <c r="AR139" s="336"/>
      <c r="AS139" s="350"/>
      <c r="AT139" s="353"/>
      <c r="AU139" s="336"/>
      <c r="AV139" s="350"/>
      <c r="AW139" s="363"/>
      <c r="AX139" s="336"/>
      <c r="AY139" s="417"/>
      <c r="AZ139" s="411"/>
      <c r="BA139" s="411"/>
      <c r="BB139" s="414"/>
    </row>
    <row r="140" spans="2:62" ht="28.15" customHeight="1" thickBot="1" x14ac:dyDescent="0.25">
      <c r="B140" s="30"/>
      <c r="C140" s="355"/>
      <c r="D140" s="246"/>
      <c r="E140" s="254"/>
      <c r="F140" s="254"/>
      <c r="G140" s="253"/>
      <c r="H140" s="361"/>
      <c r="I140" s="393"/>
      <c r="J140" s="393"/>
      <c r="K140" s="393"/>
      <c r="L140" s="50" t="s">
        <v>105</v>
      </c>
      <c r="M140" s="51" t="s">
        <v>996</v>
      </c>
      <c r="N140" s="50" t="s">
        <v>104</v>
      </c>
      <c r="O140" s="51" t="s">
        <v>479</v>
      </c>
      <c r="P140" s="50" t="s">
        <v>103</v>
      </c>
      <c r="Q140" s="51" t="s">
        <v>590</v>
      </c>
      <c r="R140" s="50" t="s">
        <v>102</v>
      </c>
      <c r="S140" s="51" t="s">
        <v>371</v>
      </c>
      <c r="T140" s="50">
        <v>20</v>
      </c>
      <c r="U140" s="51" t="s">
        <v>349</v>
      </c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187"/>
      <c r="AC140" s="51"/>
      <c r="AD140" s="187"/>
      <c r="AE140" s="48"/>
      <c r="AF140" s="424"/>
      <c r="AG140" s="424"/>
      <c r="AH140" s="280"/>
      <c r="AI140" s="9"/>
      <c r="AJ140" s="351"/>
      <c r="AK140" s="354"/>
      <c r="AL140" s="337"/>
      <c r="AM140" s="351"/>
      <c r="AN140" s="354"/>
      <c r="AO140" s="337"/>
      <c r="AP140" s="351"/>
      <c r="AQ140" s="354"/>
      <c r="AR140" s="337"/>
      <c r="AS140" s="351"/>
      <c r="AT140" s="354"/>
      <c r="AU140" s="337"/>
      <c r="AV140" s="351"/>
      <c r="AW140" s="364"/>
      <c r="AX140" s="337"/>
      <c r="AY140" s="418"/>
      <c r="AZ140" s="412"/>
      <c r="BA140" s="412"/>
      <c r="BB140" s="415"/>
    </row>
    <row r="141" spans="2:62" ht="28.15" customHeight="1" x14ac:dyDescent="0.2">
      <c r="B141" s="30"/>
      <c r="C141" s="338">
        <v>3</v>
      </c>
      <c r="D141" s="212"/>
      <c r="E141" s="223"/>
      <c r="F141" s="223"/>
      <c r="G141" s="222"/>
      <c r="H141" s="358"/>
      <c r="I141" s="390">
        <v>106</v>
      </c>
      <c r="J141" s="390">
        <v>29</v>
      </c>
      <c r="K141" s="390">
        <v>8</v>
      </c>
      <c r="L141" s="42" t="s">
        <v>131</v>
      </c>
      <c r="M141" s="43" t="s">
        <v>179</v>
      </c>
      <c r="N141" s="42" t="s">
        <v>129</v>
      </c>
      <c r="O141" s="43" t="s">
        <v>509</v>
      </c>
      <c r="P141" s="42" t="s">
        <v>128</v>
      </c>
      <c r="Q141" s="43" t="s">
        <v>697</v>
      </c>
      <c r="R141" s="42" t="s">
        <v>127</v>
      </c>
      <c r="S141" s="43" t="s">
        <v>471</v>
      </c>
      <c r="T141" s="42" t="s">
        <v>126</v>
      </c>
      <c r="U141" s="43" t="s">
        <v>349</v>
      </c>
      <c r="V141" s="42" t="s">
        <v>125</v>
      </c>
      <c r="W141" s="43" t="s">
        <v>130</v>
      </c>
      <c r="X141" s="42" t="s">
        <v>124</v>
      </c>
      <c r="Y141" s="43"/>
      <c r="Z141" s="42" t="s">
        <v>123</v>
      </c>
      <c r="AA141" s="43"/>
      <c r="AB141" s="196"/>
      <c r="AC141" s="43"/>
      <c r="AD141" s="196" t="s">
        <v>1463</v>
      </c>
      <c r="AE141" s="39"/>
      <c r="AF141" s="421"/>
      <c r="AG141" s="421"/>
      <c r="AH141" s="279"/>
      <c r="AI141" s="9"/>
      <c r="AJ141" s="349">
        <f>SUMPRODUCT(LEN($M141:$AA144)-LEN(SUBSTITUTE($M141:$AA144,"A", "")))</f>
        <v>45</v>
      </c>
      <c r="AK141" s="352">
        <f>SUMPRODUCT(LEN($AD141:$AD144)-LEN(SUBSTITUTE($AD141:$AD144,"A", "")))</f>
        <v>2</v>
      </c>
      <c r="AL141" s="335">
        <f>SUMPRODUCT(LEN($AC141:$AC144)-LEN(SUBSTITUTE($AC141:$AC144,"A", "")))</f>
        <v>0</v>
      </c>
      <c r="AM141" s="349">
        <f>SUMPRODUCT(LEN($M141:$AA144)-LEN(SUBSTITUTE($M141:$AA144,"S", "")))</f>
        <v>13</v>
      </c>
      <c r="AN141" s="352">
        <f>SUMPRODUCT(LEN($AD141:$AD144)-LEN(SUBSTITUTE($AD141:$AD144,"S", "")))</f>
        <v>3</v>
      </c>
      <c r="AO141" s="335">
        <f>SUMPRODUCT(LEN($AC141:$AC144)-LEN(SUBSTITUTE($AC141:$AC144,"S", "")))</f>
        <v>0</v>
      </c>
      <c r="AP141" s="349">
        <f>SUMPRODUCT(LEN($M141:$AA144)-LEN(SUBSTITUTE($M141:$AA144,"F", "")))</f>
        <v>0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10</v>
      </c>
      <c r="AT141" s="352">
        <f>SUMPRODUCT(LEN($AD141:$AD144)-LEN(SUBSTITUTE($AD141:$AD144,"G", "")))</f>
        <v>8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35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7.6" customHeight="1" thickBot="1" x14ac:dyDescent="0.25">
      <c r="B142" s="30"/>
      <c r="C142" s="339"/>
      <c r="D142" s="221"/>
      <c r="E142" s="220"/>
      <c r="F142" s="220"/>
      <c r="G142" s="219"/>
      <c r="H142" s="359"/>
      <c r="I142" s="391"/>
      <c r="J142" s="391"/>
      <c r="K142" s="391"/>
      <c r="L142" s="33" t="s">
        <v>122</v>
      </c>
      <c r="M142" s="55" t="s">
        <v>357</v>
      </c>
      <c r="N142" s="33" t="s">
        <v>121</v>
      </c>
      <c r="O142" s="55" t="s">
        <v>357</v>
      </c>
      <c r="P142" s="33" t="s">
        <v>120</v>
      </c>
      <c r="Q142" s="55" t="s">
        <v>1076</v>
      </c>
      <c r="R142" s="33" t="s">
        <v>119</v>
      </c>
      <c r="S142" s="55" t="s">
        <v>458</v>
      </c>
      <c r="T142" s="33" t="s">
        <v>118</v>
      </c>
      <c r="U142" s="55" t="s">
        <v>347</v>
      </c>
      <c r="V142" s="33" t="s">
        <v>117</v>
      </c>
      <c r="W142" s="55"/>
      <c r="X142" s="33" t="s">
        <v>116</v>
      </c>
      <c r="Y142" s="55"/>
      <c r="Z142" s="33" t="s">
        <v>115</v>
      </c>
      <c r="AA142" s="55"/>
      <c r="AB142" s="193"/>
      <c r="AC142" s="55"/>
      <c r="AD142" s="193" t="s">
        <v>1462</v>
      </c>
      <c r="AE142" s="22"/>
      <c r="AF142" s="422"/>
      <c r="AG142" s="422"/>
      <c r="AH142" s="278"/>
      <c r="AI142" s="9"/>
      <c r="AJ142" s="350"/>
      <c r="AK142" s="353"/>
      <c r="AL142" s="336"/>
      <c r="AM142" s="350"/>
      <c r="AN142" s="353"/>
      <c r="AO142" s="336"/>
      <c r="AP142" s="350"/>
      <c r="AQ142" s="353"/>
      <c r="AR142" s="336"/>
      <c r="AS142" s="350"/>
      <c r="AT142" s="353"/>
      <c r="AU142" s="336"/>
      <c r="AV142" s="350"/>
      <c r="AW142" s="363"/>
      <c r="AX142" s="336"/>
      <c r="AY142" s="417"/>
      <c r="AZ142" s="411"/>
      <c r="BA142" s="411"/>
      <c r="BB142" s="414"/>
    </row>
    <row r="143" spans="2:62" ht="28.15" customHeight="1" x14ac:dyDescent="0.2">
      <c r="B143" s="30"/>
      <c r="C143" s="340"/>
      <c r="D143" s="218"/>
      <c r="E143" s="217"/>
      <c r="F143" s="217"/>
      <c r="G143" s="216"/>
      <c r="H143" s="360"/>
      <c r="I143" s="392"/>
      <c r="J143" s="392"/>
      <c r="K143" s="392"/>
      <c r="L143" s="25" t="s">
        <v>114</v>
      </c>
      <c r="M143" s="114" t="s">
        <v>457</v>
      </c>
      <c r="N143" s="25" t="s">
        <v>112</v>
      </c>
      <c r="O143" s="114" t="s">
        <v>527</v>
      </c>
      <c r="P143" s="25" t="s">
        <v>111</v>
      </c>
      <c r="Q143" s="114" t="s">
        <v>714</v>
      </c>
      <c r="R143" s="25" t="s">
        <v>110</v>
      </c>
      <c r="S143" s="114" t="s">
        <v>479</v>
      </c>
      <c r="T143" s="25" t="s">
        <v>109</v>
      </c>
      <c r="U143" s="114" t="s">
        <v>354</v>
      </c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190"/>
      <c r="AC143" s="114"/>
      <c r="AD143" s="190"/>
      <c r="AE143" s="22"/>
      <c r="AF143" s="422"/>
      <c r="AG143" s="422"/>
      <c r="AH143" s="278"/>
      <c r="AI143" s="9"/>
      <c r="AJ143" s="350"/>
      <c r="AK143" s="353"/>
      <c r="AL143" s="336"/>
      <c r="AM143" s="350"/>
      <c r="AN143" s="353"/>
      <c r="AO143" s="336"/>
      <c r="AP143" s="350"/>
      <c r="AQ143" s="353"/>
      <c r="AR143" s="336"/>
      <c r="AS143" s="350"/>
      <c r="AT143" s="353"/>
      <c r="AU143" s="336"/>
      <c r="AV143" s="350"/>
      <c r="AW143" s="363"/>
      <c r="AX143" s="336"/>
      <c r="AY143" s="417"/>
      <c r="AZ143" s="411"/>
      <c r="BA143" s="411"/>
      <c r="BB143" s="414"/>
    </row>
    <row r="144" spans="2:62" ht="28.15" customHeight="1" thickBot="1" x14ac:dyDescent="0.25">
      <c r="B144" s="20"/>
      <c r="C144" s="341"/>
      <c r="D144" s="215"/>
      <c r="E144" s="214"/>
      <c r="F144" s="214"/>
      <c r="G144" s="213"/>
      <c r="H144" s="361"/>
      <c r="I144" s="394"/>
      <c r="J144" s="394"/>
      <c r="K144" s="394"/>
      <c r="L144" s="15" t="s">
        <v>105</v>
      </c>
      <c r="M144" s="16" t="s">
        <v>469</v>
      </c>
      <c r="N144" s="15" t="s">
        <v>104</v>
      </c>
      <c r="O144" s="16" t="s">
        <v>469</v>
      </c>
      <c r="P144" s="15" t="s">
        <v>103</v>
      </c>
      <c r="Q144" s="16" t="s">
        <v>507</v>
      </c>
      <c r="R144" s="15" t="s">
        <v>102</v>
      </c>
      <c r="S144" s="16" t="s">
        <v>498</v>
      </c>
      <c r="T144" s="15">
        <v>20</v>
      </c>
      <c r="U144" s="16" t="s">
        <v>130</v>
      </c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187"/>
      <c r="AC144" s="16"/>
      <c r="AD144" s="186"/>
      <c r="AE144" s="11"/>
      <c r="AF144" s="423"/>
      <c r="AG144" s="423"/>
      <c r="AH144" s="277"/>
      <c r="AI144" s="9"/>
      <c r="AJ144" s="351"/>
      <c r="AK144" s="354"/>
      <c r="AL144" s="337"/>
      <c r="AM144" s="351"/>
      <c r="AN144" s="354"/>
      <c r="AO144" s="337"/>
      <c r="AP144" s="351"/>
      <c r="AQ144" s="354"/>
      <c r="AR144" s="337"/>
      <c r="AS144" s="351"/>
      <c r="AT144" s="354"/>
      <c r="AU144" s="337"/>
      <c r="AV144" s="351"/>
      <c r="AW144" s="364"/>
      <c r="AX144" s="337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286" t="s">
        <v>160</v>
      </c>
      <c r="AI145" s="106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231</v>
      </c>
      <c r="E146" s="425"/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85"/>
      <c r="AI146" s="86" t="s">
        <v>137</v>
      </c>
      <c r="AJ146" s="85">
        <f t="shared" ref="AJ146:BB146" si="18">SUM(AJ148:AJ159)</f>
        <v>145</v>
      </c>
      <c r="AK146" s="84">
        <f t="shared" si="18"/>
        <v>17</v>
      </c>
      <c r="AL146" s="83">
        <f t="shared" si="18"/>
        <v>0</v>
      </c>
      <c r="AM146" s="85">
        <f t="shared" si="18"/>
        <v>25</v>
      </c>
      <c r="AN146" s="84">
        <f t="shared" si="18"/>
        <v>2</v>
      </c>
      <c r="AO146" s="83">
        <f t="shared" si="18"/>
        <v>0</v>
      </c>
      <c r="AP146" s="85">
        <f t="shared" si="18"/>
        <v>1</v>
      </c>
      <c r="AQ146" s="84">
        <f t="shared" si="18"/>
        <v>0</v>
      </c>
      <c r="AR146" s="83">
        <f t="shared" si="18"/>
        <v>0</v>
      </c>
      <c r="AS146" s="85">
        <f t="shared" si="18"/>
        <v>21</v>
      </c>
      <c r="AT146" s="84">
        <f t="shared" si="18"/>
        <v>11</v>
      </c>
      <c r="AU146" s="83">
        <f t="shared" si="18"/>
        <v>0</v>
      </c>
      <c r="AV146" s="85">
        <f t="shared" si="18"/>
        <v>0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54</v>
      </c>
      <c r="BG146" s="5">
        <f>SUM(AM146:AO146,AY146)/$BG$5</f>
        <v>9</v>
      </c>
      <c r="BH146" s="5">
        <f>SUM(AP146:AR146,AZ146)/$BG$5</f>
        <v>0.33333333333333331</v>
      </c>
      <c r="BI146" s="5">
        <f>SUM(AS146:AU146,BA146)/$BG$5</f>
        <v>10.666666666666666</v>
      </c>
      <c r="BJ146" s="5">
        <f>SUM(AV146:AX146,BB146)/$BG$5</f>
        <v>0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85"/>
      <c r="AI147" s="66" t="s">
        <v>135</v>
      </c>
      <c r="AJ147" s="65">
        <f t="shared" ref="AJ147:BB147" si="19">AJ146/3</f>
        <v>48.333333333333336</v>
      </c>
      <c r="AK147" s="64">
        <f t="shared" si="19"/>
        <v>5.666666666666667</v>
      </c>
      <c r="AL147" s="63">
        <f t="shared" si="19"/>
        <v>0</v>
      </c>
      <c r="AM147" s="65">
        <f t="shared" si="19"/>
        <v>8.3333333333333339</v>
      </c>
      <c r="AN147" s="64">
        <f t="shared" si="19"/>
        <v>0.66666666666666663</v>
      </c>
      <c r="AO147" s="63">
        <f t="shared" si="19"/>
        <v>0</v>
      </c>
      <c r="AP147" s="65">
        <f t="shared" si="19"/>
        <v>0.33333333333333331</v>
      </c>
      <c r="AQ147" s="64">
        <f t="shared" si="19"/>
        <v>0</v>
      </c>
      <c r="AR147" s="63">
        <f t="shared" si="19"/>
        <v>0</v>
      </c>
      <c r="AS147" s="65">
        <f t="shared" si="19"/>
        <v>7</v>
      </c>
      <c r="AT147" s="64">
        <f t="shared" si="19"/>
        <v>3.6666666666666665</v>
      </c>
      <c r="AU147" s="63">
        <f t="shared" si="19"/>
        <v>0</v>
      </c>
      <c r="AV147" s="65">
        <f t="shared" si="19"/>
        <v>0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8.15" customHeight="1" x14ac:dyDescent="0.2">
      <c r="B148" s="30"/>
      <c r="C148" s="338">
        <v>1</v>
      </c>
      <c r="D148" s="212"/>
      <c r="E148" s="223"/>
      <c r="F148" s="223"/>
      <c r="G148" s="222"/>
      <c r="H148" s="358" t="s">
        <v>370</v>
      </c>
      <c r="I148" s="390">
        <v>157</v>
      </c>
      <c r="J148" s="390">
        <v>33</v>
      </c>
      <c r="K148" s="390">
        <v>6</v>
      </c>
      <c r="L148" s="42" t="s">
        <v>131</v>
      </c>
      <c r="M148" s="43" t="s">
        <v>132</v>
      </c>
      <c r="N148" s="42" t="s">
        <v>129</v>
      </c>
      <c r="O148" s="43" t="s">
        <v>357</v>
      </c>
      <c r="P148" s="42" t="s">
        <v>128</v>
      </c>
      <c r="Q148" s="43" t="s">
        <v>459</v>
      </c>
      <c r="R148" s="42" t="s">
        <v>127</v>
      </c>
      <c r="S148" s="43" t="s">
        <v>357</v>
      </c>
      <c r="T148" s="42" t="s">
        <v>126</v>
      </c>
      <c r="U148" s="43" t="s">
        <v>676</v>
      </c>
      <c r="V148" s="42" t="s">
        <v>125</v>
      </c>
      <c r="W148" s="43" t="s">
        <v>357</v>
      </c>
      <c r="X148" s="42" t="s">
        <v>124</v>
      </c>
      <c r="Y148" s="43" t="s">
        <v>354</v>
      </c>
      <c r="Z148" s="42" t="s">
        <v>123</v>
      </c>
      <c r="AA148" s="43"/>
      <c r="AB148" s="196"/>
      <c r="AC148" s="43"/>
      <c r="AD148" s="196" t="s">
        <v>1461</v>
      </c>
      <c r="AE148" s="58"/>
      <c r="AF148" s="421"/>
      <c r="AG148" s="421"/>
      <c r="AH148" s="279"/>
      <c r="AI148" s="9"/>
      <c r="AJ148" s="349">
        <f>SUMPRODUCT(LEN($M148:$AA151)-LEN(SUBSTITUTE($M148:$AA151,"A", "")))</f>
        <v>51</v>
      </c>
      <c r="AK148" s="352">
        <f>SUMPRODUCT(LEN($AD148:$AD151)-LEN(SUBSTITUTE($AD148:$AD151,"A", "")))</f>
        <v>3</v>
      </c>
      <c r="AL148" s="335">
        <f>SUMPRODUCT(LEN($AC148:$AC151)-LEN(SUBSTITUTE($AC148:$AC151,"A", "")))</f>
        <v>0</v>
      </c>
      <c r="AM148" s="349">
        <f>SUMPRODUCT(LEN($M148:$AA151)-LEN(SUBSTITUTE($M148:$AA151,"S", "")))</f>
        <v>16</v>
      </c>
      <c r="AN148" s="352">
        <f>SUMPRODUCT(LEN($AD148:$AD151)-LEN(SUBSTITUTE($AD148:$AD151,"S", "")))</f>
        <v>1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8</v>
      </c>
      <c r="AT148" s="352">
        <f>SUMPRODUCT(LEN($AD148:$AD151)-LEN(SUBSTITUTE($AD148:$AD151,"G", "")))</f>
        <v>3</v>
      </c>
      <c r="AU148" s="335">
        <f>SUMPRODUCT(LEN($AC148:$AC151)-LEN(SUBSTITUTE($AC148:$AC151,"G", "")))</f>
        <v>0</v>
      </c>
      <c r="AV148" s="349">
        <f>SUMPRODUCT(LEN($L148:$AA151)-LEN(SUBSTITUTE($L148:$AA151,"M", "")))</f>
        <v>0</v>
      </c>
      <c r="AW148" s="362">
        <f>SUMPRODUCT(LEN($AD148:$AD151)-LEN(SUBSTITUTE($AD148:$AD151,"M", "")))</f>
        <v>0</v>
      </c>
      <c r="AX148" s="335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8.15" customHeight="1" thickBot="1" x14ac:dyDescent="0.25">
      <c r="B149" s="30"/>
      <c r="C149" s="339"/>
      <c r="D149" s="221"/>
      <c r="E149" s="220"/>
      <c r="F149" s="220"/>
      <c r="G149" s="219"/>
      <c r="H149" s="359"/>
      <c r="I149" s="391"/>
      <c r="J149" s="391"/>
      <c r="K149" s="391"/>
      <c r="L149" s="33" t="s">
        <v>122</v>
      </c>
      <c r="M149" s="55" t="s">
        <v>132</v>
      </c>
      <c r="N149" s="33" t="s">
        <v>121</v>
      </c>
      <c r="O149" s="55" t="s">
        <v>509</v>
      </c>
      <c r="P149" s="33" t="s">
        <v>120</v>
      </c>
      <c r="Q149" s="55" t="s">
        <v>507</v>
      </c>
      <c r="R149" s="33" t="s">
        <v>119</v>
      </c>
      <c r="S149" s="55" t="s">
        <v>471</v>
      </c>
      <c r="T149" s="33" t="s">
        <v>118</v>
      </c>
      <c r="U149" s="55" t="s">
        <v>578</v>
      </c>
      <c r="V149" s="33" t="s">
        <v>117</v>
      </c>
      <c r="W149" s="55" t="s">
        <v>357</v>
      </c>
      <c r="X149" s="33" t="s">
        <v>116</v>
      </c>
      <c r="Y149" s="55" t="s">
        <v>132</v>
      </c>
      <c r="Z149" s="33" t="s">
        <v>115</v>
      </c>
      <c r="AA149" s="55"/>
      <c r="AB149" s="193"/>
      <c r="AC149" s="55"/>
      <c r="AD149" s="193"/>
      <c r="AE149" s="57"/>
      <c r="AF149" s="422"/>
      <c r="AG149" s="422"/>
      <c r="AH149" s="278"/>
      <c r="AI149" s="9"/>
      <c r="AJ149" s="350"/>
      <c r="AK149" s="353"/>
      <c r="AL149" s="336"/>
      <c r="AM149" s="350"/>
      <c r="AN149" s="353"/>
      <c r="AO149" s="336"/>
      <c r="AP149" s="350"/>
      <c r="AQ149" s="353"/>
      <c r="AR149" s="336"/>
      <c r="AS149" s="350"/>
      <c r="AT149" s="353"/>
      <c r="AU149" s="336"/>
      <c r="AV149" s="350"/>
      <c r="AW149" s="363"/>
      <c r="AX149" s="336"/>
      <c r="AY149" s="417"/>
      <c r="AZ149" s="411"/>
      <c r="BA149" s="411"/>
      <c r="BB149" s="414"/>
    </row>
    <row r="150" spans="2:62" ht="28.15" customHeight="1" x14ac:dyDescent="0.2">
      <c r="B150" s="30"/>
      <c r="C150" s="340"/>
      <c r="D150" s="218"/>
      <c r="E150" s="217"/>
      <c r="F150" s="217"/>
      <c r="G150" s="216"/>
      <c r="H150" s="360">
        <v>231</v>
      </c>
      <c r="I150" s="392"/>
      <c r="J150" s="392"/>
      <c r="K150" s="392"/>
      <c r="L150" s="25" t="s">
        <v>114</v>
      </c>
      <c r="M150" s="114" t="s">
        <v>179</v>
      </c>
      <c r="N150" s="25" t="s">
        <v>112</v>
      </c>
      <c r="O150" s="114" t="s">
        <v>467</v>
      </c>
      <c r="P150" s="25" t="s">
        <v>111</v>
      </c>
      <c r="Q150" s="114" t="s">
        <v>984</v>
      </c>
      <c r="R150" s="25" t="s">
        <v>110</v>
      </c>
      <c r="S150" s="114" t="s">
        <v>357</v>
      </c>
      <c r="T150" s="25" t="s">
        <v>109</v>
      </c>
      <c r="U150" s="114" t="s">
        <v>462</v>
      </c>
      <c r="V150" s="25" t="s">
        <v>108</v>
      </c>
      <c r="W150" s="114" t="s">
        <v>349</v>
      </c>
      <c r="X150" s="25" t="s">
        <v>107</v>
      </c>
      <c r="Y150" s="114" t="s">
        <v>130</v>
      </c>
      <c r="Z150" s="25" t="s">
        <v>106</v>
      </c>
      <c r="AA150" s="114"/>
      <c r="AB150" s="190"/>
      <c r="AC150" s="114"/>
      <c r="AD150" s="190"/>
      <c r="AE150" s="57"/>
      <c r="AF150" s="422"/>
      <c r="AG150" s="422"/>
      <c r="AH150" s="278"/>
      <c r="AI150" s="9"/>
      <c r="AJ150" s="350"/>
      <c r="AK150" s="353"/>
      <c r="AL150" s="336"/>
      <c r="AM150" s="350"/>
      <c r="AN150" s="353"/>
      <c r="AO150" s="336"/>
      <c r="AP150" s="350"/>
      <c r="AQ150" s="353"/>
      <c r="AR150" s="336"/>
      <c r="AS150" s="350"/>
      <c r="AT150" s="353"/>
      <c r="AU150" s="336"/>
      <c r="AV150" s="350"/>
      <c r="AW150" s="363"/>
      <c r="AX150" s="336"/>
      <c r="AY150" s="417"/>
      <c r="AZ150" s="411"/>
      <c r="BA150" s="411"/>
      <c r="BB150" s="414"/>
    </row>
    <row r="151" spans="2:62" ht="28.15" customHeight="1" thickBot="1" x14ac:dyDescent="0.25">
      <c r="B151" s="30"/>
      <c r="C151" s="355"/>
      <c r="D151" s="246"/>
      <c r="E151" s="254"/>
      <c r="F151" s="254"/>
      <c r="G151" s="253"/>
      <c r="H151" s="361"/>
      <c r="I151" s="393"/>
      <c r="J151" s="393"/>
      <c r="K151" s="393"/>
      <c r="L151" s="50" t="s">
        <v>105</v>
      </c>
      <c r="M151" s="51" t="s">
        <v>357</v>
      </c>
      <c r="N151" s="50" t="s">
        <v>104</v>
      </c>
      <c r="O151" s="51" t="s">
        <v>132</v>
      </c>
      <c r="P151" s="50" t="s">
        <v>103</v>
      </c>
      <c r="Q151" s="51" t="s">
        <v>132</v>
      </c>
      <c r="R151" s="50" t="s">
        <v>102</v>
      </c>
      <c r="S151" s="51" t="s">
        <v>456</v>
      </c>
      <c r="T151" s="50">
        <v>20</v>
      </c>
      <c r="U151" s="51" t="s">
        <v>479</v>
      </c>
      <c r="V151" s="50" t="s">
        <v>101</v>
      </c>
      <c r="W151" s="51" t="s">
        <v>347</v>
      </c>
      <c r="X151" s="50" t="s">
        <v>100</v>
      </c>
      <c r="Y151" s="51"/>
      <c r="Z151" s="50" t="s">
        <v>99</v>
      </c>
      <c r="AA151" s="51"/>
      <c r="AB151" s="187"/>
      <c r="AC151" s="51"/>
      <c r="AD151" s="187"/>
      <c r="AE151" s="56"/>
      <c r="AF151" s="424"/>
      <c r="AG151" s="424"/>
      <c r="AH151" s="280"/>
      <c r="AI151" s="9"/>
      <c r="AJ151" s="351"/>
      <c r="AK151" s="354"/>
      <c r="AL151" s="337"/>
      <c r="AM151" s="351"/>
      <c r="AN151" s="354"/>
      <c r="AO151" s="337"/>
      <c r="AP151" s="351"/>
      <c r="AQ151" s="354"/>
      <c r="AR151" s="337"/>
      <c r="AS151" s="351"/>
      <c r="AT151" s="354"/>
      <c r="AU151" s="337"/>
      <c r="AV151" s="351"/>
      <c r="AW151" s="364"/>
      <c r="AX151" s="337"/>
      <c r="AY151" s="418"/>
      <c r="AZ151" s="412"/>
      <c r="BA151" s="412"/>
      <c r="BB151" s="415"/>
    </row>
    <row r="152" spans="2:62" ht="28.15" customHeight="1" x14ac:dyDescent="0.2">
      <c r="B152" s="30"/>
      <c r="C152" s="338">
        <v>2</v>
      </c>
      <c r="D152" s="212"/>
      <c r="E152" s="223"/>
      <c r="F152" s="223"/>
      <c r="G152" s="222"/>
      <c r="H152" s="358"/>
      <c r="I152" s="390">
        <v>131</v>
      </c>
      <c r="J152" s="390">
        <v>29</v>
      </c>
      <c r="K152" s="390">
        <v>7</v>
      </c>
      <c r="L152" s="42" t="s">
        <v>131</v>
      </c>
      <c r="M152" s="43" t="s">
        <v>132</v>
      </c>
      <c r="N152" s="42" t="s">
        <v>129</v>
      </c>
      <c r="O152" s="43" t="s">
        <v>469</v>
      </c>
      <c r="P152" s="42" t="s">
        <v>128</v>
      </c>
      <c r="Q152" s="43" t="s">
        <v>458</v>
      </c>
      <c r="R152" s="42" t="s">
        <v>127</v>
      </c>
      <c r="S152" s="43" t="s">
        <v>984</v>
      </c>
      <c r="T152" s="42" t="s">
        <v>126</v>
      </c>
      <c r="U152" s="43" t="s">
        <v>179</v>
      </c>
      <c r="V152" s="42" t="s">
        <v>125</v>
      </c>
      <c r="W152" s="43" t="s">
        <v>132</v>
      </c>
      <c r="X152" s="42" t="s">
        <v>124</v>
      </c>
      <c r="Y152" s="43"/>
      <c r="Z152" s="42" t="s">
        <v>123</v>
      </c>
      <c r="AA152" s="43"/>
      <c r="AB152" s="196"/>
      <c r="AC152" s="43"/>
      <c r="AD152" s="196" t="s">
        <v>479</v>
      </c>
      <c r="AE152" s="39"/>
      <c r="AF152" s="421"/>
      <c r="AG152" s="421"/>
      <c r="AH152" s="279"/>
      <c r="AI152" s="9"/>
      <c r="AJ152" s="349">
        <f>SUMPRODUCT(LEN($M152:$AA155)-LEN(SUBSTITUTE($M152:$AA155,"A", "")))</f>
        <v>63</v>
      </c>
      <c r="AK152" s="352">
        <f>SUMPRODUCT(LEN($AD152:$AD155)-LEN(SUBSTITUTE($AD152:$AD155,"A", "")))</f>
        <v>2</v>
      </c>
      <c r="AL152" s="335">
        <f>SUMPRODUCT(LEN($AC152:$AC155)-LEN(SUBSTITUTE($AC152:$AC155,"A", "")))</f>
        <v>0</v>
      </c>
      <c r="AM152" s="349">
        <f>SUMPRODUCT(LEN($M152:$AA155)-LEN(SUBSTITUTE($M152:$AA155,"S", "")))</f>
        <v>0</v>
      </c>
      <c r="AN152" s="352">
        <f>SUMPRODUCT(LEN($AD152:$AD155)-LEN(SUBSTITUTE($AD152:$AD155,"S", "")))</f>
        <v>0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0</v>
      </c>
      <c r="AR152" s="335">
        <f>SUMPRODUCT(LEN($AC152:$AC155)-LEN(SUBSTITUTE($AC152:$AC155,"F", "")))</f>
        <v>0</v>
      </c>
      <c r="AS152" s="349">
        <f>SUMPRODUCT(LEN($M152:$AA155)-LEN(SUBSTITUTE($M152:$AA155,"G", "")))</f>
        <v>6</v>
      </c>
      <c r="AT152" s="352">
        <f>SUMPRODUCT(LEN($AD152:$AD155)-LEN(SUBSTITUTE($AD152:$AD155,"G", "")))</f>
        <v>1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35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8.15" customHeight="1" thickBot="1" x14ac:dyDescent="0.25">
      <c r="B153" s="30"/>
      <c r="C153" s="339"/>
      <c r="D153" s="221"/>
      <c r="E153" s="220"/>
      <c r="F153" s="220"/>
      <c r="G153" s="219"/>
      <c r="H153" s="359"/>
      <c r="I153" s="391"/>
      <c r="J153" s="391"/>
      <c r="K153" s="391"/>
      <c r="L153" s="33" t="s">
        <v>122</v>
      </c>
      <c r="M153" s="55" t="s">
        <v>458</v>
      </c>
      <c r="N153" s="33" t="s">
        <v>121</v>
      </c>
      <c r="O153" s="55" t="s">
        <v>693</v>
      </c>
      <c r="P153" s="33" t="s">
        <v>120</v>
      </c>
      <c r="Q153" s="55" t="s">
        <v>458</v>
      </c>
      <c r="R153" s="33" t="s">
        <v>119</v>
      </c>
      <c r="S153" s="55" t="s">
        <v>458</v>
      </c>
      <c r="T153" s="33" t="s">
        <v>118</v>
      </c>
      <c r="U153" s="55" t="s">
        <v>179</v>
      </c>
      <c r="V153" s="33" t="s">
        <v>117</v>
      </c>
      <c r="W153" s="55" t="s">
        <v>132</v>
      </c>
      <c r="X153" s="33" t="s">
        <v>116</v>
      </c>
      <c r="Y153" s="55"/>
      <c r="Z153" s="33" t="s">
        <v>115</v>
      </c>
      <c r="AA153" s="55"/>
      <c r="AB153" s="193"/>
      <c r="AC153" s="55"/>
      <c r="AD153" s="193"/>
      <c r="AE153" s="22"/>
      <c r="AF153" s="422"/>
      <c r="AG153" s="422"/>
      <c r="AH153" s="278"/>
      <c r="AI153" s="9"/>
      <c r="AJ153" s="350"/>
      <c r="AK153" s="353"/>
      <c r="AL153" s="336"/>
      <c r="AM153" s="350"/>
      <c r="AN153" s="353"/>
      <c r="AO153" s="336"/>
      <c r="AP153" s="350"/>
      <c r="AQ153" s="353"/>
      <c r="AR153" s="336"/>
      <c r="AS153" s="350"/>
      <c r="AT153" s="353"/>
      <c r="AU153" s="336"/>
      <c r="AV153" s="350"/>
      <c r="AW153" s="363"/>
      <c r="AX153" s="336"/>
      <c r="AY153" s="417"/>
      <c r="AZ153" s="411"/>
      <c r="BA153" s="411"/>
      <c r="BB153" s="414"/>
    </row>
    <row r="154" spans="2:62" ht="28.15" customHeight="1" x14ac:dyDescent="0.2">
      <c r="B154" s="30"/>
      <c r="C154" s="340"/>
      <c r="D154" s="218"/>
      <c r="E154" s="217"/>
      <c r="F154" s="217"/>
      <c r="G154" s="216"/>
      <c r="H154" s="360"/>
      <c r="I154" s="392"/>
      <c r="J154" s="392"/>
      <c r="K154" s="392"/>
      <c r="L154" s="25" t="s">
        <v>114</v>
      </c>
      <c r="M154" s="114" t="s">
        <v>357</v>
      </c>
      <c r="N154" s="25" t="s">
        <v>112</v>
      </c>
      <c r="O154" s="114" t="s">
        <v>1042</v>
      </c>
      <c r="P154" s="25" t="s">
        <v>111</v>
      </c>
      <c r="Q154" s="114" t="s">
        <v>527</v>
      </c>
      <c r="R154" s="25" t="s">
        <v>110</v>
      </c>
      <c r="S154" s="114" t="s">
        <v>467</v>
      </c>
      <c r="T154" s="25" t="s">
        <v>109</v>
      </c>
      <c r="U154" s="114" t="s">
        <v>496</v>
      </c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190"/>
      <c r="AC154" s="114"/>
      <c r="AD154" s="190"/>
      <c r="AE154" s="22"/>
      <c r="AF154" s="422"/>
      <c r="AG154" s="422"/>
      <c r="AH154" s="278"/>
      <c r="AI154" s="9"/>
      <c r="AJ154" s="350"/>
      <c r="AK154" s="353"/>
      <c r="AL154" s="336"/>
      <c r="AM154" s="350"/>
      <c r="AN154" s="353"/>
      <c r="AO154" s="336"/>
      <c r="AP154" s="350"/>
      <c r="AQ154" s="353"/>
      <c r="AR154" s="336"/>
      <c r="AS154" s="350"/>
      <c r="AT154" s="353"/>
      <c r="AU154" s="336"/>
      <c r="AV154" s="350"/>
      <c r="AW154" s="363"/>
      <c r="AX154" s="336"/>
      <c r="AY154" s="417"/>
      <c r="AZ154" s="411"/>
      <c r="BA154" s="411"/>
      <c r="BB154" s="414"/>
    </row>
    <row r="155" spans="2:62" ht="28.15" customHeight="1" thickBot="1" x14ac:dyDescent="0.25">
      <c r="B155" s="30"/>
      <c r="C155" s="355"/>
      <c r="D155" s="246"/>
      <c r="E155" s="254"/>
      <c r="F155" s="254"/>
      <c r="G155" s="253"/>
      <c r="H155" s="361"/>
      <c r="I155" s="393"/>
      <c r="J155" s="393"/>
      <c r="K155" s="393"/>
      <c r="L155" s="50" t="s">
        <v>105</v>
      </c>
      <c r="M155" s="51" t="s">
        <v>479</v>
      </c>
      <c r="N155" s="50" t="s">
        <v>104</v>
      </c>
      <c r="O155" s="51" t="s">
        <v>458</v>
      </c>
      <c r="P155" s="50" t="s">
        <v>103</v>
      </c>
      <c r="Q155" s="51" t="s">
        <v>458</v>
      </c>
      <c r="R155" s="50" t="s">
        <v>102</v>
      </c>
      <c r="S155" s="51" t="s">
        <v>357</v>
      </c>
      <c r="T155" s="50">
        <v>20</v>
      </c>
      <c r="U155" s="51" t="s">
        <v>132</v>
      </c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187"/>
      <c r="AC155" s="51"/>
      <c r="AD155" s="187"/>
      <c r="AE155" s="48"/>
      <c r="AF155" s="424"/>
      <c r="AG155" s="424"/>
      <c r="AH155" s="280"/>
      <c r="AI155" s="9"/>
      <c r="AJ155" s="351"/>
      <c r="AK155" s="354"/>
      <c r="AL155" s="337"/>
      <c r="AM155" s="351"/>
      <c r="AN155" s="354"/>
      <c r="AO155" s="337"/>
      <c r="AP155" s="351"/>
      <c r="AQ155" s="354"/>
      <c r="AR155" s="337"/>
      <c r="AS155" s="351"/>
      <c r="AT155" s="354"/>
      <c r="AU155" s="337"/>
      <c r="AV155" s="351"/>
      <c r="AW155" s="364"/>
      <c r="AX155" s="337"/>
      <c r="AY155" s="418"/>
      <c r="AZ155" s="412"/>
      <c r="BA155" s="412"/>
      <c r="BB155" s="415"/>
    </row>
    <row r="156" spans="2:62" ht="28.15" customHeight="1" x14ac:dyDescent="0.2">
      <c r="B156" s="30"/>
      <c r="C156" s="338">
        <v>3</v>
      </c>
      <c r="D156" s="212"/>
      <c r="E156" s="223"/>
      <c r="F156" s="223"/>
      <c r="G156" s="222"/>
      <c r="H156" s="358"/>
      <c r="I156" s="390">
        <v>150</v>
      </c>
      <c r="J156" s="390">
        <v>30</v>
      </c>
      <c r="K156" s="390">
        <v>10</v>
      </c>
      <c r="L156" s="42" t="s">
        <v>131</v>
      </c>
      <c r="M156" s="43" t="s">
        <v>132</v>
      </c>
      <c r="N156" s="42" t="s">
        <v>129</v>
      </c>
      <c r="O156" s="43" t="s">
        <v>357</v>
      </c>
      <c r="P156" s="42" t="s">
        <v>128</v>
      </c>
      <c r="Q156" s="43" t="s">
        <v>469</v>
      </c>
      <c r="R156" s="42" t="s">
        <v>127</v>
      </c>
      <c r="S156" s="43" t="s">
        <v>179</v>
      </c>
      <c r="T156" s="42" t="s">
        <v>126</v>
      </c>
      <c r="U156" s="43" t="s">
        <v>132</v>
      </c>
      <c r="V156" s="42" t="s">
        <v>125</v>
      </c>
      <c r="W156" s="43"/>
      <c r="X156" s="42" t="s">
        <v>124</v>
      </c>
      <c r="Y156" s="43"/>
      <c r="Z156" s="42" t="s">
        <v>123</v>
      </c>
      <c r="AA156" s="43"/>
      <c r="AB156" s="196"/>
      <c r="AC156" s="43"/>
      <c r="AD156" s="196" t="s">
        <v>1460</v>
      </c>
      <c r="AE156" s="39"/>
      <c r="AF156" s="421"/>
      <c r="AG156" s="421"/>
      <c r="AH156" s="279"/>
      <c r="AI156" s="9"/>
      <c r="AJ156" s="349">
        <f>SUMPRODUCT(LEN($M156:$AA159)-LEN(SUBSTITUTE($M156:$AA159,"A", "")))</f>
        <v>31</v>
      </c>
      <c r="AK156" s="352">
        <f>SUMPRODUCT(LEN($AD156:$AD159)-LEN(SUBSTITUTE($AD156:$AD159,"A", "")))</f>
        <v>12</v>
      </c>
      <c r="AL156" s="335">
        <f>SUMPRODUCT(LEN($AC156:$AC159)-LEN(SUBSTITUTE($AC156:$AC159,"A", "")))</f>
        <v>0</v>
      </c>
      <c r="AM156" s="349">
        <f>SUMPRODUCT(LEN($M156:$AA159)-LEN(SUBSTITUTE($M156:$AA159,"S", "")))</f>
        <v>9</v>
      </c>
      <c r="AN156" s="352">
        <f>SUMPRODUCT(LEN($AD156:$AD159)-LEN(SUBSTITUTE($AD156:$AD159,"S", "")))</f>
        <v>1</v>
      </c>
      <c r="AO156" s="335">
        <f>SUMPRODUCT(LEN($AC156:$AC159)-LEN(SUBSTITUTE($AC156:$AC159,"S", "")))</f>
        <v>0</v>
      </c>
      <c r="AP156" s="349">
        <f>SUMPRODUCT(LEN($M156:$AA159)-LEN(SUBSTITUTE($M156:$AA159,"F", "")))</f>
        <v>1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7</v>
      </c>
      <c r="AT156" s="352">
        <f>SUMPRODUCT(LEN($AD156:$AD159)-LEN(SUBSTITUTE($AD156:$AD159,"G", "")))</f>
        <v>7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35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8.15" customHeight="1" thickBot="1" x14ac:dyDescent="0.25">
      <c r="B157" s="30"/>
      <c r="C157" s="339"/>
      <c r="D157" s="221"/>
      <c r="E157" s="220"/>
      <c r="F157" s="220"/>
      <c r="G157" s="219"/>
      <c r="H157" s="359"/>
      <c r="I157" s="391"/>
      <c r="J157" s="391"/>
      <c r="K157" s="391"/>
      <c r="L157" s="33" t="s">
        <v>122</v>
      </c>
      <c r="M157" s="55" t="s">
        <v>357</v>
      </c>
      <c r="N157" s="33" t="s">
        <v>121</v>
      </c>
      <c r="O157" s="55" t="s">
        <v>509</v>
      </c>
      <c r="P157" s="33" t="s">
        <v>120</v>
      </c>
      <c r="Q157" s="55" t="s">
        <v>707</v>
      </c>
      <c r="R157" s="33" t="s">
        <v>119</v>
      </c>
      <c r="S157" s="55" t="s">
        <v>852</v>
      </c>
      <c r="T157" s="33" t="s">
        <v>118</v>
      </c>
      <c r="U157" s="55" t="s">
        <v>347</v>
      </c>
      <c r="V157" s="33" t="s">
        <v>117</v>
      </c>
      <c r="W157" s="55"/>
      <c r="X157" s="33" t="s">
        <v>116</v>
      </c>
      <c r="Y157" s="55"/>
      <c r="Z157" s="33" t="s">
        <v>115</v>
      </c>
      <c r="AA157" s="55"/>
      <c r="AB157" s="193"/>
      <c r="AC157" s="55"/>
      <c r="AD157" s="193" t="s">
        <v>1459</v>
      </c>
      <c r="AE157" s="22"/>
      <c r="AF157" s="422"/>
      <c r="AG157" s="422"/>
      <c r="AH157" s="278"/>
      <c r="AI157" s="9"/>
      <c r="AJ157" s="350"/>
      <c r="AK157" s="353"/>
      <c r="AL157" s="336"/>
      <c r="AM157" s="350"/>
      <c r="AN157" s="353"/>
      <c r="AO157" s="336"/>
      <c r="AP157" s="350"/>
      <c r="AQ157" s="353"/>
      <c r="AR157" s="336"/>
      <c r="AS157" s="350"/>
      <c r="AT157" s="353"/>
      <c r="AU157" s="336"/>
      <c r="AV157" s="350"/>
      <c r="AW157" s="363"/>
      <c r="AX157" s="336"/>
      <c r="AY157" s="417"/>
      <c r="AZ157" s="411"/>
      <c r="BA157" s="411"/>
      <c r="BB157" s="414"/>
    </row>
    <row r="158" spans="2:62" ht="28.15" customHeight="1" x14ac:dyDescent="0.2">
      <c r="B158" s="30"/>
      <c r="C158" s="340"/>
      <c r="D158" s="218"/>
      <c r="E158" s="217"/>
      <c r="F158" s="217"/>
      <c r="G158" s="216"/>
      <c r="H158" s="360"/>
      <c r="I158" s="392"/>
      <c r="J158" s="392"/>
      <c r="K158" s="392"/>
      <c r="L158" s="25" t="s">
        <v>114</v>
      </c>
      <c r="M158" s="114" t="s">
        <v>132</v>
      </c>
      <c r="N158" s="25" t="s">
        <v>112</v>
      </c>
      <c r="O158" s="114" t="s">
        <v>470</v>
      </c>
      <c r="P158" s="25" t="s">
        <v>111</v>
      </c>
      <c r="Q158" s="114" t="s">
        <v>179</v>
      </c>
      <c r="R158" s="25" t="s">
        <v>110</v>
      </c>
      <c r="S158" s="114" t="s">
        <v>498</v>
      </c>
      <c r="T158" s="25" t="s">
        <v>109</v>
      </c>
      <c r="U158" s="114" t="s">
        <v>130</v>
      </c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190"/>
      <c r="AC158" s="114"/>
      <c r="AD158" s="190" t="s">
        <v>509</v>
      </c>
      <c r="AE158" s="22"/>
      <c r="AF158" s="422"/>
      <c r="AG158" s="422"/>
      <c r="AH158" s="278"/>
      <c r="AI158" s="9"/>
      <c r="AJ158" s="350"/>
      <c r="AK158" s="353"/>
      <c r="AL158" s="336"/>
      <c r="AM158" s="350"/>
      <c r="AN158" s="353"/>
      <c r="AO158" s="336"/>
      <c r="AP158" s="350"/>
      <c r="AQ158" s="353"/>
      <c r="AR158" s="336"/>
      <c r="AS158" s="350"/>
      <c r="AT158" s="353"/>
      <c r="AU158" s="336"/>
      <c r="AV158" s="350"/>
      <c r="AW158" s="363"/>
      <c r="AX158" s="336"/>
      <c r="AY158" s="417"/>
      <c r="AZ158" s="411"/>
      <c r="BA158" s="411"/>
      <c r="BB158" s="414"/>
    </row>
    <row r="159" spans="2:62" ht="28.15" customHeight="1" thickBot="1" x14ac:dyDescent="0.25">
      <c r="B159" s="20"/>
      <c r="C159" s="341"/>
      <c r="D159" s="215"/>
      <c r="E159" s="214"/>
      <c r="F159" s="214"/>
      <c r="G159" s="213"/>
      <c r="H159" s="361"/>
      <c r="I159" s="394"/>
      <c r="J159" s="394"/>
      <c r="K159" s="394"/>
      <c r="L159" s="15" t="s">
        <v>105</v>
      </c>
      <c r="M159" s="16" t="s">
        <v>179</v>
      </c>
      <c r="N159" s="15" t="s">
        <v>104</v>
      </c>
      <c r="O159" s="16" t="s">
        <v>458</v>
      </c>
      <c r="P159" s="15" t="s">
        <v>103</v>
      </c>
      <c r="Q159" s="16" t="s">
        <v>462</v>
      </c>
      <c r="R159" s="15" t="s">
        <v>102</v>
      </c>
      <c r="S159" s="16" t="s">
        <v>467</v>
      </c>
      <c r="T159" s="15">
        <v>20</v>
      </c>
      <c r="U159" s="16" t="s">
        <v>130</v>
      </c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187"/>
      <c r="AC159" s="16"/>
      <c r="AD159" s="186"/>
      <c r="AE159" s="11"/>
      <c r="AF159" s="423"/>
      <c r="AG159" s="423"/>
      <c r="AH159" s="277"/>
      <c r="AI159" s="9"/>
      <c r="AJ159" s="351"/>
      <c r="AK159" s="354"/>
      <c r="AL159" s="337"/>
      <c r="AM159" s="351"/>
      <c r="AN159" s="354"/>
      <c r="AO159" s="337"/>
      <c r="AP159" s="351"/>
      <c r="AQ159" s="354"/>
      <c r="AR159" s="337"/>
      <c r="AS159" s="351"/>
      <c r="AT159" s="354"/>
      <c r="AU159" s="337"/>
      <c r="AV159" s="351"/>
      <c r="AW159" s="364"/>
      <c r="AX159" s="337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286" t="s">
        <v>160</v>
      </c>
      <c r="AI160" s="106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231</v>
      </c>
      <c r="E161" s="425"/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85"/>
      <c r="AI161" s="86" t="s">
        <v>137</v>
      </c>
      <c r="AJ161" s="85">
        <f t="shared" ref="AJ161:BB161" si="20">SUM(AJ163:AJ174)</f>
        <v>154</v>
      </c>
      <c r="AK161" s="84">
        <f t="shared" si="20"/>
        <v>9</v>
      </c>
      <c r="AL161" s="83">
        <f t="shared" si="20"/>
        <v>0</v>
      </c>
      <c r="AM161" s="85">
        <f t="shared" si="20"/>
        <v>44</v>
      </c>
      <c r="AN161" s="84">
        <f t="shared" si="20"/>
        <v>2</v>
      </c>
      <c r="AO161" s="83">
        <f t="shared" si="20"/>
        <v>0</v>
      </c>
      <c r="AP161" s="85">
        <f t="shared" si="20"/>
        <v>1</v>
      </c>
      <c r="AQ161" s="84">
        <f t="shared" si="20"/>
        <v>0</v>
      </c>
      <c r="AR161" s="83">
        <f t="shared" si="20"/>
        <v>0</v>
      </c>
      <c r="AS161" s="85">
        <f t="shared" si="20"/>
        <v>22</v>
      </c>
      <c r="AT161" s="84">
        <f t="shared" si="20"/>
        <v>3</v>
      </c>
      <c r="AU161" s="83">
        <f t="shared" si="20"/>
        <v>0</v>
      </c>
      <c r="AV161" s="85">
        <f t="shared" si="20"/>
        <v>0</v>
      </c>
      <c r="AW161" s="84">
        <f t="shared" si="20"/>
        <v>0</v>
      </c>
      <c r="AX161" s="83">
        <f t="shared" si="20"/>
        <v>0</v>
      </c>
      <c r="AY161" s="82">
        <f t="shared" si="20"/>
        <v>0</v>
      </c>
      <c r="AZ161" s="81">
        <f t="shared" si="20"/>
        <v>0</v>
      </c>
      <c r="BA161" s="81">
        <f t="shared" si="20"/>
        <v>0</v>
      </c>
      <c r="BB161" s="80">
        <f t="shared" si="20"/>
        <v>0</v>
      </c>
      <c r="BC161" s="79" t="s">
        <v>136</v>
      </c>
      <c r="BF161" s="5">
        <f>SUM(AJ161:AL161)/$BG$5</f>
        <v>54.333333333333336</v>
      </c>
      <c r="BG161" s="5">
        <f>SUM(AM161:AO161,AY161)/$BG$5</f>
        <v>15.333333333333334</v>
      </c>
      <c r="BH161" s="5">
        <f>SUM(AP161:AR161,AZ161)/$BG$5</f>
        <v>0.33333333333333331</v>
      </c>
      <c r="BI161" s="5">
        <f>SUM(AS161:AU161,BA161)/$BG$5</f>
        <v>8.3333333333333339</v>
      </c>
      <c r="BJ161" s="5">
        <f>SUM(AV161:AX161,BB161)/$BG$5</f>
        <v>0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85"/>
      <c r="AI162" s="66" t="s">
        <v>135</v>
      </c>
      <c r="AJ162" s="65">
        <f t="shared" ref="AJ162:BB162" si="21">AJ161/3</f>
        <v>51.333333333333336</v>
      </c>
      <c r="AK162" s="64">
        <f t="shared" si="21"/>
        <v>3</v>
      </c>
      <c r="AL162" s="63">
        <f t="shared" si="21"/>
        <v>0</v>
      </c>
      <c r="AM162" s="65">
        <f t="shared" si="21"/>
        <v>14.666666666666666</v>
      </c>
      <c r="AN162" s="64">
        <f t="shared" si="21"/>
        <v>0.66666666666666663</v>
      </c>
      <c r="AO162" s="63">
        <f t="shared" si="21"/>
        <v>0</v>
      </c>
      <c r="AP162" s="65">
        <f t="shared" si="21"/>
        <v>0.33333333333333331</v>
      </c>
      <c r="AQ162" s="64">
        <f t="shared" si="21"/>
        <v>0</v>
      </c>
      <c r="AR162" s="63">
        <f t="shared" si="21"/>
        <v>0</v>
      </c>
      <c r="AS162" s="65">
        <f t="shared" si="21"/>
        <v>7.333333333333333</v>
      </c>
      <c r="AT162" s="64">
        <f t="shared" si="21"/>
        <v>1</v>
      </c>
      <c r="AU162" s="63">
        <f t="shared" si="21"/>
        <v>0</v>
      </c>
      <c r="AV162" s="65">
        <f t="shared" si="21"/>
        <v>0</v>
      </c>
      <c r="AW162" s="64">
        <f t="shared" si="21"/>
        <v>0</v>
      </c>
      <c r="AX162" s="63">
        <f t="shared" si="21"/>
        <v>0</v>
      </c>
      <c r="AY162" s="62">
        <f t="shared" si="21"/>
        <v>0</v>
      </c>
      <c r="AZ162" s="61">
        <f t="shared" si="21"/>
        <v>0</v>
      </c>
      <c r="BA162" s="61">
        <f t="shared" si="21"/>
        <v>0</v>
      </c>
      <c r="BB162" s="60">
        <f t="shared" si="21"/>
        <v>0</v>
      </c>
      <c r="BC162" s="59" t="s">
        <v>134</v>
      </c>
    </row>
    <row r="163" spans="2:62" ht="28.15" customHeight="1" x14ac:dyDescent="0.2">
      <c r="B163" s="30"/>
      <c r="C163" s="338">
        <v>1</v>
      </c>
      <c r="D163" s="212"/>
      <c r="E163" s="223"/>
      <c r="F163" s="223"/>
      <c r="G163" s="222"/>
      <c r="H163" s="358" t="s">
        <v>370</v>
      </c>
      <c r="I163" s="390">
        <v>157</v>
      </c>
      <c r="J163" s="390">
        <v>33</v>
      </c>
      <c r="K163" s="390">
        <v>7</v>
      </c>
      <c r="L163" s="42" t="s">
        <v>131</v>
      </c>
      <c r="M163" s="43" t="s">
        <v>179</v>
      </c>
      <c r="N163" s="42" t="s">
        <v>129</v>
      </c>
      <c r="O163" s="43" t="s">
        <v>357</v>
      </c>
      <c r="P163" s="42" t="s">
        <v>128</v>
      </c>
      <c r="Q163" s="43" t="s">
        <v>357</v>
      </c>
      <c r="R163" s="42" t="s">
        <v>127</v>
      </c>
      <c r="S163" s="43" t="s">
        <v>179</v>
      </c>
      <c r="T163" s="42" t="s">
        <v>126</v>
      </c>
      <c r="U163" s="43" t="s">
        <v>466</v>
      </c>
      <c r="V163" s="42" t="s">
        <v>125</v>
      </c>
      <c r="W163" s="43" t="s">
        <v>819</v>
      </c>
      <c r="X163" s="42" t="s">
        <v>124</v>
      </c>
      <c r="Y163" s="43" t="s">
        <v>354</v>
      </c>
      <c r="Z163" s="42" t="s">
        <v>123</v>
      </c>
      <c r="AA163" s="43"/>
      <c r="AB163" s="196"/>
      <c r="AC163" s="43"/>
      <c r="AD163" s="196" t="s">
        <v>1458</v>
      </c>
      <c r="AE163" s="58"/>
      <c r="AF163" s="421">
        <v>5</v>
      </c>
      <c r="AG163" s="421"/>
      <c r="AH163" s="279"/>
      <c r="AI163" s="9"/>
      <c r="AJ163" s="349">
        <f>SUMPRODUCT(LEN($M163:$AA166)-LEN(SUBSTITUTE($M163:$AA166,"A", "")))</f>
        <v>54</v>
      </c>
      <c r="AK163" s="352">
        <f>SUMPRODUCT(LEN($AD163:$AD166)-LEN(SUBSTITUTE($AD163:$AD166,"A", "")))</f>
        <v>3</v>
      </c>
      <c r="AL163" s="335">
        <f>SUMPRODUCT(LEN($AC163:$AC166)-LEN(SUBSTITUTE($AC163:$AC166,"A", "")))</f>
        <v>0</v>
      </c>
      <c r="AM163" s="349">
        <f>SUMPRODUCT(LEN($M163:$AA166)-LEN(SUBSTITUTE($M163:$AA166,"S", "")))</f>
        <v>29</v>
      </c>
      <c r="AN163" s="352">
        <f>SUMPRODUCT(LEN($AD163:$AD166)-LEN(SUBSTITUTE($AD163:$AD166,"S", "")))</f>
        <v>2</v>
      </c>
      <c r="AO163" s="335">
        <f>SUMPRODUCT(LEN($AC163:$AC166)-LEN(SUBSTITUTE($AC163:$AC166,"S", "")))</f>
        <v>0</v>
      </c>
      <c r="AP163" s="349">
        <f>SUMPRODUCT(LEN($M163:$AA166)-LEN(SUBSTITUTE($M163:$AA166,"F", "")))</f>
        <v>1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2</v>
      </c>
      <c r="AT163" s="352">
        <f>SUMPRODUCT(LEN($AD163:$AD166)-LEN(SUBSTITUTE($AD163:$AD166,"G", "")))</f>
        <v>3</v>
      </c>
      <c r="AU163" s="335">
        <f>SUMPRODUCT(LEN($AC163:$AC166)-LEN(SUBSTITUTE($AC163:$AC166,"G", "")))</f>
        <v>0</v>
      </c>
      <c r="AV163" s="349">
        <f>SUMPRODUCT(LEN($L163:$AA166)-LEN(SUBSTITUTE($L163:$AA166,"M", "")))</f>
        <v>0</v>
      </c>
      <c r="AW163" s="362">
        <f>SUMPRODUCT(LEN($AD163:$AD166)-LEN(SUBSTITUTE($AD163:$AD166,"M", "")))</f>
        <v>0</v>
      </c>
      <c r="AX163" s="335">
        <f>SUMPRODUCT(LEN($AC163:$AC166)-LEN(SUBSTITUTE($AC163:$AC166,"M", "")))</f>
        <v>0</v>
      </c>
      <c r="AY163" s="416">
        <f>SUMPRODUCT(LEN($AE163:$AE166)-LEN(SUBSTITUTE($AE163:$AE166,"S", "")))</f>
        <v>0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0</v>
      </c>
      <c r="BB163" s="413">
        <f>SUMPRODUCT(LEN($AE163:$AE166)-LEN(SUBSTITUTE($AE163:$AE166,"M", "")))</f>
        <v>0</v>
      </c>
    </row>
    <row r="164" spans="2:62" ht="28.15" customHeight="1" thickBot="1" x14ac:dyDescent="0.25">
      <c r="B164" s="30"/>
      <c r="C164" s="339"/>
      <c r="D164" s="221"/>
      <c r="E164" s="220"/>
      <c r="F164" s="220"/>
      <c r="G164" s="219"/>
      <c r="H164" s="359"/>
      <c r="I164" s="391"/>
      <c r="J164" s="391"/>
      <c r="K164" s="391"/>
      <c r="L164" s="33" t="s">
        <v>122</v>
      </c>
      <c r="M164" s="55" t="s">
        <v>179</v>
      </c>
      <c r="N164" s="33" t="s">
        <v>121</v>
      </c>
      <c r="O164" s="55" t="s">
        <v>357</v>
      </c>
      <c r="P164" s="33" t="s">
        <v>120</v>
      </c>
      <c r="Q164" s="55" t="s">
        <v>507</v>
      </c>
      <c r="R164" s="33" t="s">
        <v>119</v>
      </c>
      <c r="S164" s="55" t="s">
        <v>971</v>
      </c>
      <c r="T164" s="33" t="s">
        <v>118</v>
      </c>
      <c r="U164" s="55" t="s">
        <v>458</v>
      </c>
      <c r="V164" s="33" t="s">
        <v>117</v>
      </c>
      <c r="W164" s="55" t="s">
        <v>354</v>
      </c>
      <c r="X164" s="33" t="s">
        <v>116</v>
      </c>
      <c r="Y164" s="55" t="s">
        <v>130</v>
      </c>
      <c r="Z164" s="33" t="s">
        <v>115</v>
      </c>
      <c r="AA164" s="55"/>
      <c r="AB164" s="193"/>
      <c r="AC164" s="55"/>
      <c r="AD164" s="193"/>
      <c r="AE164" s="57"/>
      <c r="AF164" s="422"/>
      <c r="AG164" s="422"/>
      <c r="AH164" s="278"/>
      <c r="AI164" s="9"/>
      <c r="AJ164" s="350"/>
      <c r="AK164" s="353"/>
      <c r="AL164" s="336"/>
      <c r="AM164" s="350"/>
      <c r="AN164" s="353"/>
      <c r="AO164" s="336"/>
      <c r="AP164" s="350"/>
      <c r="AQ164" s="353"/>
      <c r="AR164" s="336"/>
      <c r="AS164" s="350"/>
      <c r="AT164" s="353"/>
      <c r="AU164" s="336"/>
      <c r="AV164" s="350"/>
      <c r="AW164" s="363"/>
      <c r="AX164" s="336"/>
      <c r="AY164" s="417"/>
      <c r="AZ164" s="411"/>
      <c r="BA164" s="411"/>
      <c r="BB164" s="414"/>
    </row>
    <row r="165" spans="2:62" ht="28.15" customHeight="1" x14ac:dyDescent="0.2">
      <c r="B165" s="30"/>
      <c r="C165" s="340"/>
      <c r="D165" s="218"/>
      <c r="E165" s="217"/>
      <c r="F165" s="217"/>
      <c r="G165" s="216"/>
      <c r="H165" s="360">
        <v>231</v>
      </c>
      <c r="I165" s="392"/>
      <c r="J165" s="392"/>
      <c r="K165" s="392"/>
      <c r="L165" s="25" t="s">
        <v>114</v>
      </c>
      <c r="M165" s="114" t="s">
        <v>357</v>
      </c>
      <c r="N165" s="25" t="s">
        <v>112</v>
      </c>
      <c r="O165" s="114" t="s">
        <v>458</v>
      </c>
      <c r="P165" s="25" t="s">
        <v>111</v>
      </c>
      <c r="Q165" s="114" t="s">
        <v>132</v>
      </c>
      <c r="R165" s="25" t="s">
        <v>110</v>
      </c>
      <c r="S165" s="114" t="s">
        <v>462</v>
      </c>
      <c r="T165" s="25" t="s">
        <v>109</v>
      </c>
      <c r="U165" s="114" t="s">
        <v>458</v>
      </c>
      <c r="V165" s="25" t="s">
        <v>108</v>
      </c>
      <c r="W165" s="114" t="s">
        <v>349</v>
      </c>
      <c r="X165" s="25" t="s">
        <v>107</v>
      </c>
      <c r="Y165" s="114"/>
      <c r="Z165" s="25" t="s">
        <v>106</v>
      </c>
      <c r="AA165" s="114"/>
      <c r="AB165" s="190"/>
      <c r="AC165" s="114"/>
      <c r="AD165" s="190"/>
      <c r="AE165" s="57"/>
      <c r="AF165" s="422"/>
      <c r="AG165" s="422"/>
      <c r="AH165" s="278"/>
      <c r="AI165" s="9"/>
      <c r="AJ165" s="350"/>
      <c r="AK165" s="353"/>
      <c r="AL165" s="336"/>
      <c r="AM165" s="350"/>
      <c r="AN165" s="353"/>
      <c r="AO165" s="336"/>
      <c r="AP165" s="350"/>
      <c r="AQ165" s="353"/>
      <c r="AR165" s="336"/>
      <c r="AS165" s="350"/>
      <c r="AT165" s="353"/>
      <c r="AU165" s="336"/>
      <c r="AV165" s="350"/>
      <c r="AW165" s="363"/>
      <c r="AX165" s="336"/>
      <c r="AY165" s="417"/>
      <c r="AZ165" s="411"/>
      <c r="BA165" s="411"/>
      <c r="BB165" s="414"/>
    </row>
    <row r="166" spans="2:62" ht="28.15" customHeight="1" thickBot="1" x14ac:dyDescent="0.25">
      <c r="B166" s="30"/>
      <c r="C166" s="355"/>
      <c r="D166" s="246"/>
      <c r="E166" s="254"/>
      <c r="F166" s="254"/>
      <c r="G166" s="253"/>
      <c r="H166" s="361"/>
      <c r="I166" s="393"/>
      <c r="J166" s="393"/>
      <c r="K166" s="393"/>
      <c r="L166" s="50" t="s">
        <v>105</v>
      </c>
      <c r="M166" s="51" t="s">
        <v>357</v>
      </c>
      <c r="N166" s="50" t="s">
        <v>104</v>
      </c>
      <c r="O166" s="51" t="s">
        <v>357</v>
      </c>
      <c r="P166" s="50" t="s">
        <v>103</v>
      </c>
      <c r="Q166" s="51" t="s">
        <v>593</v>
      </c>
      <c r="R166" s="50" t="s">
        <v>102</v>
      </c>
      <c r="S166" s="51" t="s">
        <v>462</v>
      </c>
      <c r="T166" s="50">
        <v>20</v>
      </c>
      <c r="U166" s="51" t="s">
        <v>474</v>
      </c>
      <c r="V166" s="50" t="s">
        <v>101</v>
      </c>
      <c r="W166" s="51" t="s">
        <v>349</v>
      </c>
      <c r="X166" s="50" t="s">
        <v>100</v>
      </c>
      <c r="Y166" s="51"/>
      <c r="Z166" s="50" t="s">
        <v>99</v>
      </c>
      <c r="AA166" s="51"/>
      <c r="AB166" s="187"/>
      <c r="AC166" s="51"/>
      <c r="AD166" s="187"/>
      <c r="AE166" s="56"/>
      <c r="AF166" s="424"/>
      <c r="AG166" s="424"/>
      <c r="AH166" s="280"/>
      <c r="AI166" s="9"/>
      <c r="AJ166" s="351"/>
      <c r="AK166" s="354"/>
      <c r="AL166" s="337"/>
      <c r="AM166" s="351"/>
      <c r="AN166" s="354"/>
      <c r="AO166" s="337"/>
      <c r="AP166" s="351"/>
      <c r="AQ166" s="354"/>
      <c r="AR166" s="337"/>
      <c r="AS166" s="351"/>
      <c r="AT166" s="354"/>
      <c r="AU166" s="337"/>
      <c r="AV166" s="351"/>
      <c r="AW166" s="364"/>
      <c r="AX166" s="337"/>
      <c r="AY166" s="418"/>
      <c r="AZ166" s="412"/>
      <c r="BA166" s="412"/>
      <c r="BB166" s="415"/>
    </row>
    <row r="167" spans="2:62" ht="28.15" customHeight="1" x14ac:dyDescent="0.2">
      <c r="B167" s="30"/>
      <c r="C167" s="338">
        <v>2</v>
      </c>
      <c r="D167" s="212"/>
      <c r="E167" s="223"/>
      <c r="F167" s="223"/>
      <c r="G167" s="222"/>
      <c r="H167" s="358"/>
      <c r="I167" s="390">
        <v>143</v>
      </c>
      <c r="J167" s="390">
        <v>31</v>
      </c>
      <c r="K167" s="390">
        <v>8</v>
      </c>
      <c r="L167" s="42" t="s">
        <v>131</v>
      </c>
      <c r="M167" s="43" t="s">
        <v>357</v>
      </c>
      <c r="N167" s="42" t="s">
        <v>129</v>
      </c>
      <c r="O167" s="43" t="s">
        <v>984</v>
      </c>
      <c r="P167" s="42" t="s">
        <v>128</v>
      </c>
      <c r="Q167" s="43" t="s">
        <v>469</v>
      </c>
      <c r="R167" s="42" t="s">
        <v>127</v>
      </c>
      <c r="S167" s="43" t="s">
        <v>357</v>
      </c>
      <c r="T167" s="42" t="s">
        <v>126</v>
      </c>
      <c r="U167" s="43" t="s">
        <v>509</v>
      </c>
      <c r="V167" s="42" t="s">
        <v>125</v>
      </c>
      <c r="W167" s="43" t="s">
        <v>354</v>
      </c>
      <c r="X167" s="42" t="s">
        <v>124</v>
      </c>
      <c r="Y167" s="43"/>
      <c r="Z167" s="42" t="s">
        <v>123</v>
      </c>
      <c r="AA167" s="43"/>
      <c r="AB167" s="196"/>
      <c r="AC167" s="43"/>
      <c r="AD167" s="196" t="s">
        <v>357</v>
      </c>
      <c r="AE167" s="39"/>
      <c r="AF167" s="421"/>
      <c r="AG167" s="421"/>
      <c r="AH167" s="279"/>
      <c r="AI167" s="9"/>
      <c r="AJ167" s="349">
        <f>SUMPRODUCT(LEN($M167:$AA170)-LEN(SUBSTITUTE($M167:$AA170,"A", "")))</f>
        <v>47</v>
      </c>
      <c r="AK167" s="352">
        <f>SUMPRODUCT(LEN($AD167:$AD170)-LEN(SUBSTITUTE($AD167:$AD170,"A", "")))</f>
        <v>5</v>
      </c>
      <c r="AL167" s="335">
        <f>SUMPRODUCT(LEN($AC167:$AC170)-LEN(SUBSTITUTE($AC167:$AC170,"A", "")))</f>
        <v>0</v>
      </c>
      <c r="AM167" s="349">
        <f>SUMPRODUCT(LEN($M167:$AA170)-LEN(SUBSTITUTE($M167:$AA170,"S", "")))</f>
        <v>8</v>
      </c>
      <c r="AN167" s="352">
        <f>SUMPRODUCT(LEN($AD167:$AD170)-LEN(SUBSTITUTE($AD167:$AD170,"S", "")))</f>
        <v>0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13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35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8.15" customHeight="1" thickBot="1" x14ac:dyDescent="0.25">
      <c r="B168" s="30"/>
      <c r="C168" s="339"/>
      <c r="D168" s="221"/>
      <c r="E168" s="220"/>
      <c r="F168" s="220"/>
      <c r="G168" s="219"/>
      <c r="H168" s="359"/>
      <c r="I168" s="391"/>
      <c r="J168" s="391"/>
      <c r="K168" s="391"/>
      <c r="L168" s="33" t="s">
        <v>122</v>
      </c>
      <c r="M168" s="55" t="s">
        <v>357</v>
      </c>
      <c r="N168" s="33" t="s">
        <v>121</v>
      </c>
      <c r="O168" s="55" t="s">
        <v>984</v>
      </c>
      <c r="P168" s="33" t="s">
        <v>120</v>
      </c>
      <c r="Q168" s="55" t="s">
        <v>493</v>
      </c>
      <c r="R168" s="33" t="s">
        <v>119</v>
      </c>
      <c r="S168" s="55" t="s">
        <v>686</v>
      </c>
      <c r="T168" s="33" t="s">
        <v>118</v>
      </c>
      <c r="U168" s="55" t="s">
        <v>509</v>
      </c>
      <c r="V168" s="33" t="s">
        <v>117</v>
      </c>
      <c r="W168" s="55" t="s">
        <v>130</v>
      </c>
      <c r="X168" s="33" t="s">
        <v>116</v>
      </c>
      <c r="Y168" s="55"/>
      <c r="Z168" s="33" t="s">
        <v>115</v>
      </c>
      <c r="AA168" s="55"/>
      <c r="AB168" s="193"/>
      <c r="AC168" s="55"/>
      <c r="AD168" s="193" t="s">
        <v>132</v>
      </c>
      <c r="AE168" s="22"/>
      <c r="AF168" s="422"/>
      <c r="AG168" s="422"/>
      <c r="AH168" s="278"/>
      <c r="AI168" s="9"/>
      <c r="AJ168" s="350"/>
      <c r="AK168" s="353"/>
      <c r="AL168" s="336"/>
      <c r="AM168" s="350"/>
      <c r="AN168" s="353"/>
      <c r="AO168" s="336"/>
      <c r="AP168" s="350"/>
      <c r="AQ168" s="353"/>
      <c r="AR168" s="336"/>
      <c r="AS168" s="350"/>
      <c r="AT168" s="353"/>
      <c r="AU168" s="336"/>
      <c r="AV168" s="350"/>
      <c r="AW168" s="363"/>
      <c r="AX168" s="336"/>
      <c r="AY168" s="417"/>
      <c r="AZ168" s="411"/>
      <c r="BA168" s="411"/>
      <c r="BB168" s="414"/>
    </row>
    <row r="169" spans="2:62" ht="28.15" customHeight="1" x14ac:dyDescent="0.2">
      <c r="B169" s="30"/>
      <c r="C169" s="340"/>
      <c r="D169" s="218"/>
      <c r="E169" s="217"/>
      <c r="F169" s="217"/>
      <c r="G169" s="216"/>
      <c r="H169" s="360"/>
      <c r="I169" s="392"/>
      <c r="J169" s="392"/>
      <c r="K169" s="392"/>
      <c r="L169" s="25" t="s">
        <v>114</v>
      </c>
      <c r="M169" s="114" t="s">
        <v>1131</v>
      </c>
      <c r="N169" s="25" t="s">
        <v>112</v>
      </c>
      <c r="O169" s="114" t="s">
        <v>457</v>
      </c>
      <c r="P169" s="25" t="s">
        <v>111</v>
      </c>
      <c r="Q169" s="114" t="s">
        <v>527</v>
      </c>
      <c r="R169" s="25" t="s">
        <v>110</v>
      </c>
      <c r="S169" s="114" t="s">
        <v>467</v>
      </c>
      <c r="T169" s="25" t="s">
        <v>109</v>
      </c>
      <c r="U169" s="114" t="s">
        <v>354</v>
      </c>
      <c r="V169" s="25" t="s">
        <v>108</v>
      </c>
      <c r="W169" s="114" t="s">
        <v>130</v>
      </c>
      <c r="X169" s="25" t="s">
        <v>107</v>
      </c>
      <c r="Y169" s="114"/>
      <c r="Z169" s="25" t="s">
        <v>106</v>
      </c>
      <c r="AA169" s="114"/>
      <c r="AB169" s="190"/>
      <c r="AC169" s="114"/>
      <c r="AD169" s="190" t="s">
        <v>132</v>
      </c>
      <c r="AE169" s="22"/>
      <c r="AF169" s="422"/>
      <c r="AG169" s="422"/>
      <c r="AH169" s="278"/>
      <c r="AI169" s="9"/>
      <c r="AJ169" s="350"/>
      <c r="AK169" s="353"/>
      <c r="AL169" s="336"/>
      <c r="AM169" s="350"/>
      <c r="AN169" s="353"/>
      <c r="AO169" s="336"/>
      <c r="AP169" s="350"/>
      <c r="AQ169" s="353"/>
      <c r="AR169" s="336"/>
      <c r="AS169" s="350"/>
      <c r="AT169" s="353"/>
      <c r="AU169" s="336"/>
      <c r="AV169" s="350"/>
      <c r="AW169" s="363"/>
      <c r="AX169" s="336"/>
      <c r="AY169" s="417"/>
      <c r="AZ169" s="411"/>
      <c r="BA169" s="411"/>
      <c r="BB169" s="414"/>
    </row>
    <row r="170" spans="2:62" ht="28.15" customHeight="1" thickBot="1" x14ac:dyDescent="0.25">
      <c r="B170" s="30"/>
      <c r="C170" s="355"/>
      <c r="D170" s="246"/>
      <c r="E170" s="254"/>
      <c r="F170" s="254"/>
      <c r="G170" s="253"/>
      <c r="H170" s="361"/>
      <c r="I170" s="393"/>
      <c r="J170" s="393"/>
      <c r="K170" s="393"/>
      <c r="L170" s="50" t="s">
        <v>105</v>
      </c>
      <c r="M170" s="51" t="s">
        <v>357</v>
      </c>
      <c r="N170" s="50" t="s">
        <v>104</v>
      </c>
      <c r="O170" s="51" t="s">
        <v>479</v>
      </c>
      <c r="P170" s="50" t="s">
        <v>103</v>
      </c>
      <c r="Q170" s="51" t="s">
        <v>458</v>
      </c>
      <c r="R170" s="50" t="s">
        <v>102</v>
      </c>
      <c r="S170" s="51" t="s">
        <v>467</v>
      </c>
      <c r="T170" s="50">
        <v>20</v>
      </c>
      <c r="U170" s="51" t="s">
        <v>354</v>
      </c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187"/>
      <c r="AC170" s="51"/>
      <c r="AD170" s="187"/>
      <c r="AE170" s="48"/>
      <c r="AF170" s="424"/>
      <c r="AG170" s="424"/>
      <c r="AH170" s="280"/>
      <c r="AI170" s="9"/>
      <c r="AJ170" s="351"/>
      <c r="AK170" s="354"/>
      <c r="AL170" s="337"/>
      <c r="AM170" s="351"/>
      <c r="AN170" s="354"/>
      <c r="AO170" s="337"/>
      <c r="AP170" s="351"/>
      <c r="AQ170" s="354"/>
      <c r="AR170" s="337"/>
      <c r="AS170" s="351"/>
      <c r="AT170" s="354"/>
      <c r="AU170" s="337"/>
      <c r="AV170" s="351"/>
      <c r="AW170" s="364"/>
      <c r="AX170" s="337"/>
      <c r="AY170" s="418"/>
      <c r="AZ170" s="412"/>
      <c r="BA170" s="412"/>
      <c r="BB170" s="415"/>
    </row>
    <row r="171" spans="2:62" ht="28.15" customHeight="1" x14ac:dyDescent="0.2">
      <c r="B171" s="30"/>
      <c r="C171" s="338">
        <v>3</v>
      </c>
      <c r="D171" s="212"/>
      <c r="E171" s="223"/>
      <c r="F171" s="223"/>
      <c r="G171" s="222"/>
      <c r="H171" s="358"/>
      <c r="I171" s="390">
        <v>146</v>
      </c>
      <c r="J171" s="390">
        <v>29</v>
      </c>
      <c r="K171" s="390">
        <v>7</v>
      </c>
      <c r="L171" s="42" t="s">
        <v>131</v>
      </c>
      <c r="M171" s="43" t="s">
        <v>132</v>
      </c>
      <c r="N171" s="42" t="s">
        <v>129</v>
      </c>
      <c r="O171" s="43" t="s">
        <v>179</v>
      </c>
      <c r="P171" s="42" t="s">
        <v>128</v>
      </c>
      <c r="Q171" s="43" t="s">
        <v>527</v>
      </c>
      <c r="R171" s="42" t="s">
        <v>127</v>
      </c>
      <c r="S171" s="43" t="s">
        <v>479</v>
      </c>
      <c r="T171" s="42" t="s">
        <v>126</v>
      </c>
      <c r="U171" s="43" t="s">
        <v>357</v>
      </c>
      <c r="V171" s="42" t="s">
        <v>125</v>
      </c>
      <c r="W171" s="43" t="s">
        <v>130</v>
      </c>
      <c r="X171" s="42" t="s">
        <v>124</v>
      </c>
      <c r="Y171" s="43"/>
      <c r="Z171" s="42" t="s">
        <v>123</v>
      </c>
      <c r="AA171" s="43"/>
      <c r="AB171" s="196"/>
      <c r="AC171" s="43"/>
      <c r="AD171" s="196" t="s">
        <v>132</v>
      </c>
      <c r="AE171" s="39"/>
      <c r="AF171" s="421"/>
      <c r="AG171" s="421"/>
      <c r="AH171" s="279"/>
      <c r="AI171" s="9"/>
      <c r="AJ171" s="349">
        <f>SUMPRODUCT(LEN($M171:$AA174)-LEN(SUBSTITUTE($M171:$AA174,"A", "")))</f>
        <v>53</v>
      </c>
      <c r="AK171" s="352">
        <f>SUMPRODUCT(LEN($AD171:$AD174)-LEN(SUBSTITUTE($AD171:$AD174,"A", "")))</f>
        <v>1</v>
      </c>
      <c r="AL171" s="335">
        <f>SUMPRODUCT(LEN($AC171:$AC174)-LEN(SUBSTITUTE($AC171:$AC174,"A", "")))</f>
        <v>0</v>
      </c>
      <c r="AM171" s="349">
        <f>SUMPRODUCT(LEN($M171:$AA174)-LEN(SUBSTITUTE($M171:$AA174,"S", "")))</f>
        <v>7</v>
      </c>
      <c r="AN171" s="352">
        <f>SUMPRODUCT(LEN($AD171:$AD174)-LEN(SUBSTITUTE($AD171:$AD174,"S", "")))</f>
        <v>0</v>
      </c>
      <c r="AO171" s="335">
        <f>SUMPRODUCT(LEN($AC171:$AC174)-LEN(SUBSTITUTE($AC171:$AC174,"S", "")))</f>
        <v>0</v>
      </c>
      <c r="AP171" s="349">
        <f>SUMPRODUCT(LEN($M171:$AA174)-LEN(SUBSTITUTE($M171:$AA174,"F", "")))</f>
        <v>0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7</v>
      </c>
      <c r="AT171" s="352">
        <f>SUMPRODUCT(LEN($AD171:$AD174)-LEN(SUBSTITUTE($AD171:$AD174,"G", "")))</f>
        <v>0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35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8.15" customHeight="1" thickBot="1" x14ac:dyDescent="0.25">
      <c r="B172" s="30"/>
      <c r="C172" s="339"/>
      <c r="D172" s="221"/>
      <c r="E172" s="220"/>
      <c r="F172" s="220"/>
      <c r="G172" s="219"/>
      <c r="H172" s="359"/>
      <c r="I172" s="391"/>
      <c r="J172" s="391"/>
      <c r="K172" s="391"/>
      <c r="L172" s="33" t="s">
        <v>122</v>
      </c>
      <c r="M172" s="55" t="s">
        <v>789</v>
      </c>
      <c r="N172" s="33" t="s">
        <v>121</v>
      </c>
      <c r="O172" s="55" t="s">
        <v>527</v>
      </c>
      <c r="P172" s="33" t="s">
        <v>120</v>
      </c>
      <c r="Q172" s="55" t="s">
        <v>684</v>
      </c>
      <c r="R172" s="33" t="s">
        <v>119</v>
      </c>
      <c r="S172" s="55" t="s">
        <v>458</v>
      </c>
      <c r="T172" s="33" t="s">
        <v>118</v>
      </c>
      <c r="U172" s="55" t="s">
        <v>348</v>
      </c>
      <c r="V172" s="33" t="s">
        <v>117</v>
      </c>
      <c r="W172" s="55" t="s">
        <v>130</v>
      </c>
      <c r="X172" s="33" t="s">
        <v>116</v>
      </c>
      <c r="Y172" s="55"/>
      <c r="Z172" s="33" t="s">
        <v>115</v>
      </c>
      <c r="AA172" s="55"/>
      <c r="AB172" s="193"/>
      <c r="AC172" s="55"/>
      <c r="AD172" s="193"/>
      <c r="AE172" s="22"/>
      <c r="AF172" s="422"/>
      <c r="AG172" s="422"/>
      <c r="AH172" s="278"/>
      <c r="AI172" s="9"/>
      <c r="AJ172" s="350"/>
      <c r="AK172" s="353"/>
      <c r="AL172" s="336"/>
      <c r="AM172" s="350"/>
      <c r="AN172" s="353"/>
      <c r="AO172" s="336"/>
      <c r="AP172" s="350"/>
      <c r="AQ172" s="353"/>
      <c r="AR172" s="336"/>
      <c r="AS172" s="350"/>
      <c r="AT172" s="353"/>
      <c r="AU172" s="336"/>
      <c r="AV172" s="350"/>
      <c r="AW172" s="363"/>
      <c r="AX172" s="336"/>
      <c r="AY172" s="417"/>
      <c r="AZ172" s="411"/>
      <c r="BA172" s="411"/>
      <c r="BB172" s="414"/>
    </row>
    <row r="173" spans="2:62" ht="28.15" customHeight="1" x14ac:dyDescent="0.2">
      <c r="B173" s="30"/>
      <c r="C173" s="340"/>
      <c r="D173" s="218"/>
      <c r="E173" s="217"/>
      <c r="F173" s="217"/>
      <c r="G173" s="216"/>
      <c r="H173" s="360"/>
      <c r="I173" s="392"/>
      <c r="J173" s="392"/>
      <c r="K173" s="392"/>
      <c r="L173" s="25" t="s">
        <v>114</v>
      </c>
      <c r="M173" s="114" t="s">
        <v>479</v>
      </c>
      <c r="N173" s="25" t="s">
        <v>112</v>
      </c>
      <c r="O173" s="114" t="s">
        <v>357</v>
      </c>
      <c r="P173" s="25" t="s">
        <v>111</v>
      </c>
      <c r="Q173" s="114" t="s">
        <v>458</v>
      </c>
      <c r="R173" s="25" t="s">
        <v>110</v>
      </c>
      <c r="S173" s="114" t="s">
        <v>459</v>
      </c>
      <c r="T173" s="25" t="s">
        <v>109</v>
      </c>
      <c r="U173" s="114" t="s">
        <v>354</v>
      </c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190"/>
      <c r="AC173" s="114"/>
      <c r="AD173" s="190"/>
      <c r="AE173" s="22"/>
      <c r="AF173" s="422"/>
      <c r="AG173" s="422"/>
      <c r="AH173" s="278"/>
      <c r="AI173" s="9"/>
      <c r="AJ173" s="350"/>
      <c r="AK173" s="353"/>
      <c r="AL173" s="336"/>
      <c r="AM173" s="350"/>
      <c r="AN173" s="353"/>
      <c r="AO173" s="336"/>
      <c r="AP173" s="350"/>
      <c r="AQ173" s="353"/>
      <c r="AR173" s="336"/>
      <c r="AS173" s="350"/>
      <c r="AT173" s="353"/>
      <c r="AU173" s="336"/>
      <c r="AV173" s="350"/>
      <c r="AW173" s="363"/>
      <c r="AX173" s="336"/>
      <c r="AY173" s="417"/>
      <c r="AZ173" s="411"/>
      <c r="BA173" s="411"/>
      <c r="BB173" s="414"/>
    </row>
    <row r="174" spans="2:62" ht="28.15" customHeight="1" thickBot="1" x14ac:dyDescent="0.25">
      <c r="B174" s="20"/>
      <c r="C174" s="341"/>
      <c r="D174" s="215"/>
      <c r="E174" s="214"/>
      <c r="F174" s="214"/>
      <c r="G174" s="213"/>
      <c r="H174" s="361"/>
      <c r="I174" s="394"/>
      <c r="J174" s="394"/>
      <c r="K174" s="394"/>
      <c r="L174" s="15" t="s">
        <v>105</v>
      </c>
      <c r="M174" s="16" t="s">
        <v>493</v>
      </c>
      <c r="N174" s="15" t="s">
        <v>104</v>
      </c>
      <c r="O174" s="16" t="s">
        <v>357</v>
      </c>
      <c r="P174" s="15" t="s">
        <v>103</v>
      </c>
      <c r="Q174" s="16" t="s">
        <v>469</v>
      </c>
      <c r="R174" s="15" t="s">
        <v>102</v>
      </c>
      <c r="S174" s="16" t="s">
        <v>179</v>
      </c>
      <c r="T174" s="15">
        <v>20</v>
      </c>
      <c r="U174" s="16" t="s">
        <v>347</v>
      </c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187"/>
      <c r="AC174" s="16"/>
      <c r="AD174" s="186"/>
      <c r="AE174" s="11"/>
      <c r="AF174" s="423"/>
      <c r="AG174" s="423"/>
      <c r="AH174" s="277"/>
      <c r="AI174" s="9"/>
      <c r="AJ174" s="351"/>
      <c r="AK174" s="354"/>
      <c r="AL174" s="337"/>
      <c r="AM174" s="351"/>
      <c r="AN174" s="354"/>
      <c r="AO174" s="337"/>
      <c r="AP174" s="351"/>
      <c r="AQ174" s="354"/>
      <c r="AR174" s="337"/>
      <c r="AS174" s="351"/>
      <c r="AT174" s="354"/>
      <c r="AU174" s="337"/>
      <c r="AV174" s="351"/>
      <c r="AW174" s="364"/>
      <c r="AX174" s="337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286" t="s">
        <v>160</v>
      </c>
      <c r="AI175" s="106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23</v>
      </c>
      <c r="E176" s="425"/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85"/>
      <c r="AI176" s="86" t="s">
        <v>137</v>
      </c>
      <c r="AJ176" s="85">
        <f t="shared" ref="AJ176:BB176" si="22">SUM(AJ178:AJ189)</f>
        <v>107</v>
      </c>
      <c r="AK176" s="84">
        <f t="shared" si="22"/>
        <v>4</v>
      </c>
      <c r="AL176" s="83">
        <f t="shared" si="22"/>
        <v>0</v>
      </c>
      <c r="AM176" s="85">
        <f t="shared" si="22"/>
        <v>30</v>
      </c>
      <c r="AN176" s="84">
        <f t="shared" si="22"/>
        <v>0</v>
      </c>
      <c r="AO176" s="83">
        <f t="shared" si="22"/>
        <v>0</v>
      </c>
      <c r="AP176" s="85">
        <f t="shared" si="22"/>
        <v>2</v>
      </c>
      <c r="AQ176" s="84">
        <f t="shared" si="22"/>
        <v>0</v>
      </c>
      <c r="AR176" s="83">
        <f t="shared" si="22"/>
        <v>0</v>
      </c>
      <c r="AS176" s="85">
        <f t="shared" si="22"/>
        <v>34</v>
      </c>
      <c r="AT176" s="84">
        <f t="shared" si="22"/>
        <v>2</v>
      </c>
      <c r="AU176" s="83">
        <f t="shared" si="22"/>
        <v>1</v>
      </c>
      <c r="AV176" s="85">
        <f t="shared" si="22"/>
        <v>1</v>
      </c>
      <c r="AW176" s="84">
        <f t="shared" si="22"/>
        <v>0</v>
      </c>
      <c r="AX176" s="83">
        <f t="shared" si="22"/>
        <v>0</v>
      </c>
      <c r="AY176" s="82">
        <f t="shared" si="22"/>
        <v>1</v>
      </c>
      <c r="AZ176" s="81">
        <f t="shared" si="22"/>
        <v>0</v>
      </c>
      <c r="BA176" s="81">
        <f t="shared" si="22"/>
        <v>2</v>
      </c>
      <c r="BB176" s="80">
        <f t="shared" si="22"/>
        <v>0</v>
      </c>
      <c r="BC176" s="79" t="s">
        <v>136</v>
      </c>
      <c r="BF176" s="5">
        <f>SUM(AJ176:AL176)/$BG$5</f>
        <v>37</v>
      </c>
      <c r="BG176" s="5">
        <f>SUM(AM176:AO176,AY176)/$BG$5</f>
        <v>10.333333333333334</v>
      </c>
      <c r="BH176" s="5">
        <f>SUM(AP176:AR176,AZ176)/$BG$5</f>
        <v>0.66666666666666663</v>
      </c>
      <c r="BI176" s="5">
        <f>SUM(AS176:AU176,BA176)/$BG$5</f>
        <v>13</v>
      </c>
      <c r="BJ176" s="5">
        <f>SUM(AV176:AX176,BB176)/$BG$5</f>
        <v>0.33333333333333331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85"/>
      <c r="AI177" s="66" t="s">
        <v>135</v>
      </c>
      <c r="AJ177" s="65">
        <f t="shared" ref="AJ177:BB177" si="23">AJ176/3</f>
        <v>35.666666666666664</v>
      </c>
      <c r="AK177" s="64">
        <f t="shared" si="23"/>
        <v>1.3333333333333333</v>
      </c>
      <c r="AL177" s="63">
        <f t="shared" si="23"/>
        <v>0</v>
      </c>
      <c r="AM177" s="65">
        <f t="shared" si="23"/>
        <v>10</v>
      </c>
      <c r="AN177" s="64">
        <f t="shared" si="23"/>
        <v>0</v>
      </c>
      <c r="AO177" s="63">
        <f t="shared" si="23"/>
        <v>0</v>
      </c>
      <c r="AP177" s="65">
        <f t="shared" si="23"/>
        <v>0.66666666666666663</v>
      </c>
      <c r="AQ177" s="64">
        <f t="shared" si="23"/>
        <v>0</v>
      </c>
      <c r="AR177" s="63">
        <f t="shared" si="23"/>
        <v>0</v>
      </c>
      <c r="AS177" s="65">
        <f t="shared" si="23"/>
        <v>11.333333333333334</v>
      </c>
      <c r="AT177" s="64">
        <f t="shared" si="23"/>
        <v>0.66666666666666663</v>
      </c>
      <c r="AU177" s="63">
        <f t="shared" si="23"/>
        <v>0.33333333333333331</v>
      </c>
      <c r="AV177" s="65">
        <f t="shared" si="23"/>
        <v>0.33333333333333331</v>
      </c>
      <c r="AW177" s="64">
        <f t="shared" si="23"/>
        <v>0</v>
      </c>
      <c r="AX177" s="63">
        <f t="shared" si="23"/>
        <v>0</v>
      </c>
      <c r="AY177" s="62">
        <f t="shared" si="23"/>
        <v>0.33333333333333331</v>
      </c>
      <c r="AZ177" s="61">
        <f t="shared" si="23"/>
        <v>0</v>
      </c>
      <c r="BA177" s="61">
        <f t="shared" si="23"/>
        <v>0.66666666666666663</v>
      </c>
      <c r="BB177" s="60">
        <f t="shared" si="23"/>
        <v>0</v>
      </c>
      <c r="BC177" s="59" t="s">
        <v>134</v>
      </c>
    </row>
    <row r="178" spans="2:62" ht="28.15" customHeight="1" x14ac:dyDescent="0.2">
      <c r="B178" s="30"/>
      <c r="C178" s="338">
        <v>1</v>
      </c>
      <c r="D178" s="239" t="s">
        <v>979</v>
      </c>
      <c r="E178" s="223"/>
      <c r="F178" s="223"/>
      <c r="G178" s="222"/>
      <c r="H178" s="358" t="s">
        <v>183</v>
      </c>
      <c r="I178" s="390">
        <v>143</v>
      </c>
      <c r="J178" s="390">
        <v>31</v>
      </c>
      <c r="K178" s="390">
        <v>8</v>
      </c>
      <c r="L178" s="42" t="s">
        <v>131</v>
      </c>
      <c r="M178" s="43" t="s">
        <v>179</v>
      </c>
      <c r="N178" s="42" t="s">
        <v>129</v>
      </c>
      <c r="O178" s="43" t="s">
        <v>467</v>
      </c>
      <c r="P178" s="42" t="s">
        <v>128</v>
      </c>
      <c r="Q178" s="43" t="s">
        <v>457</v>
      </c>
      <c r="R178" s="42" t="s">
        <v>127</v>
      </c>
      <c r="S178" s="43" t="s">
        <v>456</v>
      </c>
      <c r="T178" s="42" t="s">
        <v>126</v>
      </c>
      <c r="U178" s="43" t="s">
        <v>579</v>
      </c>
      <c r="V178" s="42" t="s">
        <v>125</v>
      </c>
      <c r="W178" s="43" t="s">
        <v>354</v>
      </c>
      <c r="X178" s="42" t="s">
        <v>124</v>
      </c>
      <c r="Y178" s="43"/>
      <c r="Z178" s="42" t="s">
        <v>123</v>
      </c>
      <c r="AA178" s="43"/>
      <c r="AB178" s="196"/>
      <c r="AC178" s="43"/>
      <c r="AD178" s="196"/>
      <c r="AE178" s="58" t="s">
        <v>491</v>
      </c>
      <c r="AF178" s="421">
        <v>4</v>
      </c>
      <c r="AG178" s="421"/>
      <c r="AH178" s="279"/>
      <c r="AI178" s="9"/>
      <c r="AJ178" s="349">
        <f>SUMPRODUCT(LEN($M178:$AA181)-LEN(SUBSTITUTE($M178:$AA181,"A", "")))</f>
        <v>36</v>
      </c>
      <c r="AK178" s="352">
        <f>SUMPRODUCT(LEN($AD178:$AD181)-LEN(SUBSTITUTE($AD178:$AD181,"A", "")))</f>
        <v>0</v>
      </c>
      <c r="AL178" s="335">
        <f>SUMPRODUCT(LEN($AC178:$AC181)-LEN(SUBSTITUTE($AC178:$AC181,"A", "")))</f>
        <v>0</v>
      </c>
      <c r="AM178" s="349">
        <f>SUMPRODUCT(LEN($M178:$AA181)-LEN(SUBSTITUTE($M178:$AA181,"S", "")))</f>
        <v>14</v>
      </c>
      <c r="AN178" s="352">
        <f>SUMPRODUCT(LEN($AD178:$AD181)-LEN(SUBSTITUTE($AD178:$AD181,"S", "")))</f>
        <v>0</v>
      </c>
      <c r="AO178" s="335">
        <f>SUMPRODUCT(LEN($AC178:$AC181)-LEN(SUBSTITUTE($AC178:$AC181,"S", "")))</f>
        <v>0</v>
      </c>
      <c r="AP178" s="349">
        <f>SUMPRODUCT(LEN($M178:$AA181)-LEN(SUBSTITUTE($M178:$AA181,"F", "")))</f>
        <v>1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12</v>
      </c>
      <c r="AT178" s="352">
        <f>SUMPRODUCT(LEN($AD178:$AD181)-LEN(SUBSTITUTE($AD178:$AD181,"G", "")))</f>
        <v>0</v>
      </c>
      <c r="AU178" s="335">
        <f>SUMPRODUCT(LEN($AC178:$AC181)-LEN(SUBSTITUTE($AC178:$AC181,"G", "")))</f>
        <v>0</v>
      </c>
      <c r="AV178" s="349">
        <f>SUMPRODUCT(LEN($L178:$AA181)-LEN(SUBSTITUTE($L178:$AA181,"M", "")))</f>
        <v>0</v>
      </c>
      <c r="AW178" s="362">
        <f>SUMPRODUCT(LEN($AD178:$AD181)-LEN(SUBSTITUTE($AD178:$AD181,"M", "")))</f>
        <v>0</v>
      </c>
      <c r="AX178" s="335">
        <f>SUMPRODUCT(LEN($AC178:$AC181)-LEN(SUBSTITUTE($AC178:$AC181,"M", "")))</f>
        <v>0</v>
      </c>
      <c r="AY178" s="416">
        <f>SUMPRODUCT(LEN($AE178:$AE181)-LEN(SUBSTITUTE($AE178:$AE181,"S", "")))</f>
        <v>1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2</v>
      </c>
      <c r="BB178" s="413">
        <f>SUMPRODUCT(LEN($AE178:$AE181)-LEN(SUBSTITUTE($AE178:$AE181,"M", "")))</f>
        <v>0</v>
      </c>
    </row>
    <row r="179" spans="2:62" ht="28.15" customHeight="1" thickBot="1" x14ac:dyDescent="0.25">
      <c r="B179" s="30"/>
      <c r="C179" s="339"/>
      <c r="D179" s="221"/>
      <c r="E179" s="220"/>
      <c r="F179" s="220"/>
      <c r="G179" s="219"/>
      <c r="H179" s="359"/>
      <c r="I179" s="391"/>
      <c r="J179" s="391"/>
      <c r="K179" s="391"/>
      <c r="L179" s="33" t="s">
        <v>122</v>
      </c>
      <c r="M179" s="55" t="s">
        <v>179</v>
      </c>
      <c r="N179" s="33" t="s">
        <v>121</v>
      </c>
      <c r="O179" s="55" t="s">
        <v>357</v>
      </c>
      <c r="P179" s="33" t="s">
        <v>120</v>
      </c>
      <c r="Q179" s="55" t="s">
        <v>697</v>
      </c>
      <c r="R179" s="33" t="s">
        <v>119</v>
      </c>
      <c r="S179" s="55" t="s">
        <v>470</v>
      </c>
      <c r="T179" s="33" t="s">
        <v>118</v>
      </c>
      <c r="U179" s="55" t="s">
        <v>495</v>
      </c>
      <c r="V179" s="33" t="s">
        <v>117</v>
      </c>
      <c r="W179" s="55" t="s">
        <v>130</v>
      </c>
      <c r="X179" s="33" t="s">
        <v>116</v>
      </c>
      <c r="Y179" s="55"/>
      <c r="Z179" s="33" t="s">
        <v>115</v>
      </c>
      <c r="AA179" s="55"/>
      <c r="AB179" s="193"/>
      <c r="AC179" s="55"/>
      <c r="AD179" s="193"/>
      <c r="AE179" s="57"/>
      <c r="AF179" s="422"/>
      <c r="AG179" s="422"/>
      <c r="AH179" s="278"/>
      <c r="AI179" s="9"/>
      <c r="AJ179" s="350"/>
      <c r="AK179" s="353"/>
      <c r="AL179" s="336"/>
      <c r="AM179" s="350"/>
      <c r="AN179" s="353"/>
      <c r="AO179" s="336"/>
      <c r="AP179" s="350"/>
      <c r="AQ179" s="353"/>
      <c r="AR179" s="336"/>
      <c r="AS179" s="350"/>
      <c r="AT179" s="353"/>
      <c r="AU179" s="336"/>
      <c r="AV179" s="350"/>
      <c r="AW179" s="363"/>
      <c r="AX179" s="336"/>
      <c r="AY179" s="417"/>
      <c r="AZ179" s="411"/>
      <c r="BA179" s="411"/>
      <c r="BB179" s="414"/>
    </row>
    <row r="180" spans="2:62" ht="28.15" customHeight="1" x14ac:dyDescent="0.2">
      <c r="B180" s="30"/>
      <c r="C180" s="340"/>
      <c r="D180" s="218"/>
      <c r="E180" s="217"/>
      <c r="F180" s="217"/>
      <c r="G180" s="216"/>
      <c r="H180" s="360">
        <v>231</v>
      </c>
      <c r="I180" s="392"/>
      <c r="J180" s="392"/>
      <c r="K180" s="392"/>
      <c r="L180" s="25" t="s">
        <v>114</v>
      </c>
      <c r="M180" s="114" t="s">
        <v>179</v>
      </c>
      <c r="N180" s="25" t="s">
        <v>112</v>
      </c>
      <c r="O180" s="114" t="s">
        <v>684</v>
      </c>
      <c r="P180" s="25" t="s">
        <v>111</v>
      </c>
      <c r="Q180" s="114" t="s">
        <v>357</v>
      </c>
      <c r="R180" s="25" t="s">
        <v>110</v>
      </c>
      <c r="S180" s="114" t="s">
        <v>496</v>
      </c>
      <c r="T180" s="25" t="s">
        <v>109</v>
      </c>
      <c r="U180" s="114" t="s">
        <v>522</v>
      </c>
      <c r="V180" s="25" t="s">
        <v>108</v>
      </c>
      <c r="W180" s="114" t="s">
        <v>130</v>
      </c>
      <c r="X180" s="25" t="s">
        <v>107</v>
      </c>
      <c r="Y180" s="114"/>
      <c r="Z180" s="25" t="s">
        <v>106</v>
      </c>
      <c r="AA180" s="114"/>
      <c r="AB180" s="190"/>
      <c r="AC180" s="114"/>
      <c r="AD180" s="190"/>
      <c r="AE180" s="57"/>
      <c r="AF180" s="422"/>
      <c r="AG180" s="422"/>
      <c r="AH180" s="278"/>
      <c r="AI180" s="9"/>
      <c r="AJ180" s="350"/>
      <c r="AK180" s="353"/>
      <c r="AL180" s="336"/>
      <c r="AM180" s="350"/>
      <c r="AN180" s="353"/>
      <c r="AO180" s="336"/>
      <c r="AP180" s="350"/>
      <c r="AQ180" s="353"/>
      <c r="AR180" s="336"/>
      <c r="AS180" s="350"/>
      <c r="AT180" s="353"/>
      <c r="AU180" s="336"/>
      <c r="AV180" s="350"/>
      <c r="AW180" s="363"/>
      <c r="AX180" s="336"/>
      <c r="AY180" s="417"/>
      <c r="AZ180" s="411"/>
      <c r="BA180" s="411"/>
      <c r="BB180" s="414"/>
    </row>
    <row r="181" spans="2:62" ht="28.15" customHeight="1" thickBot="1" x14ac:dyDescent="0.25">
      <c r="B181" s="30"/>
      <c r="C181" s="355"/>
      <c r="D181" s="246"/>
      <c r="E181" s="254"/>
      <c r="F181" s="254"/>
      <c r="G181" s="253"/>
      <c r="H181" s="361"/>
      <c r="I181" s="393"/>
      <c r="J181" s="393"/>
      <c r="K181" s="393"/>
      <c r="L181" s="50" t="s">
        <v>105</v>
      </c>
      <c r="M181" s="51" t="s">
        <v>179</v>
      </c>
      <c r="N181" s="50" t="s">
        <v>104</v>
      </c>
      <c r="O181" s="51" t="s">
        <v>357</v>
      </c>
      <c r="P181" s="50" t="s">
        <v>103</v>
      </c>
      <c r="Q181" s="51" t="s">
        <v>593</v>
      </c>
      <c r="R181" s="50" t="s">
        <v>102</v>
      </c>
      <c r="S181" s="51" t="s">
        <v>456</v>
      </c>
      <c r="T181" s="50">
        <v>20</v>
      </c>
      <c r="U181" s="51" t="s">
        <v>354</v>
      </c>
      <c r="V181" s="50" t="s">
        <v>101</v>
      </c>
      <c r="W181" s="51"/>
      <c r="X181" s="50" t="s">
        <v>100</v>
      </c>
      <c r="Y181" s="51"/>
      <c r="Z181" s="50" t="s">
        <v>99</v>
      </c>
      <c r="AA181" s="51"/>
      <c r="AB181" s="187"/>
      <c r="AC181" s="51"/>
      <c r="AD181" s="187"/>
      <c r="AE181" s="56"/>
      <c r="AF181" s="424"/>
      <c r="AG181" s="424"/>
      <c r="AH181" s="280"/>
      <c r="AI181" s="9"/>
      <c r="AJ181" s="351"/>
      <c r="AK181" s="354"/>
      <c r="AL181" s="337"/>
      <c r="AM181" s="351"/>
      <c r="AN181" s="354"/>
      <c r="AO181" s="337"/>
      <c r="AP181" s="351"/>
      <c r="AQ181" s="354"/>
      <c r="AR181" s="337"/>
      <c r="AS181" s="351"/>
      <c r="AT181" s="354"/>
      <c r="AU181" s="337"/>
      <c r="AV181" s="351"/>
      <c r="AW181" s="364"/>
      <c r="AX181" s="337"/>
      <c r="AY181" s="418"/>
      <c r="AZ181" s="412"/>
      <c r="BA181" s="412"/>
      <c r="BB181" s="415"/>
    </row>
    <row r="182" spans="2:62" ht="28.15" customHeight="1" x14ac:dyDescent="0.2">
      <c r="B182" s="30"/>
      <c r="C182" s="338">
        <v>2</v>
      </c>
      <c r="D182" s="212"/>
      <c r="E182" s="223"/>
      <c r="F182" s="223"/>
      <c r="G182" s="222"/>
      <c r="H182" s="358"/>
      <c r="I182" s="390">
        <v>141</v>
      </c>
      <c r="J182" s="390">
        <v>32</v>
      </c>
      <c r="K182" s="390">
        <v>7</v>
      </c>
      <c r="L182" s="42" t="s">
        <v>131</v>
      </c>
      <c r="M182" s="43" t="s">
        <v>1329</v>
      </c>
      <c r="N182" s="42" t="s">
        <v>129</v>
      </c>
      <c r="O182" s="43" t="s">
        <v>357</v>
      </c>
      <c r="P182" s="42" t="s">
        <v>128</v>
      </c>
      <c r="Q182" s="43" t="s">
        <v>179</v>
      </c>
      <c r="R182" s="42" t="s">
        <v>127</v>
      </c>
      <c r="S182" s="43" t="s">
        <v>179</v>
      </c>
      <c r="T182" s="42" t="s">
        <v>126</v>
      </c>
      <c r="U182" s="43" t="s">
        <v>491</v>
      </c>
      <c r="V182" s="42" t="s">
        <v>125</v>
      </c>
      <c r="W182" s="43" t="s">
        <v>467</v>
      </c>
      <c r="X182" s="42" t="s">
        <v>124</v>
      </c>
      <c r="Y182" s="43" t="s">
        <v>130</v>
      </c>
      <c r="Z182" s="42" t="s">
        <v>123</v>
      </c>
      <c r="AA182" s="43"/>
      <c r="AB182" s="196">
        <v>21</v>
      </c>
      <c r="AC182" s="43" t="s">
        <v>496</v>
      </c>
      <c r="AD182" s="196" t="s">
        <v>1457</v>
      </c>
      <c r="AE182" s="39"/>
      <c r="AF182" s="421"/>
      <c r="AG182" s="421"/>
      <c r="AH182" s="279"/>
      <c r="AI182" s="9"/>
      <c r="AJ182" s="349">
        <f>SUMPRODUCT(LEN($M182:$AA185)-LEN(SUBSTITUTE($M182:$AA185,"A", "")))</f>
        <v>47</v>
      </c>
      <c r="AK182" s="352">
        <f>SUMPRODUCT(LEN($AD182:$AD185)-LEN(SUBSTITUTE($AD182:$AD185,"A", "")))</f>
        <v>4</v>
      </c>
      <c r="AL182" s="335">
        <f>SUMPRODUCT(LEN($AC182:$AC185)-LEN(SUBSTITUTE($AC182:$AC185,"A", "")))</f>
        <v>0</v>
      </c>
      <c r="AM182" s="349">
        <f>SUMPRODUCT(LEN($M182:$AA185)-LEN(SUBSTITUTE($M182:$AA185,"S", "")))</f>
        <v>9</v>
      </c>
      <c r="AN182" s="352">
        <f>SUMPRODUCT(LEN($AD182:$AD185)-LEN(SUBSTITUTE($AD182:$AD185,"S", "")))</f>
        <v>0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13</v>
      </c>
      <c r="AT182" s="352">
        <f>SUMPRODUCT(LEN($AD182:$AD185)-LEN(SUBSTITUTE($AD182:$AD185,"G", "")))</f>
        <v>2</v>
      </c>
      <c r="AU182" s="335">
        <f>SUMPRODUCT(LEN($AC182:$AC185)-LEN(SUBSTITUTE($AC182:$AC185,"G", "")))</f>
        <v>1</v>
      </c>
      <c r="AV182" s="349">
        <f>SUMPRODUCT(LEN($L182:$AA185)-LEN(SUBSTITUTE($L182:$AA185,"M", "")))</f>
        <v>1</v>
      </c>
      <c r="AW182" s="362">
        <f>SUMPRODUCT(LEN($AD182:$AD185)-LEN(SUBSTITUTE($AD182:$AD185,"M", "")))</f>
        <v>0</v>
      </c>
      <c r="AX182" s="335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8.15" customHeight="1" thickBot="1" x14ac:dyDescent="0.25">
      <c r="B183" s="30"/>
      <c r="C183" s="339"/>
      <c r="D183" s="221"/>
      <c r="E183" s="220"/>
      <c r="F183" s="220"/>
      <c r="G183" s="219"/>
      <c r="H183" s="359"/>
      <c r="I183" s="391"/>
      <c r="J183" s="391"/>
      <c r="K183" s="391"/>
      <c r="L183" s="33" t="s">
        <v>122</v>
      </c>
      <c r="M183" s="55" t="s">
        <v>458</v>
      </c>
      <c r="N183" s="33" t="s">
        <v>121</v>
      </c>
      <c r="O183" s="55" t="s">
        <v>458</v>
      </c>
      <c r="P183" s="33" t="s">
        <v>120</v>
      </c>
      <c r="Q183" s="55" t="s">
        <v>457</v>
      </c>
      <c r="R183" s="33" t="s">
        <v>119</v>
      </c>
      <c r="S183" s="55" t="s">
        <v>1052</v>
      </c>
      <c r="T183" s="33" t="s">
        <v>118</v>
      </c>
      <c r="U183" s="55" t="s">
        <v>462</v>
      </c>
      <c r="V183" s="33" t="s">
        <v>117</v>
      </c>
      <c r="W183" s="55" t="s">
        <v>130</v>
      </c>
      <c r="X183" s="33" t="s">
        <v>116</v>
      </c>
      <c r="Y183" s="55"/>
      <c r="Z183" s="33" t="s">
        <v>115</v>
      </c>
      <c r="AA183" s="55"/>
      <c r="AB183" s="193"/>
      <c r="AC183" s="55"/>
      <c r="AD183" s="193"/>
      <c r="AE183" s="22"/>
      <c r="AF183" s="422"/>
      <c r="AG183" s="422"/>
      <c r="AH183" s="278"/>
      <c r="AI183" s="9"/>
      <c r="AJ183" s="350"/>
      <c r="AK183" s="353"/>
      <c r="AL183" s="336"/>
      <c r="AM183" s="350"/>
      <c r="AN183" s="353"/>
      <c r="AO183" s="336"/>
      <c r="AP183" s="350"/>
      <c r="AQ183" s="353"/>
      <c r="AR183" s="336"/>
      <c r="AS183" s="350"/>
      <c r="AT183" s="353"/>
      <c r="AU183" s="336"/>
      <c r="AV183" s="350"/>
      <c r="AW183" s="363"/>
      <c r="AX183" s="336"/>
      <c r="AY183" s="417"/>
      <c r="AZ183" s="411"/>
      <c r="BA183" s="411"/>
      <c r="BB183" s="414"/>
    </row>
    <row r="184" spans="2:62" ht="28.15" customHeight="1" x14ac:dyDescent="0.2">
      <c r="B184" s="30"/>
      <c r="C184" s="340"/>
      <c r="D184" s="218"/>
      <c r="E184" s="217"/>
      <c r="F184" s="217"/>
      <c r="G184" s="216"/>
      <c r="H184" s="360"/>
      <c r="I184" s="392"/>
      <c r="J184" s="392"/>
      <c r="K184" s="392"/>
      <c r="L184" s="25" t="s">
        <v>114</v>
      </c>
      <c r="M184" s="114" t="s">
        <v>479</v>
      </c>
      <c r="N184" s="25" t="s">
        <v>112</v>
      </c>
      <c r="O184" s="114" t="s">
        <v>469</v>
      </c>
      <c r="P184" s="25" t="s">
        <v>111</v>
      </c>
      <c r="Q184" s="114" t="s">
        <v>458</v>
      </c>
      <c r="R184" s="25" t="s">
        <v>110</v>
      </c>
      <c r="S184" s="114" t="s">
        <v>471</v>
      </c>
      <c r="T184" s="25" t="s">
        <v>109</v>
      </c>
      <c r="U184" s="114" t="s">
        <v>495</v>
      </c>
      <c r="V184" s="25" t="s">
        <v>108</v>
      </c>
      <c r="W184" s="114" t="s">
        <v>130</v>
      </c>
      <c r="X184" s="25" t="s">
        <v>107</v>
      </c>
      <c r="Y184" s="114"/>
      <c r="Z184" s="25" t="s">
        <v>106</v>
      </c>
      <c r="AA184" s="114"/>
      <c r="AB184" s="190"/>
      <c r="AC184" s="114"/>
      <c r="AD184" s="190"/>
      <c r="AE184" s="22"/>
      <c r="AF184" s="422"/>
      <c r="AG184" s="422"/>
      <c r="AH184" s="278"/>
      <c r="AI184" s="9"/>
      <c r="AJ184" s="350"/>
      <c r="AK184" s="353"/>
      <c r="AL184" s="336"/>
      <c r="AM184" s="350"/>
      <c r="AN184" s="353"/>
      <c r="AO184" s="336"/>
      <c r="AP184" s="350"/>
      <c r="AQ184" s="353"/>
      <c r="AR184" s="336"/>
      <c r="AS184" s="350"/>
      <c r="AT184" s="353"/>
      <c r="AU184" s="336"/>
      <c r="AV184" s="350"/>
      <c r="AW184" s="363"/>
      <c r="AX184" s="336"/>
      <c r="AY184" s="417"/>
      <c r="AZ184" s="411"/>
      <c r="BA184" s="411"/>
      <c r="BB184" s="414"/>
    </row>
    <row r="185" spans="2:62" ht="28.15" customHeight="1" thickBot="1" x14ac:dyDescent="0.25">
      <c r="B185" s="30"/>
      <c r="C185" s="355"/>
      <c r="D185" s="246"/>
      <c r="E185" s="254"/>
      <c r="F185" s="254"/>
      <c r="G185" s="253"/>
      <c r="H185" s="361"/>
      <c r="I185" s="393"/>
      <c r="J185" s="393"/>
      <c r="K185" s="393"/>
      <c r="L185" s="50" t="s">
        <v>105</v>
      </c>
      <c r="M185" s="51" t="s">
        <v>673</v>
      </c>
      <c r="N185" s="50" t="s">
        <v>104</v>
      </c>
      <c r="O185" s="51" t="s">
        <v>179</v>
      </c>
      <c r="P185" s="50" t="s">
        <v>103</v>
      </c>
      <c r="Q185" s="51" t="s">
        <v>132</v>
      </c>
      <c r="R185" s="50" t="s">
        <v>102</v>
      </c>
      <c r="S185" s="51" t="s">
        <v>469</v>
      </c>
      <c r="T185" s="50">
        <v>20</v>
      </c>
      <c r="U185" s="51" t="s">
        <v>467</v>
      </c>
      <c r="V185" s="50" t="s">
        <v>101</v>
      </c>
      <c r="W185" s="51" t="s">
        <v>130</v>
      </c>
      <c r="X185" s="50" t="s">
        <v>100</v>
      </c>
      <c r="Y185" s="51"/>
      <c r="Z185" s="50" t="s">
        <v>99</v>
      </c>
      <c r="AA185" s="51"/>
      <c r="AB185" s="187"/>
      <c r="AC185" s="51"/>
      <c r="AD185" s="187"/>
      <c r="AE185" s="48"/>
      <c r="AF185" s="424"/>
      <c r="AG185" s="424"/>
      <c r="AH185" s="280"/>
      <c r="AI185" s="9"/>
      <c r="AJ185" s="351"/>
      <c r="AK185" s="354"/>
      <c r="AL185" s="337"/>
      <c r="AM185" s="351"/>
      <c r="AN185" s="354"/>
      <c r="AO185" s="337"/>
      <c r="AP185" s="351"/>
      <c r="AQ185" s="354"/>
      <c r="AR185" s="337"/>
      <c r="AS185" s="351"/>
      <c r="AT185" s="354"/>
      <c r="AU185" s="337"/>
      <c r="AV185" s="351"/>
      <c r="AW185" s="364"/>
      <c r="AX185" s="337"/>
      <c r="AY185" s="418"/>
      <c r="AZ185" s="412"/>
      <c r="BA185" s="412"/>
      <c r="BB185" s="415"/>
    </row>
    <row r="186" spans="2:62" ht="28.15" customHeight="1" x14ac:dyDescent="0.2">
      <c r="B186" s="30"/>
      <c r="C186" s="338">
        <v>3</v>
      </c>
      <c r="D186" s="212"/>
      <c r="E186" s="223"/>
      <c r="F186" s="223"/>
      <c r="G186" s="222"/>
      <c r="H186" s="358"/>
      <c r="I186" s="390">
        <v>142</v>
      </c>
      <c r="J186" s="390">
        <v>29</v>
      </c>
      <c r="K186" s="390">
        <v>8</v>
      </c>
      <c r="L186" s="42" t="s">
        <v>131</v>
      </c>
      <c r="M186" s="43" t="s">
        <v>132</v>
      </c>
      <c r="N186" s="42" t="s">
        <v>129</v>
      </c>
      <c r="O186" s="43" t="s">
        <v>179</v>
      </c>
      <c r="P186" s="42" t="s">
        <v>128</v>
      </c>
      <c r="Q186" s="43" t="s">
        <v>684</v>
      </c>
      <c r="R186" s="42" t="s">
        <v>127</v>
      </c>
      <c r="S186" s="43" t="s">
        <v>470</v>
      </c>
      <c r="T186" s="42" t="s">
        <v>126</v>
      </c>
      <c r="U186" s="43" t="s">
        <v>550</v>
      </c>
      <c r="V186" s="42" t="s">
        <v>125</v>
      </c>
      <c r="W186" s="43" t="s">
        <v>130</v>
      </c>
      <c r="X186" s="42" t="s">
        <v>124</v>
      </c>
      <c r="Y186" s="43"/>
      <c r="Z186" s="42" t="s">
        <v>123</v>
      </c>
      <c r="AA186" s="43"/>
      <c r="AB186" s="196"/>
      <c r="AC186" s="43"/>
      <c r="AD186" s="196"/>
      <c r="AE186" s="39"/>
      <c r="AF186" s="421">
        <v>4</v>
      </c>
      <c r="AG186" s="421"/>
      <c r="AH186" s="279"/>
      <c r="AI186" s="9"/>
      <c r="AJ186" s="349">
        <f>SUMPRODUCT(LEN($M186:$AA189)-LEN(SUBSTITUTE($M186:$AA189,"A", "")))</f>
        <v>24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7</v>
      </c>
      <c r="AN186" s="352">
        <f>SUMPRODUCT(LEN($AD186:$AD189)-LEN(SUBSTITUTE($AD186:$AD189,"S", "")))</f>
        <v>0</v>
      </c>
      <c r="AO186" s="335">
        <f>SUMPRODUCT(LEN($AC186:$AC189)-LEN(SUBSTITUTE($AC186:$AC189,"S", "")))</f>
        <v>0</v>
      </c>
      <c r="AP186" s="349">
        <f>SUMPRODUCT(LEN($M186:$AA189)-LEN(SUBSTITUTE($M186:$AA189,"F", "")))</f>
        <v>1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9</v>
      </c>
      <c r="AT186" s="352">
        <f>SUMPRODUCT(LEN($AD186:$AD189)-LEN(SUBSTITUTE($AD186:$AD189,"G", "")))</f>
        <v>0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35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8.15" customHeight="1" thickBot="1" x14ac:dyDescent="0.25">
      <c r="B187" s="30"/>
      <c r="C187" s="339"/>
      <c r="D187" s="221"/>
      <c r="E187" s="220"/>
      <c r="F187" s="220"/>
      <c r="G187" s="219"/>
      <c r="H187" s="359"/>
      <c r="I187" s="391"/>
      <c r="J187" s="391"/>
      <c r="K187" s="391"/>
      <c r="L187" s="33" t="s">
        <v>122</v>
      </c>
      <c r="M187" s="55" t="s">
        <v>357</v>
      </c>
      <c r="N187" s="33" t="s">
        <v>121</v>
      </c>
      <c r="O187" s="55" t="s">
        <v>132</v>
      </c>
      <c r="P187" s="33" t="s">
        <v>120</v>
      </c>
      <c r="Q187" s="55" t="s">
        <v>493</v>
      </c>
      <c r="R187" s="33" t="s">
        <v>119</v>
      </c>
      <c r="S187" s="55" t="s">
        <v>549</v>
      </c>
      <c r="T187" s="33" t="s">
        <v>118</v>
      </c>
      <c r="U187" s="55" t="s">
        <v>354</v>
      </c>
      <c r="V187" s="33" t="s">
        <v>117</v>
      </c>
      <c r="W187" s="55"/>
      <c r="X187" s="33" t="s">
        <v>116</v>
      </c>
      <c r="Y187" s="55"/>
      <c r="Z187" s="33" t="s">
        <v>115</v>
      </c>
      <c r="AA187" s="55"/>
      <c r="AB187" s="193"/>
      <c r="AC187" s="55"/>
      <c r="AD187" s="193"/>
      <c r="AE187" s="22"/>
      <c r="AF187" s="422"/>
      <c r="AG187" s="422"/>
      <c r="AH187" s="278"/>
      <c r="AI187" s="9"/>
      <c r="AJ187" s="350"/>
      <c r="AK187" s="353"/>
      <c r="AL187" s="336"/>
      <c r="AM187" s="350"/>
      <c r="AN187" s="353"/>
      <c r="AO187" s="336"/>
      <c r="AP187" s="350"/>
      <c r="AQ187" s="353"/>
      <c r="AR187" s="336"/>
      <c r="AS187" s="350"/>
      <c r="AT187" s="353"/>
      <c r="AU187" s="336"/>
      <c r="AV187" s="350"/>
      <c r="AW187" s="363"/>
      <c r="AX187" s="336"/>
      <c r="AY187" s="417"/>
      <c r="AZ187" s="411"/>
      <c r="BA187" s="411"/>
      <c r="BB187" s="414"/>
    </row>
    <row r="188" spans="2:62" ht="28.15" customHeight="1" x14ac:dyDescent="0.2">
      <c r="B188" s="30"/>
      <c r="C188" s="340"/>
      <c r="D188" s="218"/>
      <c r="E188" s="217"/>
      <c r="F188" s="217"/>
      <c r="G188" s="216"/>
      <c r="H188" s="360"/>
      <c r="I188" s="392"/>
      <c r="J188" s="392"/>
      <c r="K188" s="392"/>
      <c r="L188" s="25" t="s">
        <v>114</v>
      </c>
      <c r="M188" s="114" t="s">
        <v>179</v>
      </c>
      <c r="N188" s="25" t="s">
        <v>112</v>
      </c>
      <c r="O188" s="114" t="s">
        <v>179</v>
      </c>
      <c r="P188" s="25" t="s">
        <v>111</v>
      </c>
      <c r="Q188" s="114" t="s">
        <v>494</v>
      </c>
      <c r="R188" s="25" t="s">
        <v>110</v>
      </c>
      <c r="S188" s="114" t="s">
        <v>467</v>
      </c>
      <c r="T188" s="25" t="s">
        <v>109</v>
      </c>
      <c r="U188" s="114" t="s">
        <v>130</v>
      </c>
      <c r="V188" s="25" t="s">
        <v>108</v>
      </c>
      <c r="W188" s="114"/>
      <c r="X188" s="25" t="s">
        <v>107</v>
      </c>
      <c r="Y188" s="114"/>
      <c r="Z188" s="25" t="s">
        <v>106</v>
      </c>
      <c r="AA188" s="114"/>
      <c r="AB188" s="190"/>
      <c r="AC188" s="114"/>
      <c r="AD188" s="190"/>
      <c r="AE188" s="22"/>
      <c r="AF188" s="422"/>
      <c r="AG188" s="422"/>
      <c r="AH188" s="278"/>
      <c r="AI188" s="9"/>
      <c r="AJ188" s="350"/>
      <c r="AK188" s="353"/>
      <c r="AL188" s="336"/>
      <c r="AM188" s="350"/>
      <c r="AN188" s="353"/>
      <c r="AO188" s="336"/>
      <c r="AP188" s="350"/>
      <c r="AQ188" s="353"/>
      <c r="AR188" s="336"/>
      <c r="AS188" s="350"/>
      <c r="AT188" s="353"/>
      <c r="AU188" s="336"/>
      <c r="AV188" s="350"/>
      <c r="AW188" s="363"/>
      <c r="AX188" s="336"/>
      <c r="AY188" s="417"/>
      <c r="AZ188" s="411"/>
      <c r="BA188" s="411"/>
      <c r="BB188" s="414"/>
    </row>
    <row r="189" spans="2:62" ht="28.15" customHeight="1" thickBot="1" x14ac:dyDescent="0.25">
      <c r="B189" s="20"/>
      <c r="C189" s="341"/>
      <c r="D189" s="215"/>
      <c r="E189" s="214"/>
      <c r="F189" s="214"/>
      <c r="G189" s="213"/>
      <c r="H189" s="361"/>
      <c r="I189" s="394"/>
      <c r="J189" s="394"/>
      <c r="K189" s="394"/>
      <c r="L189" s="15" t="s">
        <v>105</v>
      </c>
      <c r="M189" s="16" t="s">
        <v>132</v>
      </c>
      <c r="N189" s="15" t="s">
        <v>104</v>
      </c>
      <c r="O189" s="16" t="s">
        <v>179</v>
      </c>
      <c r="P189" s="15" t="s">
        <v>103</v>
      </c>
      <c r="Q189" s="16" t="s">
        <v>457</v>
      </c>
      <c r="R189" s="15" t="s">
        <v>102</v>
      </c>
      <c r="S189" s="16" t="s">
        <v>512</v>
      </c>
      <c r="T189" s="15">
        <v>20</v>
      </c>
      <c r="U189" s="16" t="s">
        <v>130</v>
      </c>
      <c r="V189" s="15" t="s">
        <v>101</v>
      </c>
      <c r="W189" s="16"/>
      <c r="X189" s="15" t="s">
        <v>100</v>
      </c>
      <c r="Y189" s="16"/>
      <c r="Z189" s="15" t="s">
        <v>99</v>
      </c>
      <c r="AA189" s="16"/>
      <c r="AB189" s="187"/>
      <c r="AC189" s="16"/>
      <c r="AD189" s="186"/>
      <c r="AE189" s="11"/>
      <c r="AF189" s="423"/>
      <c r="AG189" s="423"/>
      <c r="AH189" s="277"/>
      <c r="AI189" s="9"/>
      <c r="AJ189" s="351"/>
      <c r="AK189" s="354"/>
      <c r="AL189" s="337"/>
      <c r="AM189" s="351"/>
      <c r="AN189" s="354"/>
      <c r="AO189" s="337"/>
      <c r="AP189" s="351"/>
      <c r="AQ189" s="354"/>
      <c r="AR189" s="337"/>
      <c r="AS189" s="351"/>
      <c r="AT189" s="354"/>
      <c r="AU189" s="337"/>
      <c r="AV189" s="351"/>
      <c r="AW189" s="364"/>
      <c r="AX189" s="337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286" t="s">
        <v>160</v>
      </c>
      <c r="AI190" s="106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229</v>
      </c>
      <c r="E191" s="425"/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85"/>
      <c r="AI191" s="86" t="s">
        <v>137</v>
      </c>
      <c r="AJ191" s="85">
        <f t="shared" ref="AJ191:BB191" si="24">SUM(AJ193:AJ204)</f>
        <v>159</v>
      </c>
      <c r="AK191" s="84">
        <f t="shared" si="24"/>
        <v>46</v>
      </c>
      <c r="AL191" s="83">
        <f t="shared" si="24"/>
        <v>0</v>
      </c>
      <c r="AM191" s="85">
        <f t="shared" si="24"/>
        <v>58</v>
      </c>
      <c r="AN191" s="84">
        <f t="shared" si="24"/>
        <v>16</v>
      </c>
      <c r="AO191" s="83">
        <f t="shared" si="24"/>
        <v>0</v>
      </c>
      <c r="AP191" s="85">
        <f t="shared" si="24"/>
        <v>1</v>
      </c>
      <c r="AQ191" s="84">
        <f t="shared" si="24"/>
        <v>1</v>
      </c>
      <c r="AR191" s="83">
        <f t="shared" si="24"/>
        <v>0</v>
      </c>
      <c r="AS191" s="85">
        <f t="shared" si="24"/>
        <v>16</v>
      </c>
      <c r="AT191" s="84">
        <f t="shared" si="24"/>
        <v>17</v>
      </c>
      <c r="AU191" s="83">
        <f t="shared" si="24"/>
        <v>0</v>
      </c>
      <c r="AV191" s="85">
        <f t="shared" si="24"/>
        <v>0</v>
      </c>
      <c r="AW191" s="84">
        <f t="shared" si="24"/>
        <v>0</v>
      </c>
      <c r="AX191" s="83">
        <f t="shared" si="24"/>
        <v>0</v>
      </c>
      <c r="AY191" s="82">
        <f t="shared" si="24"/>
        <v>3</v>
      </c>
      <c r="AZ191" s="81">
        <f t="shared" si="24"/>
        <v>0</v>
      </c>
      <c r="BA191" s="81">
        <f t="shared" si="24"/>
        <v>3</v>
      </c>
      <c r="BB191" s="80">
        <f t="shared" si="24"/>
        <v>0</v>
      </c>
      <c r="BC191" s="79" t="s">
        <v>136</v>
      </c>
      <c r="BF191" s="5">
        <f>SUM(AJ191:AL191)/$BG$5</f>
        <v>68.333333333333329</v>
      </c>
      <c r="BG191" s="5">
        <f>SUM(AM191:AO191,AY191)/$BG$5</f>
        <v>25.666666666666668</v>
      </c>
      <c r="BH191" s="5">
        <f>SUM(AP191:AR191,AZ191)/$BG$5</f>
        <v>0.66666666666666663</v>
      </c>
      <c r="BI191" s="5">
        <f>SUM(AS191:AU191,BA191)/$BG$5</f>
        <v>12</v>
      </c>
      <c r="BJ191" s="5">
        <f>SUM(AV191:AX191,BB191)/$BG$5</f>
        <v>0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85"/>
      <c r="AI192" s="66" t="s">
        <v>135</v>
      </c>
      <c r="AJ192" s="65">
        <f t="shared" ref="AJ192:BB192" si="25">AJ191/3</f>
        <v>53</v>
      </c>
      <c r="AK192" s="64">
        <f t="shared" si="25"/>
        <v>15.333333333333334</v>
      </c>
      <c r="AL192" s="63">
        <f t="shared" si="25"/>
        <v>0</v>
      </c>
      <c r="AM192" s="65">
        <f t="shared" si="25"/>
        <v>19.333333333333332</v>
      </c>
      <c r="AN192" s="64">
        <f t="shared" si="25"/>
        <v>5.333333333333333</v>
      </c>
      <c r="AO192" s="63">
        <f t="shared" si="25"/>
        <v>0</v>
      </c>
      <c r="AP192" s="65">
        <f t="shared" si="25"/>
        <v>0.33333333333333331</v>
      </c>
      <c r="AQ192" s="64">
        <f t="shared" si="25"/>
        <v>0.33333333333333331</v>
      </c>
      <c r="AR192" s="63">
        <f t="shared" si="25"/>
        <v>0</v>
      </c>
      <c r="AS192" s="65">
        <f t="shared" si="25"/>
        <v>5.333333333333333</v>
      </c>
      <c r="AT192" s="64">
        <f t="shared" si="25"/>
        <v>5.666666666666667</v>
      </c>
      <c r="AU192" s="63">
        <f t="shared" si="25"/>
        <v>0</v>
      </c>
      <c r="AV192" s="65">
        <f t="shared" si="25"/>
        <v>0</v>
      </c>
      <c r="AW192" s="64">
        <f t="shared" si="25"/>
        <v>0</v>
      </c>
      <c r="AX192" s="63">
        <f t="shared" si="25"/>
        <v>0</v>
      </c>
      <c r="AY192" s="62">
        <f t="shared" si="25"/>
        <v>1</v>
      </c>
      <c r="AZ192" s="61">
        <f t="shared" si="25"/>
        <v>0</v>
      </c>
      <c r="BA192" s="61">
        <f t="shared" si="25"/>
        <v>1</v>
      </c>
      <c r="BB192" s="60">
        <f t="shared" si="25"/>
        <v>0</v>
      </c>
      <c r="BC192" s="59" t="s">
        <v>134</v>
      </c>
    </row>
    <row r="193" spans="2:62" ht="28.15" customHeight="1" x14ac:dyDescent="0.2">
      <c r="B193" s="30"/>
      <c r="C193" s="338">
        <v>1</v>
      </c>
      <c r="D193" s="239" t="s">
        <v>1359</v>
      </c>
      <c r="E193" s="223"/>
      <c r="F193" s="223"/>
      <c r="G193" s="222"/>
      <c r="H193" s="358" t="s">
        <v>133</v>
      </c>
      <c r="I193" s="390">
        <v>163</v>
      </c>
      <c r="J193" s="390">
        <v>32</v>
      </c>
      <c r="K193" s="390">
        <v>7</v>
      </c>
      <c r="L193" s="42" t="s">
        <v>131</v>
      </c>
      <c r="M193" s="43" t="s">
        <v>132</v>
      </c>
      <c r="N193" s="42" t="s">
        <v>129</v>
      </c>
      <c r="O193" s="43" t="s">
        <v>179</v>
      </c>
      <c r="P193" s="42" t="s">
        <v>128</v>
      </c>
      <c r="Q193" s="43" t="s">
        <v>984</v>
      </c>
      <c r="R193" s="42" t="s">
        <v>127</v>
      </c>
      <c r="S193" s="43" t="s">
        <v>458</v>
      </c>
      <c r="T193" s="42" t="s">
        <v>126</v>
      </c>
      <c r="U193" s="43" t="s">
        <v>459</v>
      </c>
      <c r="V193" s="42" t="s">
        <v>125</v>
      </c>
      <c r="W193" s="43" t="s">
        <v>353</v>
      </c>
      <c r="X193" s="42" t="s">
        <v>124</v>
      </c>
      <c r="Y193" s="43" t="s">
        <v>130</v>
      </c>
      <c r="Z193" s="42" t="s">
        <v>123</v>
      </c>
      <c r="AA193" s="43"/>
      <c r="AB193" s="196"/>
      <c r="AC193" s="43"/>
      <c r="AD193" s="196" t="s">
        <v>1456</v>
      </c>
      <c r="AE193" s="58" t="s">
        <v>1357</v>
      </c>
      <c r="AF193" s="421"/>
      <c r="AG193" s="421"/>
      <c r="AH193" s="279"/>
      <c r="AI193" s="9"/>
      <c r="AJ193" s="349">
        <f>SUMPRODUCT(LEN($M193:$AA196)-LEN(SUBSTITUTE($M193:$AA196,"A", "")))</f>
        <v>46</v>
      </c>
      <c r="AK193" s="352">
        <f>SUMPRODUCT(LEN($AD193:$AD196)-LEN(SUBSTITUTE($AD193:$AD196,"A", "")))</f>
        <v>18</v>
      </c>
      <c r="AL193" s="335">
        <f>SUMPRODUCT(LEN($AC193:$AC196)-LEN(SUBSTITUTE($AC193:$AC196,"A", "")))</f>
        <v>0</v>
      </c>
      <c r="AM193" s="349">
        <f>SUMPRODUCT(LEN($M193:$AA196)-LEN(SUBSTITUTE($M193:$AA196,"S", "")))</f>
        <v>15</v>
      </c>
      <c r="AN193" s="352">
        <f>SUMPRODUCT(LEN($AD193:$AD196)-LEN(SUBSTITUTE($AD193:$AD196,"S", "")))</f>
        <v>7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7</v>
      </c>
      <c r="AT193" s="352">
        <f>SUMPRODUCT(LEN($AD193:$AD196)-LEN(SUBSTITUTE($AD193:$AD196,"G", "")))</f>
        <v>7</v>
      </c>
      <c r="AU193" s="335">
        <f>SUMPRODUCT(LEN($AC193:$AC196)-LEN(SUBSTITUTE($AC193:$AC196,"G", "")))</f>
        <v>0</v>
      </c>
      <c r="AV193" s="349">
        <f>SUMPRODUCT(LEN($L193:$AA196)-LEN(SUBSTITUTE($L193:$AA196,"M", "")))</f>
        <v>0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3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3</v>
      </c>
      <c r="BB193" s="413">
        <f>SUMPRODUCT(LEN($AE193:$AE196)-LEN(SUBSTITUTE($AE193:$AE196,"M", "")))</f>
        <v>0</v>
      </c>
    </row>
    <row r="194" spans="2:62" ht="28.15" customHeight="1" thickBot="1" x14ac:dyDescent="0.25">
      <c r="B194" s="30"/>
      <c r="C194" s="339"/>
      <c r="D194" s="221"/>
      <c r="E194" s="220"/>
      <c r="F194" s="220"/>
      <c r="G194" s="219"/>
      <c r="H194" s="359"/>
      <c r="I194" s="391"/>
      <c r="J194" s="391"/>
      <c r="K194" s="391"/>
      <c r="L194" s="33" t="s">
        <v>122</v>
      </c>
      <c r="M194" s="55" t="s">
        <v>179</v>
      </c>
      <c r="N194" s="33" t="s">
        <v>121</v>
      </c>
      <c r="O194" s="55" t="s">
        <v>132</v>
      </c>
      <c r="P194" s="33" t="s">
        <v>120</v>
      </c>
      <c r="Q194" s="55" t="s">
        <v>984</v>
      </c>
      <c r="R194" s="33" t="s">
        <v>119</v>
      </c>
      <c r="S194" s="55" t="s">
        <v>357</v>
      </c>
      <c r="T194" s="33" t="s">
        <v>118</v>
      </c>
      <c r="U194" s="55" t="s">
        <v>588</v>
      </c>
      <c r="V194" s="33" t="s">
        <v>117</v>
      </c>
      <c r="W194" s="55" t="s">
        <v>353</v>
      </c>
      <c r="X194" s="33" t="s">
        <v>116</v>
      </c>
      <c r="Y194" s="55"/>
      <c r="Z194" s="33" t="s">
        <v>115</v>
      </c>
      <c r="AA194" s="55"/>
      <c r="AB194" s="193"/>
      <c r="AC194" s="55"/>
      <c r="AD194" s="193"/>
      <c r="AE194" s="57"/>
      <c r="AF194" s="422"/>
      <c r="AG194" s="422"/>
      <c r="AH194" s="278"/>
      <c r="AI194" s="9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8.15" customHeight="1" x14ac:dyDescent="0.2">
      <c r="B195" s="30"/>
      <c r="C195" s="340"/>
      <c r="D195" s="218"/>
      <c r="E195" s="217"/>
      <c r="F195" s="217"/>
      <c r="G195" s="216"/>
      <c r="H195" s="360">
        <v>229</v>
      </c>
      <c r="I195" s="392"/>
      <c r="J195" s="392"/>
      <c r="K195" s="392"/>
      <c r="L195" s="25" t="s">
        <v>114</v>
      </c>
      <c r="M195" s="114" t="s">
        <v>185</v>
      </c>
      <c r="N195" s="25" t="s">
        <v>112</v>
      </c>
      <c r="O195" s="114" t="s">
        <v>458</v>
      </c>
      <c r="P195" s="25" t="s">
        <v>111</v>
      </c>
      <c r="Q195" s="114" t="s">
        <v>458</v>
      </c>
      <c r="R195" s="25" t="s">
        <v>110</v>
      </c>
      <c r="S195" s="114" t="s">
        <v>459</v>
      </c>
      <c r="T195" s="25" t="s">
        <v>109</v>
      </c>
      <c r="U195" s="114" t="s">
        <v>373</v>
      </c>
      <c r="V195" s="25" t="s">
        <v>108</v>
      </c>
      <c r="W195" s="114" t="s">
        <v>354</v>
      </c>
      <c r="X195" s="25" t="s">
        <v>107</v>
      </c>
      <c r="Y195" s="114"/>
      <c r="Z195" s="25" t="s">
        <v>106</v>
      </c>
      <c r="AA195" s="114"/>
      <c r="AB195" s="190"/>
      <c r="AC195" s="114"/>
      <c r="AD195" s="190"/>
      <c r="AE195" s="57"/>
      <c r="AF195" s="422"/>
      <c r="AG195" s="422"/>
      <c r="AH195" s="278"/>
      <c r="AI195" s="9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8.15" customHeight="1" thickBot="1" x14ac:dyDescent="0.25">
      <c r="B196" s="30"/>
      <c r="C196" s="355"/>
      <c r="D196" s="246"/>
      <c r="E196" s="254"/>
      <c r="F196" s="254"/>
      <c r="G196" s="253"/>
      <c r="H196" s="361"/>
      <c r="I196" s="393"/>
      <c r="J196" s="393"/>
      <c r="K196" s="393"/>
      <c r="L196" s="50" t="s">
        <v>105</v>
      </c>
      <c r="M196" s="51" t="s">
        <v>358</v>
      </c>
      <c r="N196" s="50" t="s">
        <v>104</v>
      </c>
      <c r="O196" s="51" t="s">
        <v>179</v>
      </c>
      <c r="P196" s="50" t="s">
        <v>103</v>
      </c>
      <c r="Q196" s="51" t="s">
        <v>673</v>
      </c>
      <c r="R196" s="50" t="s">
        <v>102</v>
      </c>
      <c r="S196" s="51" t="s">
        <v>357</v>
      </c>
      <c r="T196" s="50">
        <v>20</v>
      </c>
      <c r="U196" s="51" t="s">
        <v>495</v>
      </c>
      <c r="V196" s="50" t="s">
        <v>101</v>
      </c>
      <c r="W196" s="51" t="s">
        <v>354</v>
      </c>
      <c r="X196" s="50" t="s">
        <v>100</v>
      </c>
      <c r="Y196" s="51"/>
      <c r="Z196" s="50" t="s">
        <v>99</v>
      </c>
      <c r="AA196" s="51"/>
      <c r="AB196" s="187"/>
      <c r="AC196" s="51"/>
      <c r="AD196" s="187"/>
      <c r="AE196" s="56"/>
      <c r="AF196" s="424"/>
      <c r="AG196" s="424"/>
      <c r="AH196" s="280"/>
      <c r="AI196" s="9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8.15" customHeight="1" x14ac:dyDescent="0.2">
      <c r="B197" s="30"/>
      <c r="C197" s="338">
        <v>2</v>
      </c>
      <c r="D197" s="212"/>
      <c r="E197" s="223"/>
      <c r="F197" s="223"/>
      <c r="G197" s="222"/>
      <c r="H197" s="358"/>
      <c r="I197" s="390">
        <v>160</v>
      </c>
      <c r="J197" s="390">
        <v>33</v>
      </c>
      <c r="K197" s="390">
        <v>6</v>
      </c>
      <c r="L197" s="42" t="s">
        <v>131</v>
      </c>
      <c r="M197" s="43" t="s">
        <v>357</v>
      </c>
      <c r="N197" s="42" t="s">
        <v>129</v>
      </c>
      <c r="O197" s="43" t="s">
        <v>527</v>
      </c>
      <c r="P197" s="42" t="s">
        <v>128</v>
      </c>
      <c r="Q197" s="43" t="s">
        <v>679</v>
      </c>
      <c r="R197" s="42" t="s">
        <v>127</v>
      </c>
      <c r="S197" s="43" t="s">
        <v>1007</v>
      </c>
      <c r="T197" s="42" t="s">
        <v>126</v>
      </c>
      <c r="U197" s="43" t="s">
        <v>373</v>
      </c>
      <c r="V197" s="42" t="s">
        <v>125</v>
      </c>
      <c r="W197" s="43" t="s">
        <v>498</v>
      </c>
      <c r="X197" s="42" t="s">
        <v>124</v>
      </c>
      <c r="Y197" s="43" t="s">
        <v>354</v>
      </c>
      <c r="Z197" s="42" t="s">
        <v>123</v>
      </c>
      <c r="AA197" s="43"/>
      <c r="AB197" s="196"/>
      <c r="AC197" s="43"/>
      <c r="AD197" s="196" t="s">
        <v>357</v>
      </c>
      <c r="AE197" s="39"/>
      <c r="AF197" s="421"/>
      <c r="AG197" s="421"/>
      <c r="AH197" s="279"/>
      <c r="AI197" s="9"/>
      <c r="AJ197" s="349">
        <f>SUMPRODUCT(LEN($M197:$AA200)-LEN(SUBSTITUTE($M197:$AA200,"A", "")))</f>
        <v>65</v>
      </c>
      <c r="AK197" s="352">
        <f>SUMPRODUCT(LEN($AD197:$AD200)-LEN(SUBSTITUTE($AD197:$AD200,"A", "")))</f>
        <v>28</v>
      </c>
      <c r="AL197" s="335">
        <f>SUMPRODUCT(LEN($AC197:$AC200)-LEN(SUBSTITUTE($AC197:$AC200,"A", "")))</f>
        <v>0</v>
      </c>
      <c r="AM197" s="349">
        <f>SUMPRODUCT(LEN($M197:$AA200)-LEN(SUBSTITUTE($M197:$AA200,"S", "")))</f>
        <v>25</v>
      </c>
      <c r="AN197" s="352">
        <f>SUMPRODUCT(LEN($AD197:$AD200)-LEN(SUBSTITUTE($AD197:$AD200,"S", "")))</f>
        <v>9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1</v>
      </c>
      <c r="AR197" s="335">
        <f>SUMPRODUCT(LEN($AC197:$AC200)-LEN(SUBSTITUTE($AC197:$AC200,"F", "")))</f>
        <v>0</v>
      </c>
      <c r="AS197" s="349">
        <f>SUMPRODUCT(LEN($M197:$AA200)-LEN(SUBSTITUTE($M197:$AA200,"G", "")))</f>
        <v>8</v>
      </c>
      <c r="AT197" s="352">
        <f>SUMPRODUCT(LEN($AD197:$AD200)-LEN(SUBSTITUTE($AD197:$AD200,"G", "")))</f>
        <v>10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8.15" customHeight="1" thickBot="1" x14ac:dyDescent="0.25">
      <c r="B198" s="30"/>
      <c r="C198" s="339"/>
      <c r="D198" s="221"/>
      <c r="E198" s="220"/>
      <c r="F198" s="220"/>
      <c r="G198" s="219"/>
      <c r="H198" s="359"/>
      <c r="I198" s="391"/>
      <c r="J198" s="391"/>
      <c r="K198" s="391"/>
      <c r="L198" s="33" t="s">
        <v>122</v>
      </c>
      <c r="M198" s="55" t="s">
        <v>469</v>
      </c>
      <c r="N198" s="33" t="s">
        <v>121</v>
      </c>
      <c r="O198" s="55" t="s">
        <v>527</v>
      </c>
      <c r="P198" s="33" t="s">
        <v>120</v>
      </c>
      <c r="Q198" s="55" t="s">
        <v>357</v>
      </c>
      <c r="R198" s="33" t="s">
        <v>119</v>
      </c>
      <c r="S198" s="55" t="s">
        <v>357</v>
      </c>
      <c r="T198" s="33" t="s">
        <v>118</v>
      </c>
      <c r="U198" s="55" t="s">
        <v>499</v>
      </c>
      <c r="V198" s="33" t="s">
        <v>117</v>
      </c>
      <c r="W198" s="55" t="s">
        <v>349</v>
      </c>
      <c r="X198" s="33" t="s">
        <v>116</v>
      </c>
      <c r="Y198" s="55" t="s">
        <v>130</v>
      </c>
      <c r="Z198" s="33" t="s">
        <v>115</v>
      </c>
      <c r="AA198" s="55"/>
      <c r="AB198" s="193"/>
      <c r="AC198" s="55"/>
      <c r="AD198" s="193" t="s">
        <v>1455</v>
      </c>
      <c r="AE198" s="22"/>
      <c r="AF198" s="422"/>
      <c r="AG198" s="422"/>
      <c r="AH198" s="278"/>
      <c r="AI198" s="9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8.15" customHeight="1" x14ac:dyDescent="0.2">
      <c r="B199" s="30"/>
      <c r="C199" s="340"/>
      <c r="D199" s="218"/>
      <c r="E199" s="217"/>
      <c r="F199" s="217"/>
      <c r="G199" s="216"/>
      <c r="H199" s="360"/>
      <c r="I199" s="392"/>
      <c r="J199" s="392"/>
      <c r="K199" s="392"/>
      <c r="L199" s="25" t="s">
        <v>114</v>
      </c>
      <c r="M199" s="114" t="s">
        <v>467</v>
      </c>
      <c r="N199" s="25" t="s">
        <v>112</v>
      </c>
      <c r="O199" s="114" t="s">
        <v>479</v>
      </c>
      <c r="P199" s="25" t="s">
        <v>111</v>
      </c>
      <c r="Q199" s="114" t="s">
        <v>1397</v>
      </c>
      <c r="R199" s="25" t="s">
        <v>110</v>
      </c>
      <c r="S199" s="114" t="s">
        <v>527</v>
      </c>
      <c r="T199" s="25" t="s">
        <v>109</v>
      </c>
      <c r="U199" s="114" t="s">
        <v>462</v>
      </c>
      <c r="V199" s="25" t="s">
        <v>108</v>
      </c>
      <c r="W199" s="114" t="s">
        <v>349</v>
      </c>
      <c r="X199" s="25" t="s">
        <v>107</v>
      </c>
      <c r="Y199" s="114" t="s">
        <v>130</v>
      </c>
      <c r="Z199" s="25" t="s">
        <v>106</v>
      </c>
      <c r="AA199" s="114"/>
      <c r="AB199" s="190"/>
      <c r="AC199" s="114"/>
      <c r="AD199" s="190" t="s">
        <v>1454</v>
      </c>
      <c r="AE199" s="22"/>
      <c r="AF199" s="422"/>
      <c r="AG199" s="422"/>
      <c r="AH199" s="278"/>
      <c r="AI199" s="9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8.15" customHeight="1" thickBot="1" x14ac:dyDescent="0.25">
      <c r="B200" s="30"/>
      <c r="C200" s="355"/>
      <c r="D200" s="246"/>
      <c r="E200" s="254"/>
      <c r="F200" s="254"/>
      <c r="G200" s="253"/>
      <c r="H200" s="361"/>
      <c r="I200" s="393"/>
      <c r="J200" s="393"/>
      <c r="K200" s="393"/>
      <c r="L200" s="50" t="s">
        <v>105</v>
      </c>
      <c r="M200" s="51" t="s">
        <v>357</v>
      </c>
      <c r="N200" s="50" t="s">
        <v>104</v>
      </c>
      <c r="O200" s="51" t="s">
        <v>527</v>
      </c>
      <c r="P200" s="50" t="s">
        <v>103</v>
      </c>
      <c r="Q200" s="51" t="s">
        <v>458</v>
      </c>
      <c r="R200" s="50" t="s">
        <v>102</v>
      </c>
      <c r="S200" s="51" t="s">
        <v>458</v>
      </c>
      <c r="T200" s="50">
        <v>20</v>
      </c>
      <c r="U200" s="51" t="s">
        <v>501</v>
      </c>
      <c r="V200" s="50" t="s">
        <v>101</v>
      </c>
      <c r="W200" s="51" t="s">
        <v>354</v>
      </c>
      <c r="X200" s="50" t="s">
        <v>100</v>
      </c>
      <c r="Y200" s="51"/>
      <c r="Z200" s="50" t="s">
        <v>99</v>
      </c>
      <c r="AA200" s="51"/>
      <c r="AB200" s="187"/>
      <c r="AC200" s="51"/>
      <c r="AD200" s="187"/>
      <c r="AE200" s="48"/>
      <c r="AF200" s="424"/>
      <c r="AG200" s="424"/>
      <c r="AH200" s="280"/>
      <c r="AI200" s="9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8.15" customHeight="1" x14ac:dyDescent="0.2">
      <c r="B201" s="30"/>
      <c r="C201" s="338">
        <v>3</v>
      </c>
      <c r="D201" s="212"/>
      <c r="E201" s="223"/>
      <c r="F201" s="223"/>
      <c r="G201" s="222"/>
      <c r="H201" s="358"/>
      <c r="I201" s="390">
        <v>159</v>
      </c>
      <c r="J201" s="390">
        <v>34</v>
      </c>
      <c r="K201" s="390">
        <v>8</v>
      </c>
      <c r="L201" s="42" t="s">
        <v>131</v>
      </c>
      <c r="M201" s="43" t="s">
        <v>179</v>
      </c>
      <c r="N201" s="42" t="s">
        <v>129</v>
      </c>
      <c r="O201" s="43" t="s">
        <v>179</v>
      </c>
      <c r="P201" s="42" t="s">
        <v>128</v>
      </c>
      <c r="Q201" s="43" t="s">
        <v>458</v>
      </c>
      <c r="R201" s="42" t="s">
        <v>127</v>
      </c>
      <c r="S201" s="43" t="s">
        <v>179</v>
      </c>
      <c r="T201" s="42" t="s">
        <v>126</v>
      </c>
      <c r="U201" s="43" t="s">
        <v>351</v>
      </c>
      <c r="V201" s="42" t="s">
        <v>125</v>
      </c>
      <c r="W201" s="43" t="s">
        <v>179</v>
      </c>
      <c r="X201" s="42" t="s">
        <v>124</v>
      </c>
      <c r="Y201" s="43" t="s">
        <v>130</v>
      </c>
      <c r="Z201" s="42" t="s">
        <v>123</v>
      </c>
      <c r="AA201" s="43"/>
      <c r="AB201" s="196"/>
      <c r="AC201" s="43"/>
      <c r="AD201" s="196"/>
      <c r="AE201" s="39"/>
      <c r="AF201" s="421"/>
      <c r="AG201" s="421"/>
      <c r="AH201" s="279"/>
      <c r="AI201" s="9"/>
      <c r="AJ201" s="349">
        <f>SUMPRODUCT(LEN($M201:$AA204)-LEN(SUBSTITUTE($M201:$AA204,"A", "")))</f>
        <v>48</v>
      </c>
      <c r="AK201" s="352">
        <f>SUMPRODUCT(LEN($AD201:$AD204)-LEN(SUBSTITUTE($AD201:$AD204,"A", "")))</f>
        <v>0</v>
      </c>
      <c r="AL201" s="335">
        <f>SUMPRODUCT(LEN($AC201:$AC204)-LEN(SUBSTITUTE($AC201:$AC204,"A", "")))</f>
        <v>0</v>
      </c>
      <c r="AM201" s="349">
        <f>SUMPRODUCT(LEN($M201:$AA204)-LEN(SUBSTITUTE($M201:$AA204,"S", "")))</f>
        <v>18</v>
      </c>
      <c r="AN201" s="352">
        <f>SUMPRODUCT(LEN($AD201:$AD204)-LEN(SUBSTITUTE($AD201:$AD204,"S", "")))</f>
        <v>0</v>
      </c>
      <c r="AO201" s="335">
        <f>SUMPRODUCT(LEN($AC201:$AC204)-LEN(SUBSTITUTE($AC201:$AC204,"S", "")))</f>
        <v>0</v>
      </c>
      <c r="AP201" s="349">
        <f>SUMPRODUCT(LEN($M201:$AA204)-LEN(SUBSTITUTE($M201:$AA204,"F", "")))</f>
        <v>1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1</v>
      </c>
      <c r="AT201" s="352">
        <f>SUMPRODUCT(LEN($AD201:$AD204)-LEN(SUBSTITUTE($AD201:$AD204,"G", "")))</f>
        <v>0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8.15" customHeight="1" thickBot="1" x14ac:dyDescent="0.25">
      <c r="B202" s="30"/>
      <c r="C202" s="339"/>
      <c r="D202" s="221"/>
      <c r="E202" s="220"/>
      <c r="F202" s="220"/>
      <c r="G202" s="219"/>
      <c r="H202" s="359"/>
      <c r="I202" s="391"/>
      <c r="J202" s="391"/>
      <c r="K202" s="391"/>
      <c r="L202" s="33" t="s">
        <v>122</v>
      </c>
      <c r="M202" s="55" t="s">
        <v>179</v>
      </c>
      <c r="N202" s="33" t="s">
        <v>121</v>
      </c>
      <c r="O202" s="55" t="s">
        <v>132</v>
      </c>
      <c r="P202" s="33" t="s">
        <v>120</v>
      </c>
      <c r="Q202" s="55" t="s">
        <v>458</v>
      </c>
      <c r="R202" s="33" t="s">
        <v>119</v>
      </c>
      <c r="S202" s="55" t="s">
        <v>465</v>
      </c>
      <c r="T202" s="33" t="s">
        <v>118</v>
      </c>
      <c r="U202" s="55" t="s">
        <v>371</v>
      </c>
      <c r="V202" s="33" t="s">
        <v>117</v>
      </c>
      <c r="W202" s="55" t="s">
        <v>354</v>
      </c>
      <c r="X202" s="33" t="s">
        <v>116</v>
      </c>
      <c r="Y202" s="55" t="s">
        <v>130</v>
      </c>
      <c r="Z202" s="33" t="s">
        <v>115</v>
      </c>
      <c r="AA202" s="55"/>
      <c r="AB202" s="193"/>
      <c r="AC202" s="55"/>
      <c r="AD202" s="193"/>
      <c r="AE202" s="22"/>
      <c r="AF202" s="422"/>
      <c r="AG202" s="422"/>
      <c r="AH202" s="278"/>
      <c r="AI202" s="9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8.15" customHeight="1" x14ac:dyDescent="0.2">
      <c r="B203" s="30"/>
      <c r="C203" s="340"/>
      <c r="D203" s="218"/>
      <c r="E203" s="217"/>
      <c r="F203" s="217"/>
      <c r="G203" s="216"/>
      <c r="H203" s="360"/>
      <c r="I203" s="392"/>
      <c r="J203" s="392"/>
      <c r="K203" s="392"/>
      <c r="L203" s="25" t="s">
        <v>114</v>
      </c>
      <c r="M203" s="114" t="s">
        <v>179</v>
      </c>
      <c r="N203" s="25" t="s">
        <v>112</v>
      </c>
      <c r="O203" s="114" t="s">
        <v>357</v>
      </c>
      <c r="P203" s="25" t="s">
        <v>111</v>
      </c>
      <c r="Q203" s="114" t="s">
        <v>458</v>
      </c>
      <c r="R203" s="25" t="s">
        <v>110</v>
      </c>
      <c r="S203" s="114" t="s">
        <v>469</v>
      </c>
      <c r="T203" s="25" t="s">
        <v>109</v>
      </c>
      <c r="U203" s="114" t="s">
        <v>359</v>
      </c>
      <c r="V203" s="25" t="s">
        <v>108</v>
      </c>
      <c r="W203" s="114" t="s">
        <v>354</v>
      </c>
      <c r="X203" s="25" t="s">
        <v>107</v>
      </c>
      <c r="Y203" s="114"/>
      <c r="Z203" s="25" t="s">
        <v>106</v>
      </c>
      <c r="AA203" s="114"/>
      <c r="AB203" s="190"/>
      <c r="AC203" s="114"/>
      <c r="AD203" s="190"/>
      <c r="AE203" s="22"/>
      <c r="AF203" s="422"/>
      <c r="AG203" s="422"/>
      <c r="AH203" s="278"/>
      <c r="AI203" s="9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8.15" customHeight="1" thickBot="1" x14ac:dyDescent="0.25">
      <c r="B204" s="20"/>
      <c r="C204" s="341"/>
      <c r="D204" s="215"/>
      <c r="E204" s="214"/>
      <c r="F204" s="214"/>
      <c r="G204" s="213"/>
      <c r="H204" s="361"/>
      <c r="I204" s="394"/>
      <c r="J204" s="394"/>
      <c r="K204" s="394"/>
      <c r="L204" s="15" t="s">
        <v>105</v>
      </c>
      <c r="M204" s="16" t="s">
        <v>1453</v>
      </c>
      <c r="N204" s="15" t="s">
        <v>104</v>
      </c>
      <c r="O204" s="16" t="s">
        <v>1452</v>
      </c>
      <c r="P204" s="15" t="s">
        <v>103</v>
      </c>
      <c r="Q204" s="16" t="s">
        <v>458</v>
      </c>
      <c r="R204" s="15" t="s">
        <v>102</v>
      </c>
      <c r="S204" s="16" t="s">
        <v>375</v>
      </c>
      <c r="T204" s="15">
        <v>20</v>
      </c>
      <c r="U204" s="16" t="s">
        <v>354</v>
      </c>
      <c r="V204" s="15" t="s">
        <v>101</v>
      </c>
      <c r="W204" s="16" t="s">
        <v>130</v>
      </c>
      <c r="X204" s="15" t="s">
        <v>100</v>
      </c>
      <c r="Y204" s="16"/>
      <c r="Z204" s="15" t="s">
        <v>99</v>
      </c>
      <c r="AA204" s="16"/>
      <c r="AB204" s="187"/>
      <c r="AC204" s="16"/>
      <c r="AD204" s="186"/>
      <c r="AE204" s="11"/>
      <c r="AF204" s="423"/>
      <c r="AG204" s="423"/>
      <c r="AH204" s="277"/>
      <c r="AI204" s="9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286" t="s">
        <v>160</v>
      </c>
      <c r="AI205" s="106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231</v>
      </c>
      <c r="E206" s="425"/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85"/>
      <c r="AI206" s="86" t="s">
        <v>137</v>
      </c>
      <c r="AJ206" s="85">
        <f t="shared" ref="AJ206:BB206" si="26">SUM(AJ208:AJ219)</f>
        <v>154</v>
      </c>
      <c r="AK206" s="84">
        <f t="shared" si="26"/>
        <v>11</v>
      </c>
      <c r="AL206" s="83">
        <f t="shared" si="26"/>
        <v>0</v>
      </c>
      <c r="AM206" s="85">
        <f t="shared" si="26"/>
        <v>54</v>
      </c>
      <c r="AN206" s="84">
        <f t="shared" si="26"/>
        <v>0</v>
      </c>
      <c r="AO206" s="83">
        <f t="shared" si="26"/>
        <v>0</v>
      </c>
      <c r="AP206" s="85">
        <f t="shared" si="26"/>
        <v>2</v>
      </c>
      <c r="AQ206" s="84">
        <f t="shared" si="26"/>
        <v>0</v>
      </c>
      <c r="AR206" s="83">
        <f t="shared" si="26"/>
        <v>0</v>
      </c>
      <c r="AS206" s="85">
        <f t="shared" si="26"/>
        <v>34</v>
      </c>
      <c r="AT206" s="84">
        <f t="shared" si="26"/>
        <v>0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0</v>
      </c>
      <c r="AZ206" s="81">
        <f t="shared" si="26"/>
        <v>0</v>
      </c>
      <c r="BA206" s="81">
        <f t="shared" si="26"/>
        <v>3</v>
      </c>
      <c r="BB206" s="80">
        <f t="shared" si="26"/>
        <v>0</v>
      </c>
      <c r="BC206" s="79" t="s">
        <v>136</v>
      </c>
      <c r="BF206" s="5">
        <f>SUM(AJ206:AL206)/$BG$5</f>
        <v>55</v>
      </c>
      <c r="BG206" s="5">
        <f>SUM(AM206:AO206,AY206)/$BG$5</f>
        <v>18</v>
      </c>
      <c r="BH206" s="5">
        <f>SUM(AP206:AR206,AZ206)/$BG$5</f>
        <v>0.66666666666666663</v>
      </c>
      <c r="BI206" s="5">
        <f>SUM(AS206:AU206,BA206)/$BG$5</f>
        <v>12.333333333333334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85"/>
      <c r="AI207" s="66" t="s">
        <v>135</v>
      </c>
      <c r="AJ207" s="65">
        <f t="shared" ref="AJ207:BB207" si="27">AJ206/3</f>
        <v>51.333333333333336</v>
      </c>
      <c r="AK207" s="64">
        <f t="shared" si="27"/>
        <v>3.6666666666666665</v>
      </c>
      <c r="AL207" s="63">
        <f t="shared" si="27"/>
        <v>0</v>
      </c>
      <c r="AM207" s="65">
        <f t="shared" si="27"/>
        <v>18</v>
      </c>
      <c r="AN207" s="64">
        <f t="shared" si="27"/>
        <v>0</v>
      </c>
      <c r="AO207" s="63">
        <f t="shared" si="27"/>
        <v>0</v>
      </c>
      <c r="AP207" s="65">
        <f t="shared" si="27"/>
        <v>0.66666666666666663</v>
      </c>
      <c r="AQ207" s="64">
        <f t="shared" si="27"/>
        <v>0</v>
      </c>
      <c r="AR207" s="63">
        <f t="shared" si="27"/>
        <v>0</v>
      </c>
      <c r="AS207" s="65">
        <f t="shared" si="27"/>
        <v>11.333333333333334</v>
      </c>
      <c r="AT207" s="64">
        <f t="shared" si="27"/>
        <v>0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</v>
      </c>
      <c r="AZ207" s="61">
        <f t="shared" si="27"/>
        <v>0</v>
      </c>
      <c r="BA207" s="61">
        <f t="shared" si="27"/>
        <v>1</v>
      </c>
      <c r="BB207" s="60">
        <f t="shared" si="27"/>
        <v>0</v>
      </c>
      <c r="BC207" s="59" t="s">
        <v>134</v>
      </c>
    </row>
    <row r="208" spans="2:62" ht="28.15" customHeight="1" x14ac:dyDescent="0.2">
      <c r="B208" s="30"/>
      <c r="C208" s="338">
        <v>1</v>
      </c>
      <c r="D208" s="239" t="s">
        <v>1032</v>
      </c>
      <c r="E208" s="223"/>
      <c r="F208" s="223"/>
      <c r="G208" s="222"/>
      <c r="H208" s="358" t="s">
        <v>133</v>
      </c>
      <c r="I208" s="390">
        <v>170</v>
      </c>
      <c r="J208" s="390">
        <v>33</v>
      </c>
      <c r="K208" s="390">
        <v>6</v>
      </c>
      <c r="L208" s="42" t="s">
        <v>131</v>
      </c>
      <c r="M208" s="43" t="s">
        <v>132</v>
      </c>
      <c r="N208" s="42" t="s">
        <v>129</v>
      </c>
      <c r="O208" s="43" t="s">
        <v>703</v>
      </c>
      <c r="P208" s="42" t="s">
        <v>128</v>
      </c>
      <c r="Q208" s="43" t="s">
        <v>679</v>
      </c>
      <c r="R208" s="42" t="s">
        <v>127</v>
      </c>
      <c r="S208" s="43" t="s">
        <v>1079</v>
      </c>
      <c r="T208" s="42" t="s">
        <v>126</v>
      </c>
      <c r="U208" s="43" t="s">
        <v>465</v>
      </c>
      <c r="V208" s="42" t="s">
        <v>125</v>
      </c>
      <c r="W208" s="43" t="s">
        <v>489</v>
      </c>
      <c r="X208" s="42" t="s">
        <v>124</v>
      </c>
      <c r="Y208" s="43" t="s">
        <v>130</v>
      </c>
      <c r="Z208" s="42" t="s">
        <v>123</v>
      </c>
      <c r="AA208" s="43"/>
      <c r="AB208" s="196"/>
      <c r="AC208" s="43"/>
      <c r="AD208" s="196" t="s">
        <v>132</v>
      </c>
      <c r="AE208" s="58" t="s">
        <v>712</v>
      </c>
      <c r="AF208" s="421"/>
      <c r="AG208" s="421"/>
      <c r="AH208" s="279"/>
      <c r="AI208" s="9"/>
      <c r="AJ208" s="349">
        <f>SUMPRODUCT(LEN($M208:$AA211)-LEN(SUBSTITUTE($M208:$AA211,"A", "")))</f>
        <v>47</v>
      </c>
      <c r="AK208" s="352">
        <f>SUMPRODUCT(LEN($AD208:$AD211)-LEN(SUBSTITUTE($AD208:$AD211,"A", "")))</f>
        <v>4</v>
      </c>
      <c r="AL208" s="335">
        <f>SUMPRODUCT(LEN($AC208:$AC211)-LEN(SUBSTITUTE($AC208:$AC211,"A", "")))</f>
        <v>0</v>
      </c>
      <c r="AM208" s="349">
        <f>SUMPRODUCT(LEN($M208:$AA211)-LEN(SUBSTITUTE($M208:$AA211,"S", "")))</f>
        <v>31</v>
      </c>
      <c r="AN208" s="352">
        <f>SUMPRODUCT(LEN($AD208:$AD211)-LEN(SUBSTITUTE($AD208:$AD211,"S", "")))</f>
        <v>0</v>
      </c>
      <c r="AO208" s="335">
        <f>SUMPRODUCT(LEN($AC208:$AC211)-LEN(SUBSTITUTE($AC208:$AC211,"S", "")))</f>
        <v>0</v>
      </c>
      <c r="AP208" s="349">
        <f>SUMPRODUCT(LEN($M208:$AA211)-LEN(SUBSTITUTE($M208:$AA211,"F", "")))</f>
        <v>1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14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35">
        <f>SUMPRODUCT(LEN($AC208:$AC211)-LEN(SUBSTITUTE($AC208:$AC211,"M", "")))</f>
        <v>0</v>
      </c>
      <c r="AY208" s="416">
        <f>SUMPRODUCT(LEN($AE208:$AE211)-LEN(SUBSTITUTE($AE208:$AE211,"S", "")))</f>
        <v>0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3</v>
      </c>
      <c r="BB208" s="413">
        <f>SUMPRODUCT(LEN($AE208:$AE211)-LEN(SUBSTITUTE($AE208:$AE211,"M", "")))</f>
        <v>0</v>
      </c>
    </row>
    <row r="209" spans="2:62" ht="28.15" customHeight="1" thickBot="1" x14ac:dyDescent="0.25">
      <c r="B209" s="30"/>
      <c r="C209" s="339"/>
      <c r="D209" s="221"/>
      <c r="E209" s="220"/>
      <c r="F209" s="220"/>
      <c r="G209" s="219"/>
      <c r="H209" s="359"/>
      <c r="I209" s="391"/>
      <c r="J209" s="391"/>
      <c r="K209" s="391"/>
      <c r="L209" s="33" t="s">
        <v>122</v>
      </c>
      <c r="M209" s="55" t="s">
        <v>467</v>
      </c>
      <c r="N209" s="33" t="s">
        <v>121</v>
      </c>
      <c r="O209" s="55" t="s">
        <v>458</v>
      </c>
      <c r="P209" s="33" t="s">
        <v>120</v>
      </c>
      <c r="Q209" s="55" t="s">
        <v>458</v>
      </c>
      <c r="R209" s="33" t="s">
        <v>119</v>
      </c>
      <c r="S209" s="55" t="s">
        <v>525</v>
      </c>
      <c r="T209" s="33" t="s">
        <v>118</v>
      </c>
      <c r="U209" s="55" t="s">
        <v>508</v>
      </c>
      <c r="V209" s="33" t="s">
        <v>117</v>
      </c>
      <c r="W209" s="55" t="s">
        <v>353</v>
      </c>
      <c r="X209" s="33" t="s">
        <v>116</v>
      </c>
      <c r="Y209" s="55" t="s">
        <v>130</v>
      </c>
      <c r="Z209" s="33" t="s">
        <v>115</v>
      </c>
      <c r="AA209" s="55"/>
      <c r="AB209" s="193"/>
      <c r="AC209" s="55"/>
      <c r="AD209" s="193" t="s">
        <v>357</v>
      </c>
      <c r="AE209" s="57"/>
      <c r="AF209" s="422"/>
      <c r="AG209" s="422"/>
      <c r="AH209" s="278"/>
      <c r="AI209" s="9"/>
      <c r="AJ209" s="350"/>
      <c r="AK209" s="353"/>
      <c r="AL209" s="336"/>
      <c r="AM209" s="350"/>
      <c r="AN209" s="353"/>
      <c r="AO209" s="336"/>
      <c r="AP209" s="350"/>
      <c r="AQ209" s="353"/>
      <c r="AR209" s="336"/>
      <c r="AS209" s="350"/>
      <c r="AT209" s="353"/>
      <c r="AU209" s="336"/>
      <c r="AV209" s="350"/>
      <c r="AW209" s="363"/>
      <c r="AX209" s="336"/>
      <c r="AY209" s="417"/>
      <c r="AZ209" s="411"/>
      <c r="BA209" s="411"/>
      <c r="BB209" s="414"/>
    </row>
    <row r="210" spans="2:62" ht="28.15" customHeight="1" x14ac:dyDescent="0.2">
      <c r="B210" s="30"/>
      <c r="C210" s="340"/>
      <c r="D210" s="218"/>
      <c r="E210" s="217"/>
      <c r="F210" s="217"/>
      <c r="G210" s="216"/>
      <c r="H210" s="360">
        <v>231</v>
      </c>
      <c r="I210" s="392"/>
      <c r="J210" s="392"/>
      <c r="K210" s="392"/>
      <c r="L210" s="25" t="s">
        <v>114</v>
      </c>
      <c r="M210" s="114" t="s">
        <v>357</v>
      </c>
      <c r="N210" s="25" t="s">
        <v>112</v>
      </c>
      <c r="O210" s="114" t="s">
        <v>457</v>
      </c>
      <c r="P210" s="25" t="s">
        <v>111</v>
      </c>
      <c r="Q210" s="114" t="s">
        <v>683</v>
      </c>
      <c r="R210" s="25" t="s">
        <v>110</v>
      </c>
      <c r="S210" s="114" t="s">
        <v>1079</v>
      </c>
      <c r="T210" s="25" t="s">
        <v>109</v>
      </c>
      <c r="U210" s="114" t="s">
        <v>579</v>
      </c>
      <c r="V210" s="25" t="s">
        <v>108</v>
      </c>
      <c r="W210" s="114" t="s">
        <v>347</v>
      </c>
      <c r="X210" s="25" t="s">
        <v>107</v>
      </c>
      <c r="Y210" s="114" t="s">
        <v>130</v>
      </c>
      <c r="Z210" s="25" t="s">
        <v>106</v>
      </c>
      <c r="AA210" s="114"/>
      <c r="AB210" s="190"/>
      <c r="AC210" s="114"/>
      <c r="AD210" s="190"/>
      <c r="AE210" s="57"/>
      <c r="AF210" s="422"/>
      <c r="AG210" s="422"/>
      <c r="AH210" s="278"/>
      <c r="AI210" s="9"/>
      <c r="AJ210" s="350"/>
      <c r="AK210" s="353"/>
      <c r="AL210" s="336"/>
      <c r="AM210" s="350"/>
      <c r="AN210" s="353"/>
      <c r="AO210" s="336"/>
      <c r="AP210" s="350"/>
      <c r="AQ210" s="353"/>
      <c r="AR210" s="336"/>
      <c r="AS210" s="350"/>
      <c r="AT210" s="353"/>
      <c r="AU210" s="336"/>
      <c r="AV210" s="350"/>
      <c r="AW210" s="363"/>
      <c r="AX210" s="336"/>
      <c r="AY210" s="417"/>
      <c r="AZ210" s="411"/>
      <c r="BA210" s="411"/>
      <c r="BB210" s="414"/>
    </row>
    <row r="211" spans="2:62" ht="28.15" customHeight="1" thickBot="1" x14ac:dyDescent="0.25">
      <c r="B211" s="30"/>
      <c r="C211" s="355"/>
      <c r="D211" s="246"/>
      <c r="E211" s="254"/>
      <c r="F211" s="254"/>
      <c r="G211" s="253"/>
      <c r="H211" s="361"/>
      <c r="I211" s="393"/>
      <c r="J211" s="393"/>
      <c r="K211" s="393"/>
      <c r="L211" s="50" t="s">
        <v>105</v>
      </c>
      <c r="M211" s="51" t="s">
        <v>357</v>
      </c>
      <c r="N211" s="50" t="s">
        <v>104</v>
      </c>
      <c r="O211" s="51" t="s">
        <v>493</v>
      </c>
      <c r="P211" s="50" t="s">
        <v>103</v>
      </c>
      <c r="Q211" s="51" t="s">
        <v>493</v>
      </c>
      <c r="R211" s="50" t="s">
        <v>102</v>
      </c>
      <c r="S211" s="51" t="s">
        <v>348</v>
      </c>
      <c r="T211" s="50">
        <v>20</v>
      </c>
      <c r="U211" s="51" t="s">
        <v>462</v>
      </c>
      <c r="V211" s="50" t="s">
        <v>101</v>
      </c>
      <c r="W211" s="51" t="s">
        <v>354</v>
      </c>
      <c r="X211" s="50" t="s">
        <v>100</v>
      </c>
      <c r="Y211" s="51"/>
      <c r="Z211" s="50" t="s">
        <v>99</v>
      </c>
      <c r="AA211" s="51"/>
      <c r="AB211" s="187"/>
      <c r="AC211" s="51"/>
      <c r="AD211" s="187"/>
      <c r="AE211" s="56"/>
      <c r="AF211" s="424"/>
      <c r="AG211" s="424"/>
      <c r="AH211" s="280"/>
      <c r="AI211" s="9"/>
      <c r="AJ211" s="351"/>
      <c r="AK211" s="354"/>
      <c r="AL211" s="337"/>
      <c r="AM211" s="351"/>
      <c r="AN211" s="354"/>
      <c r="AO211" s="337"/>
      <c r="AP211" s="351"/>
      <c r="AQ211" s="354"/>
      <c r="AR211" s="337"/>
      <c r="AS211" s="351"/>
      <c r="AT211" s="354"/>
      <c r="AU211" s="337"/>
      <c r="AV211" s="351"/>
      <c r="AW211" s="364"/>
      <c r="AX211" s="337"/>
      <c r="AY211" s="418"/>
      <c r="AZ211" s="412"/>
      <c r="BA211" s="412"/>
      <c r="BB211" s="415"/>
    </row>
    <row r="212" spans="2:62" ht="28.15" customHeight="1" x14ac:dyDescent="0.2">
      <c r="B212" s="30"/>
      <c r="C212" s="338">
        <v>2</v>
      </c>
      <c r="D212" s="212"/>
      <c r="E212" s="223"/>
      <c r="F212" s="223"/>
      <c r="G212" s="222"/>
      <c r="H212" s="358"/>
      <c r="I212" s="390">
        <v>150</v>
      </c>
      <c r="J212" s="390">
        <v>32</v>
      </c>
      <c r="K212" s="390">
        <v>7</v>
      </c>
      <c r="L212" s="42" t="s">
        <v>131</v>
      </c>
      <c r="M212" s="43" t="s">
        <v>984</v>
      </c>
      <c r="N212" s="42" t="s">
        <v>129</v>
      </c>
      <c r="O212" s="43" t="s">
        <v>795</v>
      </c>
      <c r="P212" s="42" t="s">
        <v>128</v>
      </c>
      <c r="Q212" s="43" t="s">
        <v>357</v>
      </c>
      <c r="R212" s="42" t="s">
        <v>127</v>
      </c>
      <c r="S212" s="43" t="s">
        <v>459</v>
      </c>
      <c r="T212" s="42" t="s">
        <v>126</v>
      </c>
      <c r="U212" s="43" t="s">
        <v>373</v>
      </c>
      <c r="V212" s="42" t="s">
        <v>125</v>
      </c>
      <c r="W212" s="43" t="s">
        <v>354</v>
      </c>
      <c r="X212" s="42" t="s">
        <v>124</v>
      </c>
      <c r="Y212" s="43" t="s">
        <v>130</v>
      </c>
      <c r="Z212" s="42" t="s">
        <v>123</v>
      </c>
      <c r="AA212" s="43"/>
      <c r="AB212" s="196"/>
      <c r="AC212" s="43"/>
      <c r="AD212" s="196" t="s">
        <v>357</v>
      </c>
      <c r="AE212" s="39"/>
      <c r="AF212" s="421"/>
      <c r="AG212" s="421"/>
      <c r="AH212" s="279"/>
      <c r="AI212" s="9"/>
      <c r="AJ212" s="349">
        <f>SUMPRODUCT(LEN($M212:$AA215)-LEN(SUBSTITUTE($M212:$AA215,"A", "")))</f>
        <v>63</v>
      </c>
      <c r="AK212" s="352">
        <f>SUMPRODUCT(LEN($AD212:$AD215)-LEN(SUBSTITUTE($AD212:$AD215,"A", "")))</f>
        <v>3</v>
      </c>
      <c r="AL212" s="335">
        <f>SUMPRODUCT(LEN($AC212:$AC215)-LEN(SUBSTITUTE($AC212:$AC215,"A", "")))</f>
        <v>0</v>
      </c>
      <c r="AM212" s="349">
        <f>SUMPRODUCT(LEN($M212:$AA215)-LEN(SUBSTITUTE($M212:$AA215,"S", "")))</f>
        <v>10</v>
      </c>
      <c r="AN212" s="352">
        <f>SUMPRODUCT(LEN($AD212:$AD215)-LEN(SUBSTITUTE($AD212:$AD215,"S", "")))</f>
        <v>0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10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35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8.15" customHeight="1" thickBot="1" x14ac:dyDescent="0.25">
      <c r="B213" s="30"/>
      <c r="C213" s="339"/>
      <c r="D213" s="221"/>
      <c r="E213" s="220"/>
      <c r="F213" s="220"/>
      <c r="G213" s="219"/>
      <c r="H213" s="359"/>
      <c r="I213" s="391"/>
      <c r="J213" s="391"/>
      <c r="K213" s="391"/>
      <c r="L213" s="33" t="s">
        <v>122</v>
      </c>
      <c r="M213" s="55" t="s">
        <v>697</v>
      </c>
      <c r="N213" s="33" t="s">
        <v>121</v>
      </c>
      <c r="O213" s="55" t="s">
        <v>479</v>
      </c>
      <c r="P213" s="33" t="s">
        <v>120</v>
      </c>
      <c r="Q213" s="55" t="s">
        <v>527</v>
      </c>
      <c r="R213" s="33" t="s">
        <v>119</v>
      </c>
      <c r="S213" s="55" t="s">
        <v>456</v>
      </c>
      <c r="T213" s="33" t="s">
        <v>118</v>
      </c>
      <c r="U213" s="55" t="s">
        <v>357</v>
      </c>
      <c r="V213" s="33" t="s">
        <v>117</v>
      </c>
      <c r="W213" s="55" t="s">
        <v>130</v>
      </c>
      <c r="X213" s="33" t="s">
        <v>116</v>
      </c>
      <c r="Y213" s="55"/>
      <c r="Z213" s="33" t="s">
        <v>115</v>
      </c>
      <c r="AA213" s="55"/>
      <c r="AB213" s="193"/>
      <c r="AC213" s="55"/>
      <c r="AD213" s="193"/>
      <c r="AE213" s="22"/>
      <c r="AF213" s="422"/>
      <c r="AG213" s="422"/>
      <c r="AH213" s="278"/>
      <c r="AI213" s="9"/>
      <c r="AJ213" s="350"/>
      <c r="AK213" s="353"/>
      <c r="AL213" s="336"/>
      <c r="AM213" s="350"/>
      <c r="AN213" s="353"/>
      <c r="AO213" s="336"/>
      <c r="AP213" s="350"/>
      <c r="AQ213" s="353"/>
      <c r="AR213" s="336"/>
      <c r="AS213" s="350"/>
      <c r="AT213" s="353"/>
      <c r="AU213" s="336"/>
      <c r="AV213" s="350"/>
      <c r="AW213" s="363"/>
      <c r="AX213" s="336"/>
      <c r="AY213" s="417"/>
      <c r="AZ213" s="411"/>
      <c r="BA213" s="411"/>
      <c r="BB213" s="414"/>
    </row>
    <row r="214" spans="2:62" ht="28.15" customHeight="1" x14ac:dyDescent="0.2">
      <c r="B214" s="30"/>
      <c r="C214" s="340"/>
      <c r="D214" s="218"/>
      <c r="E214" s="217"/>
      <c r="F214" s="217"/>
      <c r="G214" s="216"/>
      <c r="H214" s="360"/>
      <c r="I214" s="392"/>
      <c r="J214" s="392"/>
      <c r="K214" s="392"/>
      <c r="L214" s="25" t="s">
        <v>114</v>
      </c>
      <c r="M214" s="114" t="s">
        <v>458</v>
      </c>
      <c r="N214" s="25" t="s">
        <v>112</v>
      </c>
      <c r="O214" s="114" t="s">
        <v>458</v>
      </c>
      <c r="P214" s="25" t="s">
        <v>111</v>
      </c>
      <c r="Q214" s="114" t="s">
        <v>484</v>
      </c>
      <c r="R214" s="25" t="s">
        <v>110</v>
      </c>
      <c r="S214" s="114" t="s">
        <v>373</v>
      </c>
      <c r="T214" s="25" t="s">
        <v>109</v>
      </c>
      <c r="U214" s="114" t="s">
        <v>455</v>
      </c>
      <c r="V214" s="25" t="s">
        <v>108</v>
      </c>
      <c r="W214" s="114" t="s">
        <v>130</v>
      </c>
      <c r="X214" s="25" t="s">
        <v>107</v>
      </c>
      <c r="Y214" s="114"/>
      <c r="Z214" s="25" t="s">
        <v>106</v>
      </c>
      <c r="AA214" s="114"/>
      <c r="AB214" s="190"/>
      <c r="AC214" s="114"/>
      <c r="AD214" s="190"/>
      <c r="AE214" s="22"/>
      <c r="AF214" s="422"/>
      <c r="AG214" s="422"/>
      <c r="AH214" s="278"/>
      <c r="AI214" s="9"/>
      <c r="AJ214" s="350"/>
      <c r="AK214" s="353"/>
      <c r="AL214" s="336"/>
      <c r="AM214" s="350"/>
      <c r="AN214" s="353"/>
      <c r="AO214" s="336"/>
      <c r="AP214" s="350"/>
      <c r="AQ214" s="353"/>
      <c r="AR214" s="336"/>
      <c r="AS214" s="350"/>
      <c r="AT214" s="353"/>
      <c r="AU214" s="336"/>
      <c r="AV214" s="350"/>
      <c r="AW214" s="363"/>
      <c r="AX214" s="336"/>
      <c r="AY214" s="417"/>
      <c r="AZ214" s="411"/>
      <c r="BA214" s="411"/>
      <c r="BB214" s="414"/>
    </row>
    <row r="215" spans="2:62" ht="28.15" customHeight="1" thickBot="1" x14ac:dyDescent="0.25">
      <c r="B215" s="30"/>
      <c r="C215" s="355"/>
      <c r="D215" s="246"/>
      <c r="E215" s="254"/>
      <c r="F215" s="254"/>
      <c r="G215" s="253"/>
      <c r="H215" s="361"/>
      <c r="I215" s="393"/>
      <c r="J215" s="393"/>
      <c r="K215" s="393"/>
      <c r="L215" s="50" t="s">
        <v>105</v>
      </c>
      <c r="M215" s="51" t="s">
        <v>684</v>
      </c>
      <c r="N215" s="50" t="s">
        <v>104</v>
      </c>
      <c r="O215" s="51" t="s">
        <v>527</v>
      </c>
      <c r="P215" s="50" t="s">
        <v>103</v>
      </c>
      <c r="Q215" s="51" t="s">
        <v>458</v>
      </c>
      <c r="R215" s="50" t="s">
        <v>102</v>
      </c>
      <c r="S215" s="51" t="s">
        <v>458</v>
      </c>
      <c r="T215" s="50">
        <v>20</v>
      </c>
      <c r="U215" s="51" t="s">
        <v>179</v>
      </c>
      <c r="V215" s="50" t="s">
        <v>101</v>
      </c>
      <c r="W215" s="51" t="s">
        <v>132</v>
      </c>
      <c r="X215" s="50" t="s">
        <v>100</v>
      </c>
      <c r="Y215" s="51"/>
      <c r="Z215" s="50" t="s">
        <v>99</v>
      </c>
      <c r="AA215" s="51"/>
      <c r="AB215" s="187"/>
      <c r="AC215" s="51"/>
      <c r="AD215" s="187"/>
      <c r="AE215" s="48"/>
      <c r="AF215" s="424"/>
      <c r="AG215" s="424"/>
      <c r="AH215" s="280"/>
      <c r="AI215" s="9"/>
      <c r="AJ215" s="351"/>
      <c r="AK215" s="354"/>
      <c r="AL215" s="337"/>
      <c r="AM215" s="351"/>
      <c r="AN215" s="354"/>
      <c r="AO215" s="337"/>
      <c r="AP215" s="351"/>
      <c r="AQ215" s="354"/>
      <c r="AR215" s="337"/>
      <c r="AS215" s="351"/>
      <c r="AT215" s="354"/>
      <c r="AU215" s="337"/>
      <c r="AV215" s="351"/>
      <c r="AW215" s="364"/>
      <c r="AX215" s="337"/>
      <c r="AY215" s="418"/>
      <c r="AZ215" s="412"/>
      <c r="BA215" s="412"/>
      <c r="BB215" s="415"/>
    </row>
    <row r="216" spans="2:62" ht="28.15" customHeight="1" x14ac:dyDescent="0.2">
      <c r="B216" s="30"/>
      <c r="C216" s="338">
        <v>3</v>
      </c>
      <c r="D216" s="212"/>
      <c r="E216" s="223"/>
      <c r="F216" s="223"/>
      <c r="G216" s="222"/>
      <c r="H216" s="358"/>
      <c r="I216" s="390">
        <v>149</v>
      </c>
      <c r="J216" s="390">
        <v>32</v>
      </c>
      <c r="K216" s="390">
        <v>6</v>
      </c>
      <c r="L216" s="42" t="s">
        <v>131</v>
      </c>
      <c r="M216" s="43" t="s">
        <v>132</v>
      </c>
      <c r="N216" s="42" t="s">
        <v>129</v>
      </c>
      <c r="O216" s="43" t="s">
        <v>484</v>
      </c>
      <c r="P216" s="42" t="s">
        <v>128</v>
      </c>
      <c r="Q216" s="43" t="s">
        <v>458</v>
      </c>
      <c r="R216" s="42" t="s">
        <v>127</v>
      </c>
      <c r="S216" s="43" t="s">
        <v>458</v>
      </c>
      <c r="T216" s="42" t="s">
        <v>126</v>
      </c>
      <c r="U216" s="43" t="s">
        <v>565</v>
      </c>
      <c r="V216" s="42" t="s">
        <v>125</v>
      </c>
      <c r="W216" s="43" t="s">
        <v>130</v>
      </c>
      <c r="X216" s="42" t="s">
        <v>124</v>
      </c>
      <c r="Y216" s="43" t="s">
        <v>130</v>
      </c>
      <c r="Z216" s="42" t="s">
        <v>123</v>
      </c>
      <c r="AA216" s="43"/>
      <c r="AB216" s="196"/>
      <c r="AC216" s="43"/>
      <c r="AD216" s="196" t="s">
        <v>458</v>
      </c>
      <c r="AE216" s="39"/>
      <c r="AF216" s="421"/>
      <c r="AG216" s="421"/>
      <c r="AH216" s="279"/>
      <c r="AI216" s="9"/>
      <c r="AJ216" s="349">
        <f>SUMPRODUCT(LEN($M216:$AA219)-LEN(SUBSTITUTE($M216:$AA219,"A", "")))</f>
        <v>44</v>
      </c>
      <c r="AK216" s="352">
        <f>SUMPRODUCT(LEN($AD216:$AD219)-LEN(SUBSTITUTE($AD216:$AD219,"A", "")))</f>
        <v>4</v>
      </c>
      <c r="AL216" s="335">
        <f>SUMPRODUCT(LEN($AC216:$AC219)-LEN(SUBSTITUTE($AC216:$AC219,"A", "")))</f>
        <v>0</v>
      </c>
      <c r="AM216" s="349">
        <f>SUMPRODUCT(LEN($M216:$AA219)-LEN(SUBSTITUTE($M216:$AA219,"S", "")))</f>
        <v>13</v>
      </c>
      <c r="AN216" s="352">
        <f>SUMPRODUCT(LEN($AD216:$AD219)-LEN(SUBSTITUTE($AD216:$AD219,"S", "")))</f>
        <v>0</v>
      </c>
      <c r="AO216" s="335">
        <f>SUMPRODUCT(LEN($AC216:$AC219)-LEN(SUBSTITUTE($AC216:$AC219,"S", "")))</f>
        <v>0</v>
      </c>
      <c r="AP216" s="349">
        <f>SUMPRODUCT(LEN($M216:$AA219)-LEN(SUBSTITUTE($M216:$AA219,"F", "")))</f>
        <v>1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10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35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8.15" customHeight="1" thickBot="1" x14ac:dyDescent="0.25">
      <c r="B217" s="30"/>
      <c r="C217" s="339"/>
      <c r="D217" s="221"/>
      <c r="E217" s="220"/>
      <c r="F217" s="220"/>
      <c r="G217" s="219"/>
      <c r="H217" s="359"/>
      <c r="I217" s="391"/>
      <c r="J217" s="391"/>
      <c r="K217" s="391"/>
      <c r="L217" s="33" t="s">
        <v>122</v>
      </c>
      <c r="M217" s="55" t="s">
        <v>132</v>
      </c>
      <c r="N217" s="33" t="s">
        <v>121</v>
      </c>
      <c r="O217" s="55" t="s">
        <v>479</v>
      </c>
      <c r="P217" s="33" t="s">
        <v>120</v>
      </c>
      <c r="Q217" s="55" t="s">
        <v>479</v>
      </c>
      <c r="R217" s="33" t="s">
        <v>119</v>
      </c>
      <c r="S217" s="55" t="s">
        <v>479</v>
      </c>
      <c r="T217" s="33" t="s">
        <v>118</v>
      </c>
      <c r="U217" s="55" t="s">
        <v>353</v>
      </c>
      <c r="V217" s="33" t="s">
        <v>117</v>
      </c>
      <c r="W217" s="55" t="s">
        <v>130</v>
      </c>
      <c r="X217" s="33" t="s">
        <v>116</v>
      </c>
      <c r="Y217" s="55" t="s">
        <v>130</v>
      </c>
      <c r="Z217" s="33" t="s">
        <v>115</v>
      </c>
      <c r="AA217" s="55"/>
      <c r="AB217" s="193"/>
      <c r="AC217" s="55"/>
      <c r="AD217" s="193"/>
      <c r="AE217" s="22"/>
      <c r="AF217" s="422"/>
      <c r="AG217" s="422"/>
      <c r="AH217" s="278"/>
      <c r="AI217" s="9"/>
      <c r="AJ217" s="350"/>
      <c r="AK217" s="353"/>
      <c r="AL217" s="336"/>
      <c r="AM217" s="350"/>
      <c r="AN217" s="353"/>
      <c r="AO217" s="336"/>
      <c r="AP217" s="350"/>
      <c r="AQ217" s="353"/>
      <c r="AR217" s="336"/>
      <c r="AS217" s="350"/>
      <c r="AT217" s="353"/>
      <c r="AU217" s="336"/>
      <c r="AV217" s="350"/>
      <c r="AW217" s="363"/>
      <c r="AX217" s="336"/>
      <c r="AY217" s="417"/>
      <c r="AZ217" s="411"/>
      <c r="BA217" s="411"/>
      <c r="BB217" s="414"/>
    </row>
    <row r="218" spans="2:62" ht="28.15" customHeight="1" x14ac:dyDescent="0.2">
      <c r="B218" s="30"/>
      <c r="C218" s="340"/>
      <c r="D218" s="218"/>
      <c r="E218" s="217"/>
      <c r="F218" s="217"/>
      <c r="G218" s="216"/>
      <c r="H218" s="360"/>
      <c r="I218" s="392"/>
      <c r="J218" s="392"/>
      <c r="K218" s="392"/>
      <c r="L218" s="25" t="s">
        <v>114</v>
      </c>
      <c r="M218" s="114" t="s">
        <v>479</v>
      </c>
      <c r="N218" s="25" t="s">
        <v>112</v>
      </c>
      <c r="O218" s="114" t="s">
        <v>479</v>
      </c>
      <c r="P218" s="25" t="s">
        <v>111</v>
      </c>
      <c r="Q218" s="114" t="s">
        <v>357</v>
      </c>
      <c r="R218" s="25" t="s">
        <v>110</v>
      </c>
      <c r="S218" s="114" t="s">
        <v>702</v>
      </c>
      <c r="T218" s="25" t="s">
        <v>109</v>
      </c>
      <c r="U218" s="114" t="s">
        <v>367</v>
      </c>
      <c r="V218" s="25" t="s">
        <v>108</v>
      </c>
      <c r="W218" s="114" t="s">
        <v>130</v>
      </c>
      <c r="X218" s="25" t="s">
        <v>107</v>
      </c>
      <c r="Y218" s="114"/>
      <c r="Z218" s="25" t="s">
        <v>106</v>
      </c>
      <c r="AA218" s="114"/>
      <c r="AB218" s="190"/>
      <c r="AC218" s="114"/>
      <c r="AD218" s="190"/>
      <c r="AE218" s="22"/>
      <c r="AF218" s="422"/>
      <c r="AG218" s="422"/>
      <c r="AH218" s="278"/>
      <c r="AI218" s="9"/>
      <c r="AJ218" s="350"/>
      <c r="AK218" s="353"/>
      <c r="AL218" s="336"/>
      <c r="AM218" s="350"/>
      <c r="AN218" s="353"/>
      <c r="AO218" s="336"/>
      <c r="AP218" s="350"/>
      <c r="AQ218" s="353"/>
      <c r="AR218" s="336"/>
      <c r="AS218" s="350"/>
      <c r="AT218" s="353"/>
      <c r="AU218" s="336"/>
      <c r="AV218" s="350"/>
      <c r="AW218" s="363"/>
      <c r="AX218" s="336"/>
      <c r="AY218" s="417"/>
      <c r="AZ218" s="411"/>
      <c r="BA218" s="411"/>
      <c r="BB218" s="414"/>
    </row>
    <row r="219" spans="2:62" ht="28.15" customHeight="1" thickBot="1" x14ac:dyDescent="0.25">
      <c r="B219" s="20"/>
      <c r="C219" s="341"/>
      <c r="D219" s="215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 t="s">
        <v>493</v>
      </c>
      <c r="N219" s="15" t="s">
        <v>104</v>
      </c>
      <c r="O219" s="16" t="s">
        <v>469</v>
      </c>
      <c r="P219" s="15" t="s">
        <v>103</v>
      </c>
      <c r="Q219" s="16" t="s">
        <v>357</v>
      </c>
      <c r="R219" s="15" t="s">
        <v>102</v>
      </c>
      <c r="S219" s="16" t="s">
        <v>516</v>
      </c>
      <c r="T219" s="15">
        <v>20</v>
      </c>
      <c r="U219" s="16" t="s">
        <v>179</v>
      </c>
      <c r="V219" s="15" t="s">
        <v>101</v>
      </c>
      <c r="W219" s="16" t="s">
        <v>130</v>
      </c>
      <c r="X219" s="15" t="s">
        <v>100</v>
      </c>
      <c r="Y219" s="16"/>
      <c r="Z219" s="15" t="s">
        <v>99</v>
      </c>
      <c r="AA219" s="16"/>
      <c r="AB219" s="187"/>
      <c r="AC219" s="16"/>
      <c r="AD219" s="186"/>
      <c r="AE219" s="11"/>
      <c r="AF219" s="423"/>
      <c r="AG219" s="423"/>
      <c r="AH219" s="277"/>
      <c r="AI219" s="9"/>
      <c r="AJ219" s="351"/>
      <c r="AK219" s="354"/>
      <c r="AL219" s="337"/>
      <c r="AM219" s="351"/>
      <c r="AN219" s="354"/>
      <c r="AO219" s="337"/>
      <c r="AP219" s="351"/>
      <c r="AQ219" s="354"/>
      <c r="AR219" s="337"/>
      <c r="AS219" s="351"/>
      <c r="AT219" s="354"/>
      <c r="AU219" s="337"/>
      <c r="AV219" s="351"/>
      <c r="AW219" s="364"/>
      <c r="AX219" s="337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286" t="s">
        <v>160</v>
      </c>
      <c r="AI220" s="106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>
        <v>231</v>
      </c>
      <c r="E221" s="425"/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85"/>
      <c r="AI221" s="86" t="s">
        <v>137</v>
      </c>
      <c r="AJ221" s="85">
        <f t="shared" ref="AJ221:BB221" si="28">SUM(AJ223:AJ234)</f>
        <v>147</v>
      </c>
      <c r="AK221" s="84">
        <f t="shared" si="28"/>
        <v>20</v>
      </c>
      <c r="AL221" s="83">
        <f t="shared" si="28"/>
        <v>0</v>
      </c>
      <c r="AM221" s="85">
        <f t="shared" si="28"/>
        <v>58</v>
      </c>
      <c r="AN221" s="84">
        <f t="shared" si="28"/>
        <v>3</v>
      </c>
      <c r="AO221" s="83">
        <f t="shared" si="28"/>
        <v>0</v>
      </c>
      <c r="AP221" s="85">
        <f t="shared" si="28"/>
        <v>4</v>
      </c>
      <c r="AQ221" s="84">
        <f t="shared" si="28"/>
        <v>0</v>
      </c>
      <c r="AR221" s="83">
        <f t="shared" si="28"/>
        <v>0</v>
      </c>
      <c r="AS221" s="85">
        <f t="shared" si="28"/>
        <v>34</v>
      </c>
      <c r="AT221" s="84">
        <f t="shared" si="28"/>
        <v>5</v>
      </c>
      <c r="AU221" s="83">
        <f t="shared" si="28"/>
        <v>1</v>
      </c>
      <c r="AV221" s="85">
        <f t="shared" si="28"/>
        <v>1</v>
      </c>
      <c r="AW221" s="84">
        <f t="shared" si="28"/>
        <v>0</v>
      </c>
      <c r="AX221" s="83">
        <f t="shared" si="28"/>
        <v>0</v>
      </c>
      <c r="AY221" s="82">
        <f t="shared" si="28"/>
        <v>1</v>
      </c>
      <c r="AZ221" s="81">
        <f t="shared" si="28"/>
        <v>1</v>
      </c>
      <c r="BA221" s="81">
        <f t="shared" si="28"/>
        <v>0</v>
      </c>
      <c r="BB221" s="80">
        <f t="shared" si="28"/>
        <v>0</v>
      </c>
      <c r="BC221" s="79" t="s">
        <v>136</v>
      </c>
      <c r="BF221" s="5">
        <f>SUM(AJ221:AL221)/$BG$5</f>
        <v>55.666666666666664</v>
      </c>
      <c r="BG221" s="5">
        <f>SUM(AM221:AO221,AY221)/$BG$5</f>
        <v>20.666666666666668</v>
      </c>
      <c r="BH221" s="5">
        <f>SUM(AP221:AR221,AZ221)/$BG$5</f>
        <v>1.6666666666666667</v>
      </c>
      <c r="BI221" s="5">
        <f>SUM(AS221:AU221,BA221)/$BG$5</f>
        <v>13.333333333333334</v>
      </c>
      <c r="BJ221" s="5">
        <f>SUM(AV221:AX221,BB221)/$BG$5</f>
        <v>0.33333333333333331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85"/>
      <c r="AI222" s="66" t="s">
        <v>135</v>
      </c>
      <c r="AJ222" s="65">
        <f t="shared" ref="AJ222:BB222" si="29">AJ221/3</f>
        <v>49</v>
      </c>
      <c r="AK222" s="64">
        <f t="shared" si="29"/>
        <v>6.666666666666667</v>
      </c>
      <c r="AL222" s="63">
        <f t="shared" si="29"/>
        <v>0</v>
      </c>
      <c r="AM222" s="65">
        <f t="shared" si="29"/>
        <v>19.333333333333332</v>
      </c>
      <c r="AN222" s="64">
        <f t="shared" si="29"/>
        <v>1</v>
      </c>
      <c r="AO222" s="63">
        <f t="shared" si="29"/>
        <v>0</v>
      </c>
      <c r="AP222" s="65">
        <f t="shared" si="29"/>
        <v>1.3333333333333333</v>
      </c>
      <c r="AQ222" s="64">
        <f t="shared" si="29"/>
        <v>0</v>
      </c>
      <c r="AR222" s="63">
        <f t="shared" si="29"/>
        <v>0</v>
      </c>
      <c r="AS222" s="65">
        <f t="shared" si="29"/>
        <v>11.333333333333334</v>
      </c>
      <c r="AT222" s="64">
        <f t="shared" si="29"/>
        <v>1.6666666666666667</v>
      </c>
      <c r="AU222" s="63">
        <f t="shared" si="29"/>
        <v>0.33333333333333331</v>
      </c>
      <c r="AV222" s="65">
        <f t="shared" si="29"/>
        <v>0.33333333333333331</v>
      </c>
      <c r="AW222" s="64">
        <f t="shared" si="29"/>
        <v>0</v>
      </c>
      <c r="AX222" s="63">
        <f t="shared" si="29"/>
        <v>0</v>
      </c>
      <c r="AY222" s="62">
        <f t="shared" si="29"/>
        <v>0.33333333333333331</v>
      </c>
      <c r="AZ222" s="61">
        <f t="shared" si="29"/>
        <v>0.33333333333333331</v>
      </c>
      <c r="BA222" s="61">
        <f t="shared" si="29"/>
        <v>0</v>
      </c>
      <c r="BB222" s="60">
        <f t="shared" si="29"/>
        <v>0</v>
      </c>
      <c r="BC222" s="59" t="s">
        <v>134</v>
      </c>
    </row>
    <row r="223" spans="2:62" ht="28.15" customHeight="1" x14ac:dyDescent="0.2">
      <c r="B223" s="30"/>
      <c r="C223" s="338">
        <v>1</v>
      </c>
      <c r="D223" s="239" t="s">
        <v>1451</v>
      </c>
      <c r="E223" s="198"/>
      <c r="F223" s="198"/>
      <c r="G223" s="197"/>
      <c r="H223" s="358" t="s">
        <v>370</v>
      </c>
      <c r="I223" s="390">
        <v>110</v>
      </c>
      <c r="J223" s="390">
        <v>23</v>
      </c>
      <c r="K223" s="390">
        <v>5</v>
      </c>
      <c r="L223" s="42" t="s">
        <v>131</v>
      </c>
      <c r="M223" s="43" t="s">
        <v>179</v>
      </c>
      <c r="N223" s="42" t="s">
        <v>129</v>
      </c>
      <c r="O223" s="43" t="s">
        <v>467</v>
      </c>
      <c r="P223" s="42" t="s">
        <v>128</v>
      </c>
      <c r="Q223" s="43" t="s">
        <v>357</v>
      </c>
      <c r="R223" s="42" t="s">
        <v>127</v>
      </c>
      <c r="S223" s="43" t="s">
        <v>479</v>
      </c>
      <c r="T223" s="42" t="s">
        <v>126</v>
      </c>
      <c r="U223" s="43" t="s">
        <v>347</v>
      </c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196"/>
      <c r="AC223" s="43"/>
      <c r="AD223" s="196" t="s">
        <v>357</v>
      </c>
      <c r="AE223" s="58" t="s">
        <v>550</v>
      </c>
      <c r="AF223" s="421"/>
      <c r="AG223" s="421"/>
      <c r="AH223" s="279"/>
      <c r="AI223" s="9"/>
      <c r="AJ223" s="349">
        <f>SUMPRODUCT(LEN($M223:$AA226)-LEN(SUBSTITUTE($M223:$AA226,"A", "")))</f>
        <v>31</v>
      </c>
      <c r="AK223" s="352">
        <f>SUMPRODUCT(LEN($AD223:$AD226)-LEN(SUBSTITUTE($AD223:$AD226,"A", "")))</f>
        <v>7</v>
      </c>
      <c r="AL223" s="335">
        <f>SUMPRODUCT(LEN($AC223:$AC226)-LEN(SUBSTITUTE($AC223:$AC226,"A", "")))</f>
        <v>0</v>
      </c>
      <c r="AM223" s="349">
        <f>SUMPRODUCT(LEN($M223:$AA226)-LEN(SUBSTITUTE($M223:$AA226,"S", "")))</f>
        <v>7</v>
      </c>
      <c r="AN223" s="352">
        <f>SUMPRODUCT(LEN($AD223:$AD226)-LEN(SUBSTITUTE($AD223:$AD226,"S", "")))</f>
        <v>0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7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35">
        <f>SUMPRODUCT(LEN($AC223:$AC226)-LEN(SUBSTITUTE($AC223:$AC226,"M", "")))</f>
        <v>0</v>
      </c>
      <c r="AY223" s="416">
        <f>SUMPRODUCT(LEN($AE223:$AE226)-LEN(SUBSTITUTE($AE223:$AE226,"S", "")))</f>
        <v>1</v>
      </c>
      <c r="AZ223" s="410">
        <f>SUMPRODUCT(LEN($AE223:$AE226)-LEN(SUBSTITUTE($AE223:$AE226,"F", "")))</f>
        <v>1</v>
      </c>
      <c r="BA223" s="410">
        <f>SUMPRODUCT(LEN($AE223:$AE226)-LEN(SUBSTITUTE($AE223:$AE226,"G", "")))</f>
        <v>0</v>
      </c>
      <c r="BB223" s="413">
        <f>SUMPRODUCT(LEN($AE223:$AE226)-LEN(SUBSTITUTE($AE223:$AE226,"M", "")))</f>
        <v>0</v>
      </c>
    </row>
    <row r="224" spans="2:62" ht="28.15" customHeight="1" thickBot="1" x14ac:dyDescent="0.25">
      <c r="B224" s="30"/>
      <c r="C224" s="339"/>
      <c r="D224" s="221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467</v>
      </c>
      <c r="N224" s="33" t="s">
        <v>121</v>
      </c>
      <c r="O224" s="55" t="s">
        <v>467</v>
      </c>
      <c r="P224" s="33" t="s">
        <v>120</v>
      </c>
      <c r="Q224" s="55" t="s">
        <v>458</v>
      </c>
      <c r="R224" s="33" t="s">
        <v>119</v>
      </c>
      <c r="S224" s="55" t="s">
        <v>542</v>
      </c>
      <c r="T224" s="33" t="s">
        <v>118</v>
      </c>
      <c r="U224" s="55" t="s">
        <v>130</v>
      </c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193"/>
      <c r="AC224" s="55"/>
      <c r="AD224" s="193" t="s">
        <v>357</v>
      </c>
      <c r="AE224" s="57"/>
      <c r="AF224" s="422"/>
      <c r="AG224" s="422"/>
      <c r="AH224" s="278"/>
      <c r="AI224" s="9"/>
      <c r="AJ224" s="350"/>
      <c r="AK224" s="353"/>
      <c r="AL224" s="336"/>
      <c r="AM224" s="350"/>
      <c r="AN224" s="353"/>
      <c r="AO224" s="336"/>
      <c r="AP224" s="350"/>
      <c r="AQ224" s="353"/>
      <c r="AR224" s="336"/>
      <c r="AS224" s="350"/>
      <c r="AT224" s="353"/>
      <c r="AU224" s="336"/>
      <c r="AV224" s="350"/>
      <c r="AW224" s="363"/>
      <c r="AX224" s="336"/>
      <c r="AY224" s="417"/>
      <c r="AZ224" s="411"/>
      <c r="BA224" s="411"/>
      <c r="BB224" s="414"/>
    </row>
    <row r="225" spans="2:62" ht="28.15" customHeight="1" x14ac:dyDescent="0.2">
      <c r="B225" s="30"/>
      <c r="C225" s="340"/>
      <c r="D225" s="218"/>
      <c r="E225" s="192"/>
      <c r="F225" s="192"/>
      <c r="G225" s="191"/>
      <c r="H225" s="360">
        <v>231</v>
      </c>
      <c r="I225" s="392"/>
      <c r="J225" s="392"/>
      <c r="K225" s="392"/>
      <c r="L225" s="25" t="s">
        <v>114</v>
      </c>
      <c r="M225" s="114" t="s">
        <v>509</v>
      </c>
      <c r="N225" s="25" t="s">
        <v>112</v>
      </c>
      <c r="O225" s="114" t="s">
        <v>357</v>
      </c>
      <c r="P225" s="25" t="s">
        <v>111</v>
      </c>
      <c r="Q225" s="114" t="s">
        <v>458</v>
      </c>
      <c r="R225" s="25" t="s">
        <v>110</v>
      </c>
      <c r="S225" s="114" t="s">
        <v>353</v>
      </c>
      <c r="T225" s="25" t="s">
        <v>109</v>
      </c>
      <c r="U225" s="114"/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190"/>
      <c r="AC225" s="114"/>
      <c r="AD225" s="190" t="s">
        <v>132</v>
      </c>
      <c r="AE225" s="57"/>
      <c r="AF225" s="422"/>
      <c r="AG225" s="422"/>
      <c r="AH225" s="278"/>
      <c r="AI225" s="9"/>
      <c r="AJ225" s="350"/>
      <c r="AK225" s="353"/>
      <c r="AL225" s="336"/>
      <c r="AM225" s="350"/>
      <c r="AN225" s="353"/>
      <c r="AO225" s="336"/>
      <c r="AP225" s="350"/>
      <c r="AQ225" s="353"/>
      <c r="AR225" s="336"/>
      <c r="AS225" s="350"/>
      <c r="AT225" s="353"/>
      <c r="AU225" s="336"/>
      <c r="AV225" s="350"/>
      <c r="AW225" s="363"/>
      <c r="AX225" s="336"/>
      <c r="AY225" s="417"/>
      <c r="AZ225" s="411"/>
      <c r="BA225" s="411"/>
      <c r="BB225" s="414"/>
    </row>
    <row r="226" spans="2:62" ht="28.15" customHeight="1" thickBot="1" x14ac:dyDescent="0.25">
      <c r="B226" s="30"/>
      <c r="C226" s="355"/>
      <c r="D226" s="246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479</v>
      </c>
      <c r="N226" s="50" t="s">
        <v>104</v>
      </c>
      <c r="O226" s="51" t="s">
        <v>179</v>
      </c>
      <c r="P226" s="50" t="s">
        <v>103</v>
      </c>
      <c r="Q226" s="51" t="s">
        <v>357</v>
      </c>
      <c r="R226" s="50" t="s">
        <v>102</v>
      </c>
      <c r="S226" s="51" t="s">
        <v>354</v>
      </c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187"/>
      <c r="AC226" s="51"/>
      <c r="AD226" s="187"/>
      <c r="AE226" s="56"/>
      <c r="AF226" s="424"/>
      <c r="AG226" s="424"/>
      <c r="AH226" s="280"/>
      <c r="AI226" s="9"/>
      <c r="AJ226" s="351"/>
      <c r="AK226" s="354"/>
      <c r="AL226" s="337"/>
      <c r="AM226" s="351"/>
      <c r="AN226" s="354"/>
      <c r="AO226" s="337"/>
      <c r="AP226" s="351"/>
      <c r="AQ226" s="354"/>
      <c r="AR226" s="337"/>
      <c r="AS226" s="351"/>
      <c r="AT226" s="354"/>
      <c r="AU226" s="337"/>
      <c r="AV226" s="351"/>
      <c r="AW226" s="364"/>
      <c r="AX226" s="337"/>
      <c r="AY226" s="418"/>
      <c r="AZ226" s="412"/>
      <c r="BA226" s="412"/>
      <c r="BB226" s="415"/>
    </row>
    <row r="227" spans="2:62" ht="28.15" customHeight="1" x14ac:dyDescent="0.2">
      <c r="B227" s="30"/>
      <c r="C227" s="338">
        <v>2</v>
      </c>
      <c r="D227" s="212"/>
      <c r="E227" s="198"/>
      <c r="F227" s="198"/>
      <c r="G227" s="197"/>
      <c r="H227" s="358"/>
      <c r="I227" s="390">
        <v>141</v>
      </c>
      <c r="J227" s="390">
        <v>34</v>
      </c>
      <c r="K227" s="390">
        <v>7</v>
      </c>
      <c r="L227" s="42" t="s">
        <v>131</v>
      </c>
      <c r="M227" s="43" t="s">
        <v>179</v>
      </c>
      <c r="N227" s="42" t="s">
        <v>129</v>
      </c>
      <c r="O227" s="43" t="s">
        <v>469</v>
      </c>
      <c r="P227" s="42" t="s">
        <v>128</v>
      </c>
      <c r="Q227" s="43" t="s">
        <v>794</v>
      </c>
      <c r="R227" s="42" t="s">
        <v>127</v>
      </c>
      <c r="S227" s="43" t="s">
        <v>1171</v>
      </c>
      <c r="T227" s="42" t="s">
        <v>126</v>
      </c>
      <c r="U227" s="43" t="s">
        <v>463</v>
      </c>
      <c r="V227" s="42" t="s">
        <v>125</v>
      </c>
      <c r="W227" s="43" t="s">
        <v>349</v>
      </c>
      <c r="X227" s="42" t="s">
        <v>124</v>
      </c>
      <c r="Y227" s="43" t="s">
        <v>354</v>
      </c>
      <c r="Z227" s="42" t="s">
        <v>123</v>
      </c>
      <c r="AA227" s="43"/>
      <c r="AB227" s="196">
        <v>14</v>
      </c>
      <c r="AC227" s="43" t="s">
        <v>496</v>
      </c>
      <c r="AD227" s="196" t="s">
        <v>1450</v>
      </c>
      <c r="AE227" s="39"/>
      <c r="AF227" s="421"/>
      <c r="AG227" s="421"/>
      <c r="AH227" s="279"/>
      <c r="AI227" s="9"/>
      <c r="AJ227" s="349">
        <f>SUMPRODUCT(LEN($M227:$AA230)-LEN(SUBSTITUTE($M227:$AA230,"A", "")))</f>
        <v>52</v>
      </c>
      <c r="AK227" s="352">
        <f>SUMPRODUCT(LEN($AD227:$AD230)-LEN(SUBSTITUTE($AD227:$AD230,"A", "")))</f>
        <v>9</v>
      </c>
      <c r="AL227" s="335">
        <f>SUMPRODUCT(LEN($AC227:$AC230)-LEN(SUBSTITUTE($AC227:$AC230,"A", "")))</f>
        <v>0</v>
      </c>
      <c r="AM227" s="349">
        <f>SUMPRODUCT(LEN($M227:$AA230)-LEN(SUBSTITUTE($M227:$AA230,"S", "")))</f>
        <v>30</v>
      </c>
      <c r="AN227" s="352">
        <f>SUMPRODUCT(LEN($AD227:$AD230)-LEN(SUBSTITUTE($AD227:$AD230,"S", "")))</f>
        <v>2</v>
      </c>
      <c r="AO227" s="335">
        <f>SUMPRODUCT(LEN($AC227:$AC230)-LEN(SUBSTITUTE($AC227:$AC230,"S", "")))</f>
        <v>0</v>
      </c>
      <c r="AP227" s="349">
        <f>SUMPRODUCT(LEN($M227:$AA230)-LEN(SUBSTITUTE($M227:$AA230,"F", "")))</f>
        <v>1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12</v>
      </c>
      <c r="AT227" s="352">
        <f>SUMPRODUCT(LEN($AD227:$AD230)-LEN(SUBSTITUTE($AD227:$AD230,"G", "")))</f>
        <v>1</v>
      </c>
      <c r="AU227" s="335">
        <f>SUMPRODUCT(LEN($AC227:$AC230)-LEN(SUBSTITUTE($AC227:$AC230,"G", "")))</f>
        <v>1</v>
      </c>
      <c r="AV227" s="349">
        <f>SUMPRODUCT(LEN($L227:$AA230)-LEN(SUBSTITUTE($L227:$AA230,"M", "")))</f>
        <v>1</v>
      </c>
      <c r="AW227" s="362">
        <f>SUMPRODUCT(LEN($AD227:$AD230)-LEN(SUBSTITUTE($AD227:$AD230,"M", "")))</f>
        <v>0</v>
      </c>
      <c r="AX227" s="335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8.15" customHeight="1" thickBot="1" x14ac:dyDescent="0.25">
      <c r="B228" s="30"/>
      <c r="C228" s="339"/>
      <c r="D228" s="221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 t="s">
        <v>1269</v>
      </c>
      <c r="N228" s="33" t="s">
        <v>121</v>
      </c>
      <c r="O228" s="55" t="s">
        <v>357</v>
      </c>
      <c r="P228" s="33" t="s">
        <v>120</v>
      </c>
      <c r="Q228" s="55" t="s">
        <v>469</v>
      </c>
      <c r="R228" s="33" t="s">
        <v>119</v>
      </c>
      <c r="S228" s="55" t="s">
        <v>816</v>
      </c>
      <c r="T228" s="33" t="s">
        <v>118</v>
      </c>
      <c r="U228" s="55" t="s">
        <v>456</v>
      </c>
      <c r="V228" s="33" t="s">
        <v>117</v>
      </c>
      <c r="W228" s="55" t="s">
        <v>349</v>
      </c>
      <c r="X228" s="33" t="s">
        <v>116</v>
      </c>
      <c r="Y228" s="55" t="s">
        <v>130</v>
      </c>
      <c r="Z228" s="33" t="s">
        <v>115</v>
      </c>
      <c r="AA228" s="55"/>
      <c r="AB228" s="193"/>
      <c r="AC228" s="55"/>
      <c r="AD228" s="193"/>
      <c r="AE228" s="22"/>
      <c r="AF228" s="422"/>
      <c r="AG228" s="422"/>
      <c r="AH228" s="278"/>
      <c r="AI228" s="9"/>
      <c r="AJ228" s="350"/>
      <c r="AK228" s="353"/>
      <c r="AL228" s="336"/>
      <c r="AM228" s="350"/>
      <c r="AN228" s="353"/>
      <c r="AO228" s="336"/>
      <c r="AP228" s="350"/>
      <c r="AQ228" s="353"/>
      <c r="AR228" s="336"/>
      <c r="AS228" s="350"/>
      <c r="AT228" s="353"/>
      <c r="AU228" s="336"/>
      <c r="AV228" s="350"/>
      <c r="AW228" s="363"/>
      <c r="AX228" s="336"/>
      <c r="AY228" s="417"/>
      <c r="AZ228" s="411"/>
      <c r="BA228" s="411"/>
      <c r="BB228" s="414"/>
    </row>
    <row r="229" spans="2:62" ht="28.15" customHeight="1" x14ac:dyDescent="0.2">
      <c r="B229" s="30"/>
      <c r="C229" s="340"/>
      <c r="D229" s="218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 t="s">
        <v>469</v>
      </c>
      <c r="N229" s="25" t="s">
        <v>112</v>
      </c>
      <c r="O229" s="114" t="s">
        <v>132</v>
      </c>
      <c r="P229" s="25" t="s">
        <v>111</v>
      </c>
      <c r="Q229" s="114" t="s">
        <v>132</v>
      </c>
      <c r="R229" s="25" t="s">
        <v>110</v>
      </c>
      <c r="S229" s="114" t="s">
        <v>465</v>
      </c>
      <c r="T229" s="25" t="s">
        <v>109</v>
      </c>
      <c r="U229" s="114" t="s">
        <v>371</v>
      </c>
      <c r="V229" s="25" t="s">
        <v>108</v>
      </c>
      <c r="W229" s="114" t="s">
        <v>349</v>
      </c>
      <c r="X229" s="25" t="s">
        <v>107</v>
      </c>
      <c r="Y229" s="114" t="s">
        <v>130</v>
      </c>
      <c r="Z229" s="25" t="s">
        <v>106</v>
      </c>
      <c r="AA229" s="114"/>
      <c r="AB229" s="190"/>
      <c r="AC229" s="114"/>
      <c r="AD229" s="190"/>
      <c r="AE229" s="22"/>
      <c r="AF229" s="422"/>
      <c r="AG229" s="422"/>
      <c r="AH229" s="278"/>
      <c r="AI229" s="9"/>
      <c r="AJ229" s="350"/>
      <c r="AK229" s="353"/>
      <c r="AL229" s="336"/>
      <c r="AM229" s="350"/>
      <c r="AN229" s="353"/>
      <c r="AO229" s="336"/>
      <c r="AP229" s="350"/>
      <c r="AQ229" s="353"/>
      <c r="AR229" s="336"/>
      <c r="AS229" s="350"/>
      <c r="AT229" s="353"/>
      <c r="AU229" s="336"/>
      <c r="AV229" s="350"/>
      <c r="AW229" s="363"/>
      <c r="AX229" s="336"/>
      <c r="AY229" s="417"/>
      <c r="AZ229" s="411"/>
      <c r="BA229" s="411"/>
      <c r="BB229" s="414"/>
    </row>
    <row r="230" spans="2:62" ht="28.15" customHeight="1" thickBot="1" x14ac:dyDescent="0.25">
      <c r="B230" s="30"/>
      <c r="C230" s="355"/>
      <c r="D230" s="246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 t="s">
        <v>458</v>
      </c>
      <c r="N230" s="50" t="s">
        <v>104</v>
      </c>
      <c r="O230" s="51" t="s">
        <v>527</v>
      </c>
      <c r="P230" s="50" t="s">
        <v>103</v>
      </c>
      <c r="Q230" s="51" t="s">
        <v>693</v>
      </c>
      <c r="R230" s="50" t="s">
        <v>102</v>
      </c>
      <c r="S230" s="51" t="s">
        <v>688</v>
      </c>
      <c r="T230" s="50">
        <v>20</v>
      </c>
      <c r="U230" s="51" t="s">
        <v>535</v>
      </c>
      <c r="V230" s="50" t="s">
        <v>101</v>
      </c>
      <c r="W230" s="51" t="s">
        <v>354</v>
      </c>
      <c r="X230" s="50" t="s">
        <v>100</v>
      </c>
      <c r="Y230" s="51"/>
      <c r="Z230" s="50" t="s">
        <v>99</v>
      </c>
      <c r="AA230" s="51"/>
      <c r="AB230" s="187"/>
      <c r="AC230" s="51"/>
      <c r="AD230" s="187"/>
      <c r="AE230" s="48"/>
      <c r="AF230" s="424"/>
      <c r="AG230" s="424"/>
      <c r="AH230" s="280"/>
      <c r="AI230" s="9"/>
      <c r="AJ230" s="351"/>
      <c r="AK230" s="354"/>
      <c r="AL230" s="337"/>
      <c r="AM230" s="351"/>
      <c r="AN230" s="354"/>
      <c r="AO230" s="337"/>
      <c r="AP230" s="351"/>
      <c r="AQ230" s="354"/>
      <c r="AR230" s="337"/>
      <c r="AS230" s="351"/>
      <c r="AT230" s="354"/>
      <c r="AU230" s="337"/>
      <c r="AV230" s="351"/>
      <c r="AW230" s="364"/>
      <c r="AX230" s="337"/>
      <c r="AY230" s="418"/>
      <c r="AZ230" s="412"/>
      <c r="BA230" s="412"/>
      <c r="BB230" s="415"/>
    </row>
    <row r="231" spans="2:62" ht="28.15" customHeight="1" x14ac:dyDescent="0.2">
      <c r="B231" s="30"/>
      <c r="C231" s="338">
        <v>3</v>
      </c>
      <c r="D231" s="212"/>
      <c r="E231" s="198"/>
      <c r="F231" s="198"/>
      <c r="G231" s="197"/>
      <c r="H231" s="358"/>
      <c r="I231" s="390">
        <v>161</v>
      </c>
      <c r="J231" s="390">
        <v>34</v>
      </c>
      <c r="K231" s="390">
        <v>7</v>
      </c>
      <c r="L231" s="42" t="s">
        <v>131</v>
      </c>
      <c r="M231" s="43" t="s">
        <v>458</v>
      </c>
      <c r="N231" s="42" t="s">
        <v>129</v>
      </c>
      <c r="O231" s="43" t="s">
        <v>357</v>
      </c>
      <c r="P231" s="42" t="s">
        <v>128</v>
      </c>
      <c r="Q231" s="43" t="s">
        <v>469</v>
      </c>
      <c r="R231" s="42" t="s">
        <v>127</v>
      </c>
      <c r="S231" s="43" t="s">
        <v>179</v>
      </c>
      <c r="T231" s="42" t="s">
        <v>126</v>
      </c>
      <c r="U231" s="43" t="s">
        <v>743</v>
      </c>
      <c r="V231" s="42" t="s">
        <v>125</v>
      </c>
      <c r="W231" s="43" t="s">
        <v>579</v>
      </c>
      <c r="X231" s="42" t="s">
        <v>124</v>
      </c>
      <c r="Y231" s="43" t="s">
        <v>354</v>
      </c>
      <c r="Z231" s="42" t="s">
        <v>123</v>
      </c>
      <c r="AA231" s="43"/>
      <c r="AB231" s="196"/>
      <c r="AC231" s="43"/>
      <c r="AD231" s="196" t="s">
        <v>470</v>
      </c>
      <c r="AE231" s="39"/>
      <c r="AF231" s="421">
        <v>4</v>
      </c>
      <c r="AG231" s="421"/>
      <c r="AH231" s="279"/>
      <c r="AI231" s="9"/>
      <c r="AJ231" s="349">
        <f>SUMPRODUCT(LEN($M231:$AA234)-LEN(SUBSTITUTE($M231:$AA234,"A", "")))</f>
        <v>64</v>
      </c>
      <c r="AK231" s="352">
        <f>SUMPRODUCT(LEN($AD231:$AD234)-LEN(SUBSTITUTE($AD231:$AD234,"A", "")))</f>
        <v>4</v>
      </c>
      <c r="AL231" s="335">
        <f>SUMPRODUCT(LEN($AC231:$AC234)-LEN(SUBSTITUTE($AC231:$AC234,"A", "")))</f>
        <v>0</v>
      </c>
      <c r="AM231" s="349">
        <f>SUMPRODUCT(LEN($M231:$AA234)-LEN(SUBSTITUTE($M231:$AA234,"S", "")))</f>
        <v>21</v>
      </c>
      <c r="AN231" s="352">
        <f>SUMPRODUCT(LEN($AD231:$AD234)-LEN(SUBSTITUTE($AD231:$AD234,"S", "")))</f>
        <v>1</v>
      </c>
      <c r="AO231" s="335">
        <f>SUMPRODUCT(LEN($AC231:$AC234)-LEN(SUBSTITUTE($AC231:$AC234,"S", "")))</f>
        <v>0</v>
      </c>
      <c r="AP231" s="349">
        <f>SUMPRODUCT(LEN($M231:$AA234)-LEN(SUBSTITUTE($M231:$AA234,"F", "")))</f>
        <v>3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15</v>
      </c>
      <c r="AT231" s="352">
        <f>SUMPRODUCT(LEN($AD231:$AD234)-LEN(SUBSTITUTE($AD231:$AD234,"G", "")))</f>
        <v>4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35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8.15" customHeight="1" thickBot="1" x14ac:dyDescent="0.25">
      <c r="B232" s="30"/>
      <c r="C232" s="339"/>
      <c r="D232" s="221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 t="s">
        <v>458</v>
      </c>
      <c r="N232" s="33" t="s">
        <v>121</v>
      </c>
      <c r="O232" s="55" t="s">
        <v>357</v>
      </c>
      <c r="P232" s="33" t="s">
        <v>120</v>
      </c>
      <c r="Q232" s="55" t="s">
        <v>458</v>
      </c>
      <c r="R232" s="33" t="s">
        <v>119</v>
      </c>
      <c r="S232" s="55" t="s">
        <v>1449</v>
      </c>
      <c r="T232" s="33" t="s">
        <v>118</v>
      </c>
      <c r="U232" s="55" t="s">
        <v>1054</v>
      </c>
      <c r="V232" s="33" t="s">
        <v>117</v>
      </c>
      <c r="W232" s="55" t="s">
        <v>561</v>
      </c>
      <c r="X232" s="33" t="s">
        <v>116</v>
      </c>
      <c r="Y232" s="55" t="s">
        <v>130</v>
      </c>
      <c r="Z232" s="33" t="s">
        <v>115</v>
      </c>
      <c r="AA232" s="55"/>
      <c r="AB232" s="193"/>
      <c r="AC232" s="55"/>
      <c r="AD232" s="193" t="s">
        <v>1366</v>
      </c>
      <c r="AE232" s="22"/>
      <c r="AF232" s="422"/>
      <c r="AG232" s="422"/>
      <c r="AH232" s="278"/>
      <c r="AI232" s="9"/>
      <c r="AJ232" s="350"/>
      <c r="AK232" s="353"/>
      <c r="AL232" s="336"/>
      <c r="AM232" s="350"/>
      <c r="AN232" s="353"/>
      <c r="AO232" s="336"/>
      <c r="AP232" s="350"/>
      <c r="AQ232" s="353"/>
      <c r="AR232" s="336"/>
      <c r="AS232" s="350"/>
      <c r="AT232" s="353"/>
      <c r="AU232" s="336"/>
      <c r="AV232" s="350"/>
      <c r="AW232" s="363"/>
      <c r="AX232" s="336"/>
      <c r="AY232" s="417"/>
      <c r="AZ232" s="411"/>
      <c r="BA232" s="411"/>
      <c r="BB232" s="414"/>
    </row>
    <row r="233" spans="2:62" ht="28.15" customHeight="1" x14ac:dyDescent="0.2">
      <c r="B233" s="30"/>
      <c r="C233" s="340"/>
      <c r="D233" s="218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 t="s">
        <v>469</v>
      </c>
      <c r="N233" s="25" t="s">
        <v>112</v>
      </c>
      <c r="O233" s="114" t="s">
        <v>458</v>
      </c>
      <c r="P233" s="25" t="s">
        <v>111</v>
      </c>
      <c r="Q233" s="114" t="s">
        <v>527</v>
      </c>
      <c r="R233" s="25" t="s">
        <v>110</v>
      </c>
      <c r="S233" s="114" t="s">
        <v>1448</v>
      </c>
      <c r="T233" s="25" t="s">
        <v>109</v>
      </c>
      <c r="U233" s="114" t="s">
        <v>502</v>
      </c>
      <c r="V233" s="25" t="s">
        <v>108</v>
      </c>
      <c r="W233" s="114" t="s">
        <v>519</v>
      </c>
      <c r="X233" s="25" t="s">
        <v>107</v>
      </c>
      <c r="Y233" s="114" t="s">
        <v>130</v>
      </c>
      <c r="Z233" s="25" t="s">
        <v>106</v>
      </c>
      <c r="AA233" s="114"/>
      <c r="AB233" s="190"/>
      <c r="AC233" s="114"/>
      <c r="AD233" s="190"/>
      <c r="AE233" s="22"/>
      <c r="AF233" s="422"/>
      <c r="AG233" s="422"/>
      <c r="AH233" s="278"/>
      <c r="AI233" s="9"/>
      <c r="AJ233" s="350"/>
      <c r="AK233" s="353"/>
      <c r="AL233" s="336"/>
      <c r="AM233" s="350"/>
      <c r="AN233" s="353"/>
      <c r="AO233" s="336"/>
      <c r="AP233" s="350"/>
      <c r="AQ233" s="353"/>
      <c r="AR233" s="336"/>
      <c r="AS233" s="350"/>
      <c r="AT233" s="353"/>
      <c r="AU233" s="336"/>
      <c r="AV233" s="350"/>
      <c r="AW233" s="363"/>
      <c r="AX233" s="336"/>
      <c r="AY233" s="417"/>
      <c r="AZ233" s="411"/>
      <c r="BA233" s="411"/>
      <c r="BB233" s="414"/>
    </row>
    <row r="234" spans="2:62" ht="28.15" customHeight="1" thickBot="1" x14ac:dyDescent="0.25">
      <c r="B234" s="20"/>
      <c r="C234" s="341"/>
      <c r="D234" s="215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 t="s">
        <v>479</v>
      </c>
      <c r="N234" s="15" t="s">
        <v>104</v>
      </c>
      <c r="O234" s="16" t="s">
        <v>458</v>
      </c>
      <c r="P234" s="15" t="s">
        <v>103</v>
      </c>
      <c r="Q234" s="16" t="s">
        <v>1076</v>
      </c>
      <c r="R234" s="15" t="s">
        <v>102</v>
      </c>
      <c r="S234" s="16" t="s">
        <v>487</v>
      </c>
      <c r="T234" s="15">
        <v>20</v>
      </c>
      <c r="U234" s="16" t="s">
        <v>692</v>
      </c>
      <c r="V234" s="15" t="s">
        <v>101</v>
      </c>
      <c r="W234" s="16" t="s">
        <v>349</v>
      </c>
      <c r="X234" s="15" t="s">
        <v>100</v>
      </c>
      <c r="Y234" s="16"/>
      <c r="Z234" s="15" t="s">
        <v>99</v>
      </c>
      <c r="AA234" s="16"/>
      <c r="AB234" s="187"/>
      <c r="AC234" s="16"/>
      <c r="AD234" s="186"/>
      <c r="AE234" s="11"/>
      <c r="AF234" s="423"/>
      <c r="AG234" s="423"/>
      <c r="AH234" s="277"/>
      <c r="AI234" s="9"/>
      <c r="AJ234" s="351"/>
      <c r="AK234" s="354"/>
      <c r="AL234" s="337"/>
      <c r="AM234" s="351"/>
      <c r="AN234" s="354"/>
      <c r="AO234" s="337"/>
      <c r="AP234" s="351"/>
      <c r="AQ234" s="354"/>
      <c r="AR234" s="337"/>
      <c r="AS234" s="351"/>
      <c r="AT234" s="354"/>
      <c r="AU234" s="337"/>
      <c r="AV234" s="351"/>
      <c r="AW234" s="364"/>
      <c r="AX234" s="337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286" t="s">
        <v>160</v>
      </c>
      <c r="AI235" s="106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231</v>
      </c>
      <c r="E236" s="425"/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85"/>
      <c r="AI236" s="86" t="s">
        <v>137</v>
      </c>
      <c r="AJ236" s="85">
        <f t="shared" ref="AJ236:BB236" si="30">SUM(AJ238:AJ249)</f>
        <v>118</v>
      </c>
      <c r="AK236" s="84">
        <f t="shared" si="30"/>
        <v>20</v>
      </c>
      <c r="AL236" s="83">
        <f t="shared" si="30"/>
        <v>0</v>
      </c>
      <c r="AM236" s="85">
        <f t="shared" si="30"/>
        <v>38</v>
      </c>
      <c r="AN236" s="84">
        <f t="shared" si="30"/>
        <v>5</v>
      </c>
      <c r="AO236" s="83">
        <f t="shared" si="30"/>
        <v>0</v>
      </c>
      <c r="AP236" s="85">
        <f t="shared" si="30"/>
        <v>1</v>
      </c>
      <c r="AQ236" s="84">
        <f t="shared" si="30"/>
        <v>1</v>
      </c>
      <c r="AR236" s="83">
        <f t="shared" si="30"/>
        <v>0</v>
      </c>
      <c r="AS236" s="85">
        <f t="shared" si="30"/>
        <v>54</v>
      </c>
      <c r="AT236" s="84">
        <f t="shared" si="30"/>
        <v>12</v>
      </c>
      <c r="AU236" s="83">
        <f t="shared" si="30"/>
        <v>0</v>
      </c>
      <c r="AV236" s="85">
        <f t="shared" si="30"/>
        <v>2</v>
      </c>
      <c r="AW236" s="84">
        <f t="shared" si="30"/>
        <v>0</v>
      </c>
      <c r="AX236" s="83">
        <f t="shared" si="30"/>
        <v>0</v>
      </c>
      <c r="AY236" s="82">
        <f t="shared" si="30"/>
        <v>5</v>
      </c>
      <c r="AZ236" s="81">
        <f t="shared" si="30"/>
        <v>0</v>
      </c>
      <c r="BA236" s="81">
        <f t="shared" si="30"/>
        <v>1</v>
      </c>
      <c r="BB236" s="80">
        <f t="shared" si="30"/>
        <v>0</v>
      </c>
      <c r="BC236" s="79" t="s">
        <v>136</v>
      </c>
      <c r="BF236" s="5">
        <f>SUM(AJ236:AL236)/$BG$5</f>
        <v>46</v>
      </c>
      <c r="BG236" s="5">
        <f>SUM(AM236:AO236,AY236)/$BG$5</f>
        <v>16</v>
      </c>
      <c r="BH236" s="5">
        <f>SUM(AP236:AR236,AZ236)/$BG$5</f>
        <v>0.66666666666666663</v>
      </c>
      <c r="BI236" s="5">
        <f>SUM(AS236:AU236,BA236)/$BG$5</f>
        <v>22.333333333333332</v>
      </c>
      <c r="BJ236" s="5">
        <f>SUM(AV236:AX236,BB236)/$BG$5</f>
        <v>0.66666666666666663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85"/>
      <c r="AI237" s="66" t="s">
        <v>135</v>
      </c>
      <c r="AJ237" s="65">
        <f t="shared" ref="AJ237:BB237" si="31">AJ236/3</f>
        <v>39.333333333333336</v>
      </c>
      <c r="AK237" s="64">
        <f t="shared" si="31"/>
        <v>6.666666666666667</v>
      </c>
      <c r="AL237" s="63">
        <f t="shared" si="31"/>
        <v>0</v>
      </c>
      <c r="AM237" s="65">
        <f t="shared" si="31"/>
        <v>12.666666666666666</v>
      </c>
      <c r="AN237" s="64">
        <f t="shared" si="31"/>
        <v>1.6666666666666667</v>
      </c>
      <c r="AO237" s="63">
        <f t="shared" si="31"/>
        <v>0</v>
      </c>
      <c r="AP237" s="65">
        <f t="shared" si="31"/>
        <v>0.33333333333333331</v>
      </c>
      <c r="AQ237" s="64">
        <f t="shared" si="31"/>
        <v>0.33333333333333331</v>
      </c>
      <c r="AR237" s="63">
        <f t="shared" si="31"/>
        <v>0</v>
      </c>
      <c r="AS237" s="65">
        <f t="shared" si="31"/>
        <v>18</v>
      </c>
      <c r="AT237" s="64">
        <f t="shared" si="31"/>
        <v>4</v>
      </c>
      <c r="AU237" s="63">
        <f t="shared" si="31"/>
        <v>0</v>
      </c>
      <c r="AV237" s="65">
        <f t="shared" si="31"/>
        <v>0.66666666666666663</v>
      </c>
      <c r="AW237" s="64">
        <f t="shared" si="31"/>
        <v>0</v>
      </c>
      <c r="AX237" s="63">
        <f t="shared" si="31"/>
        <v>0</v>
      </c>
      <c r="AY237" s="62">
        <f t="shared" si="31"/>
        <v>1.6666666666666667</v>
      </c>
      <c r="AZ237" s="61">
        <f t="shared" si="31"/>
        <v>0</v>
      </c>
      <c r="BA237" s="61">
        <f t="shared" si="31"/>
        <v>0.33333333333333331</v>
      </c>
      <c r="BB237" s="60">
        <f t="shared" si="31"/>
        <v>0</v>
      </c>
      <c r="BC237" s="59" t="s">
        <v>134</v>
      </c>
    </row>
    <row r="238" spans="2:62" ht="28.15" customHeight="1" x14ac:dyDescent="0.2">
      <c r="B238" s="30"/>
      <c r="C238" s="338">
        <v>1</v>
      </c>
      <c r="D238" s="239" t="s">
        <v>1447</v>
      </c>
      <c r="E238" s="198"/>
      <c r="F238" s="198"/>
      <c r="G238" s="197"/>
      <c r="H238" s="358" t="s">
        <v>370</v>
      </c>
      <c r="I238" s="390">
        <v>110</v>
      </c>
      <c r="J238" s="390">
        <v>31</v>
      </c>
      <c r="K238" s="390">
        <v>6</v>
      </c>
      <c r="L238" s="42" t="s">
        <v>131</v>
      </c>
      <c r="M238" s="43" t="s">
        <v>179</v>
      </c>
      <c r="N238" s="42" t="s">
        <v>129</v>
      </c>
      <c r="O238" s="43" t="s">
        <v>527</v>
      </c>
      <c r="P238" s="42" t="s">
        <v>128</v>
      </c>
      <c r="Q238" s="43" t="s">
        <v>684</v>
      </c>
      <c r="R238" s="42" t="s">
        <v>127</v>
      </c>
      <c r="S238" s="43" t="s">
        <v>866</v>
      </c>
      <c r="T238" s="42" t="s">
        <v>126</v>
      </c>
      <c r="U238" s="43" t="s">
        <v>348</v>
      </c>
      <c r="V238" s="42" t="s">
        <v>125</v>
      </c>
      <c r="W238" s="43" t="s">
        <v>349</v>
      </c>
      <c r="X238" s="42" t="s">
        <v>124</v>
      </c>
      <c r="Y238" s="43" t="s">
        <v>130</v>
      </c>
      <c r="Z238" s="42" t="s">
        <v>123</v>
      </c>
      <c r="AA238" s="43"/>
      <c r="AB238" s="196"/>
      <c r="AC238" s="43"/>
      <c r="AD238" s="196" t="s">
        <v>467</v>
      </c>
      <c r="AE238" s="58" t="s">
        <v>537</v>
      </c>
      <c r="AF238" s="421"/>
      <c r="AG238" s="421"/>
      <c r="AH238" s="279"/>
      <c r="AI238" s="9"/>
      <c r="AJ238" s="349">
        <f>SUMPRODUCT(LEN($M238:$AA241)-LEN(SUBSTITUTE($M238:$AA241,"A", "")))</f>
        <v>51</v>
      </c>
      <c r="AK238" s="352">
        <f>SUMPRODUCT(LEN($AD238:$AD241)-LEN(SUBSTITUTE($AD238:$AD241,"A", "")))</f>
        <v>3</v>
      </c>
      <c r="AL238" s="335">
        <f>SUMPRODUCT(LEN($AC238:$AC241)-LEN(SUBSTITUTE($AC238:$AC241,"A", "")))</f>
        <v>0</v>
      </c>
      <c r="AM238" s="349">
        <f>SUMPRODUCT(LEN($M238:$AA241)-LEN(SUBSTITUTE($M238:$AA241,"S", "")))</f>
        <v>14</v>
      </c>
      <c r="AN238" s="352">
        <f>SUMPRODUCT(LEN($AD238:$AD241)-LEN(SUBSTITUTE($AD238:$AD241,"S", "")))</f>
        <v>0</v>
      </c>
      <c r="AO238" s="335">
        <f>SUMPRODUCT(LEN($AC238:$AC241)-LEN(SUBSTITUTE($AC238:$AC241,"S", "")))</f>
        <v>0</v>
      </c>
      <c r="AP238" s="349">
        <f>SUMPRODUCT(LEN($M238:$AA241)-LEN(SUBSTITUTE($M238:$AA241,"F", "")))</f>
        <v>0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20</v>
      </c>
      <c r="AT238" s="352">
        <f>SUMPRODUCT(LEN($AD238:$AD241)-LEN(SUBSTITUTE($AD238:$AD241,"G", "")))</f>
        <v>1</v>
      </c>
      <c r="AU238" s="335">
        <f>SUMPRODUCT(LEN($AC238:$AC241)-LEN(SUBSTITUTE($AC238:$AC241,"G", "")))</f>
        <v>0</v>
      </c>
      <c r="AV238" s="349">
        <f>SUMPRODUCT(LEN($L238:$AA241)-LEN(SUBSTITUTE($L238:$AA241,"M", "")))</f>
        <v>1</v>
      </c>
      <c r="AW238" s="362">
        <f>SUMPRODUCT(LEN($AD238:$AD241)-LEN(SUBSTITUTE($AD238:$AD241,"M", "")))</f>
        <v>0</v>
      </c>
      <c r="AX238" s="335">
        <f>SUMPRODUCT(LEN($AC238:$AC241)-LEN(SUBSTITUTE($AC238:$AC241,"M", "")))</f>
        <v>0</v>
      </c>
      <c r="AY238" s="416">
        <f>SUMPRODUCT(LEN($AE238:$AE241)-LEN(SUBSTITUTE($AE238:$AE241,"S", "")))</f>
        <v>5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1</v>
      </c>
      <c r="BB238" s="413">
        <f>SUMPRODUCT(LEN($AE238:$AE241)-LEN(SUBSTITUTE($AE238:$AE241,"M", "")))</f>
        <v>0</v>
      </c>
    </row>
    <row r="239" spans="2:62" ht="28.15" customHeight="1" thickBot="1" x14ac:dyDescent="0.25">
      <c r="B239" s="30"/>
      <c r="C239" s="339"/>
      <c r="D239" s="221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179</v>
      </c>
      <c r="N239" s="33" t="s">
        <v>121</v>
      </c>
      <c r="O239" s="55" t="s">
        <v>697</v>
      </c>
      <c r="P239" s="33" t="s">
        <v>120</v>
      </c>
      <c r="Q239" s="55" t="s">
        <v>357</v>
      </c>
      <c r="R239" s="33" t="s">
        <v>119</v>
      </c>
      <c r="S239" s="55" t="s">
        <v>673</v>
      </c>
      <c r="T239" s="33" t="s">
        <v>118</v>
      </c>
      <c r="U239" s="55" t="s">
        <v>502</v>
      </c>
      <c r="V239" s="33" t="s">
        <v>117</v>
      </c>
      <c r="W239" s="55" t="s">
        <v>354</v>
      </c>
      <c r="X239" s="33" t="s">
        <v>116</v>
      </c>
      <c r="Y239" s="55"/>
      <c r="Z239" s="33" t="s">
        <v>115</v>
      </c>
      <c r="AA239" s="55"/>
      <c r="AB239" s="193"/>
      <c r="AC239" s="55"/>
      <c r="AD239" s="193" t="s">
        <v>179</v>
      </c>
      <c r="AE239" s="57"/>
      <c r="AF239" s="422"/>
      <c r="AG239" s="422"/>
      <c r="AH239" s="278"/>
      <c r="AI239" s="9"/>
      <c r="AJ239" s="350"/>
      <c r="AK239" s="353"/>
      <c r="AL239" s="336"/>
      <c r="AM239" s="350"/>
      <c r="AN239" s="353"/>
      <c r="AO239" s="336"/>
      <c r="AP239" s="350"/>
      <c r="AQ239" s="353"/>
      <c r="AR239" s="336"/>
      <c r="AS239" s="350"/>
      <c r="AT239" s="353"/>
      <c r="AU239" s="336"/>
      <c r="AV239" s="350"/>
      <c r="AW239" s="363"/>
      <c r="AX239" s="336"/>
      <c r="AY239" s="417"/>
      <c r="AZ239" s="411"/>
      <c r="BA239" s="411"/>
      <c r="BB239" s="414"/>
    </row>
    <row r="240" spans="2:62" ht="28.15" customHeight="1" x14ac:dyDescent="0.2">
      <c r="B240" s="30"/>
      <c r="C240" s="340"/>
      <c r="D240" s="218"/>
      <c r="E240" s="192"/>
      <c r="F240" s="192"/>
      <c r="G240" s="191"/>
      <c r="H240" s="360">
        <v>231</v>
      </c>
      <c r="I240" s="392"/>
      <c r="J240" s="392"/>
      <c r="K240" s="392"/>
      <c r="L240" s="25" t="s">
        <v>114</v>
      </c>
      <c r="M240" s="114" t="s">
        <v>1446</v>
      </c>
      <c r="N240" s="25" t="s">
        <v>112</v>
      </c>
      <c r="O240" s="114" t="s">
        <v>1282</v>
      </c>
      <c r="P240" s="25" t="s">
        <v>111</v>
      </c>
      <c r="Q240" s="114" t="s">
        <v>487</v>
      </c>
      <c r="R240" s="25" t="s">
        <v>110</v>
      </c>
      <c r="S240" s="114" t="s">
        <v>707</v>
      </c>
      <c r="T240" s="25" t="s">
        <v>109</v>
      </c>
      <c r="U240" s="114" t="s">
        <v>479</v>
      </c>
      <c r="V240" s="25" t="s">
        <v>108</v>
      </c>
      <c r="W240" s="114" t="s">
        <v>130</v>
      </c>
      <c r="X240" s="25" t="s">
        <v>107</v>
      </c>
      <c r="Y240" s="114"/>
      <c r="Z240" s="25" t="s">
        <v>106</v>
      </c>
      <c r="AA240" s="114"/>
      <c r="AB240" s="190"/>
      <c r="AC240" s="114"/>
      <c r="AD240" s="190"/>
      <c r="AE240" s="57"/>
      <c r="AF240" s="422"/>
      <c r="AG240" s="422"/>
      <c r="AH240" s="278"/>
      <c r="AI240" s="9"/>
      <c r="AJ240" s="350"/>
      <c r="AK240" s="353"/>
      <c r="AL240" s="336"/>
      <c r="AM240" s="350"/>
      <c r="AN240" s="353"/>
      <c r="AO240" s="336"/>
      <c r="AP240" s="350"/>
      <c r="AQ240" s="353"/>
      <c r="AR240" s="336"/>
      <c r="AS240" s="350"/>
      <c r="AT240" s="353"/>
      <c r="AU240" s="336"/>
      <c r="AV240" s="350"/>
      <c r="AW240" s="363"/>
      <c r="AX240" s="336"/>
      <c r="AY240" s="417"/>
      <c r="AZ240" s="411"/>
      <c r="BA240" s="411"/>
      <c r="BB240" s="414"/>
    </row>
    <row r="241" spans="2:62" ht="28.15" customHeight="1" thickBot="1" x14ac:dyDescent="0.25">
      <c r="B241" s="30"/>
      <c r="C241" s="355"/>
      <c r="D241" s="246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493</v>
      </c>
      <c r="N241" s="50" t="s">
        <v>104</v>
      </c>
      <c r="O241" s="51" t="s">
        <v>487</v>
      </c>
      <c r="P241" s="50" t="s">
        <v>103</v>
      </c>
      <c r="Q241" s="51" t="s">
        <v>686</v>
      </c>
      <c r="R241" s="50" t="s">
        <v>102</v>
      </c>
      <c r="S241" s="51" t="s">
        <v>688</v>
      </c>
      <c r="T241" s="50">
        <v>20</v>
      </c>
      <c r="U241" s="51" t="s">
        <v>353</v>
      </c>
      <c r="V241" s="50" t="s">
        <v>101</v>
      </c>
      <c r="W241" s="51" t="s">
        <v>132</v>
      </c>
      <c r="X241" s="50" t="s">
        <v>100</v>
      </c>
      <c r="Y241" s="51"/>
      <c r="Z241" s="50" t="s">
        <v>99</v>
      </c>
      <c r="AA241" s="51"/>
      <c r="AB241" s="187"/>
      <c r="AC241" s="51"/>
      <c r="AD241" s="187"/>
      <c r="AE241" s="56"/>
      <c r="AF241" s="424"/>
      <c r="AG241" s="424"/>
      <c r="AH241" s="280"/>
      <c r="AI241" s="9"/>
      <c r="AJ241" s="351"/>
      <c r="AK241" s="354"/>
      <c r="AL241" s="337"/>
      <c r="AM241" s="351"/>
      <c r="AN241" s="354"/>
      <c r="AO241" s="337"/>
      <c r="AP241" s="351"/>
      <c r="AQ241" s="354"/>
      <c r="AR241" s="337"/>
      <c r="AS241" s="351"/>
      <c r="AT241" s="354"/>
      <c r="AU241" s="337"/>
      <c r="AV241" s="351"/>
      <c r="AW241" s="364"/>
      <c r="AX241" s="337"/>
      <c r="AY241" s="418"/>
      <c r="AZ241" s="412"/>
      <c r="BA241" s="412"/>
      <c r="BB241" s="415"/>
    </row>
    <row r="242" spans="2:62" ht="28.15" customHeight="1" x14ac:dyDescent="0.2">
      <c r="B242" s="30"/>
      <c r="C242" s="338">
        <v>2</v>
      </c>
      <c r="D242" s="212"/>
      <c r="E242" s="198"/>
      <c r="F242" s="198"/>
      <c r="G242" s="197"/>
      <c r="H242" s="358"/>
      <c r="I242" s="390">
        <v>115</v>
      </c>
      <c r="J242" s="390">
        <v>27</v>
      </c>
      <c r="K242" s="390">
        <v>7</v>
      </c>
      <c r="L242" s="42" t="s">
        <v>131</v>
      </c>
      <c r="M242" s="43" t="s">
        <v>179</v>
      </c>
      <c r="N242" s="42" t="s">
        <v>129</v>
      </c>
      <c r="O242" s="43" t="s">
        <v>469</v>
      </c>
      <c r="P242" s="42" t="s">
        <v>128</v>
      </c>
      <c r="Q242" s="43" t="s">
        <v>1285</v>
      </c>
      <c r="R242" s="42" t="s">
        <v>127</v>
      </c>
      <c r="S242" s="43" t="s">
        <v>588</v>
      </c>
      <c r="T242" s="42" t="s">
        <v>126</v>
      </c>
      <c r="U242" s="43" t="s">
        <v>349</v>
      </c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196"/>
      <c r="AC242" s="43"/>
      <c r="AD242" s="196" t="s">
        <v>1445</v>
      </c>
      <c r="AE242" s="39"/>
      <c r="AF242" s="421"/>
      <c r="AG242" s="421"/>
      <c r="AH242" s="279"/>
      <c r="AI242" s="9"/>
      <c r="AJ242" s="349">
        <f>SUMPRODUCT(LEN($M242:$AA245)-LEN(SUBSTITUTE($M242:$AA245,"A", "")))</f>
        <v>32</v>
      </c>
      <c r="AK242" s="352">
        <f>SUMPRODUCT(LEN($AD242:$AD245)-LEN(SUBSTITUTE($AD242:$AD245,"A", "")))</f>
        <v>15</v>
      </c>
      <c r="AL242" s="335">
        <f>SUMPRODUCT(LEN($AC242:$AC245)-LEN(SUBSTITUTE($AC242:$AC245,"A", "")))</f>
        <v>0</v>
      </c>
      <c r="AM242" s="349">
        <f>SUMPRODUCT(LEN($M242:$AA245)-LEN(SUBSTITUTE($M242:$AA245,"S", "")))</f>
        <v>16</v>
      </c>
      <c r="AN242" s="352">
        <f>SUMPRODUCT(LEN($AD242:$AD245)-LEN(SUBSTITUTE($AD242:$AD245,"S", "")))</f>
        <v>5</v>
      </c>
      <c r="AO242" s="335">
        <f>SUMPRODUCT(LEN($AC242:$AC245)-LEN(SUBSTITUTE($AC242:$AC245,"S", "")))</f>
        <v>0</v>
      </c>
      <c r="AP242" s="349">
        <f>SUMPRODUCT(LEN($M242:$AA245)-LEN(SUBSTITUTE($M242:$AA245,"F", "")))</f>
        <v>1</v>
      </c>
      <c r="AQ242" s="352">
        <f>SUMPRODUCT(LEN($AD242:$AD245)-LEN(SUBSTITUTE($AD242:$AD245,"F", "")))</f>
        <v>1</v>
      </c>
      <c r="AR242" s="335">
        <f>SUMPRODUCT(LEN($AC242:$AC245)-LEN(SUBSTITUTE($AC242:$AC245,"F", "")))</f>
        <v>0</v>
      </c>
      <c r="AS242" s="349">
        <f>SUMPRODUCT(LEN($M242:$AA245)-LEN(SUBSTITUTE($M242:$AA245,"G", "")))</f>
        <v>19</v>
      </c>
      <c r="AT242" s="352">
        <f>SUMPRODUCT(LEN($AD242:$AD245)-LEN(SUBSTITUTE($AD242:$AD245,"G", "")))</f>
        <v>10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1</v>
      </c>
      <c r="AW242" s="362">
        <f>SUMPRODUCT(LEN($AD242:$AD245)-LEN(SUBSTITUTE($AD242:$AD245,"M", "")))</f>
        <v>0</v>
      </c>
      <c r="AX242" s="335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8.15" customHeight="1" thickBot="1" x14ac:dyDescent="0.25">
      <c r="B243" s="30"/>
      <c r="C243" s="339"/>
      <c r="D243" s="221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 t="s">
        <v>479</v>
      </c>
      <c r="N243" s="33" t="s">
        <v>121</v>
      </c>
      <c r="O243" s="55" t="s">
        <v>1276</v>
      </c>
      <c r="P243" s="33" t="s">
        <v>120</v>
      </c>
      <c r="Q243" s="55" t="s">
        <v>458</v>
      </c>
      <c r="R243" s="33" t="s">
        <v>119</v>
      </c>
      <c r="S243" s="55" t="s">
        <v>498</v>
      </c>
      <c r="T243" s="33" t="s">
        <v>118</v>
      </c>
      <c r="U243" s="55" t="s">
        <v>132</v>
      </c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193"/>
      <c r="AC243" s="55"/>
      <c r="AD243" s="193" t="s">
        <v>1444</v>
      </c>
      <c r="AE243" s="22"/>
      <c r="AF243" s="422"/>
      <c r="AG243" s="422"/>
      <c r="AH243" s="278"/>
      <c r="AI243" s="9"/>
      <c r="AJ243" s="350"/>
      <c r="AK243" s="353"/>
      <c r="AL243" s="336"/>
      <c r="AM243" s="350"/>
      <c r="AN243" s="353"/>
      <c r="AO243" s="336"/>
      <c r="AP243" s="350"/>
      <c r="AQ243" s="353"/>
      <c r="AR243" s="336"/>
      <c r="AS243" s="350"/>
      <c r="AT243" s="353"/>
      <c r="AU243" s="336"/>
      <c r="AV243" s="350"/>
      <c r="AW243" s="363"/>
      <c r="AX243" s="336"/>
      <c r="AY243" s="417"/>
      <c r="AZ243" s="411"/>
      <c r="BA243" s="411"/>
      <c r="BB243" s="414"/>
    </row>
    <row r="244" spans="2:62" ht="28.15" customHeight="1" x14ac:dyDescent="0.2">
      <c r="B244" s="30"/>
      <c r="C244" s="340"/>
      <c r="D244" s="218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 t="s">
        <v>1288</v>
      </c>
      <c r="N244" s="25" t="s">
        <v>112</v>
      </c>
      <c r="O244" s="114" t="s">
        <v>684</v>
      </c>
      <c r="P244" s="25" t="s">
        <v>111</v>
      </c>
      <c r="Q244" s="114" t="s">
        <v>1100</v>
      </c>
      <c r="R244" s="25" t="s">
        <v>110</v>
      </c>
      <c r="S244" s="114" t="s">
        <v>498</v>
      </c>
      <c r="T244" s="25" t="s">
        <v>109</v>
      </c>
      <c r="U244" s="114" t="s">
        <v>130</v>
      </c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190"/>
      <c r="AC244" s="114"/>
      <c r="AD244" s="190"/>
      <c r="AE244" s="22"/>
      <c r="AF244" s="422"/>
      <c r="AG244" s="422"/>
      <c r="AH244" s="278"/>
      <c r="AI244" s="9"/>
      <c r="AJ244" s="350"/>
      <c r="AK244" s="353"/>
      <c r="AL244" s="336"/>
      <c r="AM244" s="350"/>
      <c r="AN244" s="353"/>
      <c r="AO244" s="336"/>
      <c r="AP244" s="350"/>
      <c r="AQ244" s="353"/>
      <c r="AR244" s="336"/>
      <c r="AS244" s="350"/>
      <c r="AT244" s="353"/>
      <c r="AU244" s="336"/>
      <c r="AV244" s="350"/>
      <c r="AW244" s="363"/>
      <c r="AX244" s="336"/>
      <c r="AY244" s="417"/>
      <c r="AZ244" s="411"/>
      <c r="BA244" s="411"/>
      <c r="BB244" s="414"/>
    </row>
    <row r="245" spans="2:62" ht="28.15" customHeight="1" thickBot="1" x14ac:dyDescent="0.25">
      <c r="B245" s="30"/>
      <c r="C245" s="355"/>
      <c r="D245" s="246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 t="s">
        <v>179</v>
      </c>
      <c r="N245" s="50" t="s">
        <v>104</v>
      </c>
      <c r="O245" s="51" t="s">
        <v>794</v>
      </c>
      <c r="P245" s="50" t="s">
        <v>103</v>
      </c>
      <c r="Q245" s="51" t="s">
        <v>1443</v>
      </c>
      <c r="R245" s="50" t="s">
        <v>102</v>
      </c>
      <c r="S245" s="51" t="s">
        <v>455</v>
      </c>
      <c r="T245" s="50">
        <v>20</v>
      </c>
      <c r="U245" s="51" t="s">
        <v>130</v>
      </c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187"/>
      <c r="AC245" s="51"/>
      <c r="AD245" s="187"/>
      <c r="AE245" s="48"/>
      <c r="AF245" s="424"/>
      <c r="AG245" s="424"/>
      <c r="AH245" s="280"/>
      <c r="AI245" s="9"/>
      <c r="AJ245" s="351"/>
      <c r="AK245" s="354"/>
      <c r="AL245" s="337"/>
      <c r="AM245" s="351"/>
      <c r="AN245" s="354"/>
      <c r="AO245" s="337"/>
      <c r="AP245" s="351"/>
      <c r="AQ245" s="354"/>
      <c r="AR245" s="337"/>
      <c r="AS245" s="351"/>
      <c r="AT245" s="354"/>
      <c r="AU245" s="337"/>
      <c r="AV245" s="351"/>
      <c r="AW245" s="364"/>
      <c r="AX245" s="337"/>
      <c r="AY245" s="418"/>
      <c r="AZ245" s="412"/>
      <c r="BA245" s="412"/>
      <c r="BB245" s="415"/>
    </row>
    <row r="246" spans="2:62" ht="28.15" customHeight="1" x14ac:dyDescent="0.2">
      <c r="B246" s="30"/>
      <c r="C246" s="338">
        <v>3</v>
      </c>
      <c r="D246" s="212"/>
      <c r="E246" s="198"/>
      <c r="F246" s="198"/>
      <c r="G246" s="197"/>
      <c r="H246" s="358"/>
      <c r="I246" s="390">
        <v>113</v>
      </c>
      <c r="J246" s="390">
        <v>28</v>
      </c>
      <c r="K246" s="390">
        <v>6</v>
      </c>
      <c r="L246" s="42" t="s">
        <v>131</v>
      </c>
      <c r="M246" s="43" t="s">
        <v>132</v>
      </c>
      <c r="N246" s="42" t="s">
        <v>129</v>
      </c>
      <c r="O246" s="43" t="s">
        <v>357</v>
      </c>
      <c r="P246" s="42" t="s">
        <v>128</v>
      </c>
      <c r="Q246" s="43" t="s">
        <v>467</v>
      </c>
      <c r="R246" s="42" t="s">
        <v>127</v>
      </c>
      <c r="S246" s="43" t="s">
        <v>556</v>
      </c>
      <c r="T246" s="42" t="s">
        <v>126</v>
      </c>
      <c r="U246" s="43" t="s">
        <v>467</v>
      </c>
      <c r="V246" s="42" t="s">
        <v>125</v>
      </c>
      <c r="W246" s="43" t="s">
        <v>130</v>
      </c>
      <c r="X246" s="42" t="s">
        <v>124</v>
      </c>
      <c r="Y246" s="43"/>
      <c r="Z246" s="42" t="s">
        <v>123</v>
      </c>
      <c r="AA246" s="43"/>
      <c r="AB246" s="196"/>
      <c r="AC246" s="43"/>
      <c r="AD246" s="196" t="s">
        <v>479</v>
      </c>
      <c r="AE246" s="39"/>
      <c r="AF246" s="421"/>
      <c r="AG246" s="421"/>
      <c r="AH246" s="279"/>
      <c r="AI246" s="9"/>
      <c r="AJ246" s="349">
        <f>SUMPRODUCT(LEN($M246:$AA249)-LEN(SUBSTITUTE($M246:$AA249,"A", "")))</f>
        <v>35</v>
      </c>
      <c r="AK246" s="352">
        <f>SUMPRODUCT(LEN($AD246:$AD249)-LEN(SUBSTITUTE($AD246:$AD249,"A", "")))</f>
        <v>2</v>
      </c>
      <c r="AL246" s="335">
        <f>SUMPRODUCT(LEN($AC246:$AC249)-LEN(SUBSTITUTE($AC246:$AC249,"A", "")))</f>
        <v>0</v>
      </c>
      <c r="AM246" s="349">
        <f>SUMPRODUCT(LEN($M246:$AA249)-LEN(SUBSTITUTE($M246:$AA249,"S", "")))</f>
        <v>8</v>
      </c>
      <c r="AN246" s="352">
        <f>SUMPRODUCT(LEN($AD246:$AD249)-LEN(SUBSTITUTE($AD246:$AD249,"S", "")))</f>
        <v>0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15</v>
      </c>
      <c r="AT246" s="352">
        <f>SUMPRODUCT(LEN($AD246:$AD249)-LEN(SUBSTITUTE($AD246:$AD249,"G", "")))</f>
        <v>1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35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8.15" customHeight="1" thickBot="1" x14ac:dyDescent="0.25">
      <c r="B247" s="30"/>
      <c r="C247" s="339"/>
      <c r="D247" s="221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 t="s">
        <v>179</v>
      </c>
      <c r="N247" s="33" t="s">
        <v>121</v>
      </c>
      <c r="O247" s="55" t="s">
        <v>179</v>
      </c>
      <c r="P247" s="33" t="s">
        <v>120</v>
      </c>
      <c r="Q247" s="55" t="s">
        <v>531</v>
      </c>
      <c r="R247" s="33" t="s">
        <v>119</v>
      </c>
      <c r="S247" s="55" t="s">
        <v>714</v>
      </c>
      <c r="T247" s="33" t="s">
        <v>118</v>
      </c>
      <c r="U247" s="55" t="s">
        <v>467</v>
      </c>
      <c r="V247" s="33" t="s">
        <v>117</v>
      </c>
      <c r="W247" s="55" t="s">
        <v>130</v>
      </c>
      <c r="X247" s="33" t="s">
        <v>116</v>
      </c>
      <c r="Y247" s="55"/>
      <c r="Z247" s="33" t="s">
        <v>115</v>
      </c>
      <c r="AA247" s="55"/>
      <c r="AB247" s="193"/>
      <c r="AC247" s="55"/>
      <c r="AD247" s="193"/>
      <c r="AE247" s="22"/>
      <c r="AF247" s="422"/>
      <c r="AG247" s="422"/>
      <c r="AH247" s="278"/>
      <c r="AI247" s="9"/>
      <c r="AJ247" s="350"/>
      <c r="AK247" s="353"/>
      <c r="AL247" s="336"/>
      <c r="AM247" s="350"/>
      <c r="AN247" s="353"/>
      <c r="AO247" s="336"/>
      <c r="AP247" s="350"/>
      <c r="AQ247" s="353"/>
      <c r="AR247" s="336"/>
      <c r="AS247" s="350"/>
      <c r="AT247" s="353"/>
      <c r="AU247" s="336"/>
      <c r="AV247" s="350"/>
      <c r="AW247" s="363"/>
      <c r="AX247" s="336"/>
      <c r="AY247" s="417"/>
      <c r="AZ247" s="411"/>
      <c r="BA247" s="411"/>
      <c r="BB247" s="414"/>
    </row>
    <row r="248" spans="2:62" ht="28.15" customHeight="1" x14ac:dyDescent="0.2">
      <c r="B248" s="30"/>
      <c r="C248" s="340"/>
      <c r="D248" s="218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 t="s">
        <v>479</v>
      </c>
      <c r="N248" s="25" t="s">
        <v>112</v>
      </c>
      <c r="O248" s="114" t="s">
        <v>794</v>
      </c>
      <c r="P248" s="25" t="s">
        <v>111</v>
      </c>
      <c r="Q248" s="114" t="s">
        <v>179</v>
      </c>
      <c r="R248" s="25" t="s">
        <v>110</v>
      </c>
      <c r="S248" s="114" t="s">
        <v>493</v>
      </c>
      <c r="T248" s="25" t="s">
        <v>109</v>
      </c>
      <c r="U248" s="114" t="s">
        <v>347</v>
      </c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190"/>
      <c r="AC248" s="114"/>
      <c r="AD248" s="190"/>
      <c r="AE248" s="22"/>
      <c r="AF248" s="422"/>
      <c r="AG248" s="422"/>
      <c r="AH248" s="278"/>
      <c r="AI248" s="9"/>
      <c r="AJ248" s="350"/>
      <c r="AK248" s="353"/>
      <c r="AL248" s="336"/>
      <c r="AM248" s="350"/>
      <c r="AN248" s="353"/>
      <c r="AO248" s="336"/>
      <c r="AP248" s="350"/>
      <c r="AQ248" s="353"/>
      <c r="AR248" s="336"/>
      <c r="AS248" s="350"/>
      <c r="AT248" s="353"/>
      <c r="AU248" s="336"/>
      <c r="AV248" s="350"/>
      <c r="AW248" s="363"/>
      <c r="AX248" s="336"/>
      <c r="AY248" s="417"/>
      <c r="AZ248" s="411"/>
      <c r="BA248" s="411"/>
      <c r="BB248" s="414"/>
    </row>
    <row r="249" spans="2:62" ht="28.15" customHeight="1" thickBot="1" x14ac:dyDescent="0.25">
      <c r="B249" s="20"/>
      <c r="C249" s="341"/>
      <c r="D249" s="215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 t="s">
        <v>697</v>
      </c>
      <c r="N249" s="15" t="s">
        <v>104</v>
      </c>
      <c r="O249" s="16" t="s">
        <v>179</v>
      </c>
      <c r="P249" s="15" t="s">
        <v>103</v>
      </c>
      <c r="Q249" s="16" t="s">
        <v>357</v>
      </c>
      <c r="R249" s="15" t="s">
        <v>102</v>
      </c>
      <c r="S249" s="16" t="s">
        <v>470</v>
      </c>
      <c r="T249" s="15">
        <v>20</v>
      </c>
      <c r="U249" s="16" t="s">
        <v>354</v>
      </c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187"/>
      <c r="AC249" s="16"/>
      <c r="AD249" s="186"/>
      <c r="AE249" s="11"/>
      <c r="AF249" s="423"/>
      <c r="AG249" s="423"/>
      <c r="AH249" s="277"/>
      <c r="AI249" s="9"/>
      <c r="AJ249" s="351"/>
      <c r="AK249" s="354"/>
      <c r="AL249" s="337"/>
      <c r="AM249" s="351"/>
      <c r="AN249" s="354"/>
      <c r="AO249" s="337"/>
      <c r="AP249" s="351"/>
      <c r="AQ249" s="354"/>
      <c r="AR249" s="337"/>
      <c r="AS249" s="351"/>
      <c r="AT249" s="354"/>
      <c r="AU249" s="337"/>
      <c r="AV249" s="351"/>
      <c r="AW249" s="364"/>
      <c r="AX249" s="337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286" t="s">
        <v>160</v>
      </c>
      <c r="AI250" s="106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>
        <v>230</v>
      </c>
      <c r="E251" s="425"/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85"/>
      <c r="AI251" s="86" t="s">
        <v>137</v>
      </c>
      <c r="AJ251" s="85">
        <f t="shared" ref="AJ251:BB251" si="32">SUM(AJ253:AJ264)</f>
        <v>159</v>
      </c>
      <c r="AK251" s="84">
        <f t="shared" si="32"/>
        <v>17</v>
      </c>
      <c r="AL251" s="83">
        <f t="shared" si="32"/>
        <v>0</v>
      </c>
      <c r="AM251" s="85">
        <f t="shared" si="32"/>
        <v>78</v>
      </c>
      <c r="AN251" s="84">
        <f t="shared" si="32"/>
        <v>5</v>
      </c>
      <c r="AO251" s="83">
        <f t="shared" si="32"/>
        <v>0</v>
      </c>
      <c r="AP251" s="85">
        <f t="shared" si="32"/>
        <v>1</v>
      </c>
      <c r="AQ251" s="84">
        <f t="shared" si="32"/>
        <v>0</v>
      </c>
      <c r="AR251" s="83">
        <f t="shared" si="32"/>
        <v>0</v>
      </c>
      <c r="AS251" s="85">
        <f t="shared" si="32"/>
        <v>19</v>
      </c>
      <c r="AT251" s="84">
        <f t="shared" si="32"/>
        <v>5</v>
      </c>
      <c r="AU251" s="83">
        <f t="shared" si="32"/>
        <v>0</v>
      </c>
      <c r="AV251" s="85">
        <f t="shared" si="32"/>
        <v>1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1</v>
      </c>
      <c r="BB251" s="80">
        <f t="shared" si="32"/>
        <v>0</v>
      </c>
      <c r="BC251" s="79" t="s">
        <v>136</v>
      </c>
      <c r="BF251" s="5">
        <f>SUM(AJ251:AL251)/$BG$5</f>
        <v>58.666666666666664</v>
      </c>
      <c r="BG251" s="5">
        <f>SUM(AM251:AO251,AY251)/$BG$5</f>
        <v>27.666666666666668</v>
      </c>
      <c r="BH251" s="5">
        <f>SUM(AP251:AR251,AZ251)/$BG$5</f>
        <v>0.33333333333333331</v>
      </c>
      <c r="BI251" s="5">
        <f>SUM(AS251:AU251,BA251)/$BG$5</f>
        <v>8.3333333333333339</v>
      </c>
      <c r="BJ251" s="5">
        <f>SUM(AV251:AX251,BB251)/$BG$5</f>
        <v>0.33333333333333331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85"/>
      <c r="AI252" s="66" t="s">
        <v>135</v>
      </c>
      <c r="AJ252" s="65">
        <f t="shared" ref="AJ252:BB252" si="33">AJ251/3</f>
        <v>53</v>
      </c>
      <c r="AK252" s="64">
        <f t="shared" si="33"/>
        <v>5.666666666666667</v>
      </c>
      <c r="AL252" s="63">
        <f t="shared" si="33"/>
        <v>0</v>
      </c>
      <c r="AM252" s="65">
        <f t="shared" si="33"/>
        <v>26</v>
      </c>
      <c r="AN252" s="64">
        <f t="shared" si="33"/>
        <v>1.6666666666666667</v>
      </c>
      <c r="AO252" s="63">
        <f t="shared" si="33"/>
        <v>0</v>
      </c>
      <c r="AP252" s="65">
        <f t="shared" si="33"/>
        <v>0.33333333333333331</v>
      </c>
      <c r="AQ252" s="64">
        <f t="shared" si="33"/>
        <v>0</v>
      </c>
      <c r="AR252" s="63">
        <f t="shared" si="33"/>
        <v>0</v>
      </c>
      <c r="AS252" s="65">
        <f t="shared" si="33"/>
        <v>6.333333333333333</v>
      </c>
      <c r="AT252" s="64">
        <f t="shared" si="33"/>
        <v>1.6666666666666667</v>
      </c>
      <c r="AU252" s="63">
        <f t="shared" si="33"/>
        <v>0</v>
      </c>
      <c r="AV252" s="65">
        <f t="shared" si="33"/>
        <v>0.33333333333333331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0.33333333333333331</v>
      </c>
      <c r="BB252" s="60">
        <f t="shared" si="33"/>
        <v>0</v>
      </c>
      <c r="BC252" s="59" t="s">
        <v>134</v>
      </c>
    </row>
    <row r="253" spans="2:62" ht="28.15" customHeight="1" x14ac:dyDescent="0.2">
      <c r="B253" s="30"/>
      <c r="C253" s="338">
        <v>1</v>
      </c>
      <c r="D253" s="239" t="s">
        <v>980</v>
      </c>
      <c r="E253" s="198"/>
      <c r="F253" s="198"/>
      <c r="G253" s="197"/>
      <c r="H253" s="358" t="s">
        <v>183</v>
      </c>
      <c r="I253" s="390">
        <v>133</v>
      </c>
      <c r="J253" s="390">
        <v>33</v>
      </c>
      <c r="K253" s="390">
        <v>6</v>
      </c>
      <c r="L253" s="42" t="s">
        <v>131</v>
      </c>
      <c r="M253" s="43" t="s">
        <v>1442</v>
      </c>
      <c r="N253" s="42" t="s">
        <v>129</v>
      </c>
      <c r="O253" s="43" t="s">
        <v>469</v>
      </c>
      <c r="P253" s="42" t="s">
        <v>128</v>
      </c>
      <c r="Q253" s="43" t="s">
        <v>179</v>
      </c>
      <c r="R253" s="42" t="s">
        <v>127</v>
      </c>
      <c r="S253" s="43" t="s">
        <v>1405</v>
      </c>
      <c r="T253" s="42" t="s">
        <v>126</v>
      </c>
      <c r="U253" s="43" t="s">
        <v>1441</v>
      </c>
      <c r="V253" s="42" t="s">
        <v>125</v>
      </c>
      <c r="W253" s="43" t="s">
        <v>349</v>
      </c>
      <c r="X253" s="42" t="s">
        <v>124</v>
      </c>
      <c r="Y253" s="43" t="s">
        <v>130</v>
      </c>
      <c r="Z253" s="42" t="s">
        <v>123</v>
      </c>
      <c r="AA253" s="43"/>
      <c r="AB253" s="196"/>
      <c r="AC253" s="43"/>
      <c r="AD253" s="196" t="s">
        <v>533</v>
      </c>
      <c r="AE253" s="58" t="s">
        <v>496</v>
      </c>
      <c r="AF253" s="421">
        <v>7</v>
      </c>
      <c r="AG253" s="421"/>
      <c r="AH253" s="279"/>
      <c r="AI253" s="9"/>
      <c r="AJ253" s="349">
        <f>SUMPRODUCT(LEN($M253:$AA256)-LEN(SUBSTITUTE($M253:$AA256,"A", "")))</f>
        <v>57</v>
      </c>
      <c r="AK253" s="352">
        <f>SUMPRODUCT(LEN($AD253:$AD256)-LEN(SUBSTITUTE($AD253:$AD256,"A", "")))</f>
        <v>5</v>
      </c>
      <c r="AL253" s="335">
        <f>SUMPRODUCT(LEN($AC253:$AC256)-LEN(SUBSTITUTE($AC253:$AC256,"A", "")))</f>
        <v>0</v>
      </c>
      <c r="AM253" s="349">
        <f>SUMPRODUCT(LEN($M253:$AA256)-LEN(SUBSTITUTE($M253:$AA256,"S", "")))</f>
        <v>36</v>
      </c>
      <c r="AN253" s="352">
        <f>SUMPRODUCT(LEN($AD253:$AD256)-LEN(SUBSTITUTE($AD253:$AD256,"S", "")))</f>
        <v>3</v>
      </c>
      <c r="AO253" s="335">
        <f>SUMPRODUCT(LEN($AC253:$AC256)-LEN(SUBSTITUTE($AC253:$AC256,"S", "")))</f>
        <v>0</v>
      </c>
      <c r="AP253" s="349">
        <f>SUMPRODUCT(LEN($M253:$AA256)-LEN(SUBSTITUTE($M253:$AA256,"F", "")))</f>
        <v>1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6</v>
      </c>
      <c r="AT253" s="352">
        <f>SUMPRODUCT(LEN($AD253:$AD256)-LEN(SUBSTITUTE($AD253:$AD256,"G", "")))</f>
        <v>0</v>
      </c>
      <c r="AU253" s="335">
        <f>SUMPRODUCT(LEN($AC253:$AC256)-LEN(SUBSTITUTE($AC253:$AC256,"G", "")))</f>
        <v>0</v>
      </c>
      <c r="AV253" s="349">
        <f>SUMPRODUCT(LEN($L253:$AA256)-LEN(SUBSTITUTE($L253:$AA256,"M", "")))</f>
        <v>1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1</v>
      </c>
      <c r="BB253" s="413">
        <f>SUMPRODUCT(LEN($AE253:$AE256)-LEN(SUBSTITUTE($AE253:$AE256,"M", "")))</f>
        <v>0</v>
      </c>
    </row>
    <row r="254" spans="2:62" ht="28.15" customHeight="1" thickBot="1" x14ac:dyDescent="0.25">
      <c r="B254" s="30"/>
      <c r="C254" s="339"/>
      <c r="D254" s="221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179</v>
      </c>
      <c r="N254" s="33" t="s">
        <v>121</v>
      </c>
      <c r="O254" s="55" t="s">
        <v>458</v>
      </c>
      <c r="P254" s="33" t="s">
        <v>120</v>
      </c>
      <c r="Q254" s="55" t="s">
        <v>1440</v>
      </c>
      <c r="R254" s="33" t="s">
        <v>119</v>
      </c>
      <c r="S254" s="55" t="s">
        <v>468</v>
      </c>
      <c r="T254" s="33" t="s">
        <v>118</v>
      </c>
      <c r="U254" s="55" t="s">
        <v>466</v>
      </c>
      <c r="V254" s="33" t="s">
        <v>117</v>
      </c>
      <c r="W254" s="55" t="s">
        <v>359</v>
      </c>
      <c r="X254" s="33" t="s">
        <v>116</v>
      </c>
      <c r="Y254" s="55" t="s">
        <v>130</v>
      </c>
      <c r="Z254" s="33" t="s">
        <v>115</v>
      </c>
      <c r="AA254" s="55"/>
      <c r="AB254" s="193"/>
      <c r="AC254" s="55"/>
      <c r="AD254" s="193"/>
      <c r="AE254" s="57"/>
      <c r="AF254" s="422"/>
      <c r="AG254" s="422"/>
      <c r="AH254" s="278"/>
      <c r="AI254" s="9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8.15" customHeight="1" x14ac:dyDescent="0.2">
      <c r="B255" s="30"/>
      <c r="C255" s="340"/>
      <c r="D255" s="218"/>
      <c r="E255" s="192"/>
      <c r="F255" s="192"/>
      <c r="G255" s="191"/>
      <c r="H255" s="360">
        <v>230</v>
      </c>
      <c r="I255" s="392"/>
      <c r="J255" s="392"/>
      <c r="K255" s="392"/>
      <c r="L255" s="25" t="s">
        <v>114</v>
      </c>
      <c r="M255" s="114" t="s">
        <v>357</v>
      </c>
      <c r="N255" s="25" t="s">
        <v>112</v>
      </c>
      <c r="O255" s="114" t="s">
        <v>458</v>
      </c>
      <c r="P255" s="25" t="s">
        <v>111</v>
      </c>
      <c r="Q255" s="114" t="s">
        <v>1037</v>
      </c>
      <c r="R255" s="25" t="s">
        <v>110</v>
      </c>
      <c r="S255" s="114" t="s">
        <v>467</v>
      </c>
      <c r="T255" s="25" t="s">
        <v>109</v>
      </c>
      <c r="U255" s="114" t="s">
        <v>371</v>
      </c>
      <c r="V255" s="25" t="s">
        <v>108</v>
      </c>
      <c r="W255" s="114" t="s">
        <v>347</v>
      </c>
      <c r="X255" s="25" t="s">
        <v>107</v>
      </c>
      <c r="Y255" s="114" t="s">
        <v>130</v>
      </c>
      <c r="Z255" s="25" t="s">
        <v>106</v>
      </c>
      <c r="AA255" s="114"/>
      <c r="AB255" s="190"/>
      <c r="AC255" s="114"/>
      <c r="AD255" s="190"/>
      <c r="AE255" s="57"/>
      <c r="AF255" s="422"/>
      <c r="AG255" s="422"/>
      <c r="AH255" s="278"/>
      <c r="AI255" s="9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8.15" customHeight="1" thickBot="1" x14ac:dyDescent="0.25">
      <c r="B256" s="30"/>
      <c r="C256" s="355"/>
      <c r="D256" s="246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179</v>
      </c>
      <c r="N256" s="50" t="s">
        <v>104</v>
      </c>
      <c r="O256" s="51" t="s">
        <v>548</v>
      </c>
      <c r="P256" s="50" t="s">
        <v>103</v>
      </c>
      <c r="Q256" s="51" t="s">
        <v>1079</v>
      </c>
      <c r="R256" s="50" t="s">
        <v>102</v>
      </c>
      <c r="S256" s="51" t="s">
        <v>507</v>
      </c>
      <c r="T256" s="50">
        <v>20</v>
      </c>
      <c r="U256" s="51" t="s">
        <v>1439</v>
      </c>
      <c r="V256" s="50" t="s">
        <v>101</v>
      </c>
      <c r="W256" s="51" t="s">
        <v>351</v>
      </c>
      <c r="X256" s="50" t="s">
        <v>100</v>
      </c>
      <c r="Y256" s="51"/>
      <c r="Z256" s="50" t="s">
        <v>99</v>
      </c>
      <c r="AA256" s="51"/>
      <c r="AB256" s="187"/>
      <c r="AC256" s="51"/>
      <c r="AD256" s="187"/>
      <c r="AE256" s="56"/>
      <c r="AF256" s="424"/>
      <c r="AG256" s="424"/>
      <c r="AH256" s="280"/>
      <c r="AI256" s="9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8.15" customHeight="1" x14ac:dyDescent="0.2">
      <c r="B257" s="30"/>
      <c r="C257" s="338">
        <v>2</v>
      </c>
      <c r="D257" s="212"/>
      <c r="E257" s="198"/>
      <c r="F257" s="198"/>
      <c r="G257" s="197"/>
      <c r="H257" s="358"/>
      <c r="I257" s="390">
        <v>139</v>
      </c>
      <c r="J257" s="390">
        <v>32</v>
      </c>
      <c r="K257" s="390">
        <v>7</v>
      </c>
      <c r="L257" s="42" t="s">
        <v>131</v>
      </c>
      <c r="M257" s="43" t="s">
        <v>509</v>
      </c>
      <c r="N257" s="42" t="s">
        <v>129</v>
      </c>
      <c r="O257" s="43" t="s">
        <v>458</v>
      </c>
      <c r="P257" s="42" t="s">
        <v>128</v>
      </c>
      <c r="Q257" s="43" t="s">
        <v>469</v>
      </c>
      <c r="R257" s="42" t="s">
        <v>127</v>
      </c>
      <c r="S257" s="43" t="s">
        <v>479</v>
      </c>
      <c r="T257" s="42" t="s">
        <v>126</v>
      </c>
      <c r="U257" s="43" t="s">
        <v>579</v>
      </c>
      <c r="V257" s="42" t="s">
        <v>125</v>
      </c>
      <c r="W257" s="43" t="s">
        <v>349</v>
      </c>
      <c r="X257" s="42" t="s">
        <v>124</v>
      </c>
      <c r="Y257" s="43" t="s">
        <v>130</v>
      </c>
      <c r="Z257" s="42" t="s">
        <v>123</v>
      </c>
      <c r="AA257" s="43"/>
      <c r="AB257" s="196"/>
      <c r="AC257" s="43"/>
      <c r="AD257" s="196" t="s">
        <v>470</v>
      </c>
      <c r="AE257" s="39"/>
      <c r="AF257" s="421"/>
      <c r="AG257" s="421"/>
      <c r="AH257" s="279"/>
      <c r="AI257" s="9"/>
      <c r="AJ257" s="349">
        <f>SUMPRODUCT(LEN($M257:$AA260)-LEN(SUBSTITUTE($M257:$AA260,"A", "")))</f>
        <v>52</v>
      </c>
      <c r="AK257" s="352">
        <f>SUMPRODUCT(LEN($AD257:$AD260)-LEN(SUBSTITUTE($AD257:$AD260,"A", "")))</f>
        <v>8</v>
      </c>
      <c r="AL257" s="335">
        <f>SUMPRODUCT(LEN($AC257:$AC260)-LEN(SUBSTITUTE($AC257:$AC260,"A", "")))</f>
        <v>0</v>
      </c>
      <c r="AM257" s="349">
        <f>SUMPRODUCT(LEN($M257:$AA260)-LEN(SUBSTITUTE($M257:$AA260,"S", "")))</f>
        <v>17</v>
      </c>
      <c r="AN257" s="352">
        <f>SUMPRODUCT(LEN($AD257:$AD260)-LEN(SUBSTITUTE($AD257:$AD260,"S", "")))</f>
        <v>2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6</v>
      </c>
      <c r="AT257" s="352">
        <f>SUMPRODUCT(LEN($AD257:$AD260)-LEN(SUBSTITUTE($AD257:$AD260,"G", "")))</f>
        <v>2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8.15" customHeight="1" thickBot="1" x14ac:dyDescent="0.25">
      <c r="B258" s="30"/>
      <c r="C258" s="339"/>
      <c r="D258" s="221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 t="s">
        <v>179</v>
      </c>
      <c r="N258" s="33" t="s">
        <v>121</v>
      </c>
      <c r="O258" s="55" t="s">
        <v>458</v>
      </c>
      <c r="P258" s="33" t="s">
        <v>120</v>
      </c>
      <c r="Q258" s="55" t="s">
        <v>467</v>
      </c>
      <c r="R258" s="33" t="s">
        <v>119</v>
      </c>
      <c r="S258" s="55" t="s">
        <v>459</v>
      </c>
      <c r="T258" s="33" t="s">
        <v>118</v>
      </c>
      <c r="U258" s="55" t="s">
        <v>351</v>
      </c>
      <c r="V258" s="33" t="s">
        <v>117</v>
      </c>
      <c r="W258" s="55" t="s">
        <v>351</v>
      </c>
      <c r="X258" s="33" t="s">
        <v>116</v>
      </c>
      <c r="Y258" s="55"/>
      <c r="Z258" s="33" t="s">
        <v>115</v>
      </c>
      <c r="AA258" s="55"/>
      <c r="AB258" s="193"/>
      <c r="AC258" s="55"/>
      <c r="AD258" s="193" t="s">
        <v>1438</v>
      </c>
      <c r="AE258" s="22"/>
      <c r="AF258" s="422"/>
      <c r="AG258" s="422"/>
      <c r="AH258" s="278"/>
      <c r="AI258" s="9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8.15" customHeight="1" x14ac:dyDescent="0.2">
      <c r="B259" s="30"/>
      <c r="C259" s="340"/>
      <c r="D259" s="218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 t="s">
        <v>179</v>
      </c>
      <c r="N259" s="25" t="s">
        <v>112</v>
      </c>
      <c r="O259" s="114" t="s">
        <v>357</v>
      </c>
      <c r="P259" s="25" t="s">
        <v>111</v>
      </c>
      <c r="Q259" s="114" t="s">
        <v>458</v>
      </c>
      <c r="R259" s="25" t="s">
        <v>110</v>
      </c>
      <c r="S259" s="114" t="s">
        <v>458</v>
      </c>
      <c r="T259" s="25" t="s">
        <v>109</v>
      </c>
      <c r="U259" s="114" t="s">
        <v>357</v>
      </c>
      <c r="V259" s="25" t="s">
        <v>108</v>
      </c>
      <c r="W259" s="114" t="s">
        <v>351</v>
      </c>
      <c r="X259" s="25" t="s">
        <v>107</v>
      </c>
      <c r="Y259" s="114"/>
      <c r="Z259" s="25" t="s">
        <v>106</v>
      </c>
      <c r="AA259" s="114"/>
      <c r="AB259" s="190"/>
      <c r="AC259" s="114"/>
      <c r="AD259" s="190"/>
      <c r="AE259" s="22"/>
      <c r="AF259" s="422"/>
      <c r="AG259" s="422"/>
      <c r="AH259" s="278"/>
      <c r="AI259" s="9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8.15" customHeight="1" thickBot="1" x14ac:dyDescent="0.25">
      <c r="B260" s="30"/>
      <c r="C260" s="355"/>
      <c r="D260" s="246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 t="s">
        <v>469</v>
      </c>
      <c r="N260" s="50" t="s">
        <v>104</v>
      </c>
      <c r="O260" s="51" t="s">
        <v>179</v>
      </c>
      <c r="P260" s="50" t="s">
        <v>103</v>
      </c>
      <c r="Q260" s="51" t="s">
        <v>465</v>
      </c>
      <c r="R260" s="50" t="s">
        <v>102</v>
      </c>
      <c r="S260" s="51" t="s">
        <v>507</v>
      </c>
      <c r="T260" s="50">
        <v>20</v>
      </c>
      <c r="U260" s="51" t="s">
        <v>350</v>
      </c>
      <c r="V260" s="50" t="s">
        <v>101</v>
      </c>
      <c r="W260" s="51" t="s">
        <v>130</v>
      </c>
      <c r="X260" s="50" t="s">
        <v>100</v>
      </c>
      <c r="Y260" s="51"/>
      <c r="Z260" s="50" t="s">
        <v>99</v>
      </c>
      <c r="AA260" s="51"/>
      <c r="AB260" s="187"/>
      <c r="AC260" s="51"/>
      <c r="AD260" s="187"/>
      <c r="AE260" s="48"/>
      <c r="AF260" s="424"/>
      <c r="AG260" s="424"/>
      <c r="AH260" s="280"/>
      <c r="AI260" s="9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8.15" customHeight="1" x14ac:dyDescent="0.2">
      <c r="B261" s="30"/>
      <c r="C261" s="338">
        <v>3</v>
      </c>
      <c r="D261" s="212"/>
      <c r="E261" s="198"/>
      <c r="F261" s="198"/>
      <c r="G261" s="197"/>
      <c r="H261" s="358"/>
      <c r="I261" s="390">
        <v>149</v>
      </c>
      <c r="J261" s="390">
        <v>32</v>
      </c>
      <c r="K261" s="390">
        <v>7</v>
      </c>
      <c r="L261" s="42" t="s">
        <v>131</v>
      </c>
      <c r="M261" s="43" t="s">
        <v>179</v>
      </c>
      <c r="N261" s="42" t="s">
        <v>129</v>
      </c>
      <c r="O261" s="43" t="s">
        <v>132</v>
      </c>
      <c r="P261" s="42" t="s">
        <v>128</v>
      </c>
      <c r="Q261" s="43" t="s">
        <v>679</v>
      </c>
      <c r="R261" s="42" t="s">
        <v>127</v>
      </c>
      <c r="S261" s="43" t="s">
        <v>357</v>
      </c>
      <c r="T261" s="42" t="s">
        <v>126</v>
      </c>
      <c r="U261" s="43" t="s">
        <v>456</v>
      </c>
      <c r="V261" s="42" t="s">
        <v>125</v>
      </c>
      <c r="W261" s="43" t="s">
        <v>349</v>
      </c>
      <c r="X261" s="42" t="s">
        <v>124</v>
      </c>
      <c r="Y261" s="43" t="s">
        <v>130</v>
      </c>
      <c r="Z261" s="42" t="s">
        <v>123</v>
      </c>
      <c r="AA261" s="43"/>
      <c r="AB261" s="196"/>
      <c r="AC261" s="43"/>
      <c r="AD261" s="196" t="s">
        <v>1437</v>
      </c>
      <c r="AE261" s="39"/>
      <c r="AF261" s="421"/>
      <c r="AG261" s="421"/>
      <c r="AH261" s="279"/>
      <c r="AI261" s="9"/>
      <c r="AJ261" s="349">
        <f>SUMPRODUCT(LEN($M261:$AA264)-LEN(SUBSTITUTE($M261:$AA264,"A", "")))</f>
        <v>50</v>
      </c>
      <c r="AK261" s="352">
        <f>SUMPRODUCT(LEN($AD261:$AD264)-LEN(SUBSTITUTE($AD261:$AD264,"A", "")))</f>
        <v>4</v>
      </c>
      <c r="AL261" s="335">
        <f>SUMPRODUCT(LEN($AC261:$AC264)-LEN(SUBSTITUTE($AC261:$AC264,"A", "")))</f>
        <v>0</v>
      </c>
      <c r="AM261" s="349">
        <f>SUMPRODUCT(LEN($M261:$AA264)-LEN(SUBSTITUTE($M261:$AA264,"S", "")))</f>
        <v>25</v>
      </c>
      <c r="AN261" s="352">
        <f>SUMPRODUCT(LEN($AD261:$AD264)-LEN(SUBSTITUTE($AD261:$AD264,"S", "")))</f>
        <v>0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7</v>
      </c>
      <c r="AT261" s="352">
        <f>SUMPRODUCT(LEN($AD261:$AD264)-LEN(SUBSTITUTE($AD261:$AD264,"G", "")))</f>
        <v>3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8.15" customHeight="1" thickBot="1" x14ac:dyDescent="0.25">
      <c r="B262" s="30"/>
      <c r="C262" s="339"/>
      <c r="D262" s="221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 t="s">
        <v>179</v>
      </c>
      <c r="N262" s="33" t="s">
        <v>121</v>
      </c>
      <c r="O262" s="55" t="s">
        <v>527</v>
      </c>
      <c r="P262" s="33" t="s">
        <v>120</v>
      </c>
      <c r="Q262" s="55" t="s">
        <v>1042</v>
      </c>
      <c r="R262" s="33" t="s">
        <v>119</v>
      </c>
      <c r="S262" s="55" t="s">
        <v>676</v>
      </c>
      <c r="T262" s="33" t="s">
        <v>118</v>
      </c>
      <c r="U262" s="55" t="s">
        <v>561</v>
      </c>
      <c r="V262" s="33" t="s">
        <v>117</v>
      </c>
      <c r="W262" s="55" t="s">
        <v>354</v>
      </c>
      <c r="X262" s="33" t="s">
        <v>116</v>
      </c>
      <c r="Y262" s="55"/>
      <c r="Z262" s="33" t="s">
        <v>115</v>
      </c>
      <c r="AA262" s="55"/>
      <c r="AB262" s="193"/>
      <c r="AC262" s="55"/>
      <c r="AD262" s="193"/>
      <c r="AE262" s="22"/>
      <c r="AF262" s="422"/>
      <c r="AG262" s="422"/>
      <c r="AH262" s="278"/>
      <c r="AI262" s="9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8.15" customHeight="1" x14ac:dyDescent="0.2">
      <c r="B263" s="30"/>
      <c r="C263" s="340"/>
      <c r="D263" s="218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 t="s">
        <v>357</v>
      </c>
      <c r="N263" s="25" t="s">
        <v>112</v>
      </c>
      <c r="O263" s="114" t="s">
        <v>684</v>
      </c>
      <c r="P263" s="25" t="s">
        <v>111</v>
      </c>
      <c r="Q263" s="114" t="s">
        <v>458</v>
      </c>
      <c r="R263" s="25" t="s">
        <v>110</v>
      </c>
      <c r="S263" s="114" t="s">
        <v>466</v>
      </c>
      <c r="T263" s="25" t="s">
        <v>109</v>
      </c>
      <c r="U263" s="114" t="s">
        <v>489</v>
      </c>
      <c r="V263" s="25" t="s">
        <v>108</v>
      </c>
      <c r="W263" s="114" t="s">
        <v>130</v>
      </c>
      <c r="X263" s="25" t="s">
        <v>107</v>
      </c>
      <c r="Y263" s="114"/>
      <c r="Z263" s="25" t="s">
        <v>106</v>
      </c>
      <c r="AA263" s="114"/>
      <c r="AB263" s="190"/>
      <c r="AC263" s="114"/>
      <c r="AD263" s="190"/>
      <c r="AE263" s="22"/>
      <c r="AF263" s="422"/>
      <c r="AG263" s="422"/>
      <c r="AH263" s="278"/>
      <c r="AI263" s="9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8.15" customHeight="1" thickBot="1" x14ac:dyDescent="0.25">
      <c r="B264" s="20"/>
      <c r="C264" s="341"/>
      <c r="D264" s="215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 t="s">
        <v>467</v>
      </c>
      <c r="N264" s="15" t="s">
        <v>104</v>
      </c>
      <c r="O264" s="16" t="s">
        <v>479</v>
      </c>
      <c r="P264" s="15" t="s">
        <v>103</v>
      </c>
      <c r="Q264" s="16" t="s">
        <v>458</v>
      </c>
      <c r="R264" s="15" t="s">
        <v>102</v>
      </c>
      <c r="S264" s="16" t="s">
        <v>466</v>
      </c>
      <c r="T264" s="15">
        <v>20</v>
      </c>
      <c r="U264" s="16" t="s">
        <v>353</v>
      </c>
      <c r="V264" s="15" t="s">
        <v>101</v>
      </c>
      <c r="W264" s="16" t="s">
        <v>130</v>
      </c>
      <c r="X264" s="15" t="s">
        <v>100</v>
      </c>
      <c r="Y264" s="16"/>
      <c r="Z264" s="15" t="s">
        <v>99</v>
      </c>
      <c r="AA264" s="16"/>
      <c r="AB264" s="187"/>
      <c r="AC264" s="16"/>
      <c r="AD264" s="186"/>
      <c r="AE264" s="11"/>
      <c r="AF264" s="423"/>
      <c r="AG264" s="423"/>
      <c r="AH264" s="277"/>
      <c r="AI264" s="9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286" t="s">
        <v>160</v>
      </c>
      <c r="AI265" s="106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>
        <v>230</v>
      </c>
      <c r="E266" s="425"/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85"/>
      <c r="AI266" s="86" t="s">
        <v>137</v>
      </c>
      <c r="AJ266" s="85">
        <f t="shared" ref="AJ266:BB266" si="34">SUM(AJ268:AJ279)</f>
        <v>140</v>
      </c>
      <c r="AK266" s="84">
        <f t="shared" si="34"/>
        <v>23</v>
      </c>
      <c r="AL266" s="83">
        <f t="shared" si="34"/>
        <v>0</v>
      </c>
      <c r="AM266" s="85">
        <f t="shared" si="34"/>
        <v>36</v>
      </c>
      <c r="AN266" s="84">
        <f t="shared" si="34"/>
        <v>5</v>
      </c>
      <c r="AO266" s="83">
        <f t="shared" si="34"/>
        <v>0</v>
      </c>
      <c r="AP266" s="85">
        <f t="shared" si="34"/>
        <v>3</v>
      </c>
      <c r="AQ266" s="84">
        <f t="shared" si="34"/>
        <v>0</v>
      </c>
      <c r="AR266" s="83">
        <f t="shared" si="34"/>
        <v>0</v>
      </c>
      <c r="AS266" s="85">
        <f t="shared" si="34"/>
        <v>37</v>
      </c>
      <c r="AT266" s="84">
        <f t="shared" si="34"/>
        <v>8</v>
      </c>
      <c r="AU266" s="83">
        <f t="shared" si="34"/>
        <v>0</v>
      </c>
      <c r="AV266" s="85">
        <f t="shared" si="34"/>
        <v>0</v>
      </c>
      <c r="AW266" s="84">
        <f t="shared" si="34"/>
        <v>0</v>
      </c>
      <c r="AX266" s="83">
        <f t="shared" si="34"/>
        <v>0</v>
      </c>
      <c r="AY266" s="82">
        <f t="shared" si="34"/>
        <v>2</v>
      </c>
      <c r="AZ266" s="81">
        <f t="shared" si="34"/>
        <v>0</v>
      </c>
      <c r="BA266" s="81">
        <f t="shared" si="34"/>
        <v>1</v>
      </c>
      <c r="BB266" s="80">
        <f t="shared" si="34"/>
        <v>0</v>
      </c>
      <c r="BC266" s="79" t="s">
        <v>136</v>
      </c>
      <c r="BF266" s="5">
        <f>SUM(AJ266:AL266)/$BG$5</f>
        <v>54.333333333333336</v>
      </c>
      <c r="BG266" s="5">
        <f>SUM(AM266:AO266,AY266)/$BG$5</f>
        <v>14.333333333333334</v>
      </c>
      <c r="BH266" s="5">
        <f>SUM(AP266:AR266,AZ266)/$BG$5</f>
        <v>1</v>
      </c>
      <c r="BI266" s="5">
        <f>SUM(AS266:AU266,BA266)/$BG$5</f>
        <v>15.333333333333334</v>
      </c>
      <c r="BJ266" s="5">
        <f>SUM(AV266:AX266,BB266)/$BG$5</f>
        <v>0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85"/>
      <c r="AI267" s="66" t="s">
        <v>135</v>
      </c>
      <c r="AJ267" s="65">
        <f t="shared" ref="AJ267:BB267" si="35">AJ266/3</f>
        <v>46.666666666666664</v>
      </c>
      <c r="AK267" s="64">
        <f t="shared" si="35"/>
        <v>7.666666666666667</v>
      </c>
      <c r="AL267" s="63">
        <f t="shared" si="35"/>
        <v>0</v>
      </c>
      <c r="AM267" s="65">
        <f t="shared" si="35"/>
        <v>12</v>
      </c>
      <c r="AN267" s="64">
        <f t="shared" si="35"/>
        <v>1.6666666666666667</v>
      </c>
      <c r="AO267" s="63">
        <f t="shared" si="35"/>
        <v>0</v>
      </c>
      <c r="AP267" s="65">
        <f t="shared" si="35"/>
        <v>1</v>
      </c>
      <c r="AQ267" s="64">
        <f t="shared" si="35"/>
        <v>0</v>
      </c>
      <c r="AR267" s="63">
        <f t="shared" si="35"/>
        <v>0</v>
      </c>
      <c r="AS267" s="65">
        <f t="shared" si="35"/>
        <v>12.333333333333334</v>
      </c>
      <c r="AT267" s="64">
        <f t="shared" si="35"/>
        <v>2.6666666666666665</v>
      </c>
      <c r="AU267" s="63">
        <f t="shared" si="35"/>
        <v>0</v>
      </c>
      <c r="AV267" s="65">
        <f t="shared" si="35"/>
        <v>0</v>
      </c>
      <c r="AW267" s="64">
        <f t="shared" si="35"/>
        <v>0</v>
      </c>
      <c r="AX267" s="63">
        <f t="shared" si="35"/>
        <v>0</v>
      </c>
      <c r="AY267" s="62">
        <f t="shared" si="35"/>
        <v>0.66666666666666663</v>
      </c>
      <c r="AZ267" s="61">
        <f t="shared" si="35"/>
        <v>0</v>
      </c>
      <c r="BA267" s="61">
        <f t="shared" si="35"/>
        <v>0.33333333333333331</v>
      </c>
      <c r="BB267" s="60">
        <f t="shared" si="35"/>
        <v>0</v>
      </c>
      <c r="BC267" s="59" t="s">
        <v>134</v>
      </c>
    </row>
    <row r="268" spans="2:62" ht="28.15" customHeight="1" x14ac:dyDescent="0.2">
      <c r="B268" s="30"/>
      <c r="C268" s="338">
        <v>1</v>
      </c>
      <c r="D268" s="239" t="s">
        <v>674</v>
      </c>
      <c r="E268" s="198"/>
      <c r="F268" s="198"/>
      <c r="G268" s="197"/>
      <c r="H268" s="358" t="s">
        <v>183</v>
      </c>
      <c r="I268" s="390">
        <v>163</v>
      </c>
      <c r="J268" s="390">
        <v>32</v>
      </c>
      <c r="K268" s="390">
        <v>6</v>
      </c>
      <c r="L268" s="42" t="s">
        <v>131</v>
      </c>
      <c r="M268" s="43" t="s">
        <v>458</v>
      </c>
      <c r="N268" s="42" t="s">
        <v>129</v>
      </c>
      <c r="O268" s="43" t="s">
        <v>357</v>
      </c>
      <c r="P268" s="42" t="s">
        <v>128</v>
      </c>
      <c r="Q268" s="43" t="s">
        <v>179</v>
      </c>
      <c r="R268" s="42" t="s">
        <v>127</v>
      </c>
      <c r="S268" s="43" t="s">
        <v>527</v>
      </c>
      <c r="T268" s="42" t="s">
        <v>126</v>
      </c>
      <c r="U268" s="43" t="s">
        <v>815</v>
      </c>
      <c r="V268" s="42" t="s">
        <v>125</v>
      </c>
      <c r="W268" s="43" t="s">
        <v>348</v>
      </c>
      <c r="X268" s="42" t="s">
        <v>124</v>
      </c>
      <c r="Y268" s="43" t="s">
        <v>354</v>
      </c>
      <c r="Z268" s="42" t="s">
        <v>123</v>
      </c>
      <c r="AA268" s="43"/>
      <c r="AB268" s="196"/>
      <c r="AC268" s="43"/>
      <c r="AD268" s="196" t="s">
        <v>1436</v>
      </c>
      <c r="AE268" s="58" t="s">
        <v>498</v>
      </c>
      <c r="AF268" s="421">
        <v>4</v>
      </c>
      <c r="AG268" s="421"/>
      <c r="AH268" s="279"/>
      <c r="AI268" s="9"/>
      <c r="AJ268" s="349">
        <f>SUMPRODUCT(LEN($M268:$AA271)-LEN(SUBSTITUTE($M268:$AA271,"A", "")))</f>
        <v>58</v>
      </c>
      <c r="AK268" s="352">
        <f>SUMPRODUCT(LEN($AD268:$AD271)-LEN(SUBSTITUTE($AD268:$AD271,"A", "")))</f>
        <v>15</v>
      </c>
      <c r="AL268" s="335">
        <f>SUMPRODUCT(LEN($AC268:$AC271)-LEN(SUBSTITUTE($AC268:$AC271,"A", "")))</f>
        <v>0</v>
      </c>
      <c r="AM268" s="349">
        <f>SUMPRODUCT(LEN($M268:$AA271)-LEN(SUBSTITUTE($M268:$AA271,"S", "")))</f>
        <v>18</v>
      </c>
      <c r="AN268" s="352">
        <f>SUMPRODUCT(LEN($AD268:$AD271)-LEN(SUBSTITUTE($AD268:$AD271,"S", "")))</f>
        <v>5</v>
      </c>
      <c r="AO268" s="335">
        <f>SUMPRODUCT(LEN($AC268:$AC271)-LEN(SUBSTITUTE($AC268:$AC271,"S", "")))</f>
        <v>0</v>
      </c>
      <c r="AP268" s="349">
        <f>SUMPRODUCT(LEN($M268:$AA271)-LEN(SUBSTITUTE($M268:$AA271,"F", "")))</f>
        <v>1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16</v>
      </c>
      <c r="AT268" s="352">
        <f>SUMPRODUCT(LEN($AD268:$AD271)-LEN(SUBSTITUTE($AD268:$AD271,"G", "")))</f>
        <v>6</v>
      </c>
      <c r="AU268" s="335">
        <f>SUMPRODUCT(LEN($AC268:$AC271)-LEN(SUBSTITUTE($AC268:$AC271,"G", "")))</f>
        <v>0</v>
      </c>
      <c r="AV268" s="349">
        <f>SUMPRODUCT(LEN($L268:$AA271)-LEN(SUBSTITUTE($L268:$AA271,"M", "")))</f>
        <v>0</v>
      </c>
      <c r="AW268" s="362">
        <f>SUMPRODUCT(LEN($AD268:$AD271)-LEN(SUBSTITUTE($AD268:$AD271,"M", "")))</f>
        <v>0</v>
      </c>
      <c r="AX268" s="335">
        <f>SUMPRODUCT(LEN($AC268:$AC271)-LEN(SUBSTITUTE($AC268:$AC271,"M", "")))</f>
        <v>0</v>
      </c>
      <c r="AY268" s="416">
        <f>SUMPRODUCT(LEN($AE268:$AE271)-LEN(SUBSTITUTE($AE268:$AE271,"S", "")))</f>
        <v>2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1</v>
      </c>
      <c r="BB268" s="413">
        <f>SUMPRODUCT(LEN($AE268:$AE271)-LEN(SUBSTITUTE($AE268:$AE271,"M", "")))</f>
        <v>0</v>
      </c>
    </row>
    <row r="269" spans="2:62" ht="28.15" customHeight="1" thickBot="1" x14ac:dyDescent="0.25">
      <c r="B269" s="30"/>
      <c r="C269" s="339"/>
      <c r="D269" s="221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469</v>
      </c>
      <c r="N269" s="33" t="s">
        <v>121</v>
      </c>
      <c r="O269" s="55" t="s">
        <v>179</v>
      </c>
      <c r="P269" s="33" t="s">
        <v>120</v>
      </c>
      <c r="Q269" s="55" t="s">
        <v>496</v>
      </c>
      <c r="R269" s="33" t="s">
        <v>119</v>
      </c>
      <c r="S269" s="55" t="s">
        <v>1356</v>
      </c>
      <c r="T269" s="33" t="s">
        <v>118</v>
      </c>
      <c r="U269" s="55" t="s">
        <v>507</v>
      </c>
      <c r="V269" s="33" t="s">
        <v>117</v>
      </c>
      <c r="W269" s="55" t="s">
        <v>517</v>
      </c>
      <c r="X269" s="33" t="s">
        <v>116</v>
      </c>
      <c r="Y269" s="55" t="s">
        <v>130</v>
      </c>
      <c r="Z269" s="33" t="s">
        <v>115</v>
      </c>
      <c r="AA269" s="55"/>
      <c r="AB269" s="193"/>
      <c r="AC269" s="55"/>
      <c r="AD269" s="193" t="s">
        <v>1435</v>
      </c>
      <c r="AE269" s="57"/>
      <c r="AF269" s="422"/>
      <c r="AG269" s="422"/>
      <c r="AH269" s="278"/>
      <c r="AI269" s="9"/>
      <c r="AJ269" s="350"/>
      <c r="AK269" s="353"/>
      <c r="AL269" s="336"/>
      <c r="AM269" s="350"/>
      <c r="AN269" s="353"/>
      <c r="AO269" s="336"/>
      <c r="AP269" s="350"/>
      <c r="AQ269" s="353"/>
      <c r="AR269" s="336"/>
      <c r="AS269" s="350"/>
      <c r="AT269" s="353"/>
      <c r="AU269" s="336"/>
      <c r="AV269" s="350"/>
      <c r="AW269" s="363"/>
      <c r="AX269" s="336"/>
      <c r="AY269" s="417"/>
      <c r="AZ269" s="411"/>
      <c r="BA269" s="411"/>
      <c r="BB269" s="414"/>
    </row>
    <row r="270" spans="2:62" ht="28.15" customHeight="1" x14ac:dyDescent="0.2">
      <c r="B270" s="30"/>
      <c r="C270" s="340"/>
      <c r="D270" s="218"/>
      <c r="E270" s="192"/>
      <c r="F270" s="192"/>
      <c r="G270" s="191"/>
      <c r="H270" s="360">
        <v>230</v>
      </c>
      <c r="I270" s="392"/>
      <c r="J270" s="392"/>
      <c r="K270" s="392"/>
      <c r="L270" s="25" t="s">
        <v>114</v>
      </c>
      <c r="M270" s="114" t="s">
        <v>357</v>
      </c>
      <c r="N270" s="25" t="s">
        <v>112</v>
      </c>
      <c r="O270" s="114" t="s">
        <v>357</v>
      </c>
      <c r="P270" s="25" t="s">
        <v>111</v>
      </c>
      <c r="Q270" s="114" t="s">
        <v>1100</v>
      </c>
      <c r="R270" s="25" t="s">
        <v>110</v>
      </c>
      <c r="S270" s="114" t="s">
        <v>1434</v>
      </c>
      <c r="T270" s="25" t="s">
        <v>109</v>
      </c>
      <c r="U270" s="114" t="s">
        <v>491</v>
      </c>
      <c r="V270" s="25" t="s">
        <v>108</v>
      </c>
      <c r="W270" s="114" t="s">
        <v>349</v>
      </c>
      <c r="X270" s="25" t="s">
        <v>107</v>
      </c>
      <c r="Y270" s="114"/>
      <c r="Z270" s="25" t="s">
        <v>106</v>
      </c>
      <c r="AA270" s="114"/>
      <c r="AB270" s="190"/>
      <c r="AC270" s="114"/>
      <c r="AD270" s="190"/>
      <c r="AE270" s="57"/>
      <c r="AF270" s="422"/>
      <c r="AG270" s="422"/>
      <c r="AH270" s="278"/>
      <c r="AI270" s="9"/>
      <c r="AJ270" s="350"/>
      <c r="AK270" s="353"/>
      <c r="AL270" s="336"/>
      <c r="AM270" s="350"/>
      <c r="AN270" s="353"/>
      <c r="AO270" s="336"/>
      <c r="AP270" s="350"/>
      <c r="AQ270" s="353"/>
      <c r="AR270" s="336"/>
      <c r="AS270" s="350"/>
      <c r="AT270" s="353"/>
      <c r="AU270" s="336"/>
      <c r="AV270" s="350"/>
      <c r="AW270" s="363"/>
      <c r="AX270" s="336"/>
      <c r="AY270" s="417"/>
      <c r="AZ270" s="411"/>
      <c r="BA270" s="411"/>
      <c r="BB270" s="414"/>
    </row>
    <row r="271" spans="2:62" ht="28.15" customHeight="1" thickBot="1" x14ac:dyDescent="0.25">
      <c r="B271" s="30"/>
      <c r="C271" s="355"/>
      <c r="D271" s="246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357</v>
      </c>
      <c r="N271" s="50" t="s">
        <v>104</v>
      </c>
      <c r="O271" s="51" t="s">
        <v>357</v>
      </c>
      <c r="P271" s="50" t="s">
        <v>103</v>
      </c>
      <c r="Q271" s="51" t="s">
        <v>1433</v>
      </c>
      <c r="R271" s="50" t="s">
        <v>102</v>
      </c>
      <c r="S271" s="51" t="s">
        <v>471</v>
      </c>
      <c r="T271" s="50">
        <v>20</v>
      </c>
      <c r="U271" s="51" t="s">
        <v>463</v>
      </c>
      <c r="V271" s="50" t="s">
        <v>101</v>
      </c>
      <c r="W271" s="51" t="s">
        <v>130</v>
      </c>
      <c r="X271" s="50" t="s">
        <v>100</v>
      </c>
      <c r="Y271" s="51"/>
      <c r="Z271" s="50" t="s">
        <v>99</v>
      </c>
      <c r="AA271" s="51"/>
      <c r="AB271" s="187"/>
      <c r="AC271" s="51"/>
      <c r="AD271" s="187"/>
      <c r="AE271" s="56"/>
      <c r="AF271" s="424"/>
      <c r="AG271" s="424"/>
      <c r="AH271" s="280"/>
      <c r="AI271" s="9"/>
      <c r="AJ271" s="351"/>
      <c r="AK271" s="354"/>
      <c r="AL271" s="337"/>
      <c r="AM271" s="351"/>
      <c r="AN271" s="354"/>
      <c r="AO271" s="337"/>
      <c r="AP271" s="351"/>
      <c r="AQ271" s="354"/>
      <c r="AR271" s="337"/>
      <c r="AS271" s="351"/>
      <c r="AT271" s="354"/>
      <c r="AU271" s="337"/>
      <c r="AV271" s="351"/>
      <c r="AW271" s="364"/>
      <c r="AX271" s="337"/>
      <c r="AY271" s="418"/>
      <c r="AZ271" s="412"/>
      <c r="BA271" s="412"/>
      <c r="BB271" s="415"/>
    </row>
    <row r="272" spans="2:62" ht="28.15" customHeight="1" x14ac:dyDescent="0.2">
      <c r="B272" s="30"/>
      <c r="C272" s="338">
        <v>2</v>
      </c>
      <c r="D272" s="212"/>
      <c r="E272" s="198"/>
      <c r="F272" s="198"/>
      <c r="G272" s="197"/>
      <c r="H272" s="358"/>
      <c r="I272" s="390">
        <v>153</v>
      </c>
      <c r="J272" s="390">
        <v>31</v>
      </c>
      <c r="K272" s="390">
        <v>6</v>
      </c>
      <c r="L272" s="42" t="s">
        <v>131</v>
      </c>
      <c r="M272" s="43" t="s">
        <v>509</v>
      </c>
      <c r="N272" s="42" t="s">
        <v>129</v>
      </c>
      <c r="O272" s="43" t="s">
        <v>527</v>
      </c>
      <c r="P272" s="42" t="s">
        <v>128</v>
      </c>
      <c r="Q272" s="43" t="s">
        <v>1038</v>
      </c>
      <c r="R272" s="42" t="s">
        <v>127</v>
      </c>
      <c r="S272" s="43" t="s">
        <v>998</v>
      </c>
      <c r="T272" s="42" t="s">
        <v>126</v>
      </c>
      <c r="U272" s="43" t="s">
        <v>458</v>
      </c>
      <c r="V272" s="42" t="s">
        <v>125</v>
      </c>
      <c r="W272" s="43" t="s">
        <v>352</v>
      </c>
      <c r="X272" s="42" t="s">
        <v>124</v>
      </c>
      <c r="Y272" s="43" t="s">
        <v>130</v>
      </c>
      <c r="Z272" s="42" t="s">
        <v>123</v>
      </c>
      <c r="AA272" s="43"/>
      <c r="AB272" s="196"/>
      <c r="AC272" s="43"/>
      <c r="AD272" s="196" t="s">
        <v>1432</v>
      </c>
      <c r="AE272" s="39"/>
      <c r="AF272" s="421">
        <v>3</v>
      </c>
      <c r="AG272" s="421"/>
      <c r="AH272" s="279"/>
      <c r="AI272" s="9"/>
      <c r="AJ272" s="349">
        <f>SUMPRODUCT(LEN($M272:$AA275)-LEN(SUBSTITUTE($M272:$AA275,"A", "")))</f>
        <v>55</v>
      </c>
      <c r="AK272" s="352">
        <f>SUMPRODUCT(LEN($AD272:$AD275)-LEN(SUBSTITUTE($AD272:$AD275,"A", "")))</f>
        <v>8</v>
      </c>
      <c r="AL272" s="335">
        <f>SUMPRODUCT(LEN($AC272:$AC275)-LEN(SUBSTITUTE($AC272:$AC275,"A", "")))</f>
        <v>0</v>
      </c>
      <c r="AM272" s="349">
        <f>SUMPRODUCT(LEN($M272:$AA275)-LEN(SUBSTITUTE($M272:$AA275,"S", "")))</f>
        <v>11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2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16</v>
      </c>
      <c r="AT272" s="352">
        <f>SUMPRODUCT(LEN($AD272:$AD275)-LEN(SUBSTITUTE($AD272:$AD275,"G", "")))</f>
        <v>2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35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8.15" customHeight="1" thickBot="1" x14ac:dyDescent="0.25">
      <c r="B273" s="30"/>
      <c r="C273" s="339"/>
      <c r="D273" s="221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 t="s">
        <v>457</v>
      </c>
      <c r="N273" s="33" t="s">
        <v>121</v>
      </c>
      <c r="O273" s="55" t="s">
        <v>470</v>
      </c>
      <c r="P273" s="33" t="s">
        <v>120</v>
      </c>
      <c r="Q273" s="55" t="s">
        <v>527</v>
      </c>
      <c r="R273" s="33" t="s">
        <v>119</v>
      </c>
      <c r="S273" s="55" t="s">
        <v>494</v>
      </c>
      <c r="T273" s="33" t="s">
        <v>118</v>
      </c>
      <c r="U273" s="55" t="s">
        <v>673</v>
      </c>
      <c r="V273" s="33" t="s">
        <v>117</v>
      </c>
      <c r="W273" s="55" t="s">
        <v>522</v>
      </c>
      <c r="X273" s="33" t="s">
        <v>116</v>
      </c>
      <c r="Y273" s="55"/>
      <c r="Z273" s="33" t="s">
        <v>115</v>
      </c>
      <c r="AA273" s="55"/>
      <c r="AB273" s="193"/>
      <c r="AC273" s="55"/>
      <c r="AD273" s="193"/>
      <c r="AE273" s="22"/>
      <c r="AF273" s="422"/>
      <c r="AG273" s="422"/>
      <c r="AH273" s="278"/>
      <c r="AI273" s="9"/>
      <c r="AJ273" s="350"/>
      <c r="AK273" s="353"/>
      <c r="AL273" s="336"/>
      <c r="AM273" s="350"/>
      <c r="AN273" s="353"/>
      <c r="AO273" s="336"/>
      <c r="AP273" s="350"/>
      <c r="AQ273" s="353"/>
      <c r="AR273" s="336"/>
      <c r="AS273" s="350"/>
      <c r="AT273" s="353"/>
      <c r="AU273" s="336"/>
      <c r="AV273" s="350"/>
      <c r="AW273" s="363"/>
      <c r="AX273" s="336"/>
      <c r="AY273" s="417"/>
      <c r="AZ273" s="411"/>
      <c r="BA273" s="411"/>
      <c r="BB273" s="414"/>
    </row>
    <row r="274" spans="2:62" ht="28.15" customHeight="1" x14ac:dyDescent="0.2">
      <c r="B274" s="30"/>
      <c r="C274" s="340"/>
      <c r="D274" s="218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 t="s">
        <v>527</v>
      </c>
      <c r="N274" s="25" t="s">
        <v>112</v>
      </c>
      <c r="O274" s="114" t="s">
        <v>179</v>
      </c>
      <c r="P274" s="25" t="s">
        <v>111</v>
      </c>
      <c r="Q274" s="114" t="s">
        <v>487</v>
      </c>
      <c r="R274" s="25" t="s">
        <v>110</v>
      </c>
      <c r="S274" s="114" t="s">
        <v>1426</v>
      </c>
      <c r="T274" s="25" t="s">
        <v>109</v>
      </c>
      <c r="U274" s="114" t="s">
        <v>348</v>
      </c>
      <c r="V274" s="25" t="s">
        <v>108</v>
      </c>
      <c r="W274" s="114" t="s">
        <v>354</v>
      </c>
      <c r="X274" s="25" t="s">
        <v>107</v>
      </c>
      <c r="Y274" s="114"/>
      <c r="Z274" s="25" t="s">
        <v>106</v>
      </c>
      <c r="AA274" s="114"/>
      <c r="AB274" s="190"/>
      <c r="AC274" s="114"/>
      <c r="AD274" s="190"/>
      <c r="AE274" s="22"/>
      <c r="AF274" s="422"/>
      <c r="AG274" s="422"/>
      <c r="AH274" s="278"/>
      <c r="AI274" s="9"/>
      <c r="AJ274" s="350"/>
      <c r="AK274" s="353"/>
      <c r="AL274" s="336"/>
      <c r="AM274" s="350"/>
      <c r="AN274" s="353"/>
      <c r="AO274" s="336"/>
      <c r="AP274" s="350"/>
      <c r="AQ274" s="353"/>
      <c r="AR274" s="336"/>
      <c r="AS274" s="350"/>
      <c r="AT274" s="353"/>
      <c r="AU274" s="336"/>
      <c r="AV274" s="350"/>
      <c r="AW274" s="363"/>
      <c r="AX274" s="336"/>
      <c r="AY274" s="417"/>
      <c r="AZ274" s="411"/>
      <c r="BA274" s="411"/>
      <c r="BB274" s="414"/>
    </row>
    <row r="275" spans="2:62" ht="28.15" customHeight="1" thickBot="1" x14ac:dyDescent="0.25">
      <c r="B275" s="30"/>
      <c r="C275" s="355"/>
      <c r="D275" s="246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 t="s">
        <v>467</v>
      </c>
      <c r="N275" s="50" t="s">
        <v>104</v>
      </c>
      <c r="O275" s="51" t="s">
        <v>458</v>
      </c>
      <c r="P275" s="50" t="s">
        <v>103</v>
      </c>
      <c r="Q275" s="51" t="s">
        <v>179</v>
      </c>
      <c r="R275" s="50" t="s">
        <v>102</v>
      </c>
      <c r="S275" s="51" t="s">
        <v>507</v>
      </c>
      <c r="T275" s="50">
        <v>20</v>
      </c>
      <c r="U275" s="51" t="s">
        <v>371</v>
      </c>
      <c r="V275" s="50" t="s">
        <v>101</v>
      </c>
      <c r="W275" s="51" t="s">
        <v>130</v>
      </c>
      <c r="X275" s="50" t="s">
        <v>100</v>
      </c>
      <c r="Y275" s="51"/>
      <c r="Z275" s="50" t="s">
        <v>99</v>
      </c>
      <c r="AA275" s="51"/>
      <c r="AB275" s="187"/>
      <c r="AC275" s="51"/>
      <c r="AD275" s="187"/>
      <c r="AE275" s="48"/>
      <c r="AF275" s="424"/>
      <c r="AG275" s="424"/>
      <c r="AH275" s="280"/>
      <c r="AI275" s="9"/>
      <c r="AJ275" s="351"/>
      <c r="AK275" s="354"/>
      <c r="AL275" s="337"/>
      <c r="AM275" s="351"/>
      <c r="AN275" s="354"/>
      <c r="AO275" s="337"/>
      <c r="AP275" s="351"/>
      <c r="AQ275" s="354"/>
      <c r="AR275" s="337"/>
      <c r="AS275" s="351"/>
      <c r="AT275" s="354"/>
      <c r="AU275" s="337"/>
      <c r="AV275" s="351"/>
      <c r="AW275" s="364"/>
      <c r="AX275" s="337"/>
      <c r="AY275" s="418"/>
      <c r="AZ275" s="412"/>
      <c r="BA275" s="412"/>
      <c r="BB275" s="415"/>
    </row>
    <row r="276" spans="2:62" ht="28.15" customHeight="1" x14ac:dyDescent="0.2">
      <c r="B276" s="30"/>
      <c r="C276" s="338">
        <v>3</v>
      </c>
      <c r="D276" s="212"/>
      <c r="E276" s="198"/>
      <c r="F276" s="198"/>
      <c r="G276" s="197"/>
      <c r="H276" s="358"/>
      <c r="I276" s="390">
        <v>144</v>
      </c>
      <c r="J276" s="390">
        <v>29</v>
      </c>
      <c r="K276" s="390">
        <v>9</v>
      </c>
      <c r="L276" s="42" t="s">
        <v>131</v>
      </c>
      <c r="M276" s="43" t="s">
        <v>179</v>
      </c>
      <c r="N276" s="42" t="s">
        <v>129</v>
      </c>
      <c r="O276" s="43" t="s">
        <v>179</v>
      </c>
      <c r="P276" s="42" t="s">
        <v>128</v>
      </c>
      <c r="Q276" s="43" t="s">
        <v>357</v>
      </c>
      <c r="R276" s="42" t="s">
        <v>127</v>
      </c>
      <c r="S276" s="43" t="s">
        <v>467</v>
      </c>
      <c r="T276" s="42" t="s">
        <v>126</v>
      </c>
      <c r="U276" s="43" t="s">
        <v>130</v>
      </c>
      <c r="V276" s="42" t="s">
        <v>125</v>
      </c>
      <c r="W276" s="43"/>
      <c r="X276" s="42" t="s">
        <v>124</v>
      </c>
      <c r="Y276" s="43"/>
      <c r="Z276" s="42" t="s">
        <v>123</v>
      </c>
      <c r="AA276" s="43"/>
      <c r="AB276" s="196"/>
      <c r="AC276" s="43"/>
      <c r="AD276" s="196"/>
      <c r="AE276" s="39"/>
      <c r="AF276" s="421"/>
      <c r="AG276" s="421"/>
      <c r="AH276" s="279"/>
      <c r="AI276" s="9"/>
      <c r="AJ276" s="349">
        <f>SUMPRODUCT(LEN($M276:$AA279)-LEN(SUBSTITUTE($M276:$AA279,"A", "")))</f>
        <v>27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7</v>
      </c>
      <c r="AN276" s="352">
        <f>SUMPRODUCT(LEN($AD276:$AD279)-LEN(SUBSTITUTE($AD276:$AD279,"S", "")))</f>
        <v>0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5</v>
      </c>
      <c r="AT276" s="352">
        <f>SUMPRODUCT(LEN($AD276:$AD279)-LEN(SUBSTITUTE($AD276:$AD279,"G", "")))</f>
        <v>0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35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8.15" customHeight="1" thickBot="1" x14ac:dyDescent="0.25">
      <c r="B277" s="30"/>
      <c r="C277" s="339"/>
      <c r="D277" s="221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 t="s">
        <v>179</v>
      </c>
      <c r="N277" s="33" t="s">
        <v>121</v>
      </c>
      <c r="O277" s="55" t="s">
        <v>467</v>
      </c>
      <c r="P277" s="33" t="s">
        <v>120</v>
      </c>
      <c r="Q277" s="55" t="s">
        <v>479</v>
      </c>
      <c r="R277" s="33" t="s">
        <v>119</v>
      </c>
      <c r="S277" s="55" t="s">
        <v>179</v>
      </c>
      <c r="T277" s="33" t="s">
        <v>118</v>
      </c>
      <c r="U277" s="55" t="s">
        <v>354</v>
      </c>
      <c r="V277" s="33" t="s">
        <v>117</v>
      </c>
      <c r="W277" s="55"/>
      <c r="X277" s="33" t="s">
        <v>116</v>
      </c>
      <c r="Y277" s="55"/>
      <c r="Z277" s="33" t="s">
        <v>115</v>
      </c>
      <c r="AA277" s="55"/>
      <c r="AB277" s="193"/>
      <c r="AC277" s="55"/>
      <c r="AD277" s="193"/>
      <c r="AE277" s="22"/>
      <c r="AF277" s="422"/>
      <c r="AG277" s="422"/>
      <c r="AH277" s="278"/>
      <c r="AI277" s="9"/>
      <c r="AJ277" s="350"/>
      <c r="AK277" s="353"/>
      <c r="AL277" s="336"/>
      <c r="AM277" s="350"/>
      <c r="AN277" s="353"/>
      <c r="AO277" s="336"/>
      <c r="AP277" s="350"/>
      <c r="AQ277" s="353"/>
      <c r="AR277" s="336"/>
      <c r="AS277" s="350"/>
      <c r="AT277" s="353"/>
      <c r="AU277" s="336"/>
      <c r="AV277" s="350"/>
      <c r="AW277" s="363"/>
      <c r="AX277" s="336"/>
      <c r="AY277" s="417"/>
      <c r="AZ277" s="411"/>
      <c r="BA277" s="411"/>
      <c r="BB277" s="414"/>
    </row>
    <row r="278" spans="2:62" ht="28.15" customHeight="1" x14ac:dyDescent="0.2">
      <c r="B278" s="30"/>
      <c r="C278" s="340"/>
      <c r="D278" s="218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 t="s">
        <v>179</v>
      </c>
      <c r="N278" s="25" t="s">
        <v>112</v>
      </c>
      <c r="O278" s="114" t="s">
        <v>179</v>
      </c>
      <c r="P278" s="25" t="s">
        <v>111</v>
      </c>
      <c r="Q278" s="114" t="s">
        <v>357</v>
      </c>
      <c r="R278" s="25" t="s">
        <v>110</v>
      </c>
      <c r="S278" s="114" t="s">
        <v>132</v>
      </c>
      <c r="T278" s="25" t="s">
        <v>109</v>
      </c>
      <c r="U278" s="114" t="s">
        <v>354</v>
      </c>
      <c r="V278" s="25" t="s">
        <v>108</v>
      </c>
      <c r="W278" s="114"/>
      <c r="X278" s="25" t="s">
        <v>107</v>
      </c>
      <c r="Y278" s="114"/>
      <c r="Z278" s="25" t="s">
        <v>106</v>
      </c>
      <c r="AA278" s="114"/>
      <c r="AB278" s="190"/>
      <c r="AC278" s="114"/>
      <c r="AD278" s="190"/>
      <c r="AE278" s="22"/>
      <c r="AF278" s="422"/>
      <c r="AG278" s="422"/>
      <c r="AH278" s="278"/>
      <c r="AI278" s="9"/>
      <c r="AJ278" s="350"/>
      <c r="AK278" s="353"/>
      <c r="AL278" s="336"/>
      <c r="AM278" s="350"/>
      <c r="AN278" s="353"/>
      <c r="AO278" s="336"/>
      <c r="AP278" s="350"/>
      <c r="AQ278" s="353"/>
      <c r="AR278" s="336"/>
      <c r="AS278" s="350"/>
      <c r="AT278" s="353"/>
      <c r="AU278" s="336"/>
      <c r="AV278" s="350"/>
      <c r="AW278" s="363"/>
      <c r="AX278" s="336"/>
      <c r="AY278" s="417"/>
      <c r="AZ278" s="411"/>
      <c r="BA278" s="411"/>
      <c r="BB278" s="414"/>
    </row>
    <row r="279" spans="2:62" ht="28.15" customHeight="1" thickBot="1" x14ac:dyDescent="0.25">
      <c r="B279" s="20"/>
      <c r="C279" s="341"/>
      <c r="D279" s="215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 t="s">
        <v>132</v>
      </c>
      <c r="N279" s="15" t="s">
        <v>104</v>
      </c>
      <c r="O279" s="16" t="s">
        <v>467</v>
      </c>
      <c r="P279" s="15" t="s">
        <v>103</v>
      </c>
      <c r="Q279" s="16" t="s">
        <v>509</v>
      </c>
      <c r="R279" s="15" t="s">
        <v>102</v>
      </c>
      <c r="S279" s="16" t="s">
        <v>347</v>
      </c>
      <c r="T279" s="15">
        <v>20</v>
      </c>
      <c r="U279" s="16" t="s">
        <v>130</v>
      </c>
      <c r="V279" s="15" t="s">
        <v>101</v>
      </c>
      <c r="W279" s="16"/>
      <c r="X279" s="15" t="s">
        <v>100</v>
      </c>
      <c r="Y279" s="16"/>
      <c r="Z279" s="15" t="s">
        <v>99</v>
      </c>
      <c r="AA279" s="16"/>
      <c r="AB279" s="187"/>
      <c r="AC279" s="16"/>
      <c r="AD279" s="186"/>
      <c r="AE279" s="11"/>
      <c r="AF279" s="423"/>
      <c r="AG279" s="423"/>
      <c r="AH279" s="277"/>
      <c r="AI279" s="9"/>
      <c r="AJ279" s="351"/>
      <c r="AK279" s="354"/>
      <c r="AL279" s="337"/>
      <c r="AM279" s="351"/>
      <c r="AN279" s="354"/>
      <c r="AO279" s="337"/>
      <c r="AP279" s="351"/>
      <c r="AQ279" s="354"/>
      <c r="AR279" s="337"/>
      <c r="AS279" s="351"/>
      <c r="AT279" s="354"/>
      <c r="AU279" s="337"/>
      <c r="AV279" s="351"/>
      <c r="AW279" s="364"/>
      <c r="AX279" s="337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286" t="s">
        <v>160</v>
      </c>
      <c r="AI280" s="106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230</v>
      </c>
      <c r="E281" s="425"/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85"/>
      <c r="AI281" s="86" t="s">
        <v>137</v>
      </c>
      <c r="AJ281" s="85">
        <f t="shared" ref="AJ281:BB281" si="36">SUM(AJ283:AJ294)</f>
        <v>135</v>
      </c>
      <c r="AK281" s="84">
        <f t="shared" si="36"/>
        <v>5</v>
      </c>
      <c r="AL281" s="83">
        <f t="shared" si="36"/>
        <v>0</v>
      </c>
      <c r="AM281" s="85">
        <f t="shared" si="36"/>
        <v>51</v>
      </c>
      <c r="AN281" s="84">
        <f t="shared" si="36"/>
        <v>0</v>
      </c>
      <c r="AO281" s="83">
        <f t="shared" si="36"/>
        <v>0</v>
      </c>
      <c r="AP281" s="85">
        <f t="shared" si="36"/>
        <v>2</v>
      </c>
      <c r="AQ281" s="84">
        <f t="shared" si="36"/>
        <v>0</v>
      </c>
      <c r="AR281" s="83">
        <f t="shared" si="36"/>
        <v>0</v>
      </c>
      <c r="AS281" s="85">
        <f t="shared" si="36"/>
        <v>34</v>
      </c>
      <c r="AT281" s="84">
        <f t="shared" si="36"/>
        <v>2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1</v>
      </c>
      <c r="AZ281" s="81">
        <f t="shared" si="36"/>
        <v>0</v>
      </c>
      <c r="BA281" s="81">
        <f t="shared" si="36"/>
        <v>1</v>
      </c>
      <c r="BB281" s="80">
        <f t="shared" si="36"/>
        <v>0</v>
      </c>
      <c r="BC281" s="79" t="s">
        <v>136</v>
      </c>
      <c r="BF281" s="5">
        <f>SUM(AJ281:AL281)/$BG$5</f>
        <v>46.666666666666664</v>
      </c>
      <c r="BG281" s="5">
        <f>SUM(AM281:AO281,AY281)/$BG$5</f>
        <v>17.333333333333332</v>
      </c>
      <c r="BH281" s="5">
        <f>SUM(AP281:AR281,AZ281)/$BG$5</f>
        <v>0.66666666666666663</v>
      </c>
      <c r="BI281" s="5">
        <f>SUM(AS281:AU281,BA281)/$BG$5</f>
        <v>12.333333333333334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85"/>
      <c r="AI282" s="66" t="s">
        <v>135</v>
      </c>
      <c r="AJ282" s="65">
        <f t="shared" ref="AJ282:BB282" si="37">AJ281/3</f>
        <v>45</v>
      </c>
      <c r="AK282" s="64">
        <f t="shared" si="37"/>
        <v>1.6666666666666667</v>
      </c>
      <c r="AL282" s="63">
        <f t="shared" si="37"/>
        <v>0</v>
      </c>
      <c r="AM282" s="65">
        <f t="shared" si="37"/>
        <v>17</v>
      </c>
      <c r="AN282" s="64">
        <f t="shared" si="37"/>
        <v>0</v>
      </c>
      <c r="AO282" s="63">
        <f t="shared" si="37"/>
        <v>0</v>
      </c>
      <c r="AP282" s="65">
        <f t="shared" si="37"/>
        <v>0.66666666666666663</v>
      </c>
      <c r="AQ282" s="64">
        <f t="shared" si="37"/>
        <v>0</v>
      </c>
      <c r="AR282" s="63">
        <f t="shared" si="37"/>
        <v>0</v>
      </c>
      <c r="AS282" s="65">
        <f t="shared" si="37"/>
        <v>11.333333333333334</v>
      </c>
      <c r="AT282" s="64">
        <f t="shared" si="37"/>
        <v>0.66666666666666663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0.33333333333333331</v>
      </c>
      <c r="AZ282" s="61">
        <f t="shared" si="37"/>
        <v>0</v>
      </c>
      <c r="BA282" s="61">
        <f t="shared" si="37"/>
        <v>0.33333333333333331</v>
      </c>
      <c r="BB282" s="60">
        <f t="shared" si="37"/>
        <v>0</v>
      </c>
      <c r="BC282" s="59" t="s">
        <v>134</v>
      </c>
    </row>
    <row r="283" spans="2:62" ht="28.15" customHeight="1" x14ac:dyDescent="0.2">
      <c r="B283" s="30"/>
      <c r="C283" s="338">
        <v>1</v>
      </c>
      <c r="D283" s="239" t="s">
        <v>670</v>
      </c>
      <c r="E283" s="198"/>
      <c r="F283" s="198"/>
      <c r="G283" s="197"/>
      <c r="H283" s="358" t="s">
        <v>183</v>
      </c>
      <c r="I283" s="390">
        <v>144</v>
      </c>
      <c r="J283" s="390">
        <v>31</v>
      </c>
      <c r="K283" s="390">
        <v>7</v>
      </c>
      <c r="L283" s="42" t="s">
        <v>131</v>
      </c>
      <c r="M283" s="43" t="s">
        <v>132</v>
      </c>
      <c r="N283" s="42" t="s">
        <v>129</v>
      </c>
      <c r="O283" s="43" t="s">
        <v>479</v>
      </c>
      <c r="P283" s="42" t="s">
        <v>128</v>
      </c>
      <c r="Q283" s="43" t="s">
        <v>527</v>
      </c>
      <c r="R283" s="42" t="s">
        <v>127</v>
      </c>
      <c r="S283" s="43" t="s">
        <v>487</v>
      </c>
      <c r="T283" s="42" t="s">
        <v>126</v>
      </c>
      <c r="U283" s="43" t="s">
        <v>718</v>
      </c>
      <c r="V283" s="42" t="s">
        <v>125</v>
      </c>
      <c r="W283" s="43" t="s">
        <v>348</v>
      </c>
      <c r="X283" s="42" t="s">
        <v>124</v>
      </c>
      <c r="Y283" s="43"/>
      <c r="Z283" s="42" t="s">
        <v>123</v>
      </c>
      <c r="AA283" s="43"/>
      <c r="AB283" s="196"/>
      <c r="AC283" s="43"/>
      <c r="AD283" s="196" t="s">
        <v>1431</v>
      </c>
      <c r="AE283" s="58" t="s">
        <v>542</v>
      </c>
      <c r="AF283" s="421"/>
      <c r="AG283" s="421"/>
      <c r="AH283" s="279"/>
      <c r="AI283" s="9"/>
      <c r="AJ283" s="349">
        <f>SUMPRODUCT(LEN($M283:$AA286)-LEN(SUBSTITUTE($M283:$AA286,"A", "")))</f>
        <v>51</v>
      </c>
      <c r="AK283" s="352">
        <f>SUMPRODUCT(LEN($AD283:$AD286)-LEN(SUBSTITUTE($AD283:$AD286,"A", "")))</f>
        <v>5</v>
      </c>
      <c r="AL283" s="335">
        <f>SUMPRODUCT(LEN($AC283:$AC286)-LEN(SUBSTITUTE($AC283:$AC286,"A", "")))</f>
        <v>0</v>
      </c>
      <c r="AM283" s="349">
        <f>SUMPRODUCT(LEN($M283:$AA286)-LEN(SUBSTITUTE($M283:$AA286,"S", "")))</f>
        <v>15</v>
      </c>
      <c r="AN283" s="352">
        <f>SUMPRODUCT(LEN($AD283:$AD286)-LEN(SUBSTITUTE($AD283:$AD286,"S", "")))</f>
        <v>0</v>
      </c>
      <c r="AO283" s="335">
        <f>SUMPRODUCT(LEN($AC283:$AC286)-LEN(SUBSTITUTE($AC283:$AC286,"S", "")))</f>
        <v>0</v>
      </c>
      <c r="AP283" s="349">
        <f>SUMPRODUCT(LEN($M283:$AA286)-LEN(SUBSTITUTE($M283:$AA286,"F", "")))</f>
        <v>1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11</v>
      </c>
      <c r="AT283" s="352">
        <f>SUMPRODUCT(LEN($AD283:$AD286)-LEN(SUBSTITUTE($AD283:$AD286,"G", "")))</f>
        <v>2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35">
        <f>SUMPRODUCT(LEN($AC283:$AC286)-LEN(SUBSTITUTE($AC283:$AC286,"M", "")))</f>
        <v>0</v>
      </c>
      <c r="AY283" s="416">
        <f>SUMPRODUCT(LEN($AE283:$AE286)-LEN(SUBSTITUTE($AE283:$AE286,"S", "")))</f>
        <v>1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1</v>
      </c>
      <c r="BB283" s="413">
        <f>SUMPRODUCT(LEN($AE283:$AE286)-LEN(SUBSTITUTE($AE283:$AE286,"M", "")))</f>
        <v>0</v>
      </c>
    </row>
    <row r="284" spans="2:62" ht="28.15" customHeight="1" thickBot="1" x14ac:dyDescent="0.25">
      <c r="B284" s="30"/>
      <c r="C284" s="339"/>
      <c r="D284" s="221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179</v>
      </c>
      <c r="N284" s="33" t="s">
        <v>121</v>
      </c>
      <c r="O284" s="55" t="s">
        <v>684</v>
      </c>
      <c r="P284" s="33" t="s">
        <v>120</v>
      </c>
      <c r="Q284" s="55" t="s">
        <v>1167</v>
      </c>
      <c r="R284" s="33" t="s">
        <v>119</v>
      </c>
      <c r="S284" s="55" t="s">
        <v>457</v>
      </c>
      <c r="T284" s="33" t="s">
        <v>118</v>
      </c>
      <c r="U284" s="55" t="s">
        <v>462</v>
      </c>
      <c r="V284" s="33" t="s">
        <v>117</v>
      </c>
      <c r="W284" s="55" t="s">
        <v>347</v>
      </c>
      <c r="X284" s="33" t="s">
        <v>116</v>
      </c>
      <c r="Y284" s="55"/>
      <c r="Z284" s="33" t="s">
        <v>115</v>
      </c>
      <c r="AA284" s="55"/>
      <c r="AB284" s="193"/>
      <c r="AC284" s="55"/>
      <c r="AD284" s="193"/>
      <c r="AE284" s="57"/>
      <c r="AF284" s="422"/>
      <c r="AG284" s="422"/>
      <c r="AH284" s="278"/>
      <c r="AI284" s="9"/>
      <c r="AJ284" s="350"/>
      <c r="AK284" s="353"/>
      <c r="AL284" s="336"/>
      <c r="AM284" s="350"/>
      <c r="AN284" s="353"/>
      <c r="AO284" s="336"/>
      <c r="AP284" s="350"/>
      <c r="AQ284" s="353"/>
      <c r="AR284" s="336"/>
      <c r="AS284" s="350"/>
      <c r="AT284" s="353"/>
      <c r="AU284" s="336"/>
      <c r="AV284" s="350"/>
      <c r="AW284" s="363"/>
      <c r="AX284" s="336"/>
      <c r="AY284" s="417"/>
      <c r="AZ284" s="411"/>
      <c r="BA284" s="411"/>
      <c r="BB284" s="414"/>
    </row>
    <row r="285" spans="2:62" ht="28.15" customHeight="1" x14ac:dyDescent="0.2">
      <c r="B285" s="30"/>
      <c r="C285" s="340"/>
      <c r="D285" s="218"/>
      <c r="E285" s="192"/>
      <c r="F285" s="192"/>
      <c r="G285" s="191"/>
      <c r="H285" s="360">
        <v>230</v>
      </c>
      <c r="I285" s="392"/>
      <c r="J285" s="392"/>
      <c r="K285" s="392"/>
      <c r="L285" s="25" t="s">
        <v>114</v>
      </c>
      <c r="M285" s="114" t="s">
        <v>179</v>
      </c>
      <c r="N285" s="25" t="s">
        <v>112</v>
      </c>
      <c r="O285" s="114" t="s">
        <v>458</v>
      </c>
      <c r="P285" s="25" t="s">
        <v>111</v>
      </c>
      <c r="Q285" s="114" t="s">
        <v>458</v>
      </c>
      <c r="R285" s="25" t="s">
        <v>110</v>
      </c>
      <c r="S285" s="114" t="s">
        <v>463</v>
      </c>
      <c r="T285" s="25" t="s">
        <v>109</v>
      </c>
      <c r="U285" s="114" t="s">
        <v>462</v>
      </c>
      <c r="V285" s="25" t="s">
        <v>108</v>
      </c>
      <c r="W285" s="114" t="s">
        <v>130</v>
      </c>
      <c r="X285" s="25" t="s">
        <v>107</v>
      </c>
      <c r="Y285" s="114"/>
      <c r="Z285" s="25" t="s">
        <v>106</v>
      </c>
      <c r="AA285" s="114"/>
      <c r="AB285" s="190"/>
      <c r="AC285" s="114"/>
      <c r="AD285" s="190"/>
      <c r="AE285" s="57"/>
      <c r="AF285" s="422"/>
      <c r="AG285" s="422"/>
      <c r="AH285" s="278"/>
      <c r="AI285" s="9"/>
      <c r="AJ285" s="350"/>
      <c r="AK285" s="353"/>
      <c r="AL285" s="336"/>
      <c r="AM285" s="350"/>
      <c r="AN285" s="353"/>
      <c r="AO285" s="336"/>
      <c r="AP285" s="350"/>
      <c r="AQ285" s="353"/>
      <c r="AR285" s="336"/>
      <c r="AS285" s="350"/>
      <c r="AT285" s="353"/>
      <c r="AU285" s="336"/>
      <c r="AV285" s="350"/>
      <c r="AW285" s="363"/>
      <c r="AX285" s="336"/>
      <c r="AY285" s="417"/>
      <c r="AZ285" s="411"/>
      <c r="BA285" s="411"/>
      <c r="BB285" s="414"/>
    </row>
    <row r="286" spans="2:62" ht="28.15" customHeight="1" thickBot="1" x14ac:dyDescent="0.25">
      <c r="B286" s="30"/>
      <c r="C286" s="355"/>
      <c r="D286" s="246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357</v>
      </c>
      <c r="N286" s="50" t="s">
        <v>104</v>
      </c>
      <c r="O286" s="51" t="s">
        <v>479</v>
      </c>
      <c r="P286" s="50" t="s">
        <v>103</v>
      </c>
      <c r="Q286" s="51" t="s">
        <v>697</v>
      </c>
      <c r="R286" s="50" t="s">
        <v>102</v>
      </c>
      <c r="S286" s="51" t="s">
        <v>462</v>
      </c>
      <c r="T286" s="50">
        <v>20</v>
      </c>
      <c r="U286" s="51" t="s">
        <v>352</v>
      </c>
      <c r="V286" s="50" t="s">
        <v>101</v>
      </c>
      <c r="W286" s="51" t="s">
        <v>130</v>
      </c>
      <c r="X286" s="50" t="s">
        <v>100</v>
      </c>
      <c r="Y286" s="51"/>
      <c r="Z286" s="50" t="s">
        <v>99</v>
      </c>
      <c r="AA286" s="51"/>
      <c r="AB286" s="187"/>
      <c r="AC286" s="51"/>
      <c r="AD286" s="187"/>
      <c r="AE286" s="56"/>
      <c r="AF286" s="424"/>
      <c r="AG286" s="424"/>
      <c r="AH286" s="280"/>
      <c r="AI286" s="9"/>
      <c r="AJ286" s="351"/>
      <c r="AK286" s="354"/>
      <c r="AL286" s="337"/>
      <c r="AM286" s="351"/>
      <c r="AN286" s="354"/>
      <c r="AO286" s="337"/>
      <c r="AP286" s="351"/>
      <c r="AQ286" s="354"/>
      <c r="AR286" s="337"/>
      <c r="AS286" s="351"/>
      <c r="AT286" s="354"/>
      <c r="AU286" s="337"/>
      <c r="AV286" s="351"/>
      <c r="AW286" s="364"/>
      <c r="AX286" s="337"/>
      <c r="AY286" s="418"/>
      <c r="AZ286" s="412"/>
      <c r="BA286" s="412"/>
      <c r="BB286" s="415"/>
    </row>
    <row r="287" spans="2:62" ht="28.15" customHeight="1" x14ac:dyDescent="0.2">
      <c r="B287" s="30"/>
      <c r="C287" s="338">
        <v>2</v>
      </c>
      <c r="D287" s="212"/>
      <c r="E287" s="198"/>
      <c r="F287" s="198"/>
      <c r="G287" s="197"/>
      <c r="H287" s="358"/>
      <c r="I287" s="390">
        <v>159</v>
      </c>
      <c r="J287" s="390">
        <v>31</v>
      </c>
      <c r="K287" s="390">
        <v>7</v>
      </c>
      <c r="L287" s="42" t="s">
        <v>131</v>
      </c>
      <c r="M287" s="43" t="s">
        <v>132</v>
      </c>
      <c r="N287" s="42" t="s">
        <v>129</v>
      </c>
      <c r="O287" s="43" t="s">
        <v>179</v>
      </c>
      <c r="P287" s="42" t="s">
        <v>128</v>
      </c>
      <c r="Q287" s="43" t="s">
        <v>1303</v>
      </c>
      <c r="R287" s="42" t="s">
        <v>127</v>
      </c>
      <c r="S287" s="43" t="s">
        <v>509</v>
      </c>
      <c r="T287" s="42" t="s">
        <v>126</v>
      </c>
      <c r="U287" s="43" t="s">
        <v>462</v>
      </c>
      <c r="V287" s="42" t="s">
        <v>125</v>
      </c>
      <c r="W287" s="43" t="s">
        <v>354</v>
      </c>
      <c r="X287" s="42" t="s">
        <v>124</v>
      </c>
      <c r="Y287" s="43"/>
      <c r="Z287" s="42" t="s">
        <v>123</v>
      </c>
      <c r="AA287" s="43"/>
      <c r="AB287" s="196"/>
      <c r="AC287" s="43"/>
      <c r="AD287" s="196"/>
      <c r="AE287" s="39"/>
      <c r="AF287" s="421"/>
      <c r="AG287" s="421"/>
      <c r="AH287" s="279"/>
      <c r="AI287" s="9"/>
      <c r="AJ287" s="349">
        <f>SUMPRODUCT(LEN($M287:$AA290)-LEN(SUBSTITUTE($M287:$AA290,"A", "")))</f>
        <v>44</v>
      </c>
      <c r="AK287" s="352">
        <f>SUMPRODUCT(LEN($AD287:$AD290)-LEN(SUBSTITUTE($AD287:$AD290,"A", "")))</f>
        <v>0</v>
      </c>
      <c r="AL287" s="335">
        <f>SUMPRODUCT(LEN($AC287:$AC290)-LEN(SUBSTITUTE($AC287:$AC290,"A", "")))</f>
        <v>0</v>
      </c>
      <c r="AM287" s="349">
        <f>SUMPRODUCT(LEN($M287:$AA290)-LEN(SUBSTITUTE($M287:$AA290,"S", "")))</f>
        <v>19</v>
      </c>
      <c r="AN287" s="352">
        <f>SUMPRODUCT(LEN($AD287:$AD290)-LEN(SUBSTITUTE($AD287:$AD290,"S", "")))</f>
        <v>0</v>
      </c>
      <c r="AO287" s="335">
        <f>SUMPRODUCT(LEN($AC287:$AC290)-LEN(SUBSTITUTE($AC287:$AC290,"S", "")))</f>
        <v>0</v>
      </c>
      <c r="AP287" s="349">
        <f>SUMPRODUCT(LEN($M287:$AA290)-LEN(SUBSTITUTE($M287:$AA290,"F", "")))</f>
        <v>0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12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35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8.15" customHeight="1" thickBot="1" x14ac:dyDescent="0.25">
      <c r="B288" s="30"/>
      <c r="C288" s="339"/>
      <c r="D288" s="221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 t="s">
        <v>179</v>
      </c>
      <c r="N288" s="33" t="s">
        <v>121</v>
      </c>
      <c r="O288" s="55" t="s">
        <v>487</v>
      </c>
      <c r="P288" s="33" t="s">
        <v>120</v>
      </c>
      <c r="Q288" s="55" t="s">
        <v>357</v>
      </c>
      <c r="R288" s="33" t="s">
        <v>119</v>
      </c>
      <c r="S288" s="55" t="s">
        <v>684</v>
      </c>
      <c r="T288" s="33" t="s">
        <v>118</v>
      </c>
      <c r="U288" s="55" t="s">
        <v>462</v>
      </c>
      <c r="V288" s="33" t="s">
        <v>117</v>
      </c>
      <c r="W288" s="55" t="s">
        <v>354</v>
      </c>
      <c r="X288" s="33" t="s">
        <v>116</v>
      </c>
      <c r="Y288" s="55"/>
      <c r="Z288" s="33" t="s">
        <v>115</v>
      </c>
      <c r="AA288" s="55"/>
      <c r="AB288" s="193"/>
      <c r="AC288" s="55"/>
      <c r="AD288" s="193"/>
      <c r="AE288" s="22"/>
      <c r="AF288" s="422"/>
      <c r="AG288" s="422"/>
      <c r="AH288" s="278"/>
      <c r="AI288" s="9"/>
      <c r="AJ288" s="350"/>
      <c r="AK288" s="353"/>
      <c r="AL288" s="336"/>
      <c r="AM288" s="350"/>
      <c r="AN288" s="353"/>
      <c r="AO288" s="336"/>
      <c r="AP288" s="350"/>
      <c r="AQ288" s="353"/>
      <c r="AR288" s="336"/>
      <c r="AS288" s="350"/>
      <c r="AT288" s="353"/>
      <c r="AU288" s="336"/>
      <c r="AV288" s="350"/>
      <c r="AW288" s="363"/>
      <c r="AX288" s="336"/>
      <c r="AY288" s="417"/>
      <c r="AZ288" s="411"/>
      <c r="BA288" s="411"/>
      <c r="BB288" s="414"/>
    </row>
    <row r="289" spans="2:62" ht="28.15" customHeight="1" x14ac:dyDescent="0.2">
      <c r="B289" s="30"/>
      <c r="C289" s="340"/>
      <c r="D289" s="218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 t="s">
        <v>357</v>
      </c>
      <c r="N289" s="25" t="s">
        <v>112</v>
      </c>
      <c r="O289" s="114" t="s">
        <v>487</v>
      </c>
      <c r="P289" s="25" t="s">
        <v>111</v>
      </c>
      <c r="Q289" s="114" t="s">
        <v>467</v>
      </c>
      <c r="R289" s="25" t="s">
        <v>110</v>
      </c>
      <c r="S289" s="114" t="s">
        <v>373</v>
      </c>
      <c r="T289" s="25" t="s">
        <v>109</v>
      </c>
      <c r="U289" s="114" t="s">
        <v>352</v>
      </c>
      <c r="V289" s="25" t="s">
        <v>108</v>
      </c>
      <c r="W289" s="114" t="s">
        <v>354</v>
      </c>
      <c r="X289" s="25" t="s">
        <v>107</v>
      </c>
      <c r="Y289" s="114"/>
      <c r="Z289" s="25" t="s">
        <v>106</v>
      </c>
      <c r="AA289" s="114"/>
      <c r="AB289" s="190"/>
      <c r="AC289" s="114"/>
      <c r="AD289" s="190"/>
      <c r="AE289" s="22"/>
      <c r="AF289" s="422"/>
      <c r="AG289" s="422"/>
      <c r="AH289" s="278"/>
      <c r="AI289" s="9"/>
      <c r="AJ289" s="350"/>
      <c r="AK289" s="353"/>
      <c r="AL289" s="336"/>
      <c r="AM289" s="350"/>
      <c r="AN289" s="353"/>
      <c r="AO289" s="336"/>
      <c r="AP289" s="350"/>
      <c r="AQ289" s="353"/>
      <c r="AR289" s="336"/>
      <c r="AS289" s="350"/>
      <c r="AT289" s="353"/>
      <c r="AU289" s="336"/>
      <c r="AV289" s="350"/>
      <c r="AW289" s="363"/>
      <c r="AX289" s="336"/>
      <c r="AY289" s="417"/>
      <c r="AZ289" s="411"/>
      <c r="BA289" s="411"/>
      <c r="BB289" s="414"/>
    </row>
    <row r="290" spans="2:62" ht="28.15" customHeight="1" thickBot="1" x14ac:dyDescent="0.25">
      <c r="B290" s="30"/>
      <c r="C290" s="355"/>
      <c r="D290" s="246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 t="s">
        <v>357</v>
      </c>
      <c r="N290" s="50" t="s">
        <v>104</v>
      </c>
      <c r="O290" s="51" t="s">
        <v>493</v>
      </c>
      <c r="P290" s="50" t="s">
        <v>103</v>
      </c>
      <c r="Q290" s="51" t="s">
        <v>1026</v>
      </c>
      <c r="R290" s="50" t="s">
        <v>102</v>
      </c>
      <c r="S290" s="51" t="s">
        <v>462</v>
      </c>
      <c r="T290" s="50">
        <v>20</v>
      </c>
      <c r="U290" s="51" t="s">
        <v>346</v>
      </c>
      <c r="V290" s="50" t="s">
        <v>101</v>
      </c>
      <c r="W290" s="51" t="s">
        <v>130</v>
      </c>
      <c r="X290" s="50" t="s">
        <v>100</v>
      </c>
      <c r="Y290" s="51"/>
      <c r="Z290" s="50" t="s">
        <v>99</v>
      </c>
      <c r="AA290" s="51"/>
      <c r="AB290" s="187"/>
      <c r="AC290" s="51"/>
      <c r="AD290" s="187"/>
      <c r="AE290" s="48"/>
      <c r="AF290" s="424"/>
      <c r="AG290" s="424"/>
      <c r="AH290" s="280"/>
      <c r="AI290" s="9"/>
      <c r="AJ290" s="351"/>
      <c r="AK290" s="354"/>
      <c r="AL290" s="337"/>
      <c r="AM290" s="351"/>
      <c r="AN290" s="354"/>
      <c r="AO290" s="337"/>
      <c r="AP290" s="351"/>
      <c r="AQ290" s="354"/>
      <c r="AR290" s="337"/>
      <c r="AS290" s="351"/>
      <c r="AT290" s="354"/>
      <c r="AU290" s="337"/>
      <c r="AV290" s="351"/>
      <c r="AW290" s="364"/>
      <c r="AX290" s="337"/>
      <c r="AY290" s="418"/>
      <c r="AZ290" s="412"/>
      <c r="BA290" s="412"/>
      <c r="BB290" s="415"/>
    </row>
    <row r="291" spans="2:62" ht="28.15" customHeight="1" x14ac:dyDescent="0.2">
      <c r="B291" s="30"/>
      <c r="C291" s="338">
        <v>3</v>
      </c>
      <c r="D291" s="212"/>
      <c r="E291" s="198"/>
      <c r="F291" s="198"/>
      <c r="G291" s="197"/>
      <c r="H291" s="358"/>
      <c r="I291" s="390">
        <v>145</v>
      </c>
      <c r="J291" s="390">
        <v>28</v>
      </c>
      <c r="K291" s="390">
        <v>6</v>
      </c>
      <c r="L291" s="42" t="s">
        <v>131</v>
      </c>
      <c r="M291" s="43" t="s">
        <v>179</v>
      </c>
      <c r="N291" s="42" t="s">
        <v>129</v>
      </c>
      <c r="O291" s="43" t="s">
        <v>458</v>
      </c>
      <c r="P291" s="42" t="s">
        <v>128</v>
      </c>
      <c r="Q291" s="43" t="s">
        <v>684</v>
      </c>
      <c r="R291" s="42" t="s">
        <v>127</v>
      </c>
      <c r="S291" s="43" t="s">
        <v>357</v>
      </c>
      <c r="T291" s="42" t="s">
        <v>126</v>
      </c>
      <c r="U291" s="43" t="s">
        <v>353</v>
      </c>
      <c r="V291" s="42" t="s">
        <v>125</v>
      </c>
      <c r="W291" s="43" t="s">
        <v>354</v>
      </c>
      <c r="X291" s="42" t="s">
        <v>124</v>
      </c>
      <c r="Y291" s="43"/>
      <c r="Z291" s="42" t="s">
        <v>123</v>
      </c>
      <c r="AA291" s="43"/>
      <c r="AB291" s="196"/>
      <c r="AC291" s="43"/>
      <c r="AD291" s="196"/>
      <c r="AE291" s="39"/>
      <c r="AF291" s="421"/>
      <c r="AG291" s="421"/>
      <c r="AH291" s="279"/>
      <c r="AI291" s="9"/>
      <c r="AJ291" s="349">
        <f>SUMPRODUCT(LEN($M291:$AA294)-LEN(SUBSTITUTE($M291:$AA294,"A", "")))</f>
        <v>40</v>
      </c>
      <c r="AK291" s="352">
        <f>SUMPRODUCT(LEN($AD291:$AD294)-LEN(SUBSTITUTE($AD291:$AD294,"A", "")))</f>
        <v>0</v>
      </c>
      <c r="AL291" s="335">
        <f>SUMPRODUCT(LEN($AC291:$AC294)-LEN(SUBSTITUTE($AC291:$AC294,"A", "")))</f>
        <v>0</v>
      </c>
      <c r="AM291" s="349">
        <f>SUMPRODUCT(LEN($M291:$AA294)-LEN(SUBSTITUTE($M291:$AA294,"S", "")))</f>
        <v>17</v>
      </c>
      <c r="AN291" s="352">
        <f>SUMPRODUCT(LEN($AD291:$AD294)-LEN(SUBSTITUTE($AD291:$AD294,"S", "")))</f>
        <v>0</v>
      </c>
      <c r="AO291" s="335">
        <f>SUMPRODUCT(LEN($AC291:$AC294)-LEN(SUBSTITUTE($AC291:$AC294,"S", "")))</f>
        <v>0</v>
      </c>
      <c r="AP291" s="349">
        <f>SUMPRODUCT(LEN($M291:$AA294)-LEN(SUBSTITUTE($M291:$AA294,"F", "")))</f>
        <v>1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11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35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8.15" customHeight="1" thickBot="1" x14ac:dyDescent="0.25">
      <c r="B292" s="30"/>
      <c r="C292" s="339"/>
      <c r="D292" s="221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 t="s">
        <v>467</v>
      </c>
      <c r="N292" s="33" t="s">
        <v>121</v>
      </c>
      <c r="O292" s="55" t="s">
        <v>357</v>
      </c>
      <c r="P292" s="33" t="s">
        <v>120</v>
      </c>
      <c r="Q292" s="55" t="s">
        <v>458</v>
      </c>
      <c r="R292" s="33" t="s">
        <v>119</v>
      </c>
      <c r="S292" s="55" t="s">
        <v>707</v>
      </c>
      <c r="T292" s="33" t="s">
        <v>118</v>
      </c>
      <c r="U292" s="55" t="s">
        <v>371</v>
      </c>
      <c r="V292" s="33" t="s">
        <v>117</v>
      </c>
      <c r="W292" s="55" t="s">
        <v>130</v>
      </c>
      <c r="X292" s="33" t="s">
        <v>116</v>
      </c>
      <c r="Y292" s="55"/>
      <c r="Z292" s="33" t="s">
        <v>115</v>
      </c>
      <c r="AA292" s="55"/>
      <c r="AB292" s="193"/>
      <c r="AC292" s="55"/>
      <c r="AD292" s="193"/>
      <c r="AE292" s="22"/>
      <c r="AF292" s="422"/>
      <c r="AG292" s="422"/>
      <c r="AH292" s="278"/>
      <c r="AI292" s="9"/>
      <c r="AJ292" s="350"/>
      <c r="AK292" s="353"/>
      <c r="AL292" s="336"/>
      <c r="AM292" s="350"/>
      <c r="AN292" s="353"/>
      <c r="AO292" s="336"/>
      <c r="AP292" s="350"/>
      <c r="AQ292" s="353"/>
      <c r="AR292" s="336"/>
      <c r="AS292" s="350"/>
      <c r="AT292" s="353"/>
      <c r="AU292" s="336"/>
      <c r="AV292" s="350"/>
      <c r="AW292" s="363"/>
      <c r="AX292" s="336"/>
      <c r="AY292" s="417"/>
      <c r="AZ292" s="411"/>
      <c r="BA292" s="411"/>
      <c r="BB292" s="414"/>
    </row>
    <row r="293" spans="2:62" ht="28.15" customHeight="1" x14ac:dyDescent="0.2">
      <c r="B293" s="30"/>
      <c r="C293" s="340"/>
      <c r="D293" s="218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 t="s">
        <v>469</v>
      </c>
      <c r="N293" s="25" t="s">
        <v>112</v>
      </c>
      <c r="O293" s="114" t="s">
        <v>357</v>
      </c>
      <c r="P293" s="25" t="s">
        <v>111</v>
      </c>
      <c r="Q293" s="114" t="s">
        <v>1430</v>
      </c>
      <c r="R293" s="25" t="s">
        <v>110</v>
      </c>
      <c r="S293" s="114" t="s">
        <v>509</v>
      </c>
      <c r="T293" s="25" t="s">
        <v>109</v>
      </c>
      <c r="U293" s="114" t="s">
        <v>349</v>
      </c>
      <c r="V293" s="25" t="s">
        <v>108</v>
      </c>
      <c r="W293" s="114"/>
      <c r="X293" s="25" t="s">
        <v>107</v>
      </c>
      <c r="Y293" s="114"/>
      <c r="Z293" s="25" t="s">
        <v>106</v>
      </c>
      <c r="AA293" s="114"/>
      <c r="AB293" s="190"/>
      <c r="AC293" s="114"/>
      <c r="AD293" s="190"/>
      <c r="AE293" s="22"/>
      <c r="AF293" s="422"/>
      <c r="AG293" s="422"/>
      <c r="AH293" s="278"/>
      <c r="AI293" s="9"/>
      <c r="AJ293" s="350"/>
      <c r="AK293" s="353"/>
      <c r="AL293" s="336"/>
      <c r="AM293" s="350"/>
      <c r="AN293" s="353"/>
      <c r="AO293" s="336"/>
      <c r="AP293" s="350"/>
      <c r="AQ293" s="353"/>
      <c r="AR293" s="336"/>
      <c r="AS293" s="350"/>
      <c r="AT293" s="353"/>
      <c r="AU293" s="336"/>
      <c r="AV293" s="350"/>
      <c r="AW293" s="363"/>
      <c r="AX293" s="336"/>
      <c r="AY293" s="417"/>
      <c r="AZ293" s="411"/>
      <c r="BA293" s="411"/>
      <c r="BB293" s="414"/>
    </row>
    <row r="294" spans="2:62" ht="28.15" customHeight="1" thickBot="1" x14ac:dyDescent="0.25">
      <c r="B294" s="20"/>
      <c r="C294" s="341"/>
      <c r="D294" s="215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 t="s">
        <v>357</v>
      </c>
      <c r="N294" s="15" t="s">
        <v>104</v>
      </c>
      <c r="O294" s="16" t="s">
        <v>357</v>
      </c>
      <c r="P294" s="15" t="s">
        <v>103</v>
      </c>
      <c r="Q294" s="16" t="s">
        <v>1026</v>
      </c>
      <c r="R294" s="15" t="s">
        <v>102</v>
      </c>
      <c r="S294" s="16" t="s">
        <v>462</v>
      </c>
      <c r="T294" s="15">
        <v>20</v>
      </c>
      <c r="U294" s="16" t="s">
        <v>354</v>
      </c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187"/>
      <c r="AC294" s="16"/>
      <c r="AD294" s="186"/>
      <c r="AE294" s="11"/>
      <c r="AF294" s="423"/>
      <c r="AG294" s="423"/>
      <c r="AH294" s="277"/>
      <c r="AI294" s="9"/>
      <c r="AJ294" s="351"/>
      <c r="AK294" s="354"/>
      <c r="AL294" s="337"/>
      <c r="AM294" s="351"/>
      <c r="AN294" s="354"/>
      <c r="AO294" s="337"/>
      <c r="AP294" s="351"/>
      <c r="AQ294" s="354"/>
      <c r="AR294" s="337"/>
      <c r="AS294" s="351"/>
      <c r="AT294" s="354"/>
      <c r="AU294" s="337"/>
      <c r="AV294" s="351"/>
      <c r="AW294" s="364"/>
      <c r="AX294" s="337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286" t="s">
        <v>160</v>
      </c>
      <c r="AI295" s="106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231</v>
      </c>
      <c r="E296" s="425"/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85"/>
      <c r="AI296" s="86" t="s">
        <v>137</v>
      </c>
      <c r="AJ296" s="85">
        <f t="shared" ref="AJ296:BB296" si="38">SUM(AJ298:AJ309)</f>
        <v>100</v>
      </c>
      <c r="AK296" s="84">
        <f t="shared" si="38"/>
        <v>0</v>
      </c>
      <c r="AL296" s="83">
        <f t="shared" si="38"/>
        <v>0</v>
      </c>
      <c r="AM296" s="85">
        <f t="shared" si="38"/>
        <v>25</v>
      </c>
      <c r="AN296" s="84">
        <f t="shared" si="38"/>
        <v>0</v>
      </c>
      <c r="AO296" s="83">
        <f t="shared" si="38"/>
        <v>0</v>
      </c>
      <c r="AP296" s="85">
        <f t="shared" si="38"/>
        <v>4</v>
      </c>
      <c r="AQ296" s="84">
        <f t="shared" si="38"/>
        <v>0</v>
      </c>
      <c r="AR296" s="83">
        <f t="shared" si="38"/>
        <v>0</v>
      </c>
      <c r="AS296" s="85">
        <f t="shared" si="38"/>
        <v>43</v>
      </c>
      <c r="AT296" s="84">
        <f t="shared" si="38"/>
        <v>0</v>
      </c>
      <c r="AU296" s="83">
        <f t="shared" si="38"/>
        <v>0</v>
      </c>
      <c r="AV296" s="85">
        <f t="shared" si="38"/>
        <v>1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1</v>
      </c>
      <c r="BB296" s="80">
        <f t="shared" si="38"/>
        <v>0</v>
      </c>
      <c r="BC296" s="79" t="s">
        <v>136</v>
      </c>
      <c r="BF296" s="5">
        <f>SUM(AJ296:AL296)/$BG$5</f>
        <v>33.333333333333336</v>
      </c>
      <c r="BG296" s="5">
        <f>SUM(AM296:AO296,AY296)/$BG$5</f>
        <v>8.3333333333333339</v>
      </c>
      <c r="BH296" s="5">
        <f>SUM(AP296:AR296,AZ296)/$BG$5</f>
        <v>1.3333333333333333</v>
      </c>
      <c r="BI296" s="5">
        <f>SUM(AS296:AU296,BA296)/$BG$5</f>
        <v>14.666666666666666</v>
      </c>
      <c r="BJ296" s="5">
        <f>SUM(AV296:AX296,BB296)/$BG$5</f>
        <v>0.33333333333333331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85"/>
      <c r="AI297" s="66" t="s">
        <v>135</v>
      </c>
      <c r="AJ297" s="65">
        <f t="shared" ref="AJ297:BB297" si="39">AJ296/3</f>
        <v>33.333333333333336</v>
      </c>
      <c r="AK297" s="64">
        <f t="shared" si="39"/>
        <v>0</v>
      </c>
      <c r="AL297" s="63">
        <f t="shared" si="39"/>
        <v>0</v>
      </c>
      <c r="AM297" s="65">
        <f t="shared" si="39"/>
        <v>8.3333333333333339</v>
      </c>
      <c r="AN297" s="64">
        <f t="shared" si="39"/>
        <v>0</v>
      </c>
      <c r="AO297" s="63">
        <f t="shared" si="39"/>
        <v>0</v>
      </c>
      <c r="AP297" s="65">
        <f t="shared" si="39"/>
        <v>1.3333333333333333</v>
      </c>
      <c r="AQ297" s="64">
        <f t="shared" si="39"/>
        <v>0</v>
      </c>
      <c r="AR297" s="63">
        <f t="shared" si="39"/>
        <v>0</v>
      </c>
      <c r="AS297" s="65">
        <f t="shared" si="39"/>
        <v>14.333333333333334</v>
      </c>
      <c r="AT297" s="64">
        <f t="shared" si="39"/>
        <v>0</v>
      </c>
      <c r="AU297" s="63">
        <f t="shared" si="39"/>
        <v>0</v>
      </c>
      <c r="AV297" s="65">
        <f t="shared" si="39"/>
        <v>0.33333333333333331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0.33333333333333331</v>
      </c>
      <c r="BB297" s="60">
        <f t="shared" si="39"/>
        <v>0</v>
      </c>
      <c r="BC297" s="59" t="s">
        <v>134</v>
      </c>
    </row>
    <row r="298" spans="2:62" ht="28.15" customHeight="1" x14ac:dyDescent="0.2">
      <c r="B298" s="30"/>
      <c r="C298" s="338">
        <v>1</v>
      </c>
      <c r="D298" s="239" t="s">
        <v>1429</v>
      </c>
      <c r="E298" s="198"/>
      <c r="F298" s="198"/>
      <c r="G298" s="197"/>
      <c r="H298" s="358" t="s">
        <v>183</v>
      </c>
      <c r="I298" s="390">
        <v>128</v>
      </c>
      <c r="J298" s="390">
        <v>29</v>
      </c>
      <c r="K298" s="390">
        <v>8</v>
      </c>
      <c r="L298" s="42" t="s">
        <v>131</v>
      </c>
      <c r="M298" s="43" t="s">
        <v>132</v>
      </c>
      <c r="N298" s="42" t="s">
        <v>129</v>
      </c>
      <c r="O298" s="43" t="s">
        <v>493</v>
      </c>
      <c r="P298" s="42" t="s">
        <v>128</v>
      </c>
      <c r="Q298" s="43" t="s">
        <v>458</v>
      </c>
      <c r="R298" s="42" t="s">
        <v>127</v>
      </c>
      <c r="S298" s="43" t="s">
        <v>479</v>
      </c>
      <c r="T298" s="42" t="s">
        <v>126</v>
      </c>
      <c r="U298" s="43" t="s">
        <v>467</v>
      </c>
      <c r="V298" s="42" t="s">
        <v>125</v>
      </c>
      <c r="W298" s="43" t="s">
        <v>130</v>
      </c>
      <c r="X298" s="42" t="s">
        <v>124</v>
      </c>
      <c r="Y298" s="43"/>
      <c r="Z298" s="42" t="s">
        <v>123</v>
      </c>
      <c r="AA298" s="43"/>
      <c r="AB298" s="196"/>
      <c r="AC298" s="43"/>
      <c r="AD298" s="196"/>
      <c r="AE298" s="58" t="s">
        <v>496</v>
      </c>
      <c r="AF298" s="421">
        <v>3</v>
      </c>
      <c r="AG298" s="421"/>
      <c r="AH298" s="279"/>
      <c r="AI298" s="9"/>
      <c r="AJ298" s="349">
        <f>SUMPRODUCT(LEN($M298:$AA301)-LEN(SUBSTITUTE($M298:$AA301,"A", "")))</f>
        <v>30</v>
      </c>
      <c r="AK298" s="352">
        <f>SUMPRODUCT(LEN($AD298:$AD301)-LEN(SUBSTITUTE($AD298:$AD301,"A", "")))</f>
        <v>0</v>
      </c>
      <c r="AL298" s="335">
        <f>SUMPRODUCT(LEN($AC298:$AC301)-LEN(SUBSTITUTE($AC298:$AC301,"A", "")))</f>
        <v>0</v>
      </c>
      <c r="AM298" s="349">
        <f>SUMPRODUCT(LEN($M298:$AA301)-LEN(SUBSTITUTE($M298:$AA301,"S", "")))</f>
        <v>6</v>
      </c>
      <c r="AN298" s="352">
        <f>SUMPRODUCT(LEN($AD298:$AD301)-LEN(SUBSTITUTE($AD298:$AD301,"S", "")))</f>
        <v>0</v>
      </c>
      <c r="AO298" s="335">
        <f>SUMPRODUCT(LEN($AC298:$AC301)-LEN(SUBSTITUTE($AC298:$AC301,"S", "")))</f>
        <v>0</v>
      </c>
      <c r="AP298" s="349">
        <f>SUMPRODUCT(LEN($M298:$AA301)-LEN(SUBSTITUTE($M298:$AA301,"F", "")))</f>
        <v>2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15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0</v>
      </c>
      <c r="AW298" s="362">
        <f>SUMPRODUCT(LEN($AD298:$AD301)-LEN(SUBSTITUTE($AD298:$AD301,"M", "")))</f>
        <v>0</v>
      </c>
      <c r="AX298" s="335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1</v>
      </c>
      <c r="BB298" s="413">
        <f>SUMPRODUCT(LEN($AE298:$AE301)-LEN(SUBSTITUTE($AE298:$AE301,"M", "")))</f>
        <v>0</v>
      </c>
    </row>
    <row r="299" spans="2:62" ht="28.15" customHeight="1" thickBot="1" x14ac:dyDescent="0.25">
      <c r="B299" s="30"/>
      <c r="C299" s="339"/>
      <c r="D299" s="221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132</v>
      </c>
      <c r="N299" s="33" t="s">
        <v>121</v>
      </c>
      <c r="O299" s="55" t="s">
        <v>179</v>
      </c>
      <c r="P299" s="33" t="s">
        <v>120</v>
      </c>
      <c r="Q299" s="55" t="s">
        <v>714</v>
      </c>
      <c r="R299" s="33" t="s">
        <v>119</v>
      </c>
      <c r="S299" s="55" t="s">
        <v>462</v>
      </c>
      <c r="T299" s="33" t="s">
        <v>118</v>
      </c>
      <c r="U299" s="55" t="s">
        <v>522</v>
      </c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193"/>
      <c r="AC299" s="55"/>
      <c r="AD299" s="193"/>
      <c r="AE299" s="57"/>
      <c r="AF299" s="422"/>
      <c r="AG299" s="422"/>
      <c r="AH299" s="278"/>
      <c r="AI299" s="9"/>
      <c r="AJ299" s="350"/>
      <c r="AK299" s="353"/>
      <c r="AL299" s="336"/>
      <c r="AM299" s="350"/>
      <c r="AN299" s="353"/>
      <c r="AO299" s="336"/>
      <c r="AP299" s="350"/>
      <c r="AQ299" s="353"/>
      <c r="AR299" s="336"/>
      <c r="AS299" s="350"/>
      <c r="AT299" s="353"/>
      <c r="AU299" s="336"/>
      <c r="AV299" s="350"/>
      <c r="AW299" s="363"/>
      <c r="AX299" s="336"/>
      <c r="AY299" s="417"/>
      <c r="AZ299" s="411"/>
      <c r="BA299" s="411"/>
      <c r="BB299" s="414"/>
    </row>
    <row r="300" spans="2:62" ht="28.15" customHeight="1" x14ac:dyDescent="0.2">
      <c r="B300" s="30"/>
      <c r="C300" s="340"/>
      <c r="D300" s="218"/>
      <c r="E300" s="192"/>
      <c r="F300" s="192"/>
      <c r="G300" s="191"/>
      <c r="H300" s="360">
        <v>231</v>
      </c>
      <c r="I300" s="392"/>
      <c r="J300" s="392"/>
      <c r="K300" s="392"/>
      <c r="L300" s="25" t="s">
        <v>114</v>
      </c>
      <c r="M300" s="114" t="s">
        <v>179</v>
      </c>
      <c r="N300" s="25" t="s">
        <v>112</v>
      </c>
      <c r="O300" s="114" t="s">
        <v>686</v>
      </c>
      <c r="P300" s="25" t="s">
        <v>111</v>
      </c>
      <c r="Q300" s="114" t="s">
        <v>679</v>
      </c>
      <c r="R300" s="25" t="s">
        <v>110</v>
      </c>
      <c r="S300" s="114" t="s">
        <v>744</v>
      </c>
      <c r="T300" s="25" t="s">
        <v>109</v>
      </c>
      <c r="U300" s="114" t="s">
        <v>130</v>
      </c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190"/>
      <c r="AC300" s="114"/>
      <c r="AD300" s="190"/>
      <c r="AE300" s="57"/>
      <c r="AF300" s="422"/>
      <c r="AG300" s="422"/>
      <c r="AH300" s="278"/>
      <c r="AI300" s="9"/>
      <c r="AJ300" s="350"/>
      <c r="AK300" s="353"/>
      <c r="AL300" s="336"/>
      <c r="AM300" s="350"/>
      <c r="AN300" s="353"/>
      <c r="AO300" s="336"/>
      <c r="AP300" s="350"/>
      <c r="AQ300" s="353"/>
      <c r="AR300" s="336"/>
      <c r="AS300" s="350"/>
      <c r="AT300" s="353"/>
      <c r="AU300" s="336"/>
      <c r="AV300" s="350"/>
      <c r="AW300" s="363"/>
      <c r="AX300" s="336"/>
      <c r="AY300" s="417"/>
      <c r="AZ300" s="411"/>
      <c r="BA300" s="411"/>
      <c r="BB300" s="414"/>
    </row>
    <row r="301" spans="2:62" ht="28.15" customHeight="1" thickBot="1" x14ac:dyDescent="0.25">
      <c r="B301" s="30"/>
      <c r="C301" s="355"/>
      <c r="D301" s="246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179</v>
      </c>
      <c r="N301" s="50" t="s">
        <v>104</v>
      </c>
      <c r="O301" s="51" t="s">
        <v>712</v>
      </c>
      <c r="P301" s="50" t="s">
        <v>103</v>
      </c>
      <c r="Q301" s="51" t="s">
        <v>673</v>
      </c>
      <c r="R301" s="50" t="s">
        <v>102</v>
      </c>
      <c r="S301" s="51" t="s">
        <v>467</v>
      </c>
      <c r="T301" s="50">
        <v>20</v>
      </c>
      <c r="U301" s="51" t="s">
        <v>130</v>
      </c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187"/>
      <c r="AC301" s="51"/>
      <c r="AD301" s="187"/>
      <c r="AE301" s="56"/>
      <c r="AF301" s="424"/>
      <c r="AG301" s="424"/>
      <c r="AH301" s="280"/>
      <c r="AI301" s="9"/>
      <c r="AJ301" s="351"/>
      <c r="AK301" s="354"/>
      <c r="AL301" s="337"/>
      <c r="AM301" s="351"/>
      <c r="AN301" s="354"/>
      <c r="AO301" s="337"/>
      <c r="AP301" s="351"/>
      <c r="AQ301" s="354"/>
      <c r="AR301" s="337"/>
      <c r="AS301" s="351"/>
      <c r="AT301" s="354"/>
      <c r="AU301" s="337"/>
      <c r="AV301" s="351"/>
      <c r="AW301" s="364"/>
      <c r="AX301" s="337"/>
      <c r="AY301" s="418"/>
      <c r="AZ301" s="412"/>
      <c r="BA301" s="412"/>
      <c r="BB301" s="415"/>
    </row>
    <row r="302" spans="2:62" ht="28.15" customHeight="1" x14ac:dyDescent="0.2">
      <c r="B302" s="30"/>
      <c r="C302" s="338">
        <v>2</v>
      </c>
      <c r="D302" s="212"/>
      <c r="E302" s="198"/>
      <c r="F302" s="198"/>
      <c r="G302" s="197"/>
      <c r="H302" s="358"/>
      <c r="I302" s="390">
        <v>123</v>
      </c>
      <c r="J302" s="390">
        <v>29</v>
      </c>
      <c r="K302" s="390">
        <v>8</v>
      </c>
      <c r="L302" s="42" t="s">
        <v>131</v>
      </c>
      <c r="M302" s="43" t="s">
        <v>132</v>
      </c>
      <c r="N302" s="42" t="s">
        <v>129</v>
      </c>
      <c r="O302" s="43" t="s">
        <v>179</v>
      </c>
      <c r="P302" s="42" t="s">
        <v>128</v>
      </c>
      <c r="Q302" s="43" t="s">
        <v>672</v>
      </c>
      <c r="R302" s="42" t="s">
        <v>127</v>
      </c>
      <c r="S302" s="43" t="s">
        <v>780</v>
      </c>
      <c r="T302" s="42" t="s">
        <v>126</v>
      </c>
      <c r="U302" s="43" t="s">
        <v>542</v>
      </c>
      <c r="V302" s="42" t="s">
        <v>125</v>
      </c>
      <c r="W302" s="43" t="s">
        <v>130</v>
      </c>
      <c r="X302" s="42" t="s">
        <v>124</v>
      </c>
      <c r="Y302" s="43"/>
      <c r="Z302" s="42" t="s">
        <v>123</v>
      </c>
      <c r="AA302" s="43"/>
      <c r="AB302" s="196"/>
      <c r="AC302" s="43"/>
      <c r="AD302" s="196"/>
      <c r="AE302" s="39"/>
      <c r="AF302" s="421">
        <v>3</v>
      </c>
      <c r="AG302" s="421"/>
      <c r="AH302" s="279"/>
      <c r="AI302" s="9"/>
      <c r="AJ302" s="349">
        <f>SUMPRODUCT(LEN($M302:$AA305)-LEN(SUBSTITUTE($M302:$AA305,"A", "")))</f>
        <v>23</v>
      </c>
      <c r="AK302" s="352">
        <f>SUMPRODUCT(LEN($AD302:$AD305)-LEN(SUBSTITUTE($AD302:$AD305,"A", "")))</f>
        <v>0</v>
      </c>
      <c r="AL302" s="335">
        <f>SUMPRODUCT(LEN($AC302:$AC305)-LEN(SUBSTITUTE($AC302:$AC305,"A", "")))</f>
        <v>0</v>
      </c>
      <c r="AM302" s="349">
        <f>SUMPRODUCT(LEN($M302:$AA305)-LEN(SUBSTITUTE($M302:$AA305,"S", "")))</f>
        <v>11</v>
      </c>
      <c r="AN302" s="352">
        <f>SUMPRODUCT(LEN($AD302:$AD305)-LEN(SUBSTITUTE($AD302:$AD305,"S", "")))</f>
        <v>0</v>
      </c>
      <c r="AO302" s="335">
        <f>SUMPRODUCT(LEN($AC302:$AC305)-LEN(SUBSTITUTE($AC302:$AC305,"S", "")))</f>
        <v>0</v>
      </c>
      <c r="AP302" s="349">
        <f>SUMPRODUCT(LEN($M302:$AA305)-LEN(SUBSTITUTE($M302:$AA305,"F", "")))</f>
        <v>2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14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35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8.15" customHeight="1" thickBot="1" x14ac:dyDescent="0.25">
      <c r="B303" s="30"/>
      <c r="C303" s="339"/>
      <c r="D303" s="221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 t="s">
        <v>132</v>
      </c>
      <c r="N303" s="33" t="s">
        <v>121</v>
      </c>
      <c r="O303" s="55" t="s">
        <v>179</v>
      </c>
      <c r="P303" s="33" t="s">
        <v>120</v>
      </c>
      <c r="Q303" s="55" t="s">
        <v>457</v>
      </c>
      <c r="R303" s="33" t="s">
        <v>119</v>
      </c>
      <c r="S303" s="55" t="s">
        <v>525</v>
      </c>
      <c r="T303" s="33" t="s">
        <v>118</v>
      </c>
      <c r="U303" s="55" t="s">
        <v>550</v>
      </c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193"/>
      <c r="AC303" s="55"/>
      <c r="AD303" s="193"/>
      <c r="AE303" s="22"/>
      <c r="AF303" s="422"/>
      <c r="AG303" s="422"/>
      <c r="AH303" s="278"/>
      <c r="AI303" s="9"/>
      <c r="AJ303" s="350"/>
      <c r="AK303" s="353"/>
      <c r="AL303" s="336"/>
      <c r="AM303" s="350"/>
      <c r="AN303" s="353"/>
      <c r="AO303" s="336"/>
      <c r="AP303" s="350"/>
      <c r="AQ303" s="353"/>
      <c r="AR303" s="336"/>
      <c r="AS303" s="350"/>
      <c r="AT303" s="353"/>
      <c r="AU303" s="336"/>
      <c r="AV303" s="350"/>
      <c r="AW303" s="363"/>
      <c r="AX303" s="336"/>
      <c r="AY303" s="417"/>
      <c r="AZ303" s="411"/>
      <c r="BA303" s="411"/>
      <c r="BB303" s="414"/>
    </row>
    <row r="304" spans="2:62" ht="28.15" customHeight="1" x14ac:dyDescent="0.2">
      <c r="B304" s="30"/>
      <c r="C304" s="340"/>
      <c r="D304" s="218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 t="s">
        <v>179</v>
      </c>
      <c r="N304" s="25" t="s">
        <v>112</v>
      </c>
      <c r="O304" s="114" t="s">
        <v>509</v>
      </c>
      <c r="P304" s="25" t="s">
        <v>111</v>
      </c>
      <c r="Q304" s="114" t="s">
        <v>707</v>
      </c>
      <c r="R304" s="25" t="s">
        <v>110</v>
      </c>
      <c r="S304" s="114" t="s">
        <v>549</v>
      </c>
      <c r="T304" s="25" t="s">
        <v>109</v>
      </c>
      <c r="U304" s="114" t="s">
        <v>354</v>
      </c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190"/>
      <c r="AC304" s="114"/>
      <c r="AD304" s="190"/>
      <c r="AE304" s="22"/>
      <c r="AF304" s="422"/>
      <c r="AG304" s="422"/>
      <c r="AH304" s="278"/>
      <c r="AI304" s="9"/>
      <c r="AJ304" s="350"/>
      <c r="AK304" s="353"/>
      <c r="AL304" s="336"/>
      <c r="AM304" s="350"/>
      <c r="AN304" s="353"/>
      <c r="AO304" s="336"/>
      <c r="AP304" s="350"/>
      <c r="AQ304" s="353"/>
      <c r="AR304" s="336"/>
      <c r="AS304" s="350"/>
      <c r="AT304" s="353"/>
      <c r="AU304" s="336"/>
      <c r="AV304" s="350"/>
      <c r="AW304" s="363"/>
      <c r="AX304" s="336"/>
      <c r="AY304" s="417"/>
      <c r="AZ304" s="411"/>
      <c r="BA304" s="411"/>
      <c r="BB304" s="414"/>
    </row>
    <row r="305" spans="2:62" ht="28.15" customHeight="1" thickBot="1" x14ac:dyDescent="0.25">
      <c r="B305" s="30"/>
      <c r="C305" s="355"/>
      <c r="D305" s="246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 t="s">
        <v>179</v>
      </c>
      <c r="N305" s="50" t="s">
        <v>104</v>
      </c>
      <c r="O305" s="51" t="s">
        <v>179</v>
      </c>
      <c r="P305" s="50" t="s">
        <v>103</v>
      </c>
      <c r="Q305" s="51" t="s">
        <v>707</v>
      </c>
      <c r="R305" s="50" t="s">
        <v>102</v>
      </c>
      <c r="S305" s="51" t="s">
        <v>744</v>
      </c>
      <c r="T305" s="50">
        <v>20</v>
      </c>
      <c r="U305" s="51" t="s">
        <v>130</v>
      </c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187"/>
      <c r="AC305" s="51"/>
      <c r="AD305" s="187"/>
      <c r="AE305" s="48"/>
      <c r="AF305" s="424"/>
      <c r="AG305" s="424"/>
      <c r="AH305" s="280"/>
      <c r="AI305" s="9"/>
      <c r="AJ305" s="351"/>
      <c r="AK305" s="354"/>
      <c r="AL305" s="337"/>
      <c r="AM305" s="351"/>
      <c r="AN305" s="354"/>
      <c r="AO305" s="337"/>
      <c r="AP305" s="351"/>
      <c r="AQ305" s="354"/>
      <c r="AR305" s="337"/>
      <c r="AS305" s="351"/>
      <c r="AT305" s="354"/>
      <c r="AU305" s="337"/>
      <c r="AV305" s="351"/>
      <c r="AW305" s="364"/>
      <c r="AX305" s="337"/>
      <c r="AY305" s="418"/>
      <c r="AZ305" s="412"/>
      <c r="BA305" s="412"/>
      <c r="BB305" s="415"/>
    </row>
    <row r="306" spans="2:62" ht="28.15" customHeight="1" x14ac:dyDescent="0.2">
      <c r="B306" s="30"/>
      <c r="C306" s="338">
        <v>3</v>
      </c>
      <c r="D306" s="212"/>
      <c r="E306" s="198"/>
      <c r="F306" s="198"/>
      <c r="G306" s="197"/>
      <c r="H306" s="358"/>
      <c r="I306" s="390">
        <v>121</v>
      </c>
      <c r="J306" s="390">
        <v>30</v>
      </c>
      <c r="K306" s="390">
        <v>7</v>
      </c>
      <c r="L306" s="42" t="s">
        <v>131</v>
      </c>
      <c r="M306" s="43" t="s">
        <v>1272</v>
      </c>
      <c r="N306" s="42" t="s">
        <v>129</v>
      </c>
      <c r="O306" s="43" t="s">
        <v>458</v>
      </c>
      <c r="P306" s="42" t="s">
        <v>128</v>
      </c>
      <c r="Q306" s="43" t="s">
        <v>479</v>
      </c>
      <c r="R306" s="42" t="s">
        <v>127</v>
      </c>
      <c r="S306" s="43" t="s">
        <v>357</v>
      </c>
      <c r="T306" s="42" t="s">
        <v>126</v>
      </c>
      <c r="U306" s="43" t="s">
        <v>348</v>
      </c>
      <c r="V306" s="42" t="s">
        <v>125</v>
      </c>
      <c r="W306" s="43" t="s">
        <v>347</v>
      </c>
      <c r="X306" s="42" t="s">
        <v>124</v>
      </c>
      <c r="Y306" s="43"/>
      <c r="Z306" s="42" t="s">
        <v>123</v>
      </c>
      <c r="AA306" s="43"/>
      <c r="AB306" s="196"/>
      <c r="AC306" s="43"/>
      <c r="AD306" s="196"/>
      <c r="AE306" s="39"/>
      <c r="AF306" s="421"/>
      <c r="AG306" s="421"/>
      <c r="AH306" s="279"/>
      <c r="AI306" s="9"/>
      <c r="AJ306" s="349">
        <f>SUMPRODUCT(LEN($M306:$AA309)-LEN(SUBSTITUTE($M306:$AA309,"A", "")))</f>
        <v>47</v>
      </c>
      <c r="AK306" s="352">
        <f>SUMPRODUCT(LEN($AD306:$AD309)-LEN(SUBSTITUTE($AD306:$AD309,"A", "")))</f>
        <v>0</v>
      </c>
      <c r="AL306" s="335">
        <f>SUMPRODUCT(LEN($AC306:$AC309)-LEN(SUBSTITUTE($AC306:$AC309,"A", "")))</f>
        <v>0</v>
      </c>
      <c r="AM306" s="349">
        <f>SUMPRODUCT(LEN($M306:$AA309)-LEN(SUBSTITUTE($M306:$AA309,"S", "")))</f>
        <v>8</v>
      </c>
      <c r="AN306" s="352">
        <f>SUMPRODUCT(LEN($AD306:$AD309)-LEN(SUBSTITUTE($AD306:$AD309,"S", "")))</f>
        <v>0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14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1</v>
      </c>
      <c r="AW306" s="362">
        <f>SUMPRODUCT(LEN($AD306:$AD309)-LEN(SUBSTITUTE($AD306:$AD309,"M", "")))</f>
        <v>0</v>
      </c>
      <c r="AX306" s="335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8.15" customHeight="1" thickBot="1" x14ac:dyDescent="0.25">
      <c r="B307" s="30"/>
      <c r="C307" s="339"/>
      <c r="D307" s="221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 t="s">
        <v>714</v>
      </c>
      <c r="N307" s="33" t="s">
        <v>121</v>
      </c>
      <c r="O307" s="55" t="s">
        <v>780</v>
      </c>
      <c r="P307" s="33" t="s">
        <v>120</v>
      </c>
      <c r="Q307" s="55" t="s">
        <v>479</v>
      </c>
      <c r="R307" s="33" t="s">
        <v>119</v>
      </c>
      <c r="S307" s="55" t="s">
        <v>179</v>
      </c>
      <c r="T307" s="33" t="s">
        <v>118</v>
      </c>
      <c r="U307" s="55" t="s">
        <v>459</v>
      </c>
      <c r="V307" s="33" t="s">
        <v>117</v>
      </c>
      <c r="W307" s="55" t="s">
        <v>130</v>
      </c>
      <c r="X307" s="33" t="s">
        <v>116</v>
      </c>
      <c r="Y307" s="55"/>
      <c r="Z307" s="33" t="s">
        <v>115</v>
      </c>
      <c r="AA307" s="55"/>
      <c r="AB307" s="193"/>
      <c r="AC307" s="55"/>
      <c r="AD307" s="193"/>
      <c r="AE307" s="22"/>
      <c r="AF307" s="422"/>
      <c r="AG307" s="422"/>
      <c r="AH307" s="278"/>
      <c r="AI307" s="9"/>
      <c r="AJ307" s="350"/>
      <c r="AK307" s="353"/>
      <c r="AL307" s="336"/>
      <c r="AM307" s="350"/>
      <c r="AN307" s="353"/>
      <c r="AO307" s="336"/>
      <c r="AP307" s="350"/>
      <c r="AQ307" s="353"/>
      <c r="AR307" s="336"/>
      <c r="AS307" s="350"/>
      <c r="AT307" s="353"/>
      <c r="AU307" s="336"/>
      <c r="AV307" s="350"/>
      <c r="AW307" s="363"/>
      <c r="AX307" s="336"/>
      <c r="AY307" s="417"/>
      <c r="AZ307" s="411"/>
      <c r="BA307" s="411"/>
      <c r="BB307" s="414"/>
    </row>
    <row r="308" spans="2:62" ht="28.15" customHeight="1" x14ac:dyDescent="0.2">
      <c r="B308" s="30"/>
      <c r="C308" s="340"/>
      <c r="D308" s="218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 t="s">
        <v>479</v>
      </c>
      <c r="N308" s="25" t="s">
        <v>112</v>
      </c>
      <c r="O308" s="114" t="s">
        <v>812</v>
      </c>
      <c r="P308" s="25" t="s">
        <v>111</v>
      </c>
      <c r="Q308" s="114" t="s">
        <v>357</v>
      </c>
      <c r="R308" s="25" t="s">
        <v>110</v>
      </c>
      <c r="S308" s="114" t="s">
        <v>465</v>
      </c>
      <c r="T308" s="25" t="s">
        <v>109</v>
      </c>
      <c r="U308" s="114" t="s">
        <v>467</v>
      </c>
      <c r="V308" s="25" t="s">
        <v>108</v>
      </c>
      <c r="W308" s="114" t="s">
        <v>130</v>
      </c>
      <c r="X308" s="25" t="s">
        <v>107</v>
      </c>
      <c r="Y308" s="114"/>
      <c r="Z308" s="25" t="s">
        <v>106</v>
      </c>
      <c r="AA308" s="114"/>
      <c r="AB308" s="190"/>
      <c r="AC308" s="114"/>
      <c r="AD308" s="190"/>
      <c r="AE308" s="22"/>
      <c r="AF308" s="422"/>
      <c r="AG308" s="422"/>
      <c r="AH308" s="278"/>
      <c r="AI308" s="9"/>
      <c r="AJ308" s="350"/>
      <c r="AK308" s="353"/>
      <c r="AL308" s="336"/>
      <c r="AM308" s="350"/>
      <c r="AN308" s="353"/>
      <c r="AO308" s="336"/>
      <c r="AP308" s="350"/>
      <c r="AQ308" s="353"/>
      <c r="AR308" s="336"/>
      <c r="AS308" s="350"/>
      <c r="AT308" s="353"/>
      <c r="AU308" s="336"/>
      <c r="AV308" s="350"/>
      <c r="AW308" s="363"/>
      <c r="AX308" s="336"/>
      <c r="AY308" s="417"/>
      <c r="AZ308" s="411"/>
      <c r="BA308" s="411"/>
      <c r="BB308" s="414"/>
    </row>
    <row r="309" spans="2:62" ht="28.15" customHeight="1" thickBot="1" x14ac:dyDescent="0.25">
      <c r="B309" s="20"/>
      <c r="C309" s="341"/>
      <c r="D309" s="215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 t="s">
        <v>357</v>
      </c>
      <c r="N309" s="15" t="s">
        <v>104</v>
      </c>
      <c r="O309" s="16" t="s">
        <v>986</v>
      </c>
      <c r="P309" s="15" t="s">
        <v>103</v>
      </c>
      <c r="Q309" s="16" t="s">
        <v>467</v>
      </c>
      <c r="R309" s="15" t="s">
        <v>102</v>
      </c>
      <c r="S309" s="16" t="s">
        <v>479</v>
      </c>
      <c r="T309" s="15">
        <v>20</v>
      </c>
      <c r="U309" s="16" t="s">
        <v>347</v>
      </c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187"/>
      <c r="AC309" s="16"/>
      <c r="AD309" s="186"/>
      <c r="AE309" s="11"/>
      <c r="AF309" s="423"/>
      <c r="AG309" s="423"/>
      <c r="AH309" s="277"/>
      <c r="AI309" s="9"/>
      <c r="AJ309" s="351"/>
      <c r="AK309" s="354"/>
      <c r="AL309" s="337"/>
      <c r="AM309" s="351"/>
      <c r="AN309" s="354"/>
      <c r="AO309" s="337"/>
      <c r="AP309" s="351"/>
      <c r="AQ309" s="354"/>
      <c r="AR309" s="337"/>
      <c r="AS309" s="351"/>
      <c r="AT309" s="354"/>
      <c r="AU309" s="337"/>
      <c r="AV309" s="351"/>
      <c r="AW309" s="364"/>
      <c r="AX309" s="337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286" t="s">
        <v>160</v>
      </c>
      <c r="AI310" s="106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230</v>
      </c>
      <c r="E311" s="425"/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85"/>
      <c r="AI311" s="86" t="s">
        <v>137</v>
      </c>
      <c r="AJ311" s="85">
        <f t="shared" ref="AJ311:BB311" si="40">SUM(AJ313:AJ324)</f>
        <v>163</v>
      </c>
      <c r="AK311" s="84">
        <f t="shared" si="40"/>
        <v>10</v>
      </c>
      <c r="AL311" s="83">
        <f t="shared" si="40"/>
        <v>0</v>
      </c>
      <c r="AM311" s="85">
        <f t="shared" si="40"/>
        <v>73</v>
      </c>
      <c r="AN311" s="84">
        <f t="shared" si="40"/>
        <v>0</v>
      </c>
      <c r="AO311" s="83">
        <f t="shared" si="40"/>
        <v>2</v>
      </c>
      <c r="AP311" s="85">
        <f t="shared" si="40"/>
        <v>3</v>
      </c>
      <c r="AQ311" s="84">
        <f t="shared" si="40"/>
        <v>0</v>
      </c>
      <c r="AR311" s="83">
        <f t="shared" si="40"/>
        <v>0</v>
      </c>
      <c r="AS311" s="85">
        <f t="shared" si="40"/>
        <v>22</v>
      </c>
      <c r="AT311" s="84">
        <f t="shared" si="40"/>
        <v>4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2</v>
      </c>
      <c r="AZ311" s="81">
        <f t="shared" si="40"/>
        <v>0</v>
      </c>
      <c r="BA311" s="81">
        <f t="shared" si="40"/>
        <v>0</v>
      </c>
      <c r="BB311" s="80">
        <f t="shared" si="40"/>
        <v>0</v>
      </c>
      <c r="BC311" s="79" t="s">
        <v>136</v>
      </c>
      <c r="BF311" s="5">
        <f>SUM(AJ311:AL311)/$BG$5</f>
        <v>57.666666666666664</v>
      </c>
      <c r="BG311" s="5">
        <f>SUM(AM311:AO311,AY311)/$BG$5</f>
        <v>25.666666666666668</v>
      </c>
      <c r="BH311" s="5">
        <f>SUM(AP311:AR311,AZ311)/$BG$5</f>
        <v>1</v>
      </c>
      <c r="BI311" s="5">
        <f>SUM(AS311:AU311,BA311)/$BG$5</f>
        <v>8.6666666666666661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85"/>
      <c r="AI312" s="66" t="s">
        <v>135</v>
      </c>
      <c r="AJ312" s="65">
        <f t="shared" ref="AJ312:BB312" si="41">AJ311/3</f>
        <v>54.333333333333336</v>
      </c>
      <c r="AK312" s="64">
        <f t="shared" si="41"/>
        <v>3.3333333333333335</v>
      </c>
      <c r="AL312" s="63">
        <f t="shared" si="41"/>
        <v>0</v>
      </c>
      <c r="AM312" s="65">
        <f t="shared" si="41"/>
        <v>24.333333333333332</v>
      </c>
      <c r="AN312" s="64">
        <f t="shared" si="41"/>
        <v>0</v>
      </c>
      <c r="AO312" s="63">
        <f t="shared" si="41"/>
        <v>0.66666666666666663</v>
      </c>
      <c r="AP312" s="65">
        <f t="shared" si="41"/>
        <v>1</v>
      </c>
      <c r="AQ312" s="64">
        <f t="shared" si="41"/>
        <v>0</v>
      </c>
      <c r="AR312" s="63">
        <f t="shared" si="41"/>
        <v>0</v>
      </c>
      <c r="AS312" s="65">
        <f t="shared" si="41"/>
        <v>7.333333333333333</v>
      </c>
      <c r="AT312" s="64">
        <f t="shared" si="41"/>
        <v>1.3333333333333333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0.66666666666666663</v>
      </c>
      <c r="AZ312" s="61">
        <f t="shared" si="41"/>
        <v>0</v>
      </c>
      <c r="BA312" s="61">
        <f t="shared" si="41"/>
        <v>0</v>
      </c>
      <c r="BB312" s="60">
        <f t="shared" si="41"/>
        <v>0</v>
      </c>
      <c r="BC312" s="59" t="s">
        <v>134</v>
      </c>
    </row>
    <row r="313" spans="2:62" ht="28.15" customHeight="1" x14ac:dyDescent="0.2">
      <c r="B313" s="30"/>
      <c r="C313" s="338">
        <v>1</v>
      </c>
      <c r="D313" s="239" t="s">
        <v>1108</v>
      </c>
      <c r="E313" s="198"/>
      <c r="F313" s="198"/>
      <c r="G313" s="197"/>
      <c r="H313" s="358" t="s">
        <v>183</v>
      </c>
      <c r="I313" s="390">
        <v>166</v>
      </c>
      <c r="J313" s="390">
        <v>33</v>
      </c>
      <c r="K313" s="390">
        <v>6</v>
      </c>
      <c r="L313" s="42" t="s">
        <v>131</v>
      </c>
      <c r="M313" s="43" t="s">
        <v>185</v>
      </c>
      <c r="N313" s="42" t="s">
        <v>129</v>
      </c>
      <c r="O313" s="43" t="s">
        <v>357</v>
      </c>
      <c r="P313" s="42" t="s">
        <v>128</v>
      </c>
      <c r="Q313" s="43" t="s">
        <v>893</v>
      </c>
      <c r="R313" s="42" t="s">
        <v>127</v>
      </c>
      <c r="S313" s="43" t="s">
        <v>527</v>
      </c>
      <c r="T313" s="42" t="s">
        <v>126</v>
      </c>
      <c r="U313" s="43" t="s">
        <v>776</v>
      </c>
      <c r="V313" s="42" t="s">
        <v>125</v>
      </c>
      <c r="W313" s="43" t="s">
        <v>352</v>
      </c>
      <c r="X313" s="42" t="s">
        <v>124</v>
      </c>
      <c r="Y313" s="43" t="s">
        <v>354</v>
      </c>
      <c r="Z313" s="42" t="s">
        <v>123</v>
      </c>
      <c r="AA313" s="43"/>
      <c r="AB313" s="196">
        <v>28</v>
      </c>
      <c r="AC313" s="43" t="s">
        <v>130</v>
      </c>
      <c r="AD313" s="196" t="s">
        <v>527</v>
      </c>
      <c r="AE313" s="58" t="s">
        <v>354</v>
      </c>
      <c r="AF313" s="421"/>
      <c r="AG313" s="421"/>
      <c r="AH313" s="279"/>
      <c r="AI313" s="9"/>
      <c r="AJ313" s="349">
        <f>SUMPRODUCT(LEN($M313:$AA316)-LEN(SUBSTITUTE($M313:$AA316,"A", "")))</f>
        <v>67</v>
      </c>
      <c r="AK313" s="352">
        <f>SUMPRODUCT(LEN($AD313:$AD316)-LEN(SUBSTITUTE($AD313:$AD316,"A", "")))</f>
        <v>9</v>
      </c>
      <c r="AL313" s="335">
        <f>SUMPRODUCT(LEN($AC313:$AC316)-LEN(SUBSTITUTE($AC313:$AC316,"A", "")))</f>
        <v>0</v>
      </c>
      <c r="AM313" s="349">
        <f>SUMPRODUCT(LEN($M313:$AA316)-LEN(SUBSTITUTE($M313:$AA316,"S", "")))</f>
        <v>19</v>
      </c>
      <c r="AN313" s="352">
        <f>SUMPRODUCT(LEN($AD313:$AD316)-LEN(SUBSTITUTE($AD313:$AD316,"S", "")))</f>
        <v>0</v>
      </c>
      <c r="AO313" s="335">
        <f>SUMPRODUCT(LEN($AC313:$AC316)-LEN(SUBSTITUTE($AC313:$AC316,"S", "")))</f>
        <v>2</v>
      </c>
      <c r="AP313" s="349">
        <f>SUMPRODUCT(LEN($M313:$AA316)-LEN(SUBSTITUTE($M313:$AA316,"F", "")))</f>
        <v>1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8</v>
      </c>
      <c r="AT313" s="352">
        <f>SUMPRODUCT(LEN($AD313:$AD316)-LEN(SUBSTITUTE($AD313:$AD316,"G", "")))</f>
        <v>3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2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0</v>
      </c>
      <c r="BB313" s="413">
        <f>SUMPRODUCT(LEN($AE313:$AE316)-LEN(SUBSTITUTE($AE313:$AE316,"M", "")))</f>
        <v>0</v>
      </c>
    </row>
    <row r="314" spans="2:62" ht="28.15" customHeight="1" thickBot="1" x14ac:dyDescent="0.25">
      <c r="B314" s="30"/>
      <c r="C314" s="339"/>
      <c r="D314" s="221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357</v>
      </c>
      <c r="N314" s="33" t="s">
        <v>121</v>
      </c>
      <c r="O314" s="55" t="s">
        <v>357</v>
      </c>
      <c r="P314" s="33" t="s">
        <v>120</v>
      </c>
      <c r="Q314" s="55" t="s">
        <v>527</v>
      </c>
      <c r="R314" s="33" t="s">
        <v>119</v>
      </c>
      <c r="S314" s="55" t="s">
        <v>527</v>
      </c>
      <c r="T314" s="33" t="s">
        <v>118</v>
      </c>
      <c r="U314" s="55" t="s">
        <v>1263</v>
      </c>
      <c r="V314" s="33" t="s">
        <v>117</v>
      </c>
      <c r="W314" s="55" t="s">
        <v>132</v>
      </c>
      <c r="X314" s="33" t="s">
        <v>116</v>
      </c>
      <c r="Y314" s="55" t="s">
        <v>354</v>
      </c>
      <c r="Z314" s="33" t="s">
        <v>115</v>
      </c>
      <c r="AA314" s="55"/>
      <c r="AB314" s="193">
        <v>31</v>
      </c>
      <c r="AC314" s="55" t="s">
        <v>130</v>
      </c>
      <c r="AD314" s="193" t="s">
        <v>1428</v>
      </c>
      <c r="AE314" s="57"/>
      <c r="AF314" s="422"/>
      <c r="AG314" s="422"/>
      <c r="AH314" s="278"/>
      <c r="AI314" s="9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8.15" customHeight="1" x14ac:dyDescent="0.2">
      <c r="B315" s="30"/>
      <c r="C315" s="340"/>
      <c r="D315" s="218"/>
      <c r="E315" s="192"/>
      <c r="F315" s="192"/>
      <c r="G315" s="191"/>
      <c r="H315" s="360">
        <v>230</v>
      </c>
      <c r="I315" s="392"/>
      <c r="J315" s="392"/>
      <c r="K315" s="392"/>
      <c r="L315" s="25" t="s">
        <v>114</v>
      </c>
      <c r="M315" s="114" t="s">
        <v>458</v>
      </c>
      <c r="N315" s="25" t="s">
        <v>112</v>
      </c>
      <c r="O315" s="114" t="s">
        <v>179</v>
      </c>
      <c r="P315" s="25" t="s">
        <v>111</v>
      </c>
      <c r="Q315" s="114" t="s">
        <v>1041</v>
      </c>
      <c r="R315" s="25" t="s">
        <v>110</v>
      </c>
      <c r="S315" s="114" t="s">
        <v>1427</v>
      </c>
      <c r="T315" s="25" t="s">
        <v>109</v>
      </c>
      <c r="U315" s="114" t="s">
        <v>463</v>
      </c>
      <c r="V315" s="25" t="s">
        <v>108</v>
      </c>
      <c r="W315" s="114" t="s">
        <v>347</v>
      </c>
      <c r="X315" s="25" t="s">
        <v>107</v>
      </c>
      <c r="Y315" s="114" t="s">
        <v>130</v>
      </c>
      <c r="Z315" s="25" t="s">
        <v>106</v>
      </c>
      <c r="AA315" s="114"/>
      <c r="AB315" s="190"/>
      <c r="AC315" s="114"/>
      <c r="AD315" s="190"/>
      <c r="AE315" s="57"/>
      <c r="AF315" s="422"/>
      <c r="AG315" s="422"/>
      <c r="AH315" s="278"/>
      <c r="AI315" s="9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8.15" customHeight="1" thickBot="1" x14ac:dyDescent="0.25">
      <c r="B316" s="30"/>
      <c r="C316" s="355"/>
      <c r="D316" s="246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357</v>
      </c>
      <c r="N316" s="50" t="s">
        <v>104</v>
      </c>
      <c r="O316" s="51" t="s">
        <v>493</v>
      </c>
      <c r="P316" s="50" t="s">
        <v>103</v>
      </c>
      <c r="Q316" s="51" t="s">
        <v>470</v>
      </c>
      <c r="R316" s="50" t="s">
        <v>102</v>
      </c>
      <c r="S316" s="51" t="s">
        <v>1263</v>
      </c>
      <c r="T316" s="50">
        <v>20</v>
      </c>
      <c r="U316" s="51" t="s">
        <v>458</v>
      </c>
      <c r="V316" s="50" t="s">
        <v>101</v>
      </c>
      <c r="W316" s="51" t="s">
        <v>349</v>
      </c>
      <c r="X316" s="50" t="s">
        <v>100</v>
      </c>
      <c r="Y316" s="51"/>
      <c r="Z316" s="50" t="s">
        <v>99</v>
      </c>
      <c r="AA316" s="51"/>
      <c r="AB316" s="187"/>
      <c r="AC316" s="51"/>
      <c r="AD316" s="187"/>
      <c r="AE316" s="56"/>
      <c r="AF316" s="424"/>
      <c r="AG316" s="424"/>
      <c r="AH316" s="280"/>
      <c r="AI316" s="9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8.15" customHeight="1" x14ac:dyDescent="0.2">
      <c r="B317" s="30"/>
      <c r="C317" s="338">
        <v>2</v>
      </c>
      <c r="D317" s="212"/>
      <c r="E317" s="198"/>
      <c r="F317" s="198"/>
      <c r="G317" s="197"/>
      <c r="H317" s="358"/>
      <c r="I317" s="390">
        <v>157</v>
      </c>
      <c r="J317" s="390">
        <v>30</v>
      </c>
      <c r="K317" s="390">
        <v>6</v>
      </c>
      <c r="L317" s="42" t="s">
        <v>131</v>
      </c>
      <c r="M317" s="43" t="s">
        <v>179</v>
      </c>
      <c r="N317" s="42" t="s">
        <v>129</v>
      </c>
      <c r="O317" s="43" t="s">
        <v>179</v>
      </c>
      <c r="P317" s="42" t="s">
        <v>128</v>
      </c>
      <c r="Q317" s="43" t="s">
        <v>493</v>
      </c>
      <c r="R317" s="42" t="s">
        <v>127</v>
      </c>
      <c r="S317" s="43" t="s">
        <v>1054</v>
      </c>
      <c r="T317" s="42" t="s">
        <v>126</v>
      </c>
      <c r="U317" s="43" t="s">
        <v>352</v>
      </c>
      <c r="V317" s="42" t="s">
        <v>125</v>
      </c>
      <c r="W317" s="43" t="s">
        <v>354</v>
      </c>
      <c r="X317" s="42" t="s">
        <v>124</v>
      </c>
      <c r="Y317" s="43"/>
      <c r="Z317" s="42" t="s">
        <v>123</v>
      </c>
      <c r="AA317" s="43"/>
      <c r="AB317" s="196"/>
      <c r="AC317" s="43"/>
      <c r="AD317" s="196"/>
      <c r="AE317" s="39"/>
      <c r="AF317" s="421">
        <v>5</v>
      </c>
      <c r="AG317" s="421"/>
      <c r="AH317" s="279"/>
      <c r="AI317" s="9"/>
      <c r="AJ317" s="349">
        <f>SUMPRODUCT(LEN($M317:$AA320)-LEN(SUBSTITUTE($M317:$AA320,"A", "")))</f>
        <v>39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20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2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9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8.15" customHeight="1" thickBot="1" x14ac:dyDescent="0.25">
      <c r="B318" s="30"/>
      <c r="C318" s="339"/>
      <c r="D318" s="221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 t="s">
        <v>179</v>
      </c>
      <c r="N318" s="33" t="s">
        <v>121</v>
      </c>
      <c r="O318" s="55" t="s">
        <v>132</v>
      </c>
      <c r="P318" s="33" t="s">
        <v>120</v>
      </c>
      <c r="Q318" s="55" t="s">
        <v>986</v>
      </c>
      <c r="R318" s="33" t="s">
        <v>119</v>
      </c>
      <c r="S318" s="55" t="s">
        <v>474</v>
      </c>
      <c r="T318" s="33" t="s">
        <v>118</v>
      </c>
      <c r="U318" s="55" t="s">
        <v>455</v>
      </c>
      <c r="V318" s="33" t="s">
        <v>117</v>
      </c>
      <c r="W318" s="55" t="s">
        <v>354</v>
      </c>
      <c r="X318" s="33" t="s">
        <v>116</v>
      </c>
      <c r="Y318" s="55"/>
      <c r="Z318" s="33" t="s">
        <v>115</v>
      </c>
      <c r="AA318" s="55"/>
      <c r="AB318" s="193"/>
      <c r="AC318" s="55"/>
      <c r="AD318" s="193"/>
      <c r="AE318" s="22"/>
      <c r="AF318" s="422"/>
      <c r="AG318" s="422"/>
      <c r="AH318" s="278"/>
      <c r="AI318" s="9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8.15" customHeight="1" x14ac:dyDescent="0.2">
      <c r="B319" s="30"/>
      <c r="C319" s="340"/>
      <c r="D319" s="218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 t="s">
        <v>357</v>
      </c>
      <c r="N319" s="25" t="s">
        <v>112</v>
      </c>
      <c r="O319" s="114" t="s">
        <v>357</v>
      </c>
      <c r="P319" s="25" t="s">
        <v>111</v>
      </c>
      <c r="Q319" s="114" t="s">
        <v>1426</v>
      </c>
      <c r="R319" s="25" t="s">
        <v>110</v>
      </c>
      <c r="S319" s="114" t="s">
        <v>462</v>
      </c>
      <c r="T319" s="25" t="s">
        <v>109</v>
      </c>
      <c r="U319" s="114" t="s">
        <v>522</v>
      </c>
      <c r="V319" s="25" t="s">
        <v>108</v>
      </c>
      <c r="W319" s="114" t="s">
        <v>130</v>
      </c>
      <c r="X319" s="25" t="s">
        <v>107</v>
      </c>
      <c r="Y319" s="114"/>
      <c r="Z319" s="25" t="s">
        <v>106</v>
      </c>
      <c r="AA319" s="114"/>
      <c r="AB319" s="190"/>
      <c r="AC319" s="114"/>
      <c r="AD319" s="190"/>
      <c r="AE319" s="22"/>
      <c r="AF319" s="422"/>
      <c r="AG319" s="422"/>
      <c r="AH319" s="278"/>
      <c r="AI319" s="9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8.15" customHeight="1" thickBot="1" x14ac:dyDescent="0.25">
      <c r="B320" s="30"/>
      <c r="C320" s="355"/>
      <c r="D320" s="246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 t="s">
        <v>179</v>
      </c>
      <c r="N320" s="50" t="s">
        <v>104</v>
      </c>
      <c r="O320" s="51" t="s">
        <v>179</v>
      </c>
      <c r="P320" s="50" t="s">
        <v>103</v>
      </c>
      <c r="Q320" s="51" t="s">
        <v>892</v>
      </c>
      <c r="R320" s="50" t="s">
        <v>102</v>
      </c>
      <c r="S320" s="51" t="s">
        <v>491</v>
      </c>
      <c r="T320" s="50">
        <v>20</v>
      </c>
      <c r="U320" s="51" t="s">
        <v>371</v>
      </c>
      <c r="V320" s="50" t="s">
        <v>101</v>
      </c>
      <c r="W320" s="51" t="s">
        <v>130</v>
      </c>
      <c r="X320" s="50" t="s">
        <v>100</v>
      </c>
      <c r="Y320" s="51"/>
      <c r="Z320" s="50" t="s">
        <v>99</v>
      </c>
      <c r="AA320" s="51"/>
      <c r="AB320" s="187"/>
      <c r="AC320" s="51"/>
      <c r="AD320" s="187"/>
      <c r="AE320" s="48"/>
      <c r="AF320" s="424"/>
      <c r="AG320" s="424"/>
      <c r="AH320" s="280"/>
      <c r="AI320" s="9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8.15" customHeight="1" x14ac:dyDescent="0.2">
      <c r="B321" s="30"/>
      <c r="C321" s="338">
        <v>3</v>
      </c>
      <c r="D321" s="212"/>
      <c r="E321" s="198"/>
      <c r="F321" s="198"/>
      <c r="G321" s="197"/>
      <c r="H321" s="358"/>
      <c r="I321" s="390">
        <v>164</v>
      </c>
      <c r="J321" s="390">
        <v>33</v>
      </c>
      <c r="K321" s="390">
        <v>7</v>
      </c>
      <c r="L321" s="42" t="s">
        <v>131</v>
      </c>
      <c r="M321" s="43" t="s">
        <v>357</v>
      </c>
      <c r="N321" s="42" t="s">
        <v>129</v>
      </c>
      <c r="O321" s="43" t="s">
        <v>357</v>
      </c>
      <c r="P321" s="42" t="s">
        <v>128</v>
      </c>
      <c r="Q321" s="43" t="s">
        <v>1425</v>
      </c>
      <c r="R321" s="42" t="s">
        <v>127</v>
      </c>
      <c r="S321" s="43" t="s">
        <v>1076</v>
      </c>
      <c r="T321" s="42" t="s">
        <v>126</v>
      </c>
      <c r="U321" s="43" t="s">
        <v>1150</v>
      </c>
      <c r="V321" s="42" t="s">
        <v>125</v>
      </c>
      <c r="W321" s="43" t="s">
        <v>349</v>
      </c>
      <c r="X321" s="42" t="s">
        <v>124</v>
      </c>
      <c r="Y321" s="43" t="s">
        <v>130</v>
      </c>
      <c r="Z321" s="42" t="s">
        <v>123</v>
      </c>
      <c r="AA321" s="43"/>
      <c r="AB321" s="196"/>
      <c r="AC321" s="43"/>
      <c r="AD321" s="196" t="s">
        <v>467</v>
      </c>
      <c r="AE321" s="39"/>
      <c r="AF321" s="421"/>
      <c r="AG321" s="421"/>
      <c r="AH321" s="279"/>
      <c r="AI321" s="9"/>
      <c r="AJ321" s="349">
        <f>SUMPRODUCT(LEN($M321:$AA324)-LEN(SUBSTITUTE($M321:$AA324,"A", "")))</f>
        <v>57</v>
      </c>
      <c r="AK321" s="352">
        <f>SUMPRODUCT(LEN($AD321:$AD324)-LEN(SUBSTITUTE($AD321:$AD324,"A", "")))</f>
        <v>1</v>
      </c>
      <c r="AL321" s="335">
        <f>SUMPRODUCT(LEN($AC321:$AC324)-LEN(SUBSTITUTE($AC321:$AC324,"A", "")))</f>
        <v>0</v>
      </c>
      <c r="AM321" s="349">
        <f>SUMPRODUCT(LEN($M321:$AA324)-LEN(SUBSTITUTE($M321:$AA324,"S", "")))</f>
        <v>34</v>
      </c>
      <c r="AN321" s="352">
        <f>SUMPRODUCT(LEN($AD321:$AD324)-LEN(SUBSTITUTE($AD321:$AD324,"S", "")))</f>
        <v>0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5</v>
      </c>
      <c r="AT321" s="352">
        <f>SUMPRODUCT(LEN($AD321:$AD324)-LEN(SUBSTITUTE($AD321:$AD324,"G", "")))</f>
        <v>1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8.15" customHeight="1" thickBot="1" x14ac:dyDescent="0.25">
      <c r="B322" s="30"/>
      <c r="C322" s="339"/>
      <c r="D322" s="221"/>
      <c r="E322" s="195"/>
      <c r="F322" s="195"/>
      <c r="G322" s="194"/>
      <c r="H322" s="359"/>
      <c r="I322" s="391"/>
      <c r="J322" s="391"/>
      <c r="K322" s="391"/>
      <c r="L322" s="33" t="s">
        <v>122</v>
      </c>
      <c r="M322" s="55" t="s">
        <v>357</v>
      </c>
      <c r="N322" s="33" t="s">
        <v>121</v>
      </c>
      <c r="O322" s="55" t="s">
        <v>357</v>
      </c>
      <c r="P322" s="33" t="s">
        <v>120</v>
      </c>
      <c r="Q322" s="55" t="s">
        <v>458</v>
      </c>
      <c r="R322" s="33" t="s">
        <v>119</v>
      </c>
      <c r="S322" s="55" t="s">
        <v>1424</v>
      </c>
      <c r="T322" s="33" t="s">
        <v>118</v>
      </c>
      <c r="U322" s="55" t="s">
        <v>466</v>
      </c>
      <c r="V322" s="33" t="s">
        <v>117</v>
      </c>
      <c r="W322" s="55" t="s">
        <v>349</v>
      </c>
      <c r="X322" s="33" t="s">
        <v>116</v>
      </c>
      <c r="Y322" s="55" t="s">
        <v>130</v>
      </c>
      <c r="Z322" s="33" t="s">
        <v>115</v>
      </c>
      <c r="AA322" s="55"/>
      <c r="AB322" s="193"/>
      <c r="AC322" s="55"/>
      <c r="AD322" s="193"/>
      <c r="AE322" s="22"/>
      <c r="AF322" s="422"/>
      <c r="AG322" s="422"/>
      <c r="AH322" s="278"/>
      <c r="AI322" s="9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8.15" customHeight="1" x14ac:dyDescent="0.2">
      <c r="B323" s="30"/>
      <c r="C323" s="340"/>
      <c r="D323" s="218"/>
      <c r="E323" s="192"/>
      <c r="F323" s="192"/>
      <c r="G323" s="191"/>
      <c r="H323" s="360"/>
      <c r="I323" s="392"/>
      <c r="J323" s="392"/>
      <c r="K323" s="392"/>
      <c r="L323" s="25" t="s">
        <v>114</v>
      </c>
      <c r="M323" s="114" t="s">
        <v>179</v>
      </c>
      <c r="N323" s="25" t="s">
        <v>112</v>
      </c>
      <c r="O323" s="114" t="s">
        <v>479</v>
      </c>
      <c r="P323" s="25" t="s">
        <v>111</v>
      </c>
      <c r="Q323" s="114" t="s">
        <v>179</v>
      </c>
      <c r="R323" s="25" t="s">
        <v>110</v>
      </c>
      <c r="S323" s="114" t="s">
        <v>556</v>
      </c>
      <c r="T323" s="25" t="s">
        <v>109</v>
      </c>
      <c r="U323" s="114" t="s">
        <v>535</v>
      </c>
      <c r="V323" s="25" t="s">
        <v>108</v>
      </c>
      <c r="W323" s="114" t="s">
        <v>349</v>
      </c>
      <c r="X323" s="25" t="s">
        <v>107</v>
      </c>
      <c r="Y323" s="114"/>
      <c r="Z323" s="25" t="s">
        <v>106</v>
      </c>
      <c r="AA323" s="114"/>
      <c r="AB323" s="190"/>
      <c r="AC323" s="114"/>
      <c r="AD323" s="190"/>
      <c r="AE323" s="22"/>
      <c r="AF323" s="422"/>
      <c r="AG323" s="422"/>
      <c r="AH323" s="278"/>
      <c r="AI323" s="9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8.15" customHeight="1" thickBot="1" x14ac:dyDescent="0.25">
      <c r="B324" s="20"/>
      <c r="C324" s="341"/>
      <c r="D324" s="215"/>
      <c r="E324" s="189"/>
      <c r="F324" s="189"/>
      <c r="G324" s="188"/>
      <c r="H324" s="361"/>
      <c r="I324" s="394"/>
      <c r="J324" s="394"/>
      <c r="K324" s="394"/>
      <c r="L324" s="15" t="s">
        <v>105</v>
      </c>
      <c r="M324" s="16" t="s">
        <v>357</v>
      </c>
      <c r="N324" s="15" t="s">
        <v>104</v>
      </c>
      <c r="O324" s="16" t="s">
        <v>179</v>
      </c>
      <c r="P324" s="15" t="s">
        <v>103</v>
      </c>
      <c r="Q324" s="16" t="s">
        <v>458</v>
      </c>
      <c r="R324" s="15" t="s">
        <v>102</v>
      </c>
      <c r="S324" s="16" t="s">
        <v>879</v>
      </c>
      <c r="T324" s="15">
        <v>20</v>
      </c>
      <c r="U324" s="16" t="s">
        <v>367</v>
      </c>
      <c r="V324" s="15" t="s">
        <v>101</v>
      </c>
      <c r="W324" s="16" t="s">
        <v>132</v>
      </c>
      <c r="X324" s="15" t="s">
        <v>100</v>
      </c>
      <c r="Y324" s="16"/>
      <c r="Z324" s="15" t="s">
        <v>99</v>
      </c>
      <c r="AA324" s="16"/>
      <c r="AB324" s="187"/>
      <c r="AC324" s="16"/>
      <c r="AD324" s="186"/>
      <c r="AE324" s="11"/>
      <c r="AF324" s="423"/>
      <c r="AG324" s="423"/>
      <c r="AH324" s="277"/>
      <c r="AI324" s="9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286" t="s">
        <v>160</v>
      </c>
      <c r="AI325" s="106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231</v>
      </c>
      <c r="E326" s="425"/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85"/>
      <c r="AI326" s="86" t="s">
        <v>137</v>
      </c>
      <c r="AJ326" s="85">
        <f t="shared" ref="AJ326:BB326" si="42">SUM(AJ328:AJ339)</f>
        <v>132</v>
      </c>
      <c r="AK326" s="84">
        <f t="shared" si="42"/>
        <v>19</v>
      </c>
      <c r="AL326" s="83">
        <f t="shared" si="42"/>
        <v>0</v>
      </c>
      <c r="AM326" s="85">
        <f t="shared" si="42"/>
        <v>50</v>
      </c>
      <c r="AN326" s="84">
        <f t="shared" si="42"/>
        <v>7</v>
      </c>
      <c r="AO326" s="83">
        <f t="shared" si="42"/>
        <v>0</v>
      </c>
      <c r="AP326" s="85">
        <f t="shared" si="42"/>
        <v>1</v>
      </c>
      <c r="AQ326" s="84">
        <f t="shared" si="42"/>
        <v>1</v>
      </c>
      <c r="AR326" s="83">
        <f t="shared" si="42"/>
        <v>0</v>
      </c>
      <c r="AS326" s="85">
        <f t="shared" si="42"/>
        <v>36</v>
      </c>
      <c r="AT326" s="84">
        <f t="shared" si="42"/>
        <v>14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3</v>
      </c>
      <c r="AZ326" s="81">
        <f t="shared" si="42"/>
        <v>0</v>
      </c>
      <c r="BA326" s="81">
        <f t="shared" si="42"/>
        <v>2</v>
      </c>
      <c r="BB326" s="80">
        <f t="shared" si="42"/>
        <v>0</v>
      </c>
      <c r="BC326" s="79" t="s">
        <v>136</v>
      </c>
      <c r="BF326" s="5">
        <f>SUM(AJ326:AL326)/$BG$5</f>
        <v>50.333333333333336</v>
      </c>
      <c r="BG326" s="5">
        <f>SUM(AM326:AO326,AY326)/$BG$5</f>
        <v>20</v>
      </c>
      <c r="BH326" s="5">
        <f>SUM(AP326:AR326,AZ326)/$BG$5</f>
        <v>0.66666666666666663</v>
      </c>
      <c r="BI326" s="5">
        <f>SUM(AS326:AU326,BA326)/$BG$5</f>
        <v>17.333333333333332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85"/>
      <c r="AI327" s="66" t="s">
        <v>135</v>
      </c>
      <c r="AJ327" s="65">
        <f t="shared" ref="AJ327:BB327" si="43">AJ326/3</f>
        <v>44</v>
      </c>
      <c r="AK327" s="64">
        <f t="shared" si="43"/>
        <v>6.333333333333333</v>
      </c>
      <c r="AL327" s="63">
        <f t="shared" si="43"/>
        <v>0</v>
      </c>
      <c r="AM327" s="65">
        <f t="shared" si="43"/>
        <v>16.666666666666668</v>
      </c>
      <c r="AN327" s="64">
        <f t="shared" si="43"/>
        <v>2.3333333333333335</v>
      </c>
      <c r="AO327" s="63">
        <f t="shared" si="43"/>
        <v>0</v>
      </c>
      <c r="AP327" s="65">
        <f t="shared" si="43"/>
        <v>0.33333333333333331</v>
      </c>
      <c r="AQ327" s="64">
        <f t="shared" si="43"/>
        <v>0.33333333333333331</v>
      </c>
      <c r="AR327" s="63">
        <f t="shared" si="43"/>
        <v>0</v>
      </c>
      <c r="AS327" s="65">
        <f t="shared" si="43"/>
        <v>12</v>
      </c>
      <c r="AT327" s="64">
        <f t="shared" si="43"/>
        <v>4.666666666666667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1</v>
      </c>
      <c r="AZ327" s="61">
        <f t="shared" si="43"/>
        <v>0</v>
      </c>
      <c r="BA327" s="61">
        <f t="shared" si="43"/>
        <v>0.66666666666666663</v>
      </c>
      <c r="BB327" s="60">
        <f t="shared" si="43"/>
        <v>0</v>
      </c>
      <c r="BC327" s="59" t="s">
        <v>134</v>
      </c>
    </row>
    <row r="328" spans="2:62" ht="28.15" customHeight="1" x14ac:dyDescent="0.2">
      <c r="B328" s="30"/>
      <c r="C328" s="338">
        <v>1</v>
      </c>
      <c r="D328" s="239" t="s">
        <v>835</v>
      </c>
      <c r="E328" s="198"/>
      <c r="F328" s="198"/>
      <c r="G328" s="197"/>
      <c r="H328" s="358" t="s">
        <v>370</v>
      </c>
      <c r="I328" s="390">
        <v>131</v>
      </c>
      <c r="J328" s="390">
        <v>31</v>
      </c>
      <c r="K328" s="390">
        <v>6</v>
      </c>
      <c r="L328" s="42" t="s">
        <v>131</v>
      </c>
      <c r="M328" s="43" t="s">
        <v>357</v>
      </c>
      <c r="N328" s="42" t="s">
        <v>129</v>
      </c>
      <c r="O328" s="43" t="s">
        <v>714</v>
      </c>
      <c r="P328" s="42" t="s">
        <v>128</v>
      </c>
      <c r="Q328" s="43" t="s">
        <v>984</v>
      </c>
      <c r="R328" s="42" t="s">
        <v>127</v>
      </c>
      <c r="S328" s="43" t="s">
        <v>494</v>
      </c>
      <c r="T328" s="42" t="s">
        <v>126</v>
      </c>
      <c r="U328" s="43" t="s">
        <v>525</v>
      </c>
      <c r="V328" s="42" t="s">
        <v>125</v>
      </c>
      <c r="W328" s="43" t="s">
        <v>349</v>
      </c>
      <c r="X328" s="42" t="s">
        <v>124</v>
      </c>
      <c r="Y328" s="43" t="s">
        <v>130</v>
      </c>
      <c r="Z328" s="42" t="s">
        <v>123</v>
      </c>
      <c r="AA328" s="43"/>
      <c r="AB328" s="196"/>
      <c r="AC328" s="43"/>
      <c r="AD328" s="196" t="s">
        <v>1022</v>
      </c>
      <c r="AE328" s="58" t="s">
        <v>725</v>
      </c>
      <c r="AF328" s="421"/>
      <c r="AG328" s="421"/>
      <c r="AH328" s="279"/>
      <c r="AI328" s="9"/>
      <c r="AJ328" s="349">
        <f>SUMPRODUCT(LEN($M328:$AA331)-LEN(SUBSTITUTE($M328:$AA331,"A", "")))</f>
        <v>44</v>
      </c>
      <c r="AK328" s="352">
        <f>SUMPRODUCT(LEN($AD328:$AD331)-LEN(SUBSTITUTE($AD328:$AD331,"A", "")))</f>
        <v>1</v>
      </c>
      <c r="AL328" s="335">
        <f>SUMPRODUCT(LEN($AC328:$AC331)-LEN(SUBSTITUTE($AC328:$AC331,"A", "")))</f>
        <v>0</v>
      </c>
      <c r="AM328" s="349">
        <f>SUMPRODUCT(LEN($M328:$AA331)-LEN(SUBSTITUTE($M328:$AA331,"S", "")))</f>
        <v>20</v>
      </c>
      <c r="AN328" s="352">
        <f>SUMPRODUCT(LEN($AD328:$AD331)-LEN(SUBSTITUTE($AD328:$AD331,"S", "")))</f>
        <v>2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16</v>
      </c>
      <c r="AT328" s="352">
        <f>SUMPRODUCT(LEN($AD328:$AD331)-LEN(SUBSTITUTE($AD328:$AD331,"G", "")))</f>
        <v>5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35">
        <f>SUMPRODUCT(LEN($AC328:$AC331)-LEN(SUBSTITUTE($AC328:$AC331,"M", "")))</f>
        <v>0</v>
      </c>
      <c r="AY328" s="416">
        <f>SUMPRODUCT(LEN($AE328:$AE331)-LEN(SUBSTITUTE($AE328:$AE331,"S", "")))</f>
        <v>3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2</v>
      </c>
      <c r="BB328" s="413">
        <f>SUMPRODUCT(LEN($AE328:$AE331)-LEN(SUBSTITUTE($AE328:$AE331,"M", "")))</f>
        <v>0</v>
      </c>
    </row>
    <row r="329" spans="2:62" ht="28.15" customHeight="1" thickBot="1" x14ac:dyDescent="0.25">
      <c r="B329" s="30"/>
      <c r="C329" s="339"/>
      <c r="D329" s="221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493</v>
      </c>
      <c r="N329" s="33" t="s">
        <v>121</v>
      </c>
      <c r="O329" s="55" t="s">
        <v>527</v>
      </c>
      <c r="P329" s="33" t="s">
        <v>120</v>
      </c>
      <c r="Q329" s="55" t="s">
        <v>357</v>
      </c>
      <c r="R329" s="33" t="s">
        <v>119</v>
      </c>
      <c r="S329" s="55" t="s">
        <v>714</v>
      </c>
      <c r="T329" s="33" t="s">
        <v>118</v>
      </c>
      <c r="U329" s="55" t="s">
        <v>462</v>
      </c>
      <c r="V329" s="33" t="s">
        <v>117</v>
      </c>
      <c r="W329" s="55" t="s">
        <v>354</v>
      </c>
      <c r="X329" s="33" t="s">
        <v>116</v>
      </c>
      <c r="Y329" s="55"/>
      <c r="Z329" s="33" t="s">
        <v>115</v>
      </c>
      <c r="AA329" s="55"/>
      <c r="AB329" s="193"/>
      <c r="AC329" s="55"/>
      <c r="AD329" s="193"/>
      <c r="AE329" s="57"/>
      <c r="AF329" s="422"/>
      <c r="AG329" s="422"/>
      <c r="AH329" s="278"/>
      <c r="AI329" s="9"/>
      <c r="AJ329" s="350"/>
      <c r="AK329" s="353"/>
      <c r="AL329" s="336"/>
      <c r="AM329" s="350"/>
      <c r="AN329" s="353"/>
      <c r="AO329" s="336"/>
      <c r="AP329" s="350"/>
      <c r="AQ329" s="353"/>
      <c r="AR329" s="336"/>
      <c r="AS329" s="350"/>
      <c r="AT329" s="353"/>
      <c r="AU329" s="336"/>
      <c r="AV329" s="350"/>
      <c r="AW329" s="363"/>
      <c r="AX329" s="336"/>
      <c r="AY329" s="417"/>
      <c r="AZ329" s="411"/>
      <c r="BA329" s="411"/>
      <c r="BB329" s="414"/>
    </row>
    <row r="330" spans="2:62" ht="28.15" customHeight="1" x14ac:dyDescent="0.2">
      <c r="B330" s="30"/>
      <c r="C330" s="340"/>
      <c r="D330" s="218"/>
      <c r="E330" s="192"/>
      <c r="F330" s="192"/>
      <c r="G330" s="191"/>
      <c r="H330" s="360">
        <v>231</v>
      </c>
      <c r="I330" s="392"/>
      <c r="J330" s="392"/>
      <c r="K330" s="392"/>
      <c r="L330" s="25" t="s">
        <v>114</v>
      </c>
      <c r="M330" s="114" t="s">
        <v>470</v>
      </c>
      <c r="N330" s="25" t="s">
        <v>112</v>
      </c>
      <c r="O330" s="114" t="s">
        <v>458</v>
      </c>
      <c r="P330" s="25" t="s">
        <v>111</v>
      </c>
      <c r="Q330" s="114" t="s">
        <v>456</v>
      </c>
      <c r="R330" s="25" t="s">
        <v>110</v>
      </c>
      <c r="S330" s="114" t="s">
        <v>459</v>
      </c>
      <c r="T330" s="25" t="s">
        <v>109</v>
      </c>
      <c r="U330" s="114" t="s">
        <v>579</v>
      </c>
      <c r="V330" s="25" t="s">
        <v>108</v>
      </c>
      <c r="W330" s="114" t="s">
        <v>354</v>
      </c>
      <c r="X330" s="25" t="s">
        <v>107</v>
      </c>
      <c r="Y330" s="114"/>
      <c r="Z330" s="25" t="s">
        <v>106</v>
      </c>
      <c r="AA330" s="114"/>
      <c r="AB330" s="190"/>
      <c r="AC330" s="114"/>
      <c r="AD330" s="190"/>
      <c r="AE330" s="57"/>
      <c r="AF330" s="422"/>
      <c r="AG330" s="422"/>
      <c r="AH330" s="278"/>
      <c r="AI330" s="9"/>
      <c r="AJ330" s="350"/>
      <c r="AK330" s="353"/>
      <c r="AL330" s="336"/>
      <c r="AM330" s="350"/>
      <c r="AN330" s="353"/>
      <c r="AO330" s="336"/>
      <c r="AP330" s="350"/>
      <c r="AQ330" s="353"/>
      <c r="AR330" s="336"/>
      <c r="AS330" s="350"/>
      <c r="AT330" s="353"/>
      <c r="AU330" s="336"/>
      <c r="AV330" s="350"/>
      <c r="AW330" s="363"/>
      <c r="AX330" s="336"/>
      <c r="AY330" s="417"/>
      <c r="AZ330" s="411"/>
      <c r="BA330" s="411"/>
      <c r="BB330" s="414"/>
    </row>
    <row r="331" spans="2:62" ht="28.15" customHeight="1" thickBot="1" x14ac:dyDescent="0.25">
      <c r="B331" s="30"/>
      <c r="C331" s="355"/>
      <c r="D331" s="246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479</v>
      </c>
      <c r="N331" s="50" t="s">
        <v>104</v>
      </c>
      <c r="O331" s="51" t="s">
        <v>458</v>
      </c>
      <c r="P331" s="50" t="s">
        <v>103</v>
      </c>
      <c r="Q331" s="51" t="s">
        <v>458</v>
      </c>
      <c r="R331" s="50" t="s">
        <v>102</v>
      </c>
      <c r="S331" s="51" t="s">
        <v>456</v>
      </c>
      <c r="T331" s="50">
        <v>20</v>
      </c>
      <c r="U331" s="51" t="s">
        <v>353</v>
      </c>
      <c r="V331" s="50" t="s">
        <v>101</v>
      </c>
      <c r="W331" s="51" t="s">
        <v>130</v>
      </c>
      <c r="X331" s="50" t="s">
        <v>100</v>
      </c>
      <c r="Y331" s="51"/>
      <c r="Z331" s="50" t="s">
        <v>99</v>
      </c>
      <c r="AA331" s="51"/>
      <c r="AB331" s="187"/>
      <c r="AC331" s="51"/>
      <c r="AD331" s="187"/>
      <c r="AE331" s="56"/>
      <c r="AF331" s="424"/>
      <c r="AG331" s="424"/>
      <c r="AH331" s="280"/>
      <c r="AI331" s="9"/>
      <c r="AJ331" s="351"/>
      <c r="AK331" s="354"/>
      <c r="AL331" s="337"/>
      <c r="AM331" s="351"/>
      <c r="AN331" s="354"/>
      <c r="AO331" s="337"/>
      <c r="AP331" s="351"/>
      <c r="AQ331" s="354"/>
      <c r="AR331" s="337"/>
      <c r="AS331" s="351"/>
      <c r="AT331" s="354"/>
      <c r="AU331" s="337"/>
      <c r="AV331" s="351"/>
      <c r="AW331" s="364"/>
      <c r="AX331" s="337"/>
      <c r="AY331" s="418"/>
      <c r="AZ331" s="412"/>
      <c r="BA331" s="412"/>
      <c r="BB331" s="415"/>
    </row>
    <row r="332" spans="2:62" ht="28.15" customHeight="1" x14ac:dyDescent="0.2">
      <c r="B332" s="30"/>
      <c r="C332" s="338">
        <v>2</v>
      </c>
      <c r="D332" s="212"/>
      <c r="E332" s="198"/>
      <c r="F332" s="198"/>
      <c r="G332" s="197"/>
      <c r="H332" s="358"/>
      <c r="I332" s="390">
        <v>145</v>
      </c>
      <c r="J332" s="390">
        <v>35</v>
      </c>
      <c r="K332" s="390">
        <v>7</v>
      </c>
      <c r="L332" s="42" t="s">
        <v>131</v>
      </c>
      <c r="M332" s="43" t="s">
        <v>357</v>
      </c>
      <c r="N332" s="42" t="s">
        <v>129</v>
      </c>
      <c r="O332" s="43" t="s">
        <v>1067</v>
      </c>
      <c r="P332" s="42" t="s">
        <v>128</v>
      </c>
      <c r="Q332" s="43" t="s">
        <v>357</v>
      </c>
      <c r="R332" s="42" t="s">
        <v>127</v>
      </c>
      <c r="S332" s="43" t="s">
        <v>458</v>
      </c>
      <c r="T332" s="42" t="s">
        <v>126</v>
      </c>
      <c r="U332" s="43" t="s">
        <v>458</v>
      </c>
      <c r="V332" s="42" t="s">
        <v>125</v>
      </c>
      <c r="W332" s="43" t="s">
        <v>367</v>
      </c>
      <c r="X332" s="42" t="s">
        <v>124</v>
      </c>
      <c r="Y332" s="43" t="s">
        <v>354</v>
      </c>
      <c r="Z332" s="42" t="s">
        <v>123</v>
      </c>
      <c r="AA332" s="43"/>
      <c r="AB332" s="196"/>
      <c r="AC332" s="43"/>
      <c r="AD332" s="196" t="s">
        <v>1423</v>
      </c>
      <c r="AE332" s="39"/>
      <c r="AF332" s="421"/>
      <c r="AG332" s="421"/>
      <c r="AH332" s="279"/>
      <c r="AI332" s="9"/>
      <c r="AJ332" s="349">
        <f>SUMPRODUCT(LEN($M332:$AA335)-LEN(SUBSTITUTE($M332:$AA335,"A", "")))</f>
        <v>59</v>
      </c>
      <c r="AK332" s="352">
        <f>SUMPRODUCT(LEN($AD332:$AD335)-LEN(SUBSTITUTE($AD332:$AD335,"A", "")))</f>
        <v>18</v>
      </c>
      <c r="AL332" s="335">
        <f>SUMPRODUCT(LEN($AC332:$AC335)-LEN(SUBSTITUTE($AC332:$AC335,"A", "")))</f>
        <v>0</v>
      </c>
      <c r="AM332" s="349">
        <f>SUMPRODUCT(LEN($M332:$AA335)-LEN(SUBSTITUTE($M332:$AA335,"S", "")))</f>
        <v>25</v>
      </c>
      <c r="AN332" s="352">
        <f>SUMPRODUCT(LEN($AD332:$AD335)-LEN(SUBSTITUTE($AD332:$AD335,"S", "")))</f>
        <v>5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1</v>
      </c>
      <c r="AR332" s="335">
        <f>SUMPRODUCT(LEN($AC332:$AC335)-LEN(SUBSTITUTE($AC332:$AC335,"F", "")))</f>
        <v>0</v>
      </c>
      <c r="AS332" s="349">
        <f>SUMPRODUCT(LEN($M332:$AA335)-LEN(SUBSTITUTE($M332:$AA335,"G", "")))</f>
        <v>14</v>
      </c>
      <c r="AT332" s="352">
        <f>SUMPRODUCT(LEN($AD332:$AD335)-LEN(SUBSTITUTE($AD332:$AD335,"G", "")))</f>
        <v>9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35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8.15" customHeight="1" thickBot="1" x14ac:dyDescent="0.25">
      <c r="B333" s="30"/>
      <c r="C333" s="339"/>
      <c r="D333" s="221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 t="s">
        <v>357</v>
      </c>
      <c r="N333" s="33" t="s">
        <v>121</v>
      </c>
      <c r="O333" s="55" t="s">
        <v>984</v>
      </c>
      <c r="P333" s="33" t="s">
        <v>120</v>
      </c>
      <c r="Q333" s="55" t="s">
        <v>484</v>
      </c>
      <c r="R333" s="33" t="s">
        <v>119</v>
      </c>
      <c r="S333" s="55" t="s">
        <v>179</v>
      </c>
      <c r="T333" s="33" t="s">
        <v>118</v>
      </c>
      <c r="U333" s="55" t="s">
        <v>456</v>
      </c>
      <c r="V333" s="33" t="s">
        <v>117</v>
      </c>
      <c r="W333" s="55" t="s">
        <v>348</v>
      </c>
      <c r="X333" s="33" t="s">
        <v>116</v>
      </c>
      <c r="Y333" s="55" t="s">
        <v>354</v>
      </c>
      <c r="Z333" s="33" t="s">
        <v>115</v>
      </c>
      <c r="AA333" s="55"/>
      <c r="AB333" s="193"/>
      <c r="AC333" s="55"/>
      <c r="AD333" s="193" t="s">
        <v>357</v>
      </c>
      <c r="AE333" s="22"/>
      <c r="AF333" s="422"/>
      <c r="AG333" s="422"/>
      <c r="AH333" s="278"/>
      <c r="AI333" s="9"/>
      <c r="AJ333" s="350"/>
      <c r="AK333" s="353"/>
      <c r="AL333" s="336"/>
      <c r="AM333" s="350"/>
      <c r="AN333" s="353"/>
      <c r="AO333" s="336"/>
      <c r="AP333" s="350"/>
      <c r="AQ333" s="353"/>
      <c r="AR333" s="336"/>
      <c r="AS333" s="350"/>
      <c r="AT333" s="353"/>
      <c r="AU333" s="336"/>
      <c r="AV333" s="350"/>
      <c r="AW333" s="363"/>
      <c r="AX333" s="336"/>
      <c r="AY333" s="417"/>
      <c r="AZ333" s="411"/>
      <c r="BA333" s="411"/>
      <c r="BB333" s="414"/>
    </row>
    <row r="334" spans="2:62" ht="28.15" customHeight="1" x14ac:dyDescent="0.2">
      <c r="B334" s="30"/>
      <c r="C334" s="340"/>
      <c r="D334" s="218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 t="s">
        <v>458</v>
      </c>
      <c r="N334" s="25" t="s">
        <v>112</v>
      </c>
      <c r="O334" s="114" t="s">
        <v>479</v>
      </c>
      <c r="P334" s="25" t="s">
        <v>111</v>
      </c>
      <c r="Q334" s="114" t="s">
        <v>471</v>
      </c>
      <c r="R334" s="25" t="s">
        <v>110</v>
      </c>
      <c r="S334" s="114" t="s">
        <v>513</v>
      </c>
      <c r="T334" s="25" t="s">
        <v>109</v>
      </c>
      <c r="U334" s="114" t="s">
        <v>502</v>
      </c>
      <c r="V334" s="25" t="s">
        <v>108</v>
      </c>
      <c r="W334" s="114" t="s">
        <v>350</v>
      </c>
      <c r="X334" s="25" t="s">
        <v>107</v>
      </c>
      <c r="Y334" s="114" t="s">
        <v>130</v>
      </c>
      <c r="Z334" s="25" t="s">
        <v>106</v>
      </c>
      <c r="AA334" s="114"/>
      <c r="AB334" s="190"/>
      <c r="AC334" s="114"/>
      <c r="AD334" s="190" t="s">
        <v>1422</v>
      </c>
      <c r="AE334" s="22"/>
      <c r="AF334" s="422"/>
      <c r="AG334" s="422"/>
      <c r="AH334" s="278"/>
      <c r="AI334" s="9"/>
      <c r="AJ334" s="350"/>
      <c r="AK334" s="353"/>
      <c r="AL334" s="336"/>
      <c r="AM334" s="350"/>
      <c r="AN334" s="353"/>
      <c r="AO334" s="336"/>
      <c r="AP334" s="350"/>
      <c r="AQ334" s="353"/>
      <c r="AR334" s="336"/>
      <c r="AS334" s="350"/>
      <c r="AT334" s="353"/>
      <c r="AU334" s="336"/>
      <c r="AV334" s="350"/>
      <c r="AW334" s="363"/>
      <c r="AX334" s="336"/>
      <c r="AY334" s="417"/>
      <c r="AZ334" s="411"/>
      <c r="BA334" s="411"/>
      <c r="BB334" s="414"/>
    </row>
    <row r="335" spans="2:62" ht="28.15" customHeight="1" thickBot="1" x14ac:dyDescent="0.25">
      <c r="B335" s="30"/>
      <c r="C335" s="355"/>
      <c r="D335" s="246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 t="s">
        <v>686</v>
      </c>
      <c r="N335" s="50" t="s">
        <v>104</v>
      </c>
      <c r="O335" s="51" t="s">
        <v>872</v>
      </c>
      <c r="P335" s="50" t="s">
        <v>103</v>
      </c>
      <c r="Q335" s="51" t="s">
        <v>493</v>
      </c>
      <c r="R335" s="50" t="s">
        <v>102</v>
      </c>
      <c r="S335" s="51" t="s">
        <v>556</v>
      </c>
      <c r="T335" s="50">
        <v>20</v>
      </c>
      <c r="U335" s="51" t="s">
        <v>480</v>
      </c>
      <c r="V335" s="50" t="s">
        <v>101</v>
      </c>
      <c r="W335" s="51" t="s">
        <v>354</v>
      </c>
      <c r="X335" s="50" t="s">
        <v>100</v>
      </c>
      <c r="Y335" s="51" t="s">
        <v>130</v>
      </c>
      <c r="Z335" s="50" t="s">
        <v>99</v>
      </c>
      <c r="AA335" s="51"/>
      <c r="AB335" s="187"/>
      <c r="AC335" s="51"/>
      <c r="AD335" s="187"/>
      <c r="AE335" s="48"/>
      <c r="AF335" s="424"/>
      <c r="AG335" s="424"/>
      <c r="AH335" s="280"/>
      <c r="AI335" s="9"/>
      <c r="AJ335" s="351"/>
      <c r="AK335" s="354"/>
      <c r="AL335" s="337"/>
      <c r="AM335" s="351"/>
      <c r="AN335" s="354"/>
      <c r="AO335" s="337"/>
      <c r="AP335" s="351"/>
      <c r="AQ335" s="354"/>
      <c r="AR335" s="337"/>
      <c r="AS335" s="351"/>
      <c r="AT335" s="354"/>
      <c r="AU335" s="337"/>
      <c r="AV335" s="351"/>
      <c r="AW335" s="364"/>
      <c r="AX335" s="337"/>
      <c r="AY335" s="418"/>
      <c r="AZ335" s="412"/>
      <c r="BA335" s="412"/>
      <c r="BB335" s="415"/>
    </row>
    <row r="336" spans="2:62" ht="28.15" customHeight="1" x14ac:dyDescent="0.2">
      <c r="B336" s="30"/>
      <c r="C336" s="338">
        <v>3</v>
      </c>
      <c r="D336" s="212"/>
      <c r="E336" s="198"/>
      <c r="F336" s="198"/>
      <c r="G336" s="197"/>
      <c r="H336" s="358"/>
      <c r="I336" s="390">
        <v>126</v>
      </c>
      <c r="J336" s="390">
        <v>25</v>
      </c>
      <c r="K336" s="390">
        <v>6</v>
      </c>
      <c r="L336" s="42" t="s">
        <v>131</v>
      </c>
      <c r="M336" s="43" t="s">
        <v>509</v>
      </c>
      <c r="N336" s="42" t="s">
        <v>129</v>
      </c>
      <c r="O336" s="43" t="s">
        <v>467</v>
      </c>
      <c r="P336" s="42" t="s">
        <v>128</v>
      </c>
      <c r="Q336" s="43" t="s">
        <v>179</v>
      </c>
      <c r="R336" s="42" t="s">
        <v>127</v>
      </c>
      <c r="S336" s="43" t="s">
        <v>357</v>
      </c>
      <c r="T336" s="42" t="s">
        <v>126</v>
      </c>
      <c r="U336" s="43" t="s">
        <v>522</v>
      </c>
      <c r="V336" s="42" t="s">
        <v>125</v>
      </c>
      <c r="W336" s="43" t="s">
        <v>130</v>
      </c>
      <c r="X336" s="42" t="s">
        <v>124</v>
      </c>
      <c r="Y336" s="43"/>
      <c r="Z336" s="42" t="s">
        <v>123</v>
      </c>
      <c r="AA336" s="43"/>
      <c r="AB336" s="196"/>
      <c r="AC336" s="43"/>
      <c r="AD336" s="196"/>
      <c r="AE336" s="39"/>
      <c r="AF336" s="421">
        <v>4</v>
      </c>
      <c r="AG336" s="421"/>
      <c r="AH336" s="279"/>
      <c r="AI336" s="9"/>
      <c r="AJ336" s="349">
        <f>SUMPRODUCT(LEN($M336:$AA339)-LEN(SUBSTITUTE($M336:$AA339,"A", "")))</f>
        <v>29</v>
      </c>
      <c r="AK336" s="352">
        <f>SUMPRODUCT(LEN($AD336:$AD339)-LEN(SUBSTITUTE($AD336:$AD339,"A", "")))</f>
        <v>0</v>
      </c>
      <c r="AL336" s="335">
        <f>SUMPRODUCT(LEN($AC336:$AC339)-LEN(SUBSTITUTE($AC336:$AC339,"A", "")))</f>
        <v>0</v>
      </c>
      <c r="AM336" s="349">
        <f>SUMPRODUCT(LEN($M336:$AA339)-LEN(SUBSTITUTE($M336:$AA339,"S", "")))</f>
        <v>5</v>
      </c>
      <c r="AN336" s="352">
        <f>SUMPRODUCT(LEN($AD336:$AD339)-LEN(SUBSTITUTE($AD336:$AD339,"S", "")))</f>
        <v>0</v>
      </c>
      <c r="AO336" s="335">
        <f>SUMPRODUCT(LEN($AC336:$AC339)-LEN(SUBSTITUTE($AC336:$AC339,"S", "")))</f>
        <v>0</v>
      </c>
      <c r="AP336" s="349">
        <f>SUMPRODUCT(LEN($M336:$AA339)-LEN(SUBSTITUTE($M336:$AA339,"F", "")))</f>
        <v>1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6</v>
      </c>
      <c r="AT336" s="352">
        <f>SUMPRODUCT(LEN($AD336:$AD339)-LEN(SUBSTITUTE($AD336:$AD339,"G", "")))</f>
        <v>0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35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8.15" customHeight="1" thickBot="1" x14ac:dyDescent="0.25">
      <c r="B337" s="30"/>
      <c r="C337" s="339"/>
      <c r="D337" s="221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 t="s">
        <v>496</v>
      </c>
      <c r="N337" s="33" t="s">
        <v>121</v>
      </c>
      <c r="O337" s="55" t="s">
        <v>467</v>
      </c>
      <c r="P337" s="33" t="s">
        <v>120</v>
      </c>
      <c r="Q337" s="55" t="s">
        <v>179</v>
      </c>
      <c r="R337" s="33" t="s">
        <v>119</v>
      </c>
      <c r="S337" s="55" t="s">
        <v>179</v>
      </c>
      <c r="T337" s="33" t="s">
        <v>118</v>
      </c>
      <c r="U337" s="55" t="s">
        <v>132</v>
      </c>
      <c r="V337" s="33" t="s">
        <v>117</v>
      </c>
      <c r="W337" s="55"/>
      <c r="X337" s="33" t="s">
        <v>116</v>
      </c>
      <c r="Y337" s="55"/>
      <c r="Z337" s="33" t="s">
        <v>115</v>
      </c>
      <c r="AA337" s="55"/>
      <c r="AB337" s="193"/>
      <c r="AC337" s="55"/>
      <c r="AD337" s="193"/>
      <c r="AE337" s="22"/>
      <c r="AF337" s="422"/>
      <c r="AG337" s="422"/>
      <c r="AH337" s="278"/>
      <c r="AI337" s="9"/>
      <c r="AJ337" s="350"/>
      <c r="AK337" s="353"/>
      <c r="AL337" s="336"/>
      <c r="AM337" s="350"/>
      <c r="AN337" s="353"/>
      <c r="AO337" s="336"/>
      <c r="AP337" s="350"/>
      <c r="AQ337" s="353"/>
      <c r="AR337" s="336"/>
      <c r="AS337" s="350"/>
      <c r="AT337" s="353"/>
      <c r="AU337" s="336"/>
      <c r="AV337" s="350"/>
      <c r="AW337" s="363"/>
      <c r="AX337" s="336"/>
      <c r="AY337" s="417"/>
      <c r="AZ337" s="411"/>
      <c r="BA337" s="411"/>
      <c r="BB337" s="414"/>
    </row>
    <row r="338" spans="2:62" ht="28.15" customHeight="1" x14ac:dyDescent="0.2">
      <c r="B338" s="30"/>
      <c r="C338" s="340"/>
      <c r="D338" s="218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 t="s">
        <v>179</v>
      </c>
      <c r="N338" s="25" t="s">
        <v>112</v>
      </c>
      <c r="O338" s="114" t="s">
        <v>179</v>
      </c>
      <c r="P338" s="25" t="s">
        <v>111</v>
      </c>
      <c r="Q338" s="114" t="s">
        <v>479</v>
      </c>
      <c r="R338" s="25" t="s">
        <v>110</v>
      </c>
      <c r="S338" s="114" t="s">
        <v>467</v>
      </c>
      <c r="T338" s="25" t="s">
        <v>109</v>
      </c>
      <c r="U338" s="114" t="s">
        <v>354</v>
      </c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190"/>
      <c r="AC338" s="114"/>
      <c r="AD338" s="190"/>
      <c r="AE338" s="22"/>
      <c r="AF338" s="422"/>
      <c r="AG338" s="422"/>
      <c r="AH338" s="278"/>
      <c r="AI338" s="9"/>
      <c r="AJ338" s="350"/>
      <c r="AK338" s="353"/>
      <c r="AL338" s="336"/>
      <c r="AM338" s="350"/>
      <c r="AN338" s="353"/>
      <c r="AO338" s="336"/>
      <c r="AP338" s="350"/>
      <c r="AQ338" s="353"/>
      <c r="AR338" s="336"/>
      <c r="AS338" s="350"/>
      <c r="AT338" s="353"/>
      <c r="AU338" s="336"/>
      <c r="AV338" s="350"/>
      <c r="AW338" s="363"/>
      <c r="AX338" s="336"/>
      <c r="AY338" s="417"/>
      <c r="AZ338" s="411"/>
      <c r="BA338" s="411"/>
      <c r="BB338" s="414"/>
    </row>
    <row r="339" spans="2:62" ht="28.15" customHeight="1" thickBot="1" x14ac:dyDescent="0.25">
      <c r="B339" s="20"/>
      <c r="C339" s="341"/>
      <c r="D339" s="215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 t="s">
        <v>179</v>
      </c>
      <c r="N339" s="15" t="s">
        <v>104</v>
      </c>
      <c r="O339" s="16" t="s">
        <v>132</v>
      </c>
      <c r="P339" s="15" t="s">
        <v>103</v>
      </c>
      <c r="Q339" s="16" t="s">
        <v>179</v>
      </c>
      <c r="R339" s="15" t="s">
        <v>102</v>
      </c>
      <c r="S339" s="16" t="s">
        <v>348</v>
      </c>
      <c r="T339" s="15">
        <v>20</v>
      </c>
      <c r="U339" s="16" t="s">
        <v>347</v>
      </c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187"/>
      <c r="AC339" s="16"/>
      <c r="AD339" s="186"/>
      <c r="AE339" s="11"/>
      <c r="AF339" s="423"/>
      <c r="AG339" s="423"/>
      <c r="AH339" s="277"/>
      <c r="AI339" s="9"/>
      <c r="AJ339" s="351"/>
      <c r="AK339" s="354"/>
      <c r="AL339" s="337"/>
      <c r="AM339" s="351"/>
      <c r="AN339" s="354"/>
      <c r="AO339" s="337"/>
      <c r="AP339" s="351"/>
      <c r="AQ339" s="354"/>
      <c r="AR339" s="337"/>
      <c r="AS339" s="351"/>
      <c r="AT339" s="354"/>
      <c r="AU339" s="337"/>
      <c r="AV339" s="351"/>
      <c r="AW339" s="364"/>
      <c r="AX339" s="337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286" t="s">
        <v>160</v>
      </c>
      <c r="AI340" s="106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230</v>
      </c>
      <c r="E341" s="425"/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85"/>
      <c r="AI341" s="86" t="s">
        <v>137</v>
      </c>
      <c r="AJ341" s="85">
        <f t="shared" ref="AJ341:BB341" si="44">SUM(AJ343:AJ354)</f>
        <v>141</v>
      </c>
      <c r="AK341" s="84">
        <f t="shared" si="44"/>
        <v>15</v>
      </c>
      <c r="AL341" s="83">
        <f t="shared" si="44"/>
        <v>0</v>
      </c>
      <c r="AM341" s="85">
        <f t="shared" si="44"/>
        <v>58</v>
      </c>
      <c r="AN341" s="84">
        <f t="shared" si="44"/>
        <v>0</v>
      </c>
      <c r="AO341" s="83">
        <f t="shared" si="44"/>
        <v>0</v>
      </c>
      <c r="AP341" s="85">
        <f t="shared" si="44"/>
        <v>0</v>
      </c>
      <c r="AQ341" s="84">
        <f t="shared" si="44"/>
        <v>0</v>
      </c>
      <c r="AR341" s="83">
        <f t="shared" si="44"/>
        <v>0</v>
      </c>
      <c r="AS341" s="85">
        <f t="shared" si="44"/>
        <v>38</v>
      </c>
      <c r="AT341" s="84">
        <f t="shared" si="44"/>
        <v>6</v>
      </c>
      <c r="AU341" s="83">
        <f t="shared" si="44"/>
        <v>0</v>
      </c>
      <c r="AV341" s="85">
        <f t="shared" si="44"/>
        <v>1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3</v>
      </c>
      <c r="BB341" s="80">
        <f t="shared" si="44"/>
        <v>0</v>
      </c>
      <c r="BC341" s="79" t="s">
        <v>136</v>
      </c>
      <c r="BF341" s="5">
        <f>SUM(AJ341:AL341)/$BG$5</f>
        <v>52</v>
      </c>
      <c r="BG341" s="5">
        <f>SUM(AM341:AO341,AY341)/$BG$5</f>
        <v>19.333333333333332</v>
      </c>
      <c r="BH341" s="5">
        <f>SUM(AP341:AR341,AZ341)/$BG$5</f>
        <v>0</v>
      </c>
      <c r="BI341" s="5">
        <f>SUM(AS341:AU341,BA341)/$BG$5</f>
        <v>15.666666666666666</v>
      </c>
      <c r="BJ341" s="5">
        <f>SUM(AV341:AX341,BB341)/$BG$5</f>
        <v>0.33333333333333331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85"/>
      <c r="AI342" s="66" t="s">
        <v>135</v>
      </c>
      <c r="AJ342" s="65">
        <f t="shared" ref="AJ342:BB342" si="45">AJ341/3</f>
        <v>47</v>
      </c>
      <c r="AK342" s="64">
        <f t="shared" si="45"/>
        <v>5</v>
      </c>
      <c r="AL342" s="63">
        <f t="shared" si="45"/>
        <v>0</v>
      </c>
      <c r="AM342" s="65">
        <f t="shared" si="45"/>
        <v>19.333333333333332</v>
      </c>
      <c r="AN342" s="64">
        <f t="shared" si="45"/>
        <v>0</v>
      </c>
      <c r="AO342" s="63">
        <f t="shared" si="45"/>
        <v>0</v>
      </c>
      <c r="AP342" s="65">
        <f t="shared" si="45"/>
        <v>0</v>
      </c>
      <c r="AQ342" s="64">
        <f t="shared" si="45"/>
        <v>0</v>
      </c>
      <c r="AR342" s="63">
        <f t="shared" si="45"/>
        <v>0</v>
      </c>
      <c r="AS342" s="65">
        <f t="shared" si="45"/>
        <v>12.666666666666666</v>
      </c>
      <c r="AT342" s="64">
        <f t="shared" si="45"/>
        <v>2</v>
      </c>
      <c r="AU342" s="63">
        <f t="shared" si="45"/>
        <v>0</v>
      </c>
      <c r="AV342" s="65">
        <f t="shared" si="45"/>
        <v>0.33333333333333331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1</v>
      </c>
      <c r="BB342" s="60">
        <f t="shared" si="45"/>
        <v>0</v>
      </c>
      <c r="BC342" s="59" t="s">
        <v>134</v>
      </c>
    </row>
    <row r="343" spans="2:62" ht="28.15" customHeight="1" x14ac:dyDescent="0.2">
      <c r="B343" s="30"/>
      <c r="C343" s="338">
        <v>1</v>
      </c>
      <c r="D343" s="239" t="s">
        <v>1032</v>
      </c>
      <c r="E343" s="198"/>
      <c r="F343" s="198"/>
      <c r="G343" s="197"/>
      <c r="H343" s="358" t="s">
        <v>370</v>
      </c>
      <c r="I343" s="390">
        <v>127</v>
      </c>
      <c r="J343" s="390">
        <v>26</v>
      </c>
      <c r="K343" s="390">
        <v>6</v>
      </c>
      <c r="L343" s="42" t="s">
        <v>131</v>
      </c>
      <c r="M343" s="43" t="s">
        <v>1272</v>
      </c>
      <c r="N343" s="42" t="s">
        <v>129</v>
      </c>
      <c r="O343" s="43" t="s">
        <v>1091</v>
      </c>
      <c r="P343" s="42" t="s">
        <v>128</v>
      </c>
      <c r="Q343" s="43" t="s">
        <v>357</v>
      </c>
      <c r="R343" s="42" t="s">
        <v>127</v>
      </c>
      <c r="S343" s="43" t="s">
        <v>458</v>
      </c>
      <c r="T343" s="42" t="s">
        <v>126</v>
      </c>
      <c r="U343" s="43" t="s">
        <v>348</v>
      </c>
      <c r="V343" s="42" t="s">
        <v>125</v>
      </c>
      <c r="W343" s="43"/>
      <c r="X343" s="42" t="s">
        <v>124</v>
      </c>
      <c r="Y343" s="43"/>
      <c r="Z343" s="42" t="s">
        <v>123</v>
      </c>
      <c r="AA343" s="43"/>
      <c r="AB343" s="196"/>
      <c r="AC343" s="43"/>
      <c r="AD343" s="196" t="s">
        <v>1421</v>
      </c>
      <c r="AE343" s="58" t="s">
        <v>712</v>
      </c>
      <c r="AF343" s="421"/>
      <c r="AG343" s="421"/>
      <c r="AH343" s="279"/>
      <c r="AI343" s="9"/>
      <c r="AJ343" s="349">
        <f>SUMPRODUCT(LEN($M343:$AA346)-LEN(SUBSTITUTE($M343:$AA346,"A", "")))</f>
        <v>44</v>
      </c>
      <c r="AK343" s="352">
        <f>SUMPRODUCT(LEN($AD343:$AD346)-LEN(SUBSTITUTE($AD343:$AD346,"A", "")))</f>
        <v>4</v>
      </c>
      <c r="AL343" s="335">
        <f>SUMPRODUCT(LEN($AC343:$AC346)-LEN(SUBSTITUTE($AC343:$AC346,"A", "")))</f>
        <v>0</v>
      </c>
      <c r="AM343" s="349">
        <f>SUMPRODUCT(LEN($M343:$AA346)-LEN(SUBSTITUTE($M343:$AA346,"S", "")))</f>
        <v>9</v>
      </c>
      <c r="AN343" s="352">
        <f>SUMPRODUCT(LEN($AD343:$AD346)-LEN(SUBSTITUTE($AD343:$AD346,"S", "")))</f>
        <v>0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0</v>
      </c>
      <c r="AS343" s="349">
        <f>SUMPRODUCT(LEN($M343:$AA346)-LEN(SUBSTITUTE($M343:$AA346,"G", "")))</f>
        <v>11</v>
      </c>
      <c r="AT343" s="352">
        <f>SUMPRODUCT(LEN($AD343:$AD346)-LEN(SUBSTITUTE($AD343:$AD346,"G", "")))</f>
        <v>2</v>
      </c>
      <c r="AU343" s="335">
        <f>SUMPRODUCT(LEN($AC343:$AC346)-LEN(SUBSTITUTE($AC343:$AC346,"G", "")))</f>
        <v>0</v>
      </c>
      <c r="AV343" s="349">
        <f>SUMPRODUCT(LEN($L343:$AA346)-LEN(SUBSTITUTE($L343:$AA346,"M", "")))</f>
        <v>1</v>
      </c>
      <c r="AW343" s="362">
        <f>SUMPRODUCT(LEN($AD343:$AD346)-LEN(SUBSTITUTE($AD343:$AD346,"M", "")))</f>
        <v>0</v>
      </c>
      <c r="AX343" s="335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3</v>
      </c>
      <c r="BB343" s="413">
        <f>SUMPRODUCT(LEN($AE343:$AE346)-LEN(SUBSTITUTE($AE343:$AE346,"M", "")))</f>
        <v>0</v>
      </c>
    </row>
    <row r="344" spans="2:62" ht="28.15" customHeight="1" thickBot="1" x14ac:dyDescent="0.25">
      <c r="B344" s="30"/>
      <c r="C344" s="339"/>
      <c r="D344" s="221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357</v>
      </c>
      <c r="N344" s="33" t="s">
        <v>121</v>
      </c>
      <c r="O344" s="55" t="s">
        <v>479</v>
      </c>
      <c r="P344" s="33" t="s">
        <v>120</v>
      </c>
      <c r="Q344" s="55" t="s">
        <v>714</v>
      </c>
      <c r="R344" s="33" t="s">
        <v>119</v>
      </c>
      <c r="S344" s="55" t="s">
        <v>672</v>
      </c>
      <c r="T344" s="33" t="s">
        <v>118</v>
      </c>
      <c r="U344" s="55" t="s">
        <v>498</v>
      </c>
      <c r="V344" s="33" t="s">
        <v>117</v>
      </c>
      <c r="W344" s="55"/>
      <c r="X344" s="33" t="s">
        <v>116</v>
      </c>
      <c r="Y344" s="55"/>
      <c r="Z344" s="33" t="s">
        <v>115</v>
      </c>
      <c r="AA344" s="55"/>
      <c r="AB344" s="193"/>
      <c r="AC344" s="55"/>
      <c r="AD344" s="193"/>
      <c r="AE344" s="57"/>
      <c r="AF344" s="422"/>
      <c r="AG344" s="422"/>
      <c r="AH344" s="278"/>
      <c r="AI344" s="9"/>
      <c r="AJ344" s="350"/>
      <c r="AK344" s="353"/>
      <c r="AL344" s="336"/>
      <c r="AM344" s="350"/>
      <c r="AN344" s="353"/>
      <c r="AO344" s="336"/>
      <c r="AP344" s="350"/>
      <c r="AQ344" s="353"/>
      <c r="AR344" s="336"/>
      <c r="AS344" s="350"/>
      <c r="AT344" s="353"/>
      <c r="AU344" s="336"/>
      <c r="AV344" s="350"/>
      <c r="AW344" s="363"/>
      <c r="AX344" s="336"/>
      <c r="AY344" s="417"/>
      <c r="AZ344" s="411"/>
      <c r="BA344" s="411"/>
      <c r="BB344" s="414"/>
    </row>
    <row r="345" spans="2:62" ht="28.15" customHeight="1" x14ac:dyDescent="0.2">
      <c r="B345" s="30"/>
      <c r="C345" s="340"/>
      <c r="D345" s="218"/>
      <c r="E345" s="192"/>
      <c r="F345" s="192"/>
      <c r="G345" s="191"/>
      <c r="H345" s="360">
        <v>230</v>
      </c>
      <c r="I345" s="392"/>
      <c r="J345" s="392"/>
      <c r="K345" s="392"/>
      <c r="L345" s="25" t="s">
        <v>114</v>
      </c>
      <c r="M345" s="114" t="s">
        <v>479</v>
      </c>
      <c r="N345" s="25" t="s">
        <v>112</v>
      </c>
      <c r="O345" s="114" t="s">
        <v>179</v>
      </c>
      <c r="P345" s="25" t="s">
        <v>111</v>
      </c>
      <c r="Q345" s="114" t="s">
        <v>458</v>
      </c>
      <c r="R345" s="25" t="s">
        <v>110</v>
      </c>
      <c r="S345" s="114" t="s">
        <v>692</v>
      </c>
      <c r="T345" s="25" t="s">
        <v>109</v>
      </c>
      <c r="U345" s="114" t="s">
        <v>354</v>
      </c>
      <c r="V345" s="25" t="s">
        <v>108</v>
      </c>
      <c r="W345" s="114"/>
      <c r="X345" s="25" t="s">
        <v>107</v>
      </c>
      <c r="Y345" s="114"/>
      <c r="Z345" s="25" t="s">
        <v>106</v>
      </c>
      <c r="AA345" s="114"/>
      <c r="AB345" s="190"/>
      <c r="AC345" s="114"/>
      <c r="AD345" s="190"/>
      <c r="AE345" s="57"/>
      <c r="AF345" s="422"/>
      <c r="AG345" s="422"/>
      <c r="AH345" s="278"/>
      <c r="AI345" s="9"/>
      <c r="AJ345" s="350"/>
      <c r="AK345" s="353"/>
      <c r="AL345" s="336"/>
      <c r="AM345" s="350"/>
      <c r="AN345" s="353"/>
      <c r="AO345" s="336"/>
      <c r="AP345" s="350"/>
      <c r="AQ345" s="353"/>
      <c r="AR345" s="336"/>
      <c r="AS345" s="350"/>
      <c r="AT345" s="353"/>
      <c r="AU345" s="336"/>
      <c r="AV345" s="350"/>
      <c r="AW345" s="363"/>
      <c r="AX345" s="336"/>
      <c r="AY345" s="417"/>
      <c r="AZ345" s="411"/>
      <c r="BA345" s="411"/>
      <c r="BB345" s="414"/>
    </row>
    <row r="346" spans="2:62" ht="28.15" customHeight="1" thickBot="1" x14ac:dyDescent="0.25">
      <c r="B346" s="30"/>
      <c r="C346" s="355"/>
      <c r="D346" s="246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458</v>
      </c>
      <c r="N346" s="50" t="s">
        <v>104</v>
      </c>
      <c r="O346" s="51" t="s">
        <v>357</v>
      </c>
      <c r="P346" s="50" t="s">
        <v>103</v>
      </c>
      <c r="Q346" s="51" t="s">
        <v>458</v>
      </c>
      <c r="R346" s="50" t="s">
        <v>102</v>
      </c>
      <c r="S346" s="51" t="s">
        <v>352</v>
      </c>
      <c r="T346" s="50">
        <v>20</v>
      </c>
      <c r="U346" s="51" t="s">
        <v>354</v>
      </c>
      <c r="V346" s="50" t="s">
        <v>101</v>
      </c>
      <c r="W346" s="51"/>
      <c r="X346" s="50" t="s">
        <v>100</v>
      </c>
      <c r="Y346" s="51"/>
      <c r="Z346" s="50" t="s">
        <v>99</v>
      </c>
      <c r="AA346" s="51"/>
      <c r="AB346" s="187"/>
      <c r="AC346" s="51"/>
      <c r="AD346" s="187"/>
      <c r="AE346" s="56"/>
      <c r="AF346" s="424"/>
      <c r="AG346" s="424"/>
      <c r="AH346" s="280"/>
      <c r="AI346" s="9"/>
      <c r="AJ346" s="351"/>
      <c r="AK346" s="354"/>
      <c r="AL346" s="337"/>
      <c r="AM346" s="351"/>
      <c r="AN346" s="354"/>
      <c r="AO346" s="337"/>
      <c r="AP346" s="351"/>
      <c r="AQ346" s="354"/>
      <c r="AR346" s="337"/>
      <c r="AS346" s="351"/>
      <c r="AT346" s="354"/>
      <c r="AU346" s="337"/>
      <c r="AV346" s="351"/>
      <c r="AW346" s="364"/>
      <c r="AX346" s="337"/>
      <c r="AY346" s="418"/>
      <c r="AZ346" s="412"/>
      <c r="BA346" s="412"/>
      <c r="BB346" s="415"/>
    </row>
    <row r="347" spans="2:62" ht="28.15" customHeight="1" x14ac:dyDescent="0.2">
      <c r="B347" s="30"/>
      <c r="C347" s="338">
        <v>2</v>
      </c>
      <c r="D347" s="212"/>
      <c r="E347" s="198"/>
      <c r="F347" s="198"/>
      <c r="G347" s="197"/>
      <c r="H347" s="358"/>
      <c r="I347" s="390">
        <v>155</v>
      </c>
      <c r="J347" s="390">
        <v>35</v>
      </c>
      <c r="K347" s="390">
        <v>7</v>
      </c>
      <c r="L347" s="42" t="s">
        <v>131</v>
      </c>
      <c r="M347" s="43" t="s">
        <v>484</v>
      </c>
      <c r="N347" s="42" t="s">
        <v>129</v>
      </c>
      <c r="O347" s="43" t="s">
        <v>357</v>
      </c>
      <c r="P347" s="42" t="s">
        <v>128</v>
      </c>
      <c r="Q347" s="43" t="s">
        <v>479</v>
      </c>
      <c r="R347" s="42" t="s">
        <v>127</v>
      </c>
      <c r="S347" s="43" t="s">
        <v>986</v>
      </c>
      <c r="T347" s="42" t="s">
        <v>126</v>
      </c>
      <c r="U347" s="43" t="s">
        <v>556</v>
      </c>
      <c r="V347" s="42" t="s">
        <v>125</v>
      </c>
      <c r="W347" s="43" t="s">
        <v>579</v>
      </c>
      <c r="X347" s="42" t="s">
        <v>124</v>
      </c>
      <c r="Y347" s="43" t="s">
        <v>354</v>
      </c>
      <c r="Z347" s="42" t="s">
        <v>123</v>
      </c>
      <c r="AA347" s="43"/>
      <c r="AB347" s="196"/>
      <c r="AC347" s="43"/>
      <c r="AD347" s="196" t="s">
        <v>1420</v>
      </c>
      <c r="AE347" s="39"/>
      <c r="AF347" s="421"/>
      <c r="AG347" s="421"/>
      <c r="AH347" s="279"/>
      <c r="AI347" s="9"/>
      <c r="AJ347" s="349">
        <f>SUMPRODUCT(LEN($M347:$AA350)-LEN(SUBSTITUTE($M347:$AA350,"A", "")))</f>
        <v>56</v>
      </c>
      <c r="AK347" s="352">
        <f>SUMPRODUCT(LEN($AD347:$AD350)-LEN(SUBSTITUTE($AD347:$AD350,"A", "")))</f>
        <v>6</v>
      </c>
      <c r="AL347" s="335">
        <f>SUMPRODUCT(LEN($AC347:$AC350)-LEN(SUBSTITUTE($AC347:$AC350,"A", "")))</f>
        <v>0</v>
      </c>
      <c r="AM347" s="349">
        <f>SUMPRODUCT(LEN($M347:$AA350)-LEN(SUBSTITUTE($M347:$AA350,"S", "")))</f>
        <v>25</v>
      </c>
      <c r="AN347" s="352">
        <f>SUMPRODUCT(LEN($AD347:$AD350)-LEN(SUBSTITUTE($AD347:$AD350,"S", "")))</f>
        <v>0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21</v>
      </c>
      <c r="AT347" s="352">
        <f>SUMPRODUCT(LEN($AD347:$AD350)-LEN(SUBSTITUTE($AD347:$AD350,"G", "")))</f>
        <v>4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35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8.15" customHeight="1" thickBot="1" x14ac:dyDescent="0.25">
      <c r="B348" s="30"/>
      <c r="C348" s="339"/>
      <c r="D348" s="221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 t="s">
        <v>984</v>
      </c>
      <c r="N348" s="33" t="s">
        <v>121</v>
      </c>
      <c r="O348" s="55" t="s">
        <v>458</v>
      </c>
      <c r="P348" s="33" t="s">
        <v>120</v>
      </c>
      <c r="Q348" s="55" t="s">
        <v>703</v>
      </c>
      <c r="R348" s="33" t="s">
        <v>119</v>
      </c>
      <c r="S348" s="55" t="s">
        <v>593</v>
      </c>
      <c r="T348" s="33" t="s">
        <v>118</v>
      </c>
      <c r="U348" s="55" t="s">
        <v>470</v>
      </c>
      <c r="V348" s="33" t="s">
        <v>117</v>
      </c>
      <c r="W348" s="55" t="s">
        <v>455</v>
      </c>
      <c r="X348" s="33" t="s">
        <v>116</v>
      </c>
      <c r="Y348" s="55" t="s">
        <v>354</v>
      </c>
      <c r="Z348" s="33" t="s">
        <v>115</v>
      </c>
      <c r="AA348" s="55"/>
      <c r="AB348" s="193"/>
      <c r="AC348" s="55"/>
      <c r="AD348" s="193"/>
      <c r="AE348" s="22"/>
      <c r="AF348" s="422"/>
      <c r="AG348" s="422"/>
      <c r="AH348" s="278"/>
      <c r="AI348" s="9"/>
      <c r="AJ348" s="350"/>
      <c r="AK348" s="353"/>
      <c r="AL348" s="336"/>
      <c r="AM348" s="350"/>
      <c r="AN348" s="353"/>
      <c r="AO348" s="336"/>
      <c r="AP348" s="350"/>
      <c r="AQ348" s="353"/>
      <c r="AR348" s="336"/>
      <c r="AS348" s="350"/>
      <c r="AT348" s="353"/>
      <c r="AU348" s="336"/>
      <c r="AV348" s="350"/>
      <c r="AW348" s="363"/>
      <c r="AX348" s="336"/>
      <c r="AY348" s="417"/>
      <c r="AZ348" s="411"/>
      <c r="BA348" s="411"/>
      <c r="BB348" s="414"/>
    </row>
    <row r="349" spans="2:62" ht="28.15" customHeight="1" x14ac:dyDescent="0.2">
      <c r="B349" s="30"/>
      <c r="C349" s="340"/>
      <c r="D349" s="218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 t="s">
        <v>679</v>
      </c>
      <c r="N349" s="25" t="s">
        <v>112</v>
      </c>
      <c r="O349" s="114" t="s">
        <v>986</v>
      </c>
      <c r="P349" s="25" t="s">
        <v>111</v>
      </c>
      <c r="Q349" s="114" t="s">
        <v>458</v>
      </c>
      <c r="R349" s="25" t="s">
        <v>110</v>
      </c>
      <c r="S349" s="114" t="s">
        <v>1007</v>
      </c>
      <c r="T349" s="25" t="s">
        <v>109</v>
      </c>
      <c r="U349" s="114" t="s">
        <v>353</v>
      </c>
      <c r="V349" s="25" t="s">
        <v>108</v>
      </c>
      <c r="W349" s="114" t="s">
        <v>354</v>
      </c>
      <c r="X349" s="25" t="s">
        <v>107</v>
      </c>
      <c r="Y349" s="114" t="s">
        <v>130</v>
      </c>
      <c r="Z349" s="25" t="s">
        <v>106</v>
      </c>
      <c r="AA349" s="114"/>
      <c r="AB349" s="190"/>
      <c r="AC349" s="114"/>
      <c r="AD349" s="190"/>
      <c r="AE349" s="22"/>
      <c r="AF349" s="422"/>
      <c r="AG349" s="422"/>
      <c r="AH349" s="278"/>
      <c r="AI349" s="9"/>
      <c r="AJ349" s="350"/>
      <c r="AK349" s="353"/>
      <c r="AL349" s="336"/>
      <c r="AM349" s="350"/>
      <c r="AN349" s="353"/>
      <c r="AO349" s="336"/>
      <c r="AP349" s="350"/>
      <c r="AQ349" s="353"/>
      <c r="AR349" s="336"/>
      <c r="AS349" s="350"/>
      <c r="AT349" s="353"/>
      <c r="AU349" s="336"/>
      <c r="AV349" s="350"/>
      <c r="AW349" s="363"/>
      <c r="AX349" s="336"/>
      <c r="AY349" s="417"/>
      <c r="AZ349" s="411"/>
      <c r="BA349" s="411"/>
      <c r="BB349" s="414"/>
    </row>
    <row r="350" spans="2:62" ht="28.15" customHeight="1" thickBot="1" x14ac:dyDescent="0.25">
      <c r="B350" s="30"/>
      <c r="C350" s="355"/>
      <c r="D350" s="246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 t="s">
        <v>179</v>
      </c>
      <c r="N350" s="50" t="s">
        <v>104</v>
      </c>
      <c r="O350" s="51" t="s">
        <v>679</v>
      </c>
      <c r="P350" s="50" t="s">
        <v>103</v>
      </c>
      <c r="Q350" s="51" t="s">
        <v>1067</v>
      </c>
      <c r="R350" s="50" t="s">
        <v>102</v>
      </c>
      <c r="S350" s="51" t="s">
        <v>463</v>
      </c>
      <c r="T350" s="50">
        <v>20</v>
      </c>
      <c r="U350" s="51" t="s">
        <v>588</v>
      </c>
      <c r="V350" s="50" t="s">
        <v>101</v>
      </c>
      <c r="W350" s="51" t="s">
        <v>354</v>
      </c>
      <c r="X350" s="50" t="s">
        <v>100</v>
      </c>
      <c r="Y350" s="51" t="s">
        <v>130</v>
      </c>
      <c r="Z350" s="50" t="s">
        <v>99</v>
      </c>
      <c r="AA350" s="51"/>
      <c r="AB350" s="187"/>
      <c r="AC350" s="51"/>
      <c r="AD350" s="187"/>
      <c r="AE350" s="48"/>
      <c r="AF350" s="424"/>
      <c r="AG350" s="424"/>
      <c r="AH350" s="280"/>
      <c r="AI350" s="9"/>
      <c r="AJ350" s="351"/>
      <c r="AK350" s="354"/>
      <c r="AL350" s="337"/>
      <c r="AM350" s="351"/>
      <c r="AN350" s="354"/>
      <c r="AO350" s="337"/>
      <c r="AP350" s="351"/>
      <c r="AQ350" s="354"/>
      <c r="AR350" s="337"/>
      <c r="AS350" s="351"/>
      <c r="AT350" s="354"/>
      <c r="AU350" s="337"/>
      <c r="AV350" s="351"/>
      <c r="AW350" s="364"/>
      <c r="AX350" s="337"/>
      <c r="AY350" s="418"/>
      <c r="AZ350" s="412"/>
      <c r="BA350" s="412"/>
      <c r="BB350" s="415"/>
    </row>
    <row r="351" spans="2:62" ht="28.15" customHeight="1" x14ac:dyDescent="0.2">
      <c r="B351" s="30"/>
      <c r="C351" s="338">
        <v>3</v>
      </c>
      <c r="D351" s="212"/>
      <c r="E351" s="198"/>
      <c r="F351" s="198"/>
      <c r="G351" s="197"/>
      <c r="H351" s="358"/>
      <c r="I351" s="390">
        <v>155</v>
      </c>
      <c r="J351" s="390">
        <v>31</v>
      </c>
      <c r="K351" s="390">
        <v>6</v>
      </c>
      <c r="L351" s="42" t="s">
        <v>131</v>
      </c>
      <c r="M351" s="43" t="s">
        <v>132</v>
      </c>
      <c r="N351" s="42" t="s">
        <v>129</v>
      </c>
      <c r="O351" s="43" t="s">
        <v>357</v>
      </c>
      <c r="P351" s="42" t="s">
        <v>128</v>
      </c>
      <c r="Q351" s="43" t="s">
        <v>357</v>
      </c>
      <c r="R351" s="42" t="s">
        <v>127</v>
      </c>
      <c r="S351" s="43" t="s">
        <v>462</v>
      </c>
      <c r="T351" s="42" t="s">
        <v>126</v>
      </c>
      <c r="U351" s="43" t="s">
        <v>353</v>
      </c>
      <c r="V351" s="42" t="s">
        <v>125</v>
      </c>
      <c r="W351" s="43" t="s">
        <v>354</v>
      </c>
      <c r="X351" s="42" t="s">
        <v>124</v>
      </c>
      <c r="Y351" s="43"/>
      <c r="Z351" s="42" t="s">
        <v>123</v>
      </c>
      <c r="AA351" s="43"/>
      <c r="AB351" s="196"/>
      <c r="AC351" s="43"/>
      <c r="AD351" s="196" t="s">
        <v>357</v>
      </c>
      <c r="AE351" s="39"/>
      <c r="AF351" s="421"/>
      <c r="AG351" s="421"/>
      <c r="AH351" s="279"/>
      <c r="AI351" s="9"/>
      <c r="AJ351" s="349">
        <f>SUMPRODUCT(LEN($M351:$AA354)-LEN(SUBSTITUTE($M351:$AA354,"A", "")))</f>
        <v>41</v>
      </c>
      <c r="AK351" s="352">
        <f>SUMPRODUCT(LEN($AD351:$AD354)-LEN(SUBSTITUTE($AD351:$AD354,"A", "")))</f>
        <v>5</v>
      </c>
      <c r="AL351" s="335">
        <f>SUMPRODUCT(LEN($AC351:$AC354)-LEN(SUBSTITUTE($AC351:$AC354,"A", "")))</f>
        <v>0</v>
      </c>
      <c r="AM351" s="349">
        <f>SUMPRODUCT(LEN($M351:$AA354)-LEN(SUBSTITUTE($M351:$AA354,"S", "")))</f>
        <v>24</v>
      </c>
      <c r="AN351" s="352">
        <f>SUMPRODUCT(LEN($AD351:$AD354)-LEN(SUBSTITUTE($AD351:$AD354,"S", "")))</f>
        <v>0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6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35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8.15" customHeight="1" thickBot="1" x14ac:dyDescent="0.25">
      <c r="B352" s="30"/>
      <c r="C352" s="339"/>
      <c r="D352" s="221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 t="s">
        <v>357</v>
      </c>
      <c r="N352" s="33" t="s">
        <v>121</v>
      </c>
      <c r="O352" s="55" t="s">
        <v>132</v>
      </c>
      <c r="P352" s="33" t="s">
        <v>120</v>
      </c>
      <c r="Q352" s="55" t="s">
        <v>723</v>
      </c>
      <c r="R352" s="33" t="s">
        <v>119</v>
      </c>
      <c r="S352" s="55" t="s">
        <v>463</v>
      </c>
      <c r="T352" s="33" t="s">
        <v>118</v>
      </c>
      <c r="U352" s="55" t="s">
        <v>179</v>
      </c>
      <c r="V352" s="33" t="s">
        <v>117</v>
      </c>
      <c r="W352" s="55" t="s">
        <v>354</v>
      </c>
      <c r="X352" s="33" t="s">
        <v>116</v>
      </c>
      <c r="Y352" s="55"/>
      <c r="Z352" s="33" t="s">
        <v>115</v>
      </c>
      <c r="AA352" s="55"/>
      <c r="AB352" s="193"/>
      <c r="AC352" s="55"/>
      <c r="AD352" s="193" t="s">
        <v>132</v>
      </c>
      <c r="AE352" s="22"/>
      <c r="AF352" s="422"/>
      <c r="AG352" s="422"/>
      <c r="AH352" s="278"/>
      <c r="AI352" s="9"/>
      <c r="AJ352" s="350"/>
      <c r="AK352" s="353"/>
      <c r="AL352" s="336"/>
      <c r="AM352" s="350"/>
      <c r="AN352" s="353"/>
      <c r="AO352" s="336"/>
      <c r="AP352" s="350"/>
      <c r="AQ352" s="353"/>
      <c r="AR352" s="336"/>
      <c r="AS352" s="350"/>
      <c r="AT352" s="353"/>
      <c r="AU352" s="336"/>
      <c r="AV352" s="350"/>
      <c r="AW352" s="363"/>
      <c r="AX352" s="336"/>
      <c r="AY352" s="417"/>
      <c r="AZ352" s="411"/>
      <c r="BA352" s="411"/>
      <c r="BB352" s="414"/>
    </row>
    <row r="353" spans="2:62" ht="28.15" customHeight="1" x14ac:dyDescent="0.2">
      <c r="B353" s="30"/>
      <c r="C353" s="340"/>
      <c r="D353" s="218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 t="s">
        <v>357</v>
      </c>
      <c r="N353" s="25" t="s">
        <v>112</v>
      </c>
      <c r="O353" s="114" t="s">
        <v>673</v>
      </c>
      <c r="P353" s="25" t="s">
        <v>111</v>
      </c>
      <c r="Q353" s="114" t="s">
        <v>840</v>
      </c>
      <c r="R353" s="25" t="s">
        <v>110</v>
      </c>
      <c r="S353" s="114" t="s">
        <v>462</v>
      </c>
      <c r="T353" s="25" t="s">
        <v>109</v>
      </c>
      <c r="U353" s="114" t="s">
        <v>349</v>
      </c>
      <c r="V353" s="25" t="s">
        <v>108</v>
      </c>
      <c r="W353" s="114" t="s">
        <v>130</v>
      </c>
      <c r="X353" s="25" t="s">
        <v>107</v>
      </c>
      <c r="Y353" s="114"/>
      <c r="Z353" s="25" t="s">
        <v>106</v>
      </c>
      <c r="AA353" s="114"/>
      <c r="AB353" s="190"/>
      <c r="AC353" s="114"/>
      <c r="AD353" s="190" t="s">
        <v>132</v>
      </c>
      <c r="AE353" s="22"/>
      <c r="AF353" s="422"/>
      <c r="AG353" s="422"/>
      <c r="AH353" s="278"/>
      <c r="AI353" s="9"/>
      <c r="AJ353" s="350"/>
      <c r="AK353" s="353"/>
      <c r="AL353" s="336"/>
      <c r="AM353" s="350"/>
      <c r="AN353" s="353"/>
      <c r="AO353" s="336"/>
      <c r="AP353" s="350"/>
      <c r="AQ353" s="353"/>
      <c r="AR353" s="336"/>
      <c r="AS353" s="350"/>
      <c r="AT353" s="353"/>
      <c r="AU353" s="336"/>
      <c r="AV353" s="350"/>
      <c r="AW353" s="363"/>
      <c r="AX353" s="336"/>
      <c r="AY353" s="417"/>
      <c r="AZ353" s="411"/>
      <c r="BA353" s="411"/>
      <c r="BB353" s="414"/>
    </row>
    <row r="354" spans="2:62" ht="28.15" customHeight="1" thickBot="1" x14ac:dyDescent="0.25">
      <c r="B354" s="20"/>
      <c r="C354" s="341"/>
      <c r="D354" s="215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 t="s">
        <v>357</v>
      </c>
      <c r="N354" s="15" t="s">
        <v>104</v>
      </c>
      <c r="O354" s="16" t="s">
        <v>458</v>
      </c>
      <c r="P354" s="15" t="s">
        <v>103</v>
      </c>
      <c r="Q354" s="16" t="s">
        <v>179</v>
      </c>
      <c r="R354" s="15" t="s">
        <v>102</v>
      </c>
      <c r="S354" s="16" t="s">
        <v>549</v>
      </c>
      <c r="T354" s="15">
        <v>20</v>
      </c>
      <c r="U354" s="16" t="s">
        <v>349</v>
      </c>
      <c r="V354" s="15" t="s">
        <v>101</v>
      </c>
      <c r="W354" s="16" t="s">
        <v>130</v>
      </c>
      <c r="X354" s="15" t="s">
        <v>100</v>
      </c>
      <c r="Y354" s="16"/>
      <c r="Z354" s="15" t="s">
        <v>99</v>
      </c>
      <c r="AA354" s="16"/>
      <c r="AB354" s="187"/>
      <c r="AC354" s="16"/>
      <c r="AD354" s="186"/>
      <c r="AE354" s="11"/>
      <c r="AF354" s="423"/>
      <c r="AG354" s="423"/>
      <c r="AH354" s="277"/>
      <c r="AI354" s="9"/>
      <c r="AJ354" s="351"/>
      <c r="AK354" s="354"/>
      <c r="AL354" s="337"/>
      <c r="AM354" s="351"/>
      <c r="AN354" s="354"/>
      <c r="AO354" s="337"/>
      <c r="AP354" s="351"/>
      <c r="AQ354" s="354"/>
      <c r="AR354" s="337"/>
      <c r="AS354" s="351"/>
      <c r="AT354" s="354"/>
      <c r="AU354" s="337"/>
      <c r="AV354" s="351"/>
      <c r="AW354" s="364"/>
      <c r="AX354" s="337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286" t="s">
        <v>160</v>
      </c>
      <c r="AI355" s="106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230</v>
      </c>
      <c r="E356" s="425"/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85"/>
      <c r="AI356" s="86" t="s">
        <v>137</v>
      </c>
      <c r="AJ356" s="85">
        <f t="shared" ref="AJ356:BB356" si="46">SUM(AJ358:AJ369)</f>
        <v>150</v>
      </c>
      <c r="AK356" s="84">
        <f t="shared" si="46"/>
        <v>15</v>
      </c>
      <c r="AL356" s="83">
        <f t="shared" si="46"/>
        <v>3</v>
      </c>
      <c r="AM356" s="85">
        <f t="shared" si="46"/>
        <v>87</v>
      </c>
      <c r="AN356" s="84">
        <f t="shared" si="46"/>
        <v>15</v>
      </c>
      <c r="AO356" s="83">
        <f t="shared" si="46"/>
        <v>0</v>
      </c>
      <c r="AP356" s="85">
        <f t="shared" si="46"/>
        <v>3</v>
      </c>
      <c r="AQ356" s="84">
        <f t="shared" si="46"/>
        <v>0</v>
      </c>
      <c r="AR356" s="83">
        <f t="shared" si="46"/>
        <v>0</v>
      </c>
      <c r="AS356" s="85">
        <f t="shared" si="46"/>
        <v>36</v>
      </c>
      <c r="AT356" s="84">
        <f t="shared" si="46"/>
        <v>11</v>
      </c>
      <c r="AU356" s="83">
        <f t="shared" si="46"/>
        <v>0</v>
      </c>
      <c r="AV356" s="85">
        <f t="shared" si="46"/>
        <v>2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56</v>
      </c>
      <c r="BG356" s="5">
        <f>SUM(AM356:AO356,AY356)/$BG$5</f>
        <v>34</v>
      </c>
      <c r="BH356" s="5">
        <f>SUM(AP356:AR356,AZ356)/$BG$5</f>
        <v>1</v>
      </c>
      <c r="BI356" s="5">
        <f>SUM(AS356:AU356,BA356)/$BG$5</f>
        <v>15.666666666666666</v>
      </c>
      <c r="BJ356" s="5">
        <f>SUM(AV356:AX356,BB356)/$BG$5</f>
        <v>0.66666666666666663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85"/>
      <c r="AI357" s="66" t="s">
        <v>135</v>
      </c>
      <c r="AJ357" s="65">
        <f t="shared" ref="AJ357:BB357" si="47">AJ356/3</f>
        <v>50</v>
      </c>
      <c r="AK357" s="64">
        <f t="shared" si="47"/>
        <v>5</v>
      </c>
      <c r="AL357" s="63">
        <f t="shared" si="47"/>
        <v>1</v>
      </c>
      <c r="AM357" s="65">
        <f t="shared" si="47"/>
        <v>29</v>
      </c>
      <c r="AN357" s="64">
        <f t="shared" si="47"/>
        <v>5</v>
      </c>
      <c r="AO357" s="63">
        <f t="shared" si="47"/>
        <v>0</v>
      </c>
      <c r="AP357" s="65">
        <f t="shared" si="47"/>
        <v>1</v>
      </c>
      <c r="AQ357" s="64">
        <f t="shared" si="47"/>
        <v>0</v>
      </c>
      <c r="AR357" s="63">
        <f t="shared" si="47"/>
        <v>0</v>
      </c>
      <c r="AS357" s="65">
        <f t="shared" si="47"/>
        <v>12</v>
      </c>
      <c r="AT357" s="64">
        <f t="shared" si="47"/>
        <v>3.6666666666666665</v>
      </c>
      <c r="AU357" s="63">
        <f t="shared" si="47"/>
        <v>0</v>
      </c>
      <c r="AV357" s="65">
        <f t="shared" si="47"/>
        <v>0.66666666666666663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8.15" customHeight="1" x14ac:dyDescent="0.2">
      <c r="B358" s="30"/>
      <c r="C358" s="338">
        <v>1</v>
      </c>
      <c r="D358" s="212"/>
      <c r="E358" s="198"/>
      <c r="F358" s="198"/>
      <c r="G358" s="197"/>
      <c r="H358" s="358" t="s">
        <v>370</v>
      </c>
      <c r="I358" s="390">
        <v>94</v>
      </c>
      <c r="J358" s="390">
        <v>28</v>
      </c>
      <c r="K358" s="390">
        <v>5</v>
      </c>
      <c r="L358" s="42" t="s">
        <v>131</v>
      </c>
      <c r="M358" s="43" t="s">
        <v>132</v>
      </c>
      <c r="N358" s="42" t="s">
        <v>129</v>
      </c>
      <c r="O358" s="43" t="s">
        <v>179</v>
      </c>
      <c r="P358" s="42" t="s">
        <v>128</v>
      </c>
      <c r="Q358" s="43" t="s">
        <v>1050</v>
      </c>
      <c r="R358" s="42" t="s">
        <v>127</v>
      </c>
      <c r="S358" s="43" t="s">
        <v>507</v>
      </c>
      <c r="T358" s="42" t="s">
        <v>126</v>
      </c>
      <c r="U358" s="43" t="s">
        <v>359</v>
      </c>
      <c r="V358" s="42" t="s">
        <v>125</v>
      </c>
      <c r="W358" s="43" t="s">
        <v>354</v>
      </c>
      <c r="X358" s="42" t="s">
        <v>124</v>
      </c>
      <c r="Y358" s="43"/>
      <c r="Z358" s="42" t="s">
        <v>123</v>
      </c>
      <c r="AA358" s="43"/>
      <c r="AB358" s="196"/>
      <c r="AC358" s="43"/>
      <c r="AD358" s="196" t="s">
        <v>495</v>
      </c>
      <c r="AE358" s="58"/>
      <c r="AF358" s="421"/>
      <c r="AG358" s="421"/>
      <c r="AH358" s="279"/>
      <c r="AI358" s="9"/>
      <c r="AJ358" s="349">
        <f>SUMPRODUCT(LEN($M358:$AA361)-LEN(SUBSTITUTE($M358:$AA361,"A", "")))</f>
        <v>44</v>
      </c>
      <c r="AK358" s="352">
        <f>SUMPRODUCT(LEN($AD358:$AD361)-LEN(SUBSTITUTE($AD358:$AD361,"A", "")))</f>
        <v>1</v>
      </c>
      <c r="AL358" s="335">
        <f>SUMPRODUCT(LEN($AC358:$AC361)-LEN(SUBSTITUTE($AC358:$AC361,"A", "")))</f>
        <v>0</v>
      </c>
      <c r="AM358" s="349">
        <f>SUMPRODUCT(LEN($M358:$AA361)-LEN(SUBSTITUTE($M358:$AA361,"S", "")))</f>
        <v>25</v>
      </c>
      <c r="AN358" s="352">
        <f>SUMPRODUCT(LEN($AD358:$AD361)-LEN(SUBSTITUTE($AD358:$AD361,"S", "")))</f>
        <v>1</v>
      </c>
      <c r="AO358" s="335">
        <f>SUMPRODUCT(LEN($AC358:$AC361)-LEN(SUBSTITUTE($AC358:$AC361,"S", "")))</f>
        <v>0</v>
      </c>
      <c r="AP358" s="349">
        <f>SUMPRODUCT(LEN($M358:$AA361)-LEN(SUBSTITUTE($M358:$AA361,"F", "")))</f>
        <v>1</v>
      </c>
      <c r="AQ358" s="352">
        <f>SUMPRODUCT(LEN($AD358:$AD361)-LEN(SUBSTITUTE($AD358:$AD361,"F", "")))</f>
        <v>0</v>
      </c>
      <c r="AR358" s="335">
        <f>SUMPRODUCT(LEN($AC358:$AC361)-LEN(SUBSTITUTE($AC358:$AC361,"F", "")))</f>
        <v>0</v>
      </c>
      <c r="AS358" s="349">
        <f>SUMPRODUCT(LEN($M358:$AA361)-LEN(SUBSTITUTE($M358:$AA361,"G", "")))</f>
        <v>7</v>
      </c>
      <c r="AT358" s="352">
        <f>SUMPRODUCT(LEN($AD358:$AD361)-LEN(SUBSTITUTE($AD358:$AD361,"G", "")))</f>
        <v>1</v>
      </c>
      <c r="AU358" s="335">
        <f>SUMPRODUCT(LEN($AC358:$AC361)-LEN(SUBSTITUTE($AC358:$AC361,"G", "")))</f>
        <v>0</v>
      </c>
      <c r="AV358" s="349">
        <f>SUMPRODUCT(LEN($L358:$AA361)-LEN(SUBSTITUTE($L358:$AA361,"M", "")))</f>
        <v>0</v>
      </c>
      <c r="AW358" s="362">
        <f>SUMPRODUCT(LEN($AD358:$AD361)-LEN(SUBSTITUTE($AD358:$AD361,"M", "")))</f>
        <v>0</v>
      </c>
      <c r="AX358" s="335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8.15" customHeight="1" thickBot="1" x14ac:dyDescent="0.25">
      <c r="B359" s="30"/>
      <c r="C359" s="339"/>
      <c r="D359" s="221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357</v>
      </c>
      <c r="N359" s="33" t="s">
        <v>121</v>
      </c>
      <c r="O359" s="55" t="s">
        <v>795</v>
      </c>
      <c r="P359" s="33" t="s">
        <v>120</v>
      </c>
      <c r="Q359" s="55" t="s">
        <v>479</v>
      </c>
      <c r="R359" s="33" t="s">
        <v>119</v>
      </c>
      <c r="S359" s="55" t="s">
        <v>507</v>
      </c>
      <c r="T359" s="33" t="s">
        <v>118</v>
      </c>
      <c r="U359" s="55" t="s">
        <v>349</v>
      </c>
      <c r="V359" s="33" t="s">
        <v>117</v>
      </c>
      <c r="W359" s="55" t="s">
        <v>130</v>
      </c>
      <c r="X359" s="33" t="s">
        <v>116</v>
      </c>
      <c r="Y359" s="55"/>
      <c r="Z359" s="33" t="s">
        <v>115</v>
      </c>
      <c r="AA359" s="55"/>
      <c r="AB359" s="193"/>
      <c r="AC359" s="55"/>
      <c r="AD359" s="193"/>
      <c r="AE359" s="57"/>
      <c r="AF359" s="422"/>
      <c r="AG359" s="422"/>
      <c r="AH359" s="278"/>
      <c r="AI359" s="9"/>
      <c r="AJ359" s="350"/>
      <c r="AK359" s="353"/>
      <c r="AL359" s="336"/>
      <c r="AM359" s="350"/>
      <c r="AN359" s="353"/>
      <c r="AO359" s="336"/>
      <c r="AP359" s="350"/>
      <c r="AQ359" s="353"/>
      <c r="AR359" s="336"/>
      <c r="AS359" s="350"/>
      <c r="AT359" s="353"/>
      <c r="AU359" s="336"/>
      <c r="AV359" s="350"/>
      <c r="AW359" s="363"/>
      <c r="AX359" s="336"/>
      <c r="AY359" s="417"/>
      <c r="AZ359" s="411"/>
      <c r="BA359" s="411"/>
      <c r="BB359" s="414"/>
    </row>
    <row r="360" spans="2:62" ht="28.15" customHeight="1" x14ac:dyDescent="0.2">
      <c r="B360" s="30"/>
      <c r="C360" s="340"/>
      <c r="D360" s="218"/>
      <c r="E360" s="192"/>
      <c r="F360" s="192"/>
      <c r="G360" s="191"/>
      <c r="H360" s="360">
        <v>230</v>
      </c>
      <c r="I360" s="392"/>
      <c r="J360" s="392"/>
      <c r="K360" s="392"/>
      <c r="L360" s="25" t="s">
        <v>114</v>
      </c>
      <c r="M360" s="114" t="s">
        <v>458</v>
      </c>
      <c r="N360" s="25" t="s">
        <v>112</v>
      </c>
      <c r="O360" s="114" t="s">
        <v>458</v>
      </c>
      <c r="P360" s="25" t="s">
        <v>111</v>
      </c>
      <c r="Q360" s="114" t="s">
        <v>1419</v>
      </c>
      <c r="R360" s="25" t="s">
        <v>110</v>
      </c>
      <c r="S360" s="114" t="s">
        <v>371</v>
      </c>
      <c r="T360" s="25" t="s">
        <v>109</v>
      </c>
      <c r="U360" s="114" t="s">
        <v>353</v>
      </c>
      <c r="V360" s="25" t="s">
        <v>108</v>
      </c>
      <c r="W360" s="114" t="s">
        <v>130</v>
      </c>
      <c r="X360" s="25" t="s">
        <v>107</v>
      </c>
      <c r="Y360" s="114"/>
      <c r="Z360" s="25" t="s">
        <v>106</v>
      </c>
      <c r="AA360" s="114"/>
      <c r="AB360" s="190"/>
      <c r="AC360" s="114"/>
      <c r="AD360" s="190"/>
      <c r="AE360" s="57"/>
      <c r="AF360" s="422"/>
      <c r="AG360" s="422"/>
      <c r="AH360" s="278"/>
      <c r="AI360" s="9"/>
      <c r="AJ360" s="350"/>
      <c r="AK360" s="353"/>
      <c r="AL360" s="336"/>
      <c r="AM360" s="350"/>
      <c r="AN360" s="353"/>
      <c r="AO360" s="336"/>
      <c r="AP360" s="350"/>
      <c r="AQ360" s="353"/>
      <c r="AR360" s="336"/>
      <c r="AS360" s="350"/>
      <c r="AT360" s="353"/>
      <c r="AU360" s="336"/>
      <c r="AV360" s="350"/>
      <c r="AW360" s="363"/>
      <c r="AX360" s="336"/>
      <c r="AY360" s="417"/>
      <c r="AZ360" s="411"/>
      <c r="BA360" s="411"/>
      <c r="BB360" s="414"/>
    </row>
    <row r="361" spans="2:62" ht="28.15" customHeight="1" thickBot="1" x14ac:dyDescent="0.25">
      <c r="B361" s="30"/>
      <c r="C361" s="355"/>
      <c r="D361" s="246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179</v>
      </c>
      <c r="N361" s="50" t="s">
        <v>104</v>
      </c>
      <c r="O361" s="51" t="s">
        <v>470</v>
      </c>
      <c r="P361" s="50" t="s">
        <v>103</v>
      </c>
      <c r="Q361" s="51" t="s">
        <v>466</v>
      </c>
      <c r="R361" s="50" t="s">
        <v>102</v>
      </c>
      <c r="S361" s="51" t="s">
        <v>459</v>
      </c>
      <c r="T361" s="50">
        <v>20</v>
      </c>
      <c r="U361" s="51" t="s">
        <v>347</v>
      </c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187"/>
      <c r="AC361" s="51"/>
      <c r="AD361" s="187"/>
      <c r="AE361" s="56"/>
      <c r="AF361" s="424"/>
      <c r="AG361" s="424"/>
      <c r="AH361" s="280"/>
      <c r="AI361" s="9"/>
      <c r="AJ361" s="351"/>
      <c r="AK361" s="354"/>
      <c r="AL361" s="337"/>
      <c r="AM361" s="351"/>
      <c r="AN361" s="354"/>
      <c r="AO361" s="337"/>
      <c r="AP361" s="351"/>
      <c r="AQ361" s="354"/>
      <c r="AR361" s="337"/>
      <c r="AS361" s="351"/>
      <c r="AT361" s="354"/>
      <c r="AU361" s="337"/>
      <c r="AV361" s="351"/>
      <c r="AW361" s="364"/>
      <c r="AX361" s="337"/>
      <c r="AY361" s="418"/>
      <c r="AZ361" s="412"/>
      <c r="BA361" s="412"/>
      <c r="BB361" s="415"/>
    </row>
    <row r="362" spans="2:62" ht="28.15" customHeight="1" x14ac:dyDescent="0.2">
      <c r="B362" s="30"/>
      <c r="C362" s="338">
        <v>2</v>
      </c>
      <c r="D362" s="212"/>
      <c r="E362" s="198"/>
      <c r="F362" s="198"/>
      <c r="G362" s="197"/>
      <c r="H362" s="358"/>
      <c r="I362" s="390">
        <v>115</v>
      </c>
      <c r="J362" s="390">
        <v>31</v>
      </c>
      <c r="K362" s="390">
        <v>5</v>
      </c>
      <c r="L362" s="42" t="s">
        <v>131</v>
      </c>
      <c r="M362" s="43" t="s">
        <v>179</v>
      </c>
      <c r="N362" s="42" t="s">
        <v>129</v>
      </c>
      <c r="O362" s="43" t="s">
        <v>467</v>
      </c>
      <c r="P362" s="42" t="s">
        <v>128</v>
      </c>
      <c r="Q362" s="43" t="s">
        <v>1286</v>
      </c>
      <c r="R362" s="42" t="s">
        <v>127</v>
      </c>
      <c r="S362" s="43" t="s">
        <v>467</v>
      </c>
      <c r="T362" s="42" t="s">
        <v>126</v>
      </c>
      <c r="U362" s="43" t="s">
        <v>581</v>
      </c>
      <c r="V362" s="42" t="s">
        <v>125</v>
      </c>
      <c r="W362" s="43" t="s">
        <v>349</v>
      </c>
      <c r="X362" s="42" t="s">
        <v>124</v>
      </c>
      <c r="Y362" s="43" t="s">
        <v>130</v>
      </c>
      <c r="Z362" s="42" t="s">
        <v>123</v>
      </c>
      <c r="AA362" s="43"/>
      <c r="AB362" s="196"/>
      <c r="AC362" s="43"/>
      <c r="AD362" s="196" t="s">
        <v>349</v>
      </c>
      <c r="AE362" s="39"/>
      <c r="AF362" s="421"/>
      <c r="AG362" s="421"/>
      <c r="AH362" s="279"/>
      <c r="AI362" s="9"/>
      <c r="AJ362" s="349">
        <f>SUMPRODUCT(LEN($M362:$AA365)-LEN(SUBSTITUTE($M362:$AA365,"A", "")))</f>
        <v>37</v>
      </c>
      <c r="AK362" s="352">
        <f>SUMPRODUCT(LEN($AD362:$AD365)-LEN(SUBSTITUTE($AD362:$AD365,"A", "")))</f>
        <v>0</v>
      </c>
      <c r="AL362" s="335">
        <f>SUMPRODUCT(LEN($AC362:$AC365)-LEN(SUBSTITUTE($AC362:$AC365,"A", "")))</f>
        <v>0</v>
      </c>
      <c r="AM362" s="349">
        <f>SUMPRODUCT(LEN($M362:$AA365)-LEN(SUBSTITUTE($M362:$AA365,"S", "")))</f>
        <v>32</v>
      </c>
      <c r="AN362" s="352">
        <f>SUMPRODUCT(LEN($AD362:$AD365)-LEN(SUBSTITUTE($AD362:$AD365,"S", "")))</f>
        <v>3</v>
      </c>
      <c r="AO362" s="335">
        <f>SUMPRODUCT(LEN($AC362:$AC365)-LEN(SUBSTITUTE($AC362:$AC365,"S", "")))</f>
        <v>0</v>
      </c>
      <c r="AP362" s="349">
        <f>SUMPRODUCT(LEN($M362:$AA365)-LEN(SUBSTITUTE($M362:$AA365,"F", "")))</f>
        <v>1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12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35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8.15" customHeight="1" thickBot="1" x14ac:dyDescent="0.25">
      <c r="B363" s="30"/>
      <c r="C363" s="339"/>
      <c r="D363" s="221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 t="s">
        <v>132</v>
      </c>
      <c r="N363" s="33" t="s">
        <v>121</v>
      </c>
      <c r="O363" s="55" t="s">
        <v>357</v>
      </c>
      <c r="P363" s="33" t="s">
        <v>120</v>
      </c>
      <c r="Q363" s="55" t="s">
        <v>711</v>
      </c>
      <c r="R363" s="33" t="s">
        <v>119</v>
      </c>
      <c r="S363" s="55" t="s">
        <v>581</v>
      </c>
      <c r="T363" s="33" t="s">
        <v>118</v>
      </c>
      <c r="U363" s="55" t="s">
        <v>579</v>
      </c>
      <c r="V363" s="33" t="s">
        <v>117</v>
      </c>
      <c r="W363" s="55" t="s">
        <v>354</v>
      </c>
      <c r="X363" s="33" t="s">
        <v>116</v>
      </c>
      <c r="Y363" s="55" t="s">
        <v>130</v>
      </c>
      <c r="Z363" s="33" t="s">
        <v>115</v>
      </c>
      <c r="AA363" s="55"/>
      <c r="AB363" s="193"/>
      <c r="AC363" s="55"/>
      <c r="AD363" s="193"/>
      <c r="AE363" s="22"/>
      <c r="AF363" s="422"/>
      <c r="AG363" s="422"/>
      <c r="AH363" s="278"/>
      <c r="AI363" s="9"/>
      <c r="AJ363" s="350"/>
      <c r="AK363" s="353"/>
      <c r="AL363" s="336"/>
      <c r="AM363" s="350"/>
      <c r="AN363" s="353"/>
      <c r="AO363" s="336"/>
      <c r="AP363" s="350"/>
      <c r="AQ363" s="353"/>
      <c r="AR363" s="336"/>
      <c r="AS363" s="350"/>
      <c r="AT363" s="353"/>
      <c r="AU363" s="336"/>
      <c r="AV363" s="350"/>
      <c r="AW363" s="363"/>
      <c r="AX363" s="336"/>
      <c r="AY363" s="417"/>
      <c r="AZ363" s="411"/>
      <c r="BA363" s="411"/>
      <c r="BB363" s="414"/>
    </row>
    <row r="364" spans="2:62" ht="28.15" customHeight="1" x14ac:dyDescent="0.2">
      <c r="B364" s="30"/>
      <c r="C364" s="340"/>
      <c r="D364" s="218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 t="s">
        <v>509</v>
      </c>
      <c r="N364" s="25" t="s">
        <v>112</v>
      </c>
      <c r="O364" s="114" t="s">
        <v>179</v>
      </c>
      <c r="P364" s="25" t="s">
        <v>111</v>
      </c>
      <c r="Q364" s="114" t="s">
        <v>471</v>
      </c>
      <c r="R364" s="25" t="s">
        <v>110</v>
      </c>
      <c r="S364" s="114" t="s">
        <v>371</v>
      </c>
      <c r="T364" s="25" t="s">
        <v>109</v>
      </c>
      <c r="U364" s="114" t="s">
        <v>498</v>
      </c>
      <c r="V364" s="25" t="s">
        <v>108</v>
      </c>
      <c r="W364" s="114" t="s">
        <v>354</v>
      </c>
      <c r="X364" s="25" t="s">
        <v>107</v>
      </c>
      <c r="Y364" s="114"/>
      <c r="Z364" s="25" t="s">
        <v>106</v>
      </c>
      <c r="AA364" s="114"/>
      <c r="AB364" s="190"/>
      <c r="AC364" s="114"/>
      <c r="AD364" s="190"/>
      <c r="AE364" s="22"/>
      <c r="AF364" s="422"/>
      <c r="AG364" s="422"/>
      <c r="AH364" s="278"/>
      <c r="AI364" s="9"/>
      <c r="AJ364" s="350"/>
      <c r="AK364" s="353"/>
      <c r="AL364" s="336"/>
      <c r="AM364" s="350"/>
      <c r="AN364" s="353"/>
      <c r="AO364" s="336"/>
      <c r="AP364" s="350"/>
      <c r="AQ364" s="353"/>
      <c r="AR364" s="336"/>
      <c r="AS364" s="350"/>
      <c r="AT364" s="353"/>
      <c r="AU364" s="336"/>
      <c r="AV364" s="350"/>
      <c r="AW364" s="363"/>
      <c r="AX364" s="336"/>
      <c r="AY364" s="417"/>
      <c r="AZ364" s="411"/>
      <c r="BA364" s="411"/>
      <c r="BB364" s="414"/>
    </row>
    <row r="365" spans="2:62" ht="28.15" customHeight="1" thickBot="1" x14ac:dyDescent="0.25">
      <c r="B365" s="30"/>
      <c r="C365" s="355"/>
      <c r="D365" s="246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 t="s">
        <v>1051</v>
      </c>
      <c r="N365" s="50" t="s">
        <v>104</v>
      </c>
      <c r="O365" s="51" t="s">
        <v>357</v>
      </c>
      <c r="P365" s="50" t="s">
        <v>103</v>
      </c>
      <c r="Q365" s="51" t="s">
        <v>892</v>
      </c>
      <c r="R365" s="50" t="s">
        <v>102</v>
      </c>
      <c r="S365" s="51" t="s">
        <v>581</v>
      </c>
      <c r="T365" s="50">
        <v>20</v>
      </c>
      <c r="U365" s="51" t="s">
        <v>347</v>
      </c>
      <c r="V365" s="50" t="s">
        <v>101</v>
      </c>
      <c r="W365" s="51" t="s">
        <v>354</v>
      </c>
      <c r="X365" s="50" t="s">
        <v>100</v>
      </c>
      <c r="Y365" s="51"/>
      <c r="Z365" s="50" t="s">
        <v>99</v>
      </c>
      <c r="AA365" s="51"/>
      <c r="AB365" s="187"/>
      <c r="AC365" s="51"/>
      <c r="AD365" s="187"/>
      <c r="AE365" s="48"/>
      <c r="AF365" s="424"/>
      <c r="AG365" s="424"/>
      <c r="AH365" s="280"/>
      <c r="AI365" s="9"/>
      <c r="AJ365" s="351"/>
      <c r="AK365" s="354"/>
      <c r="AL365" s="337"/>
      <c r="AM365" s="351"/>
      <c r="AN365" s="354"/>
      <c r="AO365" s="337"/>
      <c r="AP365" s="351"/>
      <c r="AQ365" s="354"/>
      <c r="AR365" s="337"/>
      <c r="AS365" s="351"/>
      <c r="AT365" s="354"/>
      <c r="AU365" s="337"/>
      <c r="AV365" s="351"/>
      <c r="AW365" s="364"/>
      <c r="AX365" s="337"/>
      <c r="AY365" s="418"/>
      <c r="AZ365" s="412"/>
      <c r="BA365" s="412"/>
      <c r="BB365" s="415"/>
    </row>
    <row r="366" spans="2:62" ht="28.15" customHeight="1" x14ac:dyDescent="0.2">
      <c r="B366" s="30"/>
      <c r="C366" s="338">
        <v>3</v>
      </c>
      <c r="D366" s="212"/>
      <c r="E366" s="198"/>
      <c r="F366" s="198"/>
      <c r="G366" s="197"/>
      <c r="H366" s="358"/>
      <c r="I366" s="390">
        <v>127</v>
      </c>
      <c r="J366" s="390">
        <v>36</v>
      </c>
      <c r="K366" s="390">
        <v>5</v>
      </c>
      <c r="L366" s="42" t="s">
        <v>131</v>
      </c>
      <c r="M366" s="43" t="s">
        <v>179</v>
      </c>
      <c r="N366" s="42" t="s">
        <v>129</v>
      </c>
      <c r="O366" s="43" t="s">
        <v>754</v>
      </c>
      <c r="P366" s="42" t="s">
        <v>128</v>
      </c>
      <c r="Q366" s="43" t="s">
        <v>527</v>
      </c>
      <c r="R366" s="42" t="s">
        <v>127</v>
      </c>
      <c r="S366" s="43" t="s">
        <v>1325</v>
      </c>
      <c r="T366" s="42" t="s">
        <v>126</v>
      </c>
      <c r="U366" s="43" t="s">
        <v>1418</v>
      </c>
      <c r="V366" s="42" t="s">
        <v>125</v>
      </c>
      <c r="W366" s="43" t="s">
        <v>462</v>
      </c>
      <c r="X366" s="42" t="s">
        <v>124</v>
      </c>
      <c r="Y366" s="43" t="s">
        <v>349</v>
      </c>
      <c r="Z366" s="42" t="s">
        <v>123</v>
      </c>
      <c r="AA366" s="43" t="s">
        <v>130</v>
      </c>
      <c r="AB366" s="196">
        <v>2</v>
      </c>
      <c r="AC366" s="43" t="s">
        <v>132</v>
      </c>
      <c r="AD366" s="196" t="s">
        <v>1417</v>
      </c>
      <c r="AE366" s="39"/>
      <c r="AF366" s="421">
        <v>6</v>
      </c>
      <c r="AG366" s="421"/>
      <c r="AH366" s="279"/>
      <c r="AI366" s="9"/>
      <c r="AJ366" s="349">
        <f>SUMPRODUCT(LEN($M366:$AA369)-LEN(SUBSTITUTE($M366:$AA369,"A", "")))</f>
        <v>69</v>
      </c>
      <c r="AK366" s="352">
        <f>SUMPRODUCT(LEN($AD366:$AD369)-LEN(SUBSTITUTE($AD366:$AD369,"A", "")))</f>
        <v>14</v>
      </c>
      <c r="AL366" s="335">
        <f>SUMPRODUCT(LEN($AC366:$AC369)-LEN(SUBSTITUTE($AC366:$AC369,"A", "")))</f>
        <v>3</v>
      </c>
      <c r="AM366" s="349">
        <f>SUMPRODUCT(LEN($M366:$AA369)-LEN(SUBSTITUTE($M366:$AA369,"S", "")))</f>
        <v>30</v>
      </c>
      <c r="AN366" s="352">
        <f>SUMPRODUCT(LEN($AD366:$AD369)-LEN(SUBSTITUTE($AD366:$AD369,"S", "")))</f>
        <v>11</v>
      </c>
      <c r="AO366" s="335">
        <f>SUMPRODUCT(LEN($AC366:$AC369)-LEN(SUBSTITUTE($AC366:$AC369,"S", "")))</f>
        <v>0</v>
      </c>
      <c r="AP366" s="349">
        <f>SUMPRODUCT(LEN($M366:$AA369)-LEN(SUBSTITUTE($M366:$AA369,"F", "")))</f>
        <v>1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17</v>
      </c>
      <c r="AT366" s="352">
        <f>SUMPRODUCT(LEN($AD366:$AD369)-LEN(SUBSTITUTE($AD366:$AD369,"G", "")))</f>
        <v>10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2</v>
      </c>
      <c r="AW366" s="362">
        <f>SUMPRODUCT(LEN($AD366:$AD369)-LEN(SUBSTITUTE($AD366:$AD369,"M", "")))</f>
        <v>0</v>
      </c>
      <c r="AX366" s="335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8.15" customHeight="1" thickBot="1" x14ac:dyDescent="0.25">
      <c r="B367" s="30"/>
      <c r="C367" s="339"/>
      <c r="D367" s="221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 t="s">
        <v>1265</v>
      </c>
      <c r="N367" s="33" t="s">
        <v>121</v>
      </c>
      <c r="O367" s="55" t="s">
        <v>527</v>
      </c>
      <c r="P367" s="33" t="s">
        <v>120</v>
      </c>
      <c r="Q367" s="55" t="s">
        <v>679</v>
      </c>
      <c r="R367" s="33" t="s">
        <v>119</v>
      </c>
      <c r="S367" s="55" t="s">
        <v>893</v>
      </c>
      <c r="T367" s="33" t="s">
        <v>118</v>
      </c>
      <c r="U367" s="55" t="s">
        <v>1416</v>
      </c>
      <c r="V367" s="33" t="s">
        <v>117</v>
      </c>
      <c r="W367" s="55" t="s">
        <v>811</v>
      </c>
      <c r="X367" s="33" t="s">
        <v>116</v>
      </c>
      <c r="Y367" s="55" t="s">
        <v>347</v>
      </c>
      <c r="Z367" s="33" t="s">
        <v>115</v>
      </c>
      <c r="AA367" s="55"/>
      <c r="AB367" s="193">
        <v>3</v>
      </c>
      <c r="AC367" s="55" t="s">
        <v>132</v>
      </c>
      <c r="AD367" s="193" t="s">
        <v>1415</v>
      </c>
      <c r="AE367" s="22"/>
      <c r="AF367" s="422"/>
      <c r="AG367" s="422"/>
      <c r="AH367" s="278"/>
      <c r="AI367" s="9"/>
      <c r="AJ367" s="350"/>
      <c r="AK367" s="353"/>
      <c r="AL367" s="336"/>
      <c r="AM367" s="350"/>
      <c r="AN367" s="353"/>
      <c r="AO367" s="336"/>
      <c r="AP367" s="350"/>
      <c r="AQ367" s="353"/>
      <c r="AR367" s="336"/>
      <c r="AS367" s="350"/>
      <c r="AT367" s="353"/>
      <c r="AU367" s="336"/>
      <c r="AV367" s="350"/>
      <c r="AW367" s="363"/>
      <c r="AX367" s="336"/>
      <c r="AY367" s="417"/>
      <c r="AZ367" s="411"/>
      <c r="BA367" s="411"/>
      <c r="BB367" s="414"/>
    </row>
    <row r="368" spans="2:62" ht="28.15" customHeight="1" x14ac:dyDescent="0.2">
      <c r="B368" s="30"/>
      <c r="C368" s="340"/>
      <c r="D368" s="218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 t="s">
        <v>1414</v>
      </c>
      <c r="N368" s="25" t="s">
        <v>112</v>
      </c>
      <c r="O368" s="114" t="s">
        <v>697</v>
      </c>
      <c r="P368" s="25" t="s">
        <v>111</v>
      </c>
      <c r="Q368" s="114" t="s">
        <v>717</v>
      </c>
      <c r="R368" s="25" t="s">
        <v>110</v>
      </c>
      <c r="S368" s="114" t="s">
        <v>357</v>
      </c>
      <c r="T368" s="25" t="s">
        <v>109</v>
      </c>
      <c r="U368" s="114" t="s">
        <v>463</v>
      </c>
      <c r="V368" s="25" t="s">
        <v>108</v>
      </c>
      <c r="W368" s="114" t="s">
        <v>819</v>
      </c>
      <c r="X368" s="25" t="s">
        <v>107</v>
      </c>
      <c r="Y368" s="114" t="s">
        <v>354</v>
      </c>
      <c r="Z368" s="25" t="s">
        <v>106</v>
      </c>
      <c r="AA368" s="114"/>
      <c r="AB368" s="190">
        <v>9</v>
      </c>
      <c r="AC368" s="114" t="s">
        <v>132</v>
      </c>
      <c r="AD368" s="190"/>
      <c r="AE368" s="22"/>
      <c r="AF368" s="422"/>
      <c r="AG368" s="422"/>
      <c r="AH368" s="278"/>
      <c r="AI368" s="9"/>
      <c r="AJ368" s="350"/>
      <c r="AK368" s="353"/>
      <c r="AL368" s="336"/>
      <c r="AM368" s="350"/>
      <c r="AN368" s="353"/>
      <c r="AO368" s="336"/>
      <c r="AP368" s="350"/>
      <c r="AQ368" s="353"/>
      <c r="AR368" s="336"/>
      <c r="AS368" s="350"/>
      <c r="AT368" s="353"/>
      <c r="AU368" s="336"/>
      <c r="AV368" s="350"/>
      <c r="AW368" s="363"/>
      <c r="AX368" s="336"/>
      <c r="AY368" s="417"/>
      <c r="AZ368" s="411"/>
      <c r="BA368" s="411"/>
      <c r="BB368" s="414"/>
    </row>
    <row r="369" spans="2:62" ht="28.15" customHeight="1" thickBot="1" x14ac:dyDescent="0.25">
      <c r="B369" s="20"/>
      <c r="C369" s="341"/>
      <c r="D369" s="215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 t="s">
        <v>458</v>
      </c>
      <c r="N369" s="15" t="s">
        <v>104</v>
      </c>
      <c r="O369" s="16" t="s">
        <v>484</v>
      </c>
      <c r="P369" s="15" t="s">
        <v>103</v>
      </c>
      <c r="Q369" s="16" t="s">
        <v>812</v>
      </c>
      <c r="R369" s="15" t="s">
        <v>102</v>
      </c>
      <c r="S369" s="16" t="s">
        <v>357</v>
      </c>
      <c r="T369" s="15">
        <v>20</v>
      </c>
      <c r="U369" s="16" t="s">
        <v>463</v>
      </c>
      <c r="V369" s="15" t="s">
        <v>101</v>
      </c>
      <c r="W369" s="16" t="s">
        <v>352</v>
      </c>
      <c r="X369" s="15" t="s">
        <v>100</v>
      </c>
      <c r="Y369" s="16" t="s">
        <v>130</v>
      </c>
      <c r="Z369" s="15" t="s">
        <v>99</v>
      </c>
      <c r="AA369" s="16"/>
      <c r="AB369" s="187"/>
      <c r="AC369" s="16"/>
      <c r="AD369" s="186"/>
      <c r="AE369" s="11"/>
      <c r="AF369" s="423"/>
      <c r="AG369" s="423"/>
      <c r="AH369" s="277"/>
      <c r="AI369" s="9"/>
      <c r="AJ369" s="351"/>
      <c r="AK369" s="354"/>
      <c r="AL369" s="337"/>
      <c r="AM369" s="351"/>
      <c r="AN369" s="354"/>
      <c r="AO369" s="337"/>
      <c r="AP369" s="351"/>
      <c r="AQ369" s="354"/>
      <c r="AR369" s="337"/>
      <c r="AS369" s="351"/>
      <c r="AT369" s="354"/>
      <c r="AU369" s="337"/>
      <c r="AV369" s="351"/>
      <c r="AW369" s="364"/>
      <c r="AX369" s="337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286" t="s">
        <v>160</v>
      </c>
      <c r="AI370" s="106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230</v>
      </c>
      <c r="E371" s="425"/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85"/>
      <c r="AI371" s="86" t="s">
        <v>137</v>
      </c>
      <c r="AJ371" s="85">
        <f t="shared" ref="AJ371:BB371" si="48">SUM(AJ373:AJ384)</f>
        <v>156</v>
      </c>
      <c r="AK371" s="84">
        <f t="shared" si="48"/>
        <v>18</v>
      </c>
      <c r="AL371" s="83">
        <f t="shared" si="48"/>
        <v>0</v>
      </c>
      <c r="AM371" s="85">
        <f t="shared" si="48"/>
        <v>74</v>
      </c>
      <c r="AN371" s="84">
        <f t="shared" si="48"/>
        <v>0</v>
      </c>
      <c r="AO371" s="83">
        <f t="shared" si="48"/>
        <v>0</v>
      </c>
      <c r="AP371" s="85">
        <f t="shared" si="48"/>
        <v>2</v>
      </c>
      <c r="AQ371" s="84">
        <f t="shared" si="48"/>
        <v>0</v>
      </c>
      <c r="AR371" s="83">
        <f t="shared" si="48"/>
        <v>0</v>
      </c>
      <c r="AS371" s="85">
        <f t="shared" si="48"/>
        <v>12</v>
      </c>
      <c r="AT371" s="84">
        <f t="shared" si="48"/>
        <v>0</v>
      </c>
      <c r="AU371" s="83">
        <f t="shared" si="48"/>
        <v>0</v>
      </c>
      <c r="AV371" s="85">
        <f t="shared" si="48"/>
        <v>1</v>
      </c>
      <c r="AW371" s="84">
        <f t="shared" si="48"/>
        <v>0</v>
      </c>
      <c r="AX371" s="83">
        <f t="shared" si="48"/>
        <v>0</v>
      </c>
      <c r="AY371" s="82">
        <f t="shared" si="48"/>
        <v>1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58</v>
      </c>
      <c r="BG371" s="5">
        <f>SUM(AM371:AO371,AY371)/$BG$5</f>
        <v>25</v>
      </c>
      <c r="BH371" s="5">
        <f>SUM(AP371:AR371,AZ371)/$BG$5</f>
        <v>0.66666666666666663</v>
      </c>
      <c r="BI371" s="5">
        <f>SUM(AS371:AU371,BA371)/$BG$5</f>
        <v>4</v>
      </c>
      <c r="BJ371" s="5">
        <f>SUM(AV371:AX371,BB371)/$BG$5</f>
        <v>0.33333333333333331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85"/>
      <c r="AI372" s="66" t="s">
        <v>135</v>
      </c>
      <c r="AJ372" s="65">
        <f t="shared" ref="AJ372:BB372" si="49">AJ371/3</f>
        <v>52</v>
      </c>
      <c r="AK372" s="64">
        <f t="shared" si="49"/>
        <v>6</v>
      </c>
      <c r="AL372" s="63">
        <f t="shared" si="49"/>
        <v>0</v>
      </c>
      <c r="AM372" s="65">
        <f t="shared" si="49"/>
        <v>24.666666666666668</v>
      </c>
      <c r="AN372" s="64">
        <f t="shared" si="49"/>
        <v>0</v>
      </c>
      <c r="AO372" s="63">
        <f t="shared" si="49"/>
        <v>0</v>
      </c>
      <c r="AP372" s="65">
        <f t="shared" si="49"/>
        <v>0.66666666666666663</v>
      </c>
      <c r="AQ372" s="64">
        <f t="shared" si="49"/>
        <v>0</v>
      </c>
      <c r="AR372" s="63">
        <f t="shared" si="49"/>
        <v>0</v>
      </c>
      <c r="AS372" s="65">
        <f t="shared" si="49"/>
        <v>4</v>
      </c>
      <c r="AT372" s="64">
        <f t="shared" si="49"/>
        <v>0</v>
      </c>
      <c r="AU372" s="63">
        <f t="shared" si="49"/>
        <v>0</v>
      </c>
      <c r="AV372" s="65">
        <f t="shared" si="49"/>
        <v>0.33333333333333331</v>
      </c>
      <c r="AW372" s="64">
        <f t="shared" si="49"/>
        <v>0</v>
      </c>
      <c r="AX372" s="63">
        <f t="shared" si="49"/>
        <v>0</v>
      </c>
      <c r="AY372" s="62">
        <f t="shared" si="49"/>
        <v>0.33333333333333331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8.15" customHeight="1" x14ac:dyDescent="0.2">
      <c r="B373" s="30"/>
      <c r="C373" s="338">
        <v>1</v>
      </c>
      <c r="D373" s="239" t="s">
        <v>1014</v>
      </c>
      <c r="E373" s="198"/>
      <c r="F373" s="198"/>
      <c r="G373" s="197"/>
      <c r="H373" s="358" t="s">
        <v>370</v>
      </c>
      <c r="I373" s="390">
        <v>126</v>
      </c>
      <c r="J373" s="390">
        <v>39</v>
      </c>
      <c r="K373" s="390">
        <v>7</v>
      </c>
      <c r="L373" s="42" t="s">
        <v>131</v>
      </c>
      <c r="M373" s="43" t="s">
        <v>132</v>
      </c>
      <c r="N373" s="42" t="s">
        <v>129</v>
      </c>
      <c r="O373" s="43" t="s">
        <v>357</v>
      </c>
      <c r="P373" s="42" t="s">
        <v>128</v>
      </c>
      <c r="Q373" s="43" t="s">
        <v>357</v>
      </c>
      <c r="R373" s="42" t="s">
        <v>127</v>
      </c>
      <c r="S373" s="43" t="s">
        <v>357</v>
      </c>
      <c r="T373" s="42" t="s">
        <v>126</v>
      </c>
      <c r="U373" s="43" t="s">
        <v>1413</v>
      </c>
      <c r="V373" s="42" t="s">
        <v>125</v>
      </c>
      <c r="W373" s="43" t="s">
        <v>531</v>
      </c>
      <c r="X373" s="42" t="s">
        <v>124</v>
      </c>
      <c r="Y373" s="43" t="s">
        <v>349</v>
      </c>
      <c r="Z373" s="42" t="s">
        <v>123</v>
      </c>
      <c r="AA373" s="43" t="s">
        <v>347</v>
      </c>
      <c r="AB373" s="196">
        <v>7</v>
      </c>
      <c r="AC373" s="43" t="s">
        <v>95</v>
      </c>
      <c r="AD373" s="196" t="s">
        <v>1147</v>
      </c>
      <c r="AE373" s="58" t="s">
        <v>130</v>
      </c>
      <c r="AF373" s="421"/>
      <c r="AG373" s="421"/>
      <c r="AH373" s="279"/>
      <c r="AI373" s="9"/>
      <c r="AJ373" s="349">
        <f>SUMPRODUCT(LEN($M373:$AA376)-LEN(SUBSTITUTE($M373:$AA376,"A", "")))</f>
        <v>64</v>
      </c>
      <c r="AK373" s="352">
        <f>SUMPRODUCT(LEN($AD373:$AD376)-LEN(SUBSTITUTE($AD373:$AD376,"A", "")))</f>
        <v>11</v>
      </c>
      <c r="AL373" s="335">
        <f>SUMPRODUCT(LEN($AC373:$AC376)-LEN(SUBSTITUTE($AC373:$AC376,"A", "")))</f>
        <v>0</v>
      </c>
      <c r="AM373" s="349">
        <f>SUMPRODUCT(LEN($M373:$AA376)-LEN(SUBSTITUTE($M373:$AA376,"S", "")))</f>
        <v>28</v>
      </c>
      <c r="AN373" s="352">
        <f>SUMPRODUCT(LEN($AD373:$AD376)-LEN(SUBSTITUTE($AD373:$AD376,"S", "")))</f>
        <v>0</v>
      </c>
      <c r="AO373" s="335">
        <f>SUMPRODUCT(LEN($AC373:$AC376)-LEN(SUBSTITUTE($AC373:$AC376,"S", "")))</f>
        <v>0</v>
      </c>
      <c r="AP373" s="349">
        <f>SUMPRODUCT(LEN($M373:$AA376)-LEN(SUBSTITUTE($M373:$AA376,"F", "")))</f>
        <v>1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7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1</v>
      </c>
      <c r="AW373" s="362">
        <f>SUMPRODUCT(LEN($AD373:$AD376)-LEN(SUBSTITUTE($AD373:$AD376,"M", "")))</f>
        <v>0</v>
      </c>
      <c r="AX373" s="335">
        <f>SUMPRODUCT(LEN($AC373:$AC376)-LEN(SUBSTITUTE($AC373:$AC376,"M", "")))</f>
        <v>0</v>
      </c>
      <c r="AY373" s="416">
        <f>SUMPRODUCT(LEN($AE373:$AE376)-LEN(SUBSTITUTE($AE373:$AE376,"S", "")))</f>
        <v>1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8.15" customHeight="1" thickBot="1" x14ac:dyDescent="0.25">
      <c r="B374" s="30"/>
      <c r="C374" s="339"/>
      <c r="D374" s="221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179</v>
      </c>
      <c r="N374" s="33" t="s">
        <v>121</v>
      </c>
      <c r="O374" s="55" t="s">
        <v>357</v>
      </c>
      <c r="P374" s="33" t="s">
        <v>120</v>
      </c>
      <c r="Q374" s="55" t="s">
        <v>357</v>
      </c>
      <c r="R374" s="33" t="s">
        <v>119</v>
      </c>
      <c r="S374" s="55" t="s">
        <v>357</v>
      </c>
      <c r="T374" s="33" t="s">
        <v>118</v>
      </c>
      <c r="U374" s="55" t="s">
        <v>875</v>
      </c>
      <c r="V374" s="33" t="s">
        <v>117</v>
      </c>
      <c r="W374" s="55" t="s">
        <v>459</v>
      </c>
      <c r="X374" s="33" t="s">
        <v>116</v>
      </c>
      <c r="Y374" s="55" t="s">
        <v>357</v>
      </c>
      <c r="Z374" s="33" t="s">
        <v>115</v>
      </c>
      <c r="AA374" s="55" t="s">
        <v>354</v>
      </c>
      <c r="AB374" s="193"/>
      <c r="AC374" s="55"/>
      <c r="AD374" s="193" t="s">
        <v>458</v>
      </c>
      <c r="AE374" s="57"/>
      <c r="AF374" s="422"/>
      <c r="AG374" s="422"/>
      <c r="AH374" s="278"/>
      <c r="AI374" s="9"/>
      <c r="AJ374" s="350"/>
      <c r="AK374" s="353"/>
      <c r="AL374" s="336"/>
      <c r="AM374" s="350"/>
      <c r="AN374" s="353"/>
      <c r="AO374" s="336"/>
      <c r="AP374" s="350"/>
      <c r="AQ374" s="353"/>
      <c r="AR374" s="336"/>
      <c r="AS374" s="350"/>
      <c r="AT374" s="353"/>
      <c r="AU374" s="336"/>
      <c r="AV374" s="350"/>
      <c r="AW374" s="363"/>
      <c r="AX374" s="336"/>
      <c r="AY374" s="417"/>
      <c r="AZ374" s="411"/>
      <c r="BA374" s="411"/>
      <c r="BB374" s="414"/>
    </row>
    <row r="375" spans="2:62" ht="28.15" customHeight="1" x14ac:dyDescent="0.2">
      <c r="B375" s="30"/>
      <c r="C375" s="340"/>
      <c r="D375" s="218"/>
      <c r="E375" s="192"/>
      <c r="F375" s="192"/>
      <c r="G375" s="191"/>
      <c r="H375" s="360">
        <v>230</v>
      </c>
      <c r="I375" s="392"/>
      <c r="J375" s="392"/>
      <c r="K375" s="392"/>
      <c r="L375" s="25" t="s">
        <v>114</v>
      </c>
      <c r="M375" s="114" t="s">
        <v>132</v>
      </c>
      <c r="N375" s="25" t="s">
        <v>112</v>
      </c>
      <c r="O375" s="114" t="s">
        <v>458</v>
      </c>
      <c r="P375" s="25" t="s">
        <v>111</v>
      </c>
      <c r="Q375" s="114" t="s">
        <v>469</v>
      </c>
      <c r="R375" s="25" t="s">
        <v>110</v>
      </c>
      <c r="S375" s="114" t="s">
        <v>696</v>
      </c>
      <c r="T375" s="25" t="s">
        <v>109</v>
      </c>
      <c r="U375" s="114" t="s">
        <v>485</v>
      </c>
      <c r="V375" s="25" t="s">
        <v>108</v>
      </c>
      <c r="W375" s="114" t="s">
        <v>371</v>
      </c>
      <c r="X375" s="25" t="s">
        <v>107</v>
      </c>
      <c r="Y375" s="114" t="s">
        <v>179</v>
      </c>
      <c r="Z375" s="25" t="s">
        <v>106</v>
      </c>
      <c r="AA375" s="114" t="s">
        <v>130</v>
      </c>
      <c r="AB375" s="190"/>
      <c r="AC375" s="114"/>
      <c r="AD375" s="190"/>
      <c r="AE375" s="57"/>
      <c r="AF375" s="422"/>
      <c r="AG375" s="422"/>
      <c r="AH375" s="278"/>
      <c r="AI375" s="9"/>
      <c r="AJ375" s="350"/>
      <c r="AK375" s="353"/>
      <c r="AL375" s="336"/>
      <c r="AM375" s="350"/>
      <c r="AN375" s="353"/>
      <c r="AO375" s="336"/>
      <c r="AP375" s="350"/>
      <c r="AQ375" s="353"/>
      <c r="AR375" s="336"/>
      <c r="AS375" s="350"/>
      <c r="AT375" s="353"/>
      <c r="AU375" s="336"/>
      <c r="AV375" s="350"/>
      <c r="AW375" s="363"/>
      <c r="AX375" s="336"/>
      <c r="AY375" s="417"/>
      <c r="AZ375" s="411"/>
      <c r="BA375" s="411"/>
      <c r="BB375" s="414"/>
    </row>
    <row r="376" spans="2:62" ht="28.15" customHeight="1" thickBot="1" x14ac:dyDescent="0.25">
      <c r="B376" s="30"/>
      <c r="C376" s="355"/>
      <c r="D376" s="246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132</v>
      </c>
      <c r="N376" s="50" t="s">
        <v>104</v>
      </c>
      <c r="O376" s="51" t="s">
        <v>357</v>
      </c>
      <c r="P376" s="50" t="s">
        <v>103</v>
      </c>
      <c r="Q376" s="51" t="s">
        <v>1042</v>
      </c>
      <c r="R376" s="50" t="s">
        <v>102</v>
      </c>
      <c r="S376" s="51" t="s">
        <v>1079</v>
      </c>
      <c r="T376" s="50">
        <v>20</v>
      </c>
      <c r="U376" s="51" t="s">
        <v>560</v>
      </c>
      <c r="V376" s="50" t="s">
        <v>101</v>
      </c>
      <c r="W376" s="51" t="s">
        <v>349</v>
      </c>
      <c r="X376" s="50" t="s">
        <v>100</v>
      </c>
      <c r="Y376" s="51" t="s">
        <v>354</v>
      </c>
      <c r="Z376" s="50" t="s">
        <v>99</v>
      </c>
      <c r="AA376" s="51" t="s">
        <v>130</v>
      </c>
      <c r="AB376" s="187"/>
      <c r="AC376" s="51"/>
      <c r="AD376" s="187"/>
      <c r="AE376" s="56"/>
      <c r="AF376" s="424"/>
      <c r="AG376" s="424"/>
      <c r="AH376" s="280"/>
      <c r="AI376" s="9"/>
      <c r="AJ376" s="351"/>
      <c r="AK376" s="354"/>
      <c r="AL376" s="337"/>
      <c r="AM376" s="351"/>
      <c r="AN376" s="354"/>
      <c r="AO376" s="337"/>
      <c r="AP376" s="351"/>
      <c r="AQ376" s="354"/>
      <c r="AR376" s="337"/>
      <c r="AS376" s="351"/>
      <c r="AT376" s="354"/>
      <c r="AU376" s="337"/>
      <c r="AV376" s="351"/>
      <c r="AW376" s="364"/>
      <c r="AX376" s="337"/>
      <c r="AY376" s="418"/>
      <c r="AZ376" s="412"/>
      <c r="BA376" s="412"/>
      <c r="BB376" s="415"/>
    </row>
    <row r="377" spans="2:62" ht="28.15" customHeight="1" x14ac:dyDescent="0.2">
      <c r="B377" s="30"/>
      <c r="C377" s="338">
        <v>2</v>
      </c>
      <c r="D377" s="212"/>
      <c r="E377" s="198"/>
      <c r="F377" s="198"/>
      <c r="G377" s="197"/>
      <c r="H377" s="358"/>
      <c r="I377" s="390">
        <v>181</v>
      </c>
      <c r="J377" s="390">
        <v>36</v>
      </c>
      <c r="K377" s="390">
        <v>7</v>
      </c>
      <c r="L377" s="42" t="s">
        <v>131</v>
      </c>
      <c r="M377" s="43" t="s">
        <v>179</v>
      </c>
      <c r="N377" s="42" t="s">
        <v>129</v>
      </c>
      <c r="O377" s="43" t="s">
        <v>458</v>
      </c>
      <c r="P377" s="42" t="s">
        <v>128</v>
      </c>
      <c r="Q377" s="43" t="s">
        <v>132</v>
      </c>
      <c r="R377" s="42" t="s">
        <v>127</v>
      </c>
      <c r="S377" s="43" t="s">
        <v>458</v>
      </c>
      <c r="T377" s="42" t="s">
        <v>126</v>
      </c>
      <c r="U377" s="43" t="s">
        <v>502</v>
      </c>
      <c r="V377" s="42" t="s">
        <v>125</v>
      </c>
      <c r="W377" s="43" t="s">
        <v>523</v>
      </c>
      <c r="X377" s="42" t="s">
        <v>124</v>
      </c>
      <c r="Y377" s="43" t="s">
        <v>354</v>
      </c>
      <c r="Z377" s="42" t="s">
        <v>123</v>
      </c>
      <c r="AA377" s="43" t="s">
        <v>130</v>
      </c>
      <c r="AB377" s="196"/>
      <c r="AC377" s="43"/>
      <c r="AD377" s="196" t="s">
        <v>1147</v>
      </c>
      <c r="AE377" s="39"/>
      <c r="AF377" s="421">
        <v>8</v>
      </c>
      <c r="AG377" s="421"/>
      <c r="AH377" s="279"/>
      <c r="AI377" s="9"/>
      <c r="AJ377" s="349">
        <f>SUMPRODUCT(LEN($M377:$AA380)-LEN(SUBSTITUTE($M377:$AA380,"A", "")))</f>
        <v>60</v>
      </c>
      <c r="AK377" s="352">
        <f>SUMPRODUCT(LEN($AD377:$AD380)-LEN(SUBSTITUTE($AD377:$AD380,"A", "")))</f>
        <v>7</v>
      </c>
      <c r="AL377" s="335">
        <f>SUMPRODUCT(LEN($AC377:$AC380)-LEN(SUBSTITUTE($AC377:$AC380,"A", "")))</f>
        <v>0</v>
      </c>
      <c r="AM377" s="349">
        <f>SUMPRODUCT(LEN($M377:$AA380)-LEN(SUBSTITUTE($M377:$AA380,"S", "")))</f>
        <v>24</v>
      </c>
      <c r="AN377" s="352">
        <f>SUMPRODUCT(LEN($AD377:$AD380)-LEN(SUBSTITUTE($AD377:$AD380,"S", "")))</f>
        <v>0</v>
      </c>
      <c r="AO377" s="335">
        <f>SUMPRODUCT(LEN($AC377:$AC380)-LEN(SUBSTITUTE($AC377:$AC380,"S", "")))</f>
        <v>0</v>
      </c>
      <c r="AP377" s="349">
        <f>SUMPRODUCT(LEN($M377:$AA380)-LEN(SUBSTITUTE($M377:$AA380,"F", "")))</f>
        <v>1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3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35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8.15" customHeight="1" thickBot="1" x14ac:dyDescent="0.25">
      <c r="B378" s="30"/>
      <c r="C378" s="339"/>
      <c r="D378" s="221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 t="s">
        <v>179</v>
      </c>
      <c r="N378" s="33" t="s">
        <v>121</v>
      </c>
      <c r="O378" s="55" t="s">
        <v>357</v>
      </c>
      <c r="P378" s="33" t="s">
        <v>120</v>
      </c>
      <c r="Q378" s="55" t="s">
        <v>179</v>
      </c>
      <c r="R378" s="33" t="s">
        <v>119</v>
      </c>
      <c r="S378" s="55" t="s">
        <v>527</v>
      </c>
      <c r="T378" s="33" t="s">
        <v>118</v>
      </c>
      <c r="U378" s="55" t="s">
        <v>373</v>
      </c>
      <c r="V378" s="33" t="s">
        <v>117</v>
      </c>
      <c r="W378" s="55" t="s">
        <v>489</v>
      </c>
      <c r="X378" s="33" t="s">
        <v>116</v>
      </c>
      <c r="Y378" s="55" t="s">
        <v>351</v>
      </c>
      <c r="Z378" s="33" t="s">
        <v>115</v>
      </c>
      <c r="AA378" s="55"/>
      <c r="AB378" s="193"/>
      <c r="AC378" s="55"/>
      <c r="AD378" s="193"/>
      <c r="AE378" s="22"/>
      <c r="AF378" s="422"/>
      <c r="AG378" s="422"/>
      <c r="AH378" s="278"/>
      <c r="AI378" s="9"/>
      <c r="AJ378" s="350"/>
      <c r="AK378" s="353"/>
      <c r="AL378" s="336"/>
      <c r="AM378" s="350"/>
      <c r="AN378" s="353"/>
      <c r="AO378" s="336"/>
      <c r="AP378" s="350"/>
      <c r="AQ378" s="353"/>
      <c r="AR378" s="336"/>
      <c r="AS378" s="350"/>
      <c r="AT378" s="353"/>
      <c r="AU378" s="336"/>
      <c r="AV378" s="350"/>
      <c r="AW378" s="363"/>
      <c r="AX378" s="336"/>
      <c r="AY378" s="417"/>
      <c r="AZ378" s="411"/>
      <c r="BA378" s="411"/>
      <c r="BB378" s="414"/>
    </row>
    <row r="379" spans="2:62" ht="28.15" customHeight="1" x14ac:dyDescent="0.2">
      <c r="B379" s="30"/>
      <c r="C379" s="340"/>
      <c r="D379" s="218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 t="s">
        <v>357</v>
      </c>
      <c r="N379" s="25" t="s">
        <v>112</v>
      </c>
      <c r="O379" s="114" t="s">
        <v>357</v>
      </c>
      <c r="P379" s="25" t="s">
        <v>111</v>
      </c>
      <c r="Q379" s="114" t="s">
        <v>357</v>
      </c>
      <c r="R379" s="25" t="s">
        <v>110</v>
      </c>
      <c r="S379" s="114" t="s">
        <v>458</v>
      </c>
      <c r="T379" s="25" t="s">
        <v>109</v>
      </c>
      <c r="U379" s="114" t="s">
        <v>462</v>
      </c>
      <c r="V379" s="25" t="s">
        <v>108</v>
      </c>
      <c r="W379" s="114" t="s">
        <v>349</v>
      </c>
      <c r="X379" s="25" t="s">
        <v>107</v>
      </c>
      <c r="Y379" s="114" t="s">
        <v>354</v>
      </c>
      <c r="Z379" s="25" t="s">
        <v>106</v>
      </c>
      <c r="AA379" s="114"/>
      <c r="AB379" s="190"/>
      <c r="AC379" s="114"/>
      <c r="AD379" s="190"/>
      <c r="AE379" s="22"/>
      <c r="AF379" s="422"/>
      <c r="AG379" s="422"/>
      <c r="AH379" s="278"/>
      <c r="AI379" s="9"/>
      <c r="AJ379" s="350"/>
      <c r="AK379" s="353"/>
      <c r="AL379" s="336"/>
      <c r="AM379" s="350"/>
      <c r="AN379" s="353"/>
      <c r="AO379" s="336"/>
      <c r="AP379" s="350"/>
      <c r="AQ379" s="353"/>
      <c r="AR379" s="336"/>
      <c r="AS379" s="350"/>
      <c r="AT379" s="353"/>
      <c r="AU379" s="336"/>
      <c r="AV379" s="350"/>
      <c r="AW379" s="363"/>
      <c r="AX379" s="336"/>
      <c r="AY379" s="417"/>
      <c r="AZ379" s="411"/>
      <c r="BA379" s="411"/>
      <c r="BB379" s="414"/>
    </row>
    <row r="380" spans="2:62" ht="28.15" customHeight="1" thickBot="1" x14ac:dyDescent="0.25">
      <c r="B380" s="30"/>
      <c r="C380" s="355"/>
      <c r="D380" s="246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 t="s">
        <v>357</v>
      </c>
      <c r="N380" s="50" t="s">
        <v>104</v>
      </c>
      <c r="O380" s="51" t="s">
        <v>794</v>
      </c>
      <c r="P380" s="50" t="s">
        <v>103</v>
      </c>
      <c r="Q380" s="51" t="s">
        <v>357</v>
      </c>
      <c r="R380" s="50" t="s">
        <v>102</v>
      </c>
      <c r="S380" s="51" t="s">
        <v>465</v>
      </c>
      <c r="T380" s="50">
        <v>20</v>
      </c>
      <c r="U380" s="51" t="s">
        <v>357</v>
      </c>
      <c r="V380" s="50" t="s">
        <v>101</v>
      </c>
      <c r="W380" s="51" t="s">
        <v>347</v>
      </c>
      <c r="X380" s="50" t="s">
        <v>100</v>
      </c>
      <c r="Y380" s="51" t="s">
        <v>130</v>
      </c>
      <c r="Z380" s="50" t="s">
        <v>99</v>
      </c>
      <c r="AA380" s="51"/>
      <c r="AB380" s="187"/>
      <c r="AC380" s="51"/>
      <c r="AD380" s="187"/>
      <c r="AE380" s="48"/>
      <c r="AF380" s="424"/>
      <c r="AG380" s="424"/>
      <c r="AH380" s="280"/>
      <c r="AI380" s="9"/>
      <c r="AJ380" s="351"/>
      <c r="AK380" s="354"/>
      <c r="AL380" s="337"/>
      <c r="AM380" s="351"/>
      <c r="AN380" s="354"/>
      <c r="AO380" s="337"/>
      <c r="AP380" s="351"/>
      <c r="AQ380" s="354"/>
      <c r="AR380" s="337"/>
      <c r="AS380" s="351"/>
      <c r="AT380" s="354"/>
      <c r="AU380" s="337"/>
      <c r="AV380" s="351"/>
      <c r="AW380" s="364"/>
      <c r="AX380" s="337"/>
      <c r="AY380" s="418"/>
      <c r="AZ380" s="412"/>
      <c r="BA380" s="412"/>
      <c r="BB380" s="415"/>
    </row>
    <row r="381" spans="2:62" ht="28.15" customHeight="1" x14ac:dyDescent="0.2">
      <c r="B381" s="30"/>
      <c r="C381" s="338">
        <v>3</v>
      </c>
      <c r="D381" s="212"/>
      <c r="E381" s="198"/>
      <c r="F381" s="198"/>
      <c r="G381" s="197"/>
      <c r="H381" s="358"/>
      <c r="I381" s="390">
        <v>156</v>
      </c>
      <c r="J381" s="390">
        <v>27</v>
      </c>
      <c r="K381" s="390">
        <v>6</v>
      </c>
      <c r="L381" s="42" t="s">
        <v>131</v>
      </c>
      <c r="M381" s="43" t="s">
        <v>132</v>
      </c>
      <c r="N381" s="42" t="s">
        <v>129</v>
      </c>
      <c r="O381" s="43" t="s">
        <v>179</v>
      </c>
      <c r="P381" s="42" t="s">
        <v>128</v>
      </c>
      <c r="Q381" s="43" t="s">
        <v>357</v>
      </c>
      <c r="R381" s="42" t="s">
        <v>127</v>
      </c>
      <c r="S381" s="43" t="s">
        <v>357</v>
      </c>
      <c r="T381" s="42" t="s">
        <v>126</v>
      </c>
      <c r="U381" s="43" t="s">
        <v>371</v>
      </c>
      <c r="V381" s="42" t="s">
        <v>125</v>
      </c>
      <c r="W381" s="43" t="s">
        <v>354</v>
      </c>
      <c r="X381" s="42" t="s">
        <v>124</v>
      </c>
      <c r="Y381" s="43"/>
      <c r="Z381" s="42" t="s">
        <v>123</v>
      </c>
      <c r="AA381" s="43"/>
      <c r="AB381" s="196"/>
      <c r="AC381" s="43"/>
      <c r="AD381" s="196"/>
      <c r="AE381" s="39"/>
      <c r="AF381" s="421"/>
      <c r="AG381" s="421"/>
      <c r="AH381" s="279"/>
      <c r="AI381" s="9"/>
      <c r="AJ381" s="349">
        <f>SUMPRODUCT(LEN($M381:$AA384)-LEN(SUBSTITUTE($M381:$AA384,"A", "")))</f>
        <v>32</v>
      </c>
      <c r="AK381" s="352">
        <f>SUMPRODUCT(LEN($AD381:$AD384)-LEN(SUBSTITUTE($AD381:$AD384,"A", "")))</f>
        <v>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22</v>
      </c>
      <c r="AN381" s="352">
        <f>SUMPRODUCT(LEN($AD381:$AD384)-LEN(SUBSTITUTE($AD381:$AD384,"S", "")))</f>
        <v>0</v>
      </c>
      <c r="AO381" s="335">
        <f>SUMPRODUCT(LEN($AC381:$AC384)-LEN(SUBSTITUTE($AC381:$AC384,"S", "")))</f>
        <v>0</v>
      </c>
      <c r="AP381" s="349">
        <f>SUMPRODUCT(LEN($M381:$AA384)-LEN(SUBSTITUTE($M381:$AA384,"F", "")))</f>
        <v>0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2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35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8.15" customHeight="1" thickBot="1" x14ac:dyDescent="0.25">
      <c r="B382" s="30"/>
      <c r="C382" s="339"/>
      <c r="D382" s="221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 t="s">
        <v>185</v>
      </c>
      <c r="N382" s="33" t="s">
        <v>121</v>
      </c>
      <c r="O382" s="55" t="s">
        <v>132</v>
      </c>
      <c r="P382" s="33" t="s">
        <v>120</v>
      </c>
      <c r="Q382" s="55" t="s">
        <v>348</v>
      </c>
      <c r="R382" s="33" t="s">
        <v>119</v>
      </c>
      <c r="S382" s="55" t="s">
        <v>466</v>
      </c>
      <c r="T382" s="33" t="s">
        <v>118</v>
      </c>
      <c r="U382" s="55" t="s">
        <v>349</v>
      </c>
      <c r="V382" s="33" t="s">
        <v>117</v>
      </c>
      <c r="W382" s="55" t="s">
        <v>354</v>
      </c>
      <c r="X382" s="33" t="s">
        <v>116</v>
      </c>
      <c r="Y382" s="55"/>
      <c r="Z382" s="33" t="s">
        <v>115</v>
      </c>
      <c r="AA382" s="55"/>
      <c r="AB382" s="193"/>
      <c r="AC382" s="55"/>
      <c r="AD382" s="193"/>
      <c r="AE382" s="22"/>
      <c r="AF382" s="422"/>
      <c r="AG382" s="422"/>
      <c r="AH382" s="278"/>
      <c r="AI382" s="9"/>
      <c r="AJ382" s="350"/>
      <c r="AK382" s="353"/>
      <c r="AL382" s="336"/>
      <c r="AM382" s="350"/>
      <c r="AN382" s="353"/>
      <c r="AO382" s="336"/>
      <c r="AP382" s="350"/>
      <c r="AQ382" s="353"/>
      <c r="AR382" s="336"/>
      <c r="AS382" s="350"/>
      <c r="AT382" s="353"/>
      <c r="AU382" s="336"/>
      <c r="AV382" s="350"/>
      <c r="AW382" s="363"/>
      <c r="AX382" s="336"/>
      <c r="AY382" s="417"/>
      <c r="AZ382" s="411"/>
      <c r="BA382" s="411"/>
      <c r="BB382" s="414"/>
    </row>
    <row r="383" spans="2:62" ht="28.15" customHeight="1" x14ac:dyDescent="0.2">
      <c r="B383" s="30"/>
      <c r="C383" s="340"/>
      <c r="D383" s="218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 t="s">
        <v>179</v>
      </c>
      <c r="N383" s="25" t="s">
        <v>112</v>
      </c>
      <c r="O383" s="114" t="s">
        <v>469</v>
      </c>
      <c r="P383" s="25" t="s">
        <v>111</v>
      </c>
      <c r="Q383" s="114" t="s">
        <v>179</v>
      </c>
      <c r="R383" s="25" t="s">
        <v>110</v>
      </c>
      <c r="S383" s="114" t="s">
        <v>502</v>
      </c>
      <c r="T383" s="25" t="s">
        <v>109</v>
      </c>
      <c r="U383" s="114" t="s">
        <v>349</v>
      </c>
      <c r="V383" s="25" t="s">
        <v>108</v>
      </c>
      <c r="W383" s="114" t="s">
        <v>130</v>
      </c>
      <c r="X383" s="25" t="s">
        <v>107</v>
      </c>
      <c r="Y383" s="114"/>
      <c r="Z383" s="25" t="s">
        <v>106</v>
      </c>
      <c r="AA383" s="114"/>
      <c r="AB383" s="190"/>
      <c r="AC383" s="114"/>
      <c r="AD383" s="190"/>
      <c r="AE383" s="22"/>
      <c r="AF383" s="422"/>
      <c r="AG383" s="422"/>
      <c r="AH383" s="278"/>
      <c r="AI383" s="9"/>
      <c r="AJ383" s="350"/>
      <c r="AK383" s="353"/>
      <c r="AL383" s="336"/>
      <c r="AM383" s="350"/>
      <c r="AN383" s="353"/>
      <c r="AO383" s="336"/>
      <c r="AP383" s="350"/>
      <c r="AQ383" s="353"/>
      <c r="AR383" s="336"/>
      <c r="AS383" s="350"/>
      <c r="AT383" s="353"/>
      <c r="AU383" s="336"/>
      <c r="AV383" s="350"/>
      <c r="AW383" s="363"/>
      <c r="AX383" s="336"/>
      <c r="AY383" s="417"/>
      <c r="AZ383" s="411"/>
      <c r="BA383" s="411"/>
      <c r="BB383" s="414"/>
    </row>
    <row r="384" spans="2:62" ht="28.15" customHeight="1" thickBot="1" x14ac:dyDescent="0.25">
      <c r="B384" s="20"/>
      <c r="C384" s="341"/>
      <c r="D384" s="215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 t="s">
        <v>179</v>
      </c>
      <c r="N384" s="15" t="s">
        <v>104</v>
      </c>
      <c r="O384" s="16" t="s">
        <v>179</v>
      </c>
      <c r="P384" s="15" t="s">
        <v>103</v>
      </c>
      <c r="Q384" s="16" t="s">
        <v>179</v>
      </c>
      <c r="R384" s="15" t="s">
        <v>102</v>
      </c>
      <c r="S384" s="16" t="s">
        <v>357</v>
      </c>
      <c r="T384" s="15">
        <v>20</v>
      </c>
      <c r="U384" s="16" t="s">
        <v>354</v>
      </c>
      <c r="V384" s="15" t="s">
        <v>101</v>
      </c>
      <c r="W384" s="16"/>
      <c r="X384" s="15" t="s">
        <v>100</v>
      </c>
      <c r="Y384" s="16"/>
      <c r="Z384" s="15" t="s">
        <v>99</v>
      </c>
      <c r="AA384" s="16"/>
      <c r="AB384" s="187"/>
      <c r="AC384" s="16"/>
      <c r="AD384" s="186"/>
      <c r="AE384" s="11"/>
      <c r="AF384" s="423"/>
      <c r="AG384" s="423"/>
      <c r="AH384" s="277"/>
      <c r="AI384" s="9"/>
      <c r="AJ384" s="351"/>
      <c r="AK384" s="354"/>
      <c r="AL384" s="337"/>
      <c r="AM384" s="351"/>
      <c r="AN384" s="354"/>
      <c r="AO384" s="337"/>
      <c r="AP384" s="351"/>
      <c r="AQ384" s="354"/>
      <c r="AR384" s="337"/>
      <c r="AS384" s="351"/>
      <c r="AT384" s="354"/>
      <c r="AU384" s="337"/>
      <c r="AV384" s="351"/>
      <c r="AW384" s="364"/>
      <c r="AX384" s="337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286" t="s">
        <v>160</v>
      </c>
      <c r="AI385" s="106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230</v>
      </c>
      <c r="E386" s="425"/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85"/>
      <c r="AI386" s="86" t="s">
        <v>137</v>
      </c>
      <c r="AJ386" s="85">
        <f t="shared" ref="AJ386:BB386" si="50">SUM(AJ388:AJ399)</f>
        <v>152</v>
      </c>
      <c r="AK386" s="84">
        <f t="shared" si="50"/>
        <v>32</v>
      </c>
      <c r="AL386" s="83">
        <f t="shared" si="50"/>
        <v>0</v>
      </c>
      <c r="AM386" s="85">
        <f t="shared" si="50"/>
        <v>41</v>
      </c>
      <c r="AN386" s="84">
        <f t="shared" si="50"/>
        <v>10</v>
      </c>
      <c r="AO386" s="83">
        <f t="shared" si="50"/>
        <v>0</v>
      </c>
      <c r="AP386" s="85">
        <f t="shared" si="50"/>
        <v>5</v>
      </c>
      <c r="AQ386" s="84">
        <f t="shared" si="50"/>
        <v>3</v>
      </c>
      <c r="AR386" s="83">
        <f t="shared" si="50"/>
        <v>0</v>
      </c>
      <c r="AS386" s="85">
        <f t="shared" si="50"/>
        <v>19</v>
      </c>
      <c r="AT386" s="84">
        <f t="shared" si="50"/>
        <v>13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3</v>
      </c>
      <c r="AZ386" s="81">
        <f t="shared" si="50"/>
        <v>0</v>
      </c>
      <c r="BA386" s="81">
        <f t="shared" si="50"/>
        <v>1</v>
      </c>
      <c r="BB386" s="80">
        <f t="shared" si="50"/>
        <v>0</v>
      </c>
      <c r="BC386" s="79" t="s">
        <v>136</v>
      </c>
      <c r="BF386" s="5">
        <f>SUM(AJ386:AL386)/$BG$5</f>
        <v>61.333333333333336</v>
      </c>
      <c r="BG386" s="5">
        <f>SUM(AM386:AO386,AY386)/$BG$5</f>
        <v>18</v>
      </c>
      <c r="BH386" s="5">
        <f>SUM(AP386:AR386,AZ386)/$BG$5</f>
        <v>2.6666666666666665</v>
      </c>
      <c r="BI386" s="5">
        <f>SUM(AS386:AU386,BA386)/$BG$5</f>
        <v>11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85"/>
      <c r="AI387" s="66" t="s">
        <v>135</v>
      </c>
      <c r="AJ387" s="65">
        <f t="shared" ref="AJ387:BB387" si="51">AJ386/3</f>
        <v>50.666666666666664</v>
      </c>
      <c r="AK387" s="64">
        <f t="shared" si="51"/>
        <v>10.666666666666666</v>
      </c>
      <c r="AL387" s="63">
        <f t="shared" si="51"/>
        <v>0</v>
      </c>
      <c r="AM387" s="65">
        <f t="shared" si="51"/>
        <v>13.666666666666666</v>
      </c>
      <c r="AN387" s="64">
        <f t="shared" si="51"/>
        <v>3.3333333333333335</v>
      </c>
      <c r="AO387" s="63">
        <f t="shared" si="51"/>
        <v>0</v>
      </c>
      <c r="AP387" s="65">
        <f t="shared" si="51"/>
        <v>1.6666666666666667</v>
      </c>
      <c r="AQ387" s="64">
        <f t="shared" si="51"/>
        <v>1</v>
      </c>
      <c r="AR387" s="63">
        <f t="shared" si="51"/>
        <v>0</v>
      </c>
      <c r="AS387" s="65">
        <f t="shared" si="51"/>
        <v>6.333333333333333</v>
      </c>
      <c r="AT387" s="64">
        <f t="shared" si="51"/>
        <v>4.333333333333333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1</v>
      </c>
      <c r="AZ387" s="61">
        <f t="shared" si="51"/>
        <v>0</v>
      </c>
      <c r="BA387" s="61">
        <f t="shared" si="51"/>
        <v>0.33333333333333331</v>
      </c>
      <c r="BB387" s="60">
        <f t="shared" si="51"/>
        <v>0</v>
      </c>
      <c r="BC387" s="59" t="s">
        <v>134</v>
      </c>
    </row>
    <row r="388" spans="2:62" ht="28.15" customHeight="1" x14ac:dyDescent="0.2">
      <c r="B388" s="30"/>
      <c r="C388" s="338">
        <v>1</v>
      </c>
      <c r="D388" s="239" t="s">
        <v>1412</v>
      </c>
      <c r="E388" s="198"/>
      <c r="F388" s="198"/>
      <c r="G388" s="197"/>
      <c r="H388" s="358" t="s">
        <v>183</v>
      </c>
      <c r="I388" s="390">
        <v>149</v>
      </c>
      <c r="J388" s="390">
        <v>32</v>
      </c>
      <c r="K388" s="390">
        <v>8</v>
      </c>
      <c r="L388" s="42" t="s">
        <v>131</v>
      </c>
      <c r="M388" s="43" t="s">
        <v>179</v>
      </c>
      <c r="N388" s="42" t="s">
        <v>129</v>
      </c>
      <c r="O388" s="43" t="s">
        <v>458</v>
      </c>
      <c r="P388" s="42" t="s">
        <v>128</v>
      </c>
      <c r="Q388" s="43" t="s">
        <v>527</v>
      </c>
      <c r="R388" s="42" t="s">
        <v>127</v>
      </c>
      <c r="S388" s="43" t="s">
        <v>469</v>
      </c>
      <c r="T388" s="42" t="s">
        <v>126</v>
      </c>
      <c r="U388" s="43" t="s">
        <v>357</v>
      </c>
      <c r="V388" s="42" t="s">
        <v>125</v>
      </c>
      <c r="W388" s="43" t="s">
        <v>354</v>
      </c>
      <c r="X388" s="42" t="s">
        <v>124</v>
      </c>
      <c r="Y388" s="43"/>
      <c r="Z388" s="42" t="s">
        <v>123</v>
      </c>
      <c r="AA388" s="43"/>
      <c r="AB388" s="196"/>
      <c r="AC388" s="43"/>
      <c r="AD388" s="196" t="s">
        <v>357</v>
      </c>
      <c r="AE388" s="58" t="s">
        <v>579</v>
      </c>
      <c r="AF388" s="421">
        <v>4</v>
      </c>
      <c r="AG388" s="421"/>
      <c r="AH388" s="279"/>
      <c r="AI388" s="9"/>
      <c r="AJ388" s="349">
        <f>SUMPRODUCT(LEN($M388:$AA391)-LEN(SUBSTITUTE($M388:$AA391,"A", "")))</f>
        <v>57</v>
      </c>
      <c r="AK388" s="352">
        <f>SUMPRODUCT(LEN($AD388:$AD391)-LEN(SUBSTITUTE($AD388:$AD391,"A", "")))</f>
        <v>30</v>
      </c>
      <c r="AL388" s="335">
        <f>SUMPRODUCT(LEN($AC388:$AC391)-LEN(SUBSTITUTE($AC388:$AC391,"A", "")))</f>
        <v>0</v>
      </c>
      <c r="AM388" s="349">
        <f>SUMPRODUCT(LEN($M388:$AA391)-LEN(SUBSTITUTE($M388:$AA391,"S", "")))</f>
        <v>6</v>
      </c>
      <c r="AN388" s="352">
        <f>SUMPRODUCT(LEN($AD388:$AD391)-LEN(SUBSTITUTE($AD388:$AD391,"S", "")))</f>
        <v>10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2</v>
      </c>
      <c r="AQ388" s="352">
        <f>SUMPRODUCT(LEN($AD388:$AD391)-LEN(SUBSTITUTE($AD388:$AD391,"F", "")))</f>
        <v>3</v>
      </c>
      <c r="AR388" s="335">
        <f>SUMPRODUCT(LEN($AC388:$AC391)-LEN(SUBSTITUTE($AC388:$AC391,"F", "")))</f>
        <v>0</v>
      </c>
      <c r="AS388" s="349">
        <f>SUMPRODUCT(LEN($M388:$AA391)-LEN(SUBSTITUTE($M388:$AA391,"G", "")))</f>
        <v>7</v>
      </c>
      <c r="AT388" s="352">
        <f>SUMPRODUCT(LEN($AD388:$AD391)-LEN(SUBSTITUTE($AD388:$AD391,"G", "")))</f>
        <v>12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35">
        <f>SUMPRODUCT(LEN($AC388:$AC391)-LEN(SUBSTITUTE($AC388:$AC391,"M", "")))</f>
        <v>0</v>
      </c>
      <c r="AY388" s="416">
        <f>SUMPRODUCT(LEN($AE388:$AE391)-LEN(SUBSTITUTE($AE388:$AE391,"S", "")))</f>
        <v>3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1</v>
      </c>
      <c r="BB388" s="413">
        <f>SUMPRODUCT(LEN($AE388:$AE391)-LEN(SUBSTITUTE($AE388:$AE391,"M", "")))</f>
        <v>0</v>
      </c>
    </row>
    <row r="389" spans="2:62" ht="28.15" customHeight="1" thickBot="1" x14ac:dyDescent="0.25">
      <c r="B389" s="30"/>
      <c r="C389" s="339"/>
      <c r="D389" s="221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479</v>
      </c>
      <c r="N389" s="33" t="s">
        <v>121</v>
      </c>
      <c r="O389" s="55" t="s">
        <v>458</v>
      </c>
      <c r="P389" s="33" t="s">
        <v>120</v>
      </c>
      <c r="Q389" s="55" t="s">
        <v>469</v>
      </c>
      <c r="R389" s="33" t="s">
        <v>119</v>
      </c>
      <c r="S389" s="55" t="s">
        <v>458</v>
      </c>
      <c r="T389" s="33" t="s">
        <v>118</v>
      </c>
      <c r="U389" s="55" t="s">
        <v>357</v>
      </c>
      <c r="V389" s="33" t="s">
        <v>117</v>
      </c>
      <c r="W389" s="55" t="s">
        <v>347</v>
      </c>
      <c r="X389" s="33" t="s">
        <v>116</v>
      </c>
      <c r="Y389" s="55"/>
      <c r="Z389" s="33" t="s">
        <v>115</v>
      </c>
      <c r="AA389" s="55"/>
      <c r="AB389" s="193"/>
      <c r="AC389" s="55"/>
      <c r="AD389" s="193" t="s">
        <v>1411</v>
      </c>
      <c r="AE389" s="57"/>
      <c r="AF389" s="422"/>
      <c r="AG389" s="422"/>
      <c r="AH389" s="278"/>
      <c r="AI389" s="9"/>
      <c r="AJ389" s="350"/>
      <c r="AK389" s="353"/>
      <c r="AL389" s="336"/>
      <c r="AM389" s="350"/>
      <c r="AN389" s="353"/>
      <c r="AO389" s="336"/>
      <c r="AP389" s="350"/>
      <c r="AQ389" s="353"/>
      <c r="AR389" s="336"/>
      <c r="AS389" s="350"/>
      <c r="AT389" s="353"/>
      <c r="AU389" s="336"/>
      <c r="AV389" s="350"/>
      <c r="AW389" s="363"/>
      <c r="AX389" s="336"/>
      <c r="AY389" s="417"/>
      <c r="AZ389" s="411"/>
      <c r="BA389" s="411"/>
      <c r="BB389" s="414"/>
    </row>
    <row r="390" spans="2:62" ht="28.15" customHeight="1" x14ac:dyDescent="0.2">
      <c r="B390" s="30"/>
      <c r="C390" s="340"/>
      <c r="D390" s="218"/>
      <c r="E390" s="192"/>
      <c r="F390" s="192"/>
      <c r="G390" s="191"/>
      <c r="H390" s="360">
        <v>230</v>
      </c>
      <c r="I390" s="392"/>
      <c r="J390" s="392"/>
      <c r="K390" s="392"/>
      <c r="L390" s="25" t="s">
        <v>114</v>
      </c>
      <c r="M390" s="114" t="s">
        <v>357</v>
      </c>
      <c r="N390" s="25" t="s">
        <v>112</v>
      </c>
      <c r="O390" s="114" t="s">
        <v>484</v>
      </c>
      <c r="P390" s="25" t="s">
        <v>111</v>
      </c>
      <c r="Q390" s="114" t="s">
        <v>484</v>
      </c>
      <c r="R390" s="25" t="s">
        <v>110</v>
      </c>
      <c r="S390" s="114" t="s">
        <v>566</v>
      </c>
      <c r="T390" s="25" t="s">
        <v>109</v>
      </c>
      <c r="U390" s="114" t="s">
        <v>357</v>
      </c>
      <c r="V390" s="25" t="s">
        <v>108</v>
      </c>
      <c r="W390" s="114" t="s">
        <v>130</v>
      </c>
      <c r="X390" s="25" t="s">
        <v>107</v>
      </c>
      <c r="Y390" s="114"/>
      <c r="Z390" s="25" t="s">
        <v>106</v>
      </c>
      <c r="AA390" s="114"/>
      <c r="AB390" s="190"/>
      <c r="AC390" s="114"/>
      <c r="AD390" s="190" t="s">
        <v>132</v>
      </c>
      <c r="AE390" s="57"/>
      <c r="AF390" s="422"/>
      <c r="AG390" s="422"/>
      <c r="AH390" s="278"/>
      <c r="AI390" s="9"/>
      <c r="AJ390" s="350"/>
      <c r="AK390" s="353"/>
      <c r="AL390" s="336"/>
      <c r="AM390" s="350"/>
      <c r="AN390" s="353"/>
      <c r="AO390" s="336"/>
      <c r="AP390" s="350"/>
      <c r="AQ390" s="353"/>
      <c r="AR390" s="336"/>
      <c r="AS390" s="350"/>
      <c r="AT390" s="353"/>
      <c r="AU390" s="336"/>
      <c r="AV390" s="350"/>
      <c r="AW390" s="363"/>
      <c r="AX390" s="336"/>
      <c r="AY390" s="417"/>
      <c r="AZ390" s="411"/>
      <c r="BA390" s="411"/>
      <c r="BB390" s="414"/>
    </row>
    <row r="391" spans="2:62" ht="28.15" customHeight="1" thickBot="1" x14ac:dyDescent="0.25">
      <c r="B391" s="30"/>
      <c r="C391" s="355"/>
      <c r="D391" s="246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357</v>
      </c>
      <c r="N391" s="50" t="s">
        <v>104</v>
      </c>
      <c r="O391" s="51" t="s">
        <v>479</v>
      </c>
      <c r="P391" s="50" t="s">
        <v>103</v>
      </c>
      <c r="Q391" s="51" t="s">
        <v>493</v>
      </c>
      <c r="R391" s="50" t="s">
        <v>102</v>
      </c>
      <c r="S391" s="51" t="s">
        <v>348</v>
      </c>
      <c r="T391" s="50">
        <v>20</v>
      </c>
      <c r="U391" s="51" t="s">
        <v>1011</v>
      </c>
      <c r="V391" s="50" t="s">
        <v>101</v>
      </c>
      <c r="W391" s="51" t="s">
        <v>130</v>
      </c>
      <c r="X391" s="50" t="s">
        <v>100</v>
      </c>
      <c r="Y391" s="51"/>
      <c r="Z391" s="50" t="s">
        <v>99</v>
      </c>
      <c r="AA391" s="51"/>
      <c r="AB391" s="187"/>
      <c r="AC391" s="51"/>
      <c r="AD391" s="187" t="s">
        <v>1410</v>
      </c>
      <c r="AE391" s="56"/>
      <c r="AF391" s="424"/>
      <c r="AG391" s="424"/>
      <c r="AH391" s="280"/>
      <c r="AI391" s="9"/>
      <c r="AJ391" s="351"/>
      <c r="AK391" s="354"/>
      <c r="AL391" s="337"/>
      <c r="AM391" s="351"/>
      <c r="AN391" s="354"/>
      <c r="AO391" s="337"/>
      <c r="AP391" s="351"/>
      <c r="AQ391" s="354"/>
      <c r="AR391" s="337"/>
      <c r="AS391" s="351"/>
      <c r="AT391" s="354"/>
      <c r="AU391" s="337"/>
      <c r="AV391" s="351"/>
      <c r="AW391" s="364"/>
      <c r="AX391" s="337"/>
      <c r="AY391" s="418"/>
      <c r="AZ391" s="412"/>
      <c r="BA391" s="412"/>
      <c r="BB391" s="415"/>
    </row>
    <row r="392" spans="2:62" ht="28.15" customHeight="1" x14ac:dyDescent="0.2">
      <c r="B392" s="30"/>
      <c r="C392" s="338">
        <v>2</v>
      </c>
      <c r="D392" s="212"/>
      <c r="E392" s="198"/>
      <c r="F392" s="198"/>
      <c r="G392" s="197"/>
      <c r="H392" s="358"/>
      <c r="I392" s="390">
        <v>171</v>
      </c>
      <c r="J392" s="390">
        <v>34</v>
      </c>
      <c r="K392" s="390">
        <v>8</v>
      </c>
      <c r="L392" s="42" t="s">
        <v>131</v>
      </c>
      <c r="M392" s="43" t="s">
        <v>185</v>
      </c>
      <c r="N392" s="42" t="s">
        <v>129</v>
      </c>
      <c r="O392" s="43" t="s">
        <v>357</v>
      </c>
      <c r="P392" s="42" t="s">
        <v>128</v>
      </c>
      <c r="Q392" s="43" t="s">
        <v>509</v>
      </c>
      <c r="R392" s="42" t="s">
        <v>127</v>
      </c>
      <c r="S392" s="43" t="s">
        <v>556</v>
      </c>
      <c r="T392" s="42" t="s">
        <v>126</v>
      </c>
      <c r="U392" s="43" t="s">
        <v>459</v>
      </c>
      <c r="V392" s="42" t="s">
        <v>125</v>
      </c>
      <c r="W392" s="43" t="s">
        <v>350</v>
      </c>
      <c r="X392" s="42" t="s">
        <v>124</v>
      </c>
      <c r="Y392" s="43" t="s">
        <v>130</v>
      </c>
      <c r="Z392" s="42" t="s">
        <v>123</v>
      </c>
      <c r="AA392" s="43"/>
      <c r="AB392" s="196"/>
      <c r="AC392" s="43"/>
      <c r="AD392" s="196" t="s">
        <v>457</v>
      </c>
      <c r="AE392" s="39"/>
      <c r="AF392" s="421">
        <v>6</v>
      </c>
      <c r="AG392" s="421"/>
      <c r="AH392" s="279"/>
      <c r="AI392" s="9"/>
      <c r="AJ392" s="349">
        <f>SUMPRODUCT(LEN($M392:$AA395)-LEN(SUBSTITUTE($M392:$AA395,"A", "")))</f>
        <v>40</v>
      </c>
      <c r="AK392" s="352">
        <f>SUMPRODUCT(LEN($AD392:$AD395)-LEN(SUBSTITUTE($AD392:$AD395,"A", "")))</f>
        <v>2</v>
      </c>
      <c r="AL392" s="335">
        <f>SUMPRODUCT(LEN($AC392:$AC395)-LEN(SUBSTITUTE($AC392:$AC395,"A", "")))</f>
        <v>0</v>
      </c>
      <c r="AM392" s="349">
        <f>SUMPRODUCT(LEN($M392:$AA395)-LEN(SUBSTITUTE($M392:$AA395,"S", "")))</f>
        <v>21</v>
      </c>
      <c r="AN392" s="352">
        <f>SUMPRODUCT(LEN($AD392:$AD395)-LEN(SUBSTITUTE($AD392:$AD395,"S", "")))</f>
        <v>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2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5</v>
      </c>
      <c r="AT392" s="352">
        <f>SUMPRODUCT(LEN($AD392:$AD395)-LEN(SUBSTITUTE($AD392:$AD395,"G", "")))</f>
        <v>1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35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8.15" customHeight="1" thickBot="1" x14ac:dyDescent="0.25">
      <c r="B393" s="30"/>
      <c r="C393" s="339"/>
      <c r="D393" s="221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 t="s">
        <v>179</v>
      </c>
      <c r="N393" s="33" t="s">
        <v>121</v>
      </c>
      <c r="O393" s="55" t="s">
        <v>458</v>
      </c>
      <c r="P393" s="33" t="s">
        <v>120</v>
      </c>
      <c r="Q393" s="55" t="s">
        <v>357</v>
      </c>
      <c r="R393" s="33" t="s">
        <v>119</v>
      </c>
      <c r="S393" s="55" t="s">
        <v>458</v>
      </c>
      <c r="T393" s="33" t="s">
        <v>118</v>
      </c>
      <c r="U393" s="55" t="s">
        <v>852</v>
      </c>
      <c r="V393" s="33" t="s">
        <v>117</v>
      </c>
      <c r="W393" s="55" t="s">
        <v>354</v>
      </c>
      <c r="X393" s="33" t="s">
        <v>116</v>
      </c>
      <c r="Y393" s="55" t="s">
        <v>130</v>
      </c>
      <c r="Z393" s="33" t="s">
        <v>115</v>
      </c>
      <c r="AA393" s="55"/>
      <c r="AB393" s="193"/>
      <c r="AC393" s="55"/>
      <c r="AD393" s="193"/>
      <c r="AE393" s="22"/>
      <c r="AF393" s="422"/>
      <c r="AG393" s="422"/>
      <c r="AH393" s="278"/>
      <c r="AI393" s="9"/>
      <c r="AJ393" s="350"/>
      <c r="AK393" s="353"/>
      <c r="AL393" s="336"/>
      <c r="AM393" s="350"/>
      <c r="AN393" s="353"/>
      <c r="AO393" s="336"/>
      <c r="AP393" s="350"/>
      <c r="AQ393" s="353"/>
      <c r="AR393" s="336"/>
      <c r="AS393" s="350"/>
      <c r="AT393" s="353"/>
      <c r="AU393" s="336"/>
      <c r="AV393" s="350"/>
      <c r="AW393" s="363"/>
      <c r="AX393" s="336"/>
      <c r="AY393" s="417"/>
      <c r="AZ393" s="411"/>
      <c r="BA393" s="411"/>
      <c r="BB393" s="414"/>
    </row>
    <row r="394" spans="2:62" ht="28.15" customHeight="1" x14ac:dyDescent="0.2">
      <c r="B394" s="30"/>
      <c r="C394" s="340"/>
      <c r="D394" s="218"/>
      <c r="E394" s="192"/>
      <c r="F394" s="192"/>
      <c r="G394" s="191"/>
      <c r="H394" s="360"/>
      <c r="I394" s="392"/>
      <c r="J394" s="392"/>
      <c r="K394" s="392"/>
      <c r="L394" s="25" t="s">
        <v>114</v>
      </c>
      <c r="M394" s="114" t="s">
        <v>179</v>
      </c>
      <c r="N394" s="25" t="s">
        <v>112</v>
      </c>
      <c r="O394" s="114" t="s">
        <v>132</v>
      </c>
      <c r="P394" s="25" t="s">
        <v>111</v>
      </c>
      <c r="Q394" s="114" t="s">
        <v>509</v>
      </c>
      <c r="R394" s="25" t="s">
        <v>110</v>
      </c>
      <c r="S394" s="114" t="s">
        <v>462</v>
      </c>
      <c r="T394" s="25" t="s">
        <v>109</v>
      </c>
      <c r="U394" s="114" t="s">
        <v>498</v>
      </c>
      <c r="V394" s="25" t="s">
        <v>108</v>
      </c>
      <c r="W394" s="114" t="s">
        <v>130</v>
      </c>
      <c r="X394" s="25" t="s">
        <v>107</v>
      </c>
      <c r="Y394" s="114"/>
      <c r="Z394" s="25" t="s">
        <v>106</v>
      </c>
      <c r="AA394" s="114"/>
      <c r="AB394" s="190"/>
      <c r="AC394" s="114"/>
      <c r="AD394" s="190"/>
      <c r="AE394" s="22"/>
      <c r="AF394" s="422"/>
      <c r="AG394" s="422"/>
      <c r="AH394" s="278"/>
      <c r="AI394" s="9"/>
      <c r="AJ394" s="350"/>
      <c r="AK394" s="353"/>
      <c r="AL394" s="336"/>
      <c r="AM394" s="350"/>
      <c r="AN394" s="353"/>
      <c r="AO394" s="336"/>
      <c r="AP394" s="350"/>
      <c r="AQ394" s="353"/>
      <c r="AR394" s="336"/>
      <c r="AS394" s="350"/>
      <c r="AT394" s="353"/>
      <c r="AU394" s="336"/>
      <c r="AV394" s="350"/>
      <c r="AW394" s="363"/>
      <c r="AX394" s="336"/>
      <c r="AY394" s="417"/>
      <c r="AZ394" s="411"/>
      <c r="BA394" s="411"/>
      <c r="BB394" s="414"/>
    </row>
    <row r="395" spans="2:62" ht="28.15" customHeight="1" thickBot="1" x14ac:dyDescent="0.25">
      <c r="B395" s="30"/>
      <c r="C395" s="355"/>
      <c r="D395" s="246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 t="s">
        <v>179</v>
      </c>
      <c r="N395" s="50" t="s">
        <v>104</v>
      </c>
      <c r="O395" s="51" t="s">
        <v>357</v>
      </c>
      <c r="P395" s="50" t="s">
        <v>103</v>
      </c>
      <c r="Q395" s="51" t="s">
        <v>459</v>
      </c>
      <c r="R395" s="50" t="s">
        <v>102</v>
      </c>
      <c r="S395" s="51" t="s">
        <v>688</v>
      </c>
      <c r="T395" s="50">
        <v>20</v>
      </c>
      <c r="U395" s="51" t="s">
        <v>567</v>
      </c>
      <c r="V395" s="50" t="s">
        <v>101</v>
      </c>
      <c r="W395" s="51" t="s">
        <v>354</v>
      </c>
      <c r="X395" s="50" t="s">
        <v>100</v>
      </c>
      <c r="Y395" s="51"/>
      <c r="Z395" s="50" t="s">
        <v>99</v>
      </c>
      <c r="AA395" s="51"/>
      <c r="AB395" s="187"/>
      <c r="AC395" s="51"/>
      <c r="AD395" s="187"/>
      <c r="AE395" s="48"/>
      <c r="AF395" s="424"/>
      <c r="AG395" s="424"/>
      <c r="AH395" s="280"/>
      <c r="AI395" s="9"/>
      <c r="AJ395" s="351"/>
      <c r="AK395" s="354"/>
      <c r="AL395" s="337"/>
      <c r="AM395" s="351"/>
      <c r="AN395" s="354"/>
      <c r="AO395" s="337"/>
      <c r="AP395" s="351"/>
      <c r="AQ395" s="354"/>
      <c r="AR395" s="337"/>
      <c r="AS395" s="351"/>
      <c r="AT395" s="354"/>
      <c r="AU395" s="337"/>
      <c r="AV395" s="351"/>
      <c r="AW395" s="364"/>
      <c r="AX395" s="337"/>
      <c r="AY395" s="418"/>
      <c r="AZ395" s="412"/>
      <c r="BA395" s="412"/>
      <c r="BB395" s="415"/>
    </row>
    <row r="396" spans="2:62" ht="28.15" customHeight="1" x14ac:dyDescent="0.2">
      <c r="B396" s="30"/>
      <c r="C396" s="338">
        <v>3</v>
      </c>
      <c r="D396" s="212"/>
      <c r="E396" s="198"/>
      <c r="F396" s="198"/>
      <c r="G396" s="197"/>
      <c r="H396" s="358"/>
      <c r="I396" s="390">
        <v>173</v>
      </c>
      <c r="J396" s="390">
        <v>31</v>
      </c>
      <c r="K396" s="390">
        <v>6</v>
      </c>
      <c r="L396" s="42" t="s">
        <v>131</v>
      </c>
      <c r="M396" s="43" t="s">
        <v>179</v>
      </c>
      <c r="N396" s="42" t="s">
        <v>129</v>
      </c>
      <c r="O396" s="43" t="s">
        <v>458</v>
      </c>
      <c r="P396" s="42" t="s">
        <v>128</v>
      </c>
      <c r="Q396" s="43" t="s">
        <v>984</v>
      </c>
      <c r="R396" s="42" t="s">
        <v>127</v>
      </c>
      <c r="S396" s="43" t="s">
        <v>679</v>
      </c>
      <c r="T396" s="42" t="s">
        <v>126</v>
      </c>
      <c r="U396" s="43" t="s">
        <v>462</v>
      </c>
      <c r="V396" s="42" t="s">
        <v>125</v>
      </c>
      <c r="W396" s="43" t="s">
        <v>353</v>
      </c>
      <c r="X396" s="42" t="s">
        <v>124</v>
      </c>
      <c r="Y396" s="43" t="s">
        <v>130</v>
      </c>
      <c r="Z396" s="42" t="s">
        <v>123</v>
      </c>
      <c r="AA396" s="43"/>
      <c r="AB396" s="196"/>
      <c r="AC396" s="43"/>
      <c r="AD396" s="196"/>
      <c r="AE396" s="39"/>
      <c r="AF396" s="421">
        <v>5</v>
      </c>
      <c r="AG396" s="421"/>
      <c r="AH396" s="279"/>
      <c r="AI396" s="9"/>
      <c r="AJ396" s="349">
        <f>SUMPRODUCT(LEN($M396:$AA399)-LEN(SUBSTITUTE($M396:$AA399,"A", "")))</f>
        <v>55</v>
      </c>
      <c r="AK396" s="352">
        <f>SUMPRODUCT(LEN($AD396:$AD399)-LEN(SUBSTITUTE($AD396:$AD399,"A", "")))</f>
        <v>0</v>
      </c>
      <c r="AL396" s="335">
        <f>SUMPRODUCT(LEN($AC396:$AC399)-LEN(SUBSTITUTE($AC396:$AC399,"A", "")))</f>
        <v>0</v>
      </c>
      <c r="AM396" s="349">
        <f>SUMPRODUCT(LEN($M396:$AA399)-LEN(SUBSTITUTE($M396:$AA399,"S", "")))</f>
        <v>14</v>
      </c>
      <c r="AN396" s="352">
        <f>SUMPRODUCT(LEN($AD396:$AD399)-LEN(SUBSTITUTE($AD396:$AD399,"S", "")))</f>
        <v>0</v>
      </c>
      <c r="AO396" s="335">
        <f>SUMPRODUCT(LEN($AC396:$AC399)-LEN(SUBSTITUTE($AC396:$AC399,"S", "")))</f>
        <v>0</v>
      </c>
      <c r="AP396" s="349">
        <f>SUMPRODUCT(LEN($M396:$AA399)-LEN(SUBSTITUTE($M396:$AA399,"F", "")))</f>
        <v>1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7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35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8.15" customHeight="1" thickBot="1" x14ac:dyDescent="0.25">
      <c r="B397" s="30"/>
      <c r="C397" s="339"/>
      <c r="D397" s="221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 t="s">
        <v>179</v>
      </c>
      <c r="N397" s="33" t="s">
        <v>121</v>
      </c>
      <c r="O397" s="55" t="s">
        <v>357</v>
      </c>
      <c r="P397" s="33" t="s">
        <v>120</v>
      </c>
      <c r="Q397" s="55" t="s">
        <v>357</v>
      </c>
      <c r="R397" s="33" t="s">
        <v>119</v>
      </c>
      <c r="S397" s="55" t="s">
        <v>507</v>
      </c>
      <c r="T397" s="33" t="s">
        <v>118</v>
      </c>
      <c r="U397" s="55" t="s">
        <v>467</v>
      </c>
      <c r="V397" s="33" t="s">
        <v>117</v>
      </c>
      <c r="W397" s="55" t="s">
        <v>354</v>
      </c>
      <c r="X397" s="33" t="s">
        <v>116</v>
      </c>
      <c r="Y397" s="55"/>
      <c r="Z397" s="33" t="s">
        <v>115</v>
      </c>
      <c r="AA397" s="55"/>
      <c r="AB397" s="193"/>
      <c r="AC397" s="55"/>
      <c r="AD397" s="193"/>
      <c r="AE397" s="22"/>
      <c r="AF397" s="422"/>
      <c r="AG397" s="422"/>
      <c r="AH397" s="278"/>
      <c r="AI397" s="9"/>
      <c r="AJ397" s="350"/>
      <c r="AK397" s="353"/>
      <c r="AL397" s="336"/>
      <c r="AM397" s="350"/>
      <c r="AN397" s="353"/>
      <c r="AO397" s="336"/>
      <c r="AP397" s="350"/>
      <c r="AQ397" s="353"/>
      <c r="AR397" s="336"/>
      <c r="AS397" s="350"/>
      <c r="AT397" s="353"/>
      <c r="AU397" s="336"/>
      <c r="AV397" s="350"/>
      <c r="AW397" s="363"/>
      <c r="AX397" s="336"/>
      <c r="AY397" s="417"/>
      <c r="AZ397" s="411"/>
      <c r="BA397" s="411"/>
      <c r="BB397" s="414"/>
    </row>
    <row r="398" spans="2:62" ht="28.15" customHeight="1" x14ac:dyDescent="0.2">
      <c r="B398" s="30"/>
      <c r="C398" s="340"/>
      <c r="D398" s="218"/>
      <c r="E398" s="192"/>
      <c r="F398" s="192"/>
      <c r="G398" s="191"/>
      <c r="H398" s="360"/>
      <c r="I398" s="392"/>
      <c r="J398" s="392"/>
      <c r="K398" s="392"/>
      <c r="L398" s="25" t="s">
        <v>114</v>
      </c>
      <c r="M398" s="114" t="s">
        <v>132</v>
      </c>
      <c r="N398" s="25" t="s">
        <v>112</v>
      </c>
      <c r="O398" s="114" t="s">
        <v>527</v>
      </c>
      <c r="P398" s="25" t="s">
        <v>111</v>
      </c>
      <c r="Q398" s="114" t="s">
        <v>357</v>
      </c>
      <c r="R398" s="25" t="s">
        <v>110</v>
      </c>
      <c r="S398" s="114" t="s">
        <v>684</v>
      </c>
      <c r="T398" s="25" t="s">
        <v>109</v>
      </c>
      <c r="U398" s="114" t="s">
        <v>462</v>
      </c>
      <c r="V398" s="25" t="s">
        <v>108</v>
      </c>
      <c r="W398" s="114" t="s">
        <v>354</v>
      </c>
      <c r="X398" s="25" t="s">
        <v>107</v>
      </c>
      <c r="Y398" s="114"/>
      <c r="Z398" s="25" t="s">
        <v>106</v>
      </c>
      <c r="AA398" s="114"/>
      <c r="AB398" s="190"/>
      <c r="AC398" s="114"/>
      <c r="AD398" s="190"/>
      <c r="AE398" s="22"/>
      <c r="AF398" s="422"/>
      <c r="AG398" s="422"/>
      <c r="AH398" s="278"/>
      <c r="AI398" s="9"/>
      <c r="AJ398" s="350"/>
      <c r="AK398" s="353"/>
      <c r="AL398" s="336"/>
      <c r="AM398" s="350"/>
      <c r="AN398" s="353"/>
      <c r="AO398" s="336"/>
      <c r="AP398" s="350"/>
      <c r="AQ398" s="353"/>
      <c r="AR398" s="336"/>
      <c r="AS398" s="350"/>
      <c r="AT398" s="353"/>
      <c r="AU398" s="336"/>
      <c r="AV398" s="350"/>
      <c r="AW398" s="363"/>
      <c r="AX398" s="336"/>
      <c r="AY398" s="417"/>
      <c r="AZ398" s="411"/>
      <c r="BA398" s="411"/>
      <c r="BB398" s="414"/>
    </row>
    <row r="399" spans="2:62" ht="28.15" customHeight="1" thickBot="1" x14ac:dyDescent="0.25">
      <c r="B399" s="20"/>
      <c r="C399" s="341"/>
      <c r="D399" s="215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 t="s">
        <v>458</v>
      </c>
      <c r="N399" s="15" t="s">
        <v>104</v>
      </c>
      <c r="O399" s="16" t="s">
        <v>496</v>
      </c>
      <c r="P399" s="15" t="s">
        <v>103</v>
      </c>
      <c r="Q399" s="16" t="s">
        <v>788</v>
      </c>
      <c r="R399" s="15" t="s">
        <v>102</v>
      </c>
      <c r="S399" s="16" t="s">
        <v>469</v>
      </c>
      <c r="T399" s="15">
        <v>20</v>
      </c>
      <c r="U399" s="16" t="s">
        <v>517</v>
      </c>
      <c r="V399" s="15" t="s">
        <v>101</v>
      </c>
      <c r="W399" s="16" t="s">
        <v>130</v>
      </c>
      <c r="X399" s="15" t="s">
        <v>100</v>
      </c>
      <c r="Y399" s="16"/>
      <c r="Z399" s="15" t="s">
        <v>99</v>
      </c>
      <c r="AA399" s="16"/>
      <c r="AB399" s="187"/>
      <c r="AC399" s="16"/>
      <c r="AD399" s="186"/>
      <c r="AE399" s="11"/>
      <c r="AF399" s="423"/>
      <c r="AG399" s="423"/>
      <c r="AH399" s="277"/>
      <c r="AI399" s="9"/>
      <c r="AJ399" s="351"/>
      <c r="AK399" s="354"/>
      <c r="AL399" s="337"/>
      <c r="AM399" s="351"/>
      <c r="AN399" s="354"/>
      <c r="AO399" s="337"/>
      <c r="AP399" s="351"/>
      <c r="AQ399" s="354"/>
      <c r="AR399" s="337"/>
      <c r="AS399" s="351"/>
      <c r="AT399" s="354"/>
      <c r="AU399" s="337"/>
      <c r="AV399" s="351"/>
      <c r="AW399" s="364"/>
      <c r="AX399" s="337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286" t="s">
        <v>160</v>
      </c>
      <c r="AI400" s="106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230</v>
      </c>
      <c r="E401" s="425"/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85"/>
      <c r="AI401" s="86" t="s">
        <v>137</v>
      </c>
      <c r="AJ401" s="85">
        <f t="shared" ref="AJ401:BB401" si="52">SUM(AJ403:AJ414)</f>
        <v>122</v>
      </c>
      <c r="AK401" s="84">
        <f t="shared" si="52"/>
        <v>15</v>
      </c>
      <c r="AL401" s="83">
        <f t="shared" si="52"/>
        <v>0</v>
      </c>
      <c r="AM401" s="85">
        <f t="shared" si="52"/>
        <v>50</v>
      </c>
      <c r="AN401" s="84">
        <f t="shared" si="52"/>
        <v>3</v>
      </c>
      <c r="AO401" s="83">
        <f t="shared" si="52"/>
        <v>0</v>
      </c>
      <c r="AP401" s="85">
        <f t="shared" si="52"/>
        <v>2</v>
      </c>
      <c r="AQ401" s="84">
        <f t="shared" si="52"/>
        <v>1</v>
      </c>
      <c r="AR401" s="83">
        <f t="shared" si="52"/>
        <v>0</v>
      </c>
      <c r="AS401" s="85">
        <f t="shared" si="52"/>
        <v>42</v>
      </c>
      <c r="AT401" s="84">
        <f t="shared" si="52"/>
        <v>4</v>
      </c>
      <c r="AU401" s="83">
        <f t="shared" si="52"/>
        <v>1</v>
      </c>
      <c r="AV401" s="85">
        <f t="shared" si="52"/>
        <v>1</v>
      </c>
      <c r="AW401" s="84">
        <f t="shared" si="52"/>
        <v>0</v>
      </c>
      <c r="AX401" s="83">
        <f t="shared" si="52"/>
        <v>0</v>
      </c>
      <c r="AY401" s="82">
        <f t="shared" si="52"/>
        <v>1</v>
      </c>
      <c r="AZ401" s="81">
        <f t="shared" si="52"/>
        <v>1</v>
      </c>
      <c r="BA401" s="81">
        <f t="shared" si="52"/>
        <v>1</v>
      </c>
      <c r="BB401" s="80">
        <f t="shared" si="52"/>
        <v>0</v>
      </c>
      <c r="BC401" s="79" t="s">
        <v>136</v>
      </c>
      <c r="BF401" s="5">
        <f>SUM(AJ401:AL401)/$BG$5</f>
        <v>45.666666666666664</v>
      </c>
      <c r="BG401" s="5">
        <f>SUM(AM401:AO401,AY401)/$BG$5</f>
        <v>18</v>
      </c>
      <c r="BH401" s="5">
        <f>SUM(AP401:AR401,AZ401)/$BG$5</f>
        <v>1.3333333333333333</v>
      </c>
      <c r="BI401" s="5">
        <f>SUM(AS401:AU401,BA401)/$BG$5</f>
        <v>16</v>
      </c>
      <c r="BJ401" s="5">
        <f>SUM(AV401:AX401,BB401)/$BG$5</f>
        <v>0.33333333333333331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85"/>
      <c r="AI402" s="66" t="s">
        <v>135</v>
      </c>
      <c r="AJ402" s="65">
        <f t="shared" ref="AJ402:BB402" si="53">AJ401/3</f>
        <v>40.666666666666664</v>
      </c>
      <c r="AK402" s="64">
        <f t="shared" si="53"/>
        <v>5</v>
      </c>
      <c r="AL402" s="63">
        <f t="shared" si="53"/>
        <v>0</v>
      </c>
      <c r="AM402" s="65">
        <f t="shared" si="53"/>
        <v>16.666666666666668</v>
      </c>
      <c r="AN402" s="64">
        <f t="shared" si="53"/>
        <v>1</v>
      </c>
      <c r="AO402" s="63">
        <f t="shared" si="53"/>
        <v>0</v>
      </c>
      <c r="AP402" s="65">
        <f t="shared" si="53"/>
        <v>0.66666666666666663</v>
      </c>
      <c r="AQ402" s="64">
        <f t="shared" si="53"/>
        <v>0.33333333333333331</v>
      </c>
      <c r="AR402" s="63">
        <f t="shared" si="53"/>
        <v>0</v>
      </c>
      <c r="AS402" s="65">
        <f t="shared" si="53"/>
        <v>14</v>
      </c>
      <c r="AT402" s="64">
        <f t="shared" si="53"/>
        <v>1.3333333333333333</v>
      </c>
      <c r="AU402" s="63">
        <f t="shared" si="53"/>
        <v>0.33333333333333331</v>
      </c>
      <c r="AV402" s="65">
        <f t="shared" si="53"/>
        <v>0.33333333333333331</v>
      </c>
      <c r="AW402" s="64">
        <f t="shared" si="53"/>
        <v>0</v>
      </c>
      <c r="AX402" s="63">
        <f t="shared" si="53"/>
        <v>0</v>
      </c>
      <c r="AY402" s="62">
        <f t="shared" si="53"/>
        <v>0.33333333333333331</v>
      </c>
      <c r="AZ402" s="61">
        <f t="shared" si="53"/>
        <v>0.33333333333333331</v>
      </c>
      <c r="BA402" s="61">
        <f t="shared" si="53"/>
        <v>0.33333333333333331</v>
      </c>
      <c r="BB402" s="60">
        <f t="shared" si="53"/>
        <v>0</v>
      </c>
      <c r="BC402" s="59" t="s">
        <v>134</v>
      </c>
    </row>
    <row r="403" spans="2:62" ht="28.15" customHeight="1" x14ac:dyDescent="0.2">
      <c r="B403" s="30"/>
      <c r="C403" s="338">
        <v>1</v>
      </c>
      <c r="D403" s="239" t="s">
        <v>1409</v>
      </c>
      <c r="E403" s="198"/>
      <c r="F403" s="198"/>
      <c r="G403" s="197"/>
      <c r="H403" s="358" t="s">
        <v>183</v>
      </c>
      <c r="I403" s="390">
        <v>119</v>
      </c>
      <c r="J403" s="390">
        <v>29</v>
      </c>
      <c r="K403" s="390">
        <v>7</v>
      </c>
      <c r="L403" s="42" t="s">
        <v>131</v>
      </c>
      <c r="M403" s="43" t="s">
        <v>179</v>
      </c>
      <c r="N403" s="42" t="s">
        <v>129</v>
      </c>
      <c r="O403" s="43" t="s">
        <v>357</v>
      </c>
      <c r="P403" s="42" t="s">
        <v>128</v>
      </c>
      <c r="Q403" s="43" t="s">
        <v>1041</v>
      </c>
      <c r="R403" s="42" t="s">
        <v>127</v>
      </c>
      <c r="S403" s="43" t="s">
        <v>456</v>
      </c>
      <c r="T403" s="42" t="s">
        <v>126</v>
      </c>
      <c r="U403" s="43" t="s">
        <v>467</v>
      </c>
      <c r="V403" s="42" t="s">
        <v>125</v>
      </c>
      <c r="W403" s="43" t="s">
        <v>130</v>
      </c>
      <c r="X403" s="42" t="s">
        <v>124</v>
      </c>
      <c r="Y403" s="43"/>
      <c r="Z403" s="42" t="s">
        <v>123</v>
      </c>
      <c r="AA403" s="43"/>
      <c r="AB403" s="196"/>
      <c r="AC403" s="43"/>
      <c r="AD403" s="196"/>
      <c r="AE403" s="58" t="s">
        <v>744</v>
      </c>
      <c r="AF403" s="421"/>
      <c r="AG403" s="421"/>
      <c r="AH403" s="279"/>
      <c r="AI403" s="9"/>
      <c r="AJ403" s="349">
        <f>SUMPRODUCT(LEN($M403:$AA406)-LEN(SUBSTITUTE($M403:$AA406,"A", "")))</f>
        <v>33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11</v>
      </c>
      <c r="AN403" s="352">
        <f>SUMPRODUCT(LEN($AD403:$AD406)-LEN(SUBSTITUTE($AD403:$AD406,"S", "")))</f>
        <v>0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14</v>
      </c>
      <c r="AT403" s="352">
        <f>SUMPRODUCT(LEN($AD403:$AD406)-LEN(SUBSTITUTE($AD403:$AD406,"G", "")))</f>
        <v>0</v>
      </c>
      <c r="AU403" s="335">
        <f>SUMPRODUCT(LEN($AC403:$AC406)-LEN(SUBSTITUTE($AC403:$AC406,"G", "")))</f>
        <v>0</v>
      </c>
      <c r="AV403" s="349">
        <f>SUMPRODUCT(LEN($L403:$AA406)-LEN(SUBSTITUTE($L403:$AA406,"M", "")))</f>
        <v>1</v>
      </c>
      <c r="AW403" s="362">
        <f>SUMPRODUCT(LEN($AD403:$AD406)-LEN(SUBSTITUTE($AD403:$AD406,"M", "")))</f>
        <v>0</v>
      </c>
      <c r="AX403" s="335">
        <f>SUMPRODUCT(LEN($AC403:$AC406)-LEN(SUBSTITUTE($AC403:$AC406,"M", "")))</f>
        <v>0</v>
      </c>
      <c r="AY403" s="416">
        <f>SUMPRODUCT(LEN($AE403:$AE406)-LEN(SUBSTITUTE($AE403:$AE406,"S", "")))</f>
        <v>1</v>
      </c>
      <c r="AZ403" s="410">
        <f>SUMPRODUCT(LEN($AE403:$AE406)-LEN(SUBSTITUTE($AE403:$AE406,"F", "")))</f>
        <v>1</v>
      </c>
      <c r="BA403" s="410">
        <f>SUMPRODUCT(LEN($AE403:$AE406)-LEN(SUBSTITUTE($AE403:$AE406,"G", "")))</f>
        <v>1</v>
      </c>
      <c r="BB403" s="413">
        <f>SUMPRODUCT(LEN($AE403:$AE406)-LEN(SUBSTITUTE($AE403:$AE406,"M", "")))</f>
        <v>0</v>
      </c>
    </row>
    <row r="404" spans="2:62" ht="28.15" customHeight="1" thickBot="1" x14ac:dyDescent="0.25">
      <c r="B404" s="30"/>
      <c r="C404" s="339"/>
      <c r="D404" s="221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1288</v>
      </c>
      <c r="N404" s="33" t="s">
        <v>121</v>
      </c>
      <c r="O404" s="55" t="s">
        <v>509</v>
      </c>
      <c r="P404" s="33" t="s">
        <v>120</v>
      </c>
      <c r="Q404" s="55" t="s">
        <v>705</v>
      </c>
      <c r="R404" s="33" t="s">
        <v>119</v>
      </c>
      <c r="S404" s="55" t="s">
        <v>874</v>
      </c>
      <c r="T404" s="33" t="s">
        <v>118</v>
      </c>
      <c r="U404" s="55" t="s">
        <v>357</v>
      </c>
      <c r="V404" s="33" t="s">
        <v>117</v>
      </c>
      <c r="W404" s="55" t="s">
        <v>130</v>
      </c>
      <c r="X404" s="33" t="s">
        <v>116</v>
      </c>
      <c r="Y404" s="55"/>
      <c r="Z404" s="33" t="s">
        <v>115</v>
      </c>
      <c r="AA404" s="55"/>
      <c r="AB404" s="193"/>
      <c r="AC404" s="55"/>
      <c r="AD404" s="193"/>
      <c r="AE404" s="57"/>
      <c r="AF404" s="422"/>
      <c r="AG404" s="422"/>
      <c r="AH404" s="278"/>
      <c r="AI404" s="9"/>
      <c r="AJ404" s="350"/>
      <c r="AK404" s="353"/>
      <c r="AL404" s="336"/>
      <c r="AM404" s="350"/>
      <c r="AN404" s="353"/>
      <c r="AO404" s="336"/>
      <c r="AP404" s="350"/>
      <c r="AQ404" s="353"/>
      <c r="AR404" s="336"/>
      <c r="AS404" s="350"/>
      <c r="AT404" s="353"/>
      <c r="AU404" s="336"/>
      <c r="AV404" s="350"/>
      <c r="AW404" s="363"/>
      <c r="AX404" s="336"/>
      <c r="AY404" s="417"/>
      <c r="AZ404" s="411"/>
      <c r="BA404" s="411"/>
      <c r="BB404" s="414"/>
    </row>
    <row r="405" spans="2:62" ht="28.15" customHeight="1" x14ac:dyDescent="0.2">
      <c r="B405" s="30"/>
      <c r="C405" s="340"/>
      <c r="D405" s="218"/>
      <c r="E405" s="192"/>
      <c r="F405" s="192"/>
      <c r="G405" s="191"/>
      <c r="H405" s="360">
        <v>230</v>
      </c>
      <c r="I405" s="392"/>
      <c r="J405" s="392"/>
      <c r="K405" s="392"/>
      <c r="L405" s="25" t="s">
        <v>114</v>
      </c>
      <c r="M405" s="114" t="s">
        <v>179</v>
      </c>
      <c r="N405" s="25" t="s">
        <v>112</v>
      </c>
      <c r="O405" s="114" t="s">
        <v>984</v>
      </c>
      <c r="P405" s="25" t="s">
        <v>111</v>
      </c>
      <c r="Q405" s="114" t="s">
        <v>984</v>
      </c>
      <c r="R405" s="25" t="s">
        <v>110</v>
      </c>
      <c r="S405" s="114" t="s">
        <v>353</v>
      </c>
      <c r="T405" s="25" t="s">
        <v>109</v>
      </c>
      <c r="U405" s="114" t="s">
        <v>354</v>
      </c>
      <c r="V405" s="25" t="s">
        <v>108</v>
      </c>
      <c r="W405" s="114"/>
      <c r="X405" s="25" t="s">
        <v>107</v>
      </c>
      <c r="Y405" s="114"/>
      <c r="Z405" s="25" t="s">
        <v>106</v>
      </c>
      <c r="AA405" s="114"/>
      <c r="AB405" s="190"/>
      <c r="AC405" s="114"/>
      <c r="AD405" s="190"/>
      <c r="AE405" s="57"/>
      <c r="AF405" s="422"/>
      <c r="AG405" s="422"/>
      <c r="AH405" s="278"/>
      <c r="AI405" s="9"/>
      <c r="AJ405" s="350"/>
      <c r="AK405" s="353"/>
      <c r="AL405" s="336"/>
      <c r="AM405" s="350"/>
      <c r="AN405" s="353"/>
      <c r="AO405" s="336"/>
      <c r="AP405" s="350"/>
      <c r="AQ405" s="353"/>
      <c r="AR405" s="336"/>
      <c r="AS405" s="350"/>
      <c r="AT405" s="353"/>
      <c r="AU405" s="336"/>
      <c r="AV405" s="350"/>
      <c r="AW405" s="363"/>
      <c r="AX405" s="336"/>
      <c r="AY405" s="417"/>
      <c r="AZ405" s="411"/>
      <c r="BA405" s="411"/>
      <c r="BB405" s="414"/>
    </row>
    <row r="406" spans="2:62" ht="28.15" customHeight="1" thickBot="1" x14ac:dyDescent="0.25">
      <c r="B406" s="30"/>
      <c r="C406" s="355"/>
      <c r="D406" s="246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357</v>
      </c>
      <c r="N406" s="50" t="s">
        <v>104</v>
      </c>
      <c r="O406" s="51" t="s">
        <v>132</v>
      </c>
      <c r="P406" s="50" t="s">
        <v>103</v>
      </c>
      <c r="Q406" s="51" t="s">
        <v>714</v>
      </c>
      <c r="R406" s="50" t="s">
        <v>102</v>
      </c>
      <c r="S406" s="51" t="s">
        <v>498</v>
      </c>
      <c r="T406" s="50">
        <v>20</v>
      </c>
      <c r="U406" s="51" t="s">
        <v>130</v>
      </c>
      <c r="V406" s="50" t="s">
        <v>101</v>
      </c>
      <c r="W406" s="51"/>
      <c r="X406" s="50" t="s">
        <v>100</v>
      </c>
      <c r="Y406" s="51"/>
      <c r="Z406" s="50" t="s">
        <v>99</v>
      </c>
      <c r="AA406" s="51"/>
      <c r="AB406" s="187"/>
      <c r="AC406" s="51"/>
      <c r="AD406" s="187"/>
      <c r="AE406" s="56"/>
      <c r="AF406" s="424"/>
      <c r="AG406" s="424"/>
      <c r="AH406" s="280"/>
      <c r="AI406" s="9"/>
      <c r="AJ406" s="351"/>
      <c r="AK406" s="354"/>
      <c r="AL406" s="337"/>
      <c r="AM406" s="351"/>
      <c r="AN406" s="354"/>
      <c r="AO406" s="337"/>
      <c r="AP406" s="351"/>
      <c r="AQ406" s="354"/>
      <c r="AR406" s="337"/>
      <c r="AS406" s="351"/>
      <c r="AT406" s="354"/>
      <c r="AU406" s="337"/>
      <c r="AV406" s="351"/>
      <c r="AW406" s="364"/>
      <c r="AX406" s="337"/>
      <c r="AY406" s="418"/>
      <c r="AZ406" s="412"/>
      <c r="BA406" s="412"/>
      <c r="BB406" s="415"/>
    </row>
    <row r="407" spans="2:62" ht="28.15" customHeight="1" x14ac:dyDescent="0.2">
      <c r="B407" s="30"/>
      <c r="C407" s="338">
        <v>2</v>
      </c>
      <c r="D407" s="212"/>
      <c r="E407" s="198"/>
      <c r="F407" s="198"/>
      <c r="G407" s="197"/>
      <c r="H407" s="358"/>
      <c r="I407" s="390">
        <v>120</v>
      </c>
      <c r="J407" s="390">
        <v>30</v>
      </c>
      <c r="K407" s="390">
        <v>8</v>
      </c>
      <c r="L407" s="42" t="s">
        <v>131</v>
      </c>
      <c r="M407" s="43" t="s">
        <v>132</v>
      </c>
      <c r="N407" s="42" t="s">
        <v>129</v>
      </c>
      <c r="O407" s="43" t="s">
        <v>357</v>
      </c>
      <c r="P407" s="42" t="s">
        <v>128</v>
      </c>
      <c r="Q407" s="43" t="s">
        <v>507</v>
      </c>
      <c r="R407" s="42" t="s">
        <v>127</v>
      </c>
      <c r="S407" s="43" t="s">
        <v>874</v>
      </c>
      <c r="T407" s="42" t="s">
        <v>126</v>
      </c>
      <c r="U407" s="43" t="s">
        <v>498</v>
      </c>
      <c r="V407" s="42" t="s">
        <v>125</v>
      </c>
      <c r="W407" s="43" t="s">
        <v>130</v>
      </c>
      <c r="X407" s="42" t="s">
        <v>124</v>
      </c>
      <c r="Y407" s="43"/>
      <c r="Z407" s="42" t="s">
        <v>123</v>
      </c>
      <c r="AA407" s="43"/>
      <c r="AB407" s="196">
        <v>22</v>
      </c>
      <c r="AC407" s="43" t="s">
        <v>496</v>
      </c>
      <c r="AD407" s="196" t="s">
        <v>132</v>
      </c>
      <c r="AE407" s="39"/>
      <c r="AF407" s="421">
        <v>4</v>
      </c>
      <c r="AG407" s="421"/>
      <c r="AH407" s="279"/>
      <c r="AI407" s="9"/>
      <c r="AJ407" s="349">
        <f>SUMPRODUCT(LEN($M407:$AA410)-LEN(SUBSTITUTE($M407:$AA410,"A", "")))</f>
        <v>36</v>
      </c>
      <c r="AK407" s="352">
        <f>SUMPRODUCT(LEN($AD407:$AD410)-LEN(SUBSTITUTE($AD407:$AD410,"A", "")))</f>
        <v>3</v>
      </c>
      <c r="AL407" s="335">
        <f>SUMPRODUCT(LEN($AC407:$AC410)-LEN(SUBSTITUTE($AC407:$AC410,"A", "")))</f>
        <v>0</v>
      </c>
      <c r="AM407" s="349">
        <f>SUMPRODUCT(LEN($M407:$AA410)-LEN(SUBSTITUTE($M407:$AA410,"S", "")))</f>
        <v>13</v>
      </c>
      <c r="AN407" s="352">
        <f>SUMPRODUCT(LEN($AD407:$AD410)-LEN(SUBSTITUTE($AD407:$AD410,"S", "")))</f>
        <v>0</v>
      </c>
      <c r="AO407" s="335">
        <f>SUMPRODUCT(LEN($AC407:$AC410)-LEN(SUBSTITUTE($AC407:$AC410,"S", "")))</f>
        <v>0</v>
      </c>
      <c r="AP407" s="349">
        <f>SUMPRODUCT(LEN($M407:$AA410)-LEN(SUBSTITUTE($M407:$AA410,"F", "")))</f>
        <v>1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10</v>
      </c>
      <c r="AT407" s="352">
        <f>SUMPRODUCT(LEN($AD407:$AD410)-LEN(SUBSTITUTE($AD407:$AD410,"G", "")))</f>
        <v>3</v>
      </c>
      <c r="AU407" s="335">
        <f>SUMPRODUCT(LEN($AC407:$AC410)-LEN(SUBSTITUTE($AC407:$AC410,"G", "")))</f>
        <v>1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35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8.15" customHeight="1" thickBot="1" x14ac:dyDescent="0.25">
      <c r="B408" s="30"/>
      <c r="C408" s="339"/>
      <c r="D408" s="221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 t="s">
        <v>132</v>
      </c>
      <c r="N408" s="33" t="s">
        <v>121</v>
      </c>
      <c r="O408" s="55" t="s">
        <v>467</v>
      </c>
      <c r="P408" s="33" t="s">
        <v>120</v>
      </c>
      <c r="Q408" s="55" t="s">
        <v>467</v>
      </c>
      <c r="R408" s="33" t="s">
        <v>119</v>
      </c>
      <c r="S408" s="55" t="s">
        <v>132</v>
      </c>
      <c r="T408" s="33" t="s">
        <v>118</v>
      </c>
      <c r="U408" s="55" t="s">
        <v>522</v>
      </c>
      <c r="V408" s="33" t="s">
        <v>117</v>
      </c>
      <c r="W408" s="55" t="s">
        <v>130</v>
      </c>
      <c r="X408" s="33" t="s">
        <v>116</v>
      </c>
      <c r="Y408" s="55"/>
      <c r="Z408" s="33" t="s">
        <v>115</v>
      </c>
      <c r="AA408" s="55"/>
      <c r="AB408" s="193"/>
      <c r="AC408" s="55"/>
      <c r="AD408" s="193" t="s">
        <v>1408</v>
      </c>
      <c r="AE408" s="22"/>
      <c r="AF408" s="422"/>
      <c r="AG408" s="422"/>
      <c r="AH408" s="278"/>
      <c r="AI408" s="9"/>
      <c r="AJ408" s="350"/>
      <c r="AK408" s="353"/>
      <c r="AL408" s="336"/>
      <c r="AM408" s="350"/>
      <c r="AN408" s="353"/>
      <c r="AO408" s="336"/>
      <c r="AP408" s="350"/>
      <c r="AQ408" s="353"/>
      <c r="AR408" s="336"/>
      <c r="AS408" s="350"/>
      <c r="AT408" s="353"/>
      <c r="AU408" s="336"/>
      <c r="AV408" s="350"/>
      <c r="AW408" s="363"/>
      <c r="AX408" s="336"/>
      <c r="AY408" s="417"/>
      <c r="AZ408" s="411"/>
      <c r="BA408" s="411"/>
      <c r="BB408" s="414"/>
    </row>
    <row r="409" spans="2:62" ht="28.15" customHeight="1" x14ac:dyDescent="0.2">
      <c r="B409" s="30"/>
      <c r="C409" s="340"/>
      <c r="D409" s="218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 t="s">
        <v>179</v>
      </c>
      <c r="N409" s="25" t="s">
        <v>112</v>
      </c>
      <c r="O409" s="114" t="s">
        <v>1286</v>
      </c>
      <c r="P409" s="25" t="s">
        <v>111</v>
      </c>
      <c r="Q409" s="114" t="s">
        <v>832</v>
      </c>
      <c r="R409" s="25" t="s">
        <v>110</v>
      </c>
      <c r="S409" s="114" t="s">
        <v>348</v>
      </c>
      <c r="T409" s="25" t="s">
        <v>109</v>
      </c>
      <c r="U409" s="114" t="s">
        <v>354</v>
      </c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190"/>
      <c r="AC409" s="114"/>
      <c r="AD409" s="190"/>
      <c r="AE409" s="22"/>
      <c r="AF409" s="422"/>
      <c r="AG409" s="422"/>
      <c r="AH409" s="278"/>
      <c r="AI409" s="9"/>
      <c r="AJ409" s="350"/>
      <c r="AK409" s="353"/>
      <c r="AL409" s="336"/>
      <c r="AM409" s="350"/>
      <c r="AN409" s="353"/>
      <c r="AO409" s="336"/>
      <c r="AP409" s="350"/>
      <c r="AQ409" s="353"/>
      <c r="AR409" s="336"/>
      <c r="AS409" s="350"/>
      <c r="AT409" s="353"/>
      <c r="AU409" s="336"/>
      <c r="AV409" s="350"/>
      <c r="AW409" s="363"/>
      <c r="AX409" s="336"/>
      <c r="AY409" s="417"/>
      <c r="AZ409" s="411"/>
      <c r="BA409" s="411"/>
      <c r="BB409" s="414"/>
    </row>
    <row r="410" spans="2:62" ht="28.15" customHeight="1" thickBot="1" x14ac:dyDescent="0.25">
      <c r="B410" s="30"/>
      <c r="C410" s="355"/>
      <c r="D410" s="246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 t="s">
        <v>132</v>
      </c>
      <c r="N410" s="50" t="s">
        <v>104</v>
      </c>
      <c r="O410" s="51" t="s">
        <v>754</v>
      </c>
      <c r="P410" s="50" t="s">
        <v>103</v>
      </c>
      <c r="Q410" s="51" t="s">
        <v>357</v>
      </c>
      <c r="R410" s="50" t="s">
        <v>102</v>
      </c>
      <c r="S410" s="51" t="s">
        <v>484</v>
      </c>
      <c r="T410" s="50">
        <v>20</v>
      </c>
      <c r="U410" s="51" t="s">
        <v>347</v>
      </c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187"/>
      <c r="AC410" s="51"/>
      <c r="AD410" s="187"/>
      <c r="AE410" s="48"/>
      <c r="AF410" s="424"/>
      <c r="AG410" s="424"/>
      <c r="AH410" s="280"/>
      <c r="AI410" s="9"/>
      <c r="AJ410" s="351"/>
      <c r="AK410" s="354"/>
      <c r="AL410" s="337"/>
      <c r="AM410" s="351"/>
      <c r="AN410" s="354"/>
      <c r="AO410" s="337"/>
      <c r="AP410" s="351"/>
      <c r="AQ410" s="354"/>
      <c r="AR410" s="337"/>
      <c r="AS410" s="351"/>
      <c r="AT410" s="354"/>
      <c r="AU410" s="337"/>
      <c r="AV410" s="351"/>
      <c r="AW410" s="364"/>
      <c r="AX410" s="337"/>
      <c r="AY410" s="418"/>
      <c r="AZ410" s="412"/>
      <c r="BA410" s="412"/>
      <c r="BB410" s="415"/>
    </row>
    <row r="411" spans="2:62" ht="28.15" customHeight="1" x14ac:dyDescent="0.2">
      <c r="B411" s="30"/>
      <c r="C411" s="338">
        <v>3</v>
      </c>
      <c r="D411" s="212"/>
      <c r="E411" s="198"/>
      <c r="F411" s="198"/>
      <c r="G411" s="197"/>
      <c r="H411" s="358"/>
      <c r="I411" s="390">
        <v>153</v>
      </c>
      <c r="J411" s="390">
        <v>33</v>
      </c>
      <c r="K411" s="390">
        <v>7</v>
      </c>
      <c r="L411" s="42" t="s">
        <v>131</v>
      </c>
      <c r="M411" s="43" t="s">
        <v>493</v>
      </c>
      <c r="N411" s="42" t="s">
        <v>129</v>
      </c>
      <c r="O411" s="43" t="s">
        <v>357</v>
      </c>
      <c r="P411" s="42" t="s">
        <v>128</v>
      </c>
      <c r="Q411" s="43" t="s">
        <v>1407</v>
      </c>
      <c r="R411" s="42" t="s">
        <v>127</v>
      </c>
      <c r="S411" s="43" t="s">
        <v>487</v>
      </c>
      <c r="T411" s="42" t="s">
        <v>126</v>
      </c>
      <c r="U411" s="43" t="s">
        <v>1029</v>
      </c>
      <c r="V411" s="42" t="s">
        <v>125</v>
      </c>
      <c r="W411" s="43" t="s">
        <v>498</v>
      </c>
      <c r="X411" s="42" t="s">
        <v>124</v>
      </c>
      <c r="Y411" s="43" t="s">
        <v>354</v>
      </c>
      <c r="Z411" s="42" t="s">
        <v>123</v>
      </c>
      <c r="AA411" s="43"/>
      <c r="AB411" s="196"/>
      <c r="AC411" s="43"/>
      <c r="AD411" s="196" t="s">
        <v>1406</v>
      </c>
      <c r="AE411" s="39"/>
      <c r="AF411" s="421"/>
      <c r="AG411" s="421"/>
      <c r="AH411" s="279"/>
      <c r="AI411" s="9"/>
      <c r="AJ411" s="349">
        <f>SUMPRODUCT(LEN($M411:$AA414)-LEN(SUBSTITUTE($M411:$AA414,"A", "")))</f>
        <v>53</v>
      </c>
      <c r="AK411" s="352">
        <f>SUMPRODUCT(LEN($AD411:$AD414)-LEN(SUBSTITUTE($AD411:$AD414,"A", "")))</f>
        <v>12</v>
      </c>
      <c r="AL411" s="335">
        <f>SUMPRODUCT(LEN($AC411:$AC414)-LEN(SUBSTITUTE($AC411:$AC414,"A", "")))</f>
        <v>0</v>
      </c>
      <c r="AM411" s="349">
        <f>SUMPRODUCT(LEN($M411:$AA414)-LEN(SUBSTITUTE($M411:$AA414,"S", "")))</f>
        <v>26</v>
      </c>
      <c r="AN411" s="352">
        <f>SUMPRODUCT(LEN($AD411:$AD414)-LEN(SUBSTITUTE($AD411:$AD414,"S", "")))</f>
        <v>3</v>
      </c>
      <c r="AO411" s="335">
        <f>SUMPRODUCT(LEN($AC411:$AC414)-LEN(SUBSTITUTE($AC411:$AC414,"S", "")))</f>
        <v>0</v>
      </c>
      <c r="AP411" s="349">
        <f>SUMPRODUCT(LEN($M411:$AA414)-LEN(SUBSTITUTE($M411:$AA414,"F", "")))</f>
        <v>1</v>
      </c>
      <c r="AQ411" s="352">
        <f>SUMPRODUCT(LEN($AD411:$AD414)-LEN(SUBSTITUTE($AD411:$AD414,"F", "")))</f>
        <v>1</v>
      </c>
      <c r="AR411" s="335">
        <f>SUMPRODUCT(LEN($AC411:$AC414)-LEN(SUBSTITUTE($AC411:$AC414,"F", "")))</f>
        <v>0</v>
      </c>
      <c r="AS411" s="349">
        <f>SUMPRODUCT(LEN($M411:$AA414)-LEN(SUBSTITUTE($M411:$AA414,"G", "")))</f>
        <v>18</v>
      </c>
      <c r="AT411" s="352">
        <f>SUMPRODUCT(LEN($AD411:$AD414)-LEN(SUBSTITUTE($AD411:$AD414,"G", "")))</f>
        <v>1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35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8.15" customHeight="1" thickBot="1" x14ac:dyDescent="0.25">
      <c r="B412" s="30"/>
      <c r="C412" s="339"/>
      <c r="D412" s="221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 t="s">
        <v>479</v>
      </c>
      <c r="N412" s="33" t="s">
        <v>121</v>
      </c>
      <c r="O412" s="55" t="s">
        <v>812</v>
      </c>
      <c r="P412" s="33" t="s">
        <v>120</v>
      </c>
      <c r="Q412" s="55" t="s">
        <v>493</v>
      </c>
      <c r="R412" s="33" t="s">
        <v>119</v>
      </c>
      <c r="S412" s="55" t="s">
        <v>1405</v>
      </c>
      <c r="T412" s="33" t="s">
        <v>118</v>
      </c>
      <c r="U412" s="55" t="s">
        <v>892</v>
      </c>
      <c r="V412" s="33" t="s">
        <v>117</v>
      </c>
      <c r="W412" s="55" t="s">
        <v>349</v>
      </c>
      <c r="X412" s="33" t="s">
        <v>116</v>
      </c>
      <c r="Y412" s="55" t="s">
        <v>130</v>
      </c>
      <c r="Z412" s="33" t="s">
        <v>115</v>
      </c>
      <c r="AA412" s="55"/>
      <c r="AB412" s="193"/>
      <c r="AC412" s="55"/>
      <c r="AD412" s="193" t="s">
        <v>357</v>
      </c>
      <c r="AE412" s="22"/>
      <c r="AF412" s="422"/>
      <c r="AG412" s="422"/>
      <c r="AH412" s="278"/>
      <c r="AI412" s="9"/>
      <c r="AJ412" s="350"/>
      <c r="AK412" s="353"/>
      <c r="AL412" s="336"/>
      <c r="AM412" s="350"/>
      <c r="AN412" s="353"/>
      <c r="AO412" s="336"/>
      <c r="AP412" s="350"/>
      <c r="AQ412" s="353"/>
      <c r="AR412" s="336"/>
      <c r="AS412" s="350"/>
      <c r="AT412" s="353"/>
      <c r="AU412" s="336"/>
      <c r="AV412" s="350"/>
      <c r="AW412" s="363"/>
      <c r="AX412" s="336"/>
      <c r="AY412" s="417"/>
      <c r="AZ412" s="411"/>
      <c r="BA412" s="411"/>
      <c r="BB412" s="414"/>
    </row>
    <row r="413" spans="2:62" ht="28.15" customHeight="1" x14ac:dyDescent="0.2">
      <c r="B413" s="30"/>
      <c r="C413" s="340"/>
      <c r="D413" s="218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 t="s">
        <v>179</v>
      </c>
      <c r="N413" s="25" t="s">
        <v>112</v>
      </c>
      <c r="O413" s="114" t="s">
        <v>179</v>
      </c>
      <c r="P413" s="25" t="s">
        <v>111</v>
      </c>
      <c r="Q413" s="114" t="s">
        <v>179</v>
      </c>
      <c r="R413" s="25" t="s">
        <v>110</v>
      </c>
      <c r="S413" s="114" t="s">
        <v>1404</v>
      </c>
      <c r="T413" s="25" t="s">
        <v>109</v>
      </c>
      <c r="U413" s="114" t="s">
        <v>469</v>
      </c>
      <c r="V413" s="25" t="s">
        <v>108</v>
      </c>
      <c r="W413" s="114" t="s">
        <v>349</v>
      </c>
      <c r="X413" s="25" t="s">
        <v>107</v>
      </c>
      <c r="Y413" s="114"/>
      <c r="Z413" s="25" t="s">
        <v>106</v>
      </c>
      <c r="AA413" s="114"/>
      <c r="AB413" s="190"/>
      <c r="AC413" s="114"/>
      <c r="AD413" s="190"/>
      <c r="AE413" s="22"/>
      <c r="AF413" s="422"/>
      <c r="AG413" s="422"/>
      <c r="AH413" s="278"/>
      <c r="AI413" s="9"/>
      <c r="AJ413" s="350"/>
      <c r="AK413" s="353"/>
      <c r="AL413" s="336"/>
      <c r="AM413" s="350"/>
      <c r="AN413" s="353"/>
      <c r="AO413" s="336"/>
      <c r="AP413" s="350"/>
      <c r="AQ413" s="353"/>
      <c r="AR413" s="336"/>
      <c r="AS413" s="350"/>
      <c r="AT413" s="353"/>
      <c r="AU413" s="336"/>
      <c r="AV413" s="350"/>
      <c r="AW413" s="363"/>
      <c r="AX413" s="336"/>
      <c r="AY413" s="417"/>
      <c r="AZ413" s="411"/>
      <c r="BA413" s="411"/>
      <c r="BB413" s="414"/>
    </row>
    <row r="414" spans="2:62" ht="28.15" customHeight="1" thickBot="1" x14ac:dyDescent="0.25">
      <c r="B414" s="20"/>
      <c r="C414" s="341"/>
      <c r="D414" s="215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 t="s">
        <v>357</v>
      </c>
      <c r="N414" s="15" t="s">
        <v>104</v>
      </c>
      <c r="O414" s="16" t="s">
        <v>179</v>
      </c>
      <c r="P414" s="15" t="s">
        <v>103</v>
      </c>
      <c r="Q414" s="16" t="s">
        <v>1114</v>
      </c>
      <c r="R414" s="15" t="s">
        <v>102</v>
      </c>
      <c r="S414" s="16" t="s">
        <v>1123</v>
      </c>
      <c r="T414" s="15">
        <v>20</v>
      </c>
      <c r="U414" s="16" t="s">
        <v>474</v>
      </c>
      <c r="V414" s="15" t="s">
        <v>101</v>
      </c>
      <c r="W414" s="16" t="s">
        <v>354</v>
      </c>
      <c r="X414" s="15" t="s">
        <v>100</v>
      </c>
      <c r="Y414" s="16"/>
      <c r="Z414" s="15" t="s">
        <v>99</v>
      </c>
      <c r="AA414" s="16"/>
      <c r="AB414" s="187"/>
      <c r="AC414" s="16"/>
      <c r="AD414" s="186"/>
      <c r="AE414" s="11"/>
      <c r="AF414" s="423"/>
      <c r="AG414" s="423"/>
      <c r="AH414" s="277"/>
      <c r="AI414" s="9"/>
      <c r="AJ414" s="351"/>
      <c r="AK414" s="354"/>
      <c r="AL414" s="337"/>
      <c r="AM414" s="351"/>
      <c r="AN414" s="354"/>
      <c r="AO414" s="337"/>
      <c r="AP414" s="351"/>
      <c r="AQ414" s="354"/>
      <c r="AR414" s="337"/>
      <c r="AS414" s="351"/>
      <c r="AT414" s="354"/>
      <c r="AU414" s="337"/>
      <c r="AV414" s="351"/>
      <c r="AW414" s="364"/>
      <c r="AX414" s="337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286" t="s">
        <v>160</v>
      </c>
      <c r="AI415" s="106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/>
      <c r="E416" s="425"/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/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85"/>
      <c r="AI416" s="86" t="s">
        <v>137</v>
      </c>
      <c r="AJ416" s="85">
        <f t="shared" ref="AJ416:BB416" si="54">SUM(AJ418:AJ429)</f>
        <v>99</v>
      </c>
      <c r="AK416" s="84">
        <f t="shared" si="54"/>
        <v>8</v>
      </c>
      <c r="AL416" s="83">
        <f t="shared" si="54"/>
        <v>0</v>
      </c>
      <c r="AM416" s="85">
        <f t="shared" si="54"/>
        <v>30</v>
      </c>
      <c r="AN416" s="84">
        <f t="shared" si="54"/>
        <v>3</v>
      </c>
      <c r="AO416" s="83">
        <f t="shared" si="54"/>
        <v>0</v>
      </c>
      <c r="AP416" s="85">
        <f t="shared" si="54"/>
        <v>1</v>
      </c>
      <c r="AQ416" s="84">
        <f t="shared" si="54"/>
        <v>0</v>
      </c>
      <c r="AR416" s="83">
        <f t="shared" si="54"/>
        <v>0</v>
      </c>
      <c r="AS416" s="85">
        <f t="shared" si="54"/>
        <v>30</v>
      </c>
      <c r="AT416" s="84">
        <f t="shared" si="54"/>
        <v>5</v>
      </c>
      <c r="AU416" s="83">
        <f t="shared" si="54"/>
        <v>0</v>
      </c>
      <c r="AV416" s="85">
        <f t="shared" si="54"/>
        <v>3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1</v>
      </c>
      <c r="BB416" s="80">
        <f t="shared" si="54"/>
        <v>0</v>
      </c>
      <c r="BC416" s="79" t="s">
        <v>136</v>
      </c>
      <c r="BF416" s="5">
        <f>SUM(AJ416:AL416)/$BG$5</f>
        <v>35.666666666666664</v>
      </c>
      <c r="BG416" s="5">
        <f>SUM(AM416:AO416,AY416)/$BG$5</f>
        <v>11</v>
      </c>
      <c r="BH416" s="5">
        <f>SUM(AP416:AR416,AZ416)/$BG$5</f>
        <v>0.33333333333333331</v>
      </c>
      <c r="BI416" s="5">
        <f>SUM(AS416:AU416,BA416)/$BG$5</f>
        <v>12</v>
      </c>
      <c r="BJ416" s="5">
        <f>SUM(AV416:AX416,BB416)/$BG$5</f>
        <v>1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85"/>
      <c r="AI417" s="66" t="s">
        <v>135</v>
      </c>
      <c r="AJ417" s="65">
        <f t="shared" ref="AJ417:BB417" si="55">AJ416/3</f>
        <v>33</v>
      </c>
      <c r="AK417" s="64">
        <f t="shared" si="55"/>
        <v>2.6666666666666665</v>
      </c>
      <c r="AL417" s="63">
        <f t="shared" si="55"/>
        <v>0</v>
      </c>
      <c r="AM417" s="65">
        <f t="shared" si="55"/>
        <v>10</v>
      </c>
      <c r="AN417" s="64">
        <f t="shared" si="55"/>
        <v>1</v>
      </c>
      <c r="AO417" s="63">
        <f t="shared" si="55"/>
        <v>0</v>
      </c>
      <c r="AP417" s="65">
        <f t="shared" si="55"/>
        <v>0.33333333333333331</v>
      </c>
      <c r="AQ417" s="64">
        <f t="shared" si="55"/>
        <v>0</v>
      </c>
      <c r="AR417" s="63">
        <f t="shared" si="55"/>
        <v>0</v>
      </c>
      <c r="AS417" s="65">
        <f t="shared" si="55"/>
        <v>10</v>
      </c>
      <c r="AT417" s="64">
        <f t="shared" si="55"/>
        <v>1.6666666666666667</v>
      </c>
      <c r="AU417" s="63">
        <f t="shared" si="55"/>
        <v>0</v>
      </c>
      <c r="AV417" s="65">
        <f t="shared" si="55"/>
        <v>1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0.33333333333333331</v>
      </c>
      <c r="BB417" s="60">
        <f t="shared" si="55"/>
        <v>0</v>
      </c>
      <c r="BC417" s="59" t="s">
        <v>134</v>
      </c>
    </row>
    <row r="418" spans="2:62" ht="28.15" customHeight="1" x14ac:dyDescent="0.2">
      <c r="B418" s="30"/>
      <c r="C418" s="338">
        <v>1</v>
      </c>
      <c r="D418" s="239" t="s">
        <v>980</v>
      </c>
      <c r="E418" s="198"/>
      <c r="F418" s="198"/>
      <c r="G418" s="197"/>
      <c r="H418" s="358" t="s">
        <v>370</v>
      </c>
      <c r="I418" s="390">
        <v>103</v>
      </c>
      <c r="J418" s="390">
        <v>29</v>
      </c>
      <c r="K418" s="390">
        <v>7</v>
      </c>
      <c r="L418" s="42" t="s">
        <v>131</v>
      </c>
      <c r="M418" s="43" t="s">
        <v>493</v>
      </c>
      <c r="N418" s="42" t="s">
        <v>129</v>
      </c>
      <c r="O418" s="43" t="s">
        <v>458</v>
      </c>
      <c r="P418" s="42" t="s">
        <v>128</v>
      </c>
      <c r="Q418" s="43" t="s">
        <v>479</v>
      </c>
      <c r="R418" s="42" t="s">
        <v>127</v>
      </c>
      <c r="S418" s="43" t="s">
        <v>470</v>
      </c>
      <c r="T418" s="42" t="s">
        <v>126</v>
      </c>
      <c r="U418" s="43" t="s">
        <v>498</v>
      </c>
      <c r="V418" s="42" t="s">
        <v>125</v>
      </c>
      <c r="W418" s="43" t="s">
        <v>130</v>
      </c>
      <c r="X418" s="42" t="s">
        <v>124</v>
      </c>
      <c r="Y418" s="43"/>
      <c r="Z418" s="42" t="s">
        <v>123</v>
      </c>
      <c r="AA418" s="43"/>
      <c r="AB418" s="196"/>
      <c r="AC418" s="43"/>
      <c r="AD418" s="196"/>
      <c r="AE418" s="58" t="s">
        <v>496</v>
      </c>
      <c r="AF418" s="421">
        <v>3</v>
      </c>
      <c r="AG418" s="421"/>
      <c r="AH418" s="279"/>
      <c r="AI418" s="9"/>
      <c r="AJ418" s="349">
        <f>SUMPRODUCT(LEN($M418:$AA421)-LEN(SUBSTITUTE($M418:$AA421,"A", "")))</f>
        <v>40</v>
      </c>
      <c r="AK418" s="352">
        <f>SUMPRODUCT(LEN($AD418:$AD421)-LEN(SUBSTITUTE($AD418:$AD421,"A", "")))</f>
        <v>0</v>
      </c>
      <c r="AL418" s="335">
        <f>SUMPRODUCT(LEN($AC418:$AC421)-LEN(SUBSTITUTE($AC418:$AC421,"A", "")))</f>
        <v>0</v>
      </c>
      <c r="AM418" s="349">
        <f>SUMPRODUCT(LEN($M418:$AA421)-LEN(SUBSTITUTE($M418:$AA421,"S", "")))</f>
        <v>7</v>
      </c>
      <c r="AN418" s="352">
        <f>SUMPRODUCT(LEN($AD418:$AD421)-LEN(SUBSTITUTE($AD418:$AD421,"S", "")))</f>
        <v>0</v>
      </c>
      <c r="AO418" s="335">
        <f>SUMPRODUCT(LEN($AC418:$AC421)-LEN(SUBSTITUTE($AC418:$AC421,"S", "")))</f>
        <v>0</v>
      </c>
      <c r="AP418" s="349">
        <f>SUMPRODUCT(LEN($M418:$AA421)-LEN(SUBSTITUTE($M418:$AA421,"F", "")))</f>
        <v>1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13</v>
      </c>
      <c r="AT418" s="352">
        <f>SUMPRODUCT(LEN($AD418:$AD421)-LEN(SUBSTITUTE($AD418:$AD421,"G", "")))</f>
        <v>0</v>
      </c>
      <c r="AU418" s="335">
        <f>SUMPRODUCT(LEN($AC418:$AC421)-LEN(SUBSTITUTE($AC418:$AC421,"G", "")))</f>
        <v>0</v>
      </c>
      <c r="AV418" s="349">
        <f>SUMPRODUCT(LEN($L418:$AA421)-LEN(SUBSTITUTE($L418:$AA421,"M", "")))</f>
        <v>0</v>
      </c>
      <c r="AW418" s="362">
        <f>SUMPRODUCT(LEN($AD418:$AD421)-LEN(SUBSTITUTE($AD418:$AD421,"M", "")))</f>
        <v>0</v>
      </c>
      <c r="AX418" s="335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1</v>
      </c>
      <c r="BB418" s="413">
        <f>SUMPRODUCT(LEN($AE418:$AE421)-LEN(SUBSTITUTE($AE418:$AE421,"M", "")))</f>
        <v>0</v>
      </c>
    </row>
    <row r="419" spans="2:62" ht="28.15" customHeight="1" thickBot="1" x14ac:dyDescent="0.25">
      <c r="B419" s="30"/>
      <c r="C419" s="339"/>
      <c r="D419" s="221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357</v>
      </c>
      <c r="N419" s="33" t="s">
        <v>121</v>
      </c>
      <c r="O419" s="55" t="s">
        <v>479</v>
      </c>
      <c r="P419" s="33" t="s">
        <v>120</v>
      </c>
      <c r="Q419" s="55" t="s">
        <v>467</v>
      </c>
      <c r="R419" s="33" t="s">
        <v>119</v>
      </c>
      <c r="S419" s="55" t="s">
        <v>479</v>
      </c>
      <c r="T419" s="33" t="s">
        <v>118</v>
      </c>
      <c r="U419" s="55" t="s">
        <v>522</v>
      </c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193"/>
      <c r="AC419" s="55"/>
      <c r="AD419" s="193"/>
      <c r="AE419" s="57"/>
      <c r="AF419" s="422"/>
      <c r="AG419" s="422"/>
      <c r="AH419" s="278"/>
      <c r="AI419" s="9"/>
      <c r="AJ419" s="350"/>
      <c r="AK419" s="353"/>
      <c r="AL419" s="336"/>
      <c r="AM419" s="350"/>
      <c r="AN419" s="353"/>
      <c r="AO419" s="336"/>
      <c r="AP419" s="350"/>
      <c r="AQ419" s="353"/>
      <c r="AR419" s="336"/>
      <c r="AS419" s="350"/>
      <c r="AT419" s="353"/>
      <c r="AU419" s="336"/>
      <c r="AV419" s="350"/>
      <c r="AW419" s="363"/>
      <c r="AX419" s="336"/>
      <c r="AY419" s="417"/>
      <c r="AZ419" s="411"/>
      <c r="BA419" s="411"/>
      <c r="BB419" s="414"/>
    </row>
    <row r="420" spans="2:62" ht="28.15" customHeight="1" x14ac:dyDescent="0.2">
      <c r="B420" s="30"/>
      <c r="C420" s="340"/>
      <c r="D420" s="218"/>
      <c r="E420" s="192"/>
      <c r="F420" s="192"/>
      <c r="G420" s="191"/>
      <c r="H420" s="360"/>
      <c r="I420" s="392"/>
      <c r="J420" s="392"/>
      <c r="K420" s="392"/>
      <c r="L420" s="25" t="s">
        <v>114</v>
      </c>
      <c r="M420" s="114" t="s">
        <v>132</v>
      </c>
      <c r="N420" s="25" t="s">
        <v>112</v>
      </c>
      <c r="O420" s="114" t="s">
        <v>1131</v>
      </c>
      <c r="P420" s="25" t="s">
        <v>111</v>
      </c>
      <c r="Q420" s="114" t="s">
        <v>471</v>
      </c>
      <c r="R420" s="25" t="s">
        <v>110</v>
      </c>
      <c r="S420" s="114" t="s">
        <v>179</v>
      </c>
      <c r="T420" s="25" t="s">
        <v>109</v>
      </c>
      <c r="U420" s="114" t="s">
        <v>354</v>
      </c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190"/>
      <c r="AC420" s="114"/>
      <c r="AD420" s="190"/>
      <c r="AE420" s="57"/>
      <c r="AF420" s="422"/>
      <c r="AG420" s="422"/>
      <c r="AH420" s="278"/>
      <c r="AI420" s="9"/>
      <c r="AJ420" s="350"/>
      <c r="AK420" s="353"/>
      <c r="AL420" s="336"/>
      <c r="AM420" s="350"/>
      <c r="AN420" s="353"/>
      <c r="AO420" s="336"/>
      <c r="AP420" s="350"/>
      <c r="AQ420" s="353"/>
      <c r="AR420" s="336"/>
      <c r="AS420" s="350"/>
      <c r="AT420" s="353"/>
      <c r="AU420" s="336"/>
      <c r="AV420" s="350"/>
      <c r="AW420" s="363"/>
      <c r="AX420" s="336"/>
      <c r="AY420" s="417"/>
      <c r="AZ420" s="411"/>
      <c r="BA420" s="411"/>
      <c r="BB420" s="414"/>
    </row>
    <row r="421" spans="2:62" ht="28.15" customHeight="1" thickBot="1" x14ac:dyDescent="0.25">
      <c r="B421" s="30"/>
      <c r="C421" s="355"/>
      <c r="D421" s="246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479</v>
      </c>
      <c r="N421" s="50" t="s">
        <v>104</v>
      </c>
      <c r="O421" s="51" t="s">
        <v>893</v>
      </c>
      <c r="P421" s="50" t="s">
        <v>103</v>
      </c>
      <c r="Q421" s="51" t="s">
        <v>470</v>
      </c>
      <c r="R421" s="50" t="s">
        <v>102</v>
      </c>
      <c r="S421" s="51" t="s">
        <v>179</v>
      </c>
      <c r="T421" s="50">
        <v>20</v>
      </c>
      <c r="U421" s="51" t="s">
        <v>130</v>
      </c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187"/>
      <c r="AC421" s="51"/>
      <c r="AD421" s="187"/>
      <c r="AE421" s="56"/>
      <c r="AF421" s="424"/>
      <c r="AG421" s="424"/>
      <c r="AH421" s="280"/>
      <c r="AI421" s="9"/>
      <c r="AJ421" s="351"/>
      <c r="AK421" s="354"/>
      <c r="AL421" s="337"/>
      <c r="AM421" s="351"/>
      <c r="AN421" s="354"/>
      <c r="AO421" s="337"/>
      <c r="AP421" s="351"/>
      <c r="AQ421" s="354"/>
      <c r="AR421" s="337"/>
      <c r="AS421" s="351"/>
      <c r="AT421" s="354"/>
      <c r="AU421" s="337"/>
      <c r="AV421" s="351"/>
      <c r="AW421" s="364"/>
      <c r="AX421" s="337"/>
      <c r="AY421" s="418"/>
      <c r="AZ421" s="412"/>
      <c r="BA421" s="412"/>
      <c r="BB421" s="415"/>
    </row>
    <row r="422" spans="2:62" ht="28.15" customHeight="1" x14ac:dyDescent="0.2">
      <c r="B422" s="30"/>
      <c r="C422" s="338">
        <v>2</v>
      </c>
      <c r="D422" s="212"/>
      <c r="E422" s="198"/>
      <c r="F422" s="198"/>
      <c r="G422" s="197"/>
      <c r="H422" s="358"/>
      <c r="I422" s="390">
        <v>98</v>
      </c>
      <c r="J422" s="390">
        <v>29</v>
      </c>
      <c r="K422" s="390">
        <v>6</v>
      </c>
      <c r="L422" s="42" t="s">
        <v>131</v>
      </c>
      <c r="M422" s="43" t="s">
        <v>1288</v>
      </c>
      <c r="N422" s="42" t="s">
        <v>129</v>
      </c>
      <c r="O422" s="43" t="s">
        <v>357</v>
      </c>
      <c r="P422" s="42" t="s">
        <v>128</v>
      </c>
      <c r="Q422" s="43" t="s">
        <v>484</v>
      </c>
      <c r="R422" s="42" t="s">
        <v>127</v>
      </c>
      <c r="S422" s="43" t="s">
        <v>465</v>
      </c>
      <c r="T422" s="42" t="s">
        <v>126</v>
      </c>
      <c r="U422" s="43" t="s">
        <v>549</v>
      </c>
      <c r="V422" s="42" t="s">
        <v>125</v>
      </c>
      <c r="W422" s="43" t="s">
        <v>347</v>
      </c>
      <c r="X422" s="42" t="s">
        <v>124</v>
      </c>
      <c r="Y422" s="43"/>
      <c r="Z422" s="42" t="s">
        <v>123</v>
      </c>
      <c r="AA422" s="43"/>
      <c r="AB422" s="196"/>
      <c r="AC422" s="43"/>
      <c r="AD422" s="196" t="s">
        <v>1403</v>
      </c>
      <c r="AE422" s="39"/>
      <c r="AF422" s="421"/>
      <c r="AG422" s="421"/>
      <c r="AH422" s="279"/>
      <c r="AI422" s="9"/>
      <c r="AJ422" s="349">
        <f>SUMPRODUCT(LEN($M422:$AA425)-LEN(SUBSTITUTE($M422:$AA425,"A", "")))</f>
        <v>40</v>
      </c>
      <c r="AK422" s="352">
        <f>SUMPRODUCT(LEN($AD422:$AD425)-LEN(SUBSTITUTE($AD422:$AD425,"A", "")))</f>
        <v>8</v>
      </c>
      <c r="AL422" s="335">
        <f>SUMPRODUCT(LEN($AC422:$AC425)-LEN(SUBSTITUTE($AC422:$AC425,"A", "")))</f>
        <v>0</v>
      </c>
      <c r="AM422" s="349">
        <f>SUMPRODUCT(LEN($M422:$AA425)-LEN(SUBSTITUTE($M422:$AA425,"S", "")))</f>
        <v>18</v>
      </c>
      <c r="AN422" s="352">
        <f>SUMPRODUCT(LEN($AD422:$AD425)-LEN(SUBSTITUTE($AD422:$AD425,"S", "")))</f>
        <v>3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9</v>
      </c>
      <c r="AT422" s="352">
        <f>SUMPRODUCT(LEN($AD422:$AD425)-LEN(SUBSTITUTE($AD422:$AD425,"G", "")))</f>
        <v>5</v>
      </c>
      <c r="AU422" s="335">
        <f>SUMPRODUCT(LEN($AC422:$AC425)-LEN(SUBSTITUTE($AC422:$AC425,"G", "")))</f>
        <v>0</v>
      </c>
      <c r="AV422" s="349">
        <f>SUMPRODUCT(LEN($L422:$AA425)-LEN(SUBSTITUTE($L422:$AA425,"M", "")))</f>
        <v>3</v>
      </c>
      <c r="AW422" s="362">
        <f>SUMPRODUCT(LEN($AD422:$AD425)-LEN(SUBSTITUTE($AD422:$AD425,"M", "")))</f>
        <v>0</v>
      </c>
      <c r="AX422" s="335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8.15" customHeight="1" thickBot="1" x14ac:dyDescent="0.25">
      <c r="B423" s="30"/>
      <c r="C423" s="339"/>
      <c r="D423" s="221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 t="s">
        <v>1288</v>
      </c>
      <c r="N423" s="33" t="s">
        <v>121</v>
      </c>
      <c r="O423" s="55" t="s">
        <v>179</v>
      </c>
      <c r="P423" s="33" t="s">
        <v>120</v>
      </c>
      <c r="Q423" s="55" t="s">
        <v>179</v>
      </c>
      <c r="R423" s="33" t="s">
        <v>119</v>
      </c>
      <c r="S423" s="55" t="s">
        <v>185</v>
      </c>
      <c r="T423" s="33" t="s">
        <v>118</v>
      </c>
      <c r="U423" s="55" t="s">
        <v>498</v>
      </c>
      <c r="V423" s="33" t="s">
        <v>117</v>
      </c>
      <c r="W423" s="55" t="s">
        <v>354</v>
      </c>
      <c r="X423" s="33" t="s">
        <v>116</v>
      </c>
      <c r="Y423" s="55"/>
      <c r="Z423" s="33" t="s">
        <v>115</v>
      </c>
      <c r="AA423" s="55"/>
      <c r="AB423" s="193"/>
      <c r="AC423" s="55"/>
      <c r="AD423" s="193" t="s">
        <v>1347</v>
      </c>
      <c r="AE423" s="22"/>
      <c r="AF423" s="422"/>
      <c r="AG423" s="422"/>
      <c r="AH423" s="278"/>
      <c r="AI423" s="9"/>
      <c r="AJ423" s="350"/>
      <c r="AK423" s="353"/>
      <c r="AL423" s="336"/>
      <c r="AM423" s="350"/>
      <c r="AN423" s="353"/>
      <c r="AO423" s="336"/>
      <c r="AP423" s="350"/>
      <c r="AQ423" s="353"/>
      <c r="AR423" s="336"/>
      <c r="AS423" s="350"/>
      <c r="AT423" s="353"/>
      <c r="AU423" s="336"/>
      <c r="AV423" s="350"/>
      <c r="AW423" s="363"/>
      <c r="AX423" s="336"/>
      <c r="AY423" s="417"/>
      <c r="AZ423" s="411"/>
      <c r="BA423" s="411"/>
      <c r="BB423" s="414"/>
    </row>
    <row r="424" spans="2:62" ht="28.15" customHeight="1" x14ac:dyDescent="0.2">
      <c r="B424" s="30"/>
      <c r="C424" s="340"/>
      <c r="D424" s="218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 t="s">
        <v>458</v>
      </c>
      <c r="N424" s="25" t="s">
        <v>112</v>
      </c>
      <c r="O424" s="114" t="s">
        <v>493</v>
      </c>
      <c r="P424" s="25" t="s">
        <v>111</v>
      </c>
      <c r="Q424" s="114" t="s">
        <v>471</v>
      </c>
      <c r="R424" s="25" t="s">
        <v>110</v>
      </c>
      <c r="S424" s="114" t="s">
        <v>588</v>
      </c>
      <c r="T424" s="25" t="s">
        <v>109</v>
      </c>
      <c r="U424" s="114" t="s">
        <v>498</v>
      </c>
      <c r="V424" s="25" t="s">
        <v>108</v>
      </c>
      <c r="W424" s="114" t="s">
        <v>130</v>
      </c>
      <c r="X424" s="25" t="s">
        <v>107</v>
      </c>
      <c r="Y424" s="114"/>
      <c r="Z424" s="25" t="s">
        <v>106</v>
      </c>
      <c r="AA424" s="114"/>
      <c r="AB424" s="190"/>
      <c r="AC424" s="114"/>
      <c r="AD424" s="190"/>
      <c r="AE424" s="22"/>
      <c r="AF424" s="422"/>
      <c r="AG424" s="422"/>
      <c r="AH424" s="278"/>
      <c r="AI424" s="9"/>
      <c r="AJ424" s="350"/>
      <c r="AK424" s="353"/>
      <c r="AL424" s="336"/>
      <c r="AM424" s="350"/>
      <c r="AN424" s="353"/>
      <c r="AO424" s="336"/>
      <c r="AP424" s="350"/>
      <c r="AQ424" s="353"/>
      <c r="AR424" s="336"/>
      <c r="AS424" s="350"/>
      <c r="AT424" s="353"/>
      <c r="AU424" s="336"/>
      <c r="AV424" s="350"/>
      <c r="AW424" s="363"/>
      <c r="AX424" s="336"/>
      <c r="AY424" s="417"/>
      <c r="AZ424" s="411"/>
      <c r="BA424" s="411"/>
      <c r="BB424" s="414"/>
    </row>
    <row r="425" spans="2:62" ht="28.15" customHeight="1" thickBot="1" x14ac:dyDescent="0.25">
      <c r="B425" s="30"/>
      <c r="C425" s="355"/>
      <c r="D425" s="246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 t="s">
        <v>1269</v>
      </c>
      <c r="N425" s="50" t="s">
        <v>104</v>
      </c>
      <c r="O425" s="51" t="s">
        <v>493</v>
      </c>
      <c r="P425" s="50" t="s">
        <v>103</v>
      </c>
      <c r="Q425" s="51" t="s">
        <v>677</v>
      </c>
      <c r="R425" s="50" t="s">
        <v>102</v>
      </c>
      <c r="S425" s="51" t="s">
        <v>357</v>
      </c>
      <c r="T425" s="50">
        <v>20</v>
      </c>
      <c r="U425" s="51" t="s">
        <v>354</v>
      </c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187"/>
      <c r="AC425" s="51"/>
      <c r="AD425" s="187"/>
      <c r="AE425" s="48"/>
      <c r="AF425" s="424"/>
      <c r="AG425" s="424"/>
      <c r="AH425" s="280"/>
      <c r="AI425" s="9"/>
      <c r="AJ425" s="351"/>
      <c r="AK425" s="354"/>
      <c r="AL425" s="337"/>
      <c r="AM425" s="351"/>
      <c r="AN425" s="354"/>
      <c r="AO425" s="337"/>
      <c r="AP425" s="351"/>
      <c r="AQ425" s="354"/>
      <c r="AR425" s="337"/>
      <c r="AS425" s="351"/>
      <c r="AT425" s="354"/>
      <c r="AU425" s="337"/>
      <c r="AV425" s="351"/>
      <c r="AW425" s="364"/>
      <c r="AX425" s="337"/>
      <c r="AY425" s="418"/>
      <c r="AZ425" s="412"/>
      <c r="BA425" s="412"/>
      <c r="BB425" s="415"/>
    </row>
    <row r="426" spans="2:62" ht="28.15" customHeight="1" x14ac:dyDescent="0.2">
      <c r="B426" s="30"/>
      <c r="C426" s="338">
        <v>3</v>
      </c>
      <c r="D426" s="212"/>
      <c r="E426" s="198"/>
      <c r="F426" s="198"/>
      <c r="G426" s="197"/>
      <c r="H426" s="358"/>
      <c r="I426" s="390">
        <v>79</v>
      </c>
      <c r="J426" s="390">
        <v>25</v>
      </c>
      <c r="K426" s="390">
        <v>7</v>
      </c>
      <c r="L426" s="42" t="s">
        <v>131</v>
      </c>
      <c r="M426" s="43" t="s">
        <v>179</v>
      </c>
      <c r="N426" s="42" t="s">
        <v>129</v>
      </c>
      <c r="O426" s="43" t="s">
        <v>132</v>
      </c>
      <c r="P426" s="42" t="s">
        <v>128</v>
      </c>
      <c r="Q426" s="43" t="s">
        <v>496</v>
      </c>
      <c r="R426" s="42" t="s">
        <v>127</v>
      </c>
      <c r="S426" s="43" t="s">
        <v>509</v>
      </c>
      <c r="T426" s="42" t="s">
        <v>126</v>
      </c>
      <c r="U426" s="43" t="s">
        <v>354</v>
      </c>
      <c r="V426" s="42" t="s">
        <v>125</v>
      </c>
      <c r="W426" s="43"/>
      <c r="X426" s="42" t="s">
        <v>124</v>
      </c>
      <c r="Y426" s="43"/>
      <c r="Z426" s="42" t="s">
        <v>123</v>
      </c>
      <c r="AA426" s="43"/>
      <c r="AB426" s="196"/>
      <c r="AC426" s="43"/>
      <c r="AD426" s="196"/>
      <c r="AE426" s="39"/>
      <c r="AF426" s="421"/>
      <c r="AG426" s="421"/>
      <c r="AH426" s="279"/>
      <c r="AI426" s="9"/>
      <c r="AJ426" s="349">
        <f>SUMPRODUCT(LEN($M426:$AA429)-LEN(SUBSTITUTE($M426:$AA429,"A", "")))</f>
        <v>19</v>
      </c>
      <c r="AK426" s="352">
        <f>SUMPRODUCT(LEN($AD426:$AD429)-LEN(SUBSTITUTE($AD426:$AD429,"A", "")))</f>
        <v>0</v>
      </c>
      <c r="AL426" s="335">
        <f>SUMPRODUCT(LEN($AC426:$AC429)-LEN(SUBSTITUTE($AC426:$AC429,"A", "")))</f>
        <v>0</v>
      </c>
      <c r="AM426" s="349">
        <f>SUMPRODUCT(LEN($M426:$AA429)-LEN(SUBSTITUTE($M426:$AA429,"S", "")))</f>
        <v>5</v>
      </c>
      <c r="AN426" s="352">
        <f>SUMPRODUCT(LEN($AD426:$AD429)-LEN(SUBSTITUTE($AD426:$AD429,"S", "")))</f>
        <v>0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8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35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8.15" customHeight="1" thickBot="1" x14ac:dyDescent="0.25">
      <c r="B427" s="30"/>
      <c r="C427" s="339"/>
      <c r="D427" s="221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 t="s">
        <v>1042</v>
      </c>
      <c r="N427" s="33" t="s">
        <v>121</v>
      </c>
      <c r="O427" s="55" t="s">
        <v>496</v>
      </c>
      <c r="P427" s="33" t="s">
        <v>120</v>
      </c>
      <c r="Q427" s="55" t="s">
        <v>179</v>
      </c>
      <c r="R427" s="33" t="s">
        <v>119</v>
      </c>
      <c r="S427" s="55" t="s">
        <v>467</v>
      </c>
      <c r="T427" s="33" t="s">
        <v>118</v>
      </c>
      <c r="U427" s="55" t="s">
        <v>130</v>
      </c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193"/>
      <c r="AC427" s="55"/>
      <c r="AD427" s="193"/>
      <c r="AE427" s="22"/>
      <c r="AF427" s="422"/>
      <c r="AG427" s="422"/>
      <c r="AH427" s="278"/>
      <c r="AI427" s="9"/>
      <c r="AJ427" s="350"/>
      <c r="AK427" s="353"/>
      <c r="AL427" s="336"/>
      <c r="AM427" s="350"/>
      <c r="AN427" s="353"/>
      <c r="AO427" s="336"/>
      <c r="AP427" s="350"/>
      <c r="AQ427" s="353"/>
      <c r="AR427" s="336"/>
      <c r="AS427" s="350"/>
      <c r="AT427" s="353"/>
      <c r="AU427" s="336"/>
      <c r="AV427" s="350"/>
      <c r="AW427" s="363"/>
      <c r="AX427" s="336"/>
      <c r="AY427" s="417"/>
      <c r="AZ427" s="411"/>
      <c r="BA427" s="411"/>
      <c r="BB427" s="414"/>
    </row>
    <row r="428" spans="2:62" ht="28.15" customHeight="1" x14ac:dyDescent="0.2">
      <c r="B428" s="30"/>
      <c r="C428" s="340"/>
      <c r="D428" s="218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 t="s">
        <v>132</v>
      </c>
      <c r="N428" s="25" t="s">
        <v>112</v>
      </c>
      <c r="O428" s="114" t="s">
        <v>496</v>
      </c>
      <c r="P428" s="25" t="s">
        <v>111</v>
      </c>
      <c r="Q428" s="114" t="s">
        <v>179</v>
      </c>
      <c r="R428" s="25" t="s">
        <v>110</v>
      </c>
      <c r="S428" s="114" t="s">
        <v>467</v>
      </c>
      <c r="T428" s="25" t="s">
        <v>109</v>
      </c>
      <c r="U428" s="114"/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190"/>
      <c r="AC428" s="114"/>
      <c r="AD428" s="190"/>
      <c r="AE428" s="22"/>
      <c r="AF428" s="422"/>
      <c r="AG428" s="422"/>
      <c r="AH428" s="278"/>
      <c r="AI428" s="9"/>
      <c r="AJ428" s="350"/>
      <c r="AK428" s="353"/>
      <c r="AL428" s="336"/>
      <c r="AM428" s="350"/>
      <c r="AN428" s="353"/>
      <c r="AO428" s="336"/>
      <c r="AP428" s="350"/>
      <c r="AQ428" s="353"/>
      <c r="AR428" s="336"/>
      <c r="AS428" s="350"/>
      <c r="AT428" s="353"/>
      <c r="AU428" s="336"/>
      <c r="AV428" s="350"/>
      <c r="AW428" s="363"/>
      <c r="AX428" s="336"/>
      <c r="AY428" s="417"/>
      <c r="AZ428" s="411"/>
      <c r="BA428" s="411"/>
      <c r="BB428" s="414"/>
    </row>
    <row r="429" spans="2:62" ht="28.15" customHeight="1" thickBot="1" x14ac:dyDescent="0.25">
      <c r="B429" s="20"/>
      <c r="C429" s="341"/>
      <c r="D429" s="215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 t="s">
        <v>132</v>
      </c>
      <c r="N429" s="15" t="s">
        <v>104</v>
      </c>
      <c r="O429" s="16" t="s">
        <v>496</v>
      </c>
      <c r="P429" s="15" t="s">
        <v>103</v>
      </c>
      <c r="Q429" s="16" t="s">
        <v>509</v>
      </c>
      <c r="R429" s="15" t="s">
        <v>102</v>
      </c>
      <c r="S429" s="16" t="s">
        <v>354</v>
      </c>
      <c r="T429" s="15">
        <v>20</v>
      </c>
      <c r="U429" s="16"/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187"/>
      <c r="AC429" s="16"/>
      <c r="AD429" s="186"/>
      <c r="AE429" s="11"/>
      <c r="AF429" s="423"/>
      <c r="AG429" s="423"/>
      <c r="AH429" s="277"/>
      <c r="AI429" s="9"/>
      <c r="AJ429" s="351"/>
      <c r="AK429" s="354"/>
      <c r="AL429" s="337"/>
      <c r="AM429" s="351"/>
      <c r="AN429" s="354"/>
      <c r="AO429" s="337"/>
      <c r="AP429" s="351"/>
      <c r="AQ429" s="354"/>
      <c r="AR429" s="337"/>
      <c r="AS429" s="351"/>
      <c r="AT429" s="354"/>
      <c r="AU429" s="337"/>
      <c r="AV429" s="351"/>
      <c r="AW429" s="364"/>
      <c r="AX429" s="337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286" t="s">
        <v>160</v>
      </c>
      <c r="AI430" s="106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231</v>
      </c>
      <c r="E431" s="425"/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85"/>
      <c r="AI431" s="86" t="s">
        <v>137</v>
      </c>
      <c r="AJ431" s="85">
        <f t="shared" ref="AJ431:BB431" si="56">SUM(AJ433:AJ444)</f>
        <v>176</v>
      </c>
      <c r="AK431" s="84">
        <f t="shared" si="56"/>
        <v>30</v>
      </c>
      <c r="AL431" s="83">
        <f t="shared" si="56"/>
        <v>0</v>
      </c>
      <c r="AM431" s="85">
        <f t="shared" si="56"/>
        <v>71</v>
      </c>
      <c r="AN431" s="84">
        <f t="shared" si="56"/>
        <v>7</v>
      </c>
      <c r="AO431" s="83">
        <f t="shared" si="56"/>
        <v>0</v>
      </c>
      <c r="AP431" s="85">
        <f t="shared" si="56"/>
        <v>0</v>
      </c>
      <c r="AQ431" s="84">
        <f t="shared" si="56"/>
        <v>1</v>
      </c>
      <c r="AR431" s="83">
        <f t="shared" si="56"/>
        <v>0</v>
      </c>
      <c r="AS431" s="85">
        <f t="shared" si="56"/>
        <v>19</v>
      </c>
      <c r="AT431" s="84">
        <f t="shared" si="56"/>
        <v>6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3</v>
      </c>
      <c r="BB431" s="80">
        <f t="shared" si="56"/>
        <v>0</v>
      </c>
      <c r="BC431" s="79" t="s">
        <v>136</v>
      </c>
      <c r="BF431" s="5">
        <f>SUM(AJ431:AL431)/$BG$5</f>
        <v>68.666666666666671</v>
      </c>
      <c r="BG431" s="5">
        <f>SUM(AM431:AO431,AY431)/$BG$5</f>
        <v>26</v>
      </c>
      <c r="BH431" s="5">
        <f>SUM(AP431:AR431,AZ431)/$BG$5</f>
        <v>0.33333333333333331</v>
      </c>
      <c r="BI431" s="5">
        <f>SUM(AS431:AU431,BA431)/$BG$5</f>
        <v>9.3333333333333339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85"/>
      <c r="AI432" s="66" t="s">
        <v>135</v>
      </c>
      <c r="AJ432" s="65">
        <f t="shared" ref="AJ432:BB432" si="57">AJ431/3</f>
        <v>58.666666666666664</v>
      </c>
      <c r="AK432" s="64">
        <f t="shared" si="57"/>
        <v>10</v>
      </c>
      <c r="AL432" s="63">
        <f t="shared" si="57"/>
        <v>0</v>
      </c>
      <c r="AM432" s="65">
        <f t="shared" si="57"/>
        <v>23.666666666666668</v>
      </c>
      <c r="AN432" s="64">
        <f t="shared" si="57"/>
        <v>2.3333333333333335</v>
      </c>
      <c r="AO432" s="63">
        <f t="shared" si="57"/>
        <v>0</v>
      </c>
      <c r="AP432" s="65">
        <f t="shared" si="57"/>
        <v>0</v>
      </c>
      <c r="AQ432" s="64">
        <f t="shared" si="57"/>
        <v>0.33333333333333331</v>
      </c>
      <c r="AR432" s="63">
        <f t="shared" si="57"/>
        <v>0</v>
      </c>
      <c r="AS432" s="65">
        <f t="shared" si="57"/>
        <v>6.333333333333333</v>
      </c>
      <c r="AT432" s="64">
        <f t="shared" si="57"/>
        <v>2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1</v>
      </c>
      <c r="BB432" s="60">
        <f t="shared" si="57"/>
        <v>0</v>
      </c>
      <c r="BC432" s="59" t="s">
        <v>134</v>
      </c>
    </row>
    <row r="433" spans="2:62" ht="28.15" customHeight="1" x14ac:dyDescent="0.2">
      <c r="B433" s="30"/>
      <c r="C433" s="338">
        <v>1</v>
      </c>
      <c r="D433" s="239" t="s">
        <v>1032</v>
      </c>
      <c r="E433" s="198"/>
      <c r="F433" s="198"/>
      <c r="G433" s="197"/>
      <c r="H433" s="358" t="s">
        <v>183</v>
      </c>
      <c r="I433" s="390">
        <v>167</v>
      </c>
      <c r="J433" s="390">
        <v>32</v>
      </c>
      <c r="K433" s="390">
        <v>7</v>
      </c>
      <c r="L433" s="42" t="s">
        <v>131</v>
      </c>
      <c r="M433" s="43" t="s">
        <v>132</v>
      </c>
      <c r="N433" s="42" t="s">
        <v>129</v>
      </c>
      <c r="O433" s="43" t="s">
        <v>795</v>
      </c>
      <c r="P433" s="42" t="s">
        <v>128</v>
      </c>
      <c r="Q433" s="43" t="s">
        <v>527</v>
      </c>
      <c r="R433" s="42" t="s">
        <v>127</v>
      </c>
      <c r="S433" s="43" t="s">
        <v>484</v>
      </c>
      <c r="T433" s="42" t="s">
        <v>126</v>
      </c>
      <c r="U433" s="43" t="s">
        <v>456</v>
      </c>
      <c r="V433" s="42" t="s">
        <v>125</v>
      </c>
      <c r="W433" s="43" t="s">
        <v>354</v>
      </c>
      <c r="X433" s="42" t="s">
        <v>124</v>
      </c>
      <c r="Y433" s="43" t="s">
        <v>130</v>
      </c>
      <c r="Z433" s="42" t="s">
        <v>123</v>
      </c>
      <c r="AA433" s="43"/>
      <c r="AB433" s="196"/>
      <c r="AC433" s="43"/>
      <c r="AD433" s="196"/>
      <c r="AE433" s="58" t="s">
        <v>712</v>
      </c>
      <c r="AF433" s="421"/>
      <c r="AG433" s="421"/>
      <c r="AH433" s="279"/>
      <c r="AI433" s="9"/>
      <c r="AJ433" s="349">
        <f>SUMPRODUCT(LEN($M433:$AA436)-LEN(SUBSTITUTE($M433:$AA436,"A", "")))</f>
        <v>56</v>
      </c>
      <c r="AK433" s="352">
        <f>SUMPRODUCT(LEN($AD433:$AD436)-LEN(SUBSTITUTE($AD433:$AD436,"A", "")))</f>
        <v>0</v>
      </c>
      <c r="AL433" s="335">
        <f>SUMPRODUCT(LEN($AC433:$AC436)-LEN(SUBSTITUTE($AC433:$AC436,"A", "")))</f>
        <v>0</v>
      </c>
      <c r="AM433" s="349">
        <f>SUMPRODUCT(LEN($M433:$AA436)-LEN(SUBSTITUTE($M433:$AA436,"S", "")))</f>
        <v>17</v>
      </c>
      <c r="AN433" s="352">
        <f>SUMPRODUCT(LEN($AD433:$AD436)-LEN(SUBSTITUTE($AD433:$AD436,"S", "")))</f>
        <v>0</v>
      </c>
      <c r="AO433" s="335">
        <f>SUMPRODUCT(LEN($AC433:$AC436)-LEN(SUBSTITUTE($AC433:$AC436,"S", "")))</f>
        <v>0</v>
      </c>
      <c r="AP433" s="349">
        <f>SUMPRODUCT(LEN($M433:$AA436)-LEN(SUBSTITUTE($M433:$AA436,"F", "")))</f>
        <v>0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9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35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3</v>
      </c>
      <c r="BB433" s="413">
        <f>SUMPRODUCT(LEN($AE433:$AE436)-LEN(SUBSTITUTE($AE433:$AE436,"M", "")))</f>
        <v>0</v>
      </c>
    </row>
    <row r="434" spans="2:62" ht="28.15" customHeight="1" thickBot="1" x14ac:dyDescent="0.25">
      <c r="B434" s="30"/>
      <c r="C434" s="339"/>
      <c r="D434" s="221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479</v>
      </c>
      <c r="N434" s="33" t="s">
        <v>121</v>
      </c>
      <c r="O434" s="55" t="s">
        <v>458</v>
      </c>
      <c r="P434" s="33" t="s">
        <v>120</v>
      </c>
      <c r="Q434" s="55" t="s">
        <v>457</v>
      </c>
      <c r="R434" s="33" t="s">
        <v>119</v>
      </c>
      <c r="S434" s="55" t="s">
        <v>465</v>
      </c>
      <c r="T434" s="33" t="s">
        <v>118</v>
      </c>
      <c r="U434" s="55" t="s">
        <v>353</v>
      </c>
      <c r="V434" s="33" t="s">
        <v>117</v>
      </c>
      <c r="W434" s="55" t="s">
        <v>354</v>
      </c>
      <c r="X434" s="33" t="s">
        <v>116</v>
      </c>
      <c r="Y434" s="55"/>
      <c r="Z434" s="33" t="s">
        <v>115</v>
      </c>
      <c r="AA434" s="55"/>
      <c r="AB434" s="193"/>
      <c r="AC434" s="55"/>
      <c r="AD434" s="193"/>
      <c r="AE434" s="57"/>
      <c r="AF434" s="422"/>
      <c r="AG434" s="422"/>
      <c r="AH434" s="278"/>
      <c r="AI434" s="9"/>
      <c r="AJ434" s="350"/>
      <c r="AK434" s="353"/>
      <c r="AL434" s="336"/>
      <c r="AM434" s="350"/>
      <c r="AN434" s="353"/>
      <c r="AO434" s="336"/>
      <c r="AP434" s="350"/>
      <c r="AQ434" s="353"/>
      <c r="AR434" s="336"/>
      <c r="AS434" s="350"/>
      <c r="AT434" s="353"/>
      <c r="AU434" s="336"/>
      <c r="AV434" s="350"/>
      <c r="AW434" s="363"/>
      <c r="AX434" s="336"/>
      <c r="AY434" s="417"/>
      <c r="AZ434" s="411"/>
      <c r="BA434" s="411"/>
      <c r="BB434" s="414"/>
    </row>
    <row r="435" spans="2:62" ht="28.15" customHeight="1" x14ac:dyDescent="0.2">
      <c r="B435" s="30"/>
      <c r="C435" s="340"/>
      <c r="D435" s="218"/>
      <c r="E435" s="192"/>
      <c r="F435" s="192"/>
      <c r="G435" s="191"/>
      <c r="H435" s="360">
        <v>231</v>
      </c>
      <c r="I435" s="392"/>
      <c r="J435" s="392"/>
      <c r="K435" s="392"/>
      <c r="L435" s="25" t="s">
        <v>114</v>
      </c>
      <c r="M435" s="114" t="s">
        <v>357</v>
      </c>
      <c r="N435" s="25" t="s">
        <v>112</v>
      </c>
      <c r="O435" s="114" t="s">
        <v>179</v>
      </c>
      <c r="P435" s="25" t="s">
        <v>111</v>
      </c>
      <c r="Q435" s="114" t="s">
        <v>527</v>
      </c>
      <c r="R435" s="25" t="s">
        <v>110</v>
      </c>
      <c r="S435" s="114" t="s">
        <v>676</v>
      </c>
      <c r="T435" s="25" t="s">
        <v>109</v>
      </c>
      <c r="U435" s="114" t="s">
        <v>467</v>
      </c>
      <c r="V435" s="25" t="s">
        <v>108</v>
      </c>
      <c r="W435" s="114" t="s">
        <v>130</v>
      </c>
      <c r="X435" s="25" t="s">
        <v>107</v>
      </c>
      <c r="Y435" s="114"/>
      <c r="Z435" s="25" t="s">
        <v>106</v>
      </c>
      <c r="AA435" s="114"/>
      <c r="AB435" s="190"/>
      <c r="AC435" s="114"/>
      <c r="AD435" s="190"/>
      <c r="AE435" s="57"/>
      <c r="AF435" s="422"/>
      <c r="AG435" s="422"/>
      <c r="AH435" s="278"/>
      <c r="AI435" s="9"/>
      <c r="AJ435" s="350"/>
      <c r="AK435" s="353"/>
      <c r="AL435" s="336"/>
      <c r="AM435" s="350"/>
      <c r="AN435" s="353"/>
      <c r="AO435" s="336"/>
      <c r="AP435" s="350"/>
      <c r="AQ435" s="353"/>
      <c r="AR435" s="336"/>
      <c r="AS435" s="350"/>
      <c r="AT435" s="353"/>
      <c r="AU435" s="336"/>
      <c r="AV435" s="350"/>
      <c r="AW435" s="363"/>
      <c r="AX435" s="336"/>
      <c r="AY435" s="417"/>
      <c r="AZ435" s="411"/>
      <c r="BA435" s="411"/>
      <c r="BB435" s="414"/>
    </row>
    <row r="436" spans="2:62" ht="28.15" customHeight="1" thickBot="1" x14ac:dyDescent="0.25">
      <c r="B436" s="30"/>
      <c r="C436" s="355"/>
      <c r="D436" s="246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458</v>
      </c>
      <c r="N436" s="50" t="s">
        <v>104</v>
      </c>
      <c r="O436" s="51" t="s">
        <v>679</v>
      </c>
      <c r="P436" s="50" t="s">
        <v>103</v>
      </c>
      <c r="Q436" s="51" t="s">
        <v>527</v>
      </c>
      <c r="R436" s="50" t="s">
        <v>102</v>
      </c>
      <c r="S436" s="51" t="s">
        <v>459</v>
      </c>
      <c r="T436" s="50">
        <v>20</v>
      </c>
      <c r="U436" s="51" t="s">
        <v>353</v>
      </c>
      <c r="V436" s="50" t="s">
        <v>101</v>
      </c>
      <c r="W436" s="51" t="s">
        <v>130</v>
      </c>
      <c r="X436" s="50" t="s">
        <v>100</v>
      </c>
      <c r="Y436" s="51"/>
      <c r="Z436" s="50" t="s">
        <v>99</v>
      </c>
      <c r="AA436" s="51"/>
      <c r="AB436" s="187"/>
      <c r="AC436" s="51"/>
      <c r="AD436" s="187"/>
      <c r="AE436" s="56"/>
      <c r="AF436" s="424"/>
      <c r="AG436" s="424"/>
      <c r="AH436" s="280"/>
      <c r="AI436" s="9"/>
      <c r="AJ436" s="351"/>
      <c r="AK436" s="354"/>
      <c r="AL436" s="337"/>
      <c r="AM436" s="351"/>
      <c r="AN436" s="354"/>
      <c r="AO436" s="337"/>
      <c r="AP436" s="351"/>
      <c r="AQ436" s="354"/>
      <c r="AR436" s="337"/>
      <c r="AS436" s="351"/>
      <c r="AT436" s="354"/>
      <c r="AU436" s="337"/>
      <c r="AV436" s="351"/>
      <c r="AW436" s="364"/>
      <c r="AX436" s="337"/>
      <c r="AY436" s="418"/>
      <c r="AZ436" s="412"/>
      <c r="BA436" s="412"/>
      <c r="BB436" s="415"/>
    </row>
    <row r="437" spans="2:62" ht="28.15" customHeight="1" x14ac:dyDescent="0.2">
      <c r="B437" s="30"/>
      <c r="C437" s="338">
        <v>2</v>
      </c>
      <c r="D437" s="212"/>
      <c r="E437" s="198"/>
      <c r="F437" s="198"/>
      <c r="G437" s="197"/>
      <c r="H437" s="358"/>
      <c r="I437" s="390">
        <v>171</v>
      </c>
      <c r="J437" s="390">
        <v>34</v>
      </c>
      <c r="K437" s="390">
        <v>6</v>
      </c>
      <c r="L437" s="42" t="s">
        <v>131</v>
      </c>
      <c r="M437" s="43" t="s">
        <v>496</v>
      </c>
      <c r="N437" s="42" t="s">
        <v>129</v>
      </c>
      <c r="O437" s="43" t="s">
        <v>357</v>
      </c>
      <c r="P437" s="42" t="s">
        <v>128</v>
      </c>
      <c r="Q437" s="43" t="s">
        <v>527</v>
      </c>
      <c r="R437" s="42" t="s">
        <v>127</v>
      </c>
      <c r="S437" s="43" t="s">
        <v>593</v>
      </c>
      <c r="T437" s="42" t="s">
        <v>126</v>
      </c>
      <c r="U437" s="43" t="s">
        <v>357</v>
      </c>
      <c r="V437" s="42" t="s">
        <v>125</v>
      </c>
      <c r="W437" s="43" t="s">
        <v>371</v>
      </c>
      <c r="X437" s="42" t="s">
        <v>124</v>
      </c>
      <c r="Y437" s="43" t="s">
        <v>354</v>
      </c>
      <c r="Z437" s="42" t="s">
        <v>123</v>
      </c>
      <c r="AA437" s="43"/>
      <c r="AB437" s="196"/>
      <c r="AC437" s="43"/>
      <c r="AD437" s="196" t="s">
        <v>507</v>
      </c>
      <c r="AE437" s="39"/>
      <c r="AF437" s="421"/>
      <c r="AG437" s="421"/>
      <c r="AH437" s="279"/>
      <c r="AI437" s="9"/>
      <c r="AJ437" s="349">
        <f>SUMPRODUCT(LEN($M437:$AA440)-LEN(SUBSTITUTE($M437:$AA440,"A", "")))</f>
        <v>59</v>
      </c>
      <c r="AK437" s="352">
        <f>SUMPRODUCT(LEN($AD437:$AD440)-LEN(SUBSTITUTE($AD437:$AD440,"A", "")))</f>
        <v>12</v>
      </c>
      <c r="AL437" s="335">
        <f>SUMPRODUCT(LEN($AC437:$AC440)-LEN(SUBSTITUTE($AC437:$AC440,"A", "")))</f>
        <v>0</v>
      </c>
      <c r="AM437" s="349">
        <f>SUMPRODUCT(LEN($M437:$AA440)-LEN(SUBSTITUTE($M437:$AA440,"S", "")))</f>
        <v>30</v>
      </c>
      <c r="AN437" s="352">
        <f>SUMPRODUCT(LEN($AD437:$AD440)-LEN(SUBSTITUTE($AD437:$AD440,"S", "")))</f>
        <v>2</v>
      </c>
      <c r="AO437" s="335">
        <f>SUMPRODUCT(LEN($AC437:$AC440)-LEN(SUBSTITUTE($AC437:$AC440,"S", "")))</f>
        <v>0</v>
      </c>
      <c r="AP437" s="349">
        <f>SUMPRODUCT(LEN($M437:$AA440)-LEN(SUBSTITUTE($M437:$AA440,"F", "")))</f>
        <v>0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4</v>
      </c>
      <c r="AT437" s="352">
        <f>SUMPRODUCT(LEN($AD437:$AD440)-LEN(SUBSTITUTE($AD437:$AD440,"G", "")))</f>
        <v>1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35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8.15" customHeight="1" thickBot="1" x14ac:dyDescent="0.25">
      <c r="B438" s="30"/>
      <c r="C438" s="339"/>
      <c r="D438" s="221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 t="s">
        <v>132</v>
      </c>
      <c r="N438" s="33" t="s">
        <v>121</v>
      </c>
      <c r="O438" s="55" t="s">
        <v>458</v>
      </c>
      <c r="P438" s="33" t="s">
        <v>120</v>
      </c>
      <c r="Q438" s="55" t="s">
        <v>179</v>
      </c>
      <c r="R438" s="33" t="s">
        <v>119</v>
      </c>
      <c r="S438" s="55" t="s">
        <v>471</v>
      </c>
      <c r="T438" s="33" t="s">
        <v>118</v>
      </c>
      <c r="U438" s="55" t="s">
        <v>1150</v>
      </c>
      <c r="V438" s="33" t="s">
        <v>117</v>
      </c>
      <c r="W438" s="55" t="s">
        <v>349</v>
      </c>
      <c r="X438" s="33" t="s">
        <v>116</v>
      </c>
      <c r="Y438" s="55" t="s">
        <v>349</v>
      </c>
      <c r="Z438" s="33" t="s">
        <v>115</v>
      </c>
      <c r="AA438" s="55"/>
      <c r="AB438" s="193"/>
      <c r="AC438" s="55"/>
      <c r="AD438" s="193" t="s">
        <v>1402</v>
      </c>
      <c r="AE438" s="22"/>
      <c r="AF438" s="422"/>
      <c r="AG438" s="422"/>
      <c r="AH438" s="278"/>
      <c r="AI438" s="9"/>
      <c r="AJ438" s="350"/>
      <c r="AK438" s="353"/>
      <c r="AL438" s="336"/>
      <c r="AM438" s="350"/>
      <c r="AN438" s="353"/>
      <c r="AO438" s="336"/>
      <c r="AP438" s="350"/>
      <c r="AQ438" s="353"/>
      <c r="AR438" s="336"/>
      <c r="AS438" s="350"/>
      <c r="AT438" s="353"/>
      <c r="AU438" s="336"/>
      <c r="AV438" s="350"/>
      <c r="AW438" s="363"/>
      <c r="AX438" s="336"/>
      <c r="AY438" s="417"/>
      <c r="AZ438" s="411"/>
      <c r="BA438" s="411"/>
      <c r="BB438" s="414"/>
    </row>
    <row r="439" spans="2:62" ht="28.15" customHeight="1" x14ac:dyDescent="0.2">
      <c r="B439" s="30"/>
      <c r="C439" s="340"/>
      <c r="D439" s="218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 t="s">
        <v>179</v>
      </c>
      <c r="N439" s="25" t="s">
        <v>112</v>
      </c>
      <c r="O439" s="114" t="s">
        <v>357</v>
      </c>
      <c r="P439" s="25" t="s">
        <v>111</v>
      </c>
      <c r="Q439" s="114" t="s">
        <v>357</v>
      </c>
      <c r="R439" s="25" t="s">
        <v>110</v>
      </c>
      <c r="S439" s="114" t="s">
        <v>465</v>
      </c>
      <c r="T439" s="25" t="s">
        <v>109</v>
      </c>
      <c r="U439" s="114" t="s">
        <v>357</v>
      </c>
      <c r="V439" s="25" t="s">
        <v>108</v>
      </c>
      <c r="W439" s="114" t="s">
        <v>486</v>
      </c>
      <c r="X439" s="25" t="s">
        <v>107</v>
      </c>
      <c r="Y439" s="114" t="s">
        <v>130</v>
      </c>
      <c r="Z439" s="25" t="s">
        <v>106</v>
      </c>
      <c r="AA439" s="114"/>
      <c r="AB439" s="190"/>
      <c r="AC439" s="114"/>
      <c r="AD439" s="190"/>
      <c r="AE439" s="22"/>
      <c r="AF439" s="422"/>
      <c r="AG439" s="422"/>
      <c r="AH439" s="278"/>
      <c r="AI439" s="9"/>
      <c r="AJ439" s="350"/>
      <c r="AK439" s="353"/>
      <c r="AL439" s="336"/>
      <c r="AM439" s="350"/>
      <c r="AN439" s="353"/>
      <c r="AO439" s="336"/>
      <c r="AP439" s="350"/>
      <c r="AQ439" s="353"/>
      <c r="AR439" s="336"/>
      <c r="AS439" s="350"/>
      <c r="AT439" s="353"/>
      <c r="AU439" s="336"/>
      <c r="AV439" s="350"/>
      <c r="AW439" s="363"/>
      <c r="AX439" s="336"/>
      <c r="AY439" s="417"/>
      <c r="AZ439" s="411"/>
      <c r="BA439" s="411"/>
      <c r="BB439" s="414"/>
    </row>
    <row r="440" spans="2:62" ht="28.15" customHeight="1" thickBot="1" x14ac:dyDescent="0.25">
      <c r="B440" s="30"/>
      <c r="C440" s="355"/>
      <c r="D440" s="246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 t="s">
        <v>470</v>
      </c>
      <c r="N440" s="50" t="s">
        <v>104</v>
      </c>
      <c r="O440" s="51" t="s">
        <v>458</v>
      </c>
      <c r="P440" s="50" t="s">
        <v>103</v>
      </c>
      <c r="Q440" s="51" t="s">
        <v>527</v>
      </c>
      <c r="R440" s="50" t="s">
        <v>102</v>
      </c>
      <c r="S440" s="51" t="s">
        <v>485</v>
      </c>
      <c r="T440" s="50">
        <v>20</v>
      </c>
      <c r="U440" s="51" t="s">
        <v>462</v>
      </c>
      <c r="V440" s="50" t="s">
        <v>101</v>
      </c>
      <c r="W440" s="51" t="s">
        <v>349</v>
      </c>
      <c r="X440" s="50" t="s">
        <v>100</v>
      </c>
      <c r="Y440" s="51" t="s">
        <v>130</v>
      </c>
      <c r="Z440" s="50" t="s">
        <v>99</v>
      </c>
      <c r="AA440" s="51"/>
      <c r="AB440" s="187"/>
      <c r="AC440" s="51"/>
      <c r="AD440" s="187"/>
      <c r="AE440" s="48"/>
      <c r="AF440" s="424"/>
      <c r="AG440" s="424"/>
      <c r="AH440" s="280"/>
      <c r="AI440" s="9"/>
      <c r="AJ440" s="351"/>
      <c r="AK440" s="354"/>
      <c r="AL440" s="337"/>
      <c r="AM440" s="351"/>
      <c r="AN440" s="354"/>
      <c r="AO440" s="337"/>
      <c r="AP440" s="351"/>
      <c r="AQ440" s="354"/>
      <c r="AR440" s="337"/>
      <c r="AS440" s="351"/>
      <c r="AT440" s="354"/>
      <c r="AU440" s="337"/>
      <c r="AV440" s="351"/>
      <c r="AW440" s="364"/>
      <c r="AX440" s="337"/>
      <c r="AY440" s="418"/>
      <c r="AZ440" s="412"/>
      <c r="BA440" s="412"/>
      <c r="BB440" s="415"/>
    </row>
    <row r="441" spans="2:62" ht="28.15" customHeight="1" x14ac:dyDescent="0.2">
      <c r="B441" s="30"/>
      <c r="C441" s="338">
        <v>3</v>
      </c>
      <c r="D441" s="212"/>
      <c r="E441" s="198"/>
      <c r="F441" s="198"/>
      <c r="G441" s="197"/>
      <c r="H441" s="358"/>
      <c r="I441" s="390">
        <v>169</v>
      </c>
      <c r="J441" s="390">
        <v>34</v>
      </c>
      <c r="K441" s="390">
        <v>8</v>
      </c>
      <c r="L441" s="42" t="s">
        <v>131</v>
      </c>
      <c r="M441" s="43" t="s">
        <v>493</v>
      </c>
      <c r="N441" s="42" t="s">
        <v>129</v>
      </c>
      <c r="O441" s="43" t="s">
        <v>357</v>
      </c>
      <c r="P441" s="42" t="s">
        <v>128</v>
      </c>
      <c r="Q441" s="43" t="s">
        <v>458</v>
      </c>
      <c r="R441" s="42" t="s">
        <v>127</v>
      </c>
      <c r="S441" s="43" t="s">
        <v>688</v>
      </c>
      <c r="T441" s="42" t="s">
        <v>126</v>
      </c>
      <c r="U441" s="43" t="s">
        <v>462</v>
      </c>
      <c r="V441" s="42" t="s">
        <v>125</v>
      </c>
      <c r="W441" s="43" t="s">
        <v>501</v>
      </c>
      <c r="X441" s="42" t="s">
        <v>124</v>
      </c>
      <c r="Y441" s="43" t="s">
        <v>130</v>
      </c>
      <c r="Z441" s="42" t="s">
        <v>123</v>
      </c>
      <c r="AA441" s="43"/>
      <c r="AB441" s="196"/>
      <c r="AC441" s="43"/>
      <c r="AD441" s="196" t="s">
        <v>1401</v>
      </c>
      <c r="AE441" s="39"/>
      <c r="AF441" s="421"/>
      <c r="AG441" s="421"/>
      <c r="AH441" s="279"/>
      <c r="AI441" s="9"/>
      <c r="AJ441" s="349">
        <f>SUMPRODUCT(LEN($M441:$AA444)-LEN(SUBSTITUTE($M441:$AA444,"A", "")))</f>
        <v>61</v>
      </c>
      <c r="AK441" s="352">
        <f>SUMPRODUCT(LEN($AD441:$AD444)-LEN(SUBSTITUTE($AD441:$AD444,"A", "")))</f>
        <v>18</v>
      </c>
      <c r="AL441" s="335">
        <f>SUMPRODUCT(LEN($AC441:$AC444)-LEN(SUBSTITUTE($AC441:$AC444,"A", "")))</f>
        <v>0</v>
      </c>
      <c r="AM441" s="349">
        <f>SUMPRODUCT(LEN($M441:$AA444)-LEN(SUBSTITUTE($M441:$AA444,"S", "")))</f>
        <v>24</v>
      </c>
      <c r="AN441" s="352">
        <f>SUMPRODUCT(LEN($AD441:$AD444)-LEN(SUBSTITUTE($AD441:$AD444,"S", "")))</f>
        <v>5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1</v>
      </c>
      <c r="AR441" s="335">
        <f>SUMPRODUCT(LEN($AC441:$AC444)-LEN(SUBSTITUTE($AC441:$AC444,"F", "")))</f>
        <v>0</v>
      </c>
      <c r="AS441" s="349">
        <f>SUMPRODUCT(LEN($M441:$AA444)-LEN(SUBSTITUTE($M441:$AA444,"G", "")))</f>
        <v>6</v>
      </c>
      <c r="AT441" s="352">
        <f>SUMPRODUCT(LEN($AD441:$AD444)-LEN(SUBSTITUTE($AD441:$AD444,"G", "")))</f>
        <v>5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35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8.15" customHeight="1" thickBot="1" x14ac:dyDescent="0.25">
      <c r="B442" s="30"/>
      <c r="C442" s="339"/>
      <c r="D442" s="221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 t="s">
        <v>357</v>
      </c>
      <c r="N442" s="33" t="s">
        <v>121</v>
      </c>
      <c r="O442" s="55" t="s">
        <v>357</v>
      </c>
      <c r="P442" s="33" t="s">
        <v>120</v>
      </c>
      <c r="Q442" s="55" t="s">
        <v>1400</v>
      </c>
      <c r="R442" s="33" t="s">
        <v>119</v>
      </c>
      <c r="S442" s="55" t="s">
        <v>688</v>
      </c>
      <c r="T442" s="33" t="s">
        <v>118</v>
      </c>
      <c r="U442" s="55" t="s">
        <v>462</v>
      </c>
      <c r="V442" s="33" t="s">
        <v>117</v>
      </c>
      <c r="W442" s="55" t="s">
        <v>349</v>
      </c>
      <c r="X442" s="33" t="s">
        <v>116</v>
      </c>
      <c r="Y442" s="55" t="s">
        <v>132</v>
      </c>
      <c r="Z442" s="33" t="s">
        <v>115</v>
      </c>
      <c r="AA442" s="55"/>
      <c r="AB442" s="193"/>
      <c r="AC442" s="55"/>
      <c r="AD442" s="193" t="s">
        <v>357</v>
      </c>
      <c r="AE442" s="22"/>
      <c r="AF442" s="422"/>
      <c r="AG442" s="422"/>
      <c r="AH442" s="278"/>
      <c r="AI442" s="9"/>
      <c r="AJ442" s="350"/>
      <c r="AK442" s="353"/>
      <c r="AL442" s="336"/>
      <c r="AM442" s="350"/>
      <c r="AN442" s="353"/>
      <c r="AO442" s="336"/>
      <c r="AP442" s="350"/>
      <c r="AQ442" s="353"/>
      <c r="AR442" s="336"/>
      <c r="AS442" s="350"/>
      <c r="AT442" s="353"/>
      <c r="AU442" s="336"/>
      <c r="AV442" s="350"/>
      <c r="AW442" s="363"/>
      <c r="AX442" s="336"/>
      <c r="AY442" s="417"/>
      <c r="AZ442" s="411"/>
      <c r="BA442" s="411"/>
      <c r="BB442" s="414"/>
    </row>
    <row r="443" spans="2:62" ht="28.15" customHeight="1" x14ac:dyDescent="0.2">
      <c r="B443" s="30"/>
      <c r="C443" s="340"/>
      <c r="D443" s="218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 t="s">
        <v>357</v>
      </c>
      <c r="N443" s="25" t="s">
        <v>112</v>
      </c>
      <c r="O443" s="114" t="s">
        <v>357</v>
      </c>
      <c r="P443" s="25" t="s">
        <v>111</v>
      </c>
      <c r="Q443" s="114" t="s">
        <v>458</v>
      </c>
      <c r="R443" s="25" t="s">
        <v>110</v>
      </c>
      <c r="S443" s="114" t="s">
        <v>593</v>
      </c>
      <c r="T443" s="25" t="s">
        <v>109</v>
      </c>
      <c r="U443" s="114" t="s">
        <v>462</v>
      </c>
      <c r="V443" s="25" t="s">
        <v>108</v>
      </c>
      <c r="W443" s="114" t="s">
        <v>354</v>
      </c>
      <c r="X443" s="25" t="s">
        <v>107</v>
      </c>
      <c r="Y443" s="114"/>
      <c r="Z443" s="25" t="s">
        <v>106</v>
      </c>
      <c r="AA443" s="114"/>
      <c r="AB443" s="190"/>
      <c r="AC443" s="114"/>
      <c r="AD443" s="190" t="s">
        <v>1399</v>
      </c>
      <c r="AE443" s="22"/>
      <c r="AF443" s="422"/>
      <c r="AG443" s="422"/>
      <c r="AH443" s="278"/>
      <c r="AI443" s="9"/>
      <c r="AJ443" s="350"/>
      <c r="AK443" s="353"/>
      <c r="AL443" s="336"/>
      <c r="AM443" s="350"/>
      <c r="AN443" s="353"/>
      <c r="AO443" s="336"/>
      <c r="AP443" s="350"/>
      <c r="AQ443" s="353"/>
      <c r="AR443" s="336"/>
      <c r="AS443" s="350"/>
      <c r="AT443" s="353"/>
      <c r="AU443" s="336"/>
      <c r="AV443" s="350"/>
      <c r="AW443" s="363"/>
      <c r="AX443" s="336"/>
      <c r="AY443" s="417"/>
      <c r="AZ443" s="411"/>
      <c r="BA443" s="411"/>
      <c r="BB443" s="414"/>
    </row>
    <row r="444" spans="2:62" ht="28.15" customHeight="1" thickBot="1" x14ac:dyDescent="0.25">
      <c r="B444" s="20"/>
      <c r="C444" s="341"/>
      <c r="D444" s="215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 t="s">
        <v>487</v>
      </c>
      <c r="N444" s="15" t="s">
        <v>104</v>
      </c>
      <c r="O444" s="16" t="s">
        <v>458</v>
      </c>
      <c r="P444" s="15" t="s">
        <v>103</v>
      </c>
      <c r="Q444" s="16" t="s">
        <v>179</v>
      </c>
      <c r="R444" s="15" t="s">
        <v>102</v>
      </c>
      <c r="S444" s="16" t="s">
        <v>458</v>
      </c>
      <c r="T444" s="15">
        <v>20</v>
      </c>
      <c r="U444" s="16" t="s">
        <v>498</v>
      </c>
      <c r="V444" s="15" t="s">
        <v>101</v>
      </c>
      <c r="W444" s="16" t="s">
        <v>347</v>
      </c>
      <c r="X444" s="15" t="s">
        <v>100</v>
      </c>
      <c r="Y444" s="16"/>
      <c r="Z444" s="15" t="s">
        <v>99</v>
      </c>
      <c r="AA444" s="16"/>
      <c r="AB444" s="187"/>
      <c r="AC444" s="16"/>
      <c r="AD444" s="186"/>
      <c r="AE444" s="11"/>
      <c r="AF444" s="423"/>
      <c r="AG444" s="423"/>
      <c r="AH444" s="277"/>
      <c r="AI444" s="9"/>
      <c r="AJ444" s="351"/>
      <c r="AK444" s="354"/>
      <c r="AL444" s="337"/>
      <c r="AM444" s="351"/>
      <c r="AN444" s="354"/>
      <c r="AO444" s="337"/>
      <c r="AP444" s="351"/>
      <c r="AQ444" s="354"/>
      <c r="AR444" s="337"/>
      <c r="AS444" s="351"/>
      <c r="AT444" s="354"/>
      <c r="AU444" s="337"/>
      <c r="AV444" s="351"/>
      <c r="AW444" s="364"/>
      <c r="AX444" s="337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286" t="s">
        <v>160</v>
      </c>
      <c r="AI445" s="106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231</v>
      </c>
      <c r="E446" s="425"/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85"/>
      <c r="AI446" s="86" t="s">
        <v>137</v>
      </c>
      <c r="AJ446" s="85">
        <f t="shared" ref="AJ446:BB446" si="58">SUM(AJ448:AJ459)</f>
        <v>174</v>
      </c>
      <c r="AK446" s="84">
        <f t="shared" si="58"/>
        <v>14</v>
      </c>
      <c r="AL446" s="83">
        <f t="shared" si="58"/>
        <v>0</v>
      </c>
      <c r="AM446" s="85">
        <f t="shared" si="58"/>
        <v>56</v>
      </c>
      <c r="AN446" s="84">
        <f t="shared" si="58"/>
        <v>1</v>
      </c>
      <c r="AO446" s="83">
        <f t="shared" si="58"/>
        <v>1</v>
      </c>
      <c r="AP446" s="85">
        <f t="shared" si="58"/>
        <v>4</v>
      </c>
      <c r="AQ446" s="84">
        <f t="shared" si="58"/>
        <v>0</v>
      </c>
      <c r="AR446" s="83">
        <f t="shared" si="58"/>
        <v>0</v>
      </c>
      <c r="AS446" s="85">
        <f t="shared" si="58"/>
        <v>42</v>
      </c>
      <c r="AT446" s="84">
        <f t="shared" si="58"/>
        <v>5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2</v>
      </c>
      <c r="AZ446" s="81">
        <f t="shared" si="58"/>
        <v>0</v>
      </c>
      <c r="BA446" s="81">
        <f t="shared" si="58"/>
        <v>3</v>
      </c>
      <c r="BB446" s="80">
        <f t="shared" si="58"/>
        <v>0</v>
      </c>
      <c r="BC446" s="79" t="s">
        <v>136</v>
      </c>
      <c r="BF446" s="5">
        <f>SUM(AJ446:AL446)/$BG$5</f>
        <v>62.666666666666664</v>
      </c>
      <c r="BG446" s="5">
        <f>SUM(AM446:AO446,AY446)/$BG$5</f>
        <v>20</v>
      </c>
      <c r="BH446" s="5">
        <f>SUM(AP446:AR446,AZ446)/$BG$5</f>
        <v>1.3333333333333333</v>
      </c>
      <c r="BI446" s="5">
        <f>SUM(AS446:AU446,BA446)/$BG$5</f>
        <v>16.666666666666668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85"/>
      <c r="AI447" s="66" t="s">
        <v>135</v>
      </c>
      <c r="AJ447" s="65">
        <f t="shared" ref="AJ447:BB447" si="59">AJ446/3</f>
        <v>58</v>
      </c>
      <c r="AK447" s="64">
        <f t="shared" si="59"/>
        <v>4.666666666666667</v>
      </c>
      <c r="AL447" s="63">
        <f t="shared" si="59"/>
        <v>0</v>
      </c>
      <c r="AM447" s="65">
        <f t="shared" si="59"/>
        <v>18.666666666666668</v>
      </c>
      <c r="AN447" s="64">
        <f t="shared" si="59"/>
        <v>0.33333333333333331</v>
      </c>
      <c r="AO447" s="63">
        <f t="shared" si="59"/>
        <v>0.33333333333333331</v>
      </c>
      <c r="AP447" s="65">
        <f t="shared" si="59"/>
        <v>1.3333333333333333</v>
      </c>
      <c r="AQ447" s="64">
        <f t="shared" si="59"/>
        <v>0</v>
      </c>
      <c r="AR447" s="63">
        <f t="shared" si="59"/>
        <v>0</v>
      </c>
      <c r="AS447" s="65">
        <f t="shared" si="59"/>
        <v>14</v>
      </c>
      <c r="AT447" s="64">
        <f t="shared" si="59"/>
        <v>1.6666666666666667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0.66666666666666663</v>
      </c>
      <c r="AZ447" s="61">
        <f t="shared" si="59"/>
        <v>0</v>
      </c>
      <c r="BA447" s="61">
        <f t="shared" si="59"/>
        <v>1</v>
      </c>
      <c r="BB447" s="60">
        <f t="shared" si="59"/>
        <v>0</v>
      </c>
      <c r="BC447" s="59" t="s">
        <v>134</v>
      </c>
    </row>
    <row r="448" spans="2:62" ht="28.15" customHeight="1" x14ac:dyDescent="0.2">
      <c r="B448" s="30"/>
      <c r="C448" s="338">
        <v>1</v>
      </c>
      <c r="D448" s="239" t="s">
        <v>1309</v>
      </c>
      <c r="E448" s="198"/>
      <c r="F448" s="198"/>
      <c r="G448" s="197"/>
      <c r="H448" s="358" t="s">
        <v>183</v>
      </c>
      <c r="I448" s="390">
        <v>156</v>
      </c>
      <c r="J448" s="390">
        <v>33</v>
      </c>
      <c r="K448" s="390">
        <v>7</v>
      </c>
      <c r="L448" s="42" t="s">
        <v>131</v>
      </c>
      <c r="M448" s="43" t="s">
        <v>132</v>
      </c>
      <c r="N448" s="42" t="s">
        <v>129</v>
      </c>
      <c r="O448" s="43" t="s">
        <v>1041</v>
      </c>
      <c r="P448" s="42" t="s">
        <v>128</v>
      </c>
      <c r="Q448" s="43" t="s">
        <v>714</v>
      </c>
      <c r="R448" s="42" t="s">
        <v>127</v>
      </c>
      <c r="S448" s="43" t="s">
        <v>700</v>
      </c>
      <c r="T448" s="42" t="s">
        <v>126</v>
      </c>
      <c r="U448" s="43" t="s">
        <v>499</v>
      </c>
      <c r="V448" s="42" t="s">
        <v>125</v>
      </c>
      <c r="W448" s="43" t="s">
        <v>567</v>
      </c>
      <c r="X448" s="42" t="s">
        <v>124</v>
      </c>
      <c r="Y448" s="43" t="s">
        <v>130</v>
      </c>
      <c r="Z448" s="42" t="s">
        <v>123</v>
      </c>
      <c r="AA448" s="43"/>
      <c r="AB448" s="196">
        <v>29</v>
      </c>
      <c r="AC448" s="43" t="s">
        <v>130</v>
      </c>
      <c r="AD448" s="196"/>
      <c r="AE448" s="58" t="s">
        <v>704</v>
      </c>
      <c r="AF448" s="421">
        <v>5</v>
      </c>
      <c r="AG448" s="421"/>
      <c r="AH448" s="279"/>
      <c r="AI448" s="9"/>
      <c r="AJ448" s="349">
        <f>SUMPRODUCT(LEN($M448:$AA451)-LEN(SUBSTITUTE($M448:$AA451,"A", "")))</f>
        <v>49</v>
      </c>
      <c r="AK448" s="352">
        <f>SUMPRODUCT(LEN($AD448:$AD451)-LEN(SUBSTITUTE($AD448:$AD451,"A", "")))</f>
        <v>0</v>
      </c>
      <c r="AL448" s="335">
        <f>SUMPRODUCT(LEN($AC448:$AC451)-LEN(SUBSTITUTE($AC448:$AC451,"A", "")))</f>
        <v>0</v>
      </c>
      <c r="AM448" s="349">
        <f>SUMPRODUCT(LEN($M448:$AA451)-LEN(SUBSTITUTE($M448:$AA451,"S", "")))</f>
        <v>22</v>
      </c>
      <c r="AN448" s="352">
        <f>SUMPRODUCT(LEN($AD448:$AD451)-LEN(SUBSTITUTE($AD448:$AD451,"S", "")))</f>
        <v>0</v>
      </c>
      <c r="AO448" s="335">
        <f>SUMPRODUCT(LEN($AC448:$AC451)-LEN(SUBSTITUTE($AC448:$AC451,"S", "")))</f>
        <v>1</v>
      </c>
      <c r="AP448" s="349">
        <f>SUMPRODUCT(LEN($M448:$AA451)-LEN(SUBSTITUTE($M448:$AA451,"F", "")))</f>
        <v>2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17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35">
        <f>SUMPRODUCT(LEN($AC448:$AC451)-LEN(SUBSTITUTE($AC448:$AC451,"M", "")))</f>
        <v>0</v>
      </c>
      <c r="AY448" s="416">
        <f>SUMPRODUCT(LEN($AE448:$AE451)-LEN(SUBSTITUTE($AE448:$AE451,"S", "")))</f>
        <v>2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3</v>
      </c>
      <c r="BB448" s="413">
        <f>SUMPRODUCT(LEN($AE448:$AE451)-LEN(SUBSTITUTE($AE448:$AE451,"M", "")))</f>
        <v>0</v>
      </c>
    </row>
    <row r="449" spans="2:62" ht="28.15" customHeight="1" thickBot="1" x14ac:dyDescent="0.25">
      <c r="B449" s="30"/>
      <c r="C449" s="339"/>
      <c r="D449" s="221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684</v>
      </c>
      <c r="N449" s="33" t="s">
        <v>121</v>
      </c>
      <c r="O449" s="55" t="s">
        <v>179</v>
      </c>
      <c r="P449" s="33" t="s">
        <v>120</v>
      </c>
      <c r="Q449" s="55" t="s">
        <v>1398</v>
      </c>
      <c r="R449" s="33" t="s">
        <v>119</v>
      </c>
      <c r="S449" s="55" t="s">
        <v>1019</v>
      </c>
      <c r="T449" s="33" t="s">
        <v>118</v>
      </c>
      <c r="U449" s="55" t="s">
        <v>493</v>
      </c>
      <c r="V449" s="33" t="s">
        <v>117</v>
      </c>
      <c r="W449" s="55" t="s">
        <v>354</v>
      </c>
      <c r="X449" s="33" t="s">
        <v>116</v>
      </c>
      <c r="Y449" s="55" t="s">
        <v>130</v>
      </c>
      <c r="Z449" s="33" t="s">
        <v>115</v>
      </c>
      <c r="AA449" s="55"/>
      <c r="AB449" s="193"/>
      <c r="AC449" s="55"/>
      <c r="AD449" s="193"/>
      <c r="AE449" s="57"/>
      <c r="AF449" s="422"/>
      <c r="AG449" s="422"/>
      <c r="AH449" s="278"/>
      <c r="AI449" s="9"/>
      <c r="AJ449" s="350"/>
      <c r="AK449" s="353"/>
      <c r="AL449" s="336"/>
      <c r="AM449" s="350"/>
      <c r="AN449" s="353"/>
      <c r="AO449" s="336"/>
      <c r="AP449" s="350"/>
      <c r="AQ449" s="353"/>
      <c r="AR449" s="336"/>
      <c r="AS449" s="350"/>
      <c r="AT449" s="353"/>
      <c r="AU449" s="336"/>
      <c r="AV449" s="350"/>
      <c r="AW449" s="363"/>
      <c r="AX449" s="336"/>
      <c r="AY449" s="417"/>
      <c r="AZ449" s="411"/>
      <c r="BA449" s="411"/>
      <c r="BB449" s="414"/>
    </row>
    <row r="450" spans="2:62" ht="28.15" customHeight="1" x14ac:dyDescent="0.2">
      <c r="B450" s="30"/>
      <c r="C450" s="340"/>
      <c r="D450" s="218"/>
      <c r="E450" s="192"/>
      <c r="F450" s="192"/>
      <c r="G450" s="191"/>
      <c r="H450" s="360">
        <v>231</v>
      </c>
      <c r="I450" s="392"/>
      <c r="J450" s="392"/>
      <c r="K450" s="392"/>
      <c r="L450" s="25" t="s">
        <v>114</v>
      </c>
      <c r="M450" s="114" t="s">
        <v>458</v>
      </c>
      <c r="N450" s="25" t="s">
        <v>112</v>
      </c>
      <c r="O450" s="114" t="s">
        <v>458</v>
      </c>
      <c r="P450" s="25" t="s">
        <v>111</v>
      </c>
      <c r="Q450" s="114" t="s">
        <v>132</v>
      </c>
      <c r="R450" s="25" t="s">
        <v>110</v>
      </c>
      <c r="S450" s="114" t="s">
        <v>697</v>
      </c>
      <c r="T450" s="25" t="s">
        <v>109</v>
      </c>
      <c r="U450" s="114" t="s">
        <v>371</v>
      </c>
      <c r="V450" s="25" t="s">
        <v>108</v>
      </c>
      <c r="W450" s="114" t="s">
        <v>354</v>
      </c>
      <c r="X450" s="25" t="s">
        <v>107</v>
      </c>
      <c r="Y450" s="114"/>
      <c r="Z450" s="25" t="s">
        <v>106</v>
      </c>
      <c r="AA450" s="114"/>
      <c r="AB450" s="190"/>
      <c r="AC450" s="114"/>
      <c r="AD450" s="190"/>
      <c r="AE450" s="57"/>
      <c r="AF450" s="422"/>
      <c r="AG450" s="422"/>
      <c r="AH450" s="278"/>
      <c r="AI450" s="9"/>
      <c r="AJ450" s="350"/>
      <c r="AK450" s="353"/>
      <c r="AL450" s="336"/>
      <c r="AM450" s="350"/>
      <c r="AN450" s="353"/>
      <c r="AO450" s="336"/>
      <c r="AP450" s="350"/>
      <c r="AQ450" s="353"/>
      <c r="AR450" s="336"/>
      <c r="AS450" s="350"/>
      <c r="AT450" s="353"/>
      <c r="AU450" s="336"/>
      <c r="AV450" s="350"/>
      <c r="AW450" s="363"/>
      <c r="AX450" s="336"/>
      <c r="AY450" s="417"/>
      <c r="AZ450" s="411"/>
      <c r="BA450" s="411"/>
      <c r="BB450" s="414"/>
    </row>
    <row r="451" spans="2:62" ht="28.15" customHeight="1" thickBot="1" x14ac:dyDescent="0.25">
      <c r="B451" s="30"/>
      <c r="C451" s="355"/>
      <c r="D451" s="246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357</v>
      </c>
      <c r="N451" s="50" t="s">
        <v>104</v>
      </c>
      <c r="O451" s="51" t="s">
        <v>527</v>
      </c>
      <c r="P451" s="50" t="s">
        <v>103</v>
      </c>
      <c r="Q451" s="51" t="s">
        <v>1397</v>
      </c>
      <c r="R451" s="50" t="s">
        <v>102</v>
      </c>
      <c r="S451" s="51" t="s">
        <v>763</v>
      </c>
      <c r="T451" s="50">
        <v>20</v>
      </c>
      <c r="U451" s="51" t="s">
        <v>498</v>
      </c>
      <c r="V451" s="50" t="s">
        <v>101</v>
      </c>
      <c r="W451" s="51" t="s">
        <v>130</v>
      </c>
      <c r="X451" s="50" t="s">
        <v>100</v>
      </c>
      <c r="Y451" s="51"/>
      <c r="Z451" s="50" t="s">
        <v>99</v>
      </c>
      <c r="AA451" s="51"/>
      <c r="AB451" s="187"/>
      <c r="AC451" s="51"/>
      <c r="AD451" s="187"/>
      <c r="AE451" s="56"/>
      <c r="AF451" s="424"/>
      <c r="AG451" s="424"/>
      <c r="AH451" s="280"/>
      <c r="AI451" s="9"/>
      <c r="AJ451" s="351"/>
      <c r="AK451" s="354"/>
      <c r="AL451" s="337"/>
      <c r="AM451" s="351"/>
      <c r="AN451" s="354"/>
      <c r="AO451" s="337"/>
      <c r="AP451" s="351"/>
      <c r="AQ451" s="354"/>
      <c r="AR451" s="337"/>
      <c r="AS451" s="351"/>
      <c r="AT451" s="354"/>
      <c r="AU451" s="337"/>
      <c r="AV451" s="351"/>
      <c r="AW451" s="364"/>
      <c r="AX451" s="337"/>
      <c r="AY451" s="418"/>
      <c r="AZ451" s="412"/>
      <c r="BA451" s="412"/>
      <c r="BB451" s="415"/>
    </row>
    <row r="452" spans="2:62" ht="28.15" customHeight="1" x14ac:dyDescent="0.2">
      <c r="B452" s="30"/>
      <c r="C452" s="338">
        <v>2</v>
      </c>
      <c r="D452" s="212"/>
      <c r="E452" s="198"/>
      <c r="F452" s="198"/>
      <c r="G452" s="197"/>
      <c r="H452" s="358"/>
      <c r="I452" s="390">
        <v>151</v>
      </c>
      <c r="J452" s="390">
        <v>31</v>
      </c>
      <c r="K452" s="390">
        <v>6</v>
      </c>
      <c r="L452" s="42" t="s">
        <v>131</v>
      </c>
      <c r="M452" s="43" t="s">
        <v>179</v>
      </c>
      <c r="N452" s="42" t="s">
        <v>129</v>
      </c>
      <c r="O452" s="43" t="s">
        <v>469</v>
      </c>
      <c r="P452" s="42" t="s">
        <v>128</v>
      </c>
      <c r="Q452" s="43" t="s">
        <v>458</v>
      </c>
      <c r="R452" s="42" t="s">
        <v>127</v>
      </c>
      <c r="S452" s="43" t="s">
        <v>1396</v>
      </c>
      <c r="T452" s="42" t="s">
        <v>126</v>
      </c>
      <c r="U452" s="43" t="s">
        <v>1395</v>
      </c>
      <c r="V452" s="42" t="s">
        <v>125</v>
      </c>
      <c r="W452" s="43" t="s">
        <v>351</v>
      </c>
      <c r="X452" s="42" t="s">
        <v>124</v>
      </c>
      <c r="Y452" s="43" t="s">
        <v>130</v>
      </c>
      <c r="Z452" s="42" t="s">
        <v>123</v>
      </c>
      <c r="AA452" s="43"/>
      <c r="AB452" s="196"/>
      <c r="AC452" s="43"/>
      <c r="AD452" s="196" t="s">
        <v>1394</v>
      </c>
      <c r="AE452" s="39"/>
      <c r="AF452" s="421"/>
      <c r="AG452" s="421"/>
      <c r="AH452" s="279"/>
      <c r="AI452" s="9"/>
      <c r="AJ452" s="349">
        <f>SUMPRODUCT(LEN($M452:$AA455)-LEN(SUBSTITUTE($M452:$AA455,"A", "")))</f>
        <v>63</v>
      </c>
      <c r="AK452" s="352">
        <f>SUMPRODUCT(LEN($AD452:$AD455)-LEN(SUBSTITUTE($AD452:$AD455,"A", "")))</f>
        <v>11</v>
      </c>
      <c r="AL452" s="335">
        <f>SUMPRODUCT(LEN($AC452:$AC455)-LEN(SUBSTITUTE($AC452:$AC455,"A", "")))</f>
        <v>0</v>
      </c>
      <c r="AM452" s="349">
        <f>SUMPRODUCT(LEN($M452:$AA455)-LEN(SUBSTITUTE($M452:$AA455,"S", "")))</f>
        <v>12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1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12</v>
      </c>
      <c r="AT452" s="352">
        <f>SUMPRODUCT(LEN($AD452:$AD455)-LEN(SUBSTITUTE($AD452:$AD455,"G", "")))</f>
        <v>2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35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8.15" customHeight="1" thickBot="1" x14ac:dyDescent="0.25">
      <c r="B453" s="30"/>
      <c r="C453" s="339"/>
      <c r="D453" s="221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 t="s">
        <v>469</v>
      </c>
      <c r="N453" s="33" t="s">
        <v>121</v>
      </c>
      <c r="O453" s="55" t="s">
        <v>1042</v>
      </c>
      <c r="P453" s="33" t="s">
        <v>120</v>
      </c>
      <c r="Q453" s="55" t="s">
        <v>458</v>
      </c>
      <c r="R453" s="33" t="s">
        <v>119</v>
      </c>
      <c r="S453" s="55" t="s">
        <v>458</v>
      </c>
      <c r="T453" s="33" t="s">
        <v>118</v>
      </c>
      <c r="U453" s="55" t="s">
        <v>484</v>
      </c>
      <c r="V453" s="33" t="s">
        <v>117</v>
      </c>
      <c r="W453" s="55" t="s">
        <v>130</v>
      </c>
      <c r="X453" s="33" t="s">
        <v>116</v>
      </c>
      <c r="Y453" s="55"/>
      <c r="Z453" s="33" t="s">
        <v>115</v>
      </c>
      <c r="AA453" s="55"/>
      <c r="AB453" s="193"/>
      <c r="AC453" s="55"/>
      <c r="AD453" s="193"/>
      <c r="AE453" s="22"/>
      <c r="AF453" s="422"/>
      <c r="AG453" s="422"/>
      <c r="AH453" s="278"/>
      <c r="AI453" s="9"/>
      <c r="AJ453" s="350"/>
      <c r="AK453" s="353"/>
      <c r="AL453" s="336"/>
      <c r="AM453" s="350"/>
      <c r="AN453" s="353"/>
      <c r="AO453" s="336"/>
      <c r="AP453" s="350"/>
      <c r="AQ453" s="353"/>
      <c r="AR453" s="336"/>
      <c r="AS453" s="350"/>
      <c r="AT453" s="353"/>
      <c r="AU453" s="336"/>
      <c r="AV453" s="350"/>
      <c r="AW453" s="363"/>
      <c r="AX453" s="336"/>
      <c r="AY453" s="417"/>
      <c r="AZ453" s="411"/>
      <c r="BA453" s="411"/>
      <c r="BB453" s="414"/>
    </row>
    <row r="454" spans="2:62" ht="28.15" customHeight="1" x14ac:dyDescent="0.2">
      <c r="B454" s="30"/>
      <c r="C454" s="340"/>
      <c r="D454" s="218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 t="s">
        <v>527</v>
      </c>
      <c r="N454" s="25" t="s">
        <v>112</v>
      </c>
      <c r="O454" s="114" t="s">
        <v>469</v>
      </c>
      <c r="P454" s="25" t="s">
        <v>111</v>
      </c>
      <c r="Q454" s="114" t="s">
        <v>458</v>
      </c>
      <c r="R454" s="25" t="s">
        <v>110</v>
      </c>
      <c r="S454" s="114" t="s">
        <v>487</v>
      </c>
      <c r="T454" s="25" t="s">
        <v>109</v>
      </c>
      <c r="U454" s="114" t="s">
        <v>688</v>
      </c>
      <c r="V454" s="25" t="s">
        <v>108</v>
      </c>
      <c r="W454" s="114" t="s">
        <v>130</v>
      </c>
      <c r="X454" s="25" t="s">
        <v>107</v>
      </c>
      <c r="Y454" s="114"/>
      <c r="Z454" s="25" t="s">
        <v>106</v>
      </c>
      <c r="AA454" s="114"/>
      <c r="AB454" s="190"/>
      <c r="AC454" s="114"/>
      <c r="AD454" s="190"/>
      <c r="AE454" s="22"/>
      <c r="AF454" s="422"/>
      <c r="AG454" s="422"/>
      <c r="AH454" s="278"/>
      <c r="AI454" s="9"/>
      <c r="AJ454" s="350"/>
      <c r="AK454" s="353"/>
      <c r="AL454" s="336"/>
      <c r="AM454" s="350"/>
      <c r="AN454" s="353"/>
      <c r="AO454" s="336"/>
      <c r="AP454" s="350"/>
      <c r="AQ454" s="353"/>
      <c r="AR454" s="336"/>
      <c r="AS454" s="350"/>
      <c r="AT454" s="353"/>
      <c r="AU454" s="336"/>
      <c r="AV454" s="350"/>
      <c r="AW454" s="363"/>
      <c r="AX454" s="336"/>
      <c r="AY454" s="417"/>
      <c r="AZ454" s="411"/>
      <c r="BA454" s="411"/>
      <c r="BB454" s="414"/>
    </row>
    <row r="455" spans="2:62" ht="28.15" customHeight="1" thickBot="1" x14ac:dyDescent="0.25">
      <c r="B455" s="30"/>
      <c r="C455" s="355"/>
      <c r="D455" s="246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 t="s">
        <v>469</v>
      </c>
      <c r="N455" s="50" t="s">
        <v>104</v>
      </c>
      <c r="O455" s="51" t="s">
        <v>496</v>
      </c>
      <c r="P455" s="50" t="s">
        <v>103</v>
      </c>
      <c r="Q455" s="51" t="s">
        <v>458</v>
      </c>
      <c r="R455" s="50" t="s">
        <v>102</v>
      </c>
      <c r="S455" s="51" t="s">
        <v>465</v>
      </c>
      <c r="T455" s="50">
        <v>20</v>
      </c>
      <c r="U455" s="51" t="s">
        <v>353</v>
      </c>
      <c r="V455" s="50" t="s">
        <v>101</v>
      </c>
      <c r="W455" s="51" t="s">
        <v>354</v>
      </c>
      <c r="X455" s="50" t="s">
        <v>100</v>
      </c>
      <c r="Y455" s="51"/>
      <c r="Z455" s="50" t="s">
        <v>99</v>
      </c>
      <c r="AA455" s="51"/>
      <c r="AB455" s="187"/>
      <c r="AC455" s="51"/>
      <c r="AD455" s="187"/>
      <c r="AE455" s="48"/>
      <c r="AF455" s="424"/>
      <c r="AG455" s="424"/>
      <c r="AH455" s="280"/>
      <c r="AI455" s="9"/>
      <c r="AJ455" s="351"/>
      <c r="AK455" s="354"/>
      <c r="AL455" s="337"/>
      <c r="AM455" s="351"/>
      <c r="AN455" s="354"/>
      <c r="AO455" s="337"/>
      <c r="AP455" s="351"/>
      <c r="AQ455" s="354"/>
      <c r="AR455" s="337"/>
      <c r="AS455" s="351"/>
      <c r="AT455" s="354"/>
      <c r="AU455" s="337"/>
      <c r="AV455" s="351"/>
      <c r="AW455" s="364"/>
      <c r="AX455" s="337"/>
      <c r="AY455" s="418"/>
      <c r="AZ455" s="412"/>
      <c r="BA455" s="412"/>
      <c r="BB455" s="415"/>
    </row>
    <row r="456" spans="2:62" ht="28.15" customHeight="1" x14ac:dyDescent="0.2">
      <c r="B456" s="30"/>
      <c r="C456" s="338">
        <v>3</v>
      </c>
      <c r="D456" s="212"/>
      <c r="E456" s="198"/>
      <c r="F456" s="198"/>
      <c r="G456" s="197"/>
      <c r="H456" s="358"/>
      <c r="I456" s="390">
        <v>173</v>
      </c>
      <c r="J456" s="390">
        <v>33</v>
      </c>
      <c r="K456" s="390">
        <v>7</v>
      </c>
      <c r="L456" s="42" t="s">
        <v>131</v>
      </c>
      <c r="M456" s="43" t="s">
        <v>357</v>
      </c>
      <c r="N456" s="42" t="s">
        <v>129</v>
      </c>
      <c r="O456" s="43" t="s">
        <v>458</v>
      </c>
      <c r="P456" s="42" t="s">
        <v>128</v>
      </c>
      <c r="Q456" s="43" t="s">
        <v>984</v>
      </c>
      <c r="R456" s="42" t="s">
        <v>127</v>
      </c>
      <c r="S456" s="43" t="s">
        <v>723</v>
      </c>
      <c r="T456" s="42" t="s">
        <v>126</v>
      </c>
      <c r="U456" s="43" t="s">
        <v>466</v>
      </c>
      <c r="V456" s="42" t="s">
        <v>125</v>
      </c>
      <c r="W456" s="43" t="s">
        <v>567</v>
      </c>
      <c r="X456" s="42" t="s">
        <v>124</v>
      </c>
      <c r="Y456" s="43" t="s">
        <v>130</v>
      </c>
      <c r="Z456" s="42" t="s">
        <v>123</v>
      </c>
      <c r="AA456" s="43"/>
      <c r="AB456" s="196"/>
      <c r="AC456" s="43"/>
      <c r="AD456" s="196" t="s">
        <v>1393</v>
      </c>
      <c r="AE456" s="39"/>
      <c r="AF456" s="421">
        <v>5</v>
      </c>
      <c r="AG456" s="421"/>
      <c r="AH456" s="279"/>
      <c r="AI456" s="9"/>
      <c r="AJ456" s="349">
        <f>SUMPRODUCT(LEN($M456:$AA459)-LEN(SUBSTITUTE($M456:$AA459,"A", "")))</f>
        <v>62</v>
      </c>
      <c r="AK456" s="352">
        <f>SUMPRODUCT(LEN($AD456:$AD459)-LEN(SUBSTITUTE($AD456:$AD459,"A", "")))</f>
        <v>3</v>
      </c>
      <c r="AL456" s="335">
        <f>SUMPRODUCT(LEN($AC456:$AC459)-LEN(SUBSTITUTE($AC456:$AC459,"A", "")))</f>
        <v>0</v>
      </c>
      <c r="AM456" s="349">
        <f>SUMPRODUCT(LEN($M456:$AA459)-LEN(SUBSTITUTE($M456:$AA459,"S", "")))</f>
        <v>22</v>
      </c>
      <c r="AN456" s="352">
        <f>SUMPRODUCT(LEN($AD456:$AD459)-LEN(SUBSTITUTE($AD456:$AD459,"S", "")))</f>
        <v>1</v>
      </c>
      <c r="AO456" s="335">
        <f>SUMPRODUCT(LEN($AC456:$AC459)-LEN(SUBSTITUTE($AC456:$AC459,"S", "")))</f>
        <v>0</v>
      </c>
      <c r="AP456" s="349">
        <f>SUMPRODUCT(LEN($M456:$AA459)-LEN(SUBSTITUTE($M456:$AA459,"F", "")))</f>
        <v>1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13</v>
      </c>
      <c r="AT456" s="352">
        <f>SUMPRODUCT(LEN($AD456:$AD459)-LEN(SUBSTITUTE($AD456:$AD459,"G", "")))</f>
        <v>3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35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8.15" customHeight="1" thickBot="1" x14ac:dyDescent="0.25">
      <c r="B457" s="30"/>
      <c r="C457" s="339"/>
      <c r="D457" s="221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 t="s">
        <v>179</v>
      </c>
      <c r="N457" s="33" t="s">
        <v>121</v>
      </c>
      <c r="O457" s="55" t="s">
        <v>679</v>
      </c>
      <c r="P457" s="33" t="s">
        <v>120</v>
      </c>
      <c r="Q457" s="55" t="s">
        <v>684</v>
      </c>
      <c r="R457" s="33" t="s">
        <v>119</v>
      </c>
      <c r="S457" s="55" t="s">
        <v>1003</v>
      </c>
      <c r="T457" s="33" t="s">
        <v>118</v>
      </c>
      <c r="U457" s="55" t="s">
        <v>485</v>
      </c>
      <c r="V457" s="33" t="s">
        <v>117</v>
      </c>
      <c r="W457" s="55" t="s">
        <v>347</v>
      </c>
      <c r="X457" s="33" t="s">
        <v>116</v>
      </c>
      <c r="Y457" s="55" t="s">
        <v>130</v>
      </c>
      <c r="Z457" s="33" t="s">
        <v>115</v>
      </c>
      <c r="AA457" s="55"/>
      <c r="AB457" s="193"/>
      <c r="AC457" s="55"/>
      <c r="AD457" s="193"/>
      <c r="AE457" s="22"/>
      <c r="AF457" s="422"/>
      <c r="AG457" s="422"/>
      <c r="AH457" s="278"/>
      <c r="AI457" s="9"/>
      <c r="AJ457" s="350"/>
      <c r="AK457" s="353"/>
      <c r="AL457" s="336"/>
      <c r="AM457" s="350"/>
      <c r="AN457" s="353"/>
      <c r="AO457" s="336"/>
      <c r="AP457" s="350"/>
      <c r="AQ457" s="353"/>
      <c r="AR457" s="336"/>
      <c r="AS457" s="350"/>
      <c r="AT457" s="353"/>
      <c r="AU457" s="336"/>
      <c r="AV457" s="350"/>
      <c r="AW457" s="363"/>
      <c r="AX457" s="336"/>
      <c r="AY457" s="417"/>
      <c r="AZ457" s="411"/>
      <c r="BA457" s="411"/>
      <c r="BB457" s="414"/>
    </row>
    <row r="458" spans="2:62" ht="28.15" customHeight="1" x14ac:dyDescent="0.2">
      <c r="B458" s="30"/>
      <c r="C458" s="340"/>
      <c r="D458" s="218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 t="s">
        <v>458</v>
      </c>
      <c r="N458" s="25" t="s">
        <v>112</v>
      </c>
      <c r="O458" s="114" t="s">
        <v>1052</v>
      </c>
      <c r="P458" s="25" t="s">
        <v>111</v>
      </c>
      <c r="Q458" s="114" t="s">
        <v>717</v>
      </c>
      <c r="R458" s="25" t="s">
        <v>110</v>
      </c>
      <c r="S458" s="114" t="s">
        <v>593</v>
      </c>
      <c r="T458" s="25" t="s">
        <v>109</v>
      </c>
      <c r="U458" s="114" t="s">
        <v>474</v>
      </c>
      <c r="V458" s="25" t="s">
        <v>108</v>
      </c>
      <c r="W458" s="114" t="s">
        <v>347</v>
      </c>
      <c r="X458" s="25" t="s">
        <v>107</v>
      </c>
      <c r="Y458" s="114"/>
      <c r="Z458" s="25" t="s">
        <v>106</v>
      </c>
      <c r="AA458" s="114"/>
      <c r="AB458" s="190"/>
      <c r="AC458" s="114"/>
      <c r="AD458" s="190"/>
      <c r="AE458" s="22"/>
      <c r="AF458" s="422"/>
      <c r="AG458" s="422"/>
      <c r="AH458" s="278"/>
      <c r="AI458" s="9"/>
      <c r="AJ458" s="350"/>
      <c r="AK458" s="353"/>
      <c r="AL458" s="336"/>
      <c r="AM458" s="350"/>
      <c r="AN458" s="353"/>
      <c r="AO458" s="336"/>
      <c r="AP458" s="350"/>
      <c r="AQ458" s="353"/>
      <c r="AR458" s="336"/>
      <c r="AS458" s="350"/>
      <c r="AT458" s="353"/>
      <c r="AU458" s="336"/>
      <c r="AV458" s="350"/>
      <c r="AW458" s="363"/>
      <c r="AX458" s="336"/>
      <c r="AY458" s="417"/>
      <c r="AZ458" s="411"/>
      <c r="BA458" s="411"/>
      <c r="BB458" s="414"/>
    </row>
    <row r="459" spans="2:62" ht="28.15" customHeight="1" thickBot="1" x14ac:dyDescent="0.25">
      <c r="B459" s="20"/>
      <c r="C459" s="341"/>
      <c r="D459" s="215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 t="s">
        <v>493</v>
      </c>
      <c r="N459" s="15" t="s">
        <v>104</v>
      </c>
      <c r="O459" s="16" t="s">
        <v>1381</v>
      </c>
      <c r="P459" s="15" t="s">
        <v>103</v>
      </c>
      <c r="Q459" s="16" t="s">
        <v>458</v>
      </c>
      <c r="R459" s="15" t="s">
        <v>102</v>
      </c>
      <c r="S459" s="16" t="s">
        <v>465</v>
      </c>
      <c r="T459" s="15">
        <v>20</v>
      </c>
      <c r="U459" s="16" t="s">
        <v>495</v>
      </c>
      <c r="V459" s="15" t="s">
        <v>101</v>
      </c>
      <c r="W459" s="16" t="s">
        <v>354</v>
      </c>
      <c r="X459" s="15" t="s">
        <v>100</v>
      </c>
      <c r="Y459" s="16"/>
      <c r="Z459" s="15" t="s">
        <v>99</v>
      </c>
      <c r="AA459" s="16"/>
      <c r="AB459" s="187"/>
      <c r="AC459" s="16"/>
      <c r="AD459" s="186"/>
      <c r="AE459" s="11"/>
      <c r="AF459" s="423"/>
      <c r="AG459" s="423"/>
      <c r="AH459" s="277"/>
      <c r="AI459" s="9"/>
      <c r="AJ459" s="351"/>
      <c r="AK459" s="354"/>
      <c r="AL459" s="337"/>
      <c r="AM459" s="351"/>
      <c r="AN459" s="354"/>
      <c r="AO459" s="337"/>
      <c r="AP459" s="351"/>
      <c r="AQ459" s="354"/>
      <c r="AR459" s="337"/>
      <c r="AS459" s="351"/>
      <c r="AT459" s="354"/>
      <c r="AU459" s="337"/>
      <c r="AV459" s="351"/>
      <c r="AW459" s="364"/>
      <c r="AX459" s="337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286" t="s">
        <v>160</v>
      </c>
      <c r="AI460" s="106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229</v>
      </c>
      <c r="E461" s="425"/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85"/>
      <c r="AI461" s="86" t="s">
        <v>137</v>
      </c>
      <c r="AJ461" s="85">
        <f t="shared" ref="AJ461:BB461" si="60">SUM(AJ463:AJ474)</f>
        <v>135</v>
      </c>
      <c r="AK461" s="84">
        <f t="shared" si="60"/>
        <v>2</v>
      </c>
      <c r="AL461" s="83">
        <f t="shared" si="60"/>
        <v>0</v>
      </c>
      <c r="AM461" s="85">
        <f t="shared" si="60"/>
        <v>54</v>
      </c>
      <c r="AN461" s="84">
        <f t="shared" si="60"/>
        <v>0</v>
      </c>
      <c r="AO461" s="83">
        <f t="shared" si="60"/>
        <v>0</v>
      </c>
      <c r="AP461" s="85">
        <f t="shared" si="60"/>
        <v>1</v>
      </c>
      <c r="AQ461" s="84">
        <f t="shared" si="60"/>
        <v>0</v>
      </c>
      <c r="AR461" s="83">
        <f t="shared" si="60"/>
        <v>0</v>
      </c>
      <c r="AS461" s="85">
        <f t="shared" si="60"/>
        <v>32</v>
      </c>
      <c r="AT461" s="84">
        <f t="shared" si="60"/>
        <v>0</v>
      </c>
      <c r="AU461" s="83">
        <f t="shared" si="60"/>
        <v>0</v>
      </c>
      <c r="AV461" s="85">
        <f t="shared" si="60"/>
        <v>0</v>
      </c>
      <c r="AW461" s="84">
        <f t="shared" si="60"/>
        <v>0</v>
      </c>
      <c r="AX461" s="83">
        <f t="shared" si="60"/>
        <v>0</v>
      </c>
      <c r="AY461" s="82">
        <f t="shared" si="60"/>
        <v>1</v>
      </c>
      <c r="AZ461" s="81">
        <f t="shared" si="60"/>
        <v>0</v>
      </c>
      <c r="BA461" s="81">
        <f t="shared" si="60"/>
        <v>1</v>
      </c>
      <c r="BB461" s="80">
        <f t="shared" si="60"/>
        <v>0</v>
      </c>
      <c r="BC461" s="79" t="s">
        <v>136</v>
      </c>
      <c r="BF461" s="5">
        <f>SUM(AJ461:AL461)/$BG$5</f>
        <v>45.666666666666664</v>
      </c>
      <c r="BG461" s="5">
        <f>SUM(AM461:AO461,AY461)/$BG$5</f>
        <v>18.333333333333332</v>
      </c>
      <c r="BH461" s="5">
        <f>SUM(AP461:AR461,AZ461)/$BG$5</f>
        <v>0.33333333333333331</v>
      </c>
      <c r="BI461" s="5">
        <f>SUM(AS461:AU461,BA461)/$BG$5</f>
        <v>11</v>
      </c>
      <c r="BJ461" s="5">
        <f>SUM(AV461:AX461,BB461)/$BG$5</f>
        <v>0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85"/>
      <c r="AI462" s="66" t="s">
        <v>135</v>
      </c>
      <c r="AJ462" s="65">
        <f t="shared" ref="AJ462:BB462" si="61">AJ461/3</f>
        <v>45</v>
      </c>
      <c r="AK462" s="64">
        <f t="shared" si="61"/>
        <v>0.66666666666666663</v>
      </c>
      <c r="AL462" s="63">
        <f t="shared" si="61"/>
        <v>0</v>
      </c>
      <c r="AM462" s="65">
        <f t="shared" si="61"/>
        <v>18</v>
      </c>
      <c r="AN462" s="64">
        <f t="shared" si="61"/>
        <v>0</v>
      </c>
      <c r="AO462" s="63">
        <f t="shared" si="61"/>
        <v>0</v>
      </c>
      <c r="AP462" s="65">
        <f t="shared" si="61"/>
        <v>0.33333333333333331</v>
      </c>
      <c r="AQ462" s="64">
        <f t="shared" si="61"/>
        <v>0</v>
      </c>
      <c r="AR462" s="63">
        <f t="shared" si="61"/>
        <v>0</v>
      </c>
      <c r="AS462" s="65">
        <f t="shared" si="61"/>
        <v>10.666666666666666</v>
      </c>
      <c r="AT462" s="64">
        <f t="shared" si="61"/>
        <v>0</v>
      </c>
      <c r="AU462" s="63">
        <f t="shared" si="61"/>
        <v>0</v>
      </c>
      <c r="AV462" s="65">
        <f t="shared" si="61"/>
        <v>0</v>
      </c>
      <c r="AW462" s="64">
        <f t="shared" si="61"/>
        <v>0</v>
      </c>
      <c r="AX462" s="63">
        <f t="shared" si="61"/>
        <v>0</v>
      </c>
      <c r="AY462" s="62">
        <f t="shared" si="61"/>
        <v>0.33333333333333331</v>
      </c>
      <c r="AZ462" s="61">
        <f t="shared" si="61"/>
        <v>0</v>
      </c>
      <c r="BA462" s="61">
        <f t="shared" si="61"/>
        <v>0.33333333333333331</v>
      </c>
      <c r="BB462" s="60">
        <f t="shared" si="61"/>
        <v>0</v>
      </c>
      <c r="BC462" s="59" t="s">
        <v>134</v>
      </c>
    </row>
    <row r="463" spans="2:62" ht="28.15" customHeight="1" x14ac:dyDescent="0.2">
      <c r="B463" s="30"/>
      <c r="C463" s="338">
        <v>1</v>
      </c>
      <c r="D463" s="239" t="s">
        <v>670</v>
      </c>
      <c r="E463" s="198"/>
      <c r="F463" s="198"/>
      <c r="G463" s="197"/>
      <c r="H463" s="358" t="s">
        <v>133</v>
      </c>
      <c r="I463" s="390">
        <v>142</v>
      </c>
      <c r="J463" s="390">
        <v>29</v>
      </c>
      <c r="K463" s="390">
        <v>7</v>
      </c>
      <c r="L463" s="42" t="s">
        <v>131</v>
      </c>
      <c r="M463" s="43" t="s">
        <v>467</v>
      </c>
      <c r="N463" s="42" t="s">
        <v>129</v>
      </c>
      <c r="O463" s="43" t="s">
        <v>357</v>
      </c>
      <c r="P463" s="42" t="s">
        <v>128</v>
      </c>
      <c r="Q463" s="43" t="s">
        <v>458</v>
      </c>
      <c r="R463" s="42" t="s">
        <v>127</v>
      </c>
      <c r="S463" s="43" t="s">
        <v>502</v>
      </c>
      <c r="T463" s="42" t="s">
        <v>126</v>
      </c>
      <c r="U463" s="43" t="s">
        <v>348</v>
      </c>
      <c r="V463" s="42" t="s">
        <v>125</v>
      </c>
      <c r="W463" s="43" t="s">
        <v>130</v>
      </c>
      <c r="X463" s="42" t="s">
        <v>124</v>
      </c>
      <c r="Y463" s="43"/>
      <c r="Z463" s="42" t="s">
        <v>123</v>
      </c>
      <c r="AA463" s="43"/>
      <c r="AB463" s="196"/>
      <c r="AC463" s="43"/>
      <c r="AD463" s="196" t="s">
        <v>179</v>
      </c>
      <c r="AE463" s="58" t="s">
        <v>542</v>
      </c>
      <c r="AF463" s="421"/>
      <c r="AG463" s="421"/>
      <c r="AH463" s="279"/>
      <c r="AI463" s="9"/>
      <c r="AJ463" s="349">
        <f>SUMPRODUCT(LEN($M463:$AA466)-LEN(SUBSTITUTE($M463:$AA466,"A", "")))</f>
        <v>35</v>
      </c>
      <c r="AK463" s="352">
        <f>SUMPRODUCT(LEN($AD463:$AD466)-LEN(SUBSTITUTE($AD463:$AD466,"A", "")))</f>
        <v>2</v>
      </c>
      <c r="AL463" s="335">
        <f>SUMPRODUCT(LEN($AC463:$AC466)-LEN(SUBSTITUTE($AC463:$AC466,"A", "")))</f>
        <v>0</v>
      </c>
      <c r="AM463" s="349">
        <f>SUMPRODUCT(LEN($M463:$AA466)-LEN(SUBSTITUTE($M463:$AA466,"S", "")))</f>
        <v>14</v>
      </c>
      <c r="AN463" s="352">
        <f>SUMPRODUCT(LEN($AD463:$AD466)-LEN(SUBSTITUTE($AD463:$AD466,"S", "")))</f>
        <v>0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8</v>
      </c>
      <c r="AT463" s="352">
        <f>SUMPRODUCT(LEN($AD463:$AD466)-LEN(SUBSTITUTE($AD463:$AD466,"G", "")))</f>
        <v>0</v>
      </c>
      <c r="AU463" s="335">
        <f>SUMPRODUCT(LEN($AC463:$AC466)-LEN(SUBSTITUTE($AC463:$AC466,"G", "")))</f>
        <v>0</v>
      </c>
      <c r="AV463" s="349">
        <f>SUMPRODUCT(LEN($L463:$AA466)-LEN(SUBSTITUTE($L463:$AA466,"M", "")))</f>
        <v>0</v>
      </c>
      <c r="AW463" s="362">
        <f>SUMPRODUCT(LEN($AD463:$AD466)-LEN(SUBSTITUTE($AD463:$AD466,"M", "")))</f>
        <v>0</v>
      </c>
      <c r="AX463" s="335">
        <f>SUMPRODUCT(LEN($AC463:$AC466)-LEN(SUBSTITUTE($AC463:$AC466,"M", "")))</f>
        <v>0</v>
      </c>
      <c r="AY463" s="416">
        <f>SUMPRODUCT(LEN($AE463:$AE466)-LEN(SUBSTITUTE($AE463:$AE466,"S", "")))</f>
        <v>1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1</v>
      </c>
      <c r="BB463" s="413">
        <f>SUMPRODUCT(LEN($AE463:$AE466)-LEN(SUBSTITUTE($AE463:$AE466,"M", "")))</f>
        <v>0</v>
      </c>
    </row>
    <row r="464" spans="2:62" ht="28.15" customHeight="1" thickBot="1" x14ac:dyDescent="0.25">
      <c r="B464" s="30"/>
      <c r="C464" s="339"/>
      <c r="D464" s="221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179</v>
      </c>
      <c r="N464" s="33" t="s">
        <v>121</v>
      </c>
      <c r="O464" s="55" t="s">
        <v>357</v>
      </c>
      <c r="P464" s="33" t="s">
        <v>120</v>
      </c>
      <c r="Q464" s="55" t="s">
        <v>707</v>
      </c>
      <c r="R464" s="33" t="s">
        <v>119</v>
      </c>
      <c r="S464" s="55" t="s">
        <v>542</v>
      </c>
      <c r="T464" s="33" t="s">
        <v>118</v>
      </c>
      <c r="U464" s="55" t="s">
        <v>354</v>
      </c>
      <c r="V464" s="33" t="s">
        <v>117</v>
      </c>
      <c r="W464" s="55" t="s">
        <v>130</v>
      </c>
      <c r="X464" s="33" t="s">
        <v>116</v>
      </c>
      <c r="Y464" s="55"/>
      <c r="Z464" s="33" t="s">
        <v>115</v>
      </c>
      <c r="AA464" s="55"/>
      <c r="AB464" s="193"/>
      <c r="AC464" s="55"/>
      <c r="AD464" s="193"/>
      <c r="AE464" s="57"/>
      <c r="AF464" s="422"/>
      <c r="AG464" s="422"/>
      <c r="AH464" s="278"/>
      <c r="AI464" s="9"/>
      <c r="AJ464" s="350"/>
      <c r="AK464" s="353"/>
      <c r="AL464" s="336"/>
      <c r="AM464" s="350"/>
      <c r="AN464" s="353"/>
      <c r="AO464" s="336"/>
      <c r="AP464" s="350"/>
      <c r="AQ464" s="353"/>
      <c r="AR464" s="336"/>
      <c r="AS464" s="350"/>
      <c r="AT464" s="353"/>
      <c r="AU464" s="336"/>
      <c r="AV464" s="350"/>
      <c r="AW464" s="363"/>
      <c r="AX464" s="336"/>
      <c r="AY464" s="417"/>
      <c r="AZ464" s="411"/>
      <c r="BA464" s="411"/>
      <c r="BB464" s="414"/>
    </row>
    <row r="465" spans="2:62" ht="28.15" customHeight="1" x14ac:dyDescent="0.2">
      <c r="B465" s="30"/>
      <c r="C465" s="340"/>
      <c r="D465" s="218"/>
      <c r="E465" s="192"/>
      <c r="F465" s="192"/>
      <c r="G465" s="191"/>
      <c r="H465" s="360">
        <v>229</v>
      </c>
      <c r="I465" s="392"/>
      <c r="J465" s="392"/>
      <c r="K465" s="392"/>
      <c r="L465" s="25" t="s">
        <v>114</v>
      </c>
      <c r="M465" s="114" t="s">
        <v>132</v>
      </c>
      <c r="N465" s="25" t="s">
        <v>112</v>
      </c>
      <c r="O465" s="114" t="s">
        <v>357</v>
      </c>
      <c r="P465" s="25" t="s">
        <v>111</v>
      </c>
      <c r="Q465" s="114" t="s">
        <v>357</v>
      </c>
      <c r="R465" s="25" t="s">
        <v>110</v>
      </c>
      <c r="S465" s="114" t="s">
        <v>352</v>
      </c>
      <c r="T465" s="25" t="s">
        <v>109</v>
      </c>
      <c r="U465" s="114" t="s">
        <v>351</v>
      </c>
      <c r="V465" s="25" t="s">
        <v>108</v>
      </c>
      <c r="W465" s="114"/>
      <c r="X465" s="25" t="s">
        <v>107</v>
      </c>
      <c r="Y465" s="114"/>
      <c r="Z465" s="25" t="s">
        <v>106</v>
      </c>
      <c r="AA465" s="114"/>
      <c r="AB465" s="190"/>
      <c r="AC465" s="114"/>
      <c r="AD465" s="190"/>
      <c r="AE465" s="57"/>
      <c r="AF465" s="422"/>
      <c r="AG465" s="422"/>
      <c r="AH465" s="278"/>
      <c r="AI465" s="9"/>
      <c r="AJ465" s="350"/>
      <c r="AK465" s="353"/>
      <c r="AL465" s="336"/>
      <c r="AM465" s="350"/>
      <c r="AN465" s="353"/>
      <c r="AO465" s="336"/>
      <c r="AP465" s="350"/>
      <c r="AQ465" s="353"/>
      <c r="AR465" s="336"/>
      <c r="AS465" s="350"/>
      <c r="AT465" s="353"/>
      <c r="AU465" s="336"/>
      <c r="AV465" s="350"/>
      <c r="AW465" s="363"/>
      <c r="AX465" s="336"/>
      <c r="AY465" s="417"/>
      <c r="AZ465" s="411"/>
      <c r="BA465" s="411"/>
      <c r="BB465" s="414"/>
    </row>
    <row r="466" spans="2:62" ht="28.15" customHeight="1" thickBot="1" x14ac:dyDescent="0.25">
      <c r="B466" s="30"/>
      <c r="C466" s="355"/>
      <c r="D466" s="246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509</v>
      </c>
      <c r="N466" s="50" t="s">
        <v>104</v>
      </c>
      <c r="O466" s="51" t="s">
        <v>469</v>
      </c>
      <c r="P466" s="50" t="s">
        <v>103</v>
      </c>
      <c r="Q466" s="51" t="s">
        <v>684</v>
      </c>
      <c r="R466" s="50" t="s">
        <v>102</v>
      </c>
      <c r="S466" s="51" t="s">
        <v>498</v>
      </c>
      <c r="T466" s="50">
        <v>20</v>
      </c>
      <c r="U466" s="51" t="s">
        <v>130</v>
      </c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187"/>
      <c r="AC466" s="51"/>
      <c r="AD466" s="187"/>
      <c r="AE466" s="56"/>
      <c r="AF466" s="424"/>
      <c r="AG466" s="424"/>
      <c r="AH466" s="280"/>
      <c r="AI466" s="9"/>
      <c r="AJ466" s="351"/>
      <c r="AK466" s="354"/>
      <c r="AL466" s="337"/>
      <c r="AM466" s="351"/>
      <c r="AN466" s="354"/>
      <c r="AO466" s="337"/>
      <c r="AP466" s="351"/>
      <c r="AQ466" s="354"/>
      <c r="AR466" s="337"/>
      <c r="AS466" s="351"/>
      <c r="AT466" s="354"/>
      <c r="AU466" s="337"/>
      <c r="AV466" s="351"/>
      <c r="AW466" s="364"/>
      <c r="AX466" s="337"/>
      <c r="AY466" s="418"/>
      <c r="AZ466" s="412"/>
      <c r="BA466" s="412"/>
      <c r="BB466" s="415"/>
    </row>
    <row r="467" spans="2:62" ht="28.15" customHeight="1" x14ac:dyDescent="0.2">
      <c r="B467" s="30"/>
      <c r="C467" s="338">
        <v>2</v>
      </c>
      <c r="D467" s="212"/>
      <c r="E467" s="198"/>
      <c r="F467" s="198"/>
      <c r="G467" s="197"/>
      <c r="H467" s="358"/>
      <c r="I467" s="390">
        <v>146</v>
      </c>
      <c r="J467" s="390">
        <v>29</v>
      </c>
      <c r="K467" s="390">
        <v>5</v>
      </c>
      <c r="L467" s="42" t="s">
        <v>131</v>
      </c>
      <c r="M467" s="43" t="s">
        <v>357</v>
      </c>
      <c r="N467" s="42" t="s">
        <v>129</v>
      </c>
      <c r="O467" s="43" t="s">
        <v>754</v>
      </c>
      <c r="P467" s="42" t="s">
        <v>128</v>
      </c>
      <c r="Q467" s="43" t="s">
        <v>357</v>
      </c>
      <c r="R467" s="42" t="s">
        <v>127</v>
      </c>
      <c r="S467" s="43" t="s">
        <v>865</v>
      </c>
      <c r="T467" s="42" t="s">
        <v>126</v>
      </c>
      <c r="U467" s="43" t="s">
        <v>1079</v>
      </c>
      <c r="V467" s="42" t="s">
        <v>125</v>
      </c>
      <c r="W467" s="43" t="s">
        <v>132</v>
      </c>
      <c r="X467" s="42" t="s">
        <v>124</v>
      </c>
      <c r="Y467" s="43"/>
      <c r="Z467" s="42" t="s">
        <v>123</v>
      </c>
      <c r="AA467" s="43"/>
      <c r="AB467" s="196"/>
      <c r="AC467" s="43"/>
      <c r="AD467" s="196"/>
      <c r="AE467" s="39"/>
      <c r="AF467" s="421"/>
      <c r="AG467" s="421"/>
      <c r="AH467" s="279"/>
      <c r="AI467" s="9"/>
      <c r="AJ467" s="349">
        <f>SUMPRODUCT(LEN($M467:$AA470)-LEN(SUBSTITUTE($M467:$AA470,"A", "")))</f>
        <v>60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13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1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18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35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8.15" customHeight="1" thickBot="1" x14ac:dyDescent="0.25">
      <c r="B468" s="30"/>
      <c r="C468" s="339"/>
      <c r="D468" s="221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 t="s">
        <v>754</v>
      </c>
      <c r="N468" s="33" t="s">
        <v>121</v>
      </c>
      <c r="O468" s="55" t="s">
        <v>467</v>
      </c>
      <c r="P468" s="33" t="s">
        <v>120</v>
      </c>
      <c r="Q468" s="55" t="s">
        <v>1289</v>
      </c>
      <c r="R468" s="33" t="s">
        <v>119</v>
      </c>
      <c r="S468" s="55" t="s">
        <v>527</v>
      </c>
      <c r="T468" s="33" t="s">
        <v>118</v>
      </c>
      <c r="U468" s="55" t="s">
        <v>1033</v>
      </c>
      <c r="V468" s="33" t="s">
        <v>117</v>
      </c>
      <c r="W468" s="55" t="s">
        <v>132</v>
      </c>
      <c r="X468" s="33" t="s">
        <v>116</v>
      </c>
      <c r="Y468" s="55"/>
      <c r="Z468" s="33" t="s">
        <v>115</v>
      </c>
      <c r="AA468" s="55"/>
      <c r="AB468" s="193"/>
      <c r="AC468" s="55"/>
      <c r="AD468" s="193"/>
      <c r="AE468" s="22"/>
      <c r="AF468" s="422"/>
      <c r="AG468" s="422"/>
      <c r="AH468" s="278"/>
      <c r="AI468" s="9"/>
      <c r="AJ468" s="350"/>
      <c r="AK468" s="353"/>
      <c r="AL468" s="336"/>
      <c r="AM468" s="350"/>
      <c r="AN468" s="353"/>
      <c r="AO468" s="336"/>
      <c r="AP468" s="350"/>
      <c r="AQ468" s="353"/>
      <c r="AR468" s="336"/>
      <c r="AS468" s="350"/>
      <c r="AT468" s="353"/>
      <c r="AU468" s="336"/>
      <c r="AV468" s="350"/>
      <c r="AW468" s="363"/>
      <c r="AX468" s="336"/>
      <c r="AY468" s="417"/>
      <c r="AZ468" s="411"/>
      <c r="BA468" s="411"/>
      <c r="BB468" s="414"/>
    </row>
    <row r="469" spans="2:62" ht="28.15" customHeight="1" x14ac:dyDescent="0.2">
      <c r="B469" s="30"/>
      <c r="C469" s="340"/>
      <c r="D469" s="218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 t="s">
        <v>469</v>
      </c>
      <c r="N469" s="25" t="s">
        <v>112</v>
      </c>
      <c r="O469" s="114" t="s">
        <v>984</v>
      </c>
      <c r="P469" s="25" t="s">
        <v>111</v>
      </c>
      <c r="Q469" s="114" t="s">
        <v>703</v>
      </c>
      <c r="R469" s="25" t="s">
        <v>110</v>
      </c>
      <c r="S469" s="114" t="s">
        <v>1392</v>
      </c>
      <c r="T469" s="25" t="s">
        <v>109</v>
      </c>
      <c r="U469" s="114" t="s">
        <v>353</v>
      </c>
      <c r="V469" s="25" t="s">
        <v>108</v>
      </c>
      <c r="W469" s="114" t="s">
        <v>130</v>
      </c>
      <c r="X469" s="25" t="s">
        <v>107</v>
      </c>
      <c r="Y469" s="114"/>
      <c r="Z469" s="25" t="s">
        <v>106</v>
      </c>
      <c r="AA469" s="114"/>
      <c r="AB469" s="190"/>
      <c r="AC469" s="114"/>
      <c r="AD469" s="190"/>
      <c r="AE469" s="22"/>
      <c r="AF469" s="422"/>
      <c r="AG469" s="422"/>
      <c r="AH469" s="278"/>
      <c r="AI469" s="9"/>
      <c r="AJ469" s="350"/>
      <c r="AK469" s="353"/>
      <c r="AL469" s="336"/>
      <c r="AM469" s="350"/>
      <c r="AN469" s="353"/>
      <c r="AO469" s="336"/>
      <c r="AP469" s="350"/>
      <c r="AQ469" s="353"/>
      <c r="AR469" s="336"/>
      <c r="AS469" s="350"/>
      <c r="AT469" s="353"/>
      <c r="AU469" s="336"/>
      <c r="AV469" s="350"/>
      <c r="AW469" s="363"/>
      <c r="AX469" s="336"/>
      <c r="AY469" s="417"/>
      <c r="AZ469" s="411"/>
      <c r="BA469" s="411"/>
      <c r="BB469" s="414"/>
    </row>
    <row r="470" spans="2:62" ht="28.15" customHeight="1" thickBot="1" x14ac:dyDescent="0.25">
      <c r="B470" s="30"/>
      <c r="C470" s="355"/>
      <c r="D470" s="246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 t="s">
        <v>1091</v>
      </c>
      <c r="N470" s="50" t="s">
        <v>104</v>
      </c>
      <c r="O470" s="51" t="s">
        <v>1391</v>
      </c>
      <c r="P470" s="50" t="s">
        <v>103</v>
      </c>
      <c r="Q470" s="51" t="s">
        <v>357</v>
      </c>
      <c r="R470" s="50" t="s">
        <v>102</v>
      </c>
      <c r="S470" s="51" t="s">
        <v>845</v>
      </c>
      <c r="T470" s="50">
        <v>20</v>
      </c>
      <c r="U470" s="51" t="s">
        <v>132</v>
      </c>
      <c r="V470" s="50" t="s">
        <v>101</v>
      </c>
      <c r="W470" s="51" t="s">
        <v>130</v>
      </c>
      <c r="X470" s="50" t="s">
        <v>100</v>
      </c>
      <c r="Y470" s="51"/>
      <c r="Z470" s="50" t="s">
        <v>99</v>
      </c>
      <c r="AA470" s="51"/>
      <c r="AB470" s="187"/>
      <c r="AC470" s="51"/>
      <c r="AD470" s="187"/>
      <c r="AE470" s="48"/>
      <c r="AF470" s="424"/>
      <c r="AG470" s="424"/>
      <c r="AH470" s="280"/>
      <c r="AI470" s="9"/>
      <c r="AJ470" s="351"/>
      <c r="AK470" s="354"/>
      <c r="AL470" s="337"/>
      <c r="AM470" s="351"/>
      <c r="AN470" s="354"/>
      <c r="AO470" s="337"/>
      <c r="AP470" s="351"/>
      <c r="AQ470" s="354"/>
      <c r="AR470" s="337"/>
      <c r="AS470" s="351"/>
      <c r="AT470" s="354"/>
      <c r="AU470" s="337"/>
      <c r="AV470" s="351"/>
      <c r="AW470" s="364"/>
      <c r="AX470" s="337"/>
      <c r="AY470" s="418"/>
      <c r="AZ470" s="412"/>
      <c r="BA470" s="412"/>
      <c r="BB470" s="415"/>
    </row>
    <row r="471" spans="2:62" ht="28.15" customHeight="1" x14ac:dyDescent="0.2">
      <c r="B471" s="30"/>
      <c r="C471" s="338">
        <v>3</v>
      </c>
      <c r="D471" s="212"/>
      <c r="E471" s="198"/>
      <c r="F471" s="198"/>
      <c r="G471" s="197"/>
      <c r="H471" s="358"/>
      <c r="I471" s="390">
        <v>162</v>
      </c>
      <c r="J471" s="390">
        <v>32</v>
      </c>
      <c r="K471" s="390">
        <v>7</v>
      </c>
      <c r="L471" s="42" t="s">
        <v>131</v>
      </c>
      <c r="M471" s="43" t="s">
        <v>179</v>
      </c>
      <c r="N471" s="42" t="s">
        <v>129</v>
      </c>
      <c r="O471" s="43" t="s">
        <v>357</v>
      </c>
      <c r="P471" s="42" t="s">
        <v>128</v>
      </c>
      <c r="Q471" s="43" t="s">
        <v>458</v>
      </c>
      <c r="R471" s="42" t="s">
        <v>127</v>
      </c>
      <c r="S471" s="43" t="s">
        <v>466</v>
      </c>
      <c r="T471" s="42" t="s">
        <v>126</v>
      </c>
      <c r="U471" s="43" t="s">
        <v>579</v>
      </c>
      <c r="V471" s="42" t="s">
        <v>125</v>
      </c>
      <c r="W471" s="43" t="s">
        <v>354</v>
      </c>
      <c r="X471" s="42" t="s">
        <v>124</v>
      </c>
      <c r="Y471" s="43" t="s">
        <v>130</v>
      </c>
      <c r="Z471" s="42" t="s">
        <v>123</v>
      </c>
      <c r="AA471" s="43"/>
      <c r="AB471" s="196"/>
      <c r="AC471" s="43"/>
      <c r="AD471" s="196"/>
      <c r="AE471" s="39"/>
      <c r="AF471" s="421"/>
      <c r="AG471" s="421"/>
      <c r="AH471" s="279"/>
      <c r="AI471" s="9"/>
      <c r="AJ471" s="349">
        <f>SUMPRODUCT(LEN($M471:$AA474)-LEN(SUBSTITUTE($M471:$AA474,"A", "")))</f>
        <v>40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27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6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35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8.15" customHeight="1" thickBot="1" x14ac:dyDescent="0.25">
      <c r="B472" s="30"/>
      <c r="C472" s="339"/>
      <c r="D472" s="221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 t="s">
        <v>179</v>
      </c>
      <c r="N472" s="33" t="s">
        <v>121</v>
      </c>
      <c r="O472" s="55" t="s">
        <v>357</v>
      </c>
      <c r="P472" s="33" t="s">
        <v>120</v>
      </c>
      <c r="Q472" s="55" t="s">
        <v>795</v>
      </c>
      <c r="R472" s="33" t="s">
        <v>119</v>
      </c>
      <c r="S472" s="55" t="s">
        <v>459</v>
      </c>
      <c r="T472" s="33" t="s">
        <v>118</v>
      </c>
      <c r="U472" s="55" t="s">
        <v>354</v>
      </c>
      <c r="V472" s="33" t="s">
        <v>117</v>
      </c>
      <c r="W472" s="55" t="s">
        <v>354</v>
      </c>
      <c r="X472" s="33" t="s">
        <v>116</v>
      </c>
      <c r="Y472" s="55"/>
      <c r="Z472" s="33" t="s">
        <v>115</v>
      </c>
      <c r="AA472" s="55"/>
      <c r="AB472" s="193"/>
      <c r="AC472" s="55"/>
      <c r="AD472" s="193"/>
      <c r="AE472" s="22"/>
      <c r="AF472" s="422"/>
      <c r="AG472" s="422"/>
      <c r="AH472" s="278"/>
      <c r="AI472" s="9"/>
      <c r="AJ472" s="350"/>
      <c r="AK472" s="353"/>
      <c r="AL472" s="336"/>
      <c r="AM472" s="350"/>
      <c r="AN472" s="353"/>
      <c r="AO472" s="336"/>
      <c r="AP472" s="350"/>
      <c r="AQ472" s="353"/>
      <c r="AR472" s="336"/>
      <c r="AS472" s="350"/>
      <c r="AT472" s="353"/>
      <c r="AU472" s="336"/>
      <c r="AV472" s="350"/>
      <c r="AW472" s="363"/>
      <c r="AX472" s="336"/>
      <c r="AY472" s="417"/>
      <c r="AZ472" s="411"/>
      <c r="BA472" s="411"/>
      <c r="BB472" s="414"/>
    </row>
    <row r="473" spans="2:62" ht="28.15" customHeight="1" x14ac:dyDescent="0.2">
      <c r="B473" s="30"/>
      <c r="C473" s="340"/>
      <c r="D473" s="218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 t="s">
        <v>179</v>
      </c>
      <c r="N473" s="25" t="s">
        <v>112</v>
      </c>
      <c r="O473" s="114" t="s">
        <v>357</v>
      </c>
      <c r="P473" s="25" t="s">
        <v>111</v>
      </c>
      <c r="Q473" s="114" t="s">
        <v>357</v>
      </c>
      <c r="R473" s="25" t="s">
        <v>110</v>
      </c>
      <c r="S473" s="114" t="s">
        <v>495</v>
      </c>
      <c r="T473" s="25" t="s">
        <v>109</v>
      </c>
      <c r="U473" s="114" t="s">
        <v>349</v>
      </c>
      <c r="V473" s="25" t="s">
        <v>108</v>
      </c>
      <c r="W473" s="114" t="s">
        <v>130</v>
      </c>
      <c r="X473" s="25" t="s">
        <v>107</v>
      </c>
      <c r="Y473" s="114"/>
      <c r="Z473" s="25" t="s">
        <v>106</v>
      </c>
      <c r="AA473" s="114"/>
      <c r="AB473" s="190"/>
      <c r="AC473" s="114"/>
      <c r="AD473" s="190"/>
      <c r="AE473" s="22"/>
      <c r="AF473" s="422"/>
      <c r="AG473" s="422"/>
      <c r="AH473" s="278"/>
      <c r="AI473" s="9"/>
      <c r="AJ473" s="350"/>
      <c r="AK473" s="353"/>
      <c r="AL473" s="336"/>
      <c r="AM473" s="350"/>
      <c r="AN473" s="353"/>
      <c r="AO473" s="336"/>
      <c r="AP473" s="350"/>
      <c r="AQ473" s="353"/>
      <c r="AR473" s="336"/>
      <c r="AS473" s="350"/>
      <c r="AT473" s="353"/>
      <c r="AU473" s="336"/>
      <c r="AV473" s="350"/>
      <c r="AW473" s="363"/>
      <c r="AX473" s="336"/>
      <c r="AY473" s="417"/>
      <c r="AZ473" s="411"/>
      <c r="BA473" s="411"/>
      <c r="BB473" s="414"/>
    </row>
    <row r="474" spans="2:62" ht="28.15" customHeight="1" thickBot="1" x14ac:dyDescent="0.25">
      <c r="B474" s="20"/>
      <c r="C474" s="341"/>
      <c r="D474" s="215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 t="s">
        <v>179</v>
      </c>
      <c r="N474" s="15" t="s">
        <v>104</v>
      </c>
      <c r="O474" s="16" t="s">
        <v>984</v>
      </c>
      <c r="P474" s="15" t="s">
        <v>103</v>
      </c>
      <c r="Q474" s="16" t="s">
        <v>677</v>
      </c>
      <c r="R474" s="15" t="s">
        <v>102</v>
      </c>
      <c r="S474" s="16" t="s">
        <v>353</v>
      </c>
      <c r="T474" s="15">
        <v>20</v>
      </c>
      <c r="U474" s="16" t="s">
        <v>349</v>
      </c>
      <c r="V474" s="15" t="s">
        <v>101</v>
      </c>
      <c r="W474" s="16" t="s">
        <v>130</v>
      </c>
      <c r="X474" s="15" t="s">
        <v>100</v>
      </c>
      <c r="Y474" s="16"/>
      <c r="Z474" s="15" t="s">
        <v>99</v>
      </c>
      <c r="AA474" s="16"/>
      <c r="AB474" s="187"/>
      <c r="AC474" s="16"/>
      <c r="AD474" s="186"/>
      <c r="AE474" s="11"/>
      <c r="AF474" s="423"/>
      <c r="AG474" s="423"/>
      <c r="AH474" s="277"/>
      <c r="AI474" s="9"/>
      <c r="AJ474" s="351"/>
      <c r="AK474" s="354"/>
      <c r="AL474" s="337"/>
      <c r="AM474" s="351"/>
      <c r="AN474" s="354"/>
      <c r="AO474" s="337"/>
      <c r="AP474" s="351"/>
      <c r="AQ474" s="354"/>
      <c r="AR474" s="337"/>
      <c r="AS474" s="351"/>
      <c r="AT474" s="354"/>
      <c r="AU474" s="337"/>
      <c r="AV474" s="351"/>
      <c r="AW474" s="364"/>
      <c r="AX474" s="337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286" t="s">
        <v>160</v>
      </c>
      <c r="AI475" s="106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230</v>
      </c>
      <c r="E476" s="425"/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85"/>
      <c r="AI476" s="86" t="s">
        <v>137</v>
      </c>
      <c r="AJ476" s="85">
        <f t="shared" ref="AJ476:BB476" si="62">SUM(AJ478:AJ489)</f>
        <v>149</v>
      </c>
      <c r="AK476" s="84">
        <f t="shared" si="62"/>
        <v>33</v>
      </c>
      <c r="AL476" s="83">
        <f t="shared" si="62"/>
        <v>2</v>
      </c>
      <c r="AM476" s="85">
        <f t="shared" si="62"/>
        <v>55</v>
      </c>
      <c r="AN476" s="84">
        <f t="shared" si="62"/>
        <v>14</v>
      </c>
      <c r="AO476" s="83">
        <f t="shared" si="62"/>
        <v>1</v>
      </c>
      <c r="AP476" s="85">
        <f t="shared" si="62"/>
        <v>0</v>
      </c>
      <c r="AQ476" s="84">
        <f t="shared" si="62"/>
        <v>1</v>
      </c>
      <c r="AR476" s="83">
        <f t="shared" si="62"/>
        <v>0</v>
      </c>
      <c r="AS476" s="85">
        <f t="shared" si="62"/>
        <v>47</v>
      </c>
      <c r="AT476" s="84">
        <f t="shared" si="62"/>
        <v>15</v>
      </c>
      <c r="AU476" s="83">
        <f t="shared" si="62"/>
        <v>0</v>
      </c>
      <c r="AV476" s="85">
        <f t="shared" si="62"/>
        <v>4</v>
      </c>
      <c r="AW476" s="84">
        <f t="shared" si="62"/>
        <v>0</v>
      </c>
      <c r="AX476" s="83">
        <f t="shared" si="62"/>
        <v>0</v>
      </c>
      <c r="AY476" s="82">
        <f t="shared" si="62"/>
        <v>1</v>
      </c>
      <c r="AZ476" s="81">
        <f t="shared" si="62"/>
        <v>0</v>
      </c>
      <c r="BA476" s="81">
        <f t="shared" si="62"/>
        <v>3</v>
      </c>
      <c r="BB476" s="80">
        <f t="shared" si="62"/>
        <v>0</v>
      </c>
      <c r="BC476" s="79" t="s">
        <v>136</v>
      </c>
      <c r="BF476" s="5">
        <f>SUM(AJ476:AL476)/$BG$5</f>
        <v>61.333333333333336</v>
      </c>
      <c r="BG476" s="5">
        <f>SUM(AM476:AO476,AY476)/$BG$5</f>
        <v>23.666666666666668</v>
      </c>
      <c r="BH476" s="5">
        <f>SUM(AP476:AR476,AZ476)/$BG$5</f>
        <v>0.33333333333333331</v>
      </c>
      <c r="BI476" s="5">
        <f>SUM(AS476:AU476,BA476)/$BG$5</f>
        <v>21.666666666666668</v>
      </c>
      <c r="BJ476" s="5">
        <f>SUM(AV476:AX476,BB476)/$BG$5</f>
        <v>1.3333333333333333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85"/>
      <c r="AI477" s="66" t="s">
        <v>135</v>
      </c>
      <c r="AJ477" s="65">
        <f t="shared" ref="AJ477:BB477" si="63">AJ476/3</f>
        <v>49.666666666666664</v>
      </c>
      <c r="AK477" s="64">
        <f t="shared" si="63"/>
        <v>11</v>
      </c>
      <c r="AL477" s="63">
        <f t="shared" si="63"/>
        <v>0.66666666666666663</v>
      </c>
      <c r="AM477" s="65">
        <f t="shared" si="63"/>
        <v>18.333333333333332</v>
      </c>
      <c r="AN477" s="64">
        <f t="shared" si="63"/>
        <v>4.666666666666667</v>
      </c>
      <c r="AO477" s="63">
        <f t="shared" si="63"/>
        <v>0.33333333333333331</v>
      </c>
      <c r="AP477" s="65">
        <f t="shared" si="63"/>
        <v>0</v>
      </c>
      <c r="AQ477" s="64">
        <f t="shared" si="63"/>
        <v>0.33333333333333331</v>
      </c>
      <c r="AR477" s="63">
        <f t="shared" si="63"/>
        <v>0</v>
      </c>
      <c r="AS477" s="65">
        <f t="shared" si="63"/>
        <v>15.666666666666666</v>
      </c>
      <c r="AT477" s="64">
        <f t="shared" si="63"/>
        <v>5</v>
      </c>
      <c r="AU477" s="63">
        <f t="shared" si="63"/>
        <v>0</v>
      </c>
      <c r="AV477" s="65">
        <f t="shared" si="63"/>
        <v>1.3333333333333333</v>
      </c>
      <c r="AW477" s="64">
        <f t="shared" si="63"/>
        <v>0</v>
      </c>
      <c r="AX477" s="63">
        <f t="shared" si="63"/>
        <v>0</v>
      </c>
      <c r="AY477" s="62">
        <f t="shared" si="63"/>
        <v>0.33333333333333331</v>
      </c>
      <c r="AZ477" s="61">
        <f t="shared" si="63"/>
        <v>0</v>
      </c>
      <c r="BA477" s="61">
        <f t="shared" si="63"/>
        <v>1</v>
      </c>
      <c r="BB477" s="60">
        <f t="shared" si="63"/>
        <v>0</v>
      </c>
      <c r="BC477" s="59" t="s">
        <v>134</v>
      </c>
    </row>
    <row r="478" spans="2:62" ht="28.15" customHeight="1" x14ac:dyDescent="0.2">
      <c r="B478" s="30"/>
      <c r="C478" s="338">
        <v>1</v>
      </c>
      <c r="D478" s="239" t="s">
        <v>1390</v>
      </c>
      <c r="E478" s="198"/>
      <c r="F478" s="198"/>
      <c r="G478" s="197"/>
      <c r="H478" s="358" t="s">
        <v>370</v>
      </c>
      <c r="I478" s="390">
        <v>128</v>
      </c>
      <c r="J478" s="390">
        <v>31</v>
      </c>
      <c r="K478" s="390">
        <v>6</v>
      </c>
      <c r="L478" s="42" t="s">
        <v>131</v>
      </c>
      <c r="M478" s="43" t="s">
        <v>1270</v>
      </c>
      <c r="N478" s="42" t="s">
        <v>129</v>
      </c>
      <c r="O478" s="43" t="s">
        <v>357</v>
      </c>
      <c r="P478" s="42" t="s">
        <v>128</v>
      </c>
      <c r="Q478" s="43" t="s">
        <v>357</v>
      </c>
      <c r="R478" s="42" t="s">
        <v>127</v>
      </c>
      <c r="S478" s="43" t="s">
        <v>479</v>
      </c>
      <c r="T478" s="42" t="s">
        <v>126</v>
      </c>
      <c r="U478" s="43" t="s">
        <v>474</v>
      </c>
      <c r="V478" s="42" t="s">
        <v>125</v>
      </c>
      <c r="W478" s="43" t="s">
        <v>346</v>
      </c>
      <c r="X478" s="42" t="s">
        <v>124</v>
      </c>
      <c r="Y478" s="43" t="s">
        <v>130</v>
      </c>
      <c r="Z478" s="42" t="s">
        <v>123</v>
      </c>
      <c r="AA478" s="43"/>
      <c r="AB478" s="196">
        <v>9</v>
      </c>
      <c r="AC478" s="43" t="s">
        <v>132</v>
      </c>
      <c r="AD478" s="196" t="s">
        <v>1389</v>
      </c>
      <c r="AE478" s="58" t="s">
        <v>1388</v>
      </c>
      <c r="AF478" s="421"/>
      <c r="AG478" s="421"/>
      <c r="AH478" s="279"/>
      <c r="AI478" s="9"/>
      <c r="AJ478" s="349">
        <f>SUMPRODUCT(LEN($M478:$AA481)-LEN(SUBSTITUTE($M478:$AA481,"A", "")))</f>
        <v>46</v>
      </c>
      <c r="AK478" s="352">
        <f>SUMPRODUCT(LEN($AD478:$AD481)-LEN(SUBSTITUTE($AD478:$AD481,"A", "")))</f>
        <v>12</v>
      </c>
      <c r="AL478" s="335">
        <f>SUMPRODUCT(LEN($AC478:$AC481)-LEN(SUBSTITUTE($AC478:$AC481,"A", "")))</f>
        <v>1</v>
      </c>
      <c r="AM478" s="349">
        <f>SUMPRODUCT(LEN($M478:$AA481)-LEN(SUBSTITUTE($M478:$AA481,"S", "")))</f>
        <v>11</v>
      </c>
      <c r="AN478" s="352">
        <f>SUMPRODUCT(LEN($AD478:$AD481)-LEN(SUBSTITUTE($AD478:$AD481,"S", "")))</f>
        <v>0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1</v>
      </c>
      <c r="AR478" s="335">
        <f>SUMPRODUCT(LEN($AC478:$AC481)-LEN(SUBSTITUTE($AC478:$AC481,"F", "")))</f>
        <v>0</v>
      </c>
      <c r="AS478" s="349">
        <f>SUMPRODUCT(LEN($M478:$AA481)-LEN(SUBSTITUTE($M478:$AA481,"G", "")))</f>
        <v>10</v>
      </c>
      <c r="AT478" s="352">
        <f>SUMPRODUCT(LEN($AD478:$AD481)-LEN(SUBSTITUTE($AD478:$AD481,"G", "")))</f>
        <v>9</v>
      </c>
      <c r="AU478" s="335">
        <f>SUMPRODUCT(LEN($AC478:$AC481)-LEN(SUBSTITUTE($AC478:$AC481,"G", "")))</f>
        <v>0</v>
      </c>
      <c r="AV478" s="349">
        <f>SUMPRODUCT(LEN($L478:$AA481)-LEN(SUBSTITUTE($L478:$AA481,"M", "")))</f>
        <v>2</v>
      </c>
      <c r="AW478" s="362">
        <f>SUMPRODUCT(LEN($AD478:$AD481)-LEN(SUBSTITUTE($AD478:$AD481,"M", "")))</f>
        <v>0</v>
      </c>
      <c r="AX478" s="335">
        <f>SUMPRODUCT(LEN($AC478:$AC481)-LEN(SUBSTITUTE($AC478:$AC481,"M", "")))</f>
        <v>0</v>
      </c>
      <c r="AY478" s="416">
        <f>SUMPRODUCT(LEN($AE478:$AE481)-LEN(SUBSTITUTE($AE478:$AE481,"S", "")))</f>
        <v>1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3</v>
      </c>
      <c r="BB478" s="413">
        <f>SUMPRODUCT(LEN($AE478:$AE481)-LEN(SUBSTITUTE($AE478:$AE481,"M", "")))</f>
        <v>0</v>
      </c>
    </row>
    <row r="479" spans="2:62" ht="28.15" customHeight="1" thickBot="1" x14ac:dyDescent="0.25">
      <c r="B479" s="30"/>
      <c r="C479" s="339"/>
      <c r="D479" s="221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1288</v>
      </c>
      <c r="N479" s="33" t="s">
        <v>121</v>
      </c>
      <c r="O479" s="55" t="s">
        <v>458</v>
      </c>
      <c r="P479" s="33" t="s">
        <v>120</v>
      </c>
      <c r="Q479" s="55" t="s">
        <v>684</v>
      </c>
      <c r="R479" s="33" t="s">
        <v>119</v>
      </c>
      <c r="S479" s="55" t="s">
        <v>479</v>
      </c>
      <c r="T479" s="33" t="s">
        <v>118</v>
      </c>
      <c r="U479" s="55" t="s">
        <v>493</v>
      </c>
      <c r="V479" s="33" t="s">
        <v>117</v>
      </c>
      <c r="W479" s="55" t="s">
        <v>354</v>
      </c>
      <c r="X479" s="33" t="s">
        <v>116</v>
      </c>
      <c r="Y479" s="55"/>
      <c r="Z479" s="33" t="s">
        <v>115</v>
      </c>
      <c r="AA479" s="55"/>
      <c r="AB479" s="193"/>
      <c r="AC479" s="55"/>
      <c r="AD479" s="193" t="s">
        <v>1387</v>
      </c>
      <c r="AE479" s="57"/>
      <c r="AF479" s="422"/>
      <c r="AG479" s="422"/>
      <c r="AH479" s="278"/>
      <c r="AI479" s="9"/>
      <c r="AJ479" s="350"/>
      <c r="AK479" s="353"/>
      <c r="AL479" s="336"/>
      <c r="AM479" s="350"/>
      <c r="AN479" s="353"/>
      <c r="AO479" s="336"/>
      <c r="AP479" s="350"/>
      <c r="AQ479" s="353"/>
      <c r="AR479" s="336"/>
      <c r="AS479" s="350"/>
      <c r="AT479" s="353"/>
      <c r="AU479" s="336"/>
      <c r="AV479" s="350"/>
      <c r="AW479" s="363"/>
      <c r="AX479" s="336"/>
      <c r="AY479" s="417"/>
      <c r="AZ479" s="411"/>
      <c r="BA479" s="411"/>
      <c r="BB479" s="414"/>
    </row>
    <row r="480" spans="2:62" ht="28.15" customHeight="1" x14ac:dyDescent="0.2">
      <c r="B480" s="30"/>
      <c r="C480" s="340"/>
      <c r="D480" s="218"/>
      <c r="E480" s="192"/>
      <c r="F480" s="192"/>
      <c r="G480" s="191"/>
      <c r="H480" s="360">
        <v>230</v>
      </c>
      <c r="I480" s="392"/>
      <c r="J480" s="392"/>
      <c r="K480" s="392"/>
      <c r="L480" s="25" t="s">
        <v>114</v>
      </c>
      <c r="M480" s="114" t="s">
        <v>479</v>
      </c>
      <c r="N480" s="25" t="s">
        <v>112</v>
      </c>
      <c r="O480" s="114" t="s">
        <v>357</v>
      </c>
      <c r="P480" s="25" t="s">
        <v>111</v>
      </c>
      <c r="Q480" s="114" t="s">
        <v>458</v>
      </c>
      <c r="R480" s="25" t="s">
        <v>110</v>
      </c>
      <c r="S480" s="114" t="s">
        <v>479</v>
      </c>
      <c r="T480" s="25" t="s">
        <v>109</v>
      </c>
      <c r="U480" s="114" t="s">
        <v>348</v>
      </c>
      <c r="V480" s="25" t="s">
        <v>108</v>
      </c>
      <c r="W480" s="114" t="s">
        <v>347</v>
      </c>
      <c r="X480" s="25" t="s">
        <v>107</v>
      </c>
      <c r="Y480" s="114"/>
      <c r="Z480" s="25" t="s">
        <v>106</v>
      </c>
      <c r="AA480" s="114"/>
      <c r="AB480" s="190"/>
      <c r="AC480" s="114"/>
      <c r="AD480" s="190"/>
      <c r="AE480" s="57"/>
      <c r="AF480" s="422"/>
      <c r="AG480" s="422"/>
      <c r="AH480" s="278"/>
      <c r="AI480" s="9"/>
      <c r="AJ480" s="350"/>
      <c r="AK480" s="353"/>
      <c r="AL480" s="336"/>
      <c r="AM480" s="350"/>
      <c r="AN480" s="353"/>
      <c r="AO480" s="336"/>
      <c r="AP480" s="350"/>
      <c r="AQ480" s="353"/>
      <c r="AR480" s="336"/>
      <c r="AS480" s="350"/>
      <c r="AT480" s="353"/>
      <c r="AU480" s="336"/>
      <c r="AV480" s="350"/>
      <c r="AW480" s="363"/>
      <c r="AX480" s="336"/>
      <c r="AY480" s="417"/>
      <c r="AZ480" s="411"/>
      <c r="BA480" s="411"/>
      <c r="BB480" s="414"/>
    </row>
    <row r="481" spans="2:62" ht="28.15" customHeight="1" thickBot="1" x14ac:dyDescent="0.25">
      <c r="B481" s="30"/>
      <c r="C481" s="355"/>
      <c r="D481" s="246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357</v>
      </c>
      <c r="N481" s="50" t="s">
        <v>104</v>
      </c>
      <c r="O481" s="51" t="s">
        <v>132</v>
      </c>
      <c r="P481" s="50" t="s">
        <v>103</v>
      </c>
      <c r="Q481" s="51" t="s">
        <v>467</v>
      </c>
      <c r="R481" s="50" t="s">
        <v>102</v>
      </c>
      <c r="S481" s="51" t="s">
        <v>373</v>
      </c>
      <c r="T481" s="50">
        <v>20</v>
      </c>
      <c r="U481" s="51" t="s">
        <v>496</v>
      </c>
      <c r="V481" s="50" t="s">
        <v>101</v>
      </c>
      <c r="W481" s="51" t="s">
        <v>347</v>
      </c>
      <c r="X481" s="50" t="s">
        <v>100</v>
      </c>
      <c r="Y481" s="51"/>
      <c r="Z481" s="50" t="s">
        <v>99</v>
      </c>
      <c r="AA481" s="51"/>
      <c r="AB481" s="187"/>
      <c r="AC481" s="51"/>
      <c r="AD481" s="187"/>
      <c r="AE481" s="56"/>
      <c r="AF481" s="424"/>
      <c r="AG481" s="424"/>
      <c r="AH481" s="280"/>
      <c r="AI481" s="9"/>
      <c r="AJ481" s="351"/>
      <c r="AK481" s="354"/>
      <c r="AL481" s="337"/>
      <c r="AM481" s="351"/>
      <c r="AN481" s="354"/>
      <c r="AO481" s="337"/>
      <c r="AP481" s="351"/>
      <c r="AQ481" s="354"/>
      <c r="AR481" s="337"/>
      <c r="AS481" s="351"/>
      <c r="AT481" s="354"/>
      <c r="AU481" s="337"/>
      <c r="AV481" s="351"/>
      <c r="AW481" s="364"/>
      <c r="AX481" s="337"/>
      <c r="AY481" s="418"/>
      <c r="AZ481" s="412"/>
      <c r="BA481" s="412"/>
      <c r="BB481" s="415"/>
    </row>
    <row r="482" spans="2:62" ht="28.15" customHeight="1" x14ac:dyDescent="0.2">
      <c r="B482" s="30"/>
      <c r="C482" s="338">
        <v>2</v>
      </c>
      <c r="D482" s="212"/>
      <c r="E482" s="198"/>
      <c r="F482" s="198"/>
      <c r="G482" s="197"/>
      <c r="H482" s="358"/>
      <c r="I482" s="390">
        <v>128</v>
      </c>
      <c r="J482" s="390">
        <v>34</v>
      </c>
      <c r="K482" s="390">
        <v>6</v>
      </c>
      <c r="L482" s="42" t="s">
        <v>131</v>
      </c>
      <c r="M482" s="43" t="s">
        <v>1328</v>
      </c>
      <c r="N482" s="42" t="s">
        <v>129</v>
      </c>
      <c r="O482" s="43" t="s">
        <v>479</v>
      </c>
      <c r="P482" s="42" t="s">
        <v>128</v>
      </c>
      <c r="Q482" s="43" t="s">
        <v>179</v>
      </c>
      <c r="R482" s="42" t="s">
        <v>127</v>
      </c>
      <c r="S482" s="43" t="s">
        <v>593</v>
      </c>
      <c r="T482" s="42" t="s">
        <v>126</v>
      </c>
      <c r="U482" s="43" t="s">
        <v>470</v>
      </c>
      <c r="V482" s="42" t="s">
        <v>125</v>
      </c>
      <c r="W482" s="43" t="s">
        <v>369</v>
      </c>
      <c r="X482" s="42" t="s">
        <v>124</v>
      </c>
      <c r="Y482" s="43" t="s">
        <v>354</v>
      </c>
      <c r="Z482" s="42" t="s">
        <v>123</v>
      </c>
      <c r="AA482" s="43"/>
      <c r="AB482" s="196">
        <v>9</v>
      </c>
      <c r="AC482" s="43" t="s">
        <v>132</v>
      </c>
      <c r="AD482" s="196" t="s">
        <v>1386</v>
      </c>
      <c r="AE482" s="39"/>
      <c r="AF482" s="421"/>
      <c r="AG482" s="421"/>
      <c r="AH482" s="279"/>
      <c r="AI482" s="9"/>
      <c r="AJ482" s="349">
        <f>SUMPRODUCT(LEN($M482:$AA485)-LEN(SUBSTITUTE($M482:$AA485,"A", "")))</f>
        <v>51</v>
      </c>
      <c r="AK482" s="352">
        <f>SUMPRODUCT(LEN($AD482:$AD485)-LEN(SUBSTITUTE($AD482:$AD485,"A", "")))</f>
        <v>9</v>
      </c>
      <c r="AL482" s="335">
        <f>SUMPRODUCT(LEN($AC482:$AC485)-LEN(SUBSTITUTE($AC482:$AC485,"A", "")))</f>
        <v>1</v>
      </c>
      <c r="AM482" s="349">
        <f>SUMPRODUCT(LEN($M482:$AA485)-LEN(SUBSTITUTE($M482:$AA485,"S", "")))</f>
        <v>28</v>
      </c>
      <c r="AN482" s="352">
        <f>SUMPRODUCT(LEN($AD482:$AD485)-LEN(SUBSTITUTE($AD482:$AD485,"S", "")))</f>
        <v>4</v>
      </c>
      <c r="AO482" s="335">
        <f>SUMPRODUCT(LEN($AC482:$AC485)-LEN(SUBSTITUTE($AC482:$AC485,"S", "")))</f>
        <v>1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14</v>
      </c>
      <c r="AT482" s="352">
        <f>SUMPRODUCT(LEN($AD482:$AD485)-LEN(SUBSTITUTE($AD482:$AD485,"G", "")))</f>
        <v>2</v>
      </c>
      <c r="AU482" s="335">
        <f>SUMPRODUCT(LEN($AC482:$AC485)-LEN(SUBSTITUTE($AC482:$AC485,"G", "")))</f>
        <v>0</v>
      </c>
      <c r="AV482" s="349">
        <f>SUMPRODUCT(LEN($L482:$AA485)-LEN(SUBSTITUTE($L482:$AA485,"M", "")))</f>
        <v>2</v>
      </c>
      <c r="AW482" s="362">
        <f>SUMPRODUCT(LEN($AD482:$AD485)-LEN(SUBSTITUTE($AD482:$AD485,"M", "")))</f>
        <v>0</v>
      </c>
      <c r="AX482" s="335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8.15" customHeight="1" thickBot="1" x14ac:dyDescent="0.25">
      <c r="B483" s="30"/>
      <c r="C483" s="339"/>
      <c r="D483" s="221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 t="s">
        <v>1329</v>
      </c>
      <c r="N483" s="33" t="s">
        <v>121</v>
      </c>
      <c r="O483" s="55" t="s">
        <v>458</v>
      </c>
      <c r="P483" s="33" t="s">
        <v>120</v>
      </c>
      <c r="Q483" s="55" t="s">
        <v>1385</v>
      </c>
      <c r="R483" s="33" t="s">
        <v>119</v>
      </c>
      <c r="S483" s="55" t="s">
        <v>467</v>
      </c>
      <c r="T483" s="33" t="s">
        <v>118</v>
      </c>
      <c r="U483" s="55" t="s">
        <v>466</v>
      </c>
      <c r="V483" s="33" t="s">
        <v>117</v>
      </c>
      <c r="W483" s="55" t="s">
        <v>349</v>
      </c>
      <c r="X483" s="33" t="s">
        <v>116</v>
      </c>
      <c r="Y483" s="55" t="s">
        <v>130</v>
      </c>
      <c r="Z483" s="33" t="s">
        <v>115</v>
      </c>
      <c r="AA483" s="55"/>
      <c r="AB483" s="193">
        <v>24</v>
      </c>
      <c r="AC483" s="55" t="s">
        <v>130</v>
      </c>
      <c r="AD483" s="193"/>
      <c r="AE483" s="22"/>
      <c r="AF483" s="422"/>
      <c r="AG483" s="422"/>
      <c r="AH483" s="278"/>
      <c r="AI483" s="9"/>
      <c r="AJ483" s="350"/>
      <c r="AK483" s="353"/>
      <c r="AL483" s="336"/>
      <c r="AM483" s="350"/>
      <c r="AN483" s="353"/>
      <c r="AO483" s="336"/>
      <c r="AP483" s="350"/>
      <c r="AQ483" s="353"/>
      <c r="AR483" s="336"/>
      <c r="AS483" s="350"/>
      <c r="AT483" s="353"/>
      <c r="AU483" s="336"/>
      <c r="AV483" s="350"/>
      <c r="AW483" s="363"/>
      <c r="AX483" s="336"/>
      <c r="AY483" s="417"/>
      <c r="AZ483" s="411"/>
      <c r="BA483" s="411"/>
      <c r="BB483" s="414"/>
    </row>
    <row r="484" spans="2:62" ht="28.15" customHeight="1" x14ac:dyDescent="0.2">
      <c r="B484" s="30"/>
      <c r="C484" s="340"/>
      <c r="D484" s="218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 t="s">
        <v>458</v>
      </c>
      <c r="N484" s="25" t="s">
        <v>112</v>
      </c>
      <c r="O484" s="114" t="s">
        <v>458</v>
      </c>
      <c r="P484" s="25" t="s">
        <v>111</v>
      </c>
      <c r="Q484" s="114" t="s">
        <v>754</v>
      </c>
      <c r="R484" s="25" t="s">
        <v>110</v>
      </c>
      <c r="S484" s="114" t="s">
        <v>1384</v>
      </c>
      <c r="T484" s="25" t="s">
        <v>109</v>
      </c>
      <c r="U484" s="114" t="s">
        <v>466</v>
      </c>
      <c r="V484" s="25" t="s">
        <v>108</v>
      </c>
      <c r="W484" s="114" t="s">
        <v>348</v>
      </c>
      <c r="X484" s="25" t="s">
        <v>107</v>
      </c>
      <c r="Y484" s="114" t="s">
        <v>130</v>
      </c>
      <c r="Z484" s="25" t="s">
        <v>106</v>
      </c>
      <c r="AA484" s="114"/>
      <c r="AB484" s="190"/>
      <c r="AC484" s="114"/>
      <c r="AD484" s="190"/>
      <c r="AE484" s="22"/>
      <c r="AF484" s="422"/>
      <c r="AG484" s="422"/>
      <c r="AH484" s="278"/>
      <c r="AI484" s="9"/>
      <c r="AJ484" s="350"/>
      <c r="AK484" s="353"/>
      <c r="AL484" s="336"/>
      <c r="AM484" s="350"/>
      <c r="AN484" s="353"/>
      <c r="AO484" s="336"/>
      <c r="AP484" s="350"/>
      <c r="AQ484" s="353"/>
      <c r="AR484" s="336"/>
      <c r="AS484" s="350"/>
      <c r="AT484" s="353"/>
      <c r="AU484" s="336"/>
      <c r="AV484" s="350"/>
      <c r="AW484" s="363"/>
      <c r="AX484" s="336"/>
      <c r="AY484" s="417"/>
      <c r="AZ484" s="411"/>
      <c r="BA484" s="411"/>
      <c r="BB484" s="414"/>
    </row>
    <row r="485" spans="2:62" ht="28.15" customHeight="1" thickBot="1" x14ac:dyDescent="0.25">
      <c r="B485" s="30"/>
      <c r="C485" s="355"/>
      <c r="D485" s="246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 t="s">
        <v>179</v>
      </c>
      <c r="N485" s="50" t="s">
        <v>104</v>
      </c>
      <c r="O485" s="51" t="s">
        <v>179</v>
      </c>
      <c r="P485" s="50" t="s">
        <v>103</v>
      </c>
      <c r="Q485" s="51" t="s">
        <v>763</v>
      </c>
      <c r="R485" s="50" t="s">
        <v>102</v>
      </c>
      <c r="S485" s="51" t="s">
        <v>984</v>
      </c>
      <c r="T485" s="50">
        <v>20</v>
      </c>
      <c r="U485" s="51" t="s">
        <v>579</v>
      </c>
      <c r="V485" s="50" t="s">
        <v>101</v>
      </c>
      <c r="W485" s="51" t="s">
        <v>354</v>
      </c>
      <c r="X485" s="50" t="s">
        <v>100</v>
      </c>
      <c r="Y485" s="51" t="s">
        <v>130</v>
      </c>
      <c r="Z485" s="50" t="s">
        <v>99</v>
      </c>
      <c r="AA485" s="51"/>
      <c r="AB485" s="187"/>
      <c r="AC485" s="51"/>
      <c r="AD485" s="187"/>
      <c r="AE485" s="48"/>
      <c r="AF485" s="424"/>
      <c r="AG485" s="424"/>
      <c r="AH485" s="280"/>
      <c r="AI485" s="9"/>
      <c r="AJ485" s="351"/>
      <c r="AK485" s="354"/>
      <c r="AL485" s="337"/>
      <c r="AM485" s="351"/>
      <c r="AN485" s="354"/>
      <c r="AO485" s="337"/>
      <c r="AP485" s="351"/>
      <c r="AQ485" s="354"/>
      <c r="AR485" s="337"/>
      <c r="AS485" s="351"/>
      <c r="AT485" s="354"/>
      <c r="AU485" s="337"/>
      <c r="AV485" s="351"/>
      <c r="AW485" s="364"/>
      <c r="AX485" s="337"/>
      <c r="AY485" s="418"/>
      <c r="AZ485" s="412"/>
      <c r="BA485" s="412"/>
      <c r="BB485" s="415"/>
    </row>
    <row r="486" spans="2:62" ht="28.15" customHeight="1" x14ac:dyDescent="0.2">
      <c r="B486" s="30"/>
      <c r="C486" s="338">
        <v>3</v>
      </c>
      <c r="D486" s="212"/>
      <c r="E486" s="198"/>
      <c r="F486" s="198"/>
      <c r="G486" s="197"/>
      <c r="H486" s="358"/>
      <c r="I486" s="390">
        <v>133</v>
      </c>
      <c r="J486" s="390">
        <v>31</v>
      </c>
      <c r="K486" s="390">
        <v>6</v>
      </c>
      <c r="L486" s="42" t="s">
        <v>131</v>
      </c>
      <c r="M486" s="43" t="s">
        <v>467</v>
      </c>
      <c r="N486" s="42" t="s">
        <v>129</v>
      </c>
      <c r="O486" s="43" t="s">
        <v>458</v>
      </c>
      <c r="P486" s="42" t="s">
        <v>128</v>
      </c>
      <c r="Q486" s="43" t="s">
        <v>1383</v>
      </c>
      <c r="R486" s="42" t="s">
        <v>127</v>
      </c>
      <c r="S486" s="43" t="s">
        <v>479</v>
      </c>
      <c r="T486" s="42" t="s">
        <v>126</v>
      </c>
      <c r="U486" s="43" t="s">
        <v>456</v>
      </c>
      <c r="V486" s="42" t="s">
        <v>125</v>
      </c>
      <c r="W486" s="43" t="s">
        <v>498</v>
      </c>
      <c r="X486" s="42" t="s">
        <v>124</v>
      </c>
      <c r="Y486" s="43" t="s">
        <v>130</v>
      </c>
      <c r="Z486" s="42" t="s">
        <v>123</v>
      </c>
      <c r="AA486" s="43"/>
      <c r="AB486" s="196"/>
      <c r="AC486" s="43"/>
      <c r="AD486" s="196" t="s">
        <v>1382</v>
      </c>
      <c r="AE486" s="39"/>
      <c r="AF486" s="421"/>
      <c r="AG486" s="421"/>
      <c r="AH486" s="279"/>
      <c r="AI486" s="9"/>
      <c r="AJ486" s="349">
        <f>SUMPRODUCT(LEN($M486:$AA489)-LEN(SUBSTITUTE($M486:$AA489,"A", "")))</f>
        <v>52</v>
      </c>
      <c r="AK486" s="352">
        <f>SUMPRODUCT(LEN($AD486:$AD489)-LEN(SUBSTITUTE($AD486:$AD489,"A", "")))</f>
        <v>12</v>
      </c>
      <c r="AL486" s="335">
        <f>SUMPRODUCT(LEN($AC486:$AC489)-LEN(SUBSTITUTE($AC486:$AC489,"A", "")))</f>
        <v>0</v>
      </c>
      <c r="AM486" s="349">
        <f>SUMPRODUCT(LEN($M486:$AA489)-LEN(SUBSTITUTE($M486:$AA489,"S", "")))</f>
        <v>16</v>
      </c>
      <c r="AN486" s="352">
        <f>SUMPRODUCT(LEN($AD486:$AD489)-LEN(SUBSTITUTE($AD486:$AD489,"S", "")))</f>
        <v>10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23</v>
      </c>
      <c r="AT486" s="352">
        <f>SUMPRODUCT(LEN($AD486:$AD489)-LEN(SUBSTITUTE($AD486:$AD489,"G", "")))</f>
        <v>4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35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8.15" customHeight="1" thickBot="1" x14ac:dyDescent="0.25">
      <c r="B487" s="30"/>
      <c r="C487" s="339"/>
      <c r="D487" s="221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 t="s">
        <v>357</v>
      </c>
      <c r="N487" s="33" t="s">
        <v>121</v>
      </c>
      <c r="O487" s="55" t="s">
        <v>1381</v>
      </c>
      <c r="P487" s="33" t="s">
        <v>120</v>
      </c>
      <c r="Q487" s="55" t="s">
        <v>984</v>
      </c>
      <c r="R487" s="33" t="s">
        <v>119</v>
      </c>
      <c r="S487" s="55" t="s">
        <v>1041</v>
      </c>
      <c r="T487" s="33" t="s">
        <v>118</v>
      </c>
      <c r="U487" s="55" t="s">
        <v>688</v>
      </c>
      <c r="V487" s="33" t="s">
        <v>117</v>
      </c>
      <c r="W487" s="55" t="s">
        <v>354</v>
      </c>
      <c r="X487" s="33" t="s">
        <v>116</v>
      </c>
      <c r="Y487" s="55"/>
      <c r="Z487" s="33" t="s">
        <v>115</v>
      </c>
      <c r="AA487" s="55"/>
      <c r="AB487" s="193"/>
      <c r="AC487" s="55"/>
      <c r="AD487" s="193" t="s">
        <v>132</v>
      </c>
      <c r="AE487" s="22"/>
      <c r="AF487" s="422"/>
      <c r="AG487" s="422"/>
      <c r="AH487" s="278"/>
      <c r="AI487" s="9"/>
      <c r="AJ487" s="350"/>
      <c r="AK487" s="353"/>
      <c r="AL487" s="336"/>
      <c r="AM487" s="350"/>
      <c r="AN487" s="353"/>
      <c r="AO487" s="336"/>
      <c r="AP487" s="350"/>
      <c r="AQ487" s="353"/>
      <c r="AR487" s="336"/>
      <c r="AS487" s="350"/>
      <c r="AT487" s="353"/>
      <c r="AU487" s="336"/>
      <c r="AV487" s="350"/>
      <c r="AW487" s="363"/>
      <c r="AX487" s="336"/>
      <c r="AY487" s="417"/>
      <c r="AZ487" s="411"/>
      <c r="BA487" s="411"/>
      <c r="BB487" s="414"/>
    </row>
    <row r="488" spans="2:62" ht="28.15" customHeight="1" x14ac:dyDescent="0.2">
      <c r="B488" s="30"/>
      <c r="C488" s="340"/>
      <c r="D488" s="218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 t="s">
        <v>1147</v>
      </c>
      <c r="N488" s="25" t="s">
        <v>112</v>
      </c>
      <c r="O488" s="114" t="s">
        <v>357</v>
      </c>
      <c r="P488" s="25" t="s">
        <v>111</v>
      </c>
      <c r="Q488" s="114" t="s">
        <v>1051</v>
      </c>
      <c r="R488" s="25" t="s">
        <v>110</v>
      </c>
      <c r="S488" s="114" t="s">
        <v>702</v>
      </c>
      <c r="T488" s="25" t="s">
        <v>109</v>
      </c>
      <c r="U488" s="114" t="s">
        <v>474</v>
      </c>
      <c r="V488" s="25" t="s">
        <v>108</v>
      </c>
      <c r="W488" s="114" t="s">
        <v>347</v>
      </c>
      <c r="X488" s="25" t="s">
        <v>107</v>
      </c>
      <c r="Y488" s="114"/>
      <c r="Z488" s="25" t="s">
        <v>106</v>
      </c>
      <c r="AA488" s="114"/>
      <c r="AB488" s="190"/>
      <c r="AC488" s="114"/>
      <c r="AD488" s="190"/>
      <c r="AE488" s="22"/>
      <c r="AF488" s="422"/>
      <c r="AG488" s="422"/>
      <c r="AH488" s="278"/>
      <c r="AI488" s="9"/>
      <c r="AJ488" s="350"/>
      <c r="AK488" s="353"/>
      <c r="AL488" s="336"/>
      <c r="AM488" s="350"/>
      <c r="AN488" s="353"/>
      <c r="AO488" s="336"/>
      <c r="AP488" s="350"/>
      <c r="AQ488" s="353"/>
      <c r="AR488" s="336"/>
      <c r="AS488" s="350"/>
      <c r="AT488" s="353"/>
      <c r="AU488" s="336"/>
      <c r="AV488" s="350"/>
      <c r="AW488" s="363"/>
      <c r="AX488" s="336"/>
      <c r="AY488" s="417"/>
      <c r="AZ488" s="411"/>
      <c r="BA488" s="411"/>
      <c r="BB488" s="414"/>
    </row>
    <row r="489" spans="2:62" ht="28.15" customHeight="1" thickBot="1" x14ac:dyDescent="0.25">
      <c r="B489" s="20"/>
      <c r="C489" s="341"/>
      <c r="D489" s="215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 t="s">
        <v>470</v>
      </c>
      <c r="N489" s="15" t="s">
        <v>104</v>
      </c>
      <c r="O489" s="16" t="s">
        <v>467</v>
      </c>
      <c r="P489" s="15" t="s">
        <v>103</v>
      </c>
      <c r="Q489" s="16" t="s">
        <v>812</v>
      </c>
      <c r="R489" s="15" t="s">
        <v>102</v>
      </c>
      <c r="S489" s="16" t="s">
        <v>686</v>
      </c>
      <c r="T489" s="15">
        <v>20</v>
      </c>
      <c r="U489" s="16" t="s">
        <v>353</v>
      </c>
      <c r="V489" s="15" t="s">
        <v>101</v>
      </c>
      <c r="W489" s="16" t="s">
        <v>354</v>
      </c>
      <c r="X489" s="15" t="s">
        <v>100</v>
      </c>
      <c r="Y489" s="16"/>
      <c r="Z489" s="15" t="s">
        <v>99</v>
      </c>
      <c r="AA489" s="16"/>
      <c r="AB489" s="187"/>
      <c r="AC489" s="16"/>
      <c r="AD489" s="186"/>
      <c r="AE489" s="11"/>
      <c r="AF489" s="423"/>
      <c r="AG489" s="423"/>
      <c r="AH489" s="277"/>
      <c r="AI489" s="9"/>
      <c r="AJ489" s="351"/>
      <c r="AK489" s="354"/>
      <c r="AL489" s="337"/>
      <c r="AM489" s="351"/>
      <c r="AN489" s="354"/>
      <c r="AO489" s="337"/>
      <c r="AP489" s="351"/>
      <c r="AQ489" s="354"/>
      <c r="AR489" s="337"/>
      <c r="AS489" s="351"/>
      <c r="AT489" s="354"/>
      <c r="AU489" s="337"/>
      <c r="AV489" s="351"/>
      <c r="AW489" s="364"/>
      <c r="AX489" s="337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286" t="s">
        <v>160</v>
      </c>
      <c r="AI490" s="106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 t="s">
        <v>95</v>
      </c>
      <c r="E491" s="425">
        <v>29095.62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85"/>
      <c r="AI491" s="86" t="s">
        <v>137</v>
      </c>
      <c r="AJ491" s="119">
        <f t="shared" ref="AJ491:BB491" si="64">SUM(AJ493:AJ504)</f>
        <v>160</v>
      </c>
      <c r="AK491" s="84">
        <f t="shared" si="64"/>
        <v>34</v>
      </c>
      <c r="AL491" s="83">
        <f t="shared" si="64"/>
        <v>0</v>
      </c>
      <c r="AM491" s="85">
        <f t="shared" si="64"/>
        <v>75</v>
      </c>
      <c r="AN491" s="84">
        <f t="shared" si="64"/>
        <v>9</v>
      </c>
      <c r="AO491" s="83">
        <f t="shared" si="64"/>
        <v>0</v>
      </c>
      <c r="AP491" s="85">
        <f t="shared" si="64"/>
        <v>3</v>
      </c>
      <c r="AQ491" s="84">
        <f t="shared" si="64"/>
        <v>0</v>
      </c>
      <c r="AR491" s="83">
        <f t="shared" si="64"/>
        <v>0</v>
      </c>
      <c r="AS491" s="85">
        <f t="shared" si="64"/>
        <v>27</v>
      </c>
      <c r="AT491" s="84">
        <f t="shared" si="64"/>
        <v>13</v>
      </c>
      <c r="AU491" s="83">
        <f t="shared" si="64"/>
        <v>0</v>
      </c>
      <c r="AV491" s="85">
        <f t="shared" si="64"/>
        <v>0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64.666666666666671</v>
      </c>
      <c r="BG491" s="5">
        <f>SUM(AM491:AO491,AY491)/$BG$5</f>
        <v>28</v>
      </c>
      <c r="BH491" s="5">
        <f>SUM(AP491:AR491,AZ491)/$BG$5</f>
        <v>1</v>
      </c>
      <c r="BI491" s="5">
        <f>SUM(AS491:AU491,BA491)/$BG$5</f>
        <v>13.333333333333334</v>
      </c>
      <c r="BJ491" s="5">
        <f>SUM(AV491:AX491,BB491)/$BG$5</f>
        <v>0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85"/>
      <c r="AI492" s="66" t="s">
        <v>135</v>
      </c>
      <c r="AJ492" s="288"/>
      <c r="AK492" s="284"/>
      <c r="AL492" s="281"/>
      <c r="AM492" s="283"/>
      <c r="AN492" s="284"/>
      <c r="AO492" s="281"/>
      <c r="AP492" s="283"/>
      <c r="AQ492" s="284"/>
      <c r="AR492" s="281"/>
      <c r="AS492" s="283"/>
      <c r="AT492" s="284"/>
      <c r="AU492" s="281"/>
      <c r="AV492" s="283"/>
      <c r="AW492" s="282"/>
      <c r="AX492" s="281"/>
      <c r="AY492" s="62">
        <f>AY491/3</f>
        <v>0</v>
      </c>
      <c r="AZ492" s="61">
        <f>AZ491/3</f>
        <v>0</v>
      </c>
      <c r="BA492" s="61">
        <f>BA491/3</f>
        <v>0</v>
      </c>
      <c r="BB492" s="60">
        <f>BB491/3</f>
        <v>0</v>
      </c>
      <c r="BC492" s="59" t="s">
        <v>134</v>
      </c>
    </row>
    <row r="493" spans="2:62" ht="28.15" customHeight="1" x14ac:dyDescent="0.2">
      <c r="B493" s="30"/>
      <c r="C493" s="338">
        <v>1</v>
      </c>
      <c r="D493" s="212"/>
      <c r="E493" s="198"/>
      <c r="F493" s="198"/>
      <c r="G493" s="197"/>
      <c r="H493" s="358" t="s">
        <v>370</v>
      </c>
      <c r="I493" s="390">
        <v>179</v>
      </c>
      <c r="J493" s="390">
        <v>37</v>
      </c>
      <c r="K493" s="390">
        <v>7</v>
      </c>
      <c r="L493" s="42" t="s">
        <v>131</v>
      </c>
      <c r="M493" s="43" t="s">
        <v>467</v>
      </c>
      <c r="N493" s="42" t="s">
        <v>129</v>
      </c>
      <c r="O493" s="43" t="s">
        <v>527</v>
      </c>
      <c r="P493" s="42" t="s">
        <v>128</v>
      </c>
      <c r="Q493" s="43" t="s">
        <v>527</v>
      </c>
      <c r="R493" s="42" t="s">
        <v>127</v>
      </c>
      <c r="S493" s="43" t="s">
        <v>1016</v>
      </c>
      <c r="T493" s="42" t="s">
        <v>126</v>
      </c>
      <c r="U493" s="43" t="s">
        <v>457</v>
      </c>
      <c r="V493" s="42" t="s">
        <v>125</v>
      </c>
      <c r="W493" s="43" t="s">
        <v>1380</v>
      </c>
      <c r="X493" s="42" t="s">
        <v>124</v>
      </c>
      <c r="Y493" s="43" t="s">
        <v>349</v>
      </c>
      <c r="Z493" s="42" t="s">
        <v>123</v>
      </c>
      <c r="AA493" s="43" t="s">
        <v>354</v>
      </c>
      <c r="AB493" s="196"/>
      <c r="AC493" s="43"/>
      <c r="AD493" s="196" t="s">
        <v>357</v>
      </c>
      <c r="AE493" s="58"/>
      <c r="AF493" s="421"/>
      <c r="AG493" s="421"/>
      <c r="AH493" s="279"/>
      <c r="AI493" s="9"/>
      <c r="AJ493" s="401">
        <f>SUMPRODUCT(LEN($M493:$AA496)-LEN(SUBSTITUTE($M493:$AA496,"A", "")))</f>
        <v>69</v>
      </c>
      <c r="AK493" s="352">
        <f>SUMPRODUCT(LEN($AD493:$AD496)-LEN(SUBSTITUTE($AD493:$AD496,"A", "")))</f>
        <v>10</v>
      </c>
      <c r="AL493" s="335">
        <f>SUMPRODUCT(LEN($AC493:$AC496)-LEN(SUBSTITUTE($AC493:$AC496,"A", "")))</f>
        <v>0</v>
      </c>
      <c r="AM493" s="349">
        <f>SUMPRODUCT(LEN($M493:$AA496)-LEN(SUBSTITUTE($M493:$AA496,"S", "")))</f>
        <v>39</v>
      </c>
      <c r="AN493" s="352">
        <f>SUMPRODUCT(LEN($AD493:$AD496)-LEN(SUBSTITUTE($AD493:$AD496,"S", "")))</f>
        <v>0</v>
      </c>
      <c r="AO493" s="335">
        <f>SUMPRODUCT(LEN($AC493:$AC496)-LEN(SUBSTITUTE($AC493:$AC496,"S", "")))</f>
        <v>0</v>
      </c>
      <c r="AP493" s="349">
        <f>SUMPRODUCT(LEN($M493:$AA496)-LEN(SUBSTITUTE($M493:$AA496,"F", "")))</f>
        <v>1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10</v>
      </c>
      <c r="AT493" s="352">
        <f>SUMPRODUCT(LEN($AD493:$AD496)-LEN(SUBSTITUTE($AD493:$AD496,"G", "")))</f>
        <v>0</v>
      </c>
      <c r="AU493" s="335">
        <f>SUMPRODUCT(LEN($AC493:$AC496)-LEN(SUBSTITUTE($AC493:$AC496,"G", "")))</f>
        <v>0</v>
      </c>
      <c r="AV493" s="349">
        <f>SUMPRODUCT(LEN($L493:$AA496)-LEN(SUBSTITUTE($L493:$AA496,"M", "")))</f>
        <v>0</v>
      </c>
      <c r="AW493" s="362">
        <f>SUMPRODUCT(LEN($AD493:$AD496)-LEN(SUBSTITUTE($AD493:$AD496,"M", "")))</f>
        <v>0</v>
      </c>
      <c r="AX493" s="335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8.15" customHeight="1" thickBot="1" x14ac:dyDescent="0.25">
      <c r="B494" s="30"/>
      <c r="C494" s="339"/>
      <c r="D494" s="221"/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493</v>
      </c>
      <c r="N494" s="33" t="s">
        <v>121</v>
      </c>
      <c r="O494" s="55" t="s">
        <v>357</v>
      </c>
      <c r="P494" s="33" t="s">
        <v>120</v>
      </c>
      <c r="Q494" s="55" t="s">
        <v>458</v>
      </c>
      <c r="R494" s="33" t="s">
        <v>119</v>
      </c>
      <c r="S494" s="55" t="s">
        <v>1050</v>
      </c>
      <c r="T494" s="33" t="s">
        <v>118</v>
      </c>
      <c r="U494" s="55" t="s">
        <v>504</v>
      </c>
      <c r="V494" s="33" t="s">
        <v>117</v>
      </c>
      <c r="W494" s="55" t="s">
        <v>579</v>
      </c>
      <c r="X494" s="33" t="s">
        <v>116</v>
      </c>
      <c r="Y494" s="55" t="s">
        <v>349</v>
      </c>
      <c r="Z494" s="33" t="s">
        <v>115</v>
      </c>
      <c r="AA494" s="55" t="s">
        <v>130</v>
      </c>
      <c r="AB494" s="193"/>
      <c r="AC494" s="55"/>
      <c r="AD494" s="193" t="s">
        <v>1147</v>
      </c>
      <c r="AE494" s="57"/>
      <c r="AF494" s="422"/>
      <c r="AG494" s="422"/>
      <c r="AH494" s="278"/>
      <c r="AI494" s="9"/>
      <c r="AJ494" s="402"/>
      <c r="AK494" s="353"/>
      <c r="AL494" s="336"/>
      <c r="AM494" s="350"/>
      <c r="AN494" s="353"/>
      <c r="AO494" s="336"/>
      <c r="AP494" s="350"/>
      <c r="AQ494" s="353"/>
      <c r="AR494" s="336"/>
      <c r="AS494" s="350"/>
      <c r="AT494" s="353"/>
      <c r="AU494" s="336"/>
      <c r="AV494" s="350"/>
      <c r="AW494" s="363"/>
      <c r="AX494" s="336"/>
      <c r="AY494" s="417"/>
      <c r="AZ494" s="411"/>
      <c r="BA494" s="411"/>
      <c r="BB494" s="414"/>
    </row>
    <row r="495" spans="2:62" ht="28.15" customHeight="1" x14ac:dyDescent="0.2">
      <c r="B495" s="30"/>
      <c r="C495" s="340"/>
      <c r="D495" s="218"/>
      <c r="E495" s="192"/>
      <c r="F495" s="192"/>
      <c r="G495" s="191"/>
      <c r="H495" s="360"/>
      <c r="I495" s="392"/>
      <c r="J495" s="392"/>
      <c r="K495" s="392"/>
      <c r="L495" s="25" t="s">
        <v>114</v>
      </c>
      <c r="M495" s="114" t="s">
        <v>479</v>
      </c>
      <c r="N495" s="25" t="s">
        <v>112</v>
      </c>
      <c r="O495" s="114" t="s">
        <v>1042</v>
      </c>
      <c r="P495" s="25" t="s">
        <v>111</v>
      </c>
      <c r="Q495" s="114" t="s">
        <v>1042</v>
      </c>
      <c r="R495" s="25" t="s">
        <v>110</v>
      </c>
      <c r="S495" s="114" t="s">
        <v>527</v>
      </c>
      <c r="T495" s="25" t="s">
        <v>109</v>
      </c>
      <c r="U495" s="114" t="s">
        <v>373</v>
      </c>
      <c r="V495" s="25" t="s">
        <v>108</v>
      </c>
      <c r="W495" s="114" t="s">
        <v>489</v>
      </c>
      <c r="X495" s="25" t="s">
        <v>107</v>
      </c>
      <c r="Y495" s="114" t="s">
        <v>349</v>
      </c>
      <c r="Z495" s="25" t="s">
        <v>106</v>
      </c>
      <c r="AA495" s="114"/>
      <c r="AB495" s="190"/>
      <c r="AC495" s="114"/>
      <c r="AD495" s="190"/>
      <c r="AE495" s="57"/>
      <c r="AF495" s="422"/>
      <c r="AG495" s="422"/>
      <c r="AH495" s="278"/>
      <c r="AI495" s="9"/>
      <c r="AJ495" s="402"/>
      <c r="AK495" s="353"/>
      <c r="AL495" s="336"/>
      <c r="AM495" s="350"/>
      <c r="AN495" s="353"/>
      <c r="AO495" s="336"/>
      <c r="AP495" s="350"/>
      <c r="AQ495" s="353"/>
      <c r="AR495" s="336"/>
      <c r="AS495" s="350"/>
      <c r="AT495" s="353"/>
      <c r="AU495" s="336"/>
      <c r="AV495" s="350"/>
      <c r="AW495" s="363"/>
      <c r="AX495" s="336"/>
      <c r="AY495" s="417"/>
      <c r="AZ495" s="411"/>
      <c r="BA495" s="411"/>
      <c r="BB495" s="414"/>
    </row>
    <row r="496" spans="2:62" ht="28.15" customHeight="1" thickBot="1" x14ac:dyDescent="0.25">
      <c r="B496" s="30"/>
      <c r="C496" s="355"/>
      <c r="D496" s="246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357</v>
      </c>
      <c r="N496" s="50" t="s">
        <v>104</v>
      </c>
      <c r="O496" s="51" t="s">
        <v>754</v>
      </c>
      <c r="P496" s="50" t="s">
        <v>103</v>
      </c>
      <c r="Q496" s="51" t="s">
        <v>527</v>
      </c>
      <c r="R496" s="50" t="s">
        <v>102</v>
      </c>
      <c r="S496" s="51" t="s">
        <v>179</v>
      </c>
      <c r="T496" s="50">
        <v>20</v>
      </c>
      <c r="U496" s="51" t="s">
        <v>676</v>
      </c>
      <c r="V496" s="50" t="s">
        <v>101</v>
      </c>
      <c r="W496" s="51" t="s">
        <v>489</v>
      </c>
      <c r="X496" s="50" t="s">
        <v>100</v>
      </c>
      <c r="Y496" s="51" t="s">
        <v>354</v>
      </c>
      <c r="Z496" s="50" t="s">
        <v>99</v>
      </c>
      <c r="AA496" s="51"/>
      <c r="AB496" s="187"/>
      <c r="AC496" s="51"/>
      <c r="AD496" s="187"/>
      <c r="AE496" s="56"/>
      <c r="AF496" s="424"/>
      <c r="AG496" s="424"/>
      <c r="AH496" s="280"/>
      <c r="AI496" s="9"/>
      <c r="AJ496" s="403"/>
      <c r="AK496" s="354"/>
      <c r="AL496" s="337"/>
      <c r="AM496" s="351"/>
      <c r="AN496" s="354"/>
      <c r="AO496" s="337"/>
      <c r="AP496" s="351"/>
      <c r="AQ496" s="354"/>
      <c r="AR496" s="337"/>
      <c r="AS496" s="351"/>
      <c r="AT496" s="354"/>
      <c r="AU496" s="337"/>
      <c r="AV496" s="351"/>
      <c r="AW496" s="364"/>
      <c r="AX496" s="337"/>
      <c r="AY496" s="418"/>
      <c r="AZ496" s="412"/>
      <c r="BA496" s="412"/>
      <c r="BB496" s="415"/>
    </row>
    <row r="497" spans="2:62" ht="28.15" customHeight="1" x14ac:dyDescent="0.2">
      <c r="B497" s="30"/>
      <c r="C497" s="338">
        <v>2</v>
      </c>
      <c r="D497" s="212"/>
      <c r="E497" s="198"/>
      <c r="F497" s="198"/>
      <c r="G497" s="197"/>
      <c r="H497" s="358"/>
      <c r="I497" s="390">
        <v>165</v>
      </c>
      <c r="J497" s="390">
        <v>28</v>
      </c>
      <c r="K497" s="390">
        <v>7</v>
      </c>
      <c r="L497" s="42" t="s">
        <v>131</v>
      </c>
      <c r="M497" s="43" t="s">
        <v>132</v>
      </c>
      <c r="N497" s="42" t="s">
        <v>129</v>
      </c>
      <c r="O497" s="43" t="s">
        <v>132</v>
      </c>
      <c r="P497" s="42" t="s">
        <v>128</v>
      </c>
      <c r="Q497" s="43" t="s">
        <v>467</v>
      </c>
      <c r="R497" s="42" t="s">
        <v>127</v>
      </c>
      <c r="S497" s="43" t="s">
        <v>352</v>
      </c>
      <c r="T497" s="42" t="s">
        <v>126</v>
      </c>
      <c r="U497" s="43" t="s">
        <v>354</v>
      </c>
      <c r="V497" s="42" t="s">
        <v>125</v>
      </c>
      <c r="W497" s="43" t="s">
        <v>130</v>
      </c>
      <c r="X497" s="42" t="s">
        <v>124</v>
      </c>
      <c r="Y497" s="43"/>
      <c r="Z497" s="42" t="s">
        <v>123</v>
      </c>
      <c r="AA497" s="43"/>
      <c r="AB497" s="196"/>
      <c r="AC497" s="43"/>
      <c r="AD497" s="196" t="s">
        <v>132</v>
      </c>
      <c r="AE497" s="39"/>
      <c r="AF497" s="421"/>
      <c r="AG497" s="421"/>
      <c r="AH497" s="279"/>
      <c r="AI497" s="9"/>
      <c r="AJ497" s="401">
        <f>SUMPRODUCT(LEN($M497:$AA500)-LEN(SUBSTITUTE($M497:$AA500,"A", "")))</f>
        <v>28</v>
      </c>
      <c r="AK497" s="352">
        <f>SUMPRODUCT(LEN($AD497:$AD500)-LEN(SUBSTITUTE($AD497:$AD500,"A", "")))</f>
        <v>1</v>
      </c>
      <c r="AL497" s="335">
        <f>SUMPRODUCT(LEN($AC497:$AC500)-LEN(SUBSTITUTE($AC497:$AC500,"A", "")))</f>
        <v>0</v>
      </c>
      <c r="AM497" s="349">
        <f>SUMPRODUCT(LEN($M497:$AA500)-LEN(SUBSTITUTE($M497:$AA500,"S", "")))</f>
        <v>12</v>
      </c>
      <c r="AN497" s="352">
        <f>SUMPRODUCT(LEN($AD497:$AD500)-LEN(SUBSTITUTE($AD497:$AD500,"S", "")))</f>
        <v>0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2</v>
      </c>
      <c r="AT497" s="352">
        <f>SUMPRODUCT(LEN($AD497:$AD500)-LEN(SUBSTITUTE($AD497:$AD500,"G", "")))</f>
        <v>0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35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8.15" customHeight="1" thickBot="1" x14ac:dyDescent="0.25">
      <c r="B498" s="30"/>
      <c r="C498" s="339"/>
      <c r="D498" s="221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 t="s">
        <v>132</v>
      </c>
      <c r="N498" s="33" t="s">
        <v>121</v>
      </c>
      <c r="O498" s="55" t="s">
        <v>179</v>
      </c>
      <c r="P498" s="33" t="s">
        <v>120</v>
      </c>
      <c r="Q498" s="55" t="s">
        <v>357</v>
      </c>
      <c r="R498" s="33" t="s">
        <v>119</v>
      </c>
      <c r="S498" s="55" t="s">
        <v>479</v>
      </c>
      <c r="T498" s="33" t="s">
        <v>118</v>
      </c>
      <c r="U498" s="55" t="s">
        <v>354</v>
      </c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193"/>
      <c r="AC498" s="55"/>
      <c r="AD498" s="193"/>
      <c r="AE498" s="22"/>
      <c r="AF498" s="422"/>
      <c r="AG498" s="422"/>
      <c r="AH498" s="278"/>
      <c r="AI498" s="9"/>
      <c r="AJ498" s="402"/>
      <c r="AK498" s="353"/>
      <c r="AL498" s="336"/>
      <c r="AM498" s="350"/>
      <c r="AN498" s="353"/>
      <c r="AO498" s="336"/>
      <c r="AP498" s="350"/>
      <c r="AQ498" s="353"/>
      <c r="AR498" s="336"/>
      <c r="AS498" s="350"/>
      <c r="AT498" s="353"/>
      <c r="AU498" s="336"/>
      <c r="AV498" s="350"/>
      <c r="AW498" s="363"/>
      <c r="AX498" s="336"/>
      <c r="AY498" s="417"/>
      <c r="AZ498" s="411"/>
      <c r="BA498" s="411"/>
      <c r="BB498" s="414"/>
    </row>
    <row r="499" spans="2:62" ht="28.15" customHeight="1" x14ac:dyDescent="0.2">
      <c r="B499" s="30"/>
      <c r="C499" s="340"/>
      <c r="D499" s="218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 t="s">
        <v>179</v>
      </c>
      <c r="N499" s="25" t="s">
        <v>112</v>
      </c>
      <c r="O499" s="114" t="s">
        <v>179</v>
      </c>
      <c r="P499" s="25" t="s">
        <v>111</v>
      </c>
      <c r="Q499" s="114" t="s">
        <v>357</v>
      </c>
      <c r="R499" s="25" t="s">
        <v>110</v>
      </c>
      <c r="S499" s="114" t="s">
        <v>348</v>
      </c>
      <c r="T499" s="25" t="s">
        <v>109</v>
      </c>
      <c r="U499" s="114" t="s">
        <v>354</v>
      </c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190"/>
      <c r="AC499" s="114"/>
      <c r="AD499" s="190"/>
      <c r="AE499" s="22"/>
      <c r="AF499" s="422"/>
      <c r="AG499" s="422"/>
      <c r="AH499" s="278"/>
      <c r="AI499" s="9"/>
      <c r="AJ499" s="402"/>
      <c r="AK499" s="353"/>
      <c r="AL499" s="336"/>
      <c r="AM499" s="350"/>
      <c r="AN499" s="353"/>
      <c r="AO499" s="336"/>
      <c r="AP499" s="350"/>
      <c r="AQ499" s="353"/>
      <c r="AR499" s="336"/>
      <c r="AS499" s="350"/>
      <c r="AT499" s="353"/>
      <c r="AU499" s="336"/>
      <c r="AV499" s="350"/>
      <c r="AW499" s="363"/>
      <c r="AX499" s="336"/>
      <c r="AY499" s="417"/>
      <c r="AZ499" s="411"/>
      <c r="BA499" s="411"/>
      <c r="BB499" s="414"/>
    </row>
    <row r="500" spans="2:62" ht="28.15" customHeight="1" thickBot="1" x14ac:dyDescent="0.25">
      <c r="B500" s="30"/>
      <c r="C500" s="355"/>
      <c r="D500" s="246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 t="s">
        <v>179</v>
      </c>
      <c r="N500" s="50" t="s">
        <v>104</v>
      </c>
      <c r="O500" s="51" t="s">
        <v>179</v>
      </c>
      <c r="P500" s="50" t="s">
        <v>103</v>
      </c>
      <c r="Q500" s="51" t="s">
        <v>179</v>
      </c>
      <c r="R500" s="50" t="s">
        <v>102</v>
      </c>
      <c r="S500" s="51" t="s">
        <v>354</v>
      </c>
      <c r="T500" s="50">
        <v>20</v>
      </c>
      <c r="U500" s="51" t="s">
        <v>130</v>
      </c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187"/>
      <c r="AC500" s="51"/>
      <c r="AD500" s="187"/>
      <c r="AE500" s="48"/>
      <c r="AF500" s="424"/>
      <c r="AG500" s="424"/>
      <c r="AH500" s="280"/>
      <c r="AI500" s="9"/>
      <c r="AJ500" s="403"/>
      <c r="AK500" s="354"/>
      <c r="AL500" s="337"/>
      <c r="AM500" s="351"/>
      <c r="AN500" s="354"/>
      <c r="AO500" s="337"/>
      <c r="AP500" s="351"/>
      <c r="AQ500" s="354"/>
      <c r="AR500" s="337"/>
      <c r="AS500" s="351"/>
      <c r="AT500" s="354"/>
      <c r="AU500" s="337"/>
      <c r="AV500" s="351"/>
      <c r="AW500" s="364"/>
      <c r="AX500" s="337"/>
      <c r="AY500" s="418"/>
      <c r="AZ500" s="412"/>
      <c r="BA500" s="412"/>
      <c r="BB500" s="415"/>
    </row>
    <row r="501" spans="2:62" ht="28.15" customHeight="1" x14ac:dyDescent="0.2">
      <c r="B501" s="30"/>
      <c r="C501" s="338">
        <v>3</v>
      </c>
      <c r="D501" s="212"/>
      <c r="E501" s="198"/>
      <c r="F501" s="198"/>
      <c r="G501" s="197"/>
      <c r="H501" s="358"/>
      <c r="I501" s="390">
        <v>158</v>
      </c>
      <c r="J501" s="390">
        <v>34</v>
      </c>
      <c r="K501" s="390">
        <v>6</v>
      </c>
      <c r="L501" s="42" t="s">
        <v>131</v>
      </c>
      <c r="M501" s="43" t="s">
        <v>132</v>
      </c>
      <c r="N501" s="42" t="s">
        <v>129</v>
      </c>
      <c r="O501" s="43" t="s">
        <v>527</v>
      </c>
      <c r="P501" s="42" t="s">
        <v>128</v>
      </c>
      <c r="Q501" s="43" t="s">
        <v>984</v>
      </c>
      <c r="R501" s="42" t="s">
        <v>127</v>
      </c>
      <c r="S501" s="43" t="s">
        <v>593</v>
      </c>
      <c r="T501" s="42" t="s">
        <v>126</v>
      </c>
      <c r="U501" s="43" t="s">
        <v>1379</v>
      </c>
      <c r="V501" s="42" t="s">
        <v>125</v>
      </c>
      <c r="W501" s="43" t="s">
        <v>536</v>
      </c>
      <c r="X501" s="42" t="s">
        <v>124</v>
      </c>
      <c r="Y501" s="43" t="s">
        <v>179</v>
      </c>
      <c r="Z501" s="42" t="s">
        <v>123</v>
      </c>
      <c r="AA501" s="43"/>
      <c r="AB501" s="196"/>
      <c r="AC501" s="43"/>
      <c r="AD501" s="196" t="s">
        <v>1378</v>
      </c>
      <c r="AE501" s="39"/>
      <c r="AF501" s="421"/>
      <c r="AG501" s="421"/>
      <c r="AH501" s="279"/>
      <c r="AI501" s="9"/>
      <c r="AJ501" s="401">
        <f>SUMPRODUCT(LEN($M501:$AA504)-LEN(SUBSTITUTE($M501:$AA504,"A", "")))</f>
        <v>63</v>
      </c>
      <c r="AK501" s="352">
        <f>SUMPRODUCT(LEN($AD501:$AD504)-LEN(SUBSTITUTE($AD501:$AD504,"A", "")))</f>
        <v>23</v>
      </c>
      <c r="AL501" s="335">
        <f>SUMPRODUCT(LEN($AC501:$AC504)-LEN(SUBSTITUTE($AC501:$AC504,"A", "")))</f>
        <v>0</v>
      </c>
      <c r="AM501" s="349">
        <f>SUMPRODUCT(LEN($M501:$AA504)-LEN(SUBSTITUTE($M501:$AA504,"S", "")))</f>
        <v>24</v>
      </c>
      <c r="AN501" s="352">
        <f>SUMPRODUCT(LEN($AD501:$AD504)-LEN(SUBSTITUTE($AD501:$AD504,"S", "")))</f>
        <v>9</v>
      </c>
      <c r="AO501" s="335">
        <f>SUMPRODUCT(LEN($AC501:$AC504)-LEN(SUBSTITUTE($AC501:$AC504,"S", "")))</f>
        <v>0</v>
      </c>
      <c r="AP501" s="349">
        <f>SUMPRODUCT(LEN($M501:$AA504)-LEN(SUBSTITUTE($M501:$AA504,"F", "")))</f>
        <v>2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15</v>
      </c>
      <c r="AT501" s="352">
        <f>SUMPRODUCT(LEN($AD501:$AD504)-LEN(SUBSTITUTE($AD501:$AD504,"G", "")))</f>
        <v>13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35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8.15" customHeight="1" thickBot="1" x14ac:dyDescent="0.25">
      <c r="B502" s="30"/>
      <c r="C502" s="339"/>
      <c r="D502" s="221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 t="s">
        <v>357</v>
      </c>
      <c r="N502" s="33" t="s">
        <v>121</v>
      </c>
      <c r="O502" s="55" t="s">
        <v>179</v>
      </c>
      <c r="P502" s="33" t="s">
        <v>120</v>
      </c>
      <c r="Q502" s="55" t="s">
        <v>812</v>
      </c>
      <c r="R502" s="33" t="s">
        <v>119</v>
      </c>
      <c r="S502" s="55" t="s">
        <v>179</v>
      </c>
      <c r="T502" s="33" t="s">
        <v>118</v>
      </c>
      <c r="U502" s="55" t="s">
        <v>673</v>
      </c>
      <c r="V502" s="33" t="s">
        <v>117</v>
      </c>
      <c r="W502" s="55" t="s">
        <v>371</v>
      </c>
      <c r="X502" s="33" t="s">
        <v>116</v>
      </c>
      <c r="Y502" s="55" t="s">
        <v>354</v>
      </c>
      <c r="Z502" s="33" t="s">
        <v>115</v>
      </c>
      <c r="AA502" s="55"/>
      <c r="AB502" s="193"/>
      <c r="AC502" s="55"/>
      <c r="AD502" s="193" t="s">
        <v>1377</v>
      </c>
      <c r="AE502" s="22"/>
      <c r="AF502" s="422"/>
      <c r="AG502" s="422"/>
      <c r="AH502" s="278"/>
      <c r="AI502" s="9"/>
      <c r="AJ502" s="402"/>
      <c r="AK502" s="353"/>
      <c r="AL502" s="336"/>
      <c r="AM502" s="350"/>
      <c r="AN502" s="353"/>
      <c r="AO502" s="336"/>
      <c r="AP502" s="350"/>
      <c r="AQ502" s="353"/>
      <c r="AR502" s="336"/>
      <c r="AS502" s="350"/>
      <c r="AT502" s="353"/>
      <c r="AU502" s="336"/>
      <c r="AV502" s="350"/>
      <c r="AW502" s="363"/>
      <c r="AX502" s="336"/>
      <c r="AY502" s="417"/>
      <c r="AZ502" s="411"/>
      <c r="BA502" s="411"/>
      <c r="BB502" s="414"/>
    </row>
    <row r="503" spans="2:62" ht="28.15" customHeight="1" x14ac:dyDescent="0.2">
      <c r="B503" s="30"/>
      <c r="C503" s="340"/>
      <c r="D503" s="218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 t="s">
        <v>357</v>
      </c>
      <c r="N503" s="25" t="s">
        <v>112</v>
      </c>
      <c r="O503" s="114" t="s">
        <v>1044</v>
      </c>
      <c r="P503" s="25" t="s">
        <v>111</v>
      </c>
      <c r="Q503" s="114" t="s">
        <v>357</v>
      </c>
      <c r="R503" s="25" t="s">
        <v>110</v>
      </c>
      <c r="S503" s="114" t="s">
        <v>484</v>
      </c>
      <c r="T503" s="25" t="s">
        <v>109</v>
      </c>
      <c r="U503" s="114" t="s">
        <v>676</v>
      </c>
      <c r="V503" s="25" t="s">
        <v>108</v>
      </c>
      <c r="W503" s="114" t="s">
        <v>542</v>
      </c>
      <c r="X503" s="25" t="s">
        <v>107</v>
      </c>
      <c r="Y503" s="114" t="s">
        <v>132</v>
      </c>
      <c r="Z503" s="25" t="s">
        <v>106</v>
      </c>
      <c r="AA503" s="114"/>
      <c r="AB503" s="190"/>
      <c r="AC503" s="114"/>
      <c r="AD503" s="190"/>
      <c r="AE503" s="22"/>
      <c r="AF503" s="422"/>
      <c r="AG503" s="422"/>
      <c r="AH503" s="278"/>
      <c r="AI503" s="9"/>
      <c r="AJ503" s="402"/>
      <c r="AK503" s="353"/>
      <c r="AL503" s="336"/>
      <c r="AM503" s="350"/>
      <c r="AN503" s="353"/>
      <c r="AO503" s="336"/>
      <c r="AP503" s="350"/>
      <c r="AQ503" s="353"/>
      <c r="AR503" s="336"/>
      <c r="AS503" s="350"/>
      <c r="AT503" s="353"/>
      <c r="AU503" s="336"/>
      <c r="AV503" s="350"/>
      <c r="AW503" s="363"/>
      <c r="AX503" s="336"/>
      <c r="AY503" s="417"/>
      <c r="AZ503" s="411"/>
      <c r="BA503" s="411"/>
      <c r="BB503" s="414"/>
    </row>
    <row r="504" spans="2:62" ht="28.15" customHeight="1" thickBot="1" x14ac:dyDescent="0.25">
      <c r="B504" s="20"/>
      <c r="C504" s="341"/>
      <c r="D504" s="215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 t="s">
        <v>458</v>
      </c>
      <c r="N504" s="15" t="s">
        <v>104</v>
      </c>
      <c r="O504" s="16" t="s">
        <v>708</v>
      </c>
      <c r="P504" s="15" t="s">
        <v>103</v>
      </c>
      <c r="Q504" s="16" t="s">
        <v>866</v>
      </c>
      <c r="R504" s="15" t="s">
        <v>102</v>
      </c>
      <c r="S504" s="16" t="s">
        <v>1162</v>
      </c>
      <c r="T504" s="15">
        <v>20</v>
      </c>
      <c r="U504" s="16" t="s">
        <v>466</v>
      </c>
      <c r="V504" s="15" t="s">
        <v>101</v>
      </c>
      <c r="W504" s="16" t="s">
        <v>349</v>
      </c>
      <c r="X504" s="15" t="s">
        <v>100</v>
      </c>
      <c r="Y504" s="16" t="s">
        <v>130</v>
      </c>
      <c r="Z504" s="15" t="s">
        <v>99</v>
      </c>
      <c r="AA504" s="16"/>
      <c r="AB504" s="187"/>
      <c r="AC504" s="16"/>
      <c r="AD504" s="186"/>
      <c r="AE504" s="11"/>
      <c r="AF504" s="423"/>
      <c r="AG504" s="423"/>
      <c r="AH504" s="277"/>
      <c r="AI504" s="9"/>
      <c r="AJ504" s="403"/>
      <c r="AK504" s="354"/>
      <c r="AL504" s="337"/>
      <c r="AM504" s="351"/>
      <c r="AN504" s="354"/>
      <c r="AO504" s="337"/>
      <c r="AP504" s="351"/>
      <c r="AQ504" s="354"/>
      <c r="AR504" s="337"/>
      <c r="AS504" s="351"/>
      <c r="AT504" s="354"/>
      <c r="AU504" s="337"/>
      <c r="AV504" s="351"/>
      <c r="AW504" s="364"/>
      <c r="AX504" s="337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286" t="s">
        <v>160</v>
      </c>
      <c r="AI505" s="106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 t="s">
        <v>95</v>
      </c>
      <c r="E506" s="425">
        <v>22221.82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85"/>
      <c r="AI506" s="86" t="s">
        <v>137</v>
      </c>
      <c r="AJ506" s="85">
        <f t="shared" ref="AJ506:BB506" si="65">SUM(AJ508:AJ519)</f>
        <v>149</v>
      </c>
      <c r="AK506" s="84">
        <f t="shared" si="65"/>
        <v>9</v>
      </c>
      <c r="AL506" s="83">
        <f t="shared" si="65"/>
        <v>0</v>
      </c>
      <c r="AM506" s="85">
        <f t="shared" si="65"/>
        <v>62</v>
      </c>
      <c r="AN506" s="84">
        <f t="shared" si="65"/>
        <v>0</v>
      </c>
      <c r="AO506" s="83">
        <f t="shared" si="65"/>
        <v>0</v>
      </c>
      <c r="AP506" s="85">
        <f t="shared" si="65"/>
        <v>4</v>
      </c>
      <c r="AQ506" s="84">
        <f t="shared" si="65"/>
        <v>0</v>
      </c>
      <c r="AR506" s="83">
        <f t="shared" si="65"/>
        <v>0</v>
      </c>
      <c r="AS506" s="85">
        <f t="shared" si="65"/>
        <v>33</v>
      </c>
      <c r="AT506" s="84">
        <f t="shared" si="65"/>
        <v>3</v>
      </c>
      <c r="AU506" s="83">
        <f t="shared" si="65"/>
        <v>0</v>
      </c>
      <c r="AV506" s="85">
        <f t="shared" si="65"/>
        <v>0</v>
      </c>
      <c r="AW506" s="84">
        <f t="shared" si="65"/>
        <v>0</v>
      </c>
      <c r="AX506" s="83">
        <f t="shared" si="65"/>
        <v>0</v>
      </c>
      <c r="AY506" s="82">
        <f t="shared" si="65"/>
        <v>0</v>
      </c>
      <c r="AZ506" s="81">
        <f t="shared" si="65"/>
        <v>0</v>
      </c>
      <c r="BA506" s="81">
        <f t="shared" si="65"/>
        <v>0</v>
      </c>
      <c r="BB506" s="80">
        <f t="shared" si="65"/>
        <v>0</v>
      </c>
      <c r="BC506" s="79" t="s">
        <v>136</v>
      </c>
      <c r="BF506" s="5">
        <f>SUM(AJ506:AL506)/$BG$5</f>
        <v>52.666666666666664</v>
      </c>
      <c r="BG506" s="5">
        <f>SUM(AM506:AO506,AY506)/$BG$5</f>
        <v>20.666666666666668</v>
      </c>
      <c r="BH506" s="5">
        <f>SUM(AP506:AR506,AZ506)/$BG$5</f>
        <v>1.3333333333333333</v>
      </c>
      <c r="BI506" s="5">
        <f>SUM(AS506:AU506,BA506)/$BG$5</f>
        <v>12</v>
      </c>
      <c r="BJ506" s="5">
        <f>SUM(AV506:AX506,BB506)/$BG$5</f>
        <v>0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85"/>
      <c r="AI507" s="66" t="s">
        <v>135</v>
      </c>
      <c r="AJ507" s="65">
        <f t="shared" ref="AJ507:BB507" si="66">AJ506/3</f>
        <v>49.666666666666664</v>
      </c>
      <c r="AK507" s="64">
        <f t="shared" si="66"/>
        <v>3</v>
      </c>
      <c r="AL507" s="63">
        <f t="shared" si="66"/>
        <v>0</v>
      </c>
      <c r="AM507" s="65">
        <f t="shared" si="66"/>
        <v>20.666666666666668</v>
      </c>
      <c r="AN507" s="64">
        <f t="shared" si="66"/>
        <v>0</v>
      </c>
      <c r="AO507" s="63">
        <f t="shared" si="66"/>
        <v>0</v>
      </c>
      <c r="AP507" s="65">
        <f t="shared" si="66"/>
        <v>1.3333333333333333</v>
      </c>
      <c r="AQ507" s="64">
        <f t="shared" si="66"/>
        <v>0</v>
      </c>
      <c r="AR507" s="63">
        <f t="shared" si="66"/>
        <v>0</v>
      </c>
      <c r="AS507" s="65">
        <f t="shared" si="66"/>
        <v>11</v>
      </c>
      <c r="AT507" s="64">
        <f t="shared" si="66"/>
        <v>1</v>
      </c>
      <c r="AU507" s="63">
        <f t="shared" si="66"/>
        <v>0</v>
      </c>
      <c r="AV507" s="65">
        <f t="shared" si="66"/>
        <v>0</v>
      </c>
      <c r="AW507" s="64">
        <f t="shared" si="66"/>
        <v>0</v>
      </c>
      <c r="AX507" s="63">
        <f t="shared" si="66"/>
        <v>0</v>
      </c>
      <c r="AY507" s="62">
        <f t="shared" si="66"/>
        <v>0</v>
      </c>
      <c r="AZ507" s="61">
        <f t="shared" si="66"/>
        <v>0</v>
      </c>
      <c r="BA507" s="61">
        <f t="shared" si="66"/>
        <v>0</v>
      </c>
      <c r="BB507" s="60">
        <f t="shared" si="66"/>
        <v>0</v>
      </c>
      <c r="BC507" s="59" t="s">
        <v>134</v>
      </c>
    </row>
    <row r="508" spans="2:62" ht="28.15" customHeight="1" x14ac:dyDescent="0.2">
      <c r="B508" s="30"/>
      <c r="C508" s="338">
        <v>1</v>
      </c>
      <c r="D508" s="212"/>
      <c r="E508" s="198"/>
      <c r="F508" s="198"/>
      <c r="G508" s="197"/>
      <c r="H508" s="358" t="s">
        <v>370</v>
      </c>
      <c r="I508" s="390">
        <v>159</v>
      </c>
      <c r="J508" s="390">
        <v>32</v>
      </c>
      <c r="K508" s="390">
        <v>6</v>
      </c>
      <c r="L508" s="42" t="s">
        <v>131</v>
      </c>
      <c r="M508" s="43" t="s">
        <v>179</v>
      </c>
      <c r="N508" s="42" t="s">
        <v>129</v>
      </c>
      <c r="O508" s="43" t="s">
        <v>179</v>
      </c>
      <c r="P508" s="42" t="s">
        <v>128</v>
      </c>
      <c r="Q508" s="43" t="s">
        <v>179</v>
      </c>
      <c r="R508" s="42" t="s">
        <v>127</v>
      </c>
      <c r="S508" s="43" t="s">
        <v>509</v>
      </c>
      <c r="T508" s="42" t="s">
        <v>126</v>
      </c>
      <c r="U508" s="43" t="s">
        <v>373</v>
      </c>
      <c r="V508" s="42" t="s">
        <v>125</v>
      </c>
      <c r="W508" s="43" t="s">
        <v>495</v>
      </c>
      <c r="X508" s="42" t="s">
        <v>124</v>
      </c>
      <c r="Y508" s="43" t="s">
        <v>130</v>
      </c>
      <c r="Z508" s="42" t="s">
        <v>123</v>
      </c>
      <c r="AA508" s="43"/>
      <c r="AB508" s="196"/>
      <c r="AC508" s="43"/>
      <c r="AD508" s="196" t="s">
        <v>1376</v>
      </c>
      <c r="AE508" s="58"/>
      <c r="AF508" s="421"/>
      <c r="AG508" s="421"/>
      <c r="AH508" s="279"/>
      <c r="AI508" s="9"/>
      <c r="AJ508" s="349">
        <f>SUMPRODUCT(LEN($M508:$AA511)-LEN(SUBSTITUTE($M508:$AA511,"A", "")))</f>
        <v>49</v>
      </c>
      <c r="AK508" s="352">
        <f>SUMPRODUCT(LEN($AD508:$AD511)-LEN(SUBSTITUTE($AD508:$AD511,"A", "")))</f>
        <v>6</v>
      </c>
      <c r="AL508" s="335">
        <f>SUMPRODUCT(LEN($AC508:$AC511)-LEN(SUBSTITUTE($AC508:$AC511,"A", "")))</f>
        <v>0</v>
      </c>
      <c r="AM508" s="349">
        <f>SUMPRODUCT(LEN($M508:$AA511)-LEN(SUBSTITUTE($M508:$AA511,"S", "")))</f>
        <v>15</v>
      </c>
      <c r="AN508" s="352">
        <f>SUMPRODUCT(LEN($AD508:$AD511)-LEN(SUBSTITUTE($AD508:$AD511,"S", "")))</f>
        <v>0</v>
      </c>
      <c r="AO508" s="335">
        <f>SUMPRODUCT(LEN($AC508:$AC511)-LEN(SUBSTITUTE($AC508:$AC511,"S", "")))</f>
        <v>0</v>
      </c>
      <c r="AP508" s="349">
        <f>SUMPRODUCT(LEN($M508:$AA511)-LEN(SUBSTITUTE($M508:$AA511,"F", "")))</f>
        <v>1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13</v>
      </c>
      <c r="AT508" s="352">
        <f>SUMPRODUCT(LEN($AD508:$AD511)-LEN(SUBSTITUTE($AD508:$AD511,"G", "")))</f>
        <v>3</v>
      </c>
      <c r="AU508" s="335">
        <f>SUMPRODUCT(LEN($AC508:$AC511)-LEN(SUBSTITUTE($AC508:$AC511,"G", "")))</f>
        <v>0</v>
      </c>
      <c r="AV508" s="349">
        <f>SUMPRODUCT(LEN($L508:$AA511)-LEN(SUBSTITUTE($L508:$AA511,"M", "")))</f>
        <v>0</v>
      </c>
      <c r="AW508" s="362">
        <f>SUMPRODUCT(LEN($AD508:$AD511)-LEN(SUBSTITUTE($AD508:$AD511,"M", "")))</f>
        <v>0</v>
      </c>
      <c r="AX508" s="335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8.15" customHeight="1" thickBot="1" x14ac:dyDescent="0.25">
      <c r="B509" s="30"/>
      <c r="C509" s="339"/>
      <c r="D509" s="221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812</v>
      </c>
      <c r="N509" s="33" t="s">
        <v>121</v>
      </c>
      <c r="O509" s="55" t="s">
        <v>469</v>
      </c>
      <c r="P509" s="33" t="s">
        <v>120</v>
      </c>
      <c r="Q509" s="55" t="s">
        <v>456</v>
      </c>
      <c r="R509" s="33" t="s">
        <v>119</v>
      </c>
      <c r="S509" s="55" t="s">
        <v>179</v>
      </c>
      <c r="T509" s="33" t="s">
        <v>118</v>
      </c>
      <c r="U509" s="55" t="s">
        <v>462</v>
      </c>
      <c r="V509" s="33" t="s">
        <v>117</v>
      </c>
      <c r="W509" s="55" t="s">
        <v>347</v>
      </c>
      <c r="X509" s="33" t="s">
        <v>116</v>
      </c>
      <c r="Y509" s="55" t="s">
        <v>130</v>
      </c>
      <c r="Z509" s="33" t="s">
        <v>115</v>
      </c>
      <c r="AA509" s="55"/>
      <c r="AB509" s="193"/>
      <c r="AC509" s="55"/>
      <c r="AD509" s="193" t="s">
        <v>357</v>
      </c>
      <c r="AE509" s="57"/>
      <c r="AF509" s="422"/>
      <c r="AG509" s="422"/>
      <c r="AH509" s="278"/>
      <c r="AI509" s="9"/>
      <c r="AJ509" s="350"/>
      <c r="AK509" s="353"/>
      <c r="AL509" s="336"/>
      <c r="AM509" s="350"/>
      <c r="AN509" s="353"/>
      <c r="AO509" s="336"/>
      <c r="AP509" s="350"/>
      <c r="AQ509" s="353"/>
      <c r="AR509" s="336"/>
      <c r="AS509" s="350"/>
      <c r="AT509" s="353"/>
      <c r="AU509" s="336"/>
      <c r="AV509" s="350"/>
      <c r="AW509" s="363"/>
      <c r="AX509" s="336"/>
      <c r="AY509" s="417"/>
      <c r="AZ509" s="411"/>
      <c r="BA509" s="411"/>
      <c r="BB509" s="414"/>
    </row>
    <row r="510" spans="2:62" ht="28.15" customHeight="1" x14ac:dyDescent="0.2">
      <c r="B510" s="30"/>
      <c r="C510" s="340"/>
      <c r="D510" s="218"/>
      <c r="E510" s="192"/>
      <c r="F510" s="192"/>
      <c r="G510" s="191"/>
      <c r="H510" s="360"/>
      <c r="I510" s="392"/>
      <c r="J510" s="392"/>
      <c r="K510" s="392"/>
      <c r="L510" s="25" t="s">
        <v>114</v>
      </c>
      <c r="M510" s="114" t="s">
        <v>487</v>
      </c>
      <c r="N510" s="25" t="s">
        <v>112</v>
      </c>
      <c r="O510" s="114" t="s">
        <v>179</v>
      </c>
      <c r="P510" s="25" t="s">
        <v>111</v>
      </c>
      <c r="Q510" s="114" t="s">
        <v>527</v>
      </c>
      <c r="R510" s="25" t="s">
        <v>110</v>
      </c>
      <c r="S510" s="114" t="s">
        <v>457</v>
      </c>
      <c r="T510" s="25" t="s">
        <v>109</v>
      </c>
      <c r="U510" s="114" t="s">
        <v>455</v>
      </c>
      <c r="V510" s="25" t="s">
        <v>108</v>
      </c>
      <c r="W510" s="114" t="s">
        <v>354</v>
      </c>
      <c r="X510" s="25" t="s">
        <v>107</v>
      </c>
      <c r="Y510" s="114"/>
      <c r="Z510" s="25" t="s">
        <v>106</v>
      </c>
      <c r="AA510" s="114"/>
      <c r="AB510" s="190"/>
      <c r="AC510" s="114"/>
      <c r="AD510" s="190"/>
      <c r="AE510" s="57"/>
      <c r="AF510" s="422"/>
      <c r="AG510" s="422"/>
      <c r="AH510" s="278"/>
      <c r="AI510" s="9"/>
      <c r="AJ510" s="350"/>
      <c r="AK510" s="353"/>
      <c r="AL510" s="336"/>
      <c r="AM510" s="350"/>
      <c r="AN510" s="353"/>
      <c r="AO510" s="336"/>
      <c r="AP510" s="350"/>
      <c r="AQ510" s="353"/>
      <c r="AR510" s="336"/>
      <c r="AS510" s="350"/>
      <c r="AT510" s="353"/>
      <c r="AU510" s="336"/>
      <c r="AV510" s="350"/>
      <c r="AW510" s="363"/>
      <c r="AX510" s="336"/>
      <c r="AY510" s="417"/>
      <c r="AZ510" s="411"/>
      <c r="BA510" s="411"/>
      <c r="BB510" s="414"/>
    </row>
    <row r="511" spans="2:62" ht="28.15" customHeight="1" thickBot="1" x14ac:dyDescent="0.25">
      <c r="B511" s="30"/>
      <c r="C511" s="355"/>
      <c r="D511" s="246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357</v>
      </c>
      <c r="N511" s="50" t="s">
        <v>104</v>
      </c>
      <c r="O511" s="51" t="s">
        <v>467</v>
      </c>
      <c r="P511" s="50" t="s">
        <v>103</v>
      </c>
      <c r="Q511" s="51" t="s">
        <v>1375</v>
      </c>
      <c r="R511" s="50" t="s">
        <v>102</v>
      </c>
      <c r="S511" s="51" t="s">
        <v>686</v>
      </c>
      <c r="T511" s="50">
        <v>20</v>
      </c>
      <c r="U511" s="51" t="s">
        <v>498</v>
      </c>
      <c r="V511" s="50" t="s">
        <v>101</v>
      </c>
      <c r="W511" s="51" t="s">
        <v>347</v>
      </c>
      <c r="X511" s="50" t="s">
        <v>100</v>
      </c>
      <c r="Y511" s="51"/>
      <c r="Z511" s="50" t="s">
        <v>99</v>
      </c>
      <c r="AA511" s="51"/>
      <c r="AB511" s="187"/>
      <c r="AC511" s="51"/>
      <c r="AD511" s="187"/>
      <c r="AE511" s="56"/>
      <c r="AF511" s="424"/>
      <c r="AG511" s="424"/>
      <c r="AH511" s="280"/>
      <c r="AI511" s="9"/>
      <c r="AJ511" s="351"/>
      <c r="AK511" s="354"/>
      <c r="AL511" s="337"/>
      <c r="AM511" s="351"/>
      <c r="AN511" s="354"/>
      <c r="AO511" s="337"/>
      <c r="AP511" s="351"/>
      <c r="AQ511" s="354"/>
      <c r="AR511" s="337"/>
      <c r="AS511" s="351"/>
      <c r="AT511" s="354"/>
      <c r="AU511" s="337"/>
      <c r="AV511" s="351"/>
      <c r="AW511" s="364"/>
      <c r="AX511" s="337"/>
      <c r="AY511" s="418"/>
      <c r="AZ511" s="412"/>
      <c r="BA511" s="412"/>
      <c r="BB511" s="415"/>
    </row>
    <row r="512" spans="2:62" ht="28.15" customHeight="1" x14ac:dyDescent="0.2">
      <c r="B512" s="30"/>
      <c r="C512" s="338">
        <v>2</v>
      </c>
      <c r="D512" s="212"/>
      <c r="E512" s="198"/>
      <c r="F512" s="198"/>
      <c r="G512" s="197"/>
      <c r="H512" s="358"/>
      <c r="I512" s="390">
        <v>166</v>
      </c>
      <c r="J512" s="390">
        <v>35</v>
      </c>
      <c r="K512" s="390">
        <v>7</v>
      </c>
      <c r="L512" s="42" t="s">
        <v>131</v>
      </c>
      <c r="M512" s="43" t="s">
        <v>179</v>
      </c>
      <c r="N512" s="42" t="s">
        <v>129</v>
      </c>
      <c r="O512" s="43" t="s">
        <v>357</v>
      </c>
      <c r="P512" s="42" t="s">
        <v>128</v>
      </c>
      <c r="Q512" s="43" t="s">
        <v>458</v>
      </c>
      <c r="R512" s="42" t="s">
        <v>127</v>
      </c>
      <c r="S512" s="43" t="s">
        <v>471</v>
      </c>
      <c r="T512" s="42" t="s">
        <v>126</v>
      </c>
      <c r="U512" s="43" t="s">
        <v>352</v>
      </c>
      <c r="V512" s="42" t="s">
        <v>125</v>
      </c>
      <c r="W512" s="43" t="s">
        <v>349</v>
      </c>
      <c r="X512" s="42" t="s">
        <v>124</v>
      </c>
      <c r="Y512" s="43" t="s">
        <v>354</v>
      </c>
      <c r="Z512" s="42" t="s">
        <v>123</v>
      </c>
      <c r="AA512" s="43"/>
      <c r="AB512" s="196"/>
      <c r="AC512" s="43"/>
      <c r="AD512" s="196"/>
      <c r="AE512" s="39"/>
      <c r="AF512" s="421"/>
      <c r="AG512" s="421"/>
      <c r="AH512" s="279"/>
      <c r="AI512" s="9"/>
      <c r="AJ512" s="349">
        <f>SUMPRODUCT(LEN($M512:$AA515)-LEN(SUBSTITUTE($M512:$AA515,"A", "")))</f>
        <v>47</v>
      </c>
      <c r="AK512" s="352">
        <f>SUMPRODUCT(LEN($AD512:$AD515)-LEN(SUBSTITUTE($AD512:$AD515,"A", "")))</f>
        <v>0</v>
      </c>
      <c r="AL512" s="335">
        <f>SUMPRODUCT(LEN($AC512:$AC515)-LEN(SUBSTITUTE($AC512:$AC515,"A", "")))</f>
        <v>0</v>
      </c>
      <c r="AM512" s="349">
        <f>SUMPRODUCT(LEN($M512:$AA515)-LEN(SUBSTITUTE($M512:$AA515,"S", "")))</f>
        <v>25</v>
      </c>
      <c r="AN512" s="352">
        <f>SUMPRODUCT(LEN($AD512:$AD515)-LEN(SUBSTITUTE($AD512:$AD515,"S", "")))</f>
        <v>0</v>
      </c>
      <c r="AO512" s="335">
        <f>SUMPRODUCT(LEN($AC512:$AC515)-LEN(SUBSTITUTE($AC512:$AC515,"S", "")))</f>
        <v>0</v>
      </c>
      <c r="AP512" s="349">
        <f>SUMPRODUCT(LEN($M512:$AA515)-LEN(SUBSTITUTE($M512:$AA515,"F", "")))</f>
        <v>2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7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35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8.15" customHeight="1" thickBot="1" x14ac:dyDescent="0.25">
      <c r="B513" s="30"/>
      <c r="C513" s="339"/>
      <c r="D513" s="221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 t="s">
        <v>132</v>
      </c>
      <c r="N513" s="33" t="s">
        <v>121</v>
      </c>
      <c r="O513" s="55" t="s">
        <v>179</v>
      </c>
      <c r="P513" s="33" t="s">
        <v>120</v>
      </c>
      <c r="Q513" s="55" t="s">
        <v>527</v>
      </c>
      <c r="R513" s="33" t="s">
        <v>119</v>
      </c>
      <c r="S513" s="55" t="s">
        <v>459</v>
      </c>
      <c r="T513" s="33" t="s">
        <v>118</v>
      </c>
      <c r="U513" s="55" t="s">
        <v>508</v>
      </c>
      <c r="V513" s="33" t="s">
        <v>117</v>
      </c>
      <c r="W513" s="55" t="s">
        <v>354</v>
      </c>
      <c r="X513" s="33" t="s">
        <v>116</v>
      </c>
      <c r="Y513" s="55" t="s">
        <v>130</v>
      </c>
      <c r="Z513" s="33" t="s">
        <v>115</v>
      </c>
      <c r="AA513" s="55"/>
      <c r="AB513" s="193"/>
      <c r="AC513" s="55"/>
      <c r="AD513" s="193"/>
      <c r="AE513" s="22"/>
      <c r="AF513" s="422"/>
      <c r="AG513" s="422"/>
      <c r="AH513" s="278"/>
      <c r="AI513" s="9"/>
      <c r="AJ513" s="350"/>
      <c r="AK513" s="353"/>
      <c r="AL513" s="336"/>
      <c r="AM513" s="350"/>
      <c r="AN513" s="353"/>
      <c r="AO513" s="336"/>
      <c r="AP513" s="350"/>
      <c r="AQ513" s="353"/>
      <c r="AR513" s="336"/>
      <c r="AS513" s="350"/>
      <c r="AT513" s="353"/>
      <c r="AU513" s="336"/>
      <c r="AV513" s="350"/>
      <c r="AW513" s="363"/>
      <c r="AX513" s="336"/>
      <c r="AY513" s="417"/>
      <c r="AZ513" s="411"/>
      <c r="BA513" s="411"/>
      <c r="BB513" s="414"/>
    </row>
    <row r="514" spans="2:62" ht="28.15" customHeight="1" x14ac:dyDescent="0.2">
      <c r="B514" s="30"/>
      <c r="C514" s="340"/>
      <c r="D514" s="218"/>
      <c r="E514" s="192"/>
      <c r="F514" s="192"/>
      <c r="G514" s="191"/>
      <c r="H514" s="360"/>
      <c r="I514" s="392"/>
      <c r="J514" s="392"/>
      <c r="K514" s="392"/>
      <c r="L514" s="25" t="s">
        <v>114</v>
      </c>
      <c r="M514" s="114" t="s">
        <v>179</v>
      </c>
      <c r="N514" s="25" t="s">
        <v>112</v>
      </c>
      <c r="O514" s="114" t="s">
        <v>458</v>
      </c>
      <c r="P514" s="25" t="s">
        <v>111</v>
      </c>
      <c r="Q514" s="114" t="s">
        <v>479</v>
      </c>
      <c r="R514" s="25" t="s">
        <v>110</v>
      </c>
      <c r="S514" s="114" t="s">
        <v>845</v>
      </c>
      <c r="T514" s="25" t="s">
        <v>109</v>
      </c>
      <c r="U514" s="114" t="s">
        <v>462</v>
      </c>
      <c r="V514" s="25" t="s">
        <v>108</v>
      </c>
      <c r="W514" s="114" t="s">
        <v>347</v>
      </c>
      <c r="X514" s="25" t="s">
        <v>107</v>
      </c>
      <c r="Y514" s="114" t="s">
        <v>130</v>
      </c>
      <c r="Z514" s="25" t="s">
        <v>106</v>
      </c>
      <c r="AA514" s="114"/>
      <c r="AB514" s="190"/>
      <c r="AC514" s="114"/>
      <c r="AD514" s="190"/>
      <c r="AE514" s="22"/>
      <c r="AF514" s="422"/>
      <c r="AG514" s="422"/>
      <c r="AH514" s="278"/>
      <c r="AI514" s="9"/>
      <c r="AJ514" s="350"/>
      <c r="AK514" s="353"/>
      <c r="AL514" s="336"/>
      <c r="AM514" s="350"/>
      <c r="AN514" s="353"/>
      <c r="AO514" s="336"/>
      <c r="AP514" s="350"/>
      <c r="AQ514" s="353"/>
      <c r="AR514" s="336"/>
      <c r="AS514" s="350"/>
      <c r="AT514" s="353"/>
      <c r="AU514" s="336"/>
      <c r="AV514" s="350"/>
      <c r="AW514" s="363"/>
      <c r="AX514" s="336"/>
      <c r="AY514" s="417"/>
      <c r="AZ514" s="411"/>
      <c r="BA514" s="411"/>
      <c r="BB514" s="414"/>
    </row>
    <row r="515" spans="2:62" ht="28.15" customHeight="1" thickBot="1" x14ac:dyDescent="0.25">
      <c r="B515" s="30"/>
      <c r="C515" s="355"/>
      <c r="D515" s="246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 t="s">
        <v>179</v>
      </c>
      <c r="N515" s="50" t="s">
        <v>104</v>
      </c>
      <c r="O515" s="51" t="s">
        <v>179</v>
      </c>
      <c r="P515" s="50" t="s">
        <v>103</v>
      </c>
      <c r="Q515" s="51" t="s">
        <v>1038</v>
      </c>
      <c r="R515" s="50" t="s">
        <v>102</v>
      </c>
      <c r="S515" s="51" t="s">
        <v>1054</v>
      </c>
      <c r="T515" s="50">
        <v>20</v>
      </c>
      <c r="U515" s="51" t="s">
        <v>371</v>
      </c>
      <c r="V515" s="50" t="s">
        <v>101</v>
      </c>
      <c r="W515" s="51" t="s">
        <v>354</v>
      </c>
      <c r="X515" s="50" t="s">
        <v>100</v>
      </c>
      <c r="Y515" s="51"/>
      <c r="Z515" s="50" t="s">
        <v>99</v>
      </c>
      <c r="AA515" s="51"/>
      <c r="AB515" s="187"/>
      <c r="AC515" s="51"/>
      <c r="AD515" s="187"/>
      <c r="AE515" s="48"/>
      <c r="AF515" s="424"/>
      <c r="AG515" s="424"/>
      <c r="AH515" s="280"/>
      <c r="AI515" s="9"/>
      <c r="AJ515" s="351"/>
      <c r="AK515" s="354"/>
      <c r="AL515" s="337"/>
      <c r="AM515" s="351"/>
      <c r="AN515" s="354"/>
      <c r="AO515" s="337"/>
      <c r="AP515" s="351"/>
      <c r="AQ515" s="354"/>
      <c r="AR515" s="337"/>
      <c r="AS515" s="351"/>
      <c r="AT515" s="354"/>
      <c r="AU515" s="337"/>
      <c r="AV515" s="351"/>
      <c r="AW515" s="364"/>
      <c r="AX515" s="337"/>
      <c r="AY515" s="418"/>
      <c r="AZ515" s="412"/>
      <c r="BA515" s="412"/>
      <c r="BB515" s="415"/>
    </row>
    <row r="516" spans="2:62" ht="28.15" customHeight="1" x14ac:dyDescent="0.2">
      <c r="B516" s="30"/>
      <c r="C516" s="338">
        <v>3</v>
      </c>
      <c r="D516" s="212"/>
      <c r="E516" s="198"/>
      <c r="F516" s="198"/>
      <c r="G516" s="197"/>
      <c r="H516" s="358"/>
      <c r="I516" s="390">
        <v>165</v>
      </c>
      <c r="J516" s="390">
        <v>33</v>
      </c>
      <c r="K516" s="390">
        <v>6</v>
      </c>
      <c r="L516" s="42" t="s">
        <v>131</v>
      </c>
      <c r="M516" s="43" t="s">
        <v>132</v>
      </c>
      <c r="N516" s="42" t="s">
        <v>129</v>
      </c>
      <c r="O516" s="43" t="s">
        <v>357</v>
      </c>
      <c r="P516" s="42" t="s">
        <v>128</v>
      </c>
      <c r="Q516" s="43" t="s">
        <v>984</v>
      </c>
      <c r="R516" s="42" t="s">
        <v>127</v>
      </c>
      <c r="S516" s="43" t="s">
        <v>469</v>
      </c>
      <c r="T516" s="42" t="s">
        <v>126</v>
      </c>
      <c r="U516" s="43" t="s">
        <v>373</v>
      </c>
      <c r="V516" s="42" t="s">
        <v>125</v>
      </c>
      <c r="W516" s="43" t="s">
        <v>353</v>
      </c>
      <c r="X516" s="42" t="s">
        <v>124</v>
      </c>
      <c r="Y516" s="43" t="s">
        <v>179</v>
      </c>
      <c r="Z516" s="42" t="s">
        <v>123</v>
      </c>
      <c r="AA516" s="43"/>
      <c r="AB516" s="196"/>
      <c r="AC516" s="43"/>
      <c r="AD516" s="196" t="s">
        <v>357</v>
      </c>
      <c r="AE516" s="39"/>
      <c r="AF516" s="421"/>
      <c r="AG516" s="421"/>
      <c r="AH516" s="279"/>
      <c r="AI516" s="9"/>
      <c r="AJ516" s="349">
        <f>SUMPRODUCT(LEN($M516:$AA519)-LEN(SUBSTITUTE($M516:$AA519,"A", "")))</f>
        <v>53</v>
      </c>
      <c r="AK516" s="352">
        <f>SUMPRODUCT(LEN($AD516:$AD519)-LEN(SUBSTITUTE($AD516:$AD519,"A", "")))</f>
        <v>3</v>
      </c>
      <c r="AL516" s="335">
        <f>SUMPRODUCT(LEN($AC516:$AC519)-LEN(SUBSTITUTE($AC516:$AC519,"A", "")))</f>
        <v>0</v>
      </c>
      <c r="AM516" s="349">
        <f>SUMPRODUCT(LEN($M516:$AA519)-LEN(SUBSTITUTE($M516:$AA519,"S", "")))</f>
        <v>22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1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13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35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8.15" customHeight="1" thickBot="1" x14ac:dyDescent="0.25">
      <c r="B517" s="30"/>
      <c r="C517" s="339"/>
      <c r="D517" s="221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 t="s">
        <v>986</v>
      </c>
      <c r="N517" s="33" t="s">
        <v>121</v>
      </c>
      <c r="O517" s="55" t="s">
        <v>684</v>
      </c>
      <c r="P517" s="33" t="s">
        <v>120</v>
      </c>
      <c r="Q517" s="55" t="s">
        <v>812</v>
      </c>
      <c r="R517" s="33" t="s">
        <v>119</v>
      </c>
      <c r="S517" s="55" t="s">
        <v>531</v>
      </c>
      <c r="T517" s="33" t="s">
        <v>118</v>
      </c>
      <c r="U517" s="55" t="s">
        <v>474</v>
      </c>
      <c r="V517" s="33" t="s">
        <v>117</v>
      </c>
      <c r="W517" s="55" t="s">
        <v>346</v>
      </c>
      <c r="X517" s="33" t="s">
        <v>116</v>
      </c>
      <c r="Y517" s="55" t="s">
        <v>354</v>
      </c>
      <c r="Z517" s="33" t="s">
        <v>115</v>
      </c>
      <c r="AA517" s="55"/>
      <c r="AB517" s="193"/>
      <c r="AC517" s="55"/>
      <c r="AD517" s="193"/>
      <c r="AE517" s="22"/>
      <c r="AF517" s="422"/>
      <c r="AG517" s="422"/>
      <c r="AH517" s="278"/>
      <c r="AI517" s="9"/>
      <c r="AJ517" s="350"/>
      <c r="AK517" s="353"/>
      <c r="AL517" s="336"/>
      <c r="AM517" s="350"/>
      <c r="AN517" s="353"/>
      <c r="AO517" s="336"/>
      <c r="AP517" s="350"/>
      <c r="AQ517" s="353"/>
      <c r="AR517" s="336"/>
      <c r="AS517" s="350"/>
      <c r="AT517" s="353"/>
      <c r="AU517" s="336"/>
      <c r="AV517" s="350"/>
      <c r="AW517" s="363"/>
      <c r="AX517" s="336"/>
      <c r="AY517" s="417"/>
      <c r="AZ517" s="411"/>
      <c r="BA517" s="411"/>
      <c r="BB517" s="414"/>
    </row>
    <row r="518" spans="2:62" ht="28.15" customHeight="1" x14ac:dyDescent="0.2">
      <c r="B518" s="30"/>
      <c r="C518" s="340"/>
      <c r="D518" s="218"/>
      <c r="E518" s="192"/>
      <c r="F518" s="192"/>
      <c r="G518" s="191"/>
      <c r="H518" s="360"/>
      <c r="I518" s="392"/>
      <c r="J518" s="392"/>
      <c r="K518" s="392"/>
      <c r="L518" s="25" t="s">
        <v>114</v>
      </c>
      <c r="M518" s="114" t="s">
        <v>179</v>
      </c>
      <c r="N518" s="25" t="s">
        <v>112</v>
      </c>
      <c r="O518" s="114" t="s">
        <v>357</v>
      </c>
      <c r="P518" s="25" t="s">
        <v>111</v>
      </c>
      <c r="Q518" s="114" t="s">
        <v>467</v>
      </c>
      <c r="R518" s="25" t="s">
        <v>110</v>
      </c>
      <c r="S518" s="114" t="s">
        <v>484</v>
      </c>
      <c r="T518" s="25" t="s">
        <v>109</v>
      </c>
      <c r="U518" s="114" t="s">
        <v>718</v>
      </c>
      <c r="V518" s="25" t="s">
        <v>108</v>
      </c>
      <c r="W518" s="114" t="s">
        <v>350</v>
      </c>
      <c r="X518" s="25" t="s">
        <v>107</v>
      </c>
      <c r="Y518" s="114" t="s">
        <v>130</v>
      </c>
      <c r="Z518" s="25" t="s">
        <v>106</v>
      </c>
      <c r="AA518" s="114"/>
      <c r="AB518" s="190"/>
      <c r="AC518" s="114"/>
      <c r="AD518" s="190"/>
      <c r="AE518" s="22"/>
      <c r="AF518" s="422"/>
      <c r="AG518" s="422"/>
      <c r="AH518" s="278"/>
      <c r="AI518" s="9"/>
      <c r="AJ518" s="350"/>
      <c r="AK518" s="353"/>
      <c r="AL518" s="336"/>
      <c r="AM518" s="350"/>
      <c r="AN518" s="353"/>
      <c r="AO518" s="336"/>
      <c r="AP518" s="350"/>
      <c r="AQ518" s="353"/>
      <c r="AR518" s="336"/>
      <c r="AS518" s="350"/>
      <c r="AT518" s="353"/>
      <c r="AU518" s="336"/>
      <c r="AV518" s="350"/>
      <c r="AW518" s="363"/>
      <c r="AX518" s="336"/>
      <c r="AY518" s="417"/>
      <c r="AZ518" s="411"/>
      <c r="BA518" s="411"/>
      <c r="BB518" s="414"/>
    </row>
    <row r="519" spans="2:62" ht="28.15" customHeight="1" thickBot="1" x14ac:dyDescent="0.25">
      <c r="B519" s="20"/>
      <c r="C519" s="341"/>
      <c r="D519" s="215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 t="s">
        <v>179</v>
      </c>
      <c r="N519" s="15" t="s">
        <v>104</v>
      </c>
      <c r="O519" s="16" t="s">
        <v>458</v>
      </c>
      <c r="P519" s="15" t="s">
        <v>103</v>
      </c>
      <c r="Q519" s="16" t="s">
        <v>1019</v>
      </c>
      <c r="R519" s="15" t="s">
        <v>102</v>
      </c>
      <c r="S519" s="16" t="s">
        <v>553</v>
      </c>
      <c r="T519" s="15">
        <v>20</v>
      </c>
      <c r="U519" s="16" t="s">
        <v>350</v>
      </c>
      <c r="V519" s="15" t="s">
        <v>101</v>
      </c>
      <c r="W519" s="16" t="s">
        <v>354</v>
      </c>
      <c r="X519" s="15" t="s">
        <v>100</v>
      </c>
      <c r="Y519" s="16"/>
      <c r="Z519" s="15" t="s">
        <v>99</v>
      </c>
      <c r="AA519" s="16"/>
      <c r="AB519" s="187"/>
      <c r="AC519" s="16"/>
      <c r="AD519" s="186"/>
      <c r="AE519" s="11"/>
      <c r="AF519" s="423"/>
      <c r="AG519" s="423"/>
      <c r="AH519" s="277"/>
      <c r="AI519" s="9"/>
      <c r="AJ519" s="351"/>
      <c r="AK519" s="354"/>
      <c r="AL519" s="337"/>
      <c r="AM519" s="351"/>
      <c r="AN519" s="354"/>
      <c r="AO519" s="337"/>
      <c r="AP519" s="351"/>
      <c r="AQ519" s="354"/>
      <c r="AR519" s="337"/>
      <c r="AS519" s="351"/>
      <c r="AT519" s="354"/>
      <c r="AU519" s="337"/>
      <c r="AV519" s="351"/>
      <c r="AW519" s="364"/>
      <c r="AX519" s="337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286" t="s">
        <v>160</v>
      </c>
      <c r="AI520" s="106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>
        <v>230</v>
      </c>
      <c r="E521" s="425">
        <v>16765.689999999999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85"/>
      <c r="AI521" s="86" t="s">
        <v>137</v>
      </c>
      <c r="AJ521" s="85">
        <f t="shared" ref="AJ521:BB521" si="67">SUM(AJ523:AJ534)</f>
        <v>129</v>
      </c>
      <c r="AK521" s="84">
        <f t="shared" si="67"/>
        <v>20</v>
      </c>
      <c r="AL521" s="83">
        <f t="shared" si="67"/>
        <v>0</v>
      </c>
      <c r="AM521" s="85">
        <f t="shared" si="67"/>
        <v>38</v>
      </c>
      <c r="AN521" s="84">
        <f t="shared" si="67"/>
        <v>9</v>
      </c>
      <c r="AO521" s="83">
        <f t="shared" si="67"/>
        <v>0</v>
      </c>
      <c r="AP521" s="85">
        <f t="shared" si="67"/>
        <v>3</v>
      </c>
      <c r="AQ521" s="84">
        <f t="shared" si="67"/>
        <v>0</v>
      </c>
      <c r="AR521" s="83">
        <f t="shared" si="67"/>
        <v>0</v>
      </c>
      <c r="AS521" s="85">
        <f t="shared" si="67"/>
        <v>49</v>
      </c>
      <c r="AT521" s="84">
        <f t="shared" si="67"/>
        <v>9</v>
      </c>
      <c r="AU521" s="83">
        <f t="shared" si="67"/>
        <v>0</v>
      </c>
      <c r="AV521" s="85">
        <f t="shared" si="67"/>
        <v>0</v>
      </c>
      <c r="AW521" s="84">
        <f t="shared" si="67"/>
        <v>0</v>
      </c>
      <c r="AX521" s="83">
        <f t="shared" si="67"/>
        <v>0</v>
      </c>
      <c r="AY521" s="82">
        <f t="shared" si="67"/>
        <v>1</v>
      </c>
      <c r="AZ521" s="81">
        <f t="shared" si="67"/>
        <v>0</v>
      </c>
      <c r="BA521" s="81">
        <f t="shared" si="67"/>
        <v>1</v>
      </c>
      <c r="BB521" s="80">
        <f t="shared" si="67"/>
        <v>0</v>
      </c>
      <c r="BC521" s="79" t="s">
        <v>136</v>
      </c>
      <c r="BF521" s="5">
        <f>SUM(AJ521:AL521)/$BG$5</f>
        <v>49.666666666666664</v>
      </c>
      <c r="BG521" s="5">
        <f>SUM(AM521:AO521,AY521)/$BG$5</f>
        <v>16</v>
      </c>
      <c r="BH521" s="5">
        <f>SUM(AP521:AR521,AZ521)/$BG$5</f>
        <v>1</v>
      </c>
      <c r="BI521" s="5">
        <f>SUM(AS521:AU521,BA521)/$BG$5</f>
        <v>19.666666666666668</v>
      </c>
      <c r="BJ521" s="5">
        <f>SUM(AV521:AX521,BB521)/$BG$5</f>
        <v>0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85"/>
      <c r="AI522" s="66" t="s">
        <v>135</v>
      </c>
      <c r="AJ522" s="65">
        <f t="shared" ref="AJ522:BB522" si="68">AJ521/3</f>
        <v>43</v>
      </c>
      <c r="AK522" s="64">
        <f t="shared" si="68"/>
        <v>6.666666666666667</v>
      </c>
      <c r="AL522" s="63">
        <f t="shared" si="68"/>
        <v>0</v>
      </c>
      <c r="AM522" s="65">
        <f t="shared" si="68"/>
        <v>12.666666666666666</v>
      </c>
      <c r="AN522" s="64">
        <f t="shared" si="68"/>
        <v>3</v>
      </c>
      <c r="AO522" s="63">
        <f t="shared" si="68"/>
        <v>0</v>
      </c>
      <c r="AP522" s="65">
        <f t="shared" si="68"/>
        <v>1</v>
      </c>
      <c r="AQ522" s="64">
        <f t="shared" si="68"/>
        <v>0</v>
      </c>
      <c r="AR522" s="63">
        <f t="shared" si="68"/>
        <v>0</v>
      </c>
      <c r="AS522" s="65">
        <f t="shared" si="68"/>
        <v>16.333333333333332</v>
      </c>
      <c r="AT522" s="64">
        <f t="shared" si="68"/>
        <v>3</v>
      </c>
      <c r="AU522" s="63">
        <f t="shared" si="68"/>
        <v>0</v>
      </c>
      <c r="AV522" s="65">
        <f t="shared" si="68"/>
        <v>0</v>
      </c>
      <c r="AW522" s="64">
        <f t="shared" si="68"/>
        <v>0</v>
      </c>
      <c r="AX522" s="63">
        <f t="shared" si="68"/>
        <v>0</v>
      </c>
      <c r="AY522" s="62">
        <f t="shared" si="68"/>
        <v>0.33333333333333331</v>
      </c>
      <c r="AZ522" s="61">
        <f t="shared" si="68"/>
        <v>0</v>
      </c>
      <c r="BA522" s="61">
        <f t="shared" si="68"/>
        <v>0.33333333333333331</v>
      </c>
      <c r="BB522" s="60">
        <f t="shared" si="68"/>
        <v>0</v>
      </c>
      <c r="BC522" s="59" t="s">
        <v>134</v>
      </c>
    </row>
    <row r="523" spans="2:62" ht="28.15" customHeight="1" x14ac:dyDescent="0.2">
      <c r="B523" s="30"/>
      <c r="C523" s="338">
        <v>1</v>
      </c>
      <c r="D523" s="239" t="s">
        <v>670</v>
      </c>
      <c r="E523" s="198"/>
      <c r="F523" s="198"/>
      <c r="G523" s="197"/>
      <c r="H523" s="358" t="s">
        <v>370</v>
      </c>
      <c r="I523" s="390">
        <v>113</v>
      </c>
      <c r="J523" s="390">
        <v>30</v>
      </c>
      <c r="K523" s="390">
        <v>7</v>
      </c>
      <c r="L523" s="42" t="s">
        <v>131</v>
      </c>
      <c r="M523" s="43" t="s">
        <v>179</v>
      </c>
      <c r="N523" s="42" t="s">
        <v>129</v>
      </c>
      <c r="O523" s="43" t="s">
        <v>458</v>
      </c>
      <c r="P523" s="42" t="s">
        <v>128</v>
      </c>
      <c r="Q523" s="43" t="s">
        <v>1374</v>
      </c>
      <c r="R523" s="42" t="s">
        <v>127</v>
      </c>
      <c r="S523" s="43" t="s">
        <v>866</v>
      </c>
      <c r="T523" s="42" t="s">
        <v>126</v>
      </c>
      <c r="U523" s="43" t="s">
        <v>692</v>
      </c>
      <c r="V523" s="42" t="s">
        <v>125</v>
      </c>
      <c r="W523" s="43" t="s">
        <v>354</v>
      </c>
      <c r="X523" s="42" t="s">
        <v>124</v>
      </c>
      <c r="Y523" s="43"/>
      <c r="Z523" s="42" t="s">
        <v>123</v>
      </c>
      <c r="AA523" s="43"/>
      <c r="AB523" s="196"/>
      <c r="AC523" s="43"/>
      <c r="AD523" s="196" t="s">
        <v>1373</v>
      </c>
      <c r="AE523" s="58" t="s">
        <v>542</v>
      </c>
      <c r="AF523" s="421"/>
      <c r="AG523" s="421"/>
      <c r="AH523" s="279"/>
      <c r="AI523" s="9"/>
      <c r="AJ523" s="349">
        <f>SUMPRODUCT(LEN($M523:$AA526)-LEN(SUBSTITUTE($M523:$AA526,"A", "")))</f>
        <v>48</v>
      </c>
      <c r="AK523" s="352">
        <f>SUMPRODUCT(LEN($AD523:$AD526)-LEN(SUBSTITUTE($AD523:$AD526,"A", "")))</f>
        <v>10</v>
      </c>
      <c r="AL523" s="335">
        <f>SUMPRODUCT(LEN($AC523:$AC526)-LEN(SUBSTITUTE($AC523:$AC526,"A", "")))</f>
        <v>0</v>
      </c>
      <c r="AM523" s="349">
        <f>SUMPRODUCT(LEN($M523:$AA526)-LEN(SUBSTITUTE($M523:$AA526,"S", "")))</f>
        <v>14</v>
      </c>
      <c r="AN523" s="352">
        <f>SUMPRODUCT(LEN($AD523:$AD526)-LEN(SUBSTITUTE($AD523:$AD526,"S", "")))</f>
        <v>6</v>
      </c>
      <c r="AO523" s="335">
        <f>SUMPRODUCT(LEN($AC523:$AC526)-LEN(SUBSTITUTE($AC523:$AC526,"S", "")))</f>
        <v>0</v>
      </c>
      <c r="AP523" s="349">
        <f>SUMPRODUCT(LEN($M523:$AA526)-LEN(SUBSTITUTE($M523:$AA526,"F", "")))</f>
        <v>1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24</v>
      </c>
      <c r="AT523" s="352">
        <f>SUMPRODUCT(LEN($AD523:$AD526)-LEN(SUBSTITUTE($AD523:$AD526,"G", "")))</f>
        <v>5</v>
      </c>
      <c r="AU523" s="335">
        <f>SUMPRODUCT(LEN($AC523:$AC526)-LEN(SUBSTITUTE($AC523:$AC526,"G", "")))</f>
        <v>0</v>
      </c>
      <c r="AV523" s="349">
        <f>SUMPRODUCT(LEN($L523:$AA526)-LEN(SUBSTITUTE($L523:$AA526,"M", "")))</f>
        <v>0</v>
      </c>
      <c r="AW523" s="362">
        <f>SUMPRODUCT(LEN($AD523:$AD526)-LEN(SUBSTITUTE($AD523:$AD526,"M", "")))</f>
        <v>0</v>
      </c>
      <c r="AX523" s="335">
        <f>SUMPRODUCT(LEN($AC523:$AC526)-LEN(SUBSTITUTE($AC523:$AC526,"M", "")))</f>
        <v>0</v>
      </c>
      <c r="AY523" s="416">
        <f>SUMPRODUCT(LEN($AE523:$AE526)-LEN(SUBSTITUTE($AE523:$AE526,"S", "")))</f>
        <v>1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1</v>
      </c>
      <c r="BB523" s="413">
        <f>SUMPRODUCT(LEN($AE523:$AE526)-LEN(SUBSTITUTE($AE523:$AE526,"M", "")))</f>
        <v>0</v>
      </c>
    </row>
    <row r="524" spans="2:62" ht="28.15" customHeight="1" thickBot="1" x14ac:dyDescent="0.25">
      <c r="B524" s="30"/>
      <c r="C524" s="339"/>
      <c r="D524" s="221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357</v>
      </c>
      <c r="N524" s="33" t="s">
        <v>121</v>
      </c>
      <c r="O524" s="55" t="s">
        <v>1067</v>
      </c>
      <c r="P524" s="33" t="s">
        <v>120</v>
      </c>
      <c r="Q524" s="55" t="s">
        <v>795</v>
      </c>
      <c r="R524" s="33" t="s">
        <v>119</v>
      </c>
      <c r="S524" s="55" t="s">
        <v>1372</v>
      </c>
      <c r="T524" s="33" t="s">
        <v>118</v>
      </c>
      <c r="U524" s="55" t="s">
        <v>549</v>
      </c>
      <c r="V524" s="33" t="s">
        <v>117</v>
      </c>
      <c r="W524" s="55" t="s">
        <v>354</v>
      </c>
      <c r="X524" s="33" t="s">
        <v>116</v>
      </c>
      <c r="Y524" s="55"/>
      <c r="Z524" s="33" t="s">
        <v>115</v>
      </c>
      <c r="AA524" s="55"/>
      <c r="AB524" s="193"/>
      <c r="AC524" s="55"/>
      <c r="AD524" s="193" t="s">
        <v>1371</v>
      </c>
      <c r="AE524" s="57"/>
      <c r="AF524" s="422"/>
      <c r="AG524" s="422"/>
      <c r="AH524" s="278"/>
      <c r="AI524" s="9"/>
      <c r="AJ524" s="350"/>
      <c r="AK524" s="353"/>
      <c r="AL524" s="336"/>
      <c r="AM524" s="350"/>
      <c r="AN524" s="353"/>
      <c r="AO524" s="336"/>
      <c r="AP524" s="350"/>
      <c r="AQ524" s="353"/>
      <c r="AR524" s="336"/>
      <c r="AS524" s="350"/>
      <c r="AT524" s="353"/>
      <c r="AU524" s="336"/>
      <c r="AV524" s="350"/>
      <c r="AW524" s="363"/>
      <c r="AX524" s="336"/>
      <c r="AY524" s="417"/>
      <c r="AZ524" s="411"/>
      <c r="BA524" s="411"/>
      <c r="BB524" s="414"/>
    </row>
    <row r="525" spans="2:62" ht="28.15" customHeight="1" x14ac:dyDescent="0.2">
      <c r="B525" s="30"/>
      <c r="C525" s="340"/>
      <c r="D525" s="218"/>
      <c r="E525" s="192"/>
      <c r="F525" s="192"/>
      <c r="G525" s="191"/>
      <c r="H525" s="360">
        <v>230</v>
      </c>
      <c r="I525" s="392"/>
      <c r="J525" s="392"/>
      <c r="K525" s="392"/>
      <c r="L525" s="25" t="s">
        <v>114</v>
      </c>
      <c r="M525" s="114" t="s">
        <v>357</v>
      </c>
      <c r="N525" s="25" t="s">
        <v>112</v>
      </c>
      <c r="O525" s="114" t="s">
        <v>179</v>
      </c>
      <c r="P525" s="25" t="s">
        <v>111</v>
      </c>
      <c r="Q525" s="114" t="s">
        <v>1307</v>
      </c>
      <c r="R525" s="25" t="s">
        <v>110</v>
      </c>
      <c r="S525" s="114" t="s">
        <v>470</v>
      </c>
      <c r="T525" s="25" t="s">
        <v>109</v>
      </c>
      <c r="U525" s="114" t="s">
        <v>353</v>
      </c>
      <c r="V525" s="25" t="s">
        <v>108</v>
      </c>
      <c r="W525" s="114" t="s">
        <v>130</v>
      </c>
      <c r="X525" s="25" t="s">
        <v>107</v>
      </c>
      <c r="Y525" s="114"/>
      <c r="Z525" s="25" t="s">
        <v>106</v>
      </c>
      <c r="AA525" s="114"/>
      <c r="AB525" s="190"/>
      <c r="AC525" s="114"/>
      <c r="AD525" s="190"/>
      <c r="AE525" s="57"/>
      <c r="AF525" s="422"/>
      <c r="AG525" s="422"/>
      <c r="AH525" s="278"/>
      <c r="AI525" s="9"/>
      <c r="AJ525" s="350"/>
      <c r="AK525" s="353"/>
      <c r="AL525" s="336"/>
      <c r="AM525" s="350"/>
      <c r="AN525" s="353"/>
      <c r="AO525" s="336"/>
      <c r="AP525" s="350"/>
      <c r="AQ525" s="353"/>
      <c r="AR525" s="336"/>
      <c r="AS525" s="350"/>
      <c r="AT525" s="353"/>
      <c r="AU525" s="336"/>
      <c r="AV525" s="350"/>
      <c r="AW525" s="363"/>
      <c r="AX525" s="336"/>
      <c r="AY525" s="417"/>
      <c r="AZ525" s="411"/>
      <c r="BA525" s="411"/>
      <c r="BB525" s="414"/>
    </row>
    <row r="526" spans="2:62" ht="28.15" customHeight="1" thickBot="1" x14ac:dyDescent="0.25">
      <c r="B526" s="30"/>
      <c r="C526" s="355"/>
      <c r="D526" s="246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458</v>
      </c>
      <c r="N526" s="50" t="s">
        <v>104</v>
      </c>
      <c r="O526" s="51" t="s">
        <v>527</v>
      </c>
      <c r="P526" s="50" t="s">
        <v>103</v>
      </c>
      <c r="Q526" s="51" t="s">
        <v>726</v>
      </c>
      <c r="R526" s="50" t="s">
        <v>102</v>
      </c>
      <c r="S526" s="51" t="s">
        <v>780</v>
      </c>
      <c r="T526" s="50">
        <v>20</v>
      </c>
      <c r="U526" s="51" t="s">
        <v>498</v>
      </c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187"/>
      <c r="AC526" s="51"/>
      <c r="AD526" s="187"/>
      <c r="AE526" s="56"/>
      <c r="AF526" s="424"/>
      <c r="AG526" s="424"/>
      <c r="AH526" s="280"/>
      <c r="AI526" s="9"/>
      <c r="AJ526" s="351"/>
      <c r="AK526" s="354"/>
      <c r="AL526" s="337"/>
      <c r="AM526" s="351"/>
      <c r="AN526" s="354"/>
      <c r="AO526" s="337"/>
      <c r="AP526" s="351"/>
      <c r="AQ526" s="354"/>
      <c r="AR526" s="337"/>
      <c r="AS526" s="351"/>
      <c r="AT526" s="354"/>
      <c r="AU526" s="337"/>
      <c r="AV526" s="351"/>
      <c r="AW526" s="364"/>
      <c r="AX526" s="337"/>
      <c r="AY526" s="418"/>
      <c r="AZ526" s="412"/>
      <c r="BA526" s="412"/>
      <c r="BB526" s="415"/>
    </row>
    <row r="527" spans="2:62" ht="28.15" customHeight="1" x14ac:dyDescent="0.2">
      <c r="B527" s="30"/>
      <c r="C527" s="338">
        <v>2</v>
      </c>
      <c r="D527" s="212"/>
      <c r="E527" s="198"/>
      <c r="F527" s="198"/>
      <c r="G527" s="197"/>
      <c r="H527" s="358"/>
      <c r="I527" s="390">
        <v>115</v>
      </c>
      <c r="J527" s="390">
        <v>29</v>
      </c>
      <c r="K527" s="390">
        <v>7</v>
      </c>
      <c r="L527" s="42" t="s">
        <v>131</v>
      </c>
      <c r="M527" s="43" t="s">
        <v>179</v>
      </c>
      <c r="N527" s="42" t="s">
        <v>129</v>
      </c>
      <c r="O527" s="43" t="s">
        <v>357</v>
      </c>
      <c r="P527" s="42" t="s">
        <v>128</v>
      </c>
      <c r="Q527" s="43" t="s">
        <v>984</v>
      </c>
      <c r="R527" s="42" t="s">
        <v>127</v>
      </c>
      <c r="S527" s="43" t="s">
        <v>527</v>
      </c>
      <c r="T527" s="42" t="s">
        <v>126</v>
      </c>
      <c r="U527" s="43" t="s">
        <v>521</v>
      </c>
      <c r="V527" s="42" t="s">
        <v>125</v>
      </c>
      <c r="W527" s="43" t="s">
        <v>354</v>
      </c>
      <c r="X527" s="42" t="s">
        <v>124</v>
      </c>
      <c r="Y527" s="43"/>
      <c r="Z527" s="42" t="s">
        <v>123</v>
      </c>
      <c r="AA527" s="43"/>
      <c r="AB527" s="196"/>
      <c r="AC527" s="43"/>
      <c r="AD527" s="196" t="s">
        <v>1370</v>
      </c>
      <c r="AE527" s="39"/>
      <c r="AF527" s="421"/>
      <c r="AG527" s="421"/>
      <c r="AH527" s="279"/>
      <c r="AI527" s="9"/>
      <c r="AJ527" s="349">
        <f>SUMPRODUCT(LEN($M527:$AA530)-LEN(SUBSTITUTE($M527:$AA530,"A", "")))</f>
        <v>50</v>
      </c>
      <c r="AK527" s="352">
        <f>SUMPRODUCT(LEN($AD527:$AD530)-LEN(SUBSTITUTE($AD527:$AD530,"A", "")))</f>
        <v>6</v>
      </c>
      <c r="AL527" s="335">
        <f>SUMPRODUCT(LEN($AC527:$AC530)-LEN(SUBSTITUTE($AC527:$AC530,"A", "")))</f>
        <v>0</v>
      </c>
      <c r="AM527" s="349">
        <f>SUMPRODUCT(LEN($M527:$AA530)-LEN(SUBSTITUTE($M527:$AA530,"S", "")))</f>
        <v>10</v>
      </c>
      <c r="AN527" s="352">
        <f>SUMPRODUCT(LEN($AD527:$AD530)-LEN(SUBSTITUTE($AD527:$AD530,"S", "")))</f>
        <v>3</v>
      </c>
      <c r="AO527" s="335">
        <f>SUMPRODUCT(LEN($AC527:$AC530)-LEN(SUBSTITUTE($AC527:$AC530,"S", "")))</f>
        <v>0</v>
      </c>
      <c r="AP527" s="349">
        <f>SUMPRODUCT(LEN($M527:$AA530)-LEN(SUBSTITUTE($M527:$AA530,"F", "")))</f>
        <v>1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13</v>
      </c>
      <c r="AT527" s="352">
        <f>SUMPRODUCT(LEN($AD527:$AD530)-LEN(SUBSTITUTE($AD527:$AD530,"G", "")))</f>
        <v>4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35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8.15" customHeight="1" thickBot="1" x14ac:dyDescent="0.25">
      <c r="B528" s="30"/>
      <c r="C528" s="339"/>
      <c r="D528" s="221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 t="s">
        <v>357</v>
      </c>
      <c r="N528" s="33" t="s">
        <v>121</v>
      </c>
      <c r="O528" s="55" t="s">
        <v>357</v>
      </c>
      <c r="P528" s="33" t="s">
        <v>120</v>
      </c>
      <c r="Q528" s="55" t="s">
        <v>463</v>
      </c>
      <c r="R528" s="33" t="s">
        <v>119</v>
      </c>
      <c r="S528" s="55" t="s">
        <v>697</v>
      </c>
      <c r="T528" s="33" t="s">
        <v>118</v>
      </c>
      <c r="U528" s="55" t="s">
        <v>352</v>
      </c>
      <c r="V528" s="33" t="s">
        <v>117</v>
      </c>
      <c r="W528" s="55" t="s">
        <v>132</v>
      </c>
      <c r="X528" s="33" t="s">
        <v>116</v>
      </c>
      <c r="Y528" s="55"/>
      <c r="Z528" s="33" t="s">
        <v>115</v>
      </c>
      <c r="AA528" s="55"/>
      <c r="AB528" s="193"/>
      <c r="AC528" s="55"/>
      <c r="AD528" s="193"/>
      <c r="AE528" s="22"/>
      <c r="AF528" s="422"/>
      <c r="AG528" s="422"/>
      <c r="AH528" s="278"/>
      <c r="AI528" s="9"/>
      <c r="AJ528" s="350"/>
      <c r="AK528" s="353"/>
      <c r="AL528" s="336"/>
      <c r="AM528" s="350"/>
      <c r="AN528" s="353"/>
      <c r="AO528" s="336"/>
      <c r="AP528" s="350"/>
      <c r="AQ528" s="353"/>
      <c r="AR528" s="336"/>
      <c r="AS528" s="350"/>
      <c r="AT528" s="353"/>
      <c r="AU528" s="336"/>
      <c r="AV528" s="350"/>
      <c r="AW528" s="363"/>
      <c r="AX528" s="336"/>
      <c r="AY528" s="417"/>
      <c r="AZ528" s="411"/>
      <c r="BA528" s="411"/>
      <c r="BB528" s="414"/>
    </row>
    <row r="529" spans="2:62" ht="28.15" customHeight="1" x14ac:dyDescent="0.2">
      <c r="B529" s="30"/>
      <c r="C529" s="340"/>
      <c r="D529" s="218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 t="s">
        <v>357</v>
      </c>
      <c r="N529" s="25" t="s">
        <v>112</v>
      </c>
      <c r="O529" s="114" t="s">
        <v>467</v>
      </c>
      <c r="P529" s="25" t="s">
        <v>111</v>
      </c>
      <c r="Q529" s="114" t="s">
        <v>703</v>
      </c>
      <c r="R529" s="25" t="s">
        <v>110</v>
      </c>
      <c r="S529" s="114" t="s">
        <v>743</v>
      </c>
      <c r="T529" s="25" t="s">
        <v>109</v>
      </c>
      <c r="U529" s="114" t="s">
        <v>467</v>
      </c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190"/>
      <c r="AC529" s="114"/>
      <c r="AD529" s="190"/>
      <c r="AE529" s="22"/>
      <c r="AF529" s="422"/>
      <c r="AG529" s="422"/>
      <c r="AH529" s="278"/>
      <c r="AI529" s="9"/>
      <c r="AJ529" s="350"/>
      <c r="AK529" s="353"/>
      <c r="AL529" s="336"/>
      <c r="AM529" s="350"/>
      <c r="AN529" s="353"/>
      <c r="AO529" s="336"/>
      <c r="AP529" s="350"/>
      <c r="AQ529" s="353"/>
      <c r="AR529" s="336"/>
      <c r="AS529" s="350"/>
      <c r="AT529" s="353"/>
      <c r="AU529" s="336"/>
      <c r="AV529" s="350"/>
      <c r="AW529" s="363"/>
      <c r="AX529" s="336"/>
      <c r="AY529" s="417"/>
      <c r="AZ529" s="411"/>
      <c r="BA529" s="411"/>
      <c r="BB529" s="414"/>
    </row>
    <row r="530" spans="2:62" ht="28.15" customHeight="1" thickBot="1" x14ac:dyDescent="0.25">
      <c r="B530" s="30"/>
      <c r="C530" s="355"/>
      <c r="D530" s="246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 t="s">
        <v>458</v>
      </c>
      <c r="N530" s="50" t="s">
        <v>104</v>
      </c>
      <c r="O530" s="51" t="s">
        <v>984</v>
      </c>
      <c r="P530" s="50" t="s">
        <v>103</v>
      </c>
      <c r="Q530" s="51" t="s">
        <v>463</v>
      </c>
      <c r="R530" s="50" t="s">
        <v>102</v>
      </c>
      <c r="S530" s="51" t="s">
        <v>692</v>
      </c>
      <c r="T530" s="50">
        <v>20</v>
      </c>
      <c r="U530" s="51" t="s">
        <v>347</v>
      </c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187"/>
      <c r="AC530" s="51"/>
      <c r="AD530" s="187"/>
      <c r="AE530" s="48"/>
      <c r="AF530" s="424"/>
      <c r="AG530" s="424"/>
      <c r="AH530" s="280"/>
      <c r="AI530" s="9"/>
      <c r="AJ530" s="351"/>
      <c r="AK530" s="354"/>
      <c r="AL530" s="337"/>
      <c r="AM530" s="351"/>
      <c r="AN530" s="354"/>
      <c r="AO530" s="337"/>
      <c r="AP530" s="351"/>
      <c r="AQ530" s="354"/>
      <c r="AR530" s="337"/>
      <c r="AS530" s="351"/>
      <c r="AT530" s="354"/>
      <c r="AU530" s="337"/>
      <c r="AV530" s="351"/>
      <c r="AW530" s="364"/>
      <c r="AX530" s="337"/>
      <c r="AY530" s="418"/>
      <c r="AZ530" s="412"/>
      <c r="BA530" s="412"/>
      <c r="BB530" s="415"/>
    </row>
    <row r="531" spans="2:62" ht="28.15" customHeight="1" x14ac:dyDescent="0.2">
      <c r="B531" s="30"/>
      <c r="C531" s="338">
        <v>3</v>
      </c>
      <c r="D531" s="212"/>
      <c r="E531" s="198"/>
      <c r="F531" s="198"/>
      <c r="G531" s="197"/>
      <c r="H531" s="358"/>
      <c r="I531" s="390">
        <v>89</v>
      </c>
      <c r="J531" s="390">
        <v>28</v>
      </c>
      <c r="K531" s="390">
        <v>9</v>
      </c>
      <c r="L531" s="42" t="s">
        <v>131</v>
      </c>
      <c r="M531" s="43" t="s">
        <v>467</v>
      </c>
      <c r="N531" s="42" t="s">
        <v>129</v>
      </c>
      <c r="O531" s="43" t="s">
        <v>815</v>
      </c>
      <c r="P531" s="42" t="s">
        <v>128</v>
      </c>
      <c r="Q531" s="43" t="s">
        <v>566</v>
      </c>
      <c r="R531" s="42" t="s">
        <v>127</v>
      </c>
      <c r="S531" s="43" t="s">
        <v>491</v>
      </c>
      <c r="T531" s="42" t="s">
        <v>126</v>
      </c>
      <c r="U531" s="43" t="s">
        <v>354</v>
      </c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196"/>
      <c r="AC531" s="43"/>
      <c r="AD531" s="196" t="s">
        <v>179</v>
      </c>
      <c r="AE531" s="39"/>
      <c r="AF531" s="421"/>
      <c r="AG531" s="421"/>
      <c r="AH531" s="279"/>
      <c r="AI531" s="9"/>
      <c r="AJ531" s="349">
        <f>SUMPRODUCT(LEN($M531:$AA534)-LEN(SUBSTITUTE($M531:$AA534,"A", "")))</f>
        <v>31</v>
      </c>
      <c r="AK531" s="352">
        <f>SUMPRODUCT(LEN($AD531:$AD534)-LEN(SUBSTITUTE($AD531:$AD534,"A", "")))</f>
        <v>4</v>
      </c>
      <c r="AL531" s="335">
        <f>SUMPRODUCT(LEN($AC531:$AC534)-LEN(SUBSTITUTE($AC531:$AC534,"A", "")))</f>
        <v>0</v>
      </c>
      <c r="AM531" s="349">
        <f>SUMPRODUCT(LEN($M531:$AA534)-LEN(SUBSTITUTE($M531:$AA534,"S", "")))</f>
        <v>14</v>
      </c>
      <c r="AN531" s="352">
        <f>SUMPRODUCT(LEN($AD531:$AD534)-LEN(SUBSTITUTE($AD531:$AD534,"S", "")))</f>
        <v>0</v>
      </c>
      <c r="AO531" s="335">
        <f>SUMPRODUCT(LEN($AC531:$AC534)-LEN(SUBSTITUTE($AC531:$AC534,"S", "")))</f>
        <v>0</v>
      </c>
      <c r="AP531" s="349">
        <f>SUMPRODUCT(LEN($M531:$AA534)-LEN(SUBSTITUTE($M531:$AA534,"F", "")))</f>
        <v>1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12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35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8.15" customHeight="1" thickBot="1" x14ac:dyDescent="0.25">
      <c r="B532" s="30"/>
      <c r="C532" s="339"/>
      <c r="D532" s="221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 t="s">
        <v>357</v>
      </c>
      <c r="N532" s="33" t="s">
        <v>121</v>
      </c>
      <c r="O532" s="55" t="s">
        <v>723</v>
      </c>
      <c r="P532" s="33" t="s">
        <v>120</v>
      </c>
      <c r="Q532" s="55" t="s">
        <v>874</v>
      </c>
      <c r="R532" s="33" t="s">
        <v>119</v>
      </c>
      <c r="S532" s="55" t="s">
        <v>132</v>
      </c>
      <c r="T532" s="33" t="s">
        <v>118</v>
      </c>
      <c r="U532" s="55" t="s">
        <v>354</v>
      </c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193"/>
      <c r="AC532" s="55"/>
      <c r="AD532" s="193" t="s">
        <v>179</v>
      </c>
      <c r="AE532" s="22"/>
      <c r="AF532" s="422"/>
      <c r="AG532" s="422"/>
      <c r="AH532" s="278"/>
      <c r="AI532" s="9"/>
      <c r="AJ532" s="350"/>
      <c r="AK532" s="353"/>
      <c r="AL532" s="336"/>
      <c r="AM532" s="350"/>
      <c r="AN532" s="353"/>
      <c r="AO532" s="336"/>
      <c r="AP532" s="350"/>
      <c r="AQ532" s="353"/>
      <c r="AR532" s="336"/>
      <c r="AS532" s="350"/>
      <c r="AT532" s="353"/>
      <c r="AU532" s="336"/>
      <c r="AV532" s="350"/>
      <c r="AW532" s="363"/>
      <c r="AX532" s="336"/>
      <c r="AY532" s="417"/>
      <c r="AZ532" s="411"/>
      <c r="BA532" s="411"/>
      <c r="BB532" s="414"/>
    </row>
    <row r="533" spans="2:62" ht="28.15" customHeight="1" x14ac:dyDescent="0.2">
      <c r="B533" s="30"/>
      <c r="C533" s="340"/>
      <c r="D533" s="218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 t="s">
        <v>458</v>
      </c>
      <c r="N533" s="25" t="s">
        <v>112</v>
      </c>
      <c r="O533" s="114" t="s">
        <v>179</v>
      </c>
      <c r="P533" s="25" t="s">
        <v>111</v>
      </c>
      <c r="Q533" s="114" t="s">
        <v>353</v>
      </c>
      <c r="R533" s="25" t="s">
        <v>110</v>
      </c>
      <c r="S533" s="114" t="s">
        <v>467</v>
      </c>
      <c r="T533" s="25" t="s">
        <v>109</v>
      </c>
      <c r="U533" s="114" t="s">
        <v>130</v>
      </c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190"/>
      <c r="AC533" s="114"/>
      <c r="AD533" s="190"/>
      <c r="AE533" s="22"/>
      <c r="AF533" s="422"/>
      <c r="AG533" s="422"/>
      <c r="AH533" s="278"/>
      <c r="AI533" s="9"/>
      <c r="AJ533" s="350"/>
      <c r="AK533" s="353"/>
      <c r="AL533" s="336"/>
      <c r="AM533" s="350"/>
      <c r="AN533" s="353"/>
      <c r="AO533" s="336"/>
      <c r="AP533" s="350"/>
      <c r="AQ533" s="353"/>
      <c r="AR533" s="336"/>
      <c r="AS533" s="350"/>
      <c r="AT533" s="353"/>
      <c r="AU533" s="336"/>
      <c r="AV533" s="350"/>
      <c r="AW533" s="363"/>
      <c r="AX533" s="336"/>
      <c r="AY533" s="417"/>
      <c r="AZ533" s="411"/>
      <c r="BA533" s="411"/>
      <c r="BB533" s="414"/>
    </row>
    <row r="534" spans="2:62" ht="28.15" customHeight="1" thickBot="1" x14ac:dyDescent="0.25">
      <c r="B534" s="20"/>
      <c r="C534" s="341"/>
      <c r="D534" s="215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 t="s">
        <v>458</v>
      </c>
      <c r="N534" s="15" t="s">
        <v>104</v>
      </c>
      <c r="O534" s="16" t="s">
        <v>1276</v>
      </c>
      <c r="P534" s="15" t="s">
        <v>103</v>
      </c>
      <c r="Q534" s="16" t="s">
        <v>692</v>
      </c>
      <c r="R534" s="15" t="s">
        <v>102</v>
      </c>
      <c r="S534" s="16" t="s">
        <v>354</v>
      </c>
      <c r="T534" s="15">
        <v>20</v>
      </c>
      <c r="U534" s="16" t="s">
        <v>132</v>
      </c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187"/>
      <c r="AC534" s="16"/>
      <c r="AD534" s="186"/>
      <c r="AE534" s="11"/>
      <c r="AF534" s="423"/>
      <c r="AG534" s="423"/>
      <c r="AH534" s="277"/>
      <c r="AI534" s="9"/>
      <c r="AJ534" s="351"/>
      <c r="AK534" s="354"/>
      <c r="AL534" s="337"/>
      <c r="AM534" s="351"/>
      <c r="AN534" s="354"/>
      <c r="AO534" s="337"/>
      <c r="AP534" s="351"/>
      <c r="AQ534" s="354"/>
      <c r="AR534" s="337"/>
      <c r="AS534" s="351"/>
      <c r="AT534" s="354"/>
      <c r="AU534" s="337"/>
      <c r="AV534" s="351"/>
      <c r="AW534" s="364"/>
      <c r="AX534" s="337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286" t="s">
        <v>160</v>
      </c>
      <c r="AI535" s="106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230</v>
      </c>
      <c r="E536" s="425">
        <v>18458.86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85"/>
      <c r="AI536" s="86" t="s">
        <v>137</v>
      </c>
      <c r="AJ536" s="85">
        <f t="shared" ref="AJ536:BB536" si="69">SUM(AJ538:AJ549)</f>
        <v>135</v>
      </c>
      <c r="AK536" s="84">
        <f t="shared" si="69"/>
        <v>11</v>
      </c>
      <c r="AL536" s="83">
        <f t="shared" si="69"/>
        <v>0</v>
      </c>
      <c r="AM536" s="85">
        <f t="shared" si="69"/>
        <v>27</v>
      </c>
      <c r="AN536" s="84">
        <f t="shared" si="69"/>
        <v>4</v>
      </c>
      <c r="AO536" s="83">
        <f t="shared" si="69"/>
        <v>0</v>
      </c>
      <c r="AP536" s="85">
        <f t="shared" si="69"/>
        <v>4</v>
      </c>
      <c r="AQ536" s="84">
        <f t="shared" si="69"/>
        <v>0</v>
      </c>
      <c r="AR536" s="83">
        <f t="shared" si="69"/>
        <v>0</v>
      </c>
      <c r="AS536" s="85">
        <f t="shared" si="69"/>
        <v>32</v>
      </c>
      <c r="AT536" s="84">
        <f t="shared" si="69"/>
        <v>6</v>
      </c>
      <c r="AU536" s="83">
        <f t="shared" si="69"/>
        <v>0</v>
      </c>
      <c r="AV536" s="85">
        <f t="shared" si="69"/>
        <v>0</v>
      </c>
      <c r="AW536" s="84">
        <f t="shared" si="69"/>
        <v>0</v>
      </c>
      <c r="AX536" s="83">
        <f t="shared" si="69"/>
        <v>0</v>
      </c>
      <c r="AY536" s="82">
        <f t="shared" si="69"/>
        <v>0</v>
      </c>
      <c r="AZ536" s="81">
        <f t="shared" si="69"/>
        <v>0</v>
      </c>
      <c r="BA536" s="81">
        <f t="shared" si="69"/>
        <v>2</v>
      </c>
      <c r="BB536" s="80">
        <f t="shared" si="69"/>
        <v>0</v>
      </c>
      <c r="BC536" s="79" t="s">
        <v>136</v>
      </c>
      <c r="BF536" s="5">
        <f>SUM(AJ536:AL536)/$BG$5</f>
        <v>48.666666666666664</v>
      </c>
      <c r="BG536" s="5">
        <f>SUM(AM536:AO536,AY536)/$BG$5</f>
        <v>10.333333333333334</v>
      </c>
      <c r="BH536" s="5">
        <f>SUM(AP536:AR536,AZ536)/$BG$5</f>
        <v>1.3333333333333333</v>
      </c>
      <c r="BI536" s="5">
        <f>SUM(AS536:AU536,BA536)/$BG$5</f>
        <v>13.333333333333334</v>
      </c>
      <c r="BJ536" s="5">
        <f>SUM(AV536:AX536,BB536)/$BG$5</f>
        <v>0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85"/>
      <c r="AI537" s="66" t="s">
        <v>135</v>
      </c>
      <c r="AJ537" s="65">
        <f t="shared" ref="AJ537:BB537" si="70">AJ536/3</f>
        <v>45</v>
      </c>
      <c r="AK537" s="64">
        <f t="shared" si="70"/>
        <v>3.6666666666666665</v>
      </c>
      <c r="AL537" s="63">
        <f t="shared" si="70"/>
        <v>0</v>
      </c>
      <c r="AM537" s="65">
        <f t="shared" si="70"/>
        <v>9</v>
      </c>
      <c r="AN537" s="64">
        <f t="shared" si="70"/>
        <v>1.3333333333333333</v>
      </c>
      <c r="AO537" s="63">
        <f t="shared" si="70"/>
        <v>0</v>
      </c>
      <c r="AP537" s="65">
        <f t="shared" si="70"/>
        <v>1.3333333333333333</v>
      </c>
      <c r="AQ537" s="64">
        <f t="shared" si="70"/>
        <v>0</v>
      </c>
      <c r="AR537" s="63">
        <f t="shared" si="70"/>
        <v>0</v>
      </c>
      <c r="AS537" s="65">
        <f t="shared" si="70"/>
        <v>10.666666666666666</v>
      </c>
      <c r="AT537" s="64">
        <f t="shared" si="70"/>
        <v>2</v>
      </c>
      <c r="AU537" s="63">
        <f t="shared" si="70"/>
        <v>0</v>
      </c>
      <c r="AV537" s="65">
        <f t="shared" si="70"/>
        <v>0</v>
      </c>
      <c r="AW537" s="64">
        <f t="shared" si="70"/>
        <v>0</v>
      </c>
      <c r="AX537" s="63">
        <f t="shared" si="70"/>
        <v>0</v>
      </c>
      <c r="AY537" s="62">
        <f t="shared" si="70"/>
        <v>0</v>
      </c>
      <c r="AZ537" s="61">
        <f t="shared" si="70"/>
        <v>0</v>
      </c>
      <c r="BA537" s="61">
        <f t="shared" si="70"/>
        <v>0.66666666666666663</v>
      </c>
      <c r="BB537" s="60">
        <f t="shared" si="70"/>
        <v>0</v>
      </c>
      <c r="BC537" s="59" t="s">
        <v>134</v>
      </c>
    </row>
    <row r="538" spans="2:62" ht="28.15" customHeight="1" x14ac:dyDescent="0.2">
      <c r="B538" s="30"/>
      <c r="C538" s="338">
        <v>1</v>
      </c>
      <c r="D538" s="239" t="s">
        <v>701</v>
      </c>
      <c r="E538" s="198"/>
      <c r="F538" s="198"/>
      <c r="G538" s="197"/>
      <c r="H538" s="358" t="s">
        <v>370</v>
      </c>
      <c r="I538" s="390">
        <v>133</v>
      </c>
      <c r="J538" s="390">
        <v>30</v>
      </c>
      <c r="K538" s="390">
        <v>7</v>
      </c>
      <c r="L538" s="42" t="s">
        <v>131</v>
      </c>
      <c r="M538" s="43" t="s">
        <v>132</v>
      </c>
      <c r="N538" s="42" t="s">
        <v>129</v>
      </c>
      <c r="O538" s="43" t="s">
        <v>179</v>
      </c>
      <c r="P538" s="42" t="s">
        <v>128</v>
      </c>
      <c r="Q538" s="43" t="s">
        <v>179</v>
      </c>
      <c r="R538" s="42" t="s">
        <v>127</v>
      </c>
      <c r="S538" s="43" t="s">
        <v>697</v>
      </c>
      <c r="T538" s="42" t="s">
        <v>126</v>
      </c>
      <c r="U538" s="43" t="s">
        <v>467</v>
      </c>
      <c r="V538" s="42" t="s">
        <v>125</v>
      </c>
      <c r="W538" s="43" t="s">
        <v>354</v>
      </c>
      <c r="X538" s="42" t="s">
        <v>124</v>
      </c>
      <c r="Y538" s="43"/>
      <c r="Z538" s="42" t="s">
        <v>123</v>
      </c>
      <c r="AA538" s="43"/>
      <c r="AB538" s="196"/>
      <c r="AC538" s="43"/>
      <c r="AD538" s="196"/>
      <c r="AE538" s="58" t="s">
        <v>494</v>
      </c>
      <c r="AF538" s="421"/>
      <c r="AG538" s="421"/>
      <c r="AH538" s="279"/>
      <c r="AI538" s="9"/>
      <c r="AJ538" s="349">
        <f>SUMPRODUCT(LEN($M538:$AA541)-LEN(SUBSTITUTE($M538:$AA541,"A", "")))</f>
        <v>30</v>
      </c>
      <c r="AK538" s="352">
        <f>SUMPRODUCT(LEN($AD538:$AD541)-LEN(SUBSTITUTE($AD538:$AD541,"A", "")))</f>
        <v>0</v>
      </c>
      <c r="AL538" s="335">
        <f>SUMPRODUCT(LEN($AC538:$AC541)-LEN(SUBSTITUTE($AC538:$AC541,"A", "")))</f>
        <v>0</v>
      </c>
      <c r="AM538" s="349">
        <f>SUMPRODUCT(LEN($M538:$AA541)-LEN(SUBSTITUTE($M538:$AA541,"S", "")))</f>
        <v>7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12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0</v>
      </c>
      <c r="AW538" s="362">
        <f>SUMPRODUCT(LEN($AD538:$AD541)-LEN(SUBSTITUTE($AD538:$AD541,"M", "")))</f>
        <v>0</v>
      </c>
      <c r="AX538" s="335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2</v>
      </c>
      <c r="BB538" s="413">
        <f>SUMPRODUCT(LEN($AE538:$AE541)-LEN(SUBSTITUTE($AE538:$AE541,"M", "")))</f>
        <v>0</v>
      </c>
    </row>
    <row r="539" spans="2:62" ht="28.15" customHeight="1" thickBot="1" x14ac:dyDescent="0.25">
      <c r="B539" s="30"/>
      <c r="C539" s="339"/>
      <c r="D539" s="221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496</v>
      </c>
      <c r="N539" s="33" t="s">
        <v>121</v>
      </c>
      <c r="O539" s="55" t="s">
        <v>179</v>
      </c>
      <c r="P539" s="33" t="s">
        <v>120</v>
      </c>
      <c r="Q539" s="55" t="s">
        <v>467</v>
      </c>
      <c r="R539" s="33" t="s">
        <v>119</v>
      </c>
      <c r="S539" s="55" t="s">
        <v>179</v>
      </c>
      <c r="T539" s="33" t="s">
        <v>118</v>
      </c>
      <c r="U539" s="55" t="s">
        <v>467</v>
      </c>
      <c r="V539" s="33" t="s">
        <v>117</v>
      </c>
      <c r="W539" s="55" t="s">
        <v>130</v>
      </c>
      <c r="X539" s="33" t="s">
        <v>116</v>
      </c>
      <c r="Y539" s="55"/>
      <c r="Z539" s="33" t="s">
        <v>115</v>
      </c>
      <c r="AA539" s="55"/>
      <c r="AB539" s="193"/>
      <c r="AC539" s="55"/>
      <c r="AD539" s="193"/>
      <c r="AE539" s="57"/>
      <c r="AF539" s="422"/>
      <c r="AG539" s="422"/>
      <c r="AH539" s="278"/>
      <c r="AI539" s="9"/>
      <c r="AJ539" s="350"/>
      <c r="AK539" s="353"/>
      <c r="AL539" s="336"/>
      <c r="AM539" s="350"/>
      <c r="AN539" s="353"/>
      <c r="AO539" s="336"/>
      <c r="AP539" s="350"/>
      <c r="AQ539" s="353"/>
      <c r="AR539" s="336"/>
      <c r="AS539" s="350"/>
      <c r="AT539" s="353"/>
      <c r="AU539" s="336"/>
      <c r="AV539" s="350"/>
      <c r="AW539" s="363"/>
      <c r="AX539" s="336"/>
      <c r="AY539" s="417"/>
      <c r="AZ539" s="411"/>
      <c r="BA539" s="411"/>
      <c r="BB539" s="414"/>
    </row>
    <row r="540" spans="2:62" ht="28.15" customHeight="1" x14ac:dyDescent="0.2">
      <c r="B540" s="30"/>
      <c r="C540" s="340"/>
      <c r="D540" s="218"/>
      <c r="E540" s="192"/>
      <c r="F540" s="192"/>
      <c r="G540" s="191"/>
      <c r="H540" s="360">
        <v>230</v>
      </c>
      <c r="I540" s="392"/>
      <c r="J540" s="392"/>
      <c r="K540" s="392"/>
      <c r="L540" s="25" t="s">
        <v>114</v>
      </c>
      <c r="M540" s="114" t="s">
        <v>179</v>
      </c>
      <c r="N540" s="25" t="s">
        <v>112</v>
      </c>
      <c r="O540" s="114" t="s">
        <v>179</v>
      </c>
      <c r="P540" s="25" t="s">
        <v>111</v>
      </c>
      <c r="Q540" s="114" t="s">
        <v>484</v>
      </c>
      <c r="R540" s="25" t="s">
        <v>110</v>
      </c>
      <c r="S540" s="114" t="s">
        <v>509</v>
      </c>
      <c r="T540" s="25" t="s">
        <v>109</v>
      </c>
      <c r="U540" s="114" t="s">
        <v>354</v>
      </c>
      <c r="V540" s="25" t="s">
        <v>108</v>
      </c>
      <c r="W540" s="114" t="s">
        <v>130</v>
      </c>
      <c r="X540" s="25" t="s">
        <v>107</v>
      </c>
      <c r="Y540" s="114"/>
      <c r="Z540" s="25" t="s">
        <v>106</v>
      </c>
      <c r="AA540" s="114"/>
      <c r="AB540" s="190"/>
      <c r="AC540" s="114"/>
      <c r="AD540" s="190"/>
      <c r="AE540" s="57"/>
      <c r="AF540" s="422"/>
      <c r="AG540" s="422"/>
      <c r="AH540" s="278"/>
      <c r="AI540" s="9"/>
      <c r="AJ540" s="350"/>
      <c r="AK540" s="353"/>
      <c r="AL540" s="336"/>
      <c r="AM540" s="350"/>
      <c r="AN540" s="353"/>
      <c r="AO540" s="336"/>
      <c r="AP540" s="350"/>
      <c r="AQ540" s="353"/>
      <c r="AR540" s="336"/>
      <c r="AS540" s="350"/>
      <c r="AT540" s="353"/>
      <c r="AU540" s="336"/>
      <c r="AV540" s="350"/>
      <c r="AW540" s="363"/>
      <c r="AX540" s="336"/>
      <c r="AY540" s="417"/>
      <c r="AZ540" s="411"/>
      <c r="BA540" s="411"/>
      <c r="BB540" s="414"/>
    </row>
    <row r="541" spans="2:62" ht="28.15" customHeight="1" thickBot="1" x14ac:dyDescent="0.25">
      <c r="B541" s="30"/>
      <c r="C541" s="355"/>
      <c r="D541" s="246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179</v>
      </c>
      <c r="N541" s="50" t="s">
        <v>104</v>
      </c>
      <c r="O541" s="51" t="s">
        <v>509</v>
      </c>
      <c r="P541" s="50" t="s">
        <v>103</v>
      </c>
      <c r="Q541" s="51" t="s">
        <v>1041</v>
      </c>
      <c r="R541" s="50" t="s">
        <v>102</v>
      </c>
      <c r="S541" s="51" t="s">
        <v>485</v>
      </c>
      <c r="T541" s="50">
        <v>20</v>
      </c>
      <c r="U541" s="51" t="s">
        <v>132</v>
      </c>
      <c r="V541" s="50" t="s">
        <v>101</v>
      </c>
      <c r="W541" s="51"/>
      <c r="X541" s="50" t="s">
        <v>100</v>
      </c>
      <c r="Y541" s="51"/>
      <c r="Z541" s="50" t="s">
        <v>99</v>
      </c>
      <c r="AA541" s="51"/>
      <c r="AB541" s="187"/>
      <c r="AC541" s="51"/>
      <c r="AD541" s="187"/>
      <c r="AE541" s="56"/>
      <c r="AF541" s="424"/>
      <c r="AG541" s="424"/>
      <c r="AH541" s="280"/>
      <c r="AI541" s="9"/>
      <c r="AJ541" s="351"/>
      <c r="AK541" s="354"/>
      <c r="AL541" s="337"/>
      <c r="AM541" s="351"/>
      <c r="AN541" s="354"/>
      <c r="AO541" s="337"/>
      <c r="AP541" s="351"/>
      <c r="AQ541" s="354"/>
      <c r="AR541" s="337"/>
      <c r="AS541" s="351"/>
      <c r="AT541" s="354"/>
      <c r="AU541" s="337"/>
      <c r="AV541" s="351"/>
      <c r="AW541" s="364"/>
      <c r="AX541" s="337"/>
      <c r="AY541" s="418"/>
      <c r="AZ541" s="412"/>
      <c r="BA541" s="412"/>
      <c r="BB541" s="415"/>
    </row>
    <row r="542" spans="2:62" ht="28.15" customHeight="1" x14ac:dyDescent="0.2">
      <c r="B542" s="30"/>
      <c r="C542" s="338">
        <v>2</v>
      </c>
      <c r="D542" s="212"/>
      <c r="E542" s="198"/>
      <c r="F542" s="198"/>
      <c r="G542" s="197"/>
      <c r="H542" s="358"/>
      <c r="I542" s="390">
        <v>145</v>
      </c>
      <c r="J542" s="390">
        <v>32</v>
      </c>
      <c r="K542" s="390">
        <v>7</v>
      </c>
      <c r="L542" s="42" t="s">
        <v>131</v>
      </c>
      <c r="M542" s="43" t="s">
        <v>132</v>
      </c>
      <c r="N542" s="42" t="s">
        <v>129</v>
      </c>
      <c r="O542" s="43" t="s">
        <v>1042</v>
      </c>
      <c r="P542" s="42" t="s">
        <v>128</v>
      </c>
      <c r="Q542" s="43" t="s">
        <v>487</v>
      </c>
      <c r="R542" s="42" t="s">
        <v>127</v>
      </c>
      <c r="S542" s="43" t="s">
        <v>527</v>
      </c>
      <c r="T542" s="42" t="s">
        <v>126</v>
      </c>
      <c r="U542" s="43" t="s">
        <v>479</v>
      </c>
      <c r="V542" s="42" t="s">
        <v>125</v>
      </c>
      <c r="W542" s="43" t="s">
        <v>1369</v>
      </c>
      <c r="X542" s="42" t="s">
        <v>124</v>
      </c>
      <c r="Y542" s="43" t="s">
        <v>130</v>
      </c>
      <c r="Z542" s="42" t="s">
        <v>123</v>
      </c>
      <c r="AA542" s="43"/>
      <c r="AB542" s="196"/>
      <c r="AC542" s="43"/>
      <c r="AD542" s="196" t="s">
        <v>1368</v>
      </c>
      <c r="AE542" s="39"/>
      <c r="AF542" s="421"/>
      <c r="AG542" s="421"/>
      <c r="AH542" s="279"/>
      <c r="AI542" s="9"/>
      <c r="AJ542" s="349">
        <f>SUMPRODUCT(LEN($M542:$AA545)-LEN(SUBSTITUTE($M542:$AA545,"A", "")))</f>
        <v>69</v>
      </c>
      <c r="AK542" s="352">
        <f>SUMPRODUCT(LEN($AD542:$AD545)-LEN(SUBSTITUTE($AD542:$AD545,"A", "")))</f>
        <v>5</v>
      </c>
      <c r="AL542" s="335">
        <f>SUMPRODUCT(LEN($AC542:$AC545)-LEN(SUBSTITUTE($AC542:$AC545,"A", "")))</f>
        <v>0</v>
      </c>
      <c r="AM542" s="349">
        <f>SUMPRODUCT(LEN($M542:$AA545)-LEN(SUBSTITUTE($M542:$AA545,"S", "")))</f>
        <v>13</v>
      </c>
      <c r="AN542" s="352">
        <f>SUMPRODUCT(LEN($AD542:$AD545)-LEN(SUBSTITUTE($AD542:$AD545,"S", "")))</f>
        <v>2</v>
      </c>
      <c r="AO542" s="335">
        <f>SUMPRODUCT(LEN($AC542:$AC545)-LEN(SUBSTITUTE($AC542:$AC545,"S", "")))</f>
        <v>0</v>
      </c>
      <c r="AP542" s="349">
        <f>SUMPRODUCT(LEN($M542:$AA545)-LEN(SUBSTITUTE($M542:$AA545,"F", "")))</f>
        <v>2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12</v>
      </c>
      <c r="AT542" s="352">
        <f>SUMPRODUCT(LEN($AD542:$AD545)-LEN(SUBSTITUTE($AD542:$AD545,"G", "")))</f>
        <v>5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35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8.15" customHeight="1" thickBot="1" x14ac:dyDescent="0.25">
      <c r="B543" s="30"/>
      <c r="C543" s="339"/>
      <c r="D543" s="221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 t="s">
        <v>179</v>
      </c>
      <c r="N543" s="33" t="s">
        <v>121</v>
      </c>
      <c r="O543" s="55" t="s">
        <v>179</v>
      </c>
      <c r="P543" s="33" t="s">
        <v>120</v>
      </c>
      <c r="Q543" s="55" t="s">
        <v>1367</v>
      </c>
      <c r="R543" s="33" t="s">
        <v>119</v>
      </c>
      <c r="S543" s="55" t="s">
        <v>1366</v>
      </c>
      <c r="T543" s="33" t="s">
        <v>118</v>
      </c>
      <c r="U543" s="55" t="s">
        <v>521</v>
      </c>
      <c r="V543" s="33" t="s">
        <v>117</v>
      </c>
      <c r="W543" s="55" t="s">
        <v>347</v>
      </c>
      <c r="X543" s="33" t="s">
        <v>116</v>
      </c>
      <c r="Y543" s="55"/>
      <c r="Z543" s="33" t="s">
        <v>115</v>
      </c>
      <c r="AA543" s="55"/>
      <c r="AB543" s="193"/>
      <c r="AC543" s="55"/>
      <c r="AD543" s="193"/>
      <c r="AE543" s="22"/>
      <c r="AF543" s="422"/>
      <c r="AG543" s="422"/>
      <c r="AH543" s="278"/>
      <c r="AI543" s="9"/>
      <c r="AJ543" s="350"/>
      <c r="AK543" s="353"/>
      <c r="AL543" s="336"/>
      <c r="AM543" s="350"/>
      <c r="AN543" s="353"/>
      <c r="AO543" s="336"/>
      <c r="AP543" s="350"/>
      <c r="AQ543" s="353"/>
      <c r="AR543" s="336"/>
      <c r="AS543" s="350"/>
      <c r="AT543" s="353"/>
      <c r="AU543" s="336"/>
      <c r="AV543" s="350"/>
      <c r="AW543" s="363"/>
      <c r="AX543" s="336"/>
      <c r="AY543" s="417"/>
      <c r="AZ543" s="411"/>
      <c r="BA543" s="411"/>
      <c r="BB543" s="414"/>
    </row>
    <row r="544" spans="2:62" ht="28.15" customHeight="1" x14ac:dyDescent="0.2">
      <c r="B544" s="30"/>
      <c r="C544" s="340"/>
      <c r="D544" s="218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 t="s">
        <v>684</v>
      </c>
      <c r="N544" s="25" t="s">
        <v>112</v>
      </c>
      <c r="O544" s="114" t="s">
        <v>458</v>
      </c>
      <c r="P544" s="25" t="s">
        <v>111</v>
      </c>
      <c r="Q544" s="114" t="s">
        <v>487</v>
      </c>
      <c r="R544" s="25" t="s">
        <v>110</v>
      </c>
      <c r="S544" s="114" t="s">
        <v>788</v>
      </c>
      <c r="T544" s="25" t="s">
        <v>109</v>
      </c>
      <c r="U544" s="114" t="s">
        <v>371</v>
      </c>
      <c r="V544" s="25" t="s">
        <v>108</v>
      </c>
      <c r="W544" s="114" t="s">
        <v>347</v>
      </c>
      <c r="X544" s="25" t="s">
        <v>107</v>
      </c>
      <c r="Y544" s="114"/>
      <c r="Z544" s="25" t="s">
        <v>106</v>
      </c>
      <c r="AA544" s="114"/>
      <c r="AB544" s="190"/>
      <c r="AC544" s="114"/>
      <c r="AD544" s="190"/>
      <c r="AE544" s="22"/>
      <c r="AF544" s="422"/>
      <c r="AG544" s="422"/>
      <c r="AH544" s="278"/>
      <c r="AI544" s="9"/>
      <c r="AJ544" s="350"/>
      <c r="AK544" s="353"/>
      <c r="AL544" s="336"/>
      <c r="AM544" s="350"/>
      <c r="AN544" s="353"/>
      <c r="AO544" s="336"/>
      <c r="AP544" s="350"/>
      <c r="AQ544" s="353"/>
      <c r="AR544" s="336"/>
      <c r="AS544" s="350"/>
      <c r="AT544" s="353"/>
      <c r="AU544" s="336"/>
      <c r="AV544" s="350"/>
      <c r="AW544" s="363"/>
      <c r="AX544" s="336"/>
      <c r="AY544" s="417"/>
      <c r="AZ544" s="411"/>
      <c r="BA544" s="411"/>
      <c r="BB544" s="414"/>
    </row>
    <row r="545" spans="2:62" ht="28.15" customHeight="1" thickBot="1" x14ac:dyDescent="0.25">
      <c r="B545" s="30"/>
      <c r="C545" s="355"/>
      <c r="D545" s="246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 t="s">
        <v>1147</v>
      </c>
      <c r="N545" s="50" t="s">
        <v>104</v>
      </c>
      <c r="O545" s="51" t="s">
        <v>458</v>
      </c>
      <c r="P545" s="50" t="s">
        <v>103</v>
      </c>
      <c r="Q545" s="51" t="s">
        <v>789</v>
      </c>
      <c r="R545" s="50" t="s">
        <v>102</v>
      </c>
      <c r="S545" s="51" t="s">
        <v>468</v>
      </c>
      <c r="T545" s="50">
        <v>20</v>
      </c>
      <c r="U545" s="51" t="s">
        <v>479</v>
      </c>
      <c r="V545" s="50" t="s">
        <v>101</v>
      </c>
      <c r="W545" s="51" t="s">
        <v>132</v>
      </c>
      <c r="X545" s="50" t="s">
        <v>100</v>
      </c>
      <c r="Y545" s="51"/>
      <c r="Z545" s="50" t="s">
        <v>99</v>
      </c>
      <c r="AA545" s="51"/>
      <c r="AB545" s="187"/>
      <c r="AC545" s="51"/>
      <c r="AD545" s="187"/>
      <c r="AE545" s="48"/>
      <c r="AF545" s="424"/>
      <c r="AG545" s="424"/>
      <c r="AH545" s="280"/>
      <c r="AI545" s="9"/>
      <c r="AJ545" s="351"/>
      <c r="AK545" s="354"/>
      <c r="AL545" s="337"/>
      <c r="AM545" s="351"/>
      <c r="AN545" s="354"/>
      <c r="AO545" s="337"/>
      <c r="AP545" s="351"/>
      <c r="AQ545" s="354"/>
      <c r="AR545" s="337"/>
      <c r="AS545" s="351"/>
      <c r="AT545" s="354"/>
      <c r="AU545" s="337"/>
      <c r="AV545" s="351"/>
      <c r="AW545" s="364"/>
      <c r="AX545" s="337"/>
      <c r="AY545" s="418"/>
      <c r="AZ545" s="412"/>
      <c r="BA545" s="412"/>
      <c r="BB545" s="415"/>
    </row>
    <row r="546" spans="2:62" ht="28.15" customHeight="1" x14ac:dyDescent="0.2">
      <c r="B546" s="30"/>
      <c r="C546" s="338">
        <v>3</v>
      </c>
      <c r="D546" s="212"/>
      <c r="E546" s="198"/>
      <c r="F546" s="198"/>
      <c r="G546" s="197"/>
      <c r="H546" s="358"/>
      <c r="I546" s="390">
        <v>145</v>
      </c>
      <c r="J546" s="390">
        <v>30</v>
      </c>
      <c r="K546" s="390">
        <v>7</v>
      </c>
      <c r="L546" s="42" t="s">
        <v>131</v>
      </c>
      <c r="M546" s="43" t="s">
        <v>132</v>
      </c>
      <c r="N546" s="42" t="s">
        <v>129</v>
      </c>
      <c r="O546" s="43" t="s">
        <v>467</v>
      </c>
      <c r="P546" s="42" t="s">
        <v>128</v>
      </c>
      <c r="Q546" s="43" t="s">
        <v>509</v>
      </c>
      <c r="R546" s="42" t="s">
        <v>127</v>
      </c>
      <c r="S546" s="43" t="s">
        <v>357</v>
      </c>
      <c r="T546" s="42" t="s">
        <v>126</v>
      </c>
      <c r="U546" s="43" t="s">
        <v>357</v>
      </c>
      <c r="V546" s="42" t="s">
        <v>125</v>
      </c>
      <c r="W546" s="43" t="s">
        <v>347</v>
      </c>
      <c r="X546" s="42" t="s">
        <v>124</v>
      </c>
      <c r="Y546" s="43"/>
      <c r="Z546" s="42" t="s">
        <v>123</v>
      </c>
      <c r="AA546" s="43"/>
      <c r="AB546" s="196"/>
      <c r="AC546" s="43"/>
      <c r="AD546" s="196" t="s">
        <v>179</v>
      </c>
      <c r="AE546" s="39"/>
      <c r="AF546" s="421">
        <v>4</v>
      </c>
      <c r="AG546" s="421"/>
      <c r="AH546" s="279"/>
      <c r="AI546" s="9"/>
      <c r="AJ546" s="349">
        <f>SUMPRODUCT(LEN($M546:$AA549)-LEN(SUBSTITUTE($M546:$AA549,"A", "")))</f>
        <v>36</v>
      </c>
      <c r="AK546" s="352">
        <f>SUMPRODUCT(LEN($AD546:$AD549)-LEN(SUBSTITUTE($AD546:$AD549,"A", "")))</f>
        <v>6</v>
      </c>
      <c r="AL546" s="335">
        <f>SUMPRODUCT(LEN($AC546:$AC549)-LEN(SUBSTITUTE($AC546:$AC549,"A", "")))</f>
        <v>0</v>
      </c>
      <c r="AM546" s="349">
        <f>SUMPRODUCT(LEN($M546:$AA549)-LEN(SUBSTITUTE($M546:$AA549,"S", "")))</f>
        <v>7</v>
      </c>
      <c r="AN546" s="352">
        <f>SUMPRODUCT(LEN($AD546:$AD549)-LEN(SUBSTITUTE($AD546:$AD549,"S", "")))</f>
        <v>2</v>
      </c>
      <c r="AO546" s="335">
        <f>SUMPRODUCT(LEN($AC546:$AC549)-LEN(SUBSTITUTE($AC546:$AC549,"S", "")))</f>
        <v>0</v>
      </c>
      <c r="AP546" s="349">
        <f>SUMPRODUCT(LEN($M546:$AA549)-LEN(SUBSTITUTE($M546:$AA549,"F", "")))</f>
        <v>2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8</v>
      </c>
      <c r="AT546" s="352">
        <f>SUMPRODUCT(LEN($AD546:$AD549)-LEN(SUBSTITUTE($AD546:$AD549,"G", "")))</f>
        <v>1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35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8.15" customHeight="1" thickBot="1" x14ac:dyDescent="0.25">
      <c r="B547" s="30"/>
      <c r="C547" s="339"/>
      <c r="D547" s="221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 t="s">
        <v>132</v>
      </c>
      <c r="N547" s="33" t="s">
        <v>121</v>
      </c>
      <c r="O547" s="55" t="s">
        <v>458</v>
      </c>
      <c r="P547" s="33" t="s">
        <v>120</v>
      </c>
      <c r="Q547" s="55" t="s">
        <v>179</v>
      </c>
      <c r="R547" s="33" t="s">
        <v>119</v>
      </c>
      <c r="S547" s="55" t="s">
        <v>722</v>
      </c>
      <c r="T547" s="33" t="s">
        <v>118</v>
      </c>
      <c r="U547" s="55" t="s">
        <v>498</v>
      </c>
      <c r="V547" s="33" t="s">
        <v>117</v>
      </c>
      <c r="W547" s="55" t="s">
        <v>130</v>
      </c>
      <c r="X547" s="33" t="s">
        <v>116</v>
      </c>
      <c r="Y547" s="55"/>
      <c r="Z547" s="33" t="s">
        <v>115</v>
      </c>
      <c r="AA547" s="55"/>
      <c r="AB547" s="193"/>
      <c r="AC547" s="55"/>
      <c r="AD547" s="193" t="s">
        <v>1365</v>
      </c>
      <c r="AE547" s="22"/>
      <c r="AF547" s="422"/>
      <c r="AG547" s="422"/>
      <c r="AH547" s="278"/>
      <c r="AI547" s="9"/>
      <c r="AJ547" s="350"/>
      <c r="AK547" s="353"/>
      <c r="AL547" s="336"/>
      <c r="AM547" s="350"/>
      <c r="AN547" s="353"/>
      <c r="AO547" s="336"/>
      <c r="AP547" s="350"/>
      <c r="AQ547" s="353"/>
      <c r="AR547" s="336"/>
      <c r="AS547" s="350"/>
      <c r="AT547" s="353"/>
      <c r="AU547" s="336"/>
      <c r="AV547" s="350"/>
      <c r="AW547" s="363"/>
      <c r="AX547" s="336"/>
      <c r="AY547" s="417"/>
      <c r="AZ547" s="411"/>
      <c r="BA547" s="411"/>
      <c r="BB547" s="414"/>
    </row>
    <row r="548" spans="2:62" ht="28.15" customHeight="1" x14ac:dyDescent="0.2">
      <c r="B548" s="30"/>
      <c r="C548" s="340"/>
      <c r="D548" s="218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 t="s">
        <v>493</v>
      </c>
      <c r="N548" s="25" t="s">
        <v>112</v>
      </c>
      <c r="O548" s="114" t="s">
        <v>458</v>
      </c>
      <c r="P548" s="25" t="s">
        <v>111</v>
      </c>
      <c r="Q548" s="114" t="s">
        <v>467</v>
      </c>
      <c r="R548" s="25" t="s">
        <v>110</v>
      </c>
      <c r="S548" s="114" t="s">
        <v>493</v>
      </c>
      <c r="T548" s="25" t="s">
        <v>109</v>
      </c>
      <c r="U548" s="114" t="s">
        <v>1011</v>
      </c>
      <c r="V548" s="25" t="s">
        <v>108</v>
      </c>
      <c r="W548" s="114" t="s">
        <v>130</v>
      </c>
      <c r="X548" s="25" t="s">
        <v>107</v>
      </c>
      <c r="Y548" s="114"/>
      <c r="Z548" s="25" t="s">
        <v>106</v>
      </c>
      <c r="AA548" s="114"/>
      <c r="AB548" s="190"/>
      <c r="AC548" s="114"/>
      <c r="AD548" s="190"/>
      <c r="AE548" s="22"/>
      <c r="AF548" s="422"/>
      <c r="AG548" s="422"/>
      <c r="AH548" s="278"/>
      <c r="AI548" s="9"/>
      <c r="AJ548" s="350"/>
      <c r="AK548" s="353"/>
      <c r="AL548" s="336"/>
      <c r="AM548" s="350"/>
      <c r="AN548" s="353"/>
      <c r="AO548" s="336"/>
      <c r="AP548" s="350"/>
      <c r="AQ548" s="353"/>
      <c r="AR548" s="336"/>
      <c r="AS548" s="350"/>
      <c r="AT548" s="353"/>
      <c r="AU548" s="336"/>
      <c r="AV548" s="350"/>
      <c r="AW548" s="363"/>
      <c r="AX548" s="336"/>
      <c r="AY548" s="417"/>
      <c r="AZ548" s="411"/>
      <c r="BA548" s="411"/>
      <c r="BB548" s="414"/>
    </row>
    <row r="549" spans="2:62" ht="28.15" customHeight="1" thickBot="1" x14ac:dyDescent="0.25">
      <c r="B549" s="20"/>
      <c r="C549" s="341"/>
      <c r="D549" s="215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 t="s">
        <v>179</v>
      </c>
      <c r="N549" s="15" t="s">
        <v>104</v>
      </c>
      <c r="O549" s="16" t="s">
        <v>179</v>
      </c>
      <c r="P549" s="15" t="s">
        <v>103</v>
      </c>
      <c r="Q549" s="16" t="s">
        <v>467</v>
      </c>
      <c r="R549" s="15" t="s">
        <v>102</v>
      </c>
      <c r="S549" s="16" t="s">
        <v>357</v>
      </c>
      <c r="T549" s="15">
        <v>20</v>
      </c>
      <c r="U549" s="16" t="s">
        <v>354</v>
      </c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187"/>
      <c r="AC549" s="16"/>
      <c r="AD549" s="186"/>
      <c r="AE549" s="11"/>
      <c r="AF549" s="423"/>
      <c r="AG549" s="423"/>
      <c r="AH549" s="277"/>
      <c r="AI549" s="9"/>
      <c r="AJ549" s="351"/>
      <c r="AK549" s="354"/>
      <c r="AL549" s="337"/>
      <c r="AM549" s="351"/>
      <c r="AN549" s="354"/>
      <c r="AO549" s="337"/>
      <c r="AP549" s="351"/>
      <c r="AQ549" s="354"/>
      <c r="AR549" s="337"/>
      <c r="AS549" s="351"/>
      <c r="AT549" s="354"/>
      <c r="AU549" s="337"/>
      <c r="AV549" s="351"/>
      <c r="AW549" s="364"/>
      <c r="AX549" s="337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286" t="s">
        <v>160</v>
      </c>
      <c r="AI550" s="106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229</v>
      </c>
      <c r="E551" s="425">
        <v>22788.82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85"/>
      <c r="AI551" s="86" t="s">
        <v>137</v>
      </c>
      <c r="AJ551" s="85">
        <f t="shared" ref="AJ551:BB551" si="71">SUM(AJ553:AJ564)</f>
        <v>155</v>
      </c>
      <c r="AK551" s="84">
        <f t="shared" si="71"/>
        <v>17</v>
      </c>
      <c r="AL551" s="83">
        <f t="shared" si="71"/>
        <v>0</v>
      </c>
      <c r="AM551" s="85">
        <f t="shared" si="71"/>
        <v>45</v>
      </c>
      <c r="AN551" s="84">
        <f t="shared" si="71"/>
        <v>2</v>
      </c>
      <c r="AO551" s="83">
        <f t="shared" si="71"/>
        <v>0</v>
      </c>
      <c r="AP551" s="85">
        <f t="shared" si="71"/>
        <v>0</v>
      </c>
      <c r="AQ551" s="84">
        <f t="shared" si="71"/>
        <v>0</v>
      </c>
      <c r="AR551" s="83">
        <f t="shared" si="71"/>
        <v>0</v>
      </c>
      <c r="AS551" s="85">
        <f t="shared" si="71"/>
        <v>8</v>
      </c>
      <c r="AT551" s="84">
        <f t="shared" si="71"/>
        <v>9</v>
      </c>
      <c r="AU551" s="83">
        <f t="shared" si="71"/>
        <v>0</v>
      </c>
      <c r="AV551" s="85">
        <f t="shared" si="71"/>
        <v>0</v>
      </c>
      <c r="AW551" s="84">
        <f t="shared" si="71"/>
        <v>0</v>
      </c>
      <c r="AX551" s="83">
        <f t="shared" si="71"/>
        <v>0</v>
      </c>
      <c r="AY551" s="82">
        <f t="shared" si="71"/>
        <v>1</v>
      </c>
      <c r="AZ551" s="81">
        <f t="shared" si="71"/>
        <v>0</v>
      </c>
      <c r="BA551" s="81">
        <f t="shared" si="71"/>
        <v>0</v>
      </c>
      <c r="BB551" s="80">
        <f t="shared" si="71"/>
        <v>0</v>
      </c>
      <c r="BC551" s="79" t="s">
        <v>136</v>
      </c>
      <c r="BF551" s="5">
        <f>SUM(AJ551:AL551)/$BG$5</f>
        <v>57.333333333333336</v>
      </c>
      <c r="BG551" s="5">
        <f>SUM(AM551:AO551,AY551)/$BG$5</f>
        <v>16</v>
      </c>
      <c r="BH551" s="5">
        <f>SUM(AP551:AR551,AZ551)/$BG$5</f>
        <v>0</v>
      </c>
      <c r="BI551" s="5">
        <f>SUM(AS551:AU551,BA551)/$BG$5</f>
        <v>5.666666666666667</v>
      </c>
      <c r="BJ551" s="5">
        <f>SUM(AV551:AX551,BB551)/$BG$5</f>
        <v>0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85"/>
      <c r="AI552" s="66" t="s">
        <v>135</v>
      </c>
      <c r="AJ552" s="65">
        <f t="shared" ref="AJ552:BB552" si="72">AJ551/3</f>
        <v>51.666666666666664</v>
      </c>
      <c r="AK552" s="64">
        <f t="shared" si="72"/>
        <v>5.666666666666667</v>
      </c>
      <c r="AL552" s="63">
        <f t="shared" si="72"/>
        <v>0</v>
      </c>
      <c r="AM552" s="65">
        <f t="shared" si="72"/>
        <v>15</v>
      </c>
      <c r="AN552" s="64">
        <f t="shared" si="72"/>
        <v>0.66666666666666663</v>
      </c>
      <c r="AO552" s="63">
        <f t="shared" si="72"/>
        <v>0</v>
      </c>
      <c r="AP552" s="65">
        <f t="shared" si="72"/>
        <v>0</v>
      </c>
      <c r="AQ552" s="64">
        <f t="shared" si="72"/>
        <v>0</v>
      </c>
      <c r="AR552" s="63">
        <f t="shared" si="72"/>
        <v>0</v>
      </c>
      <c r="AS552" s="65">
        <f t="shared" si="72"/>
        <v>2.6666666666666665</v>
      </c>
      <c r="AT552" s="64">
        <f t="shared" si="72"/>
        <v>3</v>
      </c>
      <c r="AU552" s="63">
        <f t="shared" si="72"/>
        <v>0</v>
      </c>
      <c r="AV552" s="65">
        <f t="shared" si="72"/>
        <v>0</v>
      </c>
      <c r="AW552" s="64">
        <f t="shared" si="72"/>
        <v>0</v>
      </c>
      <c r="AX552" s="63">
        <f t="shared" si="72"/>
        <v>0</v>
      </c>
      <c r="AY552" s="62">
        <f t="shared" si="72"/>
        <v>0.33333333333333331</v>
      </c>
      <c r="AZ552" s="61">
        <f t="shared" si="72"/>
        <v>0</v>
      </c>
      <c r="BA552" s="61">
        <f t="shared" si="72"/>
        <v>0</v>
      </c>
      <c r="BB552" s="60">
        <f t="shared" si="72"/>
        <v>0</v>
      </c>
      <c r="BC552" s="59" t="s">
        <v>134</v>
      </c>
    </row>
    <row r="553" spans="2:62" ht="28.15" customHeight="1" x14ac:dyDescent="0.2">
      <c r="B553" s="30"/>
      <c r="C553" s="338">
        <v>1</v>
      </c>
      <c r="D553" s="239" t="s">
        <v>1014</v>
      </c>
      <c r="E553" s="198"/>
      <c r="F553" s="198"/>
      <c r="G553" s="197"/>
      <c r="H553" s="358" t="s">
        <v>183</v>
      </c>
      <c r="I553" s="390">
        <v>164</v>
      </c>
      <c r="J553" s="390">
        <v>33</v>
      </c>
      <c r="K553" s="390">
        <v>9</v>
      </c>
      <c r="L553" s="42" t="s">
        <v>131</v>
      </c>
      <c r="M553" s="43" t="s">
        <v>179</v>
      </c>
      <c r="N553" s="42" t="s">
        <v>129</v>
      </c>
      <c r="O553" s="43" t="s">
        <v>458</v>
      </c>
      <c r="P553" s="42" t="s">
        <v>128</v>
      </c>
      <c r="Q553" s="43" t="s">
        <v>684</v>
      </c>
      <c r="R553" s="42" t="s">
        <v>127</v>
      </c>
      <c r="S553" s="43" t="s">
        <v>593</v>
      </c>
      <c r="T553" s="42" t="s">
        <v>126</v>
      </c>
      <c r="U553" s="43" t="s">
        <v>561</v>
      </c>
      <c r="V553" s="42" t="s">
        <v>125</v>
      </c>
      <c r="W553" s="43" t="s">
        <v>179</v>
      </c>
      <c r="X553" s="42" t="s">
        <v>124</v>
      </c>
      <c r="Y553" s="43"/>
      <c r="Z553" s="42" t="s">
        <v>123</v>
      </c>
      <c r="AA553" s="43"/>
      <c r="AB553" s="196"/>
      <c r="AC553" s="43"/>
      <c r="AD553" s="196" t="s">
        <v>1364</v>
      </c>
      <c r="AE553" s="58" t="s">
        <v>130</v>
      </c>
      <c r="AF553" s="421"/>
      <c r="AG553" s="421"/>
      <c r="AH553" s="279"/>
      <c r="AI553" s="9"/>
      <c r="AJ553" s="349">
        <f>SUMPRODUCT(LEN($M553:$AA556)-LEN(SUBSTITUTE($M553:$AA556,"A", "")))</f>
        <v>53</v>
      </c>
      <c r="AK553" s="352">
        <f>SUMPRODUCT(LEN($AD553:$AD556)-LEN(SUBSTITUTE($AD553:$AD556,"A", "")))</f>
        <v>16</v>
      </c>
      <c r="AL553" s="335">
        <f>SUMPRODUCT(LEN($AC553:$AC556)-LEN(SUBSTITUTE($AC553:$AC556,"A", "")))</f>
        <v>0</v>
      </c>
      <c r="AM553" s="349">
        <f>SUMPRODUCT(LEN($M553:$AA556)-LEN(SUBSTITUTE($M553:$AA556,"S", "")))</f>
        <v>18</v>
      </c>
      <c r="AN553" s="352">
        <f>SUMPRODUCT(LEN($AD553:$AD556)-LEN(SUBSTITUTE($AD553:$AD556,"S", "")))</f>
        <v>2</v>
      </c>
      <c r="AO553" s="335">
        <f>SUMPRODUCT(LEN($AC553:$AC556)-LEN(SUBSTITUTE($AC553:$AC556,"S", "")))</f>
        <v>0</v>
      </c>
      <c r="AP553" s="349">
        <f>SUMPRODUCT(LEN($M553:$AA556)-LEN(SUBSTITUTE($M553:$AA556,"F", "")))</f>
        <v>0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5</v>
      </c>
      <c r="AT553" s="352">
        <f>SUMPRODUCT(LEN($AD553:$AD556)-LEN(SUBSTITUTE($AD553:$AD556,"G", "")))</f>
        <v>9</v>
      </c>
      <c r="AU553" s="335">
        <f>SUMPRODUCT(LEN($AC553:$AC556)-LEN(SUBSTITUTE($AC553:$AC556,"G", "")))</f>
        <v>0</v>
      </c>
      <c r="AV553" s="349">
        <f>SUMPRODUCT(LEN($L553:$AA556)-LEN(SUBSTITUTE($L553:$AA556,"M", "")))</f>
        <v>0</v>
      </c>
      <c r="AW553" s="362">
        <f>SUMPRODUCT(LEN($AD553:$AD556)-LEN(SUBSTITUTE($AD553:$AD556,"M", "")))</f>
        <v>0</v>
      </c>
      <c r="AX553" s="335">
        <f>SUMPRODUCT(LEN($AC553:$AC556)-LEN(SUBSTITUTE($AC553:$AC556,"M", "")))</f>
        <v>0</v>
      </c>
      <c r="AY553" s="416">
        <f>SUMPRODUCT(LEN($AE553:$AE556)-LEN(SUBSTITUTE($AE553:$AE556,"S", "")))</f>
        <v>1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0</v>
      </c>
      <c r="BB553" s="413">
        <f>SUMPRODUCT(LEN($AE553:$AE556)-LEN(SUBSTITUTE($AE553:$AE556,"M", "")))</f>
        <v>0</v>
      </c>
    </row>
    <row r="554" spans="2:62" ht="28.15" customHeight="1" thickBot="1" x14ac:dyDescent="0.25">
      <c r="B554" s="30"/>
      <c r="C554" s="339"/>
      <c r="D554" s="221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357</v>
      </c>
      <c r="N554" s="33" t="s">
        <v>121</v>
      </c>
      <c r="O554" s="55" t="s">
        <v>357</v>
      </c>
      <c r="P554" s="33" t="s">
        <v>120</v>
      </c>
      <c r="Q554" s="55" t="s">
        <v>357</v>
      </c>
      <c r="R554" s="33" t="s">
        <v>119</v>
      </c>
      <c r="S554" s="55" t="s">
        <v>373</v>
      </c>
      <c r="T554" s="33" t="s">
        <v>118</v>
      </c>
      <c r="U554" s="55" t="s">
        <v>350</v>
      </c>
      <c r="V554" s="33" t="s">
        <v>117</v>
      </c>
      <c r="W554" s="55" t="s">
        <v>130</v>
      </c>
      <c r="X554" s="33" t="s">
        <v>116</v>
      </c>
      <c r="Y554" s="55"/>
      <c r="Z554" s="33" t="s">
        <v>115</v>
      </c>
      <c r="AA554" s="55"/>
      <c r="AB554" s="193"/>
      <c r="AC554" s="55"/>
      <c r="AD554" s="193" t="s">
        <v>1363</v>
      </c>
      <c r="AE554" s="57"/>
      <c r="AF554" s="422"/>
      <c r="AG554" s="422"/>
      <c r="AH554" s="278"/>
      <c r="AI554" s="9"/>
      <c r="AJ554" s="350"/>
      <c r="AK554" s="353"/>
      <c r="AL554" s="336"/>
      <c r="AM554" s="350"/>
      <c r="AN554" s="353"/>
      <c r="AO554" s="336"/>
      <c r="AP554" s="350"/>
      <c r="AQ554" s="353"/>
      <c r="AR554" s="336"/>
      <c r="AS554" s="350"/>
      <c r="AT554" s="353"/>
      <c r="AU554" s="336"/>
      <c r="AV554" s="350"/>
      <c r="AW554" s="363"/>
      <c r="AX554" s="336"/>
      <c r="AY554" s="417"/>
      <c r="AZ554" s="411"/>
      <c r="BA554" s="411"/>
      <c r="BB554" s="414"/>
    </row>
    <row r="555" spans="2:62" ht="28.15" customHeight="1" x14ac:dyDescent="0.2">
      <c r="B555" s="30"/>
      <c r="C555" s="340"/>
      <c r="D555" s="218"/>
      <c r="E555" s="192"/>
      <c r="F555" s="192"/>
      <c r="G555" s="191"/>
      <c r="H555" s="360">
        <v>229</v>
      </c>
      <c r="I555" s="392"/>
      <c r="J555" s="392"/>
      <c r="K555" s="392"/>
      <c r="L555" s="25" t="s">
        <v>114</v>
      </c>
      <c r="M555" s="114" t="s">
        <v>357</v>
      </c>
      <c r="N555" s="25" t="s">
        <v>112</v>
      </c>
      <c r="O555" s="114" t="s">
        <v>484</v>
      </c>
      <c r="P555" s="25" t="s">
        <v>111</v>
      </c>
      <c r="Q555" s="114" t="s">
        <v>463</v>
      </c>
      <c r="R555" s="25" t="s">
        <v>110</v>
      </c>
      <c r="S555" s="114" t="s">
        <v>466</v>
      </c>
      <c r="T555" s="25" t="s">
        <v>109</v>
      </c>
      <c r="U555" s="114" t="s">
        <v>347</v>
      </c>
      <c r="V555" s="25" t="s">
        <v>108</v>
      </c>
      <c r="W555" s="114" t="s">
        <v>130</v>
      </c>
      <c r="X555" s="25" t="s">
        <v>107</v>
      </c>
      <c r="Y555" s="114"/>
      <c r="Z555" s="25" t="s">
        <v>106</v>
      </c>
      <c r="AA555" s="114"/>
      <c r="AB555" s="190"/>
      <c r="AC555" s="114"/>
      <c r="AD555" s="190"/>
      <c r="AE555" s="57"/>
      <c r="AF555" s="422"/>
      <c r="AG555" s="422"/>
      <c r="AH555" s="278"/>
      <c r="AI555" s="9"/>
      <c r="AJ555" s="350"/>
      <c r="AK555" s="353"/>
      <c r="AL555" s="336"/>
      <c r="AM555" s="350"/>
      <c r="AN555" s="353"/>
      <c r="AO555" s="336"/>
      <c r="AP555" s="350"/>
      <c r="AQ555" s="353"/>
      <c r="AR555" s="336"/>
      <c r="AS555" s="350"/>
      <c r="AT555" s="353"/>
      <c r="AU555" s="336"/>
      <c r="AV555" s="350"/>
      <c r="AW555" s="363"/>
      <c r="AX555" s="336"/>
      <c r="AY555" s="417"/>
      <c r="AZ555" s="411"/>
      <c r="BA555" s="411"/>
      <c r="BB555" s="414"/>
    </row>
    <row r="556" spans="2:62" ht="28.15" customHeight="1" thickBot="1" x14ac:dyDescent="0.25">
      <c r="B556" s="30"/>
      <c r="C556" s="355"/>
      <c r="D556" s="246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357</v>
      </c>
      <c r="N556" s="50" t="s">
        <v>104</v>
      </c>
      <c r="O556" s="51" t="s">
        <v>179</v>
      </c>
      <c r="P556" s="50" t="s">
        <v>103</v>
      </c>
      <c r="Q556" s="51" t="s">
        <v>1362</v>
      </c>
      <c r="R556" s="50" t="s">
        <v>102</v>
      </c>
      <c r="S556" s="51" t="s">
        <v>357</v>
      </c>
      <c r="T556" s="50">
        <v>20</v>
      </c>
      <c r="U556" s="51" t="s">
        <v>347</v>
      </c>
      <c r="V556" s="50" t="s">
        <v>101</v>
      </c>
      <c r="W556" s="51" t="s">
        <v>130</v>
      </c>
      <c r="X556" s="50" t="s">
        <v>100</v>
      </c>
      <c r="Y556" s="51"/>
      <c r="Z556" s="50" t="s">
        <v>99</v>
      </c>
      <c r="AA556" s="51"/>
      <c r="AB556" s="187"/>
      <c r="AC556" s="51"/>
      <c r="AD556" s="187"/>
      <c r="AE556" s="56"/>
      <c r="AF556" s="424"/>
      <c r="AG556" s="424"/>
      <c r="AH556" s="280"/>
      <c r="AI556" s="9"/>
      <c r="AJ556" s="351"/>
      <c r="AK556" s="354"/>
      <c r="AL556" s="337"/>
      <c r="AM556" s="351"/>
      <c r="AN556" s="354"/>
      <c r="AO556" s="337"/>
      <c r="AP556" s="351"/>
      <c r="AQ556" s="354"/>
      <c r="AR556" s="337"/>
      <c r="AS556" s="351"/>
      <c r="AT556" s="354"/>
      <c r="AU556" s="337"/>
      <c r="AV556" s="351"/>
      <c r="AW556" s="364"/>
      <c r="AX556" s="337"/>
      <c r="AY556" s="418"/>
      <c r="AZ556" s="412"/>
      <c r="BA556" s="412"/>
      <c r="BB556" s="415"/>
    </row>
    <row r="557" spans="2:62" ht="28.15" customHeight="1" x14ac:dyDescent="0.2">
      <c r="B557" s="30"/>
      <c r="C557" s="338">
        <v>2</v>
      </c>
      <c r="D557" s="212"/>
      <c r="E557" s="198"/>
      <c r="F557" s="198"/>
      <c r="G557" s="197"/>
      <c r="H557" s="358"/>
      <c r="I557" s="390">
        <v>172</v>
      </c>
      <c r="J557" s="390">
        <v>29</v>
      </c>
      <c r="K557" s="390">
        <v>8</v>
      </c>
      <c r="L557" s="42" t="s">
        <v>131</v>
      </c>
      <c r="M557" s="43" t="s">
        <v>179</v>
      </c>
      <c r="N557" s="42" t="s">
        <v>129</v>
      </c>
      <c r="O557" s="43" t="s">
        <v>179</v>
      </c>
      <c r="P557" s="42" t="s">
        <v>128</v>
      </c>
      <c r="Q557" s="43" t="s">
        <v>357</v>
      </c>
      <c r="R557" s="42" t="s">
        <v>127</v>
      </c>
      <c r="S557" s="43" t="s">
        <v>467</v>
      </c>
      <c r="T557" s="42" t="s">
        <v>126</v>
      </c>
      <c r="U557" s="43" t="s">
        <v>351</v>
      </c>
      <c r="V557" s="42" t="s">
        <v>125</v>
      </c>
      <c r="W557" s="43" t="s">
        <v>130</v>
      </c>
      <c r="X557" s="42" t="s">
        <v>124</v>
      </c>
      <c r="Y557" s="43"/>
      <c r="Z557" s="42" t="s">
        <v>123</v>
      </c>
      <c r="AA557" s="43"/>
      <c r="AB557" s="196"/>
      <c r="AC557" s="43"/>
      <c r="AD557" s="196"/>
      <c r="AE557" s="39"/>
      <c r="AF557" s="421"/>
      <c r="AG557" s="421"/>
      <c r="AH557" s="279"/>
      <c r="AI557" s="9"/>
      <c r="AJ557" s="349">
        <f>SUMPRODUCT(LEN($M557:$AA560)-LEN(SUBSTITUTE($M557:$AA560,"A", "")))</f>
        <v>34</v>
      </c>
      <c r="AK557" s="352">
        <f>SUMPRODUCT(LEN($AD557:$AD560)-LEN(SUBSTITUTE($AD557:$AD560,"A", "")))</f>
        <v>0</v>
      </c>
      <c r="AL557" s="335">
        <f>SUMPRODUCT(LEN($AC557:$AC560)-LEN(SUBSTITUTE($AC557:$AC560,"A", "")))</f>
        <v>0</v>
      </c>
      <c r="AM557" s="349">
        <f>SUMPRODUCT(LEN($M557:$AA560)-LEN(SUBSTITUTE($M557:$AA560,"S", "")))</f>
        <v>9</v>
      </c>
      <c r="AN557" s="352">
        <f>SUMPRODUCT(LEN($AD557:$AD560)-LEN(SUBSTITUTE($AD557:$AD560,"S", "")))</f>
        <v>0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0</v>
      </c>
      <c r="AR557" s="335">
        <f>SUMPRODUCT(LEN($AC557:$AC560)-LEN(SUBSTITUTE($AC557:$AC560,"F", "")))</f>
        <v>0</v>
      </c>
      <c r="AS557" s="349">
        <f>SUMPRODUCT(LEN($M557:$AA560)-LEN(SUBSTITUTE($M557:$AA560,"G", "")))</f>
        <v>1</v>
      </c>
      <c r="AT557" s="352">
        <f>SUMPRODUCT(LEN($AD557:$AD560)-LEN(SUBSTITUTE($AD557:$AD560,"G", "")))</f>
        <v>0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35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8.15" customHeight="1" thickBot="1" x14ac:dyDescent="0.25">
      <c r="B558" s="30"/>
      <c r="C558" s="339"/>
      <c r="D558" s="221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 t="s">
        <v>179</v>
      </c>
      <c r="N558" s="33" t="s">
        <v>121</v>
      </c>
      <c r="O558" s="55" t="s">
        <v>179</v>
      </c>
      <c r="P558" s="33" t="s">
        <v>120</v>
      </c>
      <c r="Q558" s="55" t="s">
        <v>357</v>
      </c>
      <c r="R558" s="33" t="s">
        <v>119</v>
      </c>
      <c r="S558" s="55" t="s">
        <v>132</v>
      </c>
      <c r="T558" s="33" t="s">
        <v>118</v>
      </c>
      <c r="U558" s="55" t="s">
        <v>354</v>
      </c>
      <c r="V558" s="33" t="s">
        <v>117</v>
      </c>
      <c r="W558" s="55"/>
      <c r="X558" s="33" t="s">
        <v>116</v>
      </c>
      <c r="Y558" s="55"/>
      <c r="Z558" s="33" t="s">
        <v>115</v>
      </c>
      <c r="AA558" s="55"/>
      <c r="AB558" s="193"/>
      <c r="AC558" s="55"/>
      <c r="AD558" s="193"/>
      <c r="AE558" s="22"/>
      <c r="AF558" s="422"/>
      <c r="AG558" s="422"/>
      <c r="AH558" s="278"/>
      <c r="AI558" s="9"/>
      <c r="AJ558" s="350"/>
      <c r="AK558" s="353"/>
      <c r="AL558" s="336"/>
      <c r="AM558" s="350"/>
      <c r="AN558" s="353"/>
      <c r="AO558" s="336"/>
      <c r="AP558" s="350"/>
      <c r="AQ558" s="353"/>
      <c r="AR558" s="336"/>
      <c r="AS558" s="350"/>
      <c r="AT558" s="353"/>
      <c r="AU558" s="336"/>
      <c r="AV558" s="350"/>
      <c r="AW558" s="363"/>
      <c r="AX558" s="336"/>
      <c r="AY558" s="417"/>
      <c r="AZ558" s="411"/>
      <c r="BA558" s="411"/>
      <c r="BB558" s="414"/>
    </row>
    <row r="559" spans="2:62" ht="28.15" customHeight="1" x14ac:dyDescent="0.2">
      <c r="B559" s="30"/>
      <c r="C559" s="340"/>
      <c r="D559" s="218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 t="s">
        <v>179</v>
      </c>
      <c r="N559" s="25" t="s">
        <v>112</v>
      </c>
      <c r="O559" s="114" t="s">
        <v>179</v>
      </c>
      <c r="P559" s="25" t="s">
        <v>111</v>
      </c>
      <c r="Q559" s="114" t="s">
        <v>179</v>
      </c>
      <c r="R559" s="25" t="s">
        <v>110</v>
      </c>
      <c r="S559" s="114" t="s">
        <v>353</v>
      </c>
      <c r="T559" s="25" t="s">
        <v>109</v>
      </c>
      <c r="U559" s="114" t="s">
        <v>130</v>
      </c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190"/>
      <c r="AC559" s="114"/>
      <c r="AD559" s="190"/>
      <c r="AE559" s="22"/>
      <c r="AF559" s="422"/>
      <c r="AG559" s="422"/>
      <c r="AH559" s="278"/>
      <c r="AI559" s="9"/>
      <c r="AJ559" s="350"/>
      <c r="AK559" s="353"/>
      <c r="AL559" s="336"/>
      <c r="AM559" s="350"/>
      <c r="AN559" s="353"/>
      <c r="AO559" s="336"/>
      <c r="AP559" s="350"/>
      <c r="AQ559" s="353"/>
      <c r="AR559" s="336"/>
      <c r="AS559" s="350"/>
      <c r="AT559" s="353"/>
      <c r="AU559" s="336"/>
      <c r="AV559" s="350"/>
      <c r="AW559" s="363"/>
      <c r="AX559" s="336"/>
      <c r="AY559" s="417"/>
      <c r="AZ559" s="411"/>
      <c r="BA559" s="411"/>
      <c r="BB559" s="414"/>
    </row>
    <row r="560" spans="2:62" ht="28.15" customHeight="1" thickBot="1" x14ac:dyDescent="0.25">
      <c r="B560" s="30"/>
      <c r="C560" s="355"/>
      <c r="D560" s="246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 t="s">
        <v>179</v>
      </c>
      <c r="N560" s="50" t="s">
        <v>104</v>
      </c>
      <c r="O560" s="51" t="s">
        <v>458</v>
      </c>
      <c r="P560" s="50" t="s">
        <v>103</v>
      </c>
      <c r="Q560" s="51" t="s">
        <v>357</v>
      </c>
      <c r="R560" s="50" t="s">
        <v>102</v>
      </c>
      <c r="S560" s="51" t="s">
        <v>351</v>
      </c>
      <c r="T560" s="50">
        <v>20</v>
      </c>
      <c r="U560" s="51" t="s">
        <v>130</v>
      </c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187"/>
      <c r="AC560" s="51"/>
      <c r="AD560" s="187"/>
      <c r="AE560" s="48"/>
      <c r="AF560" s="424"/>
      <c r="AG560" s="424"/>
      <c r="AH560" s="280"/>
      <c r="AI560" s="9"/>
      <c r="AJ560" s="351"/>
      <c r="AK560" s="354"/>
      <c r="AL560" s="337"/>
      <c r="AM560" s="351"/>
      <c r="AN560" s="354"/>
      <c r="AO560" s="337"/>
      <c r="AP560" s="351"/>
      <c r="AQ560" s="354"/>
      <c r="AR560" s="337"/>
      <c r="AS560" s="351"/>
      <c r="AT560" s="354"/>
      <c r="AU560" s="337"/>
      <c r="AV560" s="351"/>
      <c r="AW560" s="364"/>
      <c r="AX560" s="337"/>
      <c r="AY560" s="418"/>
      <c r="AZ560" s="412"/>
      <c r="BA560" s="412"/>
      <c r="BB560" s="415"/>
    </row>
    <row r="561" spans="2:62" ht="28.15" customHeight="1" x14ac:dyDescent="0.2">
      <c r="B561" s="30"/>
      <c r="C561" s="338">
        <v>3</v>
      </c>
      <c r="D561" s="212"/>
      <c r="E561" s="198"/>
      <c r="F561" s="198"/>
      <c r="G561" s="197"/>
      <c r="H561" s="358"/>
      <c r="I561" s="390">
        <v>183</v>
      </c>
      <c r="J561" s="390">
        <v>33</v>
      </c>
      <c r="K561" s="390">
        <v>6</v>
      </c>
      <c r="L561" s="42" t="s">
        <v>131</v>
      </c>
      <c r="M561" s="43" t="s">
        <v>132</v>
      </c>
      <c r="N561" s="42" t="s">
        <v>129</v>
      </c>
      <c r="O561" s="43" t="s">
        <v>179</v>
      </c>
      <c r="P561" s="42" t="s">
        <v>128</v>
      </c>
      <c r="Q561" s="43" t="s">
        <v>458</v>
      </c>
      <c r="R561" s="42" t="s">
        <v>127</v>
      </c>
      <c r="S561" s="43" t="s">
        <v>1042</v>
      </c>
      <c r="T561" s="42" t="s">
        <v>126</v>
      </c>
      <c r="U561" s="43" t="s">
        <v>459</v>
      </c>
      <c r="V561" s="42" t="s">
        <v>125</v>
      </c>
      <c r="W561" s="43" t="s">
        <v>496</v>
      </c>
      <c r="X561" s="42" t="s">
        <v>124</v>
      </c>
      <c r="Y561" s="43" t="s">
        <v>354</v>
      </c>
      <c r="Z561" s="42" t="s">
        <v>123</v>
      </c>
      <c r="AA561" s="43"/>
      <c r="AB561" s="196"/>
      <c r="AC561" s="43"/>
      <c r="AD561" s="196" t="s">
        <v>132</v>
      </c>
      <c r="AE561" s="39"/>
      <c r="AF561" s="421"/>
      <c r="AG561" s="421"/>
      <c r="AH561" s="279"/>
      <c r="AI561" s="9"/>
      <c r="AJ561" s="349">
        <f>SUMPRODUCT(LEN($M561:$AA564)-LEN(SUBSTITUTE($M561:$AA564,"A", "")))</f>
        <v>68</v>
      </c>
      <c r="AK561" s="352">
        <f>SUMPRODUCT(LEN($AD561:$AD564)-LEN(SUBSTITUTE($AD561:$AD564,"A", "")))</f>
        <v>1</v>
      </c>
      <c r="AL561" s="335">
        <f>SUMPRODUCT(LEN($AC561:$AC564)-LEN(SUBSTITUTE($AC561:$AC564,"A", "")))</f>
        <v>0</v>
      </c>
      <c r="AM561" s="349">
        <f>SUMPRODUCT(LEN($M561:$AA564)-LEN(SUBSTITUTE($M561:$AA564,"S", "")))</f>
        <v>18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2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35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8.15" customHeight="1" thickBot="1" x14ac:dyDescent="0.25">
      <c r="B562" s="30"/>
      <c r="C562" s="339"/>
      <c r="D562" s="221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 t="s">
        <v>132</v>
      </c>
      <c r="N562" s="33" t="s">
        <v>121</v>
      </c>
      <c r="O562" s="55" t="s">
        <v>458</v>
      </c>
      <c r="P562" s="33" t="s">
        <v>120</v>
      </c>
      <c r="Q562" s="55" t="s">
        <v>527</v>
      </c>
      <c r="R562" s="33" t="s">
        <v>119</v>
      </c>
      <c r="S562" s="55" t="s">
        <v>507</v>
      </c>
      <c r="T562" s="33" t="s">
        <v>118</v>
      </c>
      <c r="U562" s="55" t="s">
        <v>502</v>
      </c>
      <c r="V562" s="33" t="s">
        <v>117</v>
      </c>
      <c r="W562" s="55" t="s">
        <v>353</v>
      </c>
      <c r="X562" s="33" t="s">
        <v>116</v>
      </c>
      <c r="Y562" s="55" t="s">
        <v>130</v>
      </c>
      <c r="Z562" s="33" t="s">
        <v>115</v>
      </c>
      <c r="AA562" s="55"/>
      <c r="AB562" s="193"/>
      <c r="AC562" s="55"/>
      <c r="AD562" s="193"/>
      <c r="AE562" s="22"/>
      <c r="AF562" s="422"/>
      <c r="AG562" s="422"/>
      <c r="AH562" s="278"/>
      <c r="AI562" s="9"/>
      <c r="AJ562" s="350"/>
      <c r="AK562" s="353"/>
      <c r="AL562" s="336"/>
      <c r="AM562" s="350"/>
      <c r="AN562" s="353"/>
      <c r="AO562" s="336"/>
      <c r="AP562" s="350"/>
      <c r="AQ562" s="353"/>
      <c r="AR562" s="336"/>
      <c r="AS562" s="350"/>
      <c r="AT562" s="353"/>
      <c r="AU562" s="336"/>
      <c r="AV562" s="350"/>
      <c r="AW562" s="363"/>
      <c r="AX562" s="336"/>
      <c r="AY562" s="417"/>
      <c r="AZ562" s="411"/>
      <c r="BA562" s="411"/>
      <c r="BB562" s="414"/>
    </row>
    <row r="563" spans="2:62" ht="28.15" customHeight="1" x14ac:dyDescent="0.2">
      <c r="B563" s="30"/>
      <c r="C563" s="340"/>
      <c r="D563" s="218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 t="s">
        <v>357</v>
      </c>
      <c r="N563" s="25" t="s">
        <v>112</v>
      </c>
      <c r="O563" s="114" t="s">
        <v>458</v>
      </c>
      <c r="P563" s="25" t="s">
        <v>111</v>
      </c>
      <c r="Q563" s="114" t="s">
        <v>458</v>
      </c>
      <c r="R563" s="25" t="s">
        <v>110</v>
      </c>
      <c r="S563" s="114" t="s">
        <v>507</v>
      </c>
      <c r="T563" s="25" t="s">
        <v>109</v>
      </c>
      <c r="U563" s="114" t="s">
        <v>179</v>
      </c>
      <c r="V563" s="25" t="s">
        <v>108</v>
      </c>
      <c r="W563" s="114" t="s">
        <v>350</v>
      </c>
      <c r="X563" s="25" t="s">
        <v>107</v>
      </c>
      <c r="Y563" s="114" t="s">
        <v>130</v>
      </c>
      <c r="Z563" s="25" t="s">
        <v>106</v>
      </c>
      <c r="AA563" s="114"/>
      <c r="AB563" s="190"/>
      <c r="AC563" s="114"/>
      <c r="AD563" s="190"/>
      <c r="AE563" s="22"/>
      <c r="AF563" s="422"/>
      <c r="AG563" s="422"/>
      <c r="AH563" s="278"/>
      <c r="AI563" s="9"/>
      <c r="AJ563" s="350"/>
      <c r="AK563" s="353"/>
      <c r="AL563" s="336"/>
      <c r="AM563" s="350"/>
      <c r="AN563" s="353"/>
      <c r="AO563" s="336"/>
      <c r="AP563" s="350"/>
      <c r="AQ563" s="353"/>
      <c r="AR563" s="336"/>
      <c r="AS563" s="350"/>
      <c r="AT563" s="353"/>
      <c r="AU563" s="336"/>
      <c r="AV563" s="350"/>
      <c r="AW563" s="363"/>
      <c r="AX563" s="336"/>
      <c r="AY563" s="417"/>
      <c r="AZ563" s="411"/>
      <c r="BA563" s="411"/>
      <c r="BB563" s="414"/>
    </row>
    <row r="564" spans="2:62" ht="28.15" customHeight="1" thickBot="1" x14ac:dyDescent="0.25">
      <c r="B564" s="20"/>
      <c r="C564" s="341"/>
      <c r="D564" s="215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 t="s">
        <v>357</v>
      </c>
      <c r="N564" s="15" t="s">
        <v>104</v>
      </c>
      <c r="O564" s="16" t="s">
        <v>458</v>
      </c>
      <c r="P564" s="15" t="s">
        <v>103</v>
      </c>
      <c r="Q564" s="16" t="s">
        <v>527</v>
      </c>
      <c r="R564" s="15" t="s">
        <v>102</v>
      </c>
      <c r="S564" s="16" t="s">
        <v>507</v>
      </c>
      <c r="T564" s="15">
        <v>20</v>
      </c>
      <c r="U564" s="16" t="s">
        <v>462</v>
      </c>
      <c r="V564" s="15" t="s">
        <v>101</v>
      </c>
      <c r="W564" s="16" t="s">
        <v>354</v>
      </c>
      <c r="X564" s="15" t="s">
        <v>100</v>
      </c>
      <c r="Y564" s="16"/>
      <c r="Z564" s="15" t="s">
        <v>99</v>
      </c>
      <c r="AA564" s="16"/>
      <c r="AB564" s="187"/>
      <c r="AC564" s="16"/>
      <c r="AD564" s="186"/>
      <c r="AE564" s="11"/>
      <c r="AF564" s="423"/>
      <c r="AG564" s="423"/>
      <c r="AH564" s="277"/>
      <c r="AI564" s="9"/>
      <c r="AJ564" s="351"/>
      <c r="AK564" s="354"/>
      <c r="AL564" s="337"/>
      <c r="AM564" s="351"/>
      <c r="AN564" s="354"/>
      <c r="AO564" s="337"/>
      <c r="AP564" s="351"/>
      <c r="AQ564" s="354"/>
      <c r="AR564" s="337"/>
      <c r="AS564" s="351"/>
      <c r="AT564" s="354"/>
      <c r="AU564" s="337"/>
      <c r="AV564" s="351"/>
      <c r="AW564" s="364"/>
      <c r="AX564" s="337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286" t="s">
        <v>160</v>
      </c>
      <c r="AI565" s="106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229</v>
      </c>
      <c r="E566" s="425">
        <v>14789.56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85"/>
      <c r="AI566" s="86" t="s">
        <v>137</v>
      </c>
      <c r="AJ566" s="85">
        <f t="shared" ref="AJ566:BB566" si="73">SUM(AJ568:AJ579)</f>
        <v>89</v>
      </c>
      <c r="AK566" s="84">
        <f t="shared" si="73"/>
        <v>4</v>
      </c>
      <c r="AL566" s="83">
        <f t="shared" si="73"/>
        <v>0</v>
      </c>
      <c r="AM566" s="85">
        <f t="shared" si="73"/>
        <v>37</v>
      </c>
      <c r="AN566" s="84">
        <f t="shared" si="73"/>
        <v>0</v>
      </c>
      <c r="AO566" s="83">
        <f t="shared" si="73"/>
        <v>0</v>
      </c>
      <c r="AP566" s="85">
        <f t="shared" si="73"/>
        <v>3</v>
      </c>
      <c r="AQ566" s="84">
        <f t="shared" si="73"/>
        <v>0</v>
      </c>
      <c r="AR566" s="83">
        <f t="shared" si="73"/>
        <v>0</v>
      </c>
      <c r="AS566" s="85">
        <f t="shared" si="73"/>
        <v>29</v>
      </c>
      <c r="AT566" s="84">
        <f t="shared" si="73"/>
        <v>1</v>
      </c>
      <c r="AU566" s="83">
        <f t="shared" si="73"/>
        <v>0</v>
      </c>
      <c r="AV566" s="85">
        <f t="shared" si="73"/>
        <v>0</v>
      </c>
      <c r="AW566" s="84">
        <f t="shared" si="73"/>
        <v>0</v>
      </c>
      <c r="AX566" s="83">
        <f t="shared" si="73"/>
        <v>0</v>
      </c>
      <c r="AY566" s="82">
        <f t="shared" si="73"/>
        <v>2</v>
      </c>
      <c r="AZ566" s="81">
        <f t="shared" si="73"/>
        <v>0</v>
      </c>
      <c r="BA566" s="81">
        <f t="shared" si="73"/>
        <v>2</v>
      </c>
      <c r="BB566" s="80">
        <f t="shared" si="73"/>
        <v>0</v>
      </c>
      <c r="BC566" s="79" t="s">
        <v>136</v>
      </c>
      <c r="BF566" s="5">
        <f>SUM(AJ566:AL566)/$BG$5</f>
        <v>31</v>
      </c>
      <c r="BG566" s="5">
        <f>SUM(AM566:AO566,AY566)/$BG$5</f>
        <v>13</v>
      </c>
      <c r="BH566" s="5">
        <f>SUM(AP566:AR566,AZ566)/$BG$5</f>
        <v>1</v>
      </c>
      <c r="BI566" s="5">
        <f>SUM(AS566:AU566,BA566)/$BG$5</f>
        <v>10.666666666666666</v>
      </c>
      <c r="BJ566" s="5">
        <f>SUM(AV566:AX566,BB566)/$BG$5</f>
        <v>0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85"/>
      <c r="AI567" s="66" t="s">
        <v>135</v>
      </c>
      <c r="AJ567" s="65">
        <f t="shared" ref="AJ567:BB567" si="74">AJ566/3</f>
        <v>29.666666666666668</v>
      </c>
      <c r="AK567" s="64">
        <f t="shared" si="74"/>
        <v>1.3333333333333333</v>
      </c>
      <c r="AL567" s="63">
        <f t="shared" si="74"/>
        <v>0</v>
      </c>
      <c r="AM567" s="65">
        <f t="shared" si="74"/>
        <v>12.333333333333334</v>
      </c>
      <c r="AN567" s="64">
        <f t="shared" si="74"/>
        <v>0</v>
      </c>
      <c r="AO567" s="63">
        <f t="shared" si="74"/>
        <v>0</v>
      </c>
      <c r="AP567" s="65">
        <f t="shared" si="74"/>
        <v>1</v>
      </c>
      <c r="AQ567" s="64">
        <f t="shared" si="74"/>
        <v>0</v>
      </c>
      <c r="AR567" s="63">
        <f t="shared" si="74"/>
        <v>0</v>
      </c>
      <c r="AS567" s="65">
        <f t="shared" si="74"/>
        <v>9.6666666666666661</v>
      </c>
      <c r="AT567" s="64">
        <f t="shared" si="74"/>
        <v>0.33333333333333331</v>
      </c>
      <c r="AU567" s="63">
        <f t="shared" si="74"/>
        <v>0</v>
      </c>
      <c r="AV567" s="65">
        <f t="shared" si="74"/>
        <v>0</v>
      </c>
      <c r="AW567" s="64">
        <f t="shared" si="74"/>
        <v>0</v>
      </c>
      <c r="AX567" s="63">
        <f t="shared" si="74"/>
        <v>0</v>
      </c>
      <c r="AY567" s="62">
        <f t="shared" si="74"/>
        <v>0.66666666666666663</v>
      </c>
      <c r="AZ567" s="61">
        <f t="shared" si="74"/>
        <v>0</v>
      </c>
      <c r="BA567" s="61">
        <f t="shared" si="74"/>
        <v>0.66666666666666663</v>
      </c>
      <c r="BB567" s="60">
        <f t="shared" si="74"/>
        <v>0</v>
      </c>
      <c r="BC567" s="59" t="s">
        <v>134</v>
      </c>
    </row>
    <row r="568" spans="2:62" ht="28.15" customHeight="1" x14ac:dyDescent="0.2">
      <c r="B568" s="30"/>
      <c r="C568" s="338">
        <v>1</v>
      </c>
      <c r="D568" s="239" t="s">
        <v>1361</v>
      </c>
      <c r="E568" s="198"/>
      <c r="F568" s="198"/>
      <c r="G568" s="197"/>
      <c r="H568" s="358" t="s">
        <v>183</v>
      </c>
      <c r="I568" s="390">
        <v>155</v>
      </c>
      <c r="J568" s="390">
        <v>31</v>
      </c>
      <c r="K568" s="390">
        <v>7</v>
      </c>
      <c r="L568" s="42" t="s">
        <v>131</v>
      </c>
      <c r="M568" s="43" t="s">
        <v>496</v>
      </c>
      <c r="N568" s="42" t="s">
        <v>129</v>
      </c>
      <c r="O568" s="43" t="s">
        <v>357</v>
      </c>
      <c r="P568" s="42" t="s">
        <v>128</v>
      </c>
      <c r="Q568" s="43" t="s">
        <v>179</v>
      </c>
      <c r="R568" s="42" t="s">
        <v>127</v>
      </c>
      <c r="S568" s="43" t="s">
        <v>357</v>
      </c>
      <c r="T568" s="42" t="s">
        <v>126</v>
      </c>
      <c r="U568" s="43" t="s">
        <v>456</v>
      </c>
      <c r="V568" s="42" t="s">
        <v>125</v>
      </c>
      <c r="W568" s="43" t="s">
        <v>354</v>
      </c>
      <c r="X568" s="42" t="s">
        <v>124</v>
      </c>
      <c r="Y568" s="43"/>
      <c r="Z568" s="42" t="s">
        <v>123</v>
      </c>
      <c r="AA568" s="43"/>
      <c r="AB568" s="196"/>
      <c r="AC568" s="43"/>
      <c r="AD568" s="196"/>
      <c r="AE568" s="58" t="s">
        <v>1360</v>
      </c>
      <c r="AF568" s="421"/>
      <c r="AG568" s="421"/>
      <c r="AH568" s="279"/>
      <c r="AI568" s="9"/>
      <c r="AJ568" s="349">
        <f>SUMPRODUCT(LEN($M568:$AA571)-LEN(SUBSTITUTE($M568:$AA571,"A", "")))</f>
        <v>39</v>
      </c>
      <c r="AK568" s="352">
        <f>SUMPRODUCT(LEN($AD568:$AD571)-LEN(SUBSTITUTE($AD568:$AD571,"A", "")))</f>
        <v>0</v>
      </c>
      <c r="AL568" s="335">
        <f>SUMPRODUCT(LEN($AC568:$AC571)-LEN(SUBSTITUTE($AC568:$AC571,"A", "")))</f>
        <v>0</v>
      </c>
      <c r="AM568" s="349">
        <f>SUMPRODUCT(LEN($M568:$AA571)-LEN(SUBSTITUTE($M568:$AA571,"S", "")))</f>
        <v>14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8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0</v>
      </c>
      <c r="AW568" s="362">
        <f>SUMPRODUCT(LEN($AD568:$AD571)-LEN(SUBSTITUTE($AD568:$AD571,"M", "")))</f>
        <v>0</v>
      </c>
      <c r="AX568" s="335">
        <f>SUMPRODUCT(LEN($AC568:$AC571)-LEN(SUBSTITUTE($AC568:$AC571,"M", "")))</f>
        <v>0</v>
      </c>
      <c r="AY568" s="416">
        <f>SUMPRODUCT(LEN($AE568:$AE571)-LEN(SUBSTITUTE($AE568:$AE571,"S", "")))</f>
        <v>2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2</v>
      </c>
      <c r="BB568" s="413">
        <f>SUMPRODUCT(LEN($AE568:$AE571)-LEN(SUBSTITUTE($AE568:$AE571,"M", "")))</f>
        <v>0</v>
      </c>
    </row>
    <row r="569" spans="2:62" ht="28.15" customHeight="1" thickBot="1" x14ac:dyDescent="0.25">
      <c r="B569" s="30"/>
      <c r="C569" s="339"/>
      <c r="D569" s="221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479</v>
      </c>
      <c r="N569" s="33" t="s">
        <v>121</v>
      </c>
      <c r="O569" s="55" t="s">
        <v>357</v>
      </c>
      <c r="P569" s="33" t="s">
        <v>120</v>
      </c>
      <c r="Q569" s="55" t="s">
        <v>509</v>
      </c>
      <c r="R569" s="33" t="s">
        <v>119</v>
      </c>
      <c r="S569" s="55" t="s">
        <v>469</v>
      </c>
      <c r="T569" s="33" t="s">
        <v>118</v>
      </c>
      <c r="U569" s="55" t="s">
        <v>498</v>
      </c>
      <c r="V569" s="33" t="s">
        <v>117</v>
      </c>
      <c r="W569" s="55" t="s">
        <v>354</v>
      </c>
      <c r="X569" s="33" t="s">
        <v>116</v>
      </c>
      <c r="Y569" s="55"/>
      <c r="Z569" s="33" t="s">
        <v>115</v>
      </c>
      <c r="AA569" s="55"/>
      <c r="AB569" s="193"/>
      <c r="AC569" s="55"/>
      <c r="AD569" s="193"/>
      <c r="AE569" s="57"/>
      <c r="AF569" s="422"/>
      <c r="AG569" s="422"/>
      <c r="AH569" s="278"/>
      <c r="AI569" s="9"/>
      <c r="AJ569" s="350"/>
      <c r="AK569" s="353"/>
      <c r="AL569" s="336"/>
      <c r="AM569" s="350"/>
      <c r="AN569" s="353"/>
      <c r="AO569" s="336"/>
      <c r="AP569" s="350"/>
      <c r="AQ569" s="353"/>
      <c r="AR569" s="336"/>
      <c r="AS569" s="350"/>
      <c r="AT569" s="353"/>
      <c r="AU569" s="336"/>
      <c r="AV569" s="350"/>
      <c r="AW569" s="363"/>
      <c r="AX569" s="336"/>
      <c r="AY569" s="417"/>
      <c r="AZ569" s="411"/>
      <c r="BA569" s="411"/>
      <c r="BB569" s="414"/>
    </row>
    <row r="570" spans="2:62" ht="28.15" customHeight="1" x14ac:dyDescent="0.2">
      <c r="B570" s="30"/>
      <c r="C570" s="340"/>
      <c r="D570" s="218"/>
      <c r="E570" s="192"/>
      <c r="F570" s="192"/>
      <c r="G570" s="191"/>
      <c r="H570" s="360">
        <v>229</v>
      </c>
      <c r="I570" s="392"/>
      <c r="J570" s="392"/>
      <c r="K570" s="392"/>
      <c r="L570" s="25" t="s">
        <v>114</v>
      </c>
      <c r="M570" s="114" t="s">
        <v>357</v>
      </c>
      <c r="N570" s="25" t="s">
        <v>112</v>
      </c>
      <c r="O570" s="114" t="s">
        <v>479</v>
      </c>
      <c r="P570" s="25" t="s">
        <v>111</v>
      </c>
      <c r="Q570" s="114" t="s">
        <v>457</v>
      </c>
      <c r="R570" s="25" t="s">
        <v>110</v>
      </c>
      <c r="S570" s="114" t="s">
        <v>179</v>
      </c>
      <c r="T570" s="25" t="s">
        <v>109</v>
      </c>
      <c r="U570" s="114" t="s">
        <v>353</v>
      </c>
      <c r="V570" s="25" t="s">
        <v>108</v>
      </c>
      <c r="W570" s="114" t="s">
        <v>130</v>
      </c>
      <c r="X570" s="25" t="s">
        <v>107</v>
      </c>
      <c r="Y570" s="114"/>
      <c r="Z570" s="25" t="s">
        <v>106</v>
      </c>
      <c r="AA570" s="114"/>
      <c r="AB570" s="190"/>
      <c r="AC570" s="114"/>
      <c r="AD570" s="190"/>
      <c r="AE570" s="57"/>
      <c r="AF570" s="422"/>
      <c r="AG570" s="422"/>
      <c r="AH570" s="278"/>
      <c r="AI570" s="9"/>
      <c r="AJ570" s="350"/>
      <c r="AK570" s="353"/>
      <c r="AL570" s="336"/>
      <c r="AM570" s="350"/>
      <c r="AN570" s="353"/>
      <c r="AO570" s="336"/>
      <c r="AP570" s="350"/>
      <c r="AQ570" s="353"/>
      <c r="AR570" s="336"/>
      <c r="AS570" s="350"/>
      <c r="AT570" s="353"/>
      <c r="AU570" s="336"/>
      <c r="AV570" s="350"/>
      <c r="AW570" s="363"/>
      <c r="AX570" s="336"/>
      <c r="AY570" s="417"/>
      <c r="AZ570" s="411"/>
      <c r="BA570" s="411"/>
      <c r="BB570" s="414"/>
    </row>
    <row r="571" spans="2:62" ht="28.15" customHeight="1" thickBot="1" x14ac:dyDescent="0.25">
      <c r="B571" s="30"/>
      <c r="C571" s="355"/>
      <c r="D571" s="246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179</v>
      </c>
      <c r="N571" s="50" t="s">
        <v>104</v>
      </c>
      <c r="O571" s="51" t="s">
        <v>357</v>
      </c>
      <c r="P571" s="50" t="s">
        <v>103</v>
      </c>
      <c r="Q571" s="51" t="s">
        <v>179</v>
      </c>
      <c r="R571" s="50" t="s">
        <v>102</v>
      </c>
      <c r="S571" s="51" t="s">
        <v>462</v>
      </c>
      <c r="T571" s="50">
        <v>20</v>
      </c>
      <c r="U571" s="51" t="s">
        <v>347</v>
      </c>
      <c r="V571" s="50" t="s">
        <v>101</v>
      </c>
      <c r="W571" s="51" t="s">
        <v>130</v>
      </c>
      <c r="X571" s="50" t="s">
        <v>100</v>
      </c>
      <c r="Y571" s="51"/>
      <c r="Z571" s="50" t="s">
        <v>99</v>
      </c>
      <c r="AA571" s="51"/>
      <c r="AB571" s="187"/>
      <c r="AC571" s="51"/>
      <c r="AD571" s="187"/>
      <c r="AE571" s="56"/>
      <c r="AF571" s="424"/>
      <c r="AG571" s="424"/>
      <c r="AH571" s="280"/>
      <c r="AI571" s="9"/>
      <c r="AJ571" s="351"/>
      <c r="AK571" s="354"/>
      <c r="AL571" s="337"/>
      <c r="AM571" s="351"/>
      <c r="AN571" s="354"/>
      <c r="AO571" s="337"/>
      <c r="AP571" s="351"/>
      <c r="AQ571" s="354"/>
      <c r="AR571" s="337"/>
      <c r="AS571" s="351"/>
      <c r="AT571" s="354"/>
      <c r="AU571" s="337"/>
      <c r="AV571" s="351"/>
      <c r="AW571" s="364"/>
      <c r="AX571" s="337"/>
      <c r="AY571" s="418"/>
      <c r="AZ571" s="412"/>
      <c r="BA571" s="412"/>
      <c r="BB571" s="415"/>
    </row>
    <row r="572" spans="2:62" ht="28.15" customHeight="1" x14ac:dyDescent="0.2">
      <c r="B572" s="30"/>
      <c r="C572" s="338">
        <v>2</v>
      </c>
      <c r="D572" s="212"/>
      <c r="E572" s="198"/>
      <c r="F572" s="198"/>
      <c r="G572" s="197"/>
      <c r="H572" s="358"/>
      <c r="I572" s="390">
        <v>145</v>
      </c>
      <c r="J572" s="390">
        <v>31</v>
      </c>
      <c r="K572" s="390">
        <v>7</v>
      </c>
      <c r="L572" s="42" t="s">
        <v>131</v>
      </c>
      <c r="M572" s="43" t="s">
        <v>179</v>
      </c>
      <c r="N572" s="42" t="s">
        <v>129</v>
      </c>
      <c r="O572" s="43" t="s">
        <v>457</v>
      </c>
      <c r="P572" s="42" t="s">
        <v>128</v>
      </c>
      <c r="Q572" s="43" t="s">
        <v>132</v>
      </c>
      <c r="R572" s="42" t="s">
        <v>127</v>
      </c>
      <c r="S572" s="43" t="s">
        <v>484</v>
      </c>
      <c r="T572" s="42" t="s">
        <v>126</v>
      </c>
      <c r="U572" s="43" t="s">
        <v>570</v>
      </c>
      <c r="V572" s="42" t="s">
        <v>125</v>
      </c>
      <c r="W572" s="43" t="s">
        <v>349</v>
      </c>
      <c r="X572" s="42" t="s">
        <v>124</v>
      </c>
      <c r="Y572" s="43"/>
      <c r="Z572" s="42" t="s">
        <v>123</v>
      </c>
      <c r="AA572" s="43"/>
      <c r="AB572" s="196"/>
      <c r="AC572" s="43"/>
      <c r="AD572" s="196"/>
      <c r="AE572" s="39"/>
      <c r="AF572" s="421"/>
      <c r="AG572" s="421"/>
      <c r="AH572" s="279"/>
      <c r="AI572" s="9"/>
      <c r="AJ572" s="349">
        <f>SUMPRODUCT(LEN($M572:$AA575)-LEN(SUBSTITUTE($M572:$AA575,"A", "")))</f>
        <v>37</v>
      </c>
      <c r="AK572" s="352">
        <f>SUMPRODUCT(LEN($AD572:$AD575)-LEN(SUBSTITUTE($AD572:$AD575,"A", "")))</f>
        <v>0</v>
      </c>
      <c r="AL572" s="335">
        <f>SUMPRODUCT(LEN($AC572:$AC575)-LEN(SUBSTITUTE($AC572:$AC575,"A", "")))</f>
        <v>0</v>
      </c>
      <c r="AM572" s="349">
        <f>SUMPRODUCT(LEN($M572:$AA575)-LEN(SUBSTITUTE($M572:$AA575,"S", "")))</f>
        <v>20</v>
      </c>
      <c r="AN572" s="352">
        <f>SUMPRODUCT(LEN($AD572:$AD575)-LEN(SUBSTITUTE($AD572:$AD575,"S", "")))</f>
        <v>0</v>
      </c>
      <c r="AO572" s="335">
        <f>SUMPRODUCT(LEN($AC572:$AC575)-LEN(SUBSTITUTE($AC572:$AC575,"S", "")))</f>
        <v>0</v>
      </c>
      <c r="AP572" s="349">
        <f>SUMPRODUCT(LEN($M572:$AA575)-LEN(SUBSTITUTE($M572:$AA575,"F", "")))</f>
        <v>2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12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35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8.15" customHeight="1" thickBot="1" x14ac:dyDescent="0.25">
      <c r="B573" s="30"/>
      <c r="C573" s="339"/>
      <c r="D573" s="221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 t="s">
        <v>496</v>
      </c>
      <c r="N573" s="33" t="s">
        <v>121</v>
      </c>
      <c r="O573" s="55" t="s">
        <v>469</v>
      </c>
      <c r="P573" s="33" t="s">
        <v>120</v>
      </c>
      <c r="Q573" s="55" t="s">
        <v>714</v>
      </c>
      <c r="R573" s="33" t="s">
        <v>119</v>
      </c>
      <c r="S573" s="55" t="s">
        <v>688</v>
      </c>
      <c r="T573" s="33" t="s">
        <v>118</v>
      </c>
      <c r="U573" s="55" t="s">
        <v>579</v>
      </c>
      <c r="V573" s="33" t="s">
        <v>117</v>
      </c>
      <c r="W573" s="55" t="s">
        <v>350</v>
      </c>
      <c r="X573" s="33" t="s">
        <v>116</v>
      </c>
      <c r="Y573" s="55"/>
      <c r="Z573" s="33" t="s">
        <v>115</v>
      </c>
      <c r="AA573" s="55"/>
      <c r="AB573" s="193"/>
      <c r="AC573" s="55"/>
      <c r="AD573" s="193"/>
      <c r="AE573" s="22"/>
      <c r="AF573" s="422"/>
      <c r="AG573" s="422"/>
      <c r="AH573" s="278"/>
      <c r="AI573" s="9"/>
      <c r="AJ573" s="350"/>
      <c r="AK573" s="353"/>
      <c r="AL573" s="336"/>
      <c r="AM573" s="350"/>
      <c r="AN573" s="353"/>
      <c r="AO573" s="336"/>
      <c r="AP573" s="350"/>
      <c r="AQ573" s="353"/>
      <c r="AR573" s="336"/>
      <c r="AS573" s="350"/>
      <c r="AT573" s="353"/>
      <c r="AU573" s="336"/>
      <c r="AV573" s="350"/>
      <c r="AW573" s="363"/>
      <c r="AX573" s="336"/>
      <c r="AY573" s="417"/>
      <c r="AZ573" s="411"/>
      <c r="BA573" s="411"/>
      <c r="BB573" s="414"/>
    </row>
    <row r="574" spans="2:62" ht="28.15" customHeight="1" x14ac:dyDescent="0.2">
      <c r="B574" s="30"/>
      <c r="C574" s="340"/>
      <c r="D574" s="218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 t="s">
        <v>357</v>
      </c>
      <c r="N574" s="25" t="s">
        <v>112</v>
      </c>
      <c r="O574" s="114" t="s">
        <v>132</v>
      </c>
      <c r="P574" s="25" t="s">
        <v>111</v>
      </c>
      <c r="Q574" s="114" t="s">
        <v>679</v>
      </c>
      <c r="R574" s="25" t="s">
        <v>110</v>
      </c>
      <c r="S574" s="114" t="s">
        <v>469</v>
      </c>
      <c r="T574" s="25" t="s">
        <v>109</v>
      </c>
      <c r="U574" s="114" t="s">
        <v>579</v>
      </c>
      <c r="V574" s="25" t="s">
        <v>108</v>
      </c>
      <c r="W574" s="114" t="s">
        <v>354</v>
      </c>
      <c r="X574" s="25" t="s">
        <v>107</v>
      </c>
      <c r="Y574" s="114"/>
      <c r="Z574" s="25" t="s">
        <v>106</v>
      </c>
      <c r="AA574" s="114"/>
      <c r="AB574" s="190"/>
      <c r="AC574" s="114"/>
      <c r="AD574" s="190"/>
      <c r="AE574" s="22"/>
      <c r="AF574" s="422"/>
      <c r="AG574" s="422"/>
      <c r="AH574" s="278"/>
      <c r="AI574" s="9"/>
      <c r="AJ574" s="350"/>
      <c r="AK574" s="353"/>
      <c r="AL574" s="336"/>
      <c r="AM574" s="350"/>
      <c r="AN574" s="353"/>
      <c r="AO574" s="336"/>
      <c r="AP574" s="350"/>
      <c r="AQ574" s="353"/>
      <c r="AR574" s="336"/>
      <c r="AS574" s="350"/>
      <c r="AT574" s="353"/>
      <c r="AU574" s="336"/>
      <c r="AV574" s="350"/>
      <c r="AW574" s="363"/>
      <c r="AX574" s="336"/>
      <c r="AY574" s="417"/>
      <c r="AZ574" s="411"/>
      <c r="BA574" s="411"/>
      <c r="BB574" s="414"/>
    </row>
    <row r="575" spans="2:62" ht="28.15" customHeight="1" thickBot="1" x14ac:dyDescent="0.25">
      <c r="B575" s="30"/>
      <c r="C575" s="355"/>
      <c r="D575" s="246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 t="s">
        <v>179</v>
      </c>
      <c r="N575" s="50" t="s">
        <v>104</v>
      </c>
      <c r="O575" s="51" t="s">
        <v>457</v>
      </c>
      <c r="P575" s="50" t="s">
        <v>103</v>
      </c>
      <c r="Q575" s="51" t="s">
        <v>1166</v>
      </c>
      <c r="R575" s="50" t="s">
        <v>102</v>
      </c>
      <c r="S575" s="51" t="s">
        <v>466</v>
      </c>
      <c r="T575" s="50">
        <v>20</v>
      </c>
      <c r="U575" s="51" t="s">
        <v>130</v>
      </c>
      <c r="V575" s="50" t="s">
        <v>101</v>
      </c>
      <c r="W575" s="51" t="s">
        <v>130</v>
      </c>
      <c r="X575" s="50" t="s">
        <v>100</v>
      </c>
      <c r="Y575" s="51"/>
      <c r="Z575" s="50" t="s">
        <v>99</v>
      </c>
      <c r="AA575" s="51"/>
      <c r="AB575" s="187"/>
      <c r="AC575" s="51"/>
      <c r="AD575" s="187"/>
      <c r="AE575" s="48"/>
      <c r="AF575" s="424"/>
      <c r="AG575" s="424"/>
      <c r="AH575" s="280"/>
      <c r="AI575" s="9"/>
      <c r="AJ575" s="351"/>
      <c r="AK575" s="354"/>
      <c r="AL575" s="337"/>
      <c r="AM575" s="351"/>
      <c r="AN575" s="354"/>
      <c r="AO575" s="337"/>
      <c r="AP575" s="351"/>
      <c r="AQ575" s="354"/>
      <c r="AR575" s="337"/>
      <c r="AS575" s="351"/>
      <c r="AT575" s="354"/>
      <c r="AU575" s="337"/>
      <c r="AV575" s="351"/>
      <c r="AW575" s="364"/>
      <c r="AX575" s="337"/>
      <c r="AY575" s="418"/>
      <c r="AZ575" s="412"/>
      <c r="BA575" s="412"/>
      <c r="BB575" s="415"/>
    </row>
    <row r="576" spans="2:62" ht="28.15" customHeight="1" x14ac:dyDescent="0.2">
      <c r="B576" s="30"/>
      <c r="C576" s="338">
        <v>3</v>
      </c>
      <c r="D576" s="212"/>
      <c r="E576" s="198"/>
      <c r="F576" s="198"/>
      <c r="G576" s="197"/>
      <c r="H576" s="358"/>
      <c r="I576" s="390">
        <v>103</v>
      </c>
      <c r="J576" s="390">
        <v>25</v>
      </c>
      <c r="K576" s="390">
        <v>9</v>
      </c>
      <c r="L576" s="42" t="s">
        <v>131</v>
      </c>
      <c r="M576" s="43" t="s">
        <v>179</v>
      </c>
      <c r="N576" s="42" t="s">
        <v>129</v>
      </c>
      <c r="O576" s="43" t="s">
        <v>496</v>
      </c>
      <c r="P576" s="42" t="s">
        <v>128</v>
      </c>
      <c r="Q576" s="43" t="s">
        <v>357</v>
      </c>
      <c r="R576" s="42" t="s">
        <v>127</v>
      </c>
      <c r="S576" s="43" t="s">
        <v>496</v>
      </c>
      <c r="T576" s="42" t="s">
        <v>126</v>
      </c>
      <c r="U576" s="43"/>
      <c r="V576" s="42" t="s">
        <v>125</v>
      </c>
      <c r="W576" s="43"/>
      <c r="X576" s="42" t="s">
        <v>124</v>
      </c>
      <c r="Y576" s="43"/>
      <c r="Z576" s="42" t="s">
        <v>123</v>
      </c>
      <c r="AA576" s="43"/>
      <c r="AB576" s="196"/>
      <c r="AC576" s="43"/>
      <c r="AD576" s="196" t="s">
        <v>754</v>
      </c>
      <c r="AE576" s="39"/>
      <c r="AF576" s="421">
        <v>2</v>
      </c>
      <c r="AG576" s="421"/>
      <c r="AH576" s="279"/>
      <c r="AI576" s="9"/>
      <c r="AJ576" s="349">
        <f>SUMPRODUCT(LEN($M576:$AA579)-LEN(SUBSTITUTE($M576:$AA579,"A", "")))</f>
        <v>13</v>
      </c>
      <c r="AK576" s="352">
        <f>SUMPRODUCT(LEN($AD576:$AD579)-LEN(SUBSTITUTE($AD576:$AD579,"A", "")))</f>
        <v>4</v>
      </c>
      <c r="AL576" s="335">
        <f>SUMPRODUCT(LEN($AC576:$AC579)-LEN(SUBSTITUTE($AC576:$AC579,"A", "")))</f>
        <v>0</v>
      </c>
      <c r="AM576" s="349">
        <f>SUMPRODUCT(LEN($M576:$AA579)-LEN(SUBSTITUTE($M576:$AA579,"S", "")))</f>
        <v>3</v>
      </c>
      <c r="AN576" s="352">
        <f>SUMPRODUCT(LEN($AD576:$AD579)-LEN(SUBSTITUTE($AD576:$AD579,"S", "")))</f>
        <v>0</v>
      </c>
      <c r="AO576" s="335">
        <f>SUMPRODUCT(LEN($AC576:$AC579)-LEN(SUBSTITUTE($AC576:$AC579,"S", "")))</f>
        <v>0</v>
      </c>
      <c r="AP576" s="349">
        <f>SUMPRODUCT(LEN($M576:$AA579)-LEN(SUBSTITUTE($M576:$AA579,"F", "")))</f>
        <v>1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9</v>
      </c>
      <c r="AT576" s="352">
        <f>SUMPRODUCT(LEN($AD576:$AD579)-LEN(SUBSTITUTE($AD576:$AD579,"G", "")))</f>
        <v>1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35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8.15" customHeight="1" thickBot="1" x14ac:dyDescent="0.25">
      <c r="B577" s="30"/>
      <c r="C577" s="339"/>
      <c r="D577" s="221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 t="s">
        <v>467</v>
      </c>
      <c r="N577" s="33" t="s">
        <v>121</v>
      </c>
      <c r="O577" s="55" t="s">
        <v>496</v>
      </c>
      <c r="P577" s="33" t="s">
        <v>120</v>
      </c>
      <c r="Q577" s="55" t="s">
        <v>496</v>
      </c>
      <c r="R577" s="33" t="s">
        <v>119</v>
      </c>
      <c r="S577" s="55" t="s">
        <v>550</v>
      </c>
      <c r="T577" s="33" t="s">
        <v>118</v>
      </c>
      <c r="U577" s="55"/>
      <c r="V577" s="33" t="s">
        <v>117</v>
      </c>
      <c r="W577" s="55"/>
      <c r="X577" s="33" t="s">
        <v>116</v>
      </c>
      <c r="Y577" s="55"/>
      <c r="Z577" s="33" t="s">
        <v>115</v>
      </c>
      <c r="AA577" s="55"/>
      <c r="AB577" s="193"/>
      <c r="AC577" s="55"/>
      <c r="AD577" s="193"/>
      <c r="AE577" s="22"/>
      <c r="AF577" s="422"/>
      <c r="AG577" s="422"/>
      <c r="AH577" s="278"/>
      <c r="AI577" s="9"/>
      <c r="AJ577" s="350"/>
      <c r="AK577" s="353"/>
      <c r="AL577" s="336"/>
      <c r="AM577" s="350"/>
      <c r="AN577" s="353"/>
      <c r="AO577" s="336"/>
      <c r="AP577" s="350"/>
      <c r="AQ577" s="353"/>
      <c r="AR577" s="336"/>
      <c r="AS577" s="350"/>
      <c r="AT577" s="353"/>
      <c r="AU577" s="336"/>
      <c r="AV577" s="350"/>
      <c r="AW577" s="363"/>
      <c r="AX577" s="336"/>
      <c r="AY577" s="417"/>
      <c r="AZ577" s="411"/>
      <c r="BA577" s="411"/>
      <c r="BB577" s="414"/>
    </row>
    <row r="578" spans="2:62" ht="28.15" customHeight="1" x14ac:dyDescent="0.2">
      <c r="B578" s="30"/>
      <c r="C578" s="340"/>
      <c r="D578" s="218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 t="s">
        <v>467</v>
      </c>
      <c r="N578" s="25" t="s">
        <v>112</v>
      </c>
      <c r="O578" s="114" t="s">
        <v>467</v>
      </c>
      <c r="P578" s="25" t="s">
        <v>111</v>
      </c>
      <c r="Q578" s="114" t="s">
        <v>509</v>
      </c>
      <c r="R578" s="25" t="s">
        <v>110</v>
      </c>
      <c r="S578" s="114" t="s">
        <v>130</v>
      </c>
      <c r="T578" s="25" t="s">
        <v>109</v>
      </c>
      <c r="U578" s="114"/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190"/>
      <c r="AC578" s="114"/>
      <c r="AD578" s="190"/>
      <c r="AE578" s="22"/>
      <c r="AF578" s="422"/>
      <c r="AG578" s="422"/>
      <c r="AH578" s="278"/>
      <c r="AI578" s="9"/>
      <c r="AJ578" s="350"/>
      <c r="AK578" s="353"/>
      <c r="AL578" s="336"/>
      <c r="AM578" s="350"/>
      <c r="AN578" s="353"/>
      <c r="AO578" s="336"/>
      <c r="AP578" s="350"/>
      <c r="AQ578" s="353"/>
      <c r="AR578" s="336"/>
      <c r="AS578" s="350"/>
      <c r="AT578" s="353"/>
      <c r="AU578" s="336"/>
      <c r="AV578" s="350"/>
      <c r="AW578" s="363"/>
      <c r="AX578" s="336"/>
      <c r="AY578" s="417"/>
      <c r="AZ578" s="411"/>
      <c r="BA578" s="411"/>
      <c r="BB578" s="414"/>
    </row>
    <row r="579" spans="2:62" ht="28.15" customHeight="1" thickBot="1" x14ac:dyDescent="0.25">
      <c r="B579" s="20"/>
      <c r="C579" s="341"/>
      <c r="D579" s="215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 t="s">
        <v>179</v>
      </c>
      <c r="N579" s="15" t="s">
        <v>104</v>
      </c>
      <c r="O579" s="16" t="s">
        <v>179</v>
      </c>
      <c r="P579" s="15" t="s">
        <v>103</v>
      </c>
      <c r="Q579" s="16" t="s">
        <v>496</v>
      </c>
      <c r="R579" s="15" t="s">
        <v>102</v>
      </c>
      <c r="S579" s="16" t="s">
        <v>130</v>
      </c>
      <c r="T579" s="15">
        <v>20</v>
      </c>
      <c r="U579" s="16"/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187"/>
      <c r="AC579" s="16"/>
      <c r="AD579" s="186"/>
      <c r="AE579" s="11"/>
      <c r="AF579" s="423"/>
      <c r="AG579" s="423"/>
      <c r="AH579" s="277"/>
      <c r="AI579" s="9"/>
      <c r="AJ579" s="351"/>
      <c r="AK579" s="354"/>
      <c r="AL579" s="337"/>
      <c r="AM579" s="351"/>
      <c r="AN579" s="354"/>
      <c r="AO579" s="337"/>
      <c r="AP579" s="351"/>
      <c r="AQ579" s="354"/>
      <c r="AR579" s="337"/>
      <c r="AS579" s="351"/>
      <c r="AT579" s="354"/>
      <c r="AU579" s="337"/>
      <c r="AV579" s="351"/>
      <c r="AW579" s="364"/>
      <c r="AX579" s="337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286" t="s">
        <v>160</v>
      </c>
      <c r="AI580" s="106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229</v>
      </c>
      <c r="E581" s="425">
        <v>20359.53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85"/>
      <c r="AI581" s="86" t="s">
        <v>137</v>
      </c>
      <c r="AJ581" s="85">
        <f t="shared" ref="AJ581:BB581" si="75">SUM(AJ583:AJ594)</f>
        <v>131</v>
      </c>
      <c r="AK581" s="84">
        <f t="shared" si="75"/>
        <v>10</v>
      </c>
      <c r="AL581" s="83">
        <f t="shared" si="75"/>
        <v>0</v>
      </c>
      <c r="AM581" s="85">
        <f t="shared" si="75"/>
        <v>52</v>
      </c>
      <c r="AN581" s="84">
        <f t="shared" si="75"/>
        <v>1</v>
      </c>
      <c r="AO581" s="83">
        <f t="shared" si="75"/>
        <v>0</v>
      </c>
      <c r="AP581" s="85">
        <f t="shared" si="75"/>
        <v>0</v>
      </c>
      <c r="AQ581" s="84">
        <f t="shared" si="75"/>
        <v>0</v>
      </c>
      <c r="AR581" s="83">
        <f t="shared" si="75"/>
        <v>0</v>
      </c>
      <c r="AS581" s="85">
        <f t="shared" si="75"/>
        <v>36</v>
      </c>
      <c r="AT581" s="84">
        <f t="shared" si="75"/>
        <v>6</v>
      </c>
      <c r="AU581" s="83">
        <f t="shared" si="75"/>
        <v>0</v>
      </c>
      <c r="AV581" s="85">
        <f t="shared" si="75"/>
        <v>0</v>
      </c>
      <c r="AW581" s="84">
        <f t="shared" si="75"/>
        <v>0</v>
      </c>
      <c r="AX581" s="83">
        <f t="shared" si="75"/>
        <v>0</v>
      </c>
      <c r="AY581" s="82">
        <f t="shared" si="75"/>
        <v>3</v>
      </c>
      <c r="AZ581" s="81">
        <f t="shared" si="75"/>
        <v>0</v>
      </c>
      <c r="BA581" s="81">
        <f t="shared" si="75"/>
        <v>3</v>
      </c>
      <c r="BB581" s="80">
        <f t="shared" si="75"/>
        <v>0</v>
      </c>
      <c r="BC581" s="79" t="s">
        <v>136</v>
      </c>
      <c r="BF581" s="5">
        <f>SUM(AJ581:AL581)/$BG$5</f>
        <v>47</v>
      </c>
      <c r="BG581" s="5">
        <f>SUM(AM581:AO581,AY581)/$BG$5</f>
        <v>18.666666666666668</v>
      </c>
      <c r="BH581" s="5">
        <f>SUM(AP581:AR581,AZ581)/$BG$5</f>
        <v>0</v>
      </c>
      <c r="BI581" s="5">
        <f>SUM(AS581:AU581,BA581)/$BG$5</f>
        <v>15</v>
      </c>
      <c r="BJ581" s="5">
        <f>SUM(AV581:AX581,BB581)/$BG$5</f>
        <v>0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85"/>
      <c r="AI582" s="66" t="s">
        <v>135</v>
      </c>
      <c r="AJ582" s="283"/>
      <c r="AK582" s="284"/>
      <c r="AL582" s="281"/>
      <c r="AM582" s="283"/>
      <c r="AN582" s="284"/>
      <c r="AO582" s="281"/>
      <c r="AP582" s="283"/>
      <c r="AQ582" s="284"/>
      <c r="AR582" s="281"/>
      <c r="AS582" s="283"/>
      <c r="AT582" s="284"/>
      <c r="AU582" s="281"/>
      <c r="AV582" s="283"/>
      <c r="AW582" s="282"/>
      <c r="AX582" s="281"/>
      <c r="AY582" s="62">
        <f>AY581/3</f>
        <v>1</v>
      </c>
      <c r="AZ582" s="61">
        <f>AZ581/3</f>
        <v>0</v>
      </c>
      <c r="BA582" s="61">
        <f>BA581/3</f>
        <v>1</v>
      </c>
      <c r="BB582" s="60">
        <f>BB581/3</f>
        <v>0</v>
      </c>
      <c r="BC582" s="59" t="s">
        <v>134</v>
      </c>
    </row>
    <row r="583" spans="2:62" ht="28.15" customHeight="1" x14ac:dyDescent="0.2">
      <c r="B583" s="30"/>
      <c r="C583" s="338">
        <v>1</v>
      </c>
      <c r="D583" s="239" t="s">
        <v>1359</v>
      </c>
      <c r="E583" s="198"/>
      <c r="F583" s="198"/>
      <c r="G583" s="197"/>
      <c r="H583" s="358" t="s">
        <v>183</v>
      </c>
      <c r="I583" s="390">
        <v>151</v>
      </c>
      <c r="J583" s="390">
        <v>31</v>
      </c>
      <c r="K583" s="390">
        <v>7</v>
      </c>
      <c r="L583" s="42" t="s">
        <v>131</v>
      </c>
      <c r="M583" s="43" t="s">
        <v>132</v>
      </c>
      <c r="N583" s="42" t="s">
        <v>129</v>
      </c>
      <c r="O583" s="43" t="s">
        <v>457</v>
      </c>
      <c r="P583" s="42" t="s">
        <v>128</v>
      </c>
      <c r="Q583" s="43" t="s">
        <v>357</v>
      </c>
      <c r="R583" s="42" t="s">
        <v>127</v>
      </c>
      <c r="S583" s="43" t="s">
        <v>479</v>
      </c>
      <c r="T583" s="42" t="s">
        <v>126</v>
      </c>
      <c r="U583" s="43" t="s">
        <v>578</v>
      </c>
      <c r="V583" s="42" t="s">
        <v>125</v>
      </c>
      <c r="W583" s="43" t="s">
        <v>350</v>
      </c>
      <c r="X583" s="42" t="s">
        <v>124</v>
      </c>
      <c r="Y583" s="43"/>
      <c r="Z583" s="42" t="s">
        <v>123</v>
      </c>
      <c r="AA583" s="43"/>
      <c r="AB583" s="196"/>
      <c r="AC583" s="43"/>
      <c r="AD583" s="196" t="s">
        <v>1358</v>
      </c>
      <c r="AE583" s="58" t="s">
        <v>1357</v>
      </c>
      <c r="AF583" s="421"/>
      <c r="AG583" s="421"/>
      <c r="AH583" s="279"/>
      <c r="AI583" s="9"/>
      <c r="AJ583" s="349">
        <f>SUMPRODUCT(LEN($M583:$AA586)-LEN(SUBSTITUTE($M583:$AA586,"A", "")))</f>
        <v>50</v>
      </c>
      <c r="AK583" s="352">
        <f>SUMPRODUCT(LEN($AD583:$AD586)-LEN(SUBSTITUTE($AD583:$AD586,"A", "")))</f>
        <v>6</v>
      </c>
      <c r="AL583" s="335">
        <f>SUMPRODUCT(LEN($AC583:$AC586)-LEN(SUBSTITUTE($AC583:$AC586,"A", "")))</f>
        <v>0</v>
      </c>
      <c r="AM583" s="349">
        <f>SUMPRODUCT(LEN($M583:$AA586)-LEN(SUBSTITUTE($M583:$AA586,"S", "")))</f>
        <v>18</v>
      </c>
      <c r="AN583" s="352">
        <f>SUMPRODUCT(LEN($AD583:$AD586)-LEN(SUBSTITUTE($AD583:$AD586,"S", "")))</f>
        <v>1</v>
      </c>
      <c r="AO583" s="335">
        <f>SUMPRODUCT(LEN($AC583:$AC586)-LEN(SUBSTITUTE($AC583:$AC586,"S", "")))</f>
        <v>0</v>
      </c>
      <c r="AP583" s="349">
        <f>SUMPRODUCT(LEN($M583:$AA586)-LEN(SUBSTITUTE($M583:$AA586,"F", "")))</f>
        <v>0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8</v>
      </c>
      <c r="AT583" s="352">
        <f>SUMPRODUCT(LEN($AD583:$AD586)-LEN(SUBSTITUTE($AD583:$AD586,"G", "")))</f>
        <v>5</v>
      </c>
      <c r="AU583" s="335">
        <f>SUMPRODUCT(LEN($AC583:$AC586)-LEN(SUBSTITUTE($AC583:$AC586,"G", "")))</f>
        <v>0</v>
      </c>
      <c r="AV583" s="349">
        <f>SUMPRODUCT(LEN($L583:$AA586)-LEN(SUBSTITUTE($L583:$AA586,"M", "")))</f>
        <v>0</v>
      </c>
      <c r="AW583" s="362">
        <f>SUMPRODUCT(LEN($AD583:$AD586)-LEN(SUBSTITUTE($AD583:$AD586,"M", "")))</f>
        <v>0</v>
      </c>
      <c r="AX583" s="335">
        <f>SUMPRODUCT(LEN($AC583:$AC586)-LEN(SUBSTITUTE($AC583:$AC586,"M", "")))</f>
        <v>0</v>
      </c>
      <c r="AY583" s="416">
        <f>SUMPRODUCT(LEN($AE583:$AE586)-LEN(SUBSTITUTE($AE583:$AE586,"S", "")))</f>
        <v>3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3</v>
      </c>
      <c r="BB583" s="413">
        <f>SUMPRODUCT(LEN($AE583:$AE586)-LEN(SUBSTITUTE($AE583:$AE586,"M", "")))</f>
        <v>0</v>
      </c>
    </row>
    <row r="584" spans="2:62" ht="28.15" customHeight="1" thickBot="1" x14ac:dyDescent="0.25">
      <c r="B584" s="30"/>
      <c r="C584" s="339"/>
      <c r="D584" s="221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179</v>
      </c>
      <c r="N584" s="33" t="s">
        <v>121</v>
      </c>
      <c r="O584" s="55" t="s">
        <v>458</v>
      </c>
      <c r="P584" s="33" t="s">
        <v>120</v>
      </c>
      <c r="Q584" s="55" t="s">
        <v>458</v>
      </c>
      <c r="R584" s="33" t="s">
        <v>119</v>
      </c>
      <c r="S584" s="55" t="s">
        <v>459</v>
      </c>
      <c r="T584" s="33" t="s">
        <v>118</v>
      </c>
      <c r="U584" s="55" t="s">
        <v>462</v>
      </c>
      <c r="V584" s="33" t="s">
        <v>117</v>
      </c>
      <c r="W584" s="55" t="s">
        <v>354</v>
      </c>
      <c r="X584" s="33" t="s">
        <v>116</v>
      </c>
      <c r="Y584" s="55"/>
      <c r="Z584" s="33" t="s">
        <v>115</v>
      </c>
      <c r="AA584" s="55"/>
      <c r="AB584" s="193"/>
      <c r="AC584" s="55"/>
      <c r="AD584" s="193"/>
      <c r="AE584" s="57"/>
      <c r="AF584" s="422"/>
      <c r="AG584" s="422"/>
      <c r="AH584" s="278"/>
      <c r="AI584" s="9"/>
      <c r="AJ584" s="350"/>
      <c r="AK584" s="353"/>
      <c r="AL584" s="336"/>
      <c r="AM584" s="350"/>
      <c r="AN584" s="353"/>
      <c r="AO584" s="336"/>
      <c r="AP584" s="350"/>
      <c r="AQ584" s="353"/>
      <c r="AR584" s="336"/>
      <c r="AS584" s="350"/>
      <c r="AT584" s="353"/>
      <c r="AU584" s="336"/>
      <c r="AV584" s="350"/>
      <c r="AW584" s="363"/>
      <c r="AX584" s="336"/>
      <c r="AY584" s="417"/>
      <c r="AZ584" s="411"/>
      <c r="BA584" s="411"/>
      <c r="BB584" s="414"/>
    </row>
    <row r="585" spans="2:62" ht="28.15" customHeight="1" x14ac:dyDescent="0.2">
      <c r="B585" s="30"/>
      <c r="C585" s="340"/>
      <c r="D585" s="218"/>
      <c r="E585" s="192"/>
      <c r="F585" s="192"/>
      <c r="G585" s="191"/>
      <c r="H585" s="360">
        <v>229</v>
      </c>
      <c r="I585" s="392"/>
      <c r="J585" s="392"/>
      <c r="K585" s="392"/>
      <c r="L585" s="25" t="s">
        <v>114</v>
      </c>
      <c r="M585" s="114" t="s">
        <v>457</v>
      </c>
      <c r="N585" s="25" t="s">
        <v>112</v>
      </c>
      <c r="O585" s="114" t="s">
        <v>458</v>
      </c>
      <c r="P585" s="25" t="s">
        <v>111</v>
      </c>
      <c r="Q585" s="114" t="s">
        <v>697</v>
      </c>
      <c r="R585" s="25" t="s">
        <v>110</v>
      </c>
      <c r="S585" s="114" t="s">
        <v>471</v>
      </c>
      <c r="T585" s="25" t="s">
        <v>109</v>
      </c>
      <c r="U585" s="114" t="s">
        <v>371</v>
      </c>
      <c r="V585" s="25" t="s">
        <v>108</v>
      </c>
      <c r="W585" s="114" t="s">
        <v>351</v>
      </c>
      <c r="X585" s="25" t="s">
        <v>107</v>
      </c>
      <c r="Y585" s="114"/>
      <c r="Z585" s="25" t="s">
        <v>106</v>
      </c>
      <c r="AA585" s="114"/>
      <c r="AB585" s="190"/>
      <c r="AC585" s="114"/>
      <c r="AD585" s="190"/>
      <c r="AE585" s="57"/>
      <c r="AF585" s="422"/>
      <c r="AG585" s="422"/>
      <c r="AH585" s="278"/>
      <c r="AI585" s="9"/>
      <c r="AJ585" s="350"/>
      <c r="AK585" s="353"/>
      <c r="AL585" s="336"/>
      <c r="AM585" s="350"/>
      <c r="AN585" s="353"/>
      <c r="AO585" s="336"/>
      <c r="AP585" s="350"/>
      <c r="AQ585" s="353"/>
      <c r="AR585" s="336"/>
      <c r="AS585" s="350"/>
      <c r="AT585" s="353"/>
      <c r="AU585" s="336"/>
      <c r="AV585" s="350"/>
      <c r="AW585" s="363"/>
      <c r="AX585" s="336"/>
      <c r="AY585" s="417"/>
      <c r="AZ585" s="411"/>
      <c r="BA585" s="411"/>
      <c r="BB585" s="414"/>
    </row>
    <row r="586" spans="2:62" ht="28.15" customHeight="1" thickBot="1" x14ac:dyDescent="0.25">
      <c r="B586" s="30"/>
      <c r="C586" s="355"/>
      <c r="D586" s="246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179</v>
      </c>
      <c r="N586" s="50" t="s">
        <v>104</v>
      </c>
      <c r="O586" s="51" t="s">
        <v>357</v>
      </c>
      <c r="P586" s="50" t="s">
        <v>103</v>
      </c>
      <c r="Q586" s="51" t="s">
        <v>457</v>
      </c>
      <c r="R586" s="50" t="s">
        <v>102</v>
      </c>
      <c r="S586" s="51" t="s">
        <v>465</v>
      </c>
      <c r="T586" s="50">
        <v>20</v>
      </c>
      <c r="U586" s="51" t="s">
        <v>347</v>
      </c>
      <c r="V586" s="50" t="s">
        <v>101</v>
      </c>
      <c r="W586" s="51" t="s">
        <v>354</v>
      </c>
      <c r="X586" s="50" t="s">
        <v>100</v>
      </c>
      <c r="Y586" s="51"/>
      <c r="Z586" s="50" t="s">
        <v>99</v>
      </c>
      <c r="AA586" s="51"/>
      <c r="AB586" s="187"/>
      <c r="AC586" s="51"/>
      <c r="AD586" s="187"/>
      <c r="AE586" s="56"/>
      <c r="AF586" s="424"/>
      <c r="AG586" s="424"/>
      <c r="AH586" s="280"/>
      <c r="AI586" s="9"/>
      <c r="AJ586" s="351"/>
      <c r="AK586" s="354"/>
      <c r="AL586" s="337"/>
      <c r="AM586" s="351"/>
      <c r="AN586" s="354"/>
      <c r="AO586" s="337"/>
      <c r="AP586" s="351"/>
      <c r="AQ586" s="354"/>
      <c r="AR586" s="337"/>
      <c r="AS586" s="351"/>
      <c r="AT586" s="354"/>
      <c r="AU586" s="337"/>
      <c r="AV586" s="351"/>
      <c r="AW586" s="364"/>
      <c r="AX586" s="337"/>
      <c r="AY586" s="418"/>
      <c r="AZ586" s="412"/>
      <c r="BA586" s="412"/>
      <c r="BB586" s="415"/>
    </row>
    <row r="587" spans="2:62" ht="28.15" customHeight="1" x14ac:dyDescent="0.2">
      <c r="B587" s="30"/>
      <c r="C587" s="338">
        <v>2</v>
      </c>
      <c r="D587" s="212"/>
      <c r="E587" s="198"/>
      <c r="F587" s="198"/>
      <c r="G587" s="197"/>
      <c r="H587" s="358"/>
      <c r="I587" s="390">
        <v>136</v>
      </c>
      <c r="J587" s="390">
        <v>30</v>
      </c>
      <c r="K587" s="390">
        <v>7</v>
      </c>
      <c r="L587" s="42" t="s">
        <v>131</v>
      </c>
      <c r="M587" s="43" t="s">
        <v>357</v>
      </c>
      <c r="N587" s="42" t="s">
        <v>129</v>
      </c>
      <c r="O587" s="43" t="s">
        <v>1131</v>
      </c>
      <c r="P587" s="42" t="s">
        <v>128</v>
      </c>
      <c r="Q587" s="43" t="s">
        <v>132</v>
      </c>
      <c r="R587" s="42" t="s">
        <v>127</v>
      </c>
      <c r="S587" s="43" t="s">
        <v>463</v>
      </c>
      <c r="T587" s="42" t="s">
        <v>126</v>
      </c>
      <c r="U587" s="43" t="s">
        <v>474</v>
      </c>
      <c r="V587" s="42" t="s">
        <v>125</v>
      </c>
      <c r="W587" s="43" t="s">
        <v>354</v>
      </c>
      <c r="X587" s="42" t="s">
        <v>124</v>
      </c>
      <c r="Y587" s="43"/>
      <c r="Z587" s="42" t="s">
        <v>123</v>
      </c>
      <c r="AA587" s="43"/>
      <c r="AB587" s="196"/>
      <c r="AC587" s="43"/>
      <c r="AD587" s="196"/>
      <c r="AE587" s="39"/>
      <c r="AF587" s="421"/>
      <c r="AG587" s="421"/>
      <c r="AH587" s="279"/>
      <c r="AI587" s="9"/>
      <c r="AJ587" s="349">
        <f>SUMPRODUCT(LEN($M587:$AA590)-LEN(SUBSTITUTE($M587:$AA590,"A", "")))</f>
        <v>43</v>
      </c>
      <c r="AK587" s="352">
        <f>SUMPRODUCT(LEN($AD587:$AD590)-LEN(SUBSTITUTE($AD587:$AD590,"A", "")))</f>
        <v>0</v>
      </c>
      <c r="AL587" s="335">
        <f>SUMPRODUCT(LEN($AC587:$AC590)-LEN(SUBSTITUTE($AC587:$AC590,"A", "")))</f>
        <v>0</v>
      </c>
      <c r="AM587" s="349">
        <f>SUMPRODUCT(LEN($M587:$AA590)-LEN(SUBSTITUTE($M587:$AA590,"S", "")))</f>
        <v>26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16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35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8.15" customHeight="1" thickBot="1" x14ac:dyDescent="0.25">
      <c r="B588" s="30"/>
      <c r="C588" s="339"/>
      <c r="D588" s="221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 t="s">
        <v>179</v>
      </c>
      <c r="N588" s="33" t="s">
        <v>121</v>
      </c>
      <c r="O588" s="55" t="s">
        <v>457</v>
      </c>
      <c r="P588" s="33" t="s">
        <v>120</v>
      </c>
      <c r="Q588" s="55" t="s">
        <v>702</v>
      </c>
      <c r="R588" s="33" t="s">
        <v>119</v>
      </c>
      <c r="S588" s="55" t="s">
        <v>717</v>
      </c>
      <c r="T588" s="33" t="s">
        <v>118</v>
      </c>
      <c r="U588" s="55" t="s">
        <v>579</v>
      </c>
      <c r="V588" s="33" t="s">
        <v>117</v>
      </c>
      <c r="W588" s="55" t="s">
        <v>130</v>
      </c>
      <c r="X588" s="33" t="s">
        <v>116</v>
      </c>
      <c r="Y588" s="55"/>
      <c r="Z588" s="33" t="s">
        <v>115</v>
      </c>
      <c r="AA588" s="55"/>
      <c r="AB588" s="193"/>
      <c r="AC588" s="55"/>
      <c r="AD588" s="193"/>
      <c r="AE588" s="22"/>
      <c r="AF588" s="422"/>
      <c r="AG588" s="422"/>
      <c r="AH588" s="278"/>
      <c r="AI588" s="9"/>
      <c r="AJ588" s="350"/>
      <c r="AK588" s="353"/>
      <c r="AL588" s="336"/>
      <c r="AM588" s="350"/>
      <c r="AN588" s="353"/>
      <c r="AO588" s="336"/>
      <c r="AP588" s="350"/>
      <c r="AQ588" s="353"/>
      <c r="AR588" s="336"/>
      <c r="AS588" s="350"/>
      <c r="AT588" s="353"/>
      <c r="AU588" s="336"/>
      <c r="AV588" s="350"/>
      <c r="AW588" s="363"/>
      <c r="AX588" s="336"/>
      <c r="AY588" s="417"/>
      <c r="AZ588" s="411"/>
      <c r="BA588" s="411"/>
      <c r="BB588" s="414"/>
    </row>
    <row r="589" spans="2:62" ht="28.15" customHeight="1" x14ac:dyDescent="0.2">
      <c r="B589" s="30"/>
      <c r="C589" s="340"/>
      <c r="D589" s="218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 t="s">
        <v>357</v>
      </c>
      <c r="N589" s="25" t="s">
        <v>112</v>
      </c>
      <c r="O589" s="114" t="s">
        <v>1042</v>
      </c>
      <c r="P589" s="25" t="s">
        <v>111</v>
      </c>
      <c r="Q589" s="114" t="s">
        <v>723</v>
      </c>
      <c r="R589" s="25" t="s">
        <v>110</v>
      </c>
      <c r="S589" s="114" t="s">
        <v>474</v>
      </c>
      <c r="T589" s="25" t="s">
        <v>109</v>
      </c>
      <c r="U589" s="114" t="s">
        <v>353</v>
      </c>
      <c r="V589" s="25" t="s">
        <v>108</v>
      </c>
      <c r="W589" s="114" t="s">
        <v>130</v>
      </c>
      <c r="X589" s="25" t="s">
        <v>107</v>
      </c>
      <c r="Y589" s="114"/>
      <c r="Z589" s="25" t="s">
        <v>106</v>
      </c>
      <c r="AA589" s="114"/>
      <c r="AB589" s="190"/>
      <c r="AC589" s="114"/>
      <c r="AD589" s="190"/>
      <c r="AE589" s="22"/>
      <c r="AF589" s="422"/>
      <c r="AG589" s="422"/>
      <c r="AH589" s="278"/>
      <c r="AI589" s="9"/>
      <c r="AJ589" s="350"/>
      <c r="AK589" s="353"/>
      <c r="AL589" s="336"/>
      <c r="AM589" s="350"/>
      <c r="AN589" s="353"/>
      <c r="AO589" s="336"/>
      <c r="AP589" s="350"/>
      <c r="AQ589" s="353"/>
      <c r="AR589" s="336"/>
      <c r="AS589" s="350"/>
      <c r="AT589" s="353"/>
      <c r="AU589" s="336"/>
      <c r="AV589" s="350"/>
      <c r="AW589" s="363"/>
      <c r="AX589" s="336"/>
      <c r="AY589" s="417"/>
      <c r="AZ589" s="411"/>
      <c r="BA589" s="411"/>
      <c r="BB589" s="414"/>
    </row>
    <row r="590" spans="2:62" ht="28.15" customHeight="1" thickBot="1" x14ac:dyDescent="0.25">
      <c r="B590" s="30"/>
      <c r="C590" s="355"/>
      <c r="D590" s="246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 t="s">
        <v>458</v>
      </c>
      <c r="N590" s="50" t="s">
        <v>104</v>
      </c>
      <c r="O590" s="51" t="s">
        <v>795</v>
      </c>
      <c r="P590" s="50" t="s">
        <v>103</v>
      </c>
      <c r="Q590" s="51" t="s">
        <v>1356</v>
      </c>
      <c r="R590" s="50" t="s">
        <v>102</v>
      </c>
      <c r="S590" s="51" t="s">
        <v>581</v>
      </c>
      <c r="T590" s="50">
        <v>20</v>
      </c>
      <c r="U590" s="51" t="s">
        <v>349</v>
      </c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187"/>
      <c r="AC590" s="51"/>
      <c r="AD590" s="187"/>
      <c r="AE590" s="48"/>
      <c r="AF590" s="424"/>
      <c r="AG590" s="424"/>
      <c r="AH590" s="280"/>
      <c r="AI590" s="9"/>
      <c r="AJ590" s="351"/>
      <c r="AK590" s="354"/>
      <c r="AL590" s="337"/>
      <c r="AM590" s="351"/>
      <c r="AN590" s="354"/>
      <c r="AO590" s="337"/>
      <c r="AP590" s="351"/>
      <c r="AQ590" s="354"/>
      <c r="AR590" s="337"/>
      <c r="AS590" s="351"/>
      <c r="AT590" s="354"/>
      <c r="AU590" s="337"/>
      <c r="AV590" s="351"/>
      <c r="AW590" s="364"/>
      <c r="AX590" s="337"/>
      <c r="AY590" s="418"/>
      <c r="AZ590" s="412"/>
      <c r="BA590" s="412"/>
      <c r="BB590" s="415"/>
    </row>
    <row r="591" spans="2:62" ht="28.15" customHeight="1" x14ac:dyDescent="0.2">
      <c r="B591" s="30"/>
      <c r="C591" s="338">
        <v>3</v>
      </c>
      <c r="D591" s="212"/>
      <c r="E591" s="198"/>
      <c r="F591" s="198"/>
      <c r="G591" s="197"/>
      <c r="H591" s="358"/>
      <c r="I591" s="390">
        <v>143</v>
      </c>
      <c r="J591" s="390">
        <v>30</v>
      </c>
      <c r="K591" s="390">
        <v>8</v>
      </c>
      <c r="L591" s="42" t="s">
        <v>131</v>
      </c>
      <c r="M591" s="43" t="s">
        <v>179</v>
      </c>
      <c r="N591" s="42" t="s">
        <v>129</v>
      </c>
      <c r="O591" s="43" t="s">
        <v>470</v>
      </c>
      <c r="P591" s="42" t="s">
        <v>128</v>
      </c>
      <c r="Q591" s="43" t="s">
        <v>467</v>
      </c>
      <c r="R591" s="42" t="s">
        <v>127</v>
      </c>
      <c r="S591" s="43" t="s">
        <v>493</v>
      </c>
      <c r="T591" s="42" t="s">
        <v>126</v>
      </c>
      <c r="U591" s="43" t="s">
        <v>348</v>
      </c>
      <c r="V591" s="42" t="s">
        <v>125</v>
      </c>
      <c r="W591" s="43" t="s">
        <v>130</v>
      </c>
      <c r="X591" s="42" t="s">
        <v>124</v>
      </c>
      <c r="Y591" s="43"/>
      <c r="Z591" s="42" t="s">
        <v>123</v>
      </c>
      <c r="AA591" s="43"/>
      <c r="AB591" s="196"/>
      <c r="AC591" s="43"/>
      <c r="AD591" s="196" t="s">
        <v>986</v>
      </c>
      <c r="AE591" s="39"/>
      <c r="AF591" s="421"/>
      <c r="AG591" s="421"/>
      <c r="AH591" s="279"/>
      <c r="AI591" s="9"/>
      <c r="AJ591" s="349">
        <f>SUMPRODUCT(LEN($M591:$AA594)-LEN(SUBSTITUTE($M591:$AA594,"A", "")))</f>
        <v>38</v>
      </c>
      <c r="AK591" s="352">
        <f>SUMPRODUCT(LEN($AD591:$AD594)-LEN(SUBSTITUTE($AD591:$AD594,"A", "")))</f>
        <v>4</v>
      </c>
      <c r="AL591" s="335">
        <f>SUMPRODUCT(LEN($AC591:$AC594)-LEN(SUBSTITUTE($AC591:$AC594,"A", "")))</f>
        <v>0</v>
      </c>
      <c r="AM591" s="349">
        <f>SUMPRODUCT(LEN($M591:$AA594)-LEN(SUBSTITUTE($M591:$AA594,"S", "")))</f>
        <v>8</v>
      </c>
      <c r="AN591" s="352">
        <f>SUMPRODUCT(LEN($AD591:$AD594)-LEN(SUBSTITUTE($AD591:$AD594,"S", "")))</f>
        <v>0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0</v>
      </c>
      <c r="AS591" s="349">
        <f>SUMPRODUCT(LEN($M591:$AA594)-LEN(SUBSTITUTE($M591:$AA594,"G", "")))</f>
        <v>12</v>
      </c>
      <c r="AT591" s="352">
        <f>SUMPRODUCT(LEN($AD591:$AD594)-LEN(SUBSTITUTE($AD591:$AD594,"G", "")))</f>
        <v>1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35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8.15" customHeight="1" thickBot="1" x14ac:dyDescent="0.25">
      <c r="B592" s="30"/>
      <c r="C592" s="339"/>
      <c r="D592" s="221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 t="s">
        <v>357</v>
      </c>
      <c r="N592" s="33" t="s">
        <v>121</v>
      </c>
      <c r="O592" s="55" t="s">
        <v>179</v>
      </c>
      <c r="P592" s="33" t="s">
        <v>120</v>
      </c>
      <c r="Q592" s="55" t="s">
        <v>714</v>
      </c>
      <c r="R592" s="33" t="s">
        <v>119</v>
      </c>
      <c r="S592" s="55" t="s">
        <v>357</v>
      </c>
      <c r="T592" s="33" t="s">
        <v>118</v>
      </c>
      <c r="U592" s="55" t="s">
        <v>352</v>
      </c>
      <c r="V592" s="33" t="s">
        <v>117</v>
      </c>
      <c r="W592" s="55" t="s">
        <v>130</v>
      </c>
      <c r="X592" s="33" t="s">
        <v>116</v>
      </c>
      <c r="Y592" s="55"/>
      <c r="Z592" s="33" t="s">
        <v>115</v>
      </c>
      <c r="AA592" s="55"/>
      <c r="AB592" s="193"/>
      <c r="AC592" s="55"/>
      <c r="AD592" s="193"/>
      <c r="AE592" s="22"/>
      <c r="AF592" s="422"/>
      <c r="AG592" s="422"/>
      <c r="AH592" s="278"/>
      <c r="AI592" s="9"/>
      <c r="AJ592" s="350"/>
      <c r="AK592" s="353"/>
      <c r="AL592" s="336"/>
      <c r="AM592" s="350"/>
      <c r="AN592" s="353"/>
      <c r="AO592" s="336"/>
      <c r="AP592" s="350"/>
      <c r="AQ592" s="353"/>
      <c r="AR592" s="336"/>
      <c r="AS592" s="350"/>
      <c r="AT592" s="353"/>
      <c r="AU592" s="336"/>
      <c r="AV592" s="350"/>
      <c r="AW592" s="363"/>
      <c r="AX592" s="336"/>
      <c r="AY592" s="417"/>
      <c r="AZ592" s="411"/>
      <c r="BA592" s="411"/>
      <c r="BB592" s="414"/>
    </row>
    <row r="593" spans="2:62" ht="28.15" customHeight="1" x14ac:dyDescent="0.2">
      <c r="B593" s="30"/>
      <c r="C593" s="340"/>
      <c r="D593" s="218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 t="s">
        <v>179</v>
      </c>
      <c r="N593" s="25" t="s">
        <v>112</v>
      </c>
      <c r="O593" s="114" t="s">
        <v>812</v>
      </c>
      <c r="P593" s="25" t="s">
        <v>111</v>
      </c>
      <c r="Q593" s="114" t="s">
        <v>357</v>
      </c>
      <c r="R593" s="25" t="s">
        <v>110</v>
      </c>
      <c r="S593" s="114" t="s">
        <v>467</v>
      </c>
      <c r="T593" s="25" t="s">
        <v>109</v>
      </c>
      <c r="U593" s="114" t="s">
        <v>347</v>
      </c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190"/>
      <c r="AC593" s="114"/>
      <c r="AD593" s="190"/>
      <c r="AE593" s="22"/>
      <c r="AF593" s="422"/>
      <c r="AG593" s="422"/>
      <c r="AH593" s="278"/>
      <c r="AI593" s="9"/>
      <c r="AJ593" s="350"/>
      <c r="AK593" s="353"/>
      <c r="AL593" s="336"/>
      <c r="AM593" s="350"/>
      <c r="AN593" s="353"/>
      <c r="AO593" s="336"/>
      <c r="AP593" s="350"/>
      <c r="AQ593" s="353"/>
      <c r="AR593" s="336"/>
      <c r="AS593" s="350"/>
      <c r="AT593" s="353"/>
      <c r="AU593" s="336"/>
      <c r="AV593" s="350"/>
      <c r="AW593" s="363"/>
      <c r="AX593" s="336"/>
      <c r="AY593" s="417"/>
      <c r="AZ593" s="411"/>
      <c r="BA593" s="411"/>
      <c r="BB593" s="414"/>
    </row>
    <row r="594" spans="2:62" ht="28.15" customHeight="1" thickBot="1" x14ac:dyDescent="0.25">
      <c r="B594" s="20"/>
      <c r="C594" s="341"/>
      <c r="D594" s="215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 t="s">
        <v>493</v>
      </c>
      <c r="N594" s="15" t="s">
        <v>104</v>
      </c>
      <c r="O594" s="16" t="s">
        <v>357</v>
      </c>
      <c r="P594" s="15" t="s">
        <v>103</v>
      </c>
      <c r="Q594" s="16" t="s">
        <v>874</v>
      </c>
      <c r="R594" s="15" t="s">
        <v>102</v>
      </c>
      <c r="S594" s="16" t="s">
        <v>479</v>
      </c>
      <c r="T594" s="15">
        <v>20</v>
      </c>
      <c r="U594" s="16" t="s">
        <v>354</v>
      </c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187"/>
      <c r="AC594" s="16"/>
      <c r="AD594" s="186"/>
      <c r="AE594" s="11"/>
      <c r="AF594" s="423"/>
      <c r="AG594" s="423"/>
      <c r="AH594" s="277"/>
      <c r="AI594" s="9"/>
      <c r="AJ594" s="351"/>
      <c r="AK594" s="354"/>
      <c r="AL594" s="337"/>
      <c r="AM594" s="351"/>
      <c r="AN594" s="354"/>
      <c r="AO594" s="337"/>
      <c r="AP594" s="351"/>
      <c r="AQ594" s="354"/>
      <c r="AR594" s="337"/>
      <c r="AS594" s="351"/>
      <c r="AT594" s="354"/>
      <c r="AU594" s="337"/>
      <c r="AV594" s="351"/>
      <c r="AW594" s="364"/>
      <c r="AX594" s="337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286" t="s">
        <v>160</v>
      </c>
      <c r="AI595" s="106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229</v>
      </c>
      <c r="E596" s="425">
        <v>15797.01</v>
      </c>
      <c r="F596" s="426"/>
      <c r="G596" s="42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85"/>
      <c r="AI596" s="86" t="s">
        <v>137</v>
      </c>
      <c r="AJ596" s="85">
        <f t="shared" ref="AJ596:BB596" si="76">SUM(AJ598:AJ609)</f>
        <v>95</v>
      </c>
      <c r="AK596" s="84">
        <f t="shared" si="76"/>
        <v>7</v>
      </c>
      <c r="AL596" s="83">
        <f t="shared" si="76"/>
        <v>0</v>
      </c>
      <c r="AM596" s="85">
        <f t="shared" si="76"/>
        <v>38</v>
      </c>
      <c r="AN596" s="84">
        <f t="shared" si="76"/>
        <v>0</v>
      </c>
      <c r="AO596" s="83">
        <f t="shared" si="76"/>
        <v>0</v>
      </c>
      <c r="AP596" s="85">
        <f t="shared" si="76"/>
        <v>2</v>
      </c>
      <c r="AQ596" s="84">
        <f t="shared" si="76"/>
        <v>0</v>
      </c>
      <c r="AR596" s="83">
        <f t="shared" si="76"/>
        <v>0</v>
      </c>
      <c r="AS596" s="85">
        <f t="shared" si="76"/>
        <v>24</v>
      </c>
      <c r="AT596" s="84">
        <f t="shared" si="76"/>
        <v>3</v>
      </c>
      <c r="AU596" s="83">
        <f t="shared" si="76"/>
        <v>0</v>
      </c>
      <c r="AV596" s="85">
        <f t="shared" si="76"/>
        <v>0</v>
      </c>
      <c r="AW596" s="84">
        <f t="shared" si="76"/>
        <v>0</v>
      </c>
      <c r="AX596" s="83">
        <f t="shared" si="76"/>
        <v>0</v>
      </c>
      <c r="AY596" s="82">
        <f t="shared" si="76"/>
        <v>2</v>
      </c>
      <c r="AZ596" s="81">
        <f t="shared" si="76"/>
        <v>0</v>
      </c>
      <c r="BA596" s="81">
        <f t="shared" si="76"/>
        <v>0</v>
      </c>
      <c r="BB596" s="80">
        <f t="shared" si="76"/>
        <v>0</v>
      </c>
      <c r="BC596" s="79" t="s">
        <v>136</v>
      </c>
      <c r="BF596" s="5">
        <f>SUM(AJ596:AL596)/$BG$5</f>
        <v>34</v>
      </c>
      <c r="BG596" s="5">
        <f>SUM(AM596:AO596,AY596)/$BG$5</f>
        <v>13.333333333333334</v>
      </c>
      <c r="BH596" s="5">
        <f>SUM(AP596:AR596,AZ596)/$BG$5</f>
        <v>0.66666666666666663</v>
      </c>
      <c r="BI596" s="5">
        <f>SUM(AS596:AU596,BA596)/$BG$5</f>
        <v>9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05"/>
      <c r="F597" s="205"/>
      <c r="G597" s="204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85"/>
      <c r="AI597" s="66" t="s">
        <v>135</v>
      </c>
      <c r="AJ597" s="283"/>
      <c r="AK597" s="284"/>
      <c r="AL597" s="281"/>
      <c r="AM597" s="283"/>
      <c r="AN597" s="284"/>
      <c r="AO597" s="281"/>
      <c r="AP597" s="283"/>
      <c r="AQ597" s="284"/>
      <c r="AR597" s="281"/>
      <c r="AS597" s="283"/>
      <c r="AT597" s="284"/>
      <c r="AU597" s="281"/>
      <c r="AV597" s="283"/>
      <c r="AW597" s="282"/>
      <c r="AX597" s="281"/>
      <c r="AY597" s="62">
        <f>AY596/3</f>
        <v>0.66666666666666663</v>
      </c>
      <c r="AZ597" s="61">
        <f>AZ596/3</f>
        <v>0</v>
      </c>
      <c r="BA597" s="61">
        <f>BA596/3</f>
        <v>0</v>
      </c>
      <c r="BB597" s="60">
        <f>BB596/3</f>
        <v>0</v>
      </c>
      <c r="BC597" s="59" t="s">
        <v>134</v>
      </c>
    </row>
    <row r="598" spans="2:62" ht="28.15" customHeight="1" x14ac:dyDescent="0.2">
      <c r="B598" s="30"/>
      <c r="C598" s="338">
        <v>1</v>
      </c>
      <c r="D598" s="239" t="s">
        <v>1108</v>
      </c>
      <c r="E598" s="198"/>
      <c r="F598" s="198"/>
      <c r="G598" s="197"/>
      <c r="H598" s="358" t="s">
        <v>183</v>
      </c>
      <c r="I598" s="390">
        <v>164</v>
      </c>
      <c r="J598" s="390">
        <v>34</v>
      </c>
      <c r="K598" s="390">
        <v>7</v>
      </c>
      <c r="L598" s="42" t="s">
        <v>131</v>
      </c>
      <c r="M598" s="43" t="s">
        <v>357</v>
      </c>
      <c r="N598" s="42" t="s">
        <v>129</v>
      </c>
      <c r="O598" s="43" t="s">
        <v>527</v>
      </c>
      <c r="P598" s="42" t="s">
        <v>128</v>
      </c>
      <c r="Q598" s="43" t="s">
        <v>493</v>
      </c>
      <c r="R598" s="42" t="s">
        <v>127</v>
      </c>
      <c r="S598" s="43" t="s">
        <v>179</v>
      </c>
      <c r="T598" s="42" t="s">
        <v>126</v>
      </c>
      <c r="U598" s="43" t="s">
        <v>725</v>
      </c>
      <c r="V598" s="42" t="s">
        <v>125</v>
      </c>
      <c r="W598" s="43" t="s">
        <v>498</v>
      </c>
      <c r="X598" s="42" t="s">
        <v>124</v>
      </c>
      <c r="Y598" s="43" t="s">
        <v>354</v>
      </c>
      <c r="Z598" s="42" t="s">
        <v>123</v>
      </c>
      <c r="AA598" s="43"/>
      <c r="AB598" s="196"/>
      <c r="AC598" s="43"/>
      <c r="AD598" s="196" t="s">
        <v>1355</v>
      </c>
      <c r="AE598" s="58" t="s">
        <v>354</v>
      </c>
      <c r="AF598" s="421">
        <v>5</v>
      </c>
      <c r="AG598" s="421"/>
      <c r="AH598" s="279"/>
      <c r="AI598" s="9"/>
      <c r="AJ598" s="349">
        <f>SUMPRODUCT(LEN($M598:$AA601)-LEN(SUBSTITUTE($M598:$AA601,"A", "")))</f>
        <v>49</v>
      </c>
      <c r="AK598" s="352">
        <f>SUMPRODUCT(LEN($AD598:$AD601)-LEN(SUBSTITUTE($AD598:$AD601,"A", "")))</f>
        <v>6</v>
      </c>
      <c r="AL598" s="335">
        <f>SUMPRODUCT(LEN($AC598:$AC601)-LEN(SUBSTITUTE($AC598:$AC601,"A", "")))</f>
        <v>0</v>
      </c>
      <c r="AM598" s="349">
        <f>SUMPRODUCT(LEN($M598:$AA601)-LEN(SUBSTITUTE($M598:$AA601,"S", "")))</f>
        <v>29</v>
      </c>
      <c r="AN598" s="352">
        <f>SUMPRODUCT(LEN($AD598:$AD601)-LEN(SUBSTITUTE($AD598:$AD601,"S", "")))</f>
        <v>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2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13</v>
      </c>
      <c r="AT598" s="352">
        <f>SUMPRODUCT(LEN($AD598:$AD601)-LEN(SUBSTITUTE($AD598:$AD601,"G", "")))</f>
        <v>3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35">
        <f>SUMPRODUCT(LEN($AC598:$AC601)-LEN(SUBSTITUTE($AC598:$AC601,"M", "")))</f>
        <v>0</v>
      </c>
      <c r="AY598" s="416">
        <f>SUMPRODUCT(LEN($AE598:$AE601)-LEN(SUBSTITUTE($AE598:$AE601,"S", "")))</f>
        <v>2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8.15" customHeight="1" thickBot="1" x14ac:dyDescent="0.25">
      <c r="B599" s="30"/>
      <c r="C599" s="339"/>
      <c r="D599" s="221"/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132</v>
      </c>
      <c r="N599" s="33" t="s">
        <v>121</v>
      </c>
      <c r="O599" s="55" t="s">
        <v>996</v>
      </c>
      <c r="P599" s="33" t="s">
        <v>120</v>
      </c>
      <c r="Q599" s="55" t="s">
        <v>357</v>
      </c>
      <c r="R599" s="33" t="s">
        <v>119</v>
      </c>
      <c r="S599" s="55" t="s">
        <v>179</v>
      </c>
      <c r="T599" s="33" t="s">
        <v>118</v>
      </c>
      <c r="U599" s="55" t="s">
        <v>465</v>
      </c>
      <c r="V599" s="33" t="s">
        <v>117</v>
      </c>
      <c r="W599" s="55" t="s">
        <v>523</v>
      </c>
      <c r="X599" s="33" t="s">
        <v>116</v>
      </c>
      <c r="Y599" s="55" t="s">
        <v>354</v>
      </c>
      <c r="Z599" s="33" t="s">
        <v>115</v>
      </c>
      <c r="AA599" s="55"/>
      <c r="AB599" s="193"/>
      <c r="AC599" s="55"/>
      <c r="AD599" s="193"/>
      <c r="AE599" s="57"/>
      <c r="AF599" s="422"/>
      <c r="AG599" s="422"/>
      <c r="AH599" s="278"/>
      <c r="AI599" s="9"/>
      <c r="AJ599" s="350"/>
      <c r="AK599" s="353"/>
      <c r="AL599" s="336"/>
      <c r="AM599" s="350"/>
      <c r="AN599" s="353"/>
      <c r="AO599" s="336"/>
      <c r="AP599" s="350"/>
      <c r="AQ599" s="353"/>
      <c r="AR599" s="336"/>
      <c r="AS599" s="350"/>
      <c r="AT599" s="353"/>
      <c r="AU599" s="336"/>
      <c r="AV599" s="350"/>
      <c r="AW599" s="363"/>
      <c r="AX599" s="336"/>
      <c r="AY599" s="417"/>
      <c r="AZ599" s="411"/>
      <c r="BA599" s="411"/>
      <c r="BB599" s="414"/>
    </row>
    <row r="600" spans="2:62" ht="28.15" customHeight="1" x14ac:dyDescent="0.2">
      <c r="B600" s="30"/>
      <c r="C600" s="340"/>
      <c r="D600" s="218"/>
      <c r="E600" s="192"/>
      <c r="F600" s="192"/>
      <c r="G600" s="191"/>
      <c r="H600" s="360">
        <v>229</v>
      </c>
      <c r="I600" s="392"/>
      <c r="J600" s="392"/>
      <c r="K600" s="392"/>
      <c r="L600" s="25" t="s">
        <v>114</v>
      </c>
      <c r="M600" s="114" t="s">
        <v>469</v>
      </c>
      <c r="N600" s="25" t="s">
        <v>112</v>
      </c>
      <c r="O600" s="114" t="s">
        <v>179</v>
      </c>
      <c r="P600" s="25" t="s">
        <v>111</v>
      </c>
      <c r="Q600" s="114" t="s">
        <v>684</v>
      </c>
      <c r="R600" s="25" t="s">
        <v>110</v>
      </c>
      <c r="S600" s="114" t="s">
        <v>1354</v>
      </c>
      <c r="T600" s="25" t="s">
        <v>109</v>
      </c>
      <c r="U600" s="114" t="s">
        <v>586</v>
      </c>
      <c r="V600" s="25" t="s">
        <v>108</v>
      </c>
      <c r="W600" s="114" t="s">
        <v>349</v>
      </c>
      <c r="X600" s="25" t="s">
        <v>107</v>
      </c>
      <c r="Y600" s="114" t="s">
        <v>130</v>
      </c>
      <c r="Z600" s="25" t="s">
        <v>106</v>
      </c>
      <c r="AA600" s="114"/>
      <c r="AB600" s="190"/>
      <c r="AC600" s="114"/>
      <c r="AD600" s="190"/>
      <c r="AE600" s="57"/>
      <c r="AF600" s="422"/>
      <c r="AG600" s="422"/>
      <c r="AH600" s="278"/>
      <c r="AI600" s="9"/>
      <c r="AJ600" s="350"/>
      <c r="AK600" s="353"/>
      <c r="AL600" s="336"/>
      <c r="AM600" s="350"/>
      <c r="AN600" s="353"/>
      <c r="AO600" s="336"/>
      <c r="AP600" s="350"/>
      <c r="AQ600" s="353"/>
      <c r="AR600" s="336"/>
      <c r="AS600" s="350"/>
      <c r="AT600" s="353"/>
      <c r="AU600" s="336"/>
      <c r="AV600" s="350"/>
      <c r="AW600" s="363"/>
      <c r="AX600" s="336"/>
      <c r="AY600" s="417"/>
      <c r="AZ600" s="411"/>
      <c r="BA600" s="411"/>
      <c r="BB600" s="414"/>
    </row>
    <row r="601" spans="2:62" ht="28.15" customHeight="1" thickBot="1" x14ac:dyDescent="0.25">
      <c r="B601" s="30"/>
      <c r="C601" s="355"/>
      <c r="D601" s="246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357</v>
      </c>
      <c r="N601" s="50" t="s">
        <v>104</v>
      </c>
      <c r="O601" s="51" t="s">
        <v>984</v>
      </c>
      <c r="P601" s="50" t="s">
        <v>103</v>
      </c>
      <c r="Q601" s="51" t="s">
        <v>509</v>
      </c>
      <c r="R601" s="50" t="s">
        <v>102</v>
      </c>
      <c r="S601" s="51" t="s">
        <v>971</v>
      </c>
      <c r="T601" s="50">
        <v>20</v>
      </c>
      <c r="U601" s="51" t="s">
        <v>579</v>
      </c>
      <c r="V601" s="50" t="s">
        <v>101</v>
      </c>
      <c r="W601" s="51" t="s">
        <v>349</v>
      </c>
      <c r="X601" s="50" t="s">
        <v>100</v>
      </c>
      <c r="Y601" s="51"/>
      <c r="Z601" s="50" t="s">
        <v>99</v>
      </c>
      <c r="AA601" s="51"/>
      <c r="AB601" s="187"/>
      <c r="AC601" s="51"/>
      <c r="AD601" s="187"/>
      <c r="AE601" s="56"/>
      <c r="AF601" s="424"/>
      <c r="AG601" s="424"/>
      <c r="AH601" s="280"/>
      <c r="AI601" s="9"/>
      <c r="AJ601" s="351"/>
      <c r="AK601" s="354"/>
      <c r="AL601" s="337"/>
      <c r="AM601" s="351"/>
      <c r="AN601" s="354"/>
      <c r="AO601" s="337"/>
      <c r="AP601" s="351"/>
      <c r="AQ601" s="354"/>
      <c r="AR601" s="337"/>
      <c r="AS601" s="351"/>
      <c r="AT601" s="354"/>
      <c r="AU601" s="337"/>
      <c r="AV601" s="351"/>
      <c r="AW601" s="364"/>
      <c r="AX601" s="337"/>
      <c r="AY601" s="418"/>
      <c r="AZ601" s="412"/>
      <c r="BA601" s="412"/>
      <c r="BB601" s="415"/>
    </row>
    <row r="602" spans="2:62" ht="28.15" customHeight="1" x14ac:dyDescent="0.2">
      <c r="B602" s="30"/>
      <c r="C602" s="338">
        <v>2</v>
      </c>
      <c r="D602" s="212"/>
      <c r="E602" s="198"/>
      <c r="F602" s="198"/>
      <c r="G602" s="197"/>
      <c r="H602" s="358"/>
      <c r="I602" s="390">
        <v>146</v>
      </c>
      <c r="J602" s="390">
        <v>24</v>
      </c>
      <c r="K602" s="390">
        <v>5</v>
      </c>
      <c r="L602" s="42" t="s">
        <v>131</v>
      </c>
      <c r="M602" s="43" t="s">
        <v>132</v>
      </c>
      <c r="N602" s="42" t="s">
        <v>129</v>
      </c>
      <c r="O602" s="43" t="s">
        <v>132</v>
      </c>
      <c r="P602" s="42" t="s">
        <v>128</v>
      </c>
      <c r="Q602" s="43" t="s">
        <v>132</v>
      </c>
      <c r="R602" s="42" t="s">
        <v>127</v>
      </c>
      <c r="S602" s="43" t="s">
        <v>179</v>
      </c>
      <c r="T602" s="42" t="s">
        <v>126</v>
      </c>
      <c r="U602" s="43" t="s">
        <v>130</v>
      </c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196"/>
      <c r="AC602" s="43"/>
      <c r="AD602" s="196"/>
      <c r="AE602" s="39"/>
      <c r="AF602" s="421"/>
      <c r="AG602" s="421"/>
      <c r="AH602" s="279"/>
      <c r="AI602" s="9"/>
      <c r="AJ602" s="349">
        <f>SUMPRODUCT(LEN($M602:$AA605)-LEN(SUBSTITUTE($M602:$AA605,"A", "")))</f>
        <v>17</v>
      </c>
      <c r="AK602" s="352">
        <f>SUMPRODUCT(LEN($AD602:$AD605)-LEN(SUBSTITUTE($AD602:$AD605,"A", "")))</f>
        <v>0</v>
      </c>
      <c r="AL602" s="335">
        <f>SUMPRODUCT(LEN($AC602:$AC605)-LEN(SUBSTITUTE($AC602:$AC605,"A", "")))</f>
        <v>0</v>
      </c>
      <c r="AM602" s="349">
        <f>SUMPRODUCT(LEN($M602:$AA605)-LEN(SUBSTITUTE($M602:$AA605,"S", "")))</f>
        <v>4</v>
      </c>
      <c r="AN602" s="352">
        <f>SUMPRODUCT(LEN($AD602:$AD605)-LEN(SUBSTITUTE($AD602:$AD605,"S", "")))</f>
        <v>0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3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35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8.15" customHeight="1" thickBot="1" x14ac:dyDescent="0.25">
      <c r="B603" s="30"/>
      <c r="C603" s="339"/>
      <c r="D603" s="221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 t="s">
        <v>132</v>
      </c>
      <c r="N603" s="33" t="s">
        <v>121</v>
      </c>
      <c r="O603" s="55" t="s">
        <v>132</v>
      </c>
      <c r="P603" s="33" t="s">
        <v>120</v>
      </c>
      <c r="Q603" s="55" t="s">
        <v>132</v>
      </c>
      <c r="R603" s="33" t="s">
        <v>119</v>
      </c>
      <c r="S603" s="55" t="s">
        <v>496</v>
      </c>
      <c r="T603" s="33" t="s">
        <v>118</v>
      </c>
      <c r="U603" s="55" t="s">
        <v>132</v>
      </c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193"/>
      <c r="AC603" s="55"/>
      <c r="AD603" s="193"/>
      <c r="AE603" s="22"/>
      <c r="AF603" s="422"/>
      <c r="AG603" s="422"/>
      <c r="AH603" s="278"/>
      <c r="AI603" s="9"/>
      <c r="AJ603" s="350"/>
      <c r="AK603" s="353"/>
      <c r="AL603" s="336"/>
      <c r="AM603" s="350"/>
      <c r="AN603" s="353"/>
      <c r="AO603" s="336"/>
      <c r="AP603" s="350"/>
      <c r="AQ603" s="353"/>
      <c r="AR603" s="336"/>
      <c r="AS603" s="350"/>
      <c r="AT603" s="353"/>
      <c r="AU603" s="336"/>
      <c r="AV603" s="350"/>
      <c r="AW603" s="363"/>
      <c r="AX603" s="336"/>
      <c r="AY603" s="417"/>
      <c r="AZ603" s="411"/>
      <c r="BA603" s="411"/>
      <c r="BB603" s="414"/>
    </row>
    <row r="604" spans="2:62" ht="28.15" customHeight="1" x14ac:dyDescent="0.2">
      <c r="B604" s="30"/>
      <c r="C604" s="340"/>
      <c r="D604" s="218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 t="s">
        <v>132</v>
      </c>
      <c r="N604" s="25" t="s">
        <v>112</v>
      </c>
      <c r="O604" s="114" t="s">
        <v>496</v>
      </c>
      <c r="P604" s="25" t="s">
        <v>111</v>
      </c>
      <c r="Q604" s="114" t="s">
        <v>179</v>
      </c>
      <c r="R604" s="25" t="s">
        <v>110</v>
      </c>
      <c r="S604" s="114" t="s">
        <v>347</v>
      </c>
      <c r="T604" s="25" t="s">
        <v>109</v>
      </c>
      <c r="U604" s="114" t="s">
        <v>130</v>
      </c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190"/>
      <c r="AC604" s="114"/>
      <c r="AD604" s="190"/>
      <c r="AE604" s="22"/>
      <c r="AF604" s="422"/>
      <c r="AG604" s="422"/>
      <c r="AH604" s="278"/>
      <c r="AI604" s="9"/>
      <c r="AJ604" s="350"/>
      <c r="AK604" s="353"/>
      <c r="AL604" s="336"/>
      <c r="AM604" s="350"/>
      <c r="AN604" s="353"/>
      <c r="AO604" s="336"/>
      <c r="AP604" s="350"/>
      <c r="AQ604" s="353"/>
      <c r="AR604" s="336"/>
      <c r="AS604" s="350"/>
      <c r="AT604" s="353"/>
      <c r="AU604" s="336"/>
      <c r="AV604" s="350"/>
      <c r="AW604" s="363"/>
      <c r="AX604" s="336"/>
      <c r="AY604" s="417"/>
      <c r="AZ604" s="411"/>
      <c r="BA604" s="411"/>
      <c r="BB604" s="414"/>
    </row>
    <row r="605" spans="2:62" ht="28.15" customHeight="1" thickBot="1" x14ac:dyDescent="0.25">
      <c r="B605" s="30"/>
      <c r="C605" s="355"/>
      <c r="D605" s="246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 t="s">
        <v>132</v>
      </c>
      <c r="N605" s="50" t="s">
        <v>104</v>
      </c>
      <c r="O605" s="51" t="s">
        <v>496</v>
      </c>
      <c r="P605" s="50" t="s">
        <v>103</v>
      </c>
      <c r="Q605" s="51" t="s">
        <v>179</v>
      </c>
      <c r="R605" s="50" t="s">
        <v>102</v>
      </c>
      <c r="S605" s="51" t="s">
        <v>347</v>
      </c>
      <c r="T605" s="50">
        <v>20</v>
      </c>
      <c r="U605" s="51"/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187"/>
      <c r="AC605" s="51"/>
      <c r="AD605" s="187"/>
      <c r="AE605" s="48"/>
      <c r="AF605" s="424"/>
      <c r="AG605" s="424"/>
      <c r="AH605" s="280"/>
      <c r="AI605" s="9"/>
      <c r="AJ605" s="351"/>
      <c r="AK605" s="354"/>
      <c r="AL605" s="337"/>
      <c r="AM605" s="351"/>
      <c r="AN605" s="354"/>
      <c r="AO605" s="337"/>
      <c r="AP605" s="351"/>
      <c r="AQ605" s="354"/>
      <c r="AR605" s="337"/>
      <c r="AS605" s="351"/>
      <c r="AT605" s="354"/>
      <c r="AU605" s="337"/>
      <c r="AV605" s="351"/>
      <c r="AW605" s="364"/>
      <c r="AX605" s="337"/>
      <c r="AY605" s="418"/>
      <c r="AZ605" s="412"/>
      <c r="BA605" s="412"/>
      <c r="BB605" s="415"/>
    </row>
    <row r="606" spans="2:62" ht="28.15" customHeight="1" x14ac:dyDescent="0.2">
      <c r="B606" s="30"/>
      <c r="C606" s="338">
        <v>3</v>
      </c>
      <c r="D606" s="212"/>
      <c r="E606" s="198"/>
      <c r="F606" s="198"/>
      <c r="G606" s="197"/>
      <c r="H606" s="358"/>
      <c r="I606" s="390">
        <v>16</v>
      </c>
      <c r="J606" s="390">
        <v>29</v>
      </c>
      <c r="K606" s="390">
        <v>8</v>
      </c>
      <c r="L606" s="42" t="s">
        <v>131</v>
      </c>
      <c r="M606" s="43" t="s">
        <v>132</v>
      </c>
      <c r="N606" s="42" t="s">
        <v>129</v>
      </c>
      <c r="O606" s="43" t="s">
        <v>179</v>
      </c>
      <c r="P606" s="42" t="s">
        <v>128</v>
      </c>
      <c r="Q606" s="43" t="s">
        <v>496</v>
      </c>
      <c r="R606" s="42" t="s">
        <v>127</v>
      </c>
      <c r="S606" s="43" t="s">
        <v>467</v>
      </c>
      <c r="T606" s="42" t="s">
        <v>126</v>
      </c>
      <c r="U606" s="43" t="s">
        <v>347</v>
      </c>
      <c r="V606" s="42" t="s">
        <v>125</v>
      </c>
      <c r="W606" s="43" t="s">
        <v>130</v>
      </c>
      <c r="X606" s="42" t="s">
        <v>124</v>
      </c>
      <c r="Y606" s="43"/>
      <c r="Z606" s="42" t="s">
        <v>123</v>
      </c>
      <c r="AA606" s="43"/>
      <c r="AB606" s="196"/>
      <c r="AC606" s="43"/>
      <c r="AD606" s="196" t="s">
        <v>132</v>
      </c>
      <c r="AE606" s="39"/>
      <c r="AF606" s="421"/>
      <c r="AG606" s="421"/>
      <c r="AH606" s="279"/>
      <c r="AI606" s="9"/>
      <c r="AJ606" s="349">
        <f>SUMPRODUCT(LEN($M606:$AA609)-LEN(SUBSTITUTE($M606:$AA609,"A", "")))</f>
        <v>29</v>
      </c>
      <c r="AK606" s="352">
        <f>SUMPRODUCT(LEN($AD606:$AD609)-LEN(SUBSTITUTE($AD606:$AD609,"A", "")))</f>
        <v>1</v>
      </c>
      <c r="AL606" s="335">
        <f>SUMPRODUCT(LEN($AC606:$AC609)-LEN(SUBSTITUTE($AC606:$AC609,"A", "")))</f>
        <v>0</v>
      </c>
      <c r="AM606" s="349">
        <f>SUMPRODUCT(LEN($M606:$AA609)-LEN(SUBSTITUTE($M606:$AA609,"S", "")))</f>
        <v>5</v>
      </c>
      <c r="AN606" s="352">
        <f>SUMPRODUCT(LEN($AD606:$AD609)-LEN(SUBSTITUTE($AD606:$AD609,"S", "")))</f>
        <v>0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8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35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8.15" customHeight="1" thickBot="1" x14ac:dyDescent="0.25">
      <c r="B607" s="30"/>
      <c r="C607" s="339"/>
      <c r="D607" s="221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 t="s">
        <v>179</v>
      </c>
      <c r="N607" s="33" t="s">
        <v>121</v>
      </c>
      <c r="O607" s="55" t="s">
        <v>467</v>
      </c>
      <c r="P607" s="33" t="s">
        <v>120</v>
      </c>
      <c r="Q607" s="55" t="s">
        <v>697</v>
      </c>
      <c r="R607" s="33" t="s">
        <v>119</v>
      </c>
      <c r="S607" s="55" t="s">
        <v>467</v>
      </c>
      <c r="T607" s="33" t="s">
        <v>118</v>
      </c>
      <c r="U607" s="55" t="s">
        <v>132</v>
      </c>
      <c r="V607" s="33" t="s">
        <v>117</v>
      </c>
      <c r="W607" s="55"/>
      <c r="X607" s="33" t="s">
        <v>116</v>
      </c>
      <c r="Y607" s="55"/>
      <c r="Z607" s="33" t="s">
        <v>115</v>
      </c>
      <c r="AA607" s="55"/>
      <c r="AB607" s="193"/>
      <c r="AC607" s="55"/>
      <c r="AD607" s="193"/>
      <c r="AE607" s="22"/>
      <c r="AF607" s="422"/>
      <c r="AG607" s="422"/>
      <c r="AH607" s="278"/>
      <c r="AI607" s="9"/>
      <c r="AJ607" s="350"/>
      <c r="AK607" s="353"/>
      <c r="AL607" s="336"/>
      <c r="AM607" s="350"/>
      <c r="AN607" s="353"/>
      <c r="AO607" s="336"/>
      <c r="AP607" s="350"/>
      <c r="AQ607" s="353"/>
      <c r="AR607" s="336"/>
      <c r="AS607" s="350"/>
      <c r="AT607" s="353"/>
      <c r="AU607" s="336"/>
      <c r="AV607" s="350"/>
      <c r="AW607" s="363"/>
      <c r="AX607" s="336"/>
      <c r="AY607" s="417"/>
      <c r="AZ607" s="411"/>
      <c r="BA607" s="411"/>
      <c r="BB607" s="414"/>
    </row>
    <row r="608" spans="2:62" ht="28.15" customHeight="1" x14ac:dyDescent="0.2">
      <c r="B608" s="30"/>
      <c r="C608" s="340"/>
      <c r="D608" s="218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 t="s">
        <v>132</v>
      </c>
      <c r="N608" s="25" t="s">
        <v>112</v>
      </c>
      <c r="O608" s="114" t="s">
        <v>357</v>
      </c>
      <c r="P608" s="25" t="s">
        <v>111</v>
      </c>
      <c r="Q608" s="114" t="s">
        <v>357</v>
      </c>
      <c r="R608" s="25" t="s">
        <v>110</v>
      </c>
      <c r="S608" s="114" t="s">
        <v>179</v>
      </c>
      <c r="T608" s="25" t="s">
        <v>109</v>
      </c>
      <c r="U608" s="114" t="s">
        <v>130</v>
      </c>
      <c r="V608" s="25" t="s">
        <v>108</v>
      </c>
      <c r="W608" s="114"/>
      <c r="X608" s="25" t="s">
        <v>107</v>
      </c>
      <c r="Y608" s="114"/>
      <c r="Z608" s="25" t="s">
        <v>106</v>
      </c>
      <c r="AA608" s="114"/>
      <c r="AB608" s="190"/>
      <c r="AC608" s="114"/>
      <c r="AD608" s="190"/>
      <c r="AE608" s="22"/>
      <c r="AF608" s="422"/>
      <c r="AG608" s="422"/>
      <c r="AH608" s="278"/>
      <c r="AI608" s="9"/>
      <c r="AJ608" s="350"/>
      <c r="AK608" s="353"/>
      <c r="AL608" s="336"/>
      <c r="AM608" s="350"/>
      <c r="AN608" s="353"/>
      <c r="AO608" s="336"/>
      <c r="AP608" s="350"/>
      <c r="AQ608" s="353"/>
      <c r="AR608" s="336"/>
      <c r="AS608" s="350"/>
      <c r="AT608" s="353"/>
      <c r="AU608" s="336"/>
      <c r="AV608" s="350"/>
      <c r="AW608" s="363"/>
      <c r="AX608" s="336"/>
      <c r="AY608" s="417"/>
      <c r="AZ608" s="411"/>
      <c r="BA608" s="411"/>
      <c r="BB608" s="414"/>
    </row>
    <row r="609" spans="2:62" ht="28.15" customHeight="1" thickBot="1" x14ac:dyDescent="0.25">
      <c r="B609" s="20"/>
      <c r="C609" s="341"/>
      <c r="D609" s="215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 t="s">
        <v>179</v>
      </c>
      <c r="N609" s="15" t="s">
        <v>104</v>
      </c>
      <c r="O609" s="16" t="s">
        <v>357</v>
      </c>
      <c r="P609" s="15" t="s">
        <v>103</v>
      </c>
      <c r="Q609" s="16" t="s">
        <v>707</v>
      </c>
      <c r="R609" s="15" t="s">
        <v>102</v>
      </c>
      <c r="S609" s="16" t="s">
        <v>467</v>
      </c>
      <c r="T609" s="15">
        <v>20</v>
      </c>
      <c r="U609" s="16" t="s">
        <v>130</v>
      </c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187"/>
      <c r="AC609" s="16"/>
      <c r="AD609" s="186"/>
      <c r="AE609" s="11"/>
      <c r="AF609" s="423"/>
      <c r="AG609" s="423"/>
      <c r="AH609" s="277"/>
      <c r="AI609" s="9"/>
      <c r="AJ609" s="351"/>
      <c r="AK609" s="354"/>
      <c r="AL609" s="337"/>
      <c r="AM609" s="351"/>
      <c r="AN609" s="354"/>
      <c r="AO609" s="337"/>
      <c r="AP609" s="351"/>
      <c r="AQ609" s="354"/>
      <c r="AR609" s="337"/>
      <c r="AS609" s="351"/>
      <c r="AT609" s="354"/>
      <c r="AU609" s="337"/>
      <c r="AV609" s="351"/>
      <c r="AW609" s="364"/>
      <c r="AX609" s="337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286" t="s">
        <v>160</v>
      </c>
      <c r="AI610" s="106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 t="s">
        <v>95</v>
      </c>
      <c r="E611" s="425">
        <v>19521.43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85"/>
      <c r="AI611" s="86" t="s">
        <v>137</v>
      </c>
      <c r="AJ611" s="85">
        <f t="shared" ref="AJ611:BB611" si="77">SUM(AJ613:AJ624)</f>
        <v>161</v>
      </c>
      <c r="AK611" s="84">
        <f t="shared" si="77"/>
        <v>25</v>
      </c>
      <c r="AL611" s="83">
        <f t="shared" si="77"/>
        <v>0</v>
      </c>
      <c r="AM611" s="85">
        <f t="shared" si="77"/>
        <v>61</v>
      </c>
      <c r="AN611" s="84">
        <f t="shared" si="77"/>
        <v>3</v>
      </c>
      <c r="AO611" s="83">
        <f t="shared" si="77"/>
        <v>0</v>
      </c>
      <c r="AP611" s="85">
        <f t="shared" si="77"/>
        <v>1</v>
      </c>
      <c r="AQ611" s="84">
        <f t="shared" si="77"/>
        <v>0</v>
      </c>
      <c r="AR611" s="83">
        <f t="shared" si="77"/>
        <v>0</v>
      </c>
      <c r="AS611" s="85">
        <f t="shared" si="77"/>
        <v>23</v>
      </c>
      <c r="AT611" s="84">
        <f t="shared" si="77"/>
        <v>1</v>
      </c>
      <c r="AU611" s="83">
        <f t="shared" si="77"/>
        <v>0</v>
      </c>
      <c r="AV611" s="85">
        <f t="shared" si="77"/>
        <v>0</v>
      </c>
      <c r="AW611" s="84">
        <f t="shared" si="77"/>
        <v>0</v>
      </c>
      <c r="AX611" s="83">
        <f t="shared" si="77"/>
        <v>0</v>
      </c>
      <c r="AY611" s="82">
        <f t="shared" si="77"/>
        <v>2</v>
      </c>
      <c r="AZ611" s="81">
        <f t="shared" si="77"/>
        <v>0</v>
      </c>
      <c r="BA611" s="81">
        <f t="shared" si="77"/>
        <v>0</v>
      </c>
      <c r="BB611" s="80">
        <f t="shared" si="77"/>
        <v>0</v>
      </c>
      <c r="BC611" s="79" t="s">
        <v>136</v>
      </c>
      <c r="BF611" s="5">
        <f>SUM(AJ611:AL611)/$BG$5</f>
        <v>62</v>
      </c>
      <c r="BG611" s="5">
        <f>SUM(AM611:AO611,AY611)/$BG$5</f>
        <v>22</v>
      </c>
      <c r="BH611" s="5">
        <f>SUM(AP611:AR611,AZ611)/$BG$5</f>
        <v>0.33333333333333331</v>
      </c>
      <c r="BI611" s="5">
        <f>SUM(AS611:AU611,BA611)/$BG$5</f>
        <v>8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85"/>
      <c r="AI612" s="66" t="s">
        <v>135</v>
      </c>
      <c r="AJ612" s="283"/>
      <c r="AK612" s="284"/>
      <c r="AL612" s="281"/>
      <c r="AM612" s="283"/>
      <c r="AN612" s="284"/>
      <c r="AO612" s="281"/>
      <c r="AP612" s="283"/>
      <c r="AQ612" s="284"/>
      <c r="AR612" s="281"/>
      <c r="AS612" s="283"/>
      <c r="AT612" s="284"/>
      <c r="AU612" s="281"/>
      <c r="AV612" s="283"/>
      <c r="AW612" s="282"/>
      <c r="AX612" s="281"/>
      <c r="AY612" s="62">
        <f>AY611/3</f>
        <v>0.66666666666666663</v>
      </c>
      <c r="AZ612" s="61">
        <f>AZ611/3</f>
        <v>0</v>
      </c>
      <c r="BA612" s="61">
        <f>BA611/3</f>
        <v>0</v>
      </c>
      <c r="BB612" s="60">
        <f>BB611/3</f>
        <v>0</v>
      </c>
      <c r="BC612" s="59" t="s">
        <v>134</v>
      </c>
    </row>
    <row r="613" spans="2:62" ht="28.15" customHeight="1" x14ac:dyDescent="0.2">
      <c r="B613" s="30"/>
      <c r="C613" s="338">
        <v>1</v>
      </c>
      <c r="D613" s="239" t="s">
        <v>1108</v>
      </c>
      <c r="E613" s="198"/>
      <c r="F613" s="198"/>
      <c r="G613" s="197"/>
      <c r="H613" s="358" t="s">
        <v>370</v>
      </c>
      <c r="I613" s="390">
        <v>155</v>
      </c>
      <c r="J613" s="390">
        <v>33</v>
      </c>
      <c r="K613" s="390">
        <v>7</v>
      </c>
      <c r="L613" s="42" t="s">
        <v>131</v>
      </c>
      <c r="M613" s="43" t="s">
        <v>179</v>
      </c>
      <c r="N613" s="42" t="s">
        <v>129</v>
      </c>
      <c r="O613" s="43" t="s">
        <v>179</v>
      </c>
      <c r="P613" s="42" t="s">
        <v>128</v>
      </c>
      <c r="Q613" s="43" t="s">
        <v>458</v>
      </c>
      <c r="R613" s="42" t="s">
        <v>127</v>
      </c>
      <c r="S613" s="43" t="s">
        <v>679</v>
      </c>
      <c r="T613" s="42" t="s">
        <v>126</v>
      </c>
      <c r="U613" s="43" t="s">
        <v>493</v>
      </c>
      <c r="V613" s="42" t="s">
        <v>125</v>
      </c>
      <c r="W613" s="43" t="s">
        <v>367</v>
      </c>
      <c r="X613" s="42" t="s">
        <v>124</v>
      </c>
      <c r="Y613" s="43" t="s">
        <v>354</v>
      </c>
      <c r="Z613" s="42" t="s">
        <v>123</v>
      </c>
      <c r="AA613" s="43"/>
      <c r="AB613" s="196"/>
      <c r="AC613" s="43"/>
      <c r="AD613" s="196" t="s">
        <v>179</v>
      </c>
      <c r="AE613" s="58" t="s">
        <v>354</v>
      </c>
      <c r="AF613" s="421"/>
      <c r="AG613" s="421"/>
      <c r="AH613" s="279"/>
      <c r="AI613" s="9"/>
      <c r="AJ613" s="349">
        <f>SUMPRODUCT(LEN($M613:$AA616)-LEN(SUBSTITUTE($M613:$AA616,"A", "")))</f>
        <v>60</v>
      </c>
      <c r="AK613" s="352">
        <f>SUMPRODUCT(LEN($AD613:$AD616)-LEN(SUBSTITUTE($AD613:$AD616,"A", "")))</f>
        <v>2</v>
      </c>
      <c r="AL613" s="335">
        <f>SUMPRODUCT(LEN($AC613:$AC616)-LEN(SUBSTITUTE($AC613:$AC616,"A", "")))</f>
        <v>0</v>
      </c>
      <c r="AM613" s="349">
        <f>SUMPRODUCT(LEN($M613:$AA616)-LEN(SUBSTITUTE($M613:$AA616,"S", "")))</f>
        <v>13</v>
      </c>
      <c r="AN613" s="352">
        <f>SUMPRODUCT(LEN($AD613:$AD616)-LEN(SUBSTITUTE($AD613:$AD616,"S", "")))</f>
        <v>0</v>
      </c>
      <c r="AO613" s="335">
        <f>SUMPRODUCT(LEN($AC613:$AC616)-LEN(SUBSTITUTE($AC613:$AC616,"S", "")))</f>
        <v>0</v>
      </c>
      <c r="AP613" s="349">
        <f>SUMPRODUCT(LEN($M613:$AA616)-LEN(SUBSTITUTE($M613:$AA616,"F", "")))</f>
        <v>0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10</v>
      </c>
      <c r="AT613" s="352">
        <f>SUMPRODUCT(LEN($AD613:$AD616)-LEN(SUBSTITUTE($AD613:$AD616,"G", "")))</f>
        <v>0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35">
        <f>SUMPRODUCT(LEN($AC613:$AC616)-LEN(SUBSTITUTE($AC613:$AC616,"M", "")))</f>
        <v>0</v>
      </c>
      <c r="AY613" s="416">
        <f>SUMPRODUCT(LEN($AE613:$AE616)-LEN(SUBSTITUTE($AE613:$AE616,"S", "")))</f>
        <v>2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8.15" customHeight="1" thickBot="1" x14ac:dyDescent="0.25">
      <c r="B614" s="30"/>
      <c r="C614" s="339"/>
      <c r="D614" s="221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179</v>
      </c>
      <c r="N614" s="33" t="s">
        <v>121</v>
      </c>
      <c r="O614" s="55" t="s">
        <v>357</v>
      </c>
      <c r="P614" s="33" t="s">
        <v>120</v>
      </c>
      <c r="Q614" s="55" t="s">
        <v>458</v>
      </c>
      <c r="R614" s="33" t="s">
        <v>119</v>
      </c>
      <c r="S614" s="55" t="s">
        <v>457</v>
      </c>
      <c r="T614" s="33" t="s">
        <v>118</v>
      </c>
      <c r="U614" s="55" t="s">
        <v>458</v>
      </c>
      <c r="V614" s="33" t="s">
        <v>117</v>
      </c>
      <c r="W614" s="55" t="s">
        <v>353</v>
      </c>
      <c r="X614" s="33" t="s">
        <v>116</v>
      </c>
      <c r="Y614" s="55" t="s">
        <v>130</v>
      </c>
      <c r="Z614" s="33" t="s">
        <v>115</v>
      </c>
      <c r="AA614" s="55"/>
      <c r="AB614" s="193"/>
      <c r="AC614" s="55"/>
      <c r="AD614" s="193"/>
      <c r="AE614" s="57"/>
      <c r="AF614" s="422"/>
      <c r="AG614" s="422"/>
      <c r="AH614" s="278"/>
      <c r="AI614" s="9"/>
      <c r="AJ614" s="350"/>
      <c r="AK614" s="353"/>
      <c r="AL614" s="336"/>
      <c r="AM614" s="350"/>
      <c r="AN614" s="353"/>
      <c r="AO614" s="336"/>
      <c r="AP614" s="350"/>
      <c r="AQ614" s="353"/>
      <c r="AR614" s="336"/>
      <c r="AS614" s="350"/>
      <c r="AT614" s="353"/>
      <c r="AU614" s="336"/>
      <c r="AV614" s="350"/>
      <c r="AW614" s="363"/>
      <c r="AX614" s="336"/>
      <c r="AY614" s="417"/>
      <c r="AZ614" s="411"/>
      <c r="BA614" s="411"/>
      <c r="BB614" s="414"/>
    </row>
    <row r="615" spans="2:62" ht="28.15" customHeight="1" x14ac:dyDescent="0.2">
      <c r="B615" s="30"/>
      <c r="C615" s="340"/>
      <c r="D615" s="218"/>
      <c r="E615" s="192"/>
      <c r="F615" s="192"/>
      <c r="G615" s="191"/>
      <c r="H615" s="360"/>
      <c r="I615" s="392"/>
      <c r="J615" s="392"/>
      <c r="K615" s="392"/>
      <c r="L615" s="25" t="s">
        <v>114</v>
      </c>
      <c r="M615" s="114" t="s">
        <v>984</v>
      </c>
      <c r="N615" s="25" t="s">
        <v>112</v>
      </c>
      <c r="O615" s="114" t="s">
        <v>458</v>
      </c>
      <c r="P615" s="25" t="s">
        <v>111</v>
      </c>
      <c r="Q615" s="114" t="s">
        <v>458</v>
      </c>
      <c r="R615" s="25" t="s">
        <v>110</v>
      </c>
      <c r="S615" s="114" t="s">
        <v>1353</v>
      </c>
      <c r="T615" s="25" t="s">
        <v>109</v>
      </c>
      <c r="U615" s="114" t="s">
        <v>467</v>
      </c>
      <c r="V615" s="25" t="s">
        <v>108</v>
      </c>
      <c r="W615" s="114" t="s">
        <v>185</v>
      </c>
      <c r="X615" s="25" t="s">
        <v>107</v>
      </c>
      <c r="Y615" s="114"/>
      <c r="Z615" s="25" t="s">
        <v>106</v>
      </c>
      <c r="AA615" s="114"/>
      <c r="AB615" s="190"/>
      <c r="AC615" s="114"/>
      <c r="AD615" s="190"/>
      <c r="AE615" s="57"/>
      <c r="AF615" s="422"/>
      <c r="AG615" s="422"/>
      <c r="AH615" s="278"/>
      <c r="AI615" s="9"/>
      <c r="AJ615" s="350"/>
      <c r="AK615" s="353"/>
      <c r="AL615" s="336"/>
      <c r="AM615" s="350"/>
      <c r="AN615" s="353"/>
      <c r="AO615" s="336"/>
      <c r="AP615" s="350"/>
      <c r="AQ615" s="353"/>
      <c r="AR615" s="336"/>
      <c r="AS615" s="350"/>
      <c r="AT615" s="353"/>
      <c r="AU615" s="336"/>
      <c r="AV615" s="350"/>
      <c r="AW615" s="363"/>
      <c r="AX615" s="336"/>
      <c r="AY615" s="417"/>
      <c r="AZ615" s="411"/>
      <c r="BA615" s="411"/>
      <c r="BB615" s="414"/>
    </row>
    <row r="616" spans="2:62" ht="28.15" customHeight="1" thickBot="1" x14ac:dyDescent="0.25">
      <c r="B616" s="30"/>
      <c r="C616" s="355"/>
      <c r="D616" s="246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179</v>
      </c>
      <c r="N616" s="50" t="s">
        <v>104</v>
      </c>
      <c r="O616" s="51" t="s">
        <v>357</v>
      </c>
      <c r="P616" s="50" t="s">
        <v>103</v>
      </c>
      <c r="Q616" s="51" t="s">
        <v>812</v>
      </c>
      <c r="R616" s="50" t="s">
        <v>102</v>
      </c>
      <c r="S616" s="51" t="s">
        <v>679</v>
      </c>
      <c r="T616" s="50">
        <v>20</v>
      </c>
      <c r="U616" s="51" t="s">
        <v>579</v>
      </c>
      <c r="V616" s="50" t="s">
        <v>101</v>
      </c>
      <c r="W616" s="51" t="s">
        <v>354</v>
      </c>
      <c r="X616" s="50" t="s">
        <v>100</v>
      </c>
      <c r="Y616" s="51"/>
      <c r="Z616" s="50" t="s">
        <v>99</v>
      </c>
      <c r="AA616" s="51"/>
      <c r="AB616" s="187"/>
      <c r="AC616" s="51"/>
      <c r="AD616" s="187"/>
      <c r="AE616" s="56"/>
      <c r="AF616" s="424"/>
      <c r="AG616" s="424"/>
      <c r="AH616" s="280"/>
      <c r="AI616" s="9"/>
      <c r="AJ616" s="351"/>
      <c r="AK616" s="354"/>
      <c r="AL616" s="337"/>
      <c r="AM616" s="351"/>
      <c r="AN616" s="354"/>
      <c r="AO616" s="337"/>
      <c r="AP616" s="351"/>
      <c r="AQ616" s="354"/>
      <c r="AR616" s="337"/>
      <c r="AS616" s="351"/>
      <c r="AT616" s="354"/>
      <c r="AU616" s="337"/>
      <c r="AV616" s="351"/>
      <c r="AW616" s="364"/>
      <c r="AX616" s="337"/>
      <c r="AY616" s="418"/>
      <c r="AZ616" s="412"/>
      <c r="BA616" s="412"/>
      <c r="BB616" s="415"/>
    </row>
    <row r="617" spans="2:62" ht="28.15" customHeight="1" x14ac:dyDescent="0.2">
      <c r="B617" s="30"/>
      <c r="C617" s="338">
        <v>2</v>
      </c>
      <c r="D617" s="212"/>
      <c r="E617" s="198"/>
      <c r="F617" s="198"/>
      <c r="G617" s="197"/>
      <c r="H617" s="358"/>
      <c r="I617" s="390">
        <v>153</v>
      </c>
      <c r="J617" s="390">
        <v>32</v>
      </c>
      <c r="K617" s="390">
        <v>6</v>
      </c>
      <c r="L617" s="42" t="s">
        <v>131</v>
      </c>
      <c r="M617" s="43" t="s">
        <v>132</v>
      </c>
      <c r="N617" s="42" t="s">
        <v>129</v>
      </c>
      <c r="O617" s="43" t="s">
        <v>179</v>
      </c>
      <c r="P617" s="42" t="s">
        <v>128</v>
      </c>
      <c r="Q617" s="43" t="s">
        <v>357</v>
      </c>
      <c r="R617" s="42" t="s">
        <v>127</v>
      </c>
      <c r="S617" s="43" t="s">
        <v>457</v>
      </c>
      <c r="T617" s="42" t="s">
        <v>126</v>
      </c>
      <c r="U617" s="43" t="s">
        <v>474</v>
      </c>
      <c r="V617" s="42" t="s">
        <v>125</v>
      </c>
      <c r="W617" s="43" t="s">
        <v>359</v>
      </c>
      <c r="X617" s="42" t="s">
        <v>124</v>
      </c>
      <c r="Y617" s="43" t="s">
        <v>354</v>
      </c>
      <c r="Z617" s="42" t="s">
        <v>123</v>
      </c>
      <c r="AA617" s="43"/>
      <c r="AB617" s="196"/>
      <c r="AC617" s="43"/>
      <c r="AD617" s="196" t="s">
        <v>458</v>
      </c>
      <c r="AE617" s="39"/>
      <c r="AF617" s="421"/>
      <c r="AG617" s="421"/>
      <c r="AH617" s="279"/>
      <c r="AI617" s="9"/>
      <c r="AJ617" s="349">
        <f>SUMPRODUCT(LEN($M617:$AA620)-LEN(SUBSTITUTE($M617:$AA620,"A", "")))</f>
        <v>47</v>
      </c>
      <c r="AK617" s="352">
        <f>SUMPRODUCT(LEN($AD617:$AD620)-LEN(SUBSTITUTE($AD617:$AD620,"A", "")))</f>
        <v>4</v>
      </c>
      <c r="AL617" s="335">
        <f>SUMPRODUCT(LEN($AC617:$AC620)-LEN(SUBSTITUTE($AC617:$AC620,"A", "")))</f>
        <v>0</v>
      </c>
      <c r="AM617" s="349">
        <f>SUMPRODUCT(LEN($M617:$AA620)-LEN(SUBSTITUTE($M617:$AA620,"S", "")))</f>
        <v>17</v>
      </c>
      <c r="AN617" s="352">
        <f>SUMPRODUCT(LEN($AD617:$AD620)-LEN(SUBSTITUTE($AD617:$AD620,"S", "")))</f>
        <v>0</v>
      </c>
      <c r="AO617" s="335">
        <f>SUMPRODUCT(LEN($AC617:$AC620)-LEN(SUBSTITUTE($AC617:$AC620,"S", "")))</f>
        <v>0</v>
      </c>
      <c r="AP617" s="349">
        <f>SUMPRODUCT(LEN($M617:$AA620)-LEN(SUBSTITUTE($M617:$AA620,"F", "")))</f>
        <v>1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7</v>
      </c>
      <c r="AT617" s="352">
        <f>SUMPRODUCT(LEN($AD617:$AD620)-LEN(SUBSTITUTE($AD617:$AD620,"G", "")))</f>
        <v>0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35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8.15" customHeight="1" thickBot="1" x14ac:dyDescent="0.25">
      <c r="B618" s="30"/>
      <c r="C618" s="339"/>
      <c r="D618" s="221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 t="s">
        <v>132</v>
      </c>
      <c r="N618" s="33" t="s">
        <v>121</v>
      </c>
      <c r="O618" s="55" t="s">
        <v>179</v>
      </c>
      <c r="P618" s="33" t="s">
        <v>120</v>
      </c>
      <c r="Q618" s="55" t="s">
        <v>458</v>
      </c>
      <c r="R618" s="33" t="s">
        <v>119</v>
      </c>
      <c r="S618" s="55" t="s">
        <v>717</v>
      </c>
      <c r="T618" s="33" t="s">
        <v>118</v>
      </c>
      <c r="U618" s="55" t="s">
        <v>508</v>
      </c>
      <c r="V618" s="33" t="s">
        <v>117</v>
      </c>
      <c r="W618" s="55" t="s">
        <v>348</v>
      </c>
      <c r="X618" s="33" t="s">
        <v>116</v>
      </c>
      <c r="Y618" s="55" t="s">
        <v>130</v>
      </c>
      <c r="Z618" s="33" t="s">
        <v>115</v>
      </c>
      <c r="AA618" s="55"/>
      <c r="AB618" s="193"/>
      <c r="AC618" s="55"/>
      <c r="AD618" s="193"/>
      <c r="AE618" s="22"/>
      <c r="AF618" s="422"/>
      <c r="AG618" s="422"/>
      <c r="AH618" s="278"/>
      <c r="AI618" s="9"/>
      <c r="AJ618" s="350"/>
      <c r="AK618" s="353"/>
      <c r="AL618" s="336"/>
      <c r="AM618" s="350"/>
      <c r="AN618" s="353"/>
      <c r="AO618" s="336"/>
      <c r="AP618" s="350"/>
      <c r="AQ618" s="353"/>
      <c r="AR618" s="336"/>
      <c r="AS618" s="350"/>
      <c r="AT618" s="353"/>
      <c r="AU618" s="336"/>
      <c r="AV618" s="350"/>
      <c r="AW618" s="363"/>
      <c r="AX618" s="336"/>
      <c r="AY618" s="417"/>
      <c r="AZ618" s="411"/>
      <c r="BA618" s="411"/>
      <c r="BB618" s="414"/>
    </row>
    <row r="619" spans="2:62" ht="28.15" customHeight="1" x14ac:dyDescent="0.2">
      <c r="B619" s="30"/>
      <c r="C619" s="340"/>
      <c r="D619" s="218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 t="s">
        <v>132</v>
      </c>
      <c r="N619" s="25" t="s">
        <v>112</v>
      </c>
      <c r="O619" s="114" t="s">
        <v>357</v>
      </c>
      <c r="P619" s="25" t="s">
        <v>111</v>
      </c>
      <c r="Q619" s="114" t="s">
        <v>357</v>
      </c>
      <c r="R619" s="25" t="s">
        <v>110</v>
      </c>
      <c r="S619" s="114" t="s">
        <v>459</v>
      </c>
      <c r="T619" s="25" t="s">
        <v>109</v>
      </c>
      <c r="U619" s="114" t="s">
        <v>579</v>
      </c>
      <c r="V619" s="25" t="s">
        <v>108</v>
      </c>
      <c r="W619" s="114" t="s">
        <v>179</v>
      </c>
      <c r="X619" s="25" t="s">
        <v>107</v>
      </c>
      <c r="Y619" s="114"/>
      <c r="Z619" s="25" t="s">
        <v>106</v>
      </c>
      <c r="AA619" s="114"/>
      <c r="AB619" s="190"/>
      <c r="AC619" s="114"/>
      <c r="AD619" s="190"/>
      <c r="AE619" s="22"/>
      <c r="AF619" s="422"/>
      <c r="AG619" s="422"/>
      <c r="AH619" s="278"/>
      <c r="AI619" s="9"/>
      <c r="AJ619" s="350"/>
      <c r="AK619" s="353"/>
      <c r="AL619" s="336"/>
      <c r="AM619" s="350"/>
      <c r="AN619" s="353"/>
      <c r="AO619" s="336"/>
      <c r="AP619" s="350"/>
      <c r="AQ619" s="353"/>
      <c r="AR619" s="336"/>
      <c r="AS619" s="350"/>
      <c r="AT619" s="353"/>
      <c r="AU619" s="336"/>
      <c r="AV619" s="350"/>
      <c r="AW619" s="363"/>
      <c r="AX619" s="336"/>
      <c r="AY619" s="417"/>
      <c r="AZ619" s="411"/>
      <c r="BA619" s="411"/>
      <c r="BB619" s="414"/>
    </row>
    <row r="620" spans="2:62" ht="28.15" customHeight="1" thickBot="1" x14ac:dyDescent="0.25">
      <c r="B620" s="30"/>
      <c r="C620" s="355"/>
      <c r="D620" s="246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 t="s">
        <v>357</v>
      </c>
      <c r="N620" s="50" t="s">
        <v>104</v>
      </c>
      <c r="O620" s="51" t="s">
        <v>179</v>
      </c>
      <c r="P620" s="50" t="s">
        <v>103</v>
      </c>
      <c r="Q620" s="51" t="s">
        <v>479</v>
      </c>
      <c r="R620" s="50" t="s">
        <v>102</v>
      </c>
      <c r="S620" s="51" t="s">
        <v>485</v>
      </c>
      <c r="T620" s="50">
        <v>20</v>
      </c>
      <c r="U620" s="51" t="s">
        <v>348</v>
      </c>
      <c r="V620" s="50" t="s">
        <v>101</v>
      </c>
      <c r="W620" s="51" t="s">
        <v>354</v>
      </c>
      <c r="X620" s="50" t="s">
        <v>100</v>
      </c>
      <c r="Y620" s="51"/>
      <c r="Z620" s="50" t="s">
        <v>99</v>
      </c>
      <c r="AA620" s="51"/>
      <c r="AB620" s="187"/>
      <c r="AC620" s="51"/>
      <c r="AD620" s="187"/>
      <c r="AE620" s="48"/>
      <c r="AF620" s="424"/>
      <c r="AG620" s="424"/>
      <c r="AH620" s="280"/>
      <c r="AI620" s="9"/>
      <c r="AJ620" s="351"/>
      <c r="AK620" s="354"/>
      <c r="AL620" s="337"/>
      <c r="AM620" s="351"/>
      <c r="AN620" s="354"/>
      <c r="AO620" s="337"/>
      <c r="AP620" s="351"/>
      <c r="AQ620" s="354"/>
      <c r="AR620" s="337"/>
      <c r="AS620" s="351"/>
      <c r="AT620" s="354"/>
      <c r="AU620" s="337"/>
      <c r="AV620" s="351"/>
      <c r="AW620" s="364"/>
      <c r="AX620" s="337"/>
      <c r="AY620" s="418"/>
      <c r="AZ620" s="412"/>
      <c r="BA620" s="412"/>
      <c r="BB620" s="415"/>
    </row>
    <row r="621" spans="2:62" ht="28.15" customHeight="1" x14ac:dyDescent="0.2">
      <c r="B621" s="30"/>
      <c r="C621" s="338">
        <v>3</v>
      </c>
      <c r="D621" s="212"/>
      <c r="E621" s="198"/>
      <c r="F621" s="198"/>
      <c r="G621" s="197"/>
      <c r="H621" s="358"/>
      <c r="I621" s="390">
        <v>183</v>
      </c>
      <c r="J621" s="390">
        <v>32</v>
      </c>
      <c r="K621" s="390">
        <v>6</v>
      </c>
      <c r="L621" s="42" t="s">
        <v>131</v>
      </c>
      <c r="M621" s="43" t="s">
        <v>132</v>
      </c>
      <c r="N621" s="42" t="s">
        <v>129</v>
      </c>
      <c r="O621" s="43" t="s">
        <v>179</v>
      </c>
      <c r="P621" s="42" t="s">
        <v>128</v>
      </c>
      <c r="Q621" s="43" t="s">
        <v>458</v>
      </c>
      <c r="R621" s="42" t="s">
        <v>127</v>
      </c>
      <c r="S621" s="43" t="s">
        <v>763</v>
      </c>
      <c r="T621" s="42" t="s">
        <v>126</v>
      </c>
      <c r="U621" s="43" t="s">
        <v>373</v>
      </c>
      <c r="V621" s="42" t="s">
        <v>125</v>
      </c>
      <c r="W621" s="43" t="s">
        <v>489</v>
      </c>
      <c r="X621" s="42" t="s">
        <v>124</v>
      </c>
      <c r="Y621" s="43" t="s">
        <v>354</v>
      </c>
      <c r="Z621" s="42" t="s">
        <v>123</v>
      </c>
      <c r="AA621" s="43"/>
      <c r="AB621" s="196"/>
      <c r="AC621" s="43"/>
      <c r="AD621" s="196" t="s">
        <v>1352</v>
      </c>
      <c r="AE621" s="39"/>
      <c r="AF621" s="421"/>
      <c r="AG621" s="421"/>
      <c r="AH621" s="279"/>
      <c r="AI621" s="9"/>
      <c r="AJ621" s="349">
        <f>SUMPRODUCT(LEN($M621:$AA624)-LEN(SUBSTITUTE($M621:$AA624,"A", "")))</f>
        <v>54</v>
      </c>
      <c r="AK621" s="352">
        <f>SUMPRODUCT(LEN($AD621:$AD624)-LEN(SUBSTITUTE($AD621:$AD624,"A", "")))</f>
        <v>19</v>
      </c>
      <c r="AL621" s="335">
        <f>SUMPRODUCT(LEN($AC621:$AC624)-LEN(SUBSTITUTE($AC621:$AC624,"A", "")))</f>
        <v>0</v>
      </c>
      <c r="AM621" s="349">
        <f>SUMPRODUCT(LEN($M621:$AA624)-LEN(SUBSTITUTE($M621:$AA624,"S", "")))</f>
        <v>31</v>
      </c>
      <c r="AN621" s="352">
        <f>SUMPRODUCT(LEN($AD621:$AD624)-LEN(SUBSTITUTE($AD621:$AD624,"S", "")))</f>
        <v>3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6</v>
      </c>
      <c r="AT621" s="352">
        <f>SUMPRODUCT(LEN($AD621:$AD624)-LEN(SUBSTITUTE($AD621:$AD624,"G", "")))</f>
        <v>1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35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8.15" customHeight="1" thickBot="1" x14ac:dyDescent="0.25">
      <c r="B622" s="30"/>
      <c r="C622" s="339"/>
      <c r="D622" s="221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 t="s">
        <v>179</v>
      </c>
      <c r="N622" s="33" t="s">
        <v>121</v>
      </c>
      <c r="O622" s="55" t="s">
        <v>357</v>
      </c>
      <c r="P622" s="33" t="s">
        <v>120</v>
      </c>
      <c r="Q622" s="55" t="s">
        <v>527</v>
      </c>
      <c r="R622" s="33" t="s">
        <v>119</v>
      </c>
      <c r="S622" s="55" t="s">
        <v>465</v>
      </c>
      <c r="T622" s="33" t="s">
        <v>118</v>
      </c>
      <c r="U622" s="55" t="s">
        <v>373</v>
      </c>
      <c r="V622" s="33" t="s">
        <v>117</v>
      </c>
      <c r="W622" s="55" t="s">
        <v>346</v>
      </c>
      <c r="X622" s="33" t="s">
        <v>116</v>
      </c>
      <c r="Y622" s="55" t="s">
        <v>354</v>
      </c>
      <c r="Z622" s="33" t="s">
        <v>115</v>
      </c>
      <c r="AA622" s="55"/>
      <c r="AB622" s="193"/>
      <c r="AC622" s="55"/>
      <c r="AD622" s="193" t="s">
        <v>357</v>
      </c>
      <c r="AE622" s="22"/>
      <c r="AF622" s="422"/>
      <c r="AG622" s="422"/>
      <c r="AH622" s="278"/>
      <c r="AI622" s="9"/>
      <c r="AJ622" s="350"/>
      <c r="AK622" s="353"/>
      <c r="AL622" s="336"/>
      <c r="AM622" s="350"/>
      <c r="AN622" s="353"/>
      <c r="AO622" s="336"/>
      <c r="AP622" s="350"/>
      <c r="AQ622" s="353"/>
      <c r="AR622" s="336"/>
      <c r="AS622" s="350"/>
      <c r="AT622" s="353"/>
      <c r="AU622" s="336"/>
      <c r="AV622" s="350"/>
      <c r="AW622" s="363"/>
      <c r="AX622" s="336"/>
      <c r="AY622" s="417"/>
      <c r="AZ622" s="411"/>
      <c r="BA622" s="411"/>
      <c r="BB622" s="414"/>
    </row>
    <row r="623" spans="2:62" ht="28.15" customHeight="1" x14ac:dyDescent="0.2">
      <c r="B623" s="30"/>
      <c r="C623" s="340"/>
      <c r="D623" s="218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 t="s">
        <v>179</v>
      </c>
      <c r="N623" s="25" t="s">
        <v>112</v>
      </c>
      <c r="O623" s="114" t="s">
        <v>357</v>
      </c>
      <c r="P623" s="25" t="s">
        <v>111</v>
      </c>
      <c r="Q623" s="114" t="s">
        <v>458</v>
      </c>
      <c r="R623" s="25" t="s">
        <v>110</v>
      </c>
      <c r="S623" s="114" t="s">
        <v>468</v>
      </c>
      <c r="T623" s="25" t="s">
        <v>109</v>
      </c>
      <c r="U623" s="114" t="s">
        <v>474</v>
      </c>
      <c r="V623" s="25" t="s">
        <v>108</v>
      </c>
      <c r="W623" s="114" t="s">
        <v>349</v>
      </c>
      <c r="X623" s="25" t="s">
        <v>107</v>
      </c>
      <c r="Y623" s="114"/>
      <c r="Z623" s="25" t="s">
        <v>106</v>
      </c>
      <c r="AA623" s="114"/>
      <c r="AB623" s="190"/>
      <c r="AC623" s="114"/>
      <c r="AD623" s="190"/>
      <c r="AE623" s="22"/>
      <c r="AF623" s="422"/>
      <c r="AG623" s="422"/>
      <c r="AH623" s="278"/>
      <c r="AI623" s="9"/>
      <c r="AJ623" s="350"/>
      <c r="AK623" s="353"/>
      <c r="AL623" s="336"/>
      <c r="AM623" s="350"/>
      <c r="AN623" s="353"/>
      <c r="AO623" s="336"/>
      <c r="AP623" s="350"/>
      <c r="AQ623" s="353"/>
      <c r="AR623" s="336"/>
      <c r="AS623" s="350"/>
      <c r="AT623" s="353"/>
      <c r="AU623" s="336"/>
      <c r="AV623" s="350"/>
      <c r="AW623" s="363"/>
      <c r="AX623" s="336"/>
      <c r="AY623" s="417"/>
      <c r="AZ623" s="411"/>
      <c r="BA623" s="411"/>
      <c r="BB623" s="414"/>
    </row>
    <row r="624" spans="2:62" ht="28.15" customHeight="1" thickBot="1" x14ac:dyDescent="0.25">
      <c r="B624" s="20"/>
      <c r="C624" s="341"/>
      <c r="D624" s="215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 t="s">
        <v>357</v>
      </c>
      <c r="N624" s="15" t="s">
        <v>104</v>
      </c>
      <c r="O624" s="16" t="s">
        <v>179</v>
      </c>
      <c r="P624" s="15" t="s">
        <v>103</v>
      </c>
      <c r="Q624" s="16" t="s">
        <v>789</v>
      </c>
      <c r="R624" s="15" t="s">
        <v>102</v>
      </c>
      <c r="S624" s="16" t="s">
        <v>1351</v>
      </c>
      <c r="T624" s="15">
        <v>20</v>
      </c>
      <c r="U624" s="16" t="s">
        <v>371</v>
      </c>
      <c r="V624" s="15" t="s">
        <v>101</v>
      </c>
      <c r="W624" s="16" t="s">
        <v>349</v>
      </c>
      <c r="X624" s="15" t="s">
        <v>100</v>
      </c>
      <c r="Y624" s="16"/>
      <c r="Z624" s="15" t="s">
        <v>99</v>
      </c>
      <c r="AA624" s="16"/>
      <c r="AB624" s="187"/>
      <c r="AC624" s="16"/>
      <c r="AD624" s="186"/>
      <c r="AE624" s="11"/>
      <c r="AF624" s="423"/>
      <c r="AG624" s="423"/>
      <c r="AH624" s="277"/>
      <c r="AI624" s="9"/>
      <c r="AJ624" s="351"/>
      <c r="AK624" s="354"/>
      <c r="AL624" s="337"/>
      <c r="AM624" s="351"/>
      <c r="AN624" s="354"/>
      <c r="AO624" s="337"/>
      <c r="AP624" s="351"/>
      <c r="AQ624" s="354"/>
      <c r="AR624" s="337"/>
      <c r="AS624" s="351"/>
      <c r="AT624" s="354"/>
      <c r="AU624" s="337"/>
      <c r="AV624" s="351"/>
      <c r="AW624" s="364"/>
      <c r="AX624" s="337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286" t="s">
        <v>160</v>
      </c>
      <c r="AI625" s="106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 t="s">
        <v>95</v>
      </c>
      <c r="E626" s="425">
        <v>21810.02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85"/>
      <c r="AI626" s="86" t="s">
        <v>137</v>
      </c>
      <c r="AJ626" s="85">
        <f t="shared" ref="AJ626:BB626" si="78">SUM(AJ628:AJ639)</f>
        <v>182</v>
      </c>
      <c r="AK626" s="84">
        <f t="shared" si="78"/>
        <v>26</v>
      </c>
      <c r="AL626" s="83">
        <f t="shared" si="78"/>
        <v>3</v>
      </c>
      <c r="AM626" s="85">
        <f t="shared" si="78"/>
        <v>66</v>
      </c>
      <c r="AN626" s="84">
        <f t="shared" si="78"/>
        <v>9</v>
      </c>
      <c r="AO626" s="83">
        <f t="shared" si="78"/>
        <v>0</v>
      </c>
      <c r="AP626" s="85">
        <f t="shared" si="78"/>
        <v>1</v>
      </c>
      <c r="AQ626" s="84">
        <f t="shared" si="78"/>
        <v>0</v>
      </c>
      <c r="AR626" s="83">
        <f t="shared" si="78"/>
        <v>0</v>
      </c>
      <c r="AS626" s="85">
        <f t="shared" si="78"/>
        <v>43</v>
      </c>
      <c r="AT626" s="84">
        <f t="shared" si="78"/>
        <v>8</v>
      </c>
      <c r="AU626" s="83">
        <f t="shared" si="78"/>
        <v>1</v>
      </c>
      <c r="AV626" s="85">
        <f t="shared" si="78"/>
        <v>0</v>
      </c>
      <c r="AW626" s="84">
        <f t="shared" si="78"/>
        <v>0</v>
      </c>
      <c r="AX626" s="83">
        <f t="shared" si="78"/>
        <v>0</v>
      </c>
      <c r="AY626" s="82">
        <f t="shared" si="78"/>
        <v>0</v>
      </c>
      <c r="AZ626" s="81">
        <f t="shared" si="78"/>
        <v>0</v>
      </c>
      <c r="BA626" s="81">
        <f t="shared" si="78"/>
        <v>0</v>
      </c>
      <c r="BB626" s="80">
        <f t="shared" si="78"/>
        <v>0</v>
      </c>
      <c r="BC626" s="79" t="s">
        <v>136</v>
      </c>
      <c r="BF626" s="5">
        <f>SUM(AJ626:AL626)/$BG$5</f>
        <v>70.333333333333329</v>
      </c>
      <c r="BG626" s="5">
        <f>SUM(AM626:AO626,AY626)/$BG$5</f>
        <v>25</v>
      </c>
      <c r="BH626" s="5">
        <f>SUM(AP626:AR626,AZ626)/$BG$5</f>
        <v>0.33333333333333331</v>
      </c>
      <c r="BI626" s="5">
        <f>SUM(AS626:AU626,BA626)/$BG$5</f>
        <v>17.333333333333332</v>
      </c>
      <c r="BJ626" s="5">
        <f>SUM(AV626:AX626,BB626)/$BG$5</f>
        <v>0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85"/>
      <c r="AI627" s="66" t="s">
        <v>135</v>
      </c>
      <c r="AJ627" s="283"/>
      <c r="AK627" s="284"/>
      <c r="AL627" s="281"/>
      <c r="AM627" s="283"/>
      <c r="AN627" s="284"/>
      <c r="AO627" s="281"/>
      <c r="AP627" s="283"/>
      <c r="AQ627" s="284"/>
      <c r="AR627" s="281"/>
      <c r="AS627" s="283"/>
      <c r="AT627" s="284"/>
      <c r="AU627" s="281"/>
      <c r="AV627" s="283"/>
      <c r="AW627" s="282"/>
      <c r="AX627" s="281"/>
      <c r="AY627" s="62">
        <f>AY626/3</f>
        <v>0</v>
      </c>
      <c r="AZ627" s="61">
        <f>AZ626/3</f>
        <v>0</v>
      </c>
      <c r="BA627" s="61">
        <f>BA626/3</f>
        <v>0</v>
      </c>
      <c r="BB627" s="60">
        <f>BB626/3</f>
        <v>0</v>
      </c>
      <c r="BC627" s="59" t="s">
        <v>134</v>
      </c>
    </row>
    <row r="628" spans="2:62" ht="28.15" customHeight="1" x14ac:dyDescent="0.2">
      <c r="B628" s="30"/>
      <c r="C628" s="338">
        <v>1</v>
      </c>
      <c r="D628" s="212"/>
      <c r="E628" s="198"/>
      <c r="F628" s="198"/>
      <c r="G628" s="197"/>
      <c r="H628" s="358" t="s">
        <v>370</v>
      </c>
      <c r="I628" s="390">
        <v>118</v>
      </c>
      <c r="J628" s="390">
        <v>30</v>
      </c>
      <c r="K628" s="390">
        <v>6</v>
      </c>
      <c r="L628" s="42" t="s">
        <v>131</v>
      </c>
      <c r="M628" s="43" t="s">
        <v>179</v>
      </c>
      <c r="N628" s="42" t="s">
        <v>129</v>
      </c>
      <c r="O628" s="43" t="s">
        <v>357</v>
      </c>
      <c r="P628" s="42" t="s">
        <v>128</v>
      </c>
      <c r="Q628" s="43" t="s">
        <v>684</v>
      </c>
      <c r="R628" s="42" t="s">
        <v>127</v>
      </c>
      <c r="S628" s="43" t="s">
        <v>458</v>
      </c>
      <c r="T628" s="42" t="s">
        <v>126</v>
      </c>
      <c r="U628" s="43" t="s">
        <v>507</v>
      </c>
      <c r="V628" s="42" t="s">
        <v>125</v>
      </c>
      <c r="W628" s="43" t="s">
        <v>354</v>
      </c>
      <c r="X628" s="42" t="s">
        <v>124</v>
      </c>
      <c r="Y628" s="43"/>
      <c r="Z628" s="42" t="s">
        <v>123</v>
      </c>
      <c r="AA628" s="43"/>
      <c r="AB628" s="196">
        <v>21</v>
      </c>
      <c r="AC628" s="43" t="s">
        <v>179</v>
      </c>
      <c r="AD628" s="196" t="s">
        <v>179</v>
      </c>
      <c r="AE628" s="58"/>
      <c r="AF628" s="421"/>
      <c r="AG628" s="421"/>
      <c r="AH628" s="279"/>
      <c r="AI628" s="9"/>
      <c r="AJ628" s="349">
        <f>SUMPRODUCT(LEN($M628:$AA631)-LEN(SUBSTITUTE($M628:$AA631,"A", "")))</f>
        <v>54</v>
      </c>
      <c r="AK628" s="352">
        <f>SUMPRODUCT(LEN($AD628:$AD631)-LEN(SUBSTITUTE($AD628:$AD631,"A", "")))</f>
        <v>2</v>
      </c>
      <c r="AL628" s="335">
        <f>SUMPRODUCT(LEN($AC628:$AC631)-LEN(SUBSTITUTE($AC628:$AC631,"A", "")))</f>
        <v>2</v>
      </c>
      <c r="AM628" s="349">
        <f>SUMPRODUCT(LEN($M628:$AA631)-LEN(SUBSTITUTE($M628:$AA631,"S", "")))</f>
        <v>15</v>
      </c>
      <c r="AN628" s="352">
        <f>SUMPRODUCT(LEN($AD628:$AD631)-LEN(SUBSTITUTE($AD628:$AD631,"S", "")))</f>
        <v>0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13</v>
      </c>
      <c r="AT628" s="352">
        <f>SUMPRODUCT(LEN($AD628:$AD631)-LEN(SUBSTITUTE($AD628:$AD631,"G", "")))</f>
        <v>0</v>
      </c>
      <c r="AU628" s="335">
        <f>SUMPRODUCT(LEN($AC628:$AC631)-LEN(SUBSTITUTE($AC628:$AC631,"G", "")))</f>
        <v>0</v>
      </c>
      <c r="AV628" s="349">
        <f>SUMPRODUCT(LEN($L628:$AA631)-LEN(SUBSTITUTE($L628:$AA631,"M", "")))</f>
        <v>0</v>
      </c>
      <c r="AW628" s="362">
        <f>SUMPRODUCT(LEN($AD628:$AD631)-LEN(SUBSTITUTE($AD628:$AD631,"M", "")))</f>
        <v>0</v>
      </c>
      <c r="AX628" s="335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0</v>
      </c>
      <c r="BB628" s="413">
        <f>SUMPRODUCT(LEN($AE628:$AE631)-LEN(SUBSTITUTE($AE628:$AE631,"M", "")))</f>
        <v>0</v>
      </c>
    </row>
    <row r="629" spans="2:62" ht="28.15" customHeight="1" thickBot="1" x14ac:dyDescent="0.25">
      <c r="B629" s="30"/>
      <c r="C629" s="339"/>
      <c r="D629" s="221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179</v>
      </c>
      <c r="N629" s="33" t="s">
        <v>121</v>
      </c>
      <c r="O629" s="55" t="s">
        <v>679</v>
      </c>
      <c r="P629" s="33" t="s">
        <v>120</v>
      </c>
      <c r="Q629" s="55" t="s">
        <v>357</v>
      </c>
      <c r="R629" s="33" t="s">
        <v>119</v>
      </c>
      <c r="S629" s="55" t="s">
        <v>1350</v>
      </c>
      <c r="T629" s="33" t="s">
        <v>118</v>
      </c>
      <c r="U629" s="55" t="s">
        <v>502</v>
      </c>
      <c r="V629" s="33" t="s">
        <v>117</v>
      </c>
      <c r="W629" s="55" t="s">
        <v>347</v>
      </c>
      <c r="X629" s="33" t="s">
        <v>116</v>
      </c>
      <c r="Y629" s="55"/>
      <c r="Z629" s="33" t="s">
        <v>115</v>
      </c>
      <c r="AA629" s="55"/>
      <c r="AB629" s="193"/>
      <c r="AC629" s="55"/>
      <c r="AD629" s="193"/>
      <c r="AE629" s="57"/>
      <c r="AF629" s="422"/>
      <c r="AG629" s="422"/>
      <c r="AH629" s="278"/>
      <c r="AI629" s="9"/>
      <c r="AJ629" s="350"/>
      <c r="AK629" s="353"/>
      <c r="AL629" s="336"/>
      <c r="AM629" s="350"/>
      <c r="AN629" s="353"/>
      <c r="AO629" s="336"/>
      <c r="AP629" s="350"/>
      <c r="AQ629" s="353"/>
      <c r="AR629" s="336"/>
      <c r="AS629" s="350"/>
      <c r="AT629" s="353"/>
      <c r="AU629" s="336"/>
      <c r="AV629" s="350"/>
      <c r="AW629" s="363"/>
      <c r="AX629" s="336"/>
      <c r="AY629" s="417"/>
      <c r="AZ629" s="411"/>
      <c r="BA629" s="411"/>
      <c r="BB629" s="414"/>
    </row>
    <row r="630" spans="2:62" ht="28.15" customHeight="1" x14ac:dyDescent="0.2">
      <c r="B630" s="30"/>
      <c r="C630" s="340"/>
      <c r="D630" s="218"/>
      <c r="E630" s="192"/>
      <c r="F630" s="192"/>
      <c r="G630" s="191"/>
      <c r="H630" s="360"/>
      <c r="I630" s="392"/>
      <c r="J630" s="392"/>
      <c r="K630" s="392"/>
      <c r="L630" s="25" t="s">
        <v>114</v>
      </c>
      <c r="M630" s="114" t="s">
        <v>484</v>
      </c>
      <c r="N630" s="25" t="s">
        <v>112</v>
      </c>
      <c r="O630" s="114" t="s">
        <v>179</v>
      </c>
      <c r="P630" s="25" t="s">
        <v>111</v>
      </c>
      <c r="Q630" s="114" t="s">
        <v>132</v>
      </c>
      <c r="R630" s="25" t="s">
        <v>110</v>
      </c>
      <c r="S630" s="114" t="s">
        <v>986</v>
      </c>
      <c r="T630" s="25" t="s">
        <v>109</v>
      </c>
      <c r="U630" s="114" t="s">
        <v>348</v>
      </c>
      <c r="V630" s="25" t="s">
        <v>108</v>
      </c>
      <c r="W630" s="114" t="s">
        <v>354</v>
      </c>
      <c r="X630" s="25" t="s">
        <v>107</v>
      </c>
      <c r="Y630" s="114"/>
      <c r="Z630" s="25" t="s">
        <v>106</v>
      </c>
      <c r="AA630" s="114"/>
      <c r="AB630" s="190"/>
      <c r="AC630" s="114"/>
      <c r="AD630" s="190"/>
      <c r="AE630" s="57"/>
      <c r="AF630" s="422"/>
      <c r="AG630" s="422"/>
      <c r="AH630" s="278"/>
      <c r="AI630" s="9"/>
      <c r="AJ630" s="350"/>
      <c r="AK630" s="353"/>
      <c r="AL630" s="336"/>
      <c r="AM630" s="350"/>
      <c r="AN630" s="353"/>
      <c r="AO630" s="336"/>
      <c r="AP630" s="350"/>
      <c r="AQ630" s="353"/>
      <c r="AR630" s="336"/>
      <c r="AS630" s="350"/>
      <c r="AT630" s="353"/>
      <c r="AU630" s="336"/>
      <c r="AV630" s="350"/>
      <c r="AW630" s="363"/>
      <c r="AX630" s="336"/>
      <c r="AY630" s="417"/>
      <c r="AZ630" s="411"/>
      <c r="BA630" s="411"/>
      <c r="BB630" s="414"/>
    </row>
    <row r="631" spans="2:62" ht="28.15" customHeight="1" thickBot="1" x14ac:dyDescent="0.25">
      <c r="B631" s="30"/>
      <c r="C631" s="355"/>
      <c r="D631" s="246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469</v>
      </c>
      <c r="N631" s="50" t="s">
        <v>104</v>
      </c>
      <c r="O631" s="51" t="s">
        <v>507</v>
      </c>
      <c r="P631" s="50" t="s">
        <v>103</v>
      </c>
      <c r="Q631" s="51" t="s">
        <v>679</v>
      </c>
      <c r="R631" s="50" t="s">
        <v>102</v>
      </c>
      <c r="S631" s="51" t="s">
        <v>702</v>
      </c>
      <c r="T631" s="50">
        <v>20</v>
      </c>
      <c r="U631" s="51" t="s">
        <v>498</v>
      </c>
      <c r="V631" s="50" t="s">
        <v>101</v>
      </c>
      <c r="W631" s="51" t="s">
        <v>130</v>
      </c>
      <c r="X631" s="50" t="s">
        <v>100</v>
      </c>
      <c r="Y631" s="51"/>
      <c r="Z631" s="50" t="s">
        <v>99</v>
      </c>
      <c r="AA631" s="51"/>
      <c r="AB631" s="187"/>
      <c r="AC631" s="51"/>
      <c r="AD631" s="187"/>
      <c r="AE631" s="56"/>
      <c r="AF631" s="424"/>
      <c r="AG631" s="424"/>
      <c r="AH631" s="280"/>
      <c r="AI631" s="9"/>
      <c r="AJ631" s="351"/>
      <c r="AK631" s="354"/>
      <c r="AL631" s="337"/>
      <c r="AM631" s="351"/>
      <c r="AN631" s="354"/>
      <c r="AO631" s="337"/>
      <c r="AP631" s="351"/>
      <c r="AQ631" s="354"/>
      <c r="AR631" s="337"/>
      <c r="AS631" s="351"/>
      <c r="AT631" s="354"/>
      <c r="AU631" s="337"/>
      <c r="AV631" s="351"/>
      <c r="AW631" s="364"/>
      <c r="AX631" s="337"/>
      <c r="AY631" s="418"/>
      <c r="AZ631" s="412"/>
      <c r="BA631" s="412"/>
      <c r="BB631" s="415"/>
    </row>
    <row r="632" spans="2:62" ht="28.15" customHeight="1" x14ac:dyDescent="0.2">
      <c r="B632" s="30"/>
      <c r="C632" s="338">
        <v>2</v>
      </c>
      <c r="D632" s="212"/>
      <c r="E632" s="198"/>
      <c r="F632" s="198"/>
      <c r="G632" s="197"/>
      <c r="H632" s="358"/>
      <c r="I632" s="390">
        <v>130</v>
      </c>
      <c r="J632" s="390">
        <v>33</v>
      </c>
      <c r="K632" s="390">
        <v>7</v>
      </c>
      <c r="L632" s="42" t="s">
        <v>131</v>
      </c>
      <c r="M632" s="43" t="s">
        <v>179</v>
      </c>
      <c r="N632" s="42" t="s">
        <v>129</v>
      </c>
      <c r="O632" s="43" t="s">
        <v>527</v>
      </c>
      <c r="P632" s="42" t="s">
        <v>128</v>
      </c>
      <c r="Q632" s="43" t="s">
        <v>458</v>
      </c>
      <c r="R632" s="42" t="s">
        <v>127</v>
      </c>
      <c r="S632" s="43" t="s">
        <v>1038</v>
      </c>
      <c r="T632" s="42" t="s">
        <v>126</v>
      </c>
      <c r="U632" s="43" t="s">
        <v>700</v>
      </c>
      <c r="V632" s="42" t="s">
        <v>125</v>
      </c>
      <c r="W632" s="43" t="s">
        <v>353</v>
      </c>
      <c r="X632" s="42" t="s">
        <v>124</v>
      </c>
      <c r="Y632" s="43" t="s">
        <v>354</v>
      </c>
      <c r="Z632" s="42" t="s">
        <v>123</v>
      </c>
      <c r="AA632" s="43"/>
      <c r="AB632" s="196">
        <v>6</v>
      </c>
      <c r="AC632" s="43" t="s">
        <v>132</v>
      </c>
      <c r="AD632" s="196" t="s">
        <v>1025</v>
      </c>
      <c r="AE632" s="39"/>
      <c r="AF632" s="421"/>
      <c r="AG632" s="421"/>
      <c r="AH632" s="279"/>
      <c r="AI632" s="9"/>
      <c r="AJ632" s="349">
        <f>SUMPRODUCT(LEN($M632:$AA635)-LEN(SUBSTITUTE($M632:$AA635,"A", "")))</f>
        <v>59</v>
      </c>
      <c r="AK632" s="352">
        <f>SUMPRODUCT(LEN($AD632:$AD635)-LEN(SUBSTITUTE($AD632:$AD635,"A", "")))</f>
        <v>9</v>
      </c>
      <c r="AL632" s="335">
        <f>SUMPRODUCT(LEN($AC632:$AC635)-LEN(SUBSTITUTE($AC632:$AC635,"A", "")))</f>
        <v>1</v>
      </c>
      <c r="AM632" s="349">
        <f>SUMPRODUCT(LEN($M632:$AA635)-LEN(SUBSTITUTE($M632:$AA635,"S", "")))</f>
        <v>26</v>
      </c>
      <c r="AN632" s="352">
        <f>SUMPRODUCT(LEN($AD632:$AD635)-LEN(SUBSTITUTE($AD632:$AD635,"S", "")))</f>
        <v>6</v>
      </c>
      <c r="AO632" s="335">
        <f>SUMPRODUCT(LEN($AC632:$AC635)-LEN(SUBSTITUTE($AC632:$AC635,"S", "")))</f>
        <v>0</v>
      </c>
      <c r="AP632" s="349">
        <f>SUMPRODUCT(LEN($M632:$AA635)-LEN(SUBSTITUTE($M632:$AA635,"F", "")))</f>
        <v>0</v>
      </c>
      <c r="AQ632" s="352">
        <f>SUMPRODUCT(LEN($AD632:$AD635)-LEN(SUBSTITUTE($AD632:$AD635,"F", "")))</f>
        <v>0</v>
      </c>
      <c r="AR632" s="335">
        <f>SUMPRODUCT(LEN($AC632:$AC635)-LEN(SUBSTITUTE($AC632:$AC635,"F", "")))</f>
        <v>0</v>
      </c>
      <c r="AS632" s="349">
        <f>SUMPRODUCT(LEN($M632:$AA635)-LEN(SUBSTITUTE($M632:$AA635,"G", "")))</f>
        <v>14</v>
      </c>
      <c r="AT632" s="352">
        <f>SUMPRODUCT(LEN($AD632:$AD635)-LEN(SUBSTITUTE($AD632:$AD635,"G", "")))</f>
        <v>6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35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8.15" customHeight="1" thickBot="1" x14ac:dyDescent="0.25">
      <c r="B633" s="30"/>
      <c r="C633" s="339"/>
      <c r="D633" s="221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 t="s">
        <v>357</v>
      </c>
      <c r="N633" s="33" t="s">
        <v>121</v>
      </c>
      <c r="O633" s="55" t="s">
        <v>458</v>
      </c>
      <c r="P633" s="33" t="s">
        <v>120</v>
      </c>
      <c r="Q633" s="55" t="s">
        <v>780</v>
      </c>
      <c r="R633" s="33" t="s">
        <v>119</v>
      </c>
      <c r="S633" s="55" t="s">
        <v>507</v>
      </c>
      <c r="T633" s="33" t="s">
        <v>118</v>
      </c>
      <c r="U633" s="55" t="s">
        <v>459</v>
      </c>
      <c r="V633" s="33" t="s">
        <v>117</v>
      </c>
      <c r="W633" s="55" t="s">
        <v>367</v>
      </c>
      <c r="X633" s="33" t="s">
        <v>116</v>
      </c>
      <c r="Y633" s="55" t="s">
        <v>130</v>
      </c>
      <c r="Z633" s="33" t="s">
        <v>115</v>
      </c>
      <c r="AA633" s="55"/>
      <c r="AB633" s="193"/>
      <c r="AC633" s="55"/>
      <c r="AD633" s="193" t="s">
        <v>1349</v>
      </c>
      <c r="AE633" s="22"/>
      <c r="AF633" s="422"/>
      <c r="AG633" s="422"/>
      <c r="AH633" s="278"/>
      <c r="AI633" s="9"/>
      <c r="AJ633" s="350"/>
      <c r="AK633" s="353"/>
      <c r="AL633" s="336"/>
      <c r="AM633" s="350"/>
      <c r="AN633" s="353"/>
      <c r="AO633" s="336"/>
      <c r="AP633" s="350"/>
      <c r="AQ633" s="353"/>
      <c r="AR633" s="336"/>
      <c r="AS633" s="350"/>
      <c r="AT633" s="353"/>
      <c r="AU633" s="336"/>
      <c r="AV633" s="350"/>
      <c r="AW633" s="363"/>
      <c r="AX633" s="336"/>
      <c r="AY633" s="417"/>
      <c r="AZ633" s="411"/>
      <c r="BA633" s="411"/>
      <c r="BB633" s="414"/>
    </row>
    <row r="634" spans="2:62" ht="28.15" customHeight="1" x14ac:dyDescent="0.2">
      <c r="B634" s="30"/>
      <c r="C634" s="340"/>
      <c r="D634" s="218"/>
      <c r="E634" s="192"/>
      <c r="F634" s="192"/>
      <c r="G634" s="191"/>
      <c r="H634" s="360"/>
      <c r="I634" s="392"/>
      <c r="J634" s="392"/>
      <c r="K634" s="392"/>
      <c r="L634" s="25" t="s">
        <v>114</v>
      </c>
      <c r="M634" s="114" t="s">
        <v>493</v>
      </c>
      <c r="N634" s="25" t="s">
        <v>112</v>
      </c>
      <c r="O634" s="114" t="s">
        <v>469</v>
      </c>
      <c r="P634" s="25" t="s">
        <v>111</v>
      </c>
      <c r="Q634" s="114" t="s">
        <v>527</v>
      </c>
      <c r="R634" s="25" t="s">
        <v>110</v>
      </c>
      <c r="S634" s="114" t="s">
        <v>840</v>
      </c>
      <c r="T634" s="25" t="s">
        <v>109</v>
      </c>
      <c r="U634" s="114" t="s">
        <v>466</v>
      </c>
      <c r="V634" s="25" t="s">
        <v>108</v>
      </c>
      <c r="W634" s="114" t="s">
        <v>349</v>
      </c>
      <c r="X634" s="25" t="s">
        <v>107</v>
      </c>
      <c r="Y634" s="114" t="s">
        <v>130</v>
      </c>
      <c r="Z634" s="25" t="s">
        <v>106</v>
      </c>
      <c r="AA634" s="114"/>
      <c r="AB634" s="190"/>
      <c r="AC634" s="114"/>
      <c r="AD634" s="190"/>
      <c r="AE634" s="22"/>
      <c r="AF634" s="422"/>
      <c r="AG634" s="422"/>
      <c r="AH634" s="278"/>
      <c r="AI634" s="9"/>
      <c r="AJ634" s="350"/>
      <c r="AK634" s="353"/>
      <c r="AL634" s="336"/>
      <c r="AM634" s="350"/>
      <c r="AN634" s="353"/>
      <c r="AO634" s="336"/>
      <c r="AP634" s="350"/>
      <c r="AQ634" s="353"/>
      <c r="AR634" s="336"/>
      <c r="AS634" s="350"/>
      <c r="AT634" s="353"/>
      <c r="AU634" s="336"/>
      <c r="AV634" s="350"/>
      <c r="AW634" s="363"/>
      <c r="AX634" s="336"/>
      <c r="AY634" s="417"/>
      <c r="AZ634" s="411"/>
      <c r="BA634" s="411"/>
      <c r="BB634" s="414"/>
    </row>
    <row r="635" spans="2:62" ht="28.15" customHeight="1" thickBot="1" x14ac:dyDescent="0.25">
      <c r="B635" s="30"/>
      <c r="C635" s="355"/>
      <c r="D635" s="246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 t="s">
        <v>357</v>
      </c>
      <c r="N635" s="50" t="s">
        <v>104</v>
      </c>
      <c r="O635" s="51" t="s">
        <v>179</v>
      </c>
      <c r="P635" s="50" t="s">
        <v>103</v>
      </c>
      <c r="Q635" s="51" t="s">
        <v>1348</v>
      </c>
      <c r="R635" s="50" t="s">
        <v>102</v>
      </c>
      <c r="S635" s="51" t="s">
        <v>556</v>
      </c>
      <c r="T635" s="50">
        <v>20</v>
      </c>
      <c r="U635" s="51" t="s">
        <v>462</v>
      </c>
      <c r="V635" s="50" t="s">
        <v>101</v>
      </c>
      <c r="W635" s="51" t="s">
        <v>354</v>
      </c>
      <c r="X635" s="50" t="s">
        <v>100</v>
      </c>
      <c r="Y635" s="51"/>
      <c r="Z635" s="50" t="s">
        <v>99</v>
      </c>
      <c r="AA635" s="51"/>
      <c r="AB635" s="187"/>
      <c r="AC635" s="51"/>
      <c r="AD635" s="187"/>
      <c r="AE635" s="48"/>
      <c r="AF635" s="424"/>
      <c r="AG635" s="424"/>
      <c r="AH635" s="280"/>
      <c r="AI635" s="9"/>
      <c r="AJ635" s="351"/>
      <c r="AK635" s="354"/>
      <c r="AL635" s="337"/>
      <c r="AM635" s="351"/>
      <c r="AN635" s="354"/>
      <c r="AO635" s="337"/>
      <c r="AP635" s="351"/>
      <c r="AQ635" s="354"/>
      <c r="AR635" s="337"/>
      <c r="AS635" s="351"/>
      <c r="AT635" s="354"/>
      <c r="AU635" s="337"/>
      <c r="AV635" s="351"/>
      <c r="AW635" s="364"/>
      <c r="AX635" s="337"/>
      <c r="AY635" s="418"/>
      <c r="AZ635" s="412"/>
      <c r="BA635" s="412"/>
      <c r="BB635" s="415"/>
    </row>
    <row r="636" spans="2:62" ht="28.15" customHeight="1" x14ac:dyDescent="0.2">
      <c r="B636" s="30"/>
      <c r="C636" s="338">
        <v>3</v>
      </c>
      <c r="D636" s="212"/>
      <c r="E636" s="198"/>
      <c r="F636" s="198"/>
      <c r="G636" s="197"/>
      <c r="H636" s="358"/>
      <c r="I636" s="390">
        <v>162</v>
      </c>
      <c r="J636" s="390">
        <v>37</v>
      </c>
      <c r="K636" s="390">
        <v>6</v>
      </c>
      <c r="L636" s="42" t="s">
        <v>131</v>
      </c>
      <c r="M636" s="43" t="s">
        <v>179</v>
      </c>
      <c r="N636" s="42" t="s">
        <v>129</v>
      </c>
      <c r="O636" s="43" t="s">
        <v>357</v>
      </c>
      <c r="P636" s="42" t="s">
        <v>128</v>
      </c>
      <c r="Q636" s="43" t="s">
        <v>527</v>
      </c>
      <c r="R636" s="42" t="s">
        <v>127</v>
      </c>
      <c r="S636" s="43" t="s">
        <v>1347</v>
      </c>
      <c r="T636" s="42" t="s">
        <v>126</v>
      </c>
      <c r="U636" s="43" t="s">
        <v>527</v>
      </c>
      <c r="V636" s="42" t="s">
        <v>125</v>
      </c>
      <c r="W636" s="43" t="s">
        <v>581</v>
      </c>
      <c r="X636" s="42" t="s">
        <v>124</v>
      </c>
      <c r="Y636" s="43" t="s">
        <v>350</v>
      </c>
      <c r="Z636" s="42" t="s">
        <v>123</v>
      </c>
      <c r="AA636" s="43" t="s">
        <v>130</v>
      </c>
      <c r="AB636" s="196">
        <v>15</v>
      </c>
      <c r="AC636" s="43" t="s">
        <v>496</v>
      </c>
      <c r="AD636" s="196" t="s">
        <v>1346</v>
      </c>
      <c r="AE636" s="39"/>
      <c r="AF636" s="421"/>
      <c r="AG636" s="421"/>
      <c r="AH636" s="279"/>
      <c r="AI636" s="9"/>
      <c r="AJ636" s="349">
        <f>SUMPRODUCT(LEN($M636:$AA639)-LEN(SUBSTITUTE($M636:$AA639,"A", "")))</f>
        <v>69</v>
      </c>
      <c r="AK636" s="352">
        <f>SUMPRODUCT(LEN($AD636:$AD639)-LEN(SUBSTITUTE($AD636:$AD639,"A", "")))</f>
        <v>15</v>
      </c>
      <c r="AL636" s="335">
        <f>SUMPRODUCT(LEN($AC636:$AC639)-LEN(SUBSTITUTE($AC636:$AC639,"A", "")))</f>
        <v>0</v>
      </c>
      <c r="AM636" s="349">
        <f>SUMPRODUCT(LEN($M636:$AA639)-LEN(SUBSTITUTE($M636:$AA639,"S", "")))</f>
        <v>25</v>
      </c>
      <c r="AN636" s="352">
        <f>SUMPRODUCT(LEN($AD636:$AD639)-LEN(SUBSTITUTE($AD636:$AD639,"S", "")))</f>
        <v>3</v>
      </c>
      <c r="AO636" s="335">
        <f>SUMPRODUCT(LEN($AC636:$AC639)-LEN(SUBSTITUTE($AC636:$AC639,"S", "")))</f>
        <v>0</v>
      </c>
      <c r="AP636" s="349">
        <f>SUMPRODUCT(LEN($M636:$AA639)-LEN(SUBSTITUTE($M636:$AA639,"F", "")))</f>
        <v>1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16</v>
      </c>
      <c r="AT636" s="352">
        <f>SUMPRODUCT(LEN($AD636:$AD639)-LEN(SUBSTITUTE($AD636:$AD639,"G", "")))</f>
        <v>2</v>
      </c>
      <c r="AU636" s="335">
        <f>SUMPRODUCT(LEN($AC636:$AC639)-LEN(SUBSTITUTE($AC636:$AC639,"G", "")))</f>
        <v>1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35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8.15" customHeight="1" thickBot="1" x14ac:dyDescent="0.25">
      <c r="B637" s="30"/>
      <c r="C637" s="339"/>
      <c r="D637" s="221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 t="s">
        <v>357</v>
      </c>
      <c r="N637" s="33" t="s">
        <v>121</v>
      </c>
      <c r="O637" s="55" t="s">
        <v>1042</v>
      </c>
      <c r="P637" s="33" t="s">
        <v>120</v>
      </c>
      <c r="Q637" s="55" t="s">
        <v>357</v>
      </c>
      <c r="R637" s="33" t="s">
        <v>119</v>
      </c>
      <c r="S637" s="55" t="s">
        <v>487</v>
      </c>
      <c r="T637" s="33" t="s">
        <v>118</v>
      </c>
      <c r="U637" s="55" t="s">
        <v>479</v>
      </c>
      <c r="V637" s="33" t="s">
        <v>117</v>
      </c>
      <c r="W637" s="55" t="s">
        <v>578</v>
      </c>
      <c r="X637" s="33" t="s">
        <v>116</v>
      </c>
      <c r="Y637" s="55" t="s">
        <v>349</v>
      </c>
      <c r="Z637" s="33" t="s">
        <v>115</v>
      </c>
      <c r="AA637" s="55" t="s">
        <v>130</v>
      </c>
      <c r="AB637" s="193"/>
      <c r="AC637" s="55"/>
      <c r="AD637" s="193" t="s">
        <v>179</v>
      </c>
      <c r="AE637" s="22"/>
      <c r="AF637" s="422"/>
      <c r="AG637" s="422"/>
      <c r="AH637" s="278"/>
      <c r="AI637" s="9"/>
      <c r="AJ637" s="350"/>
      <c r="AK637" s="353"/>
      <c r="AL637" s="336"/>
      <c r="AM637" s="350"/>
      <c r="AN637" s="353"/>
      <c r="AO637" s="336"/>
      <c r="AP637" s="350"/>
      <c r="AQ637" s="353"/>
      <c r="AR637" s="336"/>
      <c r="AS637" s="350"/>
      <c r="AT637" s="353"/>
      <c r="AU637" s="336"/>
      <c r="AV637" s="350"/>
      <c r="AW637" s="363"/>
      <c r="AX637" s="336"/>
      <c r="AY637" s="417"/>
      <c r="AZ637" s="411"/>
      <c r="BA637" s="411"/>
      <c r="BB637" s="414"/>
    </row>
    <row r="638" spans="2:62" ht="28.15" customHeight="1" x14ac:dyDescent="0.2">
      <c r="B638" s="30"/>
      <c r="C638" s="340"/>
      <c r="D638" s="218"/>
      <c r="E638" s="192"/>
      <c r="F638" s="192"/>
      <c r="G638" s="191"/>
      <c r="H638" s="360"/>
      <c r="I638" s="392"/>
      <c r="J638" s="392"/>
      <c r="K638" s="392"/>
      <c r="L638" s="25" t="s">
        <v>114</v>
      </c>
      <c r="M638" s="114" t="s">
        <v>715</v>
      </c>
      <c r="N638" s="25" t="s">
        <v>112</v>
      </c>
      <c r="O638" s="114" t="s">
        <v>458</v>
      </c>
      <c r="P638" s="25" t="s">
        <v>111</v>
      </c>
      <c r="Q638" s="114" t="s">
        <v>1041</v>
      </c>
      <c r="R638" s="25" t="s">
        <v>110</v>
      </c>
      <c r="S638" s="114" t="s">
        <v>700</v>
      </c>
      <c r="T638" s="25" t="s">
        <v>109</v>
      </c>
      <c r="U638" s="114" t="s">
        <v>354</v>
      </c>
      <c r="V638" s="25" t="s">
        <v>108</v>
      </c>
      <c r="W638" s="114" t="s">
        <v>467</v>
      </c>
      <c r="X638" s="25" t="s">
        <v>107</v>
      </c>
      <c r="Y638" s="114" t="s">
        <v>347</v>
      </c>
      <c r="Z638" s="25" t="s">
        <v>106</v>
      </c>
      <c r="AA638" s="114"/>
      <c r="AB638" s="190"/>
      <c r="AC638" s="114"/>
      <c r="AD638" s="190"/>
      <c r="AE638" s="22"/>
      <c r="AF638" s="422"/>
      <c r="AG638" s="422"/>
      <c r="AH638" s="278"/>
      <c r="AI638" s="9"/>
      <c r="AJ638" s="350"/>
      <c r="AK638" s="353"/>
      <c r="AL638" s="336"/>
      <c r="AM638" s="350"/>
      <c r="AN638" s="353"/>
      <c r="AO638" s="336"/>
      <c r="AP638" s="350"/>
      <c r="AQ638" s="353"/>
      <c r="AR638" s="336"/>
      <c r="AS638" s="350"/>
      <c r="AT638" s="353"/>
      <c r="AU638" s="336"/>
      <c r="AV638" s="350"/>
      <c r="AW638" s="363"/>
      <c r="AX638" s="336"/>
      <c r="AY638" s="417"/>
      <c r="AZ638" s="411"/>
      <c r="BA638" s="411"/>
      <c r="BB638" s="414"/>
    </row>
    <row r="639" spans="2:62" ht="28.15" customHeight="1" thickBot="1" x14ac:dyDescent="0.25">
      <c r="B639" s="20"/>
      <c r="C639" s="341"/>
      <c r="D639" s="215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 t="s">
        <v>458</v>
      </c>
      <c r="N639" s="15" t="s">
        <v>104</v>
      </c>
      <c r="O639" s="16" t="s">
        <v>357</v>
      </c>
      <c r="P639" s="15" t="s">
        <v>103</v>
      </c>
      <c r="Q639" s="16" t="s">
        <v>548</v>
      </c>
      <c r="R639" s="15" t="s">
        <v>102</v>
      </c>
      <c r="S639" s="16" t="s">
        <v>465</v>
      </c>
      <c r="T639" s="15">
        <v>20</v>
      </c>
      <c r="U639" s="16" t="s">
        <v>1345</v>
      </c>
      <c r="V639" s="15" t="s">
        <v>101</v>
      </c>
      <c r="W639" s="16" t="s">
        <v>579</v>
      </c>
      <c r="X639" s="15" t="s">
        <v>100</v>
      </c>
      <c r="Y639" s="16" t="s">
        <v>132</v>
      </c>
      <c r="Z639" s="15" t="s">
        <v>99</v>
      </c>
      <c r="AA639" s="16"/>
      <c r="AB639" s="187"/>
      <c r="AC639" s="16"/>
      <c r="AD639" s="186"/>
      <c r="AE639" s="11"/>
      <c r="AF639" s="423"/>
      <c r="AG639" s="423"/>
      <c r="AH639" s="277"/>
      <c r="AI639" s="9"/>
      <c r="AJ639" s="351"/>
      <c r="AK639" s="354"/>
      <c r="AL639" s="337"/>
      <c r="AM639" s="351"/>
      <c r="AN639" s="354"/>
      <c r="AO639" s="337"/>
      <c r="AP639" s="351"/>
      <c r="AQ639" s="354"/>
      <c r="AR639" s="337"/>
      <c r="AS639" s="351"/>
      <c r="AT639" s="354"/>
      <c r="AU639" s="337"/>
      <c r="AV639" s="351"/>
      <c r="AW639" s="364"/>
      <c r="AX639" s="337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286" t="s">
        <v>160</v>
      </c>
      <c r="AI640" s="106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228</v>
      </c>
      <c r="E641" s="425">
        <v>24946.720000000001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85"/>
      <c r="AI641" s="86" t="s">
        <v>137</v>
      </c>
      <c r="AJ641" s="85">
        <f t="shared" ref="AJ641:BB641" si="79">SUM(AJ643:AJ654)</f>
        <v>164</v>
      </c>
      <c r="AK641" s="84">
        <f t="shared" si="79"/>
        <v>18</v>
      </c>
      <c r="AL641" s="83">
        <f t="shared" si="79"/>
        <v>0</v>
      </c>
      <c r="AM641" s="85">
        <f t="shared" si="79"/>
        <v>59</v>
      </c>
      <c r="AN641" s="84">
        <f t="shared" si="79"/>
        <v>0</v>
      </c>
      <c r="AO641" s="83">
        <f t="shared" si="79"/>
        <v>0</v>
      </c>
      <c r="AP641" s="85">
        <f t="shared" si="79"/>
        <v>0</v>
      </c>
      <c r="AQ641" s="84">
        <f t="shared" si="79"/>
        <v>0</v>
      </c>
      <c r="AR641" s="83">
        <f t="shared" si="79"/>
        <v>0</v>
      </c>
      <c r="AS641" s="85">
        <f t="shared" si="79"/>
        <v>25</v>
      </c>
      <c r="AT641" s="84">
        <f t="shared" si="79"/>
        <v>7</v>
      </c>
      <c r="AU641" s="83">
        <f t="shared" si="79"/>
        <v>0</v>
      </c>
      <c r="AV641" s="85">
        <f t="shared" si="79"/>
        <v>1</v>
      </c>
      <c r="AW641" s="84">
        <f t="shared" si="79"/>
        <v>0</v>
      </c>
      <c r="AX641" s="83">
        <f t="shared" si="79"/>
        <v>0</v>
      </c>
      <c r="AY641" s="82">
        <f t="shared" si="79"/>
        <v>4</v>
      </c>
      <c r="AZ641" s="81">
        <f t="shared" si="79"/>
        <v>0</v>
      </c>
      <c r="BA641" s="81">
        <f t="shared" si="79"/>
        <v>1</v>
      </c>
      <c r="BB641" s="80">
        <f t="shared" si="79"/>
        <v>0</v>
      </c>
      <c r="BC641" s="79" t="s">
        <v>136</v>
      </c>
      <c r="BF641" s="5">
        <f>SUM(AJ641:AL641)/$BG$5</f>
        <v>60.666666666666664</v>
      </c>
      <c r="BG641" s="5">
        <f>SUM(AM641:AO641,AY641)/$BG$5</f>
        <v>21</v>
      </c>
      <c r="BH641" s="5">
        <f>SUM(AP641:AR641,AZ641)/$BG$5</f>
        <v>0</v>
      </c>
      <c r="BI641" s="5">
        <f>SUM(AS641:AU641,BA641)/$BG$5</f>
        <v>11</v>
      </c>
      <c r="BJ641" s="5">
        <f>SUM(AV641:AX641,BB641)/$BG$5</f>
        <v>0.33333333333333331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85"/>
      <c r="AI642" s="66" t="s">
        <v>135</v>
      </c>
      <c r="AJ642" s="283"/>
      <c r="AK642" s="284"/>
      <c r="AL642" s="281"/>
      <c r="AM642" s="283"/>
      <c r="AN642" s="284"/>
      <c r="AO642" s="281"/>
      <c r="AP642" s="283"/>
      <c r="AQ642" s="284"/>
      <c r="AR642" s="281"/>
      <c r="AS642" s="283"/>
      <c r="AT642" s="284"/>
      <c r="AU642" s="281"/>
      <c r="AV642" s="283"/>
      <c r="AW642" s="282"/>
      <c r="AX642" s="281"/>
      <c r="AY642" s="62">
        <f>AY641/3</f>
        <v>1.3333333333333333</v>
      </c>
      <c r="AZ642" s="61">
        <f>AZ641/3</f>
        <v>0</v>
      </c>
      <c r="BA642" s="61">
        <f>BA641/3</f>
        <v>0.33333333333333331</v>
      </c>
      <c r="BB642" s="60">
        <f>BB641/3</f>
        <v>0</v>
      </c>
      <c r="BC642" s="59" t="s">
        <v>134</v>
      </c>
    </row>
    <row r="643" spans="2:62" ht="28.15" customHeight="1" x14ac:dyDescent="0.2">
      <c r="B643" s="30"/>
      <c r="C643" s="338">
        <v>1</v>
      </c>
      <c r="D643" s="239" t="s">
        <v>1158</v>
      </c>
      <c r="E643" s="198"/>
      <c r="F643" s="198"/>
      <c r="G643" s="197"/>
      <c r="H643" s="358" t="s">
        <v>183</v>
      </c>
      <c r="I643" s="390">
        <v>167</v>
      </c>
      <c r="J643" s="390">
        <v>32</v>
      </c>
      <c r="K643" s="390">
        <v>6</v>
      </c>
      <c r="L643" s="42" t="s">
        <v>131</v>
      </c>
      <c r="M643" s="43" t="s">
        <v>458</v>
      </c>
      <c r="N643" s="42" t="s">
        <v>129</v>
      </c>
      <c r="O643" s="43" t="s">
        <v>458</v>
      </c>
      <c r="P643" s="42" t="s">
        <v>128</v>
      </c>
      <c r="Q643" s="43" t="s">
        <v>1344</v>
      </c>
      <c r="R643" s="42" t="s">
        <v>127</v>
      </c>
      <c r="S643" s="43" t="s">
        <v>458</v>
      </c>
      <c r="T643" s="42" t="s">
        <v>126</v>
      </c>
      <c r="U643" s="43" t="s">
        <v>676</v>
      </c>
      <c r="V643" s="42" t="s">
        <v>125</v>
      </c>
      <c r="W643" s="43" t="s">
        <v>367</v>
      </c>
      <c r="X643" s="42" t="s">
        <v>124</v>
      </c>
      <c r="Y643" s="43" t="s">
        <v>354</v>
      </c>
      <c r="Z643" s="42" t="s">
        <v>123</v>
      </c>
      <c r="AA643" s="43"/>
      <c r="AB643" s="196"/>
      <c r="AC643" s="43"/>
      <c r="AD643" s="196" t="s">
        <v>1343</v>
      </c>
      <c r="AE643" s="58" t="s">
        <v>1157</v>
      </c>
      <c r="AF643" s="421"/>
      <c r="AG643" s="421"/>
      <c r="AH643" s="279"/>
      <c r="AI643" s="9"/>
      <c r="AJ643" s="349">
        <f>SUMPRODUCT(LEN($M643:$AA646)-LEN(SUBSTITUTE($M643:$AA646,"A", "")))</f>
        <v>59</v>
      </c>
      <c r="AK643" s="352">
        <f>SUMPRODUCT(LEN($AD643:$AD646)-LEN(SUBSTITUTE($AD643:$AD646,"A", "")))</f>
        <v>7</v>
      </c>
      <c r="AL643" s="335">
        <f>SUMPRODUCT(LEN($AC643:$AC646)-LEN(SUBSTITUTE($AC643:$AC646,"A", "")))</f>
        <v>0</v>
      </c>
      <c r="AM643" s="349">
        <f>SUMPRODUCT(LEN($M643:$AA646)-LEN(SUBSTITUTE($M643:$AA646,"S", "")))</f>
        <v>22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9</v>
      </c>
      <c r="AT643" s="352">
        <f>SUMPRODUCT(LEN($AD643:$AD646)-LEN(SUBSTITUTE($AD643:$AD646,"G", "")))</f>
        <v>2</v>
      </c>
      <c r="AU643" s="335">
        <f>SUMPRODUCT(LEN($AC643:$AC646)-LEN(SUBSTITUTE($AC643:$AC646,"G", "")))</f>
        <v>0</v>
      </c>
      <c r="AV643" s="349">
        <f>SUMPRODUCT(LEN($L643:$AA646)-LEN(SUBSTITUTE($L643:$AA646,"M", "")))</f>
        <v>0</v>
      </c>
      <c r="AW643" s="362">
        <f>SUMPRODUCT(LEN($AD643:$AD646)-LEN(SUBSTITUTE($AD643:$AD646,"M", "")))</f>
        <v>0</v>
      </c>
      <c r="AX643" s="335">
        <f>SUMPRODUCT(LEN($AC643:$AC646)-LEN(SUBSTITUTE($AC643:$AC646,"M", "")))</f>
        <v>0</v>
      </c>
      <c r="AY643" s="416">
        <f>SUMPRODUCT(LEN($AE643:$AE646)-LEN(SUBSTITUTE($AE643:$AE646,"S", "")))</f>
        <v>4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1</v>
      </c>
      <c r="BB643" s="413">
        <f>SUMPRODUCT(LEN($AE643:$AE646)-LEN(SUBSTITUTE($AE643:$AE646,"M", "")))</f>
        <v>0</v>
      </c>
    </row>
    <row r="644" spans="2:62" ht="28.15" customHeight="1" thickBot="1" x14ac:dyDescent="0.25">
      <c r="B644" s="30"/>
      <c r="C644" s="339"/>
      <c r="D644" s="221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357</v>
      </c>
      <c r="N644" s="33" t="s">
        <v>121</v>
      </c>
      <c r="O644" s="55" t="s">
        <v>458</v>
      </c>
      <c r="P644" s="33" t="s">
        <v>120</v>
      </c>
      <c r="Q644" s="55" t="s">
        <v>132</v>
      </c>
      <c r="R644" s="33" t="s">
        <v>119</v>
      </c>
      <c r="S644" s="55" t="s">
        <v>705</v>
      </c>
      <c r="T644" s="33" t="s">
        <v>118</v>
      </c>
      <c r="U644" s="55" t="s">
        <v>465</v>
      </c>
      <c r="V644" s="33" t="s">
        <v>117</v>
      </c>
      <c r="W644" s="55" t="s">
        <v>353</v>
      </c>
      <c r="X644" s="33" t="s">
        <v>116</v>
      </c>
      <c r="Y644" s="55" t="s">
        <v>130</v>
      </c>
      <c r="Z644" s="33" t="s">
        <v>115</v>
      </c>
      <c r="AA644" s="55"/>
      <c r="AB644" s="193"/>
      <c r="AC644" s="55"/>
      <c r="AD644" s="193"/>
      <c r="AE644" s="57"/>
      <c r="AF644" s="422"/>
      <c r="AG644" s="422"/>
      <c r="AH644" s="278"/>
      <c r="AI644" s="9"/>
      <c r="AJ644" s="350"/>
      <c r="AK644" s="353"/>
      <c r="AL644" s="336"/>
      <c r="AM644" s="350"/>
      <c r="AN644" s="353"/>
      <c r="AO644" s="336"/>
      <c r="AP644" s="350"/>
      <c r="AQ644" s="353"/>
      <c r="AR644" s="336"/>
      <c r="AS644" s="350"/>
      <c r="AT644" s="353"/>
      <c r="AU644" s="336"/>
      <c r="AV644" s="350"/>
      <c r="AW644" s="363"/>
      <c r="AX644" s="336"/>
      <c r="AY644" s="417"/>
      <c r="AZ644" s="411"/>
      <c r="BA644" s="411"/>
      <c r="BB644" s="414"/>
    </row>
    <row r="645" spans="2:62" ht="28.15" customHeight="1" x14ac:dyDescent="0.2">
      <c r="B645" s="30"/>
      <c r="C645" s="340"/>
      <c r="D645" s="218"/>
      <c r="E645" s="192"/>
      <c r="F645" s="192"/>
      <c r="G645" s="191"/>
      <c r="H645" s="360">
        <v>228</v>
      </c>
      <c r="I645" s="392"/>
      <c r="J645" s="392"/>
      <c r="K645" s="392"/>
      <c r="L645" s="25" t="s">
        <v>114</v>
      </c>
      <c r="M645" s="114" t="s">
        <v>479</v>
      </c>
      <c r="N645" s="25" t="s">
        <v>112</v>
      </c>
      <c r="O645" s="114" t="s">
        <v>458</v>
      </c>
      <c r="P645" s="25" t="s">
        <v>111</v>
      </c>
      <c r="Q645" s="114" t="s">
        <v>132</v>
      </c>
      <c r="R645" s="25" t="s">
        <v>110</v>
      </c>
      <c r="S645" s="114" t="s">
        <v>707</v>
      </c>
      <c r="T645" s="25" t="s">
        <v>109</v>
      </c>
      <c r="U645" s="114" t="s">
        <v>462</v>
      </c>
      <c r="V645" s="25" t="s">
        <v>108</v>
      </c>
      <c r="W645" s="114" t="s">
        <v>349</v>
      </c>
      <c r="X645" s="25" t="s">
        <v>107</v>
      </c>
      <c r="Y645" s="114"/>
      <c r="Z645" s="25" t="s">
        <v>106</v>
      </c>
      <c r="AA645" s="114"/>
      <c r="AB645" s="190"/>
      <c r="AC645" s="114"/>
      <c r="AD645" s="190"/>
      <c r="AE645" s="57"/>
      <c r="AF645" s="422"/>
      <c r="AG645" s="422"/>
      <c r="AH645" s="278"/>
      <c r="AI645" s="9"/>
      <c r="AJ645" s="350"/>
      <c r="AK645" s="353"/>
      <c r="AL645" s="336"/>
      <c r="AM645" s="350"/>
      <c r="AN645" s="353"/>
      <c r="AO645" s="336"/>
      <c r="AP645" s="350"/>
      <c r="AQ645" s="353"/>
      <c r="AR645" s="336"/>
      <c r="AS645" s="350"/>
      <c r="AT645" s="353"/>
      <c r="AU645" s="336"/>
      <c r="AV645" s="350"/>
      <c r="AW645" s="363"/>
      <c r="AX645" s="336"/>
      <c r="AY645" s="417"/>
      <c r="AZ645" s="411"/>
      <c r="BA645" s="411"/>
      <c r="BB645" s="414"/>
    </row>
    <row r="646" spans="2:62" ht="28.15" customHeight="1" thickBot="1" x14ac:dyDescent="0.25">
      <c r="B646" s="30"/>
      <c r="C646" s="355"/>
      <c r="D646" s="246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357</v>
      </c>
      <c r="N646" s="50" t="s">
        <v>104</v>
      </c>
      <c r="O646" s="51" t="s">
        <v>527</v>
      </c>
      <c r="P646" s="50" t="s">
        <v>103</v>
      </c>
      <c r="Q646" s="51" t="s">
        <v>457</v>
      </c>
      <c r="R646" s="50" t="s">
        <v>102</v>
      </c>
      <c r="S646" s="51" t="s">
        <v>458</v>
      </c>
      <c r="T646" s="50">
        <v>20</v>
      </c>
      <c r="U646" s="51" t="s">
        <v>371</v>
      </c>
      <c r="V646" s="50" t="s">
        <v>101</v>
      </c>
      <c r="W646" s="51" t="s">
        <v>354</v>
      </c>
      <c r="X646" s="50" t="s">
        <v>100</v>
      </c>
      <c r="Y646" s="51"/>
      <c r="Z646" s="50" t="s">
        <v>99</v>
      </c>
      <c r="AA646" s="51"/>
      <c r="AB646" s="187"/>
      <c r="AC646" s="51"/>
      <c r="AD646" s="187"/>
      <c r="AE646" s="56"/>
      <c r="AF646" s="424"/>
      <c r="AG646" s="424"/>
      <c r="AH646" s="280"/>
      <c r="AI646" s="9"/>
      <c r="AJ646" s="351"/>
      <c r="AK646" s="354"/>
      <c r="AL646" s="337"/>
      <c r="AM646" s="351"/>
      <c r="AN646" s="354"/>
      <c r="AO646" s="337"/>
      <c r="AP646" s="351"/>
      <c r="AQ646" s="354"/>
      <c r="AR646" s="337"/>
      <c r="AS646" s="351"/>
      <c r="AT646" s="354"/>
      <c r="AU646" s="337"/>
      <c r="AV646" s="351"/>
      <c r="AW646" s="364"/>
      <c r="AX646" s="337"/>
      <c r="AY646" s="418"/>
      <c r="AZ646" s="412"/>
      <c r="BA646" s="412"/>
      <c r="BB646" s="415"/>
    </row>
    <row r="647" spans="2:62" ht="28.15" customHeight="1" x14ac:dyDescent="0.2">
      <c r="B647" s="30"/>
      <c r="C647" s="338">
        <v>2</v>
      </c>
      <c r="D647" s="212"/>
      <c r="E647" s="198"/>
      <c r="F647" s="198"/>
      <c r="G647" s="197"/>
      <c r="H647" s="358"/>
      <c r="I647" s="390">
        <v>164</v>
      </c>
      <c r="J647" s="390">
        <v>31</v>
      </c>
      <c r="K647" s="390">
        <v>8</v>
      </c>
      <c r="L647" s="42" t="s">
        <v>131</v>
      </c>
      <c r="M647" s="43" t="s">
        <v>357</v>
      </c>
      <c r="N647" s="42" t="s">
        <v>129</v>
      </c>
      <c r="O647" s="43" t="s">
        <v>179</v>
      </c>
      <c r="P647" s="42" t="s">
        <v>128</v>
      </c>
      <c r="Q647" s="43" t="s">
        <v>458</v>
      </c>
      <c r="R647" s="42" t="s">
        <v>127</v>
      </c>
      <c r="S647" s="43" t="s">
        <v>707</v>
      </c>
      <c r="T647" s="42" t="s">
        <v>126</v>
      </c>
      <c r="U647" s="43" t="s">
        <v>542</v>
      </c>
      <c r="V647" s="42" t="s">
        <v>125</v>
      </c>
      <c r="W647" s="43" t="s">
        <v>354</v>
      </c>
      <c r="X647" s="42" t="s">
        <v>124</v>
      </c>
      <c r="Y647" s="43"/>
      <c r="Z647" s="42" t="s">
        <v>123</v>
      </c>
      <c r="AA647" s="43"/>
      <c r="AB647" s="196"/>
      <c r="AC647" s="43"/>
      <c r="AD647" s="196" t="s">
        <v>1342</v>
      </c>
      <c r="AE647" s="39"/>
      <c r="AF647" s="421"/>
      <c r="AG647" s="421"/>
      <c r="AH647" s="279"/>
      <c r="AI647" s="9"/>
      <c r="AJ647" s="349">
        <f>SUMPRODUCT(LEN($M647:$AA650)-LEN(SUBSTITUTE($M647:$AA650,"A", "")))</f>
        <v>42</v>
      </c>
      <c r="AK647" s="352">
        <f>SUMPRODUCT(LEN($AD647:$AD650)-LEN(SUBSTITUTE($AD647:$AD650,"A", "")))</f>
        <v>4</v>
      </c>
      <c r="AL647" s="335">
        <f>SUMPRODUCT(LEN($AC647:$AC650)-LEN(SUBSTITUTE($AC647:$AC650,"A", "")))</f>
        <v>0</v>
      </c>
      <c r="AM647" s="349">
        <f>SUMPRODUCT(LEN($M647:$AA650)-LEN(SUBSTITUTE($M647:$AA650,"S", "")))</f>
        <v>14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7</v>
      </c>
      <c r="AT647" s="352">
        <f>SUMPRODUCT(LEN($AD647:$AD650)-LEN(SUBSTITUTE($AD647:$AD650,"G", "")))</f>
        <v>4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35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8.15" customHeight="1" thickBot="1" x14ac:dyDescent="0.25">
      <c r="B648" s="30"/>
      <c r="C648" s="339"/>
      <c r="D648" s="221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 t="s">
        <v>357</v>
      </c>
      <c r="N648" s="33" t="s">
        <v>121</v>
      </c>
      <c r="O648" s="55" t="s">
        <v>496</v>
      </c>
      <c r="P648" s="33" t="s">
        <v>120</v>
      </c>
      <c r="Q648" s="55" t="s">
        <v>469</v>
      </c>
      <c r="R648" s="33" t="s">
        <v>119</v>
      </c>
      <c r="S648" s="55" t="s">
        <v>462</v>
      </c>
      <c r="T648" s="33" t="s">
        <v>118</v>
      </c>
      <c r="U648" s="55" t="s">
        <v>348</v>
      </c>
      <c r="V648" s="33" t="s">
        <v>117</v>
      </c>
      <c r="W648" s="55" t="s">
        <v>130</v>
      </c>
      <c r="X648" s="33" t="s">
        <v>116</v>
      </c>
      <c r="Y648" s="55"/>
      <c r="Z648" s="33" t="s">
        <v>115</v>
      </c>
      <c r="AA648" s="55"/>
      <c r="AB648" s="193"/>
      <c r="AC648" s="55"/>
      <c r="AD648" s="193"/>
      <c r="AE648" s="22"/>
      <c r="AF648" s="422"/>
      <c r="AG648" s="422"/>
      <c r="AH648" s="278"/>
      <c r="AI648" s="9"/>
      <c r="AJ648" s="350"/>
      <c r="AK648" s="353"/>
      <c r="AL648" s="336"/>
      <c r="AM648" s="350"/>
      <c r="AN648" s="353"/>
      <c r="AO648" s="336"/>
      <c r="AP648" s="350"/>
      <c r="AQ648" s="353"/>
      <c r="AR648" s="336"/>
      <c r="AS648" s="350"/>
      <c r="AT648" s="353"/>
      <c r="AU648" s="336"/>
      <c r="AV648" s="350"/>
      <c r="AW648" s="363"/>
      <c r="AX648" s="336"/>
      <c r="AY648" s="417"/>
      <c r="AZ648" s="411"/>
      <c r="BA648" s="411"/>
      <c r="BB648" s="414"/>
    </row>
    <row r="649" spans="2:62" ht="28.15" customHeight="1" x14ac:dyDescent="0.2">
      <c r="B649" s="30"/>
      <c r="C649" s="340"/>
      <c r="D649" s="218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 t="s">
        <v>357</v>
      </c>
      <c r="N649" s="25" t="s">
        <v>112</v>
      </c>
      <c r="O649" s="114" t="s">
        <v>357</v>
      </c>
      <c r="P649" s="25" t="s">
        <v>111</v>
      </c>
      <c r="Q649" s="114" t="s">
        <v>509</v>
      </c>
      <c r="R649" s="25" t="s">
        <v>110</v>
      </c>
      <c r="S649" s="114" t="s">
        <v>502</v>
      </c>
      <c r="T649" s="25" t="s">
        <v>109</v>
      </c>
      <c r="U649" s="114" t="s">
        <v>130</v>
      </c>
      <c r="V649" s="25" t="s">
        <v>108</v>
      </c>
      <c r="W649" s="114" t="s">
        <v>130</v>
      </c>
      <c r="X649" s="25" t="s">
        <v>107</v>
      </c>
      <c r="Y649" s="114"/>
      <c r="Z649" s="25" t="s">
        <v>106</v>
      </c>
      <c r="AA649" s="114"/>
      <c r="AB649" s="190"/>
      <c r="AC649" s="114"/>
      <c r="AD649" s="190"/>
      <c r="AE649" s="22"/>
      <c r="AF649" s="422"/>
      <c r="AG649" s="422"/>
      <c r="AH649" s="278"/>
      <c r="AI649" s="9"/>
      <c r="AJ649" s="350"/>
      <c r="AK649" s="353"/>
      <c r="AL649" s="336"/>
      <c r="AM649" s="350"/>
      <c r="AN649" s="353"/>
      <c r="AO649" s="336"/>
      <c r="AP649" s="350"/>
      <c r="AQ649" s="353"/>
      <c r="AR649" s="336"/>
      <c r="AS649" s="350"/>
      <c r="AT649" s="353"/>
      <c r="AU649" s="336"/>
      <c r="AV649" s="350"/>
      <c r="AW649" s="363"/>
      <c r="AX649" s="336"/>
      <c r="AY649" s="417"/>
      <c r="AZ649" s="411"/>
      <c r="BA649" s="411"/>
      <c r="BB649" s="414"/>
    </row>
    <row r="650" spans="2:62" ht="28.15" customHeight="1" thickBot="1" x14ac:dyDescent="0.25">
      <c r="B650" s="30"/>
      <c r="C650" s="355"/>
      <c r="D650" s="246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 t="s">
        <v>458</v>
      </c>
      <c r="N650" s="50" t="s">
        <v>104</v>
      </c>
      <c r="O650" s="51" t="s">
        <v>469</v>
      </c>
      <c r="P650" s="50" t="s">
        <v>103</v>
      </c>
      <c r="Q650" s="51" t="s">
        <v>357</v>
      </c>
      <c r="R650" s="50" t="s">
        <v>102</v>
      </c>
      <c r="S650" s="51" t="s">
        <v>357</v>
      </c>
      <c r="T650" s="50">
        <v>20</v>
      </c>
      <c r="U650" s="51" t="s">
        <v>354</v>
      </c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187"/>
      <c r="AC650" s="51"/>
      <c r="AD650" s="187"/>
      <c r="AE650" s="48"/>
      <c r="AF650" s="424"/>
      <c r="AG650" s="424"/>
      <c r="AH650" s="280"/>
      <c r="AI650" s="9"/>
      <c r="AJ650" s="351"/>
      <c r="AK650" s="354"/>
      <c r="AL650" s="337"/>
      <c r="AM650" s="351"/>
      <c r="AN650" s="354"/>
      <c r="AO650" s="337"/>
      <c r="AP650" s="351"/>
      <c r="AQ650" s="354"/>
      <c r="AR650" s="337"/>
      <c r="AS650" s="351"/>
      <c r="AT650" s="354"/>
      <c r="AU650" s="337"/>
      <c r="AV650" s="351"/>
      <c r="AW650" s="364"/>
      <c r="AX650" s="337"/>
      <c r="AY650" s="418"/>
      <c r="AZ650" s="412"/>
      <c r="BA650" s="412"/>
      <c r="BB650" s="415"/>
    </row>
    <row r="651" spans="2:62" ht="28.15" customHeight="1" x14ac:dyDescent="0.2">
      <c r="B651" s="30"/>
      <c r="C651" s="338">
        <v>3</v>
      </c>
      <c r="D651" s="212"/>
      <c r="E651" s="198"/>
      <c r="F651" s="198"/>
      <c r="G651" s="197"/>
      <c r="H651" s="358"/>
      <c r="I651" s="390">
        <v>169</v>
      </c>
      <c r="J651" s="390">
        <v>33</v>
      </c>
      <c r="K651" s="390">
        <v>6</v>
      </c>
      <c r="L651" s="42" t="s">
        <v>131</v>
      </c>
      <c r="M651" s="43" t="s">
        <v>132</v>
      </c>
      <c r="N651" s="42" t="s">
        <v>129</v>
      </c>
      <c r="O651" s="43" t="s">
        <v>469</v>
      </c>
      <c r="P651" s="42" t="s">
        <v>128</v>
      </c>
      <c r="Q651" s="43" t="s">
        <v>357</v>
      </c>
      <c r="R651" s="42" t="s">
        <v>127</v>
      </c>
      <c r="S651" s="43" t="s">
        <v>527</v>
      </c>
      <c r="T651" s="42" t="s">
        <v>126</v>
      </c>
      <c r="U651" s="43" t="s">
        <v>556</v>
      </c>
      <c r="V651" s="42" t="s">
        <v>125</v>
      </c>
      <c r="W651" s="43" t="s">
        <v>535</v>
      </c>
      <c r="X651" s="42" t="s">
        <v>124</v>
      </c>
      <c r="Y651" s="43" t="s">
        <v>354</v>
      </c>
      <c r="Z651" s="42" t="s">
        <v>123</v>
      </c>
      <c r="AA651" s="43"/>
      <c r="AB651" s="196"/>
      <c r="AC651" s="43"/>
      <c r="AD651" s="196" t="s">
        <v>1341</v>
      </c>
      <c r="AE651" s="39"/>
      <c r="AF651" s="421"/>
      <c r="AG651" s="421"/>
      <c r="AH651" s="279"/>
      <c r="AI651" s="9"/>
      <c r="AJ651" s="349">
        <f>SUMPRODUCT(LEN($M651:$AA654)-LEN(SUBSTITUTE($M651:$AA654,"A", "")))</f>
        <v>63</v>
      </c>
      <c r="AK651" s="352">
        <f>SUMPRODUCT(LEN($AD651:$AD654)-LEN(SUBSTITUTE($AD651:$AD654,"A", "")))</f>
        <v>7</v>
      </c>
      <c r="AL651" s="335">
        <f>SUMPRODUCT(LEN($AC651:$AC654)-LEN(SUBSTITUTE($AC651:$AC654,"A", "")))</f>
        <v>0</v>
      </c>
      <c r="AM651" s="349">
        <f>SUMPRODUCT(LEN($M651:$AA654)-LEN(SUBSTITUTE($M651:$AA654,"S", "")))</f>
        <v>23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9</v>
      </c>
      <c r="AT651" s="352">
        <f>SUMPRODUCT(LEN($AD651:$AD654)-LEN(SUBSTITUTE($AD651:$AD654,"G", "")))</f>
        <v>1</v>
      </c>
      <c r="AU651" s="335">
        <f>SUMPRODUCT(LEN($AC651:$AC654)-LEN(SUBSTITUTE($AC651:$AC654,"G", "")))</f>
        <v>0</v>
      </c>
      <c r="AV651" s="349">
        <f>SUMPRODUCT(LEN($L651:$AA654)-LEN(SUBSTITUTE($L651:$AA654,"M", "")))</f>
        <v>1</v>
      </c>
      <c r="AW651" s="362">
        <f>SUMPRODUCT(LEN($AD651:$AD654)-LEN(SUBSTITUTE($AD651:$AD654,"M", "")))</f>
        <v>0</v>
      </c>
      <c r="AX651" s="335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8.15" customHeight="1" thickBot="1" x14ac:dyDescent="0.25">
      <c r="B652" s="30"/>
      <c r="C652" s="339"/>
      <c r="D652" s="221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 t="s">
        <v>179</v>
      </c>
      <c r="N652" s="33" t="s">
        <v>121</v>
      </c>
      <c r="O652" s="55" t="s">
        <v>679</v>
      </c>
      <c r="P652" s="33" t="s">
        <v>120</v>
      </c>
      <c r="Q652" s="55" t="s">
        <v>357</v>
      </c>
      <c r="R652" s="33" t="s">
        <v>119</v>
      </c>
      <c r="S652" s="55" t="s">
        <v>1340</v>
      </c>
      <c r="T652" s="33" t="s">
        <v>118</v>
      </c>
      <c r="U652" s="55" t="s">
        <v>487</v>
      </c>
      <c r="V652" s="33" t="s">
        <v>117</v>
      </c>
      <c r="W652" s="55" t="s">
        <v>579</v>
      </c>
      <c r="X652" s="33" t="s">
        <v>116</v>
      </c>
      <c r="Y652" s="55" t="s">
        <v>354</v>
      </c>
      <c r="Z652" s="33" t="s">
        <v>115</v>
      </c>
      <c r="AA652" s="55"/>
      <c r="AB652" s="193"/>
      <c r="AC652" s="55"/>
      <c r="AD652" s="193"/>
      <c r="AE652" s="22"/>
      <c r="AF652" s="422"/>
      <c r="AG652" s="422"/>
      <c r="AH652" s="278"/>
      <c r="AI652" s="9"/>
      <c r="AJ652" s="350"/>
      <c r="AK652" s="353"/>
      <c r="AL652" s="336"/>
      <c r="AM652" s="350"/>
      <c r="AN652" s="353"/>
      <c r="AO652" s="336"/>
      <c r="AP652" s="350"/>
      <c r="AQ652" s="353"/>
      <c r="AR652" s="336"/>
      <c r="AS652" s="350"/>
      <c r="AT652" s="353"/>
      <c r="AU652" s="336"/>
      <c r="AV652" s="350"/>
      <c r="AW652" s="363"/>
      <c r="AX652" s="336"/>
      <c r="AY652" s="417"/>
      <c r="AZ652" s="411"/>
      <c r="BA652" s="411"/>
      <c r="BB652" s="414"/>
    </row>
    <row r="653" spans="2:62" ht="28.15" customHeight="1" x14ac:dyDescent="0.2">
      <c r="B653" s="30"/>
      <c r="C653" s="340"/>
      <c r="D653" s="218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 t="s">
        <v>458</v>
      </c>
      <c r="N653" s="25" t="s">
        <v>112</v>
      </c>
      <c r="O653" s="114" t="s">
        <v>458</v>
      </c>
      <c r="P653" s="25" t="s">
        <v>111</v>
      </c>
      <c r="Q653" s="114" t="s">
        <v>179</v>
      </c>
      <c r="R653" s="25" t="s">
        <v>110</v>
      </c>
      <c r="S653" s="114" t="s">
        <v>458</v>
      </c>
      <c r="T653" s="25" t="s">
        <v>109</v>
      </c>
      <c r="U653" s="114" t="s">
        <v>549</v>
      </c>
      <c r="V653" s="25" t="s">
        <v>108</v>
      </c>
      <c r="W653" s="114" t="s">
        <v>130</v>
      </c>
      <c r="X653" s="25" t="s">
        <v>107</v>
      </c>
      <c r="Y653" s="114" t="s">
        <v>130</v>
      </c>
      <c r="Z653" s="25" t="s">
        <v>106</v>
      </c>
      <c r="AA653" s="114"/>
      <c r="AB653" s="190"/>
      <c r="AC653" s="114"/>
      <c r="AD653" s="190"/>
      <c r="AE653" s="22"/>
      <c r="AF653" s="422"/>
      <c r="AG653" s="422"/>
      <c r="AH653" s="278"/>
      <c r="AI653" s="9"/>
      <c r="AJ653" s="350"/>
      <c r="AK653" s="353"/>
      <c r="AL653" s="336"/>
      <c r="AM653" s="350"/>
      <c r="AN653" s="353"/>
      <c r="AO653" s="336"/>
      <c r="AP653" s="350"/>
      <c r="AQ653" s="353"/>
      <c r="AR653" s="336"/>
      <c r="AS653" s="350"/>
      <c r="AT653" s="353"/>
      <c r="AU653" s="336"/>
      <c r="AV653" s="350"/>
      <c r="AW653" s="363"/>
      <c r="AX653" s="336"/>
      <c r="AY653" s="417"/>
      <c r="AZ653" s="411"/>
      <c r="BA653" s="411"/>
      <c r="BB653" s="414"/>
    </row>
    <row r="654" spans="2:62" ht="28.15" customHeight="1" thickBot="1" x14ac:dyDescent="0.25">
      <c r="B654" s="20"/>
      <c r="C654" s="341"/>
      <c r="D654" s="215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 t="s">
        <v>458</v>
      </c>
      <c r="N654" s="15" t="s">
        <v>104</v>
      </c>
      <c r="O654" s="16" t="s">
        <v>458</v>
      </c>
      <c r="P654" s="15" t="s">
        <v>103</v>
      </c>
      <c r="Q654" s="16" t="s">
        <v>527</v>
      </c>
      <c r="R654" s="15" t="s">
        <v>102</v>
      </c>
      <c r="S654" s="16" t="s">
        <v>735</v>
      </c>
      <c r="T654" s="15">
        <v>20</v>
      </c>
      <c r="U654" s="16" t="s">
        <v>588</v>
      </c>
      <c r="V654" s="15" t="s">
        <v>101</v>
      </c>
      <c r="W654" s="16" t="s">
        <v>349</v>
      </c>
      <c r="X654" s="15" t="s">
        <v>100</v>
      </c>
      <c r="Y654" s="16"/>
      <c r="Z654" s="15" t="s">
        <v>99</v>
      </c>
      <c r="AA654" s="16"/>
      <c r="AB654" s="187"/>
      <c r="AC654" s="16"/>
      <c r="AD654" s="186"/>
      <c r="AE654" s="11"/>
      <c r="AF654" s="423"/>
      <c r="AG654" s="423"/>
      <c r="AH654" s="277"/>
      <c r="AI654" s="9"/>
      <c r="AJ654" s="351"/>
      <c r="AK654" s="354"/>
      <c r="AL654" s="337"/>
      <c r="AM654" s="351"/>
      <c r="AN654" s="354"/>
      <c r="AO654" s="337"/>
      <c r="AP654" s="351"/>
      <c r="AQ654" s="354"/>
      <c r="AR654" s="337"/>
      <c r="AS654" s="351"/>
      <c r="AT654" s="354"/>
      <c r="AU654" s="337"/>
      <c r="AV654" s="351"/>
      <c r="AW654" s="364"/>
      <c r="AX654" s="337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286" t="s">
        <v>160</v>
      </c>
      <c r="AI655" s="106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228</v>
      </c>
      <c r="E656" s="425">
        <v>15597.59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85"/>
      <c r="AI656" s="86" t="s">
        <v>137</v>
      </c>
      <c r="AJ656" s="85">
        <f t="shared" ref="AJ656:BB656" si="80">SUM(AJ658:AJ669)</f>
        <v>105</v>
      </c>
      <c r="AK656" s="84">
        <f t="shared" si="80"/>
        <v>6</v>
      </c>
      <c r="AL656" s="83">
        <f t="shared" si="80"/>
        <v>0</v>
      </c>
      <c r="AM656" s="85">
        <f t="shared" si="80"/>
        <v>51</v>
      </c>
      <c r="AN656" s="84">
        <f t="shared" si="80"/>
        <v>2</v>
      </c>
      <c r="AO656" s="83">
        <f t="shared" si="80"/>
        <v>0</v>
      </c>
      <c r="AP656" s="85">
        <f t="shared" si="80"/>
        <v>2</v>
      </c>
      <c r="AQ656" s="84">
        <f t="shared" si="80"/>
        <v>0</v>
      </c>
      <c r="AR656" s="83">
        <f t="shared" si="80"/>
        <v>0</v>
      </c>
      <c r="AS656" s="85">
        <f t="shared" si="80"/>
        <v>34</v>
      </c>
      <c r="AT656" s="84">
        <f t="shared" si="80"/>
        <v>4</v>
      </c>
      <c r="AU656" s="83">
        <f t="shared" si="80"/>
        <v>0</v>
      </c>
      <c r="AV656" s="85">
        <f t="shared" si="80"/>
        <v>2</v>
      </c>
      <c r="AW656" s="84">
        <f t="shared" si="80"/>
        <v>0</v>
      </c>
      <c r="AX656" s="83">
        <f t="shared" si="80"/>
        <v>0</v>
      </c>
      <c r="AY656" s="82">
        <f t="shared" si="80"/>
        <v>0</v>
      </c>
      <c r="AZ656" s="81">
        <f t="shared" si="80"/>
        <v>0</v>
      </c>
      <c r="BA656" s="81">
        <f t="shared" si="80"/>
        <v>0</v>
      </c>
      <c r="BB656" s="80">
        <f t="shared" si="80"/>
        <v>0</v>
      </c>
      <c r="BC656" s="79" t="s">
        <v>136</v>
      </c>
      <c r="BF656" s="5">
        <f>SUM(AJ656:AL656)/$BG$5</f>
        <v>37</v>
      </c>
      <c r="BG656" s="5">
        <f>SUM(AM656:AO656,AY656)/$BG$5</f>
        <v>17.666666666666668</v>
      </c>
      <c r="BH656" s="5">
        <f>SUM(AP656:AR656,AZ656)/$BG$5</f>
        <v>0.66666666666666663</v>
      </c>
      <c r="BI656" s="5">
        <f>SUM(AS656:AU656,BA656)/$BG$5</f>
        <v>12.666666666666666</v>
      </c>
      <c r="BJ656" s="5">
        <f>SUM(AV656:AX656,BB656)/$BG$5</f>
        <v>0.66666666666666663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85"/>
      <c r="AI657" s="66" t="s">
        <v>135</v>
      </c>
      <c r="AJ657" s="283"/>
      <c r="AK657" s="284"/>
      <c r="AL657" s="281"/>
      <c r="AM657" s="283"/>
      <c r="AN657" s="284"/>
      <c r="AO657" s="281"/>
      <c r="AP657" s="283"/>
      <c r="AQ657" s="284"/>
      <c r="AR657" s="281"/>
      <c r="AS657" s="283"/>
      <c r="AT657" s="284"/>
      <c r="AU657" s="281"/>
      <c r="AV657" s="283"/>
      <c r="AW657" s="282"/>
      <c r="AX657" s="281"/>
      <c r="AY657" s="62">
        <f>AY656/3</f>
        <v>0</v>
      </c>
      <c r="AZ657" s="61">
        <f>AZ656/3</f>
        <v>0</v>
      </c>
      <c r="BA657" s="61">
        <f>BA656/3</f>
        <v>0</v>
      </c>
      <c r="BB657" s="60">
        <f>BB656/3</f>
        <v>0</v>
      </c>
      <c r="BC657" s="59" t="s">
        <v>134</v>
      </c>
    </row>
    <row r="658" spans="2:62" ht="28.15" customHeight="1" x14ac:dyDescent="0.2">
      <c r="B658" s="30"/>
      <c r="C658" s="338">
        <v>1</v>
      </c>
      <c r="D658" s="212"/>
      <c r="E658" s="198"/>
      <c r="F658" s="198"/>
      <c r="G658" s="197"/>
      <c r="H658" s="358" t="s">
        <v>183</v>
      </c>
      <c r="I658" s="390">
        <v>130</v>
      </c>
      <c r="J658" s="390">
        <v>28</v>
      </c>
      <c r="K658" s="390">
        <v>7</v>
      </c>
      <c r="L658" s="42" t="s">
        <v>131</v>
      </c>
      <c r="M658" s="43" t="s">
        <v>179</v>
      </c>
      <c r="N658" s="42" t="s">
        <v>129</v>
      </c>
      <c r="O658" s="43" t="s">
        <v>179</v>
      </c>
      <c r="P658" s="42" t="s">
        <v>128</v>
      </c>
      <c r="Q658" s="43" t="s">
        <v>479</v>
      </c>
      <c r="R658" s="42" t="s">
        <v>127</v>
      </c>
      <c r="S658" s="43" t="s">
        <v>531</v>
      </c>
      <c r="T658" s="42" t="s">
        <v>126</v>
      </c>
      <c r="U658" s="43" t="s">
        <v>354</v>
      </c>
      <c r="V658" s="42" t="s">
        <v>125</v>
      </c>
      <c r="W658" s="43" t="s">
        <v>130</v>
      </c>
      <c r="X658" s="42" t="s">
        <v>124</v>
      </c>
      <c r="Y658" s="43"/>
      <c r="Z658" s="42" t="s">
        <v>123</v>
      </c>
      <c r="AA658" s="43"/>
      <c r="AB658" s="196"/>
      <c r="AC658" s="43"/>
      <c r="AD658" s="196"/>
      <c r="AE658" s="58"/>
      <c r="AF658" s="421"/>
      <c r="AG658" s="421"/>
      <c r="AH658" s="279"/>
      <c r="AI658" s="9"/>
      <c r="AJ658" s="349">
        <f>SUMPRODUCT(LEN($M658:$AA661)-LEN(SUBSTITUTE($M658:$AA661,"A", "")))</f>
        <v>29</v>
      </c>
      <c r="AK658" s="352">
        <f>SUMPRODUCT(LEN($AD658:$AD661)-LEN(SUBSTITUTE($AD658:$AD661,"A", "")))</f>
        <v>0</v>
      </c>
      <c r="AL658" s="335">
        <f>SUMPRODUCT(LEN($AC658:$AC661)-LEN(SUBSTITUTE($AC658:$AC661,"A", "")))</f>
        <v>0</v>
      </c>
      <c r="AM658" s="349">
        <f>SUMPRODUCT(LEN($M658:$AA661)-LEN(SUBSTITUTE($M658:$AA661,"S", "")))</f>
        <v>13</v>
      </c>
      <c r="AN658" s="352">
        <f>SUMPRODUCT(LEN($AD658:$AD661)-LEN(SUBSTITUTE($AD658:$AD661,"S", "")))</f>
        <v>0</v>
      </c>
      <c r="AO658" s="335">
        <f>SUMPRODUCT(LEN($AC658:$AC661)-LEN(SUBSTITUTE($AC658:$AC661,"S", "")))</f>
        <v>0</v>
      </c>
      <c r="AP658" s="349">
        <f>SUMPRODUCT(LEN($M658:$AA661)-LEN(SUBSTITUTE($M658:$AA661,"F", "")))</f>
        <v>1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11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35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8.15" customHeight="1" thickBot="1" x14ac:dyDescent="0.25">
      <c r="B659" s="30"/>
      <c r="C659" s="339"/>
      <c r="D659" s="221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179</v>
      </c>
      <c r="N659" s="33" t="s">
        <v>121</v>
      </c>
      <c r="O659" s="55" t="s">
        <v>467</v>
      </c>
      <c r="P659" s="33" t="s">
        <v>120</v>
      </c>
      <c r="Q659" s="55" t="s">
        <v>673</v>
      </c>
      <c r="R659" s="33" t="s">
        <v>119</v>
      </c>
      <c r="S659" s="55" t="s">
        <v>718</v>
      </c>
      <c r="T659" s="33" t="s">
        <v>118</v>
      </c>
      <c r="U659" s="55" t="s">
        <v>354</v>
      </c>
      <c r="V659" s="33" t="s">
        <v>117</v>
      </c>
      <c r="W659" s="55"/>
      <c r="X659" s="33" t="s">
        <v>116</v>
      </c>
      <c r="Y659" s="55"/>
      <c r="Z659" s="33" t="s">
        <v>115</v>
      </c>
      <c r="AA659" s="55"/>
      <c r="AB659" s="193"/>
      <c r="AC659" s="55"/>
      <c r="AD659" s="193"/>
      <c r="AE659" s="57"/>
      <c r="AF659" s="422"/>
      <c r="AG659" s="422"/>
      <c r="AH659" s="278"/>
      <c r="AI659" s="9"/>
      <c r="AJ659" s="350"/>
      <c r="AK659" s="353"/>
      <c r="AL659" s="336"/>
      <c r="AM659" s="350"/>
      <c r="AN659" s="353"/>
      <c r="AO659" s="336"/>
      <c r="AP659" s="350"/>
      <c r="AQ659" s="353"/>
      <c r="AR659" s="336"/>
      <c r="AS659" s="350"/>
      <c r="AT659" s="353"/>
      <c r="AU659" s="336"/>
      <c r="AV659" s="350"/>
      <c r="AW659" s="363"/>
      <c r="AX659" s="336"/>
      <c r="AY659" s="417"/>
      <c r="AZ659" s="411"/>
      <c r="BA659" s="411"/>
      <c r="BB659" s="414"/>
    </row>
    <row r="660" spans="2:62" ht="28.15" customHeight="1" x14ac:dyDescent="0.2">
      <c r="B660" s="30"/>
      <c r="C660" s="340"/>
      <c r="D660" s="218"/>
      <c r="E660" s="192"/>
      <c r="F660" s="192"/>
      <c r="G660" s="191"/>
      <c r="H660" s="360">
        <v>228</v>
      </c>
      <c r="I660" s="392"/>
      <c r="J660" s="392"/>
      <c r="K660" s="392"/>
      <c r="L660" s="25" t="s">
        <v>114</v>
      </c>
      <c r="M660" s="114" t="s">
        <v>457</v>
      </c>
      <c r="N660" s="25" t="s">
        <v>112</v>
      </c>
      <c r="O660" s="114" t="s">
        <v>357</v>
      </c>
      <c r="P660" s="25" t="s">
        <v>111</v>
      </c>
      <c r="Q660" s="114" t="s">
        <v>707</v>
      </c>
      <c r="R660" s="25" t="s">
        <v>110</v>
      </c>
      <c r="S660" s="114" t="s">
        <v>496</v>
      </c>
      <c r="T660" s="25" t="s">
        <v>109</v>
      </c>
      <c r="U660" s="114" t="s">
        <v>354</v>
      </c>
      <c r="V660" s="25" t="s">
        <v>108</v>
      </c>
      <c r="W660" s="114"/>
      <c r="X660" s="25" t="s">
        <v>107</v>
      </c>
      <c r="Y660" s="114"/>
      <c r="Z660" s="25" t="s">
        <v>106</v>
      </c>
      <c r="AA660" s="114"/>
      <c r="AB660" s="190"/>
      <c r="AC660" s="114"/>
      <c r="AD660" s="190"/>
      <c r="AE660" s="57"/>
      <c r="AF660" s="422"/>
      <c r="AG660" s="422"/>
      <c r="AH660" s="278"/>
      <c r="AI660" s="9"/>
      <c r="AJ660" s="350"/>
      <c r="AK660" s="353"/>
      <c r="AL660" s="336"/>
      <c r="AM660" s="350"/>
      <c r="AN660" s="353"/>
      <c r="AO660" s="336"/>
      <c r="AP660" s="350"/>
      <c r="AQ660" s="353"/>
      <c r="AR660" s="336"/>
      <c r="AS660" s="350"/>
      <c r="AT660" s="353"/>
      <c r="AU660" s="336"/>
      <c r="AV660" s="350"/>
      <c r="AW660" s="363"/>
      <c r="AX660" s="336"/>
      <c r="AY660" s="417"/>
      <c r="AZ660" s="411"/>
      <c r="BA660" s="411"/>
      <c r="BB660" s="414"/>
    </row>
    <row r="661" spans="2:62" ht="28.15" customHeight="1" thickBot="1" x14ac:dyDescent="0.25">
      <c r="B661" s="30"/>
      <c r="C661" s="355"/>
      <c r="D661" s="246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132</v>
      </c>
      <c r="N661" s="50" t="s">
        <v>104</v>
      </c>
      <c r="O661" s="51" t="s">
        <v>494</v>
      </c>
      <c r="P661" s="50" t="s">
        <v>103</v>
      </c>
      <c r="Q661" s="51" t="s">
        <v>484</v>
      </c>
      <c r="R661" s="50" t="s">
        <v>102</v>
      </c>
      <c r="S661" s="51" t="s">
        <v>459</v>
      </c>
      <c r="T661" s="50">
        <v>20</v>
      </c>
      <c r="U661" s="51" t="s">
        <v>130</v>
      </c>
      <c r="V661" s="50" t="s">
        <v>101</v>
      </c>
      <c r="W661" s="51"/>
      <c r="X661" s="50" t="s">
        <v>100</v>
      </c>
      <c r="Y661" s="51"/>
      <c r="Z661" s="50" t="s">
        <v>99</v>
      </c>
      <c r="AA661" s="51"/>
      <c r="AB661" s="187"/>
      <c r="AC661" s="51"/>
      <c r="AD661" s="187"/>
      <c r="AE661" s="56"/>
      <c r="AF661" s="424"/>
      <c r="AG661" s="424"/>
      <c r="AH661" s="280"/>
      <c r="AI661" s="9"/>
      <c r="AJ661" s="351"/>
      <c r="AK661" s="354"/>
      <c r="AL661" s="337"/>
      <c r="AM661" s="351"/>
      <c r="AN661" s="354"/>
      <c r="AO661" s="337"/>
      <c r="AP661" s="351"/>
      <c r="AQ661" s="354"/>
      <c r="AR661" s="337"/>
      <c r="AS661" s="351"/>
      <c r="AT661" s="354"/>
      <c r="AU661" s="337"/>
      <c r="AV661" s="351"/>
      <c r="AW661" s="364"/>
      <c r="AX661" s="337"/>
      <c r="AY661" s="418"/>
      <c r="AZ661" s="412"/>
      <c r="BA661" s="412"/>
      <c r="BB661" s="415"/>
    </row>
    <row r="662" spans="2:62" ht="28.15" customHeight="1" x14ac:dyDescent="0.2">
      <c r="B662" s="30"/>
      <c r="C662" s="338">
        <v>2</v>
      </c>
      <c r="D662" s="212"/>
      <c r="E662" s="198"/>
      <c r="F662" s="198"/>
      <c r="G662" s="197"/>
      <c r="H662" s="358"/>
      <c r="I662" s="390">
        <v>123</v>
      </c>
      <c r="J662" s="390">
        <v>30</v>
      </c>
      <c r="K662" s="390">
        <v>6</v>
      </c>
      <c r="L662" s="42" t="s">
        <v>131</v>
      </c>
      <c r="M662" s="43" t="s">
        <v>509</v>
      </c>
      <c r="N662" s="42" t="s">
        <v>129</v>
      </c>
      <c r="O662" s="43" t="s">
        <v>357</v>
      </c>
      <c r="P662" s="42" t="s">
        <v>128</v>
      </c>
      <c r="Q662" s="43" t="s">
        <v>754</v>
      </c>
      <c r="R662" s="42" t="s">
        <v>127</v>
      </c>
      <c r="S662" s="43" t="s">
        <v>465</v>
      </c>
      <c r="T662" s="42" t="s">
        <v>126</v>
      </c>
      <c r="U662" s="43" t="s">
        <v>688</v>
      </c>
      <c r="V662" s="42" t="s">
        <v>125</v>
      </c>
      <c r="W662" s="43" t="s">
        <v>351</v>
      </c>
      <c r="X662" s="42" t="s">
        <v>124</v>
      </c>
      <c r="Y662" s="43"/>
      <c r="Z662" s="42" t="s">
        <v>123</v>
      </c>
      <c r="AA662" s="43"/>
      <c r="AB662" s="196"/>
      <c r="AC662" s="43"/>
      <c r="AD662" s="196" t="s">
        <v>1339</v>
      </c>
      <c r="AE662" s="39"/>
      <c r="AF662" s="421"/>
      <c r="AG662" s="421"/>
      <c r="AH662" s="279"/>
      <c r="AI662" s="9"/>
      <c r="AJ662" s="349">
        <f>SUMPRODUCT(LEN($M662:$AA665)-LEN(SUBSTITUTE($M662:$AA665,"A", "")))</f>
        <v>43</v>
      </c>
      <c r="AK662" s="352">
        <f>SUMPRODUCT(LEN($AD662:$AD665)-LEN(SUBSTITUTE($AD662:$AD665,"A", "")))</f>
        <v>6</v>
      </c>
      <c r="AL662" s="335">
        <f>SUMPRODUCT(LEN($AC662:$AC665)-LEN(SUBSTITUTE($AC662:$AC665,"A", "")))</f>
        <v>0</v>
      </c>
      <c r="AM662" s="349">
        <f>SUMPRODUCT(LEN($M662:$AA665)-LEN(SUBSTITUTE($M662:$AA665,"S", "")))</f>
        <v>23</v>
      </c>
      <c r="AN662" s="352">
        <f>SUMPRODUCT(LEN($AD662:$AD665)-LEN(SUBSTITUTE($AD662:$AD665,"S", "")))</f>
        <v>1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18</v>
      </c>
      <c r="AT662" s="352">
        <f>SUMPRODUCT(LEN($AD662:$AD665)-LEN(SUBSTITUTE($AD662:$AD665,"G", "")))</f>
        <v>4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35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8.15" customHeight="1" thickBot="1" x14ac:dyDescent="0.25">
      <c r="B663" s="30"/>
      <c r="C663" s="339"/>
      <c r="D663" s="221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 t="s">
        <v>179</v>
      </c>
      <c r="N663" s="33" t="s">
        <v>121</v>
      </c>
      <c r="O663" s="55" t="s">
        <v>458</v>
      </c>
      <c r="P663" s="33" t="s">
        <v>120</v>
      </c>
      <c r="Q663" s="55" t="s">
        <v>872</v>
      </c>
      <c r="R663" s="33" t="s">
        <v>119</v>
      </c>
      <c r="S663" s="55" t="s">
        <v>702</v>
      </c>
      <c r="T663" s="33" t="s">
        <v>118</v>
      </c>
      <c r="U663" s="55" t="s">
        <v>561</v>
      </c>
      <c r="V663" s="33" t="s">
        <v>117</v>
      </c>
      <c r="W663" s="55" t="s">
        <v>354</v>
      </c>
      <c r="X663" s="33" t="s">
        <v>116</v>
      </c>
      <c r="Y663" s="55"/>
      <c r="Z663" s="33" t="s">
        <v>115</v>
      </c>
      <c r="AA663" s="55"/>
      <c r="AB663" s="193"/>
      <c r="AC663" s="55"/>
      <c r="AD663" s="193"/>
      <c r="AE663" s="22"/>
      <c r="AF663" s="422"/>
      <c r="AG663" s="422"/>
      <c r="AH663" s="278"/>
      <c r="AI663" s="9"/>
      <c r="AJ663" s="350"/>
      <c r="AK663" s="353"/>
      <c r="AL663" s="336"/>
      <c r="AM663" s="350"/>
      <c r="AN663" s="353"/>
      <c r="AO663" s="336"/>
      <c r="AP663" s="350"/>
      <c r="AQ663" s="353"/>
      <c r="AR663" s="336"/>
      <c r="AS663" s="350"/>
      <c r="AT663" s="353"/>
      <c r="AU663" s="336"/>
      <c r="AV663" s="350"/>
      <c r="AW663" s="363"/>
      <c r="AX663" s="336"/>
      <c r="AY663" s="417"/>
      <c r="AZ663" s="411"/>
      <c r="BA663" s="411"/>
      <c r="BB663" s="414"/>
    </row>
    <row r="664" spans="2:62" ht="28.15" customHeight="1" x14ac:dyDescent="0.2">
      <c r="B664" s="30"/>
      <c r="C664" s="340"/>
      <c r="D664" s="218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 t="s">
        <v>493</v>
      </c>
      <c r="N664" s="25" t="s">
        <v>112</v>
      </c>
      <c r="O664" s="114" t="s">
        <v>487</v>
      </c>
      <c r="P664" s="25" t="s">
        <v>111</v>
      </c>
      <c r="Q664" s="114" t="s">
        <v>469</v>
      </c>
      <c r="R664" s="25" t="s">
        <v>110</v>
      </c>
      <c r="S664" s="114" t="s">
        <v>474</v>
      </c>
      <c r="T664" s="25" t="s">
        <v>109</v>
      </c>
      <c r="U664" s="114" t="s">
        <v>579</v>
      </c>
      <c r="V664" s="25" t="s">
        <v>108</v>
      </c>
      <c r="W664" s="114" t="s">
        <v>354</v>
      </c>
      <c r="X664" s="25" t="s">
        <v>107</v>
      </c>
      <c r="Y664" s="114"/>
      <c r="Z664" s="25" t="s">
        <v>106</v>
      </c>
      <c r="AA664" s="114"/>
      <c r="AB664" s="190"/>
      <c r="AC664" s="114"/>
      <c r="AD664" s="190"/>
      <c r="AE664" s="22"/>
      <c r="AF664" s="422"/>
      <c r="AG664" s="422"/>
      <c r="AH664" s="278"/>
      <c r="AI664" s="9"/>
      <c r="AJ664" s="350"/>
      <c r="AK664" s="353"/>
      <c r="AL664" s="336"/>
      <c r="AM664" s="350"/>
      <c r="AN664" s="353"/>
      <c r="AO664" s="336"/>
      <c r="AP664" s="350"/>
      <c r="AQ664" s="353"/>
      <c r="AR664" s="336"/>
      <c r="AS664" s="350"/>
      <c r="AT664" s="353"/>
      <c r="AU664" s="336"/>
      <c r="AV664" s="350"/>
      <c r="AW664" s="363"/>
      <c r="AX664" s="336"/>
      <c r="AY664" s="417"/>
      <c r="AZ664" s="411"/>
      <c r="BA664" s="411"/>
      <c r="BB664" s="414"/>
    </row>
    <row r="665" spans="2:62" ht="28.15" customHeight="1" thickBot="1" x14ac:dyDescent="0.25">
      <c r="B665" s="30"/>
      <c r="C665" s="355"/>
      <c r="D665" s="246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 t="s">
        <v>479</v>
      </c>
      <c r="N665" s="50" t="s">
        <v>104</v>
      </c>
      <c r="O665" s="51" t="s">
        <v>458</v>
      </c>
      <c r="P665" s="50" t="s">
        <v>103</v>
      </c>
      <c r="Q665" s="51" t="s">
        <v>470</v>
      </c>
      <c r="R665" s="50" t="s">
        <v>102</v>
      </c>
      <c r="S665" s="51" t="s">
        <v>698</v>
      </c>
      <c r="T665" s="50">
        <v>20</v>
      </c>
      <c r="U665" s="51" t="s">
        <v>349</v>
      </c>
      <c r="V665" s="50" t="s">
        <v>101</v>
      </c>
      <c r="W665" s="51" t="s">
        <v>130</v>
      </c>
      <c r="X665" s="50" t="s">
        <v>100</v>
      </c>
      <c r="Y665" s="51"/>
      <c r="Z665" s="50" t="s">
        <v>99</v>
      </c>
      <c r="AA665" s="51"/>
      <c r="AB665" s="187"/>
      <c r="AC665" s="51"/>
      <c r="AD665" s="187"/>
      <c r="AE665" s="48"/>
      <c r="AF665" s="424"/>
      <c r="AG665" s="424"/>
      <c r="AH665" s="280"/>
      <c r="AI665" s="9"/>
      <c r="AJ665" s="351"/>
      <c r="AK665" s="354"/>
      <c r="AL665" s="337"/>
      <c r="AM665" s="351"/>
      <c r="AN665" s="354"/>
      <c r="AO665" s="337"/>
      <c r="AP665" s="351"/>
      <c r="AQ665" s="354"/>
      <c r="AR665" s="337"/>
      <c r="AS665" s="351"/>
      <c r="AT665" s="354"/>
      <c r="AU665" s="337"/>
      <c r="AV665" s="351"/>
      <c r="AW665" s="364"/>
      <c r="AX665" s="337"/>
      <c r="AY665" s="418"/>
      <c r="AZ665" s="412"/>
      <c r="BA665" s="412"/>
      <c r="BB665" s="415"/>
    </row>
    <row r="666" spans="2:62" ht="28.15" customHeight="1" x14ac:dyDescent="0.2">
      <c r="B666" s="30"/>
      <c r="C666" s="338">
        <v>3</v>
      </c>
      <c r="D666" s="212"/>
      <c r="E666" s="198"/>
      <c r="F666" s="198"/>
      <c r="G666" s="197"/>
      <c r="H666" s="358"/>
      <c r="I666" s="390">
        <v>94</v>
      </c>
      <c r="J666" s="390">
        <v>26</v>
      </c>
      <c r="K666" s="390">
        <v>6</v>
      </c>
      <c r="L666" s="42" t="s">
        <v>131</v>
      </c>
      <c r="M666" s="43" t="s">
        <v>132</v>
      </c>
      <c r="N666" s="42" t="s">
        <v>129</v>
      </c>
      <c r="O666" s="43" t="s">
        <v>457</v>
      </c>
      <c r="P666" s="42" t="s">
        <v>128</v>
      </c>
      <c r="Q666" s="43" t="s">
        <v>357</v>
      </c>
      <c r="R666" s="42" t="s">
        <v>127</v>
      </c>
      <c r="S666" s="43" t="s">
        <v>132</v>
      </c>
      <c r="T666" s="42" t="s">
        <v>126</v>
      </c>
      <c r="U666" s="43" t="s">
        <v>349</v>
      </c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196"/>
      <c r="AC666" s="43"/>
      <c r="AD666" s="196" t="s">
        <v>130</v>
      </c>
      <c r="AE666" s="39"/>
      <c r="AF666" s="421">
        <v>4</v>
      </c>
      <c r="AG666" s="421"/>
      <c r="AH666" s="279"/>
      <c r="AI666" s="9"/>
      <c r="AJ666" s="349">
        <f>SUMPRODUCT(LEN($M666:$AA669)-LEN(SUBSTITUTE($M666:$AA669,"A", "")))</f>
        <v>33</v>
      </c>
      <c r="AK666" s="352">
        <f>SUMPRODUCT(LEN($AD666:$AD669)-LEN(SUBSTITUTE($AD666:$AD669,"A", "")))</f>
        <v>0</v>
      </c>
      <c r="AL666" s="335">
        <f>SUMPRODUCT(LEN($AC666:$AC669)-LEN(SUBSTITUTE($AC666:$AC669,"A", "")))</f>
        <v>0</v>
      </c>
      <c r="AM666" s="349">
        <f>SUMPRODUCT(LEN($M666:$AA669)-LEN(SUBSTITUTE($M666:$AA669,"S", "")))</f>
        <v>15</v>
      </c>
      <c r="AN666" s="352">
        <f>SUMPRODUCT(LEN($AD666:$AD669)-LEN(SUBSTITUTE($AD666:$AD669,"S", "")))</f>
        <v>1</v>
      </c>
      <c r="AO666" s="335">
        <f>SUMPRODUCT(LEN($AC666:$AC669)-LEN(SUBSTITUTE($AC666:$AC669,"S", "")))</f>
        <v>0</v>
      </c>
      <c r="AP666" s="349">
        <f>SUMPRODUCT(LEN($M666:$AA669)-LEN(SUBSTITUTE($M666:$AA669,"F", "")))</f>
        <v>1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5</v>
      </c>
      <c r="AT666" s="352">
        <f>SUMPRODUCT(LEN($AD666:$AD669)-LEN(SUBSTITUTE($AD666:$AD669,"G", "")))</f>
        <v>0</v>
      </c>
      <c r="AU666" s="335">
        <f>SUMPRODUCT(LEN($AC666:$AC669)-LEN(SUBSTITUTE($AC666:$AC669,"G", "")))</f>
        <v>0</v>
      </c>
      <c r="AV666" s="349">
        <f>SUMPRODUCT(LEN($L666:$AA669)-LEN(SUBSTITUTE($L666:$AA669,"M", "")))</f>
        <v>2</v>
      </c>
      <c r="AW666" s="362">
        <f>SUMPRODUCT(LEN($AD666:$AD669)-LEN(SUBSTITUTE($AD666:$AD669,"M", "")))</f>
        <v>0</v>
      </c>
      <c r="AX666" s="335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8.15" customHeight="1" thickBot="1" x14ac:dyDescent="0.25">
      <c r="B667" s="30"/>
      <c r="C667" s="339"/>
      <c r="D667" s="221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 t="s">
        <v>1338</v>
      </c>
      <c r="N667" s="33" t="s">
        <v>121</v>
      </c>
      <c r="O667" s="55" t="s">
        <v>684</v>
      </c>
      <c r="P667" s="33" t="s">
        <v>120</v>
      </c>
      <c r="Q667" s="55" t="s">
        <v>179</v>
      </c>
      <c r="R667" s="33" t="s">
        <v>119</v>
      </c>
      <c r="S667" s="55" t="s">
        <v>1006</v>
      </c>
      <c r="T667" s="33" t="s">
        <v>118</v>
      </c>
      <c r="U667" s="55" t="s">
        <v>354</v>
      </c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193"/>
      <c r="AC667" s="55"/>
      <c r="AD667" s="193"/>
      <c r="AE667" s="22"/>
      <c r="AF667" s="422"/>
      <c r="AG667" s="422"/>
      <c r="AH667" s="278"/>
      <c r="AI667" s="9"/>
      <c r="AJ667" s="350"/>
      <c r="AK667" s="353"/>
      <c r="AL667" s="336"/>
      <c r="AM667" s="350"/>
      <c r="AN667" s="353"/>
      <c r="AO667" s="336"/>
      <c r="AP667" s="350"/>
      <c r="AQ667" s="353"/>
      <c r="AR667" s="336"/>
      <c r="AS667" s="350"/>
      <c r="AT667" s="353"/>
      <c r="AU667" s="336"/>
      <c r="AV667" s="350"/>
      <c r="AW667" s="363"/>
      <c r="AX667" s="336"/>
      <c r="AY667" s="417"/>
      <c r="AZ667" s="411"/>
      <c r="BA667" s="411"/>
      <c r="BB667" s="414"/>
    </row>
    <row r="668" spans="2:62" ht="28.15" customHeight="1" x14ac:dyDescent="0.2">
      <c r="B668" s="30"/>
      <c r="C668" s="340"/>
      <c r="D668" s="218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 t="s">
        <v>1329</v>
      </c>
      <c r="N668" s="25" t="s">
        <v>112</v>
      </c>
      <c r="O668" s="114" t="s">
        <v>479</v>
      </c>
      <c r="P668" s="25" t="s">
        <v>111</v>
      </c>
      <c r="Q668" s="114" t="s">
        <v>373</v>
      </c>
      <c r="R668" s="25" t="s">
        <v>110</v>
      </c>
      <c r="S668" s="114" t="s">
        <v>353</v>
      </c>
      <c r="T668" s="25" t="s">
        <v>109</v>
      </c>
      <c r="U668" s="114" t="s">
        <v>354</v>
      </c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190"/>
      <c r="AC668" s="114"/>
      <c r="AD668" s="190"/>
      <c r="AE668" s="22"/>
      <c r="AF668" s="422"/>
      <c r="AG668" s="422"/>
      <c r="AH668" s="278"/>
      <c r="AI668" s="9"/>
      <c r="AJ668" s="350"/>
      <c r="AK668" s="353"/>
      <c r="AL668" s="336"/>
      <c r="AM668" s="350"/>
      <c r="AN668" s="353"/>
      <c r="AO668" s="336"/>
      <c r="AP668" s="350"/>
      <c r="AQ668" s="353"/>
      <c r="AR668" s="336"/>
      <c r="AS668" s="350"/>
      <c r="AT668" s="353"/>
      <c r="AU668" s="336"/>
      <c r="AV668" s="350"/>
      <c r="AW668" s="363"/>
      <c r="AX668" s="336"/>
      <c r="AY668" s="417"/>
      <c r="AZ668" s="411"/>
      <c r="BA668" s="411"/>
      <c r="BB668" s="414"/>
    </row>
    <row r="669" spans="2:62" ht="28.15" customHeight="1" thickBot="1" x14ac:dyDescent="0.25">
      <c r="B669" s="20"/>
      <c r="C669" s="341"/>
      <c r="D669" s="215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 t="s">
        <v>179</v>
      </c>
      <c r="N669" s="15" t="s">
        <v>104</v>
      </c>
      <c r="O669" s="16" t="s">
        <v>357</v>
      </c>
      <c r="P669" s="15" t="s">
        <v>103</v>
      </c>
      <c r="Q669" s="16" t="s">
        <v>462</v>
      </c>
      <c r="R669" s="15" t="s">
        <v>102</v>
      </c>
      <c r="S669" s="16" t="s">
        <v>460</v>
      </c>
      <c r="T669" s="15">
        <v>20</v>
      </c>
      <c r="U669" s="16" t="s">
        <v>130</v>
      </c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187"/>
      <c r="AC669" s="16"/>
      <c r="AD669" s="186"/>
      <c r="AE669" s="11"/>
      <c r="AF669" s="423"/>
      <c r="AG669" s="423"/>
      <c r="AH669" s="277"/>
      <c r="AI669" s="9"/>
      <c r="AJ669" s="351"/>
      <c r="AK669" s="354"/>
      <c r="AL669" s="337"/>
      <c r="AM669" s="351"/>
      <c r="AN669" s="354"/>
      <c r="AO669" s="337"/>
      <c r="AP669" s="351"/>
      <c r="AQ669" s="354"/>
      <c r="AR669" s="337"/>
      <c r="AS669" s="351"/>
      <c r="AT669" s="354"/>
      <c r="AU669" s="337"/>
      <c r="AV669" s="351"/>
      <c r="AW669" s="364"/>
      <c r="AX669" s="337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286" t="s">
        <v>160</v>
      </c>
      <c r="AI670" s="106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>
        <v>229</v>
      </c>
      <c r="E671" s="425">
        <v>17617.93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85"/>
      <c r="AI671" s="86" t="s">
        <v>137</v>
      </c>
      <c r="AJ671" s="85">
        <f t="shared" ref="AJ671:BB671" si="81">SUM(AJ673:AJ684)</f>
        <v>127</v>
      </c>
      <c r="AK671" s="84">
        <f t="shared" si="81"/>
        <v>20</v>
      </c>
      <c r="AL671" s="83">
        <f t="shared" si="81"/>
        <v>0</v>
      </c>
      <c r="AM671" s="85">
        <f t="shared" si="81"/>
        <v>38</v>
      </c>
      <c r="AN671" s="84">
        <f t="shared" si="81"/>
        <v>4</v>
      </c>
      <c r="AO671" s="83">
        <f t="shared" si="81"/>
        <v>1</v>
      </c>
      <c r="AP671" s="85">
        <f t="shared" si="81"/>
        <v>0</v>
      </c>
      <c r="AQ671" s="84">
        <f t="shared" si="81"/>
        <v>0</v>
      </c>
      <c r="AR671" s="83">
        <f t="shared" si="81"/>
        <v>0</v>
      </c>
      <c r="AS671" s="85">
        <f t="shared" si="81"/>
        <v>32</v>
      </c>
      <c r="AT671" s="84">
        <f t="shared" si="81"/>
        <v>9</v>
      </c>
      <c r="AU671" s="83">
        <f t="shared" si="81"/>
        <v>0</v>
      </c>
      <c r="AV671" s="85">
        <f t="shared" si="81"/>
        <v>0</v>
      </c>
      <c r="AW671" s="84">
        <f t="shared" si="81"/>
        <v>0</v>
      </c>
      <c r="AX671" s="83">
        <f t="shared" si="81"/>
        <v>0</v>
      </c>
      <c r="AY671" s="82">
        <f t="shared" si="81"/>
        <v>1</v>
      </c>
      <c r="AZ671" s="81">
        <f t="shared" si="81"/>
        <v>0</v>
      </c>
      <c r="BA671" s="81">
        <f t="shared" si="81"/>
        <v>1</v>
      </c>
      <c r="BB671" s="80">
        <f t="shared" si="81"/>
        <v>0</v>
      </c>
      <c r="BC671" s="79" t="s">
        <v>136</v>
      </c>
      <c r="BF671" s="5">
        <f>SUM(AJ671:AL671)/$BG$5</f>
        <v>49</v>
      </c>
      <c r="BG671" s="5">
        <f>SUM(AM671:AO671,AY671)/$BG$5</f>
        <v>14.666666666666666</v>
      </c>
      <c r="BH671" s="5">
        <f>SUM(AP671:AR671,AZ671)/$BG$5</f>
        <v>0</v>
      </c>
      <c r="BI671" s="5">
        <f>SUM(AS671:AU671,BA671)/$BG$5</f>
        <v>14</v>
      </c>
      <c r="BJ671" s="5">
        <f>SUM(AV671:AX671,BB671)/$BG$5</f>
        <v>0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85"/>
      <c r="AI672" s="66" t="s">
        <v>135</v>
      </c>
      <c r="AJ672" s="283"/>
      <c r="AK672" s="284"/>
      <c r="AL672" s="281"/>
      <c r="AM672" s="283"/>
      <c r="AN672" s="284"/>
      <c r="AO672" s="281"/>
      <c r="AP672" s="283"/>
      <c r="AQ672" s="284"/>
      <c r="AR672" s="281"/>
      <c r="AS672" s="283"/>
      <c r="AT672" s="284"/>
      <c r="AU672" s="281"/>
      <c r="AV672" s="283"/>
      <c r="AW672" s="282"/>
      <c r="AX672" s="287"/>
      <c r="AY672" s="62">
        <f>AY671/3</f>
        <v>0.33333333333333331</v>
      </c>
      <c r="AZ672" s="61">
        <f>AZ671/3</f>
        <v>0</v>
      </c>
      <c r="BA672" s="61">
        <f>BA671/3</f>
        <v>0.33333333333333331</v>
      </c>
      <c r="BB672" s="60">
        <f>BB671/3</f>
        <v>0</v>
      </c>
      <c r="BC672" s="59" t="s">
        <v>134</v>
      </c>
    </row>
    <row r="673" spans="2:62" ht="28.15" customHeight="1" x14ac:dyDescent="0.2">
      <c r="B673" s="30"/>
      <c r="C673" s="338">
        <v>1</v>
      </c>
      <c r="D673" s="239" t="s">
        <v>1023</v>
      </c>
      <c r="E673" s="198"/>
      <c r="F673" s="198"/>
      <c r="G673" s="197"/>
      <c r="H673" s="358" t="s">
        <v>133</v>
      </c>
      <c r="I673" s="390">
        <v>113</v>
      </c>
      <c r="J673" s="390">
        <v>28</v>
      </c>
      <c r="K673" s="390">
        <v>7</v>
      </c>
      <c r="L673" s="42" t="s">
        <v>131</v>
      </c>
      <c r="M673" s="43" t="s">
        <v>132</v>
      </c>
      <c r="N673" s="42" t="s">
        <v>129</v>
      </c>
      <c r="O673" s="43" t="s">
        <v>179</v>
      </c>
      <c r="P673" s="42" t="s">
        <v>128</v>
      </c>
      <c r="Q673" s="43" t="s">
        <v>357</v>
      </c>
      <c r="R673" s="42" t="s">
        <v>127</v>
      </c>
      <c r="S673" s="43" t="s">
        <v>470</v>
      </c>
      <c r="T673" s="42" t="s">
        <v>126</v>
      </c>
      <c r="U673" s="43" t="s">
        <v>132</v>
      </c>
      <c r="V673" s="42" t="s">
        <v>125</v>
      </c>
      <c r="W673" s="43" t="s">
        <v>132</v>
      </c>
      <c r="X673" s="42" t="s">
        <v>124</v>
      </c>
      <c r="Y673" s="43"/>
      <c r="Z673" s="42" t="s">
        <v>123</v>
      </c>
      <c r="AA673" s="43"/>
      <c r="AB673" s="196"/>
      <c r="AC673" s="43"/>
      <c r="AD673" s="196" t="s">
        <v>1337</v>
      </c>
      <c r="AE673" s="58" t="s">
        <v>568</v>
      </c>
      <c r="AF673" s="421"/>
      <c r="AG673" s="421"/>
      <c r="AH673" s="279"/>
      <c r="AI673" s="9"/>
      <c r="AJ673" s="349">
        <f>SUMPRODUCT(LEN($M673:$AA676)-LEN(SUBSTITUTE($M673:$AA676,"A", "")))</f>
        <v>37</v>
      </c>
      <c r="AK673" s="352">
        <f>SUMPRODUCT(LEN($AD673:$AD676)-LEN(SUBSTITUTE($AD673:$AD676,"A", "")))</f>
        <v>5</v>
      </c>
      <c r="AL673" s="335">
        <f>SUMPRODUCT(LEN($AC673:$AC676)-LEN(SUBSTITUTE($AC673:$AC676,"A", "")))</f>
        <v>0</v>
      </c>
      <c r="AM673" s="349">
        <f>SUMPRODUCT(LEN($M673:$AA676)-LEN(SUBSTITUTE($M673:$AA676,"S", "")))</f>
        <v>4</v>
      </c>
      <c r="AN673" s="352">
        <f>SUMPRODUCT(LEN($AD673:$AD676)-LEN(SUBSTITUTE($AD673:$AD676,"S", "")))</f>
        <v>0</v>
      </c>
      <c r="AO673" s="335">
        <f>SUMPRODUCT(LEN($AC673:$AC676)-LEN(SUBSTITUTE($AC673:$AC676,"S", "")))</f>
        <v>0</v>
      </c>
      <c r="AP673" s="349">
        <f>SUMPRODUCT(LEN($M673:$AA676)-LEN(SUBSTITUTE($M673:$AA676,"F", "")))</f>
        <v>0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6</v>
      </c>
      <c r="AT673" s="352">
        <f>SUMPRODUCT(LEN($AD673:$AD676)-LEN(SUBSTITUTE($AD673:$AD676,"G", "")))</f>
        <v>3</v>
      </c>
      <c r="AU673" s="335">
        <f>SUMPRODUCT(LEN($AC673:$AC676)-LEN(SUBSTITUTE($AC673:$AC676,"G", "")))</f>
        <v>0</v>
      </c>
      <c r="AV673" s="349">
        <f>SUMPRODUCT(LEN($L673:$AA676)-LEN(SUBSTITUTE($L673:$AA676,"M", "")))</f>
        <v>0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1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1</v>
      </c>
      <c r="BB673" s="413">
        <f>SUMPRODUCT(LEN($AE673:$AE676)-LEN(SUBSTITUTE($AE673:$AE676,"M", "")))</f>
        <v>0</v>
      </c>
    </row>
    <row r="674" spans="2:62" ht="28.15" customHeight="1" thickBot="1" x14ac:dyDescent="0.25">
      <c r="B674" s="30"/>
      <c r="C674" s="339"/>
      <c r="D674" s="221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179</v>
      </c>
      <c r="N674" s="33" t="s">
        <v>121</v>
      </c>
      <c r="O674" s="55" t="s">
        <v>357</v>
      </c>
      <c r="P674" s="33" t="s">
        <v>120</v>
      </c>
      <c r="Q674" s="55" t="s">
        <v>493</v>
      </c>
      <c r="R674" s="33" t="s">
        <v>119</v>
      </c>
      <c r="S674" s="55" t="s">
        <v>348</v>
      </c>
      <c r="T674" s="33" t="s">
        <v>118</v>
      </c>
      <c r="U674" s="55" t="s">
        <v>351</v>
      </c>
      <c r="V674" s="33" t="s">
        <v>117</v>
      </c>
      <c r="W674" s="55"/>
      <c r="X674" s="33" t="s">
        <v>116</v>
      </c>
      <c r="Y674" s="55"/>
      <c r="Z674" s="33" t="s">
        <v>115</v>
      </c>
      <c r="AA674" s="55"/>
      <c r="AB674" s="193"/>
      <c r="AC674" s="55"/>
      <c r="AD674" s="193"/>
      <c r="AE674" s="57"/>
      <c r="AF674" s="422"/>
      <c r="AG674" s="422"/>
      <c r="AH674" s="278"/>
      <c r="AI674" s="9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8.15" customHeight="1" x14ac:dyDescent="0.2">
      <c r="B675" s="30"/>
      <c r="C675" s="340"/>
      <c r="D675" s="218"/>
      <c r="E675" s="192"/>
      <c r="F675" s="192"/>
      <c r="G675" s="191"/>
      <c r="H675" s="360">
        <v>229</v>
      </c>
      <c r="I675" s="392"/>
      <c r="J675" s="392"/>
      <c r="K675" s="392"/>
      <c r="L675" s="25" t="s">
        <v>114</v>
      </c>
      <c r="M675" s="114" t="s">
        <v>179</v>
      </c>
      <c r="N675" s="25" t="s">
        <v>112</v>
      </c>
      <c r="O675" s="114" t="s">
        <v>458</v>
      </c>
      <c r="P675" s="25" t="s">
        <v>111</v>
      </c>
      <c r="Q675" s="114" t="s">
        <v>132</v>
      </c>
      <c r="R675" s="25" t="s">
        <v>110</v>
      </c>
      <c r="S675" s="114" t="s">
        <v>132</v>
      </c>
      <c r="T675" s="25" t="s">
        <v>109</v>
      </c>
      <c r="U675" s="114" t="s">
        <v>130</v>
      </c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190"/>
      <c r="AC675" s="114"/>
      <c r="AD675" s="190"/>
      <c r="AE675" s="57"/>
      <c r="AF675" s="422"/>
      <c r="AG675" s="422"/>
      <c r="AH675" s="278"/>
      <c r="AI675" s="9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8.15" customHeight="1" thickBot="1" x14ac:dyDescent="0.25">
      <c r="B676" s="30"/>
      <c r="C676" s="355"/>
      <c r="D676" s="246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458</v>
      </c>
      <c r="N676" s="50" t="s">
        <v>104</v>
      </c>
      <c r="O676" s="51" t="s">
        <v>470</v>
      </c>
      <c r="P676" s="50" t="s">
        <v>103</v>
      </c>
      <c r="Q676" s="51" t="s">
        <v>357</v>
      </c>
      <c r="R676" s="50" t="s">
        <v>102</v>
      </c>
      <c r="S676" s="51" t="s">
        <v>493</v>
      </c>
      <c r="T676" s="50">
        <v>20</v>
      </c>
      <c r="U676" s="51" t="s">
        <v>130</v>
      </c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187"/>
      <c r="AC676" s="51"/>
      <c r="AD676" s="187"/>
      <c r="AE676" s="56"/>
      <c r="AF676" s="424"/>
      <c r="AG676" s="424"/>
      <c r="AH676" s="280"/>
      <c r="AI676" s="9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8.15" customHeight="1" x14ac:dyDescent="0.2">
      <c r="B677" s="30"/>
      <c r="C677" s="338">
        <v>2</v>
      </c>
      <c r="D677" s="212"/>
      <c r="E677" s="198"/>
      <c r="F677" s="198"/>
      <c r="G677" s="197"/>
      <c r="H677" s="358"/>
      <c r="I677" s="390">
        <v>136</v>
      </c>
      <c r="J677" s="390">
        <v>32</v>
      </c>
      <c r="K677" s="390">
        <v>7</v>
      </c>
      <c r="L677" s="42" t="s">
        <v>131</v>
      </c>
      <c r="M677" s="43" t="s">
        <v>179</v>
      </c>
      <c r="N677" s="42" t="s">
        <v>129</v>
      </c>
      <c r="O677" s="43" t="s">
        <v>357</v>
      </c>
      <c r="P677" s="42" t="s">
        <v>128</v>
      </c>
      <c r="Q677" s="43" t="s">
        <v>357</v>
      </c>
      <c r="R677" s="42" t="s">
        <v>127</v>
      </c>
      <c r="S677" s="43" t="s">
        <v>697</v>
      </c>
      <c r="T677" s="42" t="s">
        <v>126</v>
      </c>
      <c r="U677" s="43" t="s">
        <v>502</v>
      </c>
      <c r="V677" s="42" t="s">
        <v>125</v>
      </c>
      <c r="W677" s="43" t="s">
        <v>349</v>
      </c>
      <c r="X677" s="42" t="s">
        <v>124</v>
      </c>
      <c r="Y677" s="43" t="s">
        <v>130</v>
      </c>
      <c r="Z677" s="42" t="s">
        <v>123</v>
      </c>
      <c r="AA677" s="43"/>
      <c r="AB677" s="196">
        <v>28</v>
      </c>
      <c r="AC677" s="43" t="s">
        <v>130</v>
      </c>
      <c r="AD677" s="196" t="s">
        <v>1336</v>
      </c>
      <c r="AE677" s="39"/>
      <c r="AF677" s="421"/>
      <c r="AG677" s="421"/>
      <c r="AH677" s="279"/>
      <c r="AI677" s="9"/>
      <c r="AJ677" s="349">
        <f>SUMPRODUCT(LEN($M677:$AA680)-LEN(SUBSTITUTE($M677:$AA680,"A", "")))</f>
        <v>47</v>
      </c>
      <c r="AK677" s="352">
        <f>SUMPRODUCT(LEN($AD677:$AD680)-LEN(SUBSTITUTE($AD677:$AD680,"A", "")))</f>
        <v>3</v>
      </c>
      <c r="AL677" s="335">
        <f>SUMPRODUCT(LEN($AC677:$AC680)-LEN(SUBSTITUTE($AC677:$AC680,"A", "")))</f>
        <v>0</v>
      </c>
      <c r="AM677" s="349">
        <f>SUMPRODUCT(LEN($M677:$AA680)-LEN(SUBSTITUTE($M677:$AA680,"S", "")))</f>
        <v>20</v>
      </c>
      <c r="AN677" s="352">
        <f>SUMPRODUCT(LEN($AD677:$AD680)-LEN(SUBSTITUTE($AD677:$AD680,"S", "")))</f>
        <v>2</v>
      </c>
      <c r="AO677" s="335">
        <f>SUMPRODUCT(LEN($AC677:$AC680)-LEN(SUBSTITUTE($AC677:$AC680,"S", "")))</f>
        <v>1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13</v>
      </c>
      <c r="AT677" s="352">
        <f>SUMPRODUCT(LEN($AD677:$AD680)-LEN(SUBSTITUTE($AD677:$AD680,"G", "")))</f>
        <v>3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8.15" customHeight="1" thickBot="1" x14ac:dyDescent="0.25">
      <c r="B678" s="30"/>
      <c r="C678" s="339"/>
      <c r="D678" s="221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 t="s">
        <v>357</v>
      </c>
      <c r="N678" s="33" t="s">
        <v>121</v>
      </c>
      <c r="O678" s="55" t="s">
        <v>458</v>
      </c>
      <c r="P678" s="33" t="s">
        <v>120</v>
      </c>
      <c r="Q678" s="55" t="s">
        <v>469</v>
      </c>
      <c r="R678" s="33" t="s">
        <v>119</v>
      </c>
      <c r="S678" s="55" t="s">
        <v>485</v>
      </c>
      <c r="T678" s="33" t="s">
        <v>118</v>
      </c>
      <c r="U678" s="55" t="s">
        <v>371</v>
      </c>
      <c r="V678" s="33" t="s">
        <v>117</v>
      </c>
      <c r="W678" s="55" t="s">
        <v>354</v>
      </c>
      <c r="X678" s="33" t="s">
        <v>116</v>
      </c>
      <c r="Y678" s="55"/>
      <c r="Z678" s="33" t="s">
        <v>115</v>
      </c>
      <c r="AA678" s="55"/>
      <c r="AB678" s="193"/>
      <c r="AC678" s="55"/>
      <c r="AD678" s="193"/>
      <c r="AE678" s="22"/>
      <c r="AF678" s="422"/>
      <c r="AG678" s="422"/>
      <c r="AH678" s="278"/>
      <c r="AI678" s="9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8.15" customHeight="1" x14ac:dyDescent="0.2">
      <c r="B679" s="30"/>
      <c r="C679" s="340"/>
      <c r="D679" s="218"/>
      <c r="E679" s="192"/>
      <c r="F679" s="192"/>
      <c r="G679" s="191"/>
      <c r="H679" s="360"/>
      <c r="I679" s="392"/>
      <c r="J679" s="392"/>
      <c r="K679" s="392"/>
      <c r="L679" s="25" t="s">
        <v>114</v>
      </c>
      <c r="M679" s="114" t="s">
        <v>357</v>
      </c>
      <c r="N679" s="25" t="s">
        <v>112</v>
      </c>
      <c r="O679" s="114" t="s">
        <v>179</v>
      </c>
      <c r="P679" s="25" t="s">
        <v>111</v>
      </c>
      <c r="Q679" s="114" t="s">
        <v>686</v>
      </c>
      <c r="R679" s="25" t="s">
        <v>110</v>
      </c>
      <c r="S679" s="114" t="s">
        <v>703</v>
      </c>
      <c r="T679" s="25" t="s">
        <v>109</v>
      </c>
      <c r="U679" s="114" t="s">
        <v>579</v>
      </c>
      <c r="V679" s="25" t="s">
        <v>108</v>
      </c>
      <c r="W679" s="114" t="s">
        <v>351</v>
      </c>
      <c r="X679" s="25" t="s">
        <v>107</v>
      </c>
      <c r="Y679" s="114"/>
      <c r="Z679" s="25" t="s">
        <v>106</v>
      </c>
      <c r="AA679" s="114"/>
      <c r="AB679" s="190"/>
      <c r="AC679" s="114"/>
      <c r="AD679" s="190"/>
      <c r="AE679" s="22"/>
      <c r="AF679" s="422"/>
      <c r="AG679" s="422"/>
      <c r="AH679" s="278"/>
      <c r="AI679" s="9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8.15" customHeight="1" thickBot="1" x14ac:dyDescent="0.25">
      <c r="B680" s="30"/>
      <c r="C680" s="355"/>
      <c r="D680" s="246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 t="s">
        <v>357</v>
      </c>
      <c r="N680" s="50" t="s">
        <v>104</v>
      </c>
      <c r="O680" s="51" t="s">
        <v>531</v>
      </c>
      <c r="P680" s="50" t="s">
        <v>103</v>
      </c>
      <c r="Q680" s="51" t="s">
        <v>357</v>
      </c>
      <c r="R680" s="50" t="s">
        <v>102</v>
      </c>
      <c r="S680" s="51" t="s">
        <v>485</v>
      </c>
      <c r="T680" s="50">
        <v>20</v>
      </c>
      <c r="U680" s="51" t="s">
        <v>455</v>
      </c>
      <c r="V680" s="50" t="s">
        <v>101</v>
      </c>
      <c r="W680" s="51" t="s">
        <v>130</v>
      </c>
      <c r="X680" s="50" t="s">
        <v>100</v>
      </c>
      <c r="Y680" s="51"/>
      <c r="Z680" s="50" t="s">
        <v>99</v>
      </c>
      <c r="AA680" s="51"/>
      <c r="AB680" s="187"/>
      <c r="AC680" s="51"/>
      <c r="AD680" s="187"/>
      <c r="AE680" s="48"/>
      <c r="AF680" s="424"/>
      <c r="AG680" s="424"/>
      <c r="AH680" s="280"/>
      <c r="AI680" s="9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8.15" customHeight="1" x14ac:dyDescent="0.2">
      <c r="B681" s="30"/>
      <c r="C681" s="338">
        <v>3</v>
      </c>
      <c r="D681" s="212"/>
      <c r="E681" s="198"/>
      <c r="F681" s="198"/>
      <c r="G681" s="197"/>
      <c r="H681" s="358"/>
      <c r="I681" s="390">
        <v>138</v>
      </c>
      <c r="J681" s="390">
        <v>31</v>
      </c>
      <c r="K681" s="390">
        <v>6</v>
      </c>
      <c r="L681" s="42" t="s">
        <v>131</v>
      </c>
      <c r="M681" s="43" t="s">
        <v>132</v>
      </c>
      <c r="N681" s="42" t="s">
        <v>129</v>
      </c>
      <c r="O681" s="43" t="s">
        <v>458</v>
      </c>
      <c r="P681" s="42" t="s">
        <v>128</v>
      </c>
      <c r="Q681" s="43" t="s">
        <v>509</v>
      </c>
      <c r="R681" s="42" t="s">
        <v>127</v>
      </c>
      <c r="S681" s="43" t="s">
        <v>684</v>
      </c>
      <c r="T681" s="42" t="s">
        <v>126</v>
      </c>
      <c r="U681" s="43" t="s">
        <v>348</v>
      </c>
      <c r="V681" s="42" t="s">
        <v>125</v>
      </c>
      <c r="W681" s="43" t="s">
        <v>354</v>
      </c>
      <c r="X681" s="42" t="s">
        <v>124</v>
      </c>
      <c r="Y681" s="43" t="s">
        <v>130</v>
      </c>
      <c r="Z681" s="42" t="s">
        <v>123</v>
      </c>
      <c r="AA681" s="43"/>
      <c r="AB681" s="196"/>
      <c r="AC681" s="43"/>
      <c r="AD681" s="196" t="s">
        <v>1335</v>
      </c>
      <c r="AE681" s="39"/>
      <c r="AF681" s="421"/>
      <c r="AG681" s="421"/>
      <c r="AH681" s="279"/>
      <c r="AI681" s="9"/>
      <c r="AJ681" s="349">
        <f>SUMPRODUCT(LEN($M681:$AA684)-LEN(SUBSTITUTE($M681:$AA684,"A", "")))</f>
        <v>43</v>
      </c>
      <c r="AK681" s="352">
        <f>SUMPRODUCT(LEN($AD681:$AD684)-LEN(SUBSTITUTE($AD681:$AD684,"A", "")))</f>
        <v>12</v>
      </c>
      <c r="AL681" s="335">
        <f>SUMPRODUCT(LEN($AC681:$AC684)-LEN(SUBSTITUTE($AC681:$AC684,"A", "")))</f>
        <v>0</v>
      </c>
      <c r="AM681" s="349">
        <f>SUMPRODUCT(LEN($M681:$AA684)-LEN(SUBSTITUTE($M681:$AA684,"S", "")))</f>
        <v>14</v>
      </c>
      <c r="AN681" s="352">
        <f>SUMPRODUCT(LEN($AD681:$AD684)-LEN(SUBSTITUTE($AD681:$AD684,"S", "")))</f>
        <v>2</v>
      </c>
      <c r="AO681" s="335">
        <f>SUMPRODUCT(LEN($AC681:$AC684)-LEN(SUBSTITUTE($AC681:$AC684,"S", "")))</f>
        <v>0</v>
      </c>
      <c r="AP681" s="349">
        <f>SUMPRODUCT(LEN($M681:$AA684)-LEN(SUBSTITUTE($M681:$AA684,"F", "")))</f>
        <v>0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13</v>
      </c>
      <c r="AT681" s="352">
        <f>SUMPRODUCT(LEN($AD681:$AD684)-LEN(SUBSTITUTE($AD681:$AD684,"G", "")))</f>
        <v>3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8.15" customHeight="1" thickBot="1" x14ac:dyDescent="0.25">
      <c r="B682" s="30"/>
      <c r="C682" s="339"/>
      <c r="D682" s="221"/>
      <c r="E682" s="195"/>
      <c r="F682" s="195"/>
      <c r="G682" s="194"/>
      <c r="H682" s="359"/>
      <c r="I682" s="391"/>
      <c r="J682" s="391"/>
      <c r="K682" s="391"/>
      <c r="L682" s="33" t="s">
        <v>122</v>
      </c>
      <c r="M682" s="55" t="s">
        <v>357</v>
      </c>
      <c r="N682" s="33" t="s">
        <v>121</v>
      </c>
      <c r="O682" s="55" t="s">
        <v>487</v>
      </c>
      <c r="P682" s="33" t="s">
        <v>120</v>
      </c>
      <c r="Q682" s="55" t="s">
        <v>458</v>
      </c>
      <c r="R682" s="33" t="s">
        <v>119</v>
      </c>
      <c r="S682" s="55" t="s">
        <v>493</v>
      </c>
      <c r="T682" s="33" t="s">
        <v>118</v>
      </c>
      <c r="U682" s="55" t="s">
        <v>348</v>
      </c>
      <c r="V682" s="33" t="s">
        <v>117</v>
      </c>
      <c r="W682" s="55" t="s">
        <v>354</v>
      </c>
      <c r="X682" s="33" t="s">
        <v>116</v>
      </c>
      <c r="Y682" s="55"/>
      <c r="Z682" s="33" t="s">
        <v>115</v>
      </c>
      <c r="AA682" s="55"/>
      <c r="AB682" s="193"/>
      <c r="AC682" s="55"/>
      <c r="AD682" s="193"/>
      <c r="AE682" s="22"/>
      <c r="AF682" s="422"/>
      <c r="AG682" s="422"/>
      <c r="AH682" s="278"/>
      <c r="AI682" s="9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8.15" customHeight="1" x14ac:dyDescent="0.2">
      <c r="B683" s="30"/>
      <c r="C683" s="340"/>
      <c r="D683" s="218"/>
      <c r="E683" s="192"/>
      <c r="F683" s="192"/>
      <c r="G683" s="191"/>
      <c r="H683" s="360"/>
      <c r="I683" s="392"/>
      <c r="J683" s="392"/>
      <c r="K683" s="392"/>
      <c r="L683" s="25" t="s">
        <v>114</v>
      </c>
      <c r="M683" s="114" t="s">
        <v>357</v>
      </c>
      <c r="N683" s="25" t="s">
        <v>112</v>
      </c>
      <c r="O683" s="114" t="s">
        <v>479</v>
      </c>
      <c r="P683" s="25" t="s">
        <v>111</v>
      </c>
      <c r="Q683" s="114" t="s">
        <v>479</v>
      </c>
      <c r="R683" s="25" t="s">
        <v>110</v>
      </c>
      <c r="S683" s="114" t="s">
        <v>456</v>
      </c>
      <c r="T683" s="25" t="s">
        <v>109</v>
      </c>
      <c r="U683" s="114" t="s">
        <v>353</v>
      </c>
      <c r="V683" s="25" t="s">
        <v>108</v>
      </c>
      <c r="W683" s="114" t="s">
        <v>130</v>
      </c>
      <c r="X683" s="25" t="s">
        <v>107</v>
      </c>
      <c r="Y683" s="114"/>
      <c r="Z683" s="25" t="s">
        <v>106</v>
      </c>
      <c r="AA683" s="114"/>
      <c r="AB683" s="190"/>
      <c r="AC683" s="114"/>
      <c r="AD683" s="190"/>
      <c r="AE683" s="22"/>
      <c r="AF683" s="422"/>
      <c r="AG683" s="422"/>
      <c r="AH683" s="278"/>
      <c r="AI683" s="9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8.15" customHeight="1" thickBot="1" x14ac:dyDescent="0.25">
      <c r="B684" s="20"/>
      <c r="C684" s="341"/>
      <c r="D684" s="215"/>
      <c r="E684" s="189"/>
      <c r="F684" s="189"/>
      <c r="G684" s="188"/>
      <c r="H684" s="361"/>
      <c r="I684" s="394"/>
      <c r="J684" s="394"/>
      <c r="K684" s="394"/>
      <c r="L684" s="15" t="s">
        <v>105</v>
      </c>
      <c r="M684" s="16" t="s">
        <v>984</v>
      </c>
      <c r="N684" s="15" t="s">
        <v>104</v>
      </c>
      <c r="O684" s="16" t="s">
        <v>509</v>
      </c>
      <c r="P684" s="15" t="s">
        <v>103</v>
      </c>
      <c r="Q684" s="16" t="s">
        <v>697</v>
      </c>
      <c r="R684" s="15" t="s">
        <v>102</v>
      </c>
      <c r="S684" s="16" t="s">
        <v>467</v>
      </c>
      <c r="T684" s="15">
        <v>20</v>
      </c>
      <c r="U684" s="16" t="s">
        <v>498</v>
      </c>
      <c r="V684" s="15" t="s">
        <v>101</v>
      </c>
      <c r="W684" s="16" t="s">
        <v>130</v>
      </c>
      <c r="X684" s="15" t="s">
        <v>100</v>
      </c>
      <c r="Y684" s="16"/>
      <c r="Z684" s="15" t="s">
        <v>99</v>
      </c>
      <c r="AA684" s="16"/>
      <c r="AB684" s="187"/>
      <c r="AC684" s="16"/>
      <c r="AD684" s="186"/>
      <c r="AE684" s="11"/>
      <c r="AF684" s="423"/>
      <c r="AG684" s="423"/>
      <c r="AH684" s="277"/>
      <c r="AI684" s="9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286" t="s">
        <v>160</v>
      </c>
      <c r="AI685" s="106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>
        <v>229</v>
      </c>
      <c r="E686" s="425">
        <v>17205.3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85"/>
      <c r="AI686" s="86" t="s">
        <v>137</v>
      </c>
      <c r="AJ686" s="85">
        <f t="shared" ref="AJ686:BB686" si="82">SUM(AJ688:AJ699)</f>
        <v>104</v>
      </c>
      <c r="AK686" s="84">
        <f t="shared" si="82"/>
        <v>17</v>
      </c>
      <c r="AL686" s="83">
        <f t="shared" si="82"/>
        <v>0</v>
      </c>
      <c r="AM686" s="85">
        <f t="shared" si="82"/>
        <v>41</v>
      </c>
      <c r="AN686" s="84">
        <f t="shared" si="82"/>
        <v>2</v>
      </c>
      <c r="AO686" s="83">
        <f t="shared" si="82"/>
        <v>0</v>
      </c>
      <c r="AP686" s="85">
        <f t="shared" si="82"/>
        <v>1</v>
      </c>
      <c r="AQ686" s="84">
        <f t="shared" si="82"/>
        <v>0</v>
      </c>
      <c r="AR686" s="83">
        <f t="shared" si="82"/>
        <v>0</v>
      </c>
      <c r="AS686" s="85">
        <f t="shared" si="82"/>
        <v>26</v>
      </c>
      <c r="AT686" s="84">
        <f t="shared" si="82"/>
        <v>9</v>
      </c>
      <c r="AU686" s="83">
        <f t="shared" si="82"/>
        <v>0</v>
      </c>
      <c r="AV686" s="85">
        <f t="shared" si="82"/>
        <v>1</v>
      </c>
      <c r="AW686" s="84">
        <f t="shared" si="82"/>
        <v>0</v>
      </c>
      <c r="AX686" s="83">
        <f t="shared" si="82"/>
        <v>0</v>
      </c>
      <c r="AY686" s="82">
        <f t="shared" si="82"/>
        <v>2</v>
      </c>
      <c r="AZ686" s="81">
        <f t="shared" si="82"/>
        <v>0</v>
      </c>
      <c r="BA686" s="81">
        <f t="shared" si="82"/>
        <v>3</v>
      </c>
      <c r="BB686" s="80">
        <f t="shared" si="82"/>
        <v>0</v>
      </c>
      <c r="BC686" s="79" t="s">
        <v>136</v>
      </c>
      <c r="BF686" s="5">
        <f>SUM(AJ686:AL686)/$BG$5</f>
        <v>40.333333333333336</v>
      </c>
      <c r="BG686" s="5">
        <f>SUM(AM686:AO686,AY686)/$BG$5</f>
        <v>15</v>
      </c>
      <c r="BH686" s="5">
        <f>SUM(AP686:AR686,AZ686)/$BG$5</f>
        <v>0.33333333333333331</v>
      </c>
      <c r="BI686" s="5">
        <f>SUM(AS686:AU686,BA686)/$BG$5</f>
        <v>12.666666666666666</v>
      </c>
      <c r="BJ686" s="5">
        <f>SUM(AV686:AX686,BB686)/$BG$5</f>
        <v>0.33333333333333331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85"/>
      <c r="AI687" s="66" t="s">
        <v>135</v>
      </c>
      <c r="AJ687" s="283"/>
      <c r="AK687" s="284"/>
      <c r="AL687" s="281"/>
      <c r="AM687" s="283"/>
      <c r="AN687" s="284"/>
      <c r="AO687" s="281"/>
      <c r="AP687" s="283"/>
      <c r="AQ687" s="284"/>
      <c r="AR687" s="281"/>
      <c r="AS687" s="283"/>
      <c r="AT687" s="284"/>
      <c r="AU687" s="281"/>
      <c r="AV687" s="283"/>
      <c r="AW687" s="282"/>
      <c r="AX687" s="281"/>
      <c r="AY687" s="62">
        <f>AY686/3</f>
        <v>0.66666666666666663</v>
      </c>
      <c r="AZ687" s="61">
        <f>AZ686/3</f>
        <v>0</v>
      </c>
      <c r="BA687" s="61">
        <f>BA686/3</f>
        <v>1</v>
      </c>
      <c r="BB687" s="60">
        <f>BB686/3</f>
        <v>0</v>
      </c>
      <c r="BC687" s="59" t="s">
        <v>134</v>
      </c>
    </row>
    <row r="688" spans="2:62" ht="28.15" customHeight="1" x14ac:dyDescent="0.2">
      <c r="B688" s="30"/>
      <c r="C688" s="338">
        <v>1</v>
      </c>
      <c r="D688" s="239" t="s">
        <v>1334</v>
      </c>
      <c r="E688" s="198"/>
      <c r="F688" s="198"/>
      <c r="G688" s="197"/>
      <c r="H688" s="358" t="s">
        <v>133</v>
      </c>
      <c r="I688" s="390">
        <v>118</v>
      </c>
      <c r="J688" s="390">
        <v>30</v>
      </c>
      <c r="K688" s="390">
        <v>7</v>
      </c>
      <c r="L688" s="42" t="s">
        <v>131</v>
      </c>
      <c r="M688" s="43" t="s">
        <v>467</v>
      </c>
      <c r="N688" s="42" t="s">
        <v>129</v>
      </c>
      <c r="O688" s="43" t="s">
        <v>357</v>
      </c>
      <c r="P688" s="42" t="s">
        <v>128</v>
      </c>
      <c r="Q688" s="43" t="s">
        <v>132</v>
      </c>
      <c r="R688" s="42" t="s">
        <v>127</v>
      </c>
      <c r="S688" s="43" t="s">
        <v>179</v>
      </c>
      <c r="T688" s="42" t="s">
        <v>126</v>
      </c>
      <c r="U688" s="43" t="s">
        <v>353</v>
      </c>
      <c r="V688" s="42" t="s">
        <v>125</v>
      </c>
      <c r="W688" s="43" t="s">
        <v>130</v>
      </c>
      <c r="X688" s="42" t="s">
        <v>124</v>
      </c>
      <c r="Y688" s="43"/>
      <c r="Z688" s="42" t="s">
        <v>123</v>
      </c>
      <c r="AA688" s="43"/>
      <c r="AB688" s="196"/>
      <c r="AC688" s="43"/>
      <c r="AD688" s="196" t="s">
        <v>493</v>
      </c>
      <c r="AE688" s="58" t="s">
        <v>1333</v>
      </c>
      <c r="AF688" s="421"/>
      <c r="AG688" s="421"/>
      <c r="AH688" s="279"/>
      <c r="AI688" s="9"/>
      <c r="AJ688" s="349">
        <f>SUMPRODUCT(LEN($M688:$AA691)-LEN(SUBSTITUTE($M688:$AA691,"A", "")))</f>
        <v>31</v>
      </c>
      <c r="AK688" s="352">
        <f>SUMPRODUCT(LEN($AD688:$AD691)-LEN(SUBSTITUTE($AD688:$AD691,"A", "")))</f>
        <v>4</v>
      </c>
      <c r="AL688" s="335">
        <f>SUMPRODUCT(LEN($AC688:$AC691)-LEN(SUBSTITUTE($AC688:$AC691,"A", "")))</f>
        <v>0</v>
      </c>
      <c r="AM688" s="349">
        <f>SUMPRODUCT(LEN($M688:$AA691)-LEN(SUBSTITUTE($M688:$AA691,"S", "")))</f>
        <v>11</v>
      </c>
      <c r="AN688" s="352">
        <f>SUMPRODUCT(LEN($AD688:$AD691)-LEN(SUBSTITUTE($AD688:$AD691,"S", "")))</f>
        <v>0</v>
      </c>
      <c r="AO688" s="335">
        <f>SUMPRODUCT(LEN($AC688:$AC691)-LEN(SUBSTITUTE($AC688:$AC691,"S", "")))</f>
        <v>0</v>
      </c>
      <c r="AP688" s="349">
        <f>SUMPRODUCT(LEN($M688:$AA691)-LEN(SUBSTITUTE($M688:$AA691,"F", "")))</f>
        <v>1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11</v>
      </c>
      <c r="AT688" s="352">
        <f>SUMPRODUCT(LEN($AD688:$AD691)-LEN(SUBSTITUTE($AD688:$AD691,"G", "")))</f>
        <v>3</v>
      </c>
      <c r="AU688" s="335">
        <f>SUMPRODUCT(LEN($AC688:$AC691)-LEN(SUBSTITUTE($AC688:$AC691,"G", "")))</f>
        <v>0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35">
        <f>SUMPRODUCT(LEN($AC688:$AC691)-LEN(SUBSTITUTE($AC688:$AC691,"M", "")))</f>
        <v>0</v>
      </c>
      <c r="AY688" s="416">
        <f>SUMPRODUCT(LEN($AE688:$AE691)-LEN(SUBSTITUTE($AE688:$AE691,"S", "")))</f>
        <v>2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3</v>
      </c>
      <c r="BB688" s="413">
        <f>SUMPRODUCT(LEN($AE688:$AE691)-LEN(SUBSTITUTE($AE688:$AE691,"M", "")))</f>
        <v>0</v>
      </c>
    </row>
    <row r="689" spans="2:62" ht="28.15" customHeight="1" thickBot="1" x14ac:dyDescent="0.25">
      <c r="B689" s="30"/>
      <c r="C689" s="339"/>
      <c r="D689" s="221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509</v>
      </c>
      <c r="N689" s="33" t="s">
        <v>121</v>
      </c>
      <c r="O689" s="55" t="s">
        <v>509</v>
      </c>
      <c r="P689" s="33" t="s">
        <v>120</v>
      </c>
      <c r="Q689" s="55" t="s">
        <v>684</v>
      </c>
      <c r="R689" s="33" t="s">
        <v>119</v>
      </c>
      <c r="S689" s="55" t="s">
        <v>467</v>
      </c>
      <c r="T689" s="33" t="s">
        <v>118</v>
      </c>
      <c r="U689" s="55" t="s">
        <v>498</v>
      </c>
      <c r="V689" s="33" t="s">
        <v>117</v>
      </c>
      <c r="W689" s="55" t="s">
        <v>130</v>
      </c>
      <c r="X689" s="33" t="s">
        <v>116</v>
      </c>
      <c r="Y689" s="55"/>
      <c r="Z689" s="33" t="s">
        <v>115</v>
      </c>
      <c r="AA689" s="55"/>
      <c r="AB689" s="193"/>
      <c r="AC689" s="55"/>
      <c r="AD689" s="193" t="s">
        <v>686</v>
      </c>
      <c r="AE689" s="57"/>
      <c r="AF689" s="422"/>
      <c r="AG689" s="422"/>
      <c r="AH689" s="278"/>
      <c r="AI689" s="9"/>
      <c r="AJ689" s="350"/>
      <c r="AK689" s="353"/>
      <c r="AL689" s="336"/>
      <c r="AM689" s="350"/>
      <c r="AN689" s="353"/>
      <c r="AO689" s="336"/>
      <c r="AP689" s="350"/>
      <c r="AQ689" s="353"/>
      <c r="AR689" s="336"/>
      <c r="AS689" s="350"/>
      <c r="AT689" s="353"/>
      <c r="AU689" s="336"/>
      <c r="AV689" s="350"/>
      <c r="AW689" s="363"/>
      <c r="AX689" s="336"/>
      <c r="AY689" s="417"/>
      <c r="AZ689" s="411"/>
      <c r="BA689" s="411"/>
      <c r="BB689" s="414"/>
    </row>
    <row r="690" spans="2:62" ht="28.15" customHeight="1" x14ac:dyDescent="0.2">
      <c r="B690" s="30"/>
      <c r="C690" s="340"/>
      <c r="D690" s="218"/>
      <c r="E690" s="192"/>
      <c r="F690" s="192"/>
      <c r="G690" s="191"/>
      <c r="H690" s="360">
        <v>229</v>
      </c>
      <c r="I690" s="392"/>
      <c r="J690" s="392"/>
      <c r="K690" s="392"/>
      <c r="L690" s="25" t="s">
        <v>114</v>
      </c>
      <c r="M690" s="114" t="s">
        <v>479</v>
      </c>
      <c r="N690" s="25" t="s">
        <v>112</v>
      </c>
      <c r="O690" s="114" t="s">
        <v>527</v>
      </c>
      <c r="P690" s="25" t="s">
        <v>111</v>
      </c>
      <c r="Q690" s="114" t="s">
        <v>479</v>
      </c>
      <c r="R690" s="25" t="s">
        <v>110</v>
      </c>
      <c r="S690" s="114" t="s">
        <v>496</v>
      </c>
      <c r="T690" s="25" t="s">
        <v>109</v>
      </c>
      <c r="U690" s="114" t="s">
        <v>353</v>
      </c>
      <c r="V690" s="25" t="s">
        <v>108</v>
      </c>
      <c r="W690" s="114" t="s">
        <v>130</v>
      </c>
      <c r="X690" s="25" t="s">
        <v>107</v>
      </c>
      <c r="Y690" s="114"/>
      <c r="Z690" s="25" t="s">
        <v>106</v>
      </c>
      <c r="AA690" s="114"/>
      <c r="AB690" s="190"/>
      <c r="AC690" s="114"/>
      <c r="AD690" s="190"/>
      <c r="AE690" s="57"/>
      <c r="AF690" s="422"/>
      <c r="AG690" s="422"/>
      <c r="AH690" s="278"/>
      <c r="AI690" s="9"/>
      <c r="AJ690" s="350"/>
      <c r="AK690" s="353"/>
      <c r="AL690" s="336"/>
      <c r="AM690" s="350"/>
      <c r="AN690" s="353"/>
      <c r="AO690" s="336"/>
      <c r="AP690" s="350"/>
      <c r="AQ690" s="353"/>
      <c r="AR690" s="336"/>
      <c r="AS690" s="350"/>
      <c r="AT690" s="353"/>
      <c r="AU690" s="336"/>
      <c r="AV690" s="350"/>
      <c r="AW690" s="363"/>
      <c r="AX690" s="336"/>
      <c r="AY690" s="417"/>
      <c r="AZ690" s="411"/>
      <c r="BA690" s="411"/>
      <c r="BB690" s="414"/>
    </row>
    <row r="691" spans="2:62" ht="28.15" customHeight="1" thickBot="1" x14ac:dyDescent="0.25">
      <c r="B691" s="30"/>
      <c r="C691" s="355"/>
      <c r="D691" s="246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479</v>
      </c>
      <c r="N691" s="50" t="s">
        <v>104</v>
      </c>
      <c r="O691" s="51" t="s">
        <v>357</v>
      </c>
      <c r="P691" s="50" t="s">
        <v>103</v>
      </c>
      <c r="Q691" s="51" t="s">
        <v>467</v>
      </c>
      <c r="R691" s="50" t="s">
        <v>102</v>
      </c>
      <c r="S691" s="51" t="s">
        <v>565</v>
      </c>
      <c r="T691" s="50">
        <v>20</v>
      </c>
      <c r="U691" s="51" t="s">
        <v>354</v>
      </c>
      <c r="V691" s="50" t="s">
        <v>101</v>
      </c>
      <c r="W691" s="51"/>
      <c r="X691" s="50" t="s">
        <v>100</v>
      </c>
      <c r="Y691" s="51"/>
      <c r="Z691" s="50" t="s">
        <v>99</v>
      </c>
      <c r="AA691" s="51"/>
      <c r="AB691" s="187"/>
      <c r="AC691" s="51"/>
      <c r="AD691" s="187"/>
      <c r="AE691" s="56"/>
      <c r="AF691" s="424"/>
      <c r="AG691" s="424"/>
      <c r="AH691" s="280"/>
      <c r="AI691" s="9"/>
      <c r="AJ691" s="351"/>
      <c r="AK691" s="354"/>
      <c r="AL691" s="337"/>
      <c r="AM691" s="351"/>
      <c r="AN691" s="354"/>
      <c r="AO691" s="337"/>
      <c r="AP691" s="351"/>
      <c r="AQ691" s="354"/>
      <c r="AR691" s="337"/>
      <c r="AS691" s="351"/>
      <c r="AT691" s="354"/>
      <c r="AU691" s="337"/>
      <c r="AV691" s="351"/>
      <c r="AW691" s="364"/>
      <c r="AX691" s="337"/>
      <c r="AY691" s="418"/>
      <c r="AZ691" s="412"/>
      <c r="BA691" s="412"/>
      <c r="BB691" s="415"/>
    </row>
    <row r="692" spans="2:62" ht="28.15" customHeight="1" x14ac:dyDescent="0.2">
      <c r="B692" s="30"/>
      <c r="C692" s="338">
        <v>2</v>
      </c>
      <c r="D692" s="212"/>
      <c r="E692" s="198"/>
      <c r="F692" s="198"/>
      <c r="G692" s="197"/>
      <c r="H692" s="358"/>
      <c r="I692" s="390">
        <v>94</v>
      </c>
      <c r="J692" s="390">
        <v>27</v>
      </c>
      <c r="K692" s="390">
        <v>8</v>
      </c>
      <c r="L692" s="42" t="s">
        <v>131</v>
      </c>
      <c r="M692" s="43" t="s">
        <v>179</v>
      </c>
      <c r="N692" s="42" t="s">
        <v>129</v>
      </c>
      <c r="O692" s="43" t="s">
        <v>357</v>
      </c>
      <c r="P692" s="42" t="s">
        <v>128</v>
      </c>
      <c r="Q692" s="43" t="s">
        <v>467</v>
      </c>
      <c r="R692" s="42" t="s">
        <v>127</v>
      </c>
      <c r="S692" s="43" t="s">
        <v>348</v>
      </c>
      <c r="T692" s="42" t="s">
        <v>126</v>
      </c>
      <c r="U692" s="43" t="s">
        <v>132</v>
      </c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196"/>
      <c r="AC692" s="43"/>
      <c r="AD692" s="196" t="s">
        <v>986</v>
      </c>
      <c r="AE692" s="39"/>
      <c r="AF692" s="421"/>
      <c r="AG692" s="421"/>
      <c r="AH692" s="279"/>
      <c r="AI692" s="9"/>
      <c r="AJ692" s="349">
        <f>SUMPRODUCT(LEN($M692:$AA695)-LEN(SUBSTITUTE($M692:$AA695,"A", "")))</f>
        <v>34</v>
      </c>
      <c r="AK692" s="352">
        <f>SUMPRODUCT(LEN($AD692:$AD695)-LEN(SUBSTITUTE($AD692:$AD695,"A", "")))</f>
        <v>8</v>
      </c>
      <c r="AL692" s="335">
        <f>SUMPRODUCT(LEN($AC692:$AC695)-LEN(SUBSTITUTE($AC692:$AC695,"A", "")))</f>
        <v>0</v>
      </c>
      <c r="AM692" s="349">
        <f>SUMPRODUCT(LEN($M692:$AA695)-LEN(SUBSTITUTE($M692:$AA695,"S", "")))</f>
        <v>10</v>
      </c>
      <c r="AN692" s="352">
        <f>SUMPRODUCT(LEN($AD692:$AD695)-LEN(SUBSTITUTE($AD692:$AD695,"S", "")))</f>
        <v>1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4</v>
      </c>
      <c r="AT692" s="352">
        <f>SUMPRODUCT(LEN($AD692:$AD695)-LEN(SUBSTITUTE($AD692:$AD695,"G", "")))</f>
        <v>5</v>
      </c>
      <c r="AU692" s="335">
        <f>SUMPRODUCT(LEN($AC692:$AC695)-LEN(SUBSTITUTE($AC692:$AC695,"G", "")))</f>
        <v>0</v>
      </c>
      <c r="AV692" s="349">
        <f>SUMPRODUCT(LEN($L692:$AA695)-LEN(SUBSTITUTE($L692:$AA695,"M", "")))</f>
        <v>1</v>
      </c>
      <c r="AW692" s="362">
        <f>SUMPRODUCT(LEN($AD692:$AD695)-LEN(SUBSTITUTE($AD692:$AD695,"M", "")))</f>
        <v>0</v>
      </c>
      <c r="AX692" s="335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8.15" customHeight="1" thickBot="1" x14ac:dyDescent="0.25">
      <c r="B693" s="30"/>
      <c r="C693" s="339"/>
      <c r="D693" s="221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 t="s">
        <v>1329</v>
      </c>
      <c r="N693" s="33" t="s">
        <v>121</v>
      </c>
      <c r="O693" s="55" t="s">
        <v>479</v>
      </c>
      <c r="P693" s="33" t="s">
        <v>120</v>
      </c>
      <c r="Q693" s="55" t="s">
        <v>373</v>
      </c>
      <c r="R693" s="33" t="s">
        <v>119</v>
      </c>
      <c r="S693" s="55" t="s">
        <v>479</v>
      </c>
      <c r="T693" s="33" t="s">
        <v>118</v>
      </c>
      <c r="U693" s="55" t="s">
        <v>130</v>
      </c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193"/>
      <c r="AC693" s="55"/>
      <c r="AD693" s="193" t="s">
        <v>697</v>
      </c>
      <c r="AE693" s="22"/>
      <c r="AF693" s="422"/>
      <c r="AG693" s="422"/>
      <c r="AH693" s="278"/>
      <c r="AI693" s="9"/>
      <c r="AJ693" s="350"/>
      <c r="AK693" s="353"/>
      <c r="AL693" s="336"/>
      <c r="AM693" s="350"/>
      <c r="AN693" s="353"/>
      <c r="AO693" s="336"/>
      <c r="AP693" s="350"/>
      <c r="AQ693" s="353"/>
      <c r="AR693" s="336"/>
      <c r="AS693" s="350"/>
      <c r="AT693" s="353"/>
      <c r="AU693" s="336"/>
      <c r="AV693" s="350"/>
      <c r="AW693" s="363"/>
      <c r="AX693" s="336"/>
      <c r="AY693" s="417"/>
      <c r="AZ693" s="411"/>
      <c r="BA693" s="411"/>
      <c r="BB693" s="414"/>
    </row>
    <row r="694" spans="2:62" ht="28.15" customHeight="1" x14ac:dyDescent="0.2">
      <c r="B694" s="30"/>
      <c r="C694" s="340"/>
      <c r="D694" s="218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 t="s">
        <v>458</v>
      </c>
      <c r="N694" s="25" t="s">
        <v>112</v>
      </c>
      <c r="O694" s="114" t="s">
        <v>459</v>
      </c>
      <c r="P694" s="25" t="s">
        <v>111</v>
      </c>
      <c r="Q694" s="114" t="s">
        <v>351</v>
      </c>
      <c r="R694" s="25" t="s">
        <v>110</v>
      </c>
      <c r="S694" s="114" t="s">
        <v>359</v>
      </c>
      <c r="T694" s="25" t="s">
        <v>109</v>
      </c>
      <c r="U694" s="114" t="s">
        <v>130</v>
      </c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190"/>
      <c r="AC694" s="114"/>
      <c r="AD694" s="190" t="s">
        <v>1332</v>
      </c>
      <c r="AE694" s="22"/>
      <c r="AF694" s="422"/>
      <c r="AG694" s="422"/>
      <c r="AH694" s="278"/>
      <c r="AI694" s="9"/>
      <c r="AJ694" s="350"/>
      <c r="AK694" s="353"/>
      <c r="AL694" s="336"/>
      <c r="AM694" s="350"/>
      <c r="AN694" s="353"/>
      <c r="AO694" s="336"/>
      <c r="AP694" s="350"/>
      <c r="AQ694" s="353"/>
      <c r="AR694" s="336"/>
      <c r="AS694" s="350"/>
      <c r="AT694" s="353"/>
      <c r="AU694" s="336"/>
      <c r="AV694" s="350"/>
      <c r="AW694" s="363"/>
      <c r="AX694" s="336"/>
      <c r="AY694" s="417"/>
      <c r="AZ694" s="411"/>
      <c r="BA694" s="411"/>
      <c r="BB694" s="414"/>
    </row>
    <row r="695" spans="2:62" ht="28.15" customHeight="1" thickBot="1" x14ac:dyDescent="0.25">
      <c r="B695" s="30"/>
      <c r="C695" s="355"/>
      <c r="D695" s="246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 t="s">
        <v>458</v>
      </c>
      <c r="N695" s="50" t="s">
        <v>104</v>
      </c>
      <c r="O695" s="51" t="s">
        <v>509</v>
      </c>
      <c r="P695" s="50" t="s">
        <v>103</v>
      </c>
      <c r="Q695" s="51" t="s">
        <v>350</v>
      </c>
      <c r="R695" s="50" t="s">
        <v>102</v>
      </c>
      <c r="S695" s="51" t="s">
        <v>347</v>
      </c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187"/>
      <c r="AC695" s="51"/>
      <c r="AD695" s="187"/>
      <c r="AE695" s="48"/>
      <c r="AF695" s="424"/>
      <c r="AG695" s="424"/>
      <c r="AH695" s="280"/>
      <c r="AI695" s="9"/>
      <c r="AJ695" s="351"/>
      <c r="AK695" s="354"/>
      <c r="AL695" s="337"/>
      <c r="AM695" s="351"/>
      <c r="AN695" s="354"/>
      <c r="AO695" s="337"/>
      <c r="AP695" s="351"/>
      <c r="AQ695" s="354"/>
      <c r="AR695" s="337"/>
      <c r="AS695" s="351"/>
      <c r="AT695" s="354"/>
      <c r="AU695" s="337"/>
      <c r="AV695" s="351"/>
      <c r="AW695" s="364"/>
      <c r="AX695" s="337"/>
      <c r="AY695" s="418"/>
      <c r="AZ695" s="412"/>
      <c r="BA695" s="412"/>
      <c r="BB695" s="415"/>
    </row>
    <row r="696" spans="2:62" ht="28.15" customHeight="1" x14ac:dyDescent="0.2">
      <c r="B696" s="30"/>
      <c r="C696" s="338">
        <v>3</v>
      </c>
      <c r="D696" s="212"/>
      <c r="E696" s="198"/>
      <c r="F696" s="198"/>
      <c r="G696" s="197"/>
      <c r="H696" s="358"/>
      <c r="I696" s="390">
        <v>129</v>
      </c>
      <c r="J696" s="390">
        <v>32</v>
      </c>
      <c r="K696" s="390">
        <v>9</v>
      </c>
      <c r="L696" s="42" t="s">
        <v>131</v>
      </c>
      <c r="M696" s="43" t="s">
        <v>357</v>
      </c>
      <c r="N696" s="42" t="s">
        <v>129</v>
      </c>
      <c r="O696" s="43" t="s">
        <v>484</v>
      </c>
      <c r="P696" s="42" t="s">
        <v>128</v>
      </c>
      <c r="Q696" s="43" t="s">
        <v>697</v>
      </c>
      <c r="R696" s="42" t="s">
        <v>127</v>
      </c>
      <c r="S696" s="43" t="s">
        <v>692</v>
      </c>
      <c r="T696" s="42" t="s">
        <v>126</v>
      </c>
      <c r="U696" s="43" t="s">
        <v>348</v>
      </c>
      <c r="V696" s="42" t="s">
        <v>125</v>
      </c>
      <c r="W696" s="43" t="s">
        <v>130</v>
      </c>
      <c r="X696" s="42" t="s">
        <v>124</v>
      </c>
      <c r="Y696" s="43"/>
      <c r="Z696" s="42" t="s">
        <v>123</v>
      </c>
      <c r="AA696" s="43"/>
      <c r="AB696" s="196"/>
      <c r="AC696" s="43"/>
      <c r="AD696" s="196" t="s">
        <v>1290</v>
      </c>
      <c r="AE696" s="39"/>
      <c r="AF696" s="421"/>
      <c r="AG696" s="421"/>
      <c r="AH696" s="279"/>
      <c r="AI696" s="9"/>
      <c r="AJ696" s="349">
        <f>SUMPRODUCT(LEN($M696:$AA699)-LEN(SUBSTITUTE($M696:$AA699,"A", "")))</f>
        <v>39</v>
      </c>
      <c r="AK696" s="352">
        <f>SUMPRODUCT(LEN($AD696:$AD699)-LEN(SUBSTITUTE($AD696:$AD699,"A", "")))</f>
        <v>5</v>
      </c>
      <c r="AL696" s="335">
        <f>SUMPRODUCT(LEN($AC696:$AC699)-LEN(SUBSTITUTE($AC696:$AC699,"A", "")))</f>
        <v>0</v>
      </c>
      <c r="AM696" s="349">
        <f>SUMPRODUCT(LEN($M696:$AA699)-LEN(SUBSTITUTE($M696:$AA699,"S", "")))</f>
        <v>20</v>
      </c>
      <c r="AN696" s="352">
        <f>SUMPRODUCT(LEN($AD696:$AD699)-LEN(SUBSTITUTE($AD696:$AD699,"S", "")))</f>
        <v>1</v>
      </c>
      <c r="AO696" s="335">
        <f>SUMPRODUCT(LEN($AC696:$AC699)-LEN(SUBSTITUTE($AC696:$AC699,"S", "")))</f>
        <v>0</v>
      </c>
      <c r="AP696" s="349">
        <f>SUMPRODUCT(LEN($M696:$AA699)-LEN(SUBSTITUTE($M696:$AA699,"F", "")))</f>
        <v>0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11</v>
      </c>
      <c r="AT696" s="352">
        <f>SUMPRODUCT(LEN($AD696:$AD699)-LEN(SUBSTITUTE($AD696:$AD699,"G", "")))</f>
        <v>1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35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8.15" customHeight="1" thickBot="1" x14ac:dyDescent="0.25">
      <c r="B697" s="30"/>
      <c r="C697" s="339"/>
      <c r="D697" s="221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 t="s">
        <v>684</v>
      </c>
      <c r="N697" s="33" t="s">
        <v>121</v>
      </c>
      <c r="O697" s="55" t="s">
        <v>458</v>
      </c>
      <c r="P697" s="33" t="s">
        <v>120</v>
      </c>
      <c r="Q697" s="55" t="s">
        <v>132</v>
      </c>
      <c r="R697" s="33" t="s">
        <v>119</v>
      </c>
      <c r="S697" s="55" t="s">
        <v>499</v>
      </c>
      <c r="T697" s="33" t="s">
        <v>118</v>
      </c>
      <c r="U697" s="55" t="s">
        <v>349</v>
      </c>
      <c r="V697" s="33" t="s">
        <v>117</v>
      </c>
      <c r="W697" s="55" t="s">
        <v>130</v>
      </c>
      <c r="X697" s="33" t="s">
        <v>116</v>
      </c>
      <c r="Y697" s="55"/>
      <c r="Z697" s="33" t="s">
        <v>115</v>
      </c>
      <c r="AA697" s="55"/>
      <c r="AB697" s="193"/>
      <c r="AC697" s="55"/>
      <c r="AD697" s="193"/>
      <c r="AE697" s="22"/>
      <c r="AF697" s="422"/>
      <c r="AG697" s="422"/>
      <c r="AH697" s="278"/>
      <c r="AI697" s="9"/>
      <c r="AJ697" s="350"/>
      <c r="AK697" s="353"/>
      <c r="AL697" s="336"/>
      <c r="AM697" s="350"/>
      <c r="AN697" s="353"/>
      <c r="AO697" s="336"/>
      <c r="AP697" s="350"/>
      <c r="AQ697" s="353"/>
      <c r="AR697" s="336"/>
      <c r="AS697" s="350"/>
      <c r="AT697" s="353"/>
      <c r="AU697" s="336"/>
      <c r="AV697" s="350"/>
      <c r="AW697" s="363"/>
      <c r="AX697" s="336"/>
      <c r="AY697" s="417"/>
      <c r="AZ697" s="411"/>
      <c r="BA697" s="411"/>
      <c r="BB697" s="414"/>
    </row>
    <row r="698" spans="2:62" ht="28.15" customHeight="1" x14ac:dyDescent="0.2">
      <c r="B698" s="30"/>
      <c r="C698" s="340"/>
      <c r="D698" s="218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 t="s">
        <v>479</v>
      </c>
      <c r="N698" s="25" t="s">
        <v>112</v>
      </c>
      <c r="O698" s="114" t="s">
        <v>684</v>
      </c>
      <c r="P698" s="25" t="s">
        <v>111</v>
      </c>
      <c r="Q698" s="114" t="s">
        <v>357</v>
      </c>
      <c r="R698" s="25" t="s">
        <v>110</v>
      </c>
      <c r="S698" s="114" t="s">
        <v>348</v>
      </c>
      <c r="T698" s="25" t="s">
        <v>109</v>
      </c>
      <c r="U698" s="114" t="s">
        <v>354</v>
      </c>
      <c r="V698" s="25" t="s">
        <v>108</v>
      </c>
      <c r="W698" s="114" t="s">
        <v>130</v>
      </c>
      <c r="X698" s="25" t="s">
        <v>107</v>
      </c>
      <c r="Y698" s="114"/>
      <c r="Z698" s="25" t="s">
        <v>106</v>
      </c>
      <c r="AA698" s="114"/>
      <c r="AB698" s="190"/>
      <c r="AC698" s="114"/>
      <c r="AD698" s="190"/>
      <c r="AE698" s="22"/>
      <c r="AF698" s="422"/>
      <c r="AG698" s="422"/>
      <c r="AH698" s="278"/>
      <c r="AI698" s="9"/>
      <c r="AJ698" s="350"/>
      <c r="AK698" s="353"/>
      <c r="AL698" s="336"/>
      <c r="AM698" s="350"/>
      <c r="AN698" s="353"/>
      <c r="AO698" s="336"/>
      <c r="AP698" s="350"/>
      <c r="AQ698" s="353"/>
      <c r="AR698" s="336"/>
      <c r="AS698" s="350"/>
      <c r="AT698" s="353"/>
      <c r="AU698" s="336"/>
      <c r="AV698" s="350"/>
      <c r="AW698" s="363"/>
      <c r="AX698" s="336"/>
      <c r="AY698" s="417"/>
      <c r="AZ698" s="411"/>
      <c r="BA698" s="411"/>
      <c r="BB698" s="414"/>
    </row>
    <row r="699" spans="2:62" ht="28.15" customHeight="1" thickBot="1" x14ac:dyDescent="0.25">
      <c r="B699" s="20"/>
      <c r="C699" s="341"/>
      <c r="D699" s="215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 t="s">
        <v>479</v>
      </c>
      <c r="N699" s="15" t="s">
        <v>104</v>
      </c>
      <c r="O699" s="16" t="s">
        <v>457</v>
      </c>
      <c r="P699" s="15" t="s">
        <v>103</v>
      </c>
      <c r="Q699" s="16" t="s">
        <v>841</v>
      </c>
      <c r="R699" s="15" t="s">
        <v>102</v>
      </c>
      <c r="S699" s="16" t="s">
        <v>371</v>
      </c>
      <c r="T699" s="15">
        <v>20</v>
      </c>
      <c r="U699" s="16" t="s">
        <v>130</v>
      </c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187"/>
      <c r="AC699" s="16"/>
      <c r="AD699" s="186"/>
      <c r="AE699" s="11"/>
      <c r="AF699" s="423"/>
      <c r="AG699" s="423"/>
      <c r="AH699" s="277"/>
      <c r="AI699" s="9"/>
      <c r="AJ699" s="351"/>
      <c r="AK699" s="354"/>
      <c r="AL699" s="337"/>
      <c r="AM699" s="351"/>
      <c r="AN699" s="354"/>
      <c r="AO699" s="337"/>
      <c r="AP699" s="351"/>
      <c r="AQ699" s="354"/>
      <c r="AR699" s="337"/>
      <c r="AS699" s="351"/>
      <c r="AT699" s="354"/>
      <c r="AU699" s="337"/>
      <c r="AV699" s="351"/>
      <c r="AW699" s="364"/>
      <c r="AX699" s="337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286" t="s">
        <v>160</v>
      </c>
      <c r="AI700" s="106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229</v>
      </c>
      <c r="E701" s="425">
        <v>22264.99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/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85"/>
      <c r="AI701" s="86" t="s">
        <v>137</v>
      </c>
      <c r="AJ701" s="85">
        <f t="shared" ref="AJ701:BB701" si="83">SUM(AJ703:AJ714)</f>
        <v>124</v>
      </c>
      <c r="AK701" s="84">
        <f t="shared" si="83"/>
        <v>17</v>
      </c>
      <c r="AL701" s="83">
        <f t="shared" si="83"/>
        <v>0</v>
      </c>
      <c r="AM701" s="85">
        <f t="shared" si="83"/>
        <v>62</v>
      </c>
      <c r="AN701" s="84">
        <f t="shared" si="83"/>
        <v>2</v>
      </c>
      <c r="AO701" s="83">
        <f t="shared" si="83"/>
        <v>0</v>
      </c>
      <c r="AP701" s="85">
        <f t="shared" si="83"/>
        <v>1</v>
      </c>
      <c r="AQ701" s="84">
        <f t="shared" si="83"/>
        <v>0</v>
      </c>
      <c r="AR701" s="83">
        <f t="shared" si="83"/>
        <v>0</v>
      </c>
      <c r="AS701" s="85">
        <f t="shared" si="83"/>
        <v>27</v>
      </c>
      <c r="AT701" s="84">
        <f t="shared" si="83"/>
        <v>0</v>
      </c>
      <c r="AU701" s="83">
        <f t="shared" si="83"/>
        <v>1</v>
      </c>
      <c r="AV701" s="85">
        <f t="shared" si="83"/>
        <v>0</v>
      </c>
      <c r="AW701" s="84">
        <f t="shared" si="83"/>
        <v>0</v>
      </c>
      <c r="AX701" s="83">
        <f t="shared" si="83"/>
        <v>0</v>
      </c>
      <c r="AY701" s="82">
        <f t="shared" si="83"/>
        <v>1</v>
      </c>
      <c r="AZ701" s="81">
        <f t="shared" si="83"/>
        <v>0</v>
      </c>
      <c r="BA701" s="81">
        <f t="shared" si="83"/>
        <v>0</v>
      </c>
      <c r="BB701" s="80">
        <f t="shared" si="83"/>
        <v>0</v>
      </c>
      <c r="BC701" s="79" t="s">
        <v>136</v>
      </c>
      <c r="BF701" s="5">
        <f>SUM(AJ701:AL701)/$BG$5</f>
        <v>47</v>
      </c>
      <c r="BG701" s="5">
        <f>SUM(AM701:AO701,AY701)/$BG$5</f>
        <v>21.666666666666668</v>
      </c>
      <c r="BH701" s="5">
        <f>SUM(AP701:AR701,AZ701)/$BG$5</f>
        <v>0.33333333333333331</v>
      </c>
      <c r="BI701" s="5">
        <f>SUM(AS701:AU701,BA701)/$BG$5</f>
        <v>9.3333333333333339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85"/>
      <c r="AI702" s="66" t="s">
        <v>135</v>
      </c>
      <c r="AJ702" s="283"/>
      <c r="AK702" s="284"/>
      <c r="AL702" s="281"/>
      <c r="AM702" s="283"/>
      <c r="AN702" s="284"/>
      <c r="AO702" s="281"/>
      <c r="AP702" s="283"/>
      <c r="AQ702" s="284"/>
      <c r="AR702" s="281"/>
      <c r="AS702" s="283"/>
      <c r="AT702" s="284"/>
      <c r="AU702" s="281"/>
      <c r="AV702" s="283"/>
      <c r="AW702" s="282"/>
      <c r="AX702" s="281"/>
      <c r="AY702" s="62">
        <f>AY701/3</f>
        <v>0.33333333333333331</v>
      </c>
      <c r="AZ702" s="61">
        <f>AZ701/3</f>
        <v>0</v>
      </c>
      <c r="BA702" s="61">
        <f>BA701/3</f>
        <v>0</v>
      </c>
      <c r="BB702" s="60">
        <f>BB701/3</f>
        <v>0</v>
      </c>
      <c r="BC702" s="59" t="s">
        <v>134</v>
      </c>
    </row>
    <row r="703" spans="2:62" ht="28.15" customHeight="1" x14ac:dyDescent="0.2">
      <c r="B703" s="30"/>
      <c r="C703" s="338">
        <v>1</v>
      </c>
      <c r="D703" s="239" t="s">
        <v>1014</v>
      </c>
      <c r="E703" s="198"/>
      <c r="F703" s="198"/>
      <c r="G703" s="197"/>
      <c r="H703" s="358" t="s">
        <v>183</v>
      </c>
      <c r="I703" s="390">
        <v>164</v>
      </c>
      <c r="J703" s="390">
        <v>31</v>
      </c>
      <c r="K703" s="390">
        <v>7</v>
      </c>
      <c r="L703" s="42" t="s">
        <v>131</v>
      </c>
      <c r="M703" s="43" t="s">
        <v>467</v>
      </c>
      <c r="N703" s="42" t="s">
        <v>129</v>
      </c>
      <c r="O703" s="43" t="s">
        <v>179</v>
      </c>
      <c r="P703" s="42" t="s">
        <v>128</v>
      </c>
      <c r="Q703" s="43" t="s">
        <v>132</v>
      </c>
      <c r="R703" s="42" t="s">
        <v>127</v>
      </c>
      <c r="S703" s="43" t="s">
        <v>357</v>
      </c>
      <c r="T703" s="42" t="s">
        <v>126</v>
      </c>
      <c r="U703" s="43" t="s">
        <v>179</v>
      </c>
      <c r="V703" s="42" t="s">
        <v>125</v>
      </c>
      <c r="W703" s="43" t="s">
        <v>354</v>
      </c>
      <c r="X703" s="42" t="s">
        <v>124</v>
      </c>
      <c r="Y703" s="43"/>
      <c r="Z703" s="42" t="s">
        <v>123</v>
      </c>
      <c r="AA703" s="43"/>
      <c r="AB703" s="196"/>
      <c r="AC703" s="43"/>
      <c r="AD703" s="196" t="s">
        <v>357</v>
      </c>
      <c r="AE703" s="58" t="s">
        <v>130</v>
      </c>
      <c r="AF703" s="421"/>
      <c r="AG703" s="421"/>
      <c r="AH703" s="279"/>
      <c r="AI703" s="9"/>
      <c r="AJ703" s="349">
        <f>SUMPRODUCT(LEN($M703:$AA706)-LEN(SUBSTITUTE($M703:$AA706,"A", "")))</f>
        <v>30</v>
      </c>
      <c r="AK703" s="352">
        <f>SUMPRODUCT(LEN($AD703:$AD706)-LEN(SUBSTITUTE($AD703:$AD706,"A", "")))</f>
        <v>15</v>
      </c>
      <c r="AL703" s="335">
        <f>SUMPRODUCT(LEN($AC703:$AC706)-LEN(SUBSTITUTE($AC703:$AC706,"A", "")))</f>
        <v>0</v>
      </c>
      <c r="AM703" s="349">
        <f>SUMPRODUCT(LEN($M703:$AA706)-LEN(SUBSTITUTE($M703:$AA706,"S", "")))</f>
        <v>5</v>
      </c>
      <c r="AN703" s="352">
        <f>SUMPRODUCT(LEN($AD703:$AD706)-LEN(SUBSTITUTE($AD703:$AD706,"S", "")))</f>
        <v>2</v>
      </c>
      <c r="AO703" s="335">
        <f>SUMPRODUCT(LEN($AC703:$AC706)-LEN(SUBSTITUTE($AC703:$AC706,"S", "")))</f>
        <v>0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4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35">
        <f>SUMPRODUCT(LEN($AC703:$AC706)-LEN(SUBSTITUTE($AC703:$AC706,"M", "")))</f>
        <v>0</v>
      </c>
      <c r="AY703" s="416">
        <f>SUMPRODUCT(LEN($AE703:$AE706)-LEN(SUBSTITUTE($AE703:$AE706,"S", "")))</f>
        <v>1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8.15" customHeight="1" thickBot="1" x14ac:dyDescent="0.25">
      <c r="B704" s="30"/>
      <c r="C704" s="339"/>
      <c r="D704" s="221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185</v>
      </c>
      <c r="N704" s="33" t="s">
        <v>121</v>
      </c>
      <c r="O704" s="55" t="s">
        <v>179</v>
      </c>
      <c r="P704" s="33" t="s">
        <v>120</v>
      </c>
      <c r="Q704" s="55" t="s">
        <v>179</v>
      </c>
      <c r="R704" s="33" t="s">
        <v>119</v>
      </c>
      <c r="S704" s="55" t="s">
        <v>467</v>
      </c>
      <c r="T704" s="33" t="s">
        <v>118</v>
      </c>
      <c r="U704" s="55" t="s">
        <v>179</v>
      </c>
      <c r="V704" s="33" t="s">
        <v>117</v>
      </c>
      <c r="W704" s="55" t="s">
        <v>354</v>
      </c>
      <c r="X704" s="33" t="s">
        <v>116</v>
      </c>
      <c r="Y704" s="55"/>
      <c r="Z704" s="33" t="s">
        <v>115</v>
      </c>
      <c r="AA704" s="55"/>
      <c r="AB704" s="193"/>
      <c r="AC704" s="55"/>
      <c r="AD704" s="193" t="s">
        <v>132</v>
      </c>
      <c r="AE704" s="57"/>
      <c r="AF704" s="422"/>
      <c r="AG704" s="422"/>
      <c r="AH704" s="278"/>
      <c r="AI704" s="9"/>
      <c r="AJ704" s="350"/>
      <c r="AK704" s="353"/>
      <c r="AL704" s="336"/>
      <c r="AM704" s="350"/>
      <c r="AN704" s="353"/>
      <c r="AO704" s="336"/>
      <c r="AP704" s="350"/>
      <c r="AQ704" s="353"/>
      <c r="AR704" s="336"/>
      <c r="AS704" s="350"/>
      <c r="AT704" s="353"/>
      <c r="AU704" s="336"/>
      <c r="AV704" s="350"/>
      <c r="AW704" s="363"/>
      <c r="AX704" s="336"/>
      <c r="AY704" s="417"/>
      <c r="AZ704" s="411"/>
      <c r="BA704" s="411"/>
      <c r="BB704" s="414"/>
    </row>
    <row r="705" spans="2:62" ht="28.15" customHeight="1" x14ac:dyDescent="0.2">
      <c r="B705" s="30"/>
      <c r="C705" s="340"/>
      <c r="D705" s="218"/>
      <c r="E705" s="192"/>
      <c r="F705" s="192"/>
      <c r="G705" s="191"/>
      <c r="H705" s="360">
        <v>229</v>
      </c>
      <c r="I705" s="392"/>
      <c r="J705" s="392"/>
      <c r="K705" s="392"/>
      <c r="L705" s="25" t="s">
        <v>114</v>
      </c>
      <c r="M705" s="114" t="s">
        <v>358</v>
      </c>
      <c r="N705" s="25" t="s">
        <v>112</v>
      </c>
      <c r="O705" s="114" t="s">
        <v>179</v>
      </c>
      <c r="P705" s="25" t="s">
        <v>111</v>
      </c>
      <c r="Q705" s="114" t="s">
        <v>509</v>
      </c>
      <c r="R705" s="25" t="s">
        <v>110</v>
      </c>
      <c r="S705" s="114" t="s">
        <v>512</v>
      </c>
      <c r="T705" s="25" t="s">
        <v>109</v>
      </c>
      <c r="U705" s="114" t="s">
        <v>496</v>
      </c>
      <c r="V705" s="25" t="s">
        <v>108</v>
      </c>
      <c r="W705" s="114" t="s">
        <v>132</v>
      </c>
      <c r="X705" s="25" t="s">
        <v>107</v>
      </c>
      <c r="Y705" s="114"/>
      <c r="Z705" s="25" t="s">
        <v>106</v>
      </c>
      <c r="AA705" s="114"/>
      <c r="AB705" s="190"/>
      <c r="AC705" s="114"/>
      <c r="AD705" s="190" t="s">
        <v>179</v>
      </c>
      <c r="AE705" s="57"/>
      <c r="AF705" s="422"/>
      <c r="AG705" s="422"/>
      <c r="AH705" s="278"/>
      <c r="AI705" s="9"/>
      <c r="AJ705" s="350"/>
      <c r="AK705" s="353"/>
      <c r="AL705" s="336"/>
      <c r="AM705" s="350"/>
      <c r="AN705" s="353"/>
      <c r="AO705" s="336"/>
      <c r="AP705" s="350"/>
      <c r="AQ705" s="353"/>
      <c r="AR705" s="336"/>
      <c r="AS705" s="350"/>
      <c r="AT705" s="353"/>
      <c r="AU705" s="336"/>
      <c r="AV705" s="350"/>
      <c r="AW705" s="363"/>
      <c r="AX705" s="336"/>
      <c r="AY705" s="417"/>
      <c r="AZ705" s="411"/>
      <c r="BA705" s="411"/>
      <c r="BB705" s="414"/>
    </row>
    <row r="706" spans="2:62" ht="28.15" customHeight="1" thickBot="1" x14ac:dyDescent="0.25">
      <c r="B706" s="30"/>
      <c r="C706" s="355"/>
      <c r="D706" s="246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357</v>
      </c>
      <c r="N706" s="50" t="s">
        <v>104</v>
      </c>
      <c r="O706" s="51" t="s">
        <v>358</v>
      </c>
      <c r="P706" s="50" t="s">
        <v>103</v>
      </c>
      <c r="Q706" s="51" t="s">
        <v>357</v>
      </c>
      <c r="R706" s="50" t="s">
        <v>102</v>
      </c>
      <c r="S706" s="51" t="s">
        <v>179</v>
      </c>
      <c r="T706" s="50">
        <v>20</v>
      </c>
      <c r="U706" s="51" t="s">
        <v>179</v>
      </c>
      <c r="V706" s="50" t="s">
        <v>101</v>
      </c>
      <c r="W706" s="51" t="s">
        <v>130</v>
      </c>
      <c r="X706" s="50" t="s">
        <v>100</v>
      </c>
      <c r="Y706" s="51"/>
      <c r="Z706" s="50" t="s">
        <v>99</v>
      </c>
      <c r="AA706" s="51"/>
      <c r="AB706" s="187"/>
      <c r="AC706" s="51"/>
      <c r="AD706" s="187" t="s">
        <v>1331</v>
      </c>
      <c r="AE706" s="56"/>
      <c r="AF706" s="424"/>
      <c r="AG706" s="424"/>
      <c r="AH706" s="280"/>
      <c r="AI706" s="9"/>
      <c r="AJ706" s="351"/>
      <c r="AK706" s="354"/>
      <c r="AL706" s="337"/>
      <c r="AM706" s="351"/>
      <c r="AN706" s="354"/>
      <c r="AO706" s="337"/>
      <c r="AP706" s="351"/>
      <c r="AQ706" s="354"/>
      <c r="AR706" s="337"/>
      <c r="AS706" s="351"/>
      <c r="AT706" s="354"/>
      <c r="AU706" s="337"/>
      <c r="AV706" s="351"/>
      <c r="AW706" s="364"/>
      <c r="AX706" s="337"/>
      <c r="AY706" s="418"/>
      <c r="AZ706" s="412"/>
      <c r="BA706" s="412"/>
      <c r="BB706" s="415"/>
    </row>
    <row r="707" spans="2:62" ht="28.15" customHeight="1" x14ac:dyDescent="0.2">
      <c r="B707" s="30"/>
      <c r="C707" s="338">
        <v>2</v>
      </c>
      <c r="D707" s="212"/>
      <c r="E707" s="198"/>
      <c r="F707" s="198"/>
      <c r="G707" s="197"/>
      <c r="H707" s="358"/>
      <c r="I707" s="390">
        <v>156</v>
      </c>
      <c r="J707" s="390">
        <v>34</v>
      </c>
      <c r="K707" s="390">
        <v>8</v>
      </c>
      <c r="L707" s="42" t="s">
        <v>131</v>
      </c>
      <c r="M707" s="43" t="s">
        <v>467</v>
      </c>
      <c r="N707" s="42" t="s">
        <v>129</v>
      </c>
      <c r="O707" s="43" t="s">
        <v>179</v>
      </c>
      <c r="P707" s="42" t="s">
        <v>128</v>
      </c>
      <c r="Q707" s="43" t="s">
        <v>812</v>
      </c>
      <c r="R707" s="42" t="s">
        <v>127</v>
      </c>
      <c r="S707" s="43" t="s">
        <v>468</v>
      </c>
      <c r="T707" s="42" t="s">
        <v>126</v>
      </c>
      <c r="U707" s="43" t="s">
        <v>581</v>
      </c>
      <c r="V707" s="42" t="s">
        <v>125</v>
      </c>
      <c r="W707" s="43" t="s">
        <v>349</v>
      </c>
      <c r="X707" s="42" t="s">
        <v>124</v>
      </c>
      <c r="Y707" s="43" t="s">
        <v>130</v>
      </c>
      <c r="Z707" s="42" t="s">
        <v>123</v>
      </c>
      <c r="AA707" s="43"/>
      <c r="AB707" s="196">
        <v>20</v>
      </c>
      <c r="AC707" s="43" t="s">
        <v>496</v>
      </c>
      <c r="AD707" s="196" t="s">
        <v>132</v>
      </c>
      <c r="AE707" s="39"/>
      <c r="AF707" s="421">
        <v>6</v>
      </c>
      <c r="AG707" s="421"/>
      <c r="AH707" s="279"/>
      <c r="AI707" s="9"/>
      <c r="AJ707" s="349">
        <f>SUMPRODUCT(LEN($M707:$AA710)-LEN(SUBSTITUTE($M707:$AA710,"A", "")))</f>
        <v>44</v>
      </c>
      <c r="AK707" s="352">
        <f>SUMPRODUCT(LEN($AD707:$AD710)-LEN(SUBSTITUTE($AD707:$AD710,"A", "")))</f>
        <v>1</v>
      </c>
      <c r="AL707" s="335">
        <f>SUMPRODUCT(LEN($AC707:$AC710)-LEN(SUBSTITUTE($AC707:$AC710,"A", "")))</f>
        <v>0</v>
      </c>
      <c r="AM707" s="349">
        <f>SUMPRODUCT(LEN($M707:$AA710)-LEN(SUBSTITUTE($M707:$AA710,"S", "")))</f>
        <v>35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1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12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1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35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8.15" customHeight="1" thickBot="1" x14ac:dyDescent="0.25">
      <c r="B708" s="30"/>
      <c r="C708" s="339"/>
      <c r="D708" s="221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 t="s">
        <v>179</v>
      </c>
      <c r="N708" s="33" t="s">
        <v>121</v>
      </c>
      <c r="O708" s="55" t="s">
        <v>179</v>
      </c>
      <c r="P708" s="33" t="s">
        <v>120</v>
      </c>
      <c r="Q708" s="55" t="s">
        <v>1076</v>
      </c>
      <c r="R708" s="33" t="s">
        <v>119</v>
      </c>
      <c r="S708" s="55" t="s">
        <v>1330</v>
      </c>
      <c r="T708" s="33" t="s">
        <v>118</v>
      </c>
      <c r="U708" s="55" t="s">
        <v>555</v>
      </c>
      <c r="V708" s="33" t="s">
        <v>117</v>
      </c>
      <c r="W708" s="55" t="s">
        <v>349</v>
      </c>
      <c r="X708" s="33" t="s">
        <v>116</v>
      </c>
      <c r="Y708" s="55" t="s">
        <v>130</v>
      </c>
      <c r="Z708" s="33" t="s">
        <v>115</v>
      </c>
      <c r="AA708" s="55"/>
      <c r="AB708" s="193"/>
      <c r="AC708" s="55"/>
      <c r="AD708" s="193"/>
      <c r="AE708" s="22"/>
      <c r="AF708" s="422"/>
      <c r="AG708" s="422"/>
      <c r="AH708" s="278"/>
      <c r="AI708" s="9"/>
      <c r="AJ708" s="350"/>
      <c r="AK708" s="353"/>
      <c r="AL708" s="336"/>
      <c r="AM708" s="350"/>
      <c r="AN708" s="353"/>
      <c r="AO708" s="336"/>
      <c r="AP708" s="350"/>
      <c r="AQ708" s="353"/>
      <c r="AR708" s="336"/>
      <c r="AS708" s="350"/>
      <c r="AT708" s="353"/>
      <c r="AU708" s="336"/>
      <c r="AV708" s="350"/>
      <c r="AW708" s="363"/>
      <c r="AX708" s="336"/>
      <c r="AY708" s="417"/>
      <c r="AZ708" s="411"/>
      <c r="BA708" s="411"/>
      <c r="BB708" s="414"/>
    </row>
    <row r="709" spans="2:62" ht="28.15" customHeight="1" x14ac:dyDescent="0.2">
      <c r="B709" s="30"/>
      <c r="C709" s="340"/>
      <c r="D709" s="218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 t="s">
        <v>1289</v>
      </c>
      <c r="N709" s="25" t="s">
        <v>112</v>
      </c>
      <c r="O709" s="114" t="s">
        <v>984</v>
      </c>
      <c r="P709" s="25" t="s">
        <v>111</v>
      </c>
      <c r="Q709" s="114" t="s">
        <v>467</v>
      </c>
      <c r="R709" s="25" t="s">
        <v>110</v>
      </c>
      <c r="S709" s="114" t="s">
        <v>676</v>
      </c>
      <c r="T709" s="25" t="s">
        <v>109</v>
      </c>
      <c r="U709" s="114" t="s">
        <v>579</v>
      </c>
      <c r="V709" s="25" t="s">
        <v>108</v>
      </c>
      <c r="W709" s="114" t="s">
        <v>130</v>
      </c>
      <c r="X709" s="25" t="s">
        <v>107</v>
      </c>
      <c r="Y709" s="114"/>
      <c r="Z709" s="25" t="s">
        <v>106</v>
      </c>
      <c r="AA709" s="114"/>
      <c r="AB709" s="190"/>
      <c r="AC709" s="114"/>
      <c r="AD709" s="190"/>
      <c r="AE709" s="22"/>
      <c r="AF709" s="422"/>
      <c r="AG709" s="422"/>
      <c r="AH709" s="278"/>
      <c r="AI709" s="9"/>
      <c r="AJ709" s="350"/>
      <c r="AK709" s="353"/>
      <c r="AL709" s="336"/>
      <c r="AM709" s="350"/>
      <c r="AN709" s="353"/>
      <c r="AO709" s="336"/>
      <c r="AP709" s="350"/>
      <c r="AQ709" s="353"/>
      <c r="AR709" s="336"/>
      <c r="AS709" s="350"/>
      <c r="AT709" s="353"/>
      <c r="AU709" s="336"/>
      <c r="AV709" s="350"/>
      <c r="AW709" s="363"/>
      <c r="AX709" s="336"/>
      <c r="AY709" s="417"/>
      <c r="AZ709" s="411"/>
      <c r="BA709" s="411"/>
      <c r="BB709" s="414"/>
    </row>
    <row r="710" spans="2:62" ht="28.15" customHeight="1" thickBot="1" x14ac:dyDescent="0.25">
      <c r="B710" s="30"/>
      <c r="C710" s="355"/>
      <c r="D710" s="246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 t="s">
        <v>132</v>
      </c>
      <c r="N710" s="50" t="s">
        <v>104</v>
      </c>
      <c r="O710" s="51" t="s">
        <v>458</v>
      </c>
      <c r="P710" s="50" t="s">
        <v>103</v>
      </c>
      <c r="Q710" s="51" t="s">
        <v>708</v>
      </c>
      <c r="R710" s="50" t="s">
        <v>102</v>
      </c>
      <c r="S710" s="51" t="s">
        <v>698</v>
      </c>
      <c r="T710" s="50">
        <v>20</v>
      </c>
      <c r="U710" s="51" t="s">
        <v>819</v>
      </c>
      <c r="V710" s="50" t="s">
        <v>101</v>
      </c>
      <c r="W710" s="51" t="s">
        <v>354</v>
      </c>
      <c r="X710" s="50" t="s">
        <v>100</v>
      </c>
      <c r="Y710" s="51"/>
      <c r="Z710" s="50" t="s">
        <v>99</v>
      </c>
      <c r="AA710" s="51"/>
      <c r="AB710" s="187"/>
      <c r="AC710" s="51"/>
      <c r="AD710" s="187"/>
      <c r="AE710" s="48"/>
      <c r="AF710" s="424"/>
      <c r="AG710" s="424"/>
      <c r="AH710" s="280"/>
      <c r="AI710" s="9"/>
      <c r="AJ710" s="351"/>
      <c r="AK710" s="354"/>
      <c r="AL710" s="337"/>
      <c r="AM710" s="351"/>
      <c r="AN710" s="354"/>
      <c r="AO710" s="337"/>
      <c r="AP710" s="351"/>
      <c r="AQ710" s="354"/>
      <c r="AR710" s="337"/>
      <c r="AS710" s="351"/>
      <c r="AT710" s="354"/>
      <c r="AU710" s="337"/>
      <c r="AV710" s="351"/>
      <c r="AW710" s="364"/>
      <c r="AX710" s="337"/>
      <c r="AY710" s="418"/>
      <c r="AZ710" s="412"/>
      <c r="BA710" s="412"/>
      <c r="BB710" s="415"/>
    </row>
    <row r="711" spans="2:62" ht="28.15" customHeight="1" x14ac:dyDescent="0.2">
      <c r="B711" s="30"/>
      <c r="C711" s="338">
        <v>3</v>
      </c>
      <c r="D711" s="212"/>
      <c r="E711" s="198"/>
      <c r="F711" s="198"/>
      <c r="G711" s="197"/>
      <c r="H711" s="358"/>
      <c r="I711" s="390">
        <v>132</v>
      </c>
      <c r="J711" s="390">
        <v>31</v>
      </c>
      <c r="K711" s="390">
        <v>7</v>
      </c>
      <c r="L711" s="42" t="s">
        <v>131</v>
      </c>
      <c r="M711" s="43" t="s">
        <v>179</v>
      </c>
      <c r="N711" s="42" t="s">
        <v>129</v>
      </c>
      <c r="O711" s="43" t="s">
        <v>458</v>
      </c>
      <c r="P711" s="42" t="s">
        <v>128</v>
      </c>
      <c r="Q711" s="43" t="s">
        <v>467</v>
      </c>
      <c r="R711" s="42" t="s">
        <v>127</v>
      </c>
      <c r="S711" s="43" t="s">
        <v>509</v>
      </c>
      <c r="T711" s="42" t="s">
        <v>126</v>
      </c>
      <c r="U711" s="43" t="s">
        <v>462</v>
      </c>
      <c r="V711" s="42" t="s">
        <v>125</v>
      </c>
      <c r="W711" s="43" t="s">
        <v>346</v>
      </c>
      <c r="X711" s="42" t="s">
        <v>124</v>
      </c>
      <c r="Y711" s="43"/>
      <c r="Z711" s="42" t="s">
        <v>123</v>
      </c>
      <c r="AA711" s="43"/>
      <c r="AB711" s="196"/>
      <c r="AC711" s="43"/>
      <c r="AD711" s="196" t="s">
        <v>132</v>
      </c>
      <c r="AE711" s="39"/>
      <c r="AF711" s="421"/>
      <c r="AG711" s="421"/>
      <c r="AH711" s="279"/>
      <c r="AI711" s="9"/>
      <c r="AJ711" s="349">
        <f>SUMPRODUCT(LEN($M711:$AA714)-LEN(SUBSTITUTE($M711:$AA714,"A", "")))</f>
        <v>50</v>
      </c>
      <c r="AK711" s="352">
        <f>SUMPRODUCT(LEN($AD711:$AD714)-LEN(SUBSTITUTE($AD711:$AD714,"A", "")))</f>
        <v>1</v>
      </c>
      <c r="AL711" s="335">
        <f>SUMPRODUCT(LEN($AC711:$AC714)-LEN(SUBSTITUTE($AC711:$AC714,"A", "")))</f>
        <v>0</v>
      </c>
      <c r="AM711" s="349">
        <f>SUMPRODUCT(LEN($M711:$AA714)-LEN(SUBSTITUTE($M711:$AA714,"S", "")))</f>
        <v>22</v>
      </c>
      <c r="AN711" s="352">
        <f>SUMPRODUCT(LEN($AD711:$AD714)-LEN(SUBSTITUTE($AD711:$AD714,"S", "")))</f>
        <v>0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11</v>
      </c>
      <c r="AT711" s="352">
        <f>SUMPRODUCT(LEN($AD711:$AD714)-LEN(SUBSTITUTE($AD711:$AD714,"G", "")))</f>
        <v>0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35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8.15" customHeight="1" thickBot="1" x14ac:dyDescent="0.25">
      <c r="B712" s="30"/>
      <c r="C712" s="339"/>
      <c r="D712" s="221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 t="s">
        <v>487</v>
      </c>
      <c r="N712" s="33" t="s">
        <v>121</v>
      </c>
      <c r="O712" s="55" t="s">
        <v>484</v>
      </c>
      <c r="P712" s="33" t="s">
        <v>120</v>
      </c>
      <c r="Q712" s="55" t="s">
        <v>357</v>
      </c>
      <c r="R712" s="33" t="s">
        <v>119</v>
      </c>
      <c r="S712" s="55" t="s">
        <v>815</v>
      </c>
      <c r="T712" s="33" t="s">
        <v>118</v>
      </c>
      <c r="U712" s="55" t="s">
        <v>495</v>
      </c>
      <c r="V712" s="33" t="s">
        <v>117</v>
      </c>
      <c r="W712" s="55" t="s">
        <v>354</v>
      </c>
      <c r="X712" s="33" t="s">
        <v>116</v>
      </c>
      <c r="Y712" s="55"/>
      <c r="Z712" s="33" t="s">
        <v>115</v>
      </c>
      <c r="AA712" s="55"/>
      <c r="AB712" s="193"/>
      <c r="AC712" s="55"/>
      <c r="AD712" s="193"/>
      <c r="AE712" s="22"/>
      <c r="AF712" s="422"/>
      <c r="AG712" s="422"/>
      <c r="AH712" s="278"/>
      <c r="AI712" s="9"/>
      <c r="AJ712" s="350"/>
      <c r="AK712" s="353"/>
      <c r="AL712" s="336"/>
      <c r="AM712" s="350"/>
      <c r="AN712" s="353"/>
      <c r="AO712" s="336"/>
      <c r="AP712" s="350"/>
      <c r="AQ712" s="353"/>
      <c r="AR712" s="336"/>
      <c r="AS712" s="350"/>
      <c r="AT712" s="353"/>
      <c r="AU712" s="336"/>
      <c r="AV712" s="350"/>
      <c r="AW712" s="363"/>
      <c r="AX712" s="336"/>
      <c r="AY712" s="417"/>
      <c r="AZ712" s="411"/>
      <c r="BA712" s="411"/>
      <c r="BB712" s="414"/>
    </row>
    <row r="713" spans="2:62" ht="28.15" customHeight="1" x14ac:dyDescent="0.2">
      <c r="B713" s="30"/>
      <c r="C713" s="340"/>
      <c r="D713" s="218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 t="s">
        <v>1041</v>
      </c>
      <c r="N713" s="25" t="s">
        <v>112</v>
      </c>
      <c r="O713" s="114" t="s">
        <v>812</v>
      </c>
      <c r="P713" s="25" t="s">
        <v>111</v>
      </c>
      <c r="Q713" s="114" t="s">
        <v>527</v>
      </c>
      <c r="R713" s="25" t="s">
        <v>110</v>
      </c>
      <c r="S713" s="114" t="s">
        <v>462</v>
      </c>
      <c r="T713" s="25" t="s">
        <v>109</v>
      </c>
      <c r="U713" s="114" t="s">
        <v>480</v>
      </c>
      <c r="V713" s="25" t="s">
        <v>108</v>
      </c>
      <c r="W713" s="114" t="s">
        <v>130</v>
      </c>
      <c r="X713" s="25" t="s">
        <v>107</v>
      </c>
      <c r="Y713" s="114"/>
      <c r="Z713" s="25" t="s">
        <v>106</v>
      </c>
      <c r="AA713" s="114"/>
      <c r="AB713" s="190"/>
      <c r="AC713" s="114"/>
      <c r="AD713" s="190"/>
      <c r="AE713" s="22"/>
      <c r="AF713" s="422"/>
      <c r="AG713" s="422"/>
      <c r="AH713" s="278"/>
      <c r="AI713" s="9"/>
      <c r="AJ713" s="350"/>
      <c r="AK713" s="353"/>
      <c r="AL713" s="336"/>
      <c r="AM713" s="350"/>
      <c r="AN713" s="353"/>
      <c r="AO713" s="336"/>
      <c r="AP713" s="350"/>
      <c r="AQ713" s="353"/>
      <c r="AR713" s="336"/>
      <c r="AS713" s="350"/>
      <c r="AT713" s="353"/>
      <c r="AU713" s="336"/>
      <c r="AV713" s="350"/>
      <c r="AW713" s="363"/>
      <c r="AX713" s="336"/>
      <c r="AY713" s="417"/>
      <c r="AZ713" s="411"/>
      <c r="BA713" s="411"/>
      <c r="BB713" s="414"/>
    </row>
    <row r="714" spans="2:62" ht="28.15" customHeight="1" thickBot="1" x14ac:dyDescent="0.25">
      <c r="B714" s="20"/>
      <c r="C714" s="341"/>
      <c r="D714" s="215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 t="s">
        <v>357</v>
      </c>
      <c r="N714" s="15" t="s">
        <v>104</v>
      </c>
      <c r="O714" s="16" t="s">
        <v>479</v>
      </c>
      <c r="P714" s="15" t="s">
        <v>103</v>
      </c>
      <c r="Q714" s="16" t="s">
        <v>507</v>
      </c>
      <c r="R714" s="15" t="s">
        <v>102</v>
      </c>
      <c r="S714" s="16" t="s">
        <v>581</v>
      </c>
      <c r="T714" s="15">
        <v>20</v>
      </c>
      <c r="U714" s="16" t="s">
        <v>349</v>
      </c>
      <c r="V714" s="15" t="s">
        <v>101</v>
      </c>
      <c r="W714" s="16" t="s">
        <v>130</v>
      </c>
      <c r="X714" s="15" t="s">
        <v>100</v>
      </c>
      <c r="Y714" s="16"/>
      <c r="Z714" s="15" t="s">
        <v>99</v>
      </c>
      <c r="AA714" s="16"/>
      <c r="AB714" s="187"/>
      <c r="AC714" s="16"/>
      <c r="AD714" s="186"/>
      <c r="AE714" s="11"/>
      <c r="AF714" s="423"/>
      <c r="AG714" s="423"/>
      <c r="AH714" s="277"/>
      <c r="AI714" s="9"/>
      <c r="AJ714" s="351"/>
      <c r="AK714" s="354"/>
      <c r="AL714" s="337"/>
      <c r="AM714" s="351"/>
      <c r="AN714" s="354"/>
      <c r="AO714" s="337"/>
      <c r="AP714" s="351"/>
      <c r="AQ714" s="354"/>
      <c r="AR714" s="337"/>
      <c r="AS714" s="351"/>
      <c r="AT714" s="354"/>
      <c r="AU714" s="337"/>
      <c r="AV714" s="351"/>
      <c r="AW714" s="364"/>
      <c r="AX714" s="337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286" t="s">
        <v>160</v>
      </c>
      <c r="AI715" s="106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229</v>
      </c>
      <c r="E716" s="425">
        <v>13763.41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85"/>
      <c r="AI716" s="86" t="s">
        <v>137</v>
      </c>
      <c r="AJ716" s="85">
        <f t="shared" ref="AJ716:BB716" si="84">SUM(AJ718:AJ729)</f>
        <v>99</v>
      </c>
      <c r="AK716" s="84">
        <f t="shared" si="84"/>
        <v>4</v>
      </c>
      <c r="AL716" s="83">
        <f t="shared" si="84"/>
        <v>0</v>
      </c>
      <c r="AM716" s="85">
        <f t="shared" si="84"/>
        <v>40</v>
      </c>
      <c r="AN716" s="84">
        <f t="shared" si="84"/>
        <v>1</v>
      </c>
      <c r="AO716" s="83">
        <f t="shared" si="84"/>
        <v>0</v>
      </c>
      <c r="AP716" s="85">
        <f t="shared" si="84"/>
        <v>0</v>
      </c>
      <c r="AQ716" s="84">
        <f t="shared" si="84"/>
        <v>0</v>
      </c>
      <c r="AR716" s="83">
        <f t="shared" si="84"/>
        <v>0</v>
      </c>
      <c r="AS716" s="85">
        <f t="shared" si="84"/>
        <v>26</v>
      </c>
      <c r="AT716" s="84">
        <f t="shared" si="84"/>
        <v>2</v>
      </c>
      <c r="AU716" s="83">
        <f t="shared" si="84"/>
        <v>0</v>
      </c>
      <c r="AV716" s="85">
        <f t="shared" si="84"/>
        <v>4</v>
      </c>
      <c r="AW716" s="84">
        <f t="shared" si="84"/>
        <v>0</v>
      </c>
      <c r="AX716" s="83">
        <f t="shared" si="84"/>
        <v>0</v>
      </c>
      <c r="AY716" s="82">
        <f t="shared" si="84"/>
        <v>1</v>
      </c>
      <c r="AZ716" s="81">
        <f t="shared" si="84"/>
        <v>0</v>
      </c>
      <c r="BA716" s="81">
        <f t="shared" si="84"/>
        <v>0</v>
      </c>
      <c r="BB716" s="80">
        <f t="shared" si="84"/>
        <v>0</v>
      </c>
      <c r="BC716" s="79" t="s">
        <v>136</v>
      </c>
      <c r="BF716" s="5">
        <f>SUM(AJ716:AL716)/$BG$5</f>
        <v>34.333333333333336</v>
      </c>
      <c r="BG716" s="5">
        <f>SUM(AM716:AO716,AY716)/$BG$5</f>
        <v>14</v>
      </c>
      <c r="BH716" s="5">
        <f>SUM(AP716:AR716,AZ716)/$BG$5</f>
        <v>0</v>
      </c>
      <c r="BI716" s="5">
        <f>SUM(AS716:AU716,BA716)/$BG$5</f>
        <v>9.3333333333333339</v>
      </c>
      <c r="BJ716" s="5">
        <f>SUM(AV716:AX716,BB716)/$BG$5</f>
        <v>1.3333333333333333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85"/>
      <c r="AI717" s="66" t="s">
        <v>135</v>
      </c>
      <c r="AJ717" s="283"/>
      <c r="AK717" s="284"/>
      <c r="AL717" s="281"/>
      <c r="AM717" s="283"/>
      <c r="AN717" s="284"/>
      <c r="AO717" s="281"/>
      <c r="AP717" s="283"/>
      <c r="AQ717" s="284"/>
      <c r="AR717" s="281"/>
      <c r="AS717" s="283"/>
      <c r="AT717" s="284"/>
      <c r="AU717" s="281"/>
      <c r="AV717" s="283"/>
      <c r="AW717" s="282"/>
      <c r="AX717" s="281"/>
      <c r="AY717" s="62">
        <f>AY716/3</f>
        <v>0.33333333333333331</v>
      </c>
      <c r="AZ717" s="61">
        <f>AZ716/3</f>
        <v>0</v>
      </c>
      <c r="BA717" s="61">
        <f>BA716/3</f>
        <v>0</v>
      </c>
      <c r="BB717" s="60">
        <f>BB716/3</f>
        <v>0</v>
      </c>
      <c r="BC717" s="59" t="s">
        <v>134</v>
      </c>
    </row>
    <row r="718" spans="2:62" ht="28.15" customHeight="1" x14ac:dyDescent="0.2">
      <c r="B718" s="30"/>
      <c r="C718" s="338">
        <v>1</v>
      </c>
      <c r="D718" s="239" t="s">
        <v>1014</v>
      </c>
      <c r="E718" s="198"/>
      <c r="F718" s="198"/>
      <c r="G718" s="197"/>
      <c r="H718" s="358" t="s">
        <v>183</v>
      </c>
      <c r="I718" s="390">
        <v>80</v>
      </c>
      <c r="J718" s="390">
        <v>25</v>
      </c>
      <c r="K718" s="390">
        <v>7</v>
      </c>
      <c r="L718" s="42" t="s">
        <v>131</v>
      </c>
      <c r="M718" s="43" t="s">
        <v>179</v>
      </c>
      <c r="N718" s="42" t="s">
        <v>129</v>
      </c>
      <c r="O718" s="43" t="s">
        <v>179</v>
      </c>
      <c r="P718" s="42" t="s">
        <v>128</v>
      </c>
      <c r="Q718" s="43" t="s">
        <v>179</v>
      </c>
      <c r="R718" s="42" t="s">
        <v>127</v>
      </c>
      <c r="S718" s="43" t="s">
        <v>132</v>
      </c>
      <c r="T718" s="42" t="s">
        <v>126</v>
      </c>
      <c r="U718" s="43" t="s">
        <v>130</v>
      </c>
      <c r="V718" s="42" t="s">
        <v>125</v>
      </c>
      <c r="W718" s="43"/>
      <c r="X718" s="42" t="s">
        <v>124</v>
      </c>
      <c r="Y718" s="43"/>
      <c r="Z718" s="42" t="s">
        <v>123</v>
      </c>
      <c r="AA718" s="43"/>
      <c r="AB718" s="196"/>
      <c r="AC718" s="43"/>
      <c r="AD718" s="196" t="s">
        <v>130</v>
      </c>
      <c r="AE718" s="58" t="s">
        <v>130</v>
      </c>
      <c r="AF718" s="421"/>
      <c r="AG718" s="421"/>
      <c r="AH718" s="279"/>
      <c r="AI718" s="9"/>
      <c r="AJ718" s="349">
        <f>SUMPRODUCT(LEN($M718:$AA721)-LEN(SUBSTITUTE($M718:$AA721,"A", "")))</f>
        <v>22</v>
      </c>
      <c r="AK718" s="352">
        <f>SUMPRODUCT(LEN($AD718:$AD721)-LEN(SUBSTITUTE($AD718:$AD721,"A", "")))</f>
        <v>0</v>
      </c>
      <c r="AL718" s="335">
        <f>SUMPRODUCT(LEN($AC718:$AC721)-LEN(SUBSTITUTE($AC718:$AC721,"A", "")))</f>
        <v>0</v>
      </c>
      <c r="AM718" s="349">
        <f>SUMPRODUCT(LEN($M718:$AA721)-LEN(SUBSTITUTE($M718:$AA721,"S", "")))</f>
        <v>7</v>
      </c>
      <c r="AN718" s="352">
        <f>SUMPRODUCT(LEN($AD718:$AD721)-LEN(SUBSTITUTE($AD718:$AD721,"S", "")))</f>
        <v>1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4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2</v>
      </c>
      <c r="AW718" s="362">
        <f>SUMPRODUCT(LEN($AD718:$AD721)-LEN(SUBSTITUTE($AD718:$AD721,"M", "")))</f>
        <v>0</v>
      </c>
      <c r="AX718" s="335">
        <f>SUMPRODUCT(LEN($AC718:$AC721)-LEN(SUBSTITUTE($AC718:$AC721,"M", "")))</f>
        <v>0</v>
      </c>
      <c r="AY718" s="416">
        <f>SUMPRODUCT(LEN($AE718:$AE721)-LEN(SUBSTITUTE($AE718:$AE721,"S", "")))</f>
        <v>1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8.15" customHeight="1" thickBot="1" x14ac:dyDescent="0.25">
      <c r="B719" s="30"/>
      <c r="C719" s="339"/>
      <c r="D719" s="221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1329</v>
      </c>
      <c r="N719" s="33" t="s">
        <v>121</v>
      </c>
      <c r="O719" s="55" t="s">
        <v>479</v>
      </c>
      <c r="P719" s="33" t="s">
        <v>120</v>
      </c>
      <c r="Q719" s="55" t="s">
        <v>132</v>
      </c>
      <c r="R719" s="33" t="s">
        <v>119</v>
      </c>
      <c r="S719" s="55" t="s">
        <v>353</v>
      </c>
      <c r="T719" s="33" t="s">
        <v>118</v>
      </c>
      <c r="U719" s="55" t="s">
        <v>130</v>
      </c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193"/>
      <c r="AC719" s="55"/>
      <c r="AD719" s="193"/>
      <c r="AE719" s="57"/>
      <c r="AF719" s="422"/>
      <c r="AG719" s="422"/>
      <c r="AH719" s="278"/>
      <c r="AI719" s="9"/>
      <c r="AJ719" s="350"/>
      <c r="AK719" s="353"/>
      <c r="AL719" s="336"/>
      <c r="AM719" s="350"/>
      <c r="AN719" s="353"/>
      <c r="AO719" s="336"/>
      <c r="AP719" s="350"/>
      <c r="AQ719" s="353"/>
      <c r="AR719" s="336"/>
      <c r="AS719" s="350"/>
      <c r="AT719" s="353"/>
      <c r="AU719" s="336"/>
      <c r="AV719" s="350"/>
      <c r="AW719" s="363"/>
      <c r="AX719" s="336"/>
      <c r="AY719" s="417"/>
      <c r="AZ719" s="411"/>
      <c r="BA719" s="411"/>
      <c r="BB719" s="414"/>
    </row>
    <row r="720" spans="2:62" ht="28.15" customHeight="1" x14ac:dyDescent="0.2">
      <c r="B720" s="30"/>
      <c r="C720" s="340"/>
      <c r="D720" s="218"/>
      <c r="E720" s="192"/>
      <c r="F720" s="192"/>
      <c r="G720" s="191"/>
      <c r="H720" s="360">
        <v>229</v>
      </c>
      <c r="I720" s="392"/>
      <c r="J720" s="392"/>
      <c r="K720" s="392"/>
      <c r="L720" s="25" t="s">
        <v>114</v>
      </c>
      <c r="M720" s="114" t="s">
        <v>1288</v>
      </c>
      <c r="N720" s="25" t="s">
        <v>112</v>
      </c>
      <c r="O720" s="114" t="s">
        <v>467</v>
      </c>
      <c r="P720" s="25" t="s">
        <v>111</v>
      </c>
      <c r="Q720" s="114" t="s">
        <v>179</v>
      </c>
      <c r="R720" s="25" t="s">
        <v>110</v>
      </c>
      <c r="S720" s="114" t="s">
        <v>354</v>
      </c>
      <c r="T720" s="25" t="s">
        <v>109</v>
      </c>
      <c r="U720" s="114"/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190"/>
      <c r="AC720" s="114"/>
      <c r="AD720" s="190"/>
      <c r="AE720" s="57"/>
      <c r="AF720" s="422"/>
      <c r="AG720" s="422"/>
      <c r="AH720" s="278"/>
      <c r="AI720" s="9"/>
      <c r="AJ720" s="350"/>
      <c r="AK720" s="353"/>
      <c r="AL720" s="336"/>
      <c r="AM720" s="350"/>
      <c r="AN720" s="353"/>
      <c r="AO720" s="336"/>
      <c r="AP720" s="350"/>
      <c r="AQ720" s="353"/>
      <c r="AR720" s="336"/>
      <c r="AS720" s="350"/>
      <c r="AT720" s="353"/>
      <c r="AU720" s="336"/>
      <c r="AV720" s="350"/>
      <c r="AW720" s="363"/>
      <c r="AX720" s="336"/>
      <c r="AY720" s="417"/>
      <c r="AZ720" s="411"/>
      <c r="BA720" s="411"/>
      <c r="BB720" s="414"/>
    </row>
    <row r="721" spans="2:62" ht="28.15" customHeight="1" thickBot="1" x14ac:dyDescent="0.25">
      <c r="B721" s="30"/>
      <c r="C721" s="355"/>
      <c r="D721" s="246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493</v>
      </c>
      <c r="N721" s="50" t="s">
        <v>104</v>
      </c>
      <c r="O721" s="51" t="s">
        <v>467</v>
      </c>
      <c r="P721" s="50" t="s">
        <v>103</v>
      </c>
      <c r="Q721" s="51" t="s">
        <v>179</v>
      </c>
      <c r="R721" s="50" t="s">
        <v>102</v>
      </c>
      <c r="S721" s="51" t="s">
        <v>130</v>
      </c>
      <c r="T721" s="50">
        <v>20</v>
      </c>
      <c r="U721" s="51"/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187"/>
      <c r="AC721" s="51"/>
      <c r="AD721" s="187"/>
      <c r="AE721" s="56"/>
      <c r="AF721" s="424"/>
      <c r="AG721" s="424"/>
      <c r="AH721" s="280"/>
      <c r="AI721" s="9"/>
      <c r="AJ721" s="351"/>
      <c r="AK721" s="354"/>
      <c r="AL721" s="337"/>
      <c r="AM721" s="351"/>
      <c r="AN721" s="354"/>
      <c r="AO721" s="337"/>
      <c r="AP721" s="351"/>
      <c r="AQ721" s="354"/>
      <c r="AR721" s="337"/>
      <c r="AS721" s="351"/>
      <c r="AT721" s="354"/>
      <c r="AU721" s="337"/>
      <c r="AV721" s="351"/>
      <c r="AW721" s="364"/>
      <c r="AX721" s="337"/>
      <c r="AY721" s="418"/>
      <c r="AZ721" s="412"/>
      <c r="BA721" s="412"/>
      <c r="BB721" s="415"/>
    </row>
    <row r="722" spans="2:62" ht="28.15" customHeight="1" x14ac:dyDescent="0.2">
      <c r="B722" s="30"/>
      <c r="C722" s="338">
        <v>2</v>
      </c>
      <c r="D722" s="212"/>
      <c r="E722" s="198"/>
      <c r="F722" s="198"/>
      <c r="G722" s="197"/>
      <c r="H722" s="358"/>
      <c r="I722" s="390">
        <v>106</v>
      </c>
      <c r="J722" s="390">
        <v>27</v>
      </c>
      <c r="K722" s="390">
        <v>6</v>
      </c>
      <c r="L722" s="42" t="s">
        <v>131</v>
      </c>
      <c r="M722" s="43" t="s">
        <v>132</v>
      </c>
      <c r="N722" s="42" t="s">
        <v>129</v>
      </c>
      <c r="O722" s="43" t="s">
        <v>357</v>
      </c>
      <c r="P722" s="42" t="s">
        <v>128</v>
      </c>
      <c r="Q722" s="43" t="s">
        <v>467</v>
      </c>
      <c r="R722" s="42" t="s">
        <v>127</v>
      </c>
      <c r="S722" s="43" t="s">
        <v>467</v>
      </c>
      <c r="T722" s="42" t="s">
        <v>126</v>
      </c>
      <c r="U722" s="43" t="s">
        <v>455</v>
      </c>
      <c r="V722" s="42" t="s">
        <v>125</v>
      </c>
      <c r="W722" s="43" t="s">
        <v>130</v>
      </c>
      <c r="X722" s="42" t="s">
        <v>124</v>
      </c>
      <c r="Y722" s="43"/>
      <c r="Z722" s="42" t="s">
        <v>123</v>
      </c>
      <c r="AA722" s="43"/>
      <c r="AB722" s="196"/>
      <c r="AC722" s="43"/>
      <c r="AD722" s="196" t="s">
        <v>493</v>
      </c>
      <c r="AE722" s="39"/>
      <c r="AF722" s="421"/>
      <c r="AG722" s="421"/>
      <c r="AH722" s="279"/>
      <c r="AI722" s="9"/>
      <c r="AJ722" s="349">
        <f>SUMPRODUCT(LEN($M722:$AA725)-LEN(SUBSTITUTE($M722:$AA725,"A", "")))</f>
        <v>27</v>
      </c>
      <c r="AK722" s="352">
        <f>SUMPRODUCT(LEN($AD722:$AD725)-LEN(SUBSTITUTE($AD722:$AD725,"A", "")))</f>
        <v>2</v>
      </c>
      <c r="AL722" s="335">
        <f>SUMPRODUCT(LEN($AC722:$AC725)-LEN(SUBSTITUTE($AC722:$AC725,"A", "")))</f>
        <v>0</v>
      </c>
      <c r="AM722" s="349">
        <f>SUMPRODUCT(LEN($M722:$AA725)-LEN(SUBSTITUTE($M722:$AA725,"S", "")))</f>
        <v>12</v>
      </c>
      <c r="AN722" s="352">
        <f>SUMPRODUCT(LEN($AD722:$AD725)-LEN(SUBSTITUTE($AD722:$AD725,"S", "")))</f>
        <v>0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10</v>
      </c>
      <c r="AT722" s="352">
        <f>SUMPRODUCT(LEN($AD722:$AD725)-LEN(SUBSTITUTE($AD722:$AD725,"G", "")))</f>
        <v>1</v>
      </c>
      <c r="AU722" s="335">
        <f>SUMPRODUCT(LEN($AC722:$AC725)-LEN(SUBSTITUTE($AC722:$AC725,"G", "")))</f>
        <v>0</v>
      </c>
      <c r="AV722" s="349">
        <f>SUMPRODUCT(LEN($L722:$AA725)-LEN(SUBSTITUTE($L722:$AA725,"M", "")))</f>
        <v>2</v>
      </c>
      <c r="AW722" s="362">
        <f>SUMPRODUCT(LEN($AD722:$AD725)-LEN(SUBSTITUTE($AD722:$AD725,"M", "")))</f>
        <v>0</v>
      </c>
      <c r="AX722" s="335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8.15" customHeight="1" thickBot="1" x14ac:dyDescent="0.25">
      <c r="B723" s="30"/>
      <c r="C723" s="339"/>
      <c r="D723" s="221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 t="s">
        <v>1328</v>
      </c>
      <c r="N723" s="33" t="s">
        <v>121</v>
      </c>
      <c r="O723" s="55" t="s">
        <v>179</v>
      </c>
      <c r="P723" s="33" t="s">
        <v>120</v>
      </c>
      <c r="Q723" s="55" t="s">
        <v>456</v>
      </c>
      <c r="R723" s="33" t="s">
        <v>119</v>
      </c>
      <c r="S723" s="55" t="s">
        <v>474</v>
      </c>
      <c r="T723" s="33" t="s">
        <v>118</v>
      </c>
      <c r="U723" s="55" t="s">
        <v>354</v>
      </c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193"/>
      <c r="AC723" s="55"/>
      <c r="AD723" s="193"/>
      <c r="AE723" s="22"/>
      <c r="AF723" s="422"/>
      <c r="AG723" s="422"/>
      <c r="AH723" s="278"/>
      <c r="AI723" s="9"/>
      <c r="AJ723" s="350"/>
      <c r="AK723" s="353"/>
      <c r="AL723" s="336"/>
      <c r="AM723" s="350"/>
      <c r="AN723" s="353"/>
      <c r="AO723" s="336"/>
      <c r="AP723" s="350"/>
      <c r="AQ723" s="353"/>
      <c r="AR723" s="336"/>
      <c r="AS723" s="350"/>
      <c r="AT723" s="353"/>
      <c r="AU723" s="336"/>
      <c r="AV723" s="350"/>
      <c r="AW723" s="363"/>
      <c r="AX723" s="336"/>
      <c r="AY723" s="417"/>
      <c r="AZ723" s="411"/>
      <c r="BA723" s="411"/>
      <c r="BB723" s="414"/>
    </row>
    <row r="724" spans="2:62" ht="28.15" customHeight="1" x14ac:dyDescent="0.2">
      <c r="B724" s="30"/>
      <c r="C724" s="340"/>
      <c r="D724" s="218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 t="s">
        <v>1272</v>
      </c>
      <c r="N724" s="25" t="s">
        <v>112</v>
      </c>
      <c r="O724" s="114" t="s">
        <v>458</v>
      </c>
      <c r="P724" s="25" t="s">
        <v>111</v>
      </c>
      <c r="Q724" s="114" t="s">
        <v>179</v>
      </c>
      <c r="R724" s="25" t="s">
        <v>110</v>
      </c>
      <c r="S724" s="114" t="s">
        <v>542</v>
      </c>
      <c r="T724" s="25" t="s">
        <v>109</v>
      </c>
      <c r="U724" s="114" t="s">
        <v>354</v>
      </c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190"/>
      <c r="AC724" s="114"/>
      <c r="AD724" s="190"/>
      <c r="AE724" s="22"/>
      <c r="AF724" s="422"/>
      <c r="AG724" s="422"/>
      <c r="AH724" s="278"/>
      <c r="AI724" s="9"/>
      <c r="AJ724" s="350"/>
      <c r="AK724" s="353"/>
      <c r="AL724" s="336"/>
      <c r="AM724" s="350"/>
      <c r="AN724" s="353"/>
      <c r="AO724" s="336"/>
      <c r="AP724" s="350"/>
      <c r="AQ724" s="353"/>
      <c r="AR724" s="336"/>
      <c r="AS724" s="350"/>
      <c r="AT724" s="353"/>
      <c r="AU724" s="336"/>
      <c r="AV724" s="350"/>
      <c r="AW724" s="363"/>
      <c r="AX724" s="336"/>
      <c r="AY724" s="417"/>
      <c r="AZ724" s="411"/>
      <c r="BA724" s="411"/>
      <c r="BB724" s="414"/>
    </row>
    <row r="725" spans="2:62" ht="28.15" customHeight="1" thickBot="1" x14ac:dyDescent="0.25">
      <c r="B725" s="30"/>
      <c r="C725" s="355"/>
      <c r="D725" s="246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 t="s">
        <v>479</v>
      </c>
      <c r="N725" s="50" t="s">
        <v>104</v>
      </c>
      <c r="O725" s="51" t="s">
        <v>179</v>
      </c>
      <c r="P725" s="50" t="s">
        <v>103</v>
      </c>
      <c r="Q725" s="51" t="s">
        <v>179</v>
      </c>
      <c r="R725" s="50" t="s">
        <v>102</v>
      </c>
      <c r="S725" s="51" t="s">
        <v>542</v>
      </c>
      <c r="T725" s="50">
        <v>20</v>
      </c>
      <c r="U725" s="51" t="s">
        <v>130</v>
      </c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187"/>
      <c r="AC725" s="51"/>
      <c r="AD725" s="187"/>
      <c r="AE725" s="48"/>
      <c r="AF725" s="424"/>
      <c r="AG725" s="424"/>
      <c r="AH725" s="280"/>
      <c r="AI725" s="9"/>
      <c r="AJ725" s="351"/>
      <c r="AK725" s="354"/>
      <c r="AL725" s="337"/>
      <c r="AM725" s="351"/>
      <c r="AN725" s="354"/>
      <c r="AO725" s="337"/>
      <c r="AP725" s="351"/>
      <c r="AQ725" s="354"/>
      <c r="AR725" s="337"/>
      <c r="AS725" s="351"/>
      <c r="AT725" s="354"/>
      <c r="AU725" s="337"/>
      <c r="AV725" s="351"/>
      <c r="AW725" s="364"/>
      <c r="AX725" s="337"/>
      <c r="AY725" s="418"/>
      <c r="AZ725" s="412"/>
      <c r="BA725" s="412"/>
      <c r="BB725" s="415"/>
    </row>
    <row r="726" spans="2:62" ht="28.15" customHeight="1" x14ac:dyDescent="0.2">
      <c r="B726" s="30"/>
      <c r="C726" s="338">
        <v>3</v>
      </c>
      <c r="D726" s="212"/>
      <c r="E726" s="198"/>
      <c r="F726" s="198"/>
      <c r="G726" s="197"/>
      <c r="H726" s="358"/>
      <c r="I726" s="390">
        <v>134</v>
      </c>
      <c r="J726" s="390">
        <v>32</v>
      </c>
      <c r="K726" s="390">
        <v>7</v>
      </c>
      <c r="L726" s="42" t="s">
        <v>131</v>
      </c>
      <c r="M726" s="43" t="s">
        <v>179</v>
      </c>
      <c r="N726" s="42" t="s">
        <v>129</v>
      </c>
      <c r="O726" s="43" t="s">
        <v>714</v>
      </c>
      <c r="P726" s="42" t="s">
        <v>128</v>
      </c>
      <c r="Q726" s="43" t="s">
        <v>357</v>
      </c>
      <c r="R726" s="42" t="s">
        <v>127</v>
      </c>
      <c r="S726" s="43" t="s">
        <v>840</v>
      </c>
      <c r="T726" s="42" t="s">
        <v>126</v>
      </c>
      <c r="U726" s="43" t="s">
        <v>494</v>
      </c>
      <c r="V726" s="42" t="s">
        <v>125</v>
      </c>
      <c r="W726" s="43" t="s">
        <v>359</v>
      </c>
      <c r="X726" s="42" t="s">
        <v>124</v>
      </c>
      <c r="Y726" s="43" t="s">
        <v>130</v>
      </c>
      <c r="Z726" s="42" t="s">
        <v>123</v>
      </c>
      <c r="AA726" s="43"/>
      <c r="AB726" s="196"/>
      <c r="AC726" s="43"/>
      <c r="AD726" s="196" t="s">
        <v>496</v>
      </c>
      <c r="AE726" s="39"/>
      <c r="AF726" s="421"/>
      <c r="AG726" s="421"/>
      <c r="AH726" s="279"/>
      <c r="AI726" s="9"/>
      <c r="AJ726" s="349">
        <f>SUMPRODUCT(LEN($M726:$AA729)-LEN(SUBSTITUTE($M726:$AA729,"A", "")))</f>
        <v>50</v>
      </c>
      <c r="AK726" s="352">
        <f>SUMPRODUCT(LEN($AD726:$AD729)-LEN(SUBSTITUTE($AD726:$AD729,"A", "")))</f>
        <v>2</v>
      </c>
      <c r="AL726" s="335">
        <f>SUMPRODUCT(LEN($AC726:$AC729)-LEN(SUBSTITUTE($AC726:$AC729,"A", "")))</f>
        <v>0</v>
      </c>
      <c r="AM726" s="349">
        <f>SUMPRODUCT(LEN($M726:$AA729)-LEN(SUBSTITUTE($M726:$AA729,"S", "")))</f>
        <v>21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0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12</v>
      </c>
      <c r="AT726" s="352">
        <f>SUMPRODUCT(LEN($AD726:$AD729)-LEN(SUBSTITUTE($AD726:$AD729,"G", "")))</f>
        <v>1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35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8.15" customHeight="1" thickBot="1" x14ac:dyDescent="0.25">
      <c r="B727" s="30"/>
      <c r="C727" s="339"/>
      <c r="D727" s="221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 t="s">
        <v>179</v>
      </c>
      <c r="N727" s="33" t="s">
        <v>121</v>
      </c>
      <c r="O727" s="55" t="s">
        <v>357</v>
      </c>
      <c r="P727" s="33" t="s">
        <v>120</v>
      </c>
      <c r="Q727" s="55" t="s">
        <v>679</v>
      </c>
      <c r="R727" s="33" t="s">
        <v>119</v>
      </c>
      <c r="S727" s="55" t="s">
        <v>776</v>
      </c>
      <c r="T727" s="33" t="s">
        <v>118</v>
      </c>
      <c r="U727" s="55" t="s">
        <v>553</v>
      </c>
      <c r="V727" s="33" t="s">
        <v>117</v>
      </c>
      <c r="W727" s="55" t="s">
        <v>349</v>
      </c>
      <c r="X727" s="33" t="s">
        <v>116</v>
      </c>
      <c r="Y727" s="55"/>
      <c r="Z727" s="33" t="s">
        <v>115</v>
      </c>
      <c r="AA727" s="55"/>
      <c r="AB727" s="193"/>
      <c r="AC727" s="55"/>
      <c r="AD727" s="193" t="s">
        <v>179</v>
      </c>
      <c r="AE727" s="22"/>
      <c r="AF727" s="422"/>
      <c r="AG727" s="422"/>
      <c r="AH727" s="278"/>
      <c r="AI727" s="9"/>
      <c r="AJ727" s="350"/>
      <c r="AK727" s="353"/>
      <c r="AL727" s="336"/>
      <c r="AM727" s="350"/>
      <c r="AN727" s="353"/>
      <c r="AO727" s="336"/>
      <c r="AP727" s="350"/>
      <c r="AQ727" s="353"/>
      <c r="AR727" s="336"/>
      <c r="AS727" s="350"/>
      <c r="AT727" s="353"/>
      <c r="AU727" s="336"/>
      <c r="AV727" s="350"/>
      <c r="AW727" s="363"/>
      <c r="AX727" s="336"/>
      <c r="AY727" s="417"/>
      <c r="AZ727" s="411"/>
      <c r="BA727" s="411"/>
      <c r="BB727" s="414"/>
    </row>
    <row r="728" spans="2:62" ht="28.15" customHeight="1" x14ac:dyDescent="0.2">
      <c r="B728" s="30"/>
      <c r="C728" s="340"/>
      <c r="D728" s="218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 t="s">
        <v>509</v>
      </c>
      <c r="N728" s="25" t="s">
        <v>112</v>
      </c>
      <c r="O728" s="114" t="s">
        <v>469</v>
      </c>
      <c r="P728" s="25" t="s">
        <v>111</v>
      </c>
      <c r="Q728" s="114" t="s">
        <v>527</v>
      </c>
      <c r="R728" s="25" t="s">
        <v>110</v>
      </c>
      <c r="S728" s="114" t="s">
        <v>507</v>
      </c>
      <c r="T728" s="25" t="s">
        <v>109</v>
      </c>
      <c r="U728" s="114" t="s">
        <v>459</v>
      </c>
      <c r="V728" s="25" t="s">
        <v>108</v>
      </c>
      <c r="W728" s="114" t="s">
        <v>354</v>
      </c>
      <c r="X728" s="25" t="s">
        <v>107</v>
      </c>
      <c r="Y728" s="114"/>
      <c r="Z728" s="25" t="s">
        <v>106</v>
      </c>
      <c r="AA728" s="114"/>
      <c r="AB728" s="190"/>
      <c r="AC728" s="114"/>
      <c r="AD728" s="190"/>
      <c r="AE728" s="22"/>
      <c r="AF728" s="422"/>
      <c r="AG728" s="422"/>
      <c r="AH728" s="278"/>
      <c r="AI728" s="9"/>
      <c r="AJ728" s="350"/>
      <c r="AK728" s="353"/>
      <c r="AL728" s="336"/>
      <c r="AM728" s="350"/>
      <c r="AN728" s="353"/>
      <c r="AO728" s="336"/>
      <c r="AP728" s="350"/>
      <c r="AQ728" s="353"/>
      <c r="AR728" s="336"/>
      <c r="AS728" s="350"/>
      <c r="AT728" s="353"/>
      <c r="AU728" s="336"/>
      <c r="AV728" s="350"/>
      <c r="AW728" s="363"/>
      <c r="AX728" s="336"/>
      <c r="AY728" s="417"/>
      <c r="AZ728" s="411"/>
      <c r="BA728" s="411"/>
      <c r="BB728" s="414"/>
    </row>
    <row r="729" spans="2:62" ht="28.15" customHeight="1" thickBot="1" x14ac:dyDescent="0.25">
      <c r="B729" s="20"/>
      <c r="C729" s="341"/>
      <c r="D729" s="215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 t="s">
        <v>179</v>
      </c>
      <c r="N729" s="15" t="s">
        <v>104</v>
      </c>
      <c r="O729" s="16" t="s">
        <v>179</v>
      </c>
      <c r="P729" s="15" t="s">
        <v>103</v>
      </c>
      <c r="Q729" s="16" t="s">
        <v>357</v>
      </c>
      <c r="R729" s="15" t="s">
        <v>102</v>
      </c>
      <c r="S729" s="16" t="s">
        <v>971</v>
      </c>
      <c r="T729" s="15">
        <v>20</v>
      </c>
      <c r="U729" s="16" t="s">
        <v>353</v>
      </c>
      <c r="V729" s="15" t="s">
        <v>101</v>
      </c>
      <c r="W729" s="16" t="s">
        <v>130</v>
      </c>
      <c r="X729" s="15" t="s">
        <v>100</v>
      </c>
      <c r="Y729" s="16"/>
      <c r="Z729" s="15" t="s">
        <v>99</v>
      </c>
      <c r="AA729" s="16"/>
      <c r="AB729" s="187"/>
      <c r="AC729" s="16"/>
      <c r="AD729" s="186"/>
      <c r="AE729" s="11"/>
      <c r="AF729" s="423"/>
      <c r="AG729" s="423"/>
      <c r="AH729" s="277"/>
      <c r="AI729" s="9"/>
      <c r="AJ729" s="351"/>
      <c r="AK729" s="354"/>
      <c r="AL729" s="337"/>
      <c r="AM729" s="351"/>
      <c r="AN729" s="354"/>
      <c r="AO729" s="337"/>
      <c r="AP729" s="351"/>
      <c r="AQ729" s="354"/>
      <c r="AR729" s="337"/>
      <c r="AS729" s="351"/>
      <c r="AT729" s="354"/>
      <c r="AU729" s="337"/>
      <c r="AV729" s="351"/>
      <c r="AW729" s="364"/>
      <c r="AX729" s="337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286" t="s">
        <v>160</v>
      </c>
      <c r="AI730" s="106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>
        <v>232</v>
      </c>
      <c r="E731" s="425">
        <v>20426.89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85"/>
      <c r="AI731" s="86" t="s">
        <v>137</v>
      </c>
      <c r="AJ731" s="85">
        <f t="shared" ref="AJ731:BB731" si="85">SUM(AJ733:AJ744)</f>
        <v>123</v>
      </c>
      <c r="AK731" s="84">
        <f t="shared" si="85"/>
        <v>12</v>
      </c>
      <c r="AL731" s="83">
        <f t="shared" si="85"/>
        <v>0</v>
      </c>
      <c r="AM731" s="85">
        <f t="shared" si="85"/>
        <v>64</v>
      </c>
      <c r="AN731" s="84">
        <f t="shared" si="85"/>
        <v>4</v>
      </c>
      <c r="AO731" s="83">
        <f t="shared" si="85"/>
        <v>0</v>
      </c>
      <c r="AP731" s="85">
        <f t="shared" si="85"/>
        <v>2</v>
      </c>
      <c r="AQ731" s="84">
        <f t="shared" si="85"/>
        <v>0</v>
      </c>
      <c r="AR731" s="83">
        <f t="shared" si="85"/>
        <v>0</v>
      </c>
      <c r="AS731" s="85">
        <f t="shared" si="85"/>
        <v>26</v>
      </c>
      <c r="AT731" s="84">
        <f t="shared" si="85"/>
        <v>10</v>
      </c>
      <c r="AU731" s="83">
        <f t="shared" si="85"/>
        <v>0</v>
      </c>
      <c r="AV731" s="85">
        <f t="shared" si="85"/>
        <v>0</v>
      </c>
      <c r="AW731" s="84">
        <f t="shared" si="85"/>
        <v>0</v>
      </c>
      <c r="AX731" s="83">
        <f t="shared" si="85"/>
        <v>0</v>
      </c>
      <c r="AY731" s="82">
        <f t="shared" si="85"/>
        <v>0</v>
      </c>
      <c r="AZ731" s="81">
        <f t="shared" si="85"/>
        <v>0</v>
      </c>
      <c r="BA731" s="81">
        <f t="shared" si="85"/>
        <v>2</v>
      </c>
      <c r="BB731" s="80">
        <f t="shared" si="85"/>
        <v>0</v>
      </c>
      <c r="BC731" s="79" t="s">
        <v>136</v>
      </c>
      <c r="BF731" s="5">
        <f>SUM(AJ731:AL731)/$BG$5</f>
        <v>45</v>
      </c>
      <c r="BG731" s="5">
        <f>SUM(AM731:AO731,AY731)/$BG$5</f>
        <v>22.666666666666668</v>
      </c>
      <c r="BH731" s="5">
        <f>SUM(AP731:AR731,AZ731)/$BG$5</f>
        <v>0.66666666666666663</v>
      </c>
      <c r="BI731" s="5">
        <f>SUM(AS731:AU731,BA731)/$BG$5</f>
        <v>12.666666666666666</v>
      </c>
      <c r="BJ731" s="5">
        <f>SUM(AV731:AX731,BB731)/$BG$5</f>
        <v>0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85"/>
      <c r="AI732" s="66" t="s">
        <v>135</v>
      </c>
      <c r="AJ732" s="283"/>
      <c r="AK732" s="284"/>
      <c r="AL732" s="281"/>
      <c r="AM732" s="283"/>
      <c r="AN732" s="284"/>
      <c r="AO732" s="281"/>
      <c r="AP732" s="283"/>
      <c r="AQ732" s="284"/>
      <c r="AR732" s="281"/>
      <c r="AS732" s="283"/>
      <c r="AT732" s="284"/>
      <c r="AU732" s="281"/>
      <c r="AV732" s="283"/>
      <c r="AW732" s="282"/>
      <c r="AX732" s="287"/>
      <c r="AY732" s="62">
        <f>AY731/3</f>
        <v>0</v>
      </c>
      <c r="AZ732" s="61">
        <f>AZ731/3</f>
        <v>0</v>
      </c>
      <c r="BA732" s="61">
        <f>BA731/3</f>
        <v>0.66666666666666663</v>
      </c>
      <c r="BB732" s="60">
        <f>BB731/3</f>
        <v>0</v>
      </c>
      <c r="BC732" s="59" t="s">
        <v>134</v>
      </c>
    </row>
    <row r="733" spans="2:62" ht="28.15" customHeight="1" x14ac:dyDescent="0.2">
      <c r="B733" s="30"/>
      <c r="C733" s="338">
        <v>1</v>
      </c>
      <c r="D733" s="239" t="s">
        <v>701</v>
      </c>
      <c r="E733" s="198"/>
      <c r="F733" s="198"/>
      <c r="G733" s="197"/>
      <c r="H733" s="358" t="s">
        <v>370</v>
      </c>
      <c r="I733" s="390">
        <v>147</v>
      </c>
      <c r="J733" s="390">
        <v>35</v>
      </c>
      <c r="K733" s="390">
        <v>6</v>
      </c>
      <c r="L733" s="42" t="s">
        <v>131</v>
      </c>
      <c r="M733" s="43" t="s">
        <v>132</v>
      </c>
      <c r="N733" s="42" t="s">
        <v>129</v>
      </c>
      <c r="O733" s="43" t="s">
        <v>458</v>
      </c>
      <c r="P733" s="42" t="s">
        <v>128</v>
      </c>
      <c r="Q733" s="43" t="s">
        <v>527</v>
      </c>
      <c r="R733" s="42" t="s">
        <v>127</v>
      </c>
      <c r="S733" s="43" t="s">
        <v>715</v>
      </c>
      <c r="T733" s="42" t="s">
        <v>126</v>
      </c>
      <c r="U733" s="43" t="s">
        <v>458</v>
      </c>
      <c r="V733" s="42" t="s">
        <v>125</v>
      </c>
      <c r="W733" s="43" t="s">
        <v>511</v>
      </c>
      <c r="X733" s="42" t="s">
        <v>124</v>
      </c>
      <c r="Y733" s="43" t="s">
        <v>349</v>
      </c>
      <c r="Z733" s="42" t="s">
        <v>123</v>
      </c>
      <c r="AA733" s="43" t="s">
        <v>130</v>
      </c>
      <c r="AB733" s="196"/>
      <c r="AC733" s="43"/>
      <c r="AD733" s="196" t="s">
        <v>1327</v>
      </c>
      <c r="AE733" s="58" t="s">
        <v>494</v>
      </c>
      <c r="AF733" s="421"/>
      <c r="AG733" s="421"/>
      <c r="AH733" s="279"/>
      <c r="AI733" s="9"/>
      <c r="AJ733" s="349">
        <f>SUMPRODUCT(LEN($M733:$AA736)-LEN(SUBSTITUTE($M733:$AA736,"A", "")))</f>
        <v>59</v>
      </c>
      <c r="AK733" s="352">
        <f>SUMPRODUCT(LEN($AD733:$AD736)-LEN(SUBSTITUTE($AD733:$AD736,"A", "")))</f>
        <v>10</v>
      </c>
      <c r="AL733" s="335">
        <f>SUMPRODUCT(LEN($AC733:$AC736)-LEN(SUBSTITUTE($AC733:$AC736,"A", "")))</f>
        <v>0</v>
      </c>
      <c r="AM733" s="349">
        <f>SUMPRODUCT(LEN($M733:$AA736)-LEN(SUBSTITUTE($M733:$AA736,"S", "")))</f>
        <v>22</v>
      </c>
      <c r="AN733" s="352">
        <f>SUMPRODUCT(LEN($AD733:$AD736)-LEN(SUBSTITUTE($AD733:$AD736,"S", "")))</f>
        <v>2</v>
      </c>
      <c r="AO733" s="335">
        <f>SUMPRODUCT(LEN($AC733:$AC736)-LEN(SUBSTITUTE($AC733:$AC736,"S", "")))</f>
        <v>0</v>
      </c>
      <c r="AP733" s="349">
        <f>SUMPRODUCT(LEN($M733:$AA736)-LEN(SUBSTITUTE($M733:$AA736,"F", "")))</f>
        <v>1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17</v>
      </c>
      <c r="AT733" s="352">
        <f>SUMPRODUCT(LEN($AD733:$AD736)-LEN(SUBSTITUTE($AD733:$AD736,"G", "")))</f>
        <v>10</v>
      </c>
      <c r="AU733" s="335">
        <f>SUMPRODUCT(LEN($AC733:$AC736)-LEN(SUBSTITUTE($AC733:$AC736,"G", "")))</f>
        <v>0</v>
      </c>
      <c r="AV733" s="349">
        <f>SUMPRODUCT(LEN($L733:$AA736)-LEN(SUBSTITUTE($L733:$AA736,"M", "")))</f>
        <v>0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2</v>
      </c>
      <c r="BB733" s="413">
        <f>SUMPRODUCT(LEN($AE733:$AE736)-LEN(SUBSTITUTE($AE733:$AE736,"M", "")))</f>
        <v>0</v>
      </c>
    </row>
    <row r="734" spans="2:62" ht="28.15" customHeight="1" thickBot="1" x14ac:dyDescent="0.25">
      <c r="B734" s="30"/>
      <c r="C734" s="339"/>
      <c r="D734" s="221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132</v>
      </c>
      <c r="N734" s="33" t="s">
        <v>121</v>
      </c>
      <c r="O734" s="55" t="s">
        <v>484</v>
      </c>
      <c r="P734" s="33" t="s">
        <v>120</v>
      </c>
      <c r="Q734" s="55" t="s">
        <v>458</v>
      </c>
      <c r="R734" s="33" t="s">
        <v>119</v>
      </c>
      <c r="S734" s="55" t="s">
        <v>855</v>
      </c>
      <c r="T734" s="33" t="s">
        <v>118</v>
      </c>
      <c r="U734" s="55" t="s">
        <v>459</v>
      </c>
      <c r="V734" s="33" t="s">
        <v>117</v>
      </c>
      <c r="W734" s="55" t="s">
        <v>467</v>
      </c>
      <c r="X734" s="33" t="s">
        <v>116</v>
      </c>
      <c r="Y734" s="55" t="s">
        <v>354</v>
      </c>
      <c r="Z734" s="33" t="s">
        <v>115</v>
      </c>
      <c r="AA734" s="55"/>
      <c r="AB734" s="193"/>
      <c r="AC734" s="55"/>
      <c r="AD734" s="193" t="s">
        <v>1326</v>
      </c>
      <c r="AE734" s="57"/>
      <c r="AF734" s="422"/>
      <c r="AG734" s="422"/>
      <c r="AH734" s="278"/>
      <c r="AI734" s="9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8.15" customHeight="1" x14ac:dyDescent="0.2">
      <c r="B735" s="30"/>
      <c r="C735" s="340"/>
      <c r="D735" s="218"/>
      <c r="E735" s="192"/>
      <c r="F735" s="192"/>
      <c r="G735" s="191"/>
      <c r="H735" s="360">
        <v>232</v>
      </c>
      <c r="I735" s="392"/>
      <c r="J735" s="392"/>
      <c r="K735" s="392"/>
      <c r="L735" s="25" t="s">
        <v>114</v>
      </c>
      <c r="M735" s="114" t="s">
        <v>357</v>
      </c>
      <c r="N735" s="25" t="s">
        <v>112</v>
      </c>
      <c r="O735" s="114" t="s">
        <v>714</v>
      </c>
      <c r="P735" s="25" t="s">
        <v>111</v>
      </c>
      <c r="Q735" s="114" t="s">
        <v>479</v>
      </c>
      <c r="R735" s="25" t="s">
        <v>110</v>
      </c>
      <c r="S735" s="114" t="s">
        <v>459</v>
      </c>
      <c r="T735" s="25" t="s">
        <v>109</v>
      </c>
      <c r="U735" s="114" t="s">
        <v>742</v>
      </c>
      <c r="V735" s="25" t="s">
        <v>108</v>
      </c>
      <c r="W735" s="114" t="s">
        <v>350</v>
      </c>
      <c r="X735" s="25" t="s">
        <v>107</v>
      </c>
      <c r="Y735" s="114" t="s">
        <v>354</v>
      </c>
      <c r="Z735" s="25" t="s">
        <v>106</v>
      </c>
      <c r="AA735" s="114"/>
      <c r="AB735" s="190"/>
      <c r="AC735" s="114"/>
      <c r="AD735" s="190"/>
      <c r="AE735" s="57"/>
      <c r="AF735" s="422"/>
      <c r="AG735" s="422"/>
      <c r="AH735" s="278"/>
      <c r="AI735" s="9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8.15" customHeight="1" thickBot="1" x14ac:dyDescent="0.25">
      <c r="B736" s="30"/>
      <c r="C736" s="355"/>
      <c r="D736" s="246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1041</v>
      </c>
      <c r="N736" s="50" t="s">
        <v>104</v>
      </c>
      <c r="O736" s="51" t="s">
        <v>703</v>
      </c>
      <c r="P736" s="50" t="s">
        <v>103</v>
      </c>
      <c r="Q736" s="51" t="s">
        <v>679</v>
      </c>
      <c r="R736" s="50" t="s">
        <v>102</v>
      </c>
      <c r="S736" s="51" t="s">
        <v>465</v>
      </c>
      <c r="T736" s="50">
        <v>20</v>
      </c>
      <c r="U736" s="51" t="s">
        <v>560</v>
      </c>
      <c r="V736" s="50" t="s">
        <v>101</v>
      </c>
      <c r="W736" s="51" t="s">
        <v>349</v>
      </c>
      <c r="X736" s="50" t="s">
        <v>100</v>
      </c>
      <c r="Y736" s="51" t="s">
        <v>130</v>
      </c>
      <c r="Z736" s="50" t="s">
        <v>99</v>
      </c>
      <c r="AA736" s="51"/>
      <c r="AB736" s="187"/>
      <c r="AC736" s="51"/>
      <c r="AD736" s="187"/>
      <c r="AE736" s="56"/>
      <c r="AF736" s="424"/>
      <c r="AG736" s="424"/>
      <c r="AH736" s="280"/>
      <c r="AI736" s="9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8.15" customHeight="1" x14ac:dyDescent="0.2">
      <c r="B737" s="30"/>
      <c r="C737" s="338">
        <v>2</v>
      </c>
      <c r="D737" s="212"/>
      <c r="E737" s="198"/>
      <c r="F737" s="198"/>
      <c r="G737" s="197"/>
      <c r="H737" s="358"/>
      <c r="I737" s="390">
        <v>96</v>
      </c>
      <c r="J737" s="390">
        <v>24</v>
      </c>
      <c r="K737" s="390">
        <v>6</v>
      </c>
      <c r="L737" s="42" t="s">
        <v>131</v>
      </c>
      <c r="M737" s="43" t="s">
        <v>132</v>
      </c>
      <c r="N737" s="42" t="s">
        <v>129</v>
      </c>
      <c r="O737" s="43" t="s">
        <v>509</v>
      </c>
      <c r="P737" s="42" t="s">
        <v>128</v>
      </c>
      <c r="Q737" s="43" t="s">
        <v>462</v>
      </c>
      <c r="R737" s="42" t="s">
        <v>127</v>
      </c>
      <c r="S737" s="43" t="s">
        <v>359</v>
      </c>
      <c r="T737" s="42" t="s">
        <v>126</v>
      </c>
      <c r="U737" s="43" t="s">
        <v>354</v>
      </c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196"/>
      <c r="AC737" s="43"/>
      <c r="AD737" s="196" t="s">
        <v>462</v>
      </c>
      <c r="AE737" s="39"/>
      <c r="AF737" s="421"/>
      <c r="AG737" s="421"/>
      <c r="AH737" s="279"/>
      <c r="AI737" s="9"/>
      <c r="AJ737" s="349">
        <f>SUMPRODUCT(LEN($M737:$AA740)-LEN(SUBSTITUTE($M737:$AA740,"A", "")))</f>
        <v>19</v>
      </c>
      <c r="AK737" s="352">
        <f>SUMPRODUCT(LEN($AD737:$AD740)-LEN(SUBSTITUTE($AD737:$AD740,"A", "")))</f>
        <v>2</v>
      </c>
      <c r="AL737" s="335">
        <f>SUMPRODUCT(LEN($AC737:$AC740)-LEN(SUBSTITUTE($AC737:$AC740,"A", "")))</f>
        <v>0</v>
      </c>
      <c r="AM737" s="349">
        <f>SUMPRODUCT(LEN($M737:$AA740)-LEN(SUBSTITUTE($M737:$AA740,"S", "")))</f>
        <v>14</v>
      </c>
      <c r="AN737" s="352">
        <f>SUMPRODUCT(LEN($AD737:$AD740)-LEN(SUBSTITUTE($AD737:$AD740,"S", "")))</f>
        <v>2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4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8.15" customHeight="1" thickBot="1" x14ac:dyDescent="0.25">
      <c r="B738" s="30"/>
      <c r="C738" s="339"/>
      <c r="D738" s="221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 t="s">
        <v>132</v>
      </c>
      <c r="N738" s="33" t="s">
        <v>121</v>
      </c>
      <c r="O738" s="55" t="s">
        <v>132</v>
      </c>
      <c r="P738" s="33" t="s">
        <v>120</v>
      </c>
      <c r="Q738" s="55" t="s">
        <v>132</v>
      </c>
      <c r="R738" s="33" t="s">
        <v>119</v>
      </c>
      <c r="S738" s="55" t="s">
        <v>353</v>
      </c>
      <c r="T738" s="33" t="s">
        <v>118</v>
      </c>
      <c r="U738" s="55" t="s">
        <v>130</v>
      </c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193"/>
      <c r="AC738" s="55"/>
      <c r="AD738" s="193"/>
      <c r="AE738" s="22"/>
      <c r="AF738" s="422"/>
      <c r="AG738" s="422"/>
      <c r="AH738" s="278"/>
      <c r="AI738" s="9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8.15" customHeight="1" x14ac:dyDescent="0.2">
      <c r="B739" s="30"/>
      <c r="C739" s="340"/>
      <c r="D739" s="218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 t="s">
        <v>132</v>
      </c>
      <c r="N739" s="25" t="s">
        <v>112</v>
      </c>
      <c r="O739" s="114" t="s">
        <v>509</v>
      </c>
      <c r="P739" s="25" t="s">
        <v>111</v>
      </c>
      <c r="Q739" s="114" t="s">
        <v>357</v>
      </c>
      <c r="R739" s="25" t="s">
        <v>110</v>
      </c>
      <c r="S739" s="114" t="s">
        <v>349</v>
      </c>
      <c r="T739" s="25" t="s">
        <v>109</v>
      </c>
      <c r="U739" s="114" t="s">
        <v>130</v>
      </c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190"/>
      <c r="AC739" s="114"/>
      <c r="AD739" s="190"/>
      <c r="AE739" s="22"/>
      <c r="AF739" s="422"/>
      <c r="AG739" s="422"/>
      <c r="AH739" s="278"/>
      <c r="AI739" s="9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8.15" customHeight="1" thickBot="1" x14ac:dyDescent="0.25">
      <c r="B740" s="30"/>
      <c r="C740" s="355"/>
      <c r="D740" s="246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 t="s">
        <v>457</v>
      </c>
      <c r="N740" s="50" t="s">
        <v>104</v>
      </c>
      <c r="O740" s="51" t="s">
        <v>132</v>
      </c>
      <c r="P740" s="50" t="s">
        <v>103</v>
      </c>
      <c r="Q740" s="51" t="s">
        <v>467</v>
      </c>
      <c r="R740" s="50" t="s">
        <v>102</v>
      </c>
      <c r="S740" s="51" t="s">
        <v>354</v>
      </c>
      <c r="T740" s="50">
        <v>20</v>
      </c>
      <c r="U740" s="51"/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187"/>
      <c r="AC740" s="51"/>
      <c r="AD740" s="187"/>
      <c r="AE740" s="48"/>
      <c r="AF740" s="424"/>
      <c r="AG740" s="424"/>
      <c r="AH740" s="280"/>
      <c r="AI740" s="9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8.15" customHeight="1" x14ac:dyDescent="0.2">
      <c r="B741" s="30"/>
      <c r="C741" s="338">
        <v>3</v>
      </c>
      <c r="D741" s="212"/>
      <c r="E741" s="198"/>
      <c r="F741" s="198"/>
      <c r="G741" s="197"/>
      <c r="H741" s="358"/>
      <c r="I741" s="390">
        <v>140</v>
      </c>
      <c r="J741" s="390">
        <v>31</v>
      </c>
      <c r="K741" s="390">
        <v>7</v>
      </c>
      <c r="L741" s="42" t="s">
        <v>131</v>
      </c>
      <c r="M741" s="43" t="s">
        <v>179</v>
      </c>
      <c r="N741" s="42" t="s">
        <v>129</v>
      </c>
      <c r="O741" s="43" t="s">
        <v>479</v>
      </c>
      <c r="P741" s="42" t="s">
        <v>128</v>
      </c>
      <c r="Q741" s="43" t="s">
        <v>708</v>
      </c>
      <c r="R741" s="42" t="s">
        <v>127</v>
      </c>
      <c r="S741" s="43" t="s">
        <v>468</v>
      </c>
      <c r="T741" s="42" t="s">
        <v>126</v>
      </c>
      <c r="U741" s="43" t="s">
        <v>462</v>
      </c>
      <c r="V741" s="42" t="s">
        <v>125</v>
      </c>
      <c r="W741" s="43" t="s">
        <v>354</v>
      </c>
      <c r="X741" s="42" t="s">
        <v>124</v>
      </c>
      <c r="Y741" s="43"/>
      <c r="Z741" s="42" t="s">
        <v>123</v>
      </c>
      <c r="AA741" s="43"/>
      <c r="AB741" s="196"/>
      <c r="AC741" s="43"/>
      <c r="AD741" s="196"/>
      <c r="AE741" s="39"/>
      <c r="AF741" s="421"/>
      <c r="AG741" s="421"/>
      <c r="AH741" s="279"/>
      <c r="AI741" s="9"/>
      <c r="AJ741" s="349">
        <f>SUMPRODUCT(LEN($M741:$AA744)-LEN(SUBSTITUTE($M741:$AA744,"A", "")))</f>
        <v>45</v>
      </c>
      <c r="AK741" s="352">
        <f>SUMPRODUCT(LEN($AD741:$AD744)-LEN(SUBSTITUTE($AD741:$AD744,"A", "")))</f>
        <v>0</v>
      </c>
      <c r="AL741" s="335">
        <f>SUMPRODUCT(LEN($AC741:$AC744)-LEN(SUBSTITUTE($AC741:$AC744,"A", "")))</f>
        <v>0</v>
      </c>
      <c r="AM741" s="349">
        <f>SUMPRODUCT(LEN($M741:$AA744)-LEN(SUBSTITUTE($M741:$AA744,"S", "")))</f>
        <v>28</v>
      </c>
      <c r="AN741" s="352">
        <f>SUMPRODUCT(LEN($AD741:$AD744)-LEN(SUBSTITUTE($AD741:$AD744,"S", "")))</f>
        <v>0</v>
      </c>
      <c r="AO741" s="335">
        <f>SUMPRODUCT(LEN($AC741:$AC744)-LEN(SUBSTITUTE($AC741:$AC744,"S", "")))</f>
        <v>0</v>
      </c>
      <c r="AP741" s="349">
        <f>SUMPRODUCT(LEN($M741:$AA744)-LEN(SUBSTITUTE($M741:$AA744,"F", "")))</f>
        <v>1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5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8.15" customHeight="1" thickBot="1" x14ac:dyDescent="0.25">
      <c r="B742" s="30"/>
      <c r="C742" s="339"/>
      <c r="D742" s="221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 t="s">
        <v>179</v>
      </c>
      <c r="N742" s="33" t="s">
        <v>121</v>
      </c>
      <c r="O742" s="55" t="s">
        <v>457</v>
      </c>
      <c r="P742" s="33" t="s">
        <v>120</v>
      </c>
      <c r="Q742" s="55" t="s">
        <v>467</v>
      </c>
      <c r="R742" s="33" t="s">
        <v>119</v>
      </c>
      <c r="S742" s="55" t="s">
        <v>586</v>
      </c>
      <c r="T742" s="33" t="s">
        <v>118</v>
      </c>
      <c r="U742" s="55" t="s">
        <v>371</v>
      </c>
      <c r="V742" s="33" t="s">
        <v>117</v>
      </c>
      <c r="W742" s="55" t="s">
        <v>354</v>
      </c>
      <c r="X742" s="33" t="s">
        <v>116</v>
      </c>
      <c r="Y742" s="55"/>
      <c r="Z742" s="33" t="s">
        <v>115</v>
      </c>
      <c r="AA742" s="55"/>
      <c r="AB742" s="193"/>
      <c r="AC742" s="55"/>
      <c r="AD742" s="193"/>
      <c r="AE742" s="22"/>
      <c r="AF742" s="422"/>
      <c r="AG742" s="422"/>
      <c r="AH742" s="278"/>
      <c r="AI742" s="9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8.15" customHeight="1" x14ac:dyDescent="0.2">
      <c r="B743" s="30"/>
      <c r="C743" s="340"/>
      <c r="D743" s="218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 t="s">
        <v>458</v>
      </c>
      <c r="N743" s="25" t="s">
        <v>112</v>
      </c>
      <c r="O743" s="114" t="s">
        <v>132</v>
      </c>
      <c r="P743" s="25" t="s">
        <v>111</v>
      </c>
      <c r="Q743" s="114" t="s">
        <v>1325</v>
      </c>
      <c r="R743" s="25" t="s">
        <v>110</v>
      </c>
      <c r="S743" s="114" t="s">
        <v>1083</v>
      </c>
      <c r="T743" s="25" t="s">
        <v>109</v>
      </c>
      <c r="U743" s="114" t="s">
        <v>348</v>
      </c>
      <c r="V743" s="25" t="s">
        <v>108</v>
      </c>
      <c r="W743" s="114" t="s">
        <v>132</v>
      </c>
      <c r="X743" s="25" t="s">
        <v>107</v>
      </c>
      <c r="Y743" s="114"/>
      <c r="Z743" s="25" t="s">
        <v>106</v>
      </c>
      <c r="AA743" s="114"/>
      <c r="AB743" s="190"/>
      <c r="AC743" s="114"/>
      <c r="AD743" s="190"/>
      <c r="AE743" s="22"/>
      <c r="AF743" s="422"/>
      <c r="AG743" s="422"/>
      <c r="AH743" s="278"/>
      <c r="AI743" s="9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8.15" customHeight="1" thickBot="1" x14ac:dyDescent="0.25">
      <c r="B744" s="20"/>
      <c r="C744" s="341"/>
      <c r="D744" s="215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 t="s">
        <v>179</v>
      </c>
      <c r="N744" s="15" t="s">
        <v>104</v>
      </c>
      <c r="O744" s="16" t="s">
        <v>357</v>
      </c>
      <c r="P744" s="15" t="s">
        <v>103</v>
      </c>
      <c r="Q744" s="16" t="s">
        <v>468</v>
      </c>
      <c r="R744" s="15" t="s">
        <v>102</v>
      </c>
      <c r="S744" s="16" t="s">
        <v>352</v>
      </c>
      <c r="T744" s="15">
        <v>20</v>
      </c>
      <c r="U744" s="16" t="s">
        <v>350</v>
      </c>
      <c r="V744" s="15" t="s">
        <v>101</v>
      </c>
      <c r="W744" s="16" t="s">
        <v>130</v>
      </c>
      <c r="X744" s="15" t="s">
        <v>100</v>
      </c>
      <c r="Y744" s="16"/>
      <c r="Z744" s="15" t="s">
        <v>99</v>
      </c>
      <c r="AA744" s="16"/>
      <c r="AB744" s="187"/>
      <c r="AC744" s="16"/>
      <c r="AD744" s="186"/>
      <c r="AE744" s="11"/>
      <c r="AF744" s="423"/>
      <c r="AG744" s="423"/>
      <c r="AH744" s="277"/>
      <c r="AI744" s="9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>
        <v>35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286" t="s">
        <v>160</v>
      </c>
      <c r="AI745" s="106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232</v>
      </c>
      <c r="E746" s="425">
        <v>21606.95</v>
      </c>
      <c r="F746" s="426"/>
      <c r="G746" s="427"/>
      <c r="H746" s="95" t="s">
        <v>139</v>
      </c>
      <c r="I746" s="94">
        <v>24</v>
      </c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85"/>
      <c r="AI746" s="86" t="s">
        <v>137</v>
      </c>
      <c r="AJ746" s="85">
        <f t="shared" ref="AJ746:BB746" si="86">SUM(AJ748:AJ759)</f>
        <v>161</v>
      </c>
      <c r="AK746" s="84">
        <f t="shared" si="86"/>
        <v>14</v>
      </c>
      <c r="AL746" s="83">
        <f t="shared" si="86"/>
        <v>0</v>
      </c>
      <c r="AM746" s="85">
        <f t="shared" si="86"/>
        <v>56</v>
      </c>
      <c r="AN746" s="84">
        <f t="shared" si="86"/>
        <v>8</v>
      </c>
      <c r="AO746" s="83">
        <f t="shared" si="86"/>
        <v>0</v>
      </c>
      <c r="AP746" s="85">
        <f t="shared" si="86"/>
        <v>1</v>
      </c>
      <c r="AQ746" s="84">
        <f t="shared" si="86"/>
        <v>1</v>
      </c>
      <c r="AR746" s="83">
        <f t="shared" si="86"/>
        <v>0</v>
      </c>
      <c r="AS746" s="85">
        <f t="shared" si="86"/>
        <v>25</v>
      </c>
      <c r="AT746" s="84">
        <f t="shared" si="86"/>
        <v>4</v>
      </c>
      <c r="AU746" s="83">
        <f t="shared" si="86"/>
        <v>0</v>
      </c>
      <c r="AV746" s="85">
        <f t="shared" si="86"/>
        <v>0</v>
      </c>
      <c r="AW746" s="84">
        <f t="shared" si="86"/>
        <v>0</v>
      </c>
      <c r="AX746" s="83">
        <f t="shared" si="86"/>
        <v>0</v>
      </c>
      <c r="AY746" s="82">
        <f t="shared" si="86"/>
        <v>2</v>
      </c>
      <c r="AZ746" s="81">
        <f t="shared" si="86"/>
        <v>0</v>
      </c>
      <c r="BA746" s="81">
        <f t="shared" si="86"/>
        <v>0</v>
      </c>
      <c r="BB746" s="80">
        <f t="shared" si="86"/>
        <v>0</v>
      </c>
      <c r="BC746" s="79" t="s">
        <v>136</v>
      </c>
      <c r="BF746" s="5">
        <f>SUM(AJ746:AL746)/$BG$5</f>
        <v>58.333333333333336</v>
      </c>
      <c r="BG746" s="5">
        <f>SUM(AM746:AO746,AY746)/$BG$5</f>
        <v>22</v>
      </c>
      <c r="BH746" s="5">
        <f>SUM(AP746:AR746,AZ746)/$BG$5</f>
        <v>0.66666666666666663</v>
      </c>
      <c r="BI746" s="5">
        <f>SUM(AS746:AU746,BA746)/$BG$5</f>
        <v>9.6666666666666661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85"/>
      <c r="AI747" s="66" t="s">
        <v>135</v>
      </c>
      <c r="AJ747" s="283"/>
      <c r="AK747" s="284"/>
      <c r="AL747" s="281"/>
      <c r="AM747" s="283"/>
      <c r="AN747" s="284"/>
      <c r="AO747" s="281"/>
      <c r="AP747" s="283"/>
      <c r="AQ747" s="284"/>
      <c r="AR747" s="281"/>
      <c r="AS747" s="283"/>
      <c r="AT747" s="284"/>
      <c r="AU747" s="281"/>
      <c r="AV747" s="283"/>
      <c r="AW747" s="282"/>
      <c r="AX747" s="281"/>
      <c r="AY747" s="62">
        <f>AY746/3</f>
        <v>0.66666666666666663</v>
      </c>
      <c r="AZ747" s="61">
        <f>AZ746/3</f>
        <v>0</v>
      </c>
      <c r="BA747" s="61">
        <f>BA746/3</f>
        <v>0</v>
      </c>
      <c r="BB747" s="60">
        <f>BB746/3</f>
        <v>0</v>
      </c>
      <c r="BC747" s="59" t="s">
        <v>134</v>
      </c>
    </row>
    <row r="748" spans="2:62" ht="28.15" customHeight="1" x14ac:dyDescent="0.2">
      <c r="B748" s="30"/>
      <c r="C748" s="338">
        <v>1</v>
      </c>
      <c r="D748" s="239" t="s">
        <v>1108</v>
      </c>
      <c r="E748" s="198"/>
      <c r="F748" s="198"/>
      <c r="G748" s="197"/>
      <c r="H748" s="358" t="s">
        <v>183</v>
      </c>
      <c r="I748" s="390">
        <v>143</v>
      </c>
      <c r="J748" s="390">
        <v>27</v>
      </c>
      <c r="K748" s="390">
        <v>7</v>
      </c>
      <c r="L748" s="42" t="s">
        <v>131</v>
      </c>
      <c r="M748" s="43" t="s">
        <v>467</v>
      </c>
      <c r="N748" s="42" t="s">
        <v>129</v>
      </c>
      <c r="O748" s="43" t="s">
        <v>179</v>
      </c>
      <c r="P748" s="42" t="s">
        <v>128</v>
      </c>
      <c r="Q748" s="43" t="s">
        <v>1044</v>
      </c>
      <c r="R748" s="42" t="s">
        <v>127</v>
      </c>
      <c r="S748" s="43" t="s">
        <v>462</v>
      </c>
      <c r="T748" s="42" t="s">
        <v>126</v>
      </c>
      <c r="U748" s="43" t="s">
        <v>354</v>
      </c>
      <c r="V748" s="42" t="s">
        <v>125</v>
      </c>
      <c r="W748" s="43"/>
      <c r="X748" s="42" t="s">
        <v>124</v>
      </c>
      <c r="Y748" s="43"/>
      <c r="Z748" s="42" t="s">
        <v>123</v>
      </c>
      <c r="AA748" s="43"/>
      <c r="AB748" s="196"/>
      <c r="AC748" s="43"/>
      <c r="AD748" s="196"/>
      <c r="AE748" s="58" t="s">
        <v>354</v>
      </c>
      <c r="AF748" s="421"/>
      <c r="AG748" s="421"/>
      <c r="AH748" s="279"/>
      <c r="AI748" s="9"/>
      <c r="AJ748" s="349">
        <f>SUMPRODUCT(LEN($M748:$AA751)-LEN(SUBSTITUTE($M748:$AA751,"A", "")))</f>
        <v>33</v>
      </c>
      <c r="AK748" s="352">
        <f>SUMPRODUCT(LEN($AD748:$AD751)-LEN(SUBSTITUTE($AD748:$AD751,"A", "")))</f>
        <v>0</v>
      </c>
      <c r="AL748" s="335">
        <f>SUMPRODUCT(LEN($AC748:$AC751)-LEN(SUBSTITUTE($AC748:$AC751,"A", "")))</f>
        <v>0</v>
      </c>
      <c r="AM748" s="349">
        <f>SUMPRODUCT(LEN($M748:$AA751)-LEN(SUBSTITUTE($M748:$AA751,"S", "")))</f>
        <v>17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6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35">
        <f>SUMPRODUCT(LEN($AC748:$AC751)-LEN(SUBSTITUTE($AC748:$AC751,"M", "")))</f>
        <v>0</v>
      </c>
      <c r="AY748" s="416">
        <f>SUMPRODUCT(LEN($AE748:$AE751)-LEN(SUBSTITUTE($AE748:$AE751,"S", "")))</f>
        <v>2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8.15" customHeight="1" thickBot="1" x14ac:dyDescent="0.25">
      <c r="B749" s="30"/>
      <c r="C749" s="339"/>
      <c r="D749" s="221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132</v>
      </c>
      <c r="N749" s="33" t="s">
        <v>121</v>
      </c>
      <c r="O749" s="55" t="s">
        <v>179</v>
      </c>
      <c r="P749" s="33" t="s">
        <v>120</v>
      </c>
      <c r="Q749" s="55" t="s">
        <v>467</v>
      </c>
      <c r="R749" s="33" t="s">
        <v>119</v>
      </c>
      <c r="S749" s="55" t="s">
        <v>357</v>
      </c>
      <c r="T749" s="33" t="s">
        <v>118</v>
      </c>
      <c r="U749" s="55" t="s">
        <v>354</v>
      </c>
      <c r="V749" s="33" t="s">
        <v>117</v>
      </c>
      <c r="W749" s="55"/>
      <c r="X749" s="33" t="s">
        <v>116</v>
      </c>
      <c r="Y749" s="55"/>
      <c r="Z749" s="33" t="s">
        <v>115</v>
      </c>
      <c r="AA749" s="55"/>
      <c r="AB749" s="193"/>
      <c r="AC749" s="55"/>
      <c r="AD749" s="193"/>
      <c r="AE749" s="57"/>
      <c r="AF749" s="422"/>
      <c r="AG749" s="422"/>
      <c r="AH749" s="278"/>
      <c r="AI749" s="9"/>
      <c r="AJ749" s="350"/>
      <c r="AK749" s="353"/>
      <c r="AL749" s="336"/>
      <c r="AM749" s="350"/>
      <c r="AN749" s="353"/>
      <c r="AO749" s="336"/>
      <c r="AP749" s="350"/>
      <c r="AQ749" s="353"/>
      <c r="AR749" s="336"/>
      <c r="AS749" s="350"/>
      <c r="AT749" s="353"/>
      <c r="AU749" s="336"/>
      <c r="AV749" s="350"/>
      <c r="AW749" s="363"/>
      <c r="AX749" s="336"/>
      <c r="AY749" s="417"/>
      <c r="AZ749" s="411"/>
      <c r="BA749" s="411"/>
      <c r="BB749" s="414"/>
    </row>
    <row r="750" spans="2:62" ht="28.15" customHeight="1" x14ac:dyDescent="0.2">
      <c r="B750" s="30"/>
      <c r="C750" s="340"/>
      <c r="D750" s="218"/>
      <c r="E750" s="192"/>
      <c r="F750" s="192"/>
      <c r="G750" s="191"/>
      <c r="H750" s="360">
        <v>232</v>
      </c>
      <c r="I750" s="392"/>
      <c r="J750" s="392"/>
      <c r="K750" s="392"/>
      <c r="L750" s="25" t="s">
        <v>114</v>
      </c>
      <c r="M750" s="114" t="s">
        <v>479</v>
      </c>
      <c r="N750" s="25" t="s">
        <v>112</v>
      </c>
      <c r="O750" s="114" t="s">
        <v>357</v>
      </c>
      <c r="P750" s="25" t="s">
        <v>111</v>
      </c>
      <c r="Q750" s="114" t="s">
        <v>456</v>
      </c>
      <c r="R750" s="25" t="s">
        <v>110</v>
      </c>
      <c r="S750" s="114" t="s">
        <v>495</v>
      </c>
      <c r="T750" s="25" t="s">
        <v>109</v>
      </c>
      <c r="U750" s="114" t="s">
        <v>130</v>
      </c>
      <c r="V750" s="25" t="s">
        <v>108</v>
      </c>
      <c r="W750" s="114"/>
      <c r="X750" s="25" t="s">
        <v>107</v>
      </c>
      <c r="Y750" s="114"/>
      <c r="Z750" s="25" t="s">
        <v>106</v>
      </c>
      <c r="AA750" s="114"/>
      <c r="AB750" s="190"/>
      <c r="AC750" s="114"/>
      <c r="AD750" s="190"/>
      <c r="AE750" s="57"/>
      <c r="AF750" s="422"/>
      <c r="AG750" s="422"/>
      <c r="AH750" s="278"/>
      <c r="AI750" s="9"/>
      <c r="AJ750" s="350"/>
      <c r="AK750" s="353"/>
      <c r="AL750" s="336"/>
      <c r="AM750" s="350"/>
      <c r="AN750" s="353"/>
      <c r="AO750" s="336"/>
      <c r="AP750" s="350"/>
      <c r="AQ750" s="353"/>
      <c r="AR750" s="336"/>
      <c r="AS750" s="350"/>
      <c r="AT750" s="353"/>
      <c r="AU750" s="336"/>
      <c r="AV750" s="350"/>
      <c r="AW750" s="363"/>
      <c r="AX750" s="336"/>
      <c r="AY750" s="417"/>
      <c r="AZ750" s="411"/>
      <c r="BA750" s="411"/>
      <c r="BB750" s="414"/>
    </row>
    <row r="751" spans="2:62" ht="28.15" customHeight="1" thickBot="1" x14ac:dyDescent="0.25">
      <c r="B751" s="30"/>
      <c r="C751" s="355"/>
      <c r="D751" s="246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179</v>
      </c>
      <c r="N751" s="50" t="s">
        <v>104</v>
      </c>
      <c r="O751" s="51" t="s">
        <v>459</v>
      </c>
      <c r="P751" s="50" t="s">
        <v>103</v>
      </c>
      <c r="Q751" s="51" t="s">
        <v>468</v>
      </c>
      <c r="R751" s="50" t="s">
        <v>102</v>
      </c>
      <c r="S751" s="51" t="s">
        <v>349</v>
      </c>
      <c r="T751" s="50">
        <v>20</v>
      </c>
      <c r="U751" s="51" t="s">
        <v>130</v>
      </c>
      <c r="V751" s="50" t="s">
        <v>101</v>
      </c>
      <c r="W751" s="51"/>
      <c r="X751" s="50" t="s">
        <v>100</v>
      </c>
      <c r="Y751" s="51"/>
      <c r="Z751" s="50" t="s">
        <v>99</v>
      </c>
      <c r="AA751" s="51"/>
      <c r="AB751" s="187"/>
      <c r="AC751" s="51"/>
      <c r="AD751" s="187"/>
      <c r="AE751" s="56"/>
      <c r="AF751" s="424"/>
      <c r="AG751" s="424"/>
      <c r="AH751" s="280"/>
      <c r="AI751" s="9"/>
      <c r="AJ751" s="351"/>
      <c r="AK751" s="354"/>
      <c r="AL751" s="337"/>
      <c r="AM751" s="351"/>
      <c r="AN751" s="354"/>
      <c r="AO751" s="337"/>
      <c r="AP751" s="351"/>
      <c r="AQ751" s="354"/>
      <c r="AR751" s="337"/>
      <c r="AS751" s="351"/>
      <c r="AT751" s="354"/>
      <c r="AU751" s="337"/>
      <c r="AV751" s="351"/>
      <c r="AW751" s="364"/>
      <c r="AX751" s="337"/>
      <c r="AY751" s="418"/>
      <c r="AZ751" s="412"/>
      <c r="BA751" s="412"/>
      <c r="BB751" s="415"/>
    </row>
    <row r="752" spans="2:62" ht="28.15" customHeight="1" x14ac:dyDescent="0.2">
      <c r="B752" s="30"/>
      <c r="C752" s="338">
        <v>2</v>
      </c>
      <c r="D752" s="212"/>
      <c r="E752" s="198"/>
      <c r="F752" s="198"/>
      <c r="G752" s="197"/>
      <c r="H752" s="358"/>
      <c r="I752" s="390">
        <v>150</v>
      </c>
      <c r="J752" s="390">
        <v>33</v>
      </c>
      <c r="K752" s="390">
        <v>6</v>
      </c>
      <c r="L752" s="42" t="s">
        <v>131</v>
      </c>
      <c r="M752" s="43" t="s">
        <v>494</v>
      </c>
      <c r="N752" s="42" t="s">
        <v>129</v>
      </c>
      <c r="O752" s="43" t="s">
        <v>179</v>
      </c>
      <c r="P752" s="42" t="s">
        <v>128</v>
      </c>
      <c r="Q752" s="43" t="s">
        <v>1042</v>
      </c>
      <c r="R752" s="42" t="s">
        <v>127</v>
      </c>
      <c r="S752" s="43" t="s">
        <v>179</v>
      </c>
      <c r="T752" s="42" t="s">
        <v>126</v>
      </c>
      <c r="U752" s="43" t="s">
        <v>456</v>
      </c>
      <c r="V752" s="42" t="s">
        <v>125</v>
      </c>
      <c r="W752" s="43" t="s">
        <v>462</v>
      </c>
      <c r="X752" s="42" t="s">
        <v>124</v>
      </c>
      <c r="Y752" s="43" t="s">
        <v>354</v>
      </c>
      <c r="Z752" s="42" t="s">
        <v>123</v>
      </c>
      <c r="AA752" s="43"/>
      <c r="AB752" s="196"/>
      <c r="AC752" s="43"/>
      <c r="AD752" s="196" t="s">
        <v>1046</v>
      </c>
      <c r="AE752" s="39"/>
      <c r="AF752" s="421"/>
      <c r="AG752" s="421"/>
      <c r="AH752" s="279"/>
      <c r="AI752" s="9"/>
      <c r="AJ752" s="349">
        <f>SUMPRODUCT(LEN($M752:$AA755)-LEN(SUBSTITUTE($M752:$AA755,"A", "")))</f>
        <v>57</v>
      </c>
      <c r="AK752" s="352">
        <f>SUMPRODUCT(LEN($AD752:$AD755)-LEN(SUBSTITUTE($AD752:$AD755,"A", "")))</f>
        <v>2</v>
      </c>
      <c r="AL752" s="335">
        <f>SUMPRODUCT(LEN($AC752:$AC755)-LEN(SUBSTITUTE($AC752:$AC755,"A", "")))</f>
        <v>0</v>
      </c>
      <c r="AM752" s="349">
        <f>SUMPRODUCT(LEN($M752:$AA755)-LEN(SUBSTITUTE($M752:$AA755,"S", "")))</f>
        <v>19</v>
      </c>
      <c r="AN752" s="352">
        <f>SUMPRODUCT(LEN($AD752:$AD755)-LEN(SUBSTITUTE($AD752:$AD755,"S", "")))</f>
        <v>0</v>
      </c>
      <c r="AO752" s="335">
        <f>SUMPRODUCT(LEN($AC752:$AC755)-LEN(SUBSTITUTE($AC752:$AC755,"S", "")))</f>
        <v>0</v>
      </c>
      <c r="AP752" s="349">
        <f>SUMPRODUCT(LEN($M752:$AA755)-LEN(SUBSTITUTE($M752:$AA755,"F", "")))</f>
        <v>0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10</v>
      </c>
      <c r="AT752" s="352">
        <f>SUMPRODUCT(LEN($AD752:$AD755)-LEN(SUBSTITUTE($AD752:$AD755,"G", "")))</f>
        <v>3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35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8.15" customHeight="1" thickBot="1" x14ac:dyDescent="0.25">
      <c r="B753" s="30"/>
      <c r="C753" s="339"/>
      <c r="D753" s="221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 t="s">
        <v>132</v>
      </c>
      <c r="N753" s="33" t="s">
        <v>121</v>
      </c>
      <c r="O753" s="55" t="s">
        <v>984</v>
      </c>
      <c r="P753" s="33" t="s">
        <v>120</v>
      </c>
      <c r="Q753" s="55" t="s">
        <v>357</v>
      </c>
      <c r="R753" s="33" t="s">
        <v>119</v>
      </c>
      <c r="S753" s="55" t="s">
        <v>788</v>
      </c>
      <c r="T753" s="33" t="s">
        <v>118</v>
      </c>
      <c r="U753" s="55" t="s">
        <v>581</v>
      </c>
      <c r="V753" s="33" t="s">
        <v>117</v>
      </c>
      <c r="W753" s="55" t="s">
        <v>348</v>
      </c>
      <c r="X753" s="33" t="s">
        <v>116</v>
      </c>
      <c r="Y753" s="55" t="s">
        <v>130</v>
      </c>
      <c r="Z753" s="33" t="s">
        <v>115</v>
      </c>
      <c r="AA753" s="55"/>
      <c r="AB753" s="193"/>
      <c r="AC753" s="55"/>
      <c r="AD753" s="193"/>
      <c r="AE753" s="22"/>
      <c r="AF753" s="422"/>
      <c r="AG753" s="422"/>
      <c r="AH753" s="278"/>
      <c r="AI753" s="9"/>
      <c r="AJ753" s="350"/>
      <c r="AK753" s="353"/>
      <c r="AL753" s="336"/>
      <c r="AM753" s="350"/>
      <c r="AN753" s="353"/>
      <c r="AO753" s="336"/>
      <c r="AP753" s="350"/>
      <c r="AQ753" s="353"/>
      <c r="AR753" s="336"/>
      <c r="AS753" s="350"/>
      <c r="AT753" s="353"/>
      <c r="AU753" s="336"/>
      <c r="AV753" s="350"/>
      <c r="AW753" s="363"/>
      <c r="AX753" s="336"/>
      <c r="AY753" s="417"/>
      <c r="AZ753" s="411"/>
      <c r="BA753" s="411"/>
      <c r="BB753" s="414"/>
    </row>
    <row r="754" spans="2:62" ht="28.15" customHeight="1" x14ac:dyDescent="0.2">
      <c r="B754" s="30"/>
      <c r="C754" s="340"/>
      <c r="D754" s="218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 t="s">
        <v>179</v>
      </c>
      <c r="N754" s="25" t="s">
        <v>112</v>
      </c>
      <c r="O754" s="114" t="s">
        <v>458</v>
      </c>
      <c r="P754" s="25" t="s">
        <v>111</v>
      </c>
      <c r="Q754" s="114" t="s">
        <v>679</v>
      </c>
      <c r="R754" s="25" t="s">
        <v>110</v>
      </c>
      <c r="S754" s="114" t="s">
        <v>357</v>
      </c>
      <c r="T754" s="25" t="s">
        <v>109</v>
      </c>
      <c r="U754" s="114" t="s">
        <v>495</v>
      </c>
      <c r="V754" s="25" t="s">
        <v>108</v>
      </c>
      <c r="W754" s="114" t="s">
        <v>179</v>
      </c>
      <c r="X754" s="25" t="s">
        <v>107</v>
      </c>
      <c r="Y754" s="114" t="s">
        <v>130</v>
      </c>
      <c r="Z754" s="25" t="s">
        <v>106</v>
      </c>
      <c r="AA754" s="114"/>
      <c r="AB754" s="190"/>
      <c r="AC754" s="114"/>
      <c r="AD754" s="190"/>
      <c r="AE754" s="22"/>
      <c r="AF754" s="422"/>
      <c r="AG754" s="422"/>
      <c r="AH754" s="278"/>
      <c r="AI754" s="9"/>
      <c r="AJ754" s="350"/>
      <c r="AK754" s="353"/>
      <c r="AL754" s="336"/>
      <c r="AM754" s="350"/>
      <c r="AN754" s="353"/>
      <c r="AO754" s="336"/>
      <c r="AP754" s="350"/>
      <c r="AQ754" s="353"/>
      <c r="AR754" s="336"/>
      <c r="AS754" s="350"/>
      <c r="AT754" s="353"/>
      <c r="AU754" s="336"/>
      <c r="AV754" s="350"/>
      <c r="AW754" s="363"/>
      <c r="AX754" s="336"/>
      <c r="AY754" s="417"/>
      <c r="AZ754" s="411"/>
      <c r="BA754" s="411"/>
      <c r="BB754" s="414"/>
    </row>
    <row r="755" spans="2:62" ht="28.15" customHeight="1" thickBot="1" x14ac:dyDescent="0.25">
      <c r="B755" s="30"/>
      <c r="C755" s="355"/>
      <c r="D755" s="246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 t="s">
        <v>179</v>
      </c>
      <c r="N755" s="50" t="s">
        <v>104</v>
      </c>
      <c r="O755" s="51" t="s">
        <v>527</v>
      </c>
      <c r="P755" s="50" t="s">
        <v>103</v>
      </c>
      <c r="Q755" s="51" t="s">
        <v>679</v>
      </c>
      <c r="R755" s="50" t="s">
        <v>102</v>
      </c>
      <c r="S755" s="51" t="s">
        <v>556</v>
      </c>
      <c r="T755" s="50">
        <v>20</v>
      </c>
      <c r="U755" s="51" t="s">
        <v>353</v>
      </c>
      <c r="V755" s="50" t="s">
        <v>101</v>
      </c>
      <c r="W755" s="51" t="s">
        <v>354</v>
      </c>
      <c r="X755" s="50" t="s">
        <v>100</v>
      </c>
      <c r="Y755" s="51"/>
      <c r="Z755" s="50" t="s">
        <v>99</v>
      </c>
      <c r="AA755" s="51"/>
      <c r="AB755" s="187"/>
      <c r="AC755" s="51"/>
      <c r="AD755" s="187"/>
      <c r="AE755" s="48"/>
      <c r="AF755" s="424"/>
      <c r="AG755" s="424"/>
      <c r="AH755" s="280"/>
      <c r="AI755" s="9"/>
      <c r="AJ755" s="351"/>
      <c r="AK755" s="354"/>
      <c r="AL755" s="337"/>
      <c r="AM755" s="351"/>
      <c r="AN755" s="354"/>
      <c r="AO755" s="337"/>
      <c r="AP755" s="351"/>
      <c r="AQ755" s="354"/>
      <c r="AR755" s="337"/>
      <c r="AS755" s="351"/>
      <c r="AT755" s="354"/>
      <c r="AU755" s="337"/>
      <c r="AV755" s="351"/>
      <c r="AW755" s="364"/>
      <c r="AX755" s="337"/>
      <c r="AY755" s="418"/>
      <c r="AZ755" s="412"/>
      <c r="BA755" s="412"/>
      <c r="BB755" s="415"/>
    </row>
    <row r="756" spans="2:62" ht="28.15" customHeight="1" x14ac:dyDescent="0.2">
      <c r="B756" s="30"/>
      <c r="C756" s="338">
        <v>3</v>
      </c>
      <c r="D756" s="212" t="s">
        <v>1324</v>
      </c>
      <c r="E756" s="198"/>
      <c r="F756" s="198"/>
      <c r="G756" s="197"/>
      <c r="H756" s="358"/>
      <c r="I756" s="390">
        <v>168</v>
      </c>
      <c r="J756" s="390">
        <v>34</v>
      </c>
      <c r="K756" s="390">
        <v>6</v>
      </c>
      <c r="L756" s="42" t="s">
        <v>131</v>
      </c>
      <c r="M756" s="43" t="s">
        <v>132</v>
      </c>
      <c r="N756" s="42" t="s">
        <v>129</v>
      </c>
      <c r="O756" s="43" t="s">
        <v>794</v>
      </c>
      <c r="P756" s="42" t="s">
        <v>128</v>
      </c>
      <c r="Q756" s="43" t="s">
        <v>357</v>
      </c>
      <c r="R756" s="42" t="s">
        <v>127</v>
      </c>
      <c r="S756" s="43" t="s">
        <v>469</v>
      </c>
      <c r="T756" s="42" t="s">
        <v>126</v>
      </c>
      <c r="U756" s="43" t="s">
        <v>465</v>
      </c>
      <c r="V756" s="42" t="s">
        <v>125</v>
      </c>
      <c r="W756" s="43" t="s">
        <v>474</v>
      </c>
      <c r="X756" s="42" t="s">
        <v>124</v>
      </c>
      <c r="Y756" s="43" t="s">
        <v>350</v>
      </c>
      <c r="Z756" s="42" t="s">
        <v>123</v>
      </c>
      <c r="AA756" s="43"/>
      <c r="AB756" s="196"/>
      <c r="AC756" s="43"/>
      <c r="AD756" s="196" t="s">
        <v>1323</v>
      </c>
      <c r="AE756" s="39"/>
      <c r="AF756" s="421"/>
      <c r="AG756" s="421"/>
      <c r="AH756" s="279"/>
      <c r="AI756" s="9"/>
      <c r="AJ756" s="349">
        <f>SUMPRODUCT(LEN($M756:$AA759)-LEN(SUBSTITUTE($M756:$AA759,"A", "")))</f>
        <v>71</v>
      </c>
      <c r="AK756" s="352">
        <f>SUMPRODUCT(LEN($AD756:$AD759)-LEN(SUBSTITUTE($AD756:$AD759,"A", "")))</f>
        <v>12</v>
      </c>
      <c r="AL756" s="335">
        <f>SUMPRODUCT(LEN($AC756:$AC759)-LEN(SUBSTITUTE($AC756:$AC759,"A", "")))</f>
        <v>0</v>
      </c>
      <c r="AM756" s="349">
        <f>SUMPRODUCT(LEN($M756:$AA759)-LEN(SUBSTITUTE($M756:$AA759,"S", "")))</f>
        <v>20</v>
      </c>
      <c r="AN756" s="352">
        <f>SUMPRODUCT(LEN($AD756:$AD759)-LEN(SUBSTITUTE($AD756:$AD759,"S", "")))</f>
        <v>8</v>
      </c>
      <c r="AO756" s="335">
        <f>SUMPRODUCT(LEN($AC756:$AC759)-LEN(SUBSTITUTE($AC756:$AC759,"S", "")))</f>
        <v>0</v>
      </c>
      <c r="AP756" s="349">
        <f>SUMPRODUCT(LEN($M756:$AA759)-LEN(SUBSTITUTE($M756:$AA759,"F", "")))</f>
        <v>1</v>
      </c>
      <c r="AQ756" s="352">
        <f>SUMPRODUCT(LEN($AD756:$AD759)-LEN(SUBSTITUTE($AD756:$AD759,"F", "")))</f>
        <v>1</v>
      </c>
      <c r="AR756" s="335">
        <f>SUMPRODUCT(LEN($AC756:$AC759)-LEN(SUBSTITUTE($AC756:$AC759,"F", "")))</f>
        <v>0</v>
      </c>
      <c r="AS756" s="349">
        <f>SUMPRODUCT(LEN($M756:$AA759)-LEN(SUBSTITUTE($M756:$AA759,"G", "")))</f>
        <v>9</v>
      </c>
      <c r="AT756" s="352">
        <f>SUMPRODUCT(LEN($AD756:$AD759)-LEN(SUBSTITUTE($AD756:$AD759,"G", "")))</f>
        <v>1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35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8.15" customHeight="1" thickBot="1" x14ac:dyDescent="0.25">
      <c r="B757" s="30"/>
      <c r="C757" s="339"/>
      <c r="D757" s="221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 t="s">
        <v>132</v>
      </c>
      <c r="N757" s="33" t="s">
        <v>121</v>
      </c>
      <c r="O757" s="55" t="s">
        <v>357</v>
      </c>
      <c r="P757" s="33" t="s">
        <v>120</v>
      </c>
      <c r="Q757" s="55" t="s">
        <v>458</v>
      </c>
      <c r="R757" s="33" t="s">
        <v>119</v>
      </c>
      <c r="S757" s="55" t="s">
        <v>1322</v>
      </c>
      <c r="T757" s="33" t="s">
        <v>118</v>
      </c>
      <c r="U757" s="55" t="s">
        <v>469</v>
      </c>
      <c r="V757" s="33" t="s">
        <v>117</v>
      </c>
      <c r="W757" s="55" t="s">
        <v>349</v>
      </c>
      <c r="X757" s="33" t="s">
        <v>116</v>
      </c>
      <c r="Y757" s="55" t="s">
        <v>354</v>
      </c>
      <c r="Z757" s="33" t="s">
        <v>115</v>
      </c>
      <c r="AA757" s="55"/>
      <c r="AB757" s="193"/>
      <c r="AC757" s="55"/>
      <c r="AD757" s="193" t="s">
        <v>538</v>
      </c>
      <c r="AE757" s="22"/>
      <c r="AF757" s="422"/>
      <c r="AG757" s="422"/>
      <c r="AH757" s="278"/>
      <c r="AI757" s="9"/>
      <c r="AJ757" s="350"/>
      <c r="AK757" s="353"/>
      <c r="AL757" s="336"/>
      <c r="AM757" s="350"/>
      <c r="AN757" s="353"/>
      <c r="AO757" s="336"/>
      <c r="AP757" s="350"/>
      <c r="AQ757" s="353"/>
      <c r="AR757" s="336"/>
      <c r="AS757" s="350"/>
      <c r="AT757" s="353"/>
      <c r="AU757" s="336"/>
      <c r="AV757" s="350"/>
      <c r="AW757" s="363"/>
      <c r="AX757" s="336"/>
      <c r="AY757" s="417"/>
      <c r="AZ757" s="411"/>
      <c r="BA757" s="411"/>
      <c r="BB757" s="414"/>
    </row>
    <row r="758" spans="2:62" ht="28.15" customHeight="1" x14ac:dyDescent="0.2">
      <c r="B758" s="30"/>
      <c r="C758" s="340"/>
      <c r="D758" s="218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 t="s">
        <v>357</v>
      </c>
      <c r="N758" s="25" t="s">
        <v>112</v>
      </c>
      <c r="O758" s="114" t="s">
        <v>357</v>
      </c>
      <c r="P758" s="25" t="s">
        <v>111</v>
      </c>
      <c r="Q758" s="114" t="s">
        <v>1321</v>
      </c>
      <c r="R758" s="25" t="s">
        <v>110</v>
      </c>
      <c r="S758" s="114" t="s">
        <v>484</v>
      </c>
      <c r="T758" s="25" t="s">
        <v>109</v>
      </c>
      <c r="U758" s="114" t="s">
        <v>465</v>
      </c>
      <c r="V758" s="25" t="s">
        <v>108</v>
      </c>
      <c r="W758" s="114" t="s">
        <v>179</v>
      </c>
      <c r="X758" s="25" t="s">
        <v>107</v>
      </c>
      <c r="Y758" s="114" t="s">
        <v>354</v>
      </c>
      <c r="Z758" s="25" t="s">
        <v>106</v>
      </c>
      <c r="AA758" s="114"/>
      <c r="AB758" s="190"/>
      <c r="AC758" s="114"/>
      <c r="AD758" s="190"/>
      <c r="AE758" s="22"/>
      <c r="AF758" s="422"/>
      <c r="AG758" s="422"/>
      <c r="AH758" s="278"/>
      <c r="AI758" s="9"/>
      <c r="AJ758" s="350"/>
      <c r="AK758" s="353"/>
      <c r="AL758" s="336"/>
      <c r="AM758" s="350"/>
      <c r="AN758" s="353"/>
      <c r="AO758" s="336"/>
      <c r="AP758" s="350"/>
      <c r="AQ758" s="353"/>
      <c r="AR758" s="336"/>
      <c r="AS758" s="350"/>
      <c r="AT758" s="353"/>
      <c r="AU758" s="336"/>
      <c r="AV758" s="350"/>
      <c r="AW758" s="363"/>
      <c r="AX758" s="336"/>
      <c r="AY758" s="417"/>
      <c r="AZ758" s="411"/>
      <c r="BA758" s="411"/>
      <c r="BB758" s="414"/>
    </row>
    <row r="759" spans="2:62" ht="28.15" customHeight="1" thickBot="1" x14ac:dyDescent="0.25">
      <c r="B759" s="20"/>
      <c r="C759" s="341"/>
      <c r="D759" s="215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 t="s">
        <v>357</v>
      </c>
      <c r="N759" s="15" t="s">
        <v>104</v>
      </c>
      <c r="O759" s="16" t="s">
        <v>1282</v>
      </c>
      <c r="P759" s="15" t="s">
        <v>103</v>
      </c>
      <c r="Q759" s="16" t="s">
        <v>527</v>
      </c>
      <c r="R759" s="15" t="s">
        <v>102</v>
      </c>
      <c r="S759" s="16" t="s">
        <v>708</v>
      </c>
      <c r="T759" s="15">
        <v>20</v>
      </c>
      <c r="U759" s="16" t="s">
        <v>507</v>
      </c>
      <c r="V759" s="15" t="s">
        <v>101</v>
      </c>
      <c r="W759" s="16" t="s">
        <v>130</v>
      </c>
      <c r="X759" s="15" t="s">
        <v>100</v>
      </c>
      <c r="Y759" s="16" t="s">
        <v>130</v>
      </c>
      <c r="Z759" s="15" t="s">
        <v>99</v>
      </c>
      <c r="AA759" s="16"/>
      <c r="AB759" s="187"/>
      <c r="AC759" s="16"/>
      <c r="AD759" s="186"/>
      <c r="AE759" s="11"/>
      <c r="AF759" s="423"/>
      <c r="AG759" s="423"/>
      <c r="AH759" s="277"/>
      <c r="AI759" s="9"/>
      <c r="AJ759" s="351"/>
      <c r="AK759" s="354"/>
      <c r="AL759" s="337"/>
      <c r="AM759" s="351"/>
      <c r="AN759" s="354"/>
      <c r="AO759" s="337"/>
      <c r="AP759" s="351"/>
      <c r="AQ759" s="354"/>
      <c r="AR759" s="337"/>
      <c r="AS759" s="351"/>
      <c r="AT759" s="354"/>
      <c r="AU759" s="337"/>
      <c r="AV759" s="351"/>
      <c r="AW759" s="364"/>
      <c r="AX759" s="337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286" t="s">
        <v>160</v>
      </c>
      <c r="AI760" s="106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>
        <v>232</v>
      </c>
      <c r="E761" s="425">
        <v>27368.16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85"/>
      <c r="AI761" s="86" t="s">
        <v>137</v>
      </c>
      <c r="AJ761" s="85">
        <f t="shared" ref="AJ761:BB761" si="87">SUM(AJ763:AJ774)</f>
        <v>175</v>
      </c>
      <c r="AK761" s="84">
        <f t="shared" si="87"/>
        <v>30</v>
      </c>
      <c r="AL761" s="83">
        <f t="shared" si="87"/>
        <v>0</v>
      </c>
      <c r="AM761" s="85">
        <f t="shared" si="87"/>
        <v>56</v>
      </c>
      <c r="AN761" s="84">
        <f t="shared" si="87"/>
        <v>4</v>
      </c>
      <c r="AO761" s="83">
        <f t="shared" si="87"/>
        <v>0</v>
      </c>
      <c r="AP761" s="85">
        <f t="shared" si="87"/>
        <v>0</v>
      </c>
      <c r="AQ761" s="84">
        <f t="shared" si="87"/>
        <v>0</v>
      </c>
      <c r="AR761" s="83">
        <f t="shared" si="87"/>
        <v>0</v>
      </c>
      <c r="AS761" s="85">
        <f t="shared" si="87"/>
        <v>31</v>
      </c>
      <c r="AT761" s="84">
        <f t="shared" si="87"/>
        <v>7</v>
      </c>
      <c r="AU761" s="83">
        <f t="shared" si="87"/>
        <v>0</v>
      </c>
      <c r="AV761" s="85">
        <f t="shared" si="87"/>
        <v>0</v>
      </c>
      <c r="AW761" s="84">
        <f t="shared" si="87"/>
        <v>0</v>
      </c>
      <c r="AX761" s="83">
        <f t="shared" si="87"/>
        <v>0</v>
      </c>
      <c r="AY761" s="82">
        <f t="shared" si="87"/>
        <v>5</v>
      </c>
      <c r="AZ761" s="81">
        <f t="shared" si="87"/>
        <v>0</v>
      </c>
      <c r="BA761" s="81">
        <f t="shared" si="87"/>
        <v>0</v>
      </c>
      <c r="BB761" s="80">
        <f t="shared" si="87"/>
        <v>0</v>
      </c>
      <c r="BC761" s="79" t="s">
        <v>136</v>
      </c>
      <c r="BF761" s="5">
        <f>SUM(AJ761:AL761)/$BG$5</f>
        <v>68.333333333333329</v>
      </c>
      <c r="BG761" s="5">
        <f>SUM(AM761:AO761,AY761)/$BG$5</f>
        <v>21.666666666666668</v>
      </c>
      <c r="BH761" s="5">
        <f>SUM(AP761:AR761,AZ761)/$BG$5</f>
        <v>0</v>
      </c>
      <c r="BI761" s="5">
        <f>SUM(AS761:AU761,BA761)/$BG$5</f>
        <v>12.666666666666666</v>
      </c>
      <c r="BJ761" s="5">
        <f>SUM(AV761:AX761,BB761)/$BG$5</f>
        <v>0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85"/>
      <c r="AI762" s="66" t="s">
        <v>135</v>
      </c>
      <c r="AJ762" s="283"/>
      <c r="AK762" s="284"/>
      <c r="AL762" s="281"/>
      <c r="AM762" s="283"/>
      <c r="AN762" s="284"/>
      <c r="AO762" s="281"/>
      <c r="AP762" s="283"/>
      <c r="AQ762" s="284"/>
      <c r="AR762" s="281"/>
      <c r="AS762" s="283"/>
      <c r="AT762" s="284"/>
      <c r="AU762" s="281"/>
      <c r="AV762" s="283"/>
      <c r="AW762" s="282"/>
      <c r="AX762" s="281"/>
      <c r="AY762" s="62">
        <f>AY761/3</f>
        <v>1.6666666666666667</v>
      </c>
      <c r="AZ762" s="61">
        <f>AZ761/3</f>
        <v>0</v>
      </c>
      <c r="BA762" s="61">
        <f>BA761/3</f>
        <v>0</v>
      </c>
      <c r="BB762" s="60">
        <f>BB761/3</f>
        <v>0</v>
      </c>
      <c r="BC762" s="59" t="s">
        <v>134</v>
      </c>
    </row>
    <row r="763" spans="2:62" ht="28.15" customHeight="1" x14ac:dyDescent="0.2">
      <c r="B763" s="30"/>
      <c r="C763" s="338">
        <v>1</v>
      </c>
      <c r="D763" s="239" t="s">
        <v>1320</v>
      </c>
      <c r="E763" s="198"/>
      <c r="F763" s="198"/>
      <c r="G763" s="197"/>
      <c r="H763" s="358" t="s">
        <v>370</v>
      </c>
      <c r="I763" s="390">
        <v>167</v>
      </c>
      <c r="J763" s="390">
        <v>35</v>
      </c>
      <c r="K763" s="390">
        <v>7</v>
      </c>
      <c r="L763" s="42" t="s">
        <v>131</v>
      </c>
      <c r="M763" s="43" t="s">
        <v>132</v>
      </c>
      <c r="N763" s="42" t="s">
        <v>129</v>
      </c>
      <c r="O763" s="43" t="s">
        <v>179</v>
      </c>
      <c r="P763" s="42" t="s">
        <v>128</v>
      </c>
      <c r="Q763" s="43" t="s">
        <v>1042</v>
      </c>
      <c r="R763" s="42" t="s">
        <v>127</v>
      </c>
      <c r="S763" s="43" t="s">
        <v>1319</v>
      </c>
      <c r="T763" s="42" t="s">
        <v>126</v>
      </c>
      <c r="U763" s="43" t="s">
        <v>487</v>
      </c>
      <c r="V763" s="42" t="s">
        <v>125</v>
      </c>
      <c r="W763" s="43" t="s">
        <v>179</v>
      </c>
      <c r="X763" s="42" t="s">
        <v>124</v>
      </c>
      <c r="Y763" s="43" t="s">
        <v>354</v>
      </c>
      <c r="Z763" s="42" t="s">
        <v>123</v>
      </c>
      <c r="AA763" s="43"/>
      <c r="AB763" s="196"/>
      <c r="AC763" s="43"/>
      <c r="AD763" s="196" t="s">
        <v>1318</v>
      </c>
      <c r="AE763" s="58" t="s">
        <v>544</v>
      </c>
      <c r="AF763" s="421"/>
      <c r="AG763" s="421"/>
      <c r="AH763" s="279"/>
      <c r="AI763" s="9"/>
      <c r="AJ763" s="349">
        <f>SUMPRODUCT(LEN($M763:$AA766)-LEN(SUBSTITUTE($M763:$AA766,"A", "")))</f>
        <v>76</v>
      </c>
      <c r="AK763" s="352">
        <f>SUMPRODUCT(LEN($AD763:$AD766)-LEN(SUBSTITUTE($AD763:$AD766,"A", "")))</f>
        <v>14</v>
      </c>
      <c r="AL763" s="335">
        <f>SUMPRODUCT(LEN($AC763:$AC766)-LEN(SUBSTITUTE($AC763:$AC766,"A", "")))</f>
        <v>0</v>
      </c>
      <c r="AM763" s="349">
        <f>SUMPRODUCT(LEN($M763:$AA766)-LEN(SUBSTITUTE($M763:$AA766,"S", "")))</f>
        <v>22</v>
      </c>
      <c r="AN763" s="352">
        <f>SUMPRODUCT(LEN($AD763:$AD766)-LEN(SUBSTITUTE($AD763:$AD766,"S", "")))</f>
        <v>2</v>
      </c>
      <c r="AO763" s="335">
        <f>SUMPRODUCT(LEN($AC763:$AC766)-LEN(SUBSTITUTE($AC763:$AC766,"S", "")))</f>
        <v>0</v>
      </c>
      <c r="AP763" s="349">
        <f>SUMPRODUCT(LEN($M763:$AA766)-LEN(SUBSTITUTE($M763:$AA766,"F", "")))</f>
        <v>0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10</v>
      </c>
      <c r="AT763" s="352">
        <f>SUMPRODUCT(LEN($AD763:$AD766)-LEN(SUBSTITUTE($AD763:$AD766,"G", "")))</f>
        <v>2</v>
      </c>
      <c r="AU763" s="335">
        <f>SUMPRODUCT(LEN($AC763:$AC766)-LEN(SUBSTITUTE($AC763:$AC766,"G", "")))</f>
        <v>0</v>
      </c>
      <c r="AV763" s="349">
        <f>SUMPRODUCT(LEN($L763:$AA766)-LEN(SUBSTITUTE($L763:$AA766,"M", "")))</f>
        <v>0</v>
      </c>
      <c r="AW763" s="362">
        <f>SUMPRODUCT(LEN($AD763:$AD766)-LEN(SUBSTITUTE($AD763:$AD766,"M", "")))</f>
        <v>0</v>
      </c>
      <c r="AX763" s="335">
        <f>SUMPRODUCT(LEN($AC763:$AC766)-LEN(SUBSTITUTE($AC763:$AC766,"M", "")))</f>
        <v>0</v>
      </c>
      <c r="AY763" s="416">
        <f>SUMPRODUCT(LEN($AE763:$AE766)-LEN(SUBSTITUTE($AE763:$AE766,"S", "")))</f>
        <v>5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0</v>
      </c>
      <c r="BB763" s="413">
        <f>SUMPRODUCT(LEN($AE763:$AE766)-LEN(SUBSTITUTE($AE763:$AE766,"M", "")))</f>
        <v>0</v>
      </c>
    </row>
    <row r="764" spans="2:62" ht="28.15" customHeight="1" thickBot="1" x14ac:dyDescent="0.25">
      <c r="B764" s="30"/>
      <c r="C764" s="339"/>
      <c r="D764" s="221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812</v>
      </c>
      <c r="N764" s="33" t="s">
        <v>121</v>
      </c>
      <c r="O764" s="55" t="s">
        <v>679</v>
      </c>
      <c r="P764" s="33" t="s">
        <v>120</v>
      </c>
      <c r="Q764" s="55" t="s">
        <v>1042</v>
      </c>
      <c r="R764" s="33" t="s">
        <v>119</v>
      </c>
      <c r="S764" s="55" t="s">
        <v>763</v>
      </c>
      <c r="T764" s="33" t="s">
        <v>118</v>
      </c>
      <c r="U764" s="55" t="s">
        <v>493</v>
      </c>
      <c r="V764" s="33" t="s">
        <v>117</v>
      </c>
      <c r="W764" s="55" t="s">
        <v>579</v>
      </c>
      <c r="X764" s="33" t="s">
        <v>116</v>
      </c>
      <c r="Y764" s="55" t="s">
        <v>354</v>
      </c>
      <c r="Z764" s="33" t="s">
        <v>115</v>
      </c>
      <c r="AA764" s="55"/>
      <c r="AB764" s="193"/>
      <c r="AC764" s="55"/>
      <c r="AD764" s="193"/>
      <c r="AE764" s="57"/>
      <c r="AF764" s="422"/>
      <c r="AG764" s="422"/>
      <c r="AH764" s="278"/>
      <c r="AI764" s="9"/>
      <c r="AJ764" s="350"/>
      <c r="AK764" s="353"/>
      <c r="AL764" s="336"/>
      <c r="AM764" s="350"/>
      <c r="AN764" s="353"/>
      <c r="AO764" s="336"/>
      <c r="AP764" s="350"/>
      <c r="AQ764" s="353"/>
      <c r="AR764" s="336"/>
      <c r="AS764" s="350"/>
      <c r="AT764" s="353"/>
      <c r="AU764" s="336"/>
      <c r="AV764" s="350"/>
      <c r="AW764" s="363"/>
      <c r="AX764" s="336"/>
      <c r="AY764" s="417"/>
      <c r="AZ764" s="411"/>
      <c r="BA764" s="411"/>
      <c r="BB764" s="414"/>
    </row>
    <row r="765" spans="2:62" ht="28.15" customHeight="1" x14ac:dyDescent="0.2">
      <c r="B765" s="30"/>
      <c r="C765" s="340"/>
      <c r="D765" s="218"/>
      <c r="E765" s="192"/>
      <c r="F765" s="192"/>
      <c r="G765" s="191"/>
      <c r="H765" s="360">
        <v>232</v>
      </c>
      <c r="I765" s="392"/>
      <c r="J765" s="392"/>
      <c r="K765" s="392"/>
      <c r="L765" s="25" t="s">
        <v>114</v>
      </c>
      <c r="M765" s="114" t="s">
        <v>179</v>
      </c>
      <c r="N765" s="25" t="s">
        <v>112</v>
      </c>
      <c r="O765" s="114" t="s">
        <v>527</v>
      </c>
      <c r="P765" s="25" t="s">
        <v>111</v>
      </c>
      <c r="Q765" s="114" t="s">
        <v>1300</v>
      </c>
      <c r="R765" s="25" t="s">
        <v>110</v>
      </c>
      <c r="S765" s="114" t="s">
        <v>465</v>
      </c>
      <c r="T765" s="25" t="s">
        <v>109</v>
      </c>
      <c r="U765" s="114" t="s">
        <v>458</v>
      </c>
      <c r="V765" s="25" t="s">
        <v>108</v>
      </c>
      <c r="W765" s="114" t="s">
        <v>346</v>
      </c>
      <c r="X765" s="25" t="s">
        <v>107</v>
      </c>
      <c r="Y765" s="114" t="s">
        <v>130</v>
      </c>
      <c r="Z765" s="25" t="s">
        <v>106</v>
      </c>
      <c r="AA765" s="114"/>
      <c r="AB765" s="190"/>
      <c r="AC765" s="114"/>
      <c r="AD765" s="190"/>
      <c r="AE765" s="57"/>
      <c r="AF765" s="422"/>
      <c r="AG765" s="422"/>
      <c r="AH765" s="278"/>
      <c r="AI765" s="9"/>
      <c r="AJ765" s="350"/>
      <c r="AK765" s="353"/>
      <c r="AL765" s="336"/>
      <c r="AM765" s="350"/>
      <c r="AN765" s="353"/>
      <c r="AO765" s="336"/>
      <c r="AP765" s="350"/>
      <c r="AQ765" s="353"/>
      <c r="AR765" s="336"/>
      <c r="AS765" s="350"/>
      <c r="AT765" s="353"/>
      <c r="AU765" s="336"/>
      <c r="AV765" s="350"/>
      <c r="AW765" s="363"/>
      <c r="AX765" s="336"/>
      <c r="AY765" s="417"/>
      <c r="AZ765" s="411"/>
      <c r="BA765" s="411"/>
      <c r="BB765" s="414"/>
    </row>
    <row r="766" spans="2:62" ht="28.15" customHeight="1" thickBot="1" x14ac:dyDescent="0.25">
      <c r="B766" s="30"/>
      <c r="C766" s="355"/>
      <c r="D766" s="246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458</v>
      </c>
      <c r="N766" s="50" t="s">
        <v>104</v>
      </c>
      <c r="O766" s="51" t="s">
        <v>684</v>
      </c>
      <c r="P766" s="50" t="s">
        <v>103</v>
      </c>
      <c r="Q766" s="51" t="s">
        <v>1042</v>
      </c>
      <c r="R766" s="50" t="s">
        <v>102</v>
      </c>
      <c r="S766" s="51" t="s">
        <v>507</v>
      </c>
      <c r="T766" s="50">
        <v>20</v>
      </c>
      <c r="U766" s="51" t="s">
        <v>535</v>
      </c>
      <c r="V766" s="50" t="s">
        <v>101</v>
      </c>
      <c r="W766" s="51" t="s">
        <v>132</v>
      </c>
      <c r="X766" s="50" t="s">
        <v>100</v>
      </c>
      <c r="Y766" s="51" t="s">
        <v>130</v>
      </c>
      <c r="Z766" s="50" t="s">
        <v>99</v>
      </c>
      <c r="AA766" s="51"/>
      <c r="AB766" s="187"/>
      <c r="AC766" s="51"/>
      <c r="AD766" s="187"/>
      <c r="AE766" s="56"/>
      <c r="AF766" s="424"/>
      <c r="AG766" s="424"/>
      <c r="AH766" s="280"/>
      <c r="AI766" s="9"/>
      <c r="AJ766" s="351"/>
      <c r="AK766" s="354"/>
      <c r="AL766" s="337"/>
      <c r="AM766" s="351"/>
      <c r="AN766" s="354"/>
      <c r="AO766" s="337"/>
      <c r="AP766" s="351"/>
      <c r="AQ766" s="354"/>
      <c r="AR766" s="337"/>
      <c r="AS766" s="351"/>
      <c r="AT766" s="354"/>
      <c r="AU766" s="337"/>
      <c r="AV766" s="351"/>
      <c r="AW766" s="364"/>
      <c r="AX766" s="337"/>
      <c r="AY766" s="418"/>
      <c r="AZ766" s="412"/>
      <c r="BA766" s="412"/>
      <c r="BB766" s="415"/>
    </row>
    <row r="767" spans="2:62" ht="28.15" customHeight="1" x14ac:dyDescent="0.2">
      <c r="B767" s="30"/>
      <c r="C767" s="338">
        <v>2</v>
      </c>
      <c r="D767" s="212"/>
      <c r="E767" s="198"/>
      <c r="F767" s="198"/>
      <c r="G767" s="197"/>
      <c r="H767" s="358"/>
      <c r="I767" s="390">
        <v>161</v>
      </c>
      <c r="J767" s="390">
        <v>32</v>
      </c>
      <c r="K767" s="390">
        <v>6</v>
      </c>
      <c r="L767" s="42" t="s">
        <v>131</v>
      </c>
      <c r="M767" s="43" t="s">
        <v>179</v>
      </c>
      <c r="N767" s="42" t="s">
        <v>129</v>
      </c>
      <c r="O767" s="43" t="s">
        <v>357</v>
      </c>
      <c r="P767" s="42" t="s">
        <v>128</v>
      </c>
      <c r="Q767" s="43" t="s">
        <v>527</v>
      </c>
      <c r="R767" s="42" t="s">
        <v>127</v>
      </c>
      <c r="S767" s="43" t="s">
        <v>132</v>
      </c>
      <c r="T767" s="42" t="s">
        <v>126</v>
      </c>
      <c r="U767" s="43" t="s">
        <v>470</v>
      </c>
      <c r="V767" s="42" t="s">
        <v>125</v>
      </c>
      <c r="W767" s="43" t="s">
        <v>479</v>
      </c>
      <c r="X767" s="42" t="s">
        <v>124</v>
      </c>
      <c r="Y767" s="43" t="s">
        <v>130</v>
      </c>
      <c r="Z767" s="42" t="s">
        <v>123</v>
      </c>
      <c r="AA767" s="43"/>
      <c r="AB767" s="196"/>
      <c r="AC767" s="43"/>
      <c r="AD767" s="196" t="s">
        <v>1147</v>
      </c>
      <c r="AE767" s="39"/>
      <c r="AF767" s="421"/>
      <c r="AG767" s="421"/>
      <c r="AH767" s="279"/>
      <c r="AI767" s="9"/>
      <c r="AJ767" s="349">
        <f>SUMPRODUCT(LEN($M767:$AA770)-LEN(SUBSTITUTE($M767:$AA770,"A", "")))</f>
        <v>43</v>
      </c>
      <c r="AK767" s="352">
        <f>SUMPRODUCT(LEN($AD767:$AD770)-LEN(SUBSTITUTE($AD767:$AD770,"A", "")))</f>
        <v>7</v>
      </c>
      <c r="AL767" s="335">
        <f>SUMPRODUCT(LEN($AC767:$AC770)-LEN(SUBSTITUTE($AC767:$AC770,"A", "")))</f>
        <v>0</v>
      </c>
      <c r="AM767" s="349">
        <f>SUMPRODUCT(LEN($M767:$AA770)-LEN(SUBSTITUTE($M767:$AA770,"S", "")))</f>
        <v>13</v>
      </c>
      <c r="AN767" s="352">
        <f>SUMPRODUCT(LEN($AD767:$AD770)-LEN(SUBSTITUTE($AD767:$AD770,"S", "")))</f>
        <v>0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13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35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8.15" customHeight="1" thickBot="1" x14ac:dyDescent="0.25">
      <c r="B768" s="30"/>
      <c r="C768" s="339"/>
      <c r="D768" s="221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 t="s">
        <v>357</v>
      </c>
      <c r="N768" s="33" t="s">
        <v>121</v>
      </c>
      <c r="O768" s="55" t="s">
        <v>357</v>
      </c>
      <c r="P768" s="33" t="s">
        <v>120</v>
      </c>
      <c r="Q768" s="55" t="s">
        <v>179</v>
      </c>
      <c r="R768" s="33" t="s">
        <v>119</v>
      </c>
      <c r="S768" s="55" t="s">
        <v>470</v>
      </c>
      <c r="T768" s="33" t="s">
        <v>118</v>
      </c>
      <c r="U768" s="55" t="s">
        <v>688</v>
      </c>
      <c r="V768" s="33" t="s">
        <v>117</v>
      </c>
      <c r="W768" s="55" t="s">
        <v>347</v>
      </c>
      <c r="X768" s="33" t="s">
        <v>116</v>
      </c>
      <c r="Y768" s="55" t="s">
        <v>130</v>
      </c>
      <c r="Z768" s="33" t="s">
        <v>115</v>
      </c>
      <c r="AA768" s="55"/>
      <c r="AB768" s="193"/>
      <c r="AC768" s="55"/>
      <c r="AD768" s="193"/>
      <c r="AE768" s="22"/>
      <c r="AF768" s="422"/>
      <c r="AG768" s="422"/>
      <c r="AH768" s="278"/>
      <c r="AI768" s="9"/>
      <c r="AJ768" s="350"/>
      <c r="AK768" s="353"/>
      <c r="AL768" s="336"/>
      <c r="AM768" s="350"/>
      <c r="AN768" s="353"/>
      <c r="AO768" s="336"/>
      <c r="AP768" s="350"/>
      <c r="AQ768" s="353"/>
      <c r="AR768" s="336"/>
      <c r="AS768" s="350"/>
      <c r="AT768" s="353"/>
      <c r="AU768" s="336"/>
      <c r="AV768" s="350"/>
      <c r="AW768" s="363"/>
      <c r="AX768" s="336"/>
      <c r="AY768" s="417"/>
      <c r="AZ768" s="411"/>
      <c r="BA768" s="411"/>
      <c r="BB768" s="414"/>
    </row>
    <row r="769" spans="2:62" ht="28.15" customHeight="1" x14ac:dyDescent="0.2">
      <c r="B769" s="30"/>
      <c r="C769" s="340"/>
      <c r="D769" s="218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 t="s">
        <v>479</v>
      </c>
      <c r="N769" s="25" t="s">
        <v>112</v>
      </c>
      <c r="O769" s="114" t="s">
        <v>132</v>
      </c>
      <c r="P769" s="25" t="s">
        <v>111</v>
      </c>
      <c r="Q769" s="114" t="s">
        <v>467</v>
      </c>
      <c r="R769" s="25" t="s">
        <v>110</v>
      </c>
      <c r="S769" s="114" t="s">
        <v>469</v>
      </c>
      <c r="T769" s="25" t="s">
        <v>109</v>
      </c>
      <c r="U769" s="114" t="s">
        <v>371</v>
      </c>
      <c r="V769" s="25" t="s">
        <v>108</v>
      </c>
      <c r="W769" s="114" t="s">
        <v>354</v>
      </c>
      <c r="X769" s="25" t="s">
        <v>107</v>
      </c>
      <c r="Y769" s="114"/>
      <c r="Z769" s="25" t="s">
        <v>106</v>
      </c>
      <c r="AA769" s="114"/>
      <c r="AB769" s="190"/>
      <c r="AC769" s="114"/>
      <c r="AD769" s="190"/>
      <c r="AE769" s="22"/>
      <c r="AF769" s="422"/>
      <c r="AG769" s="422"/>
      <c r="AH769" s="278"/>
      <c r="AI769" s="9"/>
      <c r="AJ769" s="350"/>
      <c r="AK769" s="353"/>
      <c r="AL769" s="336"/>
      <c r="AM769" s="350"/>
      <c r="AN769" s="353"/>
      <c r="AO769" s="336"/>
      <c r="AP769" s="350"/>
      <c r="AQ769" s="353"/>
      <c r="AR769" s="336"/>
      <c r="AS769" s="350"/>
      <c r="AT769" s="353"/>
      <c r="AU769" s="336"/>
      <c r="AV769" s="350"/>
      <c r="AW769" s="363"/>
      <c r="AX769" s="336"/>
      <c r="AY769" s="417"/>
      <c r="AZ769" s="411"/>
      <c r="BA769" s="411"/>
      <c r="BB769" s="414"/>
    </row>
    <row r="770" spans="2:62" ht="28.15" customHeight="1" thickBot="1" x14ac:dyDescent="0.25">
      <c r="B770" s="30"/>
      <c r="C770" s="355"/>
      <c r="D770" s="246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 t="s">
        <v>179</v>
      </c>
      <c r="N770" s="50" t="s">
        <v>104</v>
      </c>
      <c r="O770" s="51" t="s">
        <v>179</v>
      </c>
      <c r="P770" s="50" t="s">
        <v>103</v>
      </c>
      <c r="Q770" s="51" t="s">
        <v>697</v>
      </c>
      <c r="R770" s="50" t="s">
        <v>102</v>
      </c>
      <c r="S770" s="51" t="s">
        <v>684</v>
      </c>
      <c r="T770" s="50">
        <v>20</v>
      </c>
      <c r="U770" s="51" t="s">
        <v>498</v>
      </c>
      <c r="V770" s="50" t="s">
        <v>101</v>
      </c>
      <c r="W770" s="51" t="s">
        <v>354</v>
      </c>
      <c r="X770" s="50" t="s">
        <v>100</v>
      </c>
      <c r="Y770" s="51"/>
      <c r="Z770" s="50" t="s">
        <v>99</v>
      </c>
      <c r="AA770" s="51"/>
      <c r="AB770" s="187"/>
      <c r="AC770" s="51"/>
      <c r="AD770" s="187"/>
      <c r="AE770" s="48"/>
      <c r="AF770" s="424"/>
      <c r="AG770" s="424"/>
      <c r="AH770" s="280"/>
      <c r="AI770" s="9"/>
      <c r="AJ770" s="351"/>
      <c r="AK770" s="354"/>
      <c r="AL770" s="337"/>
      <c r="AM770" s="351"/>
      <c r="AN770" s="354"/>
      <c r="AO770" s="337"/>
      <c r="AP770" s="351"/>
      <c r="AQ770" s="354"/>
      <c r="AR770" s="337"/>
      <c r="AS770" s="351"/>
      <c r="AT770" s="354"/>
      <c r="AU770" s="337"/>
      <c r="AV770" s="351"/>
      <c r="AW770" s="364"/>
      <c r="AX770" s="337"/>
      <c r="AY770" s="418"/>
      <c r="AZ770" s="412"/>
      <c r="BA770" s="412"/>
      <c r="BB770" s="415"/>
    </row>
    <row r="771" spans="2:62" ht="28.15" customHeight="1" x14ac:dyDescent="0.2">
      <c r="B771" s="30"/>
      <c r="C771" s="338">
        <v>3</v>
      </c>
      <c r="D771" s="212"/>
      <c r="E771" s="198"/>
      <c r="F771" s="198"/>
      <c r="G771" s="197"/>
      <c r="H771" s="358"/>
      <c r="I771" s="390">
        <v>167</v>
      </c>
      <c r="J771" s="390">
        <v>33</v>
      </c>
      <c r="K771" s="390">
        <v>6</v>
      </c>
      <c r="L771" s="42" t="s">
        <v>131</v>
      </c>
      <c r="M771" s="43" t="s">
        <v>179</v>
      </c>
      <c r="N771" s="42" t="s">
        <v>129</v>
      </c>
      <c r="O771" s="43" t="s">
        <v>357</v>
      </c>
      <c r="P771" s="42" t="s">
        <v>128</v>
      </c>
      <c r="Q771" s="43" t="s">
        <v>179</v>
      </c>
      <c r="R771" s="42" t="s">
        <v>127</v>
      </c>
      <c r="S771" s="43" t="s">
        <v>458</v>
      </c>
      <c r="T771" s="42" t="s">
        <v>126</v>
      </c>
      <c r="U771" s="43" t="s">
        <v>743</v>
      </c>
      <c r="V771" s="42" t="s">
        <v>125</v>
      </c>
      <c r="W771" s="43" t="s">
        <v>349</v>
      </c>
      <c r="X771" s="42" t="s">
        <v>124</v>
      </c>
      <c r="Y771" s="43" t="s">
        <v>354</v>
      </c>
      <c r="Z771" s="42" t="s">
        <v>123</v>
      </c>
      <c r="AA771" s="43"/>
      <c r="AB771" s="196"/>
      <c r="AC771" s="43"/>
      <c r="AD771" s="196" t="s">
        <v>1317</v>
      </c>
      <c r="AE771" s="39"/>
      <c r="AF771" s="421"/>
      <c r="AG771" s="421"/>
      <c r="AH771" s="279"/>
      <c r="AI771" s="9"/>
      <c r="AJ771" s="349">
        <f>SUMPRODUCT(LEN($M771:$AA774)-LEN(SUBSTITUTE($M771:$AA774,"A", "")))</f>
        <v>56</v>
      </c>
      <c r="AK771" s="352">
        <f>SUMPRODUCT(LEN($AD771:$AD774)-LEN(SUBSTITUTE($AD771:$AD774,"A", "")))</f>
        <v>9</v>
      </c>
      <c r="AL771" s="335">
        <f>SUMPRODUCT(LEN($AC771:$AC774)-LEN(SUBSTITUTE($AC771:$AC774,"A", "")))</f>
        <v>0</v>
      </c>
      <c r="AM771" s="349">
        <f>SUMPRODUCT(LEN($M771:$AA774)-LEN(SUBSTITUTE($M771:$AA774,"S", "")))</f>
        <v>21</v>
      </c>
      <c r="AN771" s="352">
        <f>SUMPRODUCT(LEN($AD771:$AD774)-LEN(SUBSTITUTE($AD771:$AD774,"S", "")))</f>
        <v>2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8</v>
      </c>
      <c r="AT771" s="352">
        <f>SUMPRODUCT(LEN($AD771:$AD774)-LEN(SUBSTITUTE($AD771:$AD774,"G", "")))</f>
        <v>5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35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8.15" customHeight="1" thickBot="1" x14ac:dyDescent="0.25">
      <c r="B772" s="30"/>
      <c r="C772" s="339"/>
      <c r="D772" s="221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 t="s">
        <v>179</v>
      </c>
      <c r="N772" s="33" t="s">
        <v>121</v>
      </c>
      <c r="O772" s="55" t="s">
        <v>458</v>
      </c>
      <c r="P772" s="33" t="s">
        <v>120</v>
      </c>
      <c r="Q772" s="55" t="s">
        <v>527</v>
      </c>
      <c r="R772" s="33" t="s">
        <v>119</v>
      </c>
      <c r="S772" s="55" t="s">
        <v>679</v>
      </c>
      <c r="T772" s="33" t="s">
        <v>118</v>
      </c>
      <c r="U772" s="55" t="s">
        <v>462</v>
      </c>
      <c r="V772" s="33" t="s">
        <v>117</v>
      </c>
      <c r="W772" s="55" t="s">
        <v>349</v>
      </c>
      <c r="X772" s="33" t="s">
        <v>116</v>
      </c>
      <c r="Y772" s="55" t="s">
        <v>130</v>
      </c>
      <c r="Z772" s="33" t="s">
        <v>115</v>
      </c>
      <c r="AA772" s="55"/>
      <c r="AB772" s="193"/>
      <c r="AC772" s="55"/>
      <c r="AD772" s="193" t="s">
        <v>179</v>
      </c>
      <c r="AE772" s="22"/>
      <c r="AF772" s="422"/>
      <c r="AG772" s="422"/>
      <c r="AH772" s="278"/>
      <c r="AI772" s="9"/>
      <c r="AJ772" s="350"/>
      <c r="AK772" s="353"/>
      <c r="AL772" s="336"/>
      <c r="AM772" s="350"/>
      <c r="AN772" s="353"/>
      <c r="AO772" s="336"/>
      <c r="AP772" s="350"/>
      <c r="AQ772" s="353"/>
      <c r="AR772" s="336"/>
      <c r="AS772" s="350"/>
      <c r="AT772" s="353"/>
      <c r="AU772" s="336"/>
      <c r="AV772" s="350"/>
      <c r="AW772" s="363"/>
      <c r="AX772" s="336"/>
      <c r="AY772" s="417"/>
      <c r="AZ772" s="411"/>
      <c r="BA772" s="411"/>
      <c r="BB772" s="414"/>
    </row>
    <row r="773" spans="2:62" ht="28.15" customHeight="1" x14ac:dyDescent="0.2">
      <c r="B773" s="30"/>
      <c r="C773" s="340"/>
      <c r="D773" s="218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 t="s">
        <v>458</v>
      </c>
      <c r="N773" s="25" t="s">
        <v>112</v>
      </c>
      <c r="O773" s="114" t="s">
        <v>458</v>
      </c>
      <c r="P773" s="25" t="s">
        <v>111</v>
      </c>
      <c r="Q773" s="114" t="s">
        <v>509</v>
      </c>
      <c r="R773" s="25" t="s">
        <v>110</v>
      </c>
      <c r="S773" s="114" t="s">
        <v>556</v>
      </c>
      <c r="T773" s="25" t="s">
        <v>109</v>
      </c>
      <c r="U773" s="114" t="s">
        <v>493</v>
      </c>
      <c r="V773" s="25" t="s">
        <v>108</v>
      </c>
      <c r="W773" s="114" t="s">
        <v>347</v>
      </c>
      <c r="X773" s="25" t="s">
        <v>107</v>
      </c>
      <c r="Y773" s="114" t="s">
        <v>130</v>
      </c>
      <c r="Z773" s="25" t="s">
        <v>106</v>
      </c>
      <c r="AA773" s="114"/>
      <c r="AB773" s="190"/>
      <c r="AC773" s="114"/>
      <c r="AD773" s="190"/>
      <c r="AE773" s="22"/>
      <c r="AF773" s="422"/>
      <c r="AG773" s="422"/>
      <c r="AH773" s="278"/>
      <c r="AI773" s="9"/>
      <c r="AJ773" s="350"/>
      <c r="AK773" s="353"/>
      <c r="AL773" s="336"/>
      <c r="AM773" s="350"/>
      <c r="AN773" s="353"/>
      <c r="AO773" s="336"/>
      <c r="AP773" s="350"/>
      <c r="AQ773" s="353"/>
      <c r="AR773" s="336"/>
      <c r="AS773" s="350"/>
      <c r="AT773" s="353"/>
      <c r="AU773" s="336"/>
      <c r="AV773" s="350"/>
      <c r="AW773" s="363"/>
      <c r="AX773" s="336"/>
      <c r="AY773" s="417"/>
      <c r="AZ773" s="411"/>
      <c r="BA773" s="411"/>
      <c r="BB773" s="414"/>
    </row>
    <row r="774" spans="2:62" ht="28.15" customHeight="1" thickBot="1" x14ac:dyDescent="0.25">
      <c r="B774" s="20"/>
      <c r="C774" s="341"/>
      <c r="D774" s="215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 t="s">
        <v>179</v>
      </c>
      <c r="N774" s="15" t="s">
        <v>104</v>
      </c>
      <c r="O774" s="16" t="s">
        <v>527</v>
      </c>
      <c r="P774" s="15" t="s">
        <v>103</v>
      </c>
      <c r="Q774" s="16" t="s">
        <v>479</v>
      </c>
      <c r="R774" s="15" t="s">
        <v>102</v>
      </c>
      <c r="S774" s="16" t="s">
        <v>357</v>
      </c>
      <c r="T774" s="15">
        <v>20</v>
      </c>
      <c r="U774" s="16" t="s">
        <v>579</v>
      </c>
      <c r="V774" s="15" t="s">
        <v>101</v>
      </c>
      <c r="W774" s="16" t="s">
        <v>354</v>
      </c>
      <c r="X774" s="15" t="s">
        <v>100</v>
      </c>
      <c r="Y774" s="16"/>
      <c r="Z774" s="15" t="s">
        <v>99</v>
      </c>
      <c r="AA774" s="16"/>
      <c r="AB774" s="187"/>
      <c r="AC774" s="16"/>
      <c r="AD774" s="186"/>
      <c r="AE774" s="11"/>
      <c r="AF774" s="423"/>
      <c r="AG774" s="423"/>
      <c r="AH774" s="277"/>
      <c r="AI774" s="9"/>
      <c r="AJ774" s="351"/>
      <c r="AK774" s="354"/>
      <c r="AL774" s="337"/>
      <c r="AM774" s="351"/>
      <c r="AN774" s="354"/>
      <c r="AO774" s="337"/>
      <c r="AP774" s="351"/>
      <c r="AQ774" s="354"/>
      <c r="AR774" s="337"/>
      <c r="AS774" s="351"/>
      <c r="AT774" s="354"/>
      <c r="AU774" s="337"/>
      <c r="AV774" s="351"/>
      <c r="AW774" s="364"/>
      <c r="AX774" s="337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286" t="s">
        <v>160</v>
      </c>
      <c r="AI775" s="106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232</v>
      </c>
      <c r="E776" s="425">
        <v>21082.26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85"/>
      <c r="AI776" s="86" t="s">
        <v>137</v>
      </c>
      <c r="AJ776" s="85">
        <f t="shared" ref="AJ776:BB776" si="88">SUM(AJ778:AJ789)</f>
        <v>107</v>
      </c>
      <c r="AK776" s="84">
        <f t="shared" si="88"/>
        <v>28</v>
      </c>
      <c r="AL776" s="83">
        <f t="shared" si="88"/>
        <v>0</v>
      </c>
      <c r="AM776" s="85">
        <f t="shared" si="88"/>
        <v>25</v>
      </c>
      <c r="AN776" s="84">
        <f t="shared" si="88"/>
        <v>5</v>
      </c>
      <c r="AO776" s="83">
        <f t="shared" si="88"/>
        <v>0</v>
      </c>
      <c r="AP776" s="85">
        <f t="shared" si="88"/>
        <v>3</v>
      </c>
      <c r="AQ776" s="84">
        <f t="shared" si="88"/>
        <v>0</v>
      </c>
      <c r="AR776" s="83">
        <f t="shared" si="88"/>
        <v>0</v>
      </c>
      <c r="AS776" s="85">
        <f t="shared" si="88"/>
        <v>31</v>
      </c>
      <c r="AT776" s="84">
        <f t="shared" si="88"/>
        <v>10</v>
      </c>
      <c r="AU776" s="83">
        <f t="shared" si="88"/>
        <v>0</v>
      </c>
      <c r="AV776" s="85">
        <f t="shared" si="88"/>
        <v>1</v>
      </c>
      <c r="AW776" s="84">
        <f t="shared" si="88"/>
        <v>0</v>
      </c>
      <c r="AX776" s="83">
        <f t="shared" si="88"/>
        <v>0</v>
      </c>
      <c r="AY776" s="82">
        <f t="shared" si="88"/>
        <v>2</v>
      </c>
      <c r="AZ776" s="81">
        <f t="shared" si="88"/>
        <v>0</v>
      </c>
      <c r="BA776" s="81">
        <f t="shared" si="88"/>
        <v>1</v>
      </c>
      <c r="BB776" s="80">
        <f t="shared" si="88"/>
        <v>0</v>
      </c>
      <c r="BC776" s="79" t="s">
        <v>136</v>
      </c>
      <c r="BF776" s="5">
        <f>SUM(AJ776:AL776)/$BG$5</f>
        <v>45</v>
      </c>
      <c r="BG776" s="5">
        <f>SUM(AM776:AO776,AY776)/$BG$5</f>
        <v>10.666666666666666</v>
      </c>
      <c r="BH776" s="5">
        <f>SUM(AP776:AR776,AZ776)/$BG$5</f>
        <v>1</v>
      </c>
      <c r="BI776" s="5">
        <f>SUM(AS776:AU776,BA776)/$BG$5</f>
        <v>14</v>
      </c>
      <c r="BJ776" s="5">
        <f>SUM(AV776:AX776,BB776)/$BG$5</f>
        <v>0.33333333333333331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85"/>
      <c r="AI777" s="66" t="s">
        <v>135</v>
      </c>
      <c r="AJ777" s="283"/>
      <c r="AK777" s="284"/>
      <c r="AL777" s="281"/>
      <c r="AM777" s="283"/>
      <c r="AN777" s="284"/>
      <c r="AO777" s="281"/>
      <c r="AP777" s="283"/>
      <c r="AQ777" s="284"/>
      <c r="AR777" s="281"/>
      <c r="AS777" s="283"/>
      <c r="AT777" s="284"/>
      <c r="AU777" s="281"/>
      <c r="AV777" s="283"/>
      <c r="AW777" s="282"/>
      <c r="AX777" s="281"/>
      <c r="AY777" s="62">
        <f>AY776/3</f>
        <v>0.66666666666666663</v>
      </c>
      <c r="AZ777" s="61">
        <f>AZ776/3</f>
        <v>0</v>
      </c>
      <c r="BA777" s="61">
        <f>BA776/3</f>
        <v>0.33333333333333331</v>
      </c>
      <c r="BB777" s="60">
        <f>BB776/3</f>
        <v>0</v>
      </c>
      <c r="BC777" s="59" t="s">
        <v>134</v>
      </c>
    </row>
    <row r="778" spans="2:62" ht="28.15" customHeight="1" x14ac:dyDescent="0.2">
      <c r="B778" s="30"/>
      <c r="C778" s="338">
        <v>1</v>
      </c>
      <c r="D778" s="239" t="s">
        <v>674</v>
      </c>
      <c r="E778" s="198"/>
      <c r="F778" s="198"/>
      <c r="G778" s="197"/>
      <c r="H778" s="358" t="s">
        <v>183</v>
      </c>
      <c r="I778" s="390">
        <v>141</v>
      </c>
      <c r="J778" s="390">
        <v>29</v>
      </c>
      <c r="K778" s="390">
        <v>6</v>
      </c>
      <c r="L778" s="42" t="s">
        <v>131</v>
      </c>
      <c r="M778" s="43" t="s">
        <v>132</v>
      </c>
      <c r="N778" s="42" t="s">
        <v>129</v>
      </c>
      <c r="O778" s="43" t="s">
        <v>179</v>
      </c>
      <c r="P778" s="42" t="s">
        <v>128</v>
      </c>
      <c r="Q778" s="43" t="s">
        <v>496</v>
      </c>
      <c r="R778" s="42" t="s">
        <v>127</v>
      </c>
      <c r="S778" s="43" t="s">
        <v>714</v>
      </c>
      <c r="T778" s="42" t="s">
        <v>126</v>
      </c>
      <c r="U778" s="43" t="s">
        <v>348</v>
      </c>
      <c r="V778" s="42" t="s">
        <v>125</v>
      </c>
      <c r="W778" s="43" t="s">
        <v>130</v>
      </c>
      <c r="X778" s="42" t="s">
        <v>124</v>
      </c>
      <c r="Y778" s="43"/>
      <c r="Z778" s="42" t="s">
        <v>123</v>
      </c>
      <c r="AA778" s="43"/>
      <c r="AB778" s="196"/>
      <c r="AC778" s="43"/>
      <c r="AD778" s="196"/>
      <c r="AE778" s="58" t="s">
        <v>498</v>
      </c>
      <c r="AF778" s="421"/>
      <c r="AG778" s="421"/>
      <c r="AH778" s="279"/>
      <c r="AI778" s="9"/>
      <c r="AJ778" s="349">
        <f>SUMPRODUCT(LEN($M778:$AA781)-LEN(SUBSTITUTE($M778:$AA781,"A", "")))</f>
        <v>30</v>
      </c>
      <c r="AK778" s="352">
        <f>SUMPRODUCT(LEN($AD778:$AD781)-LEN(SUBSTITUTE($AD778:$AD781,"A", "")))</f>
        <v>0</v>
      </c>
      <c r="AL778" s="335">
        <f>SUMPRODUCT(LEN($AC778:$AC781)-LEN(SUBSTITUTE($AC778:$AC781,"A", "")))</f>
        <v>0</v>
      </c>
      <c r="AM778" s="349">
        <f>SUMPRODUCT(LEN($M778:$AA781)-LEN(SUBSTITUTE($M778:$AA781,"S", "")))</f>
        <v>8</v>
      </c>
      <c r="AN778" s="352">
        <f>SUMPRODUCT(LEN($AD778:$AD781)-LEN(SUBSTITUTE($AD778:$AD781,"S", "")))</f>
        <v>0</v>
      </c>
      <c r="AO778" s="335">
        <f>SUMPRODUCT(LEN($AC778:$AC781)-LEN(SUBSTITUTE($AC778:$AC781,"S", "")))</f>
        <v>0</v>
      </c>
      <c r="AP778" s="349">
        <f>SUMPRODUCT(LEN($M778:$AA781)-LEN(SUBSTITUTE($M778:$AA781,"F", "")))</f>
        <v>0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9</v>
      </c>
      <c r="AT778" s="352">
        <f>SUMPRODUCT(LEN($AD778:$AD781)-LEN(SUBSTITUTE($AD778:$AD781,"G", "")))</f>
        <v>0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35">
        <f>SUMPRODUCT(LEN($AC778:$AC781)-LEN(SUBSTITUTE($AC778:$AC781,"M", "")))</f>
        <v>0</v>
      </c>
      <c r="AY778" s="416">
        <f>SUMPRODUCT(LEN($AE778:$AE781)-LEN(SUBSTITUTE($AE778:$AE781,"S", "")))</f>
        <v>2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1</v>
      </c>
      <c r="BB778" s="413">
        <f>SUMPRODUCT(LEN($AE778:$AE781)-LEN(SUBSTITUTE($AE778:$AE781,"M", "")))</f>
        <v>0</v>
      </c>
    </row>
    <row r="779" spans="2:62" ht="28.15" customHeight="1" thickBot="1" x14ac:dyDescent="0.25">
      <c r="B779" s="30"/>
      <c r="C779" s="339"/>
      <c r="D779" s="221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179</v>
      </c>
      <c r="N779" s="33" t="s">
        <v>121</v>
      </c>
      <c r="O779" s="55" t="s">
        <v>179</v>
      </c>
      <c r="P779" s="33" t="s">
        <v>120</v>
      </c>
      <c r="Q779" s="55" t="s">
        <v>179</v>
      </c>
      <c r="R779" s="33" t="s">
        <v>119</v>
      </c>
      <c r="S779" s="55" t="s">
        <v>479</v>
      </c>
      <c r="T779" s="33" t="s">
        <v>118</v>
      </c>
      <c r="U779" s="55" t="s">
        <v>351</v>
      </c>
      <c r="V779" s="33" t="s">
        <v>117</v>
      </c>
      <c r="W779" s="55" t="s">
        <v>130</v>
      </c>
      <c r="X779" s="33" t="s">
        <v>116</v>
      </c>
      <c r="Y779" s="55"/>
      <c r="Z779" s="33" t="s">
        <v>115</v>
      </c>
      <c r="AA779" s="55"/>
      <c r="AB779" s="193"/>
      <c r="AC779" s="55"/>
      <c r="AD779" s="193"/>
      <c r="AE779" s="57"/>
      <c r="AF779" s="422"/>
      <c r="AG779" s="422"/>
      <c r="AH779" s="278"/>
      <c r="AI779" s="9"/>
      <c r="AJ779" s="350"/>
      <c r="AK779" s="353"/>
      <c r="AL779" s="336"/>
      <c r="AM779" s="350"/>
      <c r="AN779" s="353"/>
      <c r="AO779" s="336"/>
      <c r="AP779" s="350"/>
      <c r="AQ779" s="353"/>
      <c r="AR779" s="336"/>
      <c r="AS779" s="350"/>
      <c r="AT779" s="353"/>
      <c r="AU779" s="336"/>
      <c r="AV779" s="350"/>
      <c r="AW779" s="363"/>
      <c r="AX779" s="336"/>
      <c r="AY779" s="417"/>
      <c r="AZ779" s="411"/>
      <c r="BA779" s="411"/>
      <c r="BB779" s="414"/>
    </row>
    <row r="780" spans="2:62" ht="28.15" customHeight="1" x14ac:dyDescent="0.2">
      <c r="B780" s="30"/>
      <c r="C780" s="340"/>
      <c r="D780" s="218"/>
      <c r="E780" s="192"/>
      <c r="F780" s="192"/>
      <c r="G780" s="191"/>
      <c r="H780" s="360">
        <v>232</v>
      </c>
      <c r="I780" s="392"/>
      <c r="J780" s="392"/>
      <c r="K780" s="392"/>
      <c r="L780" s="25" t="s">
        <v>114</v>
      </c>
      <c r="M780" s="114" t="s">
        <v>132</v>
      </c>
      <c r="N780" s="25" t="s">
        <v>112</v>
      </c>
      <c r="O780" s="114" t="s">
        <v>479</v>
      </c>
      <c r="P780" s="25" t="s">
        <v>111</v>
      </c>
      <c r="Q780" s="114" t="s">
        <v>496</v>
      </c>
      <c r="R780" s="25" t="s">
        <v>110</v>
      </c>
      <c r="S780" s="114" t="s">
        <v>470</v>
      </c>
      <c r="T780" s="25" t="s">
        <v>109</v>
      </c>
      <c r="U780" s="114" t="s">
        <v>130</v>
      </c>
      <c r="V780" s="25" t="s">
        <v>108</v>
      </c>
      <c r="W780" s="114" t="s">
        <v>130</v>
      </c>
      <c r="X780" s="25" t="s">
        <v>107</v>
      </c>
      <c r="Y780" s="114"/>
      <c r="Z780" s="25" t="s">
        <v>106</v>
      </c>
      <c r="AA780" s="114"/>
      <c r="AB780" s="190"/>
      <c r="AC780" s="114"/>
      <c r="AD780" s="190"/>
      <c r="AE780" s="57"/>
      <c r="AF780" s="422"/>
      <c r="AG780" s="422"/>
      <c r="AH780" s="278"/>
      <c r="AI780" s="9"/>
      <c r="AJ780" s="350"/>
      <c r="AK780" s="353"/>
      <c r="AL780" s="336"/>
      <c r="AM780" s="350"/>
      <c r="AN780" s="353"/>
      <c r="AO780" s="336"/>
      <c r="AP780" s="350"/>
      <c r="AQ780" s="353"/>
      <c r="AR780" s="336"/>
      <c r="AS780" s="350"/>
      <c r="AT780" s="353"/>
      <c r="AU780" s="336"/>
      <c r="AV780" s="350"/>
      <c r="AW780" s="363"/>
      <c r="AX780" s="336"/>
      <c r="AY780" s="417"/>
      <c r="AZ780" s="411"/>
      <c r="BA780" s="411"/>
      <c r="BB780" s="414"/>
    </row>
    <row r="781" spans="2:62" ht="28.15" customHeight="1" thickBot="1" x14ac:dyDescent="0.25">
      <c r="B781" s="30"/>
      <c r="C781" s="355"/>
      <c r="D781" s="246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469</v>
      </c>
      <c r="N781" s="50" t="s">
        <v>104</v>
      </c>
      <c r="O781" s="51" t="s">
        <v>357</v>
      </c>
      <c r="P781" s="50" t="s">
        <v>103</v>
      </c>
      <c r="Q781" s="51" t="s">
        <v>357</v>
      </c>
      <c r="R781" s="50" t="s">
        <v>102</v>
      </c>
      <c r="S781" s="51" t="s">
        <v>179</v>
      </c>
      <c r="T781" s="50">
        <v>20</v>
      </c>
      <c r="U781" s="51" t="s">
        <v>354</v>
      </c>
      <c r="V781" s="50" t="s">
        <v>101</v>
      </c>
      <c r="W781" s="51"/>
      <c r="X781" s="50" t="s">
        <v>100</v>
      </c>
      <c r="Y781" s="51"/>
      <c r="Z781" s="50" t="s">
        <v>99</v>
      </c>
      <c r="AA781" s="51"/>
      <c r="AB781" s="187"/>
      <c r="AC781" s="51"/>
      <c r="AD781" s="187"/>
      <c r="AE781" s="56"/>
      <c r="AF781" s="424"/>
      <c r="AG781" s="424"/>
      <c r="AH781" s="280"/>
      <c r="AI781" s="9"/>
      <c r="AJ781" s="351"/>
      <c r="AK781" s="354"/>
      <c r="AL781" s="337"/>
      <c r="AM781" s="351"/>
      <c r="AN781" s="354"/>
      <c r="AO781" s="337"/>
      <c r="AP781" s="351"/>
      <c r="AQ781" s="354"/>
      <c r="AR781" s="337"/>
      <c r="AS781" s="351"/>
      <c r="AT781" s="354"/>
      <c r="AU781" s="337"/>
      <c r="AV781" s="351"/>
      <c r="AW781" s="364"/>
      <c r="AX781" s="337"/>
      <c r="AY781" s="418"/>
      <c r="AZ781" s="412"/>
      <c r="BA781" s="412"/>
      <c r="BB781" s="415"/>
    </row>
    <row r="782" spans="2:62" ht="28.15" customHeight="1" x14ac:dyDescent="0.2">
      <c r="B782" s="30"/>
      <c r="C782" s="338">
        <v>2</v>
      </c>
      <c r="D782" s="212"/>
      <c r="E782" s="198"/>
      <c r="F782" s="198"/>
      <c r="G782" s="197"/>
      <c r="H782" s="358"/>
      <c r="I782" s="390">
        <v>159</v>
      </c>
      <c r="J782" s="390">
        <v>31</v>
      </c>
      <c r="K782" s="390">
        <v>7</v>
      </c>
      <c r="L782" s="42" t="s">
        <v>131</v>
      </c>
      <c r="M782" s="43" t="s">
        <v>1288</v>
      </c>
      <c r="N782" s="42" t="s">
        <v>129</v>
      </c>
      <c r="O782" s="43" t="s">
        <v>458</v>
      </c>
      <c r="P782" s="42" t="s">
        <v>128</v>
      </c>
      <c r="Q782" s="43" t="s">
        <v>697</v>
      </c>
      <c r="R782" s="42" t="s">
        <v>127</v>
      </c>
      <c r="S782" s="43" t="s">
        <v>984</v>
      </c>
      <c r="T782" s="42" t="s">
        <v>126</v>
      </c>
      <c r="U782" s="43" t="s">
        <v>179</v>
      </c>
      <c r="V782" s="42" t="s">
        <v>125</v>
      </c>
      <c r="W782" s="43" t="s">
        <v>351</v>
      </c>
      <c r="X782" s="42" t="s">
        <v>124</v>
      </c>
      <c r="Y782" s="43"/>
      <c r="Z782" s="42" t="s">
        <v>123</v>
      </c>
      <c r="AA782" s="43"/>
      <c r="AB782" s="196"/>
      <c r="AC782" s="43"/>
      <c r="AD782" s="196" t="s">
        <v>1316</v>
      </c>
      <c r="AE782" s="39"/>
      <c r="AF782" s="421"/>
      <c r="AG782" s="421"/>
      <c r="AH782" s="279"/>
      <c r="AI782" s="9"/>
      <c r="AJ782" s="349">
        <f>SUMPRODUCT(LEN($M782:$AA785)-LEN(SUBSTITUTE($M782:$AA785,"A", "")))</f>
        <v>50</v>
      </c>
      <c r="AK782" s="352">
        <f>SUMPRODUCT(LEN($AD782:$AD785)-LEN(SUBSTITUTE($AD782:$AD785,"A", "")))</f>
        <v>11</v>
      </c>
      <c r="AL782" s="335">
        <f>SUMPRODUCT(LEN($AC782:$AC785)-LEN(SUBSTITUTE($AC782:$AC785,"A", "")))</f>
        <v>0</v>
      </c>
      <c r="AM782" s="349">
        <f>SUMPRODUCT(LEN($M782:$AA785)-LEN(SUBSTITUTE($M782:$AA785,"S", "")))</f>
        <v>7</v>
      </c>
      <c r="AN782" s="352">
        <f>SUMPRODUCT(LEN($AD782:$AD785)-LEN(SUBSTITUTE($AD782:$AD785,"S", "")))</f>
        <v>1</v>
      </c>
      <c r="AO782" s="335">
        <f>SUMPRODUCT(LEN($AC782:$AC785)-LEN(SUBSTITUTE($AC782:$AC785,"S", "")))</f>
        <v>0</v>
      </c>
      <c r="AP782" s="349">
        <f>SUMPRODUCT(LEN($M782:$AA785)-LEN(SUBSTITUTE($M782:$AA785,"F", "")))</f>
        <v>1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11</v>
      </c>
      <c r="AT782" s="352">
        <f>SUMPRODUCT(LEN($AD782:$AD785)-LEN(SUBSTITUTE($AD782:$AD785,"G", "")))</f>
        <v>7</v>
      </c>
      <c r="AU782" s="335">
        <f>SUMPRODUCT(LEN($AC782:$AC785)-LEN(SUBSTITUTE($AC782:$AC785,"G", "")))</f>
        <v>0</v>
      </c>
      <c r="AV782" s="349">
        <f>SUMPRODUCT(LEN($L782:$AA785)-LEN(SUBSTITUTE($L782:$AA785,"M", "")))</f>
        <v>1</v>
      </c>
      <c r="AW782" s="362">
        <f>SUMPRODUCT(LEN($AD782:$AD785)-LEN(SUBSTITUTE($AD782:$AD785,"M", "")))</f>
        <v>0</v>
      </c>
      <c r="AX782" s="335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8.15" customHeight="1" thickBot="1" x14ac:dyDescent="0.25">
      <c r="B783" s="30"/>
      <c r="C783" s="339"/>
      <c r="D783" s="221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 t="s">
        <v>185</v>
      </c>
      <c r="N783" s="33" t="s">
        <v>121</v>
      </c>
      <c r="O783" s="55" t="s">
        <v>458</v>
      </c>
      <c r="P783" s="33" t="s">
        <v>120</v>
      </c>
      <c r="Q783" s="55" t="s">
        <v>357</v>
      </c>
      <c r="R783" s="33" t="s">
        <v>119</v>
      </c>
      <c r="S783" s="55" t="s">
        <v>479</v>
      </c>
      <c r="T783" s="33" t="s">
        <v>118</v>
      </c>
      <c r="U783" s="55" t="s">
        <v>459</v>
      </c>
      <c r="V783" s="33" t="s">
        <v>117</v>
      </c>
      <c r="W783" s="55" t="s">
        <v>354</v>
      </c>
      <c r="X783" s="33" t="s">
        <v>116</v>
      </c>
      <c r="Y783" s="55"/>
      <c r="Z783" s="33" t="s">
        <v>115</v>
      </c>
      <c r="AA783" s="55"/>
      <c r="AB783" s="193"/>
      <c r="AC783" s="55"/>
      <c r="AD783" s="193" t="s">
        <v>132</v>
      </c>
      <c r="AE783" s="22"/>
      <c r="AF783" s="422"/>
      <c r="AG783" s="422"/>
      <c r="AH783" s="278"/>
      <c r="AI783" s="9"/>
      <c r="AJ783" s="350"/>
      <c r="AK783" s="353"/>
      <c r="AL783" s="336"/>
      <c r="AM783" s="350"/>
      <c r="AN783" s="353"/>
      <c r="AO783" s="336"/>
      <c r="AP783" s="350"/>
      <c r="AQ783" s="353"/>
      <c r="AR783" s="336"/>
      <c r="AS783" s="350"/>
      <c r="AT783" s="353"/>
      <c r="AU783" s="336"/>
      <c r="AV783" s="350"/>
      <c r="AW783" s="363"/>
      <c r="AX783" s="336"/>
      <c r="AY783" s="417"/>
      <c r="AZ783" s="411"/>
      <c r="BA783" s="411"/>
      <c r="BB783" s="414"/>
    </row>
    <row r="784" spans="2:62" ht="28.15" customHeight="1" x14ac:dyDescent="0.2">
      <c r="B784" s="30"/>
      <c r="C784" s="340"/>
      <c r="D784" s="218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 t="s">
        <v>357</v>
      </c>
      <c r="N784" s="25" t="s">
        <v>112</v>
      </c>
      <c r="O784" s="114" t="s">
        <v>458</v>
      </c>
      <c r="P784" s="25" t="s">
        <v>111</v>
      </c>
      <c r="Q784" s="114" t="s">
        <v>714</v>
      </c>
      <c r="R784" s="25" t="s">
        <v>110</v>
      </c>
      <c r="S784" s="114" t="s">
        <v>1315</v>
      </c>
      <c r="T784" s="25" t="s">
        <v>109</v>
      </c>
      <c r="U784" s="114" t="s">
        <v>470</v>
      </c>
      <c r="V784" s="25" t="s">
        <v>108</v>
      </c>
      <c r="W784" s="114" t="s">
        <v>130</v>
      </c>
      <c r="X784" s="25" t="s">
        <v>107</v>
      </c>
      <c r="Y784" s="114"/>
      <c r="Z784" s="25" t="s">
        <v>106</v>
      </c>
      <c r="AA784" s="114"/>
      <c r="AB784" s="190"/>
      <c r="AC784" s="114"/>
      <c r="AD784" s="190"/>
      <c r="AE784" s="22"/>
      <c r="AF784" s="422"/>
      <c r="AG784" s="422"/>
      <c r="AH784" s="278"/>
      <c r="AI784" s="9"/>
      <c r="AJ784" s="350"/>
      <c r="AK784" s="353"/>
      <c r="AL784" s="336"/>
      <c r="AM784" s="350"/>
      <c r="AN784" s="353"/>
      <c r="AO784" s="336"/>
      <c r="AP784" s="350"/>
      <c r="AQ784" s="353"/>
      <c r="AR784" s="336"/>
      <c r="AS784" s="350"/>
      <c r="AT784" s="353"/>
      <c r="AU784" s="336"/>
      <c r="AV784" s="350"/>
      <c r="AW784" s="363"/>
      <c r="AX784" s="336"/>
      <c r="AY784" s="417"/>
      <c r="AZ784" s="411"/>
      <c r="BA784" s="411"/>
      <c r="BB784" s="414"/>
    </row>
    <row r="785" spans="2:62" ht="28.15" customHeight="1" thickBot="1" x14ac:dyDescent="0.25">
      <c r="B785" s="30"/>
      <c r="C785" s="355"/>
      <c r="D785" s="246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 t="s">
        <v>684</v>
      </c>
      <c r="N785" s="50" t="s">
        <v>104</v>
      </c>
      <c r="O785" s="51" t="s">
        <v>179</v>
      </c>
      <c r="P785" s="50" t="s">
        <v>103</v>
      </c>
      <c r="Q785" s="51" t="s">
        <v>458</v>
      </c>
      <c r="R785" s="50" t="s">
        <v>102</v>
      </c>
      <c r="S785" s="51" t="s">
        <v>493</v>
      </c>
      <c r="T785" s="50">
        <v>20</v>
      </c>
      <c r="U785" s="51" t="s">
        <v>348</v>
      </c>
      <c r="V785" s="50" t="s">
        <v>101</v>
      </c>
      <c r="W785" s="51" t="s">
        <v>130</v>
      </c>
      <c r="X785" s="50" t="s">
        <v>100</v>
      </c>
      <c r="Y785" s="51"/>
      <c r="Z785" s="50" t="s">
        <v>99</v>
      </c>
      <c r="AA785" s="51"/>
      <c r="AB785" s="187"/>
      <c r="AC785" s="51"/>
      <c r="AD785" s="187"/>
      <c r="AE785" s="48"/>
      <c r="AF785" s="424"/>
      <c r="AG785" s="424"/>
      <c r="AH785" s="280"/>
      <c r="AI785" s="9"/>
      <c r="AJ785" s="351"/>
      <c r="AK785" s="354"/>
      <c r="AL785" s="337"/>
      <c r="AM785" s="351"/>
      <c r="AN785" s="354"/>
      <c r="AO785" s="337"/>
      <c r="AP785" s="351"/>
      <c r="AQ785" s="354"/>
      <c r="AR785" s="337"/>
      <c r="AS785" s="351"/>
      <c r="AT785" s="354"/>
      <c r="AU785" s="337"/>
      <c r="AV785" s="351"/>
      <c r="AW785" s="364"/>
      <c r="AX785" s="337"/>
      <c r="AY785" s="418"/>
      <c r="AZ785" s="412"/>
      <c r="BA785" s="412"/>
      <c r="BB785" s="415"/>
    </row>
    <row r="786" spans="2:62" ht="28.15" customHeight="1" x14ac:dyDescent="0.2">
      <c r="B786" s="30"/>
      <c r="C786" s="338">
        <v>3</v>
      </c>
      <c r="D786" s="212"/>
      <c r="E786" s="198"/>
      <c r="F786" s="198"/>
      <c r="G786" s="197"/>
      <c r="H786" s="358"/>
      <c r="I786" s="390">
        <v>148</v>
      </c>
      <c r="J786" s="390">
        <v>29</v>
      </c>
      <c r="K786" s="390">
        <v>7</v>
      </c>
      <c r="L786" s="42" t="s">
        <v>131</v>
      </c>
      <c r="M786" s="43" t="s">
        <v>179</v>
      </c>
      <c r="N786" s="42" t="s">
        <v>129</v>
      </c>
      <c r="O786" s="43" t="s">
        <v>132</v>
      </c>
      <c r="P786" s="42" t="s">
        <v>128</v>
      </c>
      <c r="Q786" s="43" t="s">
        <v>467</v>
      </c>
      <c r="R786" s="42" t="s">
        <v>127</v>
      </c>
      <c r="S786" s="43" t="s">
        <v>692</v>
      </c>
      <c r="T786" s="42" t="s">
        <v>126</v>
      </c>
      <c r="U786" s="43" t="s">
        <v>467</v>
      </c>
      <c r="V786" s="42" t="s">
        <v>125</v>
      </c>
      <c r="W786" s="43" t="s">
        <v>130</v>
      </c>
      <c r="X786" s="42" t="s">
        <v>124</v>
      </c>
      <c r="Y786" s="43"/>
      <c r="Z786" s="42" t="s">
        <v>123</v>
      </c>
      <c r="AA786" s="43"/>
      <c r="AB786" s="196"/>
      <c r="AC786" s="43"/>
      <c r="AD786" s="196" t="s">
        <v>1314</v>
      </c>
      <c r="AE786" s="39"/>
      <c r="AF786" s="421"/>
      <c r="AG786" s="421"/>
      <c r="AH786" s="279"/>
      <c r="AI786" s="9"/>
      <c r="AJ786" s="349">
        <f>SUMPRODUCT(LEN($M786:$AA789)-LEN(SUBSTITUTE($M786:$AA789,"A", "")))</f>
        <v>27</v>
      </c>
      <c r="AK786" s="352">
        <f>SUMPRODUCT(LEN($AD786:$AD789)-LEN(SUBSTITUTE($AD786:$AD789,"A", "")))</f>
        <v>17</v>
      </c>
      <c r="AL786" s="335">
        <f>SUMPRODUCT(LEN($AC786:$AC789)-LEN(SUBSTITUTE($AC786:$AC789,"A", "")))</f>
        <v>0</v>
      </c>
      <c r="AM786" s="349">
        <f>SUMPRODUCT(LEN($M786:$AA789)-LEN(SUBSTITUTE($M786:$AA789,"S", "")))</f>
        <v>10</v>
      </c>
      <c r="AN786" s="352">
        <f>SUMPRODUCT(LEN($AD786:$AD789)-LEN(SUBSTITUTE($AD786:$AD789,"S", "")))</f>
        <v>4</v>
      </c>
      <c r="AO786" s="335">
        <f>SUMPRODUCT(LEN($AC786:$AC789)-LEN(SUBSTITUTE($AC786:$AC789,"S", "")))</f>
        <v>0</v>
      </c>
      <c r="AP786" s="349">
        <f>SUMPRODUCT(LEN($M786:$AA789)-LEN(SUBSTITUTE($M786:$AA789,"F", "")))</f>
        <v>2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11</v>
      </c>
      <c r="AT786" s="352">
        <f>SUMPRODUCT(LEN($AD786:$AD789)-LEN(SUBSTITUTE($AD786:$AD789,"G", "")))</f>
        <v>3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35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8.15" customHeight="1" thickBot="1" x14ac:dyDescent="0.25">
      <c r="B787" s="30"/>
      <c r="C787" s="339"/>
      <c r="D787" s="221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 t="s">
        <v>179</v>
      </c>
      <c r="N787" s="33" t="s">
        <v>121</v>
      </c>
      <c r="O787" s="55" t="s">
        <v>509</v>
      </c>
      <c r="P787" s="33" t="s">
        <v>120</v>
      </c>
      <c r="Q787" s="55" t="s">
        <v>705</v>
      </c>
      <c r="R787" s="33" t="s">
        <v>119</v>
      </c>
      <c r="S787" s="55" t="s">
        <v>353</v>
      </c>
      <c r="T787" s="33" t="s">
        <v>118</v>
      </c>
      <c r="U787" s="55" t="s">
        <v>130</v>
      </c>
      <c r="V787" s="33" t="s">
        <v>117</v>
      </c>
      <c r="W787" s="55" t="s">
        <v>130</v>
      </c>
      <c r="X787" s="33" t="s">
        <v>116</v>
      </c>
      <c r="Y787" s="55"/>
      <c r="Z787" s="33" t="s">
        <v>115</v>
      </c>
      <c r="AA787" s="55"/>
      <c r="AB787" s="193"/>
      <c r="AC787" s="55"/>
      <c r="AD787" s="193" t="s">
        <v>1313</v>
      </c>
      <c r="AE787" s="22"/>
      <c r="AF787" s="422"/>
      <c r="AG787" s="422"/>
      <c r="AH787" s="278"/>
      <c r="AI787" s="9"/>
      <c r="AJ787" s="350"/>
      <c r="AK787" s="353"/>
      <c r="AL787" s="336"/>
      <c r="AM787" s="350"/>
      <c r="AN787" s="353"/>
      <c r="AO787" s="336"/>
      <c r="AP787" s="350"/>
      <c r="AQ787" s="353"/>
      <c r="AR787" s="336"/>
      <c r="AS787" s="350"/>
      <c r="AT787" s="353"/>
      <c r="AU787" s="336"/>
      <c r="AV787" s="350"/>
      <c r="AW787" s="363"/>
      <c r="AX787" s="336"/>
      <c r="AY787" s="417"/>
      <c r="AZ787" s="411"/>
      <c r="BA787" s="411"/>
      <c r="BB787" s="414"/>
    </row>
    <row r="788" spans="2:62" ht="28.15" customHeight="1" x14ac:dyDescent="0.2">
      <c r="B788" s="30"/>
      <c r="C788" s="340"/>
      <c r="D788" s="218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 t="s">
        <v>467</v>
      </c>
      <c r="N788" s="25" t="s">
        <v>112</v>
      </c>
      <c r="O788" s="114" t="s">
        <v>179</v>
      </c>
      <c r="P788" s="25" t="s">
        <v>111</v>
      </c>
      <c r="Q788" s="114" t="s">
        <v>878</v>
      </c>
      <c r="R788" s="25" t="s">
        <v>110</v>
      </c>
      <c r="S788" s="114" t="s">
        <v>744</v>
      </c>
      <c r="T788" s="25" t="s">
        <v>109</v>
      </c>
      <c r="U788" s="114" t="s">
        <v>354</v>
      </c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190"/>
      <c r="AC788" s="114"/>
      <c r="AD788" s="190"/>
      <c r="AE788" s="22"/>
      <c r="AF788" s="422"/>
      <c r="AG788" s="422"/>
      <c r="AH788" s="278"/>
      <c r="AI788" s="9"/>
      <c r="AJ788" s="350"/>
      <c r="AK788" s="353"/>
      <c r="AL788" s="336"/>
      <c r="AM788" s="350"/>
      <c r="AN788" s="353"/>
      <c r="AO788" s="336"/>
      <c r="AP788" s="350"/>
      <c r="AQ788" s="353"/>
      <c r="AR788" s="336"/>
      <c r="AS788" s="350"/>
      <c r="AT788" s="353"/>
      <c r="AU788" s="336"/>
      <c r="AV788" s="350"/>
      <c r="AW788" s="363"/>
      <c r="AX788" s="336"/>
      <c r="AY788" s="417"/>
      <c r="AZ788" s="411"/>
      <c r="BA788" s="411"/>
      <c r="BB788" s="414"/>
    </row>
    <row r="789" spans="2:62" ht="28.15" customHeight="1" thickBot="1" x14ac:dyDescent="0.25">
      <c r="B789" s="20"/>
      <c r="C789" s="341"/>
      <c r="D789" s="215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 t="s">
        <v>357</v>
      </c>
      <c r="N789" s="15" t="s">
        <v>104</v>
      </c>
      <c r="O789" s="16" t="s">
        <v>357</v>
      </c>
      <c r="P789" s="15" t="s">
        <v>103</v>
      </c>
      <c r="Q789" s="16" t="s">
        <v>457</v>
      </c>
      <c r="R789" s="15" t="s">
        <v>102</v>
      </c>
      <c r="S789" s="16" t="s">
        <v>357</v>
      </c>
      <c r="T789" s="15">
        <v>20</v>
      </c>
      <c r="U789" s="16" t="s">
        <v>130</v>
      </c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187"/>
      <c r="AC789" s="16"/>
      <c r="AD789" s="186"/>
      <c r="AE789" s="11"/>
      <c r="AF789" s="423"/>
      <c r="AG789" s="423"/>
      <c r="AH789" s="277"/>
      <c r="AI789" s="9"/>
      <c r="AJ789" s="351"/>
      <c r="AK789" s="354"/>
      <c r="AL789" s="337"/>
      <c r="AM789" s="351"/>
      <c r="AN789" s="354"/>
      <c r="AO789" s="337"/>
      <c r="AP789" s="351"/>
      <c r="AQ789" s="354"/>
      <c r="AR789" s="337"/>
      <c r="AS789" s="351"/>
      <c r="AT789" s="354"/>
      <c r="AU789" s="337"/>
      <c r="AV789" s="351"/>
      <c r="AW789" s="364"/>
      <c r="AX789" s="337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286" t="s">
        <v>160</v>
      </c>
      <c r="AI790" s="106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231</v>
      </c>
      <c r="E791" s="425">
        <v>22402.62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85"/>
      <c r="AI791" s="86" t="s">
        <v>137</v>
      </c>
      <c r="AJ791" s="85">
        <f t="shared" ref="AJ791:BB791" si="89">SUM(AJ793:AJ804)</f>
        <v>126</v>
      </c>
      <c r="AK791" s="84">
        <f t="shared" si="89"/>
        <v>29</v>
      </c>
      <c r="AL791" s="83">
        <f t="shared" si="89"/>
        <v>0</v>
      </c>
      <c r="AM791" s="85">
        <f t="shared" si="89"/>
        <v>37</v>
      </c>
      <c r="AN791" s="84">
        <f t="shared" si="89"/>
        <v>1</v>
      </c>
      <c r="AO791" s="83">
        <f t="shared" si="89"/>
        <v>0</v>
      </c>
      <c r="AP791" s="85">
        <f t="shared" si="89"/>
        <v>1</v>
      </c>
      <c r="AQ791" s="84">
        <f t="shared" si="89"/>
        <v>0</v>
      </c>
      <c r="AR791" s="83">
        <f t="shared" si="89"/>
        <v>0</v>
      </c>
      <c r="AS791" s="85">
        <f t="shared" si="89"/>
        <v>47</v>
      </c>
      <c r="AT791" s="84">
        <f t="shared" si="89"/>
        <v>5</v>
      </c>
      <c r="AU791" s="83">
        <f t="shared" si="89"/>
        <v>0</v>
      </c>
      <c r="AV791" s="85">
        <f t="shared" si="89"/>
        <v>1</v>
      </c>
      <c r="AW791" s="84">
        <f t="shared" si="89"/>
        <v>0</v>
      </c>
      <c r="AX791" s="83">
        <f t="shared" si="89"/>
        <v>0</v>
      </c>
      <c r="AY791" s="82">
        <f t="shared" si="89"/>
        <v>1</v>
      </c>
      <c r="AZ791" s="81">
        <f t="shared" si="89"/>
        <v>0</v>
      </c>
      <c r="BA791" s="81">
        <f t="shared" si="89"/>
        <v>0</v>
      </c>
      <c r="BB791" s="80">
        <f t="shared" si="89"/>
        <v>0</v>
      </c>
      <c r="BC791" s="79" t="s">
        <v>136</v>
      </c>
      <c r="BF791" s="5">
        <f>SUM(AJ791:AL791)/$BG$5</f>
        <v>51.666666666666664</v>
      </c>
      <c r="BG791" s="5">
        <f>SUM(AM791:AO791,AY791)/$BG$5</f>
        <v>13</v>
      </c>
      <c r="BH791" s="5">
        <f>SUM(AP791:AR791,AZ791)/$BG$5</f>
        <v>0.33333333333333331</v>
      </c>
      <c r="BI791" s="5">
        <f>SUM(AS791:AU791,BA791)/$BG$5</f>
        <v>17.333333333333332</v>
      </c>
      <c r="BJ791" s="5">
        <f>SUM(AV791:AX791,BB791)/$BG$5</f>
        <v>0.33333333333333331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85"/>
      <c r="AI792" s="66" t="s">
        <v>135</v>
      </c>
      <c r="AJ792" s="283"/>
      <c r="AK792" s="284"/>
      <c r="AL792" s="281"/>
      <c r="AM792" s="283"/>
      <c r="AN792" s="284"/>
      <c r="AO792" s="281"/>
      <c r="AP792" s="283"/>
      <c r="AQ792" s="284"/>
      <c r="AR792" s="281"/>
      <c r="AS792" s="283"/>
      <c r="AT792" s="284"/>
      <c r="AU792" s="281"/>
      <c r="AV792" s="283"/>
      <c r="AW792" s="282"/>
      <c r="AX792" s="287"/>
      <c r="AY792" s="62">
        <f>AY791/3</f>
        <v>0.33333333333333331</v>
      </c>
      <c r="AZ792" s="61">
        <f>AZ791/3</f>
        <v>0</v>
      </c>
      <c r="BA792" s="61">
        <f>BA791/3</f>
        <v>0</v>
      </c>
      <c r="BB792" s="60">
        <f>BB791/3</f>
        <v>0</v>
      </c>
      <c r="BC792" s="59" t="s">
        <v>134</v>
      </c>
    </row>
    <row r="793" spans="2:62" ht="28.15" customHeight="1" x14ac:dyDescent="0.2">
      <c r="B793" s="30"/>
      <c r="C793" s="338">
        <v>1</v>
      </c>
      <c r="D793" s="239" t="s">
        <v>1014</v>
      </c>
      <c r="E793" s="198"/>
      <c r="F793" s="198"/>
      <c r="G793" s="197"/>
      <c r="H793" s="358" t="s">
        <v>183</v>
      </c>
      <c r="I793" s="390">
        <v>135</v>
      </c>
      <c r="J793" s="390">
        <v>33</v>
      </c>
      <c r="K793" s="390">
        <v>7</v>
      </c>
      <c r="L793" s="42" t="s">
        <v>131</v>
      </c>
      <c r="M793" s="43" t="s">
        <v>179</v>
      </c>
      <c r="N793" s="42" t="s">
        <v>129</v>
      </c>
      <c r="O793" s="43" t="s">
        <v>458</v>
      </c>
      <c r="P793" s="42" t="s">
        <v>128</v>
      </c>
      <c r="Q793" s="43" t="s">
        <v>484</v>
      </c>
      <c r="R793" s="42" t="s">
        <v>127</v>
      </c>
      <c r="S793" s="43" t="s">
        <v>715</v>
      </c>
      <c r="T793" s="42" t="s">
        <v>126</v>
      </c>
      <c r="U793" s="43" t="s">
        <v>735</v>
      </c>
      <c r="V793" s="42" t="s">
        <v>125</v>
      </c>
      <c r="W793" s="43" t="s">
        <v>550</v>
      </c>
      <c r="X793" s="42" t="s">
        <v>124</v>
      </c>
      <c r="Y793" s="43" t="s">
        <v>130</v>
      </c>
      <c r="Z793" s="42" t="s">
        <v>123</v>
      </c>
      <c r="AA793" s="43"/>
      <c r="AB793" s="196"/>
      <c r="AC793" s="43"/>
      <c r="AD793" s="196"/>
      <c r="AE793" s="58" t="s">
        <v>130</v>
      </c>
      <c r="AF793" s="421">
        <v>5</v>
      </c>
      <c r="AG793" s="421"/>
      <c r="AH793" s="279"/>
      <c r="AI793" s="9"/>
      <c r="AJ793" s="349">
        <f>SUMPRODUCT(LEN($M793:$AA796)-LEN(SUBSTITUTE($M793:$AA796,"A", "")))</f>
        <v>50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19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1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20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0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1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8.15" customHeight="1" thickBot="1" x14ac:dyDescent="0.25">
      <c r="B794" s="30"/>
      <c r="C794" s="339"/>
      <c r="D794" s="221"/>
      <c r="E794" s="195"/>
      <c r="F794" s="195"/>
      <c r="G794" s="194"/>
      <c r="H794" s="359"/>
      <c r="I794" s="391"/>
      <c r="J794" s="391"/>
      <c r="K794" s="391"/>
      <c r="L794" s="33" t="s">
        <v>122</v>
      </c>
      <c r="M794" s="55" t="s">
        <v>179</v>
      </c>
      <c r="N794" s="33" t="s">
        <v>121</v>
      </c>
      <c r="O794" s="55" t="s">
        <v>496</v>
      </c>
      <c r="P794" s="33" t="s">
        <v>120</v>
      </c>
      <c r="Q794" s="55" t="s">
        <v>479</v>
      </c>
      <c r="R794" s="33" t="s">
        <v>119</v>
      </c>
      <c r="S794" s="55" t="s">
        <v>673</v>
      </c>
      <c r="T794" s="33" t="s">
        <v>118</v>
      </c>
      <c r="U794" s="55" t="s">
        <v>578</v>
      </c>
      <c r="V794" s="33" t="s">
        <v>117</v>
      </c>
      <c r="W794" s="55" t="s">
        <v>349</v>
      </c>
      <c r="X794" s="33" t="s">
        <v>116</v>
      </c>
      <c r="Y794" s="55" t="s">
        <v>130</v>
      </c>
      <c r="Z794" s="33" t="s">
        <v>115</v>
      </c>
      <c r="AA794" s="55"/>
      <c r="AB794" s="193"/>
      <c r="AC794" s="55"/>
      <c r="AD794" s="193"/>
      <c r="AE794" s="57"/>
      <c r="AF794" s="422"/>
      <c r="AG794" s="422"/>
      <c r="AH794" s="278"/>
      <c r="AI794" s="9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8.15" customHeight="1" x14ac:dyDescent="0.2">
      <c r="B795" s="30"/>
      <c r="C795" s="340"/>
      <c r="D795" s="218"/>
      <c r="E795" s="192"/>
      <c r="F795" s="192"/>
      <c r="G795" s="191"/>
      <c r="H795" s="360">
        <v>231</v>
      </c>
      <c r="I795" s="392"/>
      <c r="J795" s="392"/>
      <c r="K795" s="392"/>
      <c r="L795" s="25" t="s">
        <v>114</v>
      </c>
      <c r="M795" s="114" t="s">
        <v>684</v>
      </c>
      <c r="N795" s="25" t="s">
        <v>112</v>
      </c>
      <c r="O795" s="114" t="s">
        <v>458</v>
      </c>
      <c r="P795" s="25" t="s">
        <v>111</v>
      </c>
      <c r="Q795" s="114" t="s">
        <v>1286</v>
      </c>
      <c r="R795" s="25" t="s">
        <v>110</v>
      </c>
      <c r="S795" s="114" t="s">
        <v>456</v>
      </c>
      <c r="T795" s="25" t="s">
        <v>109</v>
      </c>
      <c r="U795" s="114" t="s">
        <v>375</v>
      </c>
      <c r="V795" s="25" t="s">
        <v>108</v>
      </c>
      <c r="W795" s="114" t="s">
        <v>354</v>
      </c>
      <c r="X795" s="25" t="s">
        <v>107</v>
      </c>
      <c r="Y795" s="114"/>
      <c r="Z795" s="25" t="s">
        <v>106</v>
      </c>
      <c r="AA795" s="114"/>
      <c r="AB795" s="190"/>
      <c r="AC795" s="114"/>
      <c r="AD795" s="190"/>
      <c r="AE795" s="57"/>
      <c r="AF795" s="422"/>
      <c r="AG795" s="422"/>
      <c r="AH795" s="278"/>
      <c r="AI795" s="9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8.15" customHeight="1" thickBot="1" x14ac:dyDescent="0.25">
      <c r="B796" s="30"/>
      <c r="C796" s="355"/>
      <c r="D796" s="246"/>
      <c r="E796" s="200"/>
      <c r="F796" s="200"/>
      <c r="G796" s="199"/>
      <c r="H796" s="361"/>
      <c r="I796" s="393"/>
      <c r="J796" s="393"/>
      <c r="K796" s="393"/>
      <c r="L796" s="50" t="s">
        <v>105</v>
      </c>
      <c r="M796" s="51" t="s">
        <v>754</v>
      </c>
      <c r="N796" s="50" t="s">
        <v>104</v>
      </c>
      <c r="O796" s="51" t="s">
        <v>812</v>
      </c>
      <c r="P796" s="50" t="s">
        <v>103</v>
      </c>
      <c r="Q796" s="51" t="s">
        <v>1312</v>
      </c>
      <c r="R796" s="50" t="s">
        <v>102</v>
      </c>
      <c r="S796" s="51" t="s">
        <v>686</v>
      </c>
      <c r="T796" s="50">
        <v>20</v>
      </c>
      <c r="U796" s="51" t="s">
        <v>498</v>
      </c>
      <c r="V796" s="50" t="s">
        <v>101</v>
      </c>
      <c r="W796" s="51" t="s">
        <v>130</v>
      </c>
      <c r="X796" s="50" t="s">
        <v>100</v>
      </c>
      <c r="Y796" s="51"/>
      <c r="Z796" s="50" t="s">
        <v>99</v>
      </c>
      <c r="AA796" s="51"/>
      <c r="AB796" s="187"/>
      <c r="AC796" s="51"/>
      <c r="AD796" s="187"/>
      <c r="AE796" s="56"/>
      <c r="AF796" s="424"/>
      <c r="AG796" s="424"/>
      <c r="AH796" s="280"/>
      <c r="AI796" s="9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8.15" customHeight="1" x14ac:dyDescent="0.2">
      <c r="B797" s="30"/>
      <c r="C797" s="338">
        <v>2</v>
      </c>
      <c r="D797" s="212"/>
      <c r="E797" s="198"/>
      <c r="F797" s="198"/>
      <c r="G797" s="197"/>
      <c r="H797" s="358"/>
      <c r="I797" s="390">
        <v>141</v>
      </c>
      <c r="J797" s="390">
        <v>30</v>
      </c>
      <c r="K797" s="390">
        <v>6</v>
      </c>
      <c r="L797" s="42" t="s">
        <v>131</v>
      </c>
      <c r="M797" s="43" t="s">
        <v>132</v>
      </c>
      <c r="N797" s="42" t="s">
        <v>129</v>
      </c>
      <c r="O797" s="43" t="s">
        <v>179</v>
      </c>
      <c r="P797" s="42" t="s">
        <v>128</v>
      </c>
      <c r="Q797" s="43" t="s">
        <v>467</v>
      </c>
      <c r="R797" s="42" t="s">
        <v>127</v>
      </c>
      <c r="S797" s="43" t="s">
        <v>179</v>
      </c>
      <c r="T797" s="42" t="s">
        <v>126</v>
      </c>
      <c r="U797" s="43" t="s">
        <v>692</v>
      </c>
      <c r="V797" s="42" t="s">
        <v>125</v>
      </c>
      <c r="W797" s="43" t="s">
        <v>354</v>
      </c>
      <c r="X797" s="42" t="s">
        <v>124</v>
      </c>
      <c r="Y797" s="43"/>
      <c r="Z797" s="42" t="s">
        <v>123</v>
      </c>
      <c r="AA797" s="43"/>
      <c r="AB797" s="196"/>
      <c r="AC797" s="43"/>
      <c r="AD797" s="196" t="s">
        <v>1042</v>
      </c>
      <c r="AE797" s="39"/>
      <c r="AF797" s="421"/>
      <c r="AG797" s="421"/>
      <c r="AH797" s="279"/>
      <c r="AI797" s="9"/>
      <c r="AJ797" s="349">
        <f>SUMPRODUCT(LEN($M797:$AA800)-LEN(SUBSTITUTE($M797:$AA800,"A", "")))</f>
        <v>39</v>
      </c>
      <c r="AK797" s="352">
        <f>SUMPRODUCT(LEN($AD797:$AD800)-LEN(SUBSTITUTE($AD797:$AD800,"A", "")))</f>
        <v>8</v>
      </c>
      <c r="AL797" s="335">
        <f>SUMPRODUCT(LEN($AC797:$AC800)-LEN(SUBSTITUTE($AC797:$AC800,"A", "")))</f>
        <v>0</v>
      </c>
      <c r="AM797" s="349">
        <f>SUMPRODUCT(LEN($M797:$AA800)-LEN(SUBSTITUTE($M797:$AA800,"S", "")))</f>
        <v>11</v>
      </c>
      <c r="AN797" s="352">
        <f>SUMPRODUCT(LEN($AD797:$AD800)-LEN(SUBSTITUTE($AD797:$AD800,"S", "")))</f>
        <v>0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9</v>
      </c>
      <c r="AT797" s="352">
        <f>SUMPRODUCT(LEN($AD797:$AD800)-LEN(SUBSTITUTE($AD797:$AD800,"G", "")))</f>
        <v>1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8.15" customHeight="1" thickBot="1" x14ac:dyDescent="0.25">
      <c r="B798" s="30"/>
      <c r="C798" s="339"/>
      <c r="D798" s="221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 t="s">
        <v>714</v>
      </c>
      <c r="N798" s="33" t="s">
        <v>121</v>
      </c>
      <c r="O798" s="55" t="s">
        <v>470</v>
      </c>
      <c r="P798" s="33" t="s">
        <v>120</v>
      </c>
      <c r="Q798" s="55" t="s">
        <v>470</v>
      </c>
      <c r="R798" s="33" t="s">
        <v>119</v>
      </c>
      <c r="S798" s="55" t="s">
        <v>458</v>
      </c>
      <c r="T798" s="33" t="s">
        <v>118</v>
      </c>
      <c r="U798" s="55" t="s">
        <v>542</v>
      </c>
      <c r="V798" s="33" t="s">
        <v>117</v>
      </c>
      <c r="W798" s="55" t="s">
        <v>130</v>
      </c>
      <c r="X798" s="33" t="s">
        <v>116</v>
      </c>
      <c r="Y798" s="55"/>
      <c r="Z798" s="33" t="s">
        <v>115</v>
      </c>
      <c r="AA798" s="55"/>
      <c r="AB798" s="193"/>
      <c r="AC798" s="55"/>
      <c r="AD798" s="193" t="s">
        <v>493</v>
      </c>
      <c r="AE798" s="22"/>
      <c r="AF798" s="422"/>
      <c r="AG798" s="422"/>
      <c r="AH798" s="278"/>
      <c r="AI798" s="9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8.15" customHeight="1" x14ac:dyDescent="0.2">
      <c r="B799" s="30"/>
      <c r="C799" s="340"/>
      <c r="D799" s="218"/>
      <c r="E799" s="192"/>
      <c r="F799" s="192"/>
      <c r="G799" s="191"/>
      <c r="H799" s="360"/>
      <c r="I799" s="392"/>
      <c r="J799" s="392"/>
      <c r="K799" s="392"/>
      <c r="L799" s="25" t="s">
        <v>114</v>
      </c>
      <c r="M799" s="114" t="s">
        <v>357</v>
      </c>
      <c r="N799" s="25" t="s">
        <v>112</v>
      </c>
      <c r="O799" s="114" t="s">
        <v>357</v>
      </c>
      <c r="P799" s="25" t="s">
        <v>111</v>
      </c>
      <c r="Q799" s="114" t="s">
        <v>357</v>
      </c>
      <c r="R799" s="25" t="s">
        <v>110</v>
      </c>
      <c r="S799" s="114" t="s">
        <v>458</v>
      </c>
      <c r="T799" s="25" t="s">
        <v>109</v>
      </c>
      <c r="U799" s="114" t="s">
        <v>354</v>
      </c>
      <c r="V799" s="25" t="s">
        <v>108</v>
      </c>
      <c r="W799" s="114" t="s">
        <v>130</v>
      </c>
      <c r="X799" s="25" t="s">
        <v>107</v>
      </c>
      <c r="Y799" s="114"/>
      <c r="Z799" s="25" t="s">
        <v>106</v>
      </c>
      <c r="AA799" s="114"/>
      <c r="AB799" s="190"/>
      <c r="AC799" s="114"/>
      <c r="AD799" s="190"/>
      <c r="AE799" s="22"/>
      <c r="AF799" s="422"/>
      <c r="AG799" s="422"/>
      <c r="AH799" s="278"/>
      <c r="AI799" s="9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8.15" customHeight="1" thickBot="1" x14ac:dyDescent="0.25">
      <c r="B800" s="30"/>
      <c r="C800" s="355"/>
      <c r="D800" s="246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 t="s">
        <v>357</v>
      </c>
      <c r="N800" s="50" t="s">
        <v>104</v>
      </c>
      <c r="O800" s="51" t="s">
        <v>357</v>
      </c>
      <c r="P800" s="50" t="s">
        <v>103</v>
      </c>
      <c r="Q800" s="51" t="s">
        <v>357</v>
      </c>
      <c r="R800" s="50" t="s">
        <v>102</v>
      </c>
      <c r="S800" s="51" t="s">
        <v>179</v>
      </c>
      <c r="T800" s="50">
        <v>20</v>
      </c>
      <c r="U800" s="51" t="s">
        <v>354</v>
      </c>
      <c r="V800" s="50" t="s">
        <v>101</v>
      </c>
      <c r="W800" s="51" t="s">
        <v>130</v>
      </c>
      <c r="X800" s="50" t="s">
        <v>100</v>
      </c>
      <c r="Y800" s="51"/>
      <c r="Z800" s="50" t="s">
        <v>99</v>
      </c>
      <c r="AA800" s="51"/>
      <c r="AB800" s="187"/>
      <c r="AC800" s="51"/>
      <c r="AD800" s="187"/>
      <c r="AE800" s="48"/>
      <c r="AF800" s="424"/>
      <c r="AG800" s="424"/>
      <c r="AH800" s="280"/>
      <c r="AI800" s="9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8.15" customHeight="1" x14ac:dyDescent="0.2">
      <c r="B801" s="30"/>
      <c r="C801" s="338">
        <v>3</v>
      </c>
      <c r="D801" s="212"/>
      <c r="E801" s="198"/>
      <c r="F801" s="198"/>
      <c r="G801" s="197"/>
      <c r="H801" s="358"/>
      <c r="I801" s="390">
        <v>116</v>
      </c>
      <c r="J801" s="390">
        <v>29</v>
      </c>
      <c r="K801" s="390">
        <v>7</v>
      </c>
      <c r="L801" s="42" t="s">
        <v>131</v>
      </c>
      <c r="M801" s="43" t="s">
        <v>1272</v>
      </c>
      <c r="N801" s="42" t="s">
        <v>129</v>
      </c>
      <c r="O801" s="43" t="s">
        <v>469</v>
      </c>
      <c r="P801" s="42" t="s">
        <v>128</v>
      </c>
      <c r="Q801" s="43" t="s">
        <v>469</v>
      </c>
      <c r="R801" s="42" t="s">
        <v>127</v>
      </c>
      <c r="S801" s="43" t="s">
        <v>458</v>
      </c>
      <c r="T801" s="42" t="s">
        <v>126</v>
      </c>
      <c r="U801" s="43" t="s">
        <v>353</v>
      </c>
      <c r="V801" s="42" t="s">
        <v>125</v>
      </c>
      <c r="W801" s="43" t="s">
        <v>132</v>
      </c>
      <c r="X801" s="42" t="s">
        <v>124</v>
      </c>
      <c r="Y801" s="43"/>
      <c r="Z801" s="42" t="s">
        <v>123</v>
      </c>
      <c r="AA801" s="43"/>
      <c r="AB801" s="196"/>
      <c r="AC801" s="43"/>
      <c r="AD801" s="196" t="s">
        <v>1311</v>
      </c>
      <c r="AE801" s="39"/>
      <c r="AF801" s="421"/>
      <c r="AG801" s="421"/>
      <c r="AH801" s="279"/>
      <c r="AI801" s="9"/>
      <c r="AJ801" s="349">
        <f>SUMPRODUCT(LEN($M801:$AA804)-LEN(SUBSTITUTE($M801:$AA804,"A", "")))</f>
        <v>37</v>
      </c>
      <c r="AK801" s="352">
        <f>SUMPRODUCT(LEN($AD801:$AD804)-LEN(SUBSTITUTE($AD801:$AD804,"A", "")))</f>
        <v>21</v>
      </c>
      <c r="AL801" s="335">
        <f>SUMPRODUCT(LEN($AC801:$AC804)-LEN(SUBSTITUTE($AC801:$AC804,"A", "")))</f>
        <v>0</v>
      </c>
      <c r="AM801" s="349">
        <f>SUMPRODUCT(LEN($M801:$AA804)-LEN(SUBSTITUTE($M801:$AA804,"S", "")))</f>
        <v>7</v>
      </c>
      <c r="AN801" s="352">
        <f>SUMPRODUCT(LEN($AD801:$AD804)-LEN(SUBSTITUTE($AD801:$AD804,"S", "")))</f>
        <v>1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18</v>
      </c>
      <c r="AT801" s="352">
        <f>SUMPRODUCT(LEN($AD801:$AD804)-LEN(SUBSTITUTE($AD801:$AD804,"G", "")))</f>
        <v>4</v>
      </c>
      <c r="AU801" s="335">
        <f>SUMPRODUCT(LEN($AC801:$AC804)-LEN(SUBSTITUTE($AC801:$AC804,"G", "")))</f>
        <v>0</v>
      </c>
      <c r="AV801" s="349">
        <f>SUMPRODUCT(LEN($L801:$AA804)-LEN(SUBSTITUTE($L801:$AA804,"M", "")))</f>
        <v>1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8.15" customHeight="1" thickBot="1" x14ac:dyDescent="0.25">
      <c r="B802" s="30"/>
      <c r="C802" s="339"/>
      <c r="D802" s="221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 t="s">
        <v>470</v>
      </c>
      <c r="N802" s="33" t="s">
        <v>121</v>
      </c>
      <c r="O802" s="55" t="s">
        <v>684</v>
      </c>
      <c r="P802" s="33" t="s">
        <v>120</v>
      </c>
      <c r="Q802" s="55" t="s">
        <v>479</v>
      </c>
      <c r="R802" s="33" t="s">
        <v>119</v>
      </c>
      <c r="S802" s="55" t="s">
        <v>467</v>
      </c>
      <c r="T802" s="33" t="s">
        <v>118</v>
      </c>
      <c r="U802" s="55" t="s">
        <v>467</v>
      </c>
      <c r="V802" s="33" t="s">
        <v>117</v>
      </c>
      <c r="W802" s="55" t="s">
        <v>130</v>
      </c>
      <c r="X802" s="33" t="s">
        <v>116</v>
      </c>
      <c r="Y802" s="55"/>
      <c r="Z802" s="33" t="s">
        <v>115</v>
      </c>
      <c r="AA802" s="55"/>
      <c r="AB802" s="193"/>
      <c r="AC802" s="55"/>
      <c r="AD802" s="193" t="s">
        <v>1310</v>
      </c>
      <c r="AE802" s="22"/>
      <c r="AF802" s="422"/>
      <c r="AG802" s="422"/>
      <c r="AH802" s="278"/>
      <c r="AI802" s="9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8.15" customHeight="1" x14ac:dyDescent="0.2">
      <c r="B803" s="30"/>
      <c r="C803" s="340"/>
      <c r="D803" s="218"/>
      <c r="E803" s="192"/>
      <c r="F803" s="192"/>
      <c r="G803" s="191"/>
      <c r="H803" s="360"/>
      <c r="I803" s="392"/>
      <c r="J803" s="392"/>
      <c r="K803" s="392"/>
      <c r="L803" s="25" t="s">
        <v>114</v>
      </c>
      <c r="M803" s="114" t="s">
        <v>469</v>
      </c>
      <c r="N803" s="25" t="s">
        <v>112</v>
      </c>
      <c r="O803" s="114" t="s">
        <v>712</v>
      </c>
      <c r="P803" s="25" t="s">
        <v>111</v>
      </c>
      <c r="Q803" s="114" t="s">
        <v>494</v>
      </c>
      <c r="R803" s="25" t="s">
        <v>110</v>
      </c>
      <c r="S803" s="114" t="s">
        <v>132</v>
      </c>
      <c r="T803" s="25" t="s">
        <v>109</v>
      </c>
      <c r="U803" s="114" t="s">
        <v>354</v>
      </c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190"/>
      <c r="AC803" s="114"/>
      <c r="AD803" s="190"/>
      <c r="AE803" s="22"/>
      <c r="AF803" s="422"/>
      <c r="AG803" s="422"/>
      <c r="AH803" s="278"/>
      <c r="AI803" s="9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8.15" customHeight="1" thickBot="1" x14ac:dyDescent="0.25">
      <c r="B804" s="20"/>
      <c r="C804" s="341"/>
      <c r="D804" s="215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 t="s">
        <v>487</v>
      </c>
      <c r="N804" s="15" t="s">
        <v>104</v>
      </c>
      <c r="O804" s="16" t="s">
        <v>484</v>
      </c>
      <c r="P804" s="15" t="s">
        <v>103</v>
      </c>
      <c r="Q804" s="16" t="s">
        <v>467</v>
      </c>
      <c r="R804" s="15" t="s">
        <v>102</v>
      </c>
      <c r="S804" s="16" t="s">
        <v>348</v>
      </c>
      <c r="T804" s="15">
        <v>20</v>
      </c>
      <c r="U804" s="16" t="s">
        <v>351</v>
      </c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187"/>
      <c r="AC804" s="16"/>
      <c r="AD804" s="186"/>
      <c r="AE804" s="11"/>
      <c r="AF804" s="423"/>
      <c r="AG804" s="423"/>
      <c r="AH804" s="277"/>
      <c r="AI804" s="9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286" t="s">
        <v>160</v>
      </c>
      <c r="AI805" s="106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231</v>
      </c>
      <c r="E806" s="425">
        <v>28300.81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85"/>
      <c r="AI806" s="86" t="s">
        <v>137</v>
      </c>
      <c r="AJ806" s="85">
        <f t="shared" ref="AJ806:BB806" si="90">SUM(AJ808:AJ819)</f>
        <v>178</v>
      </c>
      <c r="AK806" s="84">
        <f t="shared" si="90"/>
        <v>10</v>
      </c>
      <c r="AL806" s="83">
        <f t="shared" si="90"/>
        <v>0</v>
      </c>
      <c r="AM806" s="85">
        <f t="shared" si="90"/>
        <v>64</v>
      </c>
      <c r="AN806" s="84">
        <f t="shared" si="90"/>
        <v>4</v>
      </c>
      <c r="AO806" s="83">
        <f t="shared" si="90"/>
        <v>0</v>
      </c>
      <c r="AP806" s="85">
        <f t="shared" si="90"/>
        <v>2</v>
      </c>
      <c r="AQ806" s="84">
        <f t="shared" si="90"/>
        <v>0</v>
      </c>
      <c r="AR806" s="83">
        <f t="shared" si="90"/>
        <v>0</v>
      </c>
      <c r="AS806" s="85">
        <f t="shared" si="90"/>
        <v>47</v>
      </c>
      <c r="AT806" s="84">
        <f t="shared" si="90"/>
        <v>9</v>
      </c>
      <c r="AU806" s="83">
        <f t="shared" si="90"/>
        <v>0</v>
      </c>
      <c r="AV806" s="85">
        <f t="shared" si="90"/>
        <v>0</v>
      </c>
      <c r="AW806" s="84">
        <f t="shared" si="90"/>
        <v>0</v>
      </c>
      <c r="AX806" s="83">
        <f t="shared" si="90"/>
        <v>0</v>
      </c>
      <c r="AY806" s="82">
        <f t="shared" si="90"/>
        <v>2</v>
      </c>
      <c r="AZ806" s="81">
        <f t="shared" si="90"/>
        <v>0</v>
      </c>
      <c r="BA806" s="81">
        <f t="shared" si="90"/>
        <v>3</v>
      </c>
      <c r="BB806" s="80">
        <f t="shared" si="90"/>
        <v>0</v>
      </c>
      <c r="BC806" s="79" t="s">
        <v>136</v>
      </c>
      <c r="BF806" s="5">
        <f>SUM(AJ806:AL806)/$BG$5</f>
        <v>62.666666666666664</v>
      </c>
      <c r="BG806" s="5">
        <f>SUM(AM806:AO806,AY806)/$BG$5</f>
        <v>23.333333333333332</v>
      </c>
      <c r="BH806" s="5">
        <f>SUM(AP806:AR806,AZ806)/$BG$5</f>
        <v>0.66666666666666663</v>
      </c>
      <c r="BI806" s="5">
        <f>SUM(AS806:AU806,BA806)/$BG$5</f>
        <v>19.666666666666668</v>
      </c>
      <c r="BJ806" s="5">
        <f>SUM(AV806:AX806,BB806)/$BG$5</f>
        <v>0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85"/>
      <c r="AI807" s="66" t="s">
        <v>135</v>
      </c>
      <c r="AJ807" s="283"/>
      <c r="AK807" s="284"/>
      <c r="AL807" s="281"/>
      <c r="AM807" s="283"/>
      <c r="AN807" s="284"/>
      <c r="AO807" s="281"/>
      <c r="AP807" s="283"/>
      <c r="AQ807" s="284"/>
      <c r="AR807" s="281"/>
      <c r="AS807" s="283"/>
      <c r="AT807" s="284"/>
      <c r="AU807" s="281"/>
      <c r="AV807" s="283"/>
      <c r="AW807" s="282"/>
      <c r="AX807" s="281"/>
      <c r="AY807" s="62">
        <f>AY806/3</f>
        <v>0.66666666666666663</v>
      </c>
      <c r="AZ807" s="61">
        <f>AZ806/3</f>
        <v>0</v>
      </c>
      <c r="BA807" s="61">
        <f>BA806/3</f>
        <v>1</v>
      </c>
      <c r="BB807" s="60">
        <f>BB806/3</f>
        <v>0</v>
      </c>
      <c r="BC807" s="59" t="s">
        <v>134</v>
      </c>
    </row>
    <row r="808" spans="2:62" ht="28.15" customHeight="1" x14ac:dyDescent="0.2">
      <c r="B808" s="30"/>
      <c r="C808" s="338">
        <v>1</v>
      </c>
      <c r="D808" s="239" t="s">
        <v>1309</v>
      </c>
      <c r="E808" s="198"/>
      <c r="F808" s="198"/>
      <c r="G808" s="197"/>
      <c r="H808" s="358" t="s">
        <v>183</v>
      </c>
      <c r="I808" s="390">
        <v>165</v>
      </c>
      <c r="J808" s="390">
        <v>34</v>
      </c>
      <c r="K808" s="390">
        <v>7</v>
      </c>
      <c r="L808" s="42" t="s">
        <v>131</v>
      </c>
      <c r="M808" s="43" t="s">
        <v>479</v>
      </c>
      <c r="N808" s="42" t="s">
        <v>129</v>
      </c>
      <c r="O808" s="43" t="s">
        <v>132</v>
      </c>
      <c r="P808" s="42" t="s">
        <v>128</v>
      </c>
      <c r="Q808" s="43" t="s">
        <v>1131</v>
      </c>
      <c r="R808" s="42" t="s">
        <v>127</v>
      </c>
      <c r="S808" s="43" t="s">
        <v>1286</v>
      </c>
      <c r="T808" s="42" t="s">
        <v>126</v>
      </c>
      <c r="U808" s="43" t="s">
        <v>462</v>
      </c>
      <c r="V808" s="42" t="s">
        <v>125</v>
      </c>
      <c r="W808" s="43" t="s">
        <v>371</v>
      </c>
      <c r="X808" s="42" t="s">
        <v>124</v>
      </c>
      <c r="Y808" s="43" t="s">
        <v>351</v>
      </c>
      <c r="Z808" s="42" t="s">
        <v>123</v>
      </c>
      <c r="AA808" s="43"/>
      <c r="AB808" s="196"/>
      <c r="AC808" s="43"/>
      <c r="AD808" s="196" t="s">
        <v>132</v>
      </c>
      <c r="AE808" s="58" t="s">
        <v>704</v>
      </c>
      <c r="AF808" s="421"/>
      <c r="AG808" s="421"/>
      <c r="AH808" s="279"/>
      <c r="AI808" s="9"/>
      <c r="AJ808" s="349">
        <f>SUMPRODUCT(LEN($M808:$AA811)-LEN(SUBSTITUTE($M808:$AA811,"A", "")))</f>
        <v>63</v>
      </c>
      <c r="AK808" s="352">
        <f>SUMPRODUCT(LEN($AD808:$AD811)-LEN(SUBSTITUTE($AD808:$AD811,"A", "")))</f>
        <v>1</v>
      </c>
      <c r="AL808" s="335">
        <f>SUMPRODUCT(LEN($AC808:$AC811)-LEN(SUBSTITUTE($AC808:$AC811,"A", "")))</f>
        <v>0</v>
      </c>
      <c r="AM808" s="349">
        <f>SUMPRODUCT(LEN($M808:$AA811)-LEN(SUBSTITUTE($M808:$AA811,"S", "")))</f>
        <v>23</v>
      </c>
      <c r="AN808" s="352">
        <f>SUMPRODUCT(LEN($AD808:$AD811)-LEN(SUBSTITUTE($AD808:$AD811,"S", "")))</f>
        <v>0</v>
      </c>
      <c r="AO808" s="335">
        <f>SUMPRODUCT(LEN($AC808:$AC811)-LEN(SUBSTITUTE($AC808:$AC811,"S", "")))</f>
        <v>0</v>
      </c>
      <c r="AP808" s="349">
        <f>SUMPRODUCT(LEN($M808:$AA811)-LEN(SUBSTITUTE($M808:$AA811,"F", "")))</f>
        <v>0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9</v>
      </c>
      <c r="AT808" s="352">
        <f>SUMPRODUCT(LEN($AD808:$AD811)-LEN(SUBSTITUTE($AD808:$AD811,"G", "")))</f>
        <v>0</v>
      </c>
      <c r="AU808" s="335">
        <f>SUMPRODUCT(LEN($AC808:$AC811)-LEN(SUBSTITUTE($AC808:$AC811,"G", "")))</f>
        <v>0</v>
      </c>
      <c r="AV808" s="349">
        <f>SUMPRODUCT(LEN($L808:$AA811)-LEN(SUBSTITUTE($L808:$AA811,"M", "")))</f>
        <v>0</v>
      </c>
      <c r="AW808" s="362">
        <f>SUMPRODUCT(LEN($AD808:$AD811)-LEN(SUBSTITUTE($AD808:$AD811,"M", "")))</f>
        <v>0</v>
      </c>
      <c r="AX808" s="335">
        <f>SUMPRODUCT(LEN($AC808:$AC811)-LEN(SUBSTITUTE($AC808:$AC811,"M", "")))</f>
        <v>0</v>
      </c>
      <c r="AY808" s="416">
        <f>SUMPRODUCT(LEN($AE808:$AE811)-LEN(SUBSTITUTE($AE808:$AE811,"S", "")))</f>
        <v>2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3</v>
      </c>
      <c r="BB808" s="413">
        <f>SUMPRODUCT(LEN($AE808:$AE811)-LEN(SUBSTITUTE($AE808:$AE811,"M", "")))</f>
        <v>0</v>
      </c>
    </row>
    <row r="809" spans="2:62" ht="28.15" customHeight="1" thickBot="1" x14ac:dyDescent="0.25">
      <c r="B809" s="30"/>
      <c r="C809" s="339"/>
      <c r="D809" s="221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984</v>
      </c>
      <c r="N809" s="33" t="s">
        <v>121</v>
      </c>
      <c r="O809" s="55" t="s">
        <v>527</v>
      </c>
      <c r="P809" s="33" t="s">
        <v>120</v>
      </c>
      <c r="Q809" s="55" t="s">
        <v>1308</v>
      </c>
      <c r="R809" s="33" t="s">
        <v>119</v>
      </c>
      <c r="S809" s="55" t="s">
        <v>456</v>
      </c>
      <c r="T809" s="33" t="s">
        <v>118</v>
      </c>
      <c r="U809" s="55" t="s">
        <v>516</v>
      </c>
      <c r="V809" s="33" t="s">
        <v>117</v>
      </c>
      <c r="W809" s="55" t="s">
        <v>354</v>
      </c>
      <c r="X809" s="33" t="s">
        <v>116</v>
      </c>
      <c r="Y809" s="55" t="s">
        <v>130</v>
      </c>
      <c r="Z809" s="33" t="s">
        <v>115</v>
      </c>
      <c r="AA809" s="55"/>
      <c r="AB809" s="193"/>
      <c r="AC809" s="55"/>
      <c r="AD809" s="193"/>
      <c r="AE809" s="57"/>
      <c r="AF809" s="422"/>
      <c r="AG809" s="422"/>
      <c r="AH809" s="278"/>
      <c r="AI809" s="9"/>
      <c r="AJ809" s="350"/>
      <c r="AK809" s="353"/>
      <c r="AL809" s="336"/>
      <c r="AM809" s="350"/>
      <c r="AN809" s="353"/>
      <c r="AO809" s="336"/>
      <c r="AP809" s="350"/>
      <c r="AQ809" s="353"/>
      <c r="AR809" s="336"/>
      <c r="AS809" s="350"/>
      <c r="AT809" s="353"/>
      <c r="AU809" s="336"/>
      <c r="AV809" s="350"/>
      <c r="AW809" s="363"/>
      <c r="AX809" s="336"/>
      <c r="AY809" s="417"/>
      <c r="AZ809" s="411"/>
      <c r="BA809" s="411"/>
      <c r="BB809" s="414"/>
    </row>
    <row r="810" spans="2:62" ht="28.15" customHeight="1" x14ac:dyDescent="0.2">
      <c r="B810" s="30"/>
      <c r="C810" s="340"/>
      <c r="D810" s="218"/>
      <c r="E810" s="192"/>
      <c r="F810" s="192"/>
      <c r="G810" s="191"/>
      <c r="H810" s="360">
        <v>231</v>
      </c>
      <c r="I810" s="392"/>
      <c r="J810" s="392"/>
      <c r="K810" s="392"/>
      <c r="L810" s="25" t="s">
        <v>114</v>
      </c>
      <c r="M810" s="114" t="s">
        <v>357</v>
      </c>
      <c r="N810" s="25" t="s">
        <v>112</v>
      </c>
      <c r="O810" s="114" t="s">
        <v>179</v>
      </c>
      <c r="P810" s="25" t="s">
        <v>111</v>
      </c>
      <c r="Q810" s="114" t="s">
        <v>1042</v>
      </c>
      <c r="R810" s="25" t="s">
        <v>110</v>
      </c>
      <c r="S810" s="114" t="s">
        <v>684</v>
      </c>
      <c r="T810" s="25" t="s">
        <v>109</v>
      </c>
      <c r="U810" s="114" t="s">
        <v>351</v>
      </c>
      <c r="V810" s="25" t="s">
        <v>108</v>
      </c>
      <c r="W810" s="114" t="s">
        <v>349</v>
      </c>
      <c r="X810" s="25" t="s">
        <v>107</v>
      </c>
      <c r="Y810" s="114" t="s">
        <v>130</v>
      </c>
      <c r="Z810" s="25" t="s">
        <v>106</v>
      </c>
      <c r="AA810" s="114"/>
      <c r="AB810" s="190"/>
      <c r="AC810" s="114"/>
      <c r="AD810" s="190"/>
      <c r="AE810" s="57"/>
      <c r="AF810" s="422"/>
      <c r="AG810" s="422"/>
      <c r="AH810" s="278"/>
      <c r="AI810" s="9"/>
      <c r="AJ810" s="350"/>
      <c r="AK810" s="353"/>
      <c r="AL810" s="336"/>
      <c r="AM810" s="350"/>
      <c r="AN810" s="353"/>
      <c r="AO810" s="336"/>
      <c r="AP810" s="350"/>
      <c r="AQ810" s="353"/>
      <c r="AR810" s="336"/>
      <c r="AS810" s="350"/>
      <c r="AT810" s="353"/>
      <c r="AU810" s="336"/>
      <c r="AV810" s="350"/>
      <c r="AW810" s="363"/>
      <c r="AX810" s="336"/>
      <c r="AY810" s="417"/>
      <c r="AZ810" s="411"/>
      <c r="BA810" s="411"/>
      <c r="BB810" s="414"/>
    </row>
    <row r="811" spans="2:62" ht="28.15" customHeight="1" thickBot="1" x14ac:dyDescent="0.25">
      <c r="B811" s="30"/>
      <c r="C811" s="355"/>
      <c r="D811" s="246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458</v>
      </c>
      <c r="N811" s="50" t="s">
        <v>104</v>
      </c>
      <c r="O811" s="51" t="s">
        <v>132</v>
      </c>
      <c r="P811" s="50" t="s">
        <v>103</v>
      </c>
      <c r="Q811" s="51" t="s">
        <v>1307</v>
      </c>
      <c r="R811" s="50" t="s">
        <v>102</v>
      </c>
      <c r="S811" s="51" t="s">
        <v>560</v>
      </c>
      <c r="T811" s="50">
        <v>20</v>
      </c>
      <c r="U811" s="51" t="s">
        <v>352</v>
      </c>
      <c r="V811" s="50" t="s">
        <v>101</v>
      </c>
      <c r="W811" s="51" t="s">
        <v>354</v>
      </c>
      <c r="X811" s="50" t="s">
        <v>100</v>
      </c>
      <c r="Y811" s="51"/>
      <c r="Z811" s="50" t="s">
        <v>99</v>
      </c>
      <c r="AA811" s="51"/>
      <c r="AB811" s="187"/>
      <c r="AC811" s="51"/>
      <c r="AD811" s="187"/>
      <c r="AE811" s="56"/>
      <c r="AF811" s="424"/>
      <c r="AG811" s="424"/>
      <c r="AH811" s="280"/>
      <c r="AI811" s="9"/>
      <c r="AJ811" s="351"/>
      <c r="AK811" s="354"/>
      <c r="AL811" s="337"/>
      <c r="AM811" s="351"/>
      <c r="AN811" s="354"/>
      <c r="AO811" s="337"/>
      <c r="AP811" s="351"/>
      <c r="AQ811" s="354"/>
      <c r="AR811" s="337"/>
      <c r="AS811" s="351"/>
      <c r="AT811" s="354"/>
      <c r="AU811" s="337"/>
      <c r="AV811" s="351"/>
      <c r="AW811" s="364"/>
      <c r="AX811" s="337"/>
      <c r="AY811" s="418"/>
      <c r="AZ811" s="412"/>
      <c r="BA811" s="412"/>
      <c r="BB811" s="415"/>
    </row>
    <row r="812" spans="2:62" ht="28.15" customHeight="1" x14ac:dyDescent="0.2">
      <c r="B812" s="30"/>
      <c r="C812" s="338">
        <v>2</v>
      </c>
      <c r="D812" s="212"/>
      <c r="E812" s="198"/>
      <c r="F812" s="198"/>
      <c r="G812" s="197"/>
      <c r="H812" s="358"/>
      <c r="I812" s="390">
        <v>162</v>
      </c>
      <c r="J812" s="390">
        <v>34</v>
      </c>
      <c r="K812" s="390">
        <v>8</v>
      </c>
      <c r="L812" s="42" t="s">
        <v>131</v>
      </c>
      <c r="M812" s="43" t="s">
        <v>357</v>
      </c>
      <c r="N812" s="42" t="s">
        <v>129</v>
      </c>
      <c r="O812" s="43" t="s">
        <v>493</v>
      </c>
      <c r="P812" s="42" t="s">
        <v>128</v>
      </c>
      <c r="Q812" s="43" t="s">
        <v>527</v>
      </c>
      <c r="R812" s="42" t="s">
        <v>127</v>
      </c>
      <c r="S812" s="43" t="s">
        <v>677</v>
      </c>
      <c r="T812" s="42" t="s">
        <v>126</v>
      </c>
      <c r="U812" s="43" t="s">
        <v>502</v>
      </c>
      <c r="V812" s="42" t="s">
        <v>125</v>
      </c>
      <c r="W812" s="43" t="s">
        <v>354</v>
      </c>
      <c r="X812" s="42" t="s">
        <v>124</v>
      </c>
      <c r="Y812" s="43" t="s">
        <v>130</v>
      </c>
      <c r="Z812" s="42" t="s">
        <v>123</v>
      </c>
      <c r="AA812" s="43"/>
      <c r="AB812" s="196"/>
      <c r="AC812" s="43"/>
      <c r="AD812" s="196" t="s">
        <v>1306</v>
      </c>
      <c r="AE812" s="39"/>
      <c r="AF812" s="421"/>
      <c r="AG812" s="421"/>
      <c r="AH812" s="279"/>
      <c r="AI812" s="9"/>
      <c r="AJ812" s="349">
        <f>SUMPRODUCT(LEN($M812:$AA815)-LEN(SUBSTITUTE($M812:$AA815,"A", "")))</f>
        <v>53</v>
      </c>
      <c r="AK812" s="352">
        <f>SUMPRODUCT(LEN($AD812:$AD815)-LEN(SUBSTITUTE($AD812:$AD815,"A", "")))</f>
        <v>8</v>
      </c>
      <c r="AL812" s="335">
        <f>SUMPRODUCT(LEN($AC812:$AC815)-LEN(SUBSTITUTE($AC812:$AC815,"A", "")))</f>
        <v>0</v>
      </c>
      <c r="AM812" s="349">
        <f>SUMPRODUCT(LEN($M812:$AA815)-LEN(SUBSTITUTE($M812:$AA815,"S", "")))</f>
        <v>21</v>
      </c>
      <c r="AN812" s="352">
        <f>SUMPRODUCT(LEN($AD812:$AD815)-LEN(SUBSTITUTE($AD812:$AD815,"S", "")))</f>
        <v>4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12</v>
      </c>
      <c r="AT812" s="352">
        <f>SUMPRODUCT(LEN($AD812:$AD815)-LEN(SUBSTITUTE($AD812:$AD815,"G", "")))</f>
        <v>9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35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8.15" customHeight="1" thickBot="1" x14ac:dyDescent="0.25">
      <c r="B813" s="30"/>
      <c r="C813" s="339"/>
      <c r="D813" s="221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 t="s">
        <v>357</v>
      </c>
      <c r="N813" s="33" t="s">
        <v>121</v>
      </c>
      <c r="O813" s="55" t="s">
        <v>458</v>
      </c>
      <c r="P813" s="33" t="s">
        <v>120</v>
      </c>
      <c r="Q813" s="55" t="s">
        <v>527</v>
      </c>
      <c r="R813" s="33" t="s">
        <v>119</v>
      </c>
      <c r="S813" s="55" t="s">
        <v>468</v>
      </c>
      <c r="T813" s="33" t="s">
        <v>118</v>
      </c>
      <c r="U813" s="55" t="s">
        <v>462</v>
      </c>
      <c r="V813" s="33" t="s">
        <v>117</v>
      </c>
      <c r="W813" s="55" t="s">
        <v>354</v>
      </c>
      <c r="X813" s="33" t="s">
        <v>116</v>
      </c>
      <c r="Y813" s="55" t="s">
        <v>130</v>
      </c>
      <c r="Z813" s="33" t="s">
        <v>115</v>
      </c>
      <c r="AA813" s="55"/>
      <c r="AB813" s="193"/>
      <c r="AC813" s="55"/>
      <c r="AD813" s="193" t="s">
        <v>1305</v>
      </c>
      <c r="AE813" s="22"/>
      <c r="AF813" s="422"/>
      <c r="AG813" s="422"/>
      <c r="AH813" s="278"/>
      <c r="AI813" s="9"/>
      <c r="AJ813" s="350"/>
      <c r="AK813" s="353"/>
      <c r="AL813" s="336"/>
      <c r="AM813" s="350"/>
      <c r="AN813" s="353"/>
      <c r="AO813" s="336"/>
      <c r="AP813" s="350"/>
      <c r="AQ813" s="353"/>
      <c r="AR813" s="336"/>
      <c r="AS813" s="350"/>
      <c r="AT813" s="353"/>
      <c r="AU813" s="336"/>
      <c r="AV813" s="350"/>
      <c r="AW813" s="363"/>
      <c r="AX813" s="336"/>
      <c r="AY813" s="417"/>
      <c r="AZ813" s="411"/>
      <c r="BA813" s="411"/>
      <c r="BB813" s="414"/>
    </row>
    <row r="814" spans="2:62" ht="28.15" customHeight="1" x14ac:dyDescent="0.2">
      <c r="B814" s="30"/>
      <c r="C814" s="340"/>
      <c r="D814" s="218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 t="s">
        <v>467</v>
      </c>
      <c r="N814" s="25" t="s">
        <v>112</v>
      </c>
      <c r="O814" s="114" t="s">
        <v>179</v>
      </c>
      <c r="P814" s="25" t="s">
        <v>111</v>
      </c>
      <c r="Q814" s="114" t="s">
        <v>1044</v>
      </c>
      <c r="R814" s="25" t="s">
        <v>110</v>
      </c>
      <c r="S814" s="114" t="s">
        <v>702</v>
      </c>
      <c r="T814" s="25" t="s">
        <v>109</v>
      </c>
      <c r="U814" s="114" t="s">
        <v>353</v>
      </c>
      <c r="V814" s="25" t="s">
        <v>108</v>
      </c>
      <c r="W814" s="114" t="s">
        <v>130</v>
      </c>
      <c r="X814" s="25" t="s">
        <v>107</v>
      </c>
      <c r="Y814" s="114"/>
      <c r="Z814" s="25" t="s">
        <v>106</v>
      </c>
      <c r="AA814" s="114"/>
      <c r="AB814" s="190"/>
      <c r="AC814" s="114"/>
      <c r="AD814" s="190"/>
      <c r="AE814" s="22"/>
      <c r="AF814" s="422"/>
      <c r="AG814" s="422"/>
      <c r="AH814" s="278"/>
      <c r="AI814" s="9"/>
      <c r="AJ814" s="350"/>
      <c r="AK814" s="353"/>
      <c r="AL814" s="336"/>
      <c r="AM814" s="350"/>
      <c r="AN814" s="353"/>
      <c r="AO814" s="336"/>
      <c r="AP814" s="350"/>
      <c r="AQ814" s="353"/>
      <c r="AR814" s="336"/>
      <c r="AS814" s="350"/>
      <c r="AT814" s="353"/>
      <c r="AU814" s="336"/>
      <c r="AV814" s="350"/>
      <c r="AW814" s="363"/>
      <c r="AX814" s="336"/>
      <c r="AY814" s="417"/>
      <c r="AZ814" s="411"/>
      <c r="BA814" s="411"/>
      <c r="BB814" s="414"/>
    </row>
    <row r="815" spans="2:62" ht="28.15" customHeight="1" thickBot="1" x14ac:dyDescent="0.25">
      <c r="B815" s="30"/>
      <c r="C815" s="355"/>
      <c r="D815" s="246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 t="s">
        <v>493</v>
      </c>
      <c r="N815" s="50" t="s">
        <v>104</v>
      </c>
      <c r="O815" s="51" t="s">
        <v>179</v>
      </c>
      <c r="P815" s="50" t="s">
        <v>103</v>
      </c>
      <c r="Q815" s="51" t="s">
        <v>1161</v>
      </c>
      <c r="R815" s="50" t="s">
        <v>102</v>
      </c>
      <c r="S815" s="51" t="s">
        <v>469</v>
      </c>
      <c r="T815" s="50">
        <v>20</v>
      </c>
      <c r="U815" s="51" t="s">
        <v>467</v>
      </c>
      <c r="V815" s="50" t="s">
        <v>101</v>
      </c>
      <c r="W815" s="51" t="s">
        <v>130</v>
      </c>
      <c r="X815" s="50" t="s">
        <v>100</v>
      </c>
      <c r="Y815" s="51"/>
      <c r="Z815" s="50" t="s">
        <v>99</v>
      </c>
      <c r="AA815" s="51"/>
      <c r="AB815" s="187"/>
      <c r="AC815" s="51"/>
      <c r="AD815" s="187"/>
      <c r="AE815" s="48"/>
      <c r="AF815" s="424"/>
      <c r="AG815" s="424"/>
      <c r="AH815" s="280"/>
      <c r="AI815" s="9"/>
      <c r="AJ815" s="351"/>
      <c r="AK815" s="354"/>
      <c r="AL815" s="337"/>
      <c r="AM815" s="351"/>
      <c r="AN815" s="354"/>
      <c r="AO815" s="337"/>
      <c r="AP815" s="351"/>
      <c r="AQ815" s="354"/>
      <c r="AR815" s="337"/>
      <c r="AS815" s="351"/>
      <c r="AT815" s="354"/>
      <c r="AU815" s="337"/>
      <c r="AV815" s="351"/>
      <c r="AW815" s="364"/>
      <c r="AX815" s="337"/>
      <c r="AY815" s="418"/>
      <c r="AZ815" s="412"/>
      <c r="BA815" s="412"/>
      <c r="BB815" s="415"/>
    </row>
    <row r="816" spans="2:62" ht="28.15" customHeight="1" x14ac:dyDescent="0.2">
      <c r="B816" s="30"/>
      <c r="C816" s="338">
        <v>3</v>
      </c>
      <c r="D816" s="212"/>
      <c r="E816" s="198"/>
      <c r="F816" s="198"/>
      <c r="G816" s="197"/>
      <c r="H816" s="358"/>
      <c r="I816" s="390">
        <v>142</v>
      </c>
      <c r="J816" s="390">
        <v>35</v>
      </c>
      <c r="K816" s="390">
        <v>7</v>
      </c>
      <c r="L816" s="42" t="s">
        <v>131</v>
      </c>
      <c r="M816" s="43" t="s">
        <v>179</v>
      </c>
      <c r="N816" s="42" t="s">
        <v>129</v>
      </c>
      <c r="O816" s="43" t="s">
        <v>1304</v>
      </c>
      <c r="P816" s="42" t="s">
        <v>128</v>
      </c>
      <c r="Q816" s="43" t="s">
        <v>467</v>
      </c>
      <c r="R816" s="42" t="s">
        <v>127</v>
      </c>
      <c r="S816" s="43" t="s">
        <v>1303</v>
      </c>
      <c r="T816" s="42" t="s">
        <v>126</v>
      </c>
      <c r="U816" s="43" t="s">
        <v>458</v>
      </c>
      <c r="V816" s="42" t="s">
        <v>125</v>
      </c>
      <c r="W816" s="43" t="s">
        <v>536</v>
      </c>
      <c r="X816" s="42" t="s">
        <v>124</v>
      </c>
      <c r="Y816" s="43" t="s">
        <v>354</v>
      </c>
      <c r="Z816" s="42" t="s">
        <v>123</v>
      </c>
      <c r="AA816" s="43"/>
      <c r="AB816" s="196"/>
      <c r="AC816" s="43"/>
      <c r="AD816" s="196" t="s">
        <v>132</v>
      </c>
      <c r="AE816" s="39"/>
      <c r="AF816" s="421">
        <v>5</v>
      </c>
      <c r="AG816" s="421"/>
      <c r="AH816" s="279"/>
      <c r="AI816" s="9"/>
      <c r="AJ816" s="349">
        <f>SUMPRODUCT(LEN($M816:$AA819)-LEN(SUBSTITUTE($M816:$AA819,"A", "")))</f>
        <v>62</v>
      </c>
      <c r="AK816" s="352">
        <f>SUMPRODUCT(LEN($AD816:$AD819)-LEN(SUBSTITUTE($AD816:$AD819,"A", "")))</f>
        <v>1</v>
      </c>
      <c r="AL816" s="335">
        <f>SUMPRODUCT(LEN($AC816:$AC819)-LEN(SUBSTITUTE($AC816:$AC819,"A", "")))</f>
        <v>0</v>
      </c>
      <c r="AM816" s="349">
        <f>SUMPRODUCT(LEN($M816:$AA819)-LEN(SUBSTITUTE($M816:$AA819,"S", "")))</f>
        <v>20</v>
      </c>
      <c r="AN816" s="352">
        <f>SUMPRODUCT(LEN($AD816:$AD819)-LEN(SUBSTITUTE($AD816:$AD819,"S", "")))</f>
        <v>0</v>
      </c>
      <c r="AO816" s="335">
        <f>SUMPRODUCT(LEN($AC816:$AC819)-LEN(SUBSTITUTE($AC816:$AC819,"S", "")))</f>
        <v>0</v>
      </c>
      <c r="AP816" s="349">
        <f>SUMPRODUCT(LEN($M816:$AA819)-LEN(SUBSTITUTE($M816:$AA819,"F", "")))</f>
        <v>2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26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35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8.15" customHeight="1" thickBot="1" x14ac:dyDescent="0.25">
      <c r="B817" s="30"/>
      <c r="C817" s="339"/>
      <c r="D817" s="221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 t="s">
        <v>132</v>
      </c>
      <c r="N817" s="33" t="s">
        <v>121</v>
      </c>
      <c r="O817" s="55" t="s">
        <v>984</v>
      </c>
      <c r="P817" s="33" t="s">
        <v>120</v>
      </c>
      <c r="Q817" s="55" t="s">
        <v>1302</v>
      </c>
      <c r="R817" s="33" t="s">
        <v>119</v>
      </c>
      <c r="S817" s="55" t="s">
        <v>1301</v>
      </c>
      <c r="T817" s="33" t="s">
        <v>118</v>
      </c>
      <c r="U817" s="55" t="s">
        <v>469</v>
      </c>
      <c r="V817" s="33" t="s">
        <v>117</v>
      </c>
      <c r="W817" s="55" t="s">
        <v>185</v>
      </c>
      <c r="X817" s="33" t="s">
        <v>116</v>
      </c>
      <c r="Y817" s="55" t="s">
        <v>130</v>
      </c>
      <c r="Z817" s="33" t="s">
        <v>115</v>
      </c>
      <c r="AA817" s="55"/>
      <c r="AB817" s="193"/>
      <c r="AC817" s="55"/>
      <c r="AD817" s="193"/>
      <c r="AE817" s="22"/>
      <c r="AF817" s="422"/>
      <c r="AG817" s="422"/>
      <c r="AH817" s="278"/>
      <c r="AI817" s="9"/>
      <c r="AJ817" s="350"/>
      <c r="AK817" s="353"/>
      <c r="AL817" s="336"/>
      <c r="AM817" s="350"/>
      <c r="AN817" s="353"/>
      <c r="AO817" s="336"/>
      <c r="AP817" s="350"/>
      <c r="AQ817" s="353"/>
      <c r="AR817" s="336"/>
      <c r="AS817" s="350"/>
      <c r="AT817" s="353"/>
      <c r="AU817" s="336"/>
      <c r="AV817" s="350"/>
      <c r="AW817" s="363"/>
      <c r="AX817" s="336"/>
      <c r="AY817" s="417"/>
      <c r="AZ817" s="411"/>
      <c r="BA817" s="411"/>
      <c r="BB817" s="414"/>
    </row>
    <row r="818" spans="2:62" ht="28.15" customHeight="1" x14ac:dyDescent="0.2">
      <c r="B818" s="30"/>
      <c r="C818" s="340"/>
      <c r="D818" s="218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 t="s">
        <v>484</v>
      </c>
      <c r="N818" s="25" t="s">
        <v>112</v>
      </c>
      <c r="O818" s="114" t="s">
        <v>1042</v>
      </c>
      <c r="P818" s="25" t="s">
        <v>111</v>
      </c>
      <c r="Q818" s="114" t="s">
        <v>357</v>
      </c>
      <c r="R818" s="25" t="s">
        <v>110</v>
      </c>
      <c r="S818" s="114" t="s">
        <v>1300</v>
      </c>
      <c r="T818" s="25" t="s">
        <v>109</v>
      </c>
      <c r="U818" s="114" t="s">
        <v>458</v>
      </c>
      <c r="V818" s="25" t="s">
        <v>108</v>
      </c>
      <c r="W818" s="114" t="s">
        <v>567</v>
      </c>
      <c r="X818" s="25" t="s">
        <v>107</v>
      </c>
      <c r="Y818" s="114" t="s">
        <v>130</v>
      </c>
      <c r="Z818" s="25" t="s">
        <v>106</v>
      </c>
      <c r="AA818" s="114"/>
      <c r="AB818" s="190"/>
      <c r="AC818" s="114"/>
      <c r="AD818" s="190"/>
      <c r="AE818" s="22"/>
      <c r="AF818" s="422"/>
      <c r="AG818" s="422"/>
      <c r="AH818" s="278"/>
      <c r="AI818" s="9"/>
      <c r="AJ818" s="350"/>
      <c r="AK818" s="353"/>
      <c r="AL818" s="336"/>
      <c r="AM818" s="350"/>
      <c r="AN818" s="353"/>
      <c r="AO818" s="336"/>
      <c r="AP818" s="350"/>
      <c r="AQ818" s="353"/>
      <c r="AR818" s="336"/>
      <c r="AS818" s="350"/>
      <c r="AT818" s="353"/>
      <c r="AU818" s="336"/>
      <c r="AV818" s="350"/>
      <c r="AW818" s="363"/>
      <c r="AX818" s="336"/>
      <c r="AY818" s="417"/>
      <c r="AZ818" s="411"/>
      <c r="BA818" s="411"/>
      <c r="BB818" s="414"/>
    </row>
    <row r="819" spans="2:62" ht="28.15" customHeight="1" thickBot="1" x14ac:dyDescent="0.25">
      <c r="B819" s="20"/>
      <c r="C819" s="341"/>
      <c r="D819" s="215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 t="s">
        <v>527</v>
      </c>
      <c r="N819" s="15" t="s">
        <v>104</v>
      </c>
      <c r="O819" s="16" t="s">
        <v>1299</v>
      </c>
      <c r="P819" s="15" t="s">
        <v>103</v>
      </c>
      <c r="Q819" s="16" t="s">
        <v>487</v>
      </c>
      <c r="R819" s="15" t="s">
        <v>102</v>
      </c>
      <c r="S819" s="16" t="s">
        <v>1298</v>
      </c>
      <c r="T819" s="15">
        <v>20</v>
      </c>
      <c r="U819" s="16" t="s">
        <v>525</v>
      </c>
      <c r="V819" s="15" t="s">
        <v>101</v>
      </c>
      <c r="W819" s="16" t="s">
        <v>354</v>
      </c>
      <c r="X819" s="15" t="s">
        <v>100</v>
      </c>
      <c r="Y819" s="16" t="s">
        <v>130</v>
      </c>
      <c r="Z819" s="15" t="s">
        <v>99</v>
      </c>
      <c r="AA819" s="16"/>
      <c r="AB819" s="187"/>
      <c r="AC819" s="16"/>
      <c r="AD819" s="186"/>
      <c r="AE819" s="11"/>
      <c r="AF819" s="423"/>
      <c r="AG819" s="423"/>
      <c r="AH819" s="277"/>
      <c r="AI819" s="9"/>
      <c r="AJ819" s="351"/>
      <c r="AK819" s="354"/>
      <c r="AL819" s="337"/>
      <c r="AM819" s="351"/>
      <c r="AN819" s="354"/>
      <c r="AO819" s="337"/>
      <c r="AP819" s="351"/>
      <c r="AQ819" s="354"/>
      <c r="AR819" s="337"/>
      <c r="AS819" s="351"/>
      <c r="AT819" s="354"/>
      <c r="AU819" s="337"/>
      <c r="AV819" s="351"/>
      <c r="AW819" s="364"/>
      <c r="AX819" s="337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1297</v>
      </c>
      <c r="AG820" s="108" t="s">
        <v>161</v>
      </c>
      <c r="AH820" s="286" t="s">
        <v>160</v>
      </c>
      <c r="AI820" s="106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236</v>
      </c>
      <c r="E821" s="425">
        <v>24115.8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85"/>
      <c r="AI821" s="86" t="s">
        <v>137</v>
      </c>
      <c r="AJ821" s="85">
        <f t="shared" ref="AJ821:BB821" si="91">SUM(AJ823:AJ834)</f>
        <v>148</v>
      </c>
      <c r="AK821" s="84">
        <f t="shared" si="91"/>
        <v>8</v>
      </c>
      <c r="AL821" s="83">
        <f t="shared" si="91"/>
        <v>0</v>
      </c>
      <c r="AM821" s="85">
        <f t="shared" si="91"/>
        <v>78</v>
      </c>
      <c r="AN821" s="84">
        <f t="shared" si="91"/>
        <v>0</v>
      </c>
      <c r="AO821" s="83">
        <f t="shared" si="91"/>
        <v>0</v>
      </c>
      <c r="AP821" s="85">
        <f t="shared" si="91"/>
        <v>4</v>
      </c>
      <c r="AQ821" s="84">
        <f t="shared" si="91"/>
        <v>0</v>
      </c>
      <c r="AR821" s="83">
        <f t="shared" si="91"/>
        <v>0</v>
      </c>
      <c r="AS821" s="85">
        <f t="shared" si="91"/>
        <v>47</v>
      </c>
      <c r="AT821" s="84">
        <f t="shared" si="91"/>
        <v>2</v>
      </c>
      <c r="AU821" s="83">
        <f t="shared" si="91"/>
        <v>0</v>
      </c>
      <c r="AV821" s="85">
        <f t="shared" si="91"/>
        <v>0</v>
      </c>
      <c r="AW821" s="84">
        <f t="shared" si="91"/>
        <v>0</v>
      </c>
      <c r="AX821" s="83">
        <f t="shared" si="91"/>
        <v>0</v>
      </c>
      <c r="AY821" s="82">
        <f t="shared" si="91"/>
        <v>0</v>
      </c>
      <c r="AZ821" s="81">
        <f t="shared" si="91"/>
        <v>0</v>
      </c>
      <c r="BA821" s="81">
        <f t="shared" si="91"/>
        <v>6</v>
      </c>
      <c r="BB821" s="80">
        <f t="shared" si="91"/>
        <v>0</v>
      </c>
      <c r="BC821" s="79" t="s">
        <v>136</v>
      </c>
      <c r="BF821" s="5">
        <f>SUM(AJ821:AL821)/$BG$5</f>
        <v>52</v>
      </c>
      <c r="BG821" s="5">
        <f>SUM(AM821:AO821,AY821)/$BG$5</f>
        <v>26</v>
      </c>
      <c r="BH821" s="5">
        <f>SUM(AP821:AR821,AZ821)/$BG$5</f>
        <v>1.3333333333333333</v>
      </c>
      <c r="BI821" s="5">
        <f>SUM(AS821:AU821,BA821)/$BG$5</f>
        <v>18.333333333333332</v>
      </c>
      <c r="BJ821" s="5">
        <f>SUM(AV821:AX821,BB821)/$BG$5</f>
        <v>0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85"/>
      <c r="AI822" s="66" t="s">
        <v>135</v>
      </c>
      <c r="AJ822" s="283"/>
      <c r="AK822" s="284"/>
      <c r="AL822" s="281"/>
      <c r="AM822" s="283"/>
      <c r="AN822" s="284"/>
      <c r="AO822" s="281"/>
      <c r="AP822" s="283"/>
      <c r="AQ822" s="284"/>
      <c r="AR822" s="281"/>
      <c r="AS822" s="283"/>
      <c r="AT822" s="284"/>
      <c r="AU822" s="281"/>
      <c r="AV822" s="283"/>
      <c r="AW822" s="282"/>
      <c r="AX822" s="281"/>
      <c r="AY822" s="62">
        <f>AY821/3</f>
        <v>0</v>
      </c>
      <c r="AZ822" s="61">
        <f>AZ821/3</f>
        <v>0</v>
      </c>
      <c r="BA822" s="61">
        <f>BA821/3</f>
        <v>2</v>
      </c>
      <c r="BB822" s="60">
        <f>BB821/3</f>
        <v>0</v>
      </c>
      <c r="BC822" s="59" t="s">
        <v>134</v>
      </c>
    </row>
    <row r="823" spans="2:62" ht="28.15" customHeight="1" x14ac:dyDescent="0.2">
      <c r="B823" s="30"/>
      <c r="C823" s="338">
        <v>1</v>
      </c>
      <c r="D823" s="239" t="s">
        <v>1296</v>
      </c>
      <c r="E823" s="198"/>
      <c r="F823" s="198"/>
      <c r="G823" s="197"/>
      <c r="H823" s="358" t="s">
        <v>370</v>
      </c>
      <c r="I823" s="390">
        <v>147</v>
      </c>
      <c r="J823" s="390">
        <v>30</v>
      </c>
      <c r="K823" s="390">
        <v>6</v>
      </c>
      <c r="L823" s="42" t="s">
        <v>131</v>
      </c>
      <c r="M823" s="43" t="s">
        <v>467</v>
      </c>
      <c r="N823" s="42" t="s">
        <v>129</v>
      </c>
      <c r="O823" s="43" t="s">
        <v>496</v>
      </c>
      <c r="P823" s="42" t="s">
        <v>128</v>
      </c>
      <c r="Q823" s="43" t="s">
        <v>179</v>
      </c>
      <c r="R823" s="42" t="s">
        <v>127</v>
      </c>
      <c r="S823" s="43" t="s">
        <v>684</v>
      </c>
      <c r="T823" s="42" t="s">
        <v>126</v>
      </c>
      <c r="U823" s="43" t="s">
        <v>179</v>
      </c>
      <c r="V823" s="42" t="s">
        <v>125</v>
      </c>
      <c r="W823" s="43" t="s">
        <v>354</v>
      </c>
      <c r="X823" s="42" t="s">
        <v>124</v>
      </c>
      <c r="Y823" s="43"/>
      <c r="Z823" s="42" t="s">
        <v>123</v>
      </c>
      <c r="AA823" s="43"/>
      <c r="AB823" s="196"/>
      <c r="AC823" s="43"/>
      <c r="AD823" s="196"/>
      <c r="AE823" s="58" t="s">
        <v>1295</v>
      </c>
      <c r="AF823" s="421"/>
      <c r="AG823" s="421"/>
      <c r="AH823" s="279"/>
      <c r="AI823" s="9"/>
      <c r="AJ823" s="349">
        <f>SUMPRODUCT(LEN($M823:$AA826)-LEN(SUBSTITUTE($M823:$AA826,"A", "")))</f>
        <v>35</v>
      </c>
      <c r="AK823" s="352">
        <f>SUMPRODUCT(LEN($AD823:$AD826)-LEN(SUBSTITUTE($AD823:$AD826,"A", "")))</f>
        <v>0</v>
      </c>
      <c r="AL823" s="335">
        <f>SUMPRODUCT(LEN($AC823:$AC826)-LEN(SUBSTITUTE($AC823:$AC826,"A", "")))</f>
        <v>0</v>
      </c>
      <c r="AM823" s="349">
        <f>SUMPRODUCT(LEN($M823:$AA826)-LEN(SUBSTITUTE($M823:$AA826,"S", "")))</f>
        <v>7</v>
      </c>
      <c r="AN823" s="352">
        <f>SUMPRODUCT(LEN($AD823:$AD826)-LEN(SUBSTITUTE($AD823:$AD826,"S", "")))</f>
        <v>0</v>
      </c>
      <c r="AO823" s="335">
        <f>SUMPRODUCT(LEN($AC823:$AC826)-LEN(SUBSTITUTE($AC823:$AC826,"S", "")))</f>
        <v>0</v>
      </c>
      <c r="AP823" s="349">
        <f>SUMPRODUCT(LEN($M823:$AA826)-LEN(SUBSTITUTE($M823:$AA826,"F", "")))</f>
        <v>1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7</v>
      </c>
      <c r="AT823" s="352">
        <f>SUMPRODUCT(LEN($AD823:$AD826)-LEN(SUBSTITUTE($AD823:$AD826,"G", "")))</f>
        <v>0</v>
      </c>
      <c r="AU823" s="335">
        <f>SUMPRODUCT(LEN($AC823:$AC826)-LEN(SUBSTITUTE($AC823:$AC826,"G", "")))</f>
        <v>0</v>
      </c>
      <c r="AV823" s="349">
        <f>SUMPRODUCT(LEN($L823:$AA826)-LEN(SUBSTITUTE($L823:$AA826,"M", "")))</f>
        <v>0</v>
      </c>
      <c r="AW823" s="362">
        <f>SUMPRODUCT(LEN($AD823:$AD826)-LEN(SUBSTITUTE($AD823:$AD826,"M", "")))</f>
        <v>0</v>
      </c>
      <c r="AX823" s="335">
        <f>SUMPRODUCT(LEN($AC823:$AC826)-LEN(SUBSTITUTE($AC823:$AC826,"M", "")))</f>
        <v>0</v>
      </c>
      <c r="AY823" s="416">
        <f>SUMPRODUCT(LEN($AE823:$AE826)-LEN(SUBSTITUTE($AE823:$AE826,"S", "")))</f>
        <v>0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6</v>
      </c>
      <c r="BB823" s="413">
        <f>SUMPRODUCT(LEN($AE823:$AE826)-LEN(SUBSTITUTE($AE823:$AE826,"M", "")))</f>
        <v>0</v>
      </c>
    </row>
    <row r="824" spans="2:62" ht="28.15" customHeight="1" thickBot="1" x14ac:dyDescent="0.25">
      <c r="B824" s="30"/>
      <c r="C824" s="339"/>
      <c r="D824" s="221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509</v>
      </c>
      <c r="N824" s="33" t="s">
        <v>121</v>
      </c>
      <c r="O824" s="55" t="s">
        <v>179</v>
      </c>
      <c r="P824" s="33" t="s">
        <v>120</v>
      </c>
      <c r="Q824" s="55" t="s">
        <v>179</v>
      </c>
      <c r="R824" s="33" t="s">
        <v>119</v>
      </c>
      <c r="S824" s="55" t="s">
        <v>722</v>
      </c>
      <c r="T824" s="33" t="s">
        <v>118</v>
      </c>
      <c r="U824" s="55" t="s">
        <v>542</v>
      </c>
      <c r="V824" s="33" t="s">
        <v>117</v>
      </c>
      <c r="W824" s="55" t="s">
        <v>130</v>
      </c>
      <c r="X824" s="33" t="s">
        <v>116</v>
      </c>
      <c r="Y824" s="55"/>
      <c r="Z824" s="33" t="s">
        <v>115</v>
      </c>
      <c r="AA824" s="55"/>
      <c r="AB824" s="193"/>
      <c r="AC824" s="55"/>
      <c r="AD824" s="193"/>
      <c r="AE824" s="57"/>
      <c r="AF824" s="422"/>
      <c r="AG824" s="422"/>
      <c r="AH824" s="278"/>
      <c r="AI824" s="9"/>
      <c r="AJ824" s="350"/>
      <c r="AK824" s="353"/>
      <c r="AL824" s="336"/>
      <c r="AM824" s="350"/>
      <c r="AN824" s="353"/>
      <c r="AO824" s="336"/>
      <c r="AP824" s="350"/>
      <c r="AQ824" s="353"/>
      <c r="AR824" s="336"/>
      <c r="AS824" s="350"/>
      <c r="AT824" s="353"/>
      <c r="AU824" s="336"/>
      <c r="AV824" s="350"/>
      <c r="AW824" s="363"/>
      <c r="AX824" s="336"/>
      <c r="AY824" s="417"/>
      <c r="AZ824" s="411"/>
      <c r="BA824" s="411"/>
      <c r="BB824" s="414"/>
    </row>
    <row r="825" spans="2:62" ht="28.15" customHeight="1" x14ac:dyDescent="0.2">
      <c r="B825" s="30"/>
      <c r="C825" s="340"/>
      <c r="D825" s="218"/>
      <c r="E825" s="192"/>
      <c r="F825" s="192"/>
      <c r="G825" s="191"/>
      <c r="H825" s="360">
        <v>232</v>
      </c>
      <c r="I825" s="392"/>
      <c r="J825" s="392"/>
      <c r="K825" s="392"/>
      <c r="L825" s="25" t="s">
        <v>114</v>
      </c>
      <c r="M825" s="114" t="s">
        <v>179</v>
      </c>
      <c r="N825" s="25" t="s">
        <v>112</v>
      </c>
      <c r="O825" s="114" t="s">
        <v>179</v>
      </c>
      <c r="P825" s="25" t="s">
        <v>111</v>
      </c>
      <c r="Q825" s="114" t="s">
        <v>179</v>
      </c>
      <c r="R825" s="25" t="s">
        <v>110</v>
      </c>
      <c r="S825" s="114" t="s">
        <v>493</v>
      </c>
      <c r="T825" s="25" t="s">
        <v>109</v>
      </c>
      <c r="U825" s="114" t="s">
        <v>179</v>
      </c>
      <c r="V825" s="25" t="s">
        <v>108</v>
      </c>
      <c r="W825" s="114" t="s">
        <v>130</v>
      </c>
      <c r="X825" s="25" t="s">
        <v>107</v>
      </c>
      <c r="Y825" s="114"/>
      <c r="Z825" s="25" t="s">
        <v>106</v>
      </c>
      <c r="AA825" s="114"/>
      <c r="AB825" s="190"/>
      <c r="AC825" s="114"/>
      <c r="AD825" s="190"/>
      <c r="AE825" s="57"/>
      <c r="AF825" s="422"/>
      <c r="AG825" s="422"/>
      <c r="AH825" s="278"/>
      <c r="AI825" s="9"/>
      <c r="AJ825" s="350"/>
      <c r="AK825" s="353"/>
      <c r="AL825" s="336"/>
      <c r="AM825" s="350"/>
      <c r="AN825" s="353"/>
      <c r="AO825" s="336"/>
      <c r="AP825" s="350"/>
      <c r="AQ825" s="353"/>
      <c r="AR825" s="336"/>
      <c r="AS825" s="350"/>
      <c r="AT825" s="353"/>
      <c r="AU825" s="336"/>
      <c r="AV825" s="350"/>
      <c r="AW825" s="363"/>
      <c r="AX825" s="336"/>
      <c r="AY825" s="417"/>
      <c r="AZ825" s="411"/>
      <c r="BA825" s="411"/>
      <c r="BB825" s="414"/>
    </row>
    <row r="826" spans="2:62" ht="28.15" customHeight="1" thickBot="1" x14ac:dyDescent="0.25">
      <c r="B826" s="30"/>
      <c r="C826" s="355"/>
      <c r="D826" s="246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179</v>
      </c>
      <c r="N826" s="50" t="s">
        <v>104</v>
      </c>
      <c r="O826" s="51" t="s">
        <v>179</v>
      </c>
      <c r="P826" s="50" t="s">
        <v>103</v>
      </c>
      <c r="Q826" s="51" t="s">
        <v>357</v>
      </c>
      <c r="R826" s="50" t="s">
        <v>102</v>
      </c>
      <c r="S826" s="51" t="s">
        <v>179</v>
      </c>
      <c r="T826" s="50">
        <v>20</v>
      </c>
      <c r="U826" s="51" t="s">
        <v>347</v>
      </c>
      <c r="V826" s="50" t="s">
        <v>101</v>
      </c>
      <c r="W826" s="51" t="s">
        <v>130</v>
      </c>
      <c r="X826" s="50" t="s">
        <v>100</v>
      </c>
      <c r="Y826" s="51"/>
      <c r="Z826" s="50" t="s">
        <v>99</v>
      </c>
      <c r="AA826" s="51"/>
      <c r="AB826" s="187"/>
      <c r="AC826" s="51"/>
      <c r="AD826" s="187"/>
      <c r="AE826" s="56"/>
      <c r="AF826" s="424"/>
      <c r="AG826" s="424"/>
      <c r="AH826" s="280"/>
      <c r="AI826" s="9"/>
      <c r="AJ826" s="351"/>
      <c r="AK826" s="354"/>
      <c r="AL826" s="337"/>
      <c r="AM826" s="351"/>
      <c r="AN826" s="354"/>
      <c r="AO826" s="337"/>
      <c r="AP826" s="351"/>
      <c r="AQ826" s="354"/>
      <c r="AR826" s="337"/>
      <c r="AS826" s="351"/>
      <c r="AT826" s="354"/>
      <c r="AU826" s="337"/>
      <c r="AV826" s="351"/>
      <c r="AW826" s="364"/>
      <c r="AX826" s="337"/>
      <c r="AY826" s="418"/>
      <c r="AZ826" s="412"/>
      <c r="BA826" s="412"/>
      <c r="BB826" s="415"/>
    </row>
    <row r="827" spans="2:62" ht="28.15" customHeight="1" x14ac:dyDescent="0.2">
      <c r="B827" s="30"/>
      <c r="C827" s="338">
        <v>2</v>
      </c>
      <c r="D827" s="212"/>
      <c r="E827" s="198"/>
      <c r="F827" s="198"/>
      <c r="G827" s="197"/>
      <c r="H827" s="358"/>
      <c r="I827" s="390">
        <v>146</v>
      </c>
      <c r="J827" s="390">
        <v>36</v>
      </c>
      <c r="K827" s="390">
        <v>6</v>
      </c>
      <c r="L827" s="42" t="s">
        <v>131</v>
      </c>
      <c r="M827" s="43" t="s">
        <v>357</v>
      </c>
      <c r="N827" s="42" t="s">
        <v>129</v>
      </c>
      <c r="O827" s="43" t="s">
        <v>1289</v>
      </c>
      <c r="P827" s="42" t="s">
        <v>128</v>
      </c>
      <c r="Q827" s="43" t="s">
        <v>1042</v>
      </c>
      <c r="R827" s="42" t="s">
        <v>127</v>
      </c>
      <c r="S827" s="43" t="s">
        <v>717</v>
      </c>
      <c r="T827" s="42" t="s">
        <v>126</v>
      </c>
      <c r="U827" s="43" t="s">
        <v>1294</v>
      </c>
      <c r="V827" s="42" t="s">
        <v>125</v>
      </c>
      <c r="W827" s="43" t="s">
        <v>502</v>
      </c>
      <c r="X827" s="42" t="s">
        <v>124</v>
      </c>
      <c r="Y827" s="43" t="s">
        <v>349</v>
      </c>
      <c r="Z827" s="42" t="s">
        <v>123</v>
      </c>
      <c r="AA827" s="43" t="s">
        <v>130</v>
      </c>
      <c r="AB827" s="196"/>
      <c r="AC827" s="43"/>
      <c r="AD827" s="196" t="s">
        <v>1293</v>
      </c>
      <c r="AE827" s="39"/>
      <c r="AF827" s="421">
        <v>6</v>
      </c>
      <c r="AG827" s="421"/>
      <c r="AH827" s="279"/>
      <c r="AI827" s="9"/>
      <c r="AJ827" s="349">
        <f>SUMPRODUCT(LEN($M827:$AA830)-LEN(SUBSTITUTE($M827:$AA830,"A", "")))</f>
        <v>64</v>
      </c>
      <c r="AK827" s="352">
        <f>SUMPRODUCT(LEN($AD827:$AD830)-LEN(SUBSTITUTE($AD827:$AD830,"A", "")))</f>
        <v>6</v>
      </c>
      <c r="AL827" s="335">
        <f>SUMPRODUCT(LEN($AC827:$AC830)-LEN(SUBSTITUTE($AC827:$AC830,"A", "")))</f>
        <v>0</v>
      </c>
      <c r="AM827" s="349">
        <f>SUMPRODUCT(LEN($M827:$AA830)-LEN(SUBSTITUTE($M827:$AA830,"S", "")))</f>
        <v>41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3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27</v>
      </c>
      <c r="AT827" s="352">
        <f>SUMPRODUCT(LEN($AD827:$AD830)-LEN(SUBSTITUTE($AD827:$AD830,"G", "")))</f>
        <v>2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35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8.15" customHeight="1" thickBot="1" x14ac:dyDescent="0.25">
      <c r="B828" s="30"/>
      <c r="C828" s="339"/>
      <c r="D828" s="221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 t="s">
        <v>1052</v>
      </c>
      <c r="N828" s="33" t="s">
        <v>121</v>
      </c>
      <c r="O828" s="55" t="s">
        <v>679</v>
      </c>
      <c r="P828" s="33" t="s">
        <v>120</v>
      </c>
      <c r="Q828" s="55" t="s">
        <v>1292</v>
      </c>
      <c r="R828" s="33" t="s">
        <v>119</v>
      </c>
      <c r="S828" s="55" t="s">
        <v>993</v>
      </c>
      <c r="T828" s="33" t="s">
        <v>118</v>
      </c>
      <c r="U828" s="55" t="s">
        <v>676</v>
      </c>
      <c r="V828" s="33" t="s">
        <v>117</v>
      </c>
      <c r="W828" s="55" t="s">
        <v>1291</v>
      </c>
      <c r="X828" s="33" t="s">
        <v>116</v>
      </c>
      <c r="Y828" s="55" t="s">
        <v>347</v>
      </c>
      <c r="Z828" s="33" t="s">
        <v>115</v>
      </c>
      <c r="AA828" s="55" t="s">
        <v>130</v>
      </c>
      <c r="AB828" s="193"/>
      <c r="AC828" s="55"/>
      <c r="AD828" s="193"/>
      <c r="AE828" s="22"/>
      <c r="AF828" s="422"/>
      <c r="AG828" s="422"/>
      <c r="AH828" s="278"/>
      <c r="AI828" s="9"/>
      <c r="AJ828" s="350"/>
      <c r="AK828" s="353"/>
      <c r="AL828" s="336"/>
      <c r="AM828" s="350"/>
      <c r="AN828" s="353"/>
      <c r="AO828" s="336"/>
      <c r="AP828" s="350"/>
      <c r="AQ828" s="353"/>
      <c r="AR828" s="336"/>
      <c r="AS828" s="350"/>
      <c r="AT828" s="353"/>
      <c r="AU828" s="336"/>
      <c r="AV828" s="350"/>
      <c r="AW828" s="363"/>
      <c r="AX828" s="336"/>
      <c r="AY828" s="417"/>
      <c r="AZ828" s="411"/>
      <c r="BA828" s="411"/>
      <c r="BB828" s="414"/>
    </row>
    <row r="829" spans="2:62" ht="28.15" customHeight="1" x14ac:dyDescent="0.2">
      <c r="B829" s="30"/>
      <c r="C829" s="340"/>
      <c r="D829" s="218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 t="s">
        <v>984</v>
      </c>
      <c r="N829" s="25" t="s">
        <v>112</v>
      </c>
      <c r="O829" s="114" t="s">
        <v>1075</v>
      </c>
      <c r="P829" s="25" t="s">
        <v>111</v>
      </c>
      <c r="Q829" s="114" t="s">
        <v>1290</v>
      </c>
      <c r="R829" s="25" t="s">
        <v>110</v>
      </c>
      <c r="S829" s="114" t="s">
        <v>469</v>
      </c>
      <c r="T829" s="25" t="s">
        <v>109</v>
      </c>
      <c r="U829" s="114" t="s">
        <v>499</v>
      </c>
      <c r="V829" s="25" t="s">
        <v>108</v>
      </c>
      <c r="W829" s="114" t="s">
        <v>579</v>
      </c>
      <c r="X829" s="25" t="s">
        <v>107</v>
      </c>
      <c r="Y829" s="114" t="s">
        <v>354</v>
      </c>
      <c r="Z829" s="25" t="s">
        <v>106</v>
      </c>
      <c r="AA829" s="114"/>
      <c r="AB829" s="190"/>
      <c r="AC829" s="114"/>
      <c r="AD829" s="190"/>
      <c r="AE829" s="22"/>
      <c r="AF829" s="422"/>
      <c r="AG829" s="422"/>
      <c r="AH829" s="278"/>
      <c r="AI829" s="9"/>
      <c r="AJ829" s="350"/>
      <c r="AK829" s="353"/>
      <c r="AL829" s="336"/>
      <c r="AM829" s="350"/>
      <c r="AN829" s="353"/>
      <c r="AO829" s="336"/>
      <c r="AP829" s="350"/>
      <c r="AQ829" s="353"/>
      <c r="AR829" s="336"/>
      <c r="AS829" s="350"/>
      <c r="AT829" s="353"/>
      <c r="AU829" s="336"/>
      <c r="AV829" s="350"/>
      <c r="AW829" s="363"/>
      <c r="AX829" s="336"/>
      <c r="AY829" s="417"/>
      <c r="AZ829" s="411"/>
      <c r="BA829" s="411"/>
      <c r="BB829" s="414"/>
    </row>
    <row r="830" spans="2:62" ht="28.15" customHeight="1" thickBot="1" x14ac:dyDescent="0.25">
      <c r="B830" s="30"/>
      <c r="C830" s="355"/>
      <c r="D830" s="246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 t="s">
        <v>527</v>
      </c>
      <c r="N830" s="50" t="s">
        <v>104</v>
      </c>
      <c r="O830" s="51" t="s">
        <v>684</v>
      </c>
      <c r="P830" s="50" t="s">
        <v>103</v>
      </c>
      <c r="Q830" s="51" t="s">
        <v>686</v>
      </c>
      <c r="R830" s="50" t="s">
        <v>102</v>
      </c>
      <c r="S830" s="51" t="s">
        <v>468</v>
      </c>
      <c r="T830" s="50">
        <v>20</v>
      </c>
      <c r="U830" s="51" t="s">
        <v>581</v>
      </c>
      <c r="V830" s="50" t="s">
        <v>101</v>
      </c>
      <c r="W830" s="51" t="s">
        <v>819</v>
      </c>
      <c r="X830" s="50" t="s">
        <v>100</v>
      </c>
      <c r="Y830" s="51" t="s">
        <v>354</v>
      </c>
      <c r="Z830" s="50" t="s">
        <v>99</v>
      </c>
      <c r="AA830" s="51"/>
      <c r="AB830" s="187"/>
      <c r="AC830" s="51"/>
      <c r="AD830" s="187"/>
      <c r="AE830" s="48"/>
      <c r="AF830" s="424"/>
      <c r="AG830" s="424"/>
      <c r="AH830" s="280"/>
      <c r="AI830" s="9"/>
      <c r="AJ830" s="351"/>
      <c r="AK830" s="354"/>
      <c r="AL830" s="337"/>
      <c r="AM830" s="351"/>
      <c r="AN830" s="354"/>
      <c r="AO830" s="337"/>
      <c r="AP830" s="351"/>
      <c r="AQ830" s="354"/>
      <c r="AR830" s="337"/>
      <c r="AS830" s="351"/>
      <c r="AT830" s="354"/>
      <c r="AU830" s="337"/>
      <c r="AV830" s="351"/>
      <c r="AW830" s="364"/>
      <c r="AX830" s="337"/>
      <c r="AY830" s="418"/>
      <c r="AZ830" s="412"/>
      <c r="BA830" s="412"/>
      <c r="BB830" s="415"/>
    </row>
    <row r="831" spans="2:62" ht="28.15" customHeight="1" x14ac:dyDescent="0.2">
      <c r="B831" s="30"/>
      <c r="C831" s="338">
        <v>3</v>
      </c>
      <c r="D831" s="212"/>
      <c r="E831" s="198"/>
      <c r="F831" s="198"/>
      <c r="G831" s="197"/>
      <c r="H831" s="358"/>
      <c r="I831" s="390">
        <v>153</v>
      </c>
      <c r="J831" s="390">
        <v>32</v>
      </c>
      <c r="K831" s="390">
        <v>6</v>
      </c>
      <c r="L831" s="42" t="s">
        <v>131</v>
      </c>
      <c r="M831" s="43" t="s">
        <v>179</v>
      </c>
      <c r="N831" s="42" t="s">
        <v>129</v>
      </c>
      <c r="O831" s="43" t="s">
        <v>527</v>
      </c>
      <c r="P831" s="42" t="s">
        <v>128</v>
      </c>
      <c r="Q831" s="43" t="s">
        <v>179</v>
      </c>
      <c r="R831" s="42" t="s">
        <v>127</v>
      </c>
      <c r="S831" s="43" t="s">
        <v>593</v>
      </c>
      <c r="T831" s="42" t="s">
        <v>126</v>
      </c>
      <c r="U831" s="43" t="s">
        <v>474</v>
      </c>
      <c r="V831" s="42" t="s">
        <v>125</v>
      </c>
      <c r="W831" s="43" t="s">
        <v>349</v>
      </c>
      <c r="X831" s="42" t="s">
        <v>124</v>
      </c>
      <c r="Y831" s="43" t="s">
        <v>130</v>
      </c>
      <c r="Z831" s="42" t="s">
        <v>123</v>
      </c>
      <c r="AA831" s="43"/>
      <c r="AB831" s="196"/>
      <c r="AC831" s="43"/>
      <c r="AD831" s="196" t="s">
        <v>179</v>
      </c>
      <c r="AE831" s="39"/>
      <c r="AF831" s="421"/>
      <c r="AG831" s="421"/>
      <c r="AH831" s="279"/>
      <c r="AI831" s="9"/>
      <c r="AJ831" s="349">
        <f>SUMPRODUCT(LEN($M831:$AA834)-LEN(SUBSTITUTE($M831:$AA834,"A", "")))</f>
        <v>49</v>
      </c>
      <c r="AK831" s="352">
        <f>SUMPRODUCT(LEN($AD831:$AD834)-LEN(SUBSTITUTE($AD831:$AD834,"A", "")))</f>
        <v>2</v>
      </c>
      <c r="AL831" s="335">
        <f>SUMPRODUCT(LEN($AC831:$AC834)-LEN(SUBSTITUTE($AC831:$AC834,"A", "")))</f>
        <v>0</v>
      </c>
      <c r="AM831" s="349">
        <f>SUMPRODUCT(LEN($M831:$AA834)-LEN(SUBSTITUTE($M831:$AA834,"S", "")))</f>
        <v>30</v>
      </c>
      <c r="AN831" s="352">
        <f>SUMPRODUCT(LEN($AD831:$AD834)-LEN(SUBSTITUTE($AD831:$AD834,"S", "")))</f>
        <v>0</v>
      </c>
      <c r="AO831" s="335">
        <f>SUMPRODUCT(LEN($AC831:$AC834)-LEN(SUBSTITUTE($AC831:$AC834,"S", "")))</f>
        <v>0</v>
      </c>
      <c r="AP831" s="349">
        <f>SUMPRODUCT(LEN($M831:$AA834)-LEN(SUBSTITUTE($M831:$AA834,"F", "")))</f>
        <v>0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13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35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8.15" customHeight="1" thickBot="1" x14ac:dyDescent="0.25">
      <c r="B832" s="30"/>
      <c r="C832" s="339"/>
      <c r="D832" s="221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 t="s">
        <v>673</v>
      </c>
      <c r="N832" s="33" t="s">
        <v>121</v>
      </c>
      <c r="O832" s="55" t="s">
        <v>754</v>
      </c>
      <c r="P832" s="33" t="s">
        <v>120</v>
      </c>
      <c r="Q832" s="55" t="s">
        <v>357</v>
      </c>
      <c r="R832" s="33" t="s">
        <v>119</v>
      </c>
      <c r="S832" s="55" t="s">
        <v>1079</v>
      </c>
      <c r="T832" s="33" t="s">
        <v>118</v>
      </c>
      <c r="U832" s="55" t="s">
        <v>462</v>
      </c>
      <c r="V832" s="33" t="s">
        <v>117</v>
      </c>
      <c r="W832" s="55" t="s">
        <v>349</v>
      </c>
      <c r="X832" s="33" t="s">
        <v>116</v>
      </c>
      <c r="Y832" s="55" t="s">
        <v>130</v>
      </c>
      <c r="Z832" s="33" t="s">
        <v>115</v>
      </c>
      <c r="AA832" s="55"/>
      <c r="AB832" s="193"/>
      <c r="AC832" s="55"/>
      <c r="AD832" s="193"/>
      <c r="AE832" s="22"/>
      <c r="AF832" s="422"/>
      <c r="AG832" s="422"/>
      <c r="AH832" s="278"/>
      <c r="AI832" s="9"/>
      <c r="AJ832" s="350"/>
      <c r="AK832" s="353"/>
      <c r="AL832" s="336"/>
      <c r="AM832" s="350"/>
      <c r="AN832" s="353"/>
      <c r="AO832" s="336"/>
      <c r="AP832" s="350"/>
      <c r="AQ832" s="353"/>
      <c r="AR832" s="336"/>
      <c r="AS832" s="350"/>
      <c r="AT832" s="353"/>
      <c r="AU832" s="336"/>
      <c r="AV832" s="350"/>
      <c r="AW832" s="363"/>
      <c r="AX832" s="336"/>
      <c r="AY832" s="417"/>
      <c r="AZ832" s="411"/>
      <c r="BA832" s="411"/>
      <c r="BB832" s="414"/>
    </row>
    <row r="833" spans="2:62" ht="28.15" customHeight="1" x14ac:dyDescent="0.2">
      <c r="B833" s="30"/>
      <c r="C833" s="340"/>
      <c r="D833" s="218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 t="s">
        <v>479</v>
      </c>
      <c r="N833" s="25" t="s">
        <v>112</v>
      </c>
      <c r="O833" s="114" t="s">
        <v>469</v>
      </c>
      <c r="P833" s="25" t="s">
        <v>111</v>
      </c>
      <c r="Q833" s="114" t="s">
        <v>507</v>
      </c>
      <c r="R833" s="25" t="s">
        <v>110</v>
      </c>
      <c r="S833" s="114" t="s">
        <v>465</v>
      </c>
      <c r="T833" s="25" t="s">
        <v>109</v>
      </c>
      <c r="U833" s="114" t="s">
        <v>579</v>
      </c>
      <c r="V833" s="25" t="s">
        <v>108</v>
      </c>
      <c r="W833" s="114" t="s">
        <v>354</v>
      </c>
      <c r="X833" s="25" t="s">
        <v>107</v>
      </c>
      <c r="Y833" s="114"/>
      <c r="Z833" s="25" t="s">
        <v>106</v>
      </c>
      <c r="AA833" s="114"/>
      <c r="AB833" s="190"/>
      <c r="AC833" s="114"/>
      <c r="AD833" s="190"/>
      <c r="AE833" s="22"/>
      <c r="AF833" s="422"/>
      <c r="AG833" s="422"/>
      <c r="AH833" s="278"/>
      <c r="AI833" s="9"/>
      <c r="AJ833" s="350"/>
      <c r="AK833" s="353"/>
      <c r="AL833" s="336"/>
      <c r="AM833" s="350"/>
      <c r="AN833" s="353"/>
      <c r="AO833" s="336"/>
      <c r="AP833" s="350"/>
      <c r="AQ833" s="353"/>
      <c r="AR833" s="336"/>
      <c r="AS833" s="350"/>
      <c r="AT833" s="353"/>
      <c r="AU833" s="336"/>
      <c r="AV833" s="350"/>
      <c r="AW833" s="363"/>
      <c r="AX833" s="336"/>
      <c r="AY833" s="417"/>
      <c r="AZ833" s="411"/>
      <c r="BA833" s="411"/>
      <c r="BB833" s="414"/>
    </row>
    <row r="834" spans="2:62" ht="28.15" customHeight="1" thickBot="1" x14ac:dyDescent="0.25">
      <c r="B834" s="20"/>
      <c r="C834" s="341"/>
      <c r="D834" s="215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 t="s">
        <v>1091</v>
      </c>
      <c r="N834" s="15" t="s">
        <v>104</v>
      </c>
      <c r="O834" s="16" t="s">
        <v>527</v>
      </c>
      <c r="P834" s="15" t="s">
        <v>103</v>
      </c>
      <c r="Q834" s="16" t="s">
        <v>179</v>
      </c>
      <c r="R834" s="15" t="s">
        <v>102</v>
      </c>
      <c r="S834" s="16" t="s">
        <v>704</v>
      </c>
      <c r="T834" s="15">
        <v>20</v>
      </c>
      <c r="U834" s="16" t="s">
        <v>354</v>
      </c>
      <c r="V834" s="15" t="s">
        <v>101</v>
      </c>
      <c r="W834" s="16" t="s">
        <v>130</v>
      </c>
      <c r="X834" s="15" t="s">
        <v>100</v>
      </c>
      <c r="Y834" s="16"/>
      <c r="Z834" s="15" t="s">
        <v>99</v>
      </c>
      <c r="AA834" s="16"/>
      <c r="AB834" s="187"/>
      <c r="AC834" s="16"/>
      <c r="AD834" s="186"/>
      <c r="AE834" s="11"/>
      <c r="AF834" s="423"/>
      <c r="AG834" s="423"/>
      <c r="AH834" s="277"/>
      <c r="AI834" s="9"/>
      <c r="AJ834" s="351"/>
      <c r="AK834" s="354"/>
      <c r="AL834" s="337"/>
      <c r="AM834" s="351"/>
      <c r="AN834" s="354"/>
      <c r="AO834" s="337"/>
      <c r="AP834" s="351"/>
      <c r="AQ834" s="354"/>
      <c r="AR834" s="337"/>
      <c r="AS834" s="351"/>
      <c r="AT834" s="354"/>
      <c r="AU834" s="337"/>
      <c r="AV834" s="351"/>
      <c r="AW834" s="364"/>
      <c r="AX834" s="337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286" t="s">
        <v>160</v>
      </c>
      <c r="AI835" s="106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232</v>
      </c>
      <c r="E836" s="425">
        <v>14618.52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85"/>
      <c r="AI836" s="86" t="s">
        <v>137</v>
      </c>
      <c r="AJ836" s="85">
        <f t="shared" ref="AJ836:BB836" si="92">SUM(AJ838:AJ849)</f>
        <v>115</v>
      </c>
      <c r="AK836" s="84">
        <f t="shared" si="92"/>
        <v>0</v>
      </c>
      <c r="AL836" s="83">
        <f t="shared" si="92"/>
        <v>0</v>
      </c>
      <c r="AM836" s="85">
        <f t="shared" si="92"/>
        <v>52</v>
      </c>
      <c r="AN836" s="84">
        <f t="shared" si="92"/>
        <v>0</v>
      </c>
      <c r="AO836" s="83">
        <f t="shared" si="92"/>
        <v>0</v>
      </c>
      <c r="AP836" s="85">
        <f t="shared" si="92"/>
        <v>3</v>
      </c>
      <c r="AQ836" s="84">
        <f t="shared" si="92"/>
        <v>0</v>
      </c>
      <c r="AR836" s="83">
        <f t="shared" si="92"/>
        <v>0</v>
      </c>
      <c r="AS836" s="85">
        <f t="shared" si="92"/>
        <v>39</v>
      </c>
      <c r="AT836" s="84">
        <f t="shared" si="92"/>
        <v>1</v>
      </c>
      <c r="AU836" s="83">
        <f t="shared" si="92"/>
        <v>0</v>
      </c>
      <c r="AV836" s="85">
        <f t="shared" si="92"/>
        <v>1</v>
      </c>
      <c r="AW836" s="84">
        <f t="shared" si="92"/>
        <v>0</v>
      </c>
      <c r="AX836" s="83">
        <f t="shared" si="92"/>
        <v>0</v>
      </c>
      <c r="AY836" s="82">
        <f t="shared" si="92"/>
        <v>0</v>
      </c>
      <c r="AZ836" s="81">
        <f t="shared" si="92"/>
        <v>0</v>
      </c>
      <c r="BA836" s="81">
        <f t="shared" si="92"/>
        <v>0</v>
      </c>
      <c r="BB836" s="80">
        <f t="shared" si="92"/>
        <v>0</v>
      </c>
      <c r="BC836" s="79" t="s">
        <v>136</v>
      </c>
      <c r="BF836" s="5">
        <f>SUM(AJ836:AL836)/$BG$5</f>
        <v>38.333333333333336</v>
      </c>
      <c r="BG836" s="5">
        <f>SUM(AM836:AO836,AY836)/$BG$5</f>
        <v>17.333333333333332</v>
      </c>
      <c r="BH836" s="5">
        <f>SUM(AP836:AR836,AZ836)/$BG$5</f>
        <v>1</v>
      </c>
      <c r="BI836" s="5">
        <f>SUM(AS836:AU836,BA836)/$BG$5</f>
        <v>13.333333333333334</v>
      </c>
      <c r="BJ836" s="5">
        <f>SUM(AV836:AX836,BB836)/$BG$5</f>
        <v>0.33333333333333331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85"/>
      <c r="AI837" s="66" t="s">
        <v>135</v>
      </c>
      <c r="AJ837" s="283"/>
      <c r="AK837" s="284"/>
      <c r="AL837" s="281"/>
      <c r="AM837" s="283"/>
      <c r="AN837" s="284"/>
      <c r="AO837" s="281"/>
      <c r="AP837" s="283"/>
      <c r="AQ837" s="284"/>
      <c r="AR837" s="281"/>
      <c r="AS837" s="283"/>
      <c r="AT837" s="284"/>
      <c r="AU837" s="281"/>
      <c r="AV837" s="283"/>
      <c r="AW837" s="282"/>
      <c r="AX837" s="281"/>
      <c r="AY837" s="62">
        <f>AY836/3</f>
        <v>0</v>
      </c>
      <c r="AZ837" s="61">
        <f>AZ836/3</f>
        <v>0</v>
      </c>
      <c r="BA837" s="61">
        <f>BA836/3</f>
        <v>0</v>
      </c>
      <c r="BB837" s="60">
        <f>BB836/3</f>
        <v>0</v>
      </c>
      <c r="BC837" s="59" t="s">
        <v>134</v>
      </c>
    </row>
    <row r="838" spans="2:62" ht="28.15" customHeight="1" x14ac:dyDescent="0.2">
      <c r="B838" s="30"/>
      <c r="C838" s="338">
        <v>1</v>
      </c>
      <c r="D838" s="212"/>
      <c r="E838" s="198"/>
      <c r="F838" s="198"/>
      <c r="G838" s="197"/>
      <c r="H838" s="358" t="s">
        <v>370</v>
      </c>
      <c r="I838" s="390">
        <v>134</v>
      </c>
      <c r="J838" s="390">
        <v>32</v>
      </c>
      <c r="K838" s="390">
        <v>6</v>
      </c>
      <c r="L838" s="42" t="s">
        <v>131</v>
      </c>
      <c r="M838" s="43" t="s">
        <v>132</v>
      </c>
      <c r="N838" s="42" t="s">
        <v>129</v>
      </c>
      <c r="O838" s="43" t="s">
        <v>357</v>
      </c>
      <c r="P838" s="42" t="s">
        <v>128</v>
      </c>
      <c r="Q838" s="43" t="s">
        <v>469</v>
      </c>
      <c r="R838" s="42" t="s">
        <v>127</v>
      </c>
      <c r="S838" s="43" t="s">
        <v>1167</v>
      </c>
      <c r="T838" s="42" t="s">
        <v>126</v>
      </c>
      <c r="U838" s="43" t="s">
        <v>707</v>
      </c>
      <c r="V838" s="42" t="s">
        <v>125</v>
      </c>
      <c r="W838" s="43" t="s">
        <v>352</v>
      </c>
      <c r="X838" s="42" t="s">
        <v>124</v>
      </c>
      <c r="Y838" s="43" t="s">
        <v>130</v>
      </c>
      <c r="Z838" s="42" t="s">
        <v>123</v>
      </c>
      <c r="AA838" s="43"/>
      <c r="AB838" s="196"/>
      <c r="AC838" s="43"/>
      <c r="AD838" s="196" t="s">
        <v>496</v>
      </c>
      <c r="AE838" s="58"/>
      <c r="AF838" s="421"/>
      <c r="AG838" s="421"/>
      <c r="AH838" s="279"/>
      <c r="AI838" s="9"/>
      <c r="AJ838" s="349">
        <f>SUMPRODUCT(LEN($M838:$AA841)-LEN(SUBSTITUTE($M838:$AA841,"A", "")))</f>
        <v>48</v>
      </c>
      <c r="AK838" s="352">
        <f>SUMPRODUCT(LEN($AD838:$AD841)-LEN(SUBSTITUTE($AD838:$AD841,"A", "")))</f>
        <v>0</v>
      </c>
      <c r="AL838" s="335">
        <f>SUMPRODUCT(LEN($AC838:$AC841)-LEN(SUBSTITUTE($AC838:$AC841,"A", "")))</f>
        <v>0</v>
      </c>
      <c r="AM838" s="349">
        <f>SUMPRODUCT(LEN($M838:$AA841)-LEN(SUBSTITUTE($M838:$AA841,"S", "")))</f>
        <v>21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0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18</v>
      </c>
      <c r="AT838" s="352">
        <f>SUMPRODUCT(LEN($AD838:$AD841)-LEN(SUBSTITUTE($AD838:$AD841,"G", "")))</f>
        <v>1</v>
      </c>
      <c r="AU838" s="335">
        <f>SUMPRODUCT(LEN($AC838:$AC841)-LEN(SUBSTITUTE($AC838:$AC841,"G", "")))</f>
        <v>0</v>
      </c>
      <c r="AV838" s="349">
        <f>SUMPRODUCT(LEN($L838:$AA841)-LEN(SUBSTITUTE($L838:$AA841,"M", "")))</f>
        <v>1</v>
      </c>
      <c r="AW838" s="362">
        <f>SUMPRODUCT(LEN($AD838:$AD841)-LEN(SUBSTITUTE($AD838:$AD841,"M", "")))</f>
        <v>0</v>
      </c>
      <c r="AX838" s="335">
        <f>SUMPRODUCT(LEN($AC838:$AC841)-LEN(SUBSTITUTE($AC838:$AC841,"M", "")))</f>
        <v>0</v>
      </c>
      <c r="AY838" s="416">
        <f>SUMPRODUCT(LEN($AE838:$AE841)-LEN(SUBSTITUTE($AE838:$AE841,"S", "")))</f>
        <v>0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8.15" customHeight="1" thickBot="1" x14ac:dyDescent="0.25">
      <c r="B839" s="30"/>
      <c r="C839" s="339"/>
      <c r="D839" s="221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179</v>
      </c>
      <c r="N839" s="33" t="s">
        <v>121</v>
      </c>
      <c r="O839" s="55" t="s">
        <v>458</v>
      </c>
      <c r="P839" s="33" t="s">
        <v>120</v>
      </c>
      <c r="Q839" s="55" t="s">
        <v>754</v>
      </c>
      <c r="R839" s="33" t="s">
        <v>119</v>
      </c>
      <c r="S839" s="55" t="s">
        <v>712</v>
      </c>
      <c r="T839" s="33" t="s">
        <v>118</v>
      </c>
      <c r="U839" s="55" t="s">
        <v>462</v>
      </c>
      <c r="V839" s="33" t="s">
        <v>117</v>
      </c>
      <c r="W839" s="55" t="s">
        <v>349</v>
      </c>
      <c r="X839" s="33" t="s">
        <v>116</v>
      </c>
      <c r="Y839" s="55" t="s">
        <v>130</v>
      </c>
      <c r="Z839" s="33" t="s">
        <v>115</v>
      </c>
      <c r="AA839" s="55"/>
      <c r="AB839" s="193"/>
      <c r="AC839" s="55"/>
      <c r="AD839" s="193"/>
      <c r="AE839" s="57"/>
      <c r="AF839" s="422"/>
      <c r="AG839" s="422"/>
      <c r="AH839" s="278"/>
      <c r="AI839" s="9"/>
      <c r="AJ839" s="350"/>
      <c r="AK839" s="353"/>
      <c r="AL839" s="336"/>
      <c r="AM839" s="350"/>
      <c r="AN839" s="353"/>
      <c r="AO839" s="336"/>
      <c r="AP839" s="350"/>
      <c r="AQ839" s="353"/>
      <c r="AR839" s="336"/>
      <c r="AS839" s="350"/>
      <c r="AT839" s="353"/>
      <c r="AU839" s="336"/>
      <c r="AV839" s="350"/>
      <c r="AW839" s="363"/>
      <c r="AX839" s="336"/>
      <c r="AY839" s="417"/>
      <c r="AZ839" s="411"/>
      <c r="BA839" s="411"/>
      <c r="BB839" s="414"/>
    </row>
    <row r="840" spans="2:62" ht="28.15" customHeight="1" x14ac:dyDescent="0.2">
      <c r="B840" s="30"/>
      <c r="C840" s="340"/>
      <c r="D840" s="218"/>
      <c r="E840" s="192"/>
      <c r="F840" s="192"/>
      <c r="G840" s="191"/>
      <c r="H840" s="360">
        <v>232</v>
      </c>
      <c r="I840" s="392"/>
      <c r="J840" s="392"/>
      <c r="K840" s="392"/>
      <c r="L840" s="25" t="s">
        <v>114</v>
      </c>
      <c r="M840" s="114" t="s">
        <v>357</v>
      </c>
      <c r="N840" s="25" t="s">
        <v>112</v>
      </c>
      <c r="O840" s="114" t="s">
        <v>684</v>
      </c>
      <c r="P840" s="25" t="s">
        <v>111</v>
      </c>
      <c r="Q840" s="114" t="s">
        <v>1289</v>
      </c>
      <c r="R840" s="25" t="s">
        <v>110</v>
      </c>
      <c r="S840" s="114" t="s">
        <v>702</v>
      </c>
      <c r="T840" s="25" t="s">
        <v>109</v>
      </c>
      <c r="U840" s="114" t="s">
        <v>692</v>
      </c>
      <c r="V840" s="25" t="s">
        <v>108</v>
      </c>
      <c r="W840" s="114" t="s">
        <v>354</v>
      </c>
      <c r="X840" s="25" t="s">
        <v>107</v>
      </c>
      <c r="Y840" s="114"/>
      <c r="Z840" s="25" t="s">
        <v>106</v>
      </c>
      <c r="AA840" s="114"/>
      <c r="AB840" s="190"/>
      <c r="AC840" s="114"/>
      <c r="AD840" s="190"/>
      <c r="AE840" s="57"/>
      <c r="AF840" s="422"/>
      <c r="AG840" s="422"/>
      <c r="AH840" s="278"/>
      <c r="AI840" s="9"/>
      <c r="AJ840" s="350"/>
      <c r="AK840" s="353"/>
      <c r="AL840" s="336"/>
      <c r="AM840" s="350"/>
      <c r="AN840" s="353"/>
      <c r="AO840" s="336"/>
      <c r="AP840" s="350"/>
      <c r="AQ840" s="353"/>
      <c r="AR840" s="336"/>
      <c r="AS840" s="350"/>
      <c r="AT840" s="353"/>
      <c r="AU840" s="336"/>
      <c r="AV840" s="350"/>
      <c r="AW840" s="363"/>
      <c r="AX840" s="336"/>
      <c r="AY840" s="417"/>
      <c r="AZ840" s="411"/>
      <c r="BA840" s="411"/>
      <c r="BB840" s="414"/>
    </row>
    <row r="841" spans="2:62" ht="28.15" customHeight="1" thickBot="1" x14ac:dyDescent="0.25">
      <c r="B841" s="30"/>
      <c r="C841" s="355"/>
      <c r="D841" s="246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1288</v>
      </c>
      <c r="N841" s="50" t="s">
        <v>104</v>
      </c>
      <c r="O841" s="51" t="s">
        <v>458</v>
      </c>
      <c r="P841" s="50" t="s">
        <v>103</v>
      </c>
      <c r="Q841" s="51" t="s">
        <v>795</v>
      </c>
      <c r="R841" s="50" t="s">
        <v>102</v>
      </c>
      <c r="S841" s="51" t="s">
        <v>465</v>
      </c>
      <c r="T841" s="50">
        <v>20</v>
      </c>
      <c r="U841" s="51" t="s">
        <v>579</v>
      </c>
      <c r="V841" s="50" t="s">
        <v>101</v>
      </c>
      <c r="W841" s="51" t="s">
        <v>354</v>
      </c>
      <c r="X841" s="50" t="s">
        <v>100</v>
      </c>
      <c r="Y841" s="51"/>
      <c r="Z841" s="50" t="s">
        <v>99</v>
      </c>
      <c r="AA841" s="51"/>
      <c r="AB841" s="187"/>
      <c r="AC841" s="51"/>
      <c r="AD841" s="187"/>
      <c r="AE841" s="56"/>
      <c r="AF841" s="424"/>
      <c r="AG841" s="424"/>
      <c r="AH841" s="280"/>
      <c r="AI841" s="9"/>
      <c r="AJ841" s="351"/>
      <c r="AK841" s="354"/>
      <c r="AL841" s="337"/>
      <c r="AM841" s="351"/>
      <c r="AN841" s="354"/>
      <c r="AO841" s="337"/>
      <c r="AP841" s="351"/>
      <c r="AQ841" s="354"/>
      <c r="AR841" s="337"/>
      <c r="AS841" s="351"/>
      <c r="AT841" s="354"/>
      <c r="AU841" s="337"/>
      <c r="AV841" s="351"/>
      <c r="AW841" s="364"/>
      <c r="AX841" s="337"/>
      <c r="AY841" s="418"/>
      <c r="AZ841" s="412"/>
      <c r="BA841" s="412"/>
      <c r="BB841" s="415"/>
    </row>
    <row r="842" spans="2:62" ht="28.15" customHeight="1" x14ac:dyDescent="0.2">
      <c r="B842" s="30"/>
      <c r="C842" s="338">
        <v>2</v>
      </c>
      <c r="D842" s="212"/>
      <c r="E842" s="198"/>
      <c r="F842" s="198"/>
      <c r="G842" s="197"/>
      <c r="H842" s="358"/>
      <c r="I842" s="390">
        <v>118</v>
      </c>
      <c r="J842" s="390">
        <v>27</v>
      </c>
      <c r="K842" s="390">
        <v>8</v>
      </c>
      <c r="L842" s="42" t="s">
        <v>131</v>
      </c>
      <c r="M842" s="43" t="s">
        <v>179</v>
      </c>
      <c r="N842" s="42" t="s">
        <v>129</v>
      </c>
      <c r="O842" s="43" t="s">
        <v>458</v>
      </c>
      <c r="P842" s="42" t="s">
        <v>128</v>
      </c>
      <c r="Q842" s="43" t="s">
        <v>686</v>
      </c>
      <c r="R842" s="42" t="s">
        <v>127</v>
      </c>
      <c r="S842" s="43" t="s">
        <v>511</v>
      </c>
      <c r="T842" s="42" t="s">
        <v>126</v>
      </c>
      <c r="U842" s="43" t="s">
        <v>354</v>
      </c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196"/>
      <c r="AC842" s="43"/>
      <c r="AD842" s="196"/>
      <c r="AE842" s="39"/>
      <c r="AF842" s="421">
        <v>4</v>
      </c>
      <c r="AG842" s="421"/>
      <c r="AH842" s="279"/>
      <c r="AI842" s="9"/>
      <c r="AJ842" s="349">
        <f>SUMPRODUCT(LEN($M842:$AA845)-LEN(SUBSTITUTE($M842:$AA845,"A", "")))</f>
        <v>29</v>
      </c>
      <c r="AK842" s="352">
        <f>SUMPRODUCT(LEN($AD842:$AD845)-LEN(SUBSTITUTE($AD842:$AD845,"A", "")))</f>
        <v>0</v>
      </c>
      <c r="AL842" s="335">
        <f>SUMPRODUCT(LEN($AC842:$AC845)-LEN(SUBSTITUTE($AC842:$AC845,"A", "")))</f>
        <v>0</v>
      </c>
      <c r="AM842" s="349">
        <f>SUMPRODUCT(LEN($M842:$AA845)-LEN(SUBSTITUTE($M842:$AA845,"S", "")))</f>
        <v>9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2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13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35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8.15" customHeight="1" thickBot="1" x14ac:dyDescent="0.25">
      <c r="B843" s="30"/>
      <c r="C843" s="339"/>
      <c r="D843" s="221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 t="s">
        <v>357</v>
      </c>
      <c r="N843" s="33" t="s">
        <v>121</v>
      </c>
      <c r="O843" s="55" t="s">
        <v>697</v>
      </c>
      <c r="P843" s="33" t="s">
        <v>120</v>
      </c>
      <c r="Q843" s="55" t="s">
        <v>470</v>
      </c>
      <c r="R843" s="33" t="s">
        <v>119</v>
      </c>
      <c r="S843" s="55" t="s">
        <v>495</v>
      </c>
      <c r="T843" s="33" t="s">
        <v>118</v>
      </c>
      <c r="U843" s="55" t="s">
        <v>130</v>
      </c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193"/>
      <c r="AC843" s="55"/>
      <c r="AD843" s="193"/>
      <c r="AE843" s="22"/>
      <c r="AF843" s="422"/>
      <c r="AG843" s="422"/>
      <c r="AH843" s="278"/>
      <c r="AI843" s="9"/>
      <c r="AJ843" s="350"/>
      <c r="AK843" s="353"/>
      <c r="AL843" s="336"/>
      <c r="AM843" s="350"/>
      <c r="AN843" s="353"/>
      <c r="AO843" s="336"/>
      <c r="AP843" s="350"/>
      <c r="AQ843" s="353"/>
      <c r="AR843" s="336"/>
      <c r="AS843" s="350"/>
      <c r="AT843" s="353"/>
      <c r="AU843" s="336"/>
      <c r="AV843" s="350"/>
      <c r="AW843" s="363"/>
      <c r="AX843" s="336"/>
      <c r="AY843" s="417"/>
      <c r="AZ843" s="411"/>
      <c r="BA843" s="411"/>
      <c r="BB843" s="414"/>
    </row>
    <row r="844" spans="2:62" ht="28.15" customHeight="1" x14ac:dyDescent="0.2">
      <c r="B844" s="30"/>
      <c r="C844" s="340"/>
      <c r="D844" s="218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 t="s">
        <v>458</v>
      </c>
      <c r="N844" s="25" t="s">
        <v>112</v>
      </c>
      <c r="O844" s="114" t="s">
        <v>697</v>
      </c>
      <c r="P844" s="25" t="s">
        <v>111</v>
      </c>
      <c r="Q844" s="114" t="s">
        <v>496</v>
      </c>
      <c r="R844" s="25" t="s">
        <v>110</v>
      </c>
      <c r="S844" s="114" t="s">
        <v>567</v>
      </c>
      <c r="T844" s="25" t="s">
        <v>109</v>
      </c>
      <c r="U844" s="114" t="s">
        <v>130</v>
      </c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190"/>
      <c r="AC844" s="114"/>
      <c r="AD844" s="190"/>
      <c r="AE844" s="22"/>
      <c r="AF844" s="422"/>
      <c r="AG844" s="422"/>
      <c r="AH844" s="278"/>
      <c r="AI844" s="9"/>
      <c r="AJ844" s="350"/>
      <c r="AK844" s="353"/>
      <c r="AL844" s="336"/>
      <c r="AM844" s="350"/>
      <c r="AN844" s="353"/>
      <c r="AO844" s="336"/>
      <c r="AP844" s="350"/>
      <c r="AQ844" s="353"/>
      <c r="AR844" s="336"/>
      <c r="AS844" s="350"/>
      <c r="AT844" s="353"/>
      <c r="AU844" s="336"/>
      <c r="AV844" s="350"/>
      <c r="AW844" s="363"/>
      <c r="AX844" s="336"/>
      <c r="AY844" s="417"/>
      <c r="AZ844" s="411"/>
      <c r="BA844" s="411"/>
      <c r="BB844" s="414"/>
    </row>
    <row r="845" spans="2:62" ht="28.15" customHeight="1" thickBot="1" x14ac:dyDescent="0.25">
      <c r="B845" s="30"/>
      <c r="C845" s="355"/>
      <c r="D845" s="246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 t="s">
        <v>458</v>
      </c>
      <c r="N845" s="50" t="s">
        <v>104</v>
      </c>
      <c r="O845" s="51" t="s">
        <v>705</v>
      </c>
      <c r="P845" s="50" t="s">
        <v>103</v>
      </c>
      <c r="Q845" s="51" t="s">
        <v>132</v>
      </c>
      <c r="R845" s="50" t="s">
        <v>102</v>
      </c>
      <c r="S845" s="51" t="s">
        <v>354</v>
      </c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187"/>
      <c r="AC845" s="51"/>
      <c r="AD845" s="187"/>
      <c r="AE845" s="48"/>
      <c r="AF845" s="424"/>
      <c r="AG845" s="424"/>
      <c r="AH845" s="280"/>
      <c r="AI845" s="9"/>
      <c r="AJ845" s="351"/>
      <c r="AK845" s="354"/>
      <c r="AL845" s="337"/>
      <c r="AM845" s="351"/>
      <c r="AN845" s="354"/>
      <c r="AO845" s="337"/>
      <c r="AP845" s="351"/>
      <c r="AQ845" s="354"/>
      <c r="AR845" s="337"/>
      <c r="AS845" s="351"/>
      <c r="AT845" s="354"/>
      <c r="AU845" s="337"/>
      <c r="AV845" s="351"/>
      <c r="AW845" s="364"/>
      <c r="AX845" s="337"/>
      <c r="AY845" s="418"/>
      <c r="AZ845" s="412"/>
      <c r="BA845" s="412"/>
      <c r="BB845" s="415"/>
    </row>
    <row r="846" spans="2:62" ht="28.15" customHeight="1" x14ac:dyDescent="0.2">
      <c r="B846" s="30"/>
      <c r="C846" s="338">
        <v>3</v>
      </c>
      <c r="D846" s="212"/>
      <c r="E846" s="198"/>
      <c r="F846" s="198"/>
      <c r="G846" s="197"/>
      <c r="H846" s="358"/>
      <c r="I846" s="390">
        <v>136</v>
      </c>
      <c r="J846" s="390">
        <v>33</v>
      </c>
      <c r="K846" s="390">
        <v>7</v>
      </c>
      <c r="L846" s="42" t="s">
        <v>131</v>
      </c>
      <c r="M846" s="43" t="s">
        <v>458</v>
      </c>
      <c r="N846" s="42" t="s">
        <v>129</v>
      </c>
      <c r="O846" s="43" t="s">
        <v>179</v>
      </c>
      <c r="P846" s="42" t="s">
        <v>128</v>
      </c>
      <c r="Q846" s="43" t="s">
        <v>179</v>
      </c>
      <c r="R846" s="42" t="s">
        <v>127</v>
      </c>
      <c r="S846" s="43" t="s">
        <v>697</v>
      </c>
      <c r="T846" s="42" t="s">
        <v>126</v>
      </c>
      <c r="U846" s="43" t="s">
        <v>588</v>
      </c>
      <c r="V846" s="42" t="s">
        <v>125</v>
      </c>
      <c r="W846" s="43" t="s">
        <v>349</v>
      </c>
      <c r="X846" s="42" t="s">
        <v>124</v>
      </c>
      <c r="Y846" s="43" t="s">
        <v>130</v>
      </c>
      <c r="Z846" s="42" t="s">
        <v>123</v>
      </c>
      <c r="AA846" s="43"/>
      <c r="AB846" s="196"/>
      <c r="AC846" s="43"/>
      <c r="AD846" s="196"/>
      <c r="AE846" s="39"/>
      <c r="AF846" s="421">
        <v>6</v>
      </c>
      <c r="AG846" s="421"/>
      <c r="AH846" s="279"/>
      <c r="AI846" s="9"/>
      <c r="AJ846" s="349">
        <f>SUMPRODUCT(LEN($M846:$AA849)-LEN(SUBSTITUTE($M846:$AA849,"A", "")))</f>
        <v>38</v>
      </c>
      <c r="AK846" s="352">
        <f>SUMPRODUCT(LEN($AD846:$AD849)-LEN(SUBSTITUTE($AD846:$AD849,"A", "")))</f>
        <v>0</v>
      </c>
      <c r="AL846" s="335">
        <f>SUMPRODUCT(LEN($AC846:$AC849)-LEN(SUBSTITUTE($AC846:$AC849,"A", "")))</f>
        <v>0</v>
      </c>
      <c r="AM846" s="349">
        <f>SUMPRODUCT(LEN($M846:$AA849)-LEN(SUBSTITUTE($M846:$AA849,"S", "")))</f>
        <v>22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1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8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35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8.15" customHeight="1" thickBot="1" x14ac:dyDescent="0.25">
      <c r="B847" s="30"/>
      <c r="C847" s="339"/>
      <c r="D847" s="221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 t="s">
        <v>132</v>
      </c>
      <c r="N847" s="33" t="s">
        <v>121</v>
      </c>
      <c r="O847" s="55" t="s">
        <v>527</v>
      </c>
      <c r="P847" s="33" t="s">
        <v>120</v>
      </c>
      <c r="Q847" s="55" t="s">
        <v>179</v>
      </c>
      <c r="R847" s="33" t="s">
        <v>119</v>
      </c>
      <c r="S847" s="55" t="s">
        <v>525</v>
      </c>
      <c r="T847" s="33" t="s">
        <v>118</v>
      </c>
      <c r="U847" s="55" t="s">
        <v>466</v>
      </c>
      <c r="V847" s="33" t="s">
        <v>117</v>
      </c>
      <c r="W847" s="55" t="s">
        <v>349</v>
      </c>
      <c r="X847" s="33" t="s">
        <v>116</v>
      </c>
      <c r="Y847" s="55" t="s">
        <v>130</v>
      </c>
      <c r="Z847" s="33" t="s">
        <v>115</v>
      </c>
      <c r="AA847" s="55"/>
      <c r="AB847" s="193"/>
      <c r="AC847" s="55"/>
      <c r="AD847" s="193"/>
      <c r="AE847" s="22"/>
      <c r="AF847" s="422"/>
      <c r="AG847" s="422"/>
      <c r="AH847" s="278"/>
      <c r="AI847" s="9"/>
      <c r="AJ847" s="350"/>
      <c r="AK847" s="353"/>
      <c r="AL847" s="336"/>
      <c r="AM847" s="350"/>
      <c r="AN847" s="353"/>
      <c r="AO847" s="336"/>
      <c r="AP847" s="350"/>
      <c r="AQ847" s="353"/>
      <c r="AR847" s="336"/>
      <c r="AS847" s="350"/>
      <c r="AT847" s="353"/>
      <c r="AU847" s="336"/>
      <c r="AV847" s="350"/>
      <c r="AW847" s="363"/>
      <c r="AX847" s="336"/>
      <c r="AY847" s="417"/>
      <c r="AZ847" s="411"/>
      <c r="BA847" s="411"/>
      <c r="BB847" s="414"/>
    </row>
    <row r="848" spans="2:62" ht="28.15" customHeight="1" x14ac:dyDescent="0.2">
      <c r="B848" s="30"/>
      <c r="C848" s="340"/>
      <c r="D848" s="218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 t="s">
        <v>132</v>
      </c>
      <c r="N848" s="25" t="s">
        <v>112</v>
      </c>
      <c r="O848" s="114" t="s">
        <v>357</v>
      </c>
      <c r="P848" s="25" t="s">
        <v>111</v>
      </c>
      <c r="Q848" s="114" t="s">
        <v>179</v>
      </c>
      <c r="R848" s="25" t="s">
        <v>110</v>
      </c>
      <c r="S848" s="114" t="s">
        <v>556</v>
      </c>
      <c r="T848" s="25" t="s">
        <v>109</v>
      </c>
      <c r="U848" s="114" t="s">
        <v>498</v>
      </c>
      <c r="V848" s="25" t="s">
        <v>108</v>
      </c>
      <c r="W848" s="114" t="s">
        <v>354</v>
      </c>
      <c r="X848" s="25" t="s">
        <v>107</v>
      </c>
      <c r="Y848" s="114"/>
      <c r="Z848" s="25" t="s">
        <v>106</v>
      </c>
      <c r="AA848" s="114"/>
      <c r="AB848" s="190"/>
      <c r="AC848" s="114"/>
      <c r="AD848" s="190"/>
      <c r="AE848" s="22"/>
      <c r="AF848" s="422"/>
      <c r="AG848" s="422"/>
      <c r="AH848" s="278"/>
      <c r="AI848" s="9"/>
      <c r="AJ848" s="350"/>
      <c r="AK848" s="353"/>
      <c r="AL848" s="336"/>
      <c r="AM848" s="350"/>
      <c r="AN848" s="353"/>
      <c r="AO848" s="336"/>
      <c r="AP848" s="350"/>
      <c r="AQ848" s="353"/>
      <c r="AR848" s="336"/>
      <c r="AS848" s="350"/>
      <c r="AT848" s="353"/>
      <c r="AU848" s="336"/>
      <c r="AV848" s="350"/>
      <c r="AW848" s="363"/>
      <c r="AX848" s="336"/>
      <c r="AY848" s="417"/>
      <c r="AZ848" s="411"/>
      <c r="BA848" s="411"/>
      <c r="BB848" s="414"/>
    </row>
    <row r="849" spans="2:62" ht="28.15" customHeight="1" thickBot="1" x14ac:dyDescent="0.25">
      <c r="B849" s="20"/>
      <c r="C849" s="341"/>
      <c r="D849" s="215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 t="s">
        <v>179</v>
      </c>
      <c r="N849" s="15" t="s">
        <v>104</v>
      </c>
      <c r="O849" s="16" t="s">
        <v>179</v>
      </c>
      <c r="P849" s="15" t="s">
        <v>103</v>
      </c>
      <c r="Q849" s="16" t="s">
        <v>179</v>
      </c>
      <c r="R849" s="15" t="s">
        <v>102</v>
      </c>
      <c r="S849" s="16" t="s">
        <v>179</v>
      </c>
      <c r="T849" s="15">
        <v>20</v>
      </c>
      <c r="U849" s="16" t="s">
        <v>519</v>
      </c>
      <c r="V849" s="15" t="s">
        <v>101</v>
      </c>
      <c r="W849" s="16" t="s">
        <v>130</v>
      </c>
      <c r="X849" s="15" t="s">
        <v>100</v>
      </c>
      <c r="Y849" s="16"/>
      <c r="Z849" s="15" t="s">
        <v>99</v>
      </c>
      <c r="AA849" s="16"/>
      <c r="AB849" s="187"/>
      <c r="AC849" s="16"/>
      <c r="AD849" s="186"/>
      <c r="AE849" s="11"/>
      <c r="AF849" s="423"/>
      <c r="AG849" s="423"/>
      <c r="AH849" s="277"/>
      <c r="AI849" s="9"/>
      <c r="AJ849" s="351"/>
      <c r="AK849" s="354"/>
      <c r="AL849" s="337"/>
      <c r="AM849" s="351"/>
      <c r="AN849" s="354"/>
      <c r="AO849" s="337"/>
      <c r="AP849" s="351"/>
      <c r="AQ849" s="354"/>
      <c r="AR849" s="337"/>
      <c r="AS849" s="351"/>
      <c r="AT849" s="354"/>
      <c r="AU849" s="337"/>
      <c r="AV849" s="351"/>
      <c r="AW849" s="364"/>
      <c r="AX849" s="337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286" t="s">
        <v>160</v>
      </c>
      <c r="AI850" s="106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231</v>
      </c>
      <c r="E851" s="425">
        <v>21275.5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85"/>
      <c r="AI851" s="86" t="s">
        <v>137</v>
      </c>
      <c r="AJ851" s="85">
        <f t="shared" ref="AJ851:BB851" si="93">SUM(AJ853:AJ864)</f>
        <v>146</v>
      </c>
      <c r="AK851" s="84">
        <f t="shared" si="93"/>
        <v>7</v>
      </c>
      <c r="AL851" s="83">
        <f t="shared" si="93"/>
        <v>0</v>
      </c>
      <c r="AM851" s="85">
        <f t="shared" si="93"/>
        <v>57</v>
      </c>
      <c r="AN851" s="84">
        <f t="shared" si="93"/>
        <v>0</v>
      </c>
      <c r="AO851" s="83">
        <f t="shared" si="93"/>
        <v>0</v>
      </c>
      <c r="AP851" s="85">
        <f t="shared" si="93"/>
        <v>5</v>
      </c>
      <c r="AQ851" s="84">
        <f t="shared" si="93"/>
        <v>0</v>
      </c>
      <c r="AR851" s="83">
        <f t="shared" si="93"/>
        <v>0</v>
      </c>
      <c r="AS851" s="85">
        <f t="shared" si="93"/>
        <v>21</v>
      </c>
      <c r="AT851" s="84">
        <f t="shared" si="93"/>
        <v>0</v>
      </c>
      <c r="AU851" s="83">
        <f t="shared" si="93"/>
        <v>0</v>
      </c>
      <c r="AV851" s="85">
        <f t="shared" si="93"/>
        <v>0</v>
      </c>
      <c r="AW851" s="84">
        <f t="shared" si="93"/>
        <v>0</v>
      </c>
      <c r="AX851" s="83">
        <f t="shared" si="93"/>
        <v>0</v>
      </c>
      <c r="AY851" s="82">
        <f t="shared" si="93"/>
        <v>3</v>
      </c>
      <c r="AZ851" s="81">
        <f t="shared" si="93"/>
        <v>0</v>
      </c>
      <c r="BA851" s="81">
        <f t="shared" si="93"/>
        <v>0</v>
      </c>
      <c r="BB851" s="80">
        <f t="shared" si="93"/>
        <v>0</v>
      </c>
      <c r="BC851" s="79" t="s">
        <v>136</v>
      </c>
      <c r="BF851" s="5">
        <f>SUM(AJ851:AL851)/$BG$5</f>
        <v>51</v>
      </c>
      <c r="BG851" s="5">
        <f>SUM(AM851:AO851,AY851)/$BG$5</f>
        <v>20</v>
      </c>
      <c r="BH851" s="5">
        <f>SUM(AP851:AR851,AZ851)/$BG$5</f>
        <v>1.6666666666666667</v>
      </c>
      <c r="BI851" s="5">
        <f>SUM(AS851:AU851,BA851)/$BG$5</f>
        <v>7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85"/>
      <c r="AI852" s="66" t="s">
        <v>135</v>
      </c>
      <c r="AJ852" s="283"/>
      <c r="AK852" s="284"/>
      <c r="AL852" s="281"/>
      <c r="AM852" s="283"/>
      <c r="AN852" s="284"/>
      <c r="AO852" s="281"/>
      <c r="AP852" s="283"/>
      <c r="AQ852" s="284"/>
      <c r="AR852" s="281"/>
      <c r="AS852" s="283"/>
      <c r="AT852" s="284"/>
      <c r="AU852" s="281"/>
      <c r="AV852" s="283"/>
      <c r="AW852" s="282"/>
      <c r="AX852" s="281"/>
      <c r="AY852" s="62">
        <f>AY851/3</f>
        <v>1</v>
      </c>
      <c r="AZ852" s="61">
        <f>AZ851/3</f>
        <v>0</v>
      </c>
      <c r="BA852" s="61">
        <f>BA851/3</f>
        <v>0</v>
      </c>
      <c r="BB852" s="60">
        <f>BB851/3</f>
        <v>0</v>
      </c>
      <c r="BC852" s="59" t="s">
        <v>134</v>
      </c>
    </row>
    <row r="853" spans="2:62" ht="28.15" customHeight="1" x14ac:dyDescent="0.2">
      <c r="B853" s="30"/>
      <c r="C853" s="338">
        <v>1</v>
      </c>
      <c r="D853" s="239" t="s">
        <v>900</v>
      </c>
      <c r="E853" s="198"/>
      <c r="F853" s="198"/>
      <c r="G853" s="197"/>
      <c r="H853" s="358" t="s">
        <v>183</v>
      </c>
      <c r="I853" s="390">
        <v>168</v>
      </c>
      <c r="J853" s="390">
        <v>33</v>
      </c>
      <c r="K853" s="390">
        <v>7</v>
      </c>
      <c r="L853" s="42" t="s">
        <v>131</v>
      </c>
      <c r="M853" s="43" t="s">
        <v>179</v>
      </c>
      <c r="N853" s="42" t="s">
        <v>129</v>
      </c>
      <c r="O853" s="43" t="s">
        <v>527</v>
      </c>
      <c r="P853" s="42" t="s">
        <v>128</v>
      </c>
      <c r="Q853" s="43" t="s">
        <v>179</v>
      </c>
      <c r="R853" s="42" t="s">
        <v>127</v>
      </c>
      <c r="S853" s="43" t="s">
        <v>1287</v>
      </c>
      <c r="T853" s="42" t="s">
        <v>126</v>
      </c>
      <c r="U853" s="43" t="s">
        <v>461</v>
      </c>
      <c r="V853" s="42" t="s">
        <v>125</v>
      </c>
      <c r="W853" s="43" t="s">
        <v>349</v>
      </c>
      <c r="X853" s="42" t="s">
        <v>124</v>
      </c>
      <c r="Y853" s="43" t="s">
        <v>130</v>
      </c>
      <c r="Z853" s="42" t="s">
        <v>123</v>
      </c>
      <c r="AA853" s="43"/>
      <c r="AB853" s="196"/>
      <c r="AC853" s="43"/>
      <c r="AD853" s="196"/>
      <c r="AE853" s="58" t="s">
        <v>349</v>
      </c>
      <c r="AF853" s="421"/>
      <c r="AG853" s="421"/>
      <c r="AH853" s="279"/>
      <c r="AI853" s="9"/>
      <c r="AJ853" s="349">
        <f>SUMPRODUCT(LEN($M853:$AA856)-LEN(SUBSTITUTE($M853:$AA856,"A", "")))</f>
        <v>55</v>
      </c>
      <c r="AK853" s="352">
        <f>SUMPRODUCT(LEN($AD853:$AD856)-LEN(SUBSTITUTE($AD853:$AD856,"A", "")))</f>
        <v>0</v>
      </c>
      <c r="AL853" s="335">
        <f>SUMPRODUCT(LEN($AC853:$AC856)-LEN(SUBSTITUTE($AC853:$AC856,"A", "")))</f>
        <v>0</v>
      </c>
      <c r="AM853" s="349">
        <f>SUMPRODUCT(LEN($M853:$AA856)-LEN(SUBSTITUTE($M853:$AA856,"S", "")))</f>
        <v>20</v>
      </c>
      <c r="AN853" s="352">
        <f>SUMPRODUCT(LEN($AD853:$AD856)-LEN(SUBSTITUTE($AD853:$AD856,"S", "")))</f>
        <v>0</v>
      </c>
      <c r="AO853" s="335">
        <f>SUMPRODUCT(LEN($AC853:$AC856)-LEN(SUBSTITUTE($AC853:$AC856,"S", "")))</f>
        <v>0</v>
      </c>
      <c r="AP853" s="349">
        <f>SUMPRODUCT(LEN($M853:$AA856)-LEN(SUBSTITUTE($M853:$AA856,"F", "")))</f>
        <v>2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7</v>
      </c>
      <c r="AT853" s="352">
        <f>SUMPRODUCT(LEN($AD853:$AD856)-LEN(SUBSTITUTE($AD853:$AD856,"G", "")))</f>
        <v>0</v>
      </c>
      <c r="AU853" s="335">
        <f>SUMPRODUCT(LEN($AC853:$AC856)-LEN(SUBSTITUTE($AC853:$AC856,"G", "")))</f>
        <v>0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35">
        <f>SUMPRODUCT(LEN($AC853:$AC856)-LEN(SUBSTITUTE($AC853:$AC856,"M", "")))</f>
        <v>0</v>
      </c>
      <c r="AY853" s="416">
        <f>SUMPRODUCT(LEN($AE853:$AE856)-LEN(SUBSTITUTE($AE853:$AE856,"S", "")))</f>
        <v>3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8.15" customHeight="1" thickBot="1" x14ac:dyDescent="0.25">
      <c r="B854" s="30"/>
      <c r="C854" s="339"/>
      <c r="D854" s="221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469</v>
      </c>
      <c r="N854" s="33" t="s">
        <v>121</v>
      </c>
      <c r="O854" s="55" t="s">
        <v>179</v>
      </c>
      <c r="P854" s="33" t="s">
        <v>120</v>
      </c>
      <c r="Q854" s="55" t="s">
        <v>1286</v>
      </c>
      <c r="R854" s="33" t="s">
        <v>119</v>
      </c>
      <c r="S854" s="55" t="s">
        <v>179</v>
      </c>
      <c r="T854" s="33" t="s">
        <v>118</v>
      </c>
      <c r="U854" s="55" t="s">
        <v>357</v>
      </c>
      <c r="V854" s="33" t="s">
        <v>117</v>
      </c>
      <c r="W854" s="55" t="s">
        <v>349</v>
      </c>
      <c r="X854" s="33" t="s">
        <v>116</v>
      </c>
      <c r="Y854" s="55" t="s">
        <v>130</v>
      </c>
      <c r="Z854" s="33" t="s">
        <v>115</v>
      </c>
      <c r="AA854" s="55"/>
      <c r="AB854" s="193"/>
      <c r="AC854" s="55"/>
      <c r="AD854" s="193"/>
      <c r="AE854" s="57"/>
      <c r="AF854" s="422"/>
      <c r="AG854" s="422"/>
      <c r="AH854" s="278"/>
      <c r="AI854" s="9"/>
      <c r="AJ854" s="350"/>
      <c r="AK854" s="353"/>
      <c r="AL854" s="336"/>
      <c r="AM854" s="350"/>
      <c r="AN854" s="353"/>
      <c r="AO854" s="336"/>
      <c r="AP854" s="350"/>
      <c r="AQ854" s="353"/>
      <c r="AR854" s="336"/>
      <c r="AS854" s="350"/>
      <c r="AT854" s="353"/>
      <c r="AU854" s="336"/>
      <c r="AV854" s="350"/>
      <c r="AW854" s="363"/>
      <c r="AX854" s="336"/>
      <c r="AY854" s="417"/>
      <c r="AZ854" s="411"/>
      <c r="BA854" s="411"/>
      <c r="BB854" s="414"/>
    </row>
    <row r="855" spans="2:62" ht="28.15" customHeight="1" x14ac:dyDescent="0.2">
      <c r="B855" s="30"/>
      <c r="C855" s="340"/>
      <c r="D855" s="218"/>
      <c r="E855" s="192"/>
      <c r="F855" s="192"/>
      <c r="G855" s="191"/>
      <c r="H855" s="360">
        <v>232</v>
      </c>
      <c r="I855" s="392"/>
      <c r="J855" s="392"/>
      <c r="K855" s="392"/>
      <c r="L855" s="25" t="s">
        <v>114</v>
      </c>
      <c r="M855" s="114" t="s">
        <v>179</v>
      </c>
      <c r="N855" s="25" t="s">
        <v>112</v>
      </c>
      <c r="O855" s="114" t="s">
        <v>357</v>
      </c>
      <c r="P855" s="25" t="s">
        <v>111</v>
      </c>
      <c r="Q855" s="114" t="s">
        <v>684</v>
      </c>
      <c r="R855" s="25" t="s">
        <v>110</v>
      </c>
      <c r="S855" s="114" t="s">
        <v>357</v>
      </c>
      <c r="T855" s="25" t="s">
        <v>109</v>
      </c>
      <c r="U855" s="114" t="s">
        <v>455</v>
      </c>
      <c r="V855" s="25" t="s">
        <v>108</v>
      </c>
      <c r="W855" s="114" t="s">
        <v>354</v>
      </c>
      <c r="X855" s="25" t="s">
        <v>107</v>
      </c>
      <c r="Y855" s="114"/>
      <c r="Z855" s="25" t="s">
        <v>106</v>
      </c>
      <c r="AA855" s="114"/>
      <c r="AB855" s="190"/>
      <c r="AC855" s="114"/>
      <c r="AD855" s="190"/>
      <c r="AE855" s="57"/>
      <c r="AF855" s="422"/>
      <c r="AG855" s="422"/>
      <c r="AH855" s="278"/>
      <c r="AI855" s="9"/>
      <c r="AJ855" s="350"/>
      <c r="AK855" s="353"/>
      <c r="AL855" s="336"/>
      <c r="AM855" s="350"/>
      <c r="AN855" s="353"/>
      <c r="AO855" s="336"/>
      <c r="AP855" s="350"/>
      <c r="AQ855" s="353"/>
      <c r="AR855" s="336"/>
      <c r="AS855" s="350"/>
      <c r="AT855" s="353"/>
      <c r="AU855" s="336"/>
      <c r="AV855" s="350"/>
      <c r="AW855" s="363"/>
      <c r="AX855" s="336"/>
      <c r="AY855" s="417"/>
      <c r="AZ855" s="411"/>
      <c r="BA855" s="411"/>
      <c r="BB855" s="414"/>
    </row>
    <row r="856" spans="2:62" ht="28.15" customHeight="1" thickBot="1" x14ac:dyDescent="0.25">
      <c r="B856" s="30"/>
      <c r="C856" s="355"/>
      <c r="D856" s="246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357</v>
      </c>
      <c r="N856" s="50" t="s">
        <v>104</v>
      </c>
      <c r="O856" s="51" t="s">
        <v>527</v>
      </c>
      <c r="P856" s="50" t="s">
        <v>103</v>
      </c>
      <c r="Q856" s="51" t="s">
        <v>1285</v>
      </c>
      <c r="R856" s="50" t="s">
        <v>102</v>
      </c>
      <c r="S856" s="51" t="s">
        <v>465</v>
      </c>
      <c r="T856" s="50">
        <v>20</v>
      </c>
      <c r="U856" s="51" t="s">
        <v>455</v>
      </c>
      <c r="V856" s="50" t="s">
        <v>101</v>
      </c>
      <c r="W856" s="51" t="s">
        <v>130</v>
      </c>
      <c r="X856" s="50" t="s">
        <v>100</v>
      </c>
      <c r="Y856" s="51"/>
      <c r="Z856" s="50" t="s">
        <v>99</v>
      </c>
      <c r="AA856" s="51"/>
      <c r="AB856" s="187"/>
      <c r="AC856" s="51"/>
      <c r="AD856" s="187"/>
      <c r="AE856" s="56"/>
      <c r="AF856" s="424"/>
      <c r="AG856" s="424"/>
      <c r="AH856" s="280"/>
      <c r="AI856" s="9"/>
      <c r="AJ856" s="351"/>
      <c r="AK856" s="354"/>
      <c r="AL856" s="337"/>
      <c r="AM856" s="351"/>
      <c r="AN856" s="354"/>
      <c r="AO856" s="337"/>
      <c r="AP856" s="351"/>
      <c r="AQ856" s="354"/>
      <c r="AR856" s="337"/>
      <c r="AS856" s="351"/>
      <c r="AT856" s="354"/>
      <c r="AU856" s="337"/>
      <c r="AV856" s="351"/>
      <c r="AW856" s="364"/>
      <c r="AX856" s="337"/>
      <c r="AY856" s="418"/>
      <c r="AZ856" s="412"/>
      <c r="BA856" s="412"/>
      <c r="BB856" s="415"/>
    </row>
    <row r="857" spans="2:62" ht="28.15" customHeight="1" x14ac:dyDescent="0.2">
      <c r="B857" s="30"/>
      <c r="C857" s="338">
        <v>2</v>
      </c>
      <c r="D857" s="212"/>
      <c r="E857" s="198"/>
      <c r="F857" s="198"/>
      <c r="G857" s="197"/>
      <c r="H857" s="358"/>
      <c r="I857" s="390">
        <v>166</v>
      </c>
      <c r="J857" s="390">
        <v>31</v>
      </c>
      <c r="K857" s="390">
        <v>7</v>
      </c>
      <c r="L857" s="42" t="s">
        <v>131</v>
      </c>
      <c r="M857" s="43" t="s">
        <v>132</v>
      </c>
      <c r="N857" s="42" t="s">
        <v>129</v>
      </c>
      <c r="O857" s="43" t="s">
        <v>686</v>
      </c>
      <c r="P857" s="42" t="s">
        <v>128</v>
      </c>
      <c r="Q857" s="43" t="s">
        <v>132</v>
      </c>
      <c r="R857" s="42" t="s">
        <v>127</v>
      </c>
      <c r="S857" s="43" t="s">
        <v>507</v>
      </c>
      <c r="T857" s="42" t="s">
        <v>126</v>
      </c>
      <c r="U857" s="43" t="s">
        <v>495</v>
      </c>
      <c r="V857" s="42" t="s">
        <v>125</v>
      </c>
      <c r="W857" s="43" t="s">
        <v>354</v>
      </c>
      <c r="X857" s="42" t="s">
        <v>124</v>
      </c>
      <c r="Y857" s="43"/>
      <c r="Z857" s="42" t="s">
        <v>123</v>
      </c>
      <c r="AA857" s="43"/>
      <c r="AB857" s="196"/>
      <c r="AC857" s="43"/>
      <c r="AD857" s="196" t="s">
        <v>179</v>
      </c>
      <c r="AE857" s="39"/>
      <c r="AF857" s="421">
        <v>5</v>
      </c>
      <c r="AG857" s="421"/>
      <c r="AH857" s="279"/>
      <c r="AI857" s="9"/>
      <c r="AJ857" s="349">
        <f>SUMPRODUCT(LEN($M857:$AA860)-LEN(SUBSTITUTE($M857:$AA860,"A", "")))</f>
        <v>32</v>
      </c>
      <c r="AK857" s="352">
        <f>SUMPRODUCT(LEN($AD857:$AD860)-LEN(SUBSTITUTE($AD857:$AD860,"A", "")))</f>
        <v>2</v>
      </c>
      <c r="AL857" s="335">
        <f>SUMPRODUCT(LEN($AC857:$AC860)-LEN(SUBSTITUTE($AC857:$AC860,"A", "")))</f>
        <v>0</v>
      </c>
      <c r="AM857" s="349">
        <f>SUMPRODUCT(LEN($M857:$AA860)-LEN(SUBSTITUTE($M857:$AA860,"S", "")))</f>
        <v>17</v>
      </c>
      <c r="AN857" s="352">
        <f>SUMPRODUCT(LEN($AD857:$AD860)-LEN(SUBSTITUTE($AD857:$AD860,"S", "")))</f>
        <v>0</v>
      </c>
      <c r="AO857" s="335">
        <f>SUMPRODUCT(LEN($AC857:$AC860)-LEN(SUBSTITUTE($AC857:$AC860,"S", "")))</f>
        <v>0</v>
      </c>
      <c r="AP857" s="349">
        <f>SUMPRODUCT(LEN($M857:$AA860)-LEN(SUBSTITUTE($M857:$AA860,"F", "")))</f>
        <v>1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6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35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8.15" customHeight="1" thickBot="1" x14ac:dyDescent="0.25">
      <c r="B858" s="30"/>
      <c r="C858" s="339"/>
      <c r="D858" s="221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 t="s">
        <v>132</v>
      </c>
      <c r="N858" s="33" t="s">
        <v>121</v>
      </c>
      <c r="O858" s="55" t="s">
        <v>132</v>
      </c>
      <c r="P858" s="33" t="s">
        <v>120</v>
      </c>
      <c r="Q858" s="55" t="s">
        <v>179</v>
      </c>
      <c r="R858" s="33" t="s">
        <v>119</v>
      </c>
      <c r="S858" s="55" t="s">
        <v>707</v>
      </c>
      <c r="T858" s="33" t="s">
        <v>118</v>
      </c>
      <c r="U858" s="55" t="s">
        <v>542</v>
      </c>
      <c r="V858" s="33" t="s">
        <v>117</v>
      </c>
      <c r="W858" s="55" t="s">
        <v>354</v>
      </c>
      <c r="X858" s="33" t="s">
        <v>116</v>
      </c>
      <c r="Y858" s="55"/>
      <c r="Z858" s="33" t="s">
        <v>115</v>
      </c>
      <c r="AA858" s="55"/>
      <c r="AB858" s="193"/>
      <c r="AC858" s="55"/>
      <c r="AD858" s="193"/>
      <c r="AE858" s="22"/>
      <c r="AF858" s="422"/>
      <c r="AG858" s="422"/>
      <c r="AH858" s="278"/>
      <c r="AI858" s="9"/>
      <c r="AJ858" s="350"/>
      <c r="AK858" s="353"/>
      <c r="AL858" s="336"/>
      <c r="AM858" s="350"/>
      <c r="AN858" s="353"/>
      <c r="AO858" s="336"/>
      <c r="AP858" s="350"/>
      <c r="AQ858" s="353"/>
      <c r="AR858" s="336"/>
      <c r="AS858" s="350"/>
      <c r="AT858" s="353"/>
      <c r="AU858" s="336"/>
      <c r="AV858" s="350"/>
      <c r="AW858" s="363"/>
      <c r="AX858" s="336"/>
      <c r="AY858" s="417"/>
      <c r="AZ858" s="411"/>
      <c r="BA858" s="411"/>
      <c r="BB858" s="414"/>
    </row>
    <row r="859" spans="2:62" ht="28.15" customHeight="1" x14ac:dyDescent="0.2">
      <c r="B859" s="30"/>
      <c r="C859" s="340"/>
      <c r="D859" s="218"/>
      <c r="E859" s="192"/>
      <c r="F859" s="192"/>
      <c r="G859" s="191"/>
      <c r="H859" s="360"/>
      <c r="I859" s="392"/>
      <c r="J859" s="392"/>
      <c r="K859" s="392"/>
      <c r="L859" s="25" t="s">
        <v>114</v>
      </c>
      <c r="M859" s="114" t="s">
        <v>357</v>
      </c>
      <c r="N859" s="25" t="s">
        <v>112</v>
      </c>
      <c r="O859" s="114" t="s">
        <v>179</v>
      </c>
      <c r="P859" s="25" t="s">
        <v>111</v>
      </c>
      <c r="Q859" s="114" t="s">
        <v>984</v>
      </c>
      <c r="R859" s="25" t="s">
        <v>110</v>
      </c>
      <c r="S859" s="114" t="s">
        <v>132</v>
      </c>
      <c r="T859" s="25" t="s">
        <v>109</v>
      </c>
      <c r="U859" s="114" t="s">
        <v>567</v>
      </c>
      <c r="V859" s="25" t="s">
        <v>108</v>
      </c>
      <c r="W859" s="114" t="s">
        <v>130</v>
      </c>
      <c r="X859" s="25" t="s">
        <v>107</v>
      </c>
      <c r="Y859" s="114"/>
      <c r="Z859" s="25" t="s">
        <v>106</v>
      </c>
      <c r="AA859" s="114"/>
      <c r="AB859" s="190"/>
      <c r="AC859" s="114"/>
      <c r="AD859" s="190"/>
      <c r="AE859" s="22"/>
      <c r="AF859" s="422"/>
      <c r="AG859" s="422"/>
      <c r="AH859" s="278"/>
      <c r="AI859" s="9"/>
      <c r="AJ859" s="350"/>
      <c r="AK859" s="353"/>
      <c r="AL859" s="336"/>
      <c r="AM859" s="350"/>
      <c r="AN859" s="353"/>
      <c r="AO859" s="336"/>
      <c r="AP859" s="350"/>
      <c r="AQ859" s="353"/>
      <c r="AR859" s="336"/>
      <c r="AS859" s="350"/>
      <c r="AT859" s="353"/>
      <c r="AU859" s="336"/>
      <c r="AV859" s="350"/>
      <c r="AW859" s="363"/>
      <c r="AX859" s="336"/>
      <c r="AY859" s="417"/>
      <c r="AZ859" s="411"/>
      <c r="BA859" s="411"/>
      <c r="BB859" s="414"/>
    </row>
    <row r="860" spans="2:62" ht="28.15" customHeight="1" thickBot="1" x14ac:dyDescent="0.25">
      <c r="B860" s="30"/>
      <c r="C860" s="355"/>
      <c r="D860" s="246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 t="s">
        <v>179</v>
      </c>
      <c r="N860" s="50" t="s">
        <v>104</v>
      </c>
      <c r="O860" s="51" t="s">
        <v>357</v>
      </c>
      <c r="P860" s="50" t="s">
        <v>103</v>
      </c>
      <c r="Q860" s="51" t="s">
        <v>179</v>
      </c>
      <c r="R860" s="50" t="s">
        <v>102</v>
      </c>
      <c r="S860" s="51" t="s">
        <v>353</v>
      </c>
      <c r="T860" s="50">
        <v>20</v>
      </c>
      <c r="U860" s="51" t="s">
        <v>349</v>
      </c>
      <c r="V860" s="50" t="s">
        <v>101</v>
      </c>
      <c r="W860" s="51" t="s">
        <v>130</v>
      </c>
      <c r="X860" s="50" t="s">
        <v>100</v>
      </c>
      <c r="Y860" s="51"/>
      <c r="Z860" s="50" t="s">
        <v>99</v>
      </c>
      <c r="AA860" s="51"/>
      <c r="AB860" s="187"/>
      <c r="AC860" s="51"/>
      <c r="AD860" s="187"/>
      <c r="AE860" s="48"/>
      <c r="AF860" s="424"/>
      <c r="AG860" s="424"/>
      <c r="AH860" s="280"/>
      <c r="AI860" s="9"/>
      <c r="AJ860" s="351"/>
      <c r="AK860" s="354"/>
      <c r="AL860" s="337"/>
      <c r="AM860" s="351"/>
      <c r="AN860" s="354"/>
      <c r="AO860" s="337"/>
      <c r="AP860" s="351"/>
      <c r="AQ860" s="354"/>
      <c r="AR860" s="337"/>
      <c r="AS860" s="351"/>
      <c r="AT860" s="354"/>
      <c r="AU860" s="337"/>
      <c r="AV860" s="351"/>
      <c r="AW860" s="364"/>
      <c r="AX860" s="337"/>
      <c r="AY860" s="418"/>
      <c r="AZ860" s="412"/>
      <c r="BA860" s="412"/>
      <c r="BB860" s="415"/>
    </row>
    <row r="861" spans="2:62" ht="28.15" customHeight="1" x14ac:dyDescent="0.2">
      <c r="B861" s="30"/>
      <c r="C861" s="338">
        <v>3</v>
      </c>
      <c r="D861" s="212"/>
      <c r="E861" s="198"/>
      <c r="F861" s="198"/>
      <c r="G861" s="197"/>
      <c r="H861" s="358"/>
      <c r="I861" s="390">
        <v>167</v>
      </c>
      <c r="J861" s="390">
        <v>34</v>
      </c>
      <c r="K861" s="390">
        <v>8</v>
      </c>
      <c r="L861" s="42" t="s">
        <v>131</v>
      </c>
      <c r="M861" s="43" t="s">
        <v>357</v>
      </c>
      <c r="N861" s="42" t="s">
        <v>129</v>
      </c>
      <c r="O861" s="43" t="s">
        <v>484</v>
      </c>
      <c r="P861" s="42" t="s">
        <v>128</v>
      </c>
      <c r="Q861" s="43" t="s">
        <v>357</v>
      </c>
      <c r="R861" s="42" t="s">
        <v>127</v>
      </c>
      <c r="S861" s="43" t="s">
        <v>469</v>
      </c>
      <c r="T861" s="42" t="s">
        <v>126</v>
      </c>
      <c r="U861" s="43" t="s">
        <v>465</v>
      </c>
      <c r="V861" s="42" t="s">
        <v>125</v>
      </c>
      <c r="W861" s="43" t="s">
        <v>346</v>
      </c>
      <c r="X861" s="42" t="s">
        <v>124</v>
      </c>
      <c r="Y861" s="43" t="s">
        <v>354</v>
      </c>
      <c r="Z861" s="42" t="s">
        <v>123</v>
      </c>
      <c r="AA861" s="43"/>
      <c r="AB861" s="196"/>
      <c r="AC861" s="43"/>
      <c r="AD861" s="196" t="s">
        <v>179</v>
      </c>
      <c r="AE861" s="39"/>
      <c r="AF861" s="421"/>
      <c r="AG861" s="421"/>
      <c r="AH861" s="279"/>
      <c r="AI861" s="9"/>
      <c r="AJ861" s="349">
        <f>SUMPRODUCT(LEN($M861:$AA864)-LEN(SUBSTITUTE($M861:$AA864,"A", "")))</f>
        <v>59</v>
      </c>
      <c r="AK861" s="352">
        <f>SUMPRODUCT(LEN($AD861:$AD864)-LEN(SUBSTITUTE($AD861:$AD864,"A", "")))</f>
        <v>5</v>
      </c>
      <c r="AL861" s="335">
        <f>SUMPRODUCT(LEN($AC861:$AC864)-LEN(SUBSTITUTE($AC861:$AC864,"A", "")))</f>
        <v>0</v>
      </c>
      <c r="AM861" s="349">
        <f>SUMPRODUCT(LEN($M861:$AA864)-LEN(SUBSTITUTE($M861:$AA864,"S", "")))</f>
        <v>20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2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8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35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8.15" customHeight="1" thickBot="1" x14ac:dyDescent="0.25">
      <c r="B862" s="30"/>
      <c r="C862" s="339"/>
      <c r="D862" s="221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 t="s">
        <v>357</v>
      </c>
      <c r="N862" s="33" t="s">
        <v>121</v>
      </c>
      <c r="O862" s="55" t="s">
        <v>357</v>
      </c>
      <c r="P862" s="33" t="s">
        <v>120</v>
      </c>
      <c r="Q862" s="55" t="s">
        <v>458</v>
      </c>
      <c r="R862" s="33" t="s">
        <v>119</v>
      </c>
      <c r="S862" s="55" t="s">
        <v>844</v>
      </c>
      <c r="T862" s="33" t="s">
        <v>118</v>
      </c>
      <c r="U862" s="55" t="s">
        <v>373</v>
      </c>
      <c r="V862" s="33" t="s">
        <v>117</v>
      </c>
      <c r="W862" s="55" t="s">
        <v>347</v>
      </c>
      <c r="X862" s="33" t="s">
        <v>116</v>
      </c>
      <c r="Y862" s="55" t="s">
        <v>130</v>
      </c>
      <c r="Z862" s="33" t="s">
        <v>115</v>
      </c>
      <c r="AA862" s="55"/>
      <c r="AB862" s="193"/>
      <c r="AC862" s="55"/>
      <c r="AD862" s="193" t="s">
        <v>357</v>
      </c>
      <c r="AE862" s="22"/>
      <c r="AF862" s="422"/>
      <c r="AG862" s="422"/>
      <c r="AH862" s="278"/>
      <c r="AI862" s="9"/>
      <c r="AJ862" s="350"/>
      <c r="AK862" s="353"/>
      <c r="AL862" s="336"/>
      <c r="AM862" s="350"/>
      <c r="AN862" s="353"/>
      <c r="AO862" s="336"/>
      <c r="AP862" s="350"/>
      <c r="AQ862" s="353"/>
      <c r="AR862" s="336"/>
      <c r="AS862" s="350"/>
      <c r="AT862" s="353"/>
      <c r="AU862" s="336"/>
      <c r="AV862" s="350"/>
      <c r="AW862" s="363"/>
      <c r="AX862" s="336"/>
      <c r="AY862" s="417"/>
      <c r="AZ862" s="411"/>
      <c r="BA862" s="411"/>
      <c r="BB862" s="414"/>
    </row>
    <row r="863" spans="2:62" ht="28.15" customHeight="1" x14ac:dyDescent="0.2">
      <c r="B863" s="30"/>
      <c r="C863" s="340"/>
      <c r="D863" s="218"/>
      <c r="E863" s="192"/>
      <c r="F863" s="192"/>
      <c r="G863" s="191"/>
      <c r="H863" s="360"/>
      <c r="I863" s="392"/>
      <c r="J863" s="392"/>
      <c r="K863" s="392"/>
      <c r="L863" s="25" t="s">
        <v>114</v>
      </c>
      <c r="M863" s="114" t="s">
        <v>479</v>
      </c>
      <c r="N863" s="25" t="s">
        <v>112</v>
      </c>
      <c r="O863" s="114" t="s">
        <v>458</v>
      </c>
      <c r="P863" s="25" t="s">
        <v>111</v>
      </c>
      <c r="Q863" s="114" t="s">
        <v>1284</v>
      </c>
      <c r="R863" s="25" t="s">
        <v>110</v>
      </c>
      <c r="S863" s="114" t="s">
        <v>465</v>
      </c>
      <c r="T863" s="25" t="s">
        <v>109</v>
      </c>
      <c r="U863" s="114" t="s">
        <v>481</v>
      </c>
      <c r="V863" s="25" t="s">
        <v>108</v>
      </c>
      <c r="W863" s="114" t="s">
        <v>354</v>
      </c>
      <c r="X863" s="25" t="s">
        <v>107</v>
      </c>
      <c r="Y863" s="114"/>
      <c r="Z863" s="25" t="s">
        <v>106</v>
      </c>
      <c r="AA863" s="114"/>
      <c r="AB863" s="190"/>
      <c r="AC863" s="114"/>
      <c r="AD863" s="190"/>
      <c r="AE863" s="22"/>
      <c r="AF863" s="422"/>
      <c r="AG863" s="422"/>
      <c r="AH863" s="278"/>
      <c r="AI863" s="9"/>
      <c r="AJ863" s="350"/>
      <c r="AK863" s="353"/>
      <c r="AL863" s="336"/>
      <c r="AM863" s="350"/>
      <c r="AN863" s="353"/>
      <c r="AO863" s="336"/>
      <c r="AP863" s="350"/>
      <c r="AQ863" s="353"/>
      <c r="AR863" s="336"/>
      <c r="AS863" s="350"/>
      <c r="AT863" s="353"/>
      <c r="AU863" s="336"/>
      <c r="AV863" s="350"/>
      <c r="AW863" s="363"/>
      <c r="AX863" s="336"/>
      <c r="AY863" s="417"/>
      <c r="AZ863" s="411"/>
      <c r="BA863" s="411"/>
      <c r="BB863" s="414"/>
    </row>
    <row r="864" spans="2:62" ht="28.15" customHeight="1" thickBot="1" x14ac:dyDescent="0.25">
      <c r="B864" s="20"/>
      <c r="C864" s="341"/>
      <c r="D864" s="215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 t="s">
        <v>357</v>
      </c>
      <c r="N864" s="15" t="s">
        <v>104</v>
      </c>
      <c r="O864" s="16" t="s">
        <v>458</v>
      </c>
      <c r="P864" s="15" t="s">
        <v>103</v>
      </c>
      <c r="Q864" s="16" t="s">
        <v>357</v>
      </c>
      <c r="R864" s="15" t="s">
        <v>102</v>
      </c>
      <c r="S864" s="16" t="s">
        <v>458</v>
      </c>
      <c r="T864" s="15">
        <v>20</v>
      </c>
      <c r="U864" s="16" t="s">
        <v>579</v>
      </c>
      <c r="V864" s="15" t="s">
        <v>101</v>
      </c>
      <c r="W864" s="16" t="s">
        <v>354</v>
      </c>
      <c r="X864" s="15" t="s">
        <v>100</v>
      </c>
      <c r="Y864" s="16"/>
      <c r="Z864" s="15" t="s">
        <v>99</v>
      </c>
      <c r="AA864" s="16"/>
      <c r="AB864" s="187"/>
      <c r="AC864" s="16"/>
      <c r="AD864" s="186"/>
      <c r="AE864" s="11"/>
      <c r="AF864" s="423"/>
      <c r="AG864" s="423"/>
      <c r="AH864" s="277"/>
      <c r="AI864" s="9"/>
      <c r="AJ864" s="351"/>
      <c r="AK864" s="354"/>
      <c r="AL864" s="337"/>
      <c r="AM864" s="351"/>
      <c r="AN864" s="354"/>
      <c r="AO864" s="337"/>
      <c r="AP864" s="351"/>
      <c r="AQ864" s="354"/>
      <c r="AR864" s="337"/>
      <c r="AS864" s="351"/>
      <c r="AT864" s="354"/>
      <c r="AU864" s="337"/>
      <c r="AV864" s="351"/>
      <c r="AW864" s="364"/>
      <c r="AX864" s="337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286" t="s">
        <v>160</v>
      </c>
      <c r="AI865" s="106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231</v>
      </c>
      <c r="E866" s="425">
        <v>15331.55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85"/>
      <c r="AI866" s="86" t="s">
        <v>137</v>
      </c>
      <c r="AJ866" s="85">
        <f t="shared" ref="AJ866:BB866" si="94">SUM(AJ868:AJ879)</f>
        <v>122</v>
      </c>
      <c r="AK866" s="84">
        <f t="shared" si="94"/>
        <v>3</v>
      </c>
      <c r="AL866" s="83">
        <f t="shared" si="94"/>
        <v>0</v>
      </c>
      <c r="AM866" s="85">
        <f t="shared" si="94"/>
        <v>51</v>
      </c>
      <c r="AN866" s="84">
        <f t="shared" si="94"/>
        <v>0</v>
      </c>
      <c r="AO866" s="83">
        <f t="shared" si="94"/>
        <v>0</v>
      </c>
      <c r="AP866" s="85">
        <f t="shared" si="94"/>
        <v>2</v>
      </c>
      <c r="AQ866" s="84">
        <f t="shared" si="94"/>
        <v>0</v>
      </c>
      <c r="AR866" s="83">
        <f t="shared" si="94"/>
        <v>0</v>
      </c>
      <c r="AS866" s="85">
        <f t="shared" si="94"/>
        <v>29</v>
      </c>
      <c r="AT866" s="84">
        <f t="shared" si="94"/>
        <v>1</v>
      </c>
      <c r="AU866" s="83">
        <f t="shared" si="94"/>
        <v>0</v>
      </c>
      <c r="AV866" s="85">
        <f t="shared" si="94"/>
        <v>0</v>
      </c>
      <c r="AW866" s="84">
        <f t="shared" si="94"/>
        <v>0</v>
      </c>
      <c r="AX866" s="83">
        <f t="shared" si="94"/>
        <v>0</v>
      </c>
      <c r="AY866" s="82">
        <f t="shared" si="94"/>
        <v>3</v>
      </c>
      <c r="AZ866" s="81">
        <f t="shared" si="94"/>
        <v>0</v>
      </c>
      <c r="BA866" s="81">
        <f t="shared" si="94"/>
        <v>1</v>
      </c>
      <c r="BB866" s="80">
        <f t="shared" si="94"/>
        <v>0</v>
      </c>
      <c r="BC866" s="79" t="s">
        <v>136</v>
      </c>
      <c r="BF866" s="5">
        <f>SUM(AJ866:AL866)/$BG$5</f>
        <v>41.666666666666664</v>
      </c>
      <c r="BG866" s="5">
        <f>SUM(AM866:AO866,AY866)/$BG$5</f>
        <v>18</v>
      </c>
      <c r="BH866" s="5">
        <f>SUM(AP866:AR866,AZ866)/$BG$5</f>
        <v>0.66666666666666663</v>
      </c>
      <c r="BI866" s="5">
        <f>SUM(AS866:AU866,BA866)/$BG$5</f>
        <v>10.333333333333334</v>
      </c>
      <c r="BJ866" s="5">
        <f>SUM(AV866:AX866,BB866)/$BG$5</f>
        <v>0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85"/>
      <c r="AI867" s="66" t="s">
        <v>135</v>
      </c>
      <c r="AJ867" s="283"/>
      <c r="AK867" s="284"/>
      <c r="AL867" s="281"/>
      <c r="AM867" s="283"/>
      <c r="AN867" s="284"/>
      <c r="AO867" s="281"/>
      <c r="AP867" s="283"/>
      <c r="AQ867" s="284"/>
      <c r="AR867" s="281"/>
      <c r="AS867" s="283"/>
      <c r="AT867" s="284"/>
      <c r="AU867" s="281"/>
      <c r="AV867" s="283"/>
      <c r="AW867" s="282"/>
      <c r="AX867" s="281"/>
      <c r="AY867" s="62">
        <f>AY866/3</f>
        <v>1</v>
      </c>
      <c r="AZ867" s="61">
        <f>AZ866/3</f>
        <v>0</v>
      </c>
      <c r="BA867" s="61">
        <f>BA866/3</f>
        <v>0.33333333333333331</v>
      </c>
      <c r="BB867" s="60">
        <f>BB866/3</f>
        <v>0</v>
      </c>
      <c r="BC867" s="59" t="s">
        <v>134</v>
      </c>
    </row>
    <row r="868" spans="2:62" ht="28.15" customHeight="1" x14ac:dyDescent="0.2">
      <c r="B868" s="30"/>
      <c r="C868" s="338">
        <v>1</v>
      </c>
      <c r="D868" s="239" t="s">
        <v>838</v>
      </c>
      <c r="E868" s="198"/>
      <c r="F868" s="198"/>
      <c r="G868" s="197"/>
      <c r="H868" s="358" t="s">
        <v>133</v>
      </c>
      <c r="I868" s="390">
        <v>119</v>
      </c>
      <c r="J868" s="390">
        <v>29</v>
      </c>
      <c r="K868" s="390">
        <v>5</v>
      </c>
      <c r="L868" s="42" t="s">
        <v>131</v>
      </c>
      <c r="M868" s="43" t="s">
        <v>458</v>
      </c>
      <c r="N868" s="42" t="s">
        <v>129</v>
      </c>
      <c r="O868" s="43" t="s">
        <v>527</v>
      </c>
      <c r="P868" s="42" t="s">
        <v>128</v>
      </c>
      <c r="Q868" s="43" t="s">
        <v>1040</v>
      </c>
      <c r="R868" s="42" t="s">
        <v>127</v>
      </c>
      <c r="S868" s="43" t="s">
        <v>459</v>
      </c>
      <c r="T868" s="42" t="s">
        <v>126</v>
      </c>
      <c r="U868" s="43" t="s">
        <v>458</v>
      </c>
      <c r="V868" s="42" t="s">
        <v>125</v>
      </c>
      <c r="W868" s="43" t="s">
        <v>349</v>
      </c>
      <c r="X868" s="42" t="s">
        <v>124</v>
      </c>
      <c r="Y868" s="43"/>
      <c r="Z868" s="42" t="s">
        <v>123</v>
      </c>
      <c r="AA868" s="43"/>
      <c r="AB868" s="196"/>
      <c r="AC868" s="43"/>
      <c r="AD868" s="196"/>
      <c r="AE868" s="58" t="s">
        <v>579</v>
      </c>
      <c r="AF868" s="421"/>
      <c r="AG868" s="421"/>
      <c r="AH868" s="279"/>
      <c r="AI868" s="9"/>
      <c r="AJ868" s="349">
        <f>SUMPRODUCT(LEN($M868:$AA871)-LEN(SUBSTITUTE($M868:$AA871,"A", "")))</f>
        <v>55</v>
      </c>
      <c r="AK868" s="352">
        <f>SUMPRODUCT(LEN($AD868:$AD871)-LEN(SUBSTITUTE($AD868:$AD871,"A", "")))</f>
        <v>0</v>
      </c>
      <c r="AL868" s="335">
        <f>SUMPRODUCT(LEN($AC868:$AC871)-LEN(SUBSTITUTE($AC868:$AC871,"A", "")))</f>
        <v>0</v>
      </c>
      <c r="AM868" s="349">
        <f>SUMPRODUCT(LEN($M868:$AA871)-LEN(SUBSTITUTE($M868:$AA871,"S", "")))</f>
        <v>20</v>
      </c>
      <c r="AN868" s="352">
        <f>SUMPRODUCT(LEN($AD868:$AD871)-LEN(SUBSTITUTE($AD868:$AD871,"S", "")))</f>
        <v>0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11</v>
      </c>
      <c r="AT868" s="352">
        <f>SUMPRODUCT(LEN($AD868:$AD871)-LEN(SUBSTITUTE($AD868:$AD871,"G", "")))</f>
        <v>0</v>
      </c>
      <c r="AU868" s="335">
        <f>SUMPRODUCT(LEN($AC868:$AC871)-LEN(SUBSTITUTE($AC868:$AC871,"G", "")))</f>
        <v>0</v>
      </c>
      <c r="AV868" s="349">
        <f>SUMPRODUCT(LEN($L868:$AA871)-LEN(SUBSTITUTE($L868:$AA871,"M", "")))</f>
        <v>0</v>
      </c>
      <c r="AW868" s="362">
        <f>SUMPRODUCT(LEN($AD868:$AD871)-LEN(SUBSTITUTE($AD868:$AD871,"M", "")))</f>
        <v>0</v>
      </c>
      <c r="AX868" s="335">
        <f>SUMPRODUCT(LEN($AC868:$AC871)-LEN(SUBSTITUTE($AC868:$AC871,"M", "")))</f>
        <v>0</v>
      </c>
      <c r="AY868" s="416">
        <f>SUMPRODUCT(LEN($AE868:$AE871)-LEN(SUBSTITUTE($AE868:$AE871,"S", "")))</f>
        <v>3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1</v>
      </c>
      <c r="BB868" s="413">
        <f>SUMPRODUCT(LEN($AE868:$AE871)-LEN(SUBSTITUTE($AE868:$AE871,"M", "")))</f>
        <v>0</v>
      </c>
    </row>
    <row r="869" spans="2:62" ht="28.15" customHeight="1" thickBot="1" x14ac:dyDescent="0.25">
      <c r="B869" s="30"/>
      <c r="C869" s="339"/>
      <c r="D869" s="221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132</v>
      </c>
      <c r="N869" s="33" t="s">
        <v>121</v>
      </c>
      <c r="O869" s="55" t="s">
        <v>705</v>
      </c>
      <c r="P869" s="33" t="s">
        <v>120</v>
      </c>
      <c r="Q869" s="55" t="s">
        <v>467</v>
      </c>
      <c r="R869" s="33" t="s">
        <v>119</v>
      </c>
      <c r="S869" s="55" t="s">
        <v>593</v>
      </c>
      <c r="T869" s="33" t="s">
        <v>118</v>
      </c>
      <c r="U869" s="55" t="s">
        <v>462</v>
      </c>
      <c r="V869" s="33" t="s">
        <v>117</v>
      </c>
      <c r="W869" s="55" t="s">
        <v>354</v>
      </c>
      <c r="X869" s="33" t="s">
        <v>116</v>
      </c>
      <c r="Y869" s="55"/>
      <c r="Z869" s="33" t="s">
        <v>115</v>
      </c>
      <c r="AA869" s="55"/>
      <c r="AB869" s="193"/>
      <c r="AC869" s="55"/>
      <c r="AD869" s="193"/>
      <c r="AE869" s="57"/>
      <c r="AF869" s="422"/>
      <c r="AG869" s="422"/>
      <c r="AH869" s="278"/>
      <c r="AI869" s="9"/>
      <c r="AJ869" s="350"/>
      <c r="AK869" s="353"/>
      <c r="AL869" s="336"/>
      <c r="AM869" s="350"/>
      <c r="AN869" s="353"/>
      <c r="AO869" s="336"/>
      <c r="AP869" s="350"/>
      <c r="AQ869" s="353"/>
      <c r="AR869" s="336"/>
      <c r="AS869" s="350"/>
      <c r="AT869" s="353"/>
      <c r="AU869" s="336"/>
      <c r="AV869" s="350"/>
      <c r="AW869" s="363"/>
      <c r="AX869" s="336"/>
      <c r="AY869" s="417"/>
      <c r="AZ869" s="411"/>
      <c r="BA869" s="411"/>
      <c r="BB869" s="414"/>
    </row>
    <row r="870" spans="2:62" ht="28.15" customHeight="1" x14ac:dyDescent="0.2">
      <c r="B870" s="30"/>
      <c r="C870" s="340"/>
      <c r="D870" s="218"/>
      <c r="E870" s="192"/>
      <c r="F870" s="192"/>
      <c r="G870" s="191"/>
      <c r="H870" s="360">
        <v>231</v>
      </c>
      <c r="I870" s="392"/>
      <c r="J870" s="392"/>
      <c r="K870" s="392"/>
      <c r="L870" s="25" t="s">
        <v>114</v>
      </c>
      <c r="M870" s="114" t="s">
        <v>479</v>
      </c>
      <c r="N870" s="25" t="s">
        <v>112</v>
      </c>
      <c r="O870" s="114" t="s">
        <v>457</v>
      </c>
      <c r="P870" s="25" t="s">
        <v>111</v>
      </c>
      <c r="Q870" s="114" t="s">
        <v>1077</v>
      </c>
      <c r="R870" s="25" t="s">
        <v>110</v>
      </c>
      <c r="S870" s="114" t="s">
        <v>459</v>
      </c>
      <c r="T870" s="25" t="s">
        <v>109</v>
      </c>
      <c r="U870" s="114" t="s">
        <v>459</v>
      </c>
      <c r="V870" s="25" t="s">
        <v>108</v>
      </c>
      <c r="W870" s="114" t="s">
        <v>351</v>
      </c>
      <c r="X870" s="25" t="s">
        <v>107</v>
      </c>
      <c r="Y870" s="114"/>
      <c r="Z870" s="25" t="s">
        <v>106</v>
      </c>
      <c r="AA870" s="114"/>
      <c r="AB870" s="190"/>
      <c r="AC870" s="114"/>
      <c r="AD870" s="190"/>
      <c r="AE870" s="57"/>
      <c r="AF870" s="422"/>
      <c r="AG870" s="422"/>
      <c r="AH870" s="278"/>
      <c r="AI870" s="9"/>
      <c r="AJ870" s="350"/>
      <c r="AK870" s="353"/>
      <c r="AL870" s="336"/>
      <c r="AM870" s="350"/>
      <c r="AN870" s="353"/>
      <c r="AO870" s="336"/>
      <c r="AP870" s="350"/>
      <c r="AQ870" s="353"/>
      <c r="AR870" s="336"/>
      <c r="AS870" s="350"/>
      <c r="AT870" s="353"/>
      <c r="AU870" s="336"/>
      <c r="AV870" s="350"/>
      <c r="AW870" s="363"/>
      <c r="AX870" s="336"/>
      <c r="AY870" s="417"/>
      <c r="AZ870" s="411"/>
      <c r="BA870" s="411"/>
      <c r="BB870" s="414"/>
    </row>
    <row r="871" spans="2:62" ht="28.15" customHeight="1" thickBot="1" x14ac:dyDescent="0.25">
      <c r="B871" s="30"/>
      <c r="C871" s="355"/>
      <c r="D871" s="246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467</v>
      </c>
      <c r="N871" s="50" t="s">
        <v>104</v>
      </c>
      <c r="O871" s="51" t="s">
        <v>458</v>
      </c>
      <c r="P871" s="50" t="s">
        <v>103</v>
      </c>
      <c r="Q871" s="51" t="s">
        <v>479</v>
      </c>
      <c r="R871" s="50" t="s">
        <v>102</v>
      </c>
      <c r="S871" s="51" t="s">
        <v>465</v>
      </c>
      <c r="T871" s="50">
        <v>20</v>
      </c>
      <c r="U871" s="51" t="s">
        <v>498</v>
      </c>
      <c r="V871" s="50" t="s">
        <v>101</v>
      </c>
      <c r="W871" s="51" t="s">
        <v>130</v>
      </c>
      <c r="X871" s="50" t="s">
        <v>100</v>
      </c>
      <c r="Y871" s="51"/>
      <c r="Z871" s="50" t="s">
        <v>99</v>
      </c>
      <c r="AA871" s="51"/>
      <c r="AB871" s="187"/>
      <c r="AC871" s="51"/>
      <c r="AD871" s="187"/>
      <c r="AE871" s="56"/>
      <c r="AF871" s="424"/>
      <c r="AG871" s="424"/>
      <c r="AH871" s="280"/>
      <c r="AI871" s="9"/>
      <c r="AJ871" s="351"/>
      <c r="AK871" s="354"/>
      <c r="AL871" s="337"/>
      <c r="AM871" s="351"/>
      <c r="AN871" s="354"/>
      <c r="AO871" s="337"/>
      <c r="AP871" s="351"/>
      <c r="AQ871" s="354"/>
      <c r="AR871" s="337"/>
      <c r="AS871" s="351"/>
      <c r="AT871" s="354"/>
      <c r="AU871" s="337"/>
      <c r="AV871" s="351"/>
      <c r="AW871" s="364"/>
      <c r="AX871" s="337"/>
      <c r="AY871" s="418"/>
      <c r="AZ871" s="412"/>
      <c r="BA871" s="412"/>
      <c r="BB871" s="415"/>
    </row>
    <row r="872" spans="2:62" ht="28.15" customHeight="1" x14ac:dyDescent="0.2">
      <c r="B872" s="30"/>
      <c r="C872" s="338">
        <v>2</v>
      </c>
      <c r="D872" s="212"/>
      <c r="E872" s="198"/>
      <c r="F872" s="198"/>
      <c r="G872" s="197"/>
      <c r="H872" s="358"/>
      <c r="I872" s="390">
        <v>136</v>
      </c>
      <c r="J872" s="390">
        <v>32</v>
      </c>
      <c r="K872" s="390">
        <v>7</v>
      </c>
      <c r="L872" s="42" t="s">
        <v>131</v>
      </c>
      <c r="M872" s="43" t="s">
        <v>132</v>
      </c>
      <c r="N872" s="42" t="s">
        <v>129</v>
      </c>
      <c r="O872" s="43" t="s">
        <v>479</v>
      </c>
      <c r="P872" s="42" t="s">
        <v>128</v>
      </c>
      <c r="Q872" s="43" t="s">
        <v>179</v>
      </c>
      <c r="R872" s="42" t="s">
        <v>127</v>
      </c>
      <c r="S872" s="43" t="s">
        <v>459</v>
      </c>
      <c r="T872" s="42" t="s">
        <v>126</v>
      </c>
      <c r="U872" s="43" t="s">
        <v>549</v>
      </c>
      <c r="V872" s="42" t="s">
        <v>125</v>
      </c>
      <c r="W872" s="43" t="s">
        <v>347</v>
      </c>
      <c r="X872" s="42" t="s">
        <v>124</v>
      </c>
      <c r="Y872" s="43" t="s">
        <v>130</v>
      </c>
      <c r="Z872" s="42" t="s">
        <v>123</v>
      </c>
      <c r="AA872" s="43"/>
      <c r="AB872" s="196"/>
      <c r="AC872" s="43"/>
      <c r="AD872" s="196" t="s">
        <v>132</v>
      </c>
      <c r="AE872" s="39"/>
      <c r="AF872" s="421"/>
      <c r="AG872" s="421"/>
      <c r="AH872" s="279"/>
      <c r="AI872" s="9"/>
      <c r="AJ872" s="349">
        <f>SUMPRODUCT(LEN($M872:$AA875)-LEN(SUBSTITUTE($M872:$AA875,"A", "")))</f>
        <v>38</v>
      </c>
      <c r="AK872" s="352">
        <f>SUMPRODUCT(LEN($AD872:$AD875)-LEN(SUBSTITUTE($AD872:$AD875,"A", "")))</f>
        <v>1</v>
      </c>
      <c r="AL872" s="335">
        <f>SUMPRODUCT(LEN($AC872:$AC875)-LEN(SUBSTITUTE($AC872:$AC875,"A", "")))</f>
        <v>0</v>
      </c>
      <c r="AM872" s="349">
        <f>SUMPRODUCT(LEN($M872:$AA875)-LEN(SUBSTITUTE($M872:$AA875,"S", "")))</f>
        <v>14</v>
      </c>
      <c r="AN872" s="352">
        <f>SUMPRODUCT(LEN($AD872:$AD875)-LEN(SUBSTITUTE($AD872:$AD875,"S", "")))</f>
        <v>0</v>
      </c>
      <c r="AO872" s="335">
        <f>SUMPRODUCT(LEN($AC872:$AC875)-LEN(SUBSTITUTE($AC872:$AC875,"S", "")))</f>
        <v>0</v>
      </c>
      <c r="AP872" s="349">
        <f>SUMPRODUCT(LEN($M872:$AA875)-LEN(SUBSTITUTE($M872:$AA875,"F", "")))</f>
        <v>0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8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35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8.15" customHeight="1" thickBot="1" x14ac:dyDescent="0.25">
      <c r="B873" s="30"/>
      <c r="C873" s="339"/>
      <c r="D873" s="221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 t="s">
        <v>179</v>
      </c>
      <c r="N873" s="33" t="s">
        <v>121</v>
      </c>
      <c r="O873" s="55" t="s">
        <v>357</v>
      </c>
      <c r="P873" s="33" t="s">
        <v>120</v>
      </c>
      <c r="Q873" s="55" t="s">
        <v>459</v>
      </c>
      <c r="R873" s="33" t="s">
        <v>119</v>
      </c>
      <c r="S873" s="55" t="s">
        <v>509</v>
      </c>
      <c r="T873" s="33" t="s">
        <v>118</v>
      </c>
      <c r="U873" s="55" t="s">
        <v>348</v>
      </c>
      <c r="V873" s="33" t="s">
        <v>117</v>
      </c>
      <c r="W873" s="55" t="s">
        <v>130</v>
      </c>
      <c r="X873" s="33" t="s">
        <v>116</v>
      </c>
      <c r="Y873" s="55"/>
      <c r="Z873" s="33" t="s">
        <v>115</v>
      </c>
      <c r="AA873" s="55"/>
      <c r="AB873" s="193"/>
      <c r="AC873" s="55"/>
      <c r="AD873" s="193"/>
      <c r="AE873" s="22"/>
      <c r="AF873" s="422"/>
      <c r="AG873" s="422"/>
      <c r="AH873" s="278"/>
      <c r="AI873" s="9"/>
      <c r="AJ873" s="350"/>
      <c r="AK873" s="353"/>
      <c r="AL873" s="336"/>
      <c r="AM873" s="350"/>
      <c r="AN873" s="353"/>
      <c r="AO873" s="336"/>
      <c r="AP873" s="350"/>
      <c r="AQ873" s="353"/>
      <c r="AR873" s="336"/>
      <c r="AS873" s="350"/>
      <c r="AT873" s="353"/>
      <c r="AU873" s="336"/>
      <c r="AV873" s="350"/>
      <c r="AW873" s="363"/>
      <c r="AX873" s="336"/>
      <c r="AY873" s="417"/>
      <c r="AZ873" s="411"/>
      <c r="BA873" s="411"/>
      <c r="BB873" s="414"/>
    </row>
    <row r="874" spans="2:62" ht="28.15" customHeight="1" x14ac:dyDescent="0.2">
      <c r="B874" s="30"/>
      <c r="C874" s="340"/>
      <c r="D874" s="218"/>
      <c r="E874" s="192"/>
      <c r="F874" s="192"/>
      <c r="G874" s="191"/>
      <c r="H874" s="360"/>
      <c r="I874" s="392"/>
      <c r="J874" s="392"/>
      <c r="K874" s="392"/>
      <c r="L874" s="25" t="s">
        <v>114</v>
      </c>
      <c r="M874" s="114" t="s">
        <v>179</v>
      </c>
      <c r="N874" s="25" t="s">
        <v>112</v>
      </c>
      <c r="O874" s="114" t="s">
        <v>179</v>
      </c>
      <c r="P874" s="25" t="s">
        <v>111</v>
      </c>
      <c r="Q874" s="114" t="s">
        <v>179</v>
      </c>
      <c r="R874" s="25" t="s">
        <v>110</v>
      </c>
      <c r="S874" s="114" t="s">
        <v>874</v>
      </c>
      <c r="T874" s="25" t="s">
        <v>109</v>
      </c>
      <c r="U874" s="114" t="s">
        <v>351</v>
      </c>
      <c r="V874" s="25" t="s">
        <v>108</v>
      </c>
      <c r="W874" s="114" t="s">
        <v>130</v>
      </c>
      <c r="X874" s="25" t="s">
        <v>107</v>
      </c>
      <c r="Y874" s="114"/>
      <c r="Z874" s="25" t="s">
        <v>106</v>
      </c>
      <c r="AA874" s="114"/>
      <c r="AB874" s="190"/>
      <c r="AC874" s="114"/>
      <c r="AD874" s="190"/>
      <c r="AE874" s="22"/>
      <c r="AF874" s="422"/>
      <c r="AG874" s="422"/>
      <c r="AH874" s="278"/>
      <c r="AI874" s="9"/>
      <c r="AJ874" s="350"/>
      <c r="AK874" s="353"/>
      <c r="AL874" s="336"/>
      <c r="AM874" s="350"/>
      <c r="AN874" s="353"/>
      <c r="AO874" s="336"/>
      <c r="AP874" s="350"/>
      <c r="AQ874" s="353"/>
      <c r="AR874" s="336"/>
      <c r="AS874" s="350"/>
      <c r="AT874" s="353"/>
      <c r="AU874" s="336"/>
      <c r="AV874" s="350"/>
      <c r="AW874" s="363"/>
      <c r="AX874" s="336"/>
      <c r="AY874" s="417"/>
      <c r="AZ874" s="411"/>
      <c r="BA874" s="411"/>
      <c r="BB874" s="414"/>
    </row>
    <row r="875" spans="2:62" ht="28.15" customHeight="1" thickBot="1" x14ac:dyDescent="0.25">
      <c r="B875" s="30"/>
      <c r="C875" s="355"/>
      <c r="D875" s="246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 t="s">
        <v>357</v>
      </c>
      <c r="N875" s="50" t="s">
        <v>104</v>
      </c>
      <c r="O875" s="51" t="s">
        <v>467</v>
      </c>
      <c r="P875" s="50" t="s">
        <v>103</v>
      </c>
      <c r="Q875" s="51" t="s">
        <v>673</v>
      </c>
      <c r="R875" s="50" t="s">
        <v>102</v>
      </c>
      <c r="S875" s="51" t="s">
        <v>462</v>
      </c>
      <c r="T875" s="50">
        <v>20</v>
      </c>
      <c r="U875" s="51" t="s">
        <v>347</v>
      </c>
      <c r="V875" s="50" t="s">
        <v>101</v>
      </c>
      <c r="W875" s="51" t="s">
        <v>130</v>
      </c>
      <c r="X875" s="50" t="s">
        <v>100</v>
      </c>
      <c r="Y875" s="51"/>
      <c r="Z875" s="50" t="s">
        <v>99</v>
      </c>
      <c r="AA875" s="51"/>
      <c r="AB875" s="187"/>
      <c r="AC875" s="51"/>
      <c r="AD875" s="187"/>
      <c r="AE875" s="48"/>
      <c r="AF875" s="424"/>
      <c r="AG875" s="424"/>
      <c r="AH875" s="280"/>
      <c r="AI875" s="9"/>
      <c r="AJ875" s="351"/>
      <c r="AK875" s="354"/>
      <c r="AL875" s="337"/>
      <c r="AM875" s="351"/>
      <c r="AN875" s="354"/>
      <c r="AO875" s="337"/>
      <c r="AP875" s="351"/>
      <c r="AQ875" s="354"/>
      <c r="AR875" s="337"/>
      <c r="AS875" s="351"/>
      <c r="AT875" s="354"/>
      <c r="AU875" s="337"/>
      <c r="AV875" s="351"/>
      <c r="AW875" s="364"/>
      <c r="AX875" s="337"/>
      <c r="AY875" s="418"/>
      <c r="AZ875" s="412"/>
      <c r="BA875" s="412"/>
      <c r="BB875" s="415"/>
    </row>
    <row r="876" spans="2:62" ht="28.15" customHeight="1" x14ac:dyDescent="0.2">
      <c r="B876" s="30"/>
      <c r="C876" s="338">
        <v>3</v>
      </c>
      <c r="D876" s="212"/>
      <c r="E876" s="198"/>
      <c r="F876" s="198"/>
      <c r="G876" s="197"/>
      <c r="H876" s="358"/>
      <c r="I876" s="390">
        <v>113</v>
      </c>
      <c r="J876" s="390">
        <v>29</v>
      </c>
      <c r="K876" s="390">
        <v>8</v>
      </c>
      <c r="L876" s="42" t="s">
        <v>131</v>
      </c>
      <c r="M876" s="43" t="s">
        <v>179</v>
      </c>
      <c r="N876" s="42" t="s">
        <v>129</v>
      </c>
      <c r="O876" s="43" t="s">
        <v>179</v>
      </c>
      <c r="P876" s="42" t="s">
        <v>128</v>
      </c>
      <c r="Q876" s="43" t="s">
        <v>985</v>
      </c>
      <c r="R876" s="42" t="s">
        <v>127</v>
      </c>
      <c r="S876" s="43" t="s">
        <v>456</v>
      </c>
      <c r="T876" s="42" t="s">
        <v>126</v>
      </c>
      <c r="U876" s="43" t="s">
        <v>498</v>
      </c>
      <c r="V876" s="42" t="s">
        <v>125</v>
      </c>
      <c r="W876" s="43" t="s">
        <v>130</v>
      </c>
      <c r="X876" s="42" t="s">
        <v>124</v>
      </c>
      <c r="Y876" s="43"/>
      <c r="Z876" s="42" t="s">
        <v>123</v>
      </c>
      <c r="AA876" s="43"/>
      <c r="AB876" s="196"/>
      <c r="AC876" s="43"/>
      <c r="AD876" s="196" t="s">
        <v>479</v>
      </c>
      <c r="AE876" s="39"/>
      <c r="AF876" s="421"/>
      <c r="AG876" s="421"/>
      <c r="AH876" s="279"/>
      <c r="AI876" s="9"/>
      <c r="AJ876" s="349">
        <f>SUMPRODUCT(LEN($M876:$AA879)-LEN(SUBSTITUTE($M876:$AA879,"A", "")))</f>
        <v>29</v>
      </c>
      <c r="AK876" s="352">
        <f>SUMPRODUCT(LEN($AD876:$AD879)-LEN(SUBSTITUTE($AD876:$AD879,"A", "")))</f>
        <v>2</v>
      </c>
      <c r="AL876" s="335">
        <f>SUMPRODUCT(LEN($AC876:$AC879)-LEN(SUBSTITUTE($AC876:$AC879,"A", "")))</f>
        <v>0</v>
      </c>
      <c r="AM876" s="349">
        <f>SUMPRODUCT(LEN($M876:$AA879)-LEN(SUBSTITUTE($M876:$AA879,"S", "")))</f>
        <v>17</v>
      </c>
      <c r="AN876" s="352">
        <f>SUMPRODUCT(LEN($AD876:$AD879)-LEN(SUBSTITUTE($AD876:$AD879,"S", "")))</f>
        <v>0</v>
      </c>
      <c r="AO876" s="335">
        <f>SUMPRODUCT(LEN($AC876:$AC879)-LEN(SUBSTITUTE($AC876:$AC879,"S", "")))</f>
        <v>0</v>
      </c>
      <c r="AP876" s="349">
        <f>SUMPRODUCT(LEN($M876:$AA879)-LEN(SUBSTITUTE($M876:$AA879,"F", "")))</f>
        <v>2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10</v>
      </c>
      <c r="AT876" s="352">
        <f>SUMPRODUCT(LEN($AD876:$AD879)-LEN(SUBSTITUTE($AD876:$AD879,"G", "")))</f>
        <v>1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35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8.15" customHeight="1" thickBot="1" x14ac:dyDescent="0.25">
      <c r="B877" s="30"/>
      <c r="C877" s="339"/>
      <c r="D877" s="221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 t="s">
        <v>179</v>
      </c>
      <c r="N877" s="33" t="s">
        <v>121</v>
      </c>
      <c r="O877" s="55" t="s">
        <v>132</v>
      </c>
      <c r="P877" s="33" t="s">
        <v>120</v>
      </c>
      <c r="Q877" s="55" t="s">
        <v>985</v>
      </c>
      <c r="R877" s="33" t="s">
        <v>119</v>
      </c>
      <c r="S877" s="55" t="s">
        <v>588</v>
      </c>
      <c r="T877" s="33" t="s">
        <v>118</v>
      </c>
      <c r="U877" s="55" t="s">
        <v>354</v>
      </c>
      <c r="V877" s="33" t="s">
        <v>117</v>
      </c>
      <c r="W877" s="55"/>
      <c r="X877" s="33" t="s">
        <v>116</v>
      </c>
      <c r="Y877" s="55"/>
      <c r="Z877" s="33" t="s">
        <v>115</v>
      </c>
      <c r="AA877" s="55"/>
      <c r="AB877" s="193"/>
      <c r="AC877" s="55"/>
      <c r="AD877" s="193"/>
      <c r="AE877" s="22"/>
      <c r="AF877" s="422"/>
      <c r="AG877" s="422"/>
      <c r="AH877" s="278"/>
      <c r="AI877" s="9"/>
      <c r="AJ877" s="350"/>
      <c r="AK877" s="353"/>
      <c r="AL877" s="336"/>
      <c r="AM877" s="350"/>
      <c r="AN877" s="353"/>
      <c r="AO877" s="336"/>
      <c r="AP877" s="350"/>
      <c r="AQ877" s="353"/>
      <c r="AR877" s="336"/>
      <c r="AS877" s="350"/>
      <c r="AT877" s="353"/>
      <c r="AU877" s="336"/>
      <c r="AV877" s="350"/>
      <c r="AW877" s="363"/>
      <c r="AX877" s="336"/>
      <c r="AY877" s="417"/>
      <c r="AZ877" s="411"/>
      <c r="BA877" s="411"/>
      <c r="BB877" s="414"/>
    </row>
    <row r="878" spans="2:62" ht="28.15" customHeight="1" x14ac:dyDescent="0.2">
      <c r="B878" s="30"/>
      <c r="C878" s="340"/>
      <c r="D878" s="218"/>
      <c r="E878" s="192"/>
      <c r="F878" s="192"/>
      <c r="G878" s="191"/>
      <c r="H878" s="360"/>
      <c r="I878" s="392"/>
      <c r="J878" s="392"/>
      <c r="K878" s="392"/>
      <c r="L878" s="25" t="s">
        <v>114</v>
      </c>
      <c r="M878" s="114" t="s">
        <v>179</v>
      </c>
      <c r="N878" s="25" t="s">
        <v>112</v>
      </c>
      <c r="O878" s="114" t="s">
        <v>357</v>
      </c>
      <c r="P878" s="25" t="s">
        <v>111</v>
      </c>
      <c r="Q878" s="114" t="s">
        <v>549</v>
      </c>
      <c r="R878" s="25" t="s">
        <v>110</v>
      </c>
      <c r="S878" s="114" t="s">
        <v>502</v>
      </c>
      <c r="T878" s="25" t="s">
        <v>109</v>
      </c>
      <c r="U878" s="114" t="s">
        <v>130</v>
      </c>
      <c r="V878" s="25" t="s">
        <v>108</v>
      </c>
      <c r="W878" s="114"/>
      <c r="X878" s="25" t="s">
        <v>107</v>
      </c>
      <c r="Y878" s="114"/>
      <c r="Z878" s="25" t="s">
        <v>106</v>
      </c>
      <c r="AA878" s="114"/>
      <c r="AB878" s="190"/>
      <c r="AC878" s="114"/>
      <c r="AD878" s="190"/>
      <c r="AE878" s="22"/>
      <c r="AF878" s="422"/>
      <c r="AG878" s="422"/>
      <c r="AH878" s="278"/>
      <c r="AI878" s="9"/>
      <c r="AJ878" s="350"/>
      <c r="AK878" s="353"/>
      <c r="AL878" s="336"/>
      <c r="AM878" s="350"/>
      <c r="AN878" s="353"/>
      <c r="AO878" s="336"/>
      <c r="AP878" s="350"/>
      <c r="AQ878" s="353"/>
      <c r="AR878" s="336"/>
      <c r="AS878" s="350"/>
      <c r="AT878" s="353"/>
      <c r="AU878" s="336"/>
      <c r="AV878" s="350"/>
      <c r="AW878" s="363"/>
      <c r="AX878" s="336"/>
      <c r="AY878" s="417"/>
      <c r="AZ878" s="411"/>
      <c r="BA878" s="411"/>
      <c r="BB878" s="414"/>
    </row>
    <row r="879" spans="2:62" ht="28.15" customHeight="1" thickBot="1" x14ac:dyDescent="0.25">
      <c r="B879" s="20"/>
      <c r="C879" s="341"/>
      <c r="D879" s="215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 t="s">
        <v>357</v>
      </c>
      <c r="N879" s="15" t="s">
        <v>104</v>
      </c>
      <c r="O879" s="16" t="s">
        <v>357</v>
      </c>
      <c r="P879" s="15" t="s">
        <v>103</v>
      </c>
      <c r="Q879" s="16" t="s">
        <v>502</v>
      </c>
      <c r="R879" s="15" t="s">
        <v>102</v>
      </c>
      <c r="S879" s="16" t="s">
        <v>498</v>
      </c>
      <c r="T879" s="15">
        <v>20</v>
      </c>
      <c r="U879" s="16" t="s">
        <v>130</v>
      </c>
      <c r="V879" s="15" t="s">
        <v>101</v>
      </c>
      <c r="W879" s="16"/>
      <c r="X879" s="15" t="s">
        <v>100</v>
      </c>
      <c r="Y879" s="16"/>
      <c r="Z879" s="15" t="s">
        <v>99</v>
      </c>
      <c r="AA879" s="16"/>
      <c r="AB879" s="187"/>
      <c r="AC879" s="16"/>
      <c r="AD879" s="186"/>
      <c r="AE879" s="11"/>
      <c r="AF879" s="423"/>
      <c r="AG879" s="423"/>
      <c r="AH879" s="277"/>
      <c r="AI879" s="9"/>
      <c r="AJ879" s="351"/>
      <c r="AK879" s="354"/>
      <c r="AL879" s="337"/>
      <c r="AM879" s="351"/>
      <c r="AN879" s="354"/>
      <c r="AO879" s="337"/>
      <c r="AP879" s="351"/>
      <c r="AQ879" s="354"/>
      <c r="AR879" s="337"/>
      <c r="AS879" s="351"/>
      <c r="AT879" s="354"/>
      <c r="AU879" s="337"/>
      <c r="AV879" s="351"/>
      <c r="AW879" s="364"/>
      <c r="AX879" s="337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286" t="s">
        <v>160</v>
      </c>
      <c r="AI880" s="106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232</v>
      </c>
      <c r="E881" s="425">
        <v>20498.669999999998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85"/>
      <c r="AI881" s="86" t="s">
        <v>137</v>
      </c>
      <c r="AJ881" s="85">
        <f t="shared" ref="AJ881:BB881" si="95">SUM(AJ883:AJ894)</f>
        <v>158</v>
      </c>
      <c r="AK881" s="84">
        <f t="shared" si="95"/>
        <v>4</v>
      </c>
      <c r="AL881" s="83">
        <f t="shared" si="95"/>
        <v>0</v>
      </c>
      <c r="AM881" s="85">
        <f t="shared" si="95"/>
        <v>57</v>
      </c>
      <c r="AN881" s="84">
        <f t="shared" si="95"/>
        <v>0</v>
      </c>
      <c r="AO881" s="83">
        <f t="shared" si="95"/>
        <v>0</v>
      </c>
      <c r="AP881" s="85">
        <f t="shared" si="95"/>
        <v>3</v>
      </c>
      <c r="AQ881" s="84">
        <f t="shared" si="95"/>
        <v>0</v>
      </c>
      <c r="AR881" s="83">
        <f t="shared" si="95"/>
        <v>0</v>
      </c>
      <c r="AS881" s="85">
        <f t="shared" si="95"/>
        <v>24</v>
      </c>
      <c r="AT881" s="84">
        <f t="shared" si="95"/>
        <v>1</v>
      </c>
      <c r="AU881" s="83">
        <f t="shared" si="95"/>
        <v>0</v>
      </c>
      <c r="AV881" s="85">
        <f t="shared" si="95"/>
        <v>0</v>
      </c>
      <c r="AW881" s="84">
        <f t="shared" si="95"/>
        <v>0</v>
      </c>
      <c r="AX881" s="83">
        <f t="shared" si="95"/>
        <v>0</v>
      </c>
      <c r="AY881" s="82">
        <f t="shared" si="95"/>
        <v>0</v>
      </c>
      <c r="AZ881" s="81">
        <f t="shared" si="95"/>
        <v>0</v>
      </c>
      <c r="BA881" s="81">
        <f t="shared" si="95"/>
        <v>0</v>
      </c>
      <c r="BB881" s="80">
        <f t="shared" si="95"/>
        <v>0</v>
      </c>
      <c r="BC881" s="79" t="s">
        <v>136</v>
      </c>
      <c r="BF881" s="5">
        <f>SUM(AJ881:AL881)/$BG$5</f>
        <v>54</v>
      </c>
      <c r="BG881" s="5">
        <f>SUM(AM881:AO881,AY881)/$BG$5</f>
        <v>19</v>
      </c>
      <c r="BH881" s="5">
        <f>SUM(AP881:AR881,AZ881)/$BG$5</f>
        <v>1</v>
      </c>
      <c r="BI881" s="5">
        <f>SUM(AS881:AU881,BA881)/$BG$5</f>
        <v>8.3333333333333339</v>
      </c>
      <c r="BJ881" s="5">
        <f>SUM(AV881:AX881,BB881)/$BG$5</f>
        <v>0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85"/>
      <c r="AI882" s="66" t="s">
        <v>135</v>
      </c>
      <c r="AJ882" s="283"/>
      <c r="AK882" s="284"/>
      <c r="AL882" s="281"/>
      <c r="AM882" s="283"/>
      <c r="AN882" s="284"/>
      <c r="AO882" s="281"/>
      <c r="AP882" s="283"/>
      <c r="AQ882" s="284"/>
      <c r="AR882" s="281"/>
      <c r="AS882" s="283"/>
      <c r="AT882" s="284"/>
      <c r="AU882" s="281"/>
      <c r="AV882" s="283"/>
      <c r="AW882" s="282"/>
      <c r="AX882" s="281"/>
      <c r="AY882" s="62">
        <f>AY881/3</f>
        <v>0</v>
      </c>
      <c r="AZ882" s="61">
        <f>AZ881/3</f>
        <v>0</v>
      </c>
      <c r="BA882" s="61">
        <f>BA881/3</f>
        <v>0</v>
      </c>
      <c r="BB882" s="60">
        <f>BB881/3</f>
        <v>0</v>
      </c>
      <c r="BC882" s="59" t="s">
        <v>134</v>
      </c>
    </row>
    <row r="883" spans="2:62" ht="28.15" customHeight="1" x14ac:dyDescent="0.2">
      <c r="B883" s="30"/>
      <c r="C883" s="338">
        <v>1</v>
      </c>
      <c r="D883" s="212"/>
      <c r="E883" s="198"/>
      <c r="F883" s="198"/>
      <c r="G883" s="197"/>
      <c r="H883" s="358" t="s">
        <v>370</v>
      </c>
      <c r="I883" s="390">
        <v>164</v>
      </c>
      <c r="J883" s="390">
        <v>34</v>
      </c>
      <c r="K883" s="390">
        <v>7</v>
      </c>
      <c r="L883" s="42" t="s">
        <v>131</v>
      </c>
      <c r="M883" s="43" t="s">
        <v>179</v>
      </c>
      <c r="N883" s="42" t="s">
        <v>129</v>
      </c>
      <c r="O883" s="43" t="s">
        <v>458</v>
      </c>
      <c r="P883" s="42" t="s">
        <v>128</v>
      </c>
      <c r="Q883" s="43" t="s">
        <v>458</v>
      </c>
      <c r="R883" s="42" t="s">
        <v>127</v>
      </c>
      <c r="S883" s="43" t="s">
        <v>1283</v>
      </c>
      <c r="T883" s="42" t="s">
        <v>126</v>
      </c>
      <c r="U883" s="43" t="s">
        <v>485</v>
      </c>
      <c r="V883" s="42" t="s">
        <v>125</v>
      </c>
      <c r="W883" s="43" t="s">
        <v>455</v>
      </c>
      <c r="X883" s="42" t="s">
        <v>124</v>
      </c>
      <c r="Y883" s="43" t="s">
        <v>354</v>
      </c>
      <c r="Z883" s="42" t="s">
        <v>123</v>
      </c>
      <c r="AA883" s="43"/>
      <c r="AB883" s="196"/>
      <c r="AC883" s="43"/>
      <c r="AD883" s="196"/>
      <c r="AE883" s="58"/>
      <c r="AF883" s="421"/>
      <c r="AG883" s="421"/>
      <c r="AH883" s="279"/>
      <c r="AI883" s="9"/>
      <c r="AJ883" s="349">
        <f>SUMPRODUCT(LEN($M883:$AA886)-LEN(SUBSTITUTE($M883:$AA886,"A", "")))</f>
        <v>69</v>
      </c>
      <c r="AK883" s="352">
        <f>SUMPRODUCT(LEN($AD883:$AD886)-LEN(SUBSTITUTE($AD883:$AD886,"A", "")))</f>
        <v>0</v>
      </c>
      <c r="AL883" s="335">
        <f>SUMPRODUCT(LEN($AC883:$AC886)-LEN(SUBSTITUTE($AC883:$AC886,"A", "")))</f>
        <v>0</v>
      </c>
      <c r="AM883" s="349">
        <f>SUMPRODUCT(LEN($M883:$AA886)-LEN(SUBSTITUTE($M883:$AA886,"S", "")))</f>
        <v>25</v>
      </c>
      <c r="AN883" s="352">
        <f>SUMPRODUCT(LEN($AD883:$AD886)-LEN(SUBSTITUTE($AD883:$AD886,"S", "")))</f>
        <v>0</v>
      </c>
      <c r="AO883" s="335">
        <f>SUMPRODUCT(LEN($AC883:$AC886)-LEN(SUBSTITUTE($AC883:$AC886,"S", "")))</f>
        <v>0</v>
      </c>
      <c r="AP883" s="349">
        <f>SUMPRODUCT(LEN($M883:$AA886)-LEN(SUBSTITUTE($M883:$AA886,"F", "")))</f>
        <v>1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10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0</v>
      </c>
      <c r="AW883" s="362">
        <f>SUMPRODUCT(LEN($AD883:$AD886)-LEN(SUBSTITUTE($AD883:$AD886,"M", "")))</f>
        <v>0</v>
      </c>
      <c r="AX883" s="335">
        <f>SUMPRODUCT(LEN($AC883:$AC886)-LEN(SUBSTITUTE($AC883:$AC886,"M", "")))</f>
        <v>0</v>
      </c>
      <c r="AY883" s="416">
        <f>SUMPRODUCT(LEN($AE883:$AE886)-LEN(SUBSTITUTE($AE883:$AE886,"S", "")))</f>
        <v>0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0</v>
      </c>
      <c r="BB883" s="413">
        <f>SUMPRODUCT(LEN($AE883:$AE886)-LEN(SUBSTITUTE($AE883:$AE886,"M", "")))</f>
        <v>0</v>
      </c>
    </row>
    <row r="884" spans="2:62" ht="28.15" customHeight="1" thickBot="1" x14ac:dyDescent="0.25">
      <c r="B884" s="30"/>
      <c r="C884" s="339"/>
      <c r="D884" s="221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458</v>
      </c>
      <c r="N884" s="33" t="s">
        <v>121</v>
      </c>
      <c r="O884" s="55" t="s">
        <v>527</v>
      </c>
      <c r="P884" s="33" t="s">
        <v>120</v>
      </c>
      <c r="Q884" s="55" t="s">
        <v>527</v>
      </c>
      <c r="R884" s="33" t="s">
        <v>119</v>
      </c>
      <c r="S884" s="55" t="s">
        <v>179</v>
      </c>
      <c r="T884" s="33" t="s">
        <v>118</v>
      </c>
      <c r="U884" s="55" t="s">
        <v>471</v>
      </c>
      <c r="V884" s="33" t="s">
        <v>117</v>
      </c>
      <c r="W884" s="55" t="s">
        <v>353</v>
      </c>
      <c r="X884" s="33" t="s">
        <v>116</v>
      </c>
      <c r="Y884" s="55" t="s">
        <v>354</v>
      </c>
      <c r="Z884" s="33" t="s">
        <v>115</v>
      </c>
      <c r="AA884" s="55"/>
      <c r="AB884" s="193"/>
      <c r="AC884" s="55"/>
      <c r="AD884" s="193"/>
      <c r="AE884" s="57"/>
      <c r="AF884" s="422"/>
      <c r="AG884" s="422"/>
      <c r="AH884" s="278"/>
      <c r="AI884" s="9"/>
      <c r="AJ884" s="350"/>
      <c r="AK884" s="353"/>
      <c r="AL884" s="336"/>
      <c r="AM884" s="350"/>
      <c r="AN884" s="353"/>
      <c r="AO884" s="336"/>
      <c r="AP884" s="350"/>
      <c r="AQ884" s="353"/>
      <c r="AR884" s="336"/>
      <c r="AS884" s="350"/>
      <c r="AT884" s="353"/>
      <c r="AU884" s="336"/>
      <c r="AV884" s="350"/>
      <c r="AW884" s="363"/>
      <c r="AX884" s="336"/>
      <c r="AY884" s="417"/>
      <c r="AZ884" s="411"/>
      <c r="BA884" s="411"/>
      <c r="BB884" s="414"/>
    </row>
    <row r="885" spans="2:62" ht="28.15" customHeight="1" x14ac:dyDescent="0.2">
      <c r="B885" s="30"/>
      <c r="C885" s="340"/>
      <c r="D885" s="218"/>
      <c r="E885" s="192"/>
      <c r="F885" s="192"/>
      <c r="G885" s="191"/>
      <c r="H885" s="360">
        <v>232</v>
      </c>
      <c r="I885" s="392"/>
      <c r="J885" s="392"/>
      <c r="K885" s="392"/>
      <c r="L885" s="25" t="s">
        <v>114</v>
      </c>
      <c r="M885" s="114" t="s">
        <v>458</v>
      </c>
      <c r="N885" s="25" t="s">
        <v>112</v>
      </c>
      <c r="O885" s="114" t="s">
        <v>679</v>
      </c>
      <c r="P885" s="25" t="s">
        <v>111</v>
      </c>
      <c r="Q885" s="114" t="s">
        <v>1282</v>
      </c>
      <c r="R885" s="25" t="s">
        <v>110</v>
      </c>
      <c r="S885" s="114" t="s">
        <v>842</v>
      </c>
      <c r="T885" s="25" t="s">
        <v>109</v>
      </c>
      <c r="U885" s="114" t="s">
        <v>468</v>
      </c>
      <c r="V885" s="25" t="s">
        <v>108</v>
      </c>
      <c r="W885" s="114" t="s">
        <v>349</v>
      </c>
      <c r="X885" s="25" t="s">
        <v>107</v>
      </c>
      <c r="Y885" s="114" t="s">
        <v>130</v>
      </c>
      <c r="Z885" s="25" t="s">
        <v>106</v>
      </c>
      <c r="AA885" s="114"/>
      <c r="AB885" s="190"/>
      <c r="AC885" s="114"/>
      <c r="AD885" s="190"/>
      <c r="AE885" s="57"/>
      <c r="AF885" s="422"/>
      <c r="AG885" s="422"/>
      <c r="AH885" s="278"/>
      <c r="AI885" s="9"/>
      <c r="AJ885" s="350"/>
      <c r="AK885" s="353"/>
      <c r="AL885" s="336"/>
      <c r="AM885" s="350"/>
      <c r="AN885" s="353"/>
      <c r="AO885" s="336"/>
      <c r="AP885" s="350"/>
      <c r="AQ885" s="353"/>
      <c r="AR885" s="336"/>
      <c r="AS885" s="350"/>
      <c r="AT885" s="353"/>
      <c r="AU885" s="336"/>
      <c r="AV885" s="350"/>
      <c r="AW885" s="363"/>
      <c r="AX885" s="336"/>
      <c r="AY885" s="417"/>
      <c r="AZ885" s="411"/>
      <c r="BA885" s="411"/>
      <c r="BB885" s="414"/>
    </row>
    <row r="886" spans="2:62" ht="28.15" customHeight="1" thickBot="1" x14ac:dyDescent="0.25">
      <c r="B886" s="30"/>
      <c r="C886" s="355"/>
      <c r="D886" s="246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357</v>
      </c>
      <c r="N886" s="50" t="s">
        <v>104</v>
      </c>
      <c r="O886" s="51" t="s">
        <v>458</v>
      </c>
      <c r="P886" s="50" t="s">
        <v>103</v>
      </c>
      <c r="Q886" s="51" t="s">
        <v>812</v>
      </c>
      <c r="R886" s="50" t="s">
        <v>102</v>
      </c>
      <c r="S886" s="51" t="s">
        <v>556</v>
      </c>
      <c r="T886" s="50">
        <v>20</v>
      </c>
      <c r="U886" s="51" t="s">
        <v>481</v>
      </c>
      <c r="V886" s="50" t="s">
        <v>101</v>
      </c>
      <c r="W886" s="51" t="s">
        <v>354</v>
      </c>
      <c r="X886" s="50" t="s">
        <v>100</v>
      </c>
      <c r="Y886" s="51"/>
      <c r="Z886" s="50" t="s">
        <v>99</v>
      </c>
      <c r="AA886" s="51"/>
      <c r="AB886" s="187"/>
      <c r="AC886" s="51"/>
      <c r="AD886" s="187"/>
      <c r="AE886" s="56"/>
      <c r="AF886" s="424"/>
      <c r="AG886" s="424"/>
      <c r="AH886" s="280"/>
      <c r="AI886" s="9"/>
      <c r="AJ886" s="351"/>
      <c r="AK886" s="354"/>
      <c r="AL886" s="337"/>
      <c r="AM886" s="351"/>
      <c r="AN886" s="354"/>
      <c r="AO886" s="337"/>
      <c r="AP886" s="351"/>
      <c r="AQ886" s="354"/>
      <c r="AR886" s="337"/>
      <c r="AS886" s="351"/>
      <c r="AT886" s="354"/>
      <c r="AU886" s="337"/>
      <c r="AV886" s="351"/>
      <c r="AW886" s="364"/>
      <c r="AX886" s="337"/>
      <c r="AY886" s="418"/>
      <c r="AZ886" s="412"/>
      <c r="BA886" s="412"/>
      <c r="BB886" s="415"/>
    </row>
    <row r="887" spans="2:62" ht="28.15" customHeight="1" x14ac:dyDescent="0.2">
      <c r="B887" s="30"/>
      <c r="C887" s="338">
        <v>2</v>
      </c>
      <c r="D887" s="212"/>
      <c r="E887" s="198"/>
      <c r="F887" s="198"/>
      <c r="G887" s="197"/>
      <c r="H887" s="358"/>
      <c r="I887" s="390">
        <v>159</v>
      </c>
      <c r="J887" s="390">
        <v>32</v>
      </c>
      <c r="K887" s="390">
        <v>7</v>
      </c>
      <c r="L887" s="42" t="s">
        <v>131</v>
      </c>
      <c r="M887" s="43" t="s">
        <v>132</v>
      </c>
      <c r="N887" s="42" t="s">
        <v>129</v>
      </c>
      <c r="O887" s="43" t="s">
        <v>357</v>
      </c>
      <c r="P887" s="42" t="s">
        <v>128</v>
      </c>
      <c r="Q887" s="43" t="s">
        <v>179</v>
      </c>
      <c r="R887" s="42" t="s">
        <v>127</v>
      </c>
      <c r="S887" s="43" t="s">
        <v>795</v>
      </c>
      <c r="T887" s="42" t="s">
        <v>126</v>
      </c>
      <c r="U887" s="43" t="s">
        <v>493</v>
      </c>
      <c r="V887" s="42" t="s">
        <v>125</v>
      </c>
      <c r="W887" s="43" t="s">
        <v>354</v>
      </c>
      <c r="X887" s="42" t="s">
        <v>124</v>
      </c>
      <c r="Y887" s="43" t="s">
        <v>130</v>
      </c>
      <c r="Z887" s="42" t="s">
        <v>123</v>
      </c>
      <c r="AA887" s="43"/>
      <c r="AB887" s="196"/>
      <c r="AC887" s="43"/>
      <c r="AD887" s="196" t="s">
        <v>484</v>
      </c>
      <c r="AE887" s="39"/>
      <c r="AF887" s="421"/>
      <c r="AG887" s="421"/>
      <c r="AH887" s="279"/>
      <c r="AI887" s="9"/>
      <c r="AJ887" s="349">
        <f>SUMPRODUCT(LEN($M887:$AA890)-LEN(SUBSTITUTE($M887:$AA890,"A", "")))</f>
        <v>43</v>
      </c>
      <c r="AK887" s="352">
        <f>SUMPRODUCT(LEN($AD887:$AD890)-LEN(SUBSTITUTE($AD887:$AD890,"A", "")))</f>
        <v>3</v>
      </c>
      <c r="AL887" s="335">
        <f>SUMPRODUCT(LEN($AC887:$AC890)-LEN(SUBSTITUTE($AC887:$AC890,"A", "")))</f>
        <v>0</v>
      </c>
      <c r="AM887" s="349">
        <f>SUMPRODUCT(LEN($M887:$AA890)-LEN(SUBSTITUTE($M887:$AA890,"S", "")))</f>
        <v>10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1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8</v>
      </c>
      <c r="AT887" s="352">
        <f>SUMPRODUCT(LEN($AD887:$AD890)-LEN(SUBSTITUTE($AD887:$AD890,"G", "")))</f>
        <v>1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35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8.15" customHeight="1" thickBot="1" x14ac:dyDescent="0.25">
      <c r="B888" s="30"/>
      <c r="C888" s="339"/>
      <c r="D888" s="221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 t="s">
        <v>179</v>
      </c>
      <c r="N888" s="33" t="s">
        <v>121</v>
      </c>
      <c r="O888" s="55" t="s">
        <v>357</v>
      </c>
      <c r="P888" s="33" t="s">
        <v>120</v>
      </c>
      <c r="Q888" s="55" t="s">
        <v>467</v>
      </c>
      <c r="R888" s="33" t="s">
        <v>119</v>
      </c>
      <c r="S888" s="55" t="s">
        <v>673</v>
      </c>
      <c r="T888" s="33" t="s">
        <v>118</v>
      </c>
      <c r="U888" s="55" t="s">
        <v>352</v>
      </c>
      <c r="V888" s="33" t="s">
        <v>117</v>
      </c>
      <c r="W888" s="55" t="s">
        <v>354</v>
      </c>
      <c r="X888" s="33" t="s">
        <v>116</v>
      </c>
      <c r="Y888" s="55"/>
      <c r="Z888" s="33" t="s">
        <v>115</v>
      </c>
      <c r="AA888" s="55"/>
      <c r="AB888" s="193"/>
      <c r="AC888" s="55"/>
      <c r="AD888" s="193"/>
      <c r="AE888" s="22"/>
      <c r="AF888" s="422"/>
      <c r="AG888" s="422"/>
      <c r="AH888" s="278"/>
      <c r="AI888" s="9"/>
      <c r="AJ888" s="350"/>
      <c r="AK888" s="353"/>
      <c r="AL888" s="336"/>
      <c r="AM888" s="350"/>
      <c r="AN888" s="353"/>
      <c r="AO888" s="336"/>
      <c r="AP888" s="350"/>
      <c r="AQ888" s="353"/>
      <c r="AR888" s="336"/>
      <c r="AS888" s="350"/>
      <c r="AT888" s="353"/>
      <c r="AU888" s="336"/>
      <c r="AV888" s="350"/>
      <c r="AW888" s="363"/>
      <c r="AX888" s="336"/>
      <c r="AY888" s="417"/>
      <c r="AZ888" s="411"/>
      <c r="BA888" s="411"/>
      <c r="BB888" s="414"/>
    </row>
    <row r="889" spans="2:62" ht="28.15" customHeight="1" x14ac:dyDescent="0.2">
      <c r="B889" s="30"/>
      <c r="C889" s="340"/>
      <c r="D889" s="218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 t="s">
        <v>179</v>
      </c>
      <c r="N889" s="25" t="s">
        <v>112</v>
      </c>
      <c r="O889" s="114" t="s">
        <v>467</v>
      </c>
      <c r="P889" s="25" t="s">
        <v>111</v>
      </c>
      <c r="Q889" s="114" t="s">
        <v>357</v>
      </c>
      <c r="R889" s="25" t="s">
        <v>110</v>
      </c>
      <c r="S889" s="114" t="s">
        <v>132</v>
      </c>
      <c r="T889" s="25" t="s">
        <v>109</v>
      </c>
      <c r="U889" s="114" t="s">
        <v>479</v>
      </c>
      <c r="V889" s="25" t="s">
        <v>108</v>
      </c>
      <c r="W889" s="114" t="s">
        <v>347</v>
      </c>
      <c r="X889" s="25" t="s">
        <v>107</v>
      </c>
      <c r="Y889" s="114"/>
      <c r="Z889" s="25" t="s">
        <v>106</v>
      </c>
      <c r="AA889" s="114"/>
      <c r="AB889" s="190"/>
      <c r="AC889" s="114"/>
      <c r="AD889" s="190"/>
      <c r="AE889" s="22"/>
      <c r="AF889" s="422"/>
      <c r="AG889" s="422"/>
      <c r="AH889" s="278"/>
      <c r="AI889" s="9"/>
      <c r="AJ889" s="350"/>
      <c r="AK889" s="353"/>
      <c r="AL889" s="336"/>
      <c r="AM889" s="350"/>
      <c r="AN889" s="353"/>
      <c r="AO889" s="336"/>
      <c r="AP889" s="350"/>
      <c r="AQ889" s="353"/>
      <c r="AR889" s="336"/>
      <c r="AS889" s="350"/>
      <c r="AT889" s="353"/>
      <c r="AU889" s="336"/>
      <c r="AV889" s="350"/>
      <c r="AW889" s="363"/>
      <c r="AX889" s="336"/>
      <c r="AY889" s="417"/>
      <c r="AZ889" s="411"/>
      <c r="BA889" s="411"/>
      <c r="BB889" s="414"/>
    </row>
    <row r="890" spans="2:62" ht="28.15" customHeight="1" thickBot="1" x14ac:dyDescent="0.25">
      <c r="B890" s="30"/>
      <c r="C890" s="355"/>
      <c r="D890" s="246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 t="s">
        <v>357</v>
      </c>
      <c r="N890" s="50" t="s">
        <v>104</v>
      </c>
      <c r="O890" s="51" t="s">
        <v>458</v>
      </c>
      <c r="P890" s="50" t="s">
        <v>103</v>
      </c>
      <c r="Q890" s="51" t="s">
        <v>132</v>
      </c>
      <c r="R890" s="50" t="s">
        <v>102</v>
      </c>
      <c r="S890" s="51" t="s">
        <v>711</v>
      </c>
      <c r="T890" s="50">
        <v>20</v>
      </c>
      <c r="U890" s="51" t="s">
        <v>353</v>
      </c>
      <c r="V890" s="50" t="s">
        <v>101</v>
      </c>
      <c r="W890" s="51" t="s">
        <v>130</v>
      </c>
      <c r="X890" s="50" t="s">
        <v>100</v>
      </c>
      <c r="Y890" s="51"/>
      <c r="Z890" s="50" t="s">
        <v>99</v>
      </c>
      <c r="AA890" s="51"/>
      <c r="AB890" s="187"/>
      <c r="AC890" s="51"/>
      <c r="AD890" s="187"/>
      <c r="AE890" s="48"/>
      <c r="AF890" s="424"/>
      <c r="AG890" s="424"/>
      <c r="AH890" s="280"/>
      <c r="AI890" s="9"/>
      <c r="AJ890" s="351"/>
      <c r="AK890" s="354"/>
      <c r="AL890" s="337"/>
      <c r="AM890" s="351"/>
      <c r="AN890" s="354"/>
      <c r="AO890" s="337"/>
      <c r="AP890" s="351"/>
      <c r="AQ890" s="354"/>
      <c r="AR890" s="337"/>
      <c r="AS890" s="351"/>
      <c r="AT890" s="354"/>
      <c r="AU890" s="337"/>
      <c r="AV890" s="351"/>
      <c r="AW890" s="364"/>
      <c r="AX890" s="337"/>
      <c r="AY890" s="418"/>
      <c r="AZ890" s="412"/>
      <c r="BA890" s="412"/>
      <c r="BB890" s="415"/>
    </row>
    <row r="891" spans="2:62" ht="28.15" customHeight="1" x14ac:dyDescent="0.2">
      <c r="B891" s="30"/>
      <c r="C891" s="338">
        <v>3</v>
      </c>
      <c r="D891" s="212"/>
      <c r="E891" s="198"/>
      <c r="F891" s="198"/>
      <c r="G891" s="197"/>
      <c r="H891" s="358"/>
      <c r="I891" s="390">
        <v>124</v>
      </c>
      <c r="J891" s="390">
        <v>29</v>
      </c>
      <c r="K891" s="390">
        <v>7</v>
      </c>
      <c r="L891" s="42" t="s">
        <v>131</v>
      </c>
      <c r="M891" s="43" t="s">
        <v>357</v>
      </c>
      <c r="N891" s="42" t="s">
        <v>129</v>
      </c>
      <c r="O891" s="43" t="s">
        <v>458</v>
      </c>
      <c r="P891" s="42" t="s">
        <v>128</v>
      </c>
      <c r="Q891" s="43" t="s">
        <v>479</v>
      </c>
      <c r="R891" s="42" t="s">
        <v>127</v>
      </c>
      <c r="S891" s="43" t="s">
        <v>465</v>
      </c>
      <c r="T891" s="42" t="s">
        <v>126</v>
      </c>
      <c r="U891" s="43" t="s">
        <v>474</v>
      </c>
      <c r="V891" s="42" t="s">
        <v>125</v>
      </c>
      <c r="W891" s="43" t="s">
        <v>354</v>
      </c>
      <c r="X891" s="42" t="s">
        <v>124</v>
      </c>
      <c r="Y891" s="43"/>
      <c r="Z891" s="42" t="s">
        <v>123</v>
      </c>
      <c r="AA891" s="43"/>
      <c r="AB891" s="196"/>
      <c r="AC891" s="43"/>
      <c r="AD891" s="196" t="s">
        <v>132</v>
      </c>
      <c r="AE891" s="39"/>
      <c r="AF891" s="421">
        <v>4</v>
      </c>
      <c r="AG891" s="421"/>
      <c r="AH891" s="279"/>
      <c r="AI891" s="9"/>
      <c r="AJ891" s="349">
        <f>SUMPRODUCT(LEN($M891:$AA894)-LEN(SUBSTITUTE($M891:$AA894,"A", "")))</f>
        <v>46</v>
      </c>
      <c r="AK891" s="352">
        <f>SUMPRODUCT(LEN($AD891:$AD894)-LEN(SUBSTITUTE($AD891:$AD894,"A", "")))</f>
        <v>1</v>
      </c>
      <c r="AL891" s="335">
        <f>SUMPRODUCT(LEN($AC891:$AC894)-LEN(SUBSTITUTE($AC891:$AC894,"A", "")))</f>
        <v>0</v>
      </c>
      <c r="AM891" s="349">
        <f>SUMPRODUCT(LEN($M891:$AA894)-LEN(SUBSTITUTE($M891:$AA894,"S", "")))</f>
        <v>22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1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6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35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8.15" customHeight="1" thickBot="1" x14ac:dyDescent="0.25">
      <c r="B892" s="30"/>
      <c r="C892" s="339"/>
      <c r="D892" s="221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 t="s">
        <v>357</v>
      </c>
      <c r="N892" s="33" t="s">
        <v>121</v>
      </c>
      <c r="O892" s="55" t="s">
        <v>132</v>
      </c>
      <c r="P892" s="33" t="s">
        <v>120</v>
      </c>
      <c r="Q892" s="55" t="s">
        <v>754</v>
      </c>
      <c r="R892" s="33" t="s">
        <v>119</v>
      </c>
      <c r="S892" s="55" t="s">
        <v>466</v>
      </c>
      <c r="T892" s="33" t="s">
        <v>118</v>
      </c>
      <c r="U892" s="55" t="s">
        <v>567</v>
      </c>
      <c r="V892" s="33" t="s">
        <v>117</v>
      </c>
      <c r="W892" s="55" t="s">
        <v>130</v>
      </c>
      <c r="X892" s="33" t="s">
        <v>116</v>
      </c>
      <c r="Y892" s="55"/>
      <c r="Z892" s="33" t="s">
        <v>115</v>
      </c>
      <c r="AA892" s="55"/>
      <c r="AB892" s="193"/>
      <c r="AC892" s="55"/>
      <c r="AD892" s="193"/>
      <c r="AE892" s="22"/>
      <c r="AF892" s="422"/>
      <c r="AG892" s="422"/>
      <c r="AH892" s="278"/>
      <c r="AI892" s="9"/>
      <c r="AJ892" s="350"/>
      <c r="AK892" s="353"/>
      <c r="AL892" s="336"/>
      <c r="AM892" s="350"/>
      <c r="AN892" s="353"/>
      <c r="AO892" s="336"/>
      <c r="AP892" s="350"/>
      <c r="AQ892" s="353"/>
      <c r="AR892" s="336"/>
      <c r="AS892" s="350"/>
      <c r="AT892" s="353"/>
      <c r="AU892" s="336"/>
      <c r="AV892" s="350"/>
      <c r="AW892" s="363"/>
      <c r="AX892" s="336"/>
      <c r="AY892" s="417"/>
      <c r="AZ892" s="411"/>
      <c r="BA892" s="411"/>
      <c r="BB892" s="414"/>
    </row>
    <row r="893" spans="2:62" ht="28.15" customHeight="1" x14ac:dyDescent="0.2">
      <c r="B893" s="30"/>
      <c r="C893" s="340"/>
      <c r="D893" s="218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 t="s">
        <v>179</v>
      </c>
      <c r="N893" s="25" t="s">
        <v>112</v>
      </c>
      <c r="O893" s="114" t="s">
        <v>458</v>
      </c>
      <c r="P893" s="25" t="s">
        <v>111</v>
      </c>
      <c r="Q893" s="114" t="s">
        <v>458</v>
      </c>
      <c r="R893" s="25" t="s">
        <v>110</v>
      </c>
      <c r="S893" s="114" t="s">
        <v>499</v>
      </c>
      <c r="T893" s="25" t="s">
        <v>109</v>
      </c>
      <c r="U893" s="114" t="s">
        <v>349</v>
      </c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190"/>
      <c r="AC893" s="114"/>
      <c r="AD893" s="190"/>
      <c r="AE893" s="22"/>
      <c r="AF893" s="422"/>
      <c r="AG893" s="422"/>
      <c r="AH893" s="278"/>
      <c r="AI893" s="9"/>
      <c r="AJ893" s="350"/>
      <c r="AK893" s="353"/>
      <c r="AL893" s="336"/>
      <c r="AM893" s="350"/>
      <c r="AN893" s="353"/>
      <c r="AO893" s="336"/>
      <c r="AP893" s="350"/>
      <c r="AQ893" s="353"/>
      <c r="AR893" s="336"/>
      <c r="AS893" s="350"/>
      <c r="AT893" s="353"/>
      <c r="AU893" s="336"/>
      <c r="AV893" s="350"/>
      <c r="AW893" s="363"/>
      <c r="AX893" s="336"/>
      <c r="AY893" s="417"/>
      <c r="AZ893" s="411"/>
      <c r="BA893" s="411"/>
      <c r="BB893" s="414"/>
    </row>
    <row r="894" spans="2:62" ht="28.15" customHeight="1" thickBot="1" x14ac:dyDescent="0.25">
      <c r="B894" s="20"/>
      <c r="C894" s="341"/>
      <c r="D894" s="215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 t="s">
        <v>484</v>
      </c>
      <c r="N894" s="15" t="s">
        <v>104</v>
      </c>
      <c r="O894" s="16" t="s">
        <v>458</v>
      </c>
      <c r="P894" s="15" t="s">
        <v>103</v>
      </c>
      <c r="Q894" s="16" t="s">
        <v>684</v>
      </c>
      <c r="R894" s="15" t="s">
        <v>102</v>
      </c>
      <c r="S894" s="16" t="s">
        <v>462</v>
      </c>
      <c r="T894" s="15">
        <v>20</v>
      </c>
      <c r="U894" s="16" t="s">
        <v>354</v>
      </c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187"/>
      <c r="AC894" s="16"/>
      <c r="AD894" s="186"/>
      <c r="AE894" s="11"/>
      <c r="AF894" s="423"/>
      <c r="AG894" s="423"/>
      <c r="AH894" s="277"/>
      <c r="AI894" s="9"/>
      <c r="AJ894" s="351"/>
      <c r="AK894" s="354"/>
      <c r="AL894" s="337"/>
      <c r="AM894" s="351"/>
      <c r="AN894" s="354"/>
      <c r="AO894" s="337"/>
      <c r="AP894" s="351"/>
      <c r="AQ894" s="354"/>
      <c r="AR894" s="337"/>
      <c r="AS894" s="351"/>
      <c r="AT894" s="354"/>
      <c r="AU894" s="337"/>
      <c r="AV894" s="351"/>
      <c r="AW894" s="364"/>
      <c r="AX894" s="337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286" t="s">
        <v>160</v>
      </c>
      <c r="AI895" s="106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232</v>
      </c>
      <c r="E896" s="425">
        <v>24803.48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85"/>
      <c r="AI896" s="86" t="s">
        <v>137</v>
      </c>
      <c r="AJ896" s="85">
        <f t="shared" ref="AJ896:BB896" si="96">SUM(AJ898:AJ909)</f>
        <v>153</v>
      </c>
      <c r="AK896" s="84">
        <f t="shared" si="96"/>
        <v>9</v>
      </c>
      <c r="AL896" s="83">
        <f t="shared" si="96"/>
        <v>0</v>
      </c>
      <c r="AM896" s="85">
        <f t="shared" si="96"/>
        <v>78</v>
      </c>
      <c r="AN896" s="84">
        <f t="shared" si="96"/>
        <v>3</v>
      </c>
      <c r="AO896" s="83">
        <f t="shared" si="96"/>
        <v>0</v>
      </c>
      <c r="AP896" s="85">
        <f t="shared" si="96"/>
        <v>1</v>
      </c>
      <c r="AQ896" s="84">
        <f t="shared" si="96"/>
        <v>0</v>
      </c>
      <c r="AR896" s="83">
        <f t="shared" si="96"/>
        <v>0</v>
      </c>
      <c r="AS896" s="85">
        <f t="shared" si="96"/>
        <v>35</v>
      </c>
      <c r="AT896" s="84">
        <f t="shared" si="96"/>
        <v>6</v>
      </c>
      <c r="AU896" s="83">
        <f t="shared" si="96"/>
        <v>0</v>
      </c>
      <c r="AV896" s="85">
        <f t="shared" si="96"/>
        <v>0</v>
      </c>
      <c r="AW896" s="84">
        <f t="shared" si="96"/>
        <v>0</v>
      </c>
      <c r="AX896" s="83">
        <f t="shared" si="96"/>
        <v>0</v>
      </c>
      <c r="AY896" s="82">
        <f t="shared" si="96"/>
        <v>3</v>
      </c>
      <c r="AZ896" s="81">
        <f t="shared" si="96"/>
        <v>0</v>
      </c>
      <c r="BA896" s="81">
        <f t="shared" si="96"/>
        <v>1</v>
      </c>
      <c r="BB896" s="80">
        <f t="shared" si="96"/>
        <v>0</v>
      </c>
      <c r="BC896" s="79" t="s">
        <v>136</v>
      </c>
      <c r="BF896" s="5">
        <f>SUM(AJ896:AL896)/$BG$5</f>
        <v>54</v>
      </c>
      <c r="BG896" s="5">
        <f>SUM(AM896:AO896,AY896)/$BG$5</f>
        <v>28</v>
      </c>
      <c r="BH896" s="5">
        <f>SUM(AP896:AR896,AZ896)/$BG$5</f>
        <v>0.33333333333333331</v>
      </c>
      <c r="BI896" s="5">
        <f>SUM(AS896:AU896,BA896)/$BG$5</f>
        <v>14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85"/>
      <c r="AI897" s="66" t="s">
        <v>135</v>
      </c>
      <c r="AJ897" s="283"/>
      <c r="AK897" s="284"/>
      <c r="AL897" s="281"/>
      <c r="AM897" s="283"/>
      <c r="AN897" s="284"/>
      <c r="AO897" s="281"/>
      <c r="AP897" s="283"/>
      <c r="AQ897" s="284"/>
      <c r="AR897" s="281"/>
      <c r="AS897" s="283"/>
      <c r="AT897" s="284"/>
      <c r="AU897" s="281"/>
      <c r="AV897" s="283"/>
      <c r="AW897" s="282"/>
      <c r="AX897" s="281"/>
      <c r="AY897" s="62">
        <f>AY896/3</f>
        <v>1</v>
      </c>
      <c r="AZ897" s="61">
        <f>AZ896/3</f>
        <v>0</v>
      </c>
      <c r="BA897" s="61">
        <f>BA896/3</f>
        <v>0.33333333333333331</v>
      </c>
      <c r="BB897" s="60">
        <f>BB896/3</f>
        <v>0</v>
      </c>
      <c r="BC897" s="59" t="s">
        <v>134</v>
      </c>
    </row>
    <row r="898" spans="2:62" ht="28.15" customHeight="1" x14ac:dyDescent="0.2">
      <c r="B898" s="30"/>
      <c r="C898" s="338">
        <v>1</v>
      </c>
      <c r="D898" s="239" t="s">
        <v>1281</v>
      </c>
      <c r="E898" s="198"/>
      <c r="F898" s="198"/>
      <c r="G898" s="197"/>
      <c r="H898" s="358" t="s">
        <v>370</v>
      </c>
      <c r="I898" s="390">
        <v>172</v>
      </c>
      <c r="J898" s="390">
        <v>34</v>
      </c>
      <c r="K898" s="390">
        <v>7</v>
      </c>
      <c r="L898" s="42" t="s">
        <v>131</v>
      </c>
      <c r="M898" s="43" t="s">
        <v>179</v>
      </c>
      <c r="N898" s="42" t="s">
        <v>129</v>
      </c>
      <c r="O898" s="43" t="s">
        <v>179</v>
      </c>
      <c r="P898" s="42" t="s">
        <v>128</v>
      </c>
      <c r="Q898" s="43" t="s">
        <v>357</v>
      </c>
      <c r="R898" s="42" t="s">
        <v>127</v>
      </c>
      <c r="S898" s="43" t="s">
        <v>590</v>
      </c>
      <c r="T898" s="42" t="s">
        <v>126</v>
      </c>
      <c r="U898" s="43" t="s">
        <v>463</v>
      </c>
      <c r="V898" s="42" t="s">
        <v>125</v>
      </c>
      <c r="W898" s="43" t="s">
        <v>349</v>
      </c>
      <c r="X898" s="42" t="s">
        <v>124</v>
      </c>
      <c r="Y898" s="43" t="s">
        <v>130</v>
      </c>
      <c r="Z898" s="42" t="s">
        <v>123</v>
      </c>
      <c r="AA898" s="43"/>
      <c r="AB898" s="196"/>
      <c r="AC898" s="43"/>
      <c r="AD898" s="196"/>
      <c r="AE898" s="58" t="s">
        <v>1280</v>
      </c>
      <c r="AF898" s="421"/>
      <c r="AG898" s="421"/>
      <c r="AH898" s="279"/>
      <c r="AI898" s="9"/>
      <c r="AJ898" s="349">
        <f>SUMPRODUCT(LEN($M898:$AA901)-LEN(SUBSTITUTE($M898:$AA901,"A", "")))</f>
        <v>51</v>
      </c>
      <c r="AK898" s="352">
        <f>SUMPRODUCT(LEN($AD898:$AD901)-LEN(SUBSTITUTE($AD898:$AD901,"A", "")))</f>
        <v>0</v>
      </c>
      <c r="AL898" s="335">
        <f>SUMPRODUCT(LEN($AC898:$AC901)-LEN(SUBSTITUTE($AC898:$AC901,"A", "")))</f>
        <v>0</v>
      </c>
      <c r="AM898" s="349">
        <f>SUMPRODUCT(LEN($M898:$AA901)-LEN(SUBSTITUTE($M898:$AA901,"S", "")))</f>
        <v>28</v>
      </c>
      <c r="AN898" s="352">
        <f>SUMPRODUCT(LEN($AD898:$AD901)-LEN(SUBSTITUTE($AD898:$AD901,"S", "")))</f>
        <v>0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6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35">
        <f>SUMPRODUCT(LEN($AC898:$AC901)-LEN(SUBSTITUTE($AC898:$AC901,"M", "")))</f>
        <v>0</v>
      </c>
      <c r="AY898" s="416">
        <f>SUMPRODUCT(LEN($AE898:$AE901)-LEN(SUBSTITUTE($AE898:$AE901,"S", "")))</f>
        <v>3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1</v>
      </c>
      <c r="BB898" s="413">
        <f>SUMPRODUCT(LEN($AE898:$AE901)-LEN(SUBSTITUTE($AE898:$AE901,"M", "")))</f>
        <v>0</v>
      </c>
    </row>
    <row r="899" spans="2:62" ht="28.15" customHeight="1" thickBot="1" x14ac:dyDescent="0.25">
      <c r="B899" s="30"/>
      <c r="C899" s="339"/>
      <c r="D899" s="221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357</v>
      </c>
      <c r="N899" s="33" t="s">
        <v>121</v>
      </c>
      <c r="O899" s="55" t="s">
        <v>458</v>
      </c>
      <c r="P899" s="33" t="s">
        <v>120</v>
      </c>
      <c r="Q899" s="55" t="s">
        <v>484</v>
      </c>
      <c r="R899" s="33" t="s">
        <v>119</v>
      </c>
      <c r="S899" s="55" t="s">
        <v>815</v>
      </c>
      <c r="T899" s="33" t="s">
        <v>118</v>
      </c>
      <c r="U899" s="55" t="s">
        <v>462</v>
      </c>
      <c r="V899" s="33" t="s">
        <v>117</v>
      </c>
      <c r="W899" s="55" t="s">
        <v>349</v>
      </c>
      <c r="X899" s="33" t="s">
        <v>116</v>
      </c>
      <c r="Y899" s="55" t="s">
        <v>130</v>
      </c>
      <c r="Z899" s="33" t="s">
        <v>115</v>
      </c>
      <c r="AA899" s="55"/>
      <c r="AB899" s="193"/>
      <c r="AC899" s="55"/>
      <c r="AD899" s="193"/>
      <c r="AE899" s="57"/>
      <c r="AF899" s="422"/>
      <c r="AG899" s="422"/>
      <c r="AH899" s="278"/>
      <c r="AI899" s="9"/>
      <c r="AJ899" s="350"/>
      <c r="AK899" s="353"/>
      <c r="AL899" s="336"/>
      <c r="AM899" s="350"/>
      <c r="AN899" s="353"/>
      <c r="AO899" s="336"/>
      <c r="AP899" s="350"/>
      <c r="AQ899" s="353"/>
      <c r="AR899" s="336"/>
      <c r="AS899" s="350"/>
      <c r="AT899" s="353"/>
      <c r="AU899" s="336"/>
      <c r="AV899" s="350"/>
      <c r="AW899" s="363"/>
      <c r="AX899" s="336"/>
      <c r="AY899" s="417"/>
      <c r="AZ899" s="411"/>
      <c r="BA899" s="411"/>
      <c r="BB899" s="414"/>
    </row>
    <row r="900" spans="2:62" ht="28.15" customHeight="1" x14ac:dyDescent="0.2">
      <c r="B900" s="30"/>
      <c r="C900" s="340"/>
      <c r="D900" s="218"/>
      <c r="E900" s="192"/>
      <c r="F900" s="192"/>
      <c r="G900" s="191"/>
      <c r="H900" s="360">
        <v>232</v>
      </c>
      <c r="I900" s="392"/>
      <c r="J900" s="392"/>
      <c r="K900" s="392"/>
      <c r="L900" s="25" t="s">
        <v>114</v>
      </c>
      <c r="M900" s="114" t="s">
        <v>357</v>
      </c>
      <c r="N900" s="25" t="s">
        <v>112</v>
      </c>
      <c r="O900" s="114" t="s">
        <v>357</v>
      </c>
      <c r="P900" s="25" t="s">
        <v>111</v>
      </c>
      <c r="Q900" s="114" t="s">
        <v>132</v>
      </c>
      <c r="R900" s="25" t="s">
        <v>110</v>
      </c>
      <c r="S900" s="114" t="s">
        <v>692</v>
      </c>
      <c r="T900" s="25" t="s">
        <v>109</v>
      </c>
      <c r="U900" s="114" t="s">
        <v>462</v>
      </c>
      <c r="V900" s="25" t="s">
        <v>108</v>
      </c>
      <c r="W900" s="114" t="s">
        <v>349</v>
      </c>
      <c r="X900" s="25" t="s">
        <v>107</v>
      </c>
      <c r="Y900" s="114" t="s">
        <v>130</v>
      </c>
      <c r="Z900" s="25" t="s">
        <v>106</v>
      </c>
      <c r="AA900" s="114"/>
      <c r="AB900" s="190"/>
      <c r="AC900" s="114"/>
      <c r="AD900" s="190"/>
      <c r="AE900" s="57"/>
      <c r="AF900" s="422"/>
      <c r="AG900" s="422"/>
      <c r="AH900" s="278"/>
      <c r="AI900" s="9"/>
      <c r="AJ900" s="350"/>
      <c r="AK900" s="353"/>
      <c r="AL900" s="336"/>
      <c r="AM900" s="350"/>
      <c r="AN900" s="353"/>
      <c r="AO900" s="336"/>
      <c r="AP900" s="350"/>
      <c r="AQ900" s="353"/>
      <c r="AR900" s="336"/>
      <c r="AS900" s="350"/>
      <c r="AT900" s="353"/>
      <c r="AU900" s="336"/>
      <c r="AV900" s="350"/>
      <c r="AW900" s="363"/>
      <c r="AX900" s="336"/>
      <c r="AY900" s="417"/>
      <c r="AZ900" s="411"/>
      <c r="BA900" s="411"/>
      <c r="BB900" s="414"/>
    </row>
    <row r="901" spans="2:62" ht="28.15" customHeight="1" thickBot="1" x14ac:dyDescent="0.25">
      <c r="B901" s="30"/>
      <c r="C901" s="355"/>
      <c r="D901" s="246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357</v>
      </c>
      <c r="N901" s="50" t="s">
        <v>104</v>
      </c>
      <c r="O901" s="51" t="s">
        <v>357</v>
      </c>
      <c r="P901" s="50" t="s">
        <v>103</v>
      </c>
      <c r="Q901" s="51" t="s">
        <v>707</v>
      </c>
      <c r="R901" s="50" t="s">
        <v>102</v>
      </c>
      <c r="S901" s="51" t="s">
        <v>458</v>
      </c>
      <c r="T901" s="50">
        <v>20</v>
      </c>
      <c r="U901" s="51" t="s">
        <v>353</v>
      </c>
      <c r="V901" s="50" t="s">
        <v>101</v>
      </c>
      <c r="W901" s="51" t="s">
        <v>354</v>
      </c>
      <c r="X901" s="50" t="s">
        <v>100</v>
      </c>
      <c r="Y901" s="51"/>
      <c r="Z901" s="50" t="s">
        <v>99</v>
      </c>
      <c r="AA901" s="51"/>
      <c r="AB901" s="187"/>
      <c r="AC901" s="51"/>
      <c r="AD901" s="187"/>
      <c r="AE901" s="56"/>
      <c r="AF901" s="424"/>
      <c r="AG901" s="424"/>
      <c r="AH901" s="280"/>
      <c r="AI901" s="9"/>
      <c r="AJ901" s="351"/>
      <c r="AK901" s="354"/>
      <c r="AL901" s="337"/>
      <c r="AM901" s="351"/>
      <c r="AN901" s="354"/>
      <c r="AO901" s="337"/>
      <c r="AP901" s="351"/>
      <c r="AQ901" s="354"/>
      <c r="AR901" s="337"/>
      <c r="AS901" s="351"/>
      <c r="AT901" s="354"/>
      <c r="AU901" s="337"/>
      <c r="AV901" s="351"/>
      <c r="AW901" s="364"/>
      <c r="AX901" s="337"/>
      <c r="AY901" s="418"/>
      <c r="AZ901" s="412"/>
      <c r="BA901" s="412"/>
      <c r="BB901" s="415"/>
    </row>
    <row r="902" spans="2:62" ht="28.15" customHeight="1" x14ac:dyDescent="0.2">
      <c r="B902" s="30"/>
      <c r="C902" s="338">
        <v>2</v>
      </c>
      <c r="D902" s="212"/>
      <c r="E902" s="198"/>
      <c r="F902" s="198"/>
      <c r="G902" s="197"/>
      <c r="H902" s="358"/>
      <c r="I902" s="390">
        <v>160</v>
      </c>
      <c r="J902" s="390">
        <v>34</v>
      </c>
      <c r="K902" s="390">
        <v>8</v>
      </c>
      <c r="L902" s="42" t="s">
        <v>131</v>
      </c>
      <c r="M902" s="43" t="s">
        <v>697</v>
      </c>
      <c r="N902" s="42" t="s">
        <v>129</v>
      </c>
      <c r="O902" s="43" t="s">
        <v>458</v>
      </c>
      <c r="P902" s="42" t="s">
        <v>128</v>
      </c>
      <c r="Q902" s="43" t="s">
        <v>1279</v>
      </c>
      <c r="R902" s="42" t="s">
        <v>127</v>
      </c>
      <c r="S902" s="43" t="s">
        <v>1019</v>
      </c>
      <c r="T902" s="42" t="s">
        <v>126</v>
      </c>
      <c r="U902" s="43" t="s">
        <v>485</v>
      </c>
      <c r="V902" s="42" t="s">
        <v>125</v>
      </c>
      <c r="W902" s="43" t="s">
        <v>349</v>
      </c>
      <c r="X902" s="42" t="s">
        <v>124</v>
      </c>
      <c r="Y902" s="43" t="s">
        <v>130</v>
      </c>
      <c r="Z902" s="42" t="s">
        <v>123</v>
      </c>
      <c r="AA902" s="43"/>
      <c r="AB902" s="196"/>
      <c r="AC902" s="43"/>
      <c r="AD902" s="196" t="s">
        <v>1278</v>
      </c>
      <c r="AE902" s="39"/>
      <c r="AF902" s="421"/>
      <c r="AG902" s="421"/>
      <c r="AH902" s="279"/>
      <c r="AI902" s="9"/>
      <c r="AJ902" s="349">
        <f>SUMPRODUCT(LEN($M902:$AA905)-LEN(SUBSTITUTE($M902:$AA905,"A", "")))</f>
        <v>52</v>
      </c>
      <c r="AK902" s="352">
        <f>SUMPRODUCT(LEN($AD902:$AD905)-LEN(SUBSTITUTE($AD902:$AD905,"A", "")))</f>
        <v>9</v>
      </c>
      <c r="AL902" s="335">
        <f>SUMPRODUCT(LEN($AC902:$AC905)-LEN(SUBSTITUTE($AC902:$AC905,"A", "")))</f>
        <v>0</v>
      </c>
      <c r="AM902" s="349">
        <f>SUMPRODUCT(LEN($M902:$AA905)-LEN(SUBSTITUTE($M902:$AA905,"S", "")))</f>
        <v>24</v>
      </c>
      <c r="AN902" s="352">
        <f>SUMPRODUCT(LEN($AD902:$AD905)-LEN(SUBSTITUTE($AD902:$AD905,"S", "")))</f>
        <v>3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12</v>
      </c>
      <c r="AT902" s="352">
        <f>SUMPRODUCT(LEN($AD902:$AD905)-LEN(SUBSTITUTE($AD902:$AD905,"G", "")))</f>
        <v>6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35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8.15" customHeight="1" thickBot="1" x14ac:dyDescent="0.25">
      <c r="B903" s="30"/>
      <c r="C903" s="339"/>
      <c r="D903" s="221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 t="s">
        <v>479</v>
      </c>
      <c r="N903" s="33" t="s">
        <v>121</v>
      </c>
      <c r="O903" s="55" t="s">
        <v>527</v>
      </c>
      <c r="P903" s="33" t="s">
        <v>120</v>
      </c>
      <c r="Q903" s="55" t="s">
        <v>479</v>
      </c>
      <c r="R903" s="33" t="s">
        <v>119</v>
      </c>
      <c r="S903" s="55" t="s">
        <v>677</v>
      </c>
      <c r="T903" s="33" t="s">
        <v>118</v>
      </c>
      <c r="U903" s="55" t="s">
        <v>352</v>
      </c>
      <c r="V903" s="33" t="s">
        <v>117</v>
      </c>
      <c r="W903" s="55" t="s">
        <v>349</v>
      </c>
      <c r="X903" s="33" t="s">
        <v>116</v>
      </c>
      <c r="Y903" s="55" t="s">
        <v>130</v>
      </c>
      <c r="Z903" s="33" t="s">
        <v>115</v>
      </c>
      <c r="AA903" s="55"/>
      <c r="AB903" s="193"/>
      <c r="AC903" s="55"/>
      <c r="AD903" s="193" t="s">
        <v>357</v>
      </c>
      <c r="AE903" s="22"/>
      <c r="AF903" s="422"/>
      <c r="AG903" s="422"/>
      <c r="AH903" s="278"/>
      <c r="AI903" s="9"/>
      <c r="AJ903" s="350"/>
      <c r="AK903" s="353"/>
      <c r="AL903" s="336"/>
      <c r="AM903" s="350"/>
      <c r="AN903" s="353"/>
      <c r="AO903" s="336"/>
      <c r="AP903" s="350"/>
      <c r="AQ903" s="353"/>
      <c r="AR903" s="336"/>
      <c r="AS903" s="350"/>
      <c r="AT903" s="353"/>
      <c r="AU903" s="336"/>
      <c r="AV903" s="350"/>
      <c r="AW903" s="363"/>
      <c r="AX903" s="336"/>
      <c r="AY903" s="417"/>
      <c r="AZ903" s="411"/>
      <c r="BA903" s="411"/>
      <c r="BB903" s="414"/>
    </row>
    <row r="904" spans="2:62" ht="28.15" customHeight="1" x14ac:dyDescent="0.2">
      <c r="B904" s="30"/>
      <c r="C904" s="340"/>
      <c r="D904" s="218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 t="s">
        <v>458</v>
      </c>
      <c r="N904" s="25" t="s">
        <v>112</v>
      </c>
      <c r="O904" s="114" t="s">
        <v>132</v>
      </c>
      <c r="P904" s="25" t="s">
        <v>111</v>
      </c>
      <c r="Q904" s="114" t="s">
        <v>458</v>
      </c>
      <c r="R904" s="25" t="s">
        <v>110</v>
      </c>
      <c r="S904" s="114" t="s">
        <v>471</v>
      </c>
      <c r="T904" s="25" t="s">
        <v>109</v>
      </c>
      <c r="U904" s="114" t="s">
        <v>498</v>
      </c>
      <c r="V904" s="25" t="s">
        <v>108</v>
      </c>
      <c r="W904" s="114" t="s">
        <v>354</v>
      </c>
      <c r="X904" s="25" t="s">
        <v>107</v>
      </c>
      <c r="Y904" s="114"/>
      <c r="Z904" s="25" t="s">
        <v>106</v>
      </c>
      <c r="AA904" s="114"/>
      <c r="AB904" s="190"/>
      <c r="AC904" s="114"/>
      <c r="AD904" s="190"/>
      <c r="AE904" s="22"/>
      <c r="AF904" s="422"/>
      <c r="AG904" s="422"/>
      <c r="AH904" s="278"/>
      <c r="AI904" s="9"/>
      <c r="AJ904" s="350"/>
      <c r="AK904" s="353"/>
      <c r="AL904" s="336"/>
      <c r="AM904" s="350"/>
      <c r="AN904" s="353"/>
      <c r="AO904" s="336"/>
      <c r="AP904" s="350"/>
      <c r="AQ904" s="353"/>
      <c r="AR904" s="336"/>
      <c r="AS904" s="350"/>
      <c r="AT904" s="353"/>
      <c r="AU904" s="336"/>
      <c r="AV904" s="350"/>
      <c r="AW904" s="363"/>
      <c r="AX904" s="336"/>
      <c r="AY904" s="417"/>
      <c r="AZ904" s="411"/>
      <c r="BA904" s="411"/>
      <c r="BB904" s="414"/>
    </row>
    <row r="905" spans="2:62" ht="28.15" customHeight="1" thickBot="1" x14ac:dyDescent="0.25">
      <c r="B905" s="30"/>
      <c r="C905" s="355"/>
      <c r="D905" s="246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 t="s">
        <v>458</v>
      </c>
      <c r="N905" s="50" t="s">
        <v>104</v>
      </c>
      <c r="O905" s="51" t="s">
        <v>132</v>
      </c>
      <c r="P905" s="50" t="s">
        <v>103</v>
      </c>
      <c r="Q905" s="51" t="s">
        <v>493</v>
      </c>
      <c r="R905" s="50" t="s">
        <v>102</v>
      </c>
      <c r="S905" s="51" t="s">
        <v>676</v>
      </c>
      <c r="T905" s="50">
        <v>20</v>
      </c>
      <c r="U905" s="51" t="s">
        <v>349</v>
      </c>
      <c r="V905" s="50" t="s">
        <v>101</v>
      </c>
      <c r="W905" s="51" t="s">
        <v>130</v>
      </c>
      <c r="X905" s="50" t="s">
        <v>100</v>
      </c>
      <c r="Y905" s="51"/>
      <c r="Z905" s="50" t="s">
        <v>99</v>
      </c>
      <c r="AA905" s="51"/>
      <c r="AB905" s="187"/>
      <c r="AC905" s="51"/>
      <c r="AD905" s="187"/>
      <c r="AE905" s="48"/>
      <c r="AF905" s="424"/>
      <c r="AG905" s="424"/>
      <c r="AH905" s="280"/>
      <c r="AI905" s="9"/>
      <c r="AJ905" s="351"/>
      <c r="AK905" s="354"/>
      <c r="AL905" s="337"/>
      <c r="AM905" s="351"/>
      <c r="AN905" s="354"/>
      <c r="AO905" s="337"/>
      <c r="AP905" s="351"/>
      <c r="AQ905" s="354"/>
      <c r="AR905" s="337"/>
      <c r="AS905" s="351"/>
      <c r="AT905" s="354"/>
      <c r="AU905" s="337"/>
      <c r="AV905" s="351"/>
      <c r="AW905" s="364"/>
      <c r="AX905" s="337"/>
      <c r="AY905" s="418"/>
      <c r="AZ905" s="412"/>
      <c r="BA905" s="412"/>
      <c r="BB905" s="415"/>
    </row>
    <row r="906" spans="2:62" ht="28.15" customHeight="1" x14ac:dyDescent="0.2">
      <c r="B906" s="30"/>
      <c r="C906" s="338">
        <v>3</v>
      </c>
      <c r="D906" s="212"/>
      <c r="E906" s="198"/>
      <c r="F906" s="198"/>
      <c r="G906" s="197"/>
      <c r="H906" s="358"/>
      <c r="I906" s="390">
        <v>166</v>
      </c>
      <c r="J906" s="390">
        <v>33</v>
      </c>
      <c r="K906" s="390">
        <v>7</v>
      </c>
      <c r="L906" s="42" t="s">
        <v>131</v>
      </c>
      <c r="M906" s="43" t="s">
        <v>357</v>
      </c>
      <c r="N906" s="42" t="s">
        <v>129</v>
      </c>
      <c r="O906" s="43" t="s">
        <v>458</v>
      </c>
      <c r="P906" s="42" t="s">
        <v>128</v>
      </c>
      <c r="Q906" s="43" t="s">
        <v>132</v>
      </c>
      <c r="R906" s="42" t="s">
        <v>127</v>
      </c>
      <c r="S906" s="43" t="s">
        <v>1277</v>
      </c>
      <c r="T906" s="42" t="s">
        <v>126</v>
      </c>
      <c r="U906" s="43" t="s">
        <v>462</v>
      </c>
      <c r="V906" s="42" t="s">
        <v>125</v>
      </c>
      <c r="W906" s="43" t="s">
        <v>498</v>
      </c>
      <c r="X906" s="42" t="s">
        <v>124</v>
      </c>
      <c r="Y906" s="43" t="s">
        <v>130</v>
      </c>
      <c r="Z906" s="42" t="s">
        <v>123</v>
      </c>
      <c r="AA906" s="43"/>
      <c r="AB906" s="196"/>
      <c r="AC906" s="43"/>
      <c r="AD906" s="196"/>
      <c r="AE906" s="39"/>
      <c r="AF906" s="421">
        <v>4</v>
      </c>
      <c r="AG906" s="421"/>
      <c r="AH906" s="279"/>
      <c r="AI906" s="9"/>
      <c r="AJ906" s="349">
        <f>SUMPRODUCT(LEN($M906:$AA909)-LEN(SUBSTITUTE($M906:$AA909,"A", "")))</f>
        <v>50</v>
      </c>
      <c r="AK906" s="352">
        <f>SUMPRODUCT(LEN($AD906:$AD909)-LEN(SUBSTITUTE($AD906:$AD909,"A", "")))</f>
        <v>0</v>
      </c>
      <c r="AL906" s="335">
        <f>SUMPRODUCT(LEN($AC906:$AC909)-LEN(SUBSTITUTE($AC906:$AC909,"A", "")))</f>
        <v>0</v>
      </c>
      <c r="AM906" s="349">
        <f>SUMPRODUCT(LEN($M906:$AA909)-LEN(SUBSTITUTE($M906:$AA909,"S", "")))</f>
        <v>26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1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17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35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8.15" customHeight="1" thickBot="1" x14ac:dyDescent="0.25">
      <c r="B907" s="30"/>
      <c r="C907" s="339"/>
      <c r="D907" s="221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 t="s">
        <v>357</v>
      </c>
      <c r="N907" s="33" t="s">
        <v>121</v>
      </c>
      <c r="O907" s="55" t="s">
        <v>679</v>
      </c>
      <c r="P907" s="33" t="s">
        <v>120</v>
      </c>
      <c r="Q907" s="55" t="s">
        <v>467</v>
      </c>
      <c r="R907" s="33" t="s">
        <v>119</v>
      </c>
      <c r="S907" s="55" t="s">
        <v>1276</v>
      </c>
      <c r="T907" s="33" t="s">
        <v>118</v>
      </c>
      <c r="U907" s="55" t="s">
        <v>535</v>
      </c>
      <c r="V907" s="33" t="s">
        <v>117</v>
      </c>
      <c r="W907" s="55" t="s">
        <v>567</v>
      </c>
      <c r="X907" s="33" t="s">
        <v>116</v>
      </c>
      <c r="Y907" s="55" t="s">
        <v>130</v>
      </c>
      <c r="Z907" s="33" t="s">
        <v>115</v>
      </c>
      <c r="AA907" s="55"/>
      <c r="AB907" s="193"/>
      <c r="AC907" s="55"/>
      <c r="AD907" s="193"/>
      <c r="AE907" s="22"/>
      <c r="AF907" s="422"/>
      <c r="AG907" s="422"/>
      <c r="AH907" s="278"/>
      <c r="AI907" s="9"/>
      <c r="AJ907" s="350"/>
      <c r="AK907" s="353"/>
      <c r="AL907" s="336"/>
      <c r="AM907" s="350"/>
      <c r="AN907" s="353"/>
      <c r="AO907" s="336"/>
      <c r="AP907" s="350"/>
      <c r="AQ907" s="353"/>
      <c r="AR907" s="336"/>
      <c r="AS907" s="350"/>
      <c r="AT907" s="353"/>
      <c r="AU907" s="336"/>
      <c r="AV907" s="350"/>
      <c r="AW907" s="363"/>
      <c r="AX907" s="336"/>
      <c r="AY907" s="417"/>
      <c r="AZ907" s="411"/>
      <c r="BA907" s="411"/>
      <c r="BB907" s="414"/>
    </row>
    <row r="908" spans="2:62" ht="28.15" customHeight="1" x14ac:dyDescent="0.2">
      <c r="B908" s="30"/>
      <c r="C908" s="340"/>
      <c r="D908" s="218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 t="s">
        <v>458</v>
      </c>
      <c r="N908" s="25" t="s">
        <v>112</v>
      </c>
      <c r="O908" s="114" t="s">
        <v>794</v>
      </c>
      <c r="P908" s="25" t="s">
        <v>111</v>
      </c>
      <c r="Q908" s="114" t="s">
        <v>179</v>
      </c>
      <c r="R908" s="25" t="s">
        <v>110</v>
      </c>
      <c r="S908" s="114" t="s">
        <v>556</v>
      </c>
      <c r="T908" s="25" t="s">
        <v>109</v>
      </c>
      <c r="U908" s="114" t="s">
        <v>692</v>
      </c>
      <c r="V908" s="25" t="s">
        <v>108</v>
      </c>
      <c r="W908" s="114" t="s">
        <v>349</v>
      </c>
      <c r="X908" s="25" t="s">
        <v>107</v>
      </c>
      <c r="Y908" s="114"/>
      <c r="Z908" s="25" t="s">
        <v>106</v>
      </c>
      <c r="AA908" s="114"/>
      <c r="AB908" s="190"/>
      <c r="AC908" s="114"/>
      <c r="AD908" s="190"/>
      <c r="AE908" s="22"/>
      <c r="AF908" s="422"/>
      <c r="AG908" s="422"/>
      <c r="AH908" s="278"/>
      <c r="AI908" s="9"/>
      <c r="AJ908" s="350"/>
      <c r="AK908" s="353"/>
      <c r="AL908" s="336"/>
      <c r="AM908" s="350"/>
      <c r="AN908" s="353"/>
      <c r="AO908" s="336"/>
      <c r="AP908" s="350"/>
      <c r="AQ908" s="353"/>
      <c r="AR908" s="336"/>
      <c r="AS908" s="350"/>
      <c r="AT908" s="353"/>
      <c r="AU908" s="336"/>
      <c r="AV908" s="350"/>
      <c r="AW908" s="363"/>
      <c r="AX908" s="336"/>
      <c r="AY908" s="417"/>
      <c r="AZ908" s="411"/>
      <c r="BA908" s="411"/>
      <c r="BB908" s="414"/>
    </row>
    <row r="909" spans="2:62" ht="28.15" customHeight="1" thickBot="1" x14ac:dyDescent="0.25">
      <c r="B909" s="20"/>
      <c r="C909" s="341"/>
      <c r="D909" s="215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 t="s">
        <v>1041</v>
      </c>
      <c r="N909" s="15" t="s">
        <v>104</v>
      </c>
      <c r="O909" s="16" t="s">
        <v>684</v>
      </c>
      <c r="P909" s="15" t="s">
        <v>103</v>
      </c>
      <c r="Q909" s="16" t="s">
        <v>812</v>
      </c>
      <c r="R909" s="15" t="s">
        <v>102</v>
      </c>
      <c r="S909" s="16" t="s">
        <v>468</v>
      </c>
      <c r="T909" s="15">
        <v>20</v>
      </c>
      <c r="U909" s="16" t="s">
        <v>481</v>
      </c>
      <c r="V909" s="15" t="s">
        <v>101</v>
      </c>
      <c r="W909" s="16" t="s">
        <v>354</v>
      </c>
      <c r="X909" s="15" t="s">
        <v>100</v>
      </c>
      <c r="Y909" s="16"/>
      <c r="Z909" s="15" t="s">
        <v>99</v>
      </c>
      <c r="AA909" s="16"/>
      <c r="AB909" s="187"/>
      <c r="AC909" s="16"/>
      <c r="AD909" s="186"/>
      <c r="AE909" s="11"/>
      <c r="AF909" s="423"/>
      <c r="AG909" s="423"/>
      <c r="AH909" s="277"/>
      <c r="AI909" s="9"/>
      <c r="AJ909" s="351"/>
      <c r="AK909" s="354"/>
      <c r="AL909" s="337"/>
      <c r="AM909" s="351"/>
      <c r="AN909" s="354"/>
      <c r="AO909" s="337"/>
      <c r="AP909" s="351"/>
      <c r="AQ909" s="354"/>
      <c r="AR909" s="337"/>
      <c r="AS909" s="351"/>
      <c r="AT909" s="354"/>
      <c r="AU909" s="337"/>
      <c r="AV909" s="351"/>
      <c r="AW909" s="364"/>
      <c r="AX909" s="337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286" t="s">
        <v>160</v>
      </c>
      <c r="AI910" s="106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231</v>
      </c>
      <c r="E911" s="425">
        <v>22119.93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85"/>
      <c r="AI911" s="86" t="s">
        <v>137</v>
      </c>
      <c r="AJ911" s="85">
        <f t="shared" ref="AJ911:BB911" si="97">SUM(AJ913:AJ924)</f>
        <v>135</v>
      </c>
      <c r="AK911" s="84">
        <f t="shared" si="97"/>
        <v>23</v>
      </c>
      <c r="AL911" s="83">
        <f t="shared" si="97"/>
        <v>0</v>
      </c>
      <c r="AM911" s="85">
        <f t="shared" si="97"/>
        <v>45</v>
      </c>
      <c r="AN911" s="84">
        <f t="shared" si="97"/>
        <v>3</v>
      </c>
      <c r="AO911" s="83">
        <f t="shared" si="97"/>
        <v>0</v>
      </c>
      <c r="AP911" s="85">
        <f t="shared" si="97"/>
        <v>2</v>
      </c>
      <c r="AQ911" s="84">
        <f t="shared" si="97"/>
        <v>0</v>
      </c>
      <c r="AR911" s="83">
        <f t="shared" si="97"/>
        <v>0</v>
      </c>
      <c r="AS911" s="85">
        <f t="shared" si="97"/>
        <v>23</v>
      </c>
      <c r="AT911" s="84">
        <f t="shared" si="97"/>
        <v>7</v>
      </c>
      <c r="AU911" s="83">
        <f t="shared" si="97"/>
        <v>0</v>
      </c>
      <c r="AV911" s="85">
        <f t="shared" si="97"/>
        <v>0</v>
      </c>
      <c r="AW911" s="84">
        <f t="shared" si="97"/>
        <v>0</v>
      </c>
      <c r="AX911" s="83">
        <f t="shared" si="97"/>
        <v>0</v>
      </c>
      <c r="AY911" s="82">
        <f t="shared" si="97"/>
        <v>3</v>
      </c>
      <c r="AZ911" s="81">
        <f t="shared" si="97"/>
        <v>0</v>
      </c>
      <c r="BA911" s="81">
        <f t="shared" si="97"/>
        <v>0</v>
      </c>
      <c r="BB911" s="80">
        <f t="shared" si="97"/>
        <v>0</v>
      </c>
      <c r="BC911" s="79" t="s">
        <v>136</v>
      </c>
      <c r="BF911" s="5">
        <f>SUM(AJ911:AL911)/$BG$5</f>
        <v>52.666666666666664</v>
      </c>
      <c r="BG911" s="5">
        <f>SUM(AM911:AO911,AY911)/$BG$5</f>
        <v>17</v>
      </c>
      <c r="BH911" s="5">
        <f>SUM(AP911:AR911,AZ911)/$BG$5</f>
        <v>0.66666666666666663</v>
      </c>
      <c r="BI911" s="5">
        <f>SUM(AS911:AU911,BA911)/$BG$5</f>
        <v>10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85"/>
      <c r="AI912" s="66" t="s">
        <v>135</v>
      </c>
      <c r="AJ912" s="283"/>
      <c r="AK912" s="284"/>
      <c r="AL912" s="281"/>
      <c r="AM912" s="283"/>
      <c r="AN912" s="284"/>
      <c r="AO912" s="281"/>
      <c r="AP912" s="283"/>
      <c r="AQ912" s="284"/>
      <c r="AR912" s="281"/>
      <c r="AS912" s="283"/>
      <c r="AT912" s="284"/>
      <c r="AU912" s="281"/>
      <c r="AV912" s="283"/>
      <c r="AW912" s="282"/>
      <c r="AX912" s="281"/>
      <c r="AY912" s="62">
        <f>AY911/3</f>
        <v>1</v>
      </c>
      <c r="AZ912" s="61">
        <f>AZ911/3</f>
        <v>0</v>
      </c>
      <c r="BA912" s="61">
        <f>BA911/3</f>
        <v>0</v>
      </c>
      <c r="BB912" s="60">
        <f>BB911/3</f>
        <v>0</v>
      </c>
      <c r="BC912" s="59" t="s">
        <v>134</v>
      </c>
    </row>
    <row r="913" spans="2:62" ht="28.15" customHeight="1" x14ac:dyDescent="0.2">
      <c r="B913" s="30"/>
      <c r="C913" s="338">
        <v>1</v>
      </c>
      <c r="D913" s="239" t="s">
        <v>900</v>
      </c>
      <c r="E913" s="198"/>
      <c r="F913" s="198"/>
      <c r="G913" s="197"/>
      <c r="H913" s="358" t="s">
        <v>370</v>
      </c>
      <c r="I913" s="390">
        <v>145</v>
      </c>
      <c r="J913" s="390">
        <v>31</v>
      </c>
      <c r="K913" s="390">
        <v>7</v>
      </c>
      <c r="L913" s="42" t="s">
        <v>131</v>
      </c>
      <c r="M913" s="43" t="s">
        <v>179</v>
      </c>
      <c r="N913" s="42" t="s">
        <v>129</v>
      </c>
      <c r="O913" s="43" t="s">
        <v>684</v>
      </c>
      <c r="P913" s="42" t="s">
        <v>128</v>
      </c>
      <c r="Q913" s="43" t="s">
        <v>458</v>
      </c>
      <c r="R913" s="42" t="s">
        <v>127</v>
      </c>
      <c r="S913" s="43" t="s">
        <v>697</v>
      </c>
      <c r="T913" s="42" t="s">
        <v>126</v>
      </c>
      <c r="U913" s="43" t="s">
        <v>459</v>
      </c>
      <c r="V913" s="42" t="s">
        <v>125</v>
      </c>
      <c r="W913" s="43" t="s">
        <v>347</v>
      </c>
      <c r="X913" s="42" t="s">
        <v>124</v>
      </c>
      <c r="Y913" s="43"/>
      <c r="Z913" s="42" t="s">
        <v>123</v>
      </c>
      <c r="AA913" s="43"/>
      <c r="AB913" s="196"/>
      <c r="AC913" s="43"/>
      <c r="AD913" s="196" t="s">
        <v>1275</v>
      </c>
      <c r="AE913" s="58" t="s">
        <v>349</v>
      </c>
      <c r="AF913" s="421"/>
      <c r="AG913" s="421"/>
      <c r="AH913" s="279"/>
      <c r="AI913" s="9"/>
      <c r="AJ913" s="349">
        <f>SUMPRODUCT(LEN($M913:$AA916)-LEN(SUBSTITUTE($M913:$AA916,"A", "")))</f>
        <v>55</v>
      </c>
      <c r="AK913" s="352">
        <f>SUMPRODUCT(LEN($AD913:$AD916)-LEN(SUBSTITUTE($AD913:$AD916,"A", "")))</f>
        <v>10</v>
      </c>
      <c r="AL913" s="335">
        <f>SUMPRODUCT(LEN($AC913:$AC916)-LEN(SUBSTITUTE($AC913:$AC916,"A", "")))</f>
        <v>0</v>
      </c>
      <c r="AM913" s="349">
        <f>SUMPRODUCT(LEN($M913:$AA916)-LEN(SUBSTITUTE($M913:$AA916,"S", "")))</f>
        <v>10</v>
      </c>
      <c r="AN913" s="352">
        <f>SUMPRODUCT(LEN($AD913:$AD916)-LEN(SUBSTITUTE($AD913:$AD916,"S", "")))</f>
        <v>0</v>
      </c>
      <c r="AO913" s="335">
        <f>SUMPRODUCT(LEN($AC913:$AC916)-LEN(SUBSTITUTE($AC913:$AC916,"S", "")))</f>
        <v>0</v>
      </c>
      <c r="AP913" s="349">
        <f>SUMPRODUCT(LEN($M913:$AA916)-LEN(SUBSTITUTE($M913:$AA916,"F", "")))</f>
        <v>1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9</v>
      </c>
      <c r="AT913" s="352">
        <f>SUMPRODUCT(LEN($AD913:$AD916)-LEN(SUBSTITUTE($AD913:$AD916,"G", "")))</f>
        <v>7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35">
        <f>SUMPRODUCT(LEN($AC913:$AC916)-LEN(SUBSTITUTE($AC913:$AC916,"M", "")))</f>
        <v>0</v>
      </c>
      <c r="AY913" s="416">
        <f>SUMPRODUCT(LEN($AE913:$AE916)-LEN(SUBSTITUTE($AE913:$AE916,"S", "")))</f>
        <v>3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8.15" customHeight="1" thickBot="1" x14ac:dyDescent="0.25">
      <c r="B914" s="30"/>
      <c r="C914" s="339"/>
      <c r="D914" s="221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357</v>
      </c>
      <c r="N914" s="33" t="s">
        <v>121</v>
      </c>
      <c r="O914" s="55" t="s">
        <v>357</v>
      </c>
      <c r="P914" s="33" t="s">
        <v>120</v>
      </c>
      <c r="Q914" s="55" t="s">
        <v>179</v>
      </c>
      <c r="R914" s="33" t="s">
        <v>119</v>
      </c>
      <c r="S914" s="55" t="s">
        <v>357</v>
      </c>
      <c r="T914" s="33" t="s">
        <v>118</v>
      </c>
      <c r="U914" s="55" t="s">
        <v>1090</v>
      </c>
      <c r="V914" s="33" t="s">
        <v>117</v>
      </c>
      <c r="W914" s="55" t="s">
        <v>354</v>
      </c>
      <c r="X914" s="33" t="s">
        <v>116</v>
      </c>
      <c r="Y914" s="55"/>
      <c r="Z914" s="33" t="s">
        <v>115</v>
      </c>
      <c r="AA914" s="55"/>
      <c r="AB914" s="193"/>
      <c r="AC914" s="55"/>
      <c r="AD914" s="193" t="s">
        <v>179</v>
      </c>
      <c r="AE914" s="57"/>
      <c r="AF914" s="422"/>
      <c r="AG914" s="422"/>
      <c r="AH914" s="278"/>
      <c r="AI914" s="9"/>
      <c r="AJ914" s="350"/>
      <c r="AK914" s="353"/>
      <c r="AL914" s="336"/>
      <c r="AM914" s="350"/>
      <c r="AN914" s="353"/>
      <c r="AO914" s="336"/>
      <c r="AP914" s="350"/>
      <c r="AQ914" s="353"/>
      <c r="AR914" s="336"/>
      <c r="AS914" s="350"/>
      <c r="AT914" s="353"/>
      <c r="AU914" s="336"/>
      <c r="AV914" s="350"/>
      <c r="AW914" s="363"/>
      <c r="AX914" s="336"/>
      <c r="AY914" s="417"/>
      <c r="AZ914" s="411"/>
      <c r="BA914" s="411"/>
      <c r="BB914" s="414"/>
    </row>
    <row r="915" spans="2:62" ht="28.15" customHeight="1" x14ac:dyDescent="0.2">
      <c r="B915" s="30"/>
      <c r="C915" s="340"/>
      <c r="D915" s="218"/>
      <c r="E915" s="192"/>
      <c r="F915" s="192"/>
      <c r="G915" s="191"/>
      <c r="H915" s="360">
        <v>231</v>
      </c>
      <c r="I915" s="392"/>
      <c r="J915" s="392"/>
      <c r="K915" s="392"/>
      <c r="L915" s="25" t="s">
        <v>114</v>
      </c>
      <c r="M915" s="114" t="s">
        <v>458</v>
      </c>
      <c r="N915" s="25" t="s">
        <v>112</v>
      </c>
      <c r="O915" s="114" t="s">
        <v>469</v>
      </c>
      <c r="P915" s="25" t="s">
        <v>111</v>
      </c>
      <c r="Q915" s="114" t="s">
        <v>469</v>
      </c>
      <c r="R915" s="25" t="s">
        <v>110</v>
      </c>
      <c r="S915" s="114" t="s">
        <v>732</v>
      </c>
      <c r="T915" s="25" t="s">
        <v>109</v>
      </c>
      <c r="U915" s="114" t="s">
        <v>352</v>
      </c>
      <c r="V915" s="25" t="s">
        <v>108</v>
      </c>
      <c r="W915" s="114" t="s">
        <v>130</v>
      </c>
      <c r="X915" s="25" t="s">
        <v>107</v>
      </c>
      <c r="Y915" s="114"/>
      <c r="Z915" s="25" t="s">
        <v>106</v>
      </c>
      <c r="AA915" s="114"/>
      <c r="AB915" s="190"/>
      <c r="AC915" s="114"/>
      <c r="AD915" s="190"/>
      <c r="AE915" s="57"/>
      <c r="AF915" s="422"/>
      <c r="AG915" s="422"/>
      <c r="AH915" s="278"/>
      <c r="AI915" s="9"/>
      <c r="AJ915" s="350"/>
      <c r="AK915" s="353"/>
      <c r="AL915" s="336"/>
      <c r="AM915" s="350"/>
      <c r="AN915" s="353"/>
      <c r="AO915" s="336"/>
      <c r="AP915" s="350"/>
      <c r="AQ915" s="353"/>
      <c r="AR915" s="336"/>
      <c r="AS915" s="350"/>
      <c r="AT915" s="353"/>
      <c r="AU915" s="336"/>
      <c r="AV915" s="350"/>
      <c r="AW915" s="363"/>
      <c r="AX915" s="336"/>
      <c r="AY915" s="417"/>
      <c r="AZ915" s="411"/>
      <c r="BA915" s="411"/>
      <c r="BB915" s="414"/>
    </row>
    <row r="916" spans="2:62" ht="28.15" customHeight="1" thickBot="1" x14ac:dyDescent="0.25">
      <c r="B916" s="30"/>
      <c r="C916" s="355"/>
      <c r="D916" s="246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357</v>
      </c>
      <c r="N916" s="50" t="s">
        <v>104</v>
      </c>
      <c r="O916" s="51" t="s">
        <v>484</v>
      </c>
      <c r="P916" s="50" t="s">
        <v>103</v>
      </c>
      <c r="Q916" s="51" t="s">
        <v>458</v>
      </c>
      <c r="R916" s="50" t="s">
        <v>102</v>
      </c>
      <c r="S916" s="51" t="s">
        <v>469</v>
      </c>
      <c r="T916" s="50">
        <v>20</v>
      </c>
      <c r="U916" s="51" t="s">
        <v>351</v>
      </c>
      <c r="V916" s="50" t="s">
        <v>101</v>
      </c>
      <c r="W916" s="51" t="s">
        <v>130</v>
      </c>
      <c r="X916" s="50" t="s">
        <v>100</v>
      </c>
      <c r="Y916" s="51"/>
      <c r="Z916" s="50" t="s">
        <v>99</v>
      </c>
      <c r="AA916" s="51"/>
      <c r="AB916" s="187"/>
      <c r="AC916" s="51"/>
      <c r="AD916" s="187"/>
      <c r="AE916" s="56"/>
      <c r="AF916" s="424"/>
      <c r="AG916" s="424"/>
      <c r="AH916" s="280"/>
      <c r="AI916" s="9"/>
      <c r="AJ916" s="351"/>
      <c r="AK916" s="354"/>
      <c r="AL916" s="337"/>
      <c r="AM916" s="351"/>
      <c r="AN916" s="354"/>
      <c r="AO916" s="337"/>
      <c r="AP916" s="351"/>
      <c r="AQ916" s="354"/>
      <c r="AR916" s="337"/>
      <c r="AS916" s="351"/>
      <c r="AT916" s="354"/>
      <c r="AU916" s="337"/>
      <c r="AV916" s="351"/>
      <c r="AW916" s="364"/>
      <c r="AX916" s="337"/>
      <c r="AY916" s="418"/>
      <c r="AZ916" s="412"/>
      <c r="BA916" s="412"/>
      <c r="BB916" s="415"/>
    </row>
    <row r="917" spans="2:62" ht="28.15" customHeight="1" x14ac:dyDescent="0.2">
      <c r="B917" s="30"/>
      <c r="C917" s="338">
        <v>2</v>
      </c>
      <c r="D917" s="212"/>
      <c r="E917" s="198"/>
      <c r="F917" s="198"/>
      <c r="G917" s="197"/>
      <c r="H917" s="358"/>
      <c r="I917" s="390">
        <v>163</v>
      </c>
      <c r="J917" s="390">
        <v>34</v>
      </c>
      <c r="K917" s="390">
        <v>7</v>
      </c>
      <c r="L917" s="42" t="s">
        <v>131</v>
      </c>
      <c r="M917" s="43" t="s">
        <v>179</v>
      </c>
      <c r="N917" s="42" t="s">
        <v>129</v>
      </c>
      <c r="O917" s="43" t="s">
        <v>357</v>
      </c>
      <c r="P917" s="42" t="s">
        <v>128</v>
      </c>
      <c r="Q917" s="43" t="s">
        <v>1131</v>
      </c>
      <c r="R917" s="42" t="s">
        <v>127</v>
      </c>
      <c r="S917" s="43" t="s">
        <v>487</v>
      </c>
      <c r="T917" s="42" t="s">
        <v>126</v>
      </c>
      <c r="U917" s="43" t="s">
        <v>581</v>
      </c>
      <c r="V917" s="42" t="s">
        <v>125</v>
      </c>
      <c r="W917" s="43" t="s">
        <v>567</v>
      </c>
      <c r="X917" s="42" t="s">
        <v>124</v>
      </c>
      <c r="Y917" s="43" t="s">
        <v>349</v>
      </c>
      <c r="Z917" s="42" t="s">
        <v>123</v>
      </c>
      <c r="AA917" s="43"/>
      <c r="AB917" s="196"/>
      <c r="AC917" s="43"/>
      <c r="AD917" s="196"/>
      <c r="AE917" s="39"/>
      <c r="AF917" s="421">
        <v>6</v>
      </c>
      <c r="AG917" s="421"/>
      <c r="AH917" s="279"/>
      <c r="AI917" s="9"/>
      <c r="AJ917" s="349">
        <f>SUMPRODUCT(LEN($M917:$AA920)-LEN(SUBSTITUTE($M917:$AA920,"A", "")))</f>
        <v>59</v>
      </c>
      <c r="AK917" s="352">
        <f>SUMPRODUCT(LEN($AD917:$AD920)-LEN(SUBSTITUTE($AD917:$AD920,"A", "")))</f>
        <v>0</v>
      </c>
      <c r="AL917" s="335">
        <f>SUMPRODUCT(LEN($AC917:$AC920)-LEN(SUBSTITUTE($AC917:$AC920,"A", "")))</f>
        <v>0</v>
      </c>
      <c r="AM917" s="349">
        <f>SUMPRODUCT(LEN($M917:$AA920)-LEN(SUBSTITUTE($M917:$AA920,"S", "")))</f>
        <v>25</v>
      </c>
      <c r="AN917" s="352">
        <f>SUMPRODUCT(LEN($AD917:$AD920)-LEN(SUBSTITUTE($AD917:$AD920,"S", "")))</f>
        <v>0</v>
      </c>
      <c r="AO917" s="335">
        <f>SUMPRODUCT(LEN($AC917:$AC920)-LEN(SUBSTITUTE($AC917:$AC920,"S", "")))</f>
        <v>0</v>
      </c>
      <c r="AP917" s="349">
        <f>SUMPRODUCT(LEN($M917:$AA920)-LEN(SUBSTITUTE($M917:$AA920,"F", "")))</f>
        <v>1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13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35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8.15" customHeight="1" thickBot="1" x14ac:dyDescent="0.25">
      <c r="B918" s="30"/>
      <c r="C918" s="339"/>
      <c r="D918" s="221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 t="s">
        <v>179</v>
      </c>
      <c r="N918" s="33" t="s">
        <v>121</v>
      </c>
      <c r="O918" s="55" t="s">
        <v>458</v>
      </c>
      <c r="P918" s="33" t="s">
        <v>120</v>
      </c>
      <c r="Q918" s="55" t="s">
        <v>679</v>
      </c>
      <c r="R918" s="33" t="s">
        <v>119</v>
      </c>
      <c r="S918" s="55" t="s">
        <v>487</v>
      </c>
      <c r="T918" s="33" t="s">
        <v>118</v>
      </c>
      <c r="U918" s="55" t="s">
        <v>673</v>
      </c>
      <c r="V918" s="33" t="s">
        <v>117</v>
      </c>
      <c r="W918" s="55" t="s">
        <v>349</v>
      </c>
      <c r="X918" s="33" t="s">
        <v>116</v>
      </c>
      <c r="Y918" s="55" t="s">
        <v>132</v>
      </c>
      <c r="Z918" s="33" t="s">
        <v>115</v>
      </c>
      <c r="AA918" s="55"/>
      <c r="AB918" s="193"/>
      <c r="AC918" s="55"/>
      <c r="AD918" s="193"/>
      <c r="AE918" s="22"/>
      <c r="AF918" s="422"/>
      <c r="AG918" s="422"/>
      <c r="AH918" s="278"/>
      <c r="AI918" s="9"/>
      <c r="AJ918" s="350"/>
      <c r="AK918" s="353"/>
      <c r="AL918" s="336"/>
      <c r="AM918" s="350"/>
      <c r="AN918" s="353"/>
      <c r="AO918" s="336"/>
      <c r="AP918" s="350"/>
      <c r="AQ918" s="353"/>
      <c r="AR918" s="336"/>
      <c r="AS918" s="350"/>
      <c r="AT918" s="353"/>
      <c r="AU918" s="336"/>
      <c r="AV918" s="350"/>
      <c r="AW918" s="363"/>
      <c r="AX918" s="336"/>
      <c r="AY918" s="417"/>
      <c r="AZ918" s="411"/>
      <c r="BA918" s="411"/>
      <c r="BB918" s="414"/>
    </row>
    <row r="919" spans="2:62" ht="28.15" customHeight="1" x14ac:dyDescent="0.2">
      <c r="B919" s="30"/>
      <c r="C919" s="340"/>
      <c r="D919" s="218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 t="s">
        <v>357</v>
      </c>
      <c r="N919" s="25" t="s">
        <v>112</v>
      </c>
      <c r="O919" s="114" t="s">
        <v>458</v>
      </c>
      <c r="P919" s="25" t="s">
        <v>111</v>
      </c>
      <c r="Q919" s="114" t="s">
        <v>1274</v>
      </c>
      <c r="R919" s="25" t="s">
        <v>110</v>
      </c>
      <c r="S919" s="114" t="s">
        <v>474</v>
      </c>
      <c r="T919" s="25" t="s">
        <v>109</v>
      </c>
      <c r="U919" s="114" t="s">
        <v>371</v>
      </c>
      <c r="V919" s="25" t="s">
        <v>108</v>
      </c>
      <c r="W919" s="114" t="s">
        <v>346</v>
      </c>
      <c r="X919" s="25" t="s">
        <v>107</v>
      </c>
      <c r="Y919" s="114" t="s">
        <v>130</v>
      </c>
      <c r="Z919" s="25" t="s">
        <v>106</v>
      </c>
      <c r="AA919" s="114"/>
      <c r="AB919" s="190"/>
      <c r="AC919" s="114"/>
      <c r="AD919" s="190"/>
      <c r="AE919" s="22"/>
      <c r="AF919" s="422"/>
      <c r="AG919" s="422"/>
      <c r="AH919" s="278"/>
      <c r="AI919" s="9"/>
      <c r="AJ919" s="350"/>
      <c r="AK919" s="353"/>
      <c r="AL919" s="336"/>
      <c r="AM919" s="350"/>
      <c r="AN919" s="353"/>
      <c r="AO919" s="336"/>
      <c r="AP919" s="350"/>
      <c r="AQ919" s="353"/>
      <c r="AR919" s="336"/>
      <c r="AS919" s="350"/>
      <c r="AT919" s="353"/>
      <c r="AU919" s="336"/>
      <c r="AV919" s="350"/>
      <c r="AW919" s="363"/>
      <c r="AX919" s="336"/>
      <c r="AY919" s="417"/>
      <c r="AZ919" s="411"/>
      <c r="BA919" s="411"/>
      <c r="BB919" s="414"/>
    </row>
    <row r="920" spans="2:62" ht="28.15" customHeight="1" thickBot="1" x14ac:dyDescent="0.25">
      <c r="B920" s="30"/>
      <c r="C920" s="355"/>
      <c r="D920" s="246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 t="s">
        <v>457</v>
      </c>
      <c r="N920" s="50" t="s">
        <v>104</v>
      </c>
      <c r="O920" s="51" t="s">
        <v>458</v>
      </c>
      <c r="P920" s="50" t="s">
        <v>103</v>
      </c>
      <c r="Q920" s="51" t="s">
        <v>493</v>
      </c>
      <c r="R920" s="50" t="s">
        <v>102</v>
      </c>
      <c r="S920" s="51" t="s">
        <v>487</v>
      </c>
      <c r="T920" s="50">
        <v>20</v>
      </c>
      <c r="U920" s="51" t="s">
        <v>579</v>
      </c>
      <c r="V920" s="50" t="s">
        <v>101</v>
      </c>
      <c r="W920" s="51" t="s">
        <v>354</v>
      </c>
      <c r="X920" s="50" t="s">
        <v>100</v>
      </c>
      <c r="Y920" s="51"/>
      <c r="Z920" s="50" t="s">
        <v>99</v>
      </c>
      <c r="AA920" s="51"/>
      <c r="AB920" s="187"/>
      <c r="AC920" s="51"/>
      <c r="AD920" s="187"/>
      <c r="AE920" s="48"/>
      <c r="AF920" s="424"/>
      <c r="AG920" s="424"/>
      <c r="AH920" s="280"/>
      <c r="AI920" s="9"/>
      <c r="AJ920" s="351"/>
      <c r="AK920" s="354"/>
      <c r="AL920" s="337"/>
      <c r="AM920" s="351"/>
      <c r="AN920" s="354"/>
      <c r="AO920" s="337"/>
      <c r="AP920" s="351"/>
      <c r="AQ920" s="354"/>
      <c r="AR920" s="337"/>
      <c r="AS920" s="351"/>
      <c r="AT920" s="354"/>
      <c r="AU920" s="337"/>
      <c r="AV920" s="351"/>
      <c r="AW920" s="364"/>
      <c r="AX920" s="337"/>
      <c r="AY920" s="418"/>
      <c r="AZ920" s="412"/>
      <c r="BA920" s="412"/>
      <c r="BB920" s="415"/>
    </row>
    <row r="921" spans="2:62" ht="28.15" customHeight="1" x14ac:dyDescent="0.2">
      <c r="B921" s="30"/>
      <c r="C921" s="338">
        <v>3</v>
      </c>
      <c r="D921" s="212" t="s">
        <v>1273</v>
      </c>
      <c r="E921" s="198"/>
      <c r="F921" s="198"/>
      <c r="G921" s="197"/>
      <c r="H921" s="358"/>
      <c r="I921" s="390">
        <v>150</v>
      </c>
      <c r="J921" s="390">
        <v>24</v>
      </c>
      <c r="K921" s="390">
        <v>5</v>
      </c>
      <c r="L921" s="42" t="s">
        <v>131</v>
      </c>
      <c r="M921" s="43" t="s">
        <v>179</v>
      </c>
      <c r="N921" s="42" t="s">
        <v>129</v>
      </c>
      <c r="O921" s="43" t="s">
        <v>132</v>
      </c>
      <c r="P921" s="42" t="s">
        <v>128</v>
      </c>
      <c r="Q921" s="43" t="s">
        <v>179</v>
      </c>
      <c r="R921" s="42" t="s">
        <v>127</v>
      </c>
      <c r="S921" s="43" t="s">
        <v>509</v>
      </c>
      <c r="T921" s="42" t="s">
        <v>126</v>
      </c>
      <c r="U921" s="43" t="s">
        <v>354</v>
      </c>
      <c r="V921" s="42" t="s">
        <v>125</v>
      </c>
      <c r="W921" s="43"/>
      <c r="X921" s="42" t="s">
        <v>124</v>
      </c>
      <c r="Y921" s="43"/>
      <c r="Z921" s="42" t="s">
        <v>123</v>
      </c>
      <c r="AA921" s="43"/>
      <c r="AB921" s="196"/>
      <c r="AC921" s="43"/>
      <c r="AD921" s="196" t="s">
        <v>822</v>
      </c>
      <c r="AE921" s="39"/>
      <c r="AF921" s="421"/>
      <c r="AG921" s="421"/>
      <c r="AH921" s="279"/>
      <c r="AI921" s="9"/>
      <c r="AJ921" s="349">
        <f>SUMPRODUCT(LEN($M921:$AA924)-LEN(SUBSTITUTE($M921:$AA924,"A", "")))</f>
        <v>21</v>
      </c>
      <c r="AK921" s="352">
        <f>SUMPRODUCT(LEN($AD921:$AD924)-LEN(SUBSTITUTE($AD921:$AD924,"A", "")))</f>
        <v>13</v>
      </c>
      <c r="AL921" s="335">
        <f>SUMPRODUCT(LEN($AC921:$AC924)-LEN(SUBSTITUTE($AC921:$AC924,"A", "")))</f>
        <v>0</v>
      </c>
      <c r="AM921" s="349">
        <f>SUMPRODUCT(LEN($M921:$AA924)-LEN(SUBSTITUTE($M921:$AA924,"S", "")))</f>
        <v>10</v>
      </c>
      <c r="AN921" s="352">
        <f>SUMPRODUCT(LEN($AD921:$AD924)-LEN(SUBSTITUTE($AD921:$AD924,"S", "")))</f>
        <v>3</v>
      </c>
      <c r="AO921" s="335">
        <f>SUMPRODUCT(LEN($AC921:$AC924)-LEN(SUBSTITUTE($AC921:$AC924,"S", "")))</f>
        <v>0</v>
      </c>
      <c r="AP921" s="349">
        <f>SUMPRODUCT(LEN($M921:$AA924)-LEN(SUBSTITUTE($M921:$AA924,"F", "")))</f>
        <v>0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1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35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8.15" customHeight="1" thickBot="1" x14ac:dyDescent="0.25">
      <c r="B922" s="30"/>
      <c r="C922" s="339"/>
      <c r="D922" s="221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 t="s">
        <v>132</v>
      </c>
      <c r="N922" s="33" t="s">
        <v>121</v>
      </c>
      <c r="O922" s="55" t="s">
        <v>132</v>
      </c>
      <c r="P922" s="33" t="s">
        <v>120</v>
      </c>
      <c r="Q922" s="55" t="s">
        <v>179</v>
      </c>
      <c r="R922" s="33" t="s">
        <v>119</v>
      </c>
      <c r="S922" s="55" t="s">
        <v>347</v>
      </c>
      <c r="T922" s="33" t="s">
        <v>118</v>
      </c>
      <c r="U922" s="55" t="s">
        <v>130</v>
      </c>
      <c r="V922" s="33" t="s">
        <v>117</v>
      </c>
      <c r="W922" s="55"/>
      <c r="X922" s="33" t="s">
        <v>116</v>
      </c>
      <c r="Y922" s="55"/>
      <c r="Z922" s="33" t="s">
        <v>115</v>
      </c>
      <c r="AA922" s="55"/>
      <c r="AB922" s="193"/>
      <c r="AC922" s="55"/>
      <c r="AD922" s="193" t="s">
        <v>1147</v>
      </c>
      <c r="AE922" s="22"/>
      <c r="AF922" s="422"/>
      <c r="AG922" s="422"/>
      <c r="AH922" s="278"/>
      <c r="AI922" s="9"/>
      <c r="AJ922" s="350"/>
      <c r="AK922" s="353"/>
      <c r="AL922" s="336"/>
      <c r="AM922" s="350"/>
      <c r="AN922" s="353"/>
      <c r="AO922" s="336"/>
      <c r="AP922" s="350"/>
      <c r="AQ922" s="353"/>
      <c r="AR922" s="336"/>
      <c r="AS922" s="350"/>
      <c r="AT922" s="353"/>
      <c r="AU922" s="336"/>
      <c r="AV922" s="350"/>
      <c r="AW922" s="363"/>
      <c r="AX922" s="336"/>
      <c r="AY922" s="417"/>
      <c r="AZ922" s="411"/>
      <c r="BA922" s="411"/>
      <c r="BB922" s="414"/>
    </row>
    <row r="923" spans="2:62" ht="28.15" customHeight="1" x14ac:dyDescent="0.2">
      <c r="B923" s="30"/>
      <c r="C923" s="340"/>
      <c r="D923" s="218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 t="s">
        <v>179</v>
      </c>
      <c r="N923" s="25" t="s">
        <v>112</v>
      </c>
      <c r="O923" s="114" t="s">
        <v>132</v>
      </c>
      <c r="P923" s="25" t="s">
        <v>111</v>
      </c>
      <c r="Q923" s="114" t="s">
        <v>179</v>
      </c>
      <c r="R923" s="25" t="s">
        <v>110</v>
      </c>
      <c r="S923" s="114" t="s">
        <v>349</v>
      </c>
      <c r="T923" s="25" t="s">
        <v>109</v>
      </c>
      <c r="U923" s="114" t="s">
        <v>130</v>
      </c>
      <c r="V923" s="25" t="s">
        <v>108</v>
      </c>
      <c r="W923" s="114"/>
      <c r="X923" s="25" t="s">
        <v>107</v>
      </c>
      <c r="Y923" s="114"/>
      <c r="Z923" s="25" t="s">
        <v>106</v>
      </c>
      <c r="AA923" s="114"/>
      <c r="AB923" s="190"/>
      <c r="AC923" s="114"/>
      <c r="AD923" s="190"/>
      <c r="AE923" s="22"/>
      <c r="AF923" s="422"/>
      <c r="AG923" s="422"/>
      <c r="AH923" s="278"/>
      <c r="AI923" s="9"/>
      <c r="AJ923" s="350"/>
      <c r="AK923" s="353"/>
      <c r="AL923" s="336"/>
      <c r="AM923" s="350"/>
      <c r="AN923" s="353"/>
      <c r="AO923" s="336"/>
      <c r="AP923" s="350"/>
      <c r="AQ923" s="353"/>
      <c r="AR923" s="336"/>
      <c r="AS923" s="350"/>
      <c r="AT923" s="353"/>
      <c r="AU923" s="336"/>
      <c r="AV923" s="350"/>
      <c r="AW923" s="363"/>
      <c r="AX923" s="336"/>
      <c r="AY923" s="417"/>
      <c r="AZ923" s="411"/>
      <c r="BA923" s="411"/>
      <c r="BB923" s="414"/>
    </row>
    <row r="924" spans="2:62" ht="28.15" customHeight="1" thickBot="1" x14ac:dyDescent="0.25">
      <c r="B924" s="20"/>
      <c r="C924" s="341"/>
      <c r="D924" s="215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 t="s">
        <v>132</v>
      </c>
      <c r="N924" s="15" t="s">
        <v>104</v>
      </c>
      <c r="O924" s="16" t="s">
        <v>179</v>
      </c>
      <c r="P924" s="15" t="s">
        <v>103</v>
      </c>
      <c r="Q924" s="16" t="s">
        <v>179</v>
      </c>
      <c r="R924" s="15" t="s">
        <v>102</v>
      </c>
      <c r="S924" s="16" t="s">
        <v>354</v>
      </c>
      <c r="T924" s="15">
        <v>20</v>
      </c>
      <c r="U924" s="16"/>
      <c r="V924" s="15" t="s">
        <v>101</v>
      </c>
      <c r="W924" s="16"/>
      <c r="X924" s="15" t="s">
        <v>100</v>
      </c>
      <c r="Y924" s="16"/>
      <c r="Z924" s="15" t="s">
        <v>99</v>
      </c>
      <c r="AA924" s="16"/>
      <c r="AB924" s="187"/>
      <c r="AC924" s="16"/>
      <c r="AD924" s="186"/>
      <c r="AE924" s="11"/>
      <c r="AF924" s="423"/>
      <c r="AG924" s="423"/>
      <c r="AH924" s="277"/>
      <c r="AI924" s="9"/>
      <c r="AJ924" s="351"/>
      <c r="AK924" s="354"/>
      <c r="AL924" s="337"/>
      <c r="AM924" s="351"/>
      <c r="AN924" s="354"/>
      <c r="AO924" s="337"/>
      <c r="AP924" s="351"/>
      <c r="AQ924" s="354"/>
      <c r="AR924" s="337"/>
      <c r="AS924" s="351"/>
      <c r="AT924" s="354"/>
      <c r="AU924" s="337"/>
      <c r="AV924" s="351"/>
      <c r="AW924" s="364"/>
      <c r="AX924" s="337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286" t="s">
        <v>160</v>
      </c>
      <c r="AI925" s="106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232</v>
      </c>
      <c r="E926" s="425">
        <v>15336.99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85"/>
      <c r="AI926" s="86" t="s">
        <v>137</v>
      </c>
      <c r="AJ926" s="85">
        <f t="shared" ref="AJ926:BB926" si="98">SUM(AJ928:AJ939)</f>
        <v>121</v>
      </c>
      <c r="AK926" s="84">
        <f t="shared" si="98"/>
        <v>10</v>
      </c>
      <c r="AL926" s="83">
        <f t="shared" si="98"/>
        <v>0</v>
      </c>
      <c r="AM926" s="85">
        <f t="shared" si="98"/>
        <v>44</v>
      </c>
      <c r="AN926" s="84">
        <f t="shared" si="98"/>
        <v>0</v>
      </c>
      <c r="AO926" s="83">
        <f t="shared" si="98"/>
        <v>0</v>
      </c>
      <c r="AP926" s="85">
        <f t="shared" si="98"/>
        <v>1</v>
      </c>
      <c r="AQ926" s="84">
        <f t="shared" si="98"/>
        <v>0</v>
      </c>
      <c r="AR926" s="83">
        <f t="shared" si="98"/>
        <v>0</v>
      </c>
      <c r="AS926" s="85">
        <f t="shared" si="98"/>
        <v>33</v>
      </c>
      <c r="AT926" s="84">
        <f t="shared" si="98"/>
        <v>5</v>
      </c>
      <c r="AU926" s="83">
        <f t="shared" si="98"/>
        <v>0</v>
      </c>
      <c r="AV926" s="85">
        <f t="shared" si="98"/>
        <v>1</v>
      </c>
      <c r="AW926" s="84">
        <f t="shared" si="98"/>
        <v>0</v>
      </c>
      <c r="AX926" s="83">
        <f t="shared" si="98"/>
        <v>0</v>
      </c>
      <c r="AY926" s="82">
        <f t="shared" si="98"/>
        <v>0</v>
      </c>
      <c r="AZ926" s="81">
        <f t="shared" si="98"/>
        <v>0</v>
      </c>
      <c r="BA926" s="81">
        <f t="shared" si="98"/>
        <v>0</v>
      </c>
      <c r="BB926" s="80">
        <f t="shared" si="98"/>
        <v>0</v>
      </c>
      <c r="BC926" s="79" t="s">
        <v>136</v>
      </c>
      <c r="BF926" s="5">
        <f>SUM(AJ926:AL926)/$BG$5</f>
        <v>43.666666666666664</v>
      </c>
      <c r="BG926" s="5">
        <f>SUM(AM926:AO926,AY926)/$BG$5</f>
        <v>14.666666666666666</v>
      </c>
      <c r="BH926" s="5">
        <f>SUM(AP926:AR926,AZ926)/$BG$5</f>
        <v>0.33333333333333331</v>
      </c>
      <c r="BI926" s="5">
        <f>SUM(AS926:AU926,BA926)/$BG$5</f>
        <v>12.666666666666666</v>
      </c>
      <c r="BJ926" s="5">
        <f>SUM(AV926:AX926,BB926)/$BG$5</f>
        <v>0.33333333333333331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85"/>
      <c r="AI927" s="66" t="s">
        <v>135</v>
      </c>
      <c r="AJ927" s="283"/>
      <c r="AK927" s="284"/>
      <c r="AL927" s="281"/>
      <c r="AM927" s="283"/>
      <c r="AN927" s="284"/>
      <c r="AO927" s="281"/>
      <c r="AP927" s="283"/>
      <c r="AQ927" s="284"/>
      <c r="AR927" s="281"/>
      <c r="AS927" s="283"/>
      <c r="AT927" s="284"/>
      <c r="AU927" s="281"/>
      <c r="AV927" s="283"/>
      <c r="AW927" s="282"/>
      <c r="AX927" s="281"/>
      <c r="AY927" s="62">
        <f>AY926/3</f>
        <v>0</v>
      </c>
      <c r="AZ927" s="61">
        <f>AZ926/3</f>
        <v>0</v>
      </c>
      <c r="BA927" s="61">
        <f>BA926/3</f>
        <v>0</v>
      </c>
      <c r="BB927" s="60">
        <f>BB926/3</f>
        <v>0</v>
      </c>
      <c r="BC927" s="59" t="s">
        <v>134</v>
      </c>
    </row>
    <row r="928" spans="2:62" ht="28.15" customHeight="1" x14ac:dyDescent="0.2">
      <c r="B928" s="30"/>
      <c r="C928" s="338">
        <v>1</v>
      </c>
      <c r="D928" s="212"/>
      <c r="E928" s="198"/>
      <c r="F928" s="198"/>
      <c r="G928" s="197"/>
      <c r="H928" s="358" t="s">
        <v>183</v>
      </c>
      <c r="I928" s="390">
        <v>109</v>
      </c>
      <c r="J928" s="390">
        <v>29</v>
      </c>
      <c r="K928" s="390">
        <v>7</v>
      </c>
      <c r="L928" s="42" t="s">
        <v>131</v>
      </c>
      <c r="M928" s="43" t="s">
        <v>484</v>
      </c>
      <c r="N928" s="42" t="s">
        <v>129</v>
      </c>
      <c r="O928" s="43" t="s">
        <v>458</v>
      </c>
      <c r="P928" s="42" t="s">
        <v>128</v>
      </c>
      <c r="Q928" s="43" t="s">
        <v>467</v>
      </c>
      <c r="R928" s="42" t="s">
        <v>127</v>
      </c>
      <c r="S928" s="43" t="s">
        <v>688</v>
      </c>
      <c r="T928" s="42" t="s">
        <v>126</v>
      </c>
      <c r="U928" s="43" t="s">
        <v>495</v>
      </c>
      <c r="V928" s="42" t="s">
        <v>125</v>
      </c>
      <c r="W928" s="43" t="s">
        <v>130</v>
      </c>
      <c r="X928" s="42" t="s">
        <v>124</v>
      </c>
      <c r="Y928" s="43"/>
      <c r="Z928" s="42" t="s">
        <v>123</v>
      </c>
      <c r="AA928" s="43"/>
      <c r="AB928" s="196"/>
      <c r="AC928" s="43"/>
      <c r="AD928" s="196" t="s">
        <v>679</v>
      </c>
      <c r="AE928" s="58"/>
      <c r="AF928" s="421"/>
      <c r="AG928" s="421"/>
      <c r="AH928" s="279"/>
      <c r="AI928" s="9"/>
      <c r="AJ928" s="349">
        <f>SUMPRODUCT(LEN($M928:$AA931)-LEN(SUBSTITUTE($M928:$AA931,"A", "")))</f>
        <v>42</v>
      </c>
      <c r="AK928" s="352">
        <f>SUMPRODUCT(LEN($AD928:$AD931)-LEN(SUBSTITUTE($AD928:$AD931,"A", "")))</f>
        <v>4</v>
      </c>
      <c r="AL928" s="335">
        <f>SUMPRODUCT(LEN($AC928:$AC931)-LEN(SUBSTITUTE($AC928:$AC931,"A", "")))</f>
        <v>0</v>
      </c>
      <c r="AM928" s="349">
        <f>SUMPRODUCT(LEN($M928:$AA931)-LEN(SUBSTITUTE($M928:$AA931,"S", "")))</f>
        <v>13</v>
      </c>
      <c r="AN928" s="352">
        <f>SUMPRODUCT(LEN($AD928:$AD931)-LEN(SUBSTITUTE($AD928:$AD931,"S", "")))</f>
        <v>0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11</v>
      </c>
      <c r="AT928" s="352">
        <f>SUMPRODUCT(LEN($AD928:$AD931)-LEN(SUBSTITUTE($AD928:$AD931,"G", "")))</f>
        <v>1</v>
      </c>
      <c r="AU928" s="335">
        <f>SUMPRODUCT(LEN($AC928:$AC931)-LEN(SUBSTITUTE($AC928:$AC931,"G", "")))</f>
        <v>0</v>
      </c>
      <c r="AV928" s="349">
        <f>SUMPRODUCT(LEN($L928:$AA931)-LEN(SUBSTITUTE($L928:$AA931,"M", "")))</f>
        <v>1</v>
      </c>
      <c r="AW928" s="362">
        <f>SUMPRODUCT(LEN($AD928:$AD931)-LEN(SUBSTITUTE($AD928:$AD931,"M", "")))</f>
        <v>0</v>
      </c>
      <c r="AX928" s="335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0</v>
      </c>
      <c r="BB928" s="413">
        <f>SUMPRODUCT(LEN($AE928:$AE931)-LEN(SUBSTITUTE($AE928:$AE931,"M", "")))</f>
        <v>0</v>
      </c>
    </row>
    <row r="929" spans="2:62" ht="28.15" customHeight="1" thickBot="1" x14ac:dyDescent="0.25">
      <c r="B929" s="30"/>
      <c r="C929" s="339"/>
      <c r="D929" s="221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1272</v>
      </c>
      <c r="N929" s="33" t="s">
        <v>121</v>
      </c>
      <c r="O929" s="55" t="s">
        <v>357</v>
      </c>
      <c r="P929" s="33" t="s">
        <v>120</v>
      </c>
      <c r="Q929" s="55" t="s">
        <v>459</v>
      </c>
      <c r="R929" s="33" t="s">
        <v>119</v>
      </c>
      <c r="S929" s="55" t="s">
        <v>179</v>
      </c>
      <c r="T929" s="33" t="s">
        <v>118</v>
      </c>
      <c r="U929" s="55" t="s">
        <v>498</v>
      </c>
      <c r="V929" s="33" t="s">
        <v>117</v>
      </c>
      <c r="W929" s="55" t="s">
        <v>130</v>
      </c>
      <c r="X929" s="33" t="s">
        <v>116</v>
      </c>
      <c r="Y929" s="55"/>
      <c r="Z929" s="33" t="s">
        <v>115</v>
      </c>
      <c r="AA929" s="55"/>
      <c r="AB929" s="193"/>
      <c r="AC929" s="55"/>
      <c r="AD929" s="193"/>
      <c r="AE929" s="57"/>
      <c r="AF929" s="422"/>
      <c r="AG929" s="422"/>
      <c r="AH929" s="278"/>
      <c r="AI929" s="9"/>
      <c r="AJ929" s="350"/>
      <c r="AK929" s="353"/>
      <c r="AL929" s="336"/>
      <c r="AM929" s="350"/>
      <c r="AN929" s="353"/>
      <c r="AO929" s="336"/>
      <c r="AP929" s="350"/>
      <c r="AQ929" s="353"/>
      <c r="AR929" s="336"/>
      <c r="AS929" s="350"/>
      <c r="AT929" s="353"/>
      <c r="AU929" s="336"/>
      <c r="AV929" s="350"/>
      <c r="AW929" s="363"/>
      <c r="AX929" s="336"/>
      <c r="AY929" s="417"/>
      <c r="AZ929" s="411"/>
      <c r="BA929" s="411"/>
      <c r="BB929" s="414"/>
    </row>
    <row r="930" spans="2:62" ht="28.15" customHeight="1" x14ac:dyDescent="0.2">
      <c r="B930" s="30"/>
      <c r="C930" s="340"/>
      <c r="D930" s="218"/>
      <c r="E930" s="192"/>
      <c r="F930" s="192"/>
      <c r="G930" s="191"/>
      <c r="H930" s="360">
        <v>232</v>
      </c>
      <c r="I930" s="392"/>
      <c r="J930" s="392"/>
      <c r="K930" s="392"/>
      <c r="L930" s="25" t="s">
        <v>114</v>
      </c>
      <c r="M930" s="114" t="s">
        <v>179</v>
      </c>
      <c r="N930" s="25" t="s">
        <v>112</v>
      </c>
      <c r="O930" s="114" t="s">
        <v>458</v>
      </c>
      <c r="P930" s="25" t="s">
        <v>111</v>
      </c>
      <c r="Q930" s="114" t="s">
        <v>1172</v>
      </c>
      <c r="R930" s="25" t="s">
        <v>110</v>
      </c>
      <c r="S930" s="114" t="s">
        <v>465</v>
      </c>
      <c r="T930" s="25" t="s">
        <v>109</v>
      </c>
      <c r="U930" s="114" t="s">
        <v>132</v>
      </c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190"/>
      <c r="AC930" s="114"/>
      <c r="AD930" s="190"/>
      <c r="AE930" s="57"/>
      <c r="AF930" s="422"/>
      <c r="AG930" s="422"/>
      <c r="AH930" s="278"/>
      <c r="AI930" s="9"/>
      <c r="AJ930" s="350"/>
      <c r="AK930" s="353"/>
      <c r="AL930" s="336"/>
      <c r="AM930" s="350"/>
      <c r="AN930" s="353"/>
      <c r="AO930" s="336"/>
      <c r="AP930" s="350"/>
      <c r="AQ930" s="353"/>
      <c r="AR930" s="336"/>
      <c r="AS930" s="350"/>
      <c r="AT930" s="353"/>
      <c r="AU930" s="336"/>
      <c r="AV930" s="350"/>
      <c r="AW930" s="363"/>
      <c r="AX930" s="336"/>
      <c r="AY930" s="417"/>
      <c r="AZ930" s="411"/>
      <c r="BA930" s="411"/>
      <c r="BB930" s="414"/>
    </row>
    <row r="931" spans="2:62" ht="28.15" customHeight="1" thickBot="1" x14ac:dyDescent="0.25">
      <c r="B931" s="30"/>
      <c r="C931" s="355"/>
      <c r="D931" s="246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984</v>
      </c>
      <c r="N931" s="50" t="s">
        <v>104</v>
      </c>
      <c r="O931" s="51" t="s">
        <v>479</v>
      </c>
      <c r="P931" s="50" t="s">
        <v>103</v>
      </c>
      <c r="Q931" s="51" t="s">
        <v>684</v>
      </c>
      <c r="R931" s="50" t="s">
        <v>102</v>
      </c>
      <c r="S931" s="51" t="s">
        <v>132</v>
      </c>
      <c r="T931" s="50">
        <v>20</v>
      </c>
      <c r="U931" s="51" t="s">
        <v>354</v>
      </c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187"/>
      <c r="AC931" s="51"/>
      <c r="AD931" s="187"/>
      <c r="AE931" s="56"/>
      <c r="AF931" s="424"/>
      <c r="AG931" s="424"/>
      <c r="AH931" s="280"/>
      <c r="AI931" s="9"/>
      <c r="AJ931" s="351"/>
      <c r="AK931" s="354"/>
      <c r="AL931" s="337"/>
      <c r="AM931" s="351"/>
      <c r="AN931" s="354"/>
      <c r="AO931" s="337"/>
      <c r="AP931" s="351"/>
      <c r="AQ931" s="354"/>
      <c r="AR931" s="337"/>
      <c r="AS931" s="351"/>
      <c r="AT931" s="354"/>
      <c r="AU931" s="337"/>
      <c r="AV931" s="351"/>
      <c r="AW931" s="364"/>
      <c r="AX931" s="337"/>
      <c r="AY931" s="418"/>
      <c r="AZ931" s="412"/>
      <c r="BA931" s="412"/>
      <c r="BB931" s="415"/>
    </row>
    <row r="932" spans="2:62" ht="28.15" customHeight="1" x14ac:dyDescent="0.2">
      <c r="B932" s="30"/>
      <c r="C932" s="338">
        <v>2</v>
      </c>
      <c r="D932" s="212"/>
      <c r="E932" s="198"/>
      <c r="F932" s="198"/>
      <c r="G932" s="197"/>
      <c r="H932" s="358"/>
      <c r="I932" s="390">
        <v>149</v>
      </c>
      <c r="J932" s="390">
        <v>33</v>
      </c>
      <c r="K932" s="390">
        <v>7</v>
      </c>
      <c r="L932" s="42" t="s">
        <v>131</v>
      </c>
      <c r="M932" s="43" t="s">
        <v>179</v>
      </c>
      <c r="N932" s="42" t="s">
        <v>129</v>
      </c>
      <c r="O932" s="43" t="s">
        <v>179</v>
      </c>
      <c r="P932" s="42" t="s">
        <v>128</v>
      </c>
      <c r="Q932" s="43" t="s">
        <v>179</v>
      </c>
      <c r="R932" s="42" t="s">
        <v>127</v>
      </c>
      <c r="S932" s="43" t="s">
        <v>1033</v>
      </c>
      <c r="T932" s="42" t="s">
        <v>126</v>
      </c>
      <c r="U932" s="43" t="s">
        <v>875</v>
      </c>
      <c r="V932" s="42" t="s">
        <v>125</v>
      </c>
      <c r="W932" s="43" t="s">
        <v>498</v>
      </c>
      <c r="X932" s="42" t="s">
        <v>124</v>
      </c>
      <c r="Y932" s="43" t="s">
        <v>130</v>
      </c>
      <c r="Z932" s="42" t="s">
        <v>123</v>
      </c>
      <c r="AA932" s="43"/>
      <c r="AB932" s="196"/>
      <c r="AC932" s="43"/>
      <c r="AD932" s="196" t="s">
        <v>179</v>
      </c>
      <c r="AE932" s="39"/>
      <c r="AF932" s="421"/>
      <c r="AG932" s="421"/>
      <c r="AH932" s="279"/>
      <c r="AI932" s="9"/>
      <c r="AJ932" s="349">
        <f>SUMPRODUCT(LEN($M932:$AA935)-LEN(SUBSTITUTE($M932:$AA935,"A", "")))</f>
        <v>43</v>
      </c>
      <c r="AK932" s="352">
        <f>SUMPRODUCT(LEN($AD932:$AD935)-LEN(SUBSTITUTE($AD932:$AD935,"A", "")))</f>
        <v>2</v>
      </c>
      <c r="AL932" s="335">
        <f>SUMPRODUCT(LEN($AC932:$AC935)-LEN(SUBSTITUTE($AC932:$AC935,"A", "")))</f>
        <v>0</v>
      </c>
      <c r="AM932" s="349">
        <f>SUMPRODUCT(LEN($M932:$AA935)-LEN(SUBSTITUTE($M932:$AA935,"S", "")))</f>
        <v>29</v>
      </c>
      <c r="AN932" s="352">
        <f>SUMPRODUCT(LEN($AD932:$AD935)-LEN(SUBSTITUTE($AD932:$AD935,"S", "")))</f>
        <v>0</v>
      </c>
      <c r="AO932" s="335">
        <f>SUMPRODUCT(LEN($AC932:$AC935)-LEN(SUBSTITUTE($AC932:$AC935,"S", "")))</f>
        <v>0</v>
      </c>
      <c r="AP932" s="349">
        <f>SUMPRODUCT(LEN($M932:$AA935)-LEN(SUBSTITUTE($M932:$AA935,"F", "")))</f>
        <v>1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11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35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8.15" customHeight="1" thickBot="1" x14ac:dyDescent="0.25">
      <c r="B933" s="30"/>
      <c r="C933" s="339"/>
      <c r="D933" s="221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 t="s">
        <v>179</v>
      </c>
      <c r="N933" s="33" t="s">
        <v>121</v>
      </c>
      <c r="O933" s="55" t="s">
        <v>357</v>
      </c>
      <c r="P933" s="33" t="s">
        <v>120</v>
      </c>
      <c r="Q933" s="55" t="s">
        <v>879</v>
      </c>
      <c r="R933" s="33" t="s">
        <v>119</v>
      </c>
      <c r="S933" s="55" t="s">
        <v>179</v>
      </c>
      <c r="T933" s="33" t="s">
        <v>118</v>
      </c>
      <c r="U933" s="55" t="s">
        <v>502</v>
      </c>
      <c r="V933" s="33" t="s">
        <v>117</v>
      </c>
      <c r="W933" s="55" t="s">
        <v>354</v>
      </c>
      <c r="X933" s="33" t="s">
        <v>116</v>
      </c>
      <c r="Y933" s="55" t="s">
        <v>130</v>
      </c>
      <c r="Z933" s="33" t="s">
        <v>115</v>
      </c>
      <c r="AA933" s="55"/>
      <c r="AB933" s="193"/>
      <c r="AC933" s="55"/>
      <c r="AD933" s="193"/>
      <c r="AE933" s="22"/>
      <c r="AF933" s="422"/>
      <c r="AG933" s="422"/>
      <c r="AH933" s="278"/>
      <c r="AI933" s="9"/>
      <c r="AJ933" s="350"/>
      <c r="AK933" s="353"/>
      <c r="AL933" s="336"/>
      <c r="AM933" s="350"/>
      <c r="AN933" s="353"/>
      <c r="AO933" s="336"/>
      <c r="AP933" s="350"/>
      <c r="AQ933" s="353"/>
      <c r="AR933" s="336"/>
      <c r="AS933" s="350"/>
      <c r="AT933" s="353"/>
      <c r="AU933" s="336"/>
      <c r="AV933" s="350"/>
      <c r="AW933" s="363"/>
      <c r="AX933" s="336"/>
      <c r="AY933" s="417"/>
      <c r="AZ933" s="411"/>
      <c r="BA933" s="411"/>
      <c r="BB933" s="414"/>
    </row>
    <row r="934" spans="2:62" ht="28.15" customHeight="1" x14ac:dyDescent="0.2">
      <c r="B934" s="30"/>
      <c r="C934" s="340"/>
      <c r="D934" s="218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 t="s">
        <v>357</v>
      </c>
      <c r="N934" s="25" t="s">
        <v>112</v>
      </c>
      <c r="O934" s="114" t="s">
        <v>507</v>
      </c>
      <c r="P934" s="25" t="s">
        <v>111</v>
      </c>
      <c r="Q934" s="114" t="s">
        <v>527</v>
      </c>
      <c r="R934" s="25" t="s">
        <v>110</v>
      </c>
      <c r="S934" s="114" t="s">
        <v>553</v>
      </c>
      <c r="T934" s="25" t="s">
        <v>109</v>
      </c>
      <c r="U934" s="114" t="s">
        <v>588</v>
      </c>
      <c r="V934" s="25" t="s">
        <v>108</v>
      </c>
      <c r="W934" s="114" t="s">
        <v>354</v>
      </c>
      <c r="X934" s="25" t="s">
        <v>107</v>
      </c>
      <c r="Y934" s="114"/>
      <c r="Z934" s="25" t="s">
        <v>106</v>
      </c>
      <c r="AA934" s="114"/>
      <c r="AB934" s="190"/>
      <c r="AC934" s="114"/>
      <c r="AD934" s="190"/>
      <c r="AE934" s="22"/>
      <c r="AF934" s="422"/>
      <c r="AG934" s="422"/>
      <c r="AH934" s="278"/>
      <c r="AI934" s="9"/>
      <c r="AJ934" s="350"/>
      <c r="AK934" s="353"/>
      <c r="AL934" s="336"/>
      <c r="AM934" s="350"/>
      <c r="AN934" s="353"/>
      <c r="AO934" s="336"/>
      <c r="AP934" s="350"/>
      <c r="AQ934" s="353"/>
      <c r="AR934" s="336"/>
      <c r="AS934" s="350"/>
      <c r="AT934" s="353"/>
      <c r="AU934" s="336"/>
      <c r="AV934" s="350"/>
      <c r="AW934" s="363"/>
      <c r="AX934" s="336"/>
      <c r="AY934" s="417"/>
      <c r="AZ934" s="411"/>
      <c r="BA934" s="411"/>
      <c r="BB934" s="414"/>
    </row>
    <row r="935" spans="2:62" ht="28.15" customHeight="1" thickBot="1" x14ac:dyDescent="0.25">
      <c r="B935" s="30"/>
      <c r="C935" s="355"/>
      <c r="D935" s="246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 t="s">
        <v>479</v>
      </c>
      <c r="N935" s="50" t="s">
        <v>104</v>
      </c>
      <c r="O935" s="51" t="s">
        <v>457</v>
      </c>
      <c r="P935" s="50" t="s">
        <v>103</v>
      </c>
      <c r="Q935" s="51" t="s">
        <v>532</v>
      </c>
      <c r="R935" s="50" t="s">
        <v>102</v>
      </c>
      <c r="S935" s="51" t="s">
        <v>467</v>
      </c>
      <c r="T935" s="50">
        <v>20</v>
      </c>
      <c r="U935" s="51" t="s">
        <v>495</v>
      </c>
      <c r="V935" s="50" t="s">
        <v>101</v>
      </c>
      <c r="W935" s="51" t="s">
        <v>354</v>
      </c>
      <c r="X935" s="50" t="s">
        <v>100</v>
      </c>
      <c r="Y935" s="51"/>
      <c r="Z935" s="50" t="s">
        <v>99</v>
      </c>
      <c r="AA935" s="51"/>
      <c r="AB935" s="187"/>
      <c r="AC935" s="51"/>
      <c r="AD935" s="187"/>
      <c r="AE935" s="48"/>
      <c r="AF935" s="424"/>
      <c r="AG935" s="424"/>
      <c r="AH935" s="280"/>
      <c r="AI935" s="9"/>
      <c r="AJ935" s="351"/>
      <c r="AK935" s="354"/>
      <c r="AL935" s="337"/>
      <c r="AM935" s="351"/>
      <c r="AN935" s="354"/>
      <c r="AO935" s="337"/>
      <c r="AP935" s="351"/>
      <c r="AQ935" s="354"/>
      <c r="AR935" s="337"/>
      <c r="AS935" s="351"/>
      <c r="AT935" s="354"/>
      <c r="AU935" s="337"/>
      <c r="AV935" s="351"/>
      <c r="AW935" s="364"/>
      <c r="AX935" s="337"/>
      <c r="AY935" s="418"/>
      <c r="AZ935" s="412"/>
      <c r="BA935" s="412"/>
      <c r="BB935" s="415"/>
    </row>
    <row r="936" spans="2:62" ht="28.15" customHeight="1" x14ac:dyDescent="0.2">
      <c r="B936" s="30"/>
      <c r="C936" s="338">
        <v>3</v>
      </c>
      <c r="D936" s="212"/>
      <c r="E936" s="198"/>
      <c r="F936" s="198"/>
      <c r="G936" s="197"/>
      <c r="H936" s="358"/>
      <c r="I936" s="390">
        <v>90</v>
      </c>
      <c r="J936" s="390">
        <v>25</v>
      </c>
      <c r="K936" s="390">
        <v>6</v>
      </c>
      <c r="L936" s="42" t="s">
        <v>131</v>
      </c>
      <c r="M936" s="43" t="s">
        <v>357</v>
      </c>
      <c r="N936" s="42" t="s">
        <v>129</v>
      </c>
      <c r="O936" s="43" t="s">
        <v>469</v>
      </c>
      <c r="P936" s="42" t="s">
        <v>128</v>
      </c>
      <c r="Q936" s="43" t="s">
        <v>493</v>
      </c>
      <c r="R936" s="42" t="s">
        <v>127</v>
      </c>
      <c r="S936" s="43" t="s">
        <v>179</v>
      </c>
      <c r="T936" s="42" t="s">
        <v>126</v>
      </c>
      <c r="U936" s="43" t="s">
        <v>130</v>
      </c>
      <c r="V936" s="42" t="s">
        <v>125</v>
      </c>
      <c r="W936" s="43"/>
      <c r="X936" s="42" t="s">
        <v>124</v>
      </c>
      <c r="Y936" s="43"/>
      <c r="Z936" s="42" t="s">
        <v>123</v>
      </c>
      <c r="AA936" s="43"/>
      <c r="AB936" s="196"/>
      <c r="AC936" s="43"/>
      <c r="AD936" s="196" t="s">
        <v>1271</v>
      </c>
      <c r="AE936" s="39"/>
      <c r="AF936" s="421"/>
      <c r="AG936" s="421"/>
      <c r="AH936" s="279"/>
      <c r="AI936" s="9"/>
      <c r="AJ936" s="349">
        <f>SUMPRODUCT(LEN($M936:$AA939)-LEN(SUBSTITUTE($M936:$AA939,"A", "")))</f>
        <v>36</v>
      </c>
      <c r="AK936" s="352">
        <f>SUMPRODUCT(LEN($AD936:$AD939)-LEN(SUBSTITUTE($AD936:$AD939,"A", "")))</f>
        <v>4</v>
      </c>
      <c r="AL936" s="335">
        <f>SUMPRODUCT(LEN($AC936:$AC939)-LEN(SUBSTITUTE($AC936:$AC939,"A", "")))</f>
        <v>0</v>
      </c>
      <c r="AM936" s="349">
        <f>SUMPRODUCT(LEN($M936:$AA939)-LEN(SUBSTITUTE($M936:$AA939,"S", "")))</f>
        <v>2</v>
      </c>
      <c r="AN936" s="352">
        <f>SUMPRODUCT(LEN($AD936:$AD939)-LEN(SUBSTITUTE($AD936:$AD939,"S", "")))</f>
        <v>0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0</v>
      </c>
      <c r="AR936" s="335">
        <f>SUMPRODUCT(LEN($AC936:$AC939)-LEN(SUBSTITUTE($AC936:$AC939,"F", "")))</f>
        <v>0</v>
      </c>
      <c r="AS936" s="349">
        <f>SUMPRODUCT(LEN($M936:$AA939)-LEN(SUBSTITUTE($M936:$AA939,"G", "")))</f>
        <v>11</v>
      </c>
      <c r="AT936" s="352">
        <f>SUMPRODUCT(LEN($AD936:$AD939)-LEN(SUBSTITUTE($AD936:$AD939,"G", "")))</f>
        <v>4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35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8.15" customHeight="1" thickBot="1" x14ac:dyDescent="0.25">
      <c r="B937" s="30"/>
      <c r="C937" s="339"/>
      <c r="D937" s="221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 t="s">
        <v>357</v>
      </c>
      <c r="N937" s="33" t="s">
        <v>121</v>
      </c>
      <c r="O937" s="55" t="s">
        <v>479</v>
      </c>
      <c r="P937" s="33" t="s">
        <v>120</v>
      </c>
      <c r="Q937" s="55" t="s">
        <v>479</v>
      </c>
      <c r="R937" s="33" t="s">
        <v>119</v>
      </c>
      <c r="S937" s="55" t="s">
        <v>179</v>
      </c>
      <c r="T937" s="33" t="s">
        <v>118</v>
      </c>
      <c r="U937" s="55" t="s">
        <v>132</v>
      </c>
      <c r="V937" s="33" t="s">
        <v>117</v>
      </c>
      <c r="W937" s="55"/>
      <c r="X937" s="33" t="s">
        <v>116</v>
      </c>
      <c r="Y937" s="55"/>
      <c r="Z937" s="33" t="s">
        <v>115</v>
      </c>
      <c r="AA937" s="55"/>
      <c r="AB937" s="193"/>
      <c r="AC937" s="55"/>
      <c r="AD937" s="193"/>
      <c r="AE937" s="22"/>
      <c r="AF937" s="422"/>
      <c r="AG937" s="422"/>
      <c r="AH937" s="278"/>
      <c r="AI937" s="9"/>
      <c r="AJ937" s="350"/>
      <c r="AK937" s="353"/>
      <c r="AL937" s="336"/>
      <c r="AM937" s="350"/>
      <c r="AN937" s="353"/>
      <c r="AO937" s="336"/>
      <c r="AP937" s="350"/>
      <c r="AQ937" s="353"/>
      <c r="AR937" s="336"/>
      <c r="AS937" s="350"/>
      <c r="AT937" s="353"/>
      <c r="AU937" s="336"/>
      <c r="AV937" s="350"/>
      <c r="AW937" s="363"/>
      <c r="AX937" s="336"/>
      <c r="AY937" s="417"/>
      <c r="AZ937" s="411"/>
      <c r="BA937" s="411"/>
      <c r="BB937" s="414"/>
    </row>
    <row r="938" spans="2:62" ht="28.15" customHeight="1" x14ac:dyDescent="0.2">
      <c r="B938" s="30"/>
      <c r="C938" s="340"/>
      <c r="D938" s="218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 t="s">
        <v>179</v>
      </c>
      <c r="N938" s="25" t="s">
        <v>112</v>
      </c>
      <c r="O938" s="114" t="s">
        <v>469</v>
      </c>
      <c r="P938" s="25" t="s">
        <v>111</v>
      </c>
      <c r="Q938" s="114" t="s">
        <v>479</v>
      </c>
      <c r="R938" s="25" t="s">
        <v>110</v>
      </c>
      <c r="S938" s="114" t="s">
        <v>467</v>
      </c>
      <c r="T938" s="25" t="s">
        <v>109</v>
      </c>
      <c r="U938" s="114" t="s">
        <v>130</v>
      </c>
      <c r="V938" s="25" t="s">
        <v>108</v>
      </c>
      <c r="W938" s="114"/>
      <c r="X938" s="25" t="s">
        <v>107</v>
      </c>
      <c r="Y938" s="114"/>
      <c r="Z938" s="25" t="s">
        <v>106</v>
      </c>
      <c r="AA938" s="114"/>
      <c r="AB938" s="190"/>
      <c r="AC938" s="114"/>
      <c r="AD938" s="190"/>
      <c r="AE938" s="22"/>
      <c r="AF938" s="422"/>
      <c r="AG938" s="422"/>
      <c r="AH938" s="278"/>
      <c r="AI938" s="9"/>
      <c r="AJ938" s="350"/>
      <c r="AK938" s="353"/>
      <c r="AL938" s="336"/>
      <c r="AM938" s="350"/>
      <c r="AN938" s="353"/>
      <c r="AO938" s="336"/>
      <c r="AP938" s="350"/>
      <c r="AQ938" s="353"/>
      <c r="AR938" s="336"/>
      <c r="AS938" s="350"/>
      <c r="AT938" s="353"/>
      <c r="AU938" s="336"/>
      <c r="AV938" s="350"/>
      <c r="AW938" s="363"/>
      <c r="AX938" s="336"/>
      <c r="AY938" s="417"/>
      <c r="AZ938" s="411"/>
      <c r="BA938" s="411"/>
      <c r="BB938" s="414"/>
    </row>
    <row r="939" spans="2:62" ht="28.15" customHeight="1" thickBot="1" x14ac:dyDescent="0.25">
      <c r="B939" s="20"/>
      <c r="C939" s="341"/>
      <c r="D939" s="215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 t="s">
        <v>457</v>
      </c>
      <c r="N939" s="15" t="s">
        <v>104</v>
      </c>
      <c r="O939" s="16" t="s">
        <v>794</v>
      </c>
      <c r="P939" s="15" t="s">
        <v>103</v>
      </c>
      <c r="Q939" s="16" t="s">
        <v>357</v>
      </c>
      <c r="R939" s="15" t="s">
        <v>102</v>
      </c>
      <c r="S939" s="16" t="s">
        <v>496</v>
      </c>
      <c r="T939" s="15">
        <v>20</v>
      </c>
      <c r="U939" s="16"/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187"/>
      <c r="AC939" s="16"/>
      <c r="AD939" s="186"/>
      <c r="AE939" s="11"/>
      <c r="AF939" s="423"/>
      <c r="AG939" s="423"/>
      <c r="AH939" s="277"/>
      <c r="AI939" s="9"/>
      <c r="AJ939" s="351"/>
      <c r="AK939" s="354"/>
      <c r="AL939" s="337"/>
      <c r="AM939" s="351"/>
      <c r="AN939" s="354"/>
      <c r="AO939" s="337"/>
      <c r="AP939" s="351"/>
      <c r="AQ939" s="354"/>
      <c r="AR939" s="337"/>
      <c r="AS939" s="351"/>
      <c r="AT939" s="354"/>
      <c r="AU939" s="337"/>
      <c r="AV939" s="351"/>
      <c r="AW939" s="364"/>
      <c r="AX939" s="337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286" t="s">
        <v>160</v>
      </c>
      <c r="AI940" s="106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>
        <v>252</v>
      </c>
      <c r="E941" s="425">
        <v>13651.72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85"/>
      <c r="AI941" s="86" t="s">
        <v>137</v>
      </c>
      <c r="AJ941" s="85">
        <f t="shared" ref="AJ941:BB941" si="99">SUM(AJ943:AJ954)</f>
        <v>121</v>
      </c>
      <c r="AK941" s="84">
        <f t="shared" si="99"/>
        <v>1</v>
      </c>
      <c r="AL941" s="83">
        <f t="shared" si="99"/>
        <v>0</v>
      </c>
      <c r="AM941" s="85">
        <f t="shared" si="99"/>
        <v>43</v>
      </c>
      <c r="AN941" s="84">
        <f t="shared" si="99"/>
        <v>1</v>
      </c>
      <c r="AO941" s="83">
        <f t="shared" si="99"/>
        <v>0</v>
      </c>
      <c r="AP941" s="85">
        <f t="shared" si="99"/>
        <v>0</v>
      </c>
      <c r="AQ941" s="84">
        <f t="shared" si="99"/>
        <v>0</v>
      </c>
      <c r="AR941" s="83">
        <f t="shared" si="99"/>
        <v>0</v>
      </c>
      <c r="AS941" s="85">
        <f t="shared" si="99"/>
        <v>36</v>
      </c>
      <c r="AT941" s="84">
        <f t="shared" si="99"/>
        <v>2</v>
      </c>
      <c r="AU941" s="83">
        <f t="shared" si="99"/>
        <v>0</v>
      </c>
      <c r="AV941" s="85">
        <f t="shared" si="99"/>
        <v>8</v>
      </c>
      <c r="AW941" s="84">
        <f t="shared" si="99"/>
        <v>0</v>
      </c>
      <c r="AX941" s="83">
        <f t="shared" si="99"/>
        <v>0</v>
      </c>
      <c r="AY941" s="82">
        <f t="shared" si="99"/>
        <v>0</v>
      </c>
      <c r="AZ941" s="81">
        <f t="shared" si="99"/>
        <v>0</v>
      </c>
      <c r="BA941" s="81">
        <f t="shared" si="99"/>
        <v>1</v>
      </c>
      <c r="BB941" s="80">
        <f t="shared" si="99"/>
        <v>0</v>
      </c>
      <c r="BC941" s="79" t="s">
        <v>136</v>
      </c>
      <c r="BF941" s="5">
        <f>SUM(AJ941:AL941)/$BG$5</f>
        <v>40.666666666666664</v>
      </c>
      <c r="BG941" s="5">
        <f>SUM(AM941:AO941,AY941)/$BG$5</f>
        <v>14.666666666666666</v>
      </c>
      <c r="BH941" s="5">
        <f>SUM(AP941:AR941,AZ941)/$BG$5</f>
        <v>0</v>
      </c>
      <c r="BI941" s="5">
        <f>SUM(AS941:AU941,BA941)/$BG$5</f>
        <v>13</v>
      </c>
      <c r="BJ941" s="5">
        <f>SUM(AV941:AX941,BB941)/$BG$5</f>
        <v>2.6666666666666665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85"/>
      <c r="AI942" s="66" t="s">
        <v>135</v>
      </c>
      <c r="AJ942" s="283"/>
      <c r="AK942" s="284"/>
      <c r="AL942" s="281"/>
      <c r="AM942" s="283"/>
      <c r="AN942" s="284"/>
      <c r="AO942" s="281"/>
      <c r="AP942" s="283"/>
      <c r="AQ942" s="284"/>
      <c r="AR942" s="281"/>
      <c r="AS942" s="283"/>
      <c r="AT942" s="284"/>
      <c r="AU942" s="281"/>
      <c r="AV942" s="283"/>
      <c r="AW942" s="282"/>
      <c r="AX942" s="281"/>
      <c r="AY942" s="62">
        <f>AY941/3</f>
        <v>0</v>
      </c>
      <c r="AZ942" s="61">
        <f>AZ941/3</f>
        <v>0</v>
      </c>
      <c r="BA942" s="61">
        <f>BA941/3</f>
        <v>0.33333333333333331</v>
      </c>
      <c r="BB942" s="60">
        <f>BB941/3</f>
        <v>0</v>
      </c>
      <c r="BC942" s="59" t="s">
        <v>134</v>
      </c>
    </row>
    <row r="943" spans="2:62" ht="28.15" customHeight="1" x14ac:dyDescent="0.2">
      <c r="B943" s="30"/>
      <c r="C943" s="338">
        <v>1</v>
      </c>
      <c r="D943" s="239" t="s">
        <v>980</v>
      </c>
      <c r="E943" s="198"/>
      <c r="F943" s="198"/>
      <c r="G943" s="197"/>
      <c r="H943" s="358" t="s">
        <v>183</v>
      </c>
      <c r="I943" s="390">
        <v>106</v>
      </c>
      <c r="J943" s="390">
        <v>30</v>
      </c>
      <c r="K943" s="390">
        <v>7</v>
      </c>
      <c r="L943" s="42" t="s">
        <v>131</v>
      </c>
      <c r="M943" s="43" t="s">
        <v>179</v>
      </c>
      <c r="N943" s="42" t="s">
        <v>129</v>
      </c>
      <c r="O943" s="43" t="s">
        <v>812</v>
      </c>
      <c r="P943" s="42" t="s">
        <v>128</v>
      </c>
      <c r="Q943" s="43" t="s">
        <v>479</v>
      </c>
      <c r="R943" s="42" t="s">
        <v>127</v>
      </c>
      <c r="S943" s="43" t="s">
        <v>469</v>
      </c>
      <c r="T943" s="42" t="s">
        <v>126</v>
      </c>
      <c r="U943" s="43" t="s">
        <v>529</v>
      </c>
      <c r="V943" s="42" t="s">
        <v>125</v>
      </c>
      <c r="W943" s="43" t="s">
        <v>354</v>
      </c>
      <c r="X943" s="42" t="s">
        <v>124</v>
      </c>
      <c r="Y943" s="43"/>
      <c r="Z943" s="42" t="s">
        <v>123</v>
      </c>
      <c r="AA943" s="43"/>
      <c r="AB943" s="196"/>
      <c r="AC943" s="43"/>
      <c r="AD943" s="196"/>
      <c r="AE943" s="58" t="s">
        <v>496</v>
      </c>
      <c r="AF943" s="421"/>
      <c r="AG943" s="421"/>
      <c r="AH943" s="279"/>
      <c r="AI943" s="9"/>
      <c r="AJ943" s="349">
        <f>SUMPRODUCT(LEN($M943:$AA946)-LEN(SUBSTITUTE($M943:$AA946,"A", "")))</f>
        <v>39</v>
      </c>
      <c r="AK943" s="352">
        <f>SUMPRODUCT(LEN($AD943:$AD946)-LEN(SUBSTITUTE($AD943:$AD946,"A", "")))</f>
        <v>0</v>
      </c>
      <c r="AL943" s="335">
        <f>SUMPRODUCT(LEN($AC943:$AC946)-LEN(SUBSTITUTE($AC943:$AC946,"A", "")))</f>
        <v>0</v>
      </c>
      <c r="AM943" s="349">
        <f>SUMPRODUCT(LEN($M943:$AA946)-LEN(SUBSTITUTE($M943:$AA946,"S", "")))</f>
        <v>19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0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11</v>
      </c>
      <c r="AT943" s="352">
        <f>SUMPRODUCT(LEN($AD943:$AD946)-LEN(SUBSTITUTE($AD943:$AD946,"G", "")))</f>
        <v>0</v>
      </c>
      <c r="AU943" s="335">
        <f>SUMPRODUCT(LEN($AC943:$AC946)-LEN(SUBSTITUTE($AC943:$AC946,"G", "")))</f>
        <v>0</v>
      </c>
      <c r="AV943" s="349">
        <f>SUMPRODUCT(LEN($L943:$AA946)-LEN(SUBSTITUTE($L943:$AA946,"M", "")))</f>
        <v>1</v>
      </c>
      <c r="AW943" s="362">
        <f>SUMPRODUCT(LEN($AD943:$AD946)-LEN(SUBSTITUTE($AD943:$AD946,"M", "")))</f>
        <v>0</v>
      </c>
      <c r="AX943" s="335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1</v>
      </c>
      <c r="BB943" s="413">
        <f>SUMPRODUCT(LEN($AE943:$AE946)-LEN(SUBSTITUTE($AE943:$AE946,"M", "")))</f>
        <v>0</v>
      </c>
    </row>
    <row r="944" spans="2:62" ht="28.15" customHeight="1" thickBot="1" x14ac:dyDescent="0.25">
      <c r="B944" s="30"/>
      <c r="C944" s="339"/>
      <c r="D944" s="221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179</v>
      </c>
      <c r="N944" s="33" t="s">
        <v>121</v>
      </c>
      <c r="O944" s="55" t="s">
        <v>179</v>
      </c>
      <c r="P944" s="33" t="s">
        <v>120</v>
      </c>
      <c r="Q944" s="55" t="s">
        <v>459</v>
      </c>
      <c r="R944" s="33" t="s">
        <v>119</v>
      </c>
      <c r="S944" s="55" t="s">
        <v>463</v>
      </c>
      <c r="T944" s="33" t="s">
        <v>118</v>
      </c>
      <c r="U944" s="55" t="s">
        <v>350</v>
      </c>
      <c r="V944" s="33" t="s">
        <v>117</v>
      </c>
      <c r="W944" s="55" t="s">
        <v>130</v>
      </c>
      <c r="X944" s="33" t="s">
        <v>116</v>
      </c>
      <c r="Y944" s="55"/>
      <c r="Z944" s="33" t="s">
        <v>115</v>
      </c>
      <c r="AA944" s="55"/>
      <c r="AB944" s="193"/>
      <c r="AC944" s="55"/>
      <c r="AD944" s="193"/>
      <c r="AE944" s="57"/>
      <c r="AF944" s="422"/>
      <c r="AG944" s="422"/>
      <c r="AH944" s="278"/>
      <c r="AI944" s="9"/>
      <c r="AJ944" s="350"/>
      <c r="AK944" s="353"/>
      <c r="AL944" s="336"/>
      <c r="AM944" s="350"/>
      <c r="AN944" s="353"/>
      <c r="AO944" s="336"/>
      <c r="AP944" s="350"/>
      <c r="AQ944" s="353"/>
      <c r="AR944" s="336"/>
      <c r="AS944" s="350"/>
      <c r="AT944" s="353"/>
      <c r="AU944" s="336"/>
      <c r="AV944" s="350"/>
      <c r="AW944" s="363"/>
      <c r="AX944" s="336"/>
      <c r="AY944" s="417"/>
      <c r="AZ944" s="411"/>
      <c r="BA944" s="411"/>
      <c r="BB944" s="414"/>
    </row>
    <row r="945" spans="2:62" ht="28.15" customHeight="1" x14ac:dyDescent="0.2">
      <c r="B945" s="30"/>
      <c r="C945" s="340"/>
      <c r="D945" s="218"/>
      <c r="E945" s="192"/>
      <c r="F945" s="192"/>
      <c r="G945" s="191"/>
      <c r="H945" s="360">
        <v>232</v>
      </c>
      <c r="I945" s="392"/>
      <c r="J945" s="392"/>
      <c r="K945" s="392"/>
      <c r="L945" s="25" t="s">
        <v>114</v>
      </c>
      <c r="M945" s="114" t="s">
        <v>1270</v>
      </c>
      <c r="N945" s="25" t="s">
        <v>112</v>
      </c>
      <c r="O945" s="114" t="s">
        <v>493</v>
      </c>
      <c r="P945" s="25" t="s">
        <v>111</v>
      </c>
      <c r="Q945" s="114" t="s">
        <v>684</v>
      </c>
      <c r="R945" s="25" t="s">
        <v>110</v>
      </c>
      <c r="S945" s="114" t="s">
        <v>462</v>
      </c>
      <c r="T945" s="25" t="s">
        <v>109</v>
      </c>
      <c r="U945" s="114" t="s">
        <v>349</v>
      </c>
      <c r="V945" s="25" t="s">
        <v>108</v>
      </c>
      <c r="W945" s="114" t="s">
        <v>130</v>
      </c>
      <c r="X945" s="25" t="s">
        <v>107</v>
      </c>
      <c r="Y945" s="114"/>
      <c r="Z945" s="25" t="s">
        <v>106</v>
      </c>
      <c r="AA945" s="114"/>
      <c r="AB945" s="190"/>
      <c r="AC945" s="114"/>
      <c r="AD945" s="190"/>
      <c r="AE945" s="57"/>
      <c r="AF945" s="422"/>
      <c r="AG945" s="422"/>
      <c r="AH945" s="278"/>
      <c r="AI945" s="9"/>
      <c r="AJ945" s="350"/>
      <c r="AK945" s="353"/>
      <c r="AL945" s="336"/>
      <c r="AM945" s="350"/>
      <c r="AN945" s="353"/>
      <c r="AO945" s="336"/>
      <c r="AP945" s="350"/>
      <c r="AQ945" s="353"/>
      <c r="AR945" s="336"/>
      <c r="AS945" s="350"/>
      <c r="AT945" s="353"/>
      <c r="AU945" s="336"/>
      <c r="AV945" s="350"/>
      <c r="AW945" s="363"/>
      <c r="AX945" s="336"/>
      <c r="AY945" s="417"/>
      <c r="AZ945" s="411"/>
      <c r="BA945" s="411"/>
      <c r="BB945" s="414"/>
    </row>
    <row r="946" spans="2:62" ht="28.15" customHeight="1" thickBot="1" x14ac:dyDescent="0.25">
      <c r="B946" s="30"/>
      <c r="C946" s="355"/>
      <c r="D946" s="246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357</v>
      </c>
      <c r="N946" s="50" t="s">
        <v>104</v>
      </c>
      <c r="O946" s="51" t="s">
        <v>715</v>
      </c>
      <c r="P946" s="50" t="s">
        <v>103</v>
      </c>
      <c r="Q946" s="51" t="s">
        <v>688</v>
      </c>
      <c r="R946" s="50" t="s">
        <v>102</v>
      </c>
      <c r="S946" s="51" t="s">
        <v>352</v>
      </c>
      <c r="T946" s="50">
        <v>20</v>
      </c>
      <c r="U946" s="51" t="s">
        <v>354</v>
      </c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187"/>
      <c r="AC946" s="51"/>
      <c r="AD946" s="187"/>
      <c r="AE946" s="56"/>
      <c r="AF946" s="424"/>
      <c r="AG946" s="424"/>
      <c r="AH946" s="280"/>
      <c r="AI946" s="9"/>
      <c r="AJ946" s="351"/>
      <c r="AK946" s="354"/>
      <c r="AL946" s="337"/>
      <c r="AM946" s="351"/>
      <c r="AN946" s="354"/>
      <c r="AO946" s="337"/>
      <c r="AP946" s="351"/>
      <c r="AQ946" s="354"/>
      <c r="AR946" s="337"/>
      <c r="AS946" s="351"/>
      <c r="AT946" s="354"/>
      <c r="AU946" s="337"/>
      <c r="AV946" s="351"/>
      <c r="AW946" s="364"/>
      <c r="AX946" s="337"/>
      <c r="AY946" s="418"/>
      <c r="AZ946" s="412"/>
      <c r="BA946" s="412"/>
      <c r="BB946" s="415"/>
    </row>
    <row r="947" spans="2:62" ht="28.15" customHeight="1" x14ac:dyDescent="0.2">
      <c r="B947" s="30"/>
      <c r="C947" s="338">
        <v>2</v>
      </c>
      <c r="D947" s="212"/>
      <c r="E947" s="198"/>
      <c r="F947" s="198"/>
      <c r="G947" s="197"/>
      <c r="H947" s="358"/>
      <c r="I947" s="390">
        <v>110</v>
      </c>
      <c r="J947" s="390">
        <v>29</v>
      </c>
      <c r="K947" s="390">
        <v>6</v>
      </c>
      <c r="L947" s="42" t="s">
        <v>131</v>
      </c>
      <c r="M947" s="43" t="s">
        <v>1268</v>
      </c>
      <c r="N947" s="42" t="s">
        <v>129</v>
      </c>
      <c r="O947" s="43" t="s">
        <v>479</v>
      </c>
      <c r="P947" s="42" t="s">
        <v>128</v>
      </c>
      <c r="Q947" s="43" t="s">
        <v>684</v>
      </c>
      <c r="R947" s="42" t="s">
        <v>127</v>
      </c>
      <c r="S947" s="43" t="s">
        <v>456</v>
      </c>
      <c r="T947" s="42" t="s">
        <v>126</v>
      </c>
      <c r="U947" s="43" t="s">
        <v>353</v>
      </c>
      <c r="V947" s="42" t="s">
        <v>125</v>
      </c>
      <c r="W947" s="43" t="s">
        <v>354</v>
      </c>
      <c r="X947" s="42" t="s">
        <v>124</v>
      </c>
      <c r="Y947" s="43"/>
      <c r="Z947" s="42" t="s">
        <v>123</v>
      </c>
      <c r="AA947" s="43"/>
      <c r="AB947" s="196"/>
      <c r="AC947" s="43"/>
      <c r="AD947" s="196"/>
      <c r="AE947" s="39"/>
      <c r="AF947" s="421"/>
      <c r="AG947" s="421"/>
      <c r="AH947" s="279"/>
      <c r="AI947" s="9"/>
      <c r="AJ947" s="349">
        <f>SUMPRODUCT(LEN($M947:$AA950)-LEN(SUBSTITUTE($M947:$AA950,"A", "")))</f>
        <v>45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17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9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3</v>
      </c>
      <c r="AW947" s="362">
        <f>SUMPRODUCT(LEN($AD947:$AD950)-LEN(SUBSTITUTE($AD947:$AD950,"M", "")))</f>
        <v>0</v>
      </c>
      <c r="AX947" s="335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8.15" customHeight="1" thickBot="1" x14ac:dyDescent="0.25">
      <c r="B948" s="30"/>
      <c r="C948" s="339"/>
      <c r="D948" s="221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 t="s">
        <v>357</v>
      </c>
      <c r="N948" s="33" t="s">
        <v>121</v>
      </c>
      <c r="O948" s="55" t="s">
        <v>357</v>
      </c>
      <c r="P948" s="33" t="s">
        <v>120</v>
      </c>
      <c r="Q948" s="55" t="s">
        <v>458</v>
      </c>
      <c r="R948" s="33" t="s">
        <v>119</v>
      </c>
      <c r="S948" s="55" t="s">
        <v>458</v>
      </c>
      <c r="T948" s="33" t="s">
        <v>118</v>
      </c>
      <c r="U948" s="55" t="s">
        <v>579</v>
      </c>
      <c r="V948" s="33" t="s">
        <v>117</v>
      </c>
      <c r="W948" s="55" t="s">
        <v>130</v>
      </c>
      <c r="X948" s="33" t="s">
        <v>116</v>
      </c>
      <c r="Y948" s="55"/>
      <c r="Z948" s="33" t="s">
        <v>115</v>
      </c>
      <c r="AA948" s="55"/>
      <c r="AB948" s="193"/>
      <c r="AC948" s="55"/>
      <c r="AD948" s="193"/>
      <c r="AE948" s="22"/>
      <c r="AF948" s="422"/>
      <c r="AG948" s="422"/>
      <c r="AH948" s="278"/>
      <c r="AI948" s="9"/>
      <c r="AJ948" s="350"/>
      <c r="AK948" s="353"/>
      <c r="AL948" s="336"/>
      <c r="AM948" s="350"/>
      <c r="AN948" s="353"/>
      <c r="AO948" s="336"/>
      <c r="AP948" s="350"/>
      <c r="AQ948" s="353"/>
      <c r="AR948" s="336"/>
      <c r="AS948" s="350"/>
      <c r="AT948" s="353"/>
      <c r="AU948" s="336"/>
      <c r="AV948" s="350"/>
      <c r="AW948" s="363"/>
      <c r="AX948" s="336"/>
      <c r="AY948" s="417"/>
      <c r="AZ948" s="411"/>
      <c r="BA948" s="411"/>
      <c r="BB948" s="414"/>
    </row>
    <row r="949" spans="2:62" ht="28.15" customHeight="1" x14ac:dyDescent="0.2">
      <c r="B949" s="30"/>
      <c r="C949" s="340"/>
      <c r="D949" s="218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 t="s">
        <v>1269</v>
      </c>
      <c r="N949" s="25" t="s">
        <v>112</v>
      </c>
      <c r="O949" s="114" t="s">
        <v>179</v>
      </c>
      <c r="P949" s="25" t="s">
        <v>111</v>
      </c>
      <c r="Q949" s="114" t="s">
        <v>458</v>
      </c>
      <c r="R949" s="25" t="s">
        <v>110</v>
      </c>
      <c r="S949" s="114" t="s">
        <v>458</v>
      </c>
      <c r="T949" s="25" t="s">
        <v>109</v>
      </c>
      <c r="U949" s="114" t="s">
        <v>347</v>
      </c>
      <c r="V949" s="25" t="s">
        <v>108</v>
      </c>
      <c r="W949" s="114" t="s">
        <v>130</v>
      </c>
      <c r="X949" s="25" t="s">
        <v>107</v>
      </c>
      <c r="Y949" s="114"/>
      <c r="Z949" s="25" t="s">
        <v>106</v>
      </c>
      <c r="AA949" s="114"/>
      <c r="AB949" s="190"/>
      <c r="AC949" s="114"/>
      <c r="AD949" s="190"/>
      <c r="AE949" s="22"/>
      <c r="AF949" s="422"/>
      <c r="AG949" s="422"/>
      <c r="AH949" s="278"/>
      <c r="AI949" s="9"/>
      <c r="AJ949" s="350"/>
      <c r="AK949" s="353"/>
      <c r="AL949" s="336"/>
      <c r="AM949" s="350"/>
      <c r="AN949" s="353"/>
      <c r="AO949" s="336"/>
      <c r="AP949" s="350"/>
      <c r="AQ949" s="353"/>
      <c r="AR949" s="336"/>
      <c r="AS949" s="350"/>
      <c r="AT949" s="353"/>
      <c r="AU949" s="336"/>
      <c r="AV949" s="350"/>
      <c r="AW949" s="363"/>
      <c r="AX949" s="336"/>
      <c r="AY949" s="417"/>
      <c r="AZ949" s="411"/>
      <c r="BA949" s="411"/>
      <c r="BB949" s="414"/>
    </row>
    <row r="950" spans="2:62" ht="28.15" customHeight="1" thickBot="1" x14ac:dyDescent="0.25">
      <c r="B950" s="30"/>
      <c r="C950" s="355"/>
      <c r="D950" s="246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 t="s">
        <v>1265</v>
      </c>
      <c r="N950" s="50" t="s">
        <v>104</v>
      </c>
      <c r="O950" s="51" t="s">
        <v>672</v>
      </c>
      <c r="P950" s="50" t="s">
        <v>103</v>
      </c>
      <c r="Q950" s="51" t="s">
        <v>556</v>
      </c>
      <c r="R950" s="50" t="s">
        <v>102</v>
      </c>
      <c r="S950" s="51" t="s">
        <v>1070</v>
      </c>
      <c r="T950" s="50">
        <v>20</v>
      </c>
      <c r="U950" s="51" t="s">
        <v>354</v>
      </c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187"/>
      <c r="AC950" s="51"/>
      <c r="AD950" s="187"/>
      <c r="AE950" s="48"/>
      <c r="AF950" s="424"/>
      <c r="AG950" s="424"/>
      <c r="AH950" s="280"/>
      <c r="AI950" s="9"/>
      <c r="AJ950" s="351"/>
      <c r="AK950" s="354"/>
      <c r="AL950" s="337"/>
      <c r="AM950" s="351"/>
      <c r="AN950" s="354"/>
      <c r="AO950" s="337"/>
      <c r="AP950" s="351"/>
      <c r="AQ950" s="354"/>
      <c r="AR950" s="337"/>
      <c r="AS950" s="351"/>
      <c r="AT950" s="354"/>
      <c r="AU950" s="337"/>
      <c r="AV950" s="351"/>
      <c r="AW950" s="364"/>
      <c r="AX950" s="337"/>
      <c r="AY950" s="418"/>
      <c r="AZ950" s="412"/>
      <c r="BA950" s="412"/>
      <c r="BB950" s="415"/>
    </row>
    <row r="951" spans="2:62" ht="28.15" customHeight="1" x14ac:dyDescent="0.2">
      <c r="B951" s="30"/>
      <c r="C951" s="338">
        <v>3</v>
      </c>
      <c r="D951" s="212"/>
      <c r="E951" s="198"/>
      <c r="F951" s="198"/>
      <c r="G951" s="197"/>
      <c r="H951" s="358"/>
      <c r="I951" s="390">
        <v>88</v>
      </c>
      <c r="J951" s="390">
        <v>27</v>
      </c>
      <c r="K951" s="390">
        <v>6</v>
      </c>
      <c r="L951" s="42" t="s">
        <v>131</v>
      </c>
      <c r="M951" s="43" t="s">
        <v>1268</v>
      </c>
      <c r="N951" s="42" t="s">
        <v>129</v>
      </c>
      <c r="O951" s="43" t="s">
        <v>684</v>
      </c>
      <c r="P951" s="42" t="s">
        <v>128</v>
      </c>
      <c r="Q951" s="43" t="s">
        <v>484</v>
      </c>
      <c r="R951" s="42" t="s">
        <v>127</v>
      </c>
      <c r="S951" s="43" t="s">
        <v>707</v>
      </c>
      <c r="T951" s="42" t="s">
        <v>126</v>
      </c>
      <c r="U951" s="43" t="s">
        <v>496</v>
      </c>
      <c r="V951" s="42" t="s">
        <v>125</v>
      </c>
      <c r="W951" s="43" t="s">
        <v>130</v>
      </c>
      <c r="X951" s="42" t="s">
        <v>124</v>
      </c>
      <c r="Y951" s="43"/>
      <c r="Z951" s="42" t="s">
        <v>123</v>
      </c>
      <c r="AA951" s="43"/>
      <c r="AB951" s="196"/>
      <c r="AC951" s="43"/>
      <c r="AD951" s="196" t="s">
        <v>732</v>
      </c>
      <c r="AE951" s="39"/>
      <c r="AF951" s="421"/>
      <c r="AG951" s="421"/>
      <c r="AH951" s="279"/>
      <c r="AI951" s="9"/>
      <c r="AJ951" s="349">
        <f>SUMPRODUCT(LEN($M951:$AA954)-LEN(SUBSTITUTE($M951:$AA954,"A", "")))</f>
        <v>37</v>
      </c>
      <c r="AK951" s="352">
        <f>SUMPRODUCT(LEN($AD951:$AD954)-LEN(SUBSTITUTE($AD951:$AD954,"A", "")))</f>
        <v>1</v>
      </c>
      <c r="AL951" s="335">
        <f>SUMPRODUCT(LEN($AC951:$AC954)-LEN(SUBSTITUTE($AC951:$AC954,"A", "")))</f>
        <v>0</v>
      </c>
      <c r="AM951" s="349">
        <f>SUMPRODUCT(LEN($M951:$AA954)-LEN(SUBSTITUTE($M951:$AA954,"S", "")))</f>
        <v>7</v>
      </c>
      <c r="AN951" s="352">
        <f>SUMPRODUCT(LEN($AD951:$AD954)-LEN(SUBSTITUTE($AD951:$AD954,"S", "")))</f>
        <v>1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16</v>
      </c>
      <c r="AT951" s="352">
        <f>SUMPRODUCT(LEN($AD951:$AD954)-LEN(SUBSTITUTE($AD951:$AD954,"G", "")))</f>
        <v>2</v>
      </c>
      <c r="AU951" s="335">
        <f>SUMPRODUCT(LEN($AC951:$AC954)-LEN(SUBSTITUTE($AC951:$AC954,"G", "")))</f>
        <v>0</v>
      </c>
      <c r="AV951" s="349">
        <f>SUMPRODUCT(LEN($L951:$AA954)-LEN(SUBSTITUTE($L951:$AA954,"M", "")))</f>
        <v>4</v>
      </c>
      <c r="AW951" s="362">
        <f>SUMPRODUCT(LEN($AD951:$AD954)-LEN(SUBSTITUTE($AD951:$AD954,"M", "")))</f>
        <v>0</v>
      </c>
      <c r="AX951" s="335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8.15" customHeight="1" thickBot="1" x14ac:dyDescent="0.25">
      <c r="B952" s="30"/>
      <c r="C952" s="339"/>
      <c r="D952" s="221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 t="s">
        <v>1267</v>
      </c>
      <c r="N952" s="33" t="s">
        <v>121</v>
      </c>
      <c r="O952" s="55" t="s">
        <v>984</v>
      </c>
      <c r="P952" s="33" t="s">
        <v>120</v>
      </c>
      <c r="Q952" s="55" t="s">
        <v>179</v>
      </c>
      <c r="R952" s="33" t="s">
        <v>119</v>
      </c>
      <c r="S952" s="55" t="s">
        <v>467</v>
      </c>
      <c r="T952" s="33" t="s">
        <v>118</v>
      </c>
      <c r="U952" s="55" t="s">
        <v>455</v>
      </c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193"/>
      <c r="AC952" s="55"/>
      <c r="AD952" s="193"/>
      <c r="AE952" s="22"/>
      <c r="AF952" s="422"/>
      <c r="AG952" s="422"/>
      <c r="AH952" s="278"/>
      <c r="AI952" s="9"/>
      <c r="AJ952" s="350"/>
      <c r="AK952" s="353"/>
      <c r="AL952" s="336"/>
      <c r="AM952" s="350"/>
      <c r="AN952" s="353"/>
      <c r="AO952" s="336"/>
      <c r="AP952" s="350"/>
      <c r="AQ952" s="353"/>
      <c r="AR952" s="336"/>
      <c r="AS952" s="350"/>
      <c r="AT952" s="353"/>
      <c r="AU952" s="336"/>
      <c r="AV952" s="350"/>
      <c r="AW952" s="363"/>
      <c r="AX952" s="336"/>
      <c r="AY952" s="417"/>
      <c r="AZ952" s="411"/>
      <c r="BA952" s="411"/>
      <c r="BB952" s="414"/>
    </row>
    <row r="953" spans="2:62" ht="28.15" customHeight="1" x14ac:dyDescent="0.2">
      <c r="B953" s="30"/>
      <c r="C953" s="340"/>
      <c r="D953" s="218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 t="s">
        <v>1266</v>
      </c>
      <c r="N953" s="25" t="s">
        <v>112</v>
      </c>
      <c r="O953" s="114" t="s">
        <v>708</v>
      </c>
      <c r="P953" s="25" t="s">
        <v>111</v>
      </c>
      <c r="Q953" s="114" t="s">
        <v>457</v>
      </c>
      <c r="R953" s="25" t="s">
        <v>110</v>
      </c>
      <c r="S953" s="114" t="s">
        <v>496</v>
      </c>
      <c r="T953" s="25" t="s">
        <v>109</v>
      </c>
      <c r="U953" s="114" t="s">
        <v>542</v>
      </c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190"/>
      <c r="AC953" s="114"/>
      <c r="AD953" s="190"/>
      <c r="AE953" s="22"/>
      <c r="AF953" s="422"/>
      <c r="AG953" s="422"/>
      <c r="AH953" s="278"/>
      <c r="AI953" s="9"/>
      <c r="AJ953" s="350"/>
      <c r="AK953" s="353"/>
      <c r="AL953" s="336"/>
      <c r="AM953" s="350"/>
      <c r="AN953" s="353"/>
      <c r="AO953" s="336"/>
      <c r="AP953" s="350"/>
      <c r="AQ953" s="353"/>
      <c r="AR953" s="336"/>
      <c r="AS953" s="350"/>
      <c r="AT953" s="353"/>
      <c r="AU953" s="336"/>
      <c r="AV953" s="350"/>
      <c r="AW953" s="363"/>
      <c r="AX953" s="336"/>
      <c r="AY953" s="417"/>
      <c r="AZ953" s="411"/>
      <c r="BA953" s="411"/>
      <c r="BB953" s="414"/>
    </row>
    <row r="954" spans="2:62" ht="28.15" customHeight="1" thickBot="1" x14ac:dyDescent="0.25">
      <c r="B954" s="20"/>
      <c r="C954" s="341"/>
      <c r="D954" s="215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 t="s">
        <v>1265</v>
      </c>
      <c r="N954" s="15" t="s">
        <v>104</v>
      </c>
      <c r="O954" s="16" t="s">
        <v>984</v>
      </c>
      <c r="P954" s="15" t="s">
        <v>103</v>
      </c>
      <c r="Q954" s="16" t="s">
        <v>357</v>
      </c>
      <c r="R954" s="15" t="s">
        <v>102</v>
      </c>
      <c r="S954" s="16" t="s">
        <v>491</v>
      </c>
      <c r="T954" s="15">
        <v>20</v>
      </c>
      <c r="U954" s="16" t="s">
        <v>130</v>
      </c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187"/>
      <c r="AC954" s="16"/>
      <c r="AD954" s="186"/>
      <c r="AE954" s="11"/>
      <c r="AF954" s="423"/>
      <c r="AG954" s="423"/>
      <c r="AH954" s="277"/>
      <c r="AI954" s="9"/>
      <c r="AJ954" s="351"/>
      <c r="AK954" s="354"/>
      <c r="AL954" s="337"/>
      <c r="AM954" s="351"/>
      <c r="AN954" s="354"/>
      <c r="AO954" s="337"/>
      <c r="AP954" s="351"/>
      <c r="AQ954" s="354"/>
      <c r="AR954" s="337"/>
      <c r="AS954" s="351"/>
      <c r="AT954" s="354"/>
      <c r="AU954" s="337"/>
      <c r="AV954" s="351"/>
      <c r="AW954" s="364"/>
      <c r="AX954" s="337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286" t="s">
        <v>160</v>
      </c>
      <c r="AI955" s="106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231</v>
      </c>
      <c r="E956" s="425">
        <v>22042.53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85"/>
      <c r="AI956" s="86" t="s">
        <v>137</v>
      </c>
      <c r="AJ956" s="85">
        <f t="shared" ref="AJ956:BB956" si="100">SUM(AJ958:AJ969)</f>
        <v>140</v>
      </c>
      <c r="AK956" s="84">
        <f t="shared" si="100"/>
        <v>9</v>
      </c>
      <c r="AL956" s="83">
        <f t="shared" si="100"/>
        <v>0</v>
      </c>
      <c r="AM956" s="85">
        <f t="shared" si="100"/>
        <v>51</v>
      </c>
      <c r="AN956" s="84">
        <f t="shared" si="100"/>
        <v>0</v>
      </c>
      <c r="AO956" s="83">
        <f t="shared" si="100"/>
        <v>0</v>
      </c>
      <c r="AP956" s="85">
        <f t="shared" si="100"/>
        <v>0</v>
      </c>
      <c r="AQ956" s="84">
        <f t="shared" si="100"/>
        <v>1</v>
      </c>
      <c r="AR956" s="83">
        <f t="shared" si="100"/>
        <v>0</v>
      </c>
      <c r="AS956" s="85">
        <f t="shared" si="100"/>
        <v>41</v>
      </c>
      <c r="AT956" s="84">
        <f t="shared" si="100"/>
        <v>7</v>
      </c>
      <c r="AU956" s="83">
        <f t="shared" si="100"/>
        <v>0</v>
      </c>
      <c r="AV956" s="85">
        <f t="shared" si="100"/>
        <v>0</v>
      </c>
      <c r="AW956" s="84">
        <f t="shared" si="100"/>
        <v>0</v>
      </c>
      <c r="AX956" s="83">
        <f t="shared" si="100"/>
        <v>0</v>
      </c>
      <c r="AY956" s="82">
        <f t="shared" si="100"/>
        <v>0</v>
      </c>
      <c r="AZ956" s="81">
        <f t="shared" si="100"/>
        <v>0</v>
      </c>
      <c r="BA956" s="81">
        <f t="shared" si="100"/>
        <v>0</v>
      </c>
      <c r="BB956" s="80">
        <f t="shared" si="100"/>
        <v>0</v>
      </c>
      <c r="BC956" s="79" t="s">
        <v>136</v>
      </c>
      <c r="BF956" s="5">
        <f>SUM(AJ956:AL956)/$BG$5</f>
        <v>49.666666666666664</v>
      </c>
      <c r="BG956" s="5">
        <f>SUM(AM956:AO956,AY956)/$BG$5</f>
        <v>17</v>
      </c>
      <c r="BH956" s="5">
        <f>SUM(AP956:AR956,AZ956)/$BG$5</f>
        <v>0.33333333333333331</v>
      </c>
      <c r="BI956" s="5">
        <f>SUM(AS956:AU956,BA956)/$BG$5</f>
        <v>16</v>
      </c>
      <c r="BJ956" s="5">
        <f>SUM(AV956:AX956,BB956)/$BG$5</f>
        <v>0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85"/>
      <c r="AI957" s="66" t="s">
        <v>135</v>
      </c>
      <c r="AJ957" s="283"/>
      <c r="AK957" s="284"/>
      <c r="AL957" s="281"/>
      <c r="AM957" s="283"/>
      <c r="AN957" s="284"/>
      <c r="AO957" s="281"/>
      <c r="AP957" s="283"/>
      <c r="AQ957" s="284"/>
      <c r="AR957" s="281"/>
      <c r="AS957" s="283"/>
      <c r="AT957" s="284"/>
      <c r="AU957" s="281"/>
      <c r="AV957" s="283"/>
      <c r="AW957" s="282"/>
      <c r="AX957" s="281"/>
      <c r="AY957" s="62">
        <f>AY956/3</f>
        <v>0</v>
      </c>
      <c r="AZ957" s="61">
        <f>AZ956/3</f>
        <v>0</v>
      </c>
      <c r="BA957" s="61">
        <f>BA956/3</f>
        <v>0</v>
      </c>
      <c r="BB957" s="60">
        <f>BB956/3</f>
        <v>0</v>
      </c>
      <c r="BC957" s="59" t="s">
        <v>134</v>
      </c>
    </row>
    <row r="958" spans="2:62" ht="28.15" customHeight="1" x14ac:dyDescent="0.2">
      <c r="B958" s="30"/>
      <c r="C958" s="338">
        <v>1</v>
      </c>
      <c r="D958" s="212"/>
      <c r="E958" s="198"/>
      <c r="F958" s="198"/>
      <c r="G958" s="197"/>
      <c r="H958" s="358" t="s">
        <v>370</v>
      </c>
      <c r="I958" s="390">
        <v>147</v>
      </c>
      <c r="J958" s="390">
        <v>30</v>
      </c>
      <c r="K958" s="390">
        <v>6</v>
      </c>
      <c r="L958" s="42" t="s">
        <v>131</v>
      </c>
      <c r="M958" s="43" t="s">
        <v>132</v>
      </c>
      <c r="N958" s="42" t="s">
        <v>129</v>
      </c>
      <c r="O958" s="43" t="s">
        <v>357</v>
      </c>
      <c r="P958" s="42" t="s">
        <v>128</v>
      </c>
      <c r="Q958" s="43" t="s">
        <v>714</v>
      </c>
      <c r="R958" s="42" t="s">
        <v>127</v>
      </c>
      <c r="S958" s="43" t="s">
        <v>673</v>
      </c>
      <c r="T958" s="42" t="s">
        <v>126</v>
      </c>
      <c r="U958" s="43" t="s">
        <v>525</v>
      </c>
      <c r="V958" s="42" t="s">
        <v>125</v>
      </c>
      <c r="W958" s="43" t="s">
        <v>354</v>
      </c>
      <c r="X958" s="42" t="s">
        <v>124</v>
      </c>
      <c r="Y958" s="43"/>
      <c r="Z958" s="42" t="s">
        <v>123</v>
      </c>
      <c r="AA958" s="43"/>
      <c r="AB958" s="196"/>
      <c r="AC958" s="43"/>
      <c r="AD958" s="196"/>
      <c r="AE958" s="58"/>
      <c r="AF958" s="421"/>
      <c r="AG958" s="421"/>
      <c r="AH958" s="279"/>
      <c r="AI958" s="9"/>
      <c r="AJ958" s="349">
        <f>SUMPRODUCT(LEN($M958:$AA961)-LEN(SUBSTITUTE($M958:$AA961,"A", "")))</f>
        <v>39</v>
      </c>
      <c r="AK958" s="352">
        <f>SUMPRODUCT(LEN($AD958:$AD961)-LEN(SUBSTITUTE($AD958:$AD961,"A", "")))</f>
        <v>0</v>
      </c>
      <c r="AL958" s="335">
        <f>SUMPRODUCT(LEN($AC958:$AC961)-LEN(SUBSTITUTE($AC958:$AC961,"A", "")))</f>
        <v>0</v>
      </c>
      <c r="AM958" s="349">
        <f>SUMPRODUCT(LEN($M958:$AA961)-LEN(SUBSTITUTE($M958:$AA961,"S", "")))</f>
        <v>13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16</v>
      </c>
      <c r="AT958" s="352">
        <f>SUMPRODUCT(LEN($AD958:$AD961)-LEN(SUBSTITUTE($AD958:$AD961,"G", "")))</f>
        <v>0</v>
      </c>
      <c r="AU958" s="335">
        <f>SUMPRODUCT(LEN($AC958:$AC961)-LEN(SUBSTITUTE($AC958:$AC961,"G", "")))</f>
        <v>0</v>
      </c>
      <c r="AV958" s="349">
        <f>SUMPRODUCT(LEN($L958:$AA961)-LEN(SUBSTITUTE($L958:$AA961,"M", "")))</f>
        <v>0</v>
      </c>
      <c r="AW958" s="362">
        <f>SUMPRODUCT(LEN($AD958:$AD961)-LEN(SUBSTITUTE($AD958:$AD961,"M", "")))</f>
        <v>0</v>
      </c>
      <c r="AX958" s="335">
        <f>SUMPRODUCT(LEN($AC958:$AC961)-LEN(SUBSTITUTE($AC958:$AC961,"M", "")))</f>
        <v>0</v>
      </c>
      <c r="AY958" s="416">
        <f>SUMPRODUCT(LEN($AE958:$AE961)-LEN(SUBSTITUTE($AE958:$AE961,"S", "")))</f>
        <v>0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0</v>
      </c>
      <c r="BB958" s="413">
        <f>SUMPRODUCT(LEN($AE958:$AE961)-LEN(SUBSTITUTE($AE958:$AE961,"M", "")))</f>
        <v>0</v>
      </c>
    </row>
    <row r="959" spans="2:62" ht="28.15" customHeight="1" thickBot="1" x14ac:dyDescent="0.25">
      <c r="B959" s="30"/>
      <c r="C959" s="339"/>
      <c r="D959" s="221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479</v>
      </c>
      <c r="N959" s="33" t="s">
        <v>121</v>
      </c>
      <c r="O959" s="55" t="s">
        <v>458</v>
      </c>
      <c r="P959" s="33" t="s">
        <v>120</v>
      </c>
      <c r="Q959" s="55" t="s">
        <v>357</v>
      </c>
      <c r="R959" s="33" t="s">
        <v>119</v>
      </c>
      <c r="S959" s="55" t="s">
        <v>348</v>
      </c>
      <c r="T959" s="33" t="s">
        <v>118</v>
      </c>
      <c r="U959" s="55" t="s">
        <v>352</v>
      </c>
      <c r="V959" s="33" t="s">
        <v>117</v>
      </c>
      <c r="W959" s="55" t="s">
        <v>354</v>
      </c>
      <c r="X959" s="33" t="s">
        <v>116</v>
      </c>
      <c r="Y959" s="55"/>
      <c r="Z959" s="33" t="s">
        <v>115</v>
      </c>
      <c r="AA959" s="55"/>
      <c r="AB959" s="193"/>
      <c r="AC959" s="55"/>
      <c r="AD959" s="193"/>
      <c r="AE959" s="57"/>
      <c r="AF959" s="422"/>
      <c r="AG959" s="422"/>
      <c r="AH959" s="278"/>
      <c r="AI959" s="9"/>
      <c r="AJ959" s="350"/>
      <c r="AK959" s="353"/>
      <c r="AL959" s="336"/>
      <c r="AM959" s="350"/>
      <c r="AN959" s="353"/>
      <c r="AO959" s="336"/>
      <c r="AP959" s="350"/>
      <c r="AQ959" s="353"/>
      <c r="AR959" s="336"/>
      <c r="AS959" s="350"/>
      <c r="AT959" s="353"/>
      <c r="AU959" s="336"/>
      <c r="AV959" s="350"/>
      <c r="AW959" s="363"/>
      <c r="AX959" s="336"/>
      <c r="AY959" s="417"/>
      <c r="AZ959" s="411"/>
      <c r="BA959" s="411"/>
      <c r="BB959" s="414"/>
    </row>
    <row r="960" spans="2:62" ht="28.15" customHeight="1" x14ac:dyDescent="0.2">
      <c r="B960" s="30"/>
      <c r="C960" s="340"/>
      <c r="D960" s="218"/>
      <c r="E960" s="192"/>
      <c r="F960" s="192"/>
      <c r="G960" s="191"/>
      <c r="H960" s="360">
        <v>231</v>
      </c>
      <c r="I960" s="392"/>
      <c r="J960" s="392"/>
      <c r="K960" s="392"/>
      <c r="L960" s="25" t="s">
        <v>114</v>
      </c>
      <c r="M960" s="114" t="s">
        <v>357</v>
      </c>
      <c r="N960" s="25" t="s">
        <v>112</v>
      </c>
      <c r="O960" s="114" t="s">
        <v>357</v>
      </c>
      <c r="P960" s="25" t="s">
        <v>111</v>
      </c>
      <c r="Q960" s="114" t="s">
        <v>1167</v>
      </c>
      <c r="R960" s="25" t="s">
        <v>110</v>
      </c>
      <c r="S960" s="114" t="s">
        <v>688</v>
      </c>
      <c r="T960" s="25" t="s">
        <v>109</v>
      </c>
      <c r="U960" s="114" t="s">
        <v>498</v>
      </c>
      <c r="V960" s="25" t="s">
        <v>108</v>
      </c>
      <c r="W960" s="114" t="s">
        <v>130</v>
      </c>
      <c r="X960" s="25" t="s">
        <v>107</v>
      </c>
      <c r="Y960" s="114"/>
      <c r="Z960" s="25" t="s">
        <v>106</v>
      </c>
      <c r="AA960" s="114"/>
      <c r="AB960" s="190"/>
      <c r="AC960" s="114"/>
      <c r="AD960" s="190"/>
      <c r="AE960" s="57"/>
      <c r="AF960" s="422"/>
      <c r="AG960" s="422"/>
      <c r="AH960" s="278"/>
      <c r="AI960" s="9"/>
      <c r="AJ960" s="350"/>
      <c r="AK960" s="353"/>
      <c r="AL960" s="336"/>
      <c r="AM960" s="350"/>
      <c r="AN960" s="353"/>
      <c r="AO960" s="336"/>
      <c r="AP960" s="350"/>
      <c r="AQ960" s="353"/>
      <c r="AR960" s="336"/>
      <c r="AS960" s="350"/>
      <c r="AT960" s="353"/>
      <c r="AU960" s="336"/>
      <c r="AV960" s="350"/>
      <c r="AW960" s="363"/>
      <c r="AX960" s="336"/>
      <c r="AY960" s="417"/>
      <c r="AZ960" s="411"/>
      <c r="BA960" s="411"/>
      <c r="BB960" s="414"/>
    </row>
    <row r="961" spans="2:54" ht="28.15" customHeight="1" thickBot="1" x14ac:dyDescent="0.25">
      <c r="B961" s="30"/>
      <c r="C961" s="355"/>
      <c r="D961" s="246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357</v>
      </c>
      <c r="N961" s="50" t="s">
        <v>104</v>
      </c>
      <c r="O961" s="51" t="s">
        <v>467</v>
      </c>
      <c r="P961" s="50" t="s">
        <v>103</v>
      </c>
      <c r="Q961" s="51" t="s">
        <v>717</v>
      </c>
      <c r="R961" s="50" t="s">
        <v>102</v>
      </c>
      <c r="S961" s="51" t="s">
        <v>467</v>
      </c>
      <c r="T961" s="50">
        <v>20</v>
      </c>
      <c r="U961" s="51" t="s">
        <v>467</v>
      </c>
      <c r="V961" s="50" t="s">
        <v>101</v>
      </c>
      <c r="W961" s="51" t="s">
        <v>130</v>
      </c>
      <c r="X961" s="50" t="s">
        <v>100</v>
      </c>
      <c r="Y961" s="51"/>
      <c r="Z961" s="50" t="s">
        <v>99</v>
      </c>
      <c r="AA961" s="51"/>
      <c r="AB961" s="187"/>
      <c r="AC961" s="51"/>
      <c r="AD961" s="187"/>
      <c r="AE961" s="56"/>
      <c r="AF961" s="424"/>
      <c r="AG961" s="424"/>
      <c r="AH961" s="280"/>
      <c r="AI961" s="9"/>
      <c r="AJ961" s="351"/>
      <c r="AK961" s="354"/>
      <c r="AL961" s="337"/>
      <c r="AM961" s="351"/>
      <c r="AN961" s="354"/>
      <c r="AO961" s="337"/>
      <c r="AP961" s="351"/>
      <c r="AQ961" s="354"/>
      <c r="AR961" s="337"/>
      <c r="AS961" s="351"/>
      <c r="AT961" s="354"/>
      <c r="AU961" s="337"/>
      <c r="AV961" s="351"/>
      <c r="AW961" s="364"/>
      <c r="AX961" s="337"/>
      <c r="AY961" s="418"/>
      <c r="AZ961" s="412"/>
      <c r="BA961" s="412"/>
      <c r="BB961" s="415"/>
    </row>
    <row r="962" spans="2:54" ht="28.15" customHeight="1" x14ac:dyDescent="0.2">
      <c r="B962" s="30"/>
      <c r="C962" s="338">
        <v>2</v>
      </c>
      <c r="D962" s="212"/>
      <c r="E962" s="198"/>
      <c r="F962" s="198"/>
      <c r="G962" s="197"/>
      <c r="H962" s="358"/>
      <c r="I962" s="390">
        <v>138</v>
      </c>
      <c r="J962" s="390">
        <v>31</v>
      </c>
      <c r="K962" s="390">
        <v>7</v>
      </c>
      <c r="L962" s="42" t="s">
        <v>131</v>
      </c>
      <c r="M962" s="43" t="s">
        <v>132</v>
      </c>
      <c r="N962" s="42" t="s">
        <v>129</v>
      </c>
      <c r="O962" s="43" t="s">
        <v>357</v>
      </c>
      <c r="P962" s="42" t="s">
        <v>128</v>
      </c>
      <c r="Q962" s="43" t="s">
        <v>469</v>
      </c>
      <c r="R962" s="42" t="s">
        <v>127</v>
      </c>
      <c r="S962" s="43" t="s">
        <v>723</v>
      </c>
      <c r="T962" s="42" t="s">
        <v>126</v>
      </c>
      <c r="U962" s="43" t="s">
        <v>491</v>
      </c>
      <c r="V962" s="42" t="s">
        <v>125</v>
      </c>
      <c r="W962" s="43" t="s">
        <v>349</v>
      </c>
      <c r="X962" s="42" t="s">
        <v>124</v>
      </c>
      <c r="Y962" s="43"/>
      <c r="Z962" s="42" t="s">
        <v>123</v>
      </c>
      <c r="AA962" s="43"/>
      <c r="AB962" s="196"/>
      <c r="AC962" s="43"/>
      <c r="AD962" s="196" t="s">
        <v>1264</v>
      </c>
      <c r="AE962" s="39"/>
      <c r="AF962" s="421"/>
      <c r="AG962" s="421"/>
      <c r="AH962" s="279"/>
      <c r="AI962" s="9"/>
      <c r="AJ962" s="349">
        <f>SUMPRODUCT(LEN($M962:$AA965)-LEN(SUBSTITUTE($M962:$AA965,"A", "")))</f>
        <v>41</v>
      </c>
      <c r="AK962" s="352">
        <f>SUMPRODUCT(LEN($AD962:$AD965)-LEN(SUBSTITUTE($AD962:$AD965,"A", "")))</f>
        <v>9</v>
      </c>
      <c r="AL962" s="335">
        <f>SUMPRODUCT(LEN($AC962:$AC965)-LEN(SUBSTITUTE($AC962:$AC965,"A", "")))</f>
        <v>0</v>
      </c>
      <c r="AM962" s="349">
        <f>SUMPRODUCT(LEN($M962:$AA965)-LEN(SUBSTITUTE($M962:$AA965,"S", "")))</f>
        <v>18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1</v>
      </c>
      <c r="AR962" s="335">
        <f>SUMPRODUCT(LEN($AC962:$AC965)-LEN(SUBSTITUTE($AC962:$AC965,"F", "")))</f>
        <v>0</v>
      </c>
      <c r="AS962" s="349">
        <f>SUMPRODUCT(LEN($M962:$AA965)-LEN(SUBSTITUTE($M962:$AA965,"G", "")))</f>
        <v>13</v>
      </c>
      <c r="AT962" s="352">
        <f>SUMPRODUCT(LEN($AD962:$AD965)-LEN(SUBSTITUTE($AD962:$AD965,"G", "")))</f>
        <v>7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35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8.15" customHeight="1" thickBot="1" x14ac:dyDescent="0.25">
      <c r="B963" s="30"/>
      <c r="C963" s="339"/>
      <c r="D963" s="221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 t="s">
        <v>357</v>
      </c>
      <c r="N963" s="33" t="s">
        <v>121</v>
      </c>
      <c r="O963" s="55" t="s">
        <v>179</v>
      </c>
      <c r="P963" s="33" t="s">
        <v>120</v>
      </c>
      <c r="Q963" s="55" t="s">
        <v>469</v>
      </c>
      <c r="R963" s="33" t="s">
        <v>119</v>
      </c>
      <c r="S963" s="55" t="s">
        <v>495</v>
      </c>
      <c r="T963" s="33" t="s">
        <v>118</v>
      </c>
      <c r="U963" s="55" t="s">
        <v>549</v>
      </c>
      <c r="V963" s="33" t="s">
        <v>117</v>
      </c>
      <c r="W963" s="55" t="s">
        <v>354</v>
      </c>
      <c r="X963" s="33" t="s">
        <v>116</v>
      </c>
      <c r="Y963" s="55"/>
      <c r="Z963" s="33" t="s">
        <v>115</v>
      </c>
      <c r="AA963" s="55"/>
      <c r="AB963" s="193"/>
      <c r="AC963" s="55"/>
      <c r="AD963" s="193" t="s">
        <v>458</v>
      </c>
      <c r="AE963" s="22"/>
      <c r="AF963" s="422"/>
      <c r="AG963" s="422"/>
      <c r="AH963" s="278"/>
      <c r="AI963" s="9"/>
      <c r="AJ963" s="350"/>
      <c r="AK963" s="353"/>
      <c r="AL963" s="336"/>
      <c r="AM963" s="350"/>
      <c r="AN963" s="353"/>
      <c r="AO963" s="336"/>
      <c r="AP963" s="350"/>
      <c r="AQ963" s="353"/>
      <c r="AR963" s="336"/>
      <c r="AS963" s="350"/>
      <c r="AT963" s="353"/>
      <c r="AU963" s="336"/>
      <c r="AV963" s="350"/>
      <c r="AW963" s="363"/>
      <c r="AX963" s="336"/>
      <c r="AY963" s="417"/>
      <c r="AZ963" s="411"/>
      <c r="BA963" s="411"/>
      <c r="BB963" s="414"/>
    </row>
    <row r="964" spans="2:54" ht="28.15" customHeight="1" x14ac:dyDescent="0.2">
      <c r="B964" s="30"/>
      <c r="C964" s="340"/>
      <c r="D964" s="218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 t="s">
        <v>673</v>
      </c>
      <c r="N964" s="25" t="s">
        <v>112</v>
      </c>
      <c r="O964" s="114" t="s">
        <v>484</v>
      </c>
      <c r="P964" s="25" t="s">
        <v>111</v>
      </c>
      <c r="Q964" s="114" t="s">
        <v>179</v>
      </c>
      <c r="R964" s="25" t="s">
        <v>110</v>
      </c>
      <c r="S964" s="114" t="s">
        <v>735</v>
      </c>
      <c r="T964" s="25" t="s">
        <v>109</v>
      </c>
      <c r="U964" s="114" t="s">
        <v>549</v>
      </c>
      <c r="V964" s="25" t="s">
        <v>108</v>
      </c>
      <c r="W964" s="114" t="s">
        <v>130</v>
      </c>
      <c r="X964" s="25" t="s">
        <v>107</v>
      </c>
      <c r="Y964" s="114"/>
      <c r="Z964" s="25" t="s">
        <v>106</v>
      </c>
      <c r="AA964" s="114"/>
      <c r="AB964" s="190"/>
      <c r="AC964" s="114"/>
      <c r="AD964" s="190"/>
      <c r="AE964" s="22"/>
      <c r="AF964" s="422"/>
      <c r="AG964" s="422"/>
      <c r="AH964" s="278"/>
      <c r="AI964" s="9"/>
      <c r="AJ964" s="350"/>
      <c r="AK964" s="353"/>
      <c r="AL964" s="336"/>
      <c r="AM964" s="350"/>
      <c r="AN964" s="353"/>
      <c r="AO964" s="336"/>
      <c r="AP964" s="350"/>
      <c r="AQ964" s="353"/>
      <c r="AR964" s="336"/>
      <c r="AS964" s="350"/>
      <c r="AT964" s="353"/>
      <c r="AU964" s="336"/>
      <c r="AV964" s="350"/>
      <c r="AW964" s="363"/>
      <c r="AX964" s="336"/>
      <c r="AY964" s="417"/>
      <c r="AZ964" s="411"/>
      <c r="BA964" s="411"/>
      <c r="BB964" s="414"/>
    </row>
    <row r="965" spans="2:54" ht="28.15" customHeight="1" thickBot="1" x14ac:dyDescent="0.25">
      <c r="B965" s="30"/>
      <c r="C965" s="355"/>
      <c r="D965" s="246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 t="s">
        <v>179</v>
      </c>
      <c r="N965" s="50" t="s">
        <v>104</v>
      </c>
      <c r="O965" s="51" t="s">
        <v>179</v>
      </c>
      <c r="P965" s="50" t="s">
        <v>103</v>
      </c>
      <c r="Q965" s="51" t="s">
        <v>984</v>
      </c>
      <c r="R965" s="50" t="s">
        <v>102</v>
      </c>
      <c r="S965" s="51" t="s">
        <v>466</v>
      </c>
      <c r="T965" s="50">
        <v>20</v>
      </c>
      <c r="U965" s="51" t="s">
        <v>353</v>
      </c>
      <c r="V965" s="50" t="s">
        <v>101</v>
      </c>
      <c r="W965" s="51" t="s">
        <v>130</v>
      </c>
      <c r="X965" s="50" t="s">
        <v>100</v>
      </c>
      <c r="Y965" s="51"/>
      <c r="Z965" s="50" t="s">
        <v>99</v>
      </c>
      <c r="AA965" s="51"/>
      <c r="AB965" s="187"/>
      <c r="AC965" s="51"/>
      <c r="AD965" s="187"/>
      <c r="AE965" s="48"/>
      <c r="AF965" s="424"/>
      <c r="AG965" s="424"/>
      <c r="AH965" s="280"/>
      <c r="AI965" s="9"/>
      <c r="AJ965" s="351"/>
      <c r="AK965" s="354"/>
      <c r="AL965" s="337"/>
      <c r="AM965" s="351"/>
      <c r="AN965" s="354"/>
      <c r="AO965" s="337"/>
      <c r="AP965" s="351"/>
      <c r="AQ965" s="354"/>
      <c r="AR965" s="337"/>
      <c r="AS965" s="351"/>
      <c r="AT965" s="354"/>
      <c r="AU965" s="337"/>
      <c r="AV965" s="351"/>
      <c r="AW965" s="364"/>
      <c r="AX965" s="337"/>
      <c r="AY965" s="418"/>
      <c r="AZ965" s="412"/>
      <c r="BA965" s="412"/>
      <c r="BB965" s="415"/>
    </row>
    <row r="966" spans="2:54" ht="28.15" customHeight="1" x14ac:dyDescent="0.2">
      <c r="B966" s="30"/>
      <c r="C966" s="338">
        <v>3</v>
      </c>
      <c r="D966" s="212"/>
      <c r="E966" s="198"/>
      <c r="F966" s="198"/>
      <c r="G966" s="197"/>
      <c r="H966" s="358"/>
      <c r="I966" s="390">
        <v>161</v>
      </c>
      <c r="J966" s="390">
        <v>32</v>
      </c>
      <c r="K966" s="390">
        <v>6</v>
      </c>
      <c r="L966" s="42" t="s">
        <v>131</v>
      </c>
      <c r="M966" s="43" t="s">
        <v>179</v>
      </c>
      <c r="N966" s="42" t="s">
        <v>129</v>
      </c>
      <c r="O966" s="43" t="s">
        <v>1042</v>
      </c>
      <c r="P966" s="42" t="s">
        <v>128</v>
      </c>
      <c r="Q966" s="43" t="s">
        <v>679</v>
      </c>
      <c r="R966" s="42" t="s">
        <v>127</v>
      </c>
      <c r="S966" s="43" t="s">
        <v>357</v>
      </c>
      <c r="T966" s="42" t="s">
        <v>126</v>
      </c>
      <c r="U966" s="43" t="s">
        <v>495</v>
      </c>
      <c r="V966" s="42" t="s">
        <v>125</v>
      </c>
      <c r="W966" s="43" t="s">
        <v>579</v>
      </c>
      <c r="X966" s="42" t="s">
        <v>124</v>
      </c>
      <c r="Y966" s="43" t="s">
        <v>130</v>
      </c>
      <c r="Z966" s="42" t="s">
        <v>123</v>
      </c>
      <c r="AA966" s="43"/>
      <c r="AB966" s="196"/>
      <c r="AC966" s="43"/>
      <c r="AD966" s="196"/>
      <c r="AE966" s="39"/>
      <c r="AF966" s="421"/>
      <c r="AG966" s="421"/>
      <c r="AH966" s="279"/>
      <c r="AI966" s="9"/>
      <c r="AJ966" s="349">
        <f>SUMPRODUCT(LEN($M966:$AA969)-LEN(SUBSTITUTE($M966:$AA969,"A", "")))</f>
        <v>60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20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12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35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8.15" customHeight="1" thickBot="1" x14ac:dyDescent="0.25">
      <c r="B967" s="30"/>
      <c r="C967" s="339"/>
      <c r="D967" s="221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 t="s">
        <v>984</v>
      </c>
      <c r="N967" s="33" t="s">
        <v>121</v>
      </c>
      <c r="O967" s="55" t="s">
        <v>458</v>
      </c>
      <c r="P967" s="33" t="s">
        <v>120</v>
      </c>
      <c r="Q967" s="55" t="s">
        <v>986</v>
      </c>
      <c r="R967" s="33" t="s">
        <v>119</v>
      </c>
      <c r="S967" s="55" t="s">
        <v>986</v>
      </c>
      <c r="T967" s="33" t="s">
        <v>118</v>
      </c>
      <c r="U967" s="55" t="s">
        <v>466</v>
      </c>
      <c r="V967" s="33" t="s">
        <v>117</v>
      </c>
      <c r="W967" s="55" t="s">
        <v>130</v>
      </c>
      <c r="X967" s="33" t="s">
        <v>116</v>
      </c>
      <c r="Y967" s="55" t="s">
        <v>130</v>
      </c>
      <c r="Z967" s="33" t="s">
        <v>115</v>
      </c>
      <c r="AA967" s="55"/>
      <c r="AB967" s="193"/>
      <c r="AC967" s="55"/>
      <c r="AD967" s="193"/>
      <c r="AE967" s="22"/>
      <c r="AF967" s="422"/>
      <c r="AG967" s="422"/>
      <c r="AH967" s="278"/>
      <c r="AI967" s="9"/>
      <c r="AJ967" s="350"/>
      <c r="AK967" s="353"/>
      <c r="AL967" s="336"/>
      <c r="AM967" s="350"/>
      <c r="AN967" s="353"/>
      <c r="AO967" s="336"/>
      <c r="AP967" s="350"/>
      <c r="AQ967" s="353"/>
      <c r="AR967" s="336"/>
      <c r="AS967" s="350"/>
      <c r="AT967" s="353"/>
      <c r="AU967" s="336"/>
      <c r="AV967" s="350"/>
      <c r="AW967" s="363"/>
      <c r="AX967" s="336"/>
      <c r="AY967" s="417"/>
      <c r="AZ967" s="411"/>
      <c r="BA967" s="411"/>
      <c r="BB967" s="414"/>
    </row>
    <row r="968" spans="2:54" ht="28.15" customHeight="1" x14ac:dyDescent="0.2">
      <c r="B968" s="30"/>
      <c r="C968" s="340"/>
      <c r="D968" s="218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 t="s">
        <v>479</v>
      </c>
      <c r="N968" s="25" t="s">
        <v>112</v>
      </c>
      <c r="O968" s="114" t="s">
        <v>458</v>
      </c>
      <c r="P968" s="25" t="s">
        <v>111</v>
      </c>
      <c r="Q968" s="114" t="s">
        <v>484</v>
      </c>
      <c r="R968" s="25" t="s">
        <v>110</v>
      </c>
      <c r="S968" s="114" t="s">
        <v>471</v>
      </c>
      <c r="T968" s="25" t="s">
        <v>109</v>
      </c>
      <c r="U968" s="114" t="s">
        <v>676</v>
      </c>
      <c r="V968" s="25" t="s">
        <v>108</v>
      </c>
      <c r="W968" s="114" t="s">
        <v>354</v>
      </c>
      <c r="X968" s="25" t="s">
        <v>107</v>
      </c>
      <c r="Y968" s="114"/>
      <c r="Z968" s="25" t="s">
        <v>106</v>
      </c>
      <c r="AA968" s="114"/>
      <c r="AB968" s="190"/>
      <c r="AC968" s="114"/>
      <c r="AD968" s="190"/>
      <c r="AE968" s="22"/>
      <c r="AF968" s="422"/>
      <c r="AG968" s="422"/>
      <c r="AH968" s="278"/>
      <c r="AI968" s="9"/>
      <c r="AJ968" s="350"/>
      <c r="AK968" s="353"/>
      <c r="AL968" s="336"/>
      <c r="AM968" s="350"/>
      <c r="AN968" s="353"/>
      <c r="AO968" s="336"/>
      <c r="AP968" s="350"/>
      <c r="AQ968" s="353"/>
      <c r="AR968" s="336"/>
      <c r="AS968" s="350"/>
      <c r="AT968" s="353"/>
      <c r="AU968" s="336"/>
      <c r="AV968" s="350"/>
      <c r="AW968" s="363"/>
      <c r="AX968" s="336"/>
      <c r="AY968" s="417"/>
      <c r="AZ968" s="411"/>
      <c r="BA968" s="411"/>
      <c r="BB968" s="414"/>
    </row>
    <row r="969" spans="2:54" ht="28.15" customHeight="1" thickBot="1" x14ac:dyDescent="0.25">
      <c r="B969" s="20"/>
      <c r="C969" s="341"/>
      <c r="D969" s="215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 t="s">
        <v>479</v>
      </c>
      <c r="N969" s="15" t="s">
        <v>104</v>
      </c>
      <c r="O969" s="16" t="s">
        <v>479</v>
      </c>
      <c r="P969" s="15" t="s">
        <v>103</v>
      </c>
      <c r="Q969" s="16" t="s">
        <v>357</v>
      </c>
      <c r="R969" s="15" t="s">
        <v>102</v>
      </c>
      <c r="S969" s="16" t="s">
        <v>1263</v>
      </c>
      <c r="T969" s="15">
        <v>20</v>
      </c>
      <c r="U969" s="16" t="s">
        <v>498</v>
      </c>
      <c r="V969" s="15" t="s">
        <v>101</v>
      </c>
      <c r="W969" s="16" t="s">
        <v>347</v>
      </c>
      <c r="X969" s="15" t="s">
        <v>100</v>
      </c>
      <c r="Y969" s="16"/>
      <c r="Z969" s="15" t="s">
        <v>99</v>
      </c>
      <c r="AA969" s="16"/>
      <c r="AB969" s="187"/>
      <c r="AC969" s="16"/>
      <c r="AD969" s="186"/>
      <c r="AE969" s="11"/>
      <c r="AF969" s="423"/>
      <c r="AG969" s="423"/>
      <c r="AH969" s="277"/>
      <c r="AI969" s="9"/>
      <c r="AJ969" s="351"/>
      <c r="AK969" s="354"/>
      <c r="AL969" s="337"/>
      <c r="AM969" s="351"/>
      <c r="AN969" s="354"/>
      <c r="AO969" s="337"/>
      <c r="AP969" s="351"/>
      <c r="AQ969" s="354"/>
      <c r="AR969" s="337"/>
      <c r="AS969" s="351"/>
      <c r="AT969" s="354"/>
      <c r="AU969" s="337"/>
      <c r="AV969" s="351"/>
      <c r="AW969" s="364"/>
      <c r="AX969" s="337"/>
      <c r="AY969" s="418"/>
      <c r="AZ969" s="412"/>
      <c r="BA969" s="412"/>
      <c r="BB969" s="415"/>
    </row>
    <row r="970" spans="2:54" ht="15.75" thickTop="1" x14ac:dyDescent="0.2"/>
  </sheetData>
  <mergeCells count="5828"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88:AY91"/>
    <mergeCell ref="AZ88:AZ91"/>
    <mergeCell ref="BA88:BA91"/>
    <mergeCell ref="BB88:BB9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BB21:BB24"/>
    <mergeCell ref="AY28:AY31"/>
    <mergeCell ref="AZ28:AZ31"/>
    <mergeCell ref="BA28:BA31"/>
    <mergeCell ref="BB28:BB31"/>
    <mergeCell ref="AY73:AY76"/>
    <mergeCell ref="AZ73:AZ76"/>
    <mergeCell ref="BA73:BA76"/>
    <mergeCell ref="BB73:BB76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Y51:AY54"/>
    <mergeCell ref="AZ51:AZ54"/>
    <mergeCell ref="BA51:BA54"/>
    <mergeCell ref="BB51:BB54"/>
    <mergeCell ref="AY58:AY61"/>
    <mergeCell ref="BB47:BB50"/>
    <mergeCell ref="AY77:AY80"/>
    <mergeCell ref="AZ77:AZ80"/>
    <mergeCell ref="BA77:BA80"/>
    <mergeCell ref="BB77:BB80"/>
    <mergeCell ref="AZ58:AZ61"/>
    <mergeCell ref="BA58:BA61"/>
    <mergeCell ref="BB58:BB6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32:AY35"/>
    <mergeCell ref="AZ32:AZ35"/>
    <mergeCell ref="BA32:BA35"/>
    <mergeCell ref="BB32:BB35"/>
    <mergeCell ref="AY36:AY39"/>
    <mergeCell ref="AZ36:AZ39"/>
    <mergeCell ref="BA36:BA39"/>
    <mergeCell ref="BB36:BB39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BB81:BB84"/>
    <mergeCell ref="BB13:BB16"/>
    <mergeCell ref="AY17:AY20"/>
    <mergeCell ref="AZ17:AZ20"/>
    <mergeCell ref="BA17:BA20"/>
    <mergeCell ref="BB17:BB20"/>
    <mergeCell ref="AY21:AY24"/>
    <mergeCell ref="H872:H873"/>
    <mergeCell ref="H874:H875"/>
    <mergeCell ref="H876:H877"/>
    <mergeCell ref="H878:H879"/>
    <mergeCell ref="H883:H884"/>
    <mergeCell ref="H885:H886"/>
    <mergeCell ref="H793:H794"/>
    <mergeCell ref="H795:H796"/>
    <mergeCell ref="H797:H798"/>
    <mergeCell ref="H799:H800"/>
    <mergeCell ref="H801:H802"/>
    <mergeCell ref="H778:H779"/>
    <mergeCell ref="H780:H781"/>
    <mergeCell ref="H782:H783"/>
    <mergeCell ref="H784:H785"/>
    <mergeCell ref="H786:H787"/>
    <mergeCell ref="H788:H789"/>
    <mergeCell ref="H763:H764"/>
    <mergeCell ref="H765:H766"/>
    <mergeCell ref="H767:H768"/>
    <mergeCell ref="AY43:AY46"/>
    <mergeCell ref="AZ43:AZ46"/>
    <mergeCell ref="BA43:BA46"/>
    <mergeCell ref="BB43:BB46"/>
    <mergeCell ref="AY47:AY50"/>
    <mergeCell ref="AZ47:AZ50"/>
    <mergeCell ref="H758:H759"/>
    <mergeCell ref="H756:H757"/>
    <mergeCell ref="H833:H834"/>
    <mergeCell ref="H842:H843"/>
    <mergeCell ref="H844:H845"/>
    <mergeCell ref="H808:H809"/>
    <mergeCell ref="H810:H811"/>
    <mergeCell ref="H812:H813"/>
    <mergeCell ref="H814:H815"/>
    <mergeCell ref="H816:H817"/>
    <mergeCell ref="H818:H819"/>
    <mergeCell ref="H838:H839"/>
    <mergeCell ref="H840:H841"/>
    <mergeCell ref="H887:H888"/>
    <mergeCell ref="AY13:AY16"/>
    <mergeCell ref="AZ13:AZ16"/>
    <mergeCell ref="BA13:BA16"/>
    <mergeCell ref="BA47:BA50"/>
    <mergeCell ref="AZ21:AZ24"/>
    <mergeCell ref="BA21:BA24"/>
    <mergeCell ref="AY81:AY84"/>
    <mergeCell ref="AZ81:AZ84"/>
    <mergeCell ref="BA81:BA84"/>
    <mergeCell ref="AY163:AY166"/>
    <mergeCell ref="AZ163:AZ166"/>
    <mergeCell ref="BA163:BA166"/>
    <mergeCell ref="AY193:AY196"/>
    <mergeCell ref="AZ193:AZ196"/>
    <mergeCell ref="BA193:BA196"/>
    <mergeCell ref="AY223:AY226"/>
    <mergeCell ref="AZ223:AZ226"/>
    <mergeCell ref="BA223:BA226"/>
    <mergeCell ref="H711:H712"/>
    <mergeCell ref="H713:H714"/>
    <mergeCell ref="H750:H751"/>
    <mergeCell ref="H752:H753"/>
    <mergeCell ref="H754:H755"/>
    <mergeCell ref="H728:H729"/>
    <mergeCell ref="H733:H734"/>
    <mergeCell ref="H735:H736"/>
    <mergeCell ref="H737:H738"/>
    <mergeCell ref="H739:H740"/>
    <mergeCell ref="H741:H742"/>
    <mergeCell ref="H698:H699"/>
    <mergeCell ref="H703:H704"/>
    <mergeCell ref="H705:H706"/>
    <mergeCell ref="H707:H708"/>
    <mergeCell ref="H718:H719"/>
    <mergeCell ref="H720:H721"/>
    <mergeCell ref="H677:H678"/>
    <mergeCell ref="H679:H680"/>
    <mergeCell ref="H681:H682"/>
    <mergeCell ref="H683:H684"/>
    <mergeCell ref="H688:H689"/>
    <mergeCell ref="H696:H697"/>
    <mergeCell ref="H651:H652"/>
    <mergeCell ref="H653:H654"/>
    <mergeCell ref="H658:H659"/>
    <mergeCell ref="H660:H661"/>
    <mergeCell ref="H666:H667"/>
    <mergeCell ref="H668:H669"/>
    <mergeCell ref="H621:H622"/>
    <mergeCell ref="H623:H624"/>
    <mergeCell ref="H628:H629"/>
    <mergeCell ref="H643:H644"/>
    <mergeCell ref="H645:H646"/>
    <mergeCell ref="H647:H648"/>
    <mergeCell ref="H606:H607"/>
    <mergeCell ref="H608:H609"/>
    <mergeCell ref="H613:H614"/>
    <mergeCell ref="H615:H616"/>
    <mergeCell ref="H617:H618"/>
    <mergeCell ref="H619:H620"/>
    <mergeCell ref="H591:H592"/>
    <mergeCell ref="H593:H594"/>
    <mergeCell ref="H598:H599"/>
    <mergeCell ref="H600:H601"/>
    <mergeCell ref="H602:H603"/>
    <mergeCell ref="H604:H605"/>
    <mergeCell ref="H563:H564"/>
    <mergeCell ref="H576:H577"/>
    <mergeCell ref="H578:H579"/>
    <mergeCell ref="H583:H584"/>
    <mergeCell ref="H587:H588"/>
    <mergeCell ref="H589:H590"/>
    <mergeCell ref="H499:H500"/>
    <mergeCell ref="H482:H483"/>
    <mergeCell ref="H484:H485"/>
    <mergeCell ref="H486:H487"/>
    <mergeCell ref="H488:H489"/>
    <mergeCell ref="H493:H494"/>
    <mergeCell ref="H495:H496"/>
    <mergeCell ref="H433:H434"/>
    <mergeCell ref="H435:H436"/>
    <mergeCell ref="H437:H438"/>
    <mergeCell ref="H439:H440"/>
    <mergeCell ref="H441:H442"/>
    <mergeCell ref="H443:H444"/>
    <mergeCell ref="H553:H554"/>
    <mergeCell ref="H555:H556"/>
    <mergeCell ref="H557:H558"/>
    <mergeCell ref="H559:H560"/>
    <mergeCell ref="H533:H534"/>
    <mergeCell ref="H538:H539"/>
    <mergeCell ref="H540:H541"/>
    <mergeCell ref="H542:H543"/>
    <mergeCell ref="H544:H545"/>
    <mergeCell ref="H546:H547"/>
    <mergeCell ref="H516:H517"/>
    <mergeCell ref="H518:H519"/>
    <mergeCell ref="H523:H524"/>
    <mergeCell ref="H525:H526"/>
    <mergeCell ref="H527:H528"/>
    <mergeCell ref="H531:H532"/>
    <mergeCell ref="H529:H530"/>
    <mergeCell ref="H411:H412"/>
    <mergeCell ref="H413:H414"/>
    <mergeCell ref="H418:H419"/>
    <mergeCell ref="H420:H421"/>
    <mergeCell ref="H422:H423"/>
    <mergeCell ref="H424:H425"/>
    <mergeCell ref="H377:H378"/>
    <mergeCell ref="H379:H380"/>
    <mergeCell ref="H381:H382"/>
    <mergeCell ref="H383:H384"/>
    <mergeCell ref="H388:H389"/>
    <mergeCell ref="H390:H391"/>
    <mergeCell ref="H362:H363"/>
    <mergeCell ref="H364:H365"/>
    <mergeCell ref="H366:H367"/>
    <mergeCell ref="H368:H369"/>
    <mergeCell ref="H373:H374"/>
    <mergeCell ref="H375:H376"/>
    <mergeCell ref="H287:H288"/>
    <mergeCell ref="H289:H290"/>
    <mergeCell ref="H291:H292"/>
    <mergeCell ref="H358:H359"/>
    <mergeCell ref="H360:H361"/>
    <mergeCell ref="H332:H333"/>
    <mergeCell ref="H334:H335"/>
    <mergeCell ref="H336:H337"/>
    <mergeCell ref="H338:H339"/>
    <mergeCell ref="H343:H344"/>
    <mergeCell ref="H345:H346"/>
    <mergeCell ref="H313:H314"/>
    <mergeCell ref="H315:H316"/>
    <mergeCell ref="H317:H318"/>
    <mergeCell ref="H319:H320"/>
    <mergeCell ref="H321:H322"/>
    <mergeCell ref="H323:H324"/>
    <mergeCell ref="H248:H249"/>
    <mergeCell ref="H253:H254"/>
    <mergeCell ref="H255:H256"/>
    <mergeCell ref="H257:H258"/>
    <mergeCell ref="H259:H260"/>
    <mergeCell ref="H261:H262"/>
    <mergeCell ref="H233:H234"/>
    <mergeCell ref="H238:H239"/>
    <mergeCell ref="H240:H241"/>
    <mergeCell ref="H242:H243"/>
    <mergeCell ref="H244:H245"/>
    <mergeCell ref="H246:H247"/>
    <mergeCell ref="H274:H275"/>
    <mergeCell ref="H276:H277"/>
    <mergeCell ref="H278:H279"/>
    <mergeCell ref="H263:H264"/>
    <mergeCell ref="H268:H269"/>
    <mergeCell ref="H270:H271"/>
    <mergeCell ref="H184:H185"/>
    <mergeCell ref="H141:H142"/>
    <mergeCell ref="H143:H144"/>
    <mergeCell ref="H148:H149"/>
    <mergeCell ref="H150:H151"/>
    <mergeCell ref="H152:H153"/>
    <mergeCell ref="H154:H155"/>
    <mergeCell ref="H126:H127"/>
    <mergeCell ref="H128:H129"/>
    <mergeCell ref="H133:H134"/>
    <mergeCell ref="H135:H136"/>
    <mergeCell ref="H137:H138"/>
    <mergeCell ref="H139:H140"/>
    <mergeCell ref="H216:H217"/>
    <mergeCell ref="H218:H219"/>
    <mergeCell ref="H223:H224"/>
    <mergeCell ref="H225:H226"/>
    <mergeCell ref="H201:H202"/>
    <mergeCell ref="H203:H204"/>
    <mergeCell ref="H208:H209"/>
    <mergeCell ref="H210:H211"/>
    <mergeCell ref="H212:H213"/>
    <mergeCell ref="H214:H215"/>
    <mergeCell ref="H186:H187"/>
    <mergeCell ref="H188:H189"/>
    <mergeCell ref="H193:H194"/>
    <mergeCell ref="H195:H196"/>
    <mergeCell ref="H197:H198"/>
    <mergeCell ref="H199:H200"/>
    <mergeCell ref="H47:H48"/>
    <mergeCell ref="H49:H50"/>
    <mergeCell ref="H51:H52"/>
    <mergeCell ref="H58:H59"/>
    <mergeCell ref="H60:H61"/>
    <mergeCell ref="H62:H63"/>
    <mergeCell ref="H32:H33"/>
    <mergeCell ref="H34:H35"/>
    <mergeCell ref="H36:H37"/>
    <mergeCell ref="H38:H39"/>
    <mergeCell ref="H43:H44"/>
    <mergeCell ref="H45:H46"/>
    <mergeCell ref="H53:H54"/>
    <mergeCell ref="H103:H104"/>
    <mergeCell ref="H105:H106"/>
    <mergeCell ref="H107:H108"/>
    <mergeCell ref="H109:H110"/>
    <mergeCell ref="H79:H80"/>
    <mergeCell ref="H81:H82"/>
    <mergeCell ref="H83:H84"/>
    <mergeCell ref="H88:H89"/>
    <mergeCell ref="H90:H91"/>
    <mergeCell ref="H92:H93"/>
    <mergeCell ref="AV966:AV969"/>
    <mergeCell ref="AW966:AW969"/>
    <mergeCell ref="AX966:AX969"/>
    <mergeCell ref="H13:H14"/>
    <mergeCell ref="H15:H16"/>
    <mergeCell ref="H17:H18"/>
    <mergeCell ref="H19:H20"/>
    <mergeCell ref="H21:H22"/>
    <mergeCell ref="H23:H24"/>
    <mergeCell ref="H28:H29"/>
    <mergeCell ref="AP966:AP969"/>
    <mergeCell ref="AQ966:AQ969"/>
    <mergeCell ref="AR966:AR969"/>
    <mergeCell ref="AS966:AS969"/>
    <mergeCell ref="AT966:AT969"/>
    <mergeCell ref="AU966:AU969"/>
    <mergeCell ref="AJ966:AJ969"/>
    <mergeCell ref="AK966:AK969"/>
    <mergeCell ref="AL966:AL969"/>
    <mergeCell ref="AM966:AM969"/>
    <mergeCell ref="AN966:AN969"/>
    <mergeCell ref="AO966:AO969"/>
    <mergeCell ref="AU962:AU965"/>
    <mergeCell ref="AV962:AV965"/>
    <mergeCell ref="AW962:AW965"/>
    <mergeCell ref="AX962:AX965"/>
    <mergeCell ref="AT958:AT961"/>
    <mergeCell ref="AU958:AU961"/>
    <mergeCell ref="AV958:AV961"/>
    <mergeCell ref="AW958:AW961"/>
    <mergeCell ref="AX958:AX961"/>
    <mergeCell ref="AN958:AN961"/>
    <mergeCell ref="AF966:AF969"/>
    <mergeCell ref="AG966:AG969"/>
    <mergeCell ref="AO962:AO965"/>
    <mergeCell ref="AP962:AP965"/>
    <mergeCell ref="AQ962:AQ965"/>
    <mergeCell ref="AR962:AR965"/>
    <mergeCell ref="AS962:AS965"/>
    <mergeCell ref="AT962:AT965"/>
    <mergeCell ref="AG962:AG965"/>
    <mergeCell ref="AJ962:AJ965"/>
    <mergeCell ref="AK962:AK965"/>
    <mergeCell ref="AL962:AL965"/>
    <mergeCell ref="AM962:AM965"/>
    <mergeCell ref="AN962:AN965"/>
    <mergeCell ref="C962:C965"/>
    <mergeCell ref="I962:I965"/>
    <mergeCell ref="J962:J965"/>
    <mergeCell ref="K962:K965"/>
    <mergeCell ref="AF962:AF965"/>
    <mergeCell ref="H964:H965"/>
    <mergeCell ref="H966:H967"/>
    <mergeCell ref="H968:H969"/>
    <mergeCell ref="H962:H963"/>
    <mergeCell ref="C958:C961"/>
    <mergeCell ref="I958:I961"/>
    <mergeCell ref="J958:J961"/>
    <mergeCell ref="K958:K961"/>
    <mergeCell ref="H958:H959"/>
    <mergeCell ref="H960:H961"/>
    <mergeCell ref="L955:M955"/>
    <mergeCell ref="N955:O955"/>
    <mergeCell ref="P955:Q955"/>
    <mergeCell ref="R955:S955"/>
    <mergeCell ref="T955:U955"/>
    <mergeCell ref="V955:W955"/>
    <mergeCell ref="E956:G956"/>
    <mergeCell ref="C966:C969"/>
    <mergeCell ref="I966:I969"/>
    <mergeCell ref="J966:J969"/>
    <mergeCell ref="K966:K969"/>
    <mergeCell ref="H906:H907"/>
    <mergeCell ref="H908:H909"/>
    <mergeCell ref="AP906:AP909"/>
    <mergeCell ref="AQ906:AQ909"/>
    <mergeCell ref="AR906:AR909"/>
    <mergeCell ref="AS906:AS909"/>
    <mergeCell ref="AT906:AT909"/>
    <mergeCell ref="AU906:AU909"/>
    <mergeCell ref="AJ906:AJ909"/>
    <mergeCell ref="AO958:AO961"/>
    <mergeCell ref="AP958:AP961"/>
    <mergeCell ref="AQ958:AQ961"/>
    <mergeCell ref="AR958:AR961"/>
    <mergeCell ref="AS958:AS961"/>
    <mergeCell ref="AF958:AF961"/>
    <mergeCell ref="AG958:AG961"/>
    <mergeCell ref="AJ958:AJ961"/>
    <mergeCell ref="AK958:AK961"/>
    <mergeCell ref="AL958:AL961"/>
    <mergeCell ref="AM958:AM961"/>
    <mergeCell ref="X955:Y955"/>
    <mergeCell ref="Z955:AA955"/>
    <mergeCell ref="AB955:AC955"/>
    <mergeCell ref="AF906:AF909"/>
    <mergeCell ref="AG906:AG909"/>
    <mergeCell ref="AK917:AK920"/>
    <mergeCell ref="AQ913:AQ916"/>
    <mergeCell ref="AR913:AR916"/>
    <mergeCell ref="AS913:AS916"/>
    <mergeCell ref="AT913:AT916"/>
    <mergeCell ref="AU913:AU916"/>
    <mergeCell ref="AR928:AR931"/>
    <mergeCell ref="AS902:AS905"/>
    <mergeCell ref="AT902:AT905"/>
    <mergeCell ref="AU902:AU905"/>
    <mergeCell ref="AV902:AV905"/>
    <mergeCell ref="AW902:AW905"/>
    <mergeCell ref="AX902:AX905"/>
    <mergeCell ref="AM902:AM905"/>
    <mergeCell ref="AN902:AN905"/>
    <mergeCell ref="AO902:AO905"/>
    <mergeCell ref="AP902:AP905"/>
    <mergeCell ref="AQ902:AQ905"/>
    <mergeCell ref="AR902:AR905"/>
    <mergeCell ref="AV906:AV909"/>
    <mergeCell ref="AW906:AW909"/>
    <mergeCell ref="AX906:AX909"/>
    <mergeCell ref="AU898:AU901"/>
    <mergeCell ref="AV898:AV901"/>
    <mergeCell ref="AW898:AW901"/>
    <mergeCell ref="AX898:AX901"/>
    <mergeCell ref="AO906:AO909"/>
    <mergeCell ref="AO898:AO901"/>
    <mergeCell ref="AP898:AP901"/>
    <mergeCell ref="AQ898:AQ901"/>
    <mergeCell ref="AF898:AF901"/>
    <mergeCell ref="AG898:AG901"/>
    <mergeCell ref="AJ898:AJ901"/>
    <mergeCell ref="AK898:AK901"/>
    <mergeCell ref="H898:H899"/>
    <mergeCell ref="H900:H901"/>
    <mergeCell ref="C898:C901"/>
    <mergeCell ref="I898:I901"/>
    <mergeCell ref="J898:J901"/>
    <mergeCell ref="K898:K901"/>
    <mergeCell ref="AT853:AT856"/>
    <mergeCell ref="AT898:AT901"/>
    <mergeCell ref="I883:I886"/>
    <mergeCell ref="J883:J886"/>
    <mergeCell ref="K883:K886"/>
    <mergeCell ref="E881:G881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B880:AC880"/>
    <mergeCell ref="AJ883:AJ886"/>
    <mergeCell ref="N850:O850"/>
    <mergeCell ref="P850:Q850"/>
    <mergeCell ref="R850:S850"/>
    <mergeCell ref="T850:U850"/>
    <mergeCell ref="AL857:AL860"/>
    <mergeCell ref="AM857:AM860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H902:H903"/>
    <mergeCell ref="H904:H905"/>
    <mergeCell ref="AG857:AG860"/>
    <mergeCell ref="AJ857:AJ860"/>
    <mergeCell ref="AK857:AK860"/>
    <mergeCell ref="AQ853:AQ856"/>
    <mergeCell ref="H853:H854"/>
    <mergeCell ref="H855:H856"/>
    <mergeCell ref="H857:H858"/>
    <mergeCell ref="H859:H860"/>
    <mergeCell ref="AL853:AL856"/>
    <mergeCell ref="AM853:AM856"/>
    <mergeCell ref="AN853:AN856"/>
    <mergeCell ref="AO853:AO856"/>
    <mergeCell ref="C883:C886"/>
    <mergeCell ref="AV846:AV849"/>
    <mergeCell ref="AW846:AW849"/>
    <mergeCell ref="AX846:AX849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H846:H847"/>
    <mergeCell ref="H848:H849"/>
    <mergeCell ref="AU842:AU845"/>
    <mergeCell ref="AV842:AV845"/>
    <mergeCell ref="AW842:AW845"/>
    <mergeCell ref="AX842:AX845"/>
    <mergeCell ref="C846:C849"/>
    <mergeCell ref="I846:I849"/>
    <mergeCell ref="J846:J849"/>
    <mergeCell ref="K846:K849"/>
    <mergeCell ref="AF846:AF849"/>
    <mergeCell ref="AG846:AG849"/>
    <mergeCell ref="AW838:AW841"/>
    <mergeCell ref="AX838:AX841"/>
    <mergeCell ref="AM797:AM800"/>
    <mergeCell ref="AN797:AN800"/>
    <mergeCell ref="AO797:AO800"/>
    <mergeCell ref="AP797:AP800"/>
    <mergeCell ref="AQ797:AQ800"/>
    <mergeCell ref="AR797:AR800"/>
    <mergeCell ref="AS797:AS800"/>
    <mergeCell ref="AT797:AT800"/>
    <mergeCell ref="V835:W835"/>
    <mergeCell ref="X835:Y835"/>
    <mergeCell ref="Z835:AA835"/>
    <mergeCell ref="AB835:AC835"/>
    <mergeCell ref="AU838:AU841"/>
    <mergeCell ref="AV838:AV841"/>
    <mergeCell ref="AQ842:AQ845"/>
    <mergeCell ref="AR842:AR845"/>
    <mergeCell ref="AS842:AS845"/>
    <mergeCell ref="AT801:AT804"/>
    <mergeCell ref="AU801:AU804"/>
    <mergeCell ref="AV801:AV804"/>
    <mergeCell ref="AW801:AW804"/>
    <mergeCell ref="AX801:AX804"/>
    <mergeCell ref="AM801:AM804"/>
    <mergeCell ref="AP801:AP804"/>
    <mergeCell ref="AN808:AN811"/>
    <mergeCell ref="AO808:AO811"/>
    <mergeCell ref="AP808:AP811"/>
    <mergeCell ref="AQ808:AQ811"/>
    <mergeCell ref="AR808:AR811"/>
    <mergeCell ref="AS808:AS811"/>
    <mergeCell ref="C771:C774"/>
    <mergeCell ref="C793:C796"/>
    <mergeCell ref="AT842:AT845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Q838:AQ841"/>
    <mergeCell ref="AR838:AR841"/>
    <mergeCell ref="AS838:AS841"/>
    <mergeCell ref="AT838:AT841"/>
    <mergeCell ref="AK838:AK841"/>
    <mergeCell ref="AL838:AL841"/>
    <mergeCell ref="AM838:AM841"/>
    <mergeCell ref="AN838:AN841"/>
    <mergeCell ref="AO838:AO841"/>
    <mergeCell ref="AP838:AP841"/>
    <mergeCell ref="AR786:AR789"/>
    <mergeCell ref="AS786:AS789"/>
    <mergeCell ref="AT786:AT789"/>
    <mergeCell ref="AV808:AV811"/>
    <mergeCell ref="AW808:AW811"/>
    <mergeCell ref="AX808:AX811"/>
    <mergeCell ref="AN801:AN804"/>
    <mergeCell ref="C838:C841"/>
    <mergeCell ref="I838:I841"/>
    <mergeCell ref="J838:J841"/>
    <mergeCell ref="K838:K841"/>
    <mergeCell ref="AF838:AF841"/>
    <mergeCell ref="AG838:AG841"/>
    <mergeCell ref="AJ838:AJ841"/>
    <mergeCell ref="AL786:AL789"/>
    <mergeCell ref="AM786:AM789"/>
    <mergeCell ref="AN786:AN789"/>
    <mergeCell ref="AO786:AO789"/>
    <mergeCell ref="AP786:AP789"/>
    <mergeCell ref="AQ786:AQ789"/>
    <mergeCell ref="AP778:AP781"/>
    <mergeCell ref="AR778:AR781"/>
    <mergeCell ref="C786:C789"/>
    <mergeCell ref="I786:I789"/>
    <mergeCell ref="J786:J789"/>
    <mergeCell ref="K786:K789"/>
    <mergeCell ref="AF786:AF789"/>
    <mergeCell ref="AG786:AG789"/>
    <mergeCell ref="AJ786:AJ789"/>
    <mergeCell ref="AK786:AK789"/>
    <mergeCell ref="AJ778:AJ781"/>
    <mergeCell ref="AK778:AK781"/>
    <mergeCell ref="AL778:AL781"/>
    <mergeCell ref="AM778:AM781"/>
    <mergeCell ref="AN778:AN781"/>
    <mergeCell ref="AO801:AO804"/>
    <mergeCell ref="J726:J729"/>
    <mergeCell ref="K726:K729"/>
    <mergeCell ref="AF726:AF729"/>
    <mergeCell ref="AG726:AG729"/>
    <mergeCell ref="AJ726:AJ729"/>
    <mergeCell ref="AS782:AS785"/>
    <mergeCell ref="AT782:AT785"/>
    <mergeCell ref="C778:C781"/>
    <mergeCell ref="I778:I781"/>
    <mergeCell ref="J778:J781"/>
    <mergeCell ref="K778:K781"/>
    <mergeCell ref="AF778:AF781"/>
    <mergeCell ref="AG778:AG781"/>
    <mergeCell ref="AK782:AK785"/>
    <mergeCell ref="AL782:AL785"/>
    <mergeCell ref="AM782:AM785"/>
    <mergeCell ref="AN782:AN785"/>
    <mergeCell ref="AO782:AO785"/>
    <mergeCell ref="AP782:AP785"/>
    <mergeCell ref="C782:C785"/>
    <mergeCell ref="I782:I785"/>
    <mergeCell ref="J782:J785"/>
    <mergeCell ref="K782:K785"/>
    <mergeCell ref="AF782:AF785"/>
    <mergeCell ref="AG782:AG785"/>
    <mergeCell ref="AJ782:AJ785"/>
    <mergeCell ref="J771:J774"/>
    <mergeCell ref="L730:M730"/>
    <mergeCell ref="H769:H770"/>
    <mergeCell ref="H771:H772"/>
    <mergeCell ref="H773:H774"/>
    <mergeCell ref="H743:H744"/>
    <mergeCell ref="C666:C669"/>
    <mergeCell ref="I666:I669"/>
    <mergeCell ref="J666:J669"/>
    <mergeCell ref="C718:C721"/>
    <mergeCell ref="I718:I721"/>
    <mergeCell ref="J718:J721"/>
    <mergeCell ref="AL733:AL736"/>
    <mergeCell ref="AM733:AM736"/>
    <mergeCell ref="AN733:AN736"/>
    <mergeCell ref="AO733:AO736"/>
    <mergeCell ref="AP733:AP736"/>
    <mergeCell ref="AQ733:AQ736"/>
    <mergeCell ref="AR733:AR736"/>
    <mergeCell ref="C707:C710"/>
    <mergeCell ref="I707:I710"/>
    <mergeCell ref="J707:J710"/>
    <mergeCell ref="AL673:AL676"/>
    <mergeCell ref="AM673:AM676"/>
    <mergeCell ref="L670:M670"/>
    <mergeCell ref="N670:O670"/>
    <mergeCell ref="AL677:AL680"/>
    <mergeCell ref="AM677:AM680"/>
    <mergeCell ref="AN677:AN680"/>
    <mergeCell ref="AO677:AO680"/>
    <mergeCell ref="J688:J691"/>
    <mergeCell ref="C677:C680"/>
    <mergeCell ref="I677:I680"/>
    <mergeCell ref="J677:J680"/>
    <mergeCell ref="AP677:AP680"/>
    <mergeCell ref="I726:I729"/>
    <mergeCell ref="AQ677:AQ680"/>
    <mergeCell ref="AM681:AM684"/>
    <mergeCell ref="I771:I774"/>
    <mergeCell ref="AW726:AW729"/>
    <mergeCell ref="C722:C725"/>
    <mergeCell ref="I722:I725"/>
    <mergeCell ref="J722:J725"/>
    <mergeCell ref="H722:H723"/>
    <mergeCell ref="H724:H725"/>
    <mergeCell ref="H726:H727"/>
    <mergeCell ref="AK726:AK729"/>
    <mergeCell ref="AL726:AL729"/>
    <mergeCell ref="AM726:AM729"/>
    <mergeCell ref="AN726:AN729"/>
    <mergeCell ref="AO726:AO729"/>
    <mergeCell ref="AP726:AP729"/>
    <mergeCell ref="AV722:AV725"/>
    <mergeCell ref="AW722:AW725"/>
    <mergeCell ref="C726:C729"/>
    <mergeCell ref="AP741:AP744"/>
    <mergeCell ref="AQ741:AQ744"/>
    <mergeCell ref="AR741:AR744"/>
    <mergeCell ref="AS741:AS744"/>
    <mergeCell ref="AT741:AT744"/>
    <mergeCell ref="AU741:AU744"/>
    <mergeCell ref="AR737:AR740"/>
    <mergeCell ref="AS737:AS740"/>
    <mergeCell ref="AT737:AT740"/>
    <mergeCell ref="AU737:AU740"/>
    <mergeCell ref="AP722:AP725"/>
    <mergeCell ref="AQ722:AQ725"/>
    <mergeCell ref="AR722:AR725"/>
    <mergeCell ref="AS722:AS725"/>
    <mergeCell ref="C737:C740"/>
    <mergeCell ref="AU666:AU669"/>
    <mergeCell ref="AV666:AV669"/>
    <mergeCell ref="AW666:AW669"/>
    <mergeCell ref="K666:K669"/>
    <mergeCell ref="AF666:AF669"/>
    <mergeCell ref="AG666:AG669"/>
    <mergeCell ref="AJ666:AJ669"/>
    <mergeCell ref="AU673:AU676"/>
    <mergeCell ref="AV673:AV676"/>
    <mergeCell ref="AW673:AW676"/>
    <mergeCell ref="AV688:AV691"/>
    <mergeCell ref="AP688:AP691"/>
    <mergeCell ref="AQ688:AQ691"/>
    <mergeCell ref="AR688:AR691"/>
    <mergeCell ref="AS688:AS691"/>
    <mergeCell ref="AT688:AT691"/>
    <mergeCell ref="AQ666:AQ669"/>
    <mergeCell ref="AR666:AR669"/>
    <mergeCell ref="AS666:AS669"/>
    <mergeCell ref="AT666:AT669"/>
    <mergeCell ref="AK666:AK669"/>
    <mergeCell ref="AL666:AL669"/>
    <mergeCell ref="K688:K691"/>
    <mergeCell ref="K677:K680"/>
    <mergeCell ref="AS681:AS684"/>
    <mergeCell ref="AT681:AT684"/>
    <mergeCell ref="AO673:AO676"/>
    <mergeCell ref="AP673:AP676"/>
    <mergeCell ref="AQ673:AQ676"/>
    <mergeCell ref="AR673:AR676"/>
    <mergeCell ref="AS673:AS676"/>
    <mergeCell ref="AT673:AT676"/>
    <mergeCell ref="AX666:AX669"/>
    <mergeCell ref="L715:M715"/>
    <mergeCell ref="N715:O715"/>
    <mergeCell ref="P715:Q715"/>
    <mergeCell ref="R715:S715"/>
    <mergeCell ref="T715:U715"/>
    <mergeCell ref="V715:W715"/>
    <mergeCell ref="AR662:AR665"/>
    <mergeCell ref="AS662:AS665"/>
    <mergeCell ref="AT662:AT665"/>
    <mergeCell ref="AU662:AU665"/>
    <mergeCell ref="AV662:AV665"/>
    <mergeCell ref="AW662:AW665"/>
    <mergeCell ref="AL662:AL665"/>
    <mergeCell ref="AM662:AM665"/>
    <mergeCell ref="AN662:AN665"/>
    <mergeCell ref="AO662:AO665"/>
    <mergeCell ref="AP662:AP665"/>
    <mergeCell ref="AQ662:AQ665"/>
    <mergeCell ref="X715:Y715"/>
    <mergeCell ref="Z715:AA715"/>
    <mergeCell ref="AB715:AC715"/>
    <mergeCell ref="AM666:AM669"/>
    <mergeCell ref="AN666:AN669"/>
    <mergeCell ref="AO666:AO669"/>
    <mergeCell ref="AP666:AP669"/>
    <mergeCell ref="AU681:AU684"/>
    <mergeCell ref="AV681:AV684"/>
    <mergeCell ref="AW681:AW684"/>
    <mergeCell ref="AX673:AX676"/>
    <mergeCell ref="AF677:AF680"/>
    <mergeCell ref="AG677:AG680"/>
    <mergeCell ref="AW658:AW661"/>
    <mergeCell ref="AX658:AX661"/>
    <mergeCell ref="C662:C665"/>
    <mergeCell ref="I662:I665"/>
    <mergeCell ref="J662:J665"/>
    <mergeCell ref="K662:K665"/>
    <mergeCell ref="AF662:AF665"/>
    <mergeCell ref="AG662:AG665"/>
    <mergeCell ref="AJ662:AJ665"/>
    <mergeCell ref="AK662:AK665"/>
    <mergeCell ref="AJ658:AJ661"/>
    <mergeCell ref="AK658:AK661"/>
    <mergeCell ref="AS658:AS661"/>
    <mergeCell ref="AT658:AT661"/>
    <mergeCell ref="AU658:AU661"/>
    <mergeCell ref="AV658:AV661"/>
    <mergeCell ref="C658:C661"/>
    <mergeCell ref="I658:I661"/>
    <mergeCell ref="J658:J661"/>
    <mergeCell ref="K658:K661"/>
    <mergeCell ref="AF658:AF661"/>
    <mergeCell ref="AG658:AG661"/>
    <mergeCell ref="AP658:AP661"/>
    <mergeCell ref="AQ658:AQ661"/>
    <mergeCell ref="AR658:AR661"/>
    <mergeCell ref="AX662:AX665"/>
    <mergeCell ref="H662:H663"/>
    <mergeCell ref="H664:H665"/>
    <mergeCell ref="K602:K605"/>
    <mergeCell ref="AF602:AF605"/>
    <mergeCell ref="AG602:AG605"/>
    <mergeCell ref="AJ602:AJ605"/>
    <mergeCell ref="AS606:AS609"/>
    <mergeCell ref="AP636:AP639"/>
    <mergeCell ref="AQ636:AQ639"/>
    <mergeCell ref="AR636:AR639"/>
    <mergeCell ref="AR643:AR646"/>
    <mergeCell ref="AP643:AP646"/>
    <mergeCell ref="AQ643:AQ646"/>
    <mergeCell ref="AP613:AP616"/>
    <mergeCell ref="AQ613:AQ616"/>
    <mergeCell ref="X610:Y610"/>
    <mergeCell ref="Z610:AA610"/>
    <mergeCell ref="AB610:AC610"/>
    <mergeCell ref="AR617:AR620"/>
    <mergeCell ref="AS617:AS620"/>
    <mergeCell ref="V625:W625"/>
    <mergeCell ref="X625:Y625"/>
    <mergeCell ref="AP606:AP609"/>
    <mergeCell ref="AQ606:AQ609"/>
    <mergeCell ref="AR606:AR609"/>
    <mergeCell ref="K606:K609"/>
    <mergeCell ref="AF606:AF609"/>
    <mergeCell ref="AG606:AG609"/>
    <mergeCell ref="AJ606:AJ609"/>
    <mergeCell ref="AK606:AK609"/>
    <mergeCell ref="AL606:AL609"/>
    <mergeCell ref="AK602:AK605"/>
    <mergeCell ref="AN613:AN616"/>
    <mergeCell ref="AO613:AO616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AX553:AX556"/>
    <mergeCell ref="AU557:AU560"/>
    <mergeCell ref="AV557:AV560"/>
    <mergeCell ref="AW557:AW560"/>
    <mergeCell ref="AX557:AX560"/>
    <mergeCell ref="AV602:AV605"/>
    <mergeCell ref="AW602:AW605"/>
    <mergeCell ref="AX602:AX605"/>
    <mergeCell ref="Z595:AA595"/>
    <mergeCell ref="AB595:AC595"/>
    <mergeCell ref="AU598:AU601"/>
    <mergeCell ref="AV598:AV601"/>
    <mergeCell ref="AW598:AW601"/>
    <mergeCell ref="AU553:AU556"/>
    <mergeCell ref="AV553:AV556"/>
    <mergeCell ref="AW553:AW556"/>
    <mergeCell ref="AF557:AF560"/>
    <mergeCell ref="AG557:AG560"/>
    <mergeCell ref="L595:M595"/>
    <mergeCell ref="N595:O595"/>
    <mergeCell ref="P595:Q595"/>
    <mergeCell ref="R595:S595"/>
    <mergeCell ref="T595:U595"/>
    <mergeCell ref="AX546:AX549"/>
    <mergeCell ref="AS546:AS549"/>
    <mergeCell ref="AT546:AT549"/>
    <mergeCell ref="AU546:AU549"/>
    <mergeCell ref="AS553:AS556"/>
    <mergeCell ref="AT553:AT556"/>
    <mergeCell ref="AS561:AS564"/>
    <mergeCell ref="AT561:AT564"/>
    <mergeCell ref="AJ557:AJ560"/>
    <mergeCell ref="AK557:AK560"/>
    <mergeCell ref="AM561:AM564"/>
    <mergeCell ref="AN561:AN564"/>
    <mergeCell ref="AO561:AO564"/>
    <mergeCell ref="AP561:AP564"/>
    <mergeCell ref="AQ553:AQ556"/>
    <mergeCell ref="AR553:AR556"/>
    <mergeCell ref="AM546:AM549"/>
    <mergeCell ref="AN546:AN549"/>
    <mergeCell ref="AO546:AO549"/>
    <mergeCell ref="AP546:AP549"/>
    <mergeCell ref="AQ546:AQ549"/>
    <mergeCell ref="AR546:AR549"/>
    <mergeCell ref="AR561:AR564"/>
    <mergeCell ref="AW561:AW564"/>
    <mergeCell ref="AX561:AX564"/>
    <mergeCell ref="AQ561:AQ564"/>
    <mergeCell ref="AV561:AV564"/>
    <mergeCell ref="V595:W595"/>
    <mergeCell ref="X595:Y595"/>
    <mergeCell ref="AQ598:AQ601"/>
    <mergeCell ref="AR598:AR601"/>
    <mergeCell ref="AS598:AS601"/>
    <mergeCell ref="AT598:AT601"/>
    <mergeCell ref="AL602:AL605"/>
    <mergeCell ref="AM602:AM605"/>
    <mergeCell ref="AN602:AN605"/>
    <mergeCell ref="AO602:AO605"/>
    <mergeCell ref="AP602:AP605"/>
    <mergeCell ref="AQ602:AQ605"/>
    <mergeCell ref="AK598:AK601"/>
    <mergeCell ref="AL598:AL601"/>
    <mergeCell ref="AM598:AM601"/>
    <mergeCell ref="AN598:AN601"/>
    <mergeCell ref="AO598:AO601"/>
    <mergeCell ref="AP598:AP601"/>
    <mergeCell ref="K546:K549"/>
    <mergeCell ref="AF546:AF549"/>
    <mergeCell ref="AG546:AG549"/>
    <mergeCell ref="AJ546:AJ549"/>
    <mergeCell ref="AK546:AK549"/>
    <mergeCell ref="AL546:AL549"/>
    <mergeCell ref="C546:C549"/>
    <mergeCell ref="I546:I549"/>
    <mergeCell ref="J546:J549"/>
    <mergeCell ref="R550:S550"/>
    <mergeCell ref="T550:U550"/>
    <mergeCell ref="V550:W550"/>
    <mergeCell ref="X550:Y550"/>
    <mergeCell ref="Z550:AA550"/>
    <mergeCell ref="AB550:AC550"/>
    <mergeCell ref="H548:H549"/>
    <mergeCell ref="AW542:AW545"/>
    <mergeCell ref="K542:K545"/>
    <mergeCell ref="AF542:AF545"/>
    <mergeCell ref="AG542:AG545"/>
    <mergeCell ref="AV546:AV549"/>
    <mergeCell ref="AW546:AW549"/>
    <mergeCell ref="AX542:AX545"/>
    <mergeCell ref="AL538:AL541"/>
    <mergeCell ref="AM538:AM541"/>
    <mergeCell ref="AN538:AN541"/>
    <mergeCell ref="AO538:AO541"/>
    <mergeCell ref="AP538:AP541"/>
    <mergeCell ref="AP542:AP545"/>
    <mergeCell ref="AQ542:AQ545"/>
    <mergeCell ref="AR542:AR545"/>
    <mergeCell ref="AS542:AS545"/>
    <mergeCell ref="AT542:AT545"/>
    <mergeCell ref="AU542:AU545"/>
    <mergeCell ref="AJ542:AJ545"/>
    <mergeCell ref="AK542:AK545"/>
    <mergeCell ref="AL542:AL545"/>
    <mergeCell ref="AM542:AM545"/>
    <mergeCell ref="AN542:AN545"/>
    <mergeCell ref="AO542:AO545"/>
    <mergeCell ref="AU538:AU541"/>
    <mergeCell ref="AV538:AV541"/>
    <mergeCell ref="AW538:AW541"/>
    <mergeCell ref="AX538:AX541"/>
    <mergeCell ref="AF538:AF541"/>
    <mergeCell ref="AG538:AG541"/>
    <mergeCell ref="AJ538:AJ541"/>
    <mergeCell ref="AK538:AK541"/>
    <mergeCell ref="AS538:AS541"/>
    <mergeCell ref="AT538:AT541"/>
    <mergeCell ref="X535:Y535"/>
    <mergeCell ref="Z535:AA535"/>
    <mergeCell ref="AB535:AC535"/>
    <mergeCell ref="C538:C541"/>
    <mergeCell ref="I538:I541"/>
    <mergeCell ref="J538:J541"/>
    <mergeCell ref="K538:K541"/>
    <mergeCell ref="AV542:AV545"/>
    <mergeCell ref="L535:M535"/>
    <mergeCell ref="N535:O535"/>
    <mergeCell ref="P535:Q535"/>
    <mergeCell ref="R535:S535"/>
    <mergeCell ref="T535:U535"/>
    <mergeCell ref="V535:W535"/>
    <mergeCell ref="C542:C545"/>
    <mergeCell ref="I542:I545"/>
    <mergeCell ref="J542:J545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N486:AN489"/>
    <mergeCell ref="AP482:AP485"/>
    <mergeCell ref="L430:M430"/>
    <mergeCell ref="N430:O430"/>
    <mergeCell ref="P430:Q430"/>
    <mergeCell ref="R430:S430"/>
    <mergeCell ref="AX482:AX485"/>
    <mergeCell ref="C486:C489"/>
    <mergeCell ref="I486:I489"/>
    <mergeCell ref="J486:J489"/>
    <mergeCell ref="K486:K489"/>
    <mergeCell ref="AF486:AF489"/>
    <mergeCell ref="AX478:AX481"/>
    <mergeCell ref="AQ437:AQ440"/>
    <mergeCell ref="AR437:AR440"/>
    <mergeCell ref="AS437:AS440"/>
    <mergeCell ref="AT437:AT440"/>
    <mergeCell ref="AU437:AU440"/>
    <mergeCell ref="AV437:AV440"/>
    <mergeCell ref="AW437:AW440"/>
    <mergeCell ref="H478:H479"/>
    <mergeCell ref="H480:H481"/>
    <mergeCell ref="I478:I481"/>
    <mergeCell ref="J478:J481"/>
    <mergeCell ref="K478:K481"/>
    <mergeCell ref="AF478:AF481"/>
    <mergeCell ref="AG478:AG481"/>
    <mergeCell ref="AR448:AR451"/>
    <mergeCell ref="AO448:AO451"/>
    <mergeCell ref="AP448:AP451"/>
    <mergeCell ref="AQ448:AQ451"/>
    <mergeCell ref="C478:C481"/>
    <mergeCell ref="AU433:AU436"/>
    <mergeCell ref="AV433:AV436"/>
    <mergeCell ref="AX426:AX429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B475:AC475"/>
    <mergeCell ref="AQ482:AQ485"/>
    <mergeCell ref="AR482:AR485"/>
    <mergeCell ref="AS482:AS485"/>
    <mergeCell ref="AT482:AT485"/>
    <mergeCell ref="AU482:AU485"/>
    <mergeCell ref="AV482:AV485"/>
    <mergeCell ref="AP478:AP481"/>
    <mergeCell ref="AQ478:AQ481"/>
    <mergeCell ref="AR478:AR481"/>
    <mergeCell ref="AS478:AS481"/>
    <mergeCell ref="AT478:AT481"/>
    <mergeCell ref="AJ478:AJ481"/>
    <mergeCell ref="AK478:AK481"/>
    <mergeCell ref="AL478:AL481"/>
    <mergeCell ref="AM478:AM481"/>
    <mergeCell ref="AN478:AN481"/>
    <mergeCell ref="AO478:AO481"/>
    <mergeCell ref="AS426:AS429"/>
    <mergeCell ref="AT426:AT429"/>
    <mergeCell ref="AU426:AU429"/>
    <mergeCell ref="AV426:AV429"/>
    <mergeCell ref="AW426:AW429"/>
    <mergeCell ref="K426:K429"/>
    <mergeCell ref="AF426:AF429"/>
    <mergeCell ref="AG426:AG429"/>
    <mergeCell ref="AJ426:AJ429"/>
    <mergeCell ref="AK426:AK429"/>
    <mergeCell ref="AL426:AL429"/>
    <mergeCell ref="X385:Y385"/>
    <mergeCell ref="Z385:AA385"/>
    <mergeCell ref="AB385:AC385"/>
    <mergeCell ref="AU388:AU391"/>
    <mergeCell ref="AV388:AV391"/>
    <mergeCell ref="AU396:AU399"/>
    <mergeCell ref="AV396:AV399"/>
    <mergeCell ref="AT418:AT421"/>
    <mergeCell ref="AU418:AU421"/>
    <mergeCell ref="AV418:AV421"/>
    <mergeCell ref="AJ388:AJ391"/>
    <mergeCell ref="AK388:AK391"/>
    <mergeCell ref="AL388:AL391"/>
    <mergeCell ref="AM388:AM391"/>
    <mergeCell ref="K403:K406"/>
    <mergeCell ref="L385:M385"/>
    <mergeCell ref="N385:O385"/>
    <mergeCell ref="P385:Q385"/>
    <mergeCell ref="R385:S385"/>
    <mergeCell ref="T385:U385"/>
    <mergeCell ref="V385:W385"/>
    <mergeCell ref="AN418:AN421"/>
    <mergeCell ref="AO418:AO421"/>
    <mergeCell ref="AP418:AP421"/>
    <mergeCell ref="AQ418:AQ421"/>
    <mergeCell ref="AR418:AR421"/>
    <mergeCell ref="AS418:AS421"/>
    <mergeCell ref="K418:K421"/>
    <mergeCell ref="AF418:AF421"/>
    <mergeCell ref="AG418:AG421"/>
    <mergeCell ref="AJ418:AJ421"/>
    <mergeCell ref="AK418:AK421"/>
    <mergeCell ref="AL418:AL421"/>
    <mergeCell ref="AP392:AP395"/>
    <mergeCell ref="AQ392:AQ395"/>
    <mergeCell ref="AR392:AR395"/>
    <mergeCell ref="AS392:AS395"/>
    <mergeCell ref="AQ388:AQ391"/>
    <mergeCell ref="AR388:AR391"/>
    <mergeCell ref="AJ392:AJ395"/>
    <mergeCell ref="AK392:AK395"/>
    <mergeCell ref="AL392:AL395"/>
    <mergeCell ref="AM392:AM395"/>
    <mergeCell ref="AN392:AN395"/>
    <mergeCell ref="AO392:AO395"/>
    <mergeCell ref="AM411:AM414"/>
    <mergeCell ref="AN411:AN414"/>
    <mergeCell ref="AO411:AO414"/>
    <mergeCell ref="AP411:AP414"/>
    <mergeCell ref="AQ411:AQ414"/>
    <mergeCell ref="AR411:AR414"/>
    <mergeCell ref="K411:K414"/>
    <mergeCell ref="AF411:AF414"/>
    <mergeCell ref="AG411:AG414"/>
    <mergeCell ref="AJ411:AJ414"/>
    <mergeCell ref="AK411:AK414"/>
    <mergeCell ref="AL411:AL414"/>
    <mergeCell ref="V415:W415"/>
    <mergeCell ref="AT366:AT369"/>
    <mergeCell ref="AU366:AU369"/>
    <mergeCell ref="AV366:AV369"/>
    <mergeCell ref="AW366:AW369"/>
    <mergeCell ref="AX366:AX369"/>
    <mergeCell ref="C362:C365"/>
    <mergeCell ref="I362:I365"/>
    <mergeCell ref="J362:J365"/>
    <mergeCell ref="K362:K365"/>
    <mergeCell ref="AF362:AF365"/>
    <mergeCell ref="AM366:AM369"/>
    <mergeCell ref="AN366:AN369"/>
    <mergeCell ref="AO366:AO369"/>
    <mergeCell ref="AP366:AP369"/>
    <mergeCell ref="AQ366:AQ369"/>
    <mergeCell ref="AR366:AR369"/>
    <mergeCell ref="AX362:AX365"/>
    <mergeCell ref="C366:C369"/>
    <mergeCell ref="I366:I369"/>
    <mergeCell ref="J366:J369"/>
    <mergeCell ref="K366:K369"/>
    <mergeCell ref="AF366:AF369"/>
    <mergeCell ref="AG366:AG369"/>
    <mergeCell ref="AJ366:AJ369"/>
    <mergeCell ref="AK366:AK369"/>
    <mergeCell ref="AL366:AL369"/>
    <mergeCell ref="AK362:AK365"/>
    <mergeCell ref="AL362:AL365"/>
    <mergeCell ref="AU362:AU365"/>
    <mergeCell ref="AV362:AV365"/>
    <mergeCell ref="AR362:AR365"/>
    <mergeCell ref="AS362:AS365"/>
    <mergeCell ref="AX358:AX361"/>
    <mergeCell ref="L310:M310"/>
    <mergeCell ref="N310:O310"/>
    <mergeCell ref="P310:Q310"/>
    <mergeCell ref="R310:S310"/>
    <mergeCell ref="T310:U310"/>
    <mergeCell ref="V310:W310"/>
    <mergeCell ref="X310:Y310"/>
    <mergeCell ref="AX317:AX320"/>
    <mergeCell ref="AN317:AN320"/>
    <mergeCell ref="AO317:AO320"/>
    <mergeCell ref="AP317:AP320"/>
    <mergeCell ref="AQ317:AQ320"/>
    <mergeCell ref="AR317:AR320"/>
    <mergeCell ref="AX313:AX316"/>
    <mergeCell ref="AT328:AT331"/>
    <mergeCell ref="AU328:AU331"/>
    <mergeCell ref="AV328:AV331"/>
    <mergeCell ref="AN328:AN331"/>
    <mergeCell ref="AO328:AO331"/>
    <mergeCell ref="AK358:AK361"/>
    <mergeCell ref="AL358:AL361"/>
    <mergeCell ref="AM358:AM361"/>
    <mergeCell ref="AN358:AN361"/>
    <mergeCell ref="AT302:AT305"/>
    <mergeCell ref="AU302:AU305"/>
    <mergeCell ref="AV302:AV305"/>
    <mergeCell ref="AW302:AW305"/>
    <mergeCell ref="AR306:AR309"/>
    <mergeCell ref="AM328:AM331"/>
    <mergeCell ref="AB310:AC310"/>
    <mergeCell ref="AU313:AU316"/>
    <mergeCell ref="AW362:AW365"/>
    <mergeCell ref="AG362:AG365"/>
    <mergeCell ref="AJ362:AJ365"/>
    <mergeCell ref="AM362:AM365"/>
    <mergeCell ref="AN362:AN365"/>
    <mergeCell ref="AV358:AV361"/>
    <mergeCell ref="AW358:AW361"/>
    <mergeCell ref="AO362:AO365"/>
    <mergeCell ref="AP362:AP365"/>
    <mergeCell ref="AQ362:AQ365"/>
    <mergeCell ref="J306:J309"/>
    <mergeCell ref="AW317:AW320"/>
    <mergeCell ref="C313:C316"/>
    <mergeCell ref="I313:I316"/>
    <mergeCell ref="J313:J316"/>
    <mergeCell ref="AM317:AM320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S306:AS309"/>
    <mergeCell ref="AT306:AT309"/>
    <mergeCell ref="AU306:AU309"/>
    <mergeCell ref="AV306:AV309"/>
    <mergeCell ref="Z310:AA310"/>
    <mergeCell ref="H308:H309"/>
    <mergeCell ref="T325:U325"/>
    <mergeCell ref="V325:W325"/>
    <mergeCell ref="C317:C320"/>
    <mergeCell ref="I317:I320"/>
    <mergeCell ref="J317:J320"/>
    <mergeCell ref="K317:K320"/>
    <mergeCell ref="C321:C324"/>
    <mergeCell ref="I321:I324"/>
    <mergeCell ref="H306:H307"/>
    <mergeCell ref="C358:C361"/>
    <mergeCell ref="I358:I361"/>
    <mergeCell ref="J358:J361"/>
    <mergeCell ref="K358:K361"/>
    <mergeCell ref="AF358:AF361"/>
    <mergeCell ref="AL306:AL309"/>
    <mergeCell ref="AM306:AM309"/>
    <mergeCell ref="AN306:AN309"/>
    <mergeCell ref="AO306:AO309"/>
    <mergeCell ref="AP306:AP309"/>
    <mergeCell ref="AQ306:AQ309"/>
    <mergeCell ref="H302:H303"/>
    <mergeCell ref="H304:H305"/>
    <mergeCell ref="AF306:AF309"/>
    <mergeCell ref="AG306:AG309"/>
    <mergeCell ref="AJ306:AJ309"/>
    <mergeCell ref="AK306:AK309"/>
    <mergeCell ref="C347:C350"/>
    <mergeCell ref="I347:I350"/>
    <mergeCell ref="J347:J350"/>
    <mergeCell ref="Z325:AA325"/>
    <mergeCell ref="AB325:AC325"/>
    <mergeCell ref="C328:C331"/>
    <mergeCell ref="I328:I331"/>
    <mergeCell ref="J328:J331"/>
    <mergeCell ref="K328:K331"/>
    <mergeCell ref="H328:H329"/>
    <mergeCell ref="H330:H331"/>
    <mergeCell ref="L325:M325"/>
    <mergeCell ref="N325:O325"/>
    <mergeCell ref="P325:Q325"/>
    <mergeCell ref="R325:S325"/>
    <mergeCell ref="AX302:AX305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K302:AK305"/>
    <mergeCell ref="AO298:AO301"/>
    <mergeCell ref="AP298:AP301"/>
    <mergeCell ref="AQ298:AQ301"/>
    <mergeCell ref="AR298:AR301"/>
    <mergeCell ref="AR302:AR305"/>
    <mergeCell ref="AU298:AU301"/>
    <mergeCell ref="AV298:AV301"/>
    <mergeCell ref="H298:H299"/>
    <mergeCell ref="H300:H301"/>
    <mergeCell ref="AF298:AF301"/>
    <mergeCell ref="AG298:AG301"/>
    <mergeCell ref="AJ298:AJ301"/>
    <mergeCell ref="AK298:AK301"/>
    <mergeCell ref="AL298:AL301"/>
    <mergeCell ref="AM298:AM301"/>
    <mergeCell ref="AU246:AU249"/>
    <mergeCell ref="AV246:AV249"/>
    <mergeCell ref="AW246:AW249"/>
    <mergeCell ref="AX246:AX249"/>
    <mergeCell ref="T295:U295"/>
    <mergeCell ref="V295:W295"/>
    <mergeCell ref="X295:Y295"/>
    <mergeCell ref="Z295:AA295"/>
    <mergeCell ref="AB295:AC295"/>
    <mergeCell ref="AO246:AO249"/>
    <mergeCell ref="AP246:AP249"/>
    <mergeCell ref="AQ246:AQ249"/>
    <mergeCell ref="AR246:AR249"/>
    <mergeCell ref="AS246:AS249"/>
    <mergeCell ref="AT246:AT249"/>
    <mergeCell ref="AF246:AF249"/>
    <mergeCell ref="AG246:AG249"/>
    <mergeCell ref="AJ246:AJ249"/>
    <mergeCell ref="AK246:AK249"/>
    <mergeCell ref="AU257:AU260"/>
    <mergeCell ref="AV257:AV260"/>
    <mergeCell ref="AW257:AW260"/>
    <mergeCell ref="AX257:AX260"/>
    <mergeCell ref="AR268:AR271"/>
    <mergeCell ref="AS268:AS271"/>
    <mergeCell ref="AT268:AT271"/>
    <mergeCell ref="AG268:AG271"/>
    <mergeCell ref="AJ268:AJ271"/>
    <mergeCell ref="AK268:AK271"/>
    <mergeCell ref="AL268:AL271"/>
    <mergeCell ref="AM268:AM271"/>
    <mergeCell ref="AN268:AN271"/>
    <mergeCell ref="AS242:AS245"/>
    <mergeCell ref="AT242:AT245"/>
    <mergeCell ref="AU242:AU245"/>
    <mergeCell ref="AV242:AV245"/>
    <mergeCell ref="AW242:AW245"/>
    <mergeCell ref="AX242:AX245"/>
    <mergeCell ref="AJ242:AJ245"/>
    <mergeCell ref="AK242:AK245"/>
    <mergeCell ref="AL242:AL245"/>
    <mergeCell ref="AM242:AM245"/>
    <mergeCell ref="AN242:AN245"/>
    <mergeCell ref="AO242:AO245"/>
    <mergeCell ref="C242:C245"/>
    <mergeCell ref="I242:I245"/>
    <mergeCell ref="J242:J245"/>
    <mergeCell ref="K242:K245"/>
    <mergeCell ref="AF242:AF245"/>
    <mergeCell ref="AG242:AG245"/>
    <mergeCell ref="AP242:AP245"/>
    <mergeCell ref="AQ242:AQ245"/>
    <mergeCell ref="AR242:AR245"/>
    <mergeCell ref="AU238:AU241"/>
    <mergeCell ref="AV238:AV241"/>
    <mergeCell ref="AW238:AW241"/>
    <mergeCell ref="AX238:AX241"/>
    <mergeCell ref="AJ238:AJ241"/>
    <mergeCell ref="AK238:AK241"/>
    <mergeCell ref="AL238:AL241"/>
    <mergeCell ref="AM238:AM241"/>
    <mergeCell ref="AN238:AN241"/>
    <mergeCell ref="AO238:AO241"/>
    <mergeCell ref="C238:C241"/>
    <mergeCell ref="I238:I241"/>
    <mergeCell ref="J238:J241"/>
    <mergeCell ref="K238:K241"/>
    <mergeCell ref="AF238:AF241"/>
    <mergeCell ref="AG238:AG241"/>
    <mergeCell ref="AP238:AP241"/>
    <mergeCell ref="AQ238:AQ241"/>
    <mergeCell ref="AR238:AR241"/>
    <mergeCell ref="AU186:AU189"/>
    <mergeCell ref="AV186:AV189"/>
    <mergeCell ref="AW186:AW189"/>
    <mergeCell ref="T235:U235"/>
    <mergeCell ref="V235:W235"/>
    <mergeCell ref="X235:Y235"/>
    <mergeCell ref="Z235:AA235"/>
    <mergeCell ref="AB235:AC235"/>
    <mergeCell ref="AN186:AN189"/>
    <mergeCell ref="AO186:AO189"/>
    <mergeCell ref="AP186:AP189"/>
    <mergeCell ref="AQ186:AQ189"/>
    <mergeCell ref="AR186:AR189"/>
    <mergeCell ref="AS186:AS189"/>
    <mergeCell ref="AU182:AU185"/>
    <mergeCell ref="AV182:AV185"/>
    <mergeCell ref="AW182:AW185"/>
    <mergeCell ref="AQ223:AQ226"/>
    <mergeCell ref="AS193:AS196"/>
    <mergeCell ref="AT193:AT196"/>
    <mergeCell ref="AS212:AS215"/>
    <mergeCell ref="AT212:AT215"/>
    <mergeCell ref="AU212:AU215"/>
    <mergeCell ref="AJ212:AJ215"/>
    <mergeCell ref="AK212:AK215"/>
    <mergeCell ref="AV212:AV215"/>
    <mergeCell ref="AW212:AW215"/>
    <mergeCell ref="AN208:AN211"/>
    <mergeCell ref="AO208:AO211"/>
    <mergeCell ref="AP208:AP211"/>
    <mergeCell ref="AW208:AW211"/>
    <mergeCell ref="AR227:AR230"/>
    <mergeCell ref="AU178:AU181"/>
    <mergeCell ref="AV178:AV181"/>
    <mergeCell ref="K182:K185"/>
    <mergeCell ref="AF182:AF185"/>
    <mergeCell ref="AG182:AG185"/>
    <mergeCell ref="AJ182:AJ185"/>
    <mergeCell ref="AK182:AK185"/>
    <mergeCell ref="AL182:AL185"/>
    <mergeCell ref="AM182:AM185"/>
    <mergeCell ref="AN182:AN185"/>
    <mergeCell ref="AN178:AN181"/>
    <mergeCell ref="AO178:AO181"/>
    <mergeCell ref="AP178:AP181"/>
    <mergeCell ref="AQ178:AQ181"/>
    <mergeCell ref="AR178:AR181"/>
    <mergeCell ref="AS178:AS181"/>
    <mergeCell ref="AF178:AF181"/>
    <mergeCell ref="AG178:AG181"/>
    <mergeCell ref="AJ178:AJ181"/>
    <mergeCell ref="I133:I136"/>
    <mergeCell ref="AN133:AN136"/>
    <mergeCell ref="AO133:AO136"/>
    <mergeCell ref="AP133:AP136"/>
    <mergeCell ref="K186:K189"/>
    <mergeCell ref="AF186:AF189"/>
    <mergeCell ref="AG186:AG189"/>
    <mergeCell ref="AJ186:AJ189"/>
    <mergeCell ref="AK186:AK189"/>
    <mergeCell ref="AL186:AL189"/>
    <mergeCell ref="AM186:AM189"/>
    <mergeCell ref="AO182:AO185"/>
    <mergeCell ref="AP182:AP185"/>
    <mergeCell ref="AQ182:AQ185"/>
    <mergeCell ref="AR182:AR185"/>
    <mergeCell ref="AS182:AS185"/>
    <mergeCell ref="AT182:AT185"/>
    <mergeCell ref="AU92:AU95"/>
    <mergeCell ref="AV92:AV95"/>
    <mergeCell ref="AW92:AW95"/>
    <mergeCell ref="AX92:AX95"/>
    <mergeCell ref="C152:C155"/>
    <mergeCell ref="I152:I155"/>
    <mergeCell ref="J152:J155"/>
    <mergeCell ref="C171:C174"/>
    <mergeCell ref="I171:I174"/>
    <mergeCell ref="J171:J174"/>
    <mergeCell ref="H163:H164"/>
    <mergeCell ref="H165:H166"/>
    <mergeCell ref="H167:H168"/>
    <mergeCell ref="H169:H170"/>
    <mergeCell ref="J133:J136"/>
    <mergeCell ref="AS133:AS136"/>
    <mergeCell ref="AS152:AS155"/>
    <mergeCell ref="K148:K151"/>
    <mergeCell ref="AF148:AF151"/>
    <mergeCell ref="H171:H172"/>
    <mergeCell ref="H173:H174"/>
    <mergeCell ref="C148:C151"/>
    <mergeCell ref="I148:I151"/>
    <mergeCell ref="J148:J151"/>
    <mergeCell ref="C156:C159"/>
    <mergeCell ref="I156:I159"/>
    <mergeCell ref="J156:J159"/>
    <mergeCell ref="H156:H157"/>
    <mergeCell ref="H158:H159"/>
    <mergeCell ref="I141:I144"/>
    <mergeCell ref="J141:J144"/>
    <mergeCell ref="C133:C136"/>
    <mergeCell ref="AN88:AN91"/>
    <mergeCell ref="AO88:AO91"/>
    <mergeCell ref="AT66:AT69"/>
    <mergeCell ref="AU66:AU69"/>
    <mergeCell ref="AV66:AV69"/>
    <mergeCell ref="AW66:AW69"/>
    <mergeCell ref="AX66:AX69"/>
    <mergeCell ref="AM66:AM69"/>
    <mergeCell ref="AN66:AN69"/>
    <mergeCell ref="AO66:AO69"/>
    <mergeCell ref="AP66:AP69"/>
    <mergeCell ref="AQ66:AQ69"/>
    <mergeCell ref="AR66:AR69"/>
    <mergeCell ref="AP88:AP91"/>
    <mergeCell ref="AQ88:AQ91"/>
    <mergeCell ref="AR88:AR91"/>
    <mergeCell ref="AS88:AS91"/>
    <mergeCell ref="AX81:AX84"/>
    <mergeCell ref="V175:W175"/>
    <mergeCell ref="AF126:AF129"/>
    <mergeCell ref="AG126:AG129"/>
    <mergeCell ref="AT62:AT65"/>
    <mergeCell ref="AU62:AU65"/>
    <mergeCell ref="AV62:AV65"/>
    <mergeCell ref="AW62:AW65"/>
    <mergeCell ref="AX62:AX65"/>
    <mergeCell ref="AQ122:AQ125"/>
    <mergeCell ref="AW118:AW121"/>
    <mergeCell ref="AX118:AX121"/>
    <mergeCell ref="AX122:AX125"/>
    <mergeCell ref="AG66:AG69"/>
    <mergeCell ref="AJ66:AJ69"/>
    <mergeCell ref="AK66:AK69"/>
    <mergeCell ref="AL66:AL69"/>
    <mergeCell ref="AN62:AN65"/>
    <mergeCell ref="AO62:AO65"/>
    <mergeCell ref="AP62:AP65"/>
    <mergeCell ref="AQ62:AQ65"/>
    <mergeCell ref="AR62:AR65"/>
    <mergeCell ref="AS62:AS65"/>
    <mergeCell ref="AT88:AT91"/>
    <mergeCell ref="AU88:AU91"/>
    <mergeCell ref="AS92:AS95"/>
    <mergeCell ref="AT92:AT95"/>
    <mergeCell ref="AV77:AV80"/>
    <mergeCell ref="AW77:AW80"/>
    <mergeCell ref="AX77:AX80"/>
    <mergeCell ref="AV88:AV91"/>
    <mergeCell ref="AW88:AW91"/>
    <mergeCell ref="AX88:AX91"/>
    <mergeCell ref="AN426:AN429"/>
    <mergeCell ref="AO426:AO429"/>
    <mergeCell ref="AP426:AP429"/>
    <mergeCell ref="AM58:AM61"/>
    <mergeCell ref="AN58:AN61"/>
    <mergeCell ref="AO58:AO61"/>
    <mergeCell ref="AN673:AN676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N658:AN661"/>
    <mergeCell ref="AO658:AO661"/>
    <mergeCell ref="AL658:AL661"/>
    <mergeCell ref="AM658:AM661"/>
    <mergeCell ref="AL643:AL646"/>
    <mergeCell ref="AM643:AM646"/>
    <mergeCell ref="AN643:AN646"/>
    <mergeCell ref="AO643:AO646"/>
    <mergeCell ref="AL613:AL616"/>
    <mergeCell ref="AM613:AM616"/>
    <mergeCell ref="AL122:AL125"/>
    <mergeCell ref="AM122:AM125"/>
    <mergeCell ref="AN122:AN125"/>
    <mergeCell ref="AO122:AO125"/>
    <mergeCell ref="R175:S175"/>
    <mergeCell ref="T175:U175"/>
    <mergeCell ref="K122:K125"/>
    <mergeCell ref="N70:O70"/>
    <mergeCell ref="AF77:AF80"/>
    <mergeCell ref="AN246:AN249"/>
    <mergeCell ref="AL448:AL451"/>
    <mergeCell ref="AM448:AM451"/>
    <mergeCell ref="AN448:AN451"/>
    <mergeCell ref="AF66:AF69"/>
    <mergeCell ref="AQ538:AQ541"/>
    <mergeCell ref="AR538:AR541"/>
    <mergeCell ref="AQ208:AQ211"/>
    <mergeCell ref="AR208:AR211"/>
    <mergeCell ref="AP253:AP256"/>
    <mergeCell ref="AQ253:AQ256"/>
    <mergeCell ref="AR253:AR256"/>
    <mergeCell ref="AO283:AO286"/>
    <mergeCell ref="AP283:AP286"/>
    <mergeCell ref="AQ193:AQ196"/>
    <mergeCell ref="AR193:AR196"/>
    <mergeCell ref="AP212:AP215"/>
    <mergeCell ref="AQ212:AQ215"/>
    <mergeCell ref="AR212:AR215"/>
    <mergeCell ref="AL212:AL215"/>
    <mergeCell ref="AM212:AM215"/>
    <mergeCell ref="AN212:AN215"/>
    <mergeCell ref="AO212:AO215"/>
    <mergeCell ref="AM216:AM219"/>
    <mergeCell ref="AN216:AN219"/>
    <mergeCell ref="AP257:AP260"/>
    <mergeCell ref="AL246:AL249"/>
    <mergeCell ref="AM246:AM249"/>
    <mergeCell ref="AM426:AM429"/>
    <mergeCell ref="AF62:AF65"/>
    <mergeCell ref="AG62:AG65"/>
    <mergeCell ref="AJ62:AJ65"/>
    <mergeCell ref="AQ426:AQ429"/>
    <mergeCell ref="AR426:AR429"/>
    <mergeCell ref="AM482:AM485"/>
    <mergeCell ref="AN482:AN485"/>
    <mergeCell ref="AO482:AO485"/>
    <mergeCell ref="AR163:AR166"/>
    <mergeCell ref="K422:K425"/>
    <mergeCell ref="X70:Y70"/>
    <mergeCell ref="Z70:AA70"/>
    <mergeCell ref="AB70:AC70"/>
    <mergeCell ref="P70:Q70"/>
    <mergeCell ref="R70:S70"/>
    <mergeCell ref="T70:U70"/>
    <mergeCell ref="V70:W70"/>
    <mergeCell ref="AG73:AG76"/>
    <mergeCell ref="AQ92:AQ95"/>
    <mergeCell ref="AR92:AR95"/>
    <mergeCell ref="AG92:AG95"/>
    <mergeCell ref="AQ283:AQ286"/>
    <mergeCell ref="AR283:AR286"/>
    <mergeCell ref="AL373:AL376"/>
    <mergeCell ref="AM373:AM376"/>
    <mergeCell ref="AN373:AN376"/>
    <mergeCell ref="AO373:AO376"/>
    <mergeCell ref="AP373:AP376"/>
    <mergeCell ref="AQ373:AQ376"/>
    <mergeCell ref="AR373:AR376"/>
    <mergeCell ref="AN298:AN301"/>
    <mergeCell ref="AL118:AL121"/>
    <mergeCell ref="I602:I605"/>
    <mergeCell ref="J602:J605"/>
    <mergeCell ref="H497:H498"/>
    <mergeCell ref="AX13:AX16"/>
    <mergeCell ref="AL28:AL31"/>
    <mergeCell ref="AM28:AM31"/>
    <mergeCell ref="AN28:AN31"/>
    <mergeCell ref="AO28:AO31"/>
    <mergeCell ref="AP28:AP31"/>
    <mergeCell ref="AQ28:AQ31"/>
    <mergeCell ref="AR28:AR31"/>
    <mergeCell ref="L295:M295"/>
    <mergeCell ref="N295:O295"/>
    <mergeCell ref="P295:Q295"/>
    <mergeCell ref="R295:S295"/>
    <mergeCell ref="C306:C309"/>
    <mergeCell ref="K306:K309"/>
    <mergeCell ref="C298:C301"/>
    <mergeCell ref="I298:I301"/>
    <mergeCell ref="J298:J301"/>
    <mergeCell ref="K298:K301"/>
    <mergeCell ref="L280:M280"/>
    <mergeCell ref="N280:O280"/>
    <mergeCell ref="P280:Q280"/>
    <mergeCell ref="L235:M235"/>
    <mergeCell ref="N235:O235"/>
    <mergeCell ref="P235:Q235"/>
    <mergeCell ref="K216:K219"/>
    <mergeCell ref="K223:K226"/>
    <mergeCell ref="L250:M250"/>
    <mergeCell ref="N250:O250"/>
    <mergeCell ref="P250:Q250"/>
    <mergeCell ref="J257:J260"/>
    <mergeCell ref="J261:J264"/>
    <mergeCell ref="J276:J279"/>
    <mergeCell ref="C426:C429"/>
    <mergeCell ref="I426:I429"/>
    <mergeCell ref="J426:J429"/>
    <mergeCell ref="C482:C485"/>
    <mergeCell ref="I482:I485"/>
    <mergeCell ref="J482:J485"/>
    <mergeCell ref="H426:H427"/>
    <mergeCell ref="H428:H429"/>
    <mergeCell ref="C576:C579"/>
    <mergeCell ref="I576:I579"/>
    <mergeCell ref="J576:J579"/>
    <mergeCell ref="C587:C590"/>
    <mergeCell ref="C621:C624"/>
    <mergeCell ref="I621:I624"/>
    <mergeCell ref="J621:J624"/>
    <mergeCell ref="I606:I609"/>
    <mergeCell ref="J606:J609"/>
    <mergeCell ref="C602:C605"/>
    <mergeCell ref="C501:C504"/>
    <mergeCell ref="I501:I504"/>
    <mergeCell ref="J501:J504"/>
    <mergeCell ref="C512:C515"/>
    <mergeCell ref="I512:I515"/>
    <mergeCell ref="J512:J515"/>
    <mergeCell ref="H512:H513"/>
    <mergeCell ref="H514:H515"/>
    <mergeCell ref="C441:C444"/>
    <mergeCell ref="I441:I444"/>
    <mergeCell ref="J441:J444"/>
    <mergeCell ref="I118:I121"/>
    <mergeCell ref="J118:J121"/>
    <mergeCell ref="K118:K121"/>
    <mergeCell ref="C77:C80"/>
    <mergeCell ref="I77:I80"/>
    <mergeCell ref="J77:J80"/>
    <mergeCell ref="K77:K80"/>
    <mergeCell ref="J96:J99"/>
    <mergeCell ref="C182:C185"/>
    <mergeCell ref="I182:I185"/>
    <mergeCell ref="J182:J185"/>
    <mergeCell ref="C186:C189"/>
    <mergeCell ref="I186:I189"/>
    <mergeCell ref="J186:J189"/>
    <mergeCell ref="I306:I309"/>
    <mergeCell ref="C197:C200"/>
    <mergeCell ref="I197:I200"/>
    <mergeCell ref="J197:J200"/>
    <mergeCell ref="C178:C181"/>
    <mergeCell ref="I178:I181"/>
    <mergeCell ref="J178:J181"/>
    <mergeCell ref="C246:C249"/>
    <mergeCell ref="I246:I249"/>
    <mergeCell ref="J246:J249"/>
    <mergeCell ref="E296:G296"/>
    <mergeCell ref="H178:H179"/>
    <mergeCell ref="H180:H181"/>
    <mergeCell ref="H182:H183"/>
    <mergeCell ref="C201:C204"/>
    <mergeCell ref="I201:I204"/>
    <mergeCell ref="J201:J204"/>
    <mergeCell ref="C212:C215"/>
    <mergeCell ref="C58:C61"/>
    <mergeCell ref="I58:I61"/>
    <mergeCell ref="J58:J61"/>
    <mergeCell ref="K58:K61"/>
    <mergeCell ref="C62:C65"/>
    <mergeCell ref="I62:I65"/>
    <mergeCell ref="J62:J65"/>
    <mergeCell ref="K62:K65"/>
    <mergeCell ref="C66:C69"/>
    <mergeCell ref="C81:C84"/>
    <mergeCell ref="C92:C95"/>
    <mergeCell ref="I92:I95"/>
    <mergeCell ref="J92:J95"/>
    <mergeCell ref="K92:K95"/>
    <mergeCell ref="C111:C114"/>
    <mergeCell ref="I111:I114"/>
    <mergeCell ref="J111:J114"/>
    <mergeCell ref="K111:K114"/>
    <mergeCell ref="I81:I84"/>
    <mergeCell ref="H64:H65"/>
    <mergeCell ref="H66:H67"/>
    <mergeCell ref="H68:H69"/>
    <mergeCell ref="H73:H74"/>
    <mergeCell ref="H75:H76"/>
    <mergeCell ref="H77:H78"/>
    <mergeCell ref="C4:D4"/>
    <mergeCell ref="C36:C39"/>
    <mergeCell ref="I36:I39"/>
    <mergeCell ref="J36:J39"/>
    <mergeCell ref="C47:C50"/>
    <mergeCell ref="I47:I50"/>
    <mergeCell ref="J47:J50"/>
    <mergeCell ref="R10:S10"/>
    <mergeCell ref="C13:C16"/>
    <mergeCell ref="I13:I16"/>
    <mergeCell ref="J13:J16"/>
    <mergeCell ref="K13:K16"/>
    <mergeCell ref="T10:U10"/>
    <mergeCell ref="C752:C755"/>
    <mergeCell ref="I752:I755"/>
    <mergeCell ref="J752:J755"/>
    <mergeCell ref="C216:C219"/>
    <mergeCell ref="I216:I219"/>
    <mergeCell ref="J216:J219"/>
    <mergeCell ref="C223:C226"/>
    <mergeCell ref="I223:I226"/>
    <mergeCell ref="J223:J226"/>
    <mergeCell ref="C261:C264"/>
    <mergeCell ref="K21:K24"/>
    <mergeCell ref="E26:G26"/>
    <mergeCell ref="H5:M5"/>
    <mergeCell ref="H6:M6"/>
    <mergeCell ref="H7:M7"/>
    <mergeCell ref="L55:M55"/>
    <mergeCell ref="N55:O55"/>
    <mergeCell ref="L70:M70"/>
    <mergeCell ref="C122:C125"/>
    <mergeCell ref="AX21:AX24"/>
    <mergeCell ref="AF216:AF219"/>
    <mergeCell ref="AF111:AF114"/>
    <mergeCell ref="AF92:AF95"/>
    <mergeCell ref="AL73:AL76"/>
    <mergeCell ref="AM73:AM76"/>
    <mergeCell ref="AN73:AN76"/>
    <mergeCell ref="AO73:AO76"/>
    <mergeCell ref="AK21:AK24"/>
    <mergeCell ref="AM21:AM24"/>
    <mergeCell ref="AN21:AN24"/>
    <mergeCell ref="AP21:AP24"/>
    <mergeCell ref="AQ21:AQ24"/>
    <mergeCell ref="AS21:AS24"/>
    <mergeCell ref="AT17:AT20"/>
    <mergeCell ref="AV17:AV20"/>
    <mergeCell ref="AX17:AX20"/>
    <mergeCell ref="AP58:AP61"/>
    <mergeCell ref="AQ58:AQ61"/>
    <mergeCell ref="AR58:AR61"/>
    <mergeCell ref="AS58:AS61"/>
    <mergeCell ref="AT58:AT61"/>
    <mergeCell ref="AU58:AU61"/>
    <mergeCell ref="AP73:AP76"/>
    <mergeCell ref="AQ73:AQ76"/>
    <mergeCell ref="AR73:AR76"/>
    <mergeCell ref="AL163:AL166"/>
    <mergeCell ref="AM163:AM166"/>
    <mergeCell ref="AN163:AN166"/>
    <mergeCell ref="AO163:AO166"/>
    <mergeCell ref="AP163:AP166"/>
    <mergeCell ref="AQ163:AQ166"/>
    <mergeCell ref="AT13:AT16"/>
    <mergeCell ref="AV13:AV16"/>
    <mergeCell ref="J17:J20"/>
    <mergeCell ref="K17:K20"/>
    <mergeCell ref="AF17:AF20"/>
    <mergeCell ref="AG17:AG20"/>
    <mergeCell ref="AJ17:AJ20"/>
    <mergeCell ref="AL21:AL24"/>
    <mergeCell ref="AO21:AO24"/>
    <mergeCell ref="AR21:AR24"/>
    <mergeCell ref="AU21:AU2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AT21:AT24"/>
    <mergeCell ref="AV21:AV24"/>
    <mergeCell ref="C21:C24"/>
    <mergeCell ref="I21:I24"/>
    <mergeCell ref="J21:J24"/>
    <mergeCell ref="I66:I69"/>
    <mergeCell ref="J66:J69"/>
    <mergeCell ref="K66:K69"/>
    <mergeCell ref="C17:C20"/>
    <mergeCell ref="I17:I20"/>
    <mergeCell ref="C141:C144"/>
    <mergeCell ref="AW21:AW24"/>
    <mergeCell ref="AB10:AC10"/>
    <mergeCell ref="AJ13:AJ16"/>
    <mergeCell ref="AK13:AK16"/>
    <mergeCell ref="AM13:AM16"/>
    <mergeCell ref="AN13:AN16"/>
    <mergeCell ref="AW13:AW16"/>
    <mergeCell ref="AU13:AU16"/>
    <mergeCell ref="AR13:AR16"/>
    <mergeCell ref="AO13:AO16"/>
    <mergeCell ref="AL13:AL16"/>
    <mergeCell ref="AL17:AL20"/>
    <mergeCell ref="AO17:AO20"/>
    <mergeCell ref="AR17:AR20"/>
    <mergeCell ref="AU17:AU20"/>
    <mergeCell ref="AW17:AW20"/>
    <mergeCell ref="AF28:AF31"/>
    <mergeCell ref="AG28:AG31"/>
    <mergeCell ref="AJ28:AJ31"/>
    <mergeCell ref="AK28:AK31"/>
    <mergeCell ref="AF21:AF24"/>
    <mergeCell ref="AG21:AG24"/>
    <mergeCell ref="AJ21:AJ24"/>
    <mergeCell ref="AK17:AK20"/>
    <mergeCell ref="AM17:AM20"/>
    <mergeCell ref="AN17:AN20"/>
    <mergeCell ref="AP17:AP20"/>
    <mergeCell ref="AQ17:AQ20"/>
    <mergeCell ref="AS17:AS20"/>
    <mergeCell ref="AP13:AP16"/>
    <mergeCell ref="AQ13:AQ16"/>
    <mergeCell ref="AS13:AS16"/>
    <mergeCell ref="Z10:AA10"/>
    <mergeCell ref="X10:Y10"/>
    <mergeCell ref="X25:Y25"/>
    <mergeCell ref="Z25:AA25"/>
    <mergeCell ref="AB25:AC25"/>
    <mergeCell ref="C28:C31"/>
    <mergeCell ref="I28:I31"/>
    <mergeCell ref="J28:J31"/>
    <mergeCell ref="K28:K31"/>
    <mergeCell ref="H30:H31"/>
    <mergeCell ref="L25:M25"/>
    <mergeCell ref="N25:O25"/>
    <mergeCell ref="P25:Q25"/>
    <mergeCell ref="R25:S25"/>
    <mergeCell ref="T25:U25"/>
    <mergeCell ref="V25:W25"/>
    <mergeCell ref="AS32:AS35"/>
    <mergeCell ref="E11:G11"/>
    <mergeCell ref="AX32:AX35"/>
    <mergeCell ref="AM32:AM35"/>
    <mergeCell ref="AN32:AN35"/>
    <mergeCell ref="AO32:AO35"/>
    <mergeCell ref="AP32:AP35"/>
    <mergeCell ref="AQ32:AQ35"/>
    <mergeCell ref="AR32:AR35"/>
    <mergeCell ref="AX28:AX31"/>
    <mergeCell ref="C32:C35"/>
    <mergeCell ref="I32:I35"/>
    <mergeCell ref="J32:J35"/>
    <mergeCell ref="K32:K35"/>
    <mergeCell ref="AF32:AF35"/>
    <mergeCell ref="AG32:AG35"/>
    <mergeCell ref="AJ32:AJ35"/>
    <mergeCell ref="AK32:AK35"/>
    <mergeCell ref="AL32:AL35"/>
    <mergeCell ref="AS36:AS39"/>
    <mergeCell ref="AT36:AT39"/>
    <mergeCell ref="AU36:AU39"/>
    <mergeCell ref="AV36:AV39"/>
    <mergeCell ref="AW36:AW39"/>
    <mergeCell ref="AS28:AS31"/>
    <mergeCell ref="AT28:AT31"/>
    <mergeCell ref="AU28:AU31"/>
    <mergeCell ref="AV28:AV31"/>
    <mergeCell ref="AW28:AW31"/>
    <mergeCell ref="AM36:AM39"/>
    <mergeCell ref="AN36:AN39"/>
    <mergeCell ref="AO36:AO39"/>
    <mergeCell ref="AP36:AP39"/>
    <mergeCell ref="AQ36:AQ39"/>
    <mergeCell ref="AR36:AR39"/>
    <mergeCell ref="K36:K39"/>
    <mergeCell ref="AF36:AF39"/>
    <mergeCell ref="AG36:AG39"/>
    <mergeCell ref="AJ36:AJ39"/>
    <mergeCell ref="AK36:AK39"/>
    <mergeCell ref="AL36:AL39"/>
    <mergeCell ref="AT32:AT35"/>
    <mergeCell ref="AU32:AU35"/>
    <mergeCell ref="AV32:AV35"/>
    <mergeCell ref="AW32:AW35"/>
    <mergeCell ref="AR43:AR46"/>
    <mergeCell ref="AS43:AS46"/>
    <mergeCell ref="AT43:AT46"/>
    <mergeCell ref="AW43:AW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V40:W40"/>
    <mergeCell ref="X40:Y40"/>
    <mergeCell ref="Z40:AA40"/>
    <mergeCell ref="AB40:AC40"/>
    <mergeCell ref="AU43:AU46"/>
    <mergeCell ref="AV43:AV46"/>
    <mergeCell ref="AK43:AK46"/>
    <mergeCell ref="AL43:AL46"/>
    <mergeCell ref="AM43:AM46"/>
    <mergeCell ref="AN43:AN46"/>
    <mergeCell ref="AN47:AN50"/>
    <mergeCell ref="AO47:AO50"/>
    <mergeCell ref="AP47:AP50"/>
    <mergeCell ref="K47:K50"/>
    <mergeCell ref="AF47:AF50"/>
    <mergeCell ref="AG47:AG50"/>
    <mergeCell ref="AK47:AK50"/>
    <mergeCell ref="AL47:AL50"/>
    <mergeCell ref="E41:G41"/>
    <mergeCell ref="AX36:AX39"/>
    <mergeCell ref="L40:M40"/>
    <mergeCell ref="N40:O40"/>
    <mergeCell ref="P40:Q40"/>
    <mergeCell ref="R40:S40"/>
    <mergeCell ref="T40:U40"/>
    <mergeCell ref="C51:C54"/>
    <mergeCell ref="I51:I54"/>
    <mergeCell ref="J51:J54"/>
    <mergeCell ref="K51:K54"/>
    <mergeCell ref="AF51:AF54"/>
    <mergeCell ref="AG51:AG54"/>
    <mergeCell ref="AT47:AT50"/>
    <mergeCell ref="AU47:AU50"/>
    <mergeCell ref="AV47:AV50"/>
    <mergeCell ref="AW47:AW50"/>
    <mergeCell ref="AJ51:AJ54"/>
    <mergeCell ref="AK51:AK54"/>
    <mergeCell ref="AL51:AL54"/>
    <mergeCell ref="AM51:AM54"/>
    <mergeCell ref="AQ47:AQ50"/>
    <mergeCell ref="AR47:AR50"/>
    <mergeCell ref="AS47:AS50"/>
    <mergeCell ref="AN51:AN54"/>
    <mergeCell ref="AO51:AO54"/>
    <mergeCell ref="AP51:AP54"/>
    <mergeCell ref="AQ51:AQ54"/>
    <mergeCell ref="AM47:AM50"/>
    <mergeCell ref="AO43:AO46"/>
    <mergeCell ref="AP43:AP46"/>
    <mergeCell ref="AQ43:AQ46"/>
    <mergeCell ref="AJ47:AJ50"/>
    <mergeCell ref="AU51:AU54"/>
    <mergeCell ref="AV51:AV54"/>
    <mergeCell ref="AW51:AW54"/>
    <mergeCell ref="AX51:AX54"/>
    <mergeCell ref="AV58:AV61"/>
    <mergeCell ref="AW58:AW61"/>
    <mergeCell ref="AX58:AX61"/>
    <mergeCell ref="AP77:AP80"/>
    <mergeCell ref="AQ77:AQ80"/>
    <mergeCell ref="AR77:AR80"/>
    <mergeCell ref="AS77:AS80"/>
    <mergeCell ref="AT77:AT80"/>
    <mergeCell ref="AU77:AU80"/>
    <mergeCell ref="AJ77:AJ80"/>
    <mergeCell ref="AK77:AK80"/>
    <mergeCell ref="AL77:AL80"/>
    <mergeCell ref="AM77:AM80"/>
    <mergeCell ref="AN77:AN80"/>
    <mergeCell ref="AO77:AO80"/>
    <mergeCell ref="AJ73:AJ76"/>
    <mergeCell ref="AK73:AK76"/>
    <mergeCell ref="AX73:AX76"/>
    <mergeCell ref="AR51:AR54"/>
    <mergeCell ref="AS51:AS54"/>
    <mergeCell ref="AT51:AT54"/>
    <mergeCell ref="AJ58:AJ61"/>
    <mergeCell ref="AK62:AK65"/>
    <mergeCell ref="AL62:AL65"/>
    <mergeCell ref="AM62:AM65"/>
    <mergeCell ref="AS66:AS69"/>
    <mergeCell ref="AK58:AK61"/>
    <mergeCell ref="AL58:AL61"/>
    <mergeCell ref="AG77:AG80"/>
    <mergeCell ref="AS73:AS76"/>
    <mergeCell ref="AT73:AT76"/>
    <mergeCell ref="AU73:AU76"/>
    <mergeCell ref="AV73:AV76"/>
    <mergeCell ref="AW73:AW76"/>
    <mergeCell ref="C73:C76"/>
    <mergeCell ref="I73:I76"/>
    <mergeCell ref="J73:J76"/>
    <mergeCell ref="K73:K76"/>
    <mergeCell ref="AF73:AF76"/>
    <mergeCell ref="AR81:AR84"/>
    <mergeCell ref="AS81:AS84"/>
    <mergeCell ref="AT81:AT84"/>
    <mergeCell ref="AU81:AU84"/>
    <mergeCell ref="AV81:AV84"/>
    <mergeCell ref="AW81:AW84"/>
    <mergeCell ref="AL81:AL84"/>
    <mergeCell ref="AM81:AM84"/>
    <mergeCell ref="AN81:AN84"/>
    <mergeCell ref="AO81:AO84"/>
    <mergeCell ref="AP81:AP84"/>
    <mergeCell ref="AQ81:AQ84"/>
    <mergeCell ref="K81:K84"/>
    <mergeCell ref="AF81:AF84"/>
    <mergeCell ref="AG81:AG84"/>
    <mergeCell ref="AJ81:AJ84"/>
    <mergeCell ref="J81:J84"/>
    <mergeCell ref="AK81:AK84"/>
    <mergeCell ref="AF88:AF91"/>
    <mergeCell ref="AG88:AG91"/>
    <mergeCell ref="AJ88:AJ91"/>
    <mergeCell ref="AK88:AK91"/>
    <mergeCell ref="AL88:AL91"/>
    <mergeCell ref="AM88:AM91"/>
    <mergeCell ref="T85:U85"/>
    <mergeCell ref="V85:W85"/>
    <mergeCell ref="X85:Y85"/>
    <mergeCell ref="Z85:AA85"/>
    <mergeCell ref="AB85:AC85"/>
    <mergeCell ref="C88:C91"/>
    <mergeCell ref="I88:I91"/>
    <mergeCell ref="J88:J91"/>
    <mergeCell ref="K88:K91"/>
    <mergeCell ref="AP96:AP99"/>
    <mergeCell ref="AQ96:AQ99"/>
    <mergeCell ref="H98:H99"/>
    <mergeCell ref="L85:M85"/>
    <mergeCell ref="N85:O85"/>
    <mergeCell ref="P85:Q85"/>
    <mergeCell ref="R85:S85"/>
    <mergeCell ref="AJ96:AJ99"/>
    <mergeCell ref="AK96:AK99"/>
    <mergeCell ref="AL96:AL99"/>
    <mergeCell ref="AM96:AM99"/>
    <mergeCell ref="AN96:AN99"/>
    <mergeCell ref="AO96:AO99"/>
    <mergeCell ref="H94:H95"/>
    <mergeCell ref="H96:H97"/>
    <mergeCell ref="C96:C99"/>
    <mergeCell ref="I96:I99"/>
    <mergeCell ref="AO92:AO95"/>
    <mergeCell ref="AP92:AP95"/>
    <mergeCell ref="AJ92:AJ95"/>
    <mergeCell ref="AK92:AK95"/>
    <mergeCell ref="AL92:AL95"/>
    <mergeCell ref="AM92:AM95"/>
    <mergeCell ref="AN92:AN95"/>
    <mergeCell ref="AN103:AN106"/>
    <mergeCell ref="AO103:AO106"/>
    <mergeCell ref="AP103:AP106"/>
    <mergeCell ref="AQ103:AQ106"/>
    <mergeCell ref="AR103:AR106"/>
    <mergeCell ref="AS103:AS106"/>
    <mergeCell ref="AF103:AF106"/>
    <mergeCell ref="AG103:AG106"/>
    <mergeCell ref="AJ103:AJ106"/>
    <mergeCell ref="AK103:AK106"/>
    <mergeCell ref="AL103:AL106"/>
    <mergeCell ref="AM103:AM106"/>
    <mergeCell ref="AR96:AR99"/>
    <mergeCell ref="AS96:AS99"/>
    <mergeCell ref="C103:C106"/>
    <mergeCell ref="I103:I106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AW107:AW110"/>
    <mergeCell ref="AX107:AX110"/>
    <mergeCell ref="AT96:AT99"/>
    <mergeCell ref="AU96:AU99"/>
    <mergeCell ref="AV96:AV99"/>
    <mergeCell ref="AW96:AW99"/>
    <mergeCell ref="AX96:AX99"/>
    <mergeCell ref="AT103:AT106"/>
    <mergeCell ref="AU103:AU106"/>
    <mergeCell ref="AQ107:AQ110"/>
    <mergeCell ref="AR107:AR110"/>
    <mergeCell ref="AS107:AS110"/>
    <mergeCell ref="AT107:AT110"/>
    <mergeCell ref="AU107:AU110"/>
    <mergeCell ref="AV107:AV110"/>
    <mergeCell ref="AX103:AX106"/>
    <mergeCell ref="K96:K99"/>
    <mergeCell ref="AF96:AF99"/>
    <mergeCell ref="AG96:AG99"/>
    <mergeCell ref="X100:Y100"/>
    <mergeCell ref="Z100:AA100"/>
    <mergeCell ref="AB100:AC100"/>
    <mergeCell ref="V130:W130"/>
    <mergeCell ref="X130:Y130"/>
    <mergeCell ref="Z130:AA130"/>
    <mergeCell ref="AB130:AC130"/>
    <mergeCell ref="AV103:AV106"/>
    <mergeCell ref="AW103:AW106"/>
    <mergeCell ref="AM107:AM110"/>
    <mergeCell ref="AN107:AN110"/>
    <mergeCell ref="AO107:AO110"/>
    <mergeCell ref="AP107:AP110"/>
    <mergeCell ref="AS118:AS121"/>
    <mergeCell ref="AT118:AT121"/>
    <mergeCell ref="AU118:AU121"/>
    <mergeCell ref="AV118:AV121"/>
    <mergeCell ref="AK122:AK125"/>
    <mergeCell ref="AF118:AF121"/>
    <mergeCell ref="AG118:AG121"/>
    <mergeCell ref="AJ118:AJ121"/>
    <mergeCell ref="AK118:AK121"/>
    <mergeCell ref="X115:Y115"/>
    <mergeCell ref="Z115:AA115"/>
    <mergeCell ref="AB115:AC115"/>
    <mergeCell ref="AF122:AF125"/>
    <mergeCell ref="AG122:AG125"/>
    <mergeCell ref="AJ122:AJ125"/>
    <mergeCell ref="AR122:AR125"/>
    <mergeCell ref="AS122:AS125"/>
    <mergeCell ref="AT122:AT125"/>
    <mergeCell ref="AU122:AU125"/>
    <mergeCell ref="AV122:AV125"/>
    <mergeCell ref="AW122:AW125"/>
    <mergeCell ref="AP122:AP125"/>
    <mergeCell ref="AU126:AU129"/>
    <mergeCell ref="AV126:AV129"/>
    <mergeCell ref="AW126:AW129"/>
    <mergeCell ref="AM126:AM129"/>
    <mergeCell ref="AN126:AN129"/>
    <mergeCell ref="C107:C110"/>
    <mergeCell ref="I107:I110"/>
    <mergeCell ref="J107:J110"/>
    <mergeCell ref="K107:K110"/>
    <mergeCell ref="AF107:AF110"/>
    <mergeCell ref="AG107:AG110"/>
    <mergeCell ref="AJ107:AJ110"/>
    <mergeCell ref="AK107:AK110"/>
    <mergeCell ref="AL107:AL110"/>
    <mergeCell ref="L115:M115"/>
    <mergeCell ref="AS126:AS129"/>
    <mergeCell ref="I126:I129"/>
    <mergeCell ref="J126:J129"/>
    <mergeCell ref="K126:K129"/>
    <mergeCell ref="AJ126:AJ129"/>
    <mergeCell ref="AK126:AK129"/>
    <mergeCell ref="AL126:AL129"/>
    <mergeCell ref="H111:H112"/>
    <mergeCell ref="H113:H114"/>
    <mergeCell ref="H118:H119"/>
    <mergeCell ref="H120:H121"/>
    <mergeCell ref="H122:H123"/>
    <mergeCell ref="H124:H125"/>
    <mergeCell ref="C126:C129"/>
    <mergeCell ref="I122:I125"/>
    <mergeCell ref="J122:J125"/>
    <mergeCell ref="C118:C121"/>
    <mergeCell ref="AQ133:AQ136"/>
    <mergeCell ref="AR133:AR136"/>
    <mergeCell ref="AU137:AU140"/>
    <mergeCell ref="AV137:AV140"/>
    <mergeCell ref="AW137:AW140"/>
    <mergeCell ref="N115:O115"/>
    <mergeCell ref="P115:Q115"/>
    <mergeCell ref="R115:S115"/>
    <mergeCell ref="L130:M130"/>
    <mergeCell ref="N130:O130"/>
    <mergeCell ref="P130:Q130"/>
    <mergeCell ref="R130:S130"/>
    <mergeCell ref="T130:U130"/>
    <mergeCell ref="AT111:AT114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N111:AN114"/>
    <mergeCell ref="AO111:AO114"/>
    <mergeCell ref="AP111:AP114"/>
    <mergeCell ref="AQ111:AQ114"/>
    <mergeCell ref="AR111:AR114"/>
    <mergeCell ref="AS111:AS114"/>
    <mergeCell ref="T115:U115"/>
    <mergeCell ref="V115:W115"/>
    <mergeCell ref="AT126:AT129"/>
    <mergeCell ref="AX111:AX114"/>
    <mergeCell ref="AX126:AX129"/>
    <mergeCell ref="AR126:AR129"/>
    <mergeCell ref="AJ133:AJ136"/>
    <mergeCell ref="AK133:AK136"/>
    <mergeCell ref="AL133:AL136"/>
    <mergeCell ref="AO137:AO140"/>
    <mergeCell ref="AP137:AP140"/>
    <mergeCell ref="AQ137:AQ140"/>
    <mergeCell ref="AR137:AR140"/>
    <mergeCell ref="AS137:AS140"/>
    <mergeCell ref="AT137:AT140"/>
    <mergeCell ref="AG137:AG140"/>
    <mergeCell ref="AJ137:AJ140"/>
    <mergeCell ref="AK137:AK140"/>
    <mergeCell ref="AL137:AL140"/>
    <mergeCell ref="AM137:AM140"/>
    <mergeCell ref="AN137:AN140"/>
    <mergeCell ref="AT133:AT136"/>
    <mergeCell ref="AU133:AU136"/>
    <mergeCell ref="AX133:AX136"/>
    <mergeCell ref="AO126:AO129"/>
    <mergeCell ref="AP126:AP129"/>
    <mergeCell ref="AQ126:AQ129"/>
    <mergeCell ref="AV133:AV136"/>
    <mergeCell ref="AW133:AW136"/>
    <mergeCell ref="AG111:AG114"/>
    <mergeCell ref="AJ111:AJ114"/>
    <mergeCell ref="AK111:AK114"/>
    <mergeCell ref="AL111:AL114"/>
    <mergeCell ref="AM111:AM114"/>
    <mergeCell ref="AM133:AM136"/>
    <mergeCell ref="AX137:AX140"/>
    <mergeCell ref="K133:K136"/>
    <mergeCell ref="AF133:AF136"/>
    <mergeCell ref="AG133:AG136"/>
    <mergeCell ref="AN152:AN155"/>
    <mergeCell ref="Z145:AA145"/>
    <mergeCell ref="AB145:AC145"/>
    <mergeCell ref="AU148:AU151"/>
    <mergeCell ref="AV148:AV151"/>
    <mergeCell ref="AW148:AW151"/>
    <mergeCell ref="AX148:AX151"/>
    <mergeCell ref="AM148:AM151"/>
    <mergeCell ref="AN148:AN151"/>
    <mergeCell ref="AO148:AO151"/>
    <mergeCell ref="AP148:AP151"/>
    <mergeCell ref="C137:C140"/>
    <mergeCell ref="I137:I140"/>
    <mergeCell ref="J137:J140"/>
    <mergeCell ref="K137:K140"/>
    <mergeCell ref="AF137:AF140"/>
    <mergeCell ref="AN141:AN144"/>
    <mergeCell ref="AO141:AO144"/>
    <mergeCell ref="AP141:AP144"/>
    <mergeCell ref="AQ141:AQ144"/>
    <mergeCell ref="AR141:AR144"/>
    <mergeCell ref="AS141:AS144"/>
    <mergeCell ref="K152:K155"/>
    <mergeCell ref="AO152:AO155"/>
    <mergeCell ref="AP152:AP155"/>
    <mergeCell ref="K141:K144"/>
    <mergeCell ref="AF141:AF144"/>
    <mergeCell ref="AG141:AG144"/>
    <mergeCell ref="AT141:AT144"/>
    <mergeCell ref="AU141:AU144"/>
    <mergeCell ref="AV141:AV144"/>
    <mergeCell ref="AW141:AW144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AP156:AP159"/>
    <mergeCell ref="AQ156:AQ159"/>
    <mergeCell ref="AR156:AR159"/>
    <mergeCell ref="AS156:AS159"/>
    <mergeCell ref="AT156:AT159"/>
    <mergeCell ref="AU156:AU159"/>
    <mergeCell ref="AT148:AT151"/>
    <mergeCell ref="AQ152:AQ155"/>
    <mergeCell ref="AR152:AR155"/>
    <mergeCell ref="AJ141:AJ144"/>
    <mergeCell ref="AK141:AK144"/>
    <mergeCell ref="AL141:AL144"/>
    <mergeCell ref="AM141:AM144"/>
    <mergeCell ref="AQ148:AQ151"/>
    <mergeCell ref="AR148:AR151"/>
    <mergeCell ref="AS148:AS151"/>
    <mergeCell ref="K156:K159"/>
    <mergeCell ref="AF156:AF159"/>
    <mergeCell ref="AG156:AG159"/>
    <mergeCell ref="AJ156:AJ159"/>
    <mergeCell ref="AK156:AK159"/>
    <mergeCell ref="AL156:AL159"/>
    <mergeCell ref="AG148:AG151"/>
    <mergeCell ref="AJ148:AJ151"/>
    <mergeCell ref="AK148:AK151"/>
    <mergeCell ref="AL148:AL151"/>
    <mergeCell ref="AX152:AX155"/>
    <mergeCell ref="AX156:AX159"/>
    <mergeCell ref="AF152:AF155"/>
    <mergeCell ref="AG152:AG155"/>
    <mergeCell ref="AJ152:AJ155"/>
    <mergeCell ref="AK152:AK155"/>
    <mergeCell ref="AL152:AL155"/>
    <mergeCell ref="AM152:AM155"/>
    <mergeCell ref="AV156:AV159"/>
    <mergeCell ref="AW156:AW159"/>
    <mergeCell ref="X160:Y160"/>
    <mergeCell ref="Z160:AA160"/>
    <mergeCell ref="AB160:AC160"/>
    <mergeCell ref="AU152:AU155"/>
    <mergeCell ref="AV152:AV155"/>
    <mergeCell ref="AW152:AW155"/>
    <mergeCell ref="AT152:AT155"/>
    <mergeCell ref="AM156:AM159"/>
    <mergeCell ref="AN156:AN159"/>
    <mergeCell ref="AO156:AO159"/>
    <mergeCell ref="L160:M160"/>
    <mergeCell ref="N160:O160"/>
    <mergeCell ref="P160:Q160"/>
    <mergeCell ref="R160:S160"/>
    <mergeCell ref="T160:U160"/>
    <mergeCell ref="V160:W160"/>
    <mergeCell ref="AO167:AO170"/>
    <mergeCell ref="AP167:AP170"/>
    <mergeCell ref="AQ167:AQ170"/>
    <mergeCell ref="AR167:AR170"/>
    <mergeCell ref="AS167:AS170"/>
    <mergeCell ref="AT167:AT170"/>
    <mergeCell ref="AG167:AG170"/>
    <mergeCell ref="AJ167:AJ170"/>
    <mergeCell ref="AK167:AK170"/>
    <mergeCell ref="AL167:AL170"/>
    <mergeCell ref="AM167:AM170"/>
    <mergeCell ref="AN167:AN170"/>
    <mergeCell ref="AT163:AT166"/>
    <mergeCell ref="AU163:AU166"/>
    <mergeCell ref="AV163:AV166"/>
    <mergeCell ref="AW163:AW166"/>
    <mergeCell ref="AX163:AX166"/>
    <mergeCell ref="C167:C170"/>
    <mergeCell ref="I167:I170"/>
    <mergeCell ref="J167:J170"/>
    <mergeCell ref="K167:K170"/>
    <mergeCell ref="AF167:AF170"/>
    <mergeCell ref="AX171:AX174"/>
    <mergeCell ref="C163:C166"/>
    <mergeCell ref="I163:I166"/>
    <mergeCell ref="J163:J166"/>
    <mergeCell ref="K163:K166"/>
    <mergeCell ref="AF163:AF166"/>
    <mergeCell ref="AG163:AG166"/>
    <mergeCell ref="AJ163:AJ166"/>
    <mergeCell ref="AK163:AK166"/>
    <mergeCell ref="AS163:AS16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V167:AV170"/>
    <mergeCell ref="AW167:AW170"/>
    <mergeCell ref="AV171:AV174"/>
    <mergeCell ref="AW171:AW174"/>
    <mergeCell ref="AU167:AU170"/>
    <mergeCell ref="AT178:AT181"/>
    <mergeCell ref="AK193:AK196"/>
    <mergeCell ref="AL193:AL196"/>
    <mergeCell ref="AM193:AM196"/>
    <mergeCell ref="AN193:AN196"/>
    <mergeCell ref="AO193:AO196"/>
    <mergeCell ref="AP193:AP196"/>
    <mergeCell ref="C193:C196"/>
    <mergeCell ref="I193:I196"/>
    <mergeCell ref="J193:J196"/>
    <mergeCell ref="K193:K196"/>
    <mergeCell ref="AF193:AF196"/>
    <mergeCell ref="AG193:AG196"/>
    <mergeCell ref="AB190:AC190"/>
    <mergeCell ref="AU193:AU196"/>
    <mergeCell ref="AV193:AV196"/>
    <mergeCell ref="AW193:AW196"/>
    <mergeCell ref="AK178:AK181"/>
    <mergeCell ref="AL178:AL181"/>
    <mergeCell ref="AM178:AM181"/>
    <mergeCell ref="X175:Y175"/>
    <mergeCell ref="Z175:AA175"/>
    <mergeCell ref="AB175:AC175"/>
    <mergeCell ref="K178:K181"/>
    <mergeCell ref="L175:M175"/>
    <mergeCell ref="N175:O175"/>
    <mergeCell ref="P175:Q175"/>
    <mergeCell ref="AX193:AX196"/>
    <mergeCell ref="AW178:AW181"/>
    <mergeCell ref="AX178:AX181"/>
    <mergeCell ref="AX182:AX185"/>
    <mergeCell ref="AX186:AX189"/>
    <mergeCell ref="AJ193:AJ196"/>
    <mergeCell ref="AS201:AS204"/>
    <mergeCell ref="AT201:AT204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M201:AM204"/>
    <mergeCell ref="AN201:AN204"/>
    <mergeCell ref="AO201:AO204"/>
    <mergeCell ref="AP201:AP204"/>
    <mergeCell ref="AQ201:AQ204"/>
    <mergeCell ref="AR201:AR204"/>
    <mergeCell ref="AT197:AT200"/>
    <mergeCell ref="AU197:AU200"/>
    <mergeCell ref="AV197:AV200"/>
    <mergeCell ref="AW197:AW200"/>
    <mergeCell ref="AX197:AX200"/>
    <mergeCell ref="AU201:AU204"/>
    <mergeCell ref="AV201:AV204"/>
    <mergeCell ref="AW201:AW204"/>
    <mergeCell ref="AX201:AX204"/>
    <mergeCell ref="AT186:AT189"/>
    <mergeCell ref="K201:K204"/>
    <mergeCell ref="AF201:AF204"/>
    <mergeCell ref="X205:Y205"/>
    <mergeCell ref="Z205:AA205"/>
    <mergeCell ref="AB205:AC205"/>
    <mergeCell ref="AQ197:AQ200"/>
    <mergeCell ref="AR197:AR200"/>
    <mergeCell ref="AS197:AS200"/>
    <mergeCell ref="AG201:AG204"/>
    <mergeCell ref="AJ201:AJ204"/>
    <mergeCell ref="AK201:AK204"/>
    <mergeCell ref="AL201:AL204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K197:K200"/>
    <mergeCell ref="AF197:AF200"/>
    <mergeCell ref="AG197:AG200"/>
    <mergeCell ref="AJ197:AJ200"/>
    <mergeCell ref="AK197:AK200"/>
    <mergeCell ref="AL197:AL200"/>
    <mergeCell ref="AK208:AK211"/>
    <mergeCell ref="AS208:AS211"/>
    <mergeCell ref="AT208:AT211"/>
    <mergeCell ref="AU208:AU211"/>
    <mergeCell ref="AV208:AV211"/>
    <mergeCell ref="AU216:AU219"/>
    <mergeCell ref="AV216:AV219"/>
    <mergeCell ref="AW216:AW219"/>
    <mergeCell ref="AX216:AX219"/>
    <mergeCell ref="C208:C211"/>
    <mergeCell ref="I208:I211"/>
    <mergeCell ref="J208:J211"/>
    <mergeCell ref="K208:K211"/>
    <mergeCell ref="AF208:AF211"/>
    <mergeCell ref="AG208:AG211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X212:AX215"/>
    <mergeCell ref="AL208:AL211"/>
    <mergeCell ref="AM208:AM211"/>
    <mergeCell ref="I212:I215"/>
    <mergeCell ref="J212:J215"/>
    <mergeCell ref="C227:C230"/>
    <mergeCell ref="I227:I230"/>
    <mergeCell ref="J227:J230"/>
    <mergeCell ref="K227:K230"/>
    <mergeCell ref="AF227:AF230"/>
    <mergeCell ref="AG227:AG230"/>
    <mergeCell ref="H229:H230"/>
    <mergeCell ref="AX208:AX211"/>
    <mergeCell ref="AL223:AL226"/>
    <mergeCell ref="AM223:AM226"/>
    <mergeCell ref="AN223:AN226"/>
    <mergeCell ref="AO223:AO226"/>
    <mergeCell ref="AP223:AP226"/>
    <mergeCell ref="AF223:AF226"/>
    <mergeCell ref="X220:Y220"/>
    <mergeCell ref="Z220:AA220"/>
    <mergeCell ref="AB220:AC220"/>
    <mergeCell ref="AG223:AG226"/>
    <mergeCell ref="AJ223:AJ226"/>
    <mergeCell ref="AK223:AK226"/>
    <mergeCell ref="L220:M220"/>
    <mergeCell ref="N220:O220"/>
    <mergeCell ref="P220:Q220"/>
    <mergeCell ref="R220:S220"/>
    <mergeCell ref="T220:U220"/>
    <mergeCell ref="V220:W220"/>
    <mergeCell ref="AU223:AU226"/>
    <mergeCell ref="AV223:AV226"/>
    <mergeCell ref="K212:K215"/>
    <mergeCell ref="AF212:AF215"/>
    <mergeCell ref="AG212:AG215"/>
    <mergeCell ref="AJ208:AJ211"/>
    <mergeCell ref="AW223:AW226"/>
    <mergeCell ref="AX223:AX226"/>
    <mergeCell ref="AX227:AX230"/>
    <mergeCell ref="AP231:AP234"/>
    <mergeCell ref="AQ231:AQ234"/>
    <mergeCell ref="AR231:AR234"/>
    <mergeCell ref="AS231:AS234"/>
    <mergeCell ref="AT231:AT234"/>
    <mergeCell ref="AR223:AR226"/>
    <mergeCell ref="AS223:AS226"/>
    <mergeCell ref="AT223:AT226"/>
    <mergeCell ref="AP227:AP230"/>
    <mergeCell ref="AQ227:AQ230"/>
    <mergeCell ref="H227:H228"/>
    <mergeCell ref="H231:H232"/>
    <mergeCell ref="AS227:AS230"/>
    <mergeCell ref="AT227:AT230"/>
    <mergeCell ref="AU227:AU230"/>
    <mergeCell ref="AV227:AV230"/>
    <mergeCell ref="AW227:AW230"/>
    <mergeCell ref="AJ227:AJ230"/>
    <mergeCell ref="AK227:AK230"/>
    <mergeCell ref="AL227:AL230"/>
    <mergeCell ref="AM227:AM230"/>
    <mergeCell ref="AN227:AN230"/>
    <mergeCell ref="AO227:AO230"/>
    <mergeCell ref="AF257:AF260"/>
    <mergeCell ref="AG257:AG260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K231:AK234"/>
    <mergeCell ref="AJ253:AJ256"/>
    <mergeCell ref="AK253:AK256"/>
    <mergeCell ref="AL253:AL256"/>
    <mergeCell ref="AM253:AM256"/>
    <mergeCell ref="AN253:AN256"/>
    <mergeCell ref="AO253:AO256"/>
    <mergeCell ref="C253:C256"/>
    <mergeCell ref="I253:I256"/>
    <mergeCell ref="J253:J256"/>
    <mergeCell ref="K253:K256"/>
    <mergeCell ref="AF253:AF256"/>
    <mergeCell ref="AG253:AG256"/>
    <mergeCell ref="AX231:AX234"/>
    <mergeCell ref="T250:U250"/>
    <mergeCell ref="V250:W250"/>
    <mergeCell ref="X250:Y250"/>
    <mergeCell ref="AU231:AU234"/>
    <mergeCell ref="AV231:AV234"/>
    <mergeCell ref="C257:C260"/>
    <mergeCell ref="I257:I260"/>
    <mergeCell ref="K261:K264"/>
    <mergeCell ref="AF261:AF264"/>
    <mergeCell ref="AG261:AG264"/>
    <mergeCell ref="AJ261:AJ264"/>
    <mergeCell ref="AK261:AK264"/>
    <mergeCell ref="AQ257:AQ260"/>
    <mergeCell ref="AR257:AR260"/>
    <mergeCell ref="AS257:AS260"/>
    <mergeCell ref="AT257:AT260"/>
    <mergeCell ref="AW231:AW234"/>
    <mergeCell ref="AS253:AS256"/>
    <mergeCell ref="AT253:AT256"/>
    <mergeCell ref="AU253:AU256"/>
    <mergeCell ref="AV253:AV256"/>
    <mergeCell ref="AJ257:AJ260"/>
    <mergeCell ref="AK257:AK260"/>
    <mergeCell ref="AL257:AL260"/>
    <mergeCell ref="AM257:AM260"/>
    <mergeCell ref="AN257:AN260"/>
    <mergeCell ref="AO257:AO260"/>
    <mergeCell ref="Z250:AA250"/>
    <mergeCell ref="AB250:AC250"/>
    <mergeCell ref="AL231:AL234"/>
    <mergeCell ref="AM231:AM234"/>
    <mergeCell ref="AN231:AN234"/>
    <mergeCell ref="AO231:AO234"/>
    <mergeCell ref="AS238:AS241"/>
    <mergeCell ref="R250:S250"/>
    <mergeCell ref="R235:S235"/>
    <mergeCell ref="K246:K249"/>
    <mergeCell ref="AT238:AT241"/>
    <mergeCell ref="K257:K260"/>
    <mergeCell ref="AX268:AX271"/>
    <mergeCell ref="AU272:AU275"/>
    <mergeCell ref="AV272:AV275"/>
    <mergeCell ref="AW272:AW275"/>
    <mergeCell ref="AX272:AX275"/>
    <mergeCell ref="AR261:AR264"/>
    <mergeCell ref="AS261:AS264"/>
    <mergeCell ref="AT261:AT264"/>
    <mergeCell ref="AU261:AU264"/>
    <mergeCell ref="AV261:AV264"/>
    <mergeCell ref="AX261:AX264"/>
    <mergeCell ref="AL261:AL264"/>
    <mergeCell ref="AM261:AM264"/>
    <mergeCell ref="AN261:AN264"/>
    <mergeCell ref="AO261:AO264"/>
    <mergeCell ref="AP261:AP264"/>
    <mergeCell ref="AQ261:AQ264"/>
    <mergeCell ref="AU268:AU271"/>
    <mergeCell ref="AV268:AV271"/>
    <mergeCell ref="AW268:AW271"/>
    <mergeCell ref="AU276:AU279"/>
    <mergeCell ref="AV276:AV279"/>
    <mergeCell ref="AW276:AW279"/>
    <mergeCell ref="AW261:AW264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R276:AR279"/>
    <mergeCell ref="AS276:AS279"/>
    <mergeCell ref="AT276:AT279"/>
    <mergeCell ref="AK272:AK275"/>
    <mergeCell ref="AP272:AP275"/>
    <mergeCell ref="AQ272:AQ275"/>
    <mergeCell ref="AR272:AR275"/>
    <mergeCell ref="AS272:AS275"/>
    <mergeCell ref="AT272:AT275"/>
    <mergeCell ref="AO272:AO275"/>
    <mergeCell ref="AL276:AL279"/>
    <mergeCell ref="AL272:AL275"/>
    <mergeCell ref="AM272:AM275"/>
    <mergeCell ref="AN272:AN275"/>
    <mergeCell ref="AO268:AO271"/>
    <mergeCell ref="AP268:AP271"/>
    <mergeCell ref="AP276:AP279"/>
    <mergeCell ref="AQ276:AQ279"/>
    <mergeCell ref="AQ268:AQ271"/>
    <mergeCell ref="K276:K279"/>
    <mergeCell ref="AF276:AF279"/>
    <mergeCell ref="AG276:AG279"/>
    <mergeCell ref="AJ276:AJ279"/>
    <mergeCell ref="AK276:AK279"/>
    <mergeCell ref="R280:S280"/>
    <mergeCell ref="T280:U280"/>
    <mergeCell ref="V280:W280"/>
    <mergeCell ref="X280:Y280"/>
    <mergeCell ref="Z280:AA280"/>
    <mergeCell ref="AB280:AC280"/>
    <mergeCell ref="C268:C271"/>
    <mergeCell ref="I268:I271"/>
    <mergeCell ref="J268:J271"/>
    <mergeCell ref="K268:K271"/>
    <mergeCell ref="AF268:AF271"/>
    <mergeCell ref="H272:H273"/>
    <mergeCell ref="AX276:AX279"/>
    <mergeCell ref="C272:C275"/>
    <mergeCell ref="I272:I275"/>
    <mergeCell ref="J272:J275"/>
    <mergeCell ref="K272:K275"/>
    <mergeCell ref="AF272:AF275"/>
    <mergeCell ref="AG272:AG275"/>
    <mergeCell ref="AJ272:AJ275"/>
    <mergeCell ref="C276:C279"/>
    <mergeCell ref="I276:I279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C283:C286"/>
    <mergeCell ref="I283:I286"/>
    <mergeCell ref="J283:J286"/>
    <mergeCell ref="K283:K286"/>
    <mergeCell ref="AF283:AF286"/>
    <mergeCell ref="H283:H284"/>
    <mergeCell ref="H285:H286"/>
    <mergeCell ref="AM276:AM279"/>
    <mergeCell ref="AN276:AN279"/>
    <mergeCell ref="AO276:AO279"/>
    <mergeCell ref="AX291:AX294"/>
    <mergeCell ref="C287:C290"/>
    <mergeCell ref="I287:I290"/>
    <mergeCell ref="J287:J290"/>
    <mergeCell ref="K287:K290"/>
    <mergeCell ref="AF287:AF290"/>
    <mergeCell ref="AG287:AG290"/>
    <mergeCell ref="AJ287:AJ290"/>
    <mergeCell ref="AK287:AK290"/>
    <mergeCell ref="AM291:AM294"/>
    <mergeCell ref="AN291:AN294"/>
    <mergeCell ref="AO291:AO294"/>
    <mergeCell ref="AP291:AP294"/>
    <mergeCell ref="AQ291:AQ294"/>
    <mergeCell ref="AR291:AR294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K291:AK294"/>
    <mergeCell ref="AL291:AL294"/>
    <mergeCell ref="H293:H294"/>
    <mergeCell ref="AU287:AU290"/>
    <mergeCell ref="AV287:AV290"/>
    <mergeCell ref="AW287:AW290"/>
    <mergeCell ref="AS291:AS294"/>
    <mergeCell ref="AT291:AT294"/>
    <mergeCell ref="AU291:AU294"/>
    <mergeCell ref="AM313:AM316"/>
    <mergeCell ref="AN313:AN316"/>
    <mergeCell ref="AO313:AO316"/>
    <mergeCell ref="AP313:AP316"/>
    <mergeCell ref="AQ313:AQ316"/>
    <mergeCell ref="K313:K316"/>
    <mergeCell ref="AF313:AF316"/>
    <mergeCell ref="AG313:AG316"/>
    <mergeCell ref="AJ313:AJ316"/>
    <mergeCell ref="AK313:AK316"/>
    <mergeCell ref="AR287:AR290"/>
    <mergeCell ref="AS287:AS290"/>
    <mergeCell ref="AT287:AT290"/>
    <mergeCell ref="AS298:AS301"/>
    <mergeCell ref="AT298:AT301"/>
    <mergeCell ref="AL287:AL290"/>
    <mergeCell ref="AM287:AM290"/>
    <mergeCell ref="AN287:AN290"/>
    <mergeCell ref="AO287:AO290"/>
    <mergeCell ref="AP287:AP290"/>
    <mergeCell ref="AQ287:AQ290"/>
    <mergeCell ref="AW291:AW294"/>
    <mergeCell ref="AW306:AW309"/>
    <mergeCell ref="AS302:AS305"/>
    <mergeCell ref="AF317:AF320"/>
    <mergeCell ref="AG317:AG320"/>
    <mergeCell ref="AJ317:AJ320"/>
    <mergeCell ref="AK317:AK320"/>
    <mergeCell ref="AL317:AL320"/>
    <mergeCell ref="AQ321:AQ324"/>
    <mergeCell ref="AR321:AR324"/>
    <mergeCell ref="AS321:AS324"/>
    <mergeCell ref="AT321:AT324"/>
    <mergeCell ref="AV313:AV316"/>
    <mergeCell ref="AW313:AW316"/>
    <mergeCell ref="AS317:AS320"/>
    <mergeCell ref="AT317:AT320"/>
    <mergeCell ref="AU317:AU320"/>
    <mergeCell ref="AV317:AV320"/>
    <mergeCell ref="AK321:AK324"/>
    <mergeCell ref="AL321:AL324"/>
    <mergeCell ref="AM321:AM324"/>
    <mergeCell ref="AN321:AN324"/>
    <mergeCell ref="AO321:AO324"/>
    <mergeCell ref="AP321:AP324"/>
    <mergeCell ref="AF321:AF324"/>
    <mergeCell ref="AG321:AG324"/>
    <mergeCell ref="AJ321:AJ324"/>
    <mergeCell ref="AR313:AR316"/>
    <mergeCell ref="AS313:AS316"/>
    <mergeCell ref="AT313:AT316"/>
    <mergeCell ref="AV291:AV294"/>
    <mergeCell ref="AL313:AL316"/>
    <mergeCell ref="J321:J324"/>
    <mergeCell ref="K321:K324"/>
    <mergeCell ref="AX332:AX335"/>
    <mergeCell ref="AU321:AU324"/>
    <mergeCell ref="AV321:AV324"/>
    <mergeCell ref="AW321:AW324"/>
    <mergeCell ref="AX321:AX324"/>
    <mergeCell ref="AM332:AM335"/>
    <mergeCell ref="AN332:AN335"/>
    <mergeCell ref="AO332:AO335"/>
    <mergeCell ref="AP332:AP335"/>
    <mergeCell ref="AQ332:AQ335"/>
    <mergeCell ref="AR332:AR335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K332:AK335"/>
    <mergeCell ref="AL332:AL335"/>
    <mergeCell ref="AP328:AP331"/>
    <mergeCell ref="AQ328:AQ331"/>
    <mergeCell ref="AR328:AR331"/>
    <mergeCell ref="AS328:AS331"/>
    <mergeCell ref="AF328:AF331"/>
    <mergeCell ref="AG328:AG331"/>
    <mergeCell ref="AJ328:AJ331"/>
    <mergeCell ref="AK328:AK331"/>
    <mergeCell ref="AL328:AL331"/>
    <mergeCell ref="X325:Y325"/>
    <mergeCell ref="AS336:AS339"/>
    <mergeCell ref="AT336:AT339"/>
    <mergeCell ref="AU336:AU339"/>
    <mergeCell ref="AV336:AV339"/>
    <mergeCell ref="AW336:AW339"/>
    <mergeCell ref="AW328:AW331"/>
    <mergeCell ref="AS332:AS335"/>
    <mergeCell ref="AT332:AT335"/>
    <mergeCell ref="AU332:AU335"/>
    <mergeCell ref="AV332:AV335"/>
    <mergeCell ref="AM336:AM339"/>
    <mergeCell ref="AN336:AN339"/>
    <mergeCell ref="AO336:AO339"/>
    <mergeCell ref="AP336:AP339"/>
    <mergeCell ref="AQ336:AQ339"/>
    <mergeCell ref="AR336:AR339"/>
    <mergeCell ref="K336:K339"/>
    <mergeCell ref="AF336:AF339"/>
    <mergeCell ref="AG336:AG339"/>
    <mergeCell ref="AJ336:AJ339"/>
    <mergeCell ref="AK336:AK339"/>
    <mergeCell ref="AL336:AL339"/>
    <mergeCell ref="AW332:AW335"/>
    <mergeCell ref="AU347:AU350"/>
    <mergeCell ref="AV347:AV350"/>
    <mergeCell ref="AW347:AW350"/>
    <mergeCell ref="C351:C354"/>
    <mergeCell ref="I351:I354"/>
    <mergeCell ref="J351:J354"/>
    <mergeCell ref="K351:K354"/>
    <mergeCell ref="AF351:AF354"/>
    <mergeCell ref="AV351:AV354"/>
    <mergeCell ref="AW351:AW354"/>
    <mergeCell ref="H347:H348"/>
    <mergeCell ref="H349:H350"/>
    <mergeCell ref="H351:H352"/>
    <mergeCell ref="H353:H354"/>
    <mergeCell ref="C336:C339"/>
    <mergeCell ref="I336:I339"/>
    <mergeCell ref="J336:J339"/>
    <mergeCell ref="AG343:AG346"/>
    <mergeCell ref="AJ343:AJ346"/>
    <mergeCell ref="AK343:AK346"/>
    <mergeCell ref="AL343:AL346"/>
    <mergeCell ref="AM343:AM346"/>
    <mergeCell ref="AN343:AN346"/>
    <mergeCell ref="AU343:AU346"/>
    <mergeCell ref="AV343:AV346"/>
    <mergeCell ref="AW343:AW346"/>
    <mergeCell ref="AX343:AX346"/>
    <mergeCell ref="AX347:AX350"/>
    <mergeCell ref="AL351:AL354"/>
    <mergeCell ref="AN347:AN350"/>
    <mergeCell ref="AO347:AO350"/>
    <mergeCell ref="AP347:AP350"/>
    <mergeCell ref="AK347:AK350"/>
    <mergeCell ref="AL347:AL350"/>
    <mergeCell ref="AM347:AM350"/>
    <mergeCell ref="AQ347:AQ350"/>
    <mergeCell ref="AR347:AR350"/>
    <mergeCell ref="AS347:AS350"/>
    <mergeCell ref="AT347:AT350"/>
    <mergeCell ref="C343:C346"/>
    <mergeCell ref="I343:I346"/>
    <mergeCell ref="J343:J346"/>
    <mergeCell ref="K343:K346"/>
    <mergeCell ref="AF343:AF346"/>
    <mergeCell ref="AX336:AX339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AB340:AC340"/>
    <mergeCell ref="AM351:AM354"/>
    <mergeCell ref="AN351:AN354"/>
    <mergeCell ref="AO351:AO354"/>
    <mergeCell ref="AP351:AP354"/>
    <mergeCell ref="AQ351:AQ354"/>
    <mergeCell ref="AR351:AR354"/>
    <mergeCell ref="K347:K350"/>
    <mergeCell ref="AF347:AF350"/>
    <mergeCell ref="AG347:AG350"/>
    <mergeCell ref="AJ347:AJ350"/>
    <mergeCell ref="AX351:AX354"/>
    <mergeCell ref="AO343:AO346"/>
    <mergeCell ref="AP343:AP346"/>
    <mergeCell ref="AQ343:AQ346"/>
    <mergeCell ref="AR343:AR346"/>
    <mergeCell ref="AS343:AS346"/>
    <mergeCell ref="AT343:AT346"/>
    <mergeCell ref="AU351:AU354"/>
    <mergeCell ref="AS351:AS354"/>
    <mergeCell ref="AT351:AT354"/>
    <mergeCell ref="AU358:AU361"/>
    <mergeCell ref="AS366:AS369"/>
    <mergeCell ref="AK377:AK380"/>
    <mergeCell ref="AL377:AL380"/>
    <mergeCell ref="AM377:AM380"/>
    <mergeCell ref="AN377:AN380"/>
    <mergeCell ref="AO377:AO380"/>
    <mergeCell ref="AP377:AP380"/>
    <mergeCell ref="Z370:AA370"/>
    <mergeCell ref="AB370:AC370"/>
    <mergeCell ref="AG351:AG354"/>
    <mergeCell ref="AJ351:AJ354"/>
    <mergeCell ref="AK351:AK354"/>
    <mergeCell ref="L370:M370"/>
    <mergeCell ref="N370:O370"/>
    <mergeCell ref="P370:Q370"/>
    <mergeCell ref="R370:S370"/>
    <mergeCell ref="T370:U370"/>
    <mergeCell ref="V370:W370"/>
    <mergeCell ref="X370:Y370"/>
    <mergeCell ref="AT362:AT365"/>
    <mergeCell ref="AO358:AO361"/>
    <mergeCell ref="AP358:AP361"/>
    <mergeCell ref="AQ358:AQ361"/>
    <mergeCell ref="AR358:AR361"/>
    <mergeCell ref="AS358:AS361"/>
    <mergeCell ref="AT358:AT361"/>
    <mergeCell ref="AG358:AG361"/>
    <mergeCell ref="AJ358:AJ361"/>
    <mergeCell ref="AV373:AV376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G373:AG376"/>
    <mergeCell ref="AJ373:AJ376"/>
    <mergeCell ref="AK373:AK376"/>
    <mergeCell ref="AS373:AS376"/>
    <mergeCell ref="AT373:AT376"/>
    <mergeCell ref="AU373:AU376"/>
    <mergeCell ref="AV381:AV384"/>
    <mergeCell ref="AW381:AW384"/>
    <mergeCell ref="AX381:AX384"/>
    <mergeCell ref="AV377:AV380"/>
    <mergeCell ref="AQ377:AQ380"/>
    <mergeCell ref="AR377:AR380"/>
    <mergeCell ref="AS377:AS380"/>
    <mergeCell ref="AT377:AT380"/>
    <mergeCell ref="AU377:AU380"/>
    <mergeCell ref="AW388:AW391"/>
    <mergeCell ref="AX388:AX391"/>
    <mergeCell ref="C373:C376"/>
    <mergeCell ref="I373:I376"/>
    <mergeCell ref="J373:J376"/>
    <mergeCell ref="K373:K376"/>
    <mergeCell ref="AF373:AF376"/>
    <mergeCell ref="AP381:AP384"/>
    <mergeCell ref="AQ381:AQ384"/>
    <mergeCell ref="AR381:AR384"/>
    <mergeCell ref="AS381:AS384"/>
    <mergeCell ref="AT381:AT384"/>
    <mergeCell ref="AU381:AU384"/>
    <mergeCell ref="AJ381:AJ384"/>
    <mergeCell ref="AK381:AK384"/>
    <mergeCell ref="AL381:AL384"/>
    <mergeCell ref="AM381:AM384"/>
    <mergeCell ref="AN381:AN384"/>
    <mergeCell ref="AO381:AO384"/>
    <mergeCell ref="AS388:AS391"/>
    <mergeCell ref="AT388:AT391"/>
    <mergeCell ref="AW377:AW380"/>
    <mergeCell ref="AX377:AX380"/>
    <mergeCell ref="C381:C384"/>
    <mergeCell ref="I381:I384"/>
    <mergeCell ref="J381:J384"/>
    <mergeCell ref="K381:K384"/>
    <mergeCell ref="AF381:AF384"/>
    <mergeCell ref="AG381:AG384"/>
    <mergeCell ref="AN388:AN391"/>
    <mergeCell ref="AO388:AO391"/>
    <mergeCell ref="AP388:AP391"/>
    <mergeCell ref="C392:C395"/>
    <mergeCell ref="I392:I395"/>
    <mergeCell ref="J392:J395"/>
    <mergeCell ref="K392:K395"/>
    <mergeCell ref="AF392:AF395"/>
    <mergeCell ref="AG392:AG395"/>
    <mergeCell ref="AP396:AP399"/>
    <mergeCell ref="AQ396:AQ399"/>
    <mergeCell ref="AR396:AR399"/>
    <mergeCell ref="AS396:AS399"/>
    <mergeCell ref="AT396:AT399"/>
    <mergeCell ref="AW396:AW399"/>
    <mergeCell ref="AJ396:AJ399"/>
    <mergeCell ref="AK396:AK399"/>
    <mergeCell ref="AL396:AL399"/>
    <mergeCell ref="AM396:AM399"/>
    <mergeCell ref="AN396:AN399"/>
    <mergeCell ref="AO396:AO399"/>
    <mergeCell ref="C396:C399"/>
    <mergeCell ref="I396:I399"/>
    <mergeCell ref="J396:J399"/>
    <mergeCell ref="K396:K399"/>
    <mergeCell ref="AF396:AF399"/>
    <mergeCell ref="AG396:AG399"/>
    <mergeCell ref="AT392:AT395"/>
    <mergeCell ref="C388:C391"/>
    <mergeCell ref="I388:I391"/>
    <mergeCell ref="J388:J391"/>
    <mergeCell ref="K388:K391"/>
    <mergeCell ref="AF388:AF391"/>
    <mergeCell ref="AG388:AG391"/>
    <mergeCell ref="AR403:AR406"/>
    <mergeCell ref="AT403:AT406"/>
    <mergeCell ref="AU392:AU395"/>
    <mergeCell ref="AV392:AV395"/>
    <mergeCell ref="AW392:AW395"/>
    <mergeCell ref="AX392:AX395"/>
    <mergeCell ref="AS403:AS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V400:W400"/>
    <mergeCell ref="X400:Y400"/>
    <mergeCell ref="Z400:AA400"/>
    <mergeCell ref="AB400:AC400"/>
    <mergeCell ref="C403:C406"/>
    <mergeCell ref="I403:I406"/>
    <mergeCell ref="J403:J406"/>
    <mergeCell ref="AX396:AX399"/>
    <mergeCell ref="H392:H393"/>
    <mergeCell ref="H394:H395"/>
    <mergeCell ref="H396:H397"/>
    <mergeCell ref="H398:H399"/>
    <mergeCell ref="L400:M400"/>
    <mergeCell ref="N400:O400"/>
    <mergeCell ref="P400:Q400"/>
    <mergeCell ref="R400:S400"/>
    <mergeCell ref="T400:U400"/>
    <mergeCell ref="AU407:AU410"/>
    <mergeCell ref="AV407:AV410"/>
    <mergeCell ref="AW407:AW410"/>
    <mergeCell ref="AX407:AX410"/>
    <mergeCell ref="H407:H408"/>
    <mergeCell ref="H409:H410"/>
    <mergeCell ref="AM407:AM410"/>
    <mergeCell ref="AN407:AN410"/>
    <mergeCell ref="AO407:AO410"/>
    <mergeCell ref="AP407:AP410"/>
    <mergeCell ref="AQ407:AQ410"/>
    <mergeCell ref="AR407:AR410"/>
    <mergeCell ref="AX403:AX406"/>
    <mergeCell ref="AU403:AU406"/>
    <mergeCell ref="AV403:AV406"/>
    <mergeCell ref="AW403:AW406"/>
    <mergeCell ref="AS407:AS410"/>
    <mergeCell ref="AT407:AT410"/>
    <mergeCell ref="AB430:AC430"/>
    <mergeCell ref="AK433:AK436"/>
    <mergeCell ref="AL433:AL436"/>
    <mergeCell ref="AM433:AM436"/>
    <mergeCell ref="AN433:AN436"/>
    <mergeCell ref="AO433:AO436"/>
    <mergeCell ref="AP433:AP436"/>
    <mergeCell ref="AV422:AV425"/>
    <mergeCell ref="AW422:AW425"/>
    <mergeCell ref="C407:C410"/>
    <mergeCell ref="I407:I410"/>
    <mergeCell ref="J407:J410"/>
    <mergeCell ref="K407:K410"/>
    <mergeCell ref="AF407:AF410"/>
    <mergeCell ref="AG407:AG410"/>
    <mergeCell ref="AJ407:AJ410"/>
    <mergeCell ref="AK407:AK410"/>
    <mergeCell ref="AL407:AL410"/>
    <mergeCell ref="AS411:AS414"/>
    <mergeCell ref="AT411:AT414"/>
    <mergeCell ref="AU411:AU414"/>
    <mergeCell ref="AV411:AV414"/>
    <mergeCell ref="AW411:AW414"/>
    <mergeCell ref="C411:C414"/>
    <mergeCell ref="I411:I414"/>
    <mergeCell ref="J411:J414"/>
    <mergeCell ref="C418:C421"/>
    <mergeCell ref="I418:I421"/>
    <mergeCell ref="J418:J421"/>
    <mergeCell ref="C422:C425"/>
    <mergeCell ref="I422:I425"/>
    <mergeCell ref="J422:J425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P422:AP425"/>
    <mergeCell ref="AQ422:AQ425"/>
    <mergeCell ref="AR422:AR425"/>
    <mergeCell ref="AS422:AS425"/>
    <mergeCell ref="AT422:AT425"/>
    <mergeCell ref="AU422:AU42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M422:AM425"/>
    <mergeCell ref="AN422:AN425"/>
    <mergeCell ref="AW433:AW436"/>
    <mergeCell ref="AX433:AX436"/>
    <mergeCell ref="L415:M415"/>
    <mergeCell ref="N415:O415"/>
    <mergeCell ref="P415:Q415"/>
    <mergeCell ref="R415:S415"/>
    <mergeCell ref="T415:U415"/>
    <mergeCell ref="AM418:AM421"/>
    <mergeCell ref="X415:Y415"/>
    <mergeCell ref="Z415:AA415"/>
    <mergeCell ref="AB415:AC415"/>
    <mergeCell ref="AO422:AO425"/>
    <mergeCell ref="AT441:AT444"/>
    <mergeCell ref="AU441:AU444"/>
    <mergeCell ref="AV441:AV444"/>
    <mergeCell ref="AW441:AW444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K441:K444"/>
    <mergeCell ref="AF441:AF444"/>
    <mergeCell ref="AG441:AG444"/>
    <mergeCell ref="AQ433:AQ436"/>
    <mergeCell ref="AR433:AR436"/>
    <mergeCell ref="AS433:AS436"/>
    <mergeCell ref="AT433:AT436"/>
    <mergeCell ref="T430:U430"/>
    <mergeCell ref="V430:W430"/>
    <mergeCell ref="X430:Y430"/>
    <mergeCell ref="Z430:AA430"/>
    <mergeCell ref="AX437:AX440"/>
    <mergeCell ref="AJ441:AJ444"/>
    <mergeCell ref="AK441:AK444"/>
    <mergeCell ref="AL441:AL444"/>
    <mergeCell ref="AM441:AM444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H448:H449"/>
    <mergeCell ref="AL437:AL440"/>
    <mergeCell ref="AM437:AM440"/>
    <mergeCell ref="AN437:AN440"/>
    <mergeCell ref="AO437:AO440"/>
    <mergeCell ref="AP437:AP440"/>
    <mergeCell ref="C437:C440"/>
    <mergeCell ref="I437:I440"/>
    <mergeCell ref="J437:J440"/>
    <mergeCell ref="L445:M445"/>
    <mergeCell ref="N445:O445"/>
    <mergeCell ref="P445:Q445"/>
    <mergeCell ref="R445:S445"/>
    <mergeCell ref="T445:U445"/>
    <mergeCell ref="AP452:AP455"/>
    <mergeCell ref="AQ452:AQ455"/>
    <mergeCell ref="AR452:AR455"/>
    <mergeCell ref="AS452:AS455"/>
    <mergeCell ref="AT452:AT455"/>
    <mergeCell ref="AU452:AU455"/>
    <mergeCell ref="AJ452:AJ455"/>
    <mergeCell ref="AK452:AK455"/>
    <mergeCell ref="AL452:AL455"/>
    <mergeCell ref="AM452:AM455"/>
    <mergeCell ref="AN452:AN455"/>
    <mergeCell ref="AO452:AO455"/>
    <mergeCell ref="AF448:AF451"/>
    <mergeCell ref="AG448:AG451"/>
    <mergeCell ref="AJ448:AJ451"/>
    <mergeCell ref="AK448:AK451"/>
    <mergeCell ref="C452:C455"/>
    <mergeCell ref="I452:I455"/>
    <mergeCell ref="J452:J455"/>
    <mergeCell ref="K452:K455"/>
    <mergeCell ref="AF452:AF455"/>
    <mergeCell ref="AG452:AG455"/>
    <mergeCell ref="AS448:AS451"/>
    <mergeCell ref="AT448:AT451"/>
    <mergeCell ref="AU448:AU451"/>
    <mergeCell ref="AV448:AV451"/>
    <mergeCell ref="AW448:AW451"/>
    <mergeCell ref="AX448:AX451"/>
    <mergeCell ref="AQ456:AQ459"/>
    <mergeCell ref="AR456:AR459"/>
    <mergeCell ref="AS456:AS459"/>
    <mergeCell ref="AT456:AT459"/>
    <mergeCell ref="H456:H457"/>
    <mergeCell ref="H458:H459"/>
    <mergeCell ref="AK456:AK459"/>
    <mergeCell ref="AL456:AL459"/>
    <mergeCell ref="AM456:AM459"/>
    <mergeCell ref="AN456:AN459"/>
    <mergeCell ref="AO456:AO459"/>
    <mergeCell ref="AP456:AP459"/>
    <mergeCell ref="AV452:AV455"/>
    <mergeCell ref="AW452:AW455"/>
    <mergeCell ref="AX452:AX455"/>
    <mergeCell ref="H452:H453"/>
    <mergeCell ref="H454:H455"/>
    <mergeCell ref="H450:H451"/>
    <mergeCell ref="C456:C459"/>
    <mergeCell ref="I456:I459"/>
    <mergeCell ref="J456:J459"/>
    <mergeCell ref="K456:K459"/>
    <mergeCell ref="AF456:AF459"/>
    <mergeCell ref="AG456:AG459"/>
    <mergeCell ref="AJ456:AJ459"/>
    <mergeCell ref="AN463:AN466"/>
    <mergeCell ref="AO463:AO466"/>
    <mergeCell ref="AP463:AP466"/>
    <mergeCell ref="AQ463:AQ466"/>
    <mergeCell ref="AR463:AR466"/>
    <mergeCell ref="AS463:AS466"/>
    <mergeCell ref="AF463:AF466"/>
    <mergeCell ref="AG463:AG466"/>
    <mergeCell ref="AJ463:AJ466"/>
    <mergeCell ref="AK463:AK466"/>
    <mergeCell ref="AL463:AL466"/>
    <mergeCell ref="AM463:AM466"/>
    <mergeCell ref="Z460:AA460"/>
    <mergeCell ref="AB460:AC460"/>
    <mergeCell ref="C463:C466"/>
    <mergeCell ref="I463:I466"/>
    <mergeCell ref="J463:J466"/>
    <mergeCell ref="K463:K466"/>
    <mergeCell ref="N460:O460"/>
    <mergeCell ref="P460:Q460"/>
    <mergeCell ref="R460:S460"/>
    <mergeCell ref="T460:U460"/>
    <mergeCell ref="V460:W460"/>
    <mergeCell ref="X460:Y460"/>
    <mergeCell ref="AX467:AX470"/>
    <mergeCell ref="H463:H464"/>
    <mergeCell ref="H465:H466"/>
    <mergeCell ref="H467:H468"/>
    <mergeCell ref="H469:H470"/>
    <mergeCell ref="AU456:AU459"/>
    <mergeCell ref="AV456:AV459"/>
    <mergeCell ref="AW456:AW459"/>
    <mergeCell ref="AX456:AX459"/>
    <mergeCell ref="L460:M460"/>
    <mergeCell ref="AR467:AR470"/>
    <mergeCell ref="AS467:AS470"/>
    <mergeCell ref="AT467:AT470"/>
    <mergeCell ref="AU467:AU470"/>
    <mergeCell ref="AV467:AV470"/>
    <mergeCell ref="AW467:AW470"/>
    <mergeCell ref="AL467:AL470"/>
    <mergeCell ref="AM467:AM470"/>
    <mergeCell ref="AN467:AN470"/>
    <mergeCell ref="AO467:AO470"/>
    <mergeCell ref="AP467:AP470"/>
    <mergeCell ref="AQ467:AQ470"/>
    <mergeCell ref="AW463:AW466"/>
    <mergeCell ref="AX463:AX466"/>
    <mergeCell ref="AT463:AT466"/>
    <mergeCell ref="AU463:AU466"/>
    <mergeCell ref="AV463:AV466"/>
    <mergeCell ref="C467:C470"/>
    <mergeCell ref="I467:I470"/>
    <mergeCell ref="J467:J470"/>
    <mergeCell ref="K467:K470"/>
    <mergeCell ref="AF467:AF470"/>
    <mergeCell ref="AG467:AG470"/>
    <mergeCell ref="AJ467:AJ470"/>
    <mergeCell ref="AK467:AK470"/>
    <mergeCell ref="AQ471:AQ474"/>
    <mergeCell ref="AR471:AR474"/>
    <mergeCell ref="AS471:AS474"/>
    <mergeCell ref="AT471:AT474"/>
    <mergeCell ref="H471:H472"/>
    <mergeCell ref="H473:H474"/>
    <mergeCell ref="AK471:AK474"/>
    <mergeCell ref="AL471:AL474"/>
    <mergeCell ref="AM471:AM474"/>
    <mergeCell ref="AN471:AN474"/>
    <mergeCell ref="AO471:AO474"/>
    <mergeCell ref="AP471:AP474"/>
    <mergeCell ref="C471:C474"/>
    <mergeCell ref="I471:I474"/>
    <mergeCell ref="J471:J474"/>
    <mergeCell ref="K471:K474"/>
    <mergeCell ref="AF471:AF474"/>
    <mergeCell ref="AG471:AG474"/>
    <mergeCell ref="AJ471:AJ474"/>
    <mergeCell ref="AF493:AF496"/>
    <mergeCell ref="AG493:AG496"/>
    <mergeCell ref="AJ493:AJ496"/>
    <mergeCell ref="AK493:AK496"/>
    <mergeCell ref="AL493:AL496"/>
    <mergeCell ref="AM493:AM496"/>
    <mergeCell ref="X490:Y490"/>
    <mergeCell ref="Z490:AA490"/>
    <mergeCell ref="AB490:AC490"/>
    <mergeCell ref="C493:C496"/>
    <mergeCell ref="I493:I496"/>
    <mergeCell ref="J493:J496"/>
    <mergeCell ref="K493:K496"/>
    <mergeCell ref="L490:M490"/>
    <mergeCell ref="N490:O490"/>
    <mergeCell ref="P490:Q490"/>
    <mergeCell ref="R490:S490"/>
    <mergeCell ref="T490:U490"/>
    <mergeCell ref="V490:W490"/>
    <mergeCell ref="AW497:AW500"/>
    <mergeCell ref="AX497:AX500"/>
    <mergeCell ref="AU471:AU474"/>
    <mergeCell ref="AV471:AV474"/>
    <mergeCell ref="AW471:AW474"/>
    <mergeCell ref="AX471:AX474"/>
    <mergeCell ref="AW482:AW485"/>
    <mergeCell ref="AU478:AU481"/>
    <mergeCell ref="AV478:AV481"/>
    <mergeCell ref="AW478:AW481"/>
    <mergeCell ref="AM497:AM500"/>
    <mergeCell ref="AN497:AN500"/>
    <mergeCell ref="AO497:AO500"/>
    <mergeCell ref="AP497:AP500"/>
    <mergeCell ref="AQ497:AQ500"/>
    <mergeCell ref="AR497:AR500"/>
    <mergeCell ref="AX493:AX496"/>
    <mergeCell ref="AT493:AT496"/>
    <mergeCell ref="AU493:AU496"/>
    <mergeCell ref="AV493:AV496"/>
    <mergeCell ref="AN493:AN496"/>
    <mergeCell ref="AO493:AO496"/>
    <mergeCell ref="AP493:AP496"/>
    <mergeCell ref="AQ493:AQ496"/>
    <mergeCell ref="AR493:AR496"/>
    <mergeCell ref="AS493:AS496"/>
    <mergeCell ref="AU486:AU489"/>
    <mergeCell ref="AV486:AV489"/>
    <mergeCell ref="AW486:AW489"/>
    <mergeCell ref="AX486:AX489"/>
    <mergeCell ref="C497:C500"/>
    <mergeCell ref="I497:I500"/>
    <mergeCell ref="J497:J500"/>
    <mergeCell ref="K497:K500"/>
    <mergeCell ref="AF497:AF500"/>
    <mergeCell ref="AG497:AG500"/>
    <mergeCell ref="AJ497:AJ500"/>
    <mergeCell ref="AK497:AK500"/>
    <mergeCell ref="AL497:AL500"/>
    <mergeCell ref="AS501:AS504"/>
    <mergeCell ref="AT501:AT504"/>
    <mergeCell ref="AU501:AU504"/>
    <mergeCell ref="AV501:AV504"/>
    <mergeCell ref="AW501:AW504"/>
    <mergeCell ref="AW493:AW496"/>
    <mergeCell ref="AS497:AS500"/>
    <mergeCell ref="AT497:AT500"/>
    <mergeCell ref="AU497:AU500"/>
    <mergeCell ref="AV497:AV500"/>
    <mergeCell ref="AM501:AM504"/>
    <mergeCell ref="AN501:AN504"/>
    <mergeCell ref="AO501:AO504"/>
    <mergeCell ref="AP501:AP504"/>
    <mergeCell ref="AQ501:AQ504"/>
    <mergeCell ref="AR501:AR504"/>
    <mergeCell ref="H501:H502"/>
    <mergeCell ref="H503:H504"/>
    <mergeCell ref="K501:K504"/>
    <mergeCell ref="AF501:AF504"/>
    <mergeCell ref="AG501:AG504"/>
    <mergeCell ref="AJ501:AJ504"/>
    <mergeCell ref="AK501:AK504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AL508:AL511"/>
    <mergeCell ref="Z505:AA505"/>
    <mergeCell ref="AB505:AC505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H508:H509"/>
    <mergeCell ref="H510:H511"/>
    <mergeCell ref="AS516:AS519"/>
    <mergeCell ref="AT516:AT519"/>
    <mergeCell ref="AX501:AX504"/>
    <mergeCell ref="L505:M505"/>
    <mergeCell ref="N505:O505"/>
    <mergeCell ref="P505:Q505"/>
    <mergeCell ref="R505:S505"/>
    <mergeCell ref="T505:U505"/>
    <mergeCell ref="V505:W505"/>
    <mergeCell ref="X505:Y505"/>
    <mergeCell ref="AM516:AM519"/>
    <mergeCell ref="AN516:AN519"/>
    <mergeCell ref="AO516:AO519"/>
    <mergeCell ref="AP516:AP519"/>
    <mergeCell ref="AQ516:AQ519"/>
    <mergeCell ref="AR516:AR519"/>
    <mergeCell ref="AS512:AS515"/>
    <mergeCell ref="AT512:AT515"/>
    <mergeCell ref="AU512:AU515"/>
    <mergeCell ref="AV512:AV515"/>
    <mergeCell ref="AW512:AW515"/>
    <mergeCell ref="AU516:AU519"/>
    <mergeCell ref="AV516:AV519"/>
    <mergeCell ref="AW516:AW519"/>
    <mergeCell ref="AX516:AX519"/>
    <mergeCell ref="AQ508:AQ511"/>
    <mergeCell ref="AR508:AR511"/>
    <mergeCell ref="AS508:AS511"/>
    <mergeCell ref="AT508:AT511"/>
    <mergeCell ref="AL501:AL504"/>
    <mergeCell ref="AX512:AX515"/>
    <mergeCell ref="C516:C519"/>
    <mergeCell ref="I516:I519"/>
    <mergeCell ref="J516:J519"/>
    <mergeCell ref="K516:K519"/>
    <mergeCell ref="AF516:AF519"/>
    <mergeCell ref="V520:W520"/>
    <mergeCell ref="X520:Y520"/>
    <mergeCell ref="Z520:AA520"/>
    <mergeCell ref="AB520:AC520"/>
    <mergeCell ref="AQ512:AQ515"/>
    <mergeCell ref="AR512:AR515"/>
    <mergeCell ref="AG516:AG519"/>
    <mergeCell ref="AJ516:AJ519"/>
    <mergeCell ref="AK516:AK519"/>
    <mergeCell ref="AL516:AL519"/>
    <mergeCell ref="AL512:AL515"/>
    <mergeCell ref="AM512:AM515"/>
    <mergeCell ref="AN512:AN515"/>
    <mergeCell ref="AO512:AO515"/>
    <mergeCell ref="AP512:AP515"/>
    <mergeCell ref="L520:M520"/>
    <mergeCell ref="N520:O520"/>
    <mergeCell ref="P520:Q520"/>
    <mergeCell ref="R520:S520"/>
    <mergeCell ref="T520:U520"/>
    <mergeCell ref="K512:K515"/>
    <mergeCell ref="AF512:AF515"/>
    <mergeCell ref="AG512:AG515"/>
    <mergeCell ref="AJ512:AJ515"/>
    <mergeCell ref="AK512:AK515"/>
    <mergeCell ref="AO527:AO530"/>
    <mergeCell ref="AP527:AP530"/>
    <mergeCell ref="AQ527:AQ530"/>
    <mergeCell ref="AR527:AR530"/>
    <mergeCell ref="AS527:AS530"/>
    <mergeCell ref="AT527:AT530"/>
    <mergeCell ref="AW531:AW534"/>
    <mergeCell ref="AX531:AX534"/>
    <mergeCell ref="C527:C530"/>
    <mergeCell ref="I527:I530"/>
    <mergeCell ref="J527:J530"/>
    <mergeCell ref="K527:K530"/>
    <mergeCell ref="AF527:AF530"/>
    <mergeCell ref="AG527:AG530"/>
    <mergeCell ref="AJ527:AJ530"/>
    <mergeCell ref="AK527:AK530"/>
    <mergeCell ref="AQ531:AQ534"/>
    <mergeCell ref="AR531:AR534"/>
    <mergeCell ref="AS531:AS534"/>
    <mergeCell ref="AT531:AT534"/>
    <mergeCell ref="AU531:AU534"/>
    <mergeCell ref="AV531:AV534"/>
    <mergeCell ref="AU527:AU530"/>
    <mergeCell ref="AV527:AV530"/>
    <mergeCell ref="AW527:AW530"/>
    <mergeCell ref="AX527:AX530"/>
    <mergeCell ref="C531:C534"/>
    <mergeCell ref="I531:I534"/>
    <mergeCell ref="J531:J534"/>
    <mergeCell ref="C561:C564"/>
    <mergeCell ref="J557:J560"/>
    <mergeCell ref="K557:K560"/>
    <mergeCell ref="AQ523:AQ526"/>
    <mergeCell ref="AR523:AR526"/>
    <mergeCell ref="AS523:AS526"/>
    <mergeCell ref="AT523:AT526"/>
    <mergeCell ref="AU523:AU526"/>
    <mergeCell ref="AV523:AV526"/>
    <mergeCell ref="AW523:AW526"/>
    <mergeCell ref="AX523:AX526"/>
    <mergeCell ref="AO531:AO534"/>
    <mergeCell ref="AP531:AP534"/>
    <mergeCell ref="K523:K526"/>
    <mergeCell ref="AF523:AF526"/>
    <mergeCell ref="AG523:AG526"/>
    <mergeCell ref="AJ523:AJ526"/>
    <mergeCell ref="AK523:AK526"/>
    <mergeCell ref="AL527:AL530"/>
    <mergeCell ref="AM527:AM530"/>
    <mergeCell ref="AN527:AN530"/>
    <mergeCell ref="AG531:AG534"/>
    <mergeCell ref="AJ531:AJ534"/>
    <mergeCell ref="AK531:AK534"/>
    <mergeCell ref="AL531:AL534"/>
    <mergeCell ref="AM531:AM534"/>
    <mergeCell ref="AN531:AN534"/>
    <mergeCell ref="AL523:AL526"/>
    <mergeCell ref="AM523:AM526"/>
    <mergeCell ref="AN523:AN526"/>
    <mergeCell ref="AO523:AO526"/>
    <mergeCell ref="AP523:AP526"/>
    <mergeCell ref="C523:C526"/>
    <mergeCell ref="I523:I526"/>
    <mergeCell ref="J523:J526"/>
    <mergeCell ref="L550:M550"/>
    <mergeCell ref="N550:O550"/>
    <mergeCell ref="P550:Q550"/>
    <mergeCell ref="AK553:AK556"/>
    <mergeCell ref="AL553:AL556"/>
    <mergeCell ref="AM553:AM556"/>
    <mergeCell ref="AN553:AN556"/>
    <mergeCell ref="AO553:AO556"/>
    <mergeCell ref="AP553:AP556"/>
    <mergeCell ref="AR557:AR560"/>
    <mergeCell ref="AS557:AS560"/>
    <mergeCell ref="AT557:AT560"/>
    <mergeCell ref="C553:C556"/>
    <mergeCell ref="I553:I556"/>
    <mergeCell ref="J553:J556"/>
    <mergeCell ref="K553:K556"/>
    <mergeCell ref="AF553:AF556"/>
    <mergeCell ref="AG553:AG556"/>
    <mergeCell ref="AJ553:AJ556"/>
    <mergeCell ref="AL557:AL560"/>
    <mergeCell ref="AM557:AM560"/>
    <mergeCell ref="AN557:AN560"/>
    <mergeCell ref="AO557:AO560"/>
    <mergeCell ref="AP557:AP560"/>
    <mergeCell ref="AQ557:AQ560"/>
    <mergeCell ref="C557:C560"/>
    <mergeCell ref="I557:I560"/>
    <mergeCell ref="K531:K534"/>
    <mergeCell ref="AF531:AF534"/>
    <mergeCell ref="I561:I564"/>
    <mergeCell ref="J561:J564"/>
    <mergeCell ref="K561:K564"/>
    <mergeCell ref="AF561:AF564"/>
    <mergeCell ref="AG561:AG564"/>
    <mergeCell ref="AJ561:AJ564"/>
    <mergeCell ref="AK561:AK564"/>
    <mergeCell ref="AL561:AL564"/>
    <mergeCell ref="AP568:AP571"/>
    <mergeCell ref="AQ568:AQ571"/>
    <mergeCell ref="AR568:AR571"/>
    <mergeCell ref="AS568:AS571"/>
    <mergeCell ref="AT568:AT571"/>
    <mergeCell ref="AU568:AU571"/>
    <mergeCell ref="AJ568:AJ571"/>
    <mergeCell ref="AK568:AK571"/>
    <mergeCell ref="AL568:AL571"/>
    <mergeCell ref="AM568:AM571"/>
    <mergeCell ref="AN568:AN571"/>
    <mergeCell ref="AO568:AO571"/>
    <mergeCell ref="X565:Y565"/>
    <mergeCell ref="Z565:AA565"/>
    <mergeCell ref="AB565:AC565"/>
    <mergeCell ref="L565:M565"/>
    <mergeCell ref="C568:C571"/>
    <mergeCell ref="I568:I571"/>
    <mergeCell ref="J568:J571"/>
    <mergeCell ref="K568:K571"/>
    <mergeCell ref="AU561:AU564"/>
    <mergeCell ref="H561:H562"/>
    <mergeCell ref="N565:O565"/>
    <mergeCell ref="P565:Q565"/>
    <mergeCell ref="R565:S565"/>
    <mergeCell ref="T565:U565"/>
    <mergeCell ref="V565:W565"/>
    <mergeCell ref="AU572:AU575"/>
    <mergeCell ref="AV572:AV575"/>
    <mergeCell ref="AW572:AW575"/>
    <mergeCell ref="AX572:AX575"/>
    <mergeCell ref="H568:H569"/>
    <mergeCell ref="H570:H571"/>
    <mergeCell ref="H572:H573"/>
    <mergeCell ref="H574:H575"/>
    <mergeCell ref="AF568:AF571"/>
    <mergeCell ref="AG568:AG571"/>
    <mergeCell ref="AO572:AO575"/>
    <mergeCell ref="AP572:AP575"/>
    <mergeCell ref="AQ572:AQ575"/>
    <mergeCell ref="AR572:AR575"/>
    <mergeCell ref="AS572:AS575"/>
    <mergeCell ref="AT572:AT575"/>
    <mergeCell ref="AG572:AG575"/>
    <mergeCell ref="AJ572:AJ575"/>
    <mergeCell ref="AK572:AK575"/>
    <mergeCell ref="AL572:AL575"/>
    <mergeCell ref="AM572:AM575"/>
    <mergeCell ref="AN572:AN575"/>
    <mergeCell ref="AV568:AV571"/>
    <mergeCell ref="I587:I590"/>
    <mergeCell ref="J587:J590"/>
    <mergeCell ref="K587:K590"/>
    <mergeCell ref="AF587:AF590"/>
    <mergeCell ref="AG587:AG590"/>
    <mergeCell ref="AU576:AU579"/>
    <mergeCell ref="AV576:AV579"/>
    <mergeCell ref="AW576:AW579"/>
    <mergeCell ref="AW568:AW571"/>
    <mergeCell ref="AX568:AX571"/>
    <mergeCell ref="C572:C575"/>
    <mergeCell ref="I572:I575"/>
    <mergeCell ref="J572:J575"/>
    <mergeCell ref="K572:K575"/>
    <mergeCell ref="AF572:AF575"/>
    <mergeCell ref="AO576:AO579"/>
    <mergeCell ref="AP576:AP579"/>
    <mergeCell ref="AQ576:AQ579"/>
    <mergeCell ref="AR576:AR579"/>
    <mergeCell ref="AS576:AS579"/>
    <mergeCell ref="AT576:AT579"/>
    <mergeCell ref="AT583:AT586"/>
    <mergeCell ref="H585:H586"/>
    <mergeCell ref="K576:K579"/>
    <mergeCell ref="AF576:AF579"/>
    <mergeCell ref="AG576:AG579"/>
    <mergeCell ref="AJ576:AJ579"/>
    <mergeCell ref="AK576:AK579"/>
    <mergeCell ref="AL576:AL579"/>
    <mergeCell ref="AM576:AM579"/>
    <mergeCell ref="AN576:AN579"/>
    <mergeCell ref="AN583:AN586"/>
    <mergeCell ref="C583:C586"/>
    <mergeCell ref="I583:I586"/>
    <mergeCell ref="J583:J586"/>
    <mergeCell ref="K583:K586"/>
    <mergeCell ref="AF583:AF586"/>
    <mergeCell ref="AG583:AG586"/>
    <mergeCell ref="X580:Y580"/>
    <mergeCell ref="Z580:AA580"/>
    <mergeCell ref="AB580:AC580"/>
    <mergeCell ref="AU583:AU586"/>
    <mergeCell ref="AV583:AV586"/>
    <mergeCell ref="AW583:AW586"/>
    <mergeCell ref="AJ583:AJ586"/>
    <mergeCell ref="AK583:AK586"/>
    <mergeCell ref="AL583:AL586"/>
    <mergeCell ref="AM583:AM586"/>
    <mergeCell ref="L580:M580"/>
    <mergeCell ref="N580:O580"/>
    <mergeCell ref="P580:Q580"/>
    <mergeCell ref="R580:S580"/>
    <mergeCell ref="T580:U580"/>
    <mergeCell ref="V580:W580"/>
    <mergeCell ref="AO583:AO586"/>
    <mergeCell ref="AP583:AP586"/>
    <mergeCell ref="AQ583:AQ586"/>
    <mergeCell ref="AR583:AR586"/>
    <mergeCell ref="AS583:AS586"/>
    <mergeCell ref="AJ587:AJ590"/>
    <mergeCell ref="AK587:AK590"/>
    <mergeCell ref="AL587:AL590"/>
    <mergeCell ref="AP591:AP594"/>
    <mergeCell ref="AQ591:AQ594"/>
    <mergeCell ref="AR591:AR594"/>
    <mergeCell ref="AS591:AS594"/>
    <mergeCell ref="AT591:AT594"/>
    <mergeCell ref="AX576:AX579"/>
    <mergeCell ref="AX583:AX586"/>
    <mergeCell ref="AV587:AV590"/>
    <mergeCell ref="AW587:AW590"/>
    <mergeCell ref="AX587:AX590"/>
    <mergeCell ref="I591:I594"/>
    <mergeCell ref="J591:J594"/>
    <mergeCell ref="K591:K594"/>
    <mergeCell ref="AF591:AF594"/>
    <mergeCell ref="AG591:AG594"/>
    <mergeCell ref="AJ591:AJ594"/>
    <mergeCell ref="AK591:AK594"/>
    <mergeCell ref="AP587:AP590"/>
    <mergeCell ref="AQ587:AQ590"/>
    <mergeCell ref="AR587:AR590"/>
    <mergeCell ref="AS587:AS590"/>
    <mergeCell ref="AT587:AT590"/>
    <mergeCell ref="AU587:AU590"/>
    <mergeCell ref="AM587:AM590"/>
    <mergeCell ref="AN587:AN590"/>
    <mergeCell ref="AO587:AO590"/>
    <mergeCell ref="AL591:AL594"/>
    <mergeCell ref="AM591:AM594"/>
    <mergeCell ref="AN591:AN594"/>
    <mergeCell ref="C617:C620"/>
    <mergeCell ref="I617:I620"/>
    <mergeCell ref="J617:J620"/>
    <mergeCell ref="K617:K620"/>
    <mergeCell ref="AF617:AF620"/>
    <mergeCell ref="AG617:AG620"/>
    <mergeCell ref="AJ617:AJ620"/>
    <mergeCell ref="AK617:AK620"/>
    <mergeCell ref="AJ613:AJ616"/>
    <mergeCell ref="AK613:AK616"/>
    <mergeCell ref="AS613:AS616"/>
    <mergeCell ref="AT613:AT616"/>
    <mergeCell ref="AU613:AU616"/>
    <mergeCell ref="AV613:AV616"/>
    <mergeCell ref="AO591:AO594"/>
    <mergeCell ref="L610:M610"/>
    <mergeCell ref="N610:O610"/>
    <mergeCell ref="P610:Q610"/>
    <mergeCell ref="R610:S610"/>
    <mergeCell ref="T610:U610"/>
    <mergeCell ref="V610:W610"/>
    <mergeCell ref="AU602:AU605"/>
    <mergeCell ref="C591:C594"/>
    <mergeCell ref="C606:C609"/>
    <mergeCell ref="C598:C601"/>
    <mergeCell ref="I598:I601"/>
    <mergeCell ref="J598:J601"/>
    <mergeCell ref="K598:K601"/>
    <mergeCell ref="AF598:AF601"/>
    <mergeCell ref="AG598:AG601"/>
    <mergeCell ref="AJ598:AJ601"/>
    <mergeCell ref="AT606:AT609"/>
    <mergeCell ref="AX617:AX620"/>
    <mergeCell ref="K621:K624"/>
    <mergeCell ref="AF621:AF624"/>
    <mergeCell ref="AG621:AG624"/>
    <mergeCell ref="AJ621:AJ624"/>
    <mergeCell ref="AK621:AK624"/>
    <mergeCell ref="AT617:AT620"/>
    <mergeCell ref="AU617:AU620"/>
    <mergeCell ref="AU591:AU594"/>
    <mergeCell ref="AV591:AV594"/>
    <mergeCell ref="AR613:AR616"/>
    <mergeCell ref="AR602:AR605"/>
    <mergeCell ref="AS602:AS605"/>
    <mergeCell ref="AT602:AT605"/>
    <mergeCell ref="AL617:AL620"/>
    <mergeCell ref="AM617:AM620"/>
    <mergeCell ref="AN617:AN620"/>
    <mergeCell ref="AO617:AO620"/>
    <mergeCell ref="AP617:AP620"/>
    <mergeCell ref="AQ617:AQ620"/>
    <mergeCell ref="AW613:AW616"/>
    <mergeCell ref="AX613:AX616"/>
    <mergeCell ref="AW591:AW594"/>
    <mergeCell ref="AX591:AX594"/>
    <mergeCell ref="AX598:AX601"/>
    <mergeCell ref="AU606:AU609"/>
    <mergeCell ref="AV606:AV609"/>
    <mergeCell ref="AW606:AW609"/>
    <mergeCell ref="AX606:AX609"/>
    <mergeCell ref="AM606:AM609"/>
    <mergeCell ref="AN606:AN609"/>
    <mergeCell ref="AO606:AO609"/>
    <mergeCell ref="C628:C631"/>
    <mergeCell ref="I628:I631"/>
    <mergeCell ref="J628:J631"/>
    <mergeCell ref="K628:K631"/>
    <mergeCell ref="AF628:AF631"/>
    <mergeCell ref="AG628:AG631"/>
    <mergeCell ref="AX621:AX624"/>
    <mergeCell ref="H630:H631"/>
    <mergeCell ref="H632:H633"/>
    <mergeCell ref="H634:H635"/>
    <mergeCell ref="C613:C616"/>
    <mergeCell ref="I613:I616"/>
    <mergeCell ref="J613:J616"/>
    <mergeCell ref="K613:K616"/>
    <mergeCell ref="AF613:AF616"/>
    <mergeCell ref="AG613:AG616"/>
    <mergeCell ref="AR621:AR624"/>
    <mergeCell ref="AS621:AS624"/>
    <mergeCell ref="AT621:AT624"/>
    <mergeCell ref="AU621:AU624"/>
    <mergeCell ref="AV621:AV624"/>
    <mergeCell ref="AW621:AW624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AV617:AV620"/>
    <mergeCell ref="AW617:AW620"/>
    <mergeCell ref="AW636:AW639"/>
    <mergeCell ref="AX632:AX635"/>
    <mergeCell ref="AL632:AL635"/>
    <mergeCell ref="AM632:AM635"/>
    <mergeCell ref="AN632:AN635"/>
    <mergeCell ref="AK636:AK639"/>
    <mergeCell ref="AL636:AL639"/>
    <mergeCell ref="AM636:AM639"/>
    <mergeCell ref="AN636:AN639"/>
    <mergeCell ref="AO636:AO639"/>
    <mergeCell ref="AS636:AS639"/>
    <mergeCell ref="AW628:AW631"/>
    <mergeCell ref="AX628:AX631"/>
    <mergeCell ref="AU632:AU635"/>
    <mergeCell ref="AV632:AV635"/>
    <mergeCell ref="AW632:AW635"/>
    <mergeCell ref="AX636:AX639"/>
    <mergeCell ref="AT628:AT631"/>
    <mergeCell ref="AO632:AO635"/>
    <mergeCell ref="AP632:AP635"/>
    <mergeCell ref="AQ632:AQ635"/>
    <mergeCell ref="AR632:AR635"/>
    <mergeCell ref="AS632:AS635"/>
    <mergeCell ref="AT632:AT635"/>
    <mergeCell ref="AN628:AN631"/>
    <mergeCell ref="AO628:AO631"/>
    <mergeCell ref="AP628:AP631"/>
    <mergeCell ref="AQ628:AQ631"/>
    <mergeCell ref="AR628:AR631"/>
    <mergeCell ref="AS628:AS631"/>
    <mergeCell ref="Z625:AA625"/>
    <mergeCell ref="AB625:AC625"/>
    <mergeCell ref="AU628:AU631"/>
    <mergeCell ref="AV628:AV631"/>
    <mergeCell ref="AJ628:AJ631"/>
    <mergeCell ref="AK628:AK631"/>
    <mergeCell ref="AL628:AL631"/>
    <mergeCell ref="AM628:AM631"/>
    <mergeCell ref="AF636:AF639"/>
    <mergeCell ref="AG636:AG639"/>
    <mergeCell ref="AJ636:AJ639"/>
    <mergeCell ref="H636:H637"/>
    <mergeCell ref="H638:H639"/>
    <mergeCell ref="L625:M625"/>
    <mergeCell ref="N625:O625"/>
    <mergeCell ref="P625:Q625"/>
    <mergeCell ref="R625:S625"/>
    <mergeCell ref="T625:U625"/>
    <mergeCell ref="AT636:AT639"/>
    <mergeCell ref="AK632:AK635"/>
    <mergeCell ref="AU636:AU639"/>
    <mergeCell ref="AV636:AV639"/>
    <mergeCell ref="V640:W640"/>
    <mergeCell ref="X640:Y640"/>
    <mergeCell ref="Z640:AA640"/>
    <mergeCell ref="AB640:AC640"/>
    <mergeCell ref="C636:C639"/>
    <mergeCell ref="I636:I639"/>
    <mergeCell ref="J636:J639"/>
    <mergeCell ref="K636:K639"/>
    <mergeCell ref="J632:J635"/>
    <mergeCell ref="K632:K635"/>
    <mergeCell ref="AF632:AF635"/>
    <mergeCell ref="AG632:AG635"/>
    <mergeCell ref="AJ632:AJ635"/>
    <mergeCell ref="L640:M640"/>
    <mergeCell ref="N640:O640"/>
    <mergeCell ref="P640:Q640"/>
    <mergeCell ref="R640:S640"/>
    <mergeCell ref="T640:U640"/>
    <mergeCell ref="AP647:AP650"/>
    <mergeCell ref="AQ647:AQ650"/>
    <mergeCell ref="AR647:AR650"/>
    <mergeCell ref="AS647:AS650"/>
    <mergeCell ref="AT647:AT650"/>
    <mergeCell ref="AU647:AU650"/>
    <mergeCell ref="AJ647:AJ650"/>
    <mergeCell ref="AK647:AK650"/>
    <mergeCell ref="AL647:AL650"/>
    <mergeCell ref="AM647:AM650"/>
    <mergeCell ref="AN647:AN650"/>
    <mergeCell ref="AO647:AO650"/>
    <mergeCell ref="C647:C650"/>
    <mergeCell ref="I647:I650"/>
    <mergeCell ref="J647:J650"/>
    <mergeCell ref="K647:K650"/>
    <mergeCell ref="AF647:AF650"/>
    <mergeCell ref="AG647:AG650"/>
    <mergeCell ref="H649:H650"/>
    <mergeCell ref="AS643:AS646"/>
    <mergeCell ref="AT643:AT646"/>
    <mergeCell ref="AU643:AU646"/>
    <mergeCell ref="AV643:AV646"/>
    <mergeCell ref="AW643:AW646"/>
    <mergeCell ref="AX643:AX646"/>
    <mergeCell ref="AW651:AW654"/>
    <mergeCell ref="AX651:AX654"/>
    <mergeCell ref="C643:C646"/>
    <mergeCell ref="I643:I646"/>
    <mergeCell ref="J643:J646"/>
    <mergeCell ref="K643:K646"/>
    <mergeCell ref="AF643:AF646"/>
    <mergeCell ref="AG643:AG646"/>
    <mergeCell ref="AJ643:AJ646"/>
    <mergeCell ref="AK643:AK646"/>
    <mergeCell ref="AQ651:AQ654"/>
    <mergeCell ref="AR651:AR654"/>
    <mergeCell ref="AS651:AS654"/>
    <mergeCell ref="AT651:AT654"/>
    <mergeCell ref="AU651:AU654"/>
    <mergeCell ref="AV651:AV654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L651:AL654"/>
    <mergeCell ref="AV647:AV650"/>
    <mergeCell ref="AW647:AW650"/>
    <mergeCell ref="AM651:AM654"/>
    <mergeCell ref="AN651:AN654"/>
    <mergeCell ref="AO651:AO654"/>
    <mergeCell ref="AP651:AP654"/>
    <mergeCell ref="C673:C676"/>
    <mergeCell ref="I673:I676"/>
    <mergeCell ref="J673:J676"/>
    <mergeCell ref="K673:K676"/>
    <mergeCell ref="AF673:AF676"/>
    <mergeCell ref="AG673:AG676"/>
    <mergeCell ref="H673:H674"/>
    <mergeCell ref="H675:H676"/>
    <mergeCell ref="AX677:AX680"/>
    <mergeCell ref="P670:Q670"/>
    <mergeCell ref="R670:S670"/>
    <mergeCell ref="T670:U670"/>
    <mergeCell ref="V670:W670"/>
    <mergeCell ref="X670:Y670"/>
    <mergeCell ref="Z670:AA670"/>
    <mergeCell ref="AB670:AC670"/>
    <mergeCell ref="AJ673:AJ676"/>
    <mergeCell ref="AK673:AK676"/>
    <mergeCell ref="AR677:AR680"/>
    <mergeCell ref="AS677:AS680"/>
    <mergeCell ref="AT677:AT680"/>
    <mergeCell ref="AU677:AU680"/>
    <mergeCell ref="AV677:AV680"/>
    <mergeCell ref="AW677:AW680"/>
    <mergeCell ref="AJ677:AJ680"/>
    <mergeCell ref="AK677:AK680"/>
    <mergeCell ref="C681:C684"/>
    <mergeCell ref="I681:I684"/>
    <mergeCell ref="J681:J684"/>
    <mergeCell ref="K681:K684"/>
    <mergeCell ref="C696:C699"/>
    <mergeCell ref="I696:I699"/>
    <mergeCell ref="J696:J699"/>
    <mergeCell ref="H690:H691"/>
    <mergeCell ref="H692:H693"/>
    <mergeCell ref="H694:H695"/>
    <mergeCell ref="AF688:AF691"/>
    <mergeCell ref="AG688:AG691"/>
    <mergeCell ref="AM692:AM695"/>
    <mergeCell ref="AN692:AN695"/>
    <mergeCell ref="AO692:AO695"/>
    <mergeCell ref="AP692:AP695"/>
    <mergeCell ref="AQ692:AQ695"/>
    <mergeCell ref="AM696:AM699"/>
    <mergeCell ref="AN696:AN699"/>
    <mergeCell ref="AO696:AO699"/>
    <mergeCell ref="AP696:AP699"/>
    <mergeCell ref="AQ696:AQ699"/>
    <mergeCell ref="K696:K699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U688:AU691"/>
    <mergeCell ref="AJ688:AJ691"/>
    <mergeCell ref="AK688:AK691"/>
    <mergeCell ref="AL688:AL691"/>
    <mergeCell ref="AM688:AM691"/>
    <mergeCell ref="AN688:AN691"/>
    <mergeCell ref="AO688:AO691"/>
    <mergeCell ref="C688:C691"/>
    <mergeCell ref="I688:I691"/>
    <mergeCell ref="AS692:AS695"/>
    <mergeCell ref="AT692:AT695"/>
    <mergeCell ref="AU692:AU695"/>
    <mergeCell ref="AR692:AR695"/>
    <mergeCell ref="AX681:AX684"/>
    <mergeCell ref="L685:M685"/>
    <mergeCell ref="N685:O685"/>
    <mergeCell ref="P685:Q685"/>
    <mergeCell ref="R685:S685"/>
    <mergeCell ref="T685:U685"/>
    <mergeCell ref="V685:W685"/>
    <mergeCell ref="AW692:AW695"/>
    <mergeCell ref="AX692:AX695"/>
    <mergeCell ref="X685:Y685"/>
    <mergeCell ref="Z685:AA685"/>
    <mergeCell ref="AB685:AC685"/>
    <mergeCell ref="AF681:AF684"/>
    <mergeCell ref="AG681:AG684"/>
    <mergeCell ref="AJ681:AJ684"/>
    <mergeCell ref="AK681:AK684"/>
    <mergeCell ref="AL681:AL684"/>
    <mergeCell ref="AX688:AX691"/>
    <mergeCell ref="AW688:AW691"/>
    <mergeCell ref="AV692:AV695"/>
    <mergeCell ref="AN681:AN684"/>
    <mergeCell ref="AO681:AO684"/>
    <mergeCell ref="AP681:AP684"/>
    <mergeCell ref="AQ681:AQ684"/>
    <mergeCell ref="AR681:AR684"/>
    <mergeCell ref="AX703:AX706"/>
    <mergeCell ref="AM703:AM706"/>
    <mergeCell ref="AN703:AN706"/>
    <mergeCell ref="AO703:AO706"/>
    <mergeCell ref="AP703:AP706"/>
    <mergeCell ref="AL692:AL695"/>
    <mergeCell ref="AS696:AS699"/>
    <mergeCell ref="AT696:AT699"/>
    <mergeCell ref="AU696:AU699"/>
    <mergeCell ref="AV696:AV699"/>
    <mergeCell ref="AW696:AW699"/>
    <mergeCell ref="AX696:AX699"/>
    <mergeCell ref="AF696:AF699"/>
    <mergeCell ref="AG696:AG699"/>
    <mergeCell ref="AJ696:AJ699"/>
    <mergeCell ref="AK696:AK699"/>
    <mergeCell ref="AL696:AL699"/>
    <mergeCell ref="AR696:AR699"/>
    <mergeCell ref="L700:M700"/>
    <mergeCell ref="N700:O700"/>
    <mergeCell ref="P700:Q700"/>
    <mergeCell ref="R700:S700"/>
    <mergeCell ref="T700:U700"/>
    <mergeCell ref="V700:W700"/>
    <mergeCell ref="X700:Y700"/>
    <mergeCell ref="C711:C714"/>
    <mergeCell ref="I711:I714"/>
    <mergeCell ref="J711:J714"/>
    <mergeCell ref="K711:K714"/>
    <mergeCell ref="AF711:AF714"/>
    <mergeCell ref="AG711:AG714"/>
    <mergeCell ref="AV707:AV710"/>
    <mergeCell ref="AW707:AW710"/>
    <mergeCell ref="H709:H710"/>
    <mergeCell ref="AQ703:AQ706"/>
    <mergeCell ref="AR703:AR706"/>
    <mergeCell ref="AS703:AS706"/>
    <mergeCell ref="AT703:AT706"/>
    <mergeCell ref="AU711:AU714"/>
    <mergeCell ref="AV711:AV714"/>
    <mergeCell ref="AW711:AW714"/>
    <mergeCell ref="AF703:AF706"/>
    <mergeCell ref="AG703:AG706"/>
    <mergeCell ref="AJ703:AJ706"/>
    <mergeCell ref="AK703:AK706"/>
    <mergeCell ref="AL703:AL706"/>
    <mergeCell ref="Z700:AA700"/>
    <mergeCell ref="AB700:AC700"/>
    <mergeCell ref="AU703:AU706"/>
    <mergeCell ref="AV703:AV706"/>
    <mergeCell ref="C703:C706"/>
    <mergeCell ref="I703:I706"/>
    <mergeCell ref="J703:J706"/>
    <mergeCell ref="K703:K706"/>
    <mergeCell ref="AU733:AU736"/>
    <mergeCell ref="AV733:AV736"/>
    <mergeCell ref="AW718:AW721"/>
    <mergeCell ref="AT711:AT714"/>
    <mergeCell ref="AF722:AF725"/>
    <mergeCell ref="AG722:AG725"/>
    <mergeCell ref="AJ711:AJ714"/>
    <mergeCell ref="AK711:AK714"/>
    <mergeCell ref="AL711:AL714"/>
    <mergeCell ref="AM711:AM714"/>
    <mergeCell ref="AB730:AC730"/>
    <mergeCell ref="AQ707:AQ710"/>
    <mergeCell ref="AR707:AR710"/>
    <mergeCell ref="AS707:AS710"/>
    <mergeCell ref="AT707:AT710"/>
    <mergeCell ref="AU707:AU710"/>
    <mergeCell ref="AN711:AN714"/>
    <mergeCell ref="AO711:AO714"/>
    <mergeCell ref="AP711:AP714"/>
    <mergeCell ref="AQ711:AQ714"/>
    <mergeCell ref="AP707:AP710"/>
    <mergeCell ref="AR711:AR714"/>
    <mergeCell ref="AS711:AS714"/>
    <mergeCell ref="AN718:AN721"/>
    <mergeCell ref="AO718:AO721"/>
    <mergeCell ref="AP718:AP721"/>
    <mergeCell ref="AQ718:AQ721"/>
    <mergeCell ref="AW703:AW706"/>
    <mergeCell ref="X730:Y730"/>
    <mergeCell ref="Z730:AA730"/>
    <mergeCell ref="AX711:AX714"/>
    <mergeCell ref="K707:K710"/>
    <mergeCell ref="AF707:AF710"/>
    <mergeCell ref="AG707:AG710"/>
    <mergeCell ref="AJ707:AJ710"/>
    <mergeCell ref="AK707:AK710"/>
    <mergeCell ref="AL707:AL710"/>
    <mergeCell ref="AM707:AM710"/>
    <mergeCell ref="AN707:AN710"/>
    <mergeCell ref="AO707:AO710"/>
    <mergeCell ref="AK718:AK721"/>
    <mergeCell ref="AL718:AL721"/>
    <mergeCell ref="AM718:AM721"/>
    <mergeCell ref="K718:K721"/>
    <mergeCell ref="AQ726:AQ729"/>
    <mergeCell ref="AR726:AR729"/>
    <mergeCell ref="AS726:AS729"/>
    <mergeCell ref="AT726:AT729"/>
    <mergeCell ref="AX707:AX710"/>
    <mergeCell ref="N730:O730"/>
    <mergeCell ref="T730:U730"/>
    <mergeCell ref="P730:Q730"/>
    <mergeCell ref="R730:S730"/>
    <mergeCell ref="AX733:AX736"/>
    <mergeCell ref="AX737:AX740"/>
    <mergeCell ref="AR718:AR721"/>
    <mergeCell ref="AS718:AS721"/>
    <mergeCell ref="I737:I740"/>
    <mergeCell ref="J737:J740"/>
    <mergeCell ref="K737:K740"/>
    <mergeCell ref="AF737:AF740"/>
    <mergeCell ref="AG737:AG740"/>
    <mergeCell ref="C733:C736"/>
    <mergeCell ref="I733:I736"/>
    <mergeCell ref="J733:J736"/>
    <mergeCell ref="K733:K736"/>
    <mergeCell ref="AF733:AF736"/>
    <mergeCell ref="AG733:AG736"/>
    <mergeCell ref="AJ733:AJ736"/>
    <mergeCell ref="AK733:AK736"/>
    <mergeCell ref="AV737:AV740"/>
    <mergeCell ref="AW737:AW740"/>
    <mergeCell ref="AW733:AW736"/>
    <mergeCell ref="AP737:AP740"/>
    <mergeCell ref="AQ737:AQ740"/>
    <mergeCell ref="AF718:AF721"/>
    <mergeCell ref="AG718:AG721"/>
    <mergeCell ref="AJ718:AJ721"/>
    <mergeCell ref="AJ722:AJ725"/>
    <mergeCell ref="AK722:AK725"/>
    <mergeCell ref="AL722:AL725"/>
    <mergeCell ref="AM722:AM725"/>
    <mergeCell ref="AN722:AN725"/>
    <mergeCell ref="AO722:AO725"/>
    <mergeCell ref="V730:W730"/>
    <mergeCell ref="AN748:AN751"/>
    <mergeCell ref="L745:M745"/>
    <mergeCell ref="N745:O745"/>
    <mergeCell ref="P745:Q745"/>
    <mergeCell ref="AT722:AT725"/>
    <mergeCell ref="AX718:AX721"/>
    <mergeCell ref="AT718:AT721"/>
    <mergeCell ref="AU718:AU721"/>
    <mergeCell ref="AV718:AV721"/>
    <mergeCell ref="AU722:AU725"/>
    <mergeCell ref="AS733:AS736"/>
    <mergeCell ref="AT733:AT736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X726:AX729"/>
    <mergeCell ref="AX722:AX725"/>
    <mergeCell ref="K722:K725"/>
    <mergeCell ref="AU726:AU729"/>
    <mergeCell ref="AV726:AV729"/>
    <mergeCell ref="AJ737:AJ740"/>
    <mergeCell ref="AK737:AK740"/>
    <mergeCell ref="AL737:AL740"/>
    <mergeCell ref="AM737:AM740"/>
    <mergeCell ref="AN737:AN740"/>
    <mergeCell ref="AO737:AO740"/>
    <mergeCell ref="P760:Q760"/>
    <mergeCell ref="R760:S760"/>
    <mergeCell ref="T760:U760"/>
    <mergeCell ref="V760:W760"/>
    <mergeCell ref="AO748:AO751"/>
    <mergeCell ref="AP748:AP751"/>
    <mergeCell ref="AQ748:AQ751"/>
    <mergeCell ref="AR748:AR751"/>
    <mergeCell ref="AS748:AS751"/>
    <mergeCell ref="AT748:AT751"/>
    <mergeCell ref="AW748:AW751"/>
    <mergeCell ref="AX748:AX751"/>
    <mergeCell ref="AV741:AV744"/>
    <mergeCell ref="AW741:AW744"/>
    <mergeCell ref="AX741:AX744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V745:W745"/>
    <mergeCell ref="X745:Y745"/>
    <mergeCell ref="Z745:AA745"/>
    <mergeCell ref="AB745:AC745"/>
    <mergeCell ref="AU748:AU751"/>
    <mergeCell ref="AV748:AV751"/>
    <mergeCell ref="AK748:AK751"/>
    <mergeCell ref="AL748:AL751"/>
    <mergeCell ref="AM748:AM751"/>
    <mergeCell ref="AT756:AT759"/>
    <mergeCell ref="AW767:AW770"/>
    <mergeCell ref="AX767:AX770"/>
    <mergeCell ref="AL763:AL766"/>
    <mergeCell ref="R745:S745"/>
    <mergeCell ref="T745:U745"/>
    <mergeCell ref="H748:H749"/>
    <mergeCell ref="AU752:AU755"/>
    <mergeCell ref="AV752:AV755"/>
    <mergeCell ref="AW752:AW755"/>
    <mergeCell ref="C756:C759"/>
    <mergeCell ref="I756:I759"/>
    <mergeCell ref="J756:J759"/>
    <mergeCell ref="K756:K759"/>
    <mergeCell ref="AF756:AF759"/>
    <mergeCell ref="AG756:AG759"/>
    <mergeCell ref="AJ756:AJ759"/>
    <mergeCell ref="Z760:AA760"/>
    <mergeCell ref="AB760:AC760"/>
    <mergeCell ref="AQ752:AQ755"/>
    <mergeCell ref="AR752:AR755"/>
    <mergeCell ref="AS752:AS755"/>
    <mergeCell ref="AT752:AT755"/>
    <mergeCell ref="AK756:AK759"/>
    <mergeCell ref="AL756:AL759"/>
    <mergeCell ref="AM756:AM759"/>
    <mergeCell ref="AN756:AN759"/>
    <mergeCell ref="AN752:AN755"/>
    <mergeCell ref="AO752:AO755"/>
    <mergeCell ref="AP752:AP755"/>
    <mergeCell ref="L760:M760"/>
    <mergeCell ref="N760:O760"/>
    <mergeCell ref="K771:K774"/>
    <mergeCell ref="AF771:AF774"/>
    <mergeCell ref="AG771:AG774"/>
    <mergeCell ref="AJ771:AJ774"/>
    <mergeCell ref="X760:Y760"/>
    <mergeCell ref="AV756:AV759"/>
    <mergeCell ref="AW756:AW759"/>
    <mergeCell ref="AX756:AX759"/>
    <mergeCell ref="K752:K755"/>
    <mergeCell ref="AF752:AF755"/>
    <mergeCell ref="AG752:AG755"/>
    <mergeCell ref="AJ752:AJ755"/>
    <mergeCell ref="AK752:AK755"/>
    <mergeCell ref="AL752:AL755"/>
    <mergeCell ref="AM752:AM755"/>
    <mergeCell ref="AQ767:AQ770"/>
    <mergeCell ref="AR767:AR770"/>
    <mergeCell ref="AS767:AS770"/>
    <mergeCell ref="AT767:AT770"/>
    <mergeCell ref="AU767:AU770"/>
    <mergeCell ref="AU756:AU759"/>
    <mergeCell ref="AJ767:AJ770"/>
    <mergeCell ref="AK767:AK770"/>
    <mergeCell ref="AL767:AL770"/>
    <mergeCell ref="AM767:AM770"/>
    <mergeCell ref="AN767:AN770"/>
    <mergeCell ref="AO767:AO770"/>
    <mergeCell ref="AO756:AO759"/>
    <mergeCell ref="AP756:AP759"/>
    <mergeCell ref="AQ756:AQ759"/>
    <mergeCell ref="AR756:AR759"/>
    <mergeCell ref="AS756:AS759"/>
    <mergeCell ref="AQ793:AQ796"/>
    <mergeCell ref="AR793:AR796"/>
    <mergeCell ref="AS793:AS796"/>
    <mergeCell ref="AT793:AT796"/>
    <mergeCell ref="AQ778:AQ781"/>
    <mergeCell ref="AV767:AV770"/>
    <mergeCell ref="AS771:AS774"/>
    <mergeCell ref="AT771:AT774"/>
    <mergeCell ref="AU771:AU774"/>
    <mergeCell ref="AV771:AV774"/>
    <mergeCell ref="C767:C770"/>
    <mergeCell ref="I767:I770"/>
    <mergeCell ref="J767:J770"/>
    <mergeCell ref="K767:K770"/>
    <mergeCell ref="AF767:AF770"/>
    <mergeCell ref="AG767:AG770"/>
    <mergeCell ref="AJ763:AJ766"/>
    <mergeCell ref="AK763:AK766"/>
    <mergeCell ref="AS763:AS766"/>
    <mergeCell ref="AT763:AT766"/>
    <mergeCell ref="AU763:AU766"/>
    <mergeCell ref="AV763:AV766"/>
    <mergeCell ref="AQ763:AQ766"/>
    <mergeCell ref="AR763:AR766"/>
    <mergeCell ref="C763:C766"/>
    <mergeCell ref="I763:I766"/>
    <mergeCell ref="J763:J766"/>
    <mergeCell ref="K763:K766"/>
    <mergeCell ref="AF763:AF766"/>
    <mergeCell ref="AG763:AG766"/>
    <mergeCell ref="AM771:AM774"/>
    <mergeCell ref="AN771:AN774"/>
    <mergeCell ref="AQ782:AQ785"/>
    <mergeCell ref="AR782:AR785"/>
    <mergeCell ref="L790:M790"/>
    <mergeCell ref="N790:O790"/>
    <mergeCell ref="P790:Q790"/>
    <mergeCell ref="R790:S790"/>
    <mergeCell ref="T790:U790"/>
    <mergeCell ref="V790:W790"/>
    <mergeCell ref="AT778:AT781"/>
    <mergeCell ref="AU778:AU781"/>
    <mergeCell ref="AV778:AV781"/>
    <mergeCell ref="AM763:AM766"/>
    <mergeCell ref="AN763:AN766"/>
    <mergeCell ref="AO763:AO766"/>
    <mergeCell ref="AP763:AP766"/>
    <mergeCell ref="AW763:AW766"/>
    <mergeCell ref="AX763:AX766"/>
    <mergeCell ref="AP767:AP770"/>
    <mergeCell ref="AW771:AW774"/>
    <mergeCell ref="AX771:AX774"/>
    <mergeCell ref="AO771:AO774"/>
    <mergeCell ref="AP771:AP774"/>
    <mergeCell ref="AQ771:AQ774"/>
    <mergeCell ref="AR771:AR774"/>
    <mergeCell ref="AK771:AK774"/>
    <mergeCell ref="AL771:AL774"/>
    <mergeCell ref="AK793:AK796"/>
    <mergeCell ref="AF793:AF796"/>
    <mergeCell ref="AG793:AG796"/>
    <mergeCell ref="AJ793:AJ796"/>
    <mergeCell ref="AU793:AU796"/>
    <mergeCell ref="AV793:AV796"/>
    <mergeCell ref="AW793:AW796"/>
    <mergeCell ref="AX793:AX796"/>
    <mergeCell ref="AW778:AW781"/>
    <mergeCell ref="AX778:AX781"/>
    <mergeCell ref="AU782:AU785"/>
    <mergeCell ref="AV782:AV785"/>
    <mergeCell ref="AW782:AW785"/>
    <mergeCell ref="AX782:AX785"/>
    <mergeCell ref="AF801:AF804"/>
    <mergeCell ref="AG801:AG804"/>
    <mergeCell ref="AJ801:AJ804"/>
    <mergeCell ref="AK801:AK804"/>
    <mergeCell ref="AU797:AU800"/>
    <mergeCell ref="AX797:AX800"/>
    <mergeCell ref="AL793:AL796"/>
    <mergeCell ref="AM793:AM796"/>
    <mergeCell ref="AN793:AN796"/>
    <mergeCell ref="AO793:AO796"/>
    <mergeCell ref="AP793:AP796"/>
    <mergeCell ref="AU786:AU789"/>
    <mergeCell ref="AV786:AV789"/>
    <mergeCell ref="AW786:AW789"/>
    <mergeCell ref="AS778:AS781"/>
    <mergeCell ref="AO778:AO781"/>
    <mergeCell ref="Z775:AA775"/>
    <mergeCell ref="AB775:AC775"/>
    <mergeCell ref="C801:C804"/>
    <mergeCell ref="I801:I804"/>
    <mergeCell ref="J801:J804"/>
    <mergeCell ref="K801:K804"/>
    <mergeCell ref="X790:Y790"/>
    <mergeCell ref="Z790:AA790"/>
    <mergeCell ref="AB790:AC790"/>
    <mergeCell ref="C797:C800"/>
    <mergeCell ref="AJ797:AJ800"/>
    <mergeCell ref="L775:M775"/>
    <mergeCell ref="N775:O775"/>
    <mergeCell ref="P775:Q775"/>
    <mergeCell ref="R775:S775"/>
    <mergeCell ref="T775:U775"/>
    <mergeCell ref="V775:W775"/>
    <mergeCell ref="X775:Y775"/>
    <mergeCell ref="I797:I800"/>
    <mergeCell ref="J797:J800"/>
    <mergeCell ref="K797:K800"/>
    <mergeCell ref="AF797:AF800"/>
    <mergeCell ref="AG797:AG800"/>
    <mergeCell ref="I793:I796"/>
    <mergeCell ref="J793:J796"/>
    <mergeCell ref="K793:K796"/>
    <mergeCell ref="AS801:AS804"/>
    <mergeCell ref="V805:W805"/>
    <mergeCell ref="X805:Y805"/>
    <mergeCell ref="Z805:AA805"/>
    <mergeCell ref="AB805:AC805"/>
    <mergeCell ref="AL808:AL811"/>
    <mergeCell ref="AM808:AM811"/>
    <mergeCell ref="AK808:AK811"/>
    <mergeCell ref="AK797:AK800"/>
    <mergeCell ref="AL797:AL800"/>
    <mergeCell ref="AL801:AL804"/>
    <mergeCell ref="AQ801:AQ804"/>
    <mergeCell ref="AR801:AR804"/>
    <mergeCell ref="AV797:AV800"/>
    <mergeCell ref="AW797:AW800"/>
    <mergeCell ref="H803:H804"/>
    <mergeCell ref="L805:M805"/>
    <mergeCell ref="N805:O805"/>
    <mergeCell ref="P805:Q805"/>
    <mergeCell ref="R805:S805"/>
    <mergeCell ref="T805:U805"/>
    <mergeCell ref="AX816:AX819"/>
    <mergeCell ref="C812:C815"/>
    <mergeCell ref="I812:I815"/>
    <mergeCell ref="J812:J815"/>
    <mergeCell ref="K812:K815"/>
    <mergeCell ref="AF812:AF815"/>
    <mergeCell ref="AG812:AG815"/>
    <mergeCell ref="AO816:AO819"/>
    <mergeCell ref="AP816:AP819"/>
    <mergeCell ref="AQ816:AQ819"/>
    <mergeCell ref="AR816:AR819"/>
    <mergeCell ref="AS816:AS819"/>
    <mergeCell ref="AT816:AT819"/>
    <mergeCell ref="AV812:AV815"/>
    <mergeCell ref="AW812:AW815"/>
    <mergeCell ref="AX812:AX815"/>
    <mergeCell ref="C816:C819"/>
    <mergeCell ref="I816:I819"/>
    <mergeCell ref="J816:J819"/>
    <mergeCell ref="K816:K819"/>
    <mergeCell ref="AV816:AV819"/>
    <mergeCell ref="AW816:AW819"/>
    <mergeCell ref="C808:C811"/>
    <mergeCell ref="I808:I811"/>
    <mergeCell ref="J808:J811"/>
    <mergeCell ref="K808:K811"/>
    <mergeCell ref="AF808:AF811"/>
    <mergeCell ref="AG808:AG811"/>
    <mergeCell ref="AJ808:AJ811"/>
    <mergeCell ref="AP812:AP815"/>
    <mergeCell ref="AQ812:AQ815"/>
    <mergeCell ref="AR812:AR815"/>
    <mergeCell ref="AS812:AS815"/>
    <mergeCell ref="AT812:AT815"/>
    <mergeCell ref="AU812:AU815"/>
    <mergeCell ref="AK816:AK819"/>
    <mergeCell ref="AL816:AL819"/>
    <mergeCell ref="AM816:AM819"/>
    <mergeCell ref="AN816:AN819"/>
    <mergeCell ref="AT808:AT811"/>
    <mergeCell ref="AU808:AU811"/>
    <mergeCell ref="V820:W820"/>
    <mergeCell ref="X820:Y820"/>
    <mergeCell ref="Z820:AA820"/>
    <mergeCell ref="AB820:AC820"/>
    <mergeCell ref="AJ812:AJ815"/>
    <mergeCell ref="AK812:AK815"/>
    <mergeCell ref="AL812:AL815"/>
    <mergeCell ref="AM812:AM815"/>
    <mergeCell ref="AN812:AN815"/>
    <mergeCell ref="AO812:AO815"/>
    <mergeCell ref="AU816:AU819"/>
    <mergeCell ref="C831:C834"/>
    <mergeCell ref="C823:C826"/>
    <mergeCell ref="I823:I826"/>
    <mergeCell ref="J823:J826"/>
    <mergeCell ref="K823:K826"/>
    <mergeCell ref="H823:H824"/>
    <mergeCell ref="H825:H826"/>
    <mergeCell ref="L820:M820"/>
    <mergeCell ref="N820:O820"/>
    <mergeCell ref="P820:Q820"/>
    <mergeCell ref="R820:S820"/>
    <mergeCell ref="T820:U820"/>
    <mergeCell ref="AL827:AL830"/>
    <mergeCell ref="AM827:AM830"/>
    <mergeCell ref="AN827:AN830"/>
    <mergeCell ref="AO827:AO830"/>
    <mergeCell ref="AP827:AP830"/>
    <mergeCell ref="AQ827:AQ830"/>
    <mergeCell ref="AW823:AW826"/>
    <mergeCell ref="AF823:AF826"/>
    <mergeCell ref="AG823:AG826"/>
    <mergeCell ref="AJ823:AJ826"/>
    <mergeCell ref="AK823:AK826"/>
    <mergeCell ref="E821:G821"/>
    <mergeCell ref="AF816:AF819"/>
    <mergeCell ref="AG816:AG819"/>
    <mergeCell ref="AJ816:AJ819"/>
    <mergeCell ref="H827:H828"/>
    <mergeCell ref="H829:H830"/>
    <mergeCell ref="H831:H832"/>
    <mergeCell ref="L850:M850"/>
    <mergeCell ref="AX823:AX826"/>
    <mergeCell ref="C827:C830"/>
    <mergeCell ref="I827:I830"/>
    <mergeCell ref="J827:J830"/>
    <mergeCell ref="K827:K830"/>
    <mergeCell ref="AF827:AF830"/>
    <mergeCell ref="AG827:AG830"/>
    <mergeCell ref="AJ827:AJ830"/>
    <mergeCell ref="AK827:AK830"/>
    <mergeCell ref="AQ823:AQ826"/>
    <mergeCell ref="AR823:AR826"/>
    <mergeCell ref="AS823:AS826"/>
    <mergeCell ref="AT823:AT826"/>
    <mergeCell ref="AU823:AU826"/>
    <mergeCell ref="AV823:AV826"/>
    <mergeCell ref="AT831:AT834"/>
    <mergeCell ref="AU831:AU834"/>
    <mergeCell ref="AV831:AV834"/>
    <mergeCell ref="AW831:AW834"/>
    <mergeCell ref="AX831:AX834"/>
    <mergeCell ref="AL823:AL826"/>
    <mergeCell ref="AM823:AM826"/>
    <mergeCell ref="AN823:AN826"/>
    <mergeCell ref="AO823:AO826"/>
    <mergeCell ref="AP823:AP826"/>
    <mergeCell ref="AN831:AN834"/>
    <mergeCell ref="AO831:AO834"/>
    <mergeCell ref="AP831:AP834"/>
    <mergeCell ref="AQ831:AQ834"/>
    <mergeCell ref="AR831:AR834"/>
    <mergeCell ref="AS831:AS834"/>
    <mergeCell ref="AP853:AP856"/>
    <mergeCell ref="I831:I834"/>
    <mergeCell ref="J831:J834"/>
    <mergeCell ref="K831:K834"/>
    <mergeCell ref="AF831:AF834"/>
    <mergeCell ref="AG831:AG834"/>
    <mergeCell ref="AF853:AF856"/>
    <mergeCell ref="AG853:AG856"/>
    <mergeCell ref="AJ853:AJ856"/>
    <mergeCell ref="AK853:AK856"/>
    <mergeCell ref="AW827:AW830"/>
    <mergeCell ref="AX827:AX830"/>
    <mergeCell ref="AJ831:AJ834"/>
    <mergeCell ref="AK831:AK834"/>
    <mergeCell ref="AL831:AL834"/>
    <mergeCell ref="AM831:AM834"/>
    <mergeCell ref="V850:W850"/>
    <mergeCell ref="X850:Y850"/>
    <mergeCell ref="Z850:AA850"/>
    <mergeCell ref="AB850:AC850"/>
    <mergeCell ref="AW853:AW856"/>
    <mergeCell ref="AX853:AX856"/>
    <mergeCell ref="AU853:AU856"/>
    <mergeCell ref="AV853:AV856"/>
    <mergeCell ref="AR827:AR830"/>
    <mergeCell ref="AS827:AS830"/>
    <mergeCell ref="AT827:AT830"/>
    <mergeCell ref="AU827:AU830"/>
    <mergeCell ref="AV827:AV830"/>
    <mergeCell ref="AM846:AM849"/>
    <mergeCell ref="AN846:AN849"/>
    <mergeCell ref="AO846:AO849"/>
    <mergeCell ref="AG861:AG864"/>
    <mergeCell ref="H861:H862"/>
    <mergeCell ref="H863:H864"/>
    <mergeCell ref="C853:C856"/>
    <mergeCell ref="I853:I856"/>
    <mergeCell ref="J853:J856"/>
    <mergeCell ref="K853:K856"/>
    <mergeCell ref="AR857:AR860"/>
    <mergeCell ref="AS857:AS860"/>
    <mergeCell ref="AR853:AR856"/>
    <mergeCell ref="AS853:AS856"/>
    <mergeCell ref="AN857:AN860"/>
    <mergeCell ref="AO857:AO860"/>
    <mergeCell ref="AP857:AP860"/>
    <mergeCell ref="AQ857:AQ860"/>
    <mergeCell ref="C857:C860"/>
    <mergeCell ref="I857:I860"/>
    <mergeCell ref="J857:J860"/>
    <mergeCell ref="K857:K860"/>
    <mergeCell ref="AF857:AF860"/>
    <mergeCell ref="AX857:AX860"/>
    <mergeCell ref="AJ861:AJ864"/>
    <mergeCell ref="AK861:AK864"/>
    <mergeCell ref="AL861:AL864"/>
    <mergeCell ref="AM861:AM864"/>
    <mergeCell ref="V865:W865"/>
    <mergeCell ref="X865:Y865"/>
    <mergeCell ref="Z865:AA865"/>
    <mergeCell ref="AB865:AC865"/>
    <mergeCell ref="C868:C871"/>
    <mergeCell ref="I868:I871"/>
    <mergeCell ref="J868:J871"/>
    <mergeCell ref="K868:K871"/>
    <mergeCell ref="H868:H869"/>
    <mergeCell ref="H870:H871"/>
    <mergeCell ref="AX868:AX871"/>
    <mergeCell ref="E866:G866"/>
    <mergeCell ref="AT861:AT864"/>
    <mergeCell ref="AU861:AU864"/>
    <mergeCell ref="AV861:AV864"/>
    <mergeCell ref="AW861:AW864"/>
    <mergeCell ref="AX861:AX864"/>
    <mergeCell ref="AT857:AT860"/>
    <mergeCell ref="AU857:AU860"/>
    <mergeCell ref="AV857:AV860"/>
    <mergeCell ref="L865:M865"/>
    <mergeCell ref="N865:O865"/>
    <mergeCell ref="P865:Q865"/>
    <mergeCell ref="R865:S865"/>
    <mergeCell ref="T865:U865"/>
    <mergeCell ref="AL868:AL871"/>
    <mergeCell ref="AM868:AM871"/>
    <mergeCell ref="AW857:AW860"/>
    <mergeCell ref="AG876:AG879"/>
    <mergeCell ref="C872:C875"/>
    <mergeCell ref="I872:I875"/>
    <mergeCell ref="J872:J875"/>
    <mergeCell ref="K872:K875"/>
    <mergeCell ref="AF872:AF875"/>
    <mergeCell ref="AG872:AG875"/>
    <mergeCell ref="AJ872:AJ875"/>
    <mergeCell ref="AK872:AK875"/>
    <mergeCell ref="AQ868:AQ871"/>
    <mergeCell ref="AR868:AR871"/>
    <mergeCell ref="AS868:AS871"/>
    <mergeCell ref="AT868:AT871"/>
    <mergeCell ref="AU868:AU871"/>
    <mergeCell ref="AV868:AV871"/>
    <mergeCell ref="AT876:AT879"/>
    <mergeCell ref="AU876:AU879"/>
    <mergeCell ref="AV876:AV879"/>
    <mergeCell ref="AR872:AR875"/>
    <mergeCell ref="AS872:AS875"/>
    <mergeCell ref="AN861:AN864"/>
    <mergeCell ref="AO861:AO864"/>
    <mergeCell ref="AP861:AP864"/>
    <mergeCell ref="AQ861:AQ864"/>
    <mergeCell ref="AR861:AR864"/>
    <mergeCell ref="AS861:AS864"/>
    <mergeCell ref="C861:C864"/>
    <mergeCell ref="I861:I864"/>
    <mergeCell ref="J861:J864"/>
    <mergeCell ref="K861:K864"/>
    <mergeCell ref="AF861:AF864"/>
    <mergeCell ref="AX876:AX879"/>
    <mergeCell ref="AL872:AL875"/>
    <mergeCell ref="AM872:AM875"/>
    <mergeCell ref="AN872:AN875"/>
    <mergeCell ref="AO872:AO875"/>
    <mergeCell ref="AP872:AP875"/>
    <mergeCell ref="AQ872:AQ875"/>
    <mergeCell ref="AW868:AW871"/>
    <mergeCell ref="AF868:AF871"/>
    <mergeCell ref="AG868:AG871"/>
    <mergeCell ref="AJ868:AJ871"/>
    <mergeCell ref="AK868:AK871"/>
    <mergeCell ref="C876:C879"/>
    <mergeCell ref="I876:I879"/>
    <mergeCell ref="J876:J879"/>
    <mergeCell ref="K876:K879"/>
    <mergeCell ref="AF876:AF879"/>
    <mergeCell ref="AT872:AT875"/>
    <mergeCell ref="AU872:AU875"/>
    <mergeCell ref="AV872:AV875"/>
    <mergeCell ref="AW872:AW875"/>
    <mergeCell ref="AX872:AX875"/>
    <mergeCell ref="AJ876:AJ879"/>
    <mergeCell ref="AK876:AK879"/>
    <mergeCell ref="AL876:AL879"/>
    <mergeCell ref="AM876:AM879"/>
    <mergeCell ref="AK883:AK886"/>
    <mergeCell ref="AG887:AG890"/>
    <mergeCell ref="AJ887:AJ890"/>
    <mergeCell ref="AK887:AK890"/>
    <mergeCell ref="AL887:AL890"/>
    <mergeCell ref="AR883:AR886"/>
    <mergeCell ref="AS883:AS886"/>
    <mergeCell ref="AT883:AT886"/>
    <mergeCell ref="AU883:AU886"/>
    <mergeCell ref="AV883:AV886"/>
    <mergeCell ref="AW883:AW886"/>
    <mergeCell ref="AN868:AN871"/>
    <mergeCell ref="AO868:AO871"/>
    <mergeCell ref="AP868:AP871"/>
    <mergeCell ref="AN876:AN879"/>
    <mergeCell ref="AO876:AO879"/>
    <mergeCell ref="AP876:AP879"/>
    <mergeCell ref="AQ876:AQ879"/>
    <mergeCell ref="AR876:AR879"/>
    <mergeCell ref="AS876:AS879"/>
    <mergeCell ref="AW876:AW879"/>
    <mergeCell ref="AX891:AX894"/>
    <mergeCell ref="H889:H890"/>
    <mergeCell ref="H891:H892"/>
    <mergeCell ref="H893:H894"/>
    <mergeCell ref="AL883:AL886"/>
    <mergeCell ref="AM883:AM886"/>
    <mergeCell ref="AN883:AN886"/>
    <mergeCell ref="AO883:AO886"/>
    <mergeCell ref="AP883:AP886"/>
    <mergeCell ref="AQ883:AQ886"/>
    <mergeCell ref="AR891:AR894"/>
    <mergeCell ref="AS891:AS894"/>
    <mergeCell ref="AT891:AT894"/>
    <mergeCell ref="AU891:AU894"/>
    <mergeCell ref="AV891:AV894"/>
    <mergeCell ref="AW891:AW894"/>
    <mergeCell ref="AL891:AL894"/>
    <mergeCell ref="AS887:AS890"/>
    <mergeCell ref="AT887:AT890"/>
    <mergeCell ref="AU887:AU890"/>
    <mergeCell ref="AV887:AV890"/>
    <mergeCell ref="AW887:AW890"/>
    <mergeCell ref="AX887:AX890"/>
    <mergeCell ref="AM887:AM890"/>
    <mergeCell ref="AN887:AN890"/>
    <mergeCell ref="AO887:AO890"/>
    <mergeCell ref="AP887:AP890"/>
    <mergeCell ref="AQ887:AQ890"/>
    <mergeCell ref="AR887:AR890"/>
    <mergeCell ref="AX883:AX886"/>
    <mergeCell ref="AF883:AF886"/>
    <mergeCell ref="AG883:AG886"/>
    <mergeCell ref="AQ891:AQ894"/>
    <mergeCell ref="X895:Y895"/>
    <mergeCell ref="Z895:AA895"/>
    <mergeCell ref="AB895:AC895"/>
    <mergeCell ref="AK906:AK909"/>
    <mergeCell ref="AL906:AL909"/>
    <mergeCell ref="AM906:AM909"/>
    <mergeCell ref="AN906:AN909"/>
    <mergeCell ref="C891:C894"/>
    <mergeCell ref="I891:I894"/>
    <mergeCell ref="J891:J894"/>
    <mergeCell ref="K891:K894"/>
    <mergeCell ref="AF891:AF894"/>
    <mergeCell ref="AG891:AG894"/>
    <mergeCell ref="AJ891:AJ894"/>
    <mergeCell ref="AK891:AK894"/>
    <mergeCell ref="AF913:AF916"/>
    <mergeCell ref="AG913:AG916"/>
    <mergeCell ref="AJ913:AJ916"/>
    <mergeCell ref="AK913:AK916"/>
    <mergeCell ref="H913:H914"/>
    <mergeCell ref="H915:H916"/>
    <mergeCell ref="V910:W910"/>
    <mergeCell ref="X910:Y910"/>
    <mergeCell ref="Z910:AA910"/>
    <mergeCell ref="AB910:AC910"/>
    <mergeCell ref="C913:C916"/>
    <mergeCell ref="I913:I916"/>
    <mergeCell ref="J913:J916"/>
    <mergeCell ref="K913:K916"/>
    <mergeCell ref="L895:M895"/>
    <mergeCell ref="N895:O895"/>
    <mergeCell ref="E896:G896"/>
    <mergeCell ref="E911:G911"/>
    <mergeCell ref="C887:C890"/>
    <mergeCell ref="I887:I890"/>
    <mergeCell ref="J887:J890"/>
    <mergeCell ref="K887:K890"/>
    <mergeCell ref="AF887:AF890"/>
    <mergeCell ref="L910:M910"/>
    <mergeCell ref="N910:O910"/>
    <mergeCell ref="P910:Q910"/>
    <mergeCell ref="R910:S910"/>
    <mergeCell ref="T910:U910"/>
    <mergeCell ref="AL917:AL920"/>
    <mergeCell ref="AM917:AM920"/>
    <mergeCell ref="AN917:AN920"/>
    <mergeCell ref="AO917:AO920"/>
    <mergeCell ref="AP917:AP920"/>
    <mergeCell ref="AM891:AM894"/>
    <mergeCell ref="AN891:AN894"/>
    <mergeCell ref="AO891:AO894"/>
    <mergeCell ref="AP891:AP894"/>
    <mergeCell ref="P895:Q895"/>
    <mergeCell ref="R895:S895"/>
    <mergeCell ref="T895:U895"/>
    <mergeCell ref="V895:W895"/>
    <mergeCell ref="C906:C909"/>
    <mergeCell ref="I906:I909"/>
    <mergeCell ref="J906:J909"/>
    <mergeCell ref="K906:K909"/>
    <mergeCell ref="AL898:AL901"/>
    <mergeCell ref="AM898:AM901"/>
    <mergeCell ref="AN898:AN901"/>
    <mergeCell ref="AV913:AV916"/>
    <mergeCell ref="AX921:AX924"/>
    <mergeCell ref="H917:H918"/>
    <mergeCell ref="H919:H920"/>
    <mergeCell ref="H921:H922"/>
    <mergeCell ref="H923:H924"/>
    <mergeCell ref="AL913:AL916"/>
    <mergeCell ref="AM913:AM916"/>
    <mergeCell ref="AN913:AN916"/>
    <mergeCell ref="AO913:AO916"/>
    <mergeCell ref="AP913:AP916"/>
    <mergeCell ref="AR921:AR924"/>
    <mergeCell ref="AS921:AS924"/>
    <mergeCell ref="AT921:AT924"/>
    <mergeCell ref="AU921:AU924"/>
    <mergeCell ref="AV921:AV924"/>
    <mergeCell ref="AW921:AW924"/>
    <mergeCell ref="AL921:AL924"/>
    <mergeCell ref="AM921:AM924"/>
    <mergeCell ref="AR917:AR920"/>
    <mergeCell ref="AS917:AS920"/>
    <mergeCell ref="AT917:AT920"/>
    <mergeCell ref="AU917:AU920"/>
    <mergeCell ref="AV917:AV920"/>
    <mergeCell ref="AW917:AW920"/>
    <mergeCell ref="AX917:AX920"/>
    <mergeCell ref="AX913:AX916"/>
    <mergeCell ref="AQ917:AQ920"/>
    <mergeCell ref="AW913:AW916"/>
    <mergeCell ref="AW928:AW931"/>
    <mergeCell ref="AN921:AN924"/>
    <mergeCell ref="AO921:AO924"/>
    <mergeCell ref="AP921:AP924"/>
    <mergeCell ref="AQ921:AQ924"/>
    <mergeCell ref="K932:K935"/>
    <mergeCell ref="AF932:AF935"/>
    <mergeCell ref="AG932:AG935"/>
    <mergeCell ref="AJ932:AJ935"/>
    <mergeCell ref="AK932:AK935"/>
    <mergeCell ref="AQ928:AQ931"/>
    <mergeCell ref="C921:C924"/>
    <mergeCell ref="I921:I924"/>
    <mergeCell ref="J921:J924"/>
    <mergeCell ref="K921:K924"/>
    <mergeCell ref="AF921:AF924"/>
    <mergeCell ref="AG921:AG924"/>
    <mergeCell ref="AJ921:AJ924"/>
    <mergeCell ref="AK921:AK924"/>
    <mergeCell ref="AF928:AF931"/>
    <mergeCell ref="AG928:AG931"/>
    <mergeCell ref="AJ928:AJ931"/>
    <mergeCell ref="AK928:AK931"/>
    <mergeCell ref="H928:H929"/>
    <mergeCell ref="H930:H931"/>
    <mergeCell ref="V925:W925"/>
    <mergeCell ref="X925:Y925"/>
    <mergeCell ref="Z925:AA925"/>
    <mergeCell ref="AB925:AC925"/>
    <mergeCell ref="C928:C931"/>
    <mergeCell ref="I928:I931"/>
    <mergeCell ref="J928:J931"/>
    <mergeCell ref="C917:C920"/>
    <mergeCell ref="I917:I920"/>
    <mergeCell ref="J917:J920"/>
    <mergeCell ref="K917:K920"/>
    <mergeCell ref="AF917:AF920"/>
    <mergeCell ref="AG917:AG920"/>
    <mergeCell ref="AJ917:AJ920"/>
    <mergeCell ref="AU932:AU935"/>
    <mergeCell ref="AV932:AV935"/>
    <mergeCell ref="L925:M925"/>
    <mergeCell ref="N925:O925"/>
    <mergeCell ref="P925:Q925"/>
    <mergeCell ref="R925:S925"/>
    <mergeCell ref="T925:U925"/>
    <mergeCell ref="AL932:AL935"/>
    <mergeCell ref="AM932:AM935"/>
    <mergeCell ref="AN932:AN935"/>
    <mergeCell ref="AO932:AO935"/>
    <mergeCell ref="AP932:AP935"/>
    <mergeCell ref="AQ932:AQ935"/>
    <mergeCell ref="K928:K931"/>
    <mergeCell ref="E926:G926"/>
    <mergeCell ref="AS928:AS931"/>
    <mergeCell ref="AT928:AT931"/>
    <mergeCell ref="AU928:AU931"/>
    <mergeCell ref="AV928:AV931"/>
    <mergeCell ref="AX936:AX939"/>
    <mergeCell ref="H932:H933"/>
    <mergeCell ref="H934:H935"/>
    <mergeCell ref="H936:H937"/>
    <mergeCell ref="H938:H939"/>
    <mergeCell ref="AL928:AL931"/>
    <mergeCell ref="AM928:AM931"/>
    <mergeCell ref="AN928:AN931"/>
    <mergeCell ref="AO928:AO931"/>
    <mergeCell ref="AP928:AP931"/>
    <mergeCell ref="AR936:AR939"/>
    <mergeCell ref="AS936:AS939"/>
    <mergeCell ref="AT936:AT939"/>
    <mergeCell ref="AU936:AU939"/>
    <mergeCell ref="AV936:AV939"/>
    <mergeCell ref="AW936:AW939"/>
    <mergeCell ref="AL936:AL939"/>
    <mergeCell ref="AM936:AM939"/>
    <mergeCell ref="AR932:AR935"/>
    <mergeCell ref="AS932:AS935"/>
    <mergeCell ref="AT932:AT935"/>
    <mergeCell ref="AN936:AN939"/>
    <mergeCell ref="AO936:AO939"/>
    <mergeCell ref="AP936:AP939"/>
    <mergeCell ref="AQ936:AQ939"/>
    <mergeCell ref="AW932:AW935"/>
    <mergeCell ref="AX932:AX935"/>
    <mergeCell ref="AX928:AX931"/>
    <mergeCell ref="AT943:AT946"/>
    <mergeCell ref="AU943:AU946"/>
    <mergeCell ref="AV943:AV946"/>
    <mergeCell ref="C947:C950"/>
    <mergeCell ref="I947:I950"/>
    <mergeCell ref="C936:C939"/>
    <mergeCell ref="I936:I939"/>
    <mergeCell ref="J936:J939"/>
    <mergeCell ref="K936:K939"/>
    <mergeCell ref="AF936:AF939"/>
    <mergeCell ref="AG936:AG939"/>
    <mergeCell ref="AJ936:AJ939"/>
    <mergeCell ref="AK936:AK939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E941:G941"/>
    <mergeCell ref="AL943:AL946"/>
    <mergeCell ref="AM943:AM946"/>
    <mergeCell ref="AN943:AN946"/>
    <mergeCell ref="AO943:AO946"/>
    <mergeCell ref="AP943:AP946"/>
    <mergeCell ref="AQ943:AQ946"/>
    <mergeCell ref="AR943:AR946"/>
    <mergeCell ref="AS943:AS946"/>
    <mergeCell ref="AM951:AM954"/>
    <mergeCell ref="AN951:AN954"/>
    <mergeCell ref="AO951:AO954"/>
    <mergeCell ref="AP951:AP954"/>
    <mergeCell ref="AQ951:AQ954"/>
    <mergeCell ref="AR951:AR954"/>
    <mergeCell ref="AW943:AW946"/>
    <mergeCell ref="AX943:AX946"/>
    <mergeCell ref="C932:C935"/>
    <mergeCell ref="I932:I935"/>
    <mergeCell ref="J932:J935"/>
    <mergeCell ref="AU947:AU950"/>
    <mergeCell ref="AV947:AV950"/>
    <mergeCell ref="H947:H948"/>
    <mergeCell ref="H949:H950"/>
    <mergeCell ref="L940:M940"/>
    <mergeCell ref="N940:O940"/>
    <mergeCell ref="P940:Q940"/>
    <mergeCell ref="R940:S940"/>
    <mergeCell ref="T940:U940"/>
    <mergeCell ref="V940:W940"/>
    <mergeCell ref="AO947:AO950"/>
    <mergeCell ref="AP947:AP950"/>
    <mergeCell ref="AQ947:AQ950"/>
    <mergeCell ref="C951:C954"/>
    <mergeCell ref="I951:I954"/>
    <mergeCell ref="J951:J954"/>
    <mergeCell ref="K951:K954"/>
    <mergeCell ref="AF951:AF954"/>
    <mergeCell ref="AG951:AG954"/>
    <mergeCell ref="H951:H952"/>
    <mergeCell ref="H953:H954"/>
    <mergeCell ref="AW947:AW950"/>
    <mergeCell ref="AX947:AX950"/>
    <mergeCell ref="AU951:AU954"/>
    <mergeCell ref="AV951:AV954"/>
    <mergeCell ref="AW951:AW954"/>
    <mergeCell ref="AX951:AX954"/>
    <mergeCell ref="AJ951:AJ954"/>
    <mergeCell ref="AK951:AK954"/>
    <mergeCell ref="AL951:AL954"/>
    <mergeCell ref="J947:J950"/>
    <mergeCell ref="K947:K950"/>
    <mergeCell ref="AF947:AF950"/>
    <mergeCell ref="AS951:AS954"/>
    <mergeCell ref="AT951:AT954"/>
    <mergeCell ref="AR947:AR950"/>
    <mergeCell ref="AS947:AS950"/>
    <mergeCell ref="AT947:AT950"/>
    <mergeCell ref="AG947:AG950"/>
    <mergeCell ref="AJ947:AJ950"/>
    <mergeCell ref="AK947:AK950"/>
    <mergeCell ref="AL947:AL950"/>
    <mergeCell ref="AM947:AM950"/>
    <mergeCell ref="AN947:AN950"/>
    <mergeCell ref="E746:G746"/>
    <mergeCell ref="E566:G566"/>
    <mergeCell ref="E581:G581"/>
    <mergeCell ref="E206:G206"/>
    <mergeCell ref="E221:G221"/>
    <mergeCell ref="E236:G236"/>
    <mergeCell ref="E251:G251"/>
    <mergeCell ref="E266:G266"/>
    <mergeCell ref="E281:G281"/>
    <mergeCell ref="E116:G116"/>
    <mergeCell ref="E131:G131"/>
    <mergeCell ref="E146:G146"/>
    <mergeCell ref="E161:G161"/>
    <mergeCell ref="E176:G176"/>
    <mergeCell ref="E191:G191"/>
    <mergeCell ref="E491:G491"/>
    <mergeCell ref="E506:G506"/>
    <mergeCell ref="E521:G521"/>
    <mergeCell ref="E536:G536"/>
    <mergeCell ref="E551:G551"/>
    <mergeCell ref="E596:G596"/>
    <mergeCell ref="E611:G611"/>
    <mergeCell ref="E626:G626"/>
    <mergeCell ref="E641:G641"/>
    <mergeCell ref="E656:G656"/>
    <mergeCell ref="E836:G836"/>
    <mergeCell ref="E851:G851"/>
    <mergeCell ref="E56:G56"/>
    <mergeCell ref="E71:G71"/>
    <mergeCell ref="E86:G86"/>
    <mergeCell ref="E101:G101"/>
    <mergeCell ref="E401:G401"/>
    <mergeCell ref="E416:G416"/>
    <mergeCell ref="E431:G431"/>
    <mergeCell ref="E446:G446"/>
    <mergeCell ref="E461:G461"/>
    <mergeCell ref="E476:G476"/>
    <mergeCell ref="E761:G761"/>
    <mergeCell ref="E776:G776"/>
    <mergeCell ref="E791:G791"/>
    <mergeCell ref="E806:G806"/>
    <mergeCell ref="E311:G311"/>
    <mergeCell ref="E326:G326"/>
    <mergeCell ref="E341:G341"/>
    <mergeCell ref="E356:G356"/>
    <mergeCell ref="E371:G371"/>
    <mergeCell ref="E386:G386"/>
    <mergeCell ref="E671:G671"/>
    <mergeCell ref="E686:G686"/>
    <mergeCell ref="E701:G701"/>
    <mergeCell ref="E716:G716"/>
    <mergeCell ref="E731:G731"/>
  </mergeCells>
  <printOptions verticalCentered="1"/>
  <pageMargins left="0.1" right="0.1" top="0.25" bottom="0.25" header="0" footer="0.17"/>
  <pageSetup paperSize="17" scale="54" fitToHeight="32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A835-780E-4F62-A29F-1EBD5BB07709}">
  <dimension ref="A1:V224"/>
  <sheetViews>
    <sheetView topLeftCell="B1" zoomScale="85" zoomScaleNormal="85" workbookViewId="0">
      <selection activeCell="M9" sqref="M9:U72"/>
    </sheetView>
  </sheetViews>
  <sheetFormatPr defaultRowHeight="15" x14ac:dyDescent="0.2"/>
  <cols>
    <col min="1" max="1" width="9.140625" style="6"/>
    <col min="2" max="2" width="8" style="135" customWidth="1"/>
    <col min="3" max="3" width="5.7109375" style="5" customWidth="1"/>
    <col min="4" max="4" width="5.42578125" style="5" customWidth="1"/>
    <col min="5" max="6" width="9.140625" style="5"/>
    <col min="7" max="7" width="9.28515625" style="5" bestFit="1" customWidth="1"/>
    <col min="8" max="9" width="9.28515625" style="5" customWidth="1"/>
    <col min="10" max="10" width="10.7109375" style="5" customWidth="1"/>
    <col min="11" max="11" width="14.28515625" style="296" customWidth="1"/>
    <col min="12" max="16384" width="9.140625" style="5"/>
  </cols>
  <sheetData>
    <row r="1" spans="1:22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22" ht="15.75" x14ac:dyDescent="0.25">
      <c r="B2" s="183" t="s">
        <v>263</v>
      </c>
      <c r="M2" s="5" t="s">
        <v>281</v>
      </c>
    </row>
    <row r="3" spans="1:22" x14ac:dyDescent="0.2">
      <c r="F3" s="136"/>
      <c r="M3" s="5" t="s">
        <v>280</v>
      </c>
      <c r="N3" s="149">
        <v>9.6999999999999993</v>
      </c>
      <c r="O3" s="5" t="s">
        <v>279</v>
      </c>
    </row>
    <row r="4" spans="1:22" ht="15.75" thickBot="1" x14ac:dyDescent="0.25">
      <c r="C4" s="136" t="s">
        <v>260</v>
      </c>
      <c r="D4" s="276">
        <v>42597</v>
      </c>
      <c r="E4" s="275"/>
      <c r="G4" s="136" t="s">
        <v>278</v>
      </c>
      <c r="H4" s="136"/>
      <c r="I4" s="136"/>
      <c r="J4" s="182">
        <v>42608</v>
      </c>
      <c r="K4" s="304"/>
    </row>
    <row r="5" spans="1:22" ht="15.75" thickBot="1" x14ac:dyDescent="0.25">
      <c r="B5" s="181"/>
      <c r="C5" s="136" t="s">
        <v>258</v>
      </c>
      <c r="D5" s="179">
        <v>228</v>
      </c>
      <c r="E5" s="180"/>
      <c r="F5" s="136"/>
      <c r="G5" s="136" t="s">
        <v>276</v>
      </c>
      <c r="H5" s="136"/>
      <c r="I5" s="136"/>
      <c r="J5" s="179" t="s">
        <v>133</v>
      </c>
      <c r="K5" s="305"/>
      <c r="M5" s="5" t="s">
        <v>4</v>
      </c>
      <c r="N5" s="5">
        <v>3</v>
      </c>
    </row>
    <row r="6" spans="1:22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  <c r="I6" s="178"/>
      <c r="J6" s="178"/>
      <c r="K6" s="304"/>
    </row>
    <row r="7" spans="1:22" ht="22.9" customHeight="1" thickBot="1" x14ac:dyDescent="0.35">
      <c r="C7" s="177"/>
    </row>
    <row r="8" spans="1:22" ht="40.9" customHeight="1" thickBot="1" x14ac:dyDescent="0.3">
      <c r="B8" s="176" t="s">
        <v>173</v>
      </c>
      <c r="C8" s="175" t="s">
        <v>273</v>
      </c>
      <c r="D8" s="175" t="s">
        <v>272</v>
      </c>
      <c r="E8" s="175" t="s">
        <v>271</v>
      </c>
      <c r="F8" s="175" t="s">
        <v>270</v>
      </c>
      <c r="G8" s="175" t="s">
        <v>269</v>
      </c>
      <c r="H8" s="274" t="s">
        <v>1197</v>
      </c>
      <c r="I8" s="274" t="s">
        <v>1196</v>
      </c>
      <c r="J8" s="174" t="s">
        <v>1494</v>
      </c>
      <c r="K8" s="303" t="s">
        <v>1195</v>
      </c>
      <c r="L8" s="272"/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5" t="s">
        <v>30</v>
      </c>
    </row>
    <row r="9" spans="1:22" ht="21.6" customHeight="1" x14ac:dyDescent="0.2">
      <c r="A9" s="156"/>
      <c r="B9" s="170" t="s">
        <v>250</v>
      </c>
      <c r="C9" s="166"/>
      <c r="D9" s="165">
        <v>65</v>
      </c>
      <c r="E9" s="164">
        <v>72.19</v>
      </c>
      <c r="F9" s="164"/>
      <c r="G9" s="164">
        <v>100.04</v>
      </c>
      <c r="H9" s="271">
        <v>1.58</v>
      </c>
      <c r="I9" s="271">
        <v>74.13</v>
      </c>
      <c r="J9" s="163">
        <v>4.8099999999999996</v>
      </c>
      <c r="K9" s="299">
        <v>14646.28</v>
      </c>
      <c r="L9" s="269"/>
      <c r="M9" s="5">
        <f>(E9+F9)/$N$5</f>
        <v>24.063333333333333</v>
      </c>
      <c r="N9" s="5">
        <f>G9/$N$5</f>
        <v>33.346666666666671</v>
      </c>
      <c r="O9" s="150">
        <f>SUM(E9:J9)/$N$5</f>
        <v>84.250000000000014</v>
      </c>
      <c r="P9" s="149">
        <f>(SUM(E9:F9)/$N$5)/1000*$N$3*10000</f>
        <v>2334.143333333333</v>
      </c>
      <c r="Q9" s="149">
        <f>(G9/$N$5)/1000*$N$3*10000</f>
        <v>3234.6266666666666</v>
      </c>
      <c r="R9" s="149">
        <f>(J9/$N$5)/1000*$N$3*10000</f>
        <v>155.52333333333334</v>
      </c>
      <c r="S9" s="149">
        <f>(SUM(H9:J9)/$N$5)/1000*$N$3*10000</f>
        <v>2603.4799999999996</v>
      </c>
      <c r="T9" s="149">
        <f t="shared" ref="T9:T40" si="0">SUM(P9,Q9,S9)</f>
        <v>8172.2499999999991</v>
      </c>
      <c r="U9" s="148">
        <f>(K9/$N$5)/(100*100)*$N$3</f>
        <v>4.7356305333333326</v>
      </c>
    </row>
    <row r="10" spans="1:22" ht="22.15" customHeight="1" x14ac:dyDescent="0.2">
      <c r="A10" s="156"/>
      <c r="B10" s="169" t="s">
        <v>246</v>
      </c>
      <c r="C10" s="160"/>
      <c r="D10" s="159"/>
      <c r="E10" s="158">
        <v>109.54</v>
      </c>
      <c r="F10" s="158"/>
      <c r="G10" s="158">
        <v>211.37</v>
      </c>
      <c r="H10" s="268">
        <v>3.35</v>
      </c>
      <c r="I10" s="268">
        <v>71.819999999999993</v>
      </c>
      <c r="J10" s="157"/>
      <c r="K10" s="298">
        <v>23218.21</v>
      </c>
      <c r="L10" s="266"/>
      <c r="M10" s="290">
        <f>(E10+F10)/2</f>
        <v>54.77</v>
      </c>
      <c r="N10" s="290">
        <f>G10/2</f>
        <v>105.685</v>
      </c>
      <c r="O10" s="302">
        <f>SUM(E10:J10)/2</f>
        <v>198.04000000000002</v>
      </c>
      <c r="P10" s="301">
        <f>(SUM(E10:F10)/2)/1000*$N$3*10000</f>
        <v>5312.69</v>
      </c>
      <c r="Q10" s="301">
        <f>(G10/2)/1000*$N$3*10000</f>
        <v>10251.445</v>
      </c>
      <c r="R10" s="301">
        <f>(J10/2)/1000*$N$3*10000</f>
        <v>0</v>
      </c>
      <c r="S10" s="301">
        <f>(SUM(H10:J10)/2)/1000*$N$3*10000</f>
        <v>3645.744999999999</v>
      </c>
      <c r="T10" s="301">
        <f t="shared" si="0"/>
        <v>19209.879999999997</v>
      </c>
      <c r="U10" s="300">
        <f>(K10/2)/(100*100)*$N$3</f>
        <v>11.260831849999999</v>
      </c>
      <c r="V10" s="5" t="s">
        <v>1487</v>
      </c>
    </row>
    <row r="11" spans="1:22" ht="22.15" customHeight="1" x14ac:dyDescent="0.2">
      <c r="A11" s="156"/>
      <c r="B11" s="169" t="s">
        <v>245</v>
      </c>
      <c r="C11" s="160"/>
      <c r="D11" s="159"/>
      <c r="E11" s="158">
        <v>97.46</v>
      </c>
      <c r="F11" s="158"/>
      <c r="G11" s="158">
        <v>137.76</v>
      </c>
      <c r="H11" s="268">
        <v>1.98</v>
      </c>
      <c r="I11" s="268">
        <v>131.78</v>
      </c>
      <c r="J11" s="157">
        <v>10.8</v>
      </c>
      <c r="K11" s="298">
        <v>18178.400000000001</v>
      </c>
      <c r="L11" s="266"/>
      <c r="M11" s="5">
        <f t="shared" ref="M11:M42" si="1">(E11+F11)/$N$5</f>
        <v>32.486666666666665</v>
      </c>
      <c r="N11" s="5">
        <f t="shared" ref="N11:N42" si="2">G11/$N$5</f>
        <v>45.919999999999995</v>
      </c>
      <c r="O11" s="150">
        <f t="shared" ref="O11:O42" si="3">SUM(E11:J11)/$N$5</f>
        <v>126.59333333333332</v>
      </c>
      <c r="P11" s="149">
        <f t="shared" ref="P11:P42" si="4">(SUM(E11:F11)/$N$5)/1000*$N$3*10000</f>
        <v>3151.206666666666</v>
      </c>
      <c r="Q11" s="149">
        <f t="shared" ref="Q11:Q42" si="5">(G11/$N$5)/1000*$N$3*10000</f>
        <v>4454.2399999999989</v>
      </c>
      <c r="R11" s="149">
        <f t="shared" ref="R11:R42" si="6">(J11/$N$5)/1000*$N$3*10000</f>
        <v>349.2</v>
      </c>
      <c r="S11" s="149">
        <f t="shared" ref="S11:S42" si="7">(SUM(H11:J11)/$N$5)/1000*$N$3*10000</f>
        <v>4674.1066666666666</v>
      </c>
      <c r="T11" s="149">
        <f t="shared" si="0"/>
        <v>12279.553333333331</v>
      </c>
      <c r="U11" s="148">
        <f t="shared" ref="U11:U42" si="8">(K11/$N$5)/(100*100)*$N$3</f>
        <v>5.8776826666666668</v>
      </c>
    </row>
    <row r="12" spans="1:22" ht="22.15" customHeight="1" thickBot="1" x14ac:dyDescent="0.25">
      <c r="A12" s="156"/>
      <c r="B12" s="168" t="s">
        <v>243</v>
      </c>
      <c r="C12" s="154"/>
      <c r="D12" s="153"/>
      <c r="E12" s="152">
        <v>78.39</v>
      </c>
      <c r="F12" s="152"/>
      <c r="G12" s="152">
        <v>125.17</v>
      </c>
      <c r="H12" s="265">
        <v>2.56</v>
      </c>
      <c r="I12" s="265">
        <v>75.010000000000005</v>
      </c>
      <c r="J12" s="151"/>
      <c r="K12" s="297">
        <v>14721.27</v>
      </c>
      <c r="L12" s="263"/>
      <c r="M12" s="5">
        <f t="shared" si="1"/>
        <v>26.13</v>
      </c>
      <c r="N12" s="5">
        <f t="shared" si="2"/>
        <v>41.723333333333336</v>
      </c>
      <c r="O12" s="150">
        <f t="shared" si="3"/>
        <v>93.71</v>
      </c>
      <c r="P12" s="149">
        <f t="shared" si="4"/>
        <v>2534.61</v>
      </c>
      <c r="Q12" s="149">
        <f t="shared" si="5"/>
        <v>4047.163333333333</v>
      </c>
      <c r="R12" s="149">
        <f t="shared" si="6"/>
        <v>0</v>
      </c>
      <c r="S12" s="149">
        <f t="shared" si="7"/>
        <v>2508.0966666666673</v>
      </c>
      <c r="T12" s="149">
        <f t="shared" si="0"/>
        <v>9089.869999999999</v>
      </c>
      <c r="U12" s="148">
        <f t="shared" si="8"/>
        <v>4.7598772999999994</v>
      </c>
    </row>
    <row r="13" spans="1:22" ht="22.15" customHeight="1" x14ac:dyDescent="0.2">
      <c r="A13" s="156"/>
      <c r="B13" s="167" t="s">
        <v>242</v>
      </c>
      <c r="C13" s="166"/>
      <c r="D13" s="165"/>
      <c r="E13" s="164">
        <v>96.96</v>
      </c>
      <c r="F13" s="164"/>
      <c r="G13" s="164">
        <v>204.54</v>
      </c>
      <c r="H13" s="271">
        <v>2.73</v>
      </c>
      <c r="I13" s="271">
        <v>37.82</v>
      </c>
      <c r="J13" s="163"/>
      <c r="K13" s="299">
        <v>20606.95</v>
      </c>
      <c r="L13" s="269"/>
      <c r="M13" s="5">
        <f t="shared" si="1"/>
        <v>32.32</v>
      </c>
      <c r="N13" s="5">
        <f t="shared" si="2"/>
        <v>68.179999999999993</v>
      </c>
      <c r="O13" s="150">
        <f t="shared" si="3"/>
        <v>114.01666666666667</v>
      </c>
      <c r="P13" s="149">
        <f t="shared" si="4"/>
        <v>3135.04</v>
      </c>
      <c r="Q13" s="149">
        <f t="shared" si="5"/>
        <v>6613.4599999999991</v>
      </c>
      <c r="R13" s="149">
        <f t="shared" si="6"/>
        <v>0</v>
      </c>
      <c r="S13" s="149">
        <f t="shared" si="7"/>
        <v>1311.1166666666666</v>
      </c>
      <c r="T13" s="149">
        <f t="shared" si="0"/>
        <v>11059.616666666667</v>
      </c>
      <c r="U13" s="148">
        <f t="shared" si="8"/>
        <v>6.6629138333333335</v>
      </c>
    </row>
    <row r="14" spans="1:22" ht="22.15" customHeight="1" x14ac:dyDescent="0.2">
      <c r="A14" s="156"/>
      <c r="B14" s="172" t="s">
        <v>241</v>
      </c>
      <c r="C14" s="160"/>
      <c r="D14" s="159"/>
      <c r="E14" s="158">
        <v>95.15</v>
      </c>
      <c r="F14" s="158"/>
      <c r="G14" s="158">
        <v>161.30000000000001</v>
      </c>
      <c r="H14" s="268">
        <v>4.08</v>
      </c>
      <c r="I14" s="268">
        <v>54.86</v>
      </c>
      <c r="J14" s="157">
        <v>4.7699999999999996</v>
      </c>
      <c r="K14" s="298">
        <v>19486.88</v>
      </c>
      <c r="L14" s="266"/>
      <c r="M14" s="5">
        <f t="shared" si="1"/>
        <v>31.716666666666669</v>
      </c>
      <c r="N14" s="5">
        <f t="shared" si="2"/>
        <v>53.766666666666673</v>
      </c>
      <c r="O14" s="150">
        <f t="shared" si="3"/>
        <v>106.72000000000001</v>
      </c>
      <c r="P14" s="149">
        <f t="shared" si="4"/>
        <v>3076.5166666666664</v>
      </c>
      <c r="Q14" s="149">
        <f t="shared" si="5"/>
        <v>5215.3666666666668</v>
      </c>
      <c r="R14" s="149">
        <f t="shared" si="6"/>
        <v>154.22999999999996</v>
      </c>
      <c r="S14" s="149">
        <f t="shared" si="7"/>
        <v>2059.9566666666665</v>
      </c>
      <c r="T14" s="149">
        <f t="shared" si="0"/>
        <v>10351.84</v>
      </c>
      <c r="U14" s="148">
        <f t="shared" si="8"/>
        <v>6.3007578666666673</v>
      </c>
    </row>
    <row r="15" spans="1:22" ht="22.15" customHeight="1" x14ac:dyDescent="0.2">
      <c r="A15" s="156"/>
      <c r="B15" s="172" t="s">
        <v>240</v>
      </c>
      <c r="C15" s="160"/>
      <c r="D15" s="159"/>
      <c r="E15" s="158">
        <v>88.36</v>
      </c>
      <c r="F15" s="158"/>
      <c r="G15" s="158">
        <v>176.22</v>
      </c>
      <c r="H15" s="268">
        <v>3.49</v>
      </c>
      <c r="I15" s="268">
        <v>75.38</v>
      </c>
      <c r="J15" s="157"/>
      <c r="K15" s="298">
        <v>17482.759999999998</v>
      </c>
      <c r="L15" s="266"/>
      <c r="M15" s="5">
        <f t="shared" si="1"/>
        <v>29.453333333333333</v>
      </c>
      <c r="N15" s="5">
        <f t="shared" si="2"/>
        <v>58.74</v>
      </c>
      <c r="O15" s="150">
        <f t="shared" si="3"/>
        <v>114.48333333333333</v>
      </c>
      <c r="P15" s="149">
        <f t="shared" si="4"/>
        <v>2856.9733333333329</v>
      </c>
      <c r="Q15" s="149">
        <f t="shared" si="5"/>
        <v>5697.78</v>
      </c>
      <c r="R15" s="149">
        <f t="shared" si="6"/>
        <v>0</v>
      </c>
      <c r="S15" s="149">
        <f t="shared" si="7"/>
        <v>2550.1299999999992</v>
      </c>
      <c r="T15" s="149">
        <f t="shared" si="0"/>
        <v>11104.883333333331</v>
      </c>
      <c r="U15" s="148">
        <f t="shared" si="8"/>
        <v>5.6527590666666665</v>
      </c>
    </row>
    <row r="16" spans="1:22" ht="22.15" customHeight="1" thickBot="1" x14ac:dyDescent="0.25">
      <c r="A16" s="156"/>
      <c r="B16" s="171" t="s">
        <v>239</v>
      </c>
      <c r="C16" s="154"/>
      <c r="D16" s="153"/>
      <c r="E16" s="152">
        <v>87.89</v>
      </c>
      <c r="F16" s="152"/>
      <c r="G16" s="152">
        <v>107.86</v>
      </c>
      <c r="H16" s="265">
        <v>2.09</v>
      </c>
      <c r="I16" s="265">
        <v>107.52</v>
      </c>
      <c r="J16" s="151">
        <v>32.06</v>
      </c>
      <c r="K16" s="297">
        <v>14646.46</v>
      </c>
      <c r="L16" s="263"/>
      <c r="M16" s="5">
        <f t="shared" si="1"/>
        <v>29.296666666666667</v>
      </c>
      <c r="N16" s="5">
        <f t="shared" si="2"/>
        <v>35.953333333333333</v>
      </c>
      <c r="O16" s="150">
        <f t="shared" si="3"/>
        <v>112.47333333333334</v>
      </c>
      <c r="P16" s="149">
        <f t="shared" si="4"/>
        <v>2841.7766666666662</v>
      </c>
      <c r="Q16" s="149">
        <f t="shared" si="5"/>
        <v>3487.4733333333329</v>
      </c>
      <c r="R16" s="149">
        <f t="shared" si="6"/>
        <v>1036.6066666666666</v>
      </c>
      <c r="S16" s="149">
        <f t="shared" si="7"/>
        <v>4580.6633333333339</v>
      </c>
      <c r="T16" s="149">
        <f t="shared" si="0"/>
        <v>10909.913333333334</v>
      </c>
      <c r="U16" s="148">
        <f t="shared" si="8"/>
        <v>4.7356887333333324</v>
      </c>
    </row>
    <row r="17" spans="1:21" ht="22.15" customHeight="1" x14ac:dyDescent="0.2">
      <c r="A17" s="156"/>
      <c r="B17" s="170" t="s">
        <v>237</v>
      </c>
      <c r="C17" s="166"/>
      <c r="D17" s="165"/>
      <c r="E17" s="164">
        <v>115.56</v>
      </c>
      <c r="F17" s="164"/>
      <c r="G17" s="164">
        <v>168.39</v>
      </c>
      <c r="H17" s="271">
        <v>3.03</v>
      </c>
      <c r="I17" s="271">
        <v>118.24</v>
      </c>
      <c r="J17" s="163">
        <v>3.26</v>
      </c>
      <c r="K17" s="299">
        <v>21739.35</v>
      </c>
      <c r="L17" s="269"/>
      <c r="M17" s="5">
        <f t="shared" si="1"/>
        <v>38.520000000000003</v>
      </c>
      <c r="N17" s="5">
        <f t="shared" si="2"/>
        <v>56.129999999999995</v>
      </c>
      <c r="O17" s="150">
        <f t="shared" si="3"/>
        <v>136.16</v>
      </c>
      <c r="P17" s="149">
        <f t="shared" si="4"/>
        <v>3736.4400000000005</v>
      </c>
      <c r="Q17" s="149">
        <f t="shared" si="5"/>
        <v>5444.6099999999988</v>
      </c>
      <c r="R17" s="149">
        <f t="shared" si="6"/>
        <v>105.40666666666667</v>
      </c>
      <c r="S17" s="149">
        <f t="shared" si="7"/>
        <v>4026.47</v>
      </c>
      <c r="T17" s="149">
        <f t="shared" si="0"/>
        <v>13207.519999999999</v>
      </c>
      <c r="U17" s="148">
        <f t="shared" si="8"/>
        <v>7.0290564999999994</v>
      </c>
    </row>
    <row r="18" spans="1:21" ht="22.15" customHeight="1" x14ac:dyDescent="0.2">
      <c r="A18" s="156"/>
      <c r="B18" s="169" t="s">
        <v>236</v>
      </c>
      <c r="C18" s="160"/>
      <c r="D18" s="159"/>
      <c r="E18" s="158">
        <v>79.849999999999994</v>
      </c>
      <c r="F18" s="158"/>
      <c r="G18" s="158">
        <v>199.89</v>
      </c>
      <c r="H18" s="268">
        <v>1.43</v>
      </c>
      <c r="I18" s="268">
        <v>67.849999999999994</v>
      </c>
      <c r="J18" s="157"/>
      <c r="K18" s="298">
        <v>15234.97</v>
      </c>
      <c r="L18" s="266"/>
      <c r="M18" s="5">
        <f t="shared" si="1"/>
        <v>26.616666666666664</v>
      </c>
      <c r="N18" s="5">
        <f t="shared" si="2"/>
        <v>66.63</v>
      </c>
      <c r="O18" s="150">
        <f t="shared" si="3"/>
        <v>116.33999999999999</v>
      </c>
      <c r="P18" s="149">
        <f t="shared" si="4"/>
        <v>2581.8166666666666</v>
      </c>
      <c r="Q18" s="149">
        <f t="shared" si="5"/>
        <v>6463.1099999999988</v>
      </c>
      <c r="R18" s="149">
        <f t="shared" si="6"/>
        <v>0</v>
      </c>
      <c r="S18" s="149">
        <f t="shared" si="7"/>
        <v>2240.0533333333333</v>
      </c>
      <c r="T18" s="149">
        <f t="shared" si="0"/>
        <v>11284.98</v>
      </c>
      <c r="U18" s="148">
        <f t="shared" si="8"/>
        <v>4.9259736333333333</v>
      </c>
    </row>
    <row r="19" spans="1:21" ht="22.15" customHeight="1" x14ac:dyDescent="0.2">
      <c r="A19" s="156"/>
      <c r="B19" s="169" t="s">
        <v>235</v>
      </c>
      <c r="C19" s="160"/>
      <c r="D19" s="159"/>
      <c r="E19" s="158">
        <v>90.91</v>
      </c>
      <c r="F19" s="158"/>
      <c r="G19" s="158">
        <v>167.56</v>
      </c>
      <c r="H19" s="268">
        <v>2.34</v>
      </c>
      <c r="I19" s="268">
        <v>63.16</v>
      </c>
      <c r="J19" s="157"/>
      <c r="K19" s="298">
        <v>17774.240000000002</v>
      </c>
      <c r="L19" s="266"/>
      <c r="M19" s="5">
        <f t="shared" si="1"/>
        <v>30.303333333333331</v>
      </c>
      <c r="N19" s="5">
        <f t="shared" si="2"/>
        <v>55.853333333333332</v>
      </c>
      <c r="O19" s="150">
        <f t="shared" si="3"/>
        <v>107.99000000000001</v>
      </c>
      <c r="P19" s="149">
        <f t="shared" si="4"/>
        <v>2939.4233333333332</v>
      </c>
      <c r="Q19" s="149">
        <f t="shared" si="5"/>
        <v>5417.7733333333326</v>
      </c>
      <c r="R19" s="149">
        <f t="shared" si="6"/>
        <v>0</v>
      </c>
      <c r="S19" s="149">
        <f t="shared" si="7"/>
        <v>2117.833333333333</v>
      </c>
      <c r="T19" s="149">
        <f t="shared" si="0"/>
        <v>10475.029999999999</v>
      </c>
      <c r="U19" s="148">
        <f t="shared" si="8"/>
        <v>5.747004266666667</v>
      </c>
    </row>
    <row r="20" spans="1:21" ht="22.15" customHeight="1" thickBot="1" x14ac:dyDescent="0.25">
      <c r="A20" s="156"/>
      <c r="B20" s="168" t="s">
        <v>234</v>
      </c>
      <c r="C20" s="154"/>
      <c r="D20" s="153"/>
      <c r="E20" s="152">
        <v>84.01</v>
      </c>
      <c r="F20" s="152"/>
      <c r="G20" s="152">
        <v>143.87</v>
      </c>
      <c r="H20" s="265">
        <v>2.21</v>
      </c>
      <c r="I20" s="265">
        <v>64.75</v>
      </c>
      <c r="J20" s="151">
        <v>5.29</v>
      </c>
      <c r="K20" s="297">
        <v>16755.939999999999</v>
      </c>
      <c r="L20" s="263"/>
      <c r="M20" s="5">
        <f t="shared" si="1"/>
        <v>28.003333333333334</v>
      </c>
      <c r="N20" s="5">
        <f t="shared" si="2"/>
        <v>47.956666666666671</v>
      </c>
      <c r="O20" s="150">
        <f t="shared" si="3"/>
        <v>100.04333333333335</v>
      </c>
      <c r="P20" s="149">
        <f t="shared" si="4"/>
        <v>2716.3233333333333</v>
      </c>
      <c r="Q20" s="149">
        <f t="shared" si="5"/>
        <v>4651.7966666666662</v>
      </c>
      <c r="R20" s="149">
        <f t="shared" si="6"/>
        <v>171.04333333333332</v>
      </c>
      <c r="S20" s="149">
        <f t="shared" si="7"/>
        <v>2336.083333333333</v>
      </c>
      <c r="T20" s="149">
        <f t="shared" si="0"/>
        <v>9704.2033333333311</v>
      </c>
      <c r="U20" s="148">
        <f t="shared" si="8"/>
        <v>5.4177539333333327</v>
      </c>
    </row>
    <row r="21" spans="1:21" ht="22.15" customHeight="1" x14ac:dyDescent="0.2">
      <c r="A21" s="156"/>
      <c r="B21" s="167" t="s">
        <v>233</v>
      </c>
      <c r="C21" s="166"/>
      <c r="D21" s="165"/>
      <c r="E21" s="164">
        <v>133.78</v>
      </c>
      <c r="F21" s="164"/>
      <c r="G21" s="164">
        <v>257.14</v>
      </c>
      <c r="H21" s="271">
        <v>5.55</v>
      </c>
      <c r="I21" s="271">
        <v>61.16</v>
      </c>
      <c r="J21" s="163"/>
      <c r="K21" s="299">
        <v>27807.72</v>
      </c>
      <c r="L21" s="269"/>
      <c r="M21" s="5">
        <f t="shared" si="1"/>
        <v>44.593333333333334</v>
      </c>
      <c r="N21" s="5">
        <f t="shared" si="2"/>
        <v>85.713333333333324</v>
      </c>
      <c r="O21" s="150">
        <f t="shared" si="3"/>
        <v>152.54333333333332</v>
      </c>
      <c r="P21" s="149">
        <f t="shared" si="4"/>
        <v>4325.5533333333333</v>
      </c>
      <c r="Q21" s="149">
        <f t="shared" si="5"/>
        <v>8314.1933333333309</v>
      </c>
      <c r="R21" s="149">
        <f t="shared" si="6"/>
        <v>0</v>
      </c>
      <c r="S21" s="149">
        <f t="shared" si="7"/>
        <v>2156.9566666666665</v>
      </c>
      <c r="T21" s="149">
        <f t="shared" si="0"/>
        <v>14796.703333333331</v>
      </c>
      <c r="U21" s="148">
        <f t="shared" si="8"/>
        <v>8.9911627999999997</v>
      </c>
    </row>
    <row r="22" spans="1:21" ht="22.15" customHeight="1" x14ac:dyDescent="0.2">
      <c r="A22" s="156"/>
      <c r="B22" s="162" t="s">
        <v>232</v>
      </c>
      <c r="C22" s="160"/>
      <c r="D22" s="159"/>
      <c r="E22" s="158">
        <v>120.35</v>
      </c>
      <c r="F22" s="158"/>
      <c r="G22" s="158">
        <v>216.26</v>
      </c>
      <c r="H22" s="268">
        <v>4.03</v>
      </c>
      <c r="I22" s="268">
        <v>86.12</v>
      </c>
      <c r="J22" s="157"/>
      <c r="K22" s="298">
        <v>23659.93</v>
      </c>
      <c r="L22" s="266"/>
      <c r="M22" s="5">
        <f t="shared" si="1"/>
        <v>40.116666666666667</v>
      </c>
      <c r="N22" s="5">
        <f t="shared" si="2"/>
        <v>72.086666666666659</v>
      </c>
      <c r="O22" s="150">
        <f t="shared" si="3"/>
        <v>142.25333333333333</v>
      </c>
      <c r="P22" s="149">
        <f t="shared" si="4"/>
        <v>3891.3166666666666</v>
      </c>
      <c r="Q22" s="149">
        <f t="shared" si="5"/>
        <v>6992.4066666666649</v>
      </c>
      <c r="R22" s="149">
        <f t="shared" si="6"/>
        <v>0</v>
      </c>
      <c r="S22" s="149">
        <f t="shared" si="7"/>
        <v>2914.85</v>
      </c>
      <c r="T22" s="149">
        <f t="shared" si="0"/>
        <v>13798.573333333332</v>
      </c>
      <c r="U22" s="148">
        <f t="shared" si="8"/>
        <v>7.6500440333333328</v>
      </c>
    </row>
    <row r="23" spans="1:21" ht="22.15" customHeight="1" x14ac:dyDescent="0.2">
      <c r="A23" s="156"/>
      <c r="B23" s="161" t="s">
        <v>231</v>
      </c>
      <c r="C23" s="160"/>
      <c r="D23" s="159"/>
      <c r="E23" s="158">
        <v>117.16</v>
      </c>
      <c r="F23" s="158"/>
      <c r="G23" s="158">
        <v>202.42</v>
      </c>
      <c r="H23" s="268">
        <v>4.12</v>
      </c>
      <c r="I23" s="268">
        <v>83.73</v>
      </c>
      <c r="J23" s="157">
        <v>6</v>
      </c>
      <c r="K23" s="298">
        <v>22762.71</v>
      </c>
      <c r="L23" s="266"/>
      <c r="M23" s="5">
        <f t="shared" si="1"/>
        <v>39.053333333333335</v>
      </c>
      <c r="N23" s="5">
        <f t="shared" si="2"/>
        <v>67.473333333333329</v>
      </c>
      <c r="O23" s="150">
        <f t="shared" si="3"/>
        <v>137.81</v>
      </c>
      <c r="P23" s="149">
        <f t="shared" si="4"/>
        <v>3788.1733333333332</v>
      </c>
      <c r="Q23" s="149">
        <f t="shared" si="5"/>
        <v>6544.913333333332</v>
      </c>
      <c r="R23" s="149">
        <f t="shared" si="6"/>
        <v>194</v>
      </c>
      <c r="S23" s="149">
        <f t="shared" si="7"/>
        <v>3034.4833333333331</v>
      </c>
      <c r="T23" s="149">
        <f t="shared" si="0"/>
        <v>13367.57</v>
      </c>
      <c r="U23" s="148">
        <f t="shared" si="8"/>
        <v>7.3599428999999992</v>
      </c>
    </row>
    <row r="24" spans="1:21" ht="22.15" customHeight="1" thickBot="1" x14ac:dyDescent="0.25">
      <c r="A24" s="156"/>
      <c r="B24" s="155" t="s">
        <v>230</v>
      </c>
      <c r="C24" s="154"/>
      <c r="D24" s="153"/>
      <c r="E24" s="152">
        <v>107.23</v>
      </c>
      <c r="F24" s="152"/>
      <c r="G24" s="152">
        <v>141.72</v>
      </c>
      <c r="H24" s="265">
        <v>3.25</v>
      </c>
      <c r="I24" s="265">
        <v>139.58000000000001</v>
      </c>
      <c r="J24" s="151">
        <v>7.35</v>
      </c>
      <c r="K24" s="297">
        <v>18072.02</v>
      </c>
      <c r="L24" s="263"/>
      <c r="M24" s="5">
        <f t="shared" si="1"/>
        <v>35.743333333333332</v>
      </c>
      <c r="N24" s="5">
        <f t="shared" si="2"/>
        <v>47.24</v>
      </c>
      <c r="O24" s="150">
        <f t="shared" si="3"/>
        <v>133.04333333333332</v>
      </c>
      <c r="P24" s="149">
        <f t="shared" si="4"/>
        <v>3467.1033333333335</v>
      </c>
      <c r="Q24" s="149">
        <f t="shared" si="5"/>
        <v>4582.2800000000007</v>
      </c>
      <c r="R24" s="149">
        <f t="shared" si="6"/>
        <v>237.64999999999998</v>
      </c>
      <c r="S24" s="149">
        <f t="shared" si="7"/>
        <v>4855.82</v>
      </c>
      <c r="T24" s="149">
        <f t="shared" si="0"/>
        <v>12905.203333333335</v>
      </c>
      <c r="U24" s="148">
        <f t="shared" si="8"/>
        <v>5.8432864666666662</v>
      </c>
    </row>
    <row r="25" spans="1:21" ht="22.15" customHeight="1" x14ac:dyDescent="0.2">
      <c r="A25" s="156"/>
      <c r="B25" s="170" t="s">
        <v>229</v>
      </c>
      <c r="C25" s="166"/>
      <c r="D25" s="165"/>
      <c r="E25" s="164">
        <v>119.29</v>
      </c>
      <c r="F25" s="164"/>
      <c r="G25" s="164">
        <v>175.61</v>
      </c>
      <c r="H25" s="271">
        <v>5.14</v>
      </c>
      <c r="I25" s="271">
        <v>52.89</v>
      </c>
      <c r="J25" s="163">
        <v>4.05</v>
      </c>
      <c r="K25" s="299">
        <v>23832.720000000001</v>
      </c>
      <c r="L25" s="269"/>
      <c r="M25" s="5">
        <f t="shared" si="1"/>
        <v>39.763333333333335</v>
      </c>
      <c r="N25" s="5">
        <f t="shared" si="2"/>
        <v>58.536666666666669</v>
      </c>
      <c r="O25" s="150">
        <f t="shared" si="3"/>
        <v>118.99333333333334</v>
      </c>
      <c r="P25" s="149">
        <f t="shared" si="4"/>
        <v>3857.0433333333335</v>
      </c>
      <c r="Q25" s="149">
        <f t="shared" si="5"/>
        <v>5678.0566666666664</v>
      </c>
      <c r="R25" s="149">
        <f t="shared" si="6"/>
        <v>130.94999999999996</v>
      </c>
      <c r="S25" s="149">
        <f t="shared" si="7"/>
        <v>2007.2533333333329</v>
      </c>
      <c r="T25" s="149">
        <f t="shared" si="0"/>
        <v>11542.353333333333</v>
      </c>
      <c r="U25" s="148">
        <f t="shared" si="8"/>
        <v>7.7059127999999992</v>
      </c>
    </row>
    <row r="26" spans="1:21" ht="22.15" customHeight="1" x14ac:dyDescent="0.2">
      <c r="A26" s="156"/>
      <c r="B26" s="169" t="s">
        <v>228</v>
      </c>
      <c r="C26" s="160"/>
      <c r="D26" s="159"/>
      <c r="E26" s="158">
        <v>119.56</v>
      </c>
      <c r="F26" s="158"/>
      <c r="G26" s="158">
        <v>235.71</v>
      </c>
      <c r="H26" s="268">
        <v>3.22</v>
      </c>
      <c r="I26" s="268">
        <v>102.02</v>
      </c>
      <c r="J26" s="157"/>
      <c r="K26" s="298">
        <v>23987.85</v>
      </c>
      <c r="L26" s="266"/>
      <c r="M26" s="5">
        <f t="shared" si="1"/>
        <v>39.853333333333332</v>
      </c>
      <c r="N26" s="5">
        <f t="shared" si="2"/>
        <v>78.570000000000007</v>
      </c>
      <c r="O26" s="150">
        <f t="shared" si="3"/>
        <v>153.50333333333333</v>
      </c>
      <c r="P26" s="149">
        <f t="shared" si="4"/>
        <v>3865.7733333333326</v>
      </c>
      <c r="Q26" s="149">
        <f t="shared" si="5"/>
        <v>7621.2899999999991</v>
      </c>
      <c r="R26" s="149">
        <f t="shared" si="6"/>
        <v>0</v>
      </c>
      <c r="S26" s="149">
        <f t="shared" si="7"/>
        <v>3402.7599999999998</v>
      </c>
      <c r="T26" s="149">
        <f t="shared" si="0"/>
        <v>14889.823333333332</v>
      </c>
      <c r="U26" s="148">
        <f t="shared" si="8"/>
        <v>7.7560714999999991</v>
      </c>
    </row>
    <row r="27" spans="1:21" ht="22.15" customHeight="1" x14ac:dyDescent="0.2">
      <c r="A27" s="156"/>
      <c r="B27" s="169" t="s">
        <v>227</v>
      </c>
      <c r="C27" s="160"/>
      <c r="D27" s="159"/>
      <c r="E27" s="158">
        <v>105.07</v>
      </c>
      <c r="F27" s="158"/>
      <c r="G27" s="158">
        <v>184.3</v>
      </c>
      <c r="H27" s="268">
        <v>3.19</v>
      </c>
      <c r="I27" s="268">
        <v>69</v>
      </c>
      <c r="J27" s="157"/>
      <c r="K27" s="298">
        <v>20878.310000000001</v>
      </c>
      <c r="L27" s="266"/>
      <c r="M27" s="5">
        <f t="shared" si="1"/>
        <v>35.023333333333333</v>
      </c>
      <c r="N27" s="5">
        <f t="shared" si="2"/>
        <v>61.433333333333337</v>
      </c>
      <c r="O27" s="150">
        <f t="shared" si="3"/>
        <v>120.52</v>
      </c>
      <c r="P27" s="149">
        <f t="shared" si="4"/>
        <v>3397.2633333333333</v>
      </c>
      <c r="Q27" s="149">
        <f t="shared" si="5"/>
        <v>5959.0333333333338</v>
      </c>
      <c r="R27" s="149">
        <f t="shared" si="6"/>
        <v>0</v>
      </c>
      <c r="S27" s="149">
        <f t="shared" si="7"/>
        <v>2334.143333333333</v>
      </c>
      <c r="T27" s="149">
        <f t="shared" si="0"/>
        <v>11690.44</v>
      </c>
      <c r="U27" s="148">
        <f t="shared" si="8"/>
        <v>6.7506535666666672</v>
      </c>
    </row>
    <row r="28" spans="1:21" ht="22.15" customHeight="1" thickBot="1" x14ac:dyDescent="0.25">
      <c r="A28" s="156"/>
      <c r="B28" s="168" t="s">
        <v>225</v>
      </c>
      <c r="C28" s="154"/>
      <c r="D28" s="153"/>
      <c r="E28" s="152">
        <v>78.69</v>
      </c>
      <c r="F28" s="152"/>
      <c r="G28" s="152">
        <v>129.72</v>
      </c>
      <c r="H28" s="265">
        <v>1.67</v>
      </c>
      <c r="I28" s="265">
        <v>89.29</v>
      </c>
      <c r="J28" s="151">
        <v>5.63</v>
      </c>
      <c r="K28" s="297">
        <v>14370.45</v>
      </c>
      <c r="L28" s="263"/>
      <c r="M28" s="5">
        <f t="shared" si="1"/>
        <v>26.23</v>
      </c>
      <c r="N28" s="5">
        <f t="shared" si="2"/>
        <v>43.24</v>
      </c>
      <c r="O28" s="150">
        <f t="shared" si="3"/>
        <v>101.66666666666667</v>
      </c>
      <c r="P28" s="149">
        <f t="shared" si="4"/>
        <v>2544.3099999999995</v>
      </c>
      <c r="Q28" s="149">
        <f t="shared" si="5"/>
        <v>4194.28</v>
      </c>
      <c r="R28" s="149">
        <f t="shared" si="6"/>
        <v>182.03666666666666</v>
      </c>
      <c r="S28" s="149">
        <f t="shared" si="7"/>
        <v>3123.0766666666664</v>
      </c>
      <c r="T28" s="149">
        <f t="shared" si="0"/>
        <v>9861.6666666666661</v>
      </c>
      <c r="U28" s="148">
        <f t="shared" si="8"/>
        <v>4.6464455000000005</v>
      </c>
    </row>
    <row r="29" spans="1:21" ht="22.15" customHeight="1" x14ac:dyDescent="0.2">
      <c r="A29" s="156"/>
      <c r="B29" s="167" t="s">
        <v>224</v>
      </c>
      <c r="C29" s="166"/>
      <c r="D29" s="165"/>
      <c r="E29" s="164">
        <v>114.16</v>
      </c>
      <c r="F29" s="164"/>
      <c r="G29" s="164">
        <v>237.09</v>
      </c>
      <c r="H29" s="271">
        <v>5.7</v>
      </c>
      <c r="I29" s="271">
        <v>40.49</v>
      </c>
      <c r="J29" s="163"/>
      <c r="K29" s="299">
        <v>22959.71</v>
      </c>
      <c r="L29" s="269"/>
      <c r="M29" s="5">
        <f t="shared" si="1"/>
        <v>38.053333333333335</v>
      </c>
      <c r="N29" s="5">
        <f t="shared" si="2"/>
        <v>79.03</v>
      </c>
      <c r="O29" s="150">
        <f t="shared" si="3"/>
        <v>132.47999999999999</v>
      </c>
      <c r="P29" s="149">
        <f t="shared" si="4"/>
        <v>3691.1733333333332</v>
      </c>
      <c r="Q29" s="149">
        <f t="shared" si="5"/>
        <v>7665.91</v>
      </c>
      <c r="R29" s="149">
        <f t="shared" si="6"/>
        <v>0</v>
      </c>
      <c r="S29" s="149">
        <f t="shared" si="7"/>
        <v>1493.4766666666665</v>
      </c>
      <c r="T29" s="149">
        <f t="shared" si="0"/>
        <v>12850.559999999998</v>
      </c>
      <c r="U29" s="148">
        <f t="shared" si="8"/>
        <v>7.4236395666666661</v>
      </c>
    </row>
    <row r="30" spans="1:21" ht="22.15" customHeight="1" x14ac:dyDescent="0.2">
      <c r="A30" s="156"/>
      <c r="B30" s="172" t="s">
        <v>223</v>
      </c>
      <c r="C30" s="160"/>
      <c r="D30" s="159"/>
      <c r="E30" s="158">
        <v>116.89</v>
      </c>
      <c r="F30" s="158"/>
      <c r="G30" s="158">
        <v>193.03</v>
      </c>
      <c r="H30" s="268">
        <v>3.48</v>
      </c>
      <c r="I30" s="268">
        <v>117.25</v>
      </c>
      <c r="J30" s="157"/>
      <c r="K30" s="298">
        <v>23380.49</v>
      </c>
      <c r="L30" s="266"/>
      <c r="M30" s="5">
        <f t="shared" si="1"/>
        <v>38.963333333333331</v>
      </c>
      <c r="N30" s="5">
        <f t="shared" si="2"/>
        <v>64.343333333333334</v>
      </c>
      <c r="O30" s="150">
        <f t="shared" si="3"/>
        <v>143.55000000000001</v>
      </c>
      <c r="P30" s="149">
        <f t="shared" si="4"/>
        <v>3779.4433333333327</v>
      </c>
      <c r="Q30" s="149">
        <f t="shared" si="5"/>
        <v>6241.3033333333333</v>
      </c>
      <c r="R30" s="149">
        <f t="shared" si="6"/>
        <v>0</v>
      </c>
      <c r="S30" s="149">
        <f t="shared" si="7"/>
        <v>3903.603333333333</v>
      </c>
      <c r="T30" s="149">
        <f t="shared" si="0"/>
        <v>13924.349999999999</v>
      </c>
      <c r="U30" s="148">
        <f t="shared" si="8"/>
        <v>7.559691766666667</v>
      </c>
    </row>
    <row r="31" spans="1:21" ht="22.15" customHeight="1" x14ac:dyDescent="0.2">
      <c r="A31" s="156"/>
      <c r="B31" s="172" t="s">
        <v>222</v>
      </c>
      <c r="C31" s="160"/>
      <c r="D31" s="159"/>
      <c r="E31" s="158">
        <v>115.59</v>
      </c>
      <c r="F31" s="158"/>
      <c r="G31" s="158">
        <v>214.99</v>
      </c>
      <c r="H31" s="268">
        <v>4.54</v>
      </c>
      <c r="I31" s="268">
        <v>86.84</v>
      </c>
      <c r="J31" s="157">
        <v>5.88</v>
      </c>
      <c r="K31" s="298">
        <v>23180.98</v>
      </c>
      <c r="L31" s="266"/>
      <c r="M31" s="5">
        <f t="shared" si="1"/>
        <v>38.53</v>
      </c>
      <c r="N31" s="5">
        <f t="shared" si="2"/>
        <v>71.663333333333341</v>
      </c>
      <c r="O31" s="150">
        <f t="shared" si="3"/>
        <v>142.61333333333334</v>
      </c>
      <c r="P31" s="149">
        <f t="shared" si="4"/>
        <v>3737.41</v>
      </c>
      <c r="Q31" s="149">
        <f t="shared" si="5"/>
        <v>6951.3433333333342</v>
      </c>
      <c r="R31" s="149">
        <f t="shared" si="6"/>
        <v>190.11999999999998</v>
      </c>
      <c r="S31" s="149">
        <f t="shared" si="7"/>
        <v>3144.7400000000002</v>
      </c>
      <c r="T31" s="149">
        <f t="shared" si="0"/>
        <v>13833.493333333334</v>
      </c>
      <c r="U31" s="148">
        <f t="shared" si="8"/>
        <v>7.4951835333333321</v>
      </c>
    </row>
    <row r="32" spans="1:21" ht="22.15" customHeight="1" thickBot="1" x14ac:dyDescent="0.25">
      <c r="A32" s="156"/>
      <c r="B32" s="171" t="s">
        <v>221</v>
      </c>
      <c r="C32" s="154"/>
      <c r="D32" s="153"/>
      <c r="E32" s="152">
        <v>116.2</v>
      </c>
      <c r="F32" s="152"/>
      <c r="G32" s="152">
        <v>147.66</v>
      </c>
      <c r="H32" s="265">
        <v>5.86</v>
      </c>
      <c r="I32" s="265">
        <v>86.38</v>
      </c>
      <c r="J32" s="151">
        <v>10.97</v>
      </c>
      <c r="K32" s="297">
        <v>21139.74</v>
      </c>
      <c r="L32" s="263"/>
      <c r="M32" s="5">
        <f t="shared" si="1"/>
        <v>38.733333333333334</v>
      </c>
      <c r="N32" s="5">
        <f t="shared" si="2"/>
        <v>49.22</v>
      </c>
      <c r="O32" s="150">
        <f t="shared" si="3"/>
        <v>122.35666666666668</v>
      </c>
      <c r="P32" s="149">
        <f t="shared" si="4"/>
        <v>3757.1333333333332</v>
      </c>
      <c r="Q32" s="149">
        <f t="shared" si="5"/>
        <v>4774.34</v>
      </c>
      <c r="R32" s="149">
        <f t="shared" si="6"/>
        <v>354.69666666666666</v>
      </c>
      <c r="S32" s="149">
        <f t="shared" si="7"/>
        <v>3337.123333333333</v>
      </c>
      <c r="T32" s="149">
        <f t="shared" si="0"/>
        <v>11868.596666666666</v>
      </c>
      <c r="U32" s="148">
        <f t="shared" si="8"/>
        <v>6.8351826000000004</v>
      </c>
    </row>
    <row r="33" spans="1:21" ht="22.15" customHeight="1" x14ac:dyDescent="0.2">
      <c r="A33" s="156"/>
      <c r="B33" s="170" t="s">
        <v>219</v>
      </c>
      <c r="C33" s="166"/>
      <c r="D33" s="165"/>
      <c r="E33" s="164">
        <v>93.77</v>
      </c>
      <c r="F33" s="164"/>
      <c r="G33" s="164">
        <v>206.54</v>
      </c>
      <c r="H33" s="271">
        <v>3.81</v>
      </c>
      <c r="I33" s="271">
        <v>17.989999999999998</v>
      </c>
      <c r="J33" s="163"/>
      <c r="K33" s="299">
        <v>18974.650000000001</v>
      </c>
      <c r="L33" s="269"/>
      <c r="M33" s="5">
        <f t="shared" si="1"/>
        <v>31.256666666666664</v>
      </c>
      <c r="N33" s="5">
        <f t="shared" si="2"/>
        <v>68.846666666666664</v>
      </c>
      <c r="O33" s="150">
        <f t="shared" si="3"/>
        <v>107.37</v>
      </c>
      <c r="P33" s="149">
        <f t="shared" si="4"/>
        <v>3031.8966666666656</v>
      </c>
      <c r="Q33" s="149">
        <f t="shared" si="5"/>
        <v>6678.1266666666661</v>
      </c>
      <c r="R33" s="149">
        <f t="shared" si="6"/>
        <v>0</v>
      </c>
      <c r="S33" s="149">
        <f t="shared" si="7"/>
        <v>704.86666666666656</v>
      </c>
      <c r="T33" s="149">
        <f t="shared" si="0"/>
        <v>10414.889999999998</v>
      </c>
      <c r="U33" s="148">
        <f t="shared" si="8"/>
        <v>6.135136833333334</v>
      </c>
    </row>
    <row r="34" spans="1:21" ht="22.15" customHeight="1" x14ac:dyDescent="0.2">
      <c r="A34" s="156"/>
      <c r="B34" s="169" t="s">
        <v>217</v>
      </c>
      <c r="C34" s="160"/>
      <c r="D34" s="159"/>
      <c r="E34" s="158">
        <v>125.23</v>
      </c>
      <c r="F34" s="158"/>
      <c r="G34" s="158">
        <v>251.64</v>
      </c>
      <c r="H34" s="268">
        <v>4.25</v>
      </c>
      <c r="I34" s="268">
        <v>49.01</v>
      </c>
      <c r="J34" s="157"/>
      <c r="K34" s="298">
        <v>26432.400000000001</v>
      </c>
      <c r="L34" s="266"/>
      <c r="M34" s="5">
        <f t="shared" si="1"/>
        <v>41.743333333333332</v>
      </c>
      <c r="N34" s="5">
        <f t="shared" si="2"/>
        <v>83.88</v>
      </c>
      <c r="O34" s="150">
        <f t="shared" si="3"/>
        <v>143.37666666666667</v>
      </c>
      <c r="P34" s="149">
        <f t="shared" si="4"/>
        <v>4049.103333333333</v>
      </c>
      <c r="Q34" s="149">
        <f t="shared" si="5"/>
        <v>8136.3599999999988</v>
      </c>
      <c r="R34" s="149">
        <f t="shared" si="6"/>
        <v>0</v>
      </c>
      <c r="S34" s="149">
        <f t="shared" si="7"/>
        <v>1722.0733333333333</v>
      </c>
      <c r="T34" s="149">
        <f t="shared" si="0"/>
        <v>13907.536666666665</v>
      </c>
      <c r="U34" s="148">
        <f t="shared" si="8"/>
        <v>8.5464760000000002</v>
      </c>
    </row>
    <row r="35" spans="1:21" ht="22.15" customHeight="1" x14ac:dyDescent="0.2">
      <c r="A35" s="156"/>
      <c r="B35" s="169" t="s">
        <v>216</v>
      </c>
      <c r="C35" s="160"/>
      <c r="D35" s="159"/>
      <c r="E35" s="158">
        <v>110.82</v>
      </c>
      <c r="F35" s="158"/>
      <c r="G35" s="158">
        <v>188.11</v>
      </c>
      <c r="H35" s="268">
        <v>4.21</v>
      </c>
      <c r="I35" s="268">
        <v>71.27</v>
      </c>
      <c r="J35" s="157">
        <v>4.72</v>
      </c>
      <c r="K35" s="298">
        <v>20176.61</v>
      </c>
      <c r="L35" s="266"/>
      <c r="M35" s="5">
        <f t="shared" si="1"/>
        <v>36.94</v>
      </c>
      <c r="N35" s="5">
        <f t="shared" si="2"/>
        <v>62.70333333333334</v>
      </c>
      <c r="O35" s="150">
        <f t="shared" si="3"/>
        <v>126.37666666666667</v>
      </c>
      <c r="P35" s="149">
        <f t="shared" si="4"/>
        <v>3583.18</v>
      </c>
      <c r="Q35" s="149">
        <f t="shared" si="5"/>
        <v>6082.2233333333343</v>
      </c>
      <c r="R35" s="149">
        <f t="shared" si="6"/>
        <v>152.61333333333332</v>
      </c>
      <c r="S35" s="149">
        <f t="shared" si="7"/>
        <v>2593.1333333333328</v>
      </c>
      <c r="T35" s="149">
        <f t="shared" si="0"/>
        <v>12258.536666666667</v>
      </c>
      <c r="U35" s="148">
        <f t="shared" si="8"/>
        <v>6.5237705666666663</v>
      </c>
    </row>
    <row r="36" spans="1:21" ht="22.15" customHeight="1" thickBot="1" x14ac:dyDescent="0.25">
      <c r="A36" s="156"/>
      <c r="B36" s="168" t="s">
        <v>215</v>
      </c>
      <c r="C36" s="154"/>
      <c r="D36" s="153"/>
      <c r="E36" s="152">
        <v>67.900000000000006</v>
      </c>
      <c r="F36" s="152"/>
      <c r="G36" s="152">
        <v>85.89</v>
      </c>
      <c r="H36" s="265">
        <v>1.93</v>
      </c>
      <c r="I36" s="265">
        <v>67.8</v>
      </c>
      <c r="J36" s="151">
        <v>16.25</v>
      </c>
      <c r="K36" s="297">
        <v>11375.97</v>
      </c>
      <c r="L36" s="263"/>
      <c r="M36" s="5">
        <f t="shared" si="1"/>
        <v>22.633333333333336</v>
      </c>
      <c r="N36" s="5">
        <f t="shared" si="2"/>
        <v>28.63</v>
      </c>
      <c r="O36" s="150">
        <f t="shared" si="3"/>
        <v>79.923333333333346</v>
      </c>
      <c r="P36" s="149">
        <f t="shared" si="4"/>
        <v>2195.4333333333334</v>
      </c>
      <c r="Q36" s="149">
        <f t="shared" si="5"/>
        <v>2777.1099999999997</v>
      </c>
      <c r="R36" s="149">
        <f t="shared" si="6"/>
        <v>525.41666666666663</v>
      </c>
      <c r="S36" s="149">
        <f t="shared" si="7"/>
        <v>2780.0199999999995</v>
      </c>
      <c r="T36" s="149">
        <f t="shared" si="0"/>
        <v>7752.5633333333326</v>
      </c>
      <c r="U36" s="148">
        <f t="shared" si="8"/>
        <v>3.6782302999999992</v>
      </c>
    </row>
    <row r="37" spans="1:21" ht="22.15" customHeight="1" x14ac:dyDescent="0.2">
      <c r="A37" s="156"/>
      <c r="B37" s="167" t="s">
        <v>214</v>
      </c>
      <c r="C37" s="166"/>
      <c r="D37" s="165"/>
      <c r="E37" s="164">
        <v>135.06</v>
      </c>
      <c r="F37" s="164"/>
      <c r="G37" s="164">
        <v>285.47000000000003</v>
      </c>
      <c r="H37" s="271">
        <v>5.33</v>
      </c>
      <c r="I37" s="271">
        <v>49.83</v>
      </c>
      <c r="J37" s="163"/>
      <c r="K37" s="299">
        <v>28298.04</v>
      </c>
      <c r="L37" s="269"/>
      <c r="M37" s="5">
        <f t="shared" si="1"/>
        <v>45.02</v>
      </c>
      <c r="N37" s="5">
        <f t="shared" si="2"/>
        <v>95.15666666666668</v>
      </c>
      <c r="O37" s="150">
        <f t="shared" si="3"/>
        <v>158.56333333333333</v>
      </c>
      <c r="P37" s="149">
        <f t="shared" si="4"/>
        <v>4366.9400000000005</v>
      </c>
      <c r="Q37" s="149">
        <f t="shared" si="5"/>
        <v>9230.1966666666685</v>
      </c>
      <c r="R37" s="149">
        <f t="shared" si="6"/>
        <v>0</v>
      </c>
      <c r="S37" s="149">
        <f t="shared" si="7"/>
        <v>1783.5066666666667</v>
      </c>
      <c r="T37" s="149">
        <f t="shared" si="0"/>
        <v>15380.643333333335</v>
      </c>
      <c r="U37" s="148">
        <f t="shared" si="8"/>
        <v>9.1496995999999999</v>
      </c>
    </row>
    <row r="38" spans="1:21" ht="22.15" customHeight="1" x14ac:dyDescent="0.2">
      <c r="A38" s="156"/>
      <c r="B38" s="162" t="s">
        <v>213</v>
      </c>
      <c r="C38" s="160"/>
      <c r="D38" s="159"/>
      <c r="E38" s="158">
        <v>131.25</v>
      </c>
      <c r="F38" s="158"/>
      <c r="G38" s="158">
        <v>256.05</v>
      </c>
      <c r="H38" s="268">
        <v>5</v>
      </c>
      <c r="I38" s="268">
        <v>96.13</v>
      </c>
      <c r="J38" s="157"/>
      <c r="K38" s="298">
        <v>25159.16</v>
      </c>
      <c r="L38" s="266"/>
      <c r="M38" s="5">
        <f t="shared" si="1"/>
        <v>43.75</v>
      </c>
      <c r="N38" s="5">
        <f t="shared" si="2"/>
        <v>85.350000000000009</v>
      </c>
      <c r="O38" s="150">
        <f t="shared" si="3"/>
        <v>162.81</v>
      </c>
      <c r="P38" s="149">
        <f t="shared" si="4"/>
        <v>4243.7499999999991</v>
      </c>
      <c r="Q38" s="149">
        <f t="shared" si="5"/>
        <v>8278.9500000000007</v>
      </c>
      <c r="R38" s="149">
        <f t="shared" si="6"/>
        <v>0</v>
      </c>
      <c r="S38" s="149">
        <f t="shared" si="7"/>
        <v>3269.8700000000003</v>
      </c>
      <c r="T38" s="149">
        <f t="shared" si="0"/>
        <v>15792.570000000002</v>
      </c>
      <c r="U38" s="148">
        <f t="shared" si="8"/>
        <v>8.1347950666666673</v>
      </c>
    </row>
    <row r="39" spans="1:21" ht="22.15" customHeight="1" x14ac:dyDescent="0.2">
      <c r="A39" s="156"/>
      <c r="B39" s="161" t="s">
        <v>212</v>
      </c>
      <c r="C39" s="160"/>
      <c r="D39" s="159"/>
      <c r="E39" s="158">
        <v>98.71</v>
      </c>
      <c r="F39" s="158"/>
      <c r="G39" s="158">
        <v>170.75</v>
      </c>
      <c r="H39" s="268">
        <v>3.95</v>
      </c>
      <c r="I39" s="268">
        <v>55.17</v>
      </c>
      <c r="J39" s="157"/>
      <c r="K39" s="298">
        <v>18618.91</v>
      </c>
      <c r="L39" s="266"/>
      <c r="M39" s="5">
        <f t="shared" si="1"/>
        <v>32.903333333333329</v>
      </c>
      <c r="N39" s="5">
        <f t="shared" si="2"/>
        <v>56.916666666666664</v>
      </c>
      <c r="O39" s="150">
        <f t="shared" si="3"/>
        <v>109.52666666666666</v>
      </c>
      <c r="P39" s="149">
        <f t="shared" si="4"/>
        <v>3191.6233333333321</v>
      </c>
      <c r="Q39" s="149">
        <f t="shared" si="5"/>
        <v>5520.9166666666661</v>
      </c>
      <c r="R39" s="149">
        <f t="shared" si="6"/>
        <v>0</v>
      </c>
      <c r="S39" s="149">
        <f t="shared" si="7"/>
        <v>1911.5466666666666</v>
      </c>
      <c r="T39" s="149">
        <f t="shared" si="0"/>
        <v>10624.086666666664</v>
      </c>
      <c r="U39" s="148">
        <f t="shared" si="8"/>
        <v>6.0201142333333326</v>
      </c>
    </row>
    <row r="40" spans="1:21" ht="22.15" customHeight="1" thickBot="1" x14ac:dyDescent="0.25">
      <c r="A40" s="156"/>
      <c r="B40" s="155" t="s">
        <v>211</v>
      </c>
      <c r="C40" s="154"/>
      <c r="D40" s="153"/>
      <c r="E40" s="152">
        <v>128.88</v>
      </c>
      <c r="F40" s="152"/>
      <c r="G40" s="152">
        <v>199.18</v>
      </c>
      <c r="H40" s="265">
        <v>3.87</v>
      </c>
      <c r="I40" s="265">
        <v>116.04</v>
      </c>
      <c r="J40" s="151">
        <v>19.149999999999999</v>
      </c>
      <c r="K40" s="297">
        <v>24590.54</v>
      </c>
      <c r="L40" s="263"/>
      <c r="M40" s="5">
        <f t="shared" si="1"/>
        <v>42.96</v>
      </c>
      <c r="N40" s="5">
        <f t="shared" si="2"/>
        <v>66.393333333333331</v>
      </c>
      <c r="O40" s="150">
        <f t="shared" si="3"/>
        <v>155.70666666666668</v>
      </c>
      <c r="P40" s="149">
        <f t="shared" si="4"/>
        <v>4167.12</v>
      </c>
      <c r="Q40" s="149">
        <f t="shared" si="5"/>
        <v>6440.1533333333327</v>
      </c>
      <c r="R40" s="149">
        <f t="shared" si="6"/>
        <v>619.18333333333328</v>
      </c>
      <c r="S40" s="149">
        <f t="shared" si="7"/>
        <v>4496.2733333333326</v>
      </c>
      <c r="T40" s="149">
        <f t="shared" si="0"/>
        <v>15103.546666666665</v>
      </c>
      <c r="U40" s="148">
        <f t="shared" si="8"/>
        <v>7.9509412666666659</v>
      </c>
    </row>
    <row r="41" spans="1:21" ht="22.15" customHeight="1" x14ac:dyDescent="0.2">
      <c r="A41" s="156"/>
      <c r="B41" s="170" t="s">
        <v>210</v>
      </c>
      <c r="C41" s="166"/>
      <c r="D41" s="165"/>
      <c r="E41" s="164">
        <v>149.22</v>
      </c>
      <c r="F41" s="164"/>
      <c r="G41" s="164">
        <v>294.14999999999998</v>
      </c>
      <c r="H41" s="271">
        <v>6.41</v>
      </c>
      <c r="I41" s="271">
        <v>67.37</v>
      </c>
      <c r="J41" s="163"/>
      <c r="K41" s="299">
        <v>29095.62</v>
      </c>
      <c r="L41" s="269"/>
      <c r="M41" s="5">
        <f t="shared" si="1"/>
        <v>49.74</v>
      </c>
      <c r="N41" s="5">
        <f t="shared" si="2"/>
        <v>98.05</v>
      </c>
      <c r="O41" s="150">
        <f t="shared" si="3"/>
        <v>172.38333333333335</v>
      </c>
      <c r="P41" s="149">
        <f t="shared" si="4"/>
        <v>4824.78</v>
      </c>
      <c r="Q41" s="149">
        <f t="shared" si="5"/>
        <v>9510.85</v>
      </c>
      <c r="R41" s="149">
        <f t="shared" si="6"/>
        <v>0</v>
      </c>
      <c r="S41" s="149">
        <f t="shared" si="7"/>
        <v>2385.5533333333333</v>
      </c>
      <c r="T41" s="149">
        <f t="shared" ref="T41:T72" si="9">SUM(P41,Q41,S41)</f>
        <v>16721.183333333334</v>
      </c>
      <c r="U41" s="148">
        <f t="shared" si="8"/>
        <v>9.4075837999999976</v>
      </c>
    </row>
    <row r="42" spans="1:21" ht="22.15" customHeight="1" x14ac:dyDescent="0.2">
      <c r="A42" s="156"/>
      <c r="B42" s="169" t="s">
        <v>208</v>
      </c>
      <c r="C42" s="160"/>
      <c r="D42" s="159"/>
      <c r="E42" s="158">
        <v>118.65</v>
      </c>
      <c r="F42" s="158"/>
      <c r="G42" s="158">
        <v>237.68</v>
      </c>
      <c r="H42" s="268">
        <v>5.38</v>
      </c>
      <c r="I42" s="268">
        <v>76.930000000000007</v>
      </c>
      <c r="J42" s="157"/>
      <c r="K42" s="298">
        <v>22221.82</v>
      </c>
      <c r="L42" s="266"/>
      <c r="M42" s="5">
        <f t="shared" si="1"/>
        <v>39.550000000000004</v>
      </c>
      <c r="N42" s="5">
        <f t="shared" si="2"/>
        <v>79.226666666666674</v>
      </c>
      <c r="O42" s="150">
        <f t="shared" si="3"/>
        <v>146.21333333333334</v>
      </c>
      <c r="P42" s="149">
        <f t="shared" si="4"/>
        <v>3836.35</v>
      </c>
      <c r="Q42" s="149">
        <f t="shared" si="5"/>
        <v>7684.9866666666667</v>
      </c>
      <c r="R42" s="149">
        <f t="shared" si="6"/>
        <v>0</v>
      </c>
      <c r="S42" s="149">
        <f t="shared" si="7"/>
        <v>2661.3566666666666</v>
      </c>
      <c r="T42" s="149">
        <f t="shared" si="9"/>
        <v>14182.693333333333</v>
      </c>
      <c r="U42" s="148">
        <f t="shared" si="8"/>
        <v>7.1850551333333339</v>
      </c>
    </row>
    <row r="43" spans="1:21" ht="22.15" customHeight="1" x14ac:dyDescent="0.2">
      <c r="A43" s="156"/>
      <c r="B43" s="169" t="s">
        <v>207</v>
      </c>
      <c r="C43" s="160"/>
      <c r="D43" s="159"/>
      <c r="E43" s="158">
        <v>109.43</v>
      </c>
      <c r="F43" s="158"/>
      <c r="G43" s="158">
        <v>165.54</v>
      </c>
      <c r="H43" s="268">
        <v>3.12</v>
      </c>
      <c r="I43" s="268">
        <v>104.62</v>
      </c>
      <c r="J43" s="157"/>
      <c r="K43" s="298">
        <v>16765.689999999999</v>
      </c>
      <c r="L43" s="266"/>
      <c r="M43" s="5">
        <f t="shared" ref="M43:M72" si="10">(E43+F43)/$N$5</f>
        <v>36.476666666666667</v>
      </c>
      <c r="N43" s="5">
        <f t="shared" ref="N43:N72" si="11">G43/$N$5</f>
        <v>55.18</v>
      </c>
      <c r="O43" s="150">
        <f t="shared" ref="O43:O72" si="12">SUM(E43:J43)/$N$5</f>
        <v>127.57000000000001</v>
      </c>
      <c r="P43" s="149">
        <f t="shared" ref="P43:P72" si="13">(SUM(E43:F43)/$N$5)/1000*$N$3*10000</f>
        <v>3538.2366666666658</v>
      </c>
      <c r="Q43" s="149">
        <f t="shared" ref="Q43:Q72" si="14">(G43/$N$5)/1000*$N$3*10000</f>
        <v>5352.46</v>
      </c>
      <c r="R43" s="149">
        <f t="shared" ref="R43:R72" si="15">(J43/$N$5)/1000*$N$3*10000</f>
        <v>0</v>
      </c>
      <c r="S43" s="149">
        <f t="shared" ref="S43:S72" si="16">(SUM(H43:J43)/$N$5)/1000*$N$3*10000</f>
        <v>3483.5933333333328</v>
      </c>
      <c r="T43" s="149">
        <f t="shared" si="9"/>
        <v>12374.289999999999</v>
      </c>
      <c r="U43" s="148">
        <f t="shared" ref="U43:U72" si="17">(K43/$N$5)/(100*100)*$N$3</f>
        <v>5.4209064333333323</v>
      </c>
    </row>
    <row r="44" spans="1:21" ht="22.15" customHeight="1" thickBot="1" x14ac:dyDescent="0.25">
      <c r="A44" s="156"/>
      <c r="B44" s="168" t="s">
        <v>206</v>
      </c>
      <c r="C44" s="154"/>
      <c r="D44" s="153"/>
      <c r="E44" s="152">
        <v>90.67</v>
      </c>
      <c r="F44" s="152"/>
      <c r="G44" s="152">
        <v>163.55000000000001</v>
      </c>
      <c r="H44" s="265">
        <v>1.61</v>
      </c>
      <c r="I44" s="265">
        <v>78.760000000000005</v>
      </c>
      <c r="J44" s="151"/>
      <c r="K44" s="297">
        <v>18458.86</v>
      </c>
      <c r="L44" s="263"/>
      <c r="M44" s="5">
        <f t="shared" si="10"/>
        <v>30.223333333333333</v>
      </c>
      <c r="N44" s="5">
        <f t="shared" si="11"/>
        <v>54.516666666666673</v>
      </c>
      <c r="O44" s="150">
        <f t="shared" si="12"/>
        <v>111.53000000000002</v>
      </c>
      <c r="P44" s="149">
        <f t="shared" si="13"/>
        <v>2931.663333333333</v>
      </c>
      <c r="Q44" s="149">
        <f t="shared" si="14"/>
        <v>5288.1166666666668</v>
      </c>
      <c r="R44" s="149">
        <f t="shared" si="15"/>
        <v>0</v>
      </c>
      <c r="S44" s="149">
        <f t="shared" si="16"/>
        <v>2598.63</v>
      </c>
      <c r="T44" s="149">
        <f t="shared" si="9"/>
        <v>10818.41</v>
      </c>
      <c r="U44" s="148">
        <f t="shared" si="17"/>
        <v>5.9683647333333338</v>
      </c>
    </row>
    <row r="45" spans="1:21" ht="22.15" customHeight="1" x14ac:dyDescent="0.2">
      <c r="A45" s="156"/>
      <c r="B45" s="167" t="s">
        <v>205</v>
      </c>
      <c r="C45" s="166"/>
      <c r="D45" s="165"/>
      <c r="E45" s="164">
        <v>111.05</v>
      </c>
      <c r="F45" s="164"/>
      <c r="G45" s="164">
        <v>231.78</v>
      </c>
      <c r="H45" s="271">
        <v>3.3</v>
      </c>
      <c r="I45" s="271">
        <v>23.8</v>
      </c>
      <c r="J45" s="163"/>
      <c r="K45" s="299">
        <v>22788.82</v>
      </c>
      <c r="L45" s="269"/>
      <c r="M45" s="5">
        <f t="shared" si="10"/>
        <v>37.016666666666666</v>
      </c>
      <c r="N45" s="5">
        <f t="shared" si="11"/>
        <v>77.260000000000005</v>
      </c>
      <c r="O45" s="150">
        <f t="shared" si="12"/>
        <v>123.31</v>
      </c>
      <c r="P45" s="149">
        <f t="shared" si="13"/>
        <v>3590.6166666666663</v>
      </c>
      <c r="Q45" s="149">
        <f t="shared" si="14"/>
        <v>7494.22</v>
      </c>
      <c r="R45" s="149">
        <f t="shared" si="15"/>
        <v>0</v>
      </c>
      <c r="S45" s="149">
        <f t="shared" si="16"/>
        <v>876.23333333333312</v>
      </c>
      <c r="T45" s="149">
        <f t="shared" si="9"/>
        <v>11961.07</v>
      </c>
      <c r="U45" s="148">
        <f t="shared" si="17"/>
        <v>7.3683851333333328</v>
      </c>
    </row>
    <row r="46" spans="1:21" ht="22.15" customHeight="1" x14ac:dyDescent="0.2">
      <c r="A46" s="156"/>
      <c r="B46" s="172" t="s">
        <v>204</v>
      </c>
      <c r="C46" s="160"/>
      <c r="D46" s="159"/>
      <c r="E46" s="158">
        <v>77.400000000000006</v>
      </c>
      <c r="F46" s="158"/>
      <c r="G46" s="158">
        <v>123.91</v>
      </c>
      <c r="H46" s="268">
        <v>2.38</v>
      </c>
      <c r="I46" s="268">
        <v>65.459999999999994</v>
      </c>
      <c r="J46" s="157"/>
      <c r="K46" s="298">
        <v>14789.56</v>
      </c>
      <c r="L46" s="266"/>
      <c r="M46" s="5">
        <f t="shared" si="10"/>
        <v>25.8</v>
      </c>
      <c r="N46" s="5">
        <f t="shared" si="11"/>
        <v>41.303333333333335</v>
      </c>
      <c r="O46" s="150">
        <f t="shared" si="12"/>
        <v>89.716666666666654</v>
      </c>
      <c r="P46" s="149">
        <f t="shared" si="13"/>
        <v>2502.6</v>
      </c>
      <c r="Q46" s="149">
        <f t="shared" si="14"/>
        <v>4006.4233333333332</v>
      </c>
      <c r="R46" s="149">
        <f t="shared" si="15"/>
        <v>0</v>
      </c>
      <c r="S46" s="149">
        <f t="shared" si="16"/>
        <v>2193.4933333333329</v>
      </c>
      <c r="T46" s="149">
        <f t="shared" si="9"/>
        <v>8702.5166666666664</v>
      </c>
      <c r="U46" s="148">
        <f t="shared" si="17"/>
        <v>4.781957733333333</v>
      </c>
    </row>
    <row r="47" spans="1:21" ht="22.15" customHeight="1" x14ac:dyDescent="0.2">
      <c r="A47" s="156"/>
      <c r="B47" s="172" t="s">
        <v>203</v>
      </c>
      <c r="C47" s="160"/>
      <c r="D47" s="159"/>
      <c r="E47" s="158">
        <v>103.13</v>
      </c>
      <c r="F47" s="158"/>
      <c r="G47" s="158">
        <v>165.7</v>
      </c>
      <c r="H47" s="268">
        <v>4.2300000000000004</v>
      </c>
      <c r="I47" s="268">
        <v>74.48</v>
      </c>
      <c r="J47" s="157"/>
      <c r="K47" s="298">
        <v>20359.53</v>
      </c>
      <c r="L47" s="266"/>
      <c r="M47" s="5">
        <f t="shared" si="10"/>
        <v>34.376666666666665</v>
      </c>
      <c r="N47" s="5">
        <f t="shared" si="11"/>
        <v>55.233333333333327</v>
      </c>
      <c r="O47" s="150">
        <f t="shared" si="12"/>
        <v>115.84666666666668</v>
      </c>
      <c r="P47" s="149">
        <f t="shared" si="13"/>
        <v>3334.5366666666664</v>
      </c>
      <c r="Q47" s="149">
        <f t="shared" si="14"/>
        <v>5357.6333333333323</v>
      </c>
      <c r="R47" s="149">
        <f t="shared" si="15"/>
        <v>0</v>
      </c>
      <c r="S47" s="149">
        <f t="shared" si="16"/>
        <v>2544.9566666666669</v>
      </c>
      <c r="T47" s="149">
        <f t="shared" si="9"/>
        <v>11237.126666666665</v>
      </c>
      <c r="U47" s="148">
        <f t="shared" si="17"/>
        <v>6.5829146999999981</v>
      </c>
    </row>
    <row r="48" spans="1:21" ht="22.15" customHeight="1" thickBot="1" x14ac:dyDescent="0.25">
      <c r="A48" s="156"/>
      <c r="B48" s="171" t="s">
        <v>202</v>
      </c>
      <c r="C48" s="154"/>
      <c r="D48" s="153"/>
      <c r="E48" s="152">
        <v>79.55</v>
      </c>
      <c r="F48" s="152"/>
      <c r="G48" s="152">
        <v>139.97999999999999</v>
      </c>
      <c r="H48" s="265">
        <v>3.19</v>
      </c>
      <c r="I48" s="265">
        <v>52.76</v>
      </c>
      <c r="J48" s="151"/>
      <c r="K48" s="297">
        <v>15797.01</v>
      </c>
      <c r="L48" s="263"/>
      <c r="M48" s="5">
        <f t="shared" si="10"/>
        <v>26.516666666666666</v>
      </c>
      <c r="N48" s="5">
        <f t="shared" si="11"/>
        <v>46.66</v>
      </c>
      <c r="O48" s="150">
        <f t="shared" si="12"/>
        <v>91.826666666666654</v>
      </c>
      <c r="P48" s="149">
        <f t="shared" si="13"/>
        <v>2572.1166666666663</v>
      </c>
      <c r="Q48" s="149">
        <f t="shared" si="14"/>
        <v>4526.0199999999986</v>
      </c>
      <c r="R48" s="149">
        <f t="shared" si="15"/>
        <v>0</v>
      </c>
      <c r="S48" s="149">
        <f t="shared" si="16"/>
        <v>1809.0499999999997</v>
      </c>
      <c r="T48" s="149">
        <f t="shared" si="9"/>
        <v>8907.1866666666647</v>
      </c>
      <c r="U48" s="148">
        <f t="shared" si="17"/>
        <v>5.1076999000000001</v>
      </c>
    </row>
    <row r="49" spans="1:21" ht="22.15" customHeight="1" x14ac:dyDescent="0.2">
      <c r="A49" s="156"/>
      <c r="B49" s="170" t="s">
        <v>201</v>
      </c>
      <c r="C49" s="166"/>
      <c r="D49" s="165"/>
      <c r="E49" s="164">
        <v>100.04</v>
      </c>
      <c r="F49" s="164"/>
      <c r="G49" s="164">
        <v>195.66</v>
      </c>
      <c r="H49" s="271">
        <v>3.63</v>
      </c>
      <c r="I49" s="271">
        <v>22.98</v>
      </c>
      <c r="J49" s="163"/>
      <c r="K49" s="299">
        <v>19521.43</v>
      </c>
      <c r="L49" s="269"/>
      <c r="M49" s="5">
        <f t="shared" si="10"/>
        <v>33.346666666666671</v>
      </c>
      <c r="N49" s="5">
        <f t="shared" si="11"/>
        <v>65.22</v>
      </c>
      <c r="O49" s="150">
        <f t="shared" si="12"/>
        <v>107.43666666666667</v>
      </c>
      <c r="P49" s="149">
        <f t="shared" si="13"/>
        <v>3234.6266666666666</v>
      </c>
      <c r="Q49" s="149">
        <f t="shared" si="14"/>
        <v>6326.3399999999992</v>
      </c>
      <c r="R49" s="149">
        <f t="shared" si="15"/>
        <v>0</v>
      </c>
      <c r="S49" s="149">
        <f t="shared" si="16"/>
        <v>860.38999999999987</v>
      </c>
      <c r="T49" s="149">
        <f t="shared" si="9"/>
        <v>10421.356666666665</v>
      </c>
      <c r="U49" s="148">
        <f t="shared" si="17"/>
        <v>6.3119290333333335</v>
      </c>
    </row>
    <row r="50" spans="1:21" ht="22.15" customHeight="1" x14ac:dyDescent="0.2">
      <c r="A50" s="156"/>
      <c r="B50" s="169" t="s">
        <v>200</v>
      </c>
      <c r="C50" s="160"/>
      <c r="D50" s="159"/>
      <c r="E50" s="158">
        <v>133.97</v>
      </c>
      <c r="F50" s="158"/>
      <c r="G50" s="158">
        <v>232.97</v>
      </c>
      <c r="H50" s="268">
        <v>4.47</v>
      </c>
      <c r="I50" s="268">
        <v>101.96</v>
      </c>
      <c r="J50" s="157"/>
      <c r="K50" s="298">
        <v>21810.02</v>
      </c>
      <c r="L50" s="266"/>
      <c r="M50" s="5">
        <f t="shared" si="10"/>
        <v>44.656666666666666</v>
      </c>
      <c r="N50" s="5">
        <f t="shared" si="11"/>
        <v>77.656666666666666</v>
      </c>
      <c r="O50" s="150">
        <f t="shared" si="12"/>
        <v>157.79</v>
      </c>
      <c r="P50" s="149">
        <f t="shared" si="13"/>
        <v>4331.6966666666658</v>
      </c>
      <c r="Q50" s="149">
        <f t="shared" si="14"/>
        <v>7532.6966666666658</v>
      </c>
      <c r="R50" s="149">
        <f t="shared" si="15"/>
        <v>0</v>
      </c>
      <c r="S50" s="149">
        <f t="shared" si="16"/>
        <v>3441.2366666666662</v>
      </c>
      <c r="T50" s="149">
        <f t="shared" si="9"/>
        <v>15305.629999999997</v>
      </c>
      <c r="U50" s="148">
        <f t="shared" si="17"/>
        <v>7.0519064666666669</v>
      </c>
    </row>
    <row r="51" spans="1:21" ht="22.15" customHeight="1" x14ac:dyDescent="0.2">
      <c r="A51" s="156"/>
      <c r="B51" s="169" t="s">
        <v>199</v>
      </c>
      <c r="C51" s="160"/>
      <c r="D51" s="159"/>
      <c r="E51" s="158">
        <v>126.18</v>
      </c>
      <c r="F51" s="158"/>
      <c r="G51" s="158">
        <v>249.67</v>
      </c>
      <c r="H51" s="268">
        <v>4.78</v>
      </c>
      <c r="I51" s="268">
        <v>50.02</v>
      </c>
      <c r="J51" s="157">
        <v>0.99</v>
      </c>
      <c r="K51" s="298">
        <v>24946.720000000001</v>
      </c>
      <c r="L51" s="266"/>
      <c r="M51" s="5">
        <f t="shared" si="10"/>
        <v>42.06</v>
      </c>
      <c r="N51" s="5">
        <f t="shared" si="11"/>
        <v>83.223333333333329</v>
      </c>
      <c r="O51" s="150">
        <f t="shared" si="12"/>
        <v>143.88</v>
      </c>
      <c r="P51" s="149">
        <f t="shared" si="13"/>
        <v>4079.8199999999997</v>
      </c>
      <c r="Q51" s="149">
        <f t="shared" si="14"/>
        <v>8072.663333333332</v>
      </c>
      <c r="R51" s="149">
        <f t="shared" si="15"/>
        <v>32.01</v>
      </c>
      <c r="S51" s="149">
        <f t="shared" si="16"/>
        <v>1803.8766666666668</v>
      </c>
      <c r="T51" s="149">
        <f t="shared" si="9"/>
        <v>13956.359999999999</v>
      </c>
      <c r="U51" s="148">
        <f t="shared" si="17"/>
        <v>8.0661061333333333</v>
      </c>
    </row>
    <row r="52" spans="1:21" ht="22.15" customHeight="1" thickBot="1" x14ac:dyDescent="0.25">
      <c r="A52" s="156"/>
      <c r="B52" s="168" t="s">
        <v>198</v>
      </c>
      <c r="C52" s="154"/>
      <c r="D52" s="153"/>
      <c r="E52" s="152">
        <v>86.7</v>
      </c>
      <c r="F52" s="152"/>
      <c r="G52" s="152">
        <v>116.24</v>
      </c>
      <c r="H52" s="265">
        <v>2.93</v>
      </c>
      <c r="I52" s="265">
        <v>82.19</v>
      </c>
      <c r="J52" s="151">
        <v>9.17</v>
      </c>
      <c r="K52" s="297">
        <v>15597.59</v>
      </c>
      <c r="L52" s="263"/>
      <c r="M52" s="5">
        <f t="shared" si="10"/>
        <v>28.900000000000002</v>
      </c>
      <c r="N52" s="5">
        <f t="shared" si="11"/>
        <v>38.746666666666663</v>
      </c>
      <c r="O52" s="150">
        <f t="shared" si="12"/>
        <v>99.076666666666668</v>
      </c>
      <c r="P52" s="149">
        <f t="shared" si="13"/>
        <v>2803.3</v>
      </c>
      <c r="Q52" s="149">
        <f t="shared" si="14"/>
        <v>3758.4266666666658</v>
      </c>
      <c r="R52" s="149">
        <f t="shared" si="15"/>
        <v>296.49666666666667</v>
      </c>
      <c r="S52" s="149">
        <f t="shared" si="16"/>
        <v>3048.7100000000005</v>
      </c>
      <c r="T52" s="149">
        <f t="shared" si="9"/>
        <v>9610.4366666666665</v>
      </c>
      <c r="U52" s="148">
        <f t="shared" si="17"/>
        <v>5.043220766666666</v>
      </c>
    </row>
    <row r="53" spans="1:21" ht="22.15" customHeight="1" x14ac:dyDescent="0.2">
      <c r="A53" s="156"/>
      <c r="B53" s="167" t="s">
        <v>197</v>
      </c>
      <c r="C53" s="166"/>
      <c r="D53" s="165"/>
      <c r="E53" s="164">
        <v>101.07</v>
      </c>
      <c r="F53" s="164"/>
      <c r="G53" s="164">
        <v>162.35</v>
      </c>
      <c r="H53" s="271">
        <v>2.92</v>
      </c>
      <c r="I53" s="271">
        <v>97.65</v>
      </c>
      <c r="J53" s="163"/>
      <c r="K53" s="299">
        <v>17617.93</v>
      </c>
      <c r="L53" s="269"/>
      <c r="M53" s="5">
        <f t="shared" si="10"/>
        <v>33.69</v>
      </c>
      <c r="N53" s="5">
        <f t="shared" si="11"/>
        <v>54.116666666666667</v>
      </c>
      <c r="O53" s="150">
        <f t="shared" si="12"/>
        <v>121.33</v>
      </c>
      <c r="P53" s="149">
        <f t="shared" si="13"/>
        <v>3267.9299999999994</v>
      </c>
      <c r="Q53" s="149">
        <f t="shared" si="14"/>
        <v>5249.3166666666666</v>
      </c>
      <c r="R53" s="149">
        <f t="shared" si="15"/>
        <v>0</v>
      </c>
      <c r="S53" s="149">
        <f t="shared" si="16"/>
        <v>3251.7633333333333</v>
      </c>
      <c r="T53" s="149">
        <f t="shared" si="9"/>
        <v>11769.009999999998</v>
      </c>
      <c r="U53" s="148">
        <f t="shared" si="17"/>
        <v>5.6964640333333332</v>
      </c>
    </row>
    <row r="54" spans="1:21" ht="22.15" customHeight="1" x14ac:dyDescent="0.2">
      <c r="A54" s="156"/>
      <c r="B54" s="162" t="s">
        <v>196</v>
      </c>
      <c r="C54" s="160"/>
      <c r="D54" s="159"/>
      <c r="E54" s="158">
        <v>93.43</v>
      </c>
      <c r="F54" s="158"/>
      <c r="G54" s="158">
        <v>117.44</v>
      </c>
      <c r="H54" s="268">
        <v>2.08</v>
      </c>
      <c r="I54" s="268">
        <v>98</v>
      </c>
      <c r="J54" s="157">
        <v>6.13</v>
      </c>
      <c r="K54" s="298">
        <v>17205.3</v>
      </c>
      <c r="L54" s="266"/>
      <c r="M54" s="5">
        <f t="shared" si="10"/>
        <v>31.143333333333334</v>
      </c>
      <c r="N54" s="5">
        <f t="shared" si="11"/>
        <v>39.146666666666668</v>
      </c>
      <c r="O54" s="150">
        <f t="shared" si="12"/>
        <v>105.69333333333334</v>
      </c>
      <c r="P54" s="149">
        <f t="shared" si="13"/>
        <v>3020.9033333333336</v>
      </c>
      <c r="Q54" s="149">
        <f t="shared" si="14"/>
        <v>3797.2266666666665</v>
      </c>
      <c r="R54" s="149">
        <f t="shared" si="15"/>
        <v>198.20333333333335</v>
      </c>
      <c r="S54" s="149">
        <f t="shared" si="16"/>
        <v>3434.1233333333325</v>
      </c>
      <c r="T54" s="149">
        <f t="shared" si="9"/>
        <v>10252.253333333332</v>
      </c>
      <c r="U54" s="148">
        <f t="shared" si="17"/>
        <v>5.5630469999999992</v>
      </c>
    </row>
    <row r="55" spans="1:21" ht="22.15" customHeight="1" x14ac:dyDescent="0.2">
      <c r="A55" s="156"/>
      <c r="B55" s="161" t="s">
        <v>195</v>
      </c>
      <c r="C55" s="160"/>
      <c r="D55" s="159"/>
      <c r="E55" s="158">
        <v>112.4</v>
      </c>
      <c r="F55" s="158"/>
      <c r="G55" s="158">
        <v>186.79</v>
      </c>
      <c r="H55" s="268">
        <v>3.69</v>
      </c>
      <c r="I55" s="268">
        <v>56.34</v>
      </c>
      <c r="J55" s="157"/>
      <c r="K55" s="298">
        <v>22264.99</v>
      </c>
      <c r="L55" s="266"/>
      <c r="M55" s="5">
        <f t="shared" si="10"/>
        <v>37.466666666666669</v>
      </c>
      <c r="N55" s="5">
        <f t="shared" si="11"/>
        <v>62.263333333333328</v>
      </c>
      <c r="O55" s="150">
        <f t="shared" si="12"/>
        <v>119.74000000000001</v>
      </c>
      <c r="P55" s="149">
        <f t="shared" si="13"/>
        <v>3634.2666666666669</v>
      </c>
      <c r="Q55" s="149">
        <f t="shared" si="14"/>
        <v>6039.5433333333322</v>
      </c>
      <c r="R55" s="149">
        <f t="shared" si="15"/>
        <v>0</v>
      </c>
      <c r="S55" s="149">
        <f t="shared" si="16"/>
        <v>1940.97</v>
      </c>
      <c r="T55" s="149">
        <f t="shared" si="9"/>
        <v>11614.779999999999</v>
      </c>
      <c r="U55" s="148">
        <f t="shared" si="17"/>
        <v>7.1990134333333335</v>
      </c>
    </row>
    <row r="56" spans="1:21" ht="22.15" customHeight="1" thickBot="1" x14ac:dyDescent="0.25">
      <c r="A56" s="156"/>
      <c r="B56" s="155" t="s">
        <v>194</v>
      </c>
      <c r="C56" s="154"/>
      <c r="D56" s="153"/>
      <c r="E56" s="152">
        <v>80.22</v>
      </c>
      <c r="F56" s="152"/>
      <c r="G56" s="152">
        <v>104.53</v>
      </c>
      <c r="H56" s="265">
        <v>2.63</v>
      </c>
      <c r="I56" s="265">
        <v>76.55</v>
      </c>
      <c r="J56" s="151">
        <v>17.920000000000002</v>
      </c>
      <c r="K56" s="297">
        <v>13763.41</v>
      </c>
      <c r="L56" s="263"/>
      <c r="M56" s="5">
        <f t="shared" si="10"/>
        <v>26.74</v>
      </c>
      <c r="N56" s="5">
        <f t="shared" si="11"/>
        <v>34.843333333333334</v>
      </c>
      <c r="O56" s="150">
        <f t="shared" si="12"/>
        <v>93.95</v>
      </c>
      <c r="P56" s="149">
        <f t="shared" si="13"/>
        <v>2593.7800000000002</v>
      </c>
      <c r="Q56" s="149">
        <f t="shared" si="14"/>
        <v>3379.8033333333328</v>
      </c>
      <c r="R56" s="149">
        <f t="shared" si="15"/>
        <v>579.41333333333341</v>
      </c>
      <c r="S56" s="149">
        <f t="shared" si="16"/>
        <v>3139.5666666666666</v>
      </c>
      <c r="T56" s="149">
        <f t="shared" si="9"/>
        <v>9113.15</v>
      </c>
      <c r="U56" s="148">
        <f t="shared" si="17"/>
        <v>4.4501692333333329</v>
      </c>
    </row>
    <row r="57" spans="1:21" ht="21.6" customHeight="1" x14ac:dyDescent="0.2">
      <c r="A57" s="156"/>
      <c r="B57" s="170" t="s">
        <v>193</v>
      </c>
      <c r="C57" s="166"/>
      <c r="D57" s="165"/>
      <c r="E57" s="164">
        <v>105.35</v>
      </c>
      <c r="F57" s="164"/>
      <c r="G57" s="164">
        <v>166.86</v>
      </c>
      <c r="H57" s="271">
        <v>2.89</v>
      </c>
      <c r="I57" s="271">
        <v>74.27</v>
      </c>
      <c r="J57" s="163"/>
      <c r="K57" s="299">
        <v>20426.89</v>
      </c>
      <c r="L57" s="269"/>
      <c r="M57" s="5">
        <f t="shared" si="10"/>
        <v>35.116666666666667</v>
      </c>
      <c r="N57" s="5">
        <f t="shared" si="11"/>
        <v>55.620000000000005</v>
      </c>
      <c r="O57" s="150">
        <f t="shared" si="12"/>
        <v>116.45666666666666</v>
      </c>
      <c r="P57" s="149">
        <f t="shared" si="13"/>
        <v>3406.3166666666662</v>
      </c>
      <c r="Q57" s="149">
        <f t="shared" si="14"/>
        <v>5395.1399999999994</v>
      </c>
      <c r="R57" s="149">
        <f t="shared" si="15"/>
        <v>0</v>
      </c>
      <c r="S57" s="149">
        <f t="shared" si="16"/>
        <v>2494.8399999999997</v>
      </c>
      <c r="T57" s="149">
        <f t="shared" si="9"/>
        <v>11296.296666666665</v>
      </c>
      <c r="U57" s="148">
        <f t="shared" si="17"/>
        <v>6.6046944333333331</v>
      </c>
    </row>
    <row r="58" spans="1:21" ht="21.6" customHeight="1" x14ac:dyDescent="0.2">
      <c r="A58" s="156"/>
      <c r="B58" s="169" t="s">
        <v>192</v>
      </c>
      <c r="C58" s="160"/>
      <c r="D58" s="159"/>
      <c r="E58" s="158">
        <v>106.88</v>
      </c>
      <c r="F58" s="158"/>
      <c r="G58" s="158">
        <v>210.47</v>
      </c>
      <c r="H58" s="268">
        <v>4.6900000000000004</v>
      </c>
      <c r="I58" s="268">
        <v>60.74</v>
      </c>
      <c r="J58" s="157"/>
      <c r="K58" s="298">
        <v>21606.95</v>
      </c>
      <c r="L58" s="266"/>
      <c r="M58" s="5">
        <f t="shared" si="10"/>
        <v>35.626666666666665</v>
      </c>
      <c r="N58" s="5">
        <f t="shared" si="11"/>
        <v>70.156666666666666</v>
      </c>
      <c r="O58" s="150">
        <f t="shared" si="12"/>
        <v>127.59333333333335</v>
      </c>
      <c r="P58" s="149">
        <f t="shared" si="13"/>
        <v>3455.7866666666664</v>
      </c>
      <c r="Q58" s="149">
        <f t="shared" si="14"/>
        <v>6805.1966666666667</v>
      </c>
      <c r="R58" s="149">
        <f t="shared" si="15"/>
        <v>0</v>
      </c>
      <c r="S58" s="149">
        <f t="shared" si="16"/>
        <v>2115.5700000000002</v>
      </c>
      <c r="T58" s="149">
        <f t="shared" si="9"/>
        <v>12376.553333333333</v>
      </c>
      <c r="U58" s="148">
        <f t="shared" si="17"/>
        <v>6.9862471666666668</v>
      </c>
    </row>
    <row r="59" spans="1:21" ht="21.6" customHeight="1" x14ac:dyDescent="0.2">
      <c r="A59" s="156"/>
      <c r="B59" s="169" t="s">
        <v>191</v>
      </c>
      <c r="C59" s="160"/>
      <c r="D59" s="159"/>
      <c r="E59" s="158">
        <v>135.56</v>
      </c>
      <c r="F59" s="158"/>
      <c r="G59" s="158">
        <v>276.52999999999997</v>
      </c>
      <c r="H59" s="268">
        <v>4.3899999999999997</v>
      </c>
      <c r="I59" s="268">
        <v>62.44</v>
      </c>
      <c r="J59" s="157"/>
      <c r="K59" s="298">
        <v>27368.16</v>
      </c>
      <c r="L59" s="266"/>
      <c r="M59" s="5">
        <f t="shared" si="10"/>
        <v>45.186666666666667</v>
      </c>
      <c r="N59" s="5">
        <f t="shared" si="11"/>
        <v>92.176666666666662</v>
      </c>
      <c r="O59" s="150">
        <f t="shared" si="12"/>
        <v>159.63999999999999</v>
      </c>
      <c r="P59" s="149">
        <f t="shared" si="13"/>
        <v>4383.1066666666666</v>
      </c>
      <c r="Q59" s="149">
        <f t="shared" si="14"/>
        <v>8941.1366666666654</v>
      </c>
      <c r="R59" s="149">
        <f t="shared" si="15"/>
        <v>0</v>
      </c>
      <c r="S59" s="149">
        <f t="shared" si="16"/>
        <v>2160.8366666666666</v>
      </c>
      <c r="T59" s="149">
        <f t="shared" si="9"/>
        <v>15485.079999999998</v>
      </c>
      <c r="U59" s="148">
        <f t="shared" si="17"/>
        <v>8.8490383999999995</v>
      </c>
    </row>
    <row r="60" spans="1:21" ht="21.6" customHeight="1" thickBot="1" x14ac:dyDescent="0.25">
      <c r="A60" s="156"/>
      <c r="B60" s="168" t="s">
        <v>190</v>
      </c>
      <c r="C60" s="154"/>
      <c r="D60" s="153"/>
      <c r="E60" s="152">
        <v>100.87</v>
      </c>
      <c r="F60" s="152"/>
      <c r="G60" s="152">
        <v>197.08</v>
      </c>
      <c r="H60" s="265">
        <v>2.96</v>
      </c>
      <c r="I60" s="265">
        <v>75.73</v>
      </c>
      <c r="J60" s="151">
        <v>5.0599999999999996</v>
      </c>
      <c r="K60" s="297">
        <v>21082.26</v>
      </c>
      <c r="L60" s="263"/>
      <c r="M60" s="5">
        <f t="shared" si="10"/>
        <v>33.623333333333335</v>
      </c>
      <c r="N60" s="5">
        <f t="shared" si="11"/>
        <v>65.693333333333342</v>
      </c>
      <c r="O60" s="150">
        <f t="shared" si="12"/>
        <v>127.23333333333335</v>
      </c>
      <c r="P60" s="149">
        <f t="shared" si="13"/>
        <v>3261.4633333333331</v>
      </c>
      <c r="Q60" s="149">
        <f t="shared" si="14"/>
        <v>6372.2533333333331</v>
      </c>
      <c r="R60" s="149">
        <f t="shared" si="15"/>
        <v>163.60666666666665</v>
      </c>
      <c r="S60" s="149">
        <f t="shared" si="16"/>
        <v>2707.9166666666665</v>
      </c>
      <c r="T60" s="149">
        <f t="shared" si="9"/>
        <v>12341.633333333333</v>
      </c>
      <c r="U60" s="148">
        <f t="shared" si="17"/>
        <v>6.8165973999999983</v>
      </c>
    </row>
    <row r="61" spans="1:21" ht="21.6" customHeight="1" x14ac:dyDescent="0.2">
      <c r="A61" s="156"/>
      <c r="B61" s="167" t="s">
        <v>189</v>
      </c>
      <c r="C61" s="166"/>
      <c r="D61" s="165"/>
      <c r="E61" s="164">
        <v>116.94</v>
      </c>
      <c r="F61" s="164"/>
      <c r="G61" s="164">
        <v>169.67</v>
      </c>
      <c r="H61" s="271">
        <v>2.08</v>
      </c>
      <c r="I61" s="271">
        <v>159.54</v>
      </c>
      <c r="J61" s="163">
        <v>5.21</v>
      </c>
      <c r="K61" s="299">
        <v>22402.62</v>
      </c>
      <c r="L61" s="269"/>
      <c r="M61" s="5">
        <f t="shared" si="10"/>
        <v>38.979999999999997</v>
      </c>
      <c r="N61" s="5">
        <f t="shared" si="11"/>
        <v>56.556666666666665</v>
      </c>
      <c r="O61" s="150">
        <f t="shared" si="12"/>
        <v>151.14666666666668</v>
      </c>
      <c r="P61" s="149">
        <f t="shared" si="13"/>
        <v>3781.059999999999</v>
      </c>
      <c r="Q61" s="149">
        <f t="shared" si="14"/>
        <v>5485.996666666666</v>
      </c>
      <c r="R61" s="149">
        <f t="shared" si="15"/>
        <v>168.45666666666665</v>
      </c>
      <c r="S61" s="149">
        <f t="shared" si="16"/>
        <v>5394.17</v>
      </c>
      <c r="T61" s="149">
        <f t="shared" si="9"/>
        <v>14661.226666666666</v>
      </c>
      <c r="U61" s="148">
        <f t="shared" si="17"/>
        <v>7.2435137999999997</v>
      </c>
    </row>
    <row r="62" spans="1:21" ht="21.6" customHeight="1" x14ac:dyDescent="0.2">
      <c r="A62" s="156"/>
      <c r="B62" s="172" t="s">
        <v>187</v>
      </c>
      <c r="C62" s="160"/>
      <c r="D62" s="159"/>
      <c r="E62" s="158">
        <v>148.13</v>
      </c>
      <c r="F62" s="158"/>
      <c r="G62" s="158">
        <v>292.98</v>
      </c>
      <c r="H62" s="268">
        <v>6.1</v>
      </c>
      <c r="I62" s="268">
        <v>107.63</v>
      </c>
      <c r="J62" s="157"/>
      <c r="K62" s="298">
        <v>28300.81</v>
      </c>
      <c r="L62" s="266"/>
      <c r="M62" s="5">
        <f t="shared" si="10"/>
        <v>49.376666666666665</v>
      </c>
      <c r="N62" s="5">
        <f t="shared" si="11"/>
        <v>97.660000000000011</v>
      </c>
      <c r="O62" s="150">
        <f t="shared" si="12"/>
        <v>184.94666666666669</v>
      </c>
      <c r="P62" s="149">
        <f t="shared" si="13"/>
        <v>4789.536666666666</v>
      </c>
      <c r="Q62" s="149">
        <f t="shared" si="14"/>
        <v>9473.02</v>
      </c>
      <c r="R62" s="149">
        <f t="shared" si="15"/>
        <v>0</v>
      </c>
      <c r="S62" s="149">
        <f t="shared" si="16"/>
        <v>3677.2699999999995</v>
      </c>
      <c r="T62" s="149">
        <f t="shared" si="9"/>
        <v>17939.826666666668</v>
      </c>
      <c r="U62" s="148">
        <f t="shared" si="17"/>
        <v>9.150595233333334</v>
      </c>
    </row>
    <row r="63" spans="1:21" ht="21.6" customHeight="1" x14ac:dyDescent="0.2">
      <c r="A63" s="156"/>
      <c r="B63" s="172" t="s">
        <v>186</v>
      </c>
      <c r="C63" s="160"/>
      <c r="D63" s="159"/>
      <c r="E63" s="158">
        <v>128.1</v>
      </c>
      <c r="F63" s="158"/>
      <c r="G63" s="158">
        <v>223.96</v>
      </c>
      <c r="H63" s="268">
        <v>5.39</v>
      </c>
      <c r="I63" s="268">
        <v>109.31</v>
      </c>
      <c r="J63" s="157"/>
      <c r="K63" s="298">
        <v>24115.8</v>
      </c>
      <c r="L63" s="266"/>
      <c r="M63" s="5">
        <f t="shared" si="10"/>
        <v>42.699999999999996</v>
      </c>
      <c r="N63" s="5">
        <f t="shared" si="11"/>
        <v>74.653333333333336</v>
      </c>
      <c r="O63" s="150">
        <f t="shared" si="12"/>
        <v>155.58666666666667</v>
      </c>
      <c r="P63" s="149">
        <f t="shared" si="13"/>
        <v>4141.8999999999996</v>
      </c>
      <c r="Q63" s="149">
        <f t="shared" si="14"/>
        <v>7241.373333333333</v>
      </c>
      <c r="R63" s="149">
        <f t="shared" si="15"/>
        <v>0</v>
      </c>
      <c r="S63" s="149">
        <f t="shared" si="16"/>
        <v>3708.6333333333332</v>
      </c>
      <c r="T63" s="149">
        <f t="shared" si="9"/>
        <v>15091.906666666666</v>
      </c>
      <c r="U63" s="148">
        <f t="shared" si="17"/>
        <v>7.7974419999999984</v>
      </c>
    </row>
    <row r="64" spans="1:21" ht="21.6" customHeight="1" thickBot="1" x14ac:dyDescent="0.25">
      <c r="A64" s="156"/>
      <c r="B64" s="171" t="s">
        <v>184</v>
      </c>
      <c r="C64" s="154"/>
      <c r="D64" s="153"/>
      <c r="E64" s="152">
        <v>86.85</v>
      </c>
      <c r="F64" s="152"/>
      <c r="G64" s="152">
        <v>179.09</v>
      </c>
      <c r="H64" s="265">
        <v>4.04</v>
      </c>
      <c r="I64" s="265">
        <v>61.6</v>
      </c>
      <c r="J64" s="151">
        <v>4.1399999999999997</v>
      </c>
      <c r="K64" s="297">
        <v>14618.52</v>
      </c>
      <c r="L64" s="263"/>
      <c r="M64" s="5">
        <f t="shared" si="10"/>
        <v>28.95</v>
      </c>
      <c r="N64" s="5">
        <f t="shared" si="11"/>
        <v>59.696666666666665</v>
      </c>
      <c r="O64" s="150">
        <f t="shared" si="12"/>
        <v>111.90666666666668</v>
      </c>
      <c r="P64" s="149">
        <f t="shared" si="13"/>
        <v>2808.1499999999996</v>
      </c>
      <c r="Q64" s="149">
        <f t="shared" si="14"/>
        <v>5790.5766666666668</v>
      </c>
      <c r="R64" s="149">
        <f t="shared" si="15"/>
        <v>133.85999999999999</v>
      </c>
      <c r="S64" s="149">
        <f t="shared" si="16"/>
        <v>2256.2200000000003</v>
      </c>
      <c r="T64" s="149">
        <f t="shared" si="9"/>
        <v>10854.946666666667</v>
      </c>
      <c r="U64" s="148">
        <f t="shared" si="17"/>
        <v>4.7266547999999995</v>
      </c>
    </row>
    <row r="65" spans="1:21" ht="21.6" customHeight="1" x14ac:dyDescent="0.2">
      <c r="A65" s="156"/>
      <c r="B65" s="170" t="s">
        <v>182</v>
      </c>
      <c r="C65" s="166"/>
      <c r="D65" s="165"/>
      <c r="E65" s="164">
        <v>105.76</v>
      </c>
      <c r="F65" s="164"/>
      <c r="G65" s="164">
        <v>211.69</v>
      </c>
      <c r="H65" s="271">
        <v>4.49</v>
      </c>
      <c r="I65" s="271">
        <v>34.1</v>
      </c>
      <c r="J65" s="163"/>
      <c r="K65" s="299">
        <v>21275.5</v>
      </c>
      <c r="L65" s="269"/>
      <c r="M65" s="5">
        <f t="shared" si="10"/>
        <v>35.253333333333337</v>
      </c>
      <c r="N65" s="5">
        <f t="shared" si="11"/>
        <v>70.563333333333333</v>
      </c>
      <c r="O65" s="150">
        <f t="shared" si="12"/>
        <v>118.68</v>
      </c>
      <c r="P65" s="149">
        <f t="shared" si="13"/>
        <v>3419.5733333333333</v>
      </c>
      <c r="Q65" s="149">
        <f t="shared" si="14"/>
        <v>6844.6433333333334</v>
      </c>
      <c r="R65" s="149">
        <f t="shared" si="15"/>
        <v>0</v>
      </c>
      <c r="S65" s="149">
        <f t="shared" si="16"/>
        <v>1247.7433333333333</v>
      </c>
      <c r="T65" s="149">
        <f t="shared" si="9"/>
        <v>11511.960000000001</v>
      </c>
      <c r="U65" s="148">
        <f t="shared" si="17"/>
        <v>6.8790783333333323</v>
      </c>
    </row>
    <row r="66" spans="1:21" ht="21.6" customHeight="1" x14ac:dyDescent="0.2">
      <c r="A66" s="156"/>
      <c r="B66" s="169" t="s">
        <v>181</v>
      </c>
      <c r="C66" s="160"/>
      <c r="D66" s="159"/>
      <c r="E66" s="158">
        <v>90.4</v>
      </c>
      <c r="F66" s="158"/>
      <c r="G66" s="158">
        <v>137.21</v>
      </c>
      <c r="H66" s="268">
        <v>4.55</v>
      </c>
      <c r="I66" s="268">
        <v>60.37</v>
      </c>
      <c r="J66" s="157"/>
      <c r="K66" s="298">
        <v>15331.55</v>
      </c>
      <c r="L66" s="266"/>
      <c r="M66" s="5">
        <f t="shared" si="10"/>
        <v>30.133333333333336</v>
      </c>
      <c r="N66" s="5">
        <f t="shared" si="11"/>
        <v>45.736666666666672</v>
      </c>
      <c r="O66" s="150">
        <f t="shared" si="12"/>
        <v>97.51</v>
      </c>
      <c r="P66" s="149">
        <f t="shared" si="13"/>
        <v>2922.9333333333334</v>
      </c>
      <c r="Q66" s="149">
        <f t="shared" si="14"/>
        <v>4436.4566666666669</v>
      </c>
      <c r="R66" s="149">
        <f t="shared" si="15"/>
        <v>0</v>
      </c>
      <c r="S66" s="149">
        <f t="shared" si="16"/>
        <v>2099.08</v>
      </c>
      <c r="T66" s="149">
        <f t="shared" si="9"/>
        <v>9458.4700000000012</v>
      </c>
      <c r="U66" s="148">
        <f t="shared" si="17"/>
        <v>4.9572011666666667</v>
      </c>
    </row>
    <row r="67" spans="1:21" ht="21.6" customHeight="1" x14ac:dyDescent="0.2">
      <c r="A67" s="156"/>
      <c r="B67" s="169" t="s">
        <v>180</v>
      </c>
      <c r="C67" s="160"/>
      <c r="D67" s="159"/>
      <c r="E67" s="158">
        <v>102.71</v>
      </c>
      <c r="F67" s="158"/>
      <c r="G67" s="158">
        <v>225.02</v>
      </c>
      <c r="H67" s="268">
        <v>3.42</v>
      </c>
      <c r="I67" s="268">
        <v>38.43</v>
      </c>
      <c r="J67" s="157"/>
      <c r="K67" s="298">
        <v>20498.669999999998</v>
      </c>
      <c r="L67" s="266"/>
      <c r="M67" s="5">
        <f t="shared" si="10"/>
        <v>34.236666666666665</v>
      </c>
      <c r="N67" s="5">
        <f t="shared" si="11"/>
        <v>75.006666666666675</v>
      </c>
      <c r="O67" s="150">
        <f t="shared" si="12"/>
        <v>123.19333333333334</v>
      </c>
      <c r="P67" s="149">
        <f t="shared" si="13"/>
        <v>3320.956666666666</v>
      </c>
      <c r="Q67" s="149">
        <f t="shared" si="14"/>
        <v>7275.6466666666674</v>
      </c>
      <c r="R67" s="149">
        <f t="shared" si="15"/>
        <v>0</v>
      </c>
      <c r="S67" s="149">
        <f t="shared" si="16"/>
        <v>1353.1499999999999</v>
      </c>
      <c r="T67" s="149">
        <f t="shared" si="9"/>
        <v>11949.753333333332</v>
      </c>
      <c r="U67" s="148">
        <f t="shared" si="17"/>
        <v>6.6279032999999989</v>
      </c>
    </row>
    <row r="68" spans="1:21" ht="21.6" customHeight="1" thickBot="1" x14ac:dyDescent="0.25">
      <c r="A68" s="156"/>
      <c r="B68" s="168" t="s">
        <v>177</v>
      </c>
      <c r="C68" s="154"/>
      <c r="D68" s="153"/>
      <c r="E68" s="152">
        <v>129.88</v>
      </c>
      <c r="F68" s="152"/>
      <c r="G68" s="152">
        <v>228.69</v>
      </c>
      <c r="H68" s="265">
        <v>6.39</v>
      </c>
      <c r="I68" s="265">
        <v>77.459999999999994</v>
      </c>
      <c r="J68" s="151"/>
      <c r="K68" s="297">
        <v>24803.48</v>
      </c>
      <c r="L68" s="263"/>
      <c r="M68" s="5">
        <f t="shared" si="10"/>
        <v>43.293333333333329</v>
      </c>
      <c r="N68" s="5">
        <f t="shared" si="11"/>
        <v>76.23</v>
      </c>
      <c r="O68" s="150">
        <f t="shared" si="12"/>
        <v>147.47333333333333</v>
      </c>
      <c r="P68" s="149">
        <f t="shared" si="13"/>
        <v>4199.4533333333329</v>
      </c>
      <c r="Q68" s="149">
        <f t="shared" si="14"/>
        <v>7394.3099999999995</v>
      </c>
      <c r="R68" s="149">
        <f t="shared" si="15"/>
        <v>0</v>
      </c>
      <c r="S68" s="149">
        <f t="shared" si="16"/>
        <v>2711.15</v>
      </c>
      <c r="T68" s="149">
        <f t="shared" si="9"/>
        <v>14304.913333333332</v>
      </c>
      <c r="U68" s="148">
        <f t="shared" si="17"/>
        <v>8.0197918666666652</v>
      </c>
    </row>
    <row r="69" spans="1:21" ht="21.6" customHeight="1" x14ac:dyDescent="0.2">
      <c r="A69" s="156"/>
      <c r="B69" s="167" t="s">
        <v>176</v>
      </c>
      <c r="C69" s="166"/>
      <c r="D69" s="165"/>
      <c r="E69" s="164">
        <v>105.34</v>
      </c>
      <c r="F69" s="164"/>
      <c r="G69" s="164">
        <v>198.92</v>
      </c>
      <c r="H69" s="271">
        <v>2.94</v>
      </c>
      <c r="I69" s="271">
        <v>44.82</v>
      </c>
      <c r="J69" s="163"/>
      <c r="K69" s="299">
        <v>22119.93</v>
      </c>
      <c r="L69" s="269"/>
      <c r="M69" s="5">
        <f t="shared" si="10"/>
        <v>35.113333333333337</v>
      </c>
      <c r="N69" s="5">
        <f t="shared" si="11"/>
        <v>66.306666666666658</v>
      </c>
      <c r="O69" s="150">
        <f t="shared" si="12"/>
        <v>117.33999999999999</v>
      </c>
      <c r="P69" s="149">
        <f t="shared" si="13"/>
        <v>3405.9933333333338</v>
      </c>
      <c r="Q69" s="149">
        <f t="shared" si="14"/>
        <v>6431.7466666666642</v>
      </c>
      <c r="R69" s="149">
        <f t="shared" si="15"/>
        <v>0</v>
      </c>
      <c r="S69" s="149">
        <f t="shared" si="16"/>
        <v>1544.2399999999998</v>
      </c>
      <c r="T69" s="149">
        <f t="shared" si="9"/>
        <v>11381.979999999998</v>
      </c>
      <c r="U69" s="148">
        <f t="shared" si="17"/>
        <v>7.1521106999999997</v>
      </c>
    </row>
    <row r="70" spans="1:21" ht="21.6" customHeight="1" x14ac:dyDescent="0.2">
      <c r="A70" s="156"/>
      <c r="B70" s="162" t="s">
        <v>175</v>
      </c>
      <c r="C70" s="160"/>
      <c r="D70" s="159"/>
      <c r="E70" s="158">
        <v>103.13</v>
      </c>
      <c r="F70" s="158"/>
      <c r="G70" s="158">
        <v>174.34</v>
      </c>
      <c r="H70" s="268">
        <v>3.79</v>
      </c>
      <c r="I70" s="268">
        <v>93.27</v>
      </c>
      <c r="J70" s="157">
        <v>5.67</v>
      </c>
      <c r="K70" s="298">
        <v>15336.99</v>
      </c>
      <c r="L70" s="266"/>
      <c r="M70" s="5">
        <f t="shared" si="10"/>
        <v>34.376666666666665</v>
      </c>
      <c r="N70" s="5">
        <f t="shared" si="11"/>
        <v>58.113333333333337</v>
      </c>
      <c r="O70" s="150">
        <f t="shared" si="12"/>
        <v>126.73333333333335</v>
      </c>
      <c r="P70" s="149">
        <f t="shared" si="13"/>
        <v>3334.5366666666664</v>
      </c>
      <c r="Q70" s="149">
        <f t="shared" si="14"/>
        <v>5636.9933333333329</v>
      </c>
      <c r="R70" s="149">
        <f t="shared" si="15"/>
        <v>183.32999999999998</v>
      </c>
      <c r="S70" s="149">
        <f t="shared" si="16"/>
        <v>3321.6033333333335</v>
      </c>
      <c r="T70" s="149">
        <f t="shared" si="9"/>
        <v>12293.133333333331</v>
      </c>
      <c r="U70" s="148">
        <f t="shared" si="17"/>
        <v>4.9589600999999988</v>
      </c>
    </row>
    <row r="71" spans="1:21" ht="21.6" customHeight="1" x14ac:dyDescent="0.2">
      <c r="A71" s="156"/>
      <c r="B71" s="161" t="s">
        <v>174</v>
      </c>
      <c r="C71" s="160"/>
      <c r="D71" s="159"/>
      <c r="E71" s="158">
        <v>88.17</v>
      </c>
      <c r="F71" s="158"/>
      <c r="G71" s="158">
        <v>113.57</v>
      </c>
      <c r="H71" s="268">
        <v>3.17</v>
      </c>
      <c r="I71" s="268">
        <v>81.58</v>
      </c>
      <c r="J71" s="157">
        <v>38.53</v>
      </c>
      <c r="K71" s="298">
        <v>13651.72</v>
      </c>
      <c r="L71" s="266"/>
      <c r="M71" s="5">
        <f t="shared" si="10"/>
        <v>29.39</v>
      </c>
      <c r="N71" s="5">
        <f t="shared" si="11"/>
        <v>37.856666666666662</v>
      </c>
      <c r="O71" s="150">
        <f t="shared" si="12"/>
        <v>108.33999999999999</v>
      </c>
      <c r="P71" s="149">
        <f t="shared" si="13"/>
        <v>2850.83</v>
      </c>
      <c r="Q71" s="149">
        <f t="shared" si="14"/>
        <v>3672.0966666666659</v>
      </c>
      <c r="R71" s="149">
        <f t="shared" si="15"/>
        <v>1245.8033333333333</v>
      </c>
      <c r="S71" s="149">
        <f t="shared" si="16"/>
        <v>3986.0533333333333</v>
      </c>
      <c r="T71" s="149">
        <f t="shared" si="9"/>
        <v>10508.98</v>
      </c>
      <c r="U71" s="148">
        <f t="shared" si="17"/>
        <v>4.4140561333333324</v>
      </c>
    </row>
    <row r="72" spans="1:21" ht="21.6" customHeight="1" thickBot="1" x14ac:dyDescent="0.25">
      <c r="A72" s="156"/>
      <c r="B72" s="155" t="s">
        <v>140</v>
      </c>
      <c r="C72" s="154"/>
      <c r="D72" s="153"/>
      <c r="E72" s="152">
        <v>114.87</v>
      </c>
      <c r="F72" s="152"/>
      <c r="G72" s="152">
        <v>209.31</v>
      </c>
      <c r="H72" s="265">
        <v>3.79</v>
      </c>
      <c r="I72" s="265">
        <v>97.47</v>
      </c>
      <c r="J72" s="151"/>
      <c r="K72" s="297">
        <v>22042.53</v>
      </c>
      <c r="L72" s="263"/>
      <c r="M72" s="5">
        <f t="shared" si="10"/>
        <v>38.29</v>
      </c>
      <c r="N72" s="5">
        <f t="shared" si="11"/>
        <v>69.77</v>
      </c>
      <c r="O72" s="150">
        <f t="shared" si="12"/>
        <v>141.81333333333336</v>
      </c>
      <c r="P72" s="149">
        <f t="shared" si="13"/>
        <v>3714.1299999999992</v>
      </c>
      <c r="Q72" s="149">
        <f t="shared" si="14"/>
        <v>6767.69</v>
      </c>
      <c r="R72" s="149">
        <f t="shared" si="15"/>
        <v>0</v>
      </c>
      <c r="S72" s="149">
        <f t="shared" si="16"/>
        <v>3274.0733333333333</v>
      </c>
      <c r="T72" s="149">
        <f t="shared" si="9"/>
        <v>13755.893333333333</v>
      </c>
      <c r="U72" s="148">
        <f t="shared" si="17"/>
        <v>7.1270846999999984</v>
      </c>
    </row>
    <row r="73" spans="1:21" x14ac:dyDescent="0.2">
      <c r="A73" s="156"/>
      <c r="B73" s="235"/>
    </row>
    <row r="74" spans="1:21" x14ac:dyDescent="0.2">
      <c r="A74" s="156"/>
      <c r="B74" s="235"/>
    </row>
    <row r="75" spans="1:21" x14ac:dyDescent="0.2">
      <c r="A75" s="156"/>
      <c r="B75" s="235"/>
    </row>
    <row r="76" spans="1:21" x14ac:dyDescent="0.2">
      <c r="A76" s="156"/>
      <c r="B76" s="235"/>
    </row>
    <row r="77" spans="1:21" x14ac:dyDescent="0.2">
      <c r="A77" s="156"/>
      <c r="B77" s="235"/>
    </row>
    <row r="78" spans="1:21" x14ac:dyDescent="0.2">
      <c r="A78" s="156"/>
      <c r="B78" s="235"/>
    </row>
    <row r="79" spans="1:21" x14ac:dyDescent="0.2">
      <c r="A79" s="156"/>
      <c r="B79" s="235"/>
    </row>
    <row r="80" spans="1:21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fitToHeight="3" orientation="portrait" r:id="rId1"/>
  <headerFooter>
    <oddFooter>&amp;R&amp;&amp;[Path]&amp;F    &amp;A    &amp;P of &amp;N</oddFooter>
  </headerFooter>
  <rowBreaks count="2" manualBreakCount="2">
    <brk id="28" max="16383" man="1"/>
    <brk id="5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31C7-AC6F-456D-B15D-2A2B052314EE}">
  <dimension ref="A1:BJ970"/>
  <sheetViews>
    <sheetView topLeftCell="AL1" zoomScale="50" zoomScaleNormal="50" zoomScaleSheetLayoutView="25" workbookViewId="0">
      <selection activeCell="BF5" sqref="BF5:BG5"/>
    </sheetView>
  </sheetViews>
  <sheetFormatPr defaultRowHeight="15" x14ac:dyDescent="0.2"/>
  <cols>
    <col min="1" max="1" width="11.85546875" style="5" customWidth="1"/>
    <col min="2" max="2" width="16.42578125" style="8" customWidth="1"/>
    <col min="3" max="3" width="9" style="5" customWidth="1"/>
    <col min="4" max="4" width="12.7109375" style="141" customWidth="1"/>
    <col min="5" max="7" width="10.7109375" style="150" customWidth="1"/>
    <col min="8" max="8" width="11.7109375" style="135" customWidth="1"/>
    <col min="9" max="11" width="10.7109375" style="5" customWidth="1"/>
    <col min="12" max="12" width="4.28515625" style="5" customWidth="1"/>
    <col min="13" max="13" width="25.7109375" style="7" customWidth="1"/>
    <col min="14" max="14" width="4.28515625" style="5" customWidth="1"/>
    <col min="15" max="15" width="25.7109375" style="7" customWidth="1"/>
    <col min="16" max="16" width="4.28515625" style="5" customWidth="1"/>
    <col min="17" max="17" width="25.7109375" style="7" customWidth="1"/>
    <col min="18" max="18" width="4.28515625" style="5" customWidth="1"/>
    <col min="19" max="19" width="20.7109375" style="7" customWidth="1"/>
    <col min="20" max="20" width="4.28515625" style="5" customWidth="1"/>
    <col min="21" max="21" width="16.7109375" style="7" customWidth="1"/>
    <col min="22" max="22" width="4.28515625" style="5" customWidth="1"/>
    <col min="23" max="23" width="14.7109375" style="7" customWidth="1"/>
    <col min="24" max="24" width="4.28515625" style="5" customWidth="1"/>
    <col min="25" max="25" width="12.7109375" style="7" customWidth="1"/>
    <col min="26" max="26" width="4.28515625" style="5" customWidth="1"/>
    <col min="27" max="27" width="12.7109375" style="7" customWidth="1"/>
    <col min="28" max="28" width="7.7109375" style="5" customWidth="1"/>
    <col min="29" max="29" width="7.7109375" style="7" customWidth="1"/>
    <col min="30" max="30" width="53.5703125" style="7" customWidth="1"/>
    <col min="31" max="31" width="32.42578125" style="7" customWidth="1"/>
    <col min="32" max="32" width="11.42578125" style="5" customWidth="1"/>
    <col min="33" max="33" width="12.140625" style="5" customWidth="1"/>
    <col min="34" max="34" width="10.140625" style="5" customWidth="1"/>
    <col min="35" max="35" width="37.140625" style="5" customWidth="1"/>
    <col min="36" max="49" width="13.7109375" style="5" customWidth="1"/>
    <col min="50" max="54" width="13.85546875" style="5" customWidth="1"/>
    <col min="55" max="55" width="20.42578125" style="5" customWidth="1"/>
    <col min="56" max="16384" width="9.140625" style="5"/>
  </cols>
  <sheetData>
    <row r="1" spans="1:62" ht="31.9" customHeight="1" x14ac:dyDescent="0.4">
      <c r="A1" s="147">
        <v>2016</v>
      </c>
      <c r="B1" s="147" t="s">
        <v>266</v>
      </c>
      <c r="C1" s="145" t="s">
        <v>265</v>
      </c>
      <c r="D1" s="257"/>
      <c r="E1" s="233" t="s">
        <v>264</v>
      </c>
    </row>
    <row r="2" spans="1:62" ht="22.15" customHeight="1" x14ac:dyDescent="0.25">
      <c r="B2" s="144" t="s">
        <v>263</v>
      </c>
      <c r="G2" s="232" t="s">
        <v>262</v>
      </c>
      <c r="H2" s="143" t="s">
        <v>1631</v>
      </c>
      <c r="I2" s="131"/>
      <c r="J2" s="131"/>
      <c r="K2" s="131"/>
      <c r="L2" s="131"/>
      <c r="M2" s="142"/>
      <c r="N2" s="131"/>
      <c r="O2" s="142"/>
      <c r="P2" s="131"/>
    </row>
    <row r="3" spans="1:62" ht="6.6" customHeight="1" x14ac:dyDescent="0.3">
      <c r="B3" s="141"/>
      <c r="AD3" s="129"/>
      <c r="AE3" s="129"/>
      <c r="AF3" s="140"/>
      <c r="AG3" s="129"/>
      <c r="AH3" s="130"/>
      <c r="AI3" s="130"/>
      <c r="AJ3" s="129"/>
    </row>
    <row r="4" spans="1:62" ht="22.15" customHeight="1" thickBot="1" x14ac:dyDescent="0.3">
      <c r="B4" s="134" t="s">
        <v>260</v>
      </c>
      <c r="C4" s="382">
        <v>42611</v>
      </c>
      <c r="D4" s="383"/>
      <c r="G4" s="230"/>
      <c r="H4" s="134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</row>
    <row r="5" spans="1:62" ht="22.15" customHeight="1" thickTop="1" x14ac:dyDescent="0.3">
      <c r="B5" s="134" t="s">
        <v>258</v>
      </c>
      <c r="C5" s="137">
        <v>242</v>
      </c>
      <c r="D5" s="256"/>
      <c r="E5" s="230"/>
      <c r="F5" s="230"/>
      <c r="G5" s="230"/>
      <c r="H5" s="387" t="s">
        <v>381</v>
      </c>
      <c r="I5" s="428"/>
      <c r="J5" s="428"/>
      <c r="K5" s="428"/>
      <c r="L5" s="428"/>
      <c r="M5" s="429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M5" s="128"/>
      <c r="AN5" s="128"/>
      <c r="BF5" s="5" t="s">
        <v>4</v>
      </c>
      <c r="BG5" s="5">
        <v>1</v>
      </c>
    </row>
    <row r="6" spans="1:62" ht="22.15" customHeight="1" x14ac:dyDescent="0.3">
      <c r="B6" s="134" t="s">
        <v>256</v>
      </c>
      <c r="C6" s="135" t="s">
        <v>1630</v>
      </c>
      <c r="H6" s="404" t="s">
        <v>254</v>
      </c>
      <c r="I6" s="430"/>
      <c r="J6" s="430"/>
      <c r="K6" s="430"/>
      <c r="L6" s="430"/>
      <c r="M6" s="431"/>
      <c r="N6" s="130"/>
      <c r="O6" s="307" t="s">
        <v>1629</v>
      </c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M6" s="128"/>
      <c r="AN6" s="128"/>
    </row>
    <row r="7" spans="1:62" ht="22.15" customHeight="1" thickBot="1" x14ac:dyDescent="0.35">
      <c r="B7" s="134" t="s">
        <v>253</v>
      </c>
      <c r="C7" s="133" t="s">
        <v>1628</v>
      </c>
      <c r="D7" s="255"/>
      <c r="E7" s="229"/>
      <c r="F7" s="229"/>
      <c r="H7" s="407" t="s">
        <v>378</v>
      </c>
      <c r="I7" s="432"/>
      <c r="J7" s="432"/>
      <c r="K7" s="432"/>
      <c r="L7" s="432"/>
      <c r="M7" s="433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M7" s="128"/>
      <c r="AN7" s="128"/>
    </row>
    <row r="8" spans="1:62" ht="22.15" customHeight="1" thickTop="1" x14ac:dyDescent="0.3">
      <c r="B8" s="134"/>
      <c r="C8" s="135"/>
      <c r="D8" s="295"/>
      <c r="H8" s="294"/>
      <c r="I8" s="184"/>
      <c r="J8" s="184"/>
      <c r="K8" s="184"/>
      <c r="L8" s="184"/>
      <c r="M8" s="184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M8" s="128"/>
      <c r="AN8" s="128"/>
    </row>
    <row r="9" spans="1:62" ht="11.45" customHeight="1" thickBot="1" x14ac:dyDescent="0.35">
      <c r="B9" s="129"/>
      <c r="AK9" s="128"/>
      <c r="AL9" s="128"/>
    </row>
    <row r="10" spans="1:62" ht="90.6" customHeight="1" thickBot="1" x14ac:dyDescent="0.35">
      <c r="B10" s="113" t="s">
        <v>173</v>
      </c>
      <c r="C10" s="103" t="s">
        <v>172</v>
      </c>
      <c r="D10" s="108" t="s">
        <v>171</v>
      </c>
      <c r="E10" s="211" t="s">
        <v>170</v>
      </c>
      <c r="F10" s="210"/>
      <c r="G10" s="209"/>
      <c r="H10" s="109" t="s">
        <v>169</v>
      </c>
      <c r="I10" s="108" t="s">
        <v>96</v>
      </c>
      <c r="J10" s="108" t="s">
        <v>168</v>
      </c>
      <c r="K10" s="108" t="s">
        <v>97</v>
      </c>
      <c r="L10" s="365" t="s">
        <v>167</v>
      </c>
      <c r="M10" s="366"/>
      <c r="N10" s="365" t="s">
        <v>166</v>
      </c>
      <c r="O10" s="366"/>
      <c r="P10" s="365" t="s">
        <v>166</v>
      </c>
      <c r="Q10" s="367"/>
      <c r="R10" s="365" t="s">
        <v>166</v>
      </c>
      <c r="S10" s="367"/>
      <c r="T10" s="365" t="s">
        <v>166</v>
      </c>
      <c r="U10" s="367"/>
      <c r="V10" s="365" t="s">
        <v>166</v>
      </c>
      <c r="W10" s="367"/>
      <c r="X10" s="365" t="s">
        <v>166</v>
      </c>
      <c r="Y10" s="367"/>
      <c r="Z10" s="365" t="s">
        <v>166</v>
      </c>
      <c r="AA10" s="367"/>
      <c r="AB10" s="368" t="s">
        <v>165</v>
      </c>
      <c r="AC10" s="367"/>
      <c r="AD10" s="109" t="s">
        <v>164</v>
      </c>
      <c r="AE10" s="109" t="s">
        <v>163</v>
      </c>
      <c r="AF10" s="108" t="s">
        <v>162</v>
      </c>
      <c r="AG10" s="108" t="s">
        <v>161</v>
      </c>
      <c r="AH10" s="286" t="s">
        <v>160</v>
      </c>
      <c r="AI10" s="293"/>
      <c r="AJ10" s="120" t="s">
        <v>159</v>
      </c>
      <c r="AK10" s="103" t="s">
        <v>158</v>
      </c>
      <c r="AL10" s="102" t="s">
        <v>157</v>
      </c>
      <c r="AM10" s="104" t="s">
        <v>156</v>
      </c>
      <c r="AN10" s="103" t="s">
        <v>155</v>
      </c>
      <c r="AO10" s="102" t="s">
        <v>154</v>
      </c>
      <c r="AP10" s="104" t="s">
        <v>153</v>
      </c>
      <c r="AQ10" s="103" t="s">
        <v>152</v>
      </c>
      <c r="AR10" s="105" t="s">
        <v>1627</v>
      </c>
      <c r="AS10" s="104" t="s">
        <v>150</v>
      </c>
      <c r="AT10" s="103" t="s">
        <v>149</v>
      </c>
      <c r="AU10" s="102" t="s">
        <v>148</v>
      </c>
      <c r="AV10" s="104" t="s">
        <v>147</v>
      </c>
      <c r="AW10" s="103" t="s">
        <v>146</v>
      </c>
      <c r="AX10" s="102" t="s">
        <v>145</v>
      </c>
      <c r="AY10" s="101" t="s">
        <v>144</v>
      </c>
      <c r="AZ10" s="100" t="s">
        <v>143</v>
      </c>
      <c r="BA10" s="100" t="s">
        <v>142</v>
      </c>
      <c r="BB10" s="99" t="s">
        <v>141</v>
      </c>
    </row>
    <row r="11" spans="1:62" ht="54.6" customHeight="1" thickBot="1" x14ac:dyDescent="0.3">
      <c r="B11" s="98" t="s">
        <v>250</v>
      </c>
      <c r="C11" s="97"/>
      <c r="D11" s="208">
        <v>243</v>
      </c>
      <c r="E11" s="425">
        <v>4390.8100000000004</v>
      </c>
      <c r="F11" s="426"/>
      <c r="G11" s="427"/>
      <c r="H11" s="95" t="s">
        <v>139</v>
      </c>
      <c r="I11" s="94"/>
      <c r="J11" s="94"/>
      <c r="K11" s="93"/>
      <c r="L11" s="92"/>
      <c r="M11" s="88"/>
      <c r="N11" s="92"/>
      <c r="O11" s="88"/>
      <c r="P11" s="92"/>
      <c r="Q11" s="88"/>
      <c r="R11" s="92"/>
      <c r="S11" s="88"/>
      <c r="T11" s="92"/>
      <c r="U11" s="88"/>
      <c r="V11" s="92"/>
      <c r="W11" s="88"/>
      <c r="X11" s="92"/>
      <c r="Y11" s="88"/>
      <c r="Z11" s="92"/>
      <c r="AA11" s="207"/>
      <c r="AB11" s="90" t="s">
        <v>138</v>
      </c>
      <c r="AC11" s="88"/>
      <c r="AD11" s="88"/>
      <c r="AE11" s="88"/>
      <c r="AF11" s="87"/>
      <c r="AG11" s="87"/>
      <c r="AH11" s="285"/>
      <c r="AI11" s="66" t="s">
        <v>137</v>
      </c>
      <c r="AJ11" s="119">
        <f t="shared" ref="AJ11:BB11" si="0">SUM(AJ13:AJ24)</f>
        <v>19</v>
      </c>
      <c r="AK11" s="84">
        <f t="shared" si="0"/>
        <v>6</v>
      </c>
      <c r="AL11" s="83">
        <f t="shared" si="0"/>
        <v>0</v>
      </c>
      <c r="AM11" s="85">
        <f t="shared" si="0"/>
        <v>2</v>
      </c>
      <c r="AN11" s="84">
        <f t="shared" si="0"/>
        <v>0</v>
      </c>
      <c r="AO11" s="83">
        <f t="shared" si="0"/>
        <v>0</v>
      </c>
      <c r="AP11" s="85">
        <f t="shared" si="0"/>
        <v>0</v>
      </c>
      <c r="AQ11" s="84">
        <f t="shared" si="0"/>
        <v>0</v>
      </c>
      <c r="AR11" s="83">
        <f t="shared" si="0"/>
        <v>0</v>
      </c>
      <c r="AS11" s="85">
        <f t="shared" si="0"/>
        <v>11</v>
      </c>
      <c r="AT11" s="84">
        <f t="shared" si="0"/>
        <v>2</v>
      </c>
      <c r="AU11" s="83">
        <f t="shared" si="0"/>
        <v>0</v>
      </c>
      <c r="AV11" s="85">
        <f t="shared" si="0"/>
        <v>3</v>
      </c>
      <c r="AW11" s="84">
        <f t="shared" si="0"/>
        <v>1</v>
      </c>
      <c r="AX11" s="83">
        <f t="shared" si="0"/>
        <v>0</v>
      </c>
      <c r="AY11" s="82">
        <f t="shared" si="0"/>
        <v>0</v>
      </c>
      <c r="AZ11" s="81">
        <f t="shared" si="0"/>
        <v>0</v>
      </c>
      <c r="BA11" s="81">
        <f t="shared" si="0"/>
        <v>0</v>
      </c>
      <c r="BB11" s="80">
        <f t="shared" si="0"/>
        <v>0</v>
      </c>
      <c r="BC11" s="79" t="s">
        <v>136</v>
      </c>
      <c r="BF11" s="5">
        <f>SUM(AJ11:AL11)/$BG$5</f>
        <v>25</v>
      </c>
      <c r="BG11" s="5">
        <f>SUM(AM11:AO11,AY11)/$BG$5</f>
        <v>2</v>
      </c>
      <c r="BH11" s="5">
        <f>SUM(AP11:AR11,AZ11)/$BG$5</f>
        <v>0</v>
      </c>
      <c r="BI11" s="5">
        <f>SUM(AS11:AU11,BA11)/$BG$5</f>
        <v>13</v>
      </c>
      <c r="BJ11" s="5">
        <f>SUM(AV11:AX11,BB11)/$BG$5</f>
        <v>4</v>
      </c>
    </row>
    <row r="12" spans="1:62" ht="54.6" customHeight="1" thickBot="1" x14ac:dyDescent="0.3">
      <c r="B12" s="78"/>
      <c r="C12" s="77"/>
      <c r="D12" s="206"/>
      <c r="E12" s="205"/>
      <c r="F12" s="205"/>
      <c r="G12" s="204"/>
      <c r="H12" s="73"/>
      <c r="I12" s="70"/>
      <c r="J12" s="70"/>
      <c r="K12" s="72"/>
      <c r="L12" s="70"/>
      <c r="M12" s="69"/>
      <c r="N12" s="70"/>
      <c r="O12" s="69"/>
      <c r="P12" s="70"/>
      <c r="Q12" s="69"/>
      <c r="R12" s="70"/>
      <c r="S12" s="69"/>
      <c r="T12" s="70"/>
      <c r="U12" s="69"/>
      <c r="V12" s="70"/>
      <c r="W12" s="69"/>
      <c r="X12" s="70"/>
      <c r="Y12" s="69"/>
      <c r="Z12" s="70"/>
      <c r="AA12" s="69"/>
      <c r="AB12" s="71"/>
      <c r="AC12" s="69"/>
      <c r="AD12" s="69"/>
      <c r="AE12" s="69"/>
      <c r="AF12" s="68"/>
      <c r="AG12" s="68"/>
      <c r="AH12" s="285"/>
      <c r="AI12" s="66" t="s">
        <v>135</v>
      </c>
      <c r="AJ12" s="65">
        <f t="shared" ref="AJ12:BB12" si="1">AJ11/3</f>
        <v>6.333333333333333</v>
      </c>
      <c r="AK12" s="64">
        <f t="shared" si="1"/>
        <v>2</v>
      </c>
      <c r="AL12" s="63">
        <f t="shared" si="1"/>
        <v>0</v>
      </c>
      <c r="AM12" s="65">
        <f t="shared" si="1"/>
        <v>0.66666666666666663</v>
      </c>
      <c r="AN12" s="64">
        <f t="shared" si="1"/>
        <v>0</v>
      </c>
      <c r="AO12" s="63">
        <f t="shared" si="1"/>
        <v>0</v>
      </c>
      <c r="AP12" s="65">
        <f t="shared" si="1"/>
        <v>0</v>
      </c>
      <c r="AQ12" s="64">
        <f t="shared" si="1"/>
        <v>0</v>
      </c>
      <c r="AR12" s="63">
        <f t="shared" si="1"/>
        <v>0</v>
      </c>
      <c r="AS12" s="65">
        <f t="shared" si="1"/>
        <v>3.6666666666666665</v>
      </c>
      <c r="AT12" s="64">
        <f t="shared" si="1"/>
        <v>0.66666666666666663</v>
      </c>
      <c r="AU12" s="63">
        <f t="shared" si="1"/>
        <v>0</v>
      </c>
      <c r="AV12" s="65">
        <f t="shared" si="1"/>
        <v>1</v>
      </c>
      <c r="AW12" s="64">
        <f t="shared" si="1"/>
        <v>0.33333333333333331</v>
      </c>
      <c r="AX12" s="63">
        <f t="shared" si="1"/>
        <v>0</v>
      </c>
      <c r="AY12" s="62">
        <f t="shared" si="1"/>
        <v>0</v>
      </c>
      <c r="AZ12" s="61">
        <f t="shared" si="1"/>
        <v>0</v>
      </c>
      <c r="BA12" s="61">
        <f t="shared" si="1"/>
        <v>0</v>
      </c>
      <c r="BB12" s="60">
        <f t="shared" si="1"/>
        <v>0</v>
      </c>
      <c r="BC12" s="59" t="s">
        <v>134</v>
      </c>
    </row>
    <row r="13" spans="1:62" ht="28.15" customHeight="1" x14ac:dyDescent="0.2">
      <c r="B13" s="30"/>
      <c r="C13" s="338">
        <v>1</v>
      </c>
      <c r="D13" s="212"/>
      <c r="E13" s="223"/>
      <c r="F13" s="223"/>
      <c r="G13" s="222"/>
      <c r="H13" s="358" t="s">
        <v>133</v>
      </c>
      <c r="I13" s="390">
        <v>101</v>
      </c>
      <c r="J13" s="390">
        <v>27</v>
      </c>
      <c r="K13" s="390">
        <v>8</v>
      </c>
      <c r="L13" s="42" t="s">
        <v>131</v>
      </c>
      <c r="M13" s="43" t="s">
        <v>1329</v>
      </c>
      <c r="N13" s="42" t="s">
        <v>129</v>
      </c>
      <c r="O13" s="43" t="s">
        <v>509</v>
      </c>
      <c r="P13" s="42" t="s">
        <v>128</v>
      </c>
      <c r="Q13" s="43" t="s">
        <v>509</v>
      </c>
      <c r="R13" s="42" t="s">
        <v>127</v>
      </c>
      <c r="S13" s="43" t="s">
        <v>493</v>
      </c>
      <c r="T13" s="42" t="s">
        <v>126</v>
      </c>
      <c r="U13" s="43" t="s">
        <v>542</v>
      </c>
      <c r="V13" s="42" t="s">
        <v>125</v>
      </c>
      <c r="W13" s="43"/>
      <c r="X13" s="42" t="s">
        <v>124</v>
      </c>
      <c r="Y13" s="43"/>
      <c r="Z13" s="42" t="s">
        <v>123</v>
      </c>
      <c r="AA13" s="43"/>
      <c r="AB13" s="196"/>
      <c r="AC13" s="43"/>
      <c r="AD13" s="196" t="s">
        <v>1626</v>
      </c>
      <c r="AE13" s="58"/>
      <c r="AF13" s="421"/>
      <c r="AG13" s="421"/>
      <c r="AH13" s="279"/>
      <c r="AI13" s="306"/>
      <c r="AJ13" s="401">
        <f>SUMPRODUCT(LEN($M13:$AA16)-LEN(SUBSTITUTE($M13:$AA16,"A", "")))</f>
        <v>19</v>
      </c>
      <c r="AK13" s="352">
        <f>SUMPRODUCT(LEN($AD13:$AD16)-LEN(SUBSTITUTE($AD13:$AD16,"A", "")))</f>
        <v>6</v>
      </c>
      <c r="AL13" s="335">
        <f>SUMPRODUCT(LEN($AC13:$AC16)-LEN(SUBSTITUTE($AC13:$AC16,"A", "")))</f>
        <v>0</v>
      </c>
      <c r="AM13" s="349">
        <f>SUMPRODUCT(LEN($M13:$AA16)-LEN(SUBSTITUTE($M13:$AA16,"S", "")))</f>
        <v>2</v>
      </c>
      <c r="AN13" s="352">
        <f>SUMPRODUCT(LEN($AD13:$AD16)-LEN(SUBSTITUTE($AD13:$AD16,"S", "")))</f>
        <v>0</v>
      </c>
      <c r="AO13" s="335">
        <f>SUMPRODUCT(LEN($AC13:$AC16)-LEN(SUBSTITUTE($AC13:$AC16,"S", "")))</f>
        <v>0</v>
      </c>
      <c r="AP13" s="349">
        <f>SUMPRODUCT(LEN($M13:$AA16)-LEN(SUBSTITUTE($M13:$AA16,"F", "")))</f>
        <v>0</v>
      </c>
      <c r="AQ13" s="352">
        <f>SUMPRODUCT(LEN($AD13:$AD16)-LEN(SUBSTITUTE($AD13:$AD16,"F", "")))</f>
        <v>0</v>
      </c>
      <c r="AR13" s="335">
        <f>SUMPRODUCT(LEN($AC13:$AC16)-LEN(SUBSTITUTE($AC13:$AC16,"F", "")))</f>
        <v>0</v>
      </c>
      <c r="AS13" s="349">
        <f>SUMPRODUCT(LEN($M13:$AA16)-LEN(SUBSTITUTE($M13:$AA16,"G", "")))</f>
        <v>11</v>
      </c>
      <c r="AT13" s="352">
        <f>SUMPRODUCT(LEN($AD13:$AD16)-LEN(SUBSTITUTE($AD13:$AD16,"G", "")))</f>
        <v>2</v>
      </c>
      <c r="AU13" s="335">
        <f>SUMPRODUCT(LEN($AC13:$AC16)-LEN(SUBSTITUTE($AC13:$AC16,"G", "")))</f>
        <v>0</v>
      </c>
      <c r="AV13" s="349">
        <f>SUMPRODUCT(LEN($L13:$AA16)-LEN(SUBSTITUTE($L13:$AA16,"M", "")))</f>
        <v>3</v>
      </c>
      <c r="AW13" s="362">
        <f>SUMPRODUCT(LEN($AD13:$AD16)-LEN(SUBSTITUTE($AD13:$AD16,"M", "")))</f>
        <v>1</v>
      </c>
      <c r="AX13" s="374">
        <f>SUMPRODUCT(LEN($AC13:$AC16)-LEN(SUBSTITUTE($AC13:$AC16,"M", "")))</f>
        <v>0</v>
      </c>
      <c r="AY13" s="416">
        <f>SUMPRODUCT(LEN($AE13:$AE16)-LEN(SUBSTITUTE($AE13:$AE16,"S", "")))</f>
        <v>0</v>
      </c>
      <c r="AZ13" s="410">
        <f>SUMPRODUCT(LEN($AE13:$AE16)-LEN(SUBSTITUTE($AE13:$AE16,"F", "")))</f>
        <v>0</v>
      </c>
      <c r="BA13" s="410">
        <f>SUMPRODUCT(LEN($AE13:$AE16)-LEN(SUBSTITUTE($AE13:$AE16,"G", "")))</f>
        <v>0</v>
      </c>
      <c r="BB13" s="413">
        <f>SUMPRODUCT(LEN($AE13:$AE16)-LEN(SUBSTITUTE($AE13:$AE16,"M", "")))</f>
        <v>0</v>
      </c>
    </row>
    <row r="14" spans="1:62" ht="28.15" customHeight="1" thickBot="1" x14ac:dyDescent="0.25">
      <c r="B14" s="30"/>
      <c r="C14" s="339"/>
      <c r="D14" s="221"/>
      <c r="E14" s="220"/>
      <c r="F14" s="220"/>
      <c r="G14" s="219"/>
      <c r="H14" s="359"/>
      <c r="I14" s="391"/>
      <c r="J14" s="391"/>
      <c r="K14" s="391"/>
      <c r="L14" s="33" t="s">
        <v>122</v>
      </c>
      <c r="M14" s="55" t="s">
        <v>1268</v>
      </c>
      <c r="N14" s="33" t="s">
        <v>121</v>
      </c>
      <c r="O14" s="55" t="s">
        <v>179</v>
      </c>
      <c r="P14" s="33" t="s">
        <v>120</v>
      </c>
      <c r="Q14" s="55" t="s">
        <v>179</v>
      </c>
      <c r="R14" s="33" t="s">
        <v>119</v>
      </c>
      <c r="S14" s="55" t="s">
        <v>509</v>
      </c>
      <c r="T14" s="33" t="s">
        <v>118</v>
      </c>
      <c r="U14" s="55" t="s">
        <v>496</v>
      </c>
      <c r="V14" s="33" t="s">
        <v>117</v>
      </c>
      <c r="W14" s="55"/>
      <c r="X14" s="33" t="s">
        <v>116</v>
      </c>
      <c r="Y14" s="55"/>
      <c r="Z14" s="33" t="s">
        <v>115</v>
      </c>
      <c r="AA14" s="55"/>
      <c r="AB14" s="193"/>
      <c r="AC14" s="55"/>
      <c r="AD14" s="193" t="s">
        <v>179</v>
      </c>
      <c r="AE14" s="57"/>
      <c r="AF14" s="422"/>
      <c r="AG14" s="422"/>
      <c r="AH14" s="278"/>
      <c r="AI14" s="306"/>
      <c r="AJ14" s="461"/>
      <c r="AK14" s="347"/>
      <c r="AL14" s="377"/>
      <c r="AM14" s="379"/>
      <c r="AN14" s="347"/>
      <c r="AO14" s="377"/>
      <c r="AP14" s="379"/>
      <c r="AQ14" s="347"/>
      <c r="AR14" s="377"/>
      <c r="AS14" s="379"/>
      <c r="AT14" s="347"/>
      <c r="AU14" s="377"/>
      <c r="AV14" s="379"/>
      <c r="AW14" s="372"/>
      <c r="AX14" s="375"/>
      <c r="AY14" s="417"/>
      <c r="AZ14" s="411"/>
      <c r="BA14" s="411"/>
      <c r="BB14" s="414"/>
    </row>
    <row r="15" spans="1:62" ht="28.15" customHeight="1" x14ac:dyDescent="0.2">
      <c r="B15" s="30"/>
      <c r="C15" s="340"/>
      <c r="D15" s="218"/>
      <c r="E15" s="217"/>
      <c r="F15" s="217"/>
      <c r="G15" s="216"/>
      <c r="H15" s="360">
        <v>243</v>
      </c>
      <c r="I15" s="392"/>
      <c r="J15" s="392"/>
      <c r="K15" s="392"/>
      <c r="L15" s="25" t="s">
        <v>114</v>
      </c>
      <c r="M15" s="114" t="s">
        <v>358</v>
      </c>
      <c r="N15" s="25" t="s">
        <v>112</v>
      </c>
      <c r="O15" s="114" t="s">
        <v>496</v>
      </c>
      <c r="P15" s="25" t="s">
        <v>111</v>
      </c>
      <c r="Q15" s="114" t="s">
        <v>494</v>
      </c>
      <c r="R15" s="25" t="s">
        <v>110</v>
      </c>
      <c r="S15" s="114" t="s">
        <v>493</v>
      </c>
      <c r="T15" s="25" t="s">
        <v>109</v>
      </c>
      <c r="U15" s="114" t="s">
        <v>130</v>
      </c>
      <c r="V15" s="25" t="s">
        <v>108</v>
      </c>
      <c r="W15" s="114"/>
      <c r="X15" s="25" t="s">
        <v>107</v>
      </c>
      <c r="Y15" s="114"/>
      <c r="Z15" s="25" t="s">
        <v>106</v>
      </c>
      <c r="AA15" s="114"/>
      <c r="AB15" s="190"/>
      <c r="AC15" s="114"/>
      <c r="AD15" s="190"/>
      <c r="AE15" s="57"/>
      <c r="AF15" s="422"/>
      <c r="AG15" s="422"/>
      <c r="AH15" s="278"/>
      <c r="AI15" s="306"/>
      <c r="AJ15" s="461"/>
      <c r="AK15" s="347"/>
      <c r="AL15" s="377"/>
      <c r="AM15" s="379"/>
      <c r="AN15" s="347"/>
      <c r="AO15" s="377"/>
      <c r="AP15" s="379"/>
      <c r="AQ15" s="347"/>
      <c r="AR15" s="377"/>
      <c r="AS15" s="379"/>
      <c r="AT15" s="347"/>
      <c r="AU15" s="377"/>
      <c r="AV15" s="379"/>
      <c r="AW15" s="372"/>
      <c r="AX15" s="375"/>
      <c r="AY15" s="417"/>
      <c r="AZ15" s="411"/>
      <c r="BA15" s="411"/>
      <c r="BB15" s="414"/>
    </row>
    <row r="16" spans="1:62" ht="28.15" customHeight="1" thickBot="1" x14ac:dyDescent="0.25">
      <c r="B16" s="30"/>
      <c r="C16" s="355"/>
      <c r="D16" s="246"/>
      <c r="E16" s="254"/>
      <c r="F16" s="254"/>
      <c r="G16" s="253"/>
      <c r="H16" s="361"/>
      <c r="I16" s="393"/>
      <c r="J16" s="393"/>
      <c r="K16" s="393"/>
      <c r="L16" s="50" t="s">
        <v>105</v>
      </c>
      <c r="M16" s="51" t="s">
        <v>1288</v>
      </c>
      <c r="N16" s="50" t="s">
        <v>104</v>
      </c>
      <c r="O16" s="51" t="s">
        <v>467</v>
      </c>
      <c r="P16" s="50" t="s">
        <v>103</v>
      </c>
      <c r="Q16" s="51" t="s">
        <v>132</v>
      </c>
      <c r="R16" s="50" t="s">
        <v>102</v>
      </c>
      <c r="S16" s="51" t="s">
        <v>179</v>
      </c>
      <c r="T16" s="50">
        <v>20</v>
      </c>
      <c r="U16" s="51"/>
      <c r="V16" s="50" t="s">
        <v>101</v>
      </c>
      <c r="W16" s="51"/>
      <c r="X16" s="50" t="s">
        <v>100</v>
      </c>
      <c r="Y16" s="51"/>
      <c r="Z16" s="50" t="s">
        <v>99</v>
      </c>
      <c r="AA16" s="51"/>
      <c r="AB16" s="187"/>
      <c r="AC16" s="51"/>
      <c r="AD16" s="187"/>
      <c r="AE16" s="56"/>
      <c r="AF16" s="424"/>
      <c r="AG16" s="424"/>
      <c r="AH16" s="280"/>
      <c r="AI16" s="306"/>
      <c r="AJ16" s="462"/>
      <c r="AK16" s="381"/>
      <c r="AL16" s="378"/>
      <c r="AM16" s="380"/>
      <c r="AN16" s="381"/>
      <c r="AO16" s="378"/>
      <c r="AP16" s="380"/>
      <c r="AQ16" s="381"/>
      <c r="AR16" s="378"/>
      <c r="AS16" s="380"/>
      <c r="AT16" s="381"/>
      <c r="AU16" s="378"/>
      <c r="AV16" s="380"/>
      <c r="AW16" s="373"/>
      <c r="AX16" s="376"/>
      <c r="AY16" s="418"/>
      <c r="AZ16" s="412"/>
      <c r="BA16" s="412"/>
      <c r="BB16" s="415"/>
    </row>
    <row r="17" spans="2:62" ht="28.15" customHeight="1" x14ac:dyDescent="0.2">
      <c r="B17" s="30"/>
      <c r="C17" s="338">
        <v>2</v>
      </c>
      <c r="D17" s="212"/>
      <c r="E17" s="223"/>
      <c r="F17" s="223"/>
      <c r="G17" s="222"/>
      <c r="H17" s="358"/>
      <c r="I17" s="390"/>
      <c r="J17" s="390"/>
      <c r="K17" s="390"/>
      <c r="L17" s="42" t="s">
        <v>131</v>
      </c>
      <c r="M17" s="43"/>
      <c r="N17" s="42" t="s">
        <v>129</v>
      </c>
      <c r="O17" s="43"/>
      <c r="P17" s="42" t="s">
        <v>128</v>
      </c>
      <c r="Q17" s="43"/>
      <c r="R17" s="42" t="s">
        <v>127</v>
      </c>
      <c r="S17" s="43"/>
      <c r="T17" s="42" t="s">
        <v>126</v>
      </c>
      <c r="U17" s="43"/>
      <c r="V17" s="42" t="s">
        <v>125</v>
      </c>
      <c r="W17" s="43"/>
      <c r="X17" s="42" t="s">
        <v>124</v>
      </c>
      <c r="Y17" s="43"/>
      <c r="Z17" s="42" t="s">
        <v>123</v>
      </c>
      <c r="AA17" s="43"/>
      <c r="AB17" s="196"/>
      <c r="AC17" s="43"/>
      <c r="AD17" s="196"/>
      <c r="AE17" s="39"/>
      <c r="AF17" s="421"/>
      <c r="AG17" s="421"/>
      <c r="AH17" s="279"/>
      <c r="AI17" s="306"/>
      <c r="AJ17" s="401">
        <f>SUMPRODUCT(LEN($M17:$AA20)-LEN(SUBSTITUTE($M17:$AA20,"A", "")))</f>
        <v>0</v>
      </c>
      <c r="AK17" s="352">
        <f>SUMPRODUCT(LEN($AD17:$AD20)-LEN(SUBSTITUTE($AD17:$AD20,"A", "")))</f>
        <v>0</v>
      </c>
      <c r="AL17" s="335">
        <f>SUMPRODUCT(LEN($AC17:$AC20)-LEN(SUBSTITUTE($AC17:$AC20,"A", "")))</f>
        <v>0</v>
      </c>
      <c r="AM17" s="349">
        <f>SUMPRODUCT(LEN($M17:$AA20)-LEN(SUBSTITUTE($M17:$AA20,"S", "")))</f>
        <v>0</v>
      </c>
      <c r="AN17" s="352">
        <f>SUMPRODUCT(LEN($AD17:$AD20)-LEN(SUBSTITUTE($AD17:$AD20,"S", "")))</f>
        <v>0</v>
      </c>
      <c r="AO17" s="335">
        <f>SUMPRODUCT(LEN($AC17:$AC20)-LEN(SUBSTITUTE($AC17:$AC20,"S", "")))</f>
        <v>0</v>
      </c>
      <c r="AP17" s="349">
        <f>SUMPRODUCT(LEN($M17:$AA20)-LEN(SUBSTITUTE($M17:$AA20,"F", "")))</f>
        <v>0</v>
      </c>
      <c r="AQ17" s="352">
        <f>SUMPRODUCT(LEN($AD17:$AD20)-LEN(SUBSTITUTE($AD17:$AD20,"F", "")))</f>
        <v>0</v>
      </c>
      <c r="AR17" s="335">
        <f>SUMPRODUCT(LEN($AC17:$AC20)-LEN(SUBSTITUTE($AC17:$AC20,"F", "")))</f>
        <v>0</v>
      </c>
      <c r="AS17" s="349">
        <f>SUMPRODUCT(LEN($M17:$AA20)-LEN(SUBSTITUTE($M17:$AA20,"G", "")))</f>
        <v>0</v>
      </c>
      <c r="AT17" s="352">
        <f>SUMPRODUCT(LEN($AD17:$AD20)-LEN(SUBSTITUTE($AD17:$AD20,"G", "")))</f>
        <v>0</v>
      </c>
      <c r="AU17" s="335">
        <f>SUMPRODUCT(LEN($AC17:$AC20)-LEN(SUBSTITUTE($AC17:$AC20,"G", "")))</f>
        <v>0</v>
      </c>
      <c r="AV17" s="349">
        <f>SUMPRODUCT(LEN($L17:$AA20)-LEN(SUBSTITUTE($L17:$AA20,"M", "")))</f>
        <v>0</v>
      </c>
      <c r="AW17" s="362">
        <f>SUMPRODUCT(LEN($AD17:$AD20)-LEN(SUBSTITUTE($AD17:$AD20,"M", "")))</f>
        <v>0</v>
      </c>
      <c r="AX17" s="374">
        <f>SUMPRODUCT(LEN($AC17:$AC20)-LEN(SUBSTITUTE($AC17:$AC20,"M", "")))</f>
        <v>0</v>
      </c>
      <c r="AY17" s="416">
        <f>SUMPRODUCT(LEN($AE17:$AE20)-LEN(SUBSTITUTE($AE17:$AE20,"S", "")))</f>
        <v>0</v>
      </c>
      <c r="AZ17" s="410">
        <f>SUMPRODUCT(LEN($AE17:$AE20)-LEN(SUBSTITUTE($AE17:$AE20,"F", "")))</f>
        <v>0</v>
      </c>
      <c r="BA17" s="410">
        <f>SUMPRODUCT(LEN($AE17:$AE20)-LEN(SUBSTITUTE($AE17:$AE20,"G", "")))</f>
        <v>0</v>
      </c>
      <c r="BB17" s="413">
        <f>SUMPRODUCT(LEN($AE17:$AE20)-LEN(SUBSTITUTE($AE17:$AE20,"M", "")))</f>
        <v>0</v>
      </c>
    </row>
    <row r="18" spans="2:62" ht="28.15" customHeight="1" thickBot="1" x14ac:dyDescent="0.25">
      <c r="B18" s="30"/>
      <c r="C18" s="339"/>
      <c r="D18" s="221"/>
      <c r="E18" s="220"/>
      <c r="F18" s="220"/>
      <c r="G18" s="219"/>
      <c r="H18" s="359"/>
      <c r="I18" s="391"/>
      <c r="J18" s="391"/>
      <c r="K18" s="391"/>
      <c r="L18" s="33" t="s">
        <v>122</v>
      </c>
      <c r="M18" s="55"/>
      <c r="N18" s="33" t="s">
        <v>121</v>
      </c>
      <c r="O18" s="55"/>
      <c r="P18" s="33" t="s">
        <v>120</v>
      </c>
      <c r="Q18" s="55"/>
      <c r="R18" s="33" t="s">
        <v>119</v>
      </c>
      <c r="S18" s="55"/>
      <c r="T18" s="33" t="s">
        <v>118</v>
      </c>
      <c r="U18" s="55"/>
      <c r="V18" s="33" t="s">
        <v>117</v>
      </c>
      <c r="W18" s="55"/>
      <c r="X18" s="33" t="s">
        <v>116</v>
      </c>
      <c r="Y18" s="55"/>
      <c r="Z18" s="33" t="s">
        <v>115</v>
      </c>
      <c r="AA18" s="55"/>
      <c r="AB18" s="193"/>
      <c r="AC18" s="55"/>
      <c r="AD18" s="193"/>
      <c r="AE18" s="22"/>
      <c r="AF18" s="422"/>
      <c r="AG18" s="422"/>
      <c r="AH18" s="278"/>
      <c r="AI18" s="306"/>
      <c r="AJ18" s="461"/>
      <c r="AK18" s="347"/>
      <c r="AL18" s="377"/>
      <c r="AM18" s="379"/>
      <c r="AN18" s="347"/>
      <c r="AO18" s="377"/>
      <c r="AP18" s="379"/>
      <c r="AQ18" s="347"/>
      <c r="AR18" s="377"/>
      <c r="AS18" s="379"/>
      <c r="AT18" s="347"/>
      <c r="AU18" s="377"/>
      <c r="AV18" s="379"/>
      <c r="AW18" s="372"/>
      <c r="AX18" s="375"/>
      <c r="AY18" s="417"/>
      <c r="AZ18" s="411"/>
      <c r="BA18" s="411"/>
      <c r="BB18" s="414"/>
    </row>
    <row r="19" spans="2:62" ht="28.15" customHeight="1" x14ac:dyDescent="0.2">
      <c r="B19" s="30"/>
      <c r="C19" s="340"/>
      <c r="D19" s="218"/>
      <c r="E19" s="217"/>
      <c r="F19" s="217"/>
      <c r="G19" s="216"/>
      <c r="H19" s="360"/>
      <c r="I19" s="392"/>
      <c r="J19" s="392"/>
      <c r="K19" s="392"/>
      <c r="L19" s="25" t="s">
        <v>114</v>
      </c>
      <c r="M19" s="114"/>
      <c r="N19" s="25" t="s">
        <v>112</v>
      </c>
      <c r="O19" s="114"/>
      <c r="P19" s="25" t="s">
        <v>111</v>
      </c>
      <c r="Q19" s="114"/>
      <c r="R19" s="25" t="s">
        <v>110</v>
      </c>
      <c r="S19" s="114"/>
      <c r="T19" s="25" t="s">
        <v>109</v>
      </c>
      <c r="U19" s="114"/>
      <c r="V19" s="25" t="s">
        <v>108</v>
      </c>
      <c r="W19" s="114"/>
      <c r="X19" s="25" t="s">
        <v>107</v>
      </c>
      <c r="Y19" s="114"/>
      <c r="Z19" s="25" t="s">
        <v>106</v>
      </c>
      <c r="AA19" s="114"/>
      <c r="AB19" s="190"/>
      <c r="AC19" s="114"/>
      <c r="AD19" s="190"/>
      <c r="AE19" s="22"/>
      <c r="AF19" s="422"/>
      <c r="AG19" s="422"/>
      <c r="AH19" s="278"/>
      <c r="AI19" s="306"/>
      <c r="AJ19" s="461"/>
      <c r="AK19" s="347"/>
      <c r="AL19" s="377"/>
      <c r="AM19" s="379"/>
      <c r="AN19" s="347"/>
      <c r="AO19" s="377"/>
      <c r="AP19" s="379"/>
      <c r="AQ19" s="347"/>
      <c r="AR19" s="377"/>
      <c r="AS19" s="379"/>
      <c r="AT19" s="347"/>
      <c r="AU19" s="377"/>
      <c r="AV19" s="379"/>
      <c r="AW19" s="372"/>
      <c r="AX19" s="375"/>
      <c r="AY19" s="417"/>
      <c r="AZ19" s="411"/>
      <c r="BA19" s="411"/>
      <c r="BB19" s="414"/>
    </row>
    <row r="20" spans="2:62" ht="28.15" customHeight="1" thickBot="1" x14ac:dyDescent="0.25">
      <c r="B20" s="30"/>
      <c r="C20" s="355"/>
      <c r="D20" s="246"/>
      <c r="E20" s="254"/>
      <c r="F20" s="254"/>
      <c r="G20" s="253"/>
      <c r="H20" s="361"/>
      <c r="I20" s="393"/>
      <c r="J20" s="393"/>
      <c r="K20" s="393"/>
      <c r="L20" s="50" t="s">
        <v>105</v>
      </c>
      <c r="M20" s="51"/>
      <c r="N20" s="50" t="s">
        <v>104</v>
      </c>
      <c r="O20" s="51"/>
      <c r="P20" s="50" t="s">
        <v>103</v>
      </c>
      <c r="Q20" s="51"/>
      <c r="R20" s="50" t="s">
        <v>102</v>
      </c>
      <c r="S20" s="51"/>
      <c r="T20" s="50">
        <v>20</v>
      </c>
      <c r="U20" s="51"/>
      <c r="V20" s="50" t="s">
        <v>101</v>
      </c>
      <c r="W20" s="51"/>
      <c r="X20" s="50" t="s">
        <v>100</v>
      </c>
      <c r="Y20" s="51"/>
      <c r="Z20" s="50" t="s">
        <v>99</v>
      </c>
      <c r="AA20" s="51"/>
      <c r="AB20" s="187"/>
      <c r="AC20" s="51"/>
      <c r="AD20" s="187"/>
      <c r="AE20" s="48"/>
      <c r="AF20" s="424"/>
      <c r="AG20" s="424"/>
      <c r="AH20" s="280"/>
      <c r="AI20" s="306"/>
      <c r="AJ20" s="462"/>
      <c r="AK20" s="381"/>
      <c r="AL20" s="378"/>
      <c r="AM20" s="380"/>
      <c r="AN20" s="381"/>
      <c r="AO20" s="378"/>
      <c r="AP20" s="380"/>
      <c r="AQ20" s="381"/>
      <c r="AR20" s="378"/>
      <c r="AS20" s="380"/>
      <c r="AT20" s="381"/>
      <c r="AU20" s="378"/>
      <c r="AV20" s="380"/>
      <c r="AW20" s="373"/>
      <c r="AX20" s="376"/>
      <c r="AY20" s="418"/>
      <c r="AZ20" s="412"/>
      <c r="BA20" s="412"/>
      <c r="BB20" s="415"/>
    </row>
    <row r="21" spans="2:62" ht="28.15" customHeight="1" x14ac:dyDescent="0.2">
      <c r="B21" s="30"/>
      <c r="C21" s="338">
        <v>3</v>
      </c>
      <c r="D21" s="212"/>
      <c r="E21" s="223"/>
      <c r="F21" s="223"/>
      <c r="G21" s="222"/>
      <c r="H21" s="358"/>
      <c r="I21" s="390"/>
      <c r="J21" s="390"/>
      <c r="K21" s="390"/>
      <c r="L21" s="42" t="s">
        <v>131</v>
      </c>
      <c r="M21" s="43"/>
      <c r="N21" s="42" t="s">
        <v>129</v>
      </c>
      <c r="O21" s="43"/>
      <c r="P21" s="42" t="s">
        <v>128</v>
      </c>
      <c r="Q21" s="43"/>
      <c r="R21" s="42" t="s">
        <v>127</v>
      </c>
      <c r="S21" s="43"/>
      <c r="T21" s="42" t="s">
        <v>126</v>
      </c>
      <c r="U21" s="43"/>
      <c r="V21" s="42" t="s">
        <v>125</v>
      </c>
      <c r="W21" s="43"/>
      <c r="X21" s="42" t="s">
        <v>124</v>
      </c>
      <c r="Y21" s="43"/>
      <c r="Z21" s="42" t="s">
        <v>123</v>
      </c>
      <c r="AA21" s="43"/>
      <c r="AB21" s="196"/>
      <c r="AC21" s="43"/>
      <c r="AD21" s="196"/>
      <c r="AE21" s="39"/>
      <c r="AF21" s="421"/>
      <c r="AG21" s="421"/>
      <c r="AH21" s="279"/>
      <c r="AI21" s="306"/>
      <c r="AJ21" s="401">
        <f>SUMPRODUCT(LEN($M21:$AA24)-LEN(SUBSTITUTE($M21:$AA24,"A", "")))</f>
        <v>0</v>
      </c>
      <c r="AK21" s="352">
        <f>SUMPRODUCT(LEN($AD21:$AD24)-LEN(SUBSTITUTE($AD21:$AD24,"A", "")))</f>
        <v>0</v>
      </c>
      <c r="AL21" s="335">
        <f>SUMPRODUCT(LEN($AC21:$AC24)-LEN(SUBSTITUTE($AC21:$AC24,"A", "")))</f>
        <v>0</v>
      </c>
      <c r="AM21" s="349">
        <f>SUMPRODUCT(LEN($M21:$AA24)-LEN(SUBSTITUTE($M21:$AA24,"S", "")))</f>
        <v>0</v>
      </c>
      <c r="AN21" s="352">
        <f>SUMPRODUCT(LEN($AD21:$AD24)-LEN(SUBSTITUTE($AD21:$AD24,"S", "")))</f>
        <v>0</v>
      </c>
      <c r="AO21" s="335">
        <f>SUMPRODUCT(LEN($AC21:$AC24)-LEN(SUBSTITUTE($AC21:$AC24,"S", "")))</f>
        <v>0</v>
      </c>
      <c r="AP21" s="349">
        <f>SUMPRODUCT(LEN($M21:$AA24)-LEN(SUBSTITUTE($M21:$AA24,"F", "")))</f>
        <v>0</v>
      </c>
      <c r="AQ21" s="352">
        <f>SUMPRODUCT(LEN($AD21:$AD24)-LEN(SUBSTITUTE($AD21:$AD24,"F", "")))</f>
        <v>0</v>
      </c>
      <c r="AR21" s="335">
        <f>SUMPRODUCT(LEN($AC21:$AC24)-LEN(SUBSTITUTE($AC21:$AC24,"F", "")))</f>
        <v>0</v>
      </c>
      <c r="AS21" s="349">
        <f>SUMPRODUCT(LEN($M21:$AA24)-LEN(SUBSTITUTE($M21:$AA24,"G", "")))</f>
        <v>0</v>
      </c>
      <c r="AT21" s="352">
        <f>SUMPRODUCT(LEN($AD21:$AD24)-LEN(SUBSTITUTE($AD21:$AD24,"G", "")))</f>
        <v>0</v>
      </c>
      <c r="AU21" s="335">
        <f>SUMPRODUCT(LEN($AC21:$AC24)-LEN(SUBSTITUTE($AC21:$AC24,"G", "")))</f>
        <v>0</v>
      </c>
      <c r="AV21" s="349">
        <f>SUMPRODUCT(LEN($L21:$AA24)-LEN(SUBSTITUTE($L21:$AA24,"M", "")))</f>
        <v>0</v>
      </c>
      <c r="AW21" s="362">
        <f>SUMPRODUCT(LEN($AD21:$AD24)-LEN(SUBSTITUTE($AD21:$AD24,"M", "")))</f>
        <v>0</v>
      </c>
      <c r="AX21" s="374">
        <f>SUMPRODUCT(LEN($AC21:$AC24)-LEN(SUBSTITUTE($AC21:$AC24,"M", "")))</f>
        <v>0</v>
      </c>
      <c r="AY21" s="416">
        <f>SUMPRODUCT(LEN($AE21:$AE24)-LEN(SUBSTITUTE($AE21:$AE24,"S", "")))</f>
        <v>0</v>
      </c>
      <c r="AZ21" s="410">
        <f>SUMPRODUCT(LEN($AE21:$AE24)-LEN(SUBSTITUTE($AE21:$AE24,"F", "")))</f>
        <v>0</v>
      </c>
      <c r="BA21" s="410">
        <f>SUMPRODUCT(LEN($AE21:$AE24)-LEN(SUBSTITUTE($AE21:$AE24,"G", "")))</f>
        <v>0</v>
      </c>
      <c r="BB21" s="413">
        <f>SUMPRODUCT(LEN($AE21:$AE24)-LEN(SUBSTITUTE($AE21:$AE24,"M", "")))</f>
        <v>0</v>
      </c>
    </row>
    <row r="22" spans="2:62" ht="28.15" customHeight="1" thickBot="1" x14ac:dyDescent="0.25">
      <c r="B22" s="30"/>
      <c r="C22" s="339"/>
      <c r="D22" s="221"/>
      <c r="E22" s="220"/>
      <c r="F22" s="220"/>
      <c r="G22" s="219"/>
      <c r="H22" s="359"/>
      <c r="I22" s="391"/>
      <c r="J22" s="391"/>
      <c r="K22" s="391"/>
      <c r="L22" s="33" t="s">
        <v>122</v>
      </c>
      <c r="M22" s="55"/>
      <c r="N22" s="33" t="s">
        <v>121</v>
      </c>
      <c r="O22" s="55"/>
      <c r="P22" s="33" t="s">
        <v>120</v>
      </c>
      <c r="Q22" s="55"/>
      <c r="R22" s="33" t="s">
        <v>119</v>
      </c>
      <c r="S22" s="55"/>
      <c r="T22" s="33" t="s">
        <v>118</v>
      </c>
      <c r="U22" s="55"/>
      <c r="V22" s="33" t="s">
        <v>117</v>
      </c>
      <c r="W22" s="55"/>
      <c r="X22" s="33" t="s">
        <v>116</v>
      </c>
      <c r="Y22" s="55"/>
      <c r="Z22" s="33" t="s">
        <v>115</v>
      </c>
      <c r="AA22" s="55"/>
      <c r="AB22" s="193"/>
      <c r="AC22" s="55"/>
      <c r="AD22" s="193"/>
      <c r="AE22" s="22"/>
      <c r="AF22" s="422"/>
      <c r="AG22" s="422"/>
      <c r="AH22" s="278"/>
      <c r="AI22" s="306"/>
      <c r="AJ22" s="461"/>
      <c r="AK22" s="347"/>
      <c r="AL22" s="377"/>
      <c r="AM22" s="379"/>
      <c r="AN22" s="347"/>
      <c r="AO22" s="377"/>
      <c r="AP22" s="379"/>
      <c r="AQ22" s="347"/>
      <c r="AR22" s="377"/>
      <c r="AS22" s="379"/>
      <c r="AT22" s="347"/>
      <c r="AU22" s="377"/>
      <c r="AV22" s="379"/>
      <c r="AW22" s="372"/>
      <c r="AX22" s="375"/>
      <c r="AY22" s="417"/>
      <c r="AZ22" s="411"/>
      <c r="BA22" s="411"/>
      <c r="BB22" s="414"/>
    </row>
    <row r="23" spans="2:62" ht="28.15" customHeight="1" x14ac:dyDescent="0.2">
      <c r="B23" s="30"/>
      <c r="C23" s="340"/>
      <c r="D23" s="218"/>
      <c r="E23" s="217"/>
      <c r="F23" s="217"/>
      <c r="G23" s="216"/>
      <c r="H23" s="360"/>
      <c r="I23" s="392"/>
      <c r="J23" s="392"/>
      <c r="K23" s="392"/>
      <c r="L23" s="25" t="s">
        <v>114</v>
      </c>
      <c r="M23" s="114"/>
      <c r="N23" s="25" t="s">
        <v>112</v>
      </c>
      <c r="O23" s="114"/>
      <c r="P23" s="25" t="s">
        <v>111</v>
      </c>
      <c r="Q23" s="114"/>
      <c r="R23" s="25" t="s">
        <v>110</v>
      </c>
      <c r="S23" s="114"/>
      <c r="T23" s="25" t="s">
        <v>109</v>
      </c>
      <c r="U23" s="114"/>
      <c r="V23" s="25" t="s">
        <v>108</v>
      </c>
      <c r="W23" s="114"/>
      <c r="X23" s="25" t="s">
        <v>107</v>
      </c>
      <c r="Y23" s="114"/>
      <c r="Z23" s="25" t="s">
        <v>106</v>
      </c>
      <c r="AA23" s="114"/>
      <c r="AB23" s="190"/>
      <c r="AC23" s="114"/>
      <c r="AD23" s="190"/>
      <c r="AE23" s="22"/>
      <c r="AF23" s="422"/>
      <c r="AG23" s="422"/>
      <c r="AH23" s="278"/>
      <c r="AI23" s="306"/>
      <c r="AJ23" s="461"/>
      <c r="AK23" s="347"/>
      <c r="AL23" s="377"/>
      <c r="AM23" s="379"/>
      <c r="AN23" s="347"/>
      <c r="AO23" s="377"/>
      <c r="AP23" s="379"/>
      <c r="AQ23" s="347"/>
      <c r="AR23" s="377"/>
      <c r="AS23" s="379"/>
      <c r="AT23" s="347"/>
      <c r="AU23" s="377"/>
      <c r="AV23" s="379"/>
      <c r="AW23" s="372"/>
      <c r="AX23" s="375"/>
      <c r="AY23" s="417"/>
      <c r="AZ23" s="411"/>
      <c r="BA23" s="411"/>
      <c r="BB23" s="414"/>
    </row>
    <row r="24" spans="2:62" ht="28.15" customHeight="1" thickBot="1" x14ac:dyDescent="0.25">
      <c r="B24" s="20"/>
      <c r="C24" s="341"/>
      <c r="D24" s="215"/>
      <c r="E24" s="189"/>
      <c r="F24" s="189"/>
      <c r="G24" s="188"/>
      <c r="H24" s="361"/>
      <c r="I24" s="394"/>
      <c r="J24" s="394"/>
      <c r="K24" s="394"/>
      <c r="L24" s="15" t="s">
        <v>105</v>
      </c>
      <c r="M24" s="16"/>
      <c r="N24" s="15" t="s">
        <v>104</v>
      </c>
      <c r="O24" s="16"/>
      <c r="P24" s="15" t="s">
        <v>103</v>
      </c>
      <c r="Q24" s="16"/>
      <c r="R24" s="15" t="s">
        <v>102</v>
      </c>
      <c r="S24" s="16"/>
      <c r="T24" s="15">
        <v>20</v>
      </c>
      <c r="U24" s="16"/>
      <c r="V24" s="15" t="s">
        <v>101</v>
      </c>
      <c r="W24" s="16"/>
      <c r="X24" s="15" t="s">
        <v>100</v>
      </c>
      <c r="Y24" s="16"/>
      <c r="Z24" s="15" t="s">
        <v>99</v>
      </c>
      <c r="AA24" s="16"/>
      <c r="AB24" s="187"/>
      <c r="AC24" s="16"/>
      <c r="AD24" s="186"/>
      <c r="AE24" s="11"/>
      <c r="AF24" s="423"/>
      <c r="AG24" s="423"/>
      <c r="AH24" s="277"/>
      <c r="AI24" s="306"/>
      <c r="AJ24" s="462"/>
      <c r="AK24" s="381"/>
      <c r="AL24" s="378"/>
      <c r="AM24" s="380"/>
      <c r="AN24" s="381"/>
      <c r="AO24" s="378"/>
      <c r="AP24" s="380"/>
      <c r="AQ24" s="381"/>
      <c r="AR24" s="378"/>
      <c r="AS24" s="380"/>
      <c r="AT24" s="381"/>
      <c r="AU24" s="378"/>
      <c r="AV24" s="380"/>
      <c r="AW24" s="373"/>
      <c r="AX24" s="376"/>
      <c r="AY24" s="418"/>
      <c r="AZ24" s="412"/>
      <c r="BA24" s="412"/>
      <c r="BB24" s="415"/>
    </row>
    <row r="25" spans="2:62" ht="85.9" customHeight="1" thickTop="1" thickBot="1" x14ac:dyDescent="0.35">
      <c r="B25" s="113" t="s">
        <v>173</v>
      </c>
      <c r="C25" s="103" t="s">
        <v>172</v>
      </c>
      <c r="D25" s="108" t="s">
        <v>171</v>
      </c>
      <c r="E25" s="211" t="s">
        <v>170</v>
      </c>
      <c r="F25" s="210"/>
      <c r="G25" s="209"/>
      <c r="H25" s="109" t="s">
        <v>169</v>
      </c>
      <c r="I25" s="108" t="s">
        <v>96</v>
      </c>
      <c r="J25" s="108" t="s">
        <v>168</v>
      </c>
      <c r="K25" s="108" t="s">
        <v>97</v>
      </c>
      <c r="L25" s="365" t="s">
        <v>167</v>
      </c>
      <c r="M25" s="366"/>
      <c r="N25" s="365" t="s">
        <v>166</v>
      </c>
      <c r="O25" s="366"/>
      <c r="P25" s="365" t="s">
        <v>166</v>
      </c>
      <c r="Q25" s="367"/>
      <c r="R25" s="365" t="s">
        <v>166</v>
      </c>
      <c r="S25" s="367"/>
      <c r="T25" s="365" t="s">
        <v>166</v>
      </c>
      <c r="U25" s="367"/>
      <c r="V25" s="365" t="s">
        <v>166</v>
      </c>
      <c r="W25" s="367"/>
      <c r="X25" s="365" t="s">
        <v>166</v>
      </c>
      <c r="Y25" s="367"/>
      <c r="Z25" s="365" t="s">
        <v>166</v>
      </c>
      <c r="AA25" s="367"/>
      <c r="AB25" s="368" t="s">
        <v>165</v>
      </c>
      <c r="AC25" s="367"/>
      <c r="AD25" s="109" t="s">
        <v>164</v>
      </c>
      <c r="AE25" s="109" t="s">
        <v>163</v>
      </c>
      <c r="AF25" s="108" t="s">
        <v>162</v>
      </c>
      <c r="AG25" s="108" t="s">
        <v>161</v>
      </c>
      <c r="AH25" s="286" t="s">
        <v>160</v>
      </c>
      <c r="AI25" s="293"/>
      <c r="AJ25" s="104" t="s">
        <v>159</v>
      </c>
      <c r="AK25" s="103" t="s">
        <v>158</v>
      </c>
      <c r="AL25" s="102" t="s">
        <v>157</v>
      </c>
      <c r="AM25" s="104" t="s">
        <v>156</v>
      </c>
      <c r="AN25" s="103" t="s">
        <v>155</v>
      </c>
      <c r="AO25" s="102" t="s">
        <v>154</v>
      </c>
      <c r="AP25" s="104" t="s">
        <v>153</v>
      </c>
      <c r="AQ25" s="103" t="s">
        <v>152</v>
      </c>
      <c r="AR25" s="105" t="s">
        <v>151</v>
      </c>
      <c r="AS25" s="104" t="s">
        <v>150</v>
      </c>
      <c r="AT25" s="103" t="s">
        <v>149</v>
      </c>
      <c r="AU25" s="102" t="s">
        <v>148</v>
      </c>
      <c r="AV25" s="104" t="s">
        <v>147</v>
      </c>
      <c r="AW25" s="103" t="s">
        <v>146</v>
      </c>
      <c r="AX25" s="102" t="s">
        <v>145</v>
      </c>
      <c r="AY25" s="101" t="s">
        <v>144</v>
      </c>
      <c r="AZ25" s="100" t="s">
        <v>143</v>
      </c>
      <c r="BA25" s="100" t="s">
        <v>142</v>
      </c>
      <c r="BB25" s="99" t="s">
        <v>141</v>
      </c>
    </row>
    <row r="26" spans="2:62" ht="48" thickBot="1" x14ac:dyDescent="0.3">
      <c r="B26" s="98" t="s">
        <v>246</v>
      </c>
      <c r="C26" s="97"/>
      <c r="D26" s="208">
        <v>243</v>
      </c>
      <c r="E26" s="425">
        <v>7319.16</v>
      </c>
      <c r="F26" s="426"/>
      <c r="G26" s="427"/>
      <c r="H26" s="95" t="s">
        <v>139</v>
      </c>
      <c r="I26" s="94"/>
      <c r="J26" s="94"/>
      <c r="K26" s="93"/>
      <c r="L26" s="92"/>
      <c r="M26" s="88"/>
      <c r="N26" s="92"/>
      <c r="O26" s="88"/>
      <c r="P26" s="92"/>
      <c r="Q26" s="88"/>
      <c r="R26" s="92"/>
      <c r="S26" s="88"/>
      <c r="T26" s="92"/>
      <c r="U26" s="88"/>
      <c r="V26" s="92"/>
      <c r="W26" s="88"/>
      <c r="X26" s="92"/>
      <c r="Y26" s="88"/>
      <c r="Z26" s="92"/>
      <c r="AA26" s="207"/>
      <c r="AB26" s="90" t="s">
        <v>138</v>
      </c>
      <c r="AC26" s="88"/>
      <c r="AD26" s="88"/>
      <c r="AE26" s="88"/>
      <c r="AF26" s="87"/>
      <c r="AG26" s="87"/>
      <c r="AH26" s="285"/>
      <c r="AI26" s="66" t="s">
        <v>137</v>
      </c>
      <c r="AJ26" s="85">
        <f t="shared" ref="AJ26:BB26" si="2">SUM(AJ28:AJ39)</f>
        <v>41</v>
      </c>
      <c r="AK26" s="84">
        <f t="shared" si="2"/>
        <v>0</v>
      </c>
      <c r="AL26" s="83">
        <f t="shared" si="2"/>
        <v>0</v>
      </c>
      <c r="AM26" s="85">
        <f t="shared" si="2"/>
        <v>16</v>
      </c>
      <c r="AN26" s="84">
        <f t="shared" si="2"/>
        <v>0</v>
      </c>
      <c r="AO26" s="83">
        <f t="shared" si="2"/>
        <v>0</v>
      </c>
      <c r="AP26" s="85">
        <f t="shared" si="2"/>
        <v>1</v>
      </c>
      <c r="AQ26" s="84">
        <f t="shared" si="2"/>
        <v>0</v>
      </c>
      <c r="AR26" s="83">
        <f t="shared" si="2"/>
        <v>0</v>
      </c>
      <c r="AS26" s="85">
        <f t="shared" si="2"/>
        <v>12</v>
      </c>
      <c r="AT26" s="84">
        <f t="shared" si="2"/>
        <v>2</v>
      </c>
      <c r="AU26" s="83">
        <f t="shared" si="2"/>
        <v>0</v>
      </c>
      <c r="AV26" s="85">
        <f t="shared" si="2"/>
        <v>0</v>
      </c>
      <c r="AW26" s="84">
        <f t="shared" si="2"/>
        <v>0</v>
      </c>
      <c r="AX26" s="83">
        <f t="shared" si="2"/>
        <v>0</v>
      </c>
      <c r="AY26" s="82">
        <f t="shared" si="2"/>
        <v>0</v>
      </c>
      <c r="AZ26" s="81">
        <f t="shared" si="2"/>
        <v>0</v>
      </c>
      <c r="BA26" s="81">
        <f t="shared" si="2"/>
        <v>0</v>
      </c>
      <c r="BB26" s="80">
        <f t="shared" si="2"/>
        <v>0</v>
      </c>
      <c r="BC26" s="79" t="s">
        <v>136</v>
      </c>
      <c r="BF26" s="5">
        <f>SUM(AJ26:AL26)/$BG$5</f>
        <v>41</v>
      </c>
      <c r="BG26" s="5">
        <f>SUM(AM26:AO26,AY26)/$BG$5</f>
        <v>16</v>
      </c>
      <c r="BH26" s="5">
        <f>SUM(AP26:AR26,AZ26)/$BG$5</f>
        <v>1</v>
      </c>
      <c r="BI26" s="5">
        <f>SUM(AS26:AU26,BA26)/$BG$5</f>
        <v>14</v>
      </c>
      <c r="BJ26" s="5">
        <f>SUM(AV26:AX26,BB26)/$BG$5</f>
        <v>0</v>
      </c>
    </row>
    <row r="27" spans="2:62" ht="37.5" thickBot="1" x14ac:dyDescent="0.3">
      <c r="B27" s="78"/>
      <c r="C27" s="77"/>
      <c r="D27" s="206"/>
      <c r="E27" s="205"/>
      <c r="F27" s="205"/>
      <c r="G27" s="204"/>
      <c r="H27" s="73"/>
      <c r="I27" s="70"/>
      <c r="J27" s="70"/>
      <c r="K27" s="72"/>
      <c r="L27" s="70"/>
      <c r="M27" s="69"/>
      <c r="N27" s="70"/>
      <c r="O27" s="69"/>
      <c r="P27" s="70"/>
      <c r="Q27" s="69"/>
      <c r="R27" s="70"/>
      <c r="S27" s="69"/>
      <c r="T27" s="70"/>
      <c r="U27" s="69"/>
      <c r="V27" s="70"/>
      <c r="W27" s="69"/>
      <c r="X27" s="70"/>
      <c r="Y27" s="69"/>
      <c r="Z27" s="70"/>
      <c r="AA27" s="69"/>
      <c r="AB27" s="71"/>
      <c r="AC27" s="69"/>
      <c r="AD27" s="69"/>
      <c r="AE27" s="69"/>
      <c r="AF27" s="68"/>
      <c r="AG27" s="68"/>
      <c r="AH27" s="285"/>
      <c r="AI27" s="66" t="s">
        <v>135</v>
      </c>
      <c r="AJ27" s="65">
        <f t="shared" ref="AJ27:BB27" si="3">AJ26/3</f>
        <v>13.666666666666666</v>
      </c>
      <c r="AK27" s="64">
        <f t="shared" si="3"/>
        <v>0</v>
      </c>
      <c r="AL27" s="63">
        <f t="shared" si="3"/>
        <v>0</v>
      </c>
      <c r="AM27" s="65">
        <f t="shared" si="3"/>
        <v>5.333333333333333</v>
      </c>
      <c r="AN27" s="64">
        <f t="shared" si="3"/>
        <v>0</v>
      </c>
      <c r="AO27" s="63">
        <f t="shared" si="3"/>
        <v>0</v>
      </c>
      <c r="AP27" s="65">
        <f t="shared" si="3"/>
        <v>0.33333333333333331</v>
      </c>
      <c r="AQ27" s="64">
        <f t="shared" si="3"/>
        <v>0</v>
      </c>
      <c r="AR27" s="63">
        <f t="shared" si="3"/>
        <v>0</v>
      </c>
      <c r="AS27" s="65">
        <f t="shared" si="3"/>
        <v>4</v>
      </c>
      <c r="AT27" s="64">
        <f t="shared" si="3"/>
        <v>0.66666666666666663</v>
      </c>
      <c r="AU27" s="63">
        <f t="shared" si="3"/>
        <v>0</v>
      </c>
      <c r="AV27" s="65">
        <f t="shared" si="3"/>
        <v>0</v>
      </c>
      <c r="AW27" s="64">
        <f t="shared" si="3"/>
        <v>0</v>
      </c>
      <c r="AX27" s="63">
        <f t="shared" si="3"/>
        <v>0</v>
      </c>
      <c r="AY27" s="62">
        <f t="shared" si="3"/>
        <v>0</v>
      </c>
      <c r="AZ27" s="61">
        <f t="shared" si="3"/>
        <v>0</v>
      </c>
      <c r="BA27" s="61">
        <f t="shared" si="3"/>
        <v>0</v>
      </c>
      <c r="BB27" s="60">
        <f t="shared" si="3"/>
        <v>0</v>
      </c>
      <c r="BC27" s="59" t="s">
        <v>134</v>
      </c>
    </row>
    <row r="28" spans="2:62" ht="28.15" customHeight="1" x14ac:dyDescent="0.2">
      <c r="B28" s="30"/>
      <c r="C28" s="338">
        <v>1</v>
      </c>
      <c r="D28" s="212"/>
      <c r="E28" s="223"/>
      <c r="F28" s="223"/>
      <c r="G28" s="222"/>
      <c r="H28" s="358" t="s">
        <v>133</v>
      </c>
      <c r="I28" s="390">
        <v>185</v>
      </c>
      <c r="J28" s="390">
        <v>36</v>
      </c>
      <c r="K28" s="390">
        <v>8</v>
      </c>
      <c r="L28" s="42" t="s">
        <v>131</v>
      </c>
      <c r="M28" s="43" t="s">
        <v>132</v>
      </c>
      <c r="N28" s="42" t="s">
        <v>129</v>
      </c>
      <c r="O28" s="43" t="s">
        <v>179</v>
      </c>
      <c r="P28" s="42" t="s">
        <v>128</v>
      </c>
      <c r="Q28" s="43" t="s">
        <v>179</v>
      </c>
      <c r="R28" s="42" t="s">
        <v>127</v>
      </c>
      <c r="S28" s="43" t="s">
        <v>179</v>
      </c>
      <c r="T28" s="42" t="s">
        <v>126</v>
      </c>
      <c r="U28" s="43" t="s">
        <v>357</v>
      </c>
      <c r="V28" s="42" t="s">
        <v>125</v>
      </c>
      <c r="W28" s="43" t="s">
        <v>498</v>
      </c>
      <c r="X28" s="42" t="s">
        <v>124</v>
      </c>
      <c r="Y28" s="43" t="s">
        <v>354</v>
      </c>
      <c r="Z28" s="42" t="s">
        <v>123</v>
      </c>
      <c r="AA28" s="43"/>
      <c r="AB28" s="196"/>
      <c r="AC28" s="43"/>
      <c r="AD28" s="196" t="s">
        <v>494</v>
      </c>
      <c r="AE28" s="58"/>
      <c r="AF28" s="421">
        <v>5</v>
      </c>
      <c r="AG28" s="421"/>
      <c r="AH28" s="279"/>
      <c r="AI28" s="306"/>
      <c r="AJ28" s="349">
        <f>SUMPRODUCT(LEN($M28:$AA31)-LEN(SUBSTITUTE($M28:$AA31,"A", "")))</f>
        <v>41</v>
      </c>
      <c r="AK28" s="352">
        <f>SUMPRODUCT(LEN($AD28:$AD31)-LEN(SUBSTITUTE($AD28:$AD31,"A", "")))</f>
        <v>0</v>
      </c>
      <c r="AL28" s="335">
        <f>SUMPRODUCT(LEN($AC28:$AC31)-LEN(SUBSTITUTE($AC28:$AC31,"A", "")))</f>
        <v>0</v>
      </c>
      <c r="AM28" s="349">
        <f>SUMPRODUCT(LEN($M28:$AA31)-LEN(SUBSTITUTE($M28:$AA31,"S", "")))</f>
        <v>16</v>
      </c>
      <c r="AN28" s="352">
        <f>SUMPRODUCT(LEN($AD28:$AD31)-LEN(SUBSTITUTE($AD28:$AD31,"S", "")))</f>
        <v>0</v>
      </c>
      <c r="AO28" s="335">
        <f>SUMPRODUCT(LEN($AC28:$AC31)-LEN(SUBSTITUTE($AC28:$AC31,"S", "")))</f>
        <v>0</v>
      </c>
      <c r="AP28" s="349">
        <f>SUMPRODUCT(LEN($M28:$AA31)-LEN(SUBSTITUTE($M28:$AA31,"F", "")))</f>
        <v>1</v>
      </c>
      <c r="AQ28" s="352">
        <f>SUMPRODUCT(LEN($AD28:$AD31)-LEN(SUBSTITUTE($AD28:$AD31,"F", "")))</f>
        <v>0</v>
      </c>
      <c r="AR28" s="335">
        <f>SUMPRODUCT(LEN($AC28:$AC31)-LEN(SUBSTITUTE($AC28:$AC31,"F", "")))</f>
        <v>0</v>
      </c>
      <c r="AS28" s="349">
        <f>SUMPRODUCT(LEN($M28:$AA31)-LEN(SUBSTITUTE($M28:$AA31,"G", "")))</f>
        <v>12</v>
      </c>
      <c r="AT28" s="352">
        <f>SUMPRODUCT(LEN($AD28:$AD31)-LEN(SUBSTITUTE($AD28:$AD31,"G", "")))</f>
        <v>2</v>
      </c>
      <c r="AU28" s="335">
        <f>SUMPRODUCT(LEN($AC28:$AC31)-LEN(SUBSTITUTE($AC28:$AC31,"G", "")))</f>
        <v>0</v>
      </c>
      <c r="AV28" s="349">
        <f>SUMPRODUCT(LEN($L28:$AA31)-LEN(SUBSTITUTE($L28:$AA31,"M", "")))</f>
        <v>0</v>
      </c>
      <c r="AW28" s="362">
        <f>SUMPRODUCT(LEN($AD28:$AD31)-LEN(SUBSTITUTE($AD28:$AD31,"M", "")))</f>
        <v>0</v>
      </c>
      <c r="AX28" s="374">
        <f>SUMPRODUCT(LEN($AC28:$AC31)-LEN(SUBSTITUTE($AC28:$AC31,"M", "")))</f>
        <v>0</v>
      </c>
      <c r="AY28" s="416">
        <f>SUMPRODUCT(LEN($AE28:$AE31)-LEN(SUBSTITUTE($AE28:$AE31,"S", "")))</f>
        <v>0</v>
      </c>
      <c r="AZ28" s="410">
        <f>SUMPRODUCT(LEN($AE28:$AE31)-LEN(SUBSTITUTE($AE28:$AE31,"F", "")))</f>
        <v>0</v>
      </c>
      <c r="BA28" s="410">
        <f>SUMPRODUCT(LEN($AE28:$AE31)-LEN(SUBSTITUTE($AE28:$AE31,"G", "")))</f>
        <v>0</v>
      </c>
      <c r="BB28" s="413">
        <f>SUMPRODUCT(LEN($AE28:$AE31)-LEN(SUBSTITUTE($AE28:$AE31,"M", "")))</f>
        <v>0</v>
      </c>
    </row>
    <row r="29" spans="2:62" ht="28.15" customHeight="1" thickBot="1" x14ac:dyDescent="0.25">
      <c r="B29" s="30"/>
      <c r="C29" s="339"/>
      <c r="D29" s="221"/>
      <c r="E29" s="220"/>
      <c r="F29" s="220"/>
      <c r="G29" s="219"/>
      <c r="H29" s="359"/>
      <c r="I29" s="391"/>
      <c r="J29" s="391"/>
      <c r="K29" s="391"/>
      <c r="L29" s="33" t="s">
        <v>122</v>
      </c>
      <c r="M29" s="55" t="s">
        <v>179</v>
      </c>
      <c r="N29" s="33" t="s">
        <v>121</v>
      </c>
      <c r="O29" s="55" t="s">
        <v>357</v>
      </c>
      <c r="P29" s="33" t="s">
        <v>120</v>
      </c>
      <c r="Q29" s="55" t="s">
        <v>179</v>
      </c>
      <c r="R29" s="33" t="s">
        <v>119</v>
      </c>
      <c r="S29" s="55" t="s">
        <v>357</v>
      </c>
      <c r="T29" s="33" t="s">
        <v>118</v>
      </c>
      <c r="U29" s="55" t="s">
        <v>1100</v>
      </c>
      <c r="V29" s="33" t="s">
        <v>117</v>
      </c>
      <c r="W29" s="55" t="s">
        <v>353</v>
      </c>
      <c r="X29" s="33" t="s">
        <v>116</v>
      </c>
      <c r="Y29" s="55" t="s">
        <v>354</v>
      </c>
      <c r="Z29" s="33" t="s">
        <v>115</v>
      </c>
      <c r="AA29" s="55"/>
      <c r="AB29" s="193"/>
      <c r="AC29" s="55"/>
      <c r="AD29" s="193"/>
      <c r="AE29" s="57"/>
      <c r="AF29" s="422"/>
      <c r="AG29" s="422"/>
      <c r="AH29" s="278"/>
      <c r="AI29" s="306"/>
      <c r="AJ29" s="379"/>
      <c r="AK29" s="347"/>
      <c r="AL29" s="377"/>
      <c r="AM29" s="379"/>
      <c r="AN29" s="347"/>
      <c r="AO29" s="377"/>
      <c r="AP29" s="379"/>
      <c r="AQ29" s="347"/>
      <c r="AR29" s="377"/>
      <c r="AS29" s="379"/>
      <c r="AT29" s="347"/>
      <c r="AU29" s="377"/>
      <c r="AV29" s="379"/>
      <c r="AW29" s="372"/>
      <c r="AX29" s="375"/>
      <c r="AY29" s="417"/>
      <c r="AZ29" s="411"/>
      <c r="BA29" s="411"/>
      <c r="BB29" s="414"/>
    </row>
    <row r="30" spans="2:62" ht="28.15" customHeight="1" x14ac:dyDescent="0.2">
      <c r="B30" s="30"/>
      <c r="C30" s="340"/>
      <c r="D30" s="218"/>
      <c r="E30" s="217"/>
      <c r="F30" s="217"/>
      <c r="G30" s="216"/>
      <c r="H30" s="360">
        <v>243</v>
      </c>
      <c r="I30" s="392"/>
      <c r="J30" s="392"/>
      <c r="K30" s="392"/>
      <c r="L30" s="25" t="s">
        <v>114</v>
      </c>
      <c r="M30" s="114" t="s">
        <v>457</v>
      </c>
      <c r="N30" s="25" t="s">
        <v>112</v>
      </c>
      <c r="O30" s="114" t="s">
        <v>179</v>
      </c>
      <c r="P30" s="25" t="s">
        <v>111</v>
      </c>
      <c r="Q30" s="114" t="s">
        <v>458</v>
      </c>
      <c r="R30" s="25" t="s">
        <v>110</v>
      </c>
      <c r="S30" s="114" t="s">
        <v>484</v>
      </c>
      <c r="T30" s="25" t="s">
        <v>109</v>
      </c>
      <c r="U30" s="114" t="s">
        <v>494</v>
      </c>
      <c r="V30" s="25" t="s">
        <v>108</v>
      </c>
      <c r="W30" s="114" t="s">
        <v>567</v>
      </c>
      <c r="X30" s="25" t="s">
        <v>107</v>
      </c>
      <c r="Y30" s="114" t="s">
        <v>130</v>
      </c>
      <c r="Z30" s="25" t="s">
        <v>106</v>
      </c>
      <c r="AA30" s="114"/>
      <c r="AB30" s="190"/>
      <c r="AC30" s="114"/>
      <c r="AD30" s="190"/>
      <c r="AE30" s="57"/>
      <c r="AF30" s="422"/>
      <c r="AG30" s="422"/>
      <c r="AH30" s="278"/>
      <c r="AI30" s="306"/>
      <c r="AJ30" s="379"/>
      <c r="AK30" s="347"/>
      <c r="AL30" s="377"/>
      <c r="AM30" s="379"/>
      <c r="AN30" s="347"/>
      <c r="AO30" s="377"/>
      <c r="AP30" s="379"/>
      <c r="AQ30" s="347"/>
      <c r="AR30" s="377"/>
      <c r="AS30" s="379"/>
      <c r="AT30" s="347"/>
      <c r="AU30" s="377"/>
      <c r="AV30" s="379"/>
      <c r="AW30" s="372"/>
      <c r="AX30" s="375"/>
      <c r="AY30" s="417"/>
      <c r="AZ30" s="411"/>
      <c r="BA30" s="411"/>
      <c r="BB30" s="414"/>
    </row>
    <row r="31" spans="2:62" ht="28.15" customHeight="1" thickBot="1" x14ac:dyDescent="0.25">
      <c r="B31" s="30"/>
      <c r="C31" s="355"/>
      <c r="D31" s="246"/>
      <c r="E31" s="254"/>
      <c r="F31" s="254"/>
      <c r="G31" s="253"/>
      <c r="H31" s="361"/>
      <c r="I31" s="393"/>
      <c r="J31" s="393"/>
      <c r="K31" s="393"/>
      <c r="L31" s="50" t="s">
        <v>105</v>
      </c>
      <c r="M31" s="51" t="s">
        <v>467</v>
      </c>
      <c r="N31" s="50" t="s">
        <v>104</v>
      </c>
      <c r="O31" s="51" t="s">
        <v>179</v>
      </c>
      <c r="P31" s="50" t="s">
        <v>103</v>
      </c>
      <c r="Q31" s="51" t="s">
        <v>179</v>
      </c>
      <c r="R31" s="50" t="s">
        <v>102</v>
      </c>
      <c r="S31" s="51" t="s">
        <v>457</v>
      </c>
      <c r="T31" s="50">
        <v>20</v>
      </c>
      <c r="U31" s="51" t="s">
        <v>491</v>
      </c>
      <c r="V31" s="50" t="s">
        <v>101</v>
      </c>
      <c r="W31" s="51" t="s">
        <v>349</v>
      </c>
      <c r="X31" s="50" t="s">
        <v>100</v>
      </c>
      <c r="Y31" s="51" t="s">
        <v>130</v>
      </c>
      <c r="Z31" s="50" t="s">
        <v>99</v>
      </c>
      <c r="AA31" s="51"/>
      <c r="AB31" s="187"/>
      <c r="AC31" s="51"/>
      <c r="AD31" s="187"/>
      <c r="AE31" s="56"/>
      <c r="AF31" s="424"/>
      <c r="AG31" s="424"/>
      <c r="AH31" s="280"/>
      <c r="AI31" s="306"/>
      <c r="AJ31" s="380"/>
      <c r="AK31" s="381"/>
      <c r="AL31" s="378"/>
      <c r="AM31" s="380"/>
      <c r="AN31" s="381"/>
      <c r="AO31" s="378"/>
      <c r="AP31" s="380"/>
      <c r="AQ31" s="381"/>
      <c r="AR31" s="378"/>
      <c r="AS31" s="380"/>
      <c r="AT31" s="381"/>
      <c r="AU31" s="378"/>
      <c r="AV31" s="380"/>
      <c r="AW31" s="373"/>
      <c r="AX31" s="376"/>
      <c r="AY31" s="418"/>
      <c r="AZ31" s="412"/>
      <c r="BA31" s="412"/>
      <c r="BB31" s="415"/>
    </row>
    <row r="32" spans="2:62" ht="28.15" customHeight="1" x14ac:dyDescent="0.2">
      <c r="B32" s="30"/>
      <c r="C32" s="338">
        <v>2</v>
      </c>
      <c r="D32" s="212"/>
      <c r="E32" s="223"/>
      <c r="F32" s="223"/>
      <c r="G32" s="222"/>
      <c r="H32" s="358"/>
      <c r="I32" s="390"/>
      <c r="J32" s="390"/>
      <c r="K32" s="390"/>
      <c r="L32" s="42" t="s">
        <v>131</v>
      </c>
      <c r="M32" s="43"/>
      <c r="N32" s="42" t="s">
        <v>129</v>
      </c>
      <c r="O32" s="43"/>
      <c r="P32" s="42" t="s">
        <v>128</v>
      </c>
      <c r="Q32" s="43"/>
      <c r="R32" s="42" t="s">
        <v>127</v>
      </c>
      <c r="S32" s="43"/>
      <c r="T32" s="42" t="s">
        <v>126</v>
      </c>
      <c r="U32" s="43"/>
      <c r="V32" s="42" t="s">
        <v>125</v>
      </c>
      <c r="W32" s="43"/>
      <c r="X32" s="42" t="s">
        <v>124</v>
      </c>
      <c r="Y32" s="43"/>
      <c r="Z32" s="42" t="s">
        <v>123</v>
      </c>
      <c r="AA32" s="43"/>
      <c r="AB32" s="196"/>
      <c r="AC32" s="43"/>
      <c r="AD32" s="196"/>
      <c r="AE32" s="39"/>
      <c r="AF32" s="421"/>
      <c r="AG32" s="421"/>
      <c r="AH32" s="279"/>
      <c r="AI32" s="306"/>
      <c r="AJ32" s="349">
        <f>SUMPRODUCT(LEN($M32:$AA35)-LEN(SUBSTITUTE($M32:$AA35,"A", "")))</f>
        <v>0</v>
      </c>
      <c r="AK32" s="352">
        <f>SUMPRODUCT(LEN($AD32:$AD35)-LEN(SUBSTITUTE($AD32:$AD35,"A", "")))</f>
        <v>0</v>
      </c>
      <c r="AL32" s="335">
        <f>SUMPRODUCT(LEN($AC32:$AC35)-LEN(SUBSTITUTE($AC32:$AC35,"A", "")))</f>
        <v>0</v>
      </c>
      <c r="AM32" s="349">
        <f>SUMPRODUCT(LEN($M32:$AA35)-LEN(SUBSTITUTE($M32:$AA35,"S", "")))</f>
        <v>0</v>
      </c>
      <c r="AN32" s="352">
        <f>SUMPRODUCT(LEN($AD32:$AD35)-LEN(SUBSTITUTE($AD32:$AD35,"S", "")))</f>
        <v>0</v>
      </c>
      <c r="AO32" s="335">
        <f>SUMPRODUCT(LEN($AC32:$AC35)-LEN(SUBSTITUTE($AC32:$AC35,"S", "")))</f>
        <v>0</v>
      </c>
      <c r="AP32" s="349">
        <f>SUMPRODUCT(LEN($M32:$AA35)-LEN(SUBSTITUTE($M32:$AA35,"F", "")))</f>
        <v>0</v>
      </c>
      <c r="AQ32" s="352">
        <f>SUMPRODUCT(LEN($AD32:$AD35)-LEN(SUBSTITUTE($AD32:$AD35,"F", "")))</f>
        <v>0</v>
      </c>
      <c r="AR32" s="335">
        <f>SUMPRODUCT(LEN($AC32:$AC35)-LEN(SUBSTITUTE($AC32:$AC35,"F", "")))</f>
        <v>0</v>
      </c>
      <c r="AS32" s="349">
        <f>SUMPRODUCT(LEN($M32:$AA35)-LEN(SUBSTITUTE($M32:$AA35,"G", "")))</f>
        <v>0</v>
      </c>
      <c r="AT32" s="352">
        <f>SUMPRODUCT(LEN($AD32:$AD35)-LEN(SUBSTITUTE($AD32:$AD35,"G", "")))</f>
        <v>0</v>
      </c>
      <c r="AU32" s="335">
        <f>SUMPRODUCT(LEN($AC32:$AC35)-LEN(SUBSTITUTE($AC32:$AC35,"G", "")))</f>
        <v>0</v>
      </c>
      <c r="AV32" s="349">
        <f>SUMPRODUCT(LEN($L32:$AA35)-LEN(SUBSTITUTE($L32:$AA35,"M", "")))</f>
        <v>0</v>
      </c>
      <c r="AW32" s="362">
        <f>SUMPRODUCT(LEN($AD32:$AD35)-LEN(SUBSTITUTE($AD32:$AD35,"M", "")))</f>
        <v>0</v>
      </c>
      <c r="AX32" s="374">
        <f>SUMPRODUCT(LEN($AC32:$AC35)-LEN(SUBSTITUTE($AC32:$AC35,"M", "")))</f>
        <v>0</v>
      </c>
      <c r="AY32" s="416">
        <f>SUMPRODUCT(LEN($AE32:$AE35)-LEN(SUBSTITUTE($AE32:$AE35,"S", "")))</f>
        <v>0</v>
      </c>
      <c r="AZ32" s="410">
        <f>SUMPRODUCT(LEN($AE32:$AE35)-LEN(SUBSTITUTE($AE32:$AE35,"F", "")))</f>
        <v>0</v>
      </c>
      <c r="BA32" s="410">
        <f>SUMPRODUCT(LEN($AE32:$AE35)-LEN(SUBSTITUTE($AE32:$AE35,"G", "")))</f>
        <v>0</v>
      </c>
      <c r="BB32" s="413">
        <f>SUMPRODUCT(LEN($AE32:$AE35)-LEN(SUBSTITUTE($AE32:$AE35,"M", "")))</f>
        <v>0</v>
      </c>
    </row>
    <row r="33" spans="2:62" ht="28.15" customHeight="1" thickBot="1" x14ac:dyDescent="0.25">
      <c r="B33" s="30"/>
      <c r="C33" s="339"/>
      <c r="D33" s="221"/>
      <c r="E33" s="220"/>
      <c r="F33" s="220"/>
      <c r="G33" s="219"/>
      <c r="H33" s="359"/>
      <c r="I33" s="391"/>
      <c r="J33" s="391"/>
      <c r="K33" s="391"/>
      <c r="L33" s="33" t="s">
        <v>122</v>
      </c>
      <c r="M33" s="55"/>
      <c r="N33" s="33" t="s">
        <v>121</v>
      </c>
      <c r="O33" s="55"/>
      <c r="P33" s="33" t="s">
        <v>120</v>
      </c>
      <c r="Q33" s="55"/>
      <c r="R33" s="33" t="s">
        <v>119</v>
      </c>
      <c r="S33" s="55"/>
      <c r="T33" s="33" t="s">
        <v>118</v>
      </c>
      <c r="U33" s="55"/>
      <c r="V33" s="33" t="s">
        <v>117</v>
      </c>
      <c r="W33" s="55"/>
      <c r="X33" s="33" t="s">
        <v>116</v>
      </c>
      <c r="Y33" s="55"/>
      <c r="Z33" s="33" t="s">
        <v>115</v>
      </c>
      <c r="AA33" s="55"/>
      <c r="AB33" s="193"/>
      <c r="AC33" s="55"/>
      <c r="AD33" s="193"/>
      <c r="AE33" s="22"/>
      <c r="AF33" s="422"/>
      <c r="AG33" s="422"/>
      <c r="AH33" s="278"/>
      <c r="AI33" s="306"/>
      <c r="AJ33" s="379"/>
      <c r="AK33" s="347"/>
      <c r="AL33" s="377"/>
      <c r="AM33" s="379"/>
      <c r="AN33" s="347"/>
      <c r="AO33" s="377"/>
      <c r="AP33" s="379"/>
      <c r="AQ33" s="347"/>
      <c r="AR33" s="377"/>
      <c r="AS33" s="379"/>
      <c r="AT33" s="347"/>
      <c r="AU33" s="377"/>
      <c r="AV33" s="379"/>
      <c r="AW33" s="372"/>
      <c r="AX33" s="375"/>
      <c r="AY33" s="417"/>
      <c r="AZ33" s="411"/>
      <c r="BA33" s="411"/>
      <c r="BB33" s="414"/>
    </row>
    <row r="34" spans="2:62" ht="28.15" customHeight="1" x14ac:dyDescent="0.2">
      <c r="B34" s="30"/>
      <c r="C34" s="340"/>
      <c r="D34" s="218"/>
      <c r="E34" s="217"/>
      <c r="F34" s="217"/>
      <c r="G34" s="216"/>
      <c r="H34" s="360"/>
      <c r="I34" s="392"/>
      <c r="J34" s="392"/>
      <c r="K34" s="392"/>
      <c r="L34" s="25" t="s">
        <v>114</v>
      </c>
      <c r="M34" s="114"/>
      <c r="N34" s="25" t="s">
        <v>112</v>
      </c>
      <c r="O34" s="114"/>
      <c r="P34" s="25" t="s">
        <v>111</v>
      </c>
      <c r="Q34" s="114"/>
      <c r="R34" s="25" t="s">
        <v>110</v>
      </c>
      <c r="S34" s="114"/>
      <c r="T34" s="25" t="s">
        <v>109</v>
      </c>
      <c r="U34" s="114"/>
      <c r="V34" s="25" t="s">
        <v>108</v>
      </c>
      <c r="W34" s="114"/>
      <c r="X34" s="25" t="s">
        <v>107</v>
      </c>
      <c r="Y34" s="114"/>
      <c r="Z34" s="25" t="s">
        <v>106</v>
      </c>
      <c r="AA34" s="114"/>
      <c r="AB34" s="190"/>
      <c r="AC34" s="114"/>
      <c r="AD34" s="190"/>
      <c r="AE34" s="22"/>
      <c r="AF34" s="422"/>
      <c r="AG34" s="422"/>
      <c r="AH34" s="278"/>
      <c r="AI34" s="306"/>
      <c r="AJ34" s="379"/>
      <c r="AK34" s="347"/>
      <c r="AL34" s="377"/>
      <c r="AM34" s="379"/>
      <c r="AN34" s="347"/>
      <c r="AO34" s="377"/>
      <c r="AP34" s="379"/>
      <c r="AQ34" s="347"/>
      <c r="AR34" s="377"/>
      <c r="AS34" s="379"/>
      <c r="AT34" s="347"/>
      <c r="AU34" s="377"/>
      <c r="AV34" s="379"/>
      <c r="AW34" s="372"/>
      <c r="AX34" s="375"/>
      <c r="AY34" s="417"/>
      <c r="AZ34" s="411"/>
      <c r="BA34" s="411"/>
      <c r="BB34" s="414"/>
    </row>
    <row r="35" spans="2:62" ht="28.15" customHeight="1" thickBot="1" x14ac:dyDescent="0.25">
      <c r="B35" s="30"/>
      <c r="C35" s="355"/>
      <c r="D35" s="246"/>
      <c r="E35" s="254"/>
      <c r="F35" s="254"/>
      <c r="G35" s="253"/>
      <c r="H35" s="361"/>
      <c r="I35" s="393"/>
      <c r="J35" s="393"/>
      <c r="K35" s="393"/>
      <c r="L35" s="50" t="s">
        <v>105</v>
      </c>
      <c r="M35" s="51"/>
      <c r="N35" s="50" t="s">
        <v>104</v>
      </c>
      <c r="O35" s="51"/>
      <c r="P35" s="50" t="s">
        <v>103</v>
      </c>
      <c r="Q35" s="51"/>
      <c r="R35" s="50" t="s">
        <v>102</v>
      </c>
      <c r="S35" s="51"/>
      <c r="T35" s="50">
        <v>20</v>
      </c>
      <c r="U35" s="51"/>
      <c r="V35" s="50" t="s">
        <v>101</v>
      </c>
      <c r="W35" s="51"/>
      <c r="X35" s="50" t="s">
        <v>100</v>
      </c>
      <c r="Y35" s="51"/>
      <c r="Z35" s="50" t="s">
        <v>99</v>
      </c>
      <c r="AA35" s="51"/>
      <c r="AB35" s="187"/>
      <c r="AC35" s="51"/>
      <c r="AD35" s="187"/>
      <c r="AE35" s="48"/>
      <c r="AF35" s="424"/>
      <c r="AG35" s="424"/>
      <c r="AH35" s="280"/>
      <c r="AI35" s="306"/>
      <c r="AJ35" s="380"/>
      <c r="AK35" s="381"/>
      <c r="AL35" s="378"/>
      <c r="AM35" s="380"/>
      <c r="AN35" s="381"/>
      <c r="AO35" s="378"/>
      <c r="AP35" s="380"/>
      <c r="AQ35" s="381"/>
      <c r="AR35" s="378"/>
      <c r="AS35" s="380"/>
      <c r="AT35" s="381"/>
      <c r="AU35" s="378"/>
      <c r="AV35" s="380"/>
      <c r="AW35" s="373"/>
      <c r="AX35" s="376"/>
      <c r="AY35" s="418"/>
      <c r="AZ35" s="412"/>
      <c r="BA35" s="412"/>
      <c r="BB35" s="415"/>
    </row>
    <row r="36" spans="2:62" ht="28.15" customHeight="1" x14ac:dyDescent="0.2">
      <c r="B36" s="30"/>
      <c r="C36" s="338">
        <v>3</v>
      </c>
      <c r="D36" s="212"/>
      <c r="E36" s="223"/>
      <c r="F36" s="223"/>
      <c r="G36" s="222"/>
      <c r="H36" s="358"/>
      <c r="I36" s="390"/>
      <c r="J36" s="390"/>
      <c r="K36" s="390"/>
      <c r="L36" s="42" t="s">
        <v>131</v>
      </c>
      <c r="M36" s="43"/>
      <c r="N36" s="42" t="s">
        <v>129</v>
      </c>
      <c r="O36" s="43"/>
      <c r="P36" s="42" t="s">
        <v>128</v>
      </c>
      <c r="Q36" s="43"/>
      <c r="R36" s="42" t="s">
        <v>127</v>
      </c>
      <c r="S36" s="43"/>
      <c r="T36" s="42" t="s">
        <v>126</v>
      </c>
      <c r="U36" s="43"/>
      <c r="V36" s="42" t="s">
        <v>125</v>
      </c>
      <c r="W36" s="43"/>
      <c r="X36" s="42" t="s">
        <v>124</v>
      </c>
      <c r="Y36" s="43"/>
      <c r="Z36" s="42" t="s">
        <v>123</v>
      </c>
      <c r="AA36" s="43"/>
      <c r="AB36" s="196"/>
      <c r="AC36" s="43"/>
      <c r="AD36" s="196"/>
      <c r="AE36" s="39"/>
      <c r="AF36" s="421"/>
      <c r="AG36" s="421"/>
      <c r="AH36" s="279"/>
      <c r="AI36" s="306"/>
      <c r="AJ36" s="349">
        <f>SUMPRODUCT(LEN($M36:$AA39)-LEN(SUBSTITUTE($M36:$AA39,"A", "")))</f>
        <v>0</v>
      </c>
      <c r="AK36" s="352">
        <f>SUMPRODUCT(LEN($AD36:$AD39)-LEN(SUBSTITUTE($AD36:$AD39,"A", "")))</f>
        <v>0</v>
      </c>
      <c r="AL36" s="335">
        <f>SUMPRODUCT(LEN($AC36:$AC39)-LEN(SUBSTITUTE($AC36:$AC39,"A", "")))</f>
        <v>0</v>
      </c>
      <c r="AM36" s="349">
        <f>SUMPRODUCT(LEN($M36:$AA39)-LEN(SUBSTITUTE($M36:$AA39,"S", "")))</f>
        <v>0</v>
      </c>
      <c r="AN36" s="352">
        <f>SUMPRODUCT(LEN($AD36:$AD39)-LEN(SUBSTITUTE($AD36:$AD39,"S", "")))</f>
        <v>0</v>
      </c>
      <c r="AO36" s="335">
        <f>SUMPRODUCT(LEN($AC36:$AC39)-LEN(SUBSTITUTE($AC36:$AC39,"S", "")))</f>
        <v>0</v>
      </c>
      <c r="AP36" s="349">
        <f>SUMPRODUCT(LEN($M36:$AA39)-LEN(SUBSTITUTE($M36:$AA39,"F", "")))</f>
        <v>0</v>
      </c>
      <c r="AQ36" s="352">
        <f>SUMPRODUCT(LEN($AD36:$AD39)-LEN(SUBSTITUTE($AD36:$AD39,"F", "")))</f>
        <v>0</v>
      </c>
      <c r="AR36" s="335">
        <f>SUMPRODUCT(LEN($AC36:$AC39)-LEN(SUBSTITUTE($AC36:$AC39,"F", "")))</f>
        <v>0</v>
      </c>
      <c r="AS36" s="349">
        <f>SUMPRODUCT(LEN($M36:$AA39)-LEN(SUBSTITUTE($M36:$AA39,"G", "")))</f>
        <v>0</v>
      </c>
      <c r="AT36" s="352">
        <f>SUMPRODUCT(LEN($AD36:$AD39)-LEN(SUBSTITUTE($AD36:$AD39,"G", "")))</f>
        <v>0</v>
      </c>
      <c r="AU36" s="335">
        <f>SUMPRODUCT(LEN($AC36:$AC39)-LEN(SUBSTITUTE($AC36:$AC39,"G", "")))</f>
        <v>0</v>
      </c>
      <c r="AV36" s="349">
        <f>SUMPRODUCT(LEN($L36:$AA39)-LEN(SUBSTITUTE($L36:$AA39,"M", "")))</f>
        <v>0</v>
      </c>
      <c r="AW36" s="362">
        <f>SUMPRODUCT(LEN($AD36:$AD39)-LEN(SUBSTITUTE($AD36:$AD39,"M", "")))</f>
        <v>0</v>
      </c>
      <c r="AX36" s="374">
        <f>SUMPRODUCT(LEN($AC36:$AC39)-LEN(SUBSTITUTE($AC36:$AC39,"M", "")))</f>
        <v>0</v>
      </c>
      <c r="AY36" s="416">
        <f>SUMPRODUCT(LEN($AE36:$AE39)-LEN(SUBSTITUTE($AE36:$AE39,"S", "")))</f>
        <v>0</v>
      </c>
      <c r="AZ36" s="410">
        <f>SUMPRODUCT(LEN($AE36:$AE39)-LEN(SUBSTITUTE($AE36:$AE39,"F", "")))</f>
        <v>0</v>
      </c>
      <c r="BA36" s="410">
        <f>SUMPRODUCT(LEN($AE36:$AE39)-LEN(SUBSTITUTE($AE36:$AE39,"G", "")))</f>
        <v>0</v>
      </c>
      <c r="BB36" s="413">
        <f>SUMPRODUCT(LEN($AE36:$AE39)-LEN(SUBSTITUTE($AE36:$AE39,"M", "")))</f>
        <v>0</v>
      </c>
    </row>
    <row r="37" spans="2:62" ht="28.15" customHeight="1" thickBot="1" x14ac:dyDescent="0.25">
      <c r="B37" s="30"/>
      <c r="C37" s="339"/>
      <c r="D37" s="221"/>
      <c r="E37" s="220"/>
      <c r="F37" s="220"/>
      <c r="G37" s="219"/>
      <c r="H37" s="359"/>
      <c r="I37" s="391"/>
      <c r="J37" s="391"/>
      <c r="K37" s="391"/>
      <c r="L37" s="33" t="s">
        <v>122</v>
      </c>
      <c r="M37" s="55"/>
      <c r="N37" s="33" t="s">
        <v>121</v>
      </c>
      <c r="O37" s="55"/>
      <c r="P37" s="33" t="s">
        <v>120</v>
      </c>
      <c r="Q37" s="55"/>
      <c r="R37" s="33" t="s">
        <v>119</v>
      </c>
      <c r="S37" s="55"/>
      <c r="T37" s="33" t="s">
        <v>118</v>
      </c>
      <c r="U37" s="55"/>
      <c r="V37" s="33" t="s">
        <v>117</v>
      </c>
      <c r="W37" s="55"/>
      <c r="X37" s="33" t="s">
        <v>116</v>
      </c>
      <c r="Y37" s="55"/>
      <c r="Z37" s="33" t="s">
        <v>115</v>
      </c>
      <c r="AA37" s="55"/>
      <c r="AB37" s="193"/>
      <c r="AC37" s="55"/>
      <c r="AD37" s="193"/>
      <c r="AE37" s="22"/>
      <c r="AF37" s="422"/>
      <c r="AG37" s="422"/>
      <c r="AH37" s="278"/>
      <c r="AI37" s="306"/>
      <c r="AJ37" s="379"/>
      <c r="AK37" s="347"/>
      <c r="AL37" s="377"/>
      <c r="AM37" s="379"/>
      <c r="AN37" s="347"/>
      <c r="AO37" s="377"/>
      <c r="AP37" s="379"/>
      <c r="AQ37" s="347"/>
      <c r="AR37" s="377"/>
      <c r="AS37" s="379"/>
      <c r="AT37" s="347"/>
      <c r="AU37" s="377"/>
      <c r="AV37" s="379"/>
      <c r="AW37" s="372"/>
      <c r="AX37" s="375"/>
      <c r="AY37" s="417"/>
      <c r="AZ37" s="411"/>
      <c r="BA37" s="411"/>
      <c r="BB37" s="414"/>
    </row>
    <row r="38" spans="2:62" ht="28.15" customHeight="1" x14ac:dyDescent="0.2">
      <c r="B38" s="30"/>
      <c r="C38" s="340"/>
      <c r="D38" s="218"/>
      <c r="E38" s="217"/>
      <c r="F38" s="217"/>
      <c r="G38" s="216"/>
      <c r="H38" s="360"/>
      <c r="I38" s="392"/>
      <c r="J38" s="392"/>
      <c r="K38" s="392"/>
      <c r="L38" s="25" t="s">
        <v>114</v>
      </c>
      <c r="M38" s="114"/>
      <c r="N38" s="25" t="s">
        <v>112</v>
      </c>
      <c r="O38" s="114"/>
      <c r="P38" s="25" t="s">
        <v>111</v>
      </c>
      <c r="Q38" s="114"/>
      <c r="R38" s="25" t="s">
        <v>110</v>
      </c>
      <c r="S38" s="114"/>
      <c r="T38" s="25" t="s">
        <v>109</v>
      </c>
      <c r="U38" s="114"/>
      <c r="V38" s="25" t="s">
        <v>108</v>
      </c>
      <c r="W38" s="114"/>
      <c r="X38" s="25" t="s">
        <v>107</v>
      </c>
      <c r="Y38" s="114"/>
      <c r="Z38" s="25" t="s">
        <v>106</v>
      </c>
      <c r="AA38" s="114"/>
      <c r="AB38" s="190"/>
      <c r="AC38" s="114"/>
      <c r="AD38" s="190"/>
      <c r="AE38" s="22"/>
      <c r="AF38" s="422"/>
      <c r="AG38" s="422"/>
      <c r="AH38" s="278"/>
      <c r="AI38" s="306"/>
      <c r="AJ38" s="379"/>
      <c r="AK38" s="347"/>
      <c r="AL38" s="377"/>
      <c r="AM38" s="379"/>
      <c r="AN38" s="347"/>
      <c r="AO38" s="377"/>
      <c r="AP38" s="379"/>
      <c r="AQ38" s="347"/>
      <c r="AR38" s="377"/>
      <c r="AS38" s="379"/>
      <c r="AT38" s="347"/>
      <c r="AU38" s="377"/>
      <c r="AV38" s="379"/>
      <c r="AW38" s="372"/>
      <c r="AX38" s="375"/>
      <c r="AY38" s="417"/>
      <c r="AZ38" s="411"/>
      <c r="BA38" s="411"/>
      <c r="BB38" s="414"/>
    </row>
    <row r="39" spans="2:62" ht="28.15" customHeight="1" thickBot="1" x14ac:dyDescent="0.25">
      <c r="B39" s="20"/>
      <c r="C39" s="341"/>
      <c r="D39" s="215"/>
      <c r="E39" s="214"/>
      <c r="F39" s="214"/>
      <c r="G39" s="213"/>
      <c r="H39" s="361"/>
      <c r="I39" s="394"/>
      <c r="J39" s="394"/>
      <c r="K39" s="394"/>
      <c r="L39" s="15" t="s">
        <v>105</v>
      </c>
      <c r="M39" s="16"/>
      <c r="N39" s="15" t="s">
        <v>104</v>
      </c>
      <c r="O39" s="16"/>
      <c r="P39" s="15" t="s">
        <v>103</v>
      </c>
      <c r="Q39" s="16"/>
      <c r="R39" s="15" t="s">
        <v>102</v>
      </c>
      <c r="S39" s="16"/>
      <c r="T39" s="15">
        <v>20</v>
      </c>
      <c r="U39" s="16"/>
      <c r="V39" s="15" t="s">
        <v>101</v>
      </c>
      <c r="W39" s="16"/>
      <c r="X39" s="15" t="s">
        <v>100</v>
      </c>
      <c r="Y39" s="16"/>
      <c r="Z39" s="15" t="s">
        <v>99</v>
      </c>
      <c r="AA39" s="16"/>
      <c r="AB39" s="187"/>
      <c r="AC39" s="16"/>
      <c r="AD39" s="186"/>
      <c r="AE39" s="11"/>
      <c r="AF39" s="423"/>
      <c r="AG39" s="423"/>
      <c r="AH39" s="277"/>
      <c r="AI39" s="306"/>
      <c r="AJ39" s="380"/>
      <c r="AK39" s="381"/>
      <c r="AL39" s="378"/>
      <c r="AM39" s="380"/>
      <c r="AN39" s="381"/>
      <c r="AO39" s="378"/>
      <c r="AP39" s="380"/>
      <c r="AQ39" s="381"/>
      <c r="AR39" s="378"/>
      <c r="AS39" s="380"/>
      <c r="AT39" s="381"/>
      <c r="AU39" s="378"/>
      <c r="AV39" s="380"/>
      <c r="AW39" s="373"/>
      <c r="AX39" s="376"/>
      <c r="AY39" s="418"/>
      <c r="AZ39" s="412"/>
      <c r="BA39" s="412"/>
      <c r="BB39" s="415"/>
    </row>
    <row r="40" spans="2:62" ht="85.9" customHeight="1" thickTop="1" thickBot="1" x14ac:dyDescent="0.35">
      <c r="B40" s="113" t="s">
        <v>173</v>
      </c>
      <c r="C40" s="103" t="s">
        <v>172</v>
      </c>
      <c r="D40" s="108" t="s">
        <v>171</v>
      </c>
      <c r="E40" s="211" t="s">
        <v>170</v>
      </c>
      <c r="F40" s="210"/>
      <c r="G40" s="209"/>
      <c r="H40" s="109" t="s">
        <v>169</v>
      </c>
      <c r="I40" s="108" t="s">
        <v>96</v>
      </c>
      <c r="J40" s="108" t="s">
        <v>168</v>
      </c>
      <c r="K40" s="108" t="s">
        <v>97</v>
      </c>
      <c r="L40" s="365" t="s">
        <v>167</v>
      </c>
      <c r="M40" s="366"/>
      <c r="N40" s="365" t="s">
        <v>166</v>
      </c>
      <c r="O40" s="366"/>
      <c r="P40" s="365" t="s">
        <v>166</v>
      </c>
      <c r="Q40" s="367"/>
      <c r="R40" s="365" t="s">
        <v>166</v>
      </c>
      <c r="S40" s="367"/>
      <c r="T40" s="365" t="s">
        <v>166</v>
      </c>
      <c r="U40" s="367"/>
      <c r="V40" s="365" t="s">
        <v>166</v>
      </c>
      <c r="W40" s="367"/>
      <c r="X40" s="365" t="s">
        <v>166</v>
      </c>
      <c r="Y40" s="367"/>
      <c r="Z40" s="365" t="s">
        <v>166</v>
      </c>
      <c r="AA40" s="367"/>
      <c r="AB40" s="368" t="s">
        <v>165</v>
      </c>
      <c r="AC40" s="367"/>
      <c r="AD40" s="109" t="s">
        <v>164</v>
      </c>
      <c r="AE40" s="109" t="s">
        <v>163</v>
      </c>
      <c r="AF40" s="108" t="s">
        <v>162</v>
      </c>
      <c r="AG40" s="108" t="s">
        <v>161</v>
      </c>
      <c r="AH40" s="286" t="s">
        <v>160</v>
      </c>
      <c r="AI40" s="293"/>
      <c r="AJ40" s="104" t="s">
        <v>159</v>
      </c>
      <c r="AK40" s="103" t="s">
        <v>158</v>
      </c>
      <c r="AL40" s="102" t="s">
        <v>157</v>
      </c>
      <c r="AM40" s="104" t="s">
        <v>156</v>
      </c>
      <c r="AN40" s="103" t="s">
        <v>155</v>
      </c>
      <c r="AO40" s="102" t="s">
        <v>154</v>
      </c>
      <c r="AP40" s="104" t="s">
        <v>153</v>
      </c>
      <c r="AQ40" s="103" t="s">
        <v>152</v>
      </c>
      <c r="AR40" s="105" t="s">
        <v>151</v>
      </c>
      <c r="AS40" s="104" t="s">
        <v>150</v>
      </c>
      <c r="AT40" s="103" t="s">
        <v>149</v>
      </c>
      <c r="AU40" s="102" t="s">
        <v>148</v>
      </c>
      <c r="AV40" s="104" t="s">
        <v>147</v>
      </c>
      <c r="AW40" s="103" t="s">
        <v>146</v>
      </c>
      <c r="AX40" s="102" t="s">
        <v>145</v>
      </c>
      <c r="AY40" s="101" t="s">
        <v>144</v>
      </c>
      <c r="AZ40" s="100" t="s">
        <v>143</v>
      </c>
      <c r="BA40" s="100" t="s">
        <v>142</v>
      </c>
      <c r="BB40" s="99" t="s">
        <v>141</v>
      </c>
    </row>
    <row r="41" spans="2:62" ht="48" thickBot="1" x14ac:dyDescent="0.3">
      <c r="B41" s="98" t="s">
        <v>245</v>
      </c>
      <c r="C41" s="97"/>
      <c r="D41" s="208">
        <v>245</v>
      </c>
      <c r="E41" s="425">
        <v>8230.08</v>
      </c>
      <c r="F41" s="426"/>
      <c r="G41" s="427"/>
      <c r="H41" s="95" t="s">
        <v>139</v>
      </c>
      <c r="I41" s="94"/>
      <c r="J41" s="94"/>
      <c r="K41" s="93"/>
      <c r="L41" s="92"/>
      <c r="M41" s="88"/>
      <c r="N41" s="92"/>
      <c r="O41" s="88"/>
      <c r="P41" s="92"/>
      <c r="Q41" s="88"/>
      <c r="R41" s="92"/>
      <c r="S41" s="88"/>
      <c r="T41" s="92"/>
      <c r="U41" s="88"/>
      <c r="V41" s="92"/>
      <c r="W41" s="88"/>
      <c r="X41" s="92"/>
      <c r="Y41" s="88"/>
      <c r="Z41" s="92"/>
      <c r="AA41" s="207"/>
      <c r="AB41" s="90" t="s">
        <v>138</v>
      </c>
      <c r="AC41" s="88"/>
      <c r="AD41" s="88"/>
      <c r="AE41" s="88"/>
      <c r="AF41" s="87"/>
      <c r="AG41" s="87"/>
      <c r="AH41" s="285"/>
      <c r="AI41" s="66" t="s">
        <v>137</v>
      </c>
      <c r="AJ41" s="85">
        <f t="shared" ref="AJ41:BB41" si="4">SUM(AJ43:AJ54)</f>
        <v>55</v>
      </c>
      <c r="AK41" s="84">
        <f t="shared" si="4"/>
        <v>10</v>
      </c>
      <c r="AL41" s="83">
        <f t="shared" si="4"/>
        <v>0</v>
      </c>
      <c r="AM41" s="85">
        <f t="shared" si="4"/>
        <v>0</v>
      </c>
      <c r="AN41" s="84">
        <f t="shared" si="4"/>
        <v>0</v>
      </c>
      <c r="AO41" s="83">
        <f t="shared" si="4"/>
        <v>0</v>
      </c>
      <c r="AP41" s="85">
        <f t="shared" si="4"/>
        <v>0</v>
      </c>
      <c r="AQ41" s="84">
        <f t="shared" si="4"/>
        <v>0</v>
      </c>
      <c r="AR41" s="83">
        <f t="shared" si="4"/>
        <v>0</v>
      </c>
      <c r="AS41" s="85">
        <f t="shared" si="4"/>
        <v>23</v>
      </c>
      <c r="AT41" s="84">
        <f t="shared" si="4"/>
        <v>13</v>
      </c>
      <c r="AU41" s="83">
        <f t="shared" si="4"/>
        <v>0</v>
      </c>
      <c r="AV41" s="85">
        <f t="shared" si="4"/>
        <v>0</v>
      </c>
      <c r="AW41" s="84">
        <f t="shared" si="4"/>
        <v>0</v>
      </c>
      <c r="AX41" s="83">
        <f t="shared" si="4"/>
        <v>0</v>
      </c>
      <c r="AY41" s="82">
        <f t="shared" si="4"/>
        <v>0</v>
      </c>
      <c r="AZ41" s="81">
        <f t="shared" si="4"/>
        <v>0</v>
      </c>
      <c r="BA41" s="81">
        <f t="shared" si="4"/>
        <v>0</v>
      </c>
      <c r="BB41" s="80">
        <f t="shared" si="4"/>
        <v>0</v>
      </c>
      <c r="BC41" s="79" t="s">
        <v>136</v>
      </c>
      <c r="BF41" s="5">
        <f>SUM(AJ41:AL41)/$BG$5</f>
        <v>65</v>
      </c>
      <c r="BG41" s="5">
        <f>SUM(AM41:AO41,AY41)/$BG$5</f>
        <v>0</v>
      </c>
      <c r="BH41" s="5">
        <f>SUM(AP41:AR41,AZ41)/$BG$5</f>
        <v>0</v>
      </c>
      <c r="BI41" s="5">
        <f>SUM(AS41:AU41,BA41)/$BG$5</f>
        <v>36</v>
      </c>
      <c r="BJ41" s="5">
        <f>SUM(AV41:AX41,BB41)/$BG$5</f>
        <v>0</v>
      </c>
    </row>
    <row r="42" spans="2:62" ht="37.5" thickBot="1" x14ac:dyDescent="0.3">
      <c r="B42" s="78"/>
      <c r="C42" s="77"/>
      <c r="D42" s="206"/>
      <c r="E42" s="205"/>
      <c r="F42" s="205"/>
      <c r="G42" s="204"/>
      <c r="H42" s="73"/>
      <c r="I42" s="70"/>
      <c r="J42" s="70"/>
      <c r="K42" s="72"/>
      <c r="L42" s="70"/>
      <c r="M42" s="69"/>
      <c r="N42" s="70"/>
      <c r="O42" s="69"/>
      <c r="P42" s="70"/>
      <c r="Q42" s="69"/>
      <c r="R42" s="70"/>
      <c r="S42" s="69"/>
      <c r="T42" s="70"/>
      <c r="U42" s="69"/>
      <c r="V42" s="70"/>
      <c r="W42" s="69"/>
      <c r="X42" s="70"/>
      <c r="Y42" s="69"/>
      <c r="Z42" s="70"/>
      <c r="AA42" s="69"/>
      <c r="AB42" s="71"/>
      <c r="AC42" s="69"/>
      <c r="AD42" s="69"/>
      <c r="AE42" s="69"/>
      <c r="AF42" s="68"/>
      <c r="AG42" s="68"/>
      <c r="AH42" s="285"/>
      <c r="AI42" s="66" t="s">
        <v>135</v>
      </c>
      <c r="AJ42" s="65">
        <f t="shared" ref="AJ42:BB42" si="5">AJ41/3</f>
        <v>18.333333333333332</v>
      </c>
      <c r="AK42" s="64">
        <f t="shared" si="5"/>
        <v>3.3333333333333335</v>
      </c>
      <c r="AL42" s="63">
        <f t="shared" si="5"/>
        <v>0</v>
      </c>
      <c r="AM42" s="65">
        <f t="shared" si="5"/>
        <v>0</v>
      </c>
      <c r="AN42" s="64">
        <f t="shared" si="5"/>
        <v>0</v>
      </c>
      <c r="AO42" s="63">
        <f t="shared" si="5"/>
        <v>0</v>
      </c>
      <c r="AP42" s="65">
        <f t="shared" si="5"/>
        <v>0</v>
      </c>
      <c r="AQ42" s="64">
        <f t="shared" si="5"/>
        <v>0</v>
      </c>
      <c r="AR42" s="63">
        <f t="shared" si="5"/>
        <v>0</v>
      </c>
      <c r="AS42" s="65">
        <f t="shared" si="5"/>
        <v>7.666666666666667</v>
      </c>
      <c r="AT42" s="64">
        <f t="shared" si="5"/>
        <v>4.333333333333333</v>
      </c>
      <c r="AU42" s="63">
        <f t="shared" si="5"/>
        <v>0</v>
      </c>
      <c r="AV42" s="65">
        <f t="shared" si="5"/>
        <v>0</v>
      </c>
      <c r="AW42" s="64">
        <f t="shared" si="5"/>
        <v>0</v>
      </c>
      <c r="AX42" s="63">
        <f t="shared" si="5"/>
        <v>0</v>
      </c>
      <c r="AY42" s="62">
        <f t="shared" si="5"/>
        <v>0</v>
      </c>
      <c r="AZ42" s="61">
        <f t="shared" si="5"/>
        <v>0</v>
      </c>
      <c r="BA42" s="61">
        <f t="shared" si="5"/>
        <v>0</v>
      </c>
      <c r="BB42" s="60">
        <f t="shared" si="5"/>
        <v>0</v>
      </c>
      <c r="BC42" s="59" t="s">
        <v>134</v>
      </c>
    </row>
    <row r="43" spans="2:62" ht="28.15" customHeight="1" x14ac:dyDescent="0.2">
      <c r="B43" s="30"/>
      <c r="C43" s="338">
        <v>1</v>
      </c>
      <c r="D43" s="212"/>
      <c r="E43" s="223"/>
      <c r="F43" s="223"/>
      <c r="G43" s="222"/>
      <c r="H43" s="358" t="s">
        <v>133</v>
      </c>
      <c r="I43" s="390">
        <v>123</v>
      </c>
      <c r="J43" s="390">
        <v>31</v>
      </c>
      <c r="K43" s="390">
        <v>7</v>
      </c>
      <c r="L43" s="42" t="s">
        <v>131</v>
      </c>
      <c r="M43" s="43" t="s">
        <v>357</v>
      </c>
      <c r="N43" s="42" t="s">
        <v>129</v>
      </c>
      <c r="O43" s="43" t="s">
        <v>132</v>
      </c>
      <c r="P43" s="42" t="s">
        <v>128</v>
      </c>
      <c r="Q43" s="43" t="s">
        <v>812</v>
      </c>
      <c r="R43" s="42" t="s">
        <v>127</v>
      </c>
      <c r="S43" s="43" t="s">
        <v>1289</v>
      </c>
      <c r="T43" s="42" t="s">
        <v>126</v>
      </c>
      <c r="U43" s="43" t="s">
        <v>686</v>
      </c>
      <c r="V43" s="42" t="s">
        <v>125</v>
      </c>
      <c r="W43" s="43" t="s">
        <v>493</v>
      </c>
      <c r="X43" s="42" t="s">
        <v>124</v>
      </c>
      <c r="Y43" s="43"/>
      <c r="Z43" s="42" t="s">
        <v>123</v>
      </c>
      <c r="AA43" s="43"/>
      <c r="AB43" s="196"/>
      <c r="AC43" s="43"/>
      <c r="AD43" s="196" t="s">
        <v>1625</v>
      </c>
      <c r="AE43" s="58"/>
      <c r="AF43" s="421"/>
      <c r="AG43" s="421"/>
      <c r="AH43" s="279"/>
      <c r="AI43" s="306"/>
      <c r="AJ43" s="349">
        <f>SUMPRODUCT(LEN($M43:$AA46)-LEN(SUBSTITUTE($M43:$AA46,"A", "")))</f>
        <v>55</v>
      </c>
      <c r="AK43" s="352">
        <f>SUMPRODUCT(LEN($AD43:$AD46)-LEN(SUBSTITUTE($AD43:$AD46,"A", "")))</f>
        <v>10</v>
      </c>
      <c r="AL43" s="335">
        <f>SUMPRODUCT(LEN($AC43:$AC46)-LEN(SUBSTITUTE($AC43:$AC46,"A", "")))</f>
        <v>0</v>
      </c>
      <c r="AM43" s="349">
        <f>SUMPRODUCT(LEN($M43:$AA46)-LEN(SUBSTITUTE($M43:$AA46,"S", "")))</f>
        <v>0</v>
      </c>
      <c r="AN43" s="352">
        <f>SUMPRODUCT(LEN($AD43:$AD46)-LEN(SUBSTITUTE($AD43:$AD46,"S", "")))</f>
        <v>0</v>
      </c>
      <c r="AO43" s="335">
        <f>SUMPRODUCT(LEN($AC43:$AC46)-LEN(SUBSTITUTE($AC43:$AC46,"S", "")))</f>
        <v>0</v>
      </c>
      <c r="AP43" s="349">
        <f>SUMPRODUCT(LEN($M43:$AA46)-LEN(SUBSTITUTE($M43:$AA46,"F", "")))</f>
        <v>0</v>
      </c>
      <c r="AQ43" s="352">
        <f>SUMPRODUCT(LEN($AD43:$AD46)-LEN(SUBSTITUTE($AD43:$AD46,"F", "")))</f>
        <v>0</v>
      </c>
      <c r="AR43" s="335">
        <f>SUMPRODUCT(LEN($AC43:$AC46)-LEN(SUBSTITUTE($AC43:$AC46,"F", "")))</f>
        <v>0</v>
      </c>
      <c r="AS43" s="349">
        <f>SUMPRODUCT(LEN($M43:$AA46)-LEN(SUBSTITUTE($M43:$AA46,"G", "")))</f>
        <v>23</v>
      </c>
      <c r="AT43" s="352">
        <f>SUMPRODUCT(LEN($AD43:$AD46)-LEN(SUBSTITUTE($AD43:$AD46,"G", "")))</f>
        <v>13</v>
      </c>
      <c r="AU43" s="335">
        <f>SUMPRODUCT(LEN($AC43:$AC46)-LEN(SUBSTITUTE($AC43:$AC46,"G", "")))</f>
        <v>0</v>
      </c>
      <c r="AV43" s="349">
        <f>SUMPRODUCT(LEN($L43:$AA46)-LEN(SUBSTITUTE($L43:$AA46,"M", "")))</f>
        <v>0</v>
      </c>
      <c r="AW43" s="362">
        <f>SUMPRODUCT(LEN($AD43:$AD46)-LEN(SUBSTITUTE($AD43:$AD46,"M", "")))</f>
        <v>0</v>
      </c>
      <c r="AX43" s="374">
        <f>SUMPRODUCT(LEN($AC43:$AC46)-LEN(SUBSTITUTE($AC43:$AC46,"M", "")))</f>
        <v>0</v>
      </c>
      <c r="AY43" s="416">
        <f>SUMPRODUCT(LEN($AE43:$AE46)-LEN(SUBSTITUTE($AE43:$AE46,"S", "")))</f>
        <v>0</v>
      </c>
      <c r="AZ43" s="410">
        <f>SUMPRODUCT(LEN($AE43:$AE46)-LEN(SUBSTITUTE($AE43:$AE46,"F", "")))</f>
        <v>0</v>
      </c>
      <c r="BA43" s="410">
        <f>SUMPRODUCT(LEN($AE43:$AE46)-LEN(SUBSTITUTE($AE43:$AE46,"G", "")))</f>
        <v>0</v>
      </c>
      <c r="BB43" s="413">
        <f>SUMPRODUCT(LEN($AE43:$AE46)-LEN(SUBSTITUTE($AE43:$AE46,"M", "")))</f>
        <v>0</v>
      </c>
    </row>
    <row r="44" spans="2:62" ht="28.15" customHeight="1" thickBot="1" x14ac:dyDescent="0.25">
      <c r="B44" s="30"/>
      <c r="C44" s="339"/>
      <c r="D44" s="221"/>
      <c r="E44" s="220"/>
      <c r="F44" s="220"/>
      <c r="G44" s="219"/>
      <c r="H44" s="359"/>
      <c r="I44" s="391"/>
      <c r="J44" s="391"/>
      <c r="K44" s="391"/>
      <c r="L44" s="33" t="s">
        <v>122</v>
      </c>
      <c r="M44" s="55" t="s">
        <v>357</v>
      </c>
      <c r="N44" s="33" t="s">
        <v>121</v>
      </c>
      <c r="O44" s="55" t="s">
        <v>754</v>
      </c>
      <c r="P44" s="33" t="s">
        <v>120</v>
      </c>
      <c r="Q44" s="55" t="s">
        <v>812</v>
      </c>
      <c r="R44" s="33" t="s">
        <v>119</v>
      </c>
      <c r="S44" s="55" t="s">
        <v>1041</v>
      </c>
      <c r="T44" s="33" t="s">
        <v>118</v>
      </c>
      <c r="U44" s="55" t="s">
        <v>479</v>
      </c>
      <c r="V44" s="33" t="s">
        <v>117</v>
      </c>
      <c r="W44" s="55" t="s">
        <v>496</v>
      </c>
      <c r="X44" s="33" t="s">
        <v>116</v>
      </c>
      <c r="Y44" s="55"/>
      <c r="Z44" s="33" t="s">
        <v>115</v>
      </c>
      <c r="AA44" s="55"/>
      <c r="AB44" s="193"/>
      <c r="AC44" s="55"/>
      <c r="AD44" s="193" t="s">
        <v>1624</v>
      </c>
      <c r="AE44" s="57"/>
      <c r="AF44" s="422"/>
      <c r="AG44" s="422"/>
      <c r="AH44" s="278"/>
      <c r="AI44" s="306"/>
      <c r="AJ44" s="379"/>
      <c r="AK44" s="347"/>
      <c r="AL44" s="377"/>
      <c r="AM44" s="379"/>
      <c r="AN44" s="347"/>
      <c r="AO44" s="377"/>
      <c r="AP44" s="379"/>
      <c r="AQ44" s="347"/>
      <c r="AR44" s="377"/>
      <c r="AS44" s="379"/>
      <c r="AT44" s="347"/>
      <c r="AU44" s="377"/>
      <c r="AV44" s="379"/>
      <c r="AW44" s="372"/>
      <c r="AX44" s="375"/>
      <c r="AY44" s="417"/>
      <c r="AZ44" s="411"/>
      <c r="BA44" s="411"/>
      <c r="BB44" s="414"/>
    </row>
    <row r="45" spans="2:62" ht="28.15" customHeight="1" x14ac:dyDescent="0.2">
      <c r="B45" s="30"/>
      <c r="C45" s="340"/>
      <c r="D45" s="218"/>
      <c r="E45" s="217"/>
      <c r="F45" s="217"/>
      <c r="G45" s="216"/>
      <c r="H45" s="360">
        <v>246</v>
      </c>
      <c r="I45" s="392"/>
      <c r="J45" s="392"/>
      <c r="K45" s="392"/>
      <c r="L45" s="25" t="s">
        <v>114</v>
      </c>
      <c r="M45" s="114" t="s">
        <v>357</v>
      </c>
      <c r="N45" s="25" t="s">
        <v>112</v>
      </c>
      <c r="O45" s="114" t="s">
        <v>684</v>
      </c>
      <c r="P45" s="25" t="s">
        <v>111</v>
      </c>
      <c r="Q45" s="114" t="s">
        <v>1347</v>
      </c>
      <c r="R45" s="25" t="s">
        <v>110</v>
      </c>
      <c r="S45" s="114" t="s">
        <v>794</v>
      </c>
      <c r="T45" s="25" t="s">
        <v>109</v>
      </c>
      <c r="U45" s="114" t="s">
        <v>509</v>
      </c>
      <c r="V45" s="25" t="s">
        <v>108</v>
      </c>
      <c r="W45" s="114" t="s">
        <v>132</v>
      </c>
      <c r="X45" s="25" t="s">
        <v>107</v>
      </c>
      <c r="Y45" s="114"/>
      <c r="Z45" s="25" t="s">
        <v>106</v>
      </c>
      <c r="AA45" s="114"/>
      <c r="AB45" s="190"/>
      <c r="AC45" s="114"/>
      <c r="AD45" s="190"/>
      <c r="AE45" s="57"/>
      <c r="AF45" s="422"/>
      <c r="AG45" s="422"/>
      <c r="AH45" s="278"/>
      <c r="AI45" s="306"/>
      <c r="AJ45" s="379"/>
      <c r="AK45" s="347"/>
      <c r="AL45" s="377"/>
      <c r="AM45" s="379"/>
      <c r="AN45" s="347"/>
      <c r="AO45" s="377"/>
      <c r="AP45" s="379"/>
      <c r="AQ45" s="347"/>
      <c r="AR45" s="377"/>
      <c r="AS45" s="379"/>
      <c r="AT45" s="347"/>
      <c r="AU45" s="377"/>
      <c r="AV45" s="379"/>
      <c r="AW45" s="372"/>
      <c r="AX45" s="375"/>
      <c r="AY45" s="417"/>
      <c r="AZ45" s="411"/>
      <c r="BA45" s="411"/>
      <c r="BB45" s="414"/>
    </row>
    <row r="46" spans="2:62" ht="28.15" customHeight="1" thickBot="1" x14ac:dyDescent="0.25">
      <c r="B46" s="30"/>
      <c r="C46" s="355"/>
      <c r="D46" s="246"/>
      <c r="E46" s="254"/>
      <c r="F46" s="254"/>
      <c r="G46" s="253"/>
      <c r="H46" s="361"/>
      <c r="I46" s="393"/>
      <c r="J46" s="393"/>
      <c r="K46" s="393"/>
      <c r="L46" s="50" t="s">
        <v>105</v>
      </c>
      <c r="M46" s="51" t="s">
        <v>458</v>
      </c>
      <c r="N46" s="50" t="s">
        <v>104</v>
      </c>
      <c r="O46" s="51" t="s">
        <v>132</v>
      </c>
      <c r="P46" s="50" t="s">
        <v>103</v>
      </c>
      <c r="Q46" s="51" t="s">
        <v>1038</v>
      </c>
      <c r="R46" s="50" t="s">
        <v>102</v>
      </c>
      <c r="S46" s="51" t="s">
        <v>686</v>
      </c>
      <c r="T46" s="50">
        <v>20</v>
      </c>
      <c r="U46" s="51" t="s">
        <v>132</v>
      </c>
      <c r="V46" s="50" t="s">
        <v>101</v>
      </c>
      <c r="W46" s="51" t="s">
        <v>132</v>
      </c>
      <c r="X46" s="50" t="s">
        <v>100</v>
      </c>
      <c r="Y46" s="51"/>
      <c r="Z46" s="50" t="s">
        <v>99</v>
      </c>
      <c r="AA46" s="51"/>
      <c r="AB46" s="187"/>
      <c r="AC46" s="51"/>
      <c r="AD46" s="187"/>
      <c r="AE46" s="56"/>
      <c r="AF46" s="424"/>
      <c r="AG46" s="424"/>
      <c r="AH46" s="280"/>
      <c r="AI46" s="306"/>
      <c r="AJ46" s="380"/>
      <c r="AK46" s="381"/>
      <c r="AL46" s="378"/>
      <c r="AM46" s="380"/>
      <c r="AN46" s="381"/>
      <c r="AO46" s="378"/>
      <c r="AP46" s="380"/>
      <c r="AQ46" s="381"/>
      <c r="AR46" s="378"/>
      <c r="AS46" s="380"/>
      <c r="AT46" s="381"/>
      <c r="AU46" s="378"/>
      <c r="AV46" s="380"/>
      <c r="AW46" s="373"/>
      <c r="AX46" s="376"/>
      <c r="AY46" s="418"/>
      <c r="AZ46" s="412"/>
      <c r="BA46" s="412"/>
      <c r="BB46" s="415"/>
    </row>
    <row r="47" spans="2:62" ht="28.15" customHeight="1" x14ac:dyDescent="0.2">
      <c r="B47" s="30"/>
      <c r="C47" s="338">
        <v>2</v>
      </c>
      <c r="D47" s="212"/>
      <c r="E47" s="223"/>
      <c r="F47" s="223"/>
      <c r="G47" s="222"/>
      <c r="H47" s="358"/>
      <c r="I47" s="390"/>
      <c r="J47" s="390"/>
      <c r="K47" s="390"/>
      <c r="L47" s="42" t="s">
        <v>131</v>
      </c>
      <c r="M47" s="43"/>
      <c r="N47" s="42" t="s">
        <v>129</v>
      </c>
      <c r="O47" s="43"/>
      <c r="P47" s="42" t="s">
        <v>128</v>
      </c>
      <c r="Q47" s="43"/>
      <c r="R47" s="42" t="s">
        <v>127</v>
      </c>
      <c r="S47" s="43"/>
      <c r="T47" s="42" t="s">
        <v>126</v>
      </c>
      <c r="U47" s="43"/>
      <c r="V47" s="42" t="s">
        <v>125</v>
      </c>
      <c r="W47" s="43"/>
      <c r="X47" s="42" t="s">
        <v>124</v>
      </c>
      <c r="Y47" s="43"/>
      <c r="Z47" s="42" t="s">
        <v>123</v>
      </c>
      <c r="AA47" s="43"/>
      <c r="AB47" s="196"/>
      <c r="AC47" s="43"/>
      <c r="AD47" s="196"/>
      <c r="AE47" s="39"/>
      <c r="AF47" s="421"/>
      <c r="AG47" s="421"/>
      <c r="AH47" s="279"/>
      <c r="AI47" s="306"/>
      <c r="AJ47" s="349">
        <f>SUMPRODUCT(LEN($M47:$AA50)-LEN(SUBSTITUTE($M47:$AA50,"A", "")))</f>
        <v>0</v>
      </c>
      <c r="AK47" s="352">
        <f>SUMPRODUCT(LEN($AD47:$AD50)-LEN(SUBSTITUTE($AD47:$AD50,"A", "")))</f>
        <v>0</v>
      </c>
      <c r="AL47" s="335">
        <f>SUMPRODUCT(LEN($AC47:$AC50)-LEN(SUBSTITUTE($AC47:$AC50,"A", "")))</f>
        <v>0</v>
      </c>
      <c r="AM47" s="349">
        <f>SUMPRODUCT(LEN($M47:$AA50)-LEN(SUBSTITUTE($M47:$AA50,"S", "")))</f>
        <v>0</v>
      </c>
      <c r="AN47" s="352">
        <f>SUMPRODUCT(LEN($AD47:$AD50)-LEN(SUBSTITUTE($AD47:$AD50,"S", "")))</f>
        <v>0</v>
      </c>
      <c r="AO47" s="335">
        <f>SUMPRODUCT(LEN($AC47:$AC50)-LEN(SUBSTITUTE($AC47:$AC50,"S", "")))</f>
        <v>0</v>
      </c>
      <c r="AP47" s="349">
        <f>SUMPRODUCT(LEN($M47:$AA50)-LEN(SUBSTITUTE($M47:$AA50,"F", "")))</f>
        <v>0</v>
      </c>
      <c r="AQ47" s="352">
        <f>SUMPRODUCT(LEN($AD47:$AD50)-LEN(SUBSTITUTE($AD47:$AD50,"F", "")))</f>
        <v>0</v>
      </c>
      <c r="AR47" s="335">
        <f>SUMPRODUCT(LEN($AC47:$AC50)-LEN(SUBSTITUTE($AC47:$AC50,"F", "")))</f>
        <v>0</v>
      </c>
      <c r="AS47" s="349">
        <f>SUMPRODUCT(LEN($M47:$AA50)-LEN(SUBSTITUTE($M47:$AA50,"G", "")))</f>
        <v>0</v>
      </c>
      <c r="AT47" s="352">
        <f>SUMPRODUCT(LEN($AD47:$AD50)-LEN(SUBSTITUTE($AD47:$AD50,"G", "")))</f>
        <v>0</v>
      </c>
      <c r="AU47" s="335">
        <f>SUMPRODUCT(LEN($AC47:$AC50)-LEN(SUBSTITUTE($AC47:$AC50,"G", "")))</f>
        <v>0</v>
      </c>
      <c r="AV47" s="349">
        <f>SUMPRODUCT(LEN($L47:$AA50)-LEN(SUBSTITUTE($L47:$AA50,"M", "")))</f>
        <v>0</v>
      </c>
      <c r="AW47" s="362">
        <f>SUMPRODUCT(LEN($AD47:$AD50)-LEN(SUBSTITUTE($AD47:$AD50,"M", "")))</f>
        <v>0</v>
      </c>
      <c r="AX47" s="374">
        <f>SUMPRODUCT(LEN($AC47:$AC50)-LEN(SUBSTITUTE($AC47:$AC50,"M", "")))</f>
        <v>0</v>
      </c>
      <c r="AY47" s="416">
        <f>SUMPRODUCT(LEN($AE47:$AE50)-LEN(SUBSTITUTE($AE47:$AE50,"S", "")))</f>
        <v>0</v>
      </c>
      <c r="AZ47" s="410">
        <f>SUMPRODUCT(LEN($AE47:$AE50)-LEN(SUBSTITUTE($AE47:$AE50,"F", "")))</f>
        <v>0</v>
      </c>
      <c r="BA47" s="410">
        <f>SUMPRODUCT(LEN($AE47:$AE50)-LEN(SUBSTITUTE($AE47:$AE50,"G", "")))</f>
        <v>0</v>
      </c>
      <c r="BB47" s="413">
        <f>SUMPRODUCT(LEN($AE47:$AE50)-LEN(SUBSTITUTE($AE47:$AE50,"M", "")))</f>
        <v>0</v>
      </c>
    </row>
    <row r="48" spans="2:62" ht="28.15" customHeight="1" thickBot="1" x14ac:dyDescent="0.25">
      <c r="B48" s="30"/>
      <c r="C48" s="339"/>
      <c r="D48" s="221"/>
      <c r="E48" s="220"/>
      <c r="F48" s="220"/>
      <c r="G48" s="219"/>
      <c r="H48" s="359"/>
      <c r="I48" s="391"/>
      <c r="J48" s="391"/>
      <c r="K48" s="391"/>
      <c r="L48" s="33" t="s">
        <v>122</v>
      </c>
      <c r="M48" s="55"/>
      <c r="N48" s="33" t="s">
        <v>121</v>
      </c>
      <c r="O48" s="55"/>
      <c r="P48" s="33" t="s">
        <v>120</v>
      </c>
      <c r="Q48" s="55"/>
      <c r="R48" s="33" t="s">
        <v>119</v>
      </c>
      <c r="S48" s="55"/>
      <c r="T48" s="33" t="s">
        <v>118</v>
      </c>
      <c r="U48" s="55"/>
      <c r="V48" s="33" t="s">
        <v>117</v>
      </c>
      <c r="W48" s="55"/>
      <c r="X48" s="33" t="s">
        <v>116</v>
      </c>
      <c r="Y48" s="55"/>
      <c r="Z48" s="33" t="s">
        <v>115</v>
      </c>
      <c r="AA48" s="55"/>
      <c r="AB48" s="193"/>
      <c r="AC48" s="55"/>
      <c r="AD48" s="193"/>
      <c r="AE48" s="22"/>
      <c r="AF48" s="422"/>
      <c r="AG48" s="422"/>
      <c r="AH48" s="278"/>
      <c r="AI48" s="306"/>
      <c r="AJ48" s="379"/>
      <c r="AK48" s="347"/>
      <c r="AL48" s="377"/>
      <c r="AM48" s="379"/>
      <c r="AN48" s="347"/>
      <c r="AO48" s="377"/>
      <c r="AP48" s="379"/>
      <c r="AQ48" s="347"/>
      <c r="AR48" s="377"/>
      <c r="AS48" s="379"/>
      <c r="AT48" s="347"/>
      <c r="AU48" s="377"/>
      <c r="AV48" s="379"/>
      <c r="AW48" s="372"/>
      <c r="AX48" s="375"/>
      <c r="AY48" s="417"/>
      <c r="AZ48" s="411"/>
      <c r="BA48" s="411"/>
      <c r="BB48" s="414"/>
    </row>
    <row r="49" spans="2:62" ht="28.15" customHeight="1" x14ac:dyDescent="0.2">
      <c r="B49" s="30"/>
      <c r="C49" s="340"/>
      <c r="D49" s="218"/>
      <c r="E49" s="217"/>
      <c r="F49" s="217"/>
      <c r="G49" s="216"/>
      <c r="H49" s="360"/>
      <c r="I49" s="392"/>
      <c r="J49" s="392"/>
      <c r="K49" s="392"/>
      <c r="L49" s="25" t="s">
        <v>114</v>
      </c>
      <c r="M49" s="114"/>
      <c r="N49" s="25" t="s">
        <v>112</v>
      </c>
      <c r="O49" s="114"/>
      <c r="P49" s="25" t="s">
        <v>111</v>
      </c>
      <c r="Q49" s="114"/>
      <c r="R49" s="25" t="s">
        <v>110</v>
      </c>
      <c r="S49" s="114"/>
      <c r="T49" s="25" t="s">
        <v>109</v>
      </c>
      <c r="U49" s="114"/>
      <c r="V49" s="25" t="s">
        <v>108</v>
      </c>
      <c r="W49" s="114"/>
      <c r="X49" s="25" t="s">
        <v>107</v>
      </c>
      <c r="Y49" s="114"/>
      <c r="Z49" s="25" t="s">
        <v>106</v>
      </c>
      <c r="AA49" s="114"/>
      <c r="AB49" s="190"/>
      <c r="AC49" s="114"/>
      <c r="AD49" s="190"/>
      <c r="AE49" s="22"/>
      <c r="AF49" s="422"/>
      <c r="AG49" s="422"/>
      <c r="AH49" s="278"/>
      <c r="AI49" s="306"/>
      <c r="AJ49" s="379"/>
      <c r="AK49" s="347"/>
      <c r="AL49" s="377"/>
      <c r="AM49" s="379"/>
      <c r="AN49" s="347"/>
      <c r="AO49" s="377"/>
      <c r="AP49" s="379"/>
      <c r="AQ49" s="347"/>
      <c r="AR49" s="377"/>
      <c r="AS49" s="379"/>
      <c r="AT49" s="347"/>
      <c r="AU49" s="377"/>
      <c r="AV49" s="379"/>
      <c r="AW49" s="372"/>
      <c r="AX49" s="375"/>
      <c r="AY49" s="417"/>
      <c r="AZ49" s="411"/>
      <c r="BA49" s="411"/>
      <c r="BB49" s="414"/>
    </row>
    <row r="50" spans="2:62" ht="28.15" customHeight="1" thickBot="1" x14ac:dyDescent="0.25">
      <c r="B50" s="30"/>
      <c r="C50" s="355"/>
      <c r="D50" s="246"/>
      <c r="E50" s="254"/>
      <c r="F50" s="254"/>
      <c r="G50" s="253"/>
      <c r="H50" s="361"/>
      <c r="I50" s="393"/>
      <c r="J50" s="393"/>
      <c r="K50" s="393"/>
      <c r="L50" s="50" t="s">
        <v>105</v>
      </c>
      <c r="M50" s="51"/>
      <c r="N50" s="50" t="s">
        <v>104</v>
      </c>
      <c r="O50" s="51"/>
      <c r="P50" s="50" t="s">
        <v>103</v>
      </c>
      <c r="Q50" s="51"/>
      <c r="R50" s="50" t="s">
        <v>102</v>
      </c>
      <c r="S50" s="51"/>
      <c r="T50" s="50">
        <v>20</v>
      </c>
      <c r="U50" s="51"/>
      <c r="V50" s="50" t="s">
        <v>101</v>
      </c>
      <c r="W50" s="51"/>
      <c r="X50" s="50" t="s">
        <v>100</v>
      </c>
      <c r="Y50" s="51"/>
      <c r="Z50" s="50" t="s">
        <v>99</v>
      </c>
      <c r="AA50" s="51"/>
      <c r="AB50" s="187"/>
      <c r="AC50" s="51"/>
      <c r="AD50" s="187"/>
      <c r="AE50" s="48"/>
      <c r="AF50" s="424"/>
      <c r="AG50" s="424"/>
      <c r="AH50" s="280"/>
      <c r="AI50" s="306"/>
      <c r="AJ50" s="380"/>
      <c r="AK50" s="381"/>
      <c r="AL50" s="378"/>
      <c r="AM50" s="380"/>
      <c r="AN50" s="381"/>
      <c r="AO50" s="378"/>
      <c r="AP50" s="380"/>
      <c r="AQ50" s="381"/>
      <c r="AR50" s="378"/>
      <c r="AS50" s="380"/>
      <c r="AT50" s="381"/>
      <c r="AU50" s="378"/>
      <c r="AV50" s="380"/>
      <c r="AW50" s="373"/>
      <c r="AX50" s="376"/>
      <c r="AY50" s="418"/>
      <c r="AZ50" s="412"/>
      <c r="BA50" s="412"/>
      <c r="BB50" s="415"/>
    </row>
    <row r="51" spans="2:62" ht="28.15" customHeight="1" x14ac:dyDescent="0.2">
      <c r="B51" s="30"/>
      <c r="C51" s="338">
        <v>3</v>
      </c>
      <c r="D51" s="212"/>
      <c r="E51" s="223"/>
      <c r="F51" s="223"/>
      <c r="G51" s="222"/>
      <c r="H51" s="358"/>
      <c r="I51" s="390"/>
      <c r="J51" s="390"/>
      <c r="K51" s="390"/>
      <c r="L51" s="42" t="s">
        <v>131</v>
      </c>
      <c r="M51" s="43"/>
      <c r="N51" s="42" t="s">
        <v>129</v>
      </c>
      <c r="O51" s="43"/>
      <c r="P51" s="42" t="s">
        <v>128</v>
      </c>
      <c r="Q51" s="43"/>
      <c r="R51" s="42" t="s">
        <v>127</v>
      </c>
      <c r="S51" s="43"/>
      <c r="T51" s="42" t="s">
        <v>126</v>
      </c>
      <c r="U51" s="43"/>
      <c r="V51" s="42" t="s">
        <v>125</v>
      </c>
      <c r="W51" s="43"/>
      <c r="X51" s="42" t="s">
        <v>124</v>
      </c>
      <c r="Y51" s="43"/>
      <c r="Z51" s="42" t="s">
        <v>123</v>
      </c>
      <c r="AA51" s="43"/>
      <c r="AB51" s="196"/>
      <c r="AC51" s="43"/>
      <c r="AD51" s="196"/>
      <c r="AE51" s="39"/>
      <c r="AF51" s="421"/>
      <c r="AG51" s="421"/>
      <c r="AH51" s="279"/>
      <c r="AI51" s="306"/>
      <c r="AJ51" s="349">
        <f>SUMPRODUCT(LEN($M51:$AA54)-LEN(SUBSTITUTE($M51:$AA54,"A", "")))</f>
        <v>0</v>
      </c>
      <c r="AK51" s="352">
        <f>SUMPRODUCT(LEN($AD51:$AD54)-LEN(SUBSTITUTE($AD51:$AD54,"A", "")))</f>
        <v>0</v>
      </c>
      <c r="AL51" s="335">
        <f>SUMPRODUCT(LEN($AC51:$AC54)-LEN(SUBSTITUTE($AC51:$AC54,"A", "")))</f>
        <v>0</v>
      </c>
      <c r="AM51" s="349">
        <f>SUMPRODUCT(LEN($M51:$AA54)-LEN(SUBSTITUTE($M51:$AA54,"S", "")))</f>
        <v>0</v>
      </c>
      <c r="AN51" s="352">
        <f>SUMPRODUCT(LEN($AD51:$AD54)-LEN(SUBSTITUTE($AD51:$AD54,"S", "")))</f>
        <v>0</v>
      </c>
      <c r="AO51" s="335">
        <f>SUMPRODUCT(LEN($AC51:$AC54)-LEN(SUBSTITUTE($AC51:$AC54,"S", "")))</f>
        <v>0</v>
      </c>
      <c r="AP51" s="349">
        <f>SUMPRODUCT(LEN($M51:$AA54)-LEN(SUBSTITUTE($M51:$AA54,"F", "")))</f>
        <v>0</v>
      </c>
      <c r="AQ51" s="352">
        <f>SUMPRODUCT(LEN($AD51:$AD54)-LEN(SUBSTITUTE($AD51:$AD54,"F", "")))</f>
        <v>0</v>
      </c>
      <c r="AR51" s="335">
        <f>SUMPRODUCT(LEN($AC51:$AC54)-LEN(SUBSTITUTE($AC51:$AC54,"F", "")))</f>
        <v>0</v>
      </c>
      <c r="AS51" s="349">
        <f>SUMPRODUCT(LEN($M51:$AA54)-LEN(SUBSTITUTE($M51:$AA54,"G", "")))</f>
        <v>0</v>
      </c>
      <c r="AT51" s="352">
        <f>SUMPRODUCT(LEN($AD51:$AD54)-LEN(SUBSTITUTE($AD51:$AD54,"G", "")))</f>
        <v>0</v>
      </c>
      <c r="AU51" s="335">
        <f>SUMPRODUCT(LEN($AC51:$AC54)-LEN(SUBSTITUTE($AC51:$AC54,"G", "")))</f>
        <v>0</v>
      </c>
      <c r="AV51" s="349">
        <f>SUMPRODUCT(LEN($L51:$AA54)-LEN(SUBSTITUTE($L51:$AA54,"M", "")))</f>
        <v>0</v>
      </c>
      <c r="AW51" s="362">
        <f>SUMPRODUCT(LEN($AD51:$AD54)-LEN(SUBSTITUTE($AD51:$AD54,"M", "")))</f>
        <v>0</v>
      </c>
      <c r="AX51" s="374">
        <f>SUMPRODUCT(LEN($AC51:$AC54)-LEN(SUBSTITUTE($AC51:$AC54,"M", "")))</f>
        <v>0</v>
      </c>
      <c r="AY51" s="416">
        <f>SUMPRODUCT(LEN($AE51:$AE54)-LEN(SUBSTITUTE($AE51:$AE54,"S", "")))</f>
        <v>0</v>
      </c>
      <c r="AZ51" s="410">
        <f>SUMPRODUCT(LEN($AE51:$AE54)-LEN(SUBSTITUTE($AE51:$AE54,"F", "")))</f>
        <v>0</v>
      </c>
      <c r="BA51" s="410">
        <f>SUMPRODUCT(LEN($AE51:$AE54)-LEN(SUBSTITUTE($AE51:$AE54,"G", "")))</f>
        <v>0</v>
      </c>
      <c r="BB51" s="413">
        <f>SUMPRODUCT(LEN($AE51:$AE54)-LEN(SUBSTITUTE($AE51:$AE54,"M", "")))</f>
        <v>0</v>
      </c>
    </row>
    <row r="52" spans="2:62" ht="28.15" customHeight="1" thickBot="1" x14ac:dyDescent="0.25">
      <c r="B52" s="30"/>
      <c r="C52" s="339"/>
      <c r="D52" s="221"/>
      <c r="E52" s="220"/>
      <c r="F52" s="220"/>
      <c r="G52" s="219"/>
      <c r="H52" s="359"/>
      <c r="I52" s="391"/>
      <c r="J52" s="391"/>
      <c r="K52" s="391"/>
      <c r="L52" s="33" t="s">
        <v>122</v>
      </c>
      <c r="M52" s="55"/>
      <c r="N52" s="33" t="s">
        <v>121</v>
      </c>
      <c r="O52" s="55"/>
      <c r="P52" s="33" t="s">
        <v>120</v>
      </c>
      <c r="Q52" s="55"/>
      <c r="R52" s="33" t="s">
        <v>119</v>
      </c>
      <c r="S52" s="55"/>
      <c r="T52" s="33" t="s">
        <v>118</v>
      </c>
      <c r="U52" s="55"/>
      <c r="V52" s="33" t="s">
        <v>117</v>
      </c>
      <c r="W52" s="55"/>
      <c r="X52" s="33" t="s">
        <v>116</v>
      </c>
      <c r="Y52" s="55"/>
      <c r="Z52" s="33" t="s">
        <v>115</v>
      </c>
      <c r="AA52" s="55"/>
      <c r="AB52" s="193"/>
      <c r="AC52" s="55"/>
      <c r="AD52" s="193"/>
      <c r="AE52" s="22"/>
      <c r="AF52" s="422"/>
      <c r="AG52" s="422"/>
      <c r="AH52" s="278"/>
      <c r="AI52" s="306"/>
      <c r="AJ52" s="379"/>
      <c r="AK52" s="347"/>
      <c r="AL52" s="377"/>
      <c r="AM52" s="379"/>
      <c r="AN52" s="347"/>
      <c r="AO52" s="377"/>
      <c r="AP52" s="379"/>
      <c r="AQ52" s="347"/>
      <c r="AR52" s="377"/>
      <c r="AS52" s="379"/>
      <c r="AT52" s="347"/>
      <c r="AU52" s="377"/>
      <c r="AV52" s="379"/>
      <c r="AW52" s="372"/>
      <c r="AX52" s="375"/>
      <c r="AY52" s="417"/>
      <c r="AZ52" s="411"/>
      <c r="BA52" s="411"/>
      <c r="BB52" s="414"/>
    </row>
    <row r="53" spans="2:62" ht="28.15" customHeight="1" x14ac:dyDescent="0.2">
      <c r="B53" s="30"/>
      <c r="C53" s="340"/>
      <c r="D53" s="218"/>
      <c r="E53" s="217"/>
      <c r="F53" s="217"/>
      <c r="G53" s="216"/>
      <c r="H53" s="360"/>
      <c r="I53" s="392"/>
      <c r="J53" s="392"/>
      <c r="K53" s="392"/>
      <c r="L53" s="25" t="s">
        <v>114</v>
      </c>
      <c r="M53" s="114"/>
      <c r="N53" s="25" t="s">
        <v>112</v>
      </c>
      <c r="O53" s="114"/>
      <c r="P53" s="25" t="s">
        <v>111</v>
      </c>
      <c r="Q53" s="114"/>
      <c r="R53" s="25" t="s">
        <v>110</v>
      </c>
      <c r="S53" s="114"/>
      <c r="T53" s="25" t="s">
        <v>109</v>
      </c>
      <c r="U53" s="114"/>
      <c r="V53" s="25" t="s">
        <v>108</v>
      </c>
      <c r="W53" s="114"/>
      <c r="X53" s="25" t="s">
        <v>107</v>
      </c>
      <c r="Y53" s="114"/>
      <c r="Z53" s="25" t="s">
        <v>106</v>
      </c>
      <c r="AA53" s="114"/>
      <c r="AB53" s="190"/>
      <c r="AC53" s="114"/>
      <c r="AD53" s="190"/>
      <c r="AE53" s="22"/>
      <c r="AF53" s="422"/>
      <c r="AG53" s="422"/>
      <c r="AH53" s="278"/>
      <c r="AI53" s="306"/>
      <c r="AJ53" s="379"/>
      <c r="AK53" s="347"/>
      <c r="AL53" s="377"/>
      <c r="AM53" s="379"/>
      <c r="AN53" s="347"/>
      <c r="AO53" s="377"/>
      <c r="AP53" s="379"/>
      <c r="AQ53" s="347"/>
      <c r="AR53" s="377"/>
      <c r="AS53" s="379"/>
      <c r="AT53" s="347"/>
      <c r="AU53" s="377"/>
      <c r="AV53" s="379"/>
      <c r="AW53" s="372"/>
      <c r="AX53" s="375"/>
      <c r="AY53" s="417"/>
      <c r="AZ53" s="411"/>
      <c r="BA53" s="411"/>
      <c r="BB53" s="414"/>
    </row>
    <row r="54" spans="2:62" ht="28.15" customHeight="1" thickBot="1" x14ac:dyDescent="0.25">
      <c r="B54" s="20"/>
      <c r="C54" s="341"/>
      <c r="D54" s="215"/>
      <c r="E54" s="214"/>
      <c r="F54" s="214"/>
      <c r="G54" s="213"/>
      <c r="H54" s="361"/>
      <c r="I54" s="394"/>
      <c r="J54" s="394"/>
      <c r="K54" s="394"/>
      <c r="L54" s="15" t="s">
        <v>105</v>
      </c>
      <c r="M54" s="16"/>
      <c r="N54" s="15" t="s">
        <v>104</v>
      </c>
      <c r="O54" s="16"/>
      <c r="P54" s="15" t="s">
        <v>103</v>
      </c>
      <c r="Q54" s="16"/>
      <c r="R54" s="15" t="s">
        <v>102</v>
      </c>
      <c r="S54" s="16"/>
      <c r="T54" s="15">
        <v>20</v>
      </c>
      <c r="U54" s="16"/>
      <c r="V54" s="15" t="s">
        <v>101</v>
      </c>
      <c r="W54" s="16"/>
      <c r="X54" s="15" t="s">
        <v>100</v>
      </c>
      <c r="Y54" s="16"/>
      <c r="Z54" s="15" t="s">
        <v>99</v>
      </c>
      <c r="AA54" s="16"/>
      <c r="AB54" s="187"/>
      <c r="AC54" s="16"/>
      <c r="AD54" s="186"/>
      <c r="AE54" s="11"/>
      <c r="AF54" s="423"/>
      <c r="AG54" s="423"/>
      <c r="AH54" s="277"/>
      <c r="AI54" s="306"/>
      <c r="AJ54" s="380"/>
      <c r="AK54" s="381"/>
      <c r="AL54" s="378"/>
      <c r="AM54" s="380"/>
      <c r="AN54" s="381"/>
      <c r="AO54" s="378"/>
      <c r="AP54" s="380"/>
      <c r="AQ54" s="381"/>
      <c r="AR54" s="378"/>
      <c r="AS54" s="380"/>
      <c r="AT54" s="381"/>
      <c r="AU54" s="378"/>
      <c r="AV54" s="380"/>
      <c r="AW54" s="373"/>
      <c r="AX54" s="376"/>
      <c r="AY54" s="418"/>
      <c r="AZ54" s="412"/>
      <c r="BA54" s="412"/>
      <c r="BB54" s="415"/>
    </row>
    <row r="55" spans="2:62" ht="85.9" customHeight="1" thickTop="1" thickBot="1" x14ac:dyDescent="0.35">
      <c r="B55" s="113" t="s">
        <v>173</v>
      </c>
      <c r="C55" s="103" t="s">
        <v>172</v>
      </c>
      <c r="D55" s="108" t="s">
        <v>171</v>
      </c>
      <c r="E55" s="211" t="s">
        <v>170</v>
      </c>
      <c r="F55" s="210"/>
      <c r="G55" s="209"/>
      <c r="H55" s="109" t="s">
        <v>169</v>
      </c>
      <c r="I55" s="108" t="s">
        <v>96</v>
      </c>
      <c r="J55" s="108" t="s">
        <v>168</v>
      </c>
      <c r="K55" s="108" t="s">
        <v>97</v>
      </c>
      <c r="L55" s="365" t="s">
        <v>167</v>
      </c>
      <c r="M55" s="366"/>
      <c r="N55" s="365" t="s">
        <v>166</v>
      </c>
      <c r="O55" s="366"/>
      <c r="P55" s="365" t="s">
        <v>166</v>
      </c>
      <c r="Q55" s="367"/>
      <c r="R55" s="365" t="s">
        <v>166</v>
      </c>
      <c r="S55" s="367"/>
      <c r="T55" s="365" t="s">
        <v>166</v>
      </c>
      <c r="U55" s="367"/>
      <c r="V55" s="365" t="s">
        <v>166</v>
      </c>
      <c r="W55" s="367"/>
      <c r="X55" s="365" t="s">
        <v>166</v>
      </c>
      <c r="Y55" s="367"/>
      <c r="Z55" s="365" t="s">
        <v>166</v>
      </c>
      <c r="AA55" s="367"/>
      <c r="AB55" s="368" t="s">
        <v>165</v>
      </c>
      <c r="AC55" s="367"/>
      <c r="AD55" s="109" t="s">
        <v>164</v>
      </c>
      <c r="AE55" s="109" t="s">
        <v>163</v>
      </c>
      <c r="AF55" s="108" t="s">
        <v>162</v>
      </c>
      <c r="AG55" s="108" t="s">
        <v>161</v>
      </c>
      <c r="AH55" s="286" t="s">
        <v>160</v>
      </c>
      <c r="AI55" s="293"/>
      <c r="AJ55" s="104" t="s">
        <v>159</v>
      </c>
      <c r="AK55" s="103" t="s">
        <v>158</v>
      </c>
      <c r="AL55" s="102" t="s">
        <v>157</v>
      </c>
      <c r="AM55" s="104" t="s">
        <v>156</v>
      </c>
      <c r="AN55" s="103" t="s">
        <v>155</v>
      </c>
      <c r="AO55" s="102" t="s">
        <v>154</v>
      </c>
      <c r="AP55" s="104" t="s">
        <v>153</v>
      </c>
      <c r="AQ55" s="103" t="s">
        <v>152</v>
      </c>
      <c r="AR55" s="105" t="s">
        <v>151</v>
      </c>
      <c r="AS55" s="104" t="s">
        <v>150</v>
      </c>
      <c r="AT55" s="103" t="s">
        <v>149</v>
      </c>
      <c r="AU55" s="102" t="s">
        <v>148</v>
      </c>
      <c r="AV55" s="104" t="s">
        <v>147</v>
      </c>
      <c r="AW55" s="103" t="s">
        <v>146</v>
      </c>
      <c r="AX55" s="102" t="s">
        <v>145</v>
      </c>
      <c r="AY55" s="101" t="s">
        <v>144</v>
      </c>
      <c r="AZ55" s="100" t="s">
        <v>143</v>
      </c>
      <c r="BA55" s="100" t="s">
        <v>142</v>
      </c>
      <c r="BB55" s="99" t="s">
        <v>141</v>
      </c>
    </row>
    <row r="56" spans="2:62" ht="48" thickBot="1" x14ac:dyDescent="0.3">
      <c r="B56" s="98" t="s">
        <v>243</v>
      </c>
      <c r="C56" s="97"/>
      <c r="D56" s="208">
        <v>245</v>
      </c>
      <c r="E56" s="425">
        <v>4404.3900000000003</v>
      </c>
      <c r="F56" s="426"/>
      <c r="G56" s="427"/>
      <c r="H56" s="95" t="s">
        <v>139</v>
      </c>
      <c r="I56" s="94"/>
      <c r="J56" s="94"/>
      <c r="K56" s="93"/>
      <c r="L56" s="92"/>
      <c r="M56" s="88"/>
      <c r="N56" s="92"/>
      <c r="O56" s="88"/>
      <c r="P56" s="92"/>
      <c r="Q56" s="88"/>
      <c r="R56" s="92"/>
      <c r="S56" s="88"/>
      <c r="T56" s="92"/>
      <c r="U56" s="88"/>
      <c r="V56" s="92"/>
      <c r="W56" s="88"/>
      <c r="X56" s="92"/>
      <c r="Y56" s="88"/>
      <c r="Z56" s="92"/>
      <c r="AA56" s="207"/>
      <c r="AB56" s="90" t="s">
        <v>138</v>
      </c>
      <c r="AC56" s="88"/>
      <c r="AD56" s="88"/>
      <c r="AE56" s="88"/>
      <c r="AF56" s="87"/>
      <c r="AG56" s="87"/>
      <c r="AH56" s="285"/>
      <c r="AI56" s="66" t="s">
        <v>137</v>
      </c>
      <c r="AJ56" s="85">
        <f t="shared" ref="AJ56:BB56" si="6">SUM(AJ58:AJ69)</f>
        <v>28</v>
      </c>
      <c r="AK56" s="84">
        <f t="shared" si="6"/>
        <v>0</v>
      </c>
      <c r="AL56" s="83">
        <f t="shared" si="6"/>
        <v>0</v>
      </c>
      <c r="AM56" s="85">
        <f t="shared" si="6"/>
        <v>1</v>
      </c>
      <c r="AN56" s="84">
        <f t="shared" si="6"/>
        <v>0</v>
      </c>
      <c r="AO56" s="83">
        <f t="shared" si="6"/>
        <v>0</v>
      </c>
      <c r="AP56" s="85">
        <f t="shared" si="6"/>
        <v>0</v>
      </c>
      <c r="AQ56" s="84">
        <f t="shared" si="6"/>
        <v>0</v>
      </c>
      <c r="AR56" s="83">
        <f t="shared" si="6"/>
        <v>0</v>
      </c>
      <c r="AS56" s="85">
        <f t="shared" si="6"/>
        <v>7</v>
      </c>
      <c r="AT56" s="84">
        <f t="shared" si="6"/>
        <v>0</v>
      </c>
      <c r="AU56" s="83">
        <f t="shared" si="6"/>
        <v>0</v>
      </c>
      <c r="AV56" s="85">
        <f t="shared" si="6"/>
        <v>2</v>
      </c>
      <c r="AW56" s="84">
        <f t="shared" si="6"/>
        <v>0</v>
      </c>
      <c r="AX56" s="83">
        <f t="shared" si="6"/>
        <v>0</v>
      </c>
      <c r="AY56" s="82">
        <f t="shared" si="6"/>
        <v>0</v>
      </c>
      <c r="AZ56" s="81">
        <f t="shared" si="6"/>
        <v>0</v>
      </c>
      <c r="BA56" s="81">
        <f t="shared" si="6"/>
        <v>0</v>
      </c>
      <c r="BB56" s="80">
        <f t="shared" si="6"/>
        <v>0</v>
      </c>
      <c r="BC56" s="79" t="s">
        <v>136</v>
      </c>
      <c r="BF56" s="5">
        <f>SUM(AJ56:AL56)/$BG$5</f>
        <v>28</v>
      </c>
      <c r="BG56" s="5">
        <f>SUM(AM56:AO56,AY56)/$BG$5</f>
        <v>1</v>
      </c>
      <c r="BH56" s="5">
        <f>SUM(AP56:AR56,AZ56)/$BG$5</f>
        <v>0</v>
      </c>
      <c r="BI56" s="5">
        <f>SUM(AS56:AU56,BA56)/$BG$5</f>
        <v>7</v>
      </c>
      <c r="BJ56" s="5">
        <f>SUM(AV56:AX56,BB56)/$BG$5</f>
        <v>2</v>
      </c>
    </row>
    <row r="57" spans="2:62" ht="37.5" thickBot="1" x14ac:dyDescent="0.3">
      <c r="B57" s="78"/>
      <c r="C57" s="77"/>
      <c r="D57" s="206"/>
      <c r="E57" s="205"/>
      <c r="F57" s="205"/>
      <c r="G57" s="204"/>
      <c r="H57" s="73"/>
      <c r="I57" s="70"/>
      <c r="J57" s="70"/>
      <c r="K57" s="72"/>
      <c r="L57" s="70"/>
      <c r="M57" s="69"/>
      <c r="N57" s="70"/>
      <c r="O57" s="69"/>
      <c r="P57" s="70"/>
      <c r="Q57" s="69"/>
      <c r="R57" s="70"/>
      <c r="S57" s="69"/>
      <c r="T57" s="70"/>
      <c r="U57" s="69"/>
      <c r="V57" s="70"/>
      <c r="W57" s="69"/>
      <c r="X57" s="70"/>
      <c r="Y57" s="69"/>
      <c r="Z57" s="70"/>
      <c r="AA57" s="69"/>
      <c r="AB57" s="71"/>
      <c r="AC57" s="69"/>
      <c r="AD57" s="69"/>
      <c r="AE57" s="69"/>
      <c r="AF57" s="68"/>
      <c r="AG57" s="68"/>
      <c r="AH57" s="285"/>
      <c r="AI57" s="66" t="s">
        <v>135</v>
      </c>
      <c r="AJ57" s="65">
        <f t="shared" ref="AJ57:BB57" si="7">AJ56/3</f>
        <v>9.3333333333333339</v>
      </c>
      <c r="AK57" s="64">
        <f t="shared" si="7"/>
        <v>0</v>
      </c>
      <c r="AL57" s="63">
        <f t="shared" si="7"/>
        <v>0</v>
      </c>
      <c r="AM57" s="65">
        <f t="shared" si="7"/>
        <v>0.33333333333333331</v>
      </c>
      <c r="AN57" s="64">
        <f t="shared" si="7"/>
        <v>0</v>
      </c>
      <c r="AO57" s="63">
        <f t="shared" si="7"/>
        <v>0</v>
      </c>
      <c r="AP57" s="65">
        <f t="shared" si="7"/>
        <v>0</v>
      </c>
      <c r="AQ57" s="64">
        <f t="shared" si="7"/>
        <v>0</v>
      </c>
      <c r="AR57" s="63">
        <f t="shared" si="7"/>
        <v>0</v>
      </c>
      <c r="AS57" s="65">
        <f t="shared" si="7"/>
        <v>2.3333333333333335</v>
      </c>
      <c r="AT57" s="64">
        <f t="shared" si="7"/>
        <v>0</v>
      </c>
      <c r="AU57" s="63">
        <f t="shared" si="7"/>
        <v>0</v>
      </c>
      <c r="AV57" s="65">
        <f t="shared" si="7"/>
        <v>0.66666666666666663</v>
      </c>
      <c r="AW57" s="64">
        <f t="shared" si="7"/>
        <v>0</v>
      </c>
      <c r="AX57" s="63">
        <f t="shared" si="7"/>
        <v>0</v>
      </c>
      <c r="AY57" s="62">
        <f t="shared" si="7"/>
        <v>0</v>
      </c>
      <c r="AZ57" s="61">
        <f t="shared" si="7"/>
        <v>0</v>
      </c>
      <c r="BA57" s="61">
        <f t="shared" si="7"/>
        <v>0</v>
      </c>
      <c r="BB57" s="60">
        <f t="shared" si="7"/>
        <v>0</v>
      </c>
      <c r="BC57" s="59" t="s">
        <v>134</v>
      </c>
    </row>
    <row r="58" spans="2:62" ht="28.15" customHeight="1" x14ac:dyDescent="0.2">
      <c r="B58" s="30"/>
      <c r="C58" s="338">
        <v>1</v>
      </c>
      <c r="D58" s="212"/>
      <c r="E58" s="223"/>
      <c r="F58" s="223"/>
      <c r="G58" s="222"/>
      <c r="H58" s="358" t="s">
        <v>133</v>
      </c>
      <c r="I58" s="390">
        <v>122</v>
      </c>
      <c r="J58" s="390">
        <v>28</v>
      </c>
      <c r="K58" s="390">
        <v>7</v>
      </c>
      <c r="L58" s="42" t="s">
        <v>131</v>
      </c>
      <c r="M58" s="43" t="s">
        <v>132</v>
      </c>
      <c r="N58" s="42" t="s">
        <v>129</v>
      </c>
      <c r="O58" s="43" t="s">
        <v>1270</v>
      </c>
      <c r="P58" s="42" t="s">
        <v>128</v>
      </c>
      <c r="Q58" s="43" t="s">
        <v>179</v>
      </c>
      <c r="R58" s="42" t="s">
        <v>127</v>
      </c>
      <c r="S58" s="43" t="s">
        <v>509</v>
      </c>
      <c r="T58" s="42" t="s">
        <v>126</v>
      </c>
      <c r="U58" s="43" t="s">
        <v>179</v>
      </c>
      <c r="V58" s="42" t="s">
        <v>125</v>
      </c>
      <c r="W58" s="43" t="s">
        <v>130</v>
      </c>
      <c r="X58" s="42" t="s">
        <v>124</v>
      </c>
      <c r="Y58" s="43"/>
      <c r="Z58" s="42" t="s">
        <v>123</v>
      </c>
      <c r="AA58" s="43"/>
      <c r="AB58" s="196"/>
      <c r="AC58" s="43"/>
      <c r="AD58" s="196"/>
      <c r="AE58" s="58"/>
      <c r="AF58" s="421"/>
      <c r="AG58" s="421"/>
      <c r="AH58" s="279"/>
      <c r="AI58" s="306"/>
      <c r="AJ58" s="349">
        <f>SUMPRODUCT(LEN($M58:$AA61)-LEN(SUBSTITUTE($M58:$AA61,"A", "")))</f>
        <v>28</v>
      </c>
      <c r="AK58" s="352">
        <f>SUMPRODUCT(LEN($AD58:$AD61)-LEN(SUBSTITUTE($AD58:$AD61,"A", "")))</f>
        <v>0</v>
      </c>
      <c r="AL58" s="335">
        <f>SUMPRODUCT(LEN($AC58:$AC61)-LEN(SUBSTITUTE($AC58:$AC61,"A", "")))</f>
        <v>0</v>
      </c>
      <c r="AM58" s="349">
        <f>SUMPRODUCT(LEN($M58:$AA61)-LEN(SUBSTITUTE($M58:$AA61,"S", "")))</f>
        <v>1</v>
      </c>
      <c r="AN58" s="352">
        <f>SUMPRODUCT(LEN($AD58:$AD61)-LEN(SUBSTITUTE($AD58:$AD61,"S", "")))</f>
        <v>0</v>
      </c>
      <c r="AO58" s="335">
        <f>SUMPRODUCT(LEN($AC58:$AC61)-LEN(SUBSTITUTE($AC58:$AC61,"S", "")))</f>
        <v>0</v>
      </c>
      <c r="AP58" s="349">
        <f>SUMPRODUCT(LEN($M58:$AA61)-LEN(SUBSTITUTE($M58:$AA61,"F", "")))</f>
        <v>0</v>
      </c>
      <c r="AQ58" s="352">
        <f>SUMPRODUCT(LEN($AD58:$AD61)-LEN(SUBSTITUTE($AD58:$AD61,"F", "")))</f>
        <v>0</v>
      </c>
      <c r="AR58" s="335">
        <f>SUMPRODUCT(LEN($AC58:$AC61)-LEN(SUBSTITUTE($AC58:$AC61,"F", "")))</f>
        <v>0</v>
      </c>
      <c r="AS58" s="349">
        <f>SUMPRODUCT(LEN($M58:$AA61)-LEN(SUBSTITUTE($M58:$AA61,"G", "")))</f>
        <v>7</v>
      </c>
      <c r="AT58" s="352">
        <f>SUMPRODUCT(LEN($AD58:$AD61)-LEN(SUBSTITUTE($AD58:$AD61,"G", "")))</f>
        <v>0</v>
      </c>
      <c r="AU58" s="335">
        <f>SUMPRODUCT(LEN($AC58:$AC61)-LEN(SUBSTITUTE($AC58:$AC61,"G", "")))</f>
        <v>0</v>
      </c>
      <c r="AV58" s="349">
        <f>SUMPRODUCT(LEN($L58:$AA61)-LEN(SUBSTITUTE($L58:$AA61,"M", "")))</f>
        <v>2</v>
      </c>
      <c r="AW58" s="362">
        <f>SUMPRODUCT(LEN($AD58:$AD61)-LEN(SUBSTITUTE($AD58:$AD61,"M", "")))</f>
        <v>0</v>
      </c>
      <c r="AX58" s="374">
        <f>SUMPRODUCT(LEN($AC58:$AC61)-LEN(SUBSTITUTE($AC58:$AC61,"M", "")))</f>
        <v>0</v>
      </c>
      <c r="AY58" s="416">
        <f>SUMPRODUCT(LEN($AE58:$AE61)-LEN(SUBSTITUTE($AE58:$AE61,"S", "")))</f>
        <v>0</v>
      </c>
      <c r="AZ58" s="410">
        <f>SUMPRODUCT(LEN($AE58:$AE61)-LEN(SUBSTITUTE($AE58:$AE61,"F", "")))</f>
        <v>0</v>
      </c>
      <c r="BA58" s="410">
        <f>SUMPRODUCT(LEN($AE58:$AE61)-LEN(SUBSTITUTE($AE58:$AE61,"G", "")))</f>
        <v>0</v>
      </c>
      <c r="BB58" s="413">
        <f>SUMPRODUCT(LEN($AE58:$AE61)-LEN(SUBSTITUTE($AE58:$AE61,"M", "")))</f>
        <v>0</v>
      </c>
    </row>
    <row r="59" spans="2:62" ht="28.15" customHeight="1" thickBot="1" x14ac:dyDescent="0.25">
      <c r="B59" s="30"/>
      <c r="C59" s="339"/>
      <c r="D59" s="221"/>
      <c r="E59" s="220"/>
      <c r="F59" s="220"/>
      <c r="G59" s="219"/>
      <c r="H59" s="359"/>
      <c r="I59" s="391"/>
      <c r="J59" s="391"/>
      <c r="K59" s="391"/>
      <c r="L59" s="33" t="s">
        <v>122</v>
      </c>
      <c r="M59" s="55" t="s">
        <v>1442</v>
      </c>
      <c r="N59" s="33" t="s">
        <v>121</v>
      </c>
      <c r="O59" s="55" t="s">
        <v>509</v>
      </c>
      <c r="P59" s="33" t="s">
        <v>120</v>
      </c>
      <c r="Q59" s="55" t="s">
        <v>458</v>
      </c>
      <c r="R59" s="33" t="s">
        <v>119</v>
      </c>
      <c r="S59" s="55" t="s">
        <v>179</v>
      </c>
      <c r="T59" s="33" t="s">
        <v>118</v>
      </c>
      <c r="U59" s="55" t="s">
        <v>132</v>
      </c>
      <c r="V59" s="33" t="s">
        <v>117</v>
      </c>
      <c r="W59" s="55"/>
      <c r="X59" s="33" t="s">
        <v>116</v>
      </c>
      <c r="Y59" s="55"/>
      <c r="Z59" s="33" t="s">
        <v>115</v>
      </c>
      <c r="AA59" s="55"/>
      <c r="AB59" s="193"/>
      <c r="AC59" s="55"/>
      <c r="AD59" s="193"/>
      <c r="AE59" s="57"/>
      <c r="AF59" s="422"/>
      <c r="AG59" s="422"/>
      <c r="AH59" s="278"/>
      <c r="AI59" s="306"/>
      <c r="AJ59" s="379"/>
      <c r="AK59" s="347"/>
      <c r="AL59" s="377"/>
      <c r="AM59" s="379"/>
      <c r="AN59" s="347"/>
      <c r="AO59" s="377"/>
      <c r="AP59" s="379"/>
      <c r="AQ59" s="347"/>
      <c r="AR59" s="377"/>
      <c r="AS59" s="379"/>
      <c r="AT59" s="347"/>
      <c r="AU59" s="377"/>
      <c r="AV59" s="379"/>
      <c r="AW59" s="372"/>
      <c r="AX59" s="375"/>
      <c r="AY59" s="417"/>
      <c r="AZ59" s="411"/>
      <c r="BA59" s="411"/>
      <c r="BB59" s="414"/>
    </row>
    <row r="60" spans="2:62" ht="28.15" customHeight="1" x14ac:dyDescent="0.2">
      <c r="B60" s="30"/>
      <c r="C60" s="340"/>
      <c r="D60" s="218"/>
      <c r="E60" s="217"/>
      <c r="F60" s="217"/>
      <c r="G60" s="216"/>
      <c r="H60" s="360">
        <v>246</v>
      </c>
      <c r="I60" s="392"/>
      <c r="J60" s="392"/>
      <c r="K60" s="392"/>
      <c r="L60" s="25" t="s">
        <v>114</v>
      </c>
      <c r="M60" s="114" t="s">
        <v>179</v>
      </c>
      <c r="N60" s="25" t="s">
        <v>112</v>
      </c>
      <c r="O60" s="114" t="s">
        <v>179</v>
      </c>
      <c r="P60" s="25" t="s">
        <v>111</v>
      </c>
      <c r="Q60" s="114" t="s">
        <v>132</v>
      </c>
      <c r="R60" s="25" t="s">
        <v>110</v>
      </c>
      <c r="S60" s="114" t="s">
        <v>467</v>
      </c>
      <c r="T60" s="25" t="s">
        <v>109</v>
      </c>
      <c r="U60" s="114" t="s">
        <v>179</v>
      </c>
      <c r="V60" s="25" t="s">
        <v>108</v>
      </c>
      <c r="W60" s="114"/>
      <c r="X60" s="25" t="s">
        <v>107</v>
      </c>
      <c r="Y60" s="114"/>
      <c r="Z60" s="25" t="s">
        <v>106</v>
      </c>
      <c r="AA60" s="114"/>
      <c r="AB60" s="190"/>
      <c r="AC60" s="114"/>
      <c r="AD60" s="190"/>
      <c r="AE60" s="57"/>
      <c r="AF60" s="422"/>
      <c r="AG60" s="422"/>
      <c r="AH60" s="278"/>
      <c r="AI60" s="306"/>
      <c r="AJ60" s="379"/>
      <c r="AK60" s="347"/>
      <c r="AL60" s="377"/>
      <c r="AM60" s="379"/>
      <c r="AN60" s="347"/>
      <c r="AO60" s="377"/>
      <c r="AP60" s="379"/>
      <c r="AQ60" s="347"/>
      <c r="AR60" s="377"/>
      <c r="AS60" s="379"/>
      <c r="AT60" s="347"/>
      <c r="AU60" s="377"/>
      <c r="AV60" s="379"/>
      <c r="AW60" s="372"/>
      <c r="AX60" s="375"/>
      <c r="AY60" s="417"/>
      <c r="AZ60" s="411"/>
      <c r="BA60" s="411"/>
      <c r="BB60" s="414"/>
    </row>
    <row r="61" spans="2:62" ht="28.15" customHeight="1" thickBot="1" x14ac:dyDescent="0.25">
      <c r="B61" s="30"/>
      <c r="C61" s="355"/>
      <c r="D61" s="246"/>
      <c r="E61" s="254"/>
      <c r="F61" s="254"/>
      <c r="G61" s="253"/>
      <c r="H61" s="361"/>
      <c r="I61" s="393"/>
      <c r="J61" s="393"/>
      <c r="K61" s="393"/>
      <c r="L61" s="50" t="s">
        <v>105</v>
      </c>
      <c r="M61" s="51" t="s">
        <v>179</v>
      </c>
      <c r="N61" s="50" t="s">
        <v>104</v>
      </c>
      <c r="O61" s="51" t="s">
        <v>179</v>
      </c>
      <c r="P61" s="50" t="s">
        <v>103</v>
      </c>
      <c r="Q61" s="51" t="s">
        <v>467</v>
      </c>
      <c r="R61" s="50" t="s">
        <v>102</v>
      </c>
      <c r="S61" s="51" t="s">
        <v>467</v>
      </c>
      <c r="T61" s="50">
        <v>20</v>
      </c>
      <c r="U61" s="51" t="s">
        <v>496</v>
      </c>
      <c r="V61" s="50" t="s">
        <v>101</v>
      </c>
      <c r="W61" s="51"/>
      <c r="X61" s="50" t="s">
        <v>100</v>
      </c>
      <c r="Y61" s="51"/>
      <c r="Z61" s="50" t="s">
        <v>99</v>
      </c>
      <c r="AA61" s="51"/>
      <c r="AB61" s="187"/>
      <c r="AC61" s="51"/>
      <c r="AD61" s="187"/>
      <c r="AE61" s="56"/>
      <c r="AF61" s="424"/>
      <c r="AG61" s="424"/>
      <c r="AH61" s="280"/>
      <c r="AI61" s="306"/>
      <c r="AJ61" s="380"/>
      <c r="AK61" s="381"/>
      <c r="AL61" s="378"/>
      <c r="AM61" s="380"/>
      <c r="AN61" s="381"/>
      <c r="AO61" s="378"/>
      <c r="AP61" s="380"/>
      <c r="AQ61" s="381"/>
      <c r="AR61" s="378"/>
      <c r="AS61" s="380"/>
      <c r="AT61" s="381"/>
      <c r="AU61" s="378"/>
      <c r="AV61" s="380"/>
      <c r="AW61" s="373"/>
      <c r="AX61" s="376"/>
      <c r="AY61" s="418"/>
      <c r="AZ61" s="412"/>
      <c r="BA61" s="412"/>
      <c r="BB61" s="415"/>
    </row>
    <row r="62" spans="2:62" ht="28.15" customHeight="1" x14ac:dyDescent="0.2">
      <c r="B62" s="30"/>
      <c r="C62" s="338">
        <v>2</v>
      </c>
      <c r="D62" s="212"/>
      <c r="E62" s="223"/>
      <c r="F62" s="223"/>
      <c r="G62" s="222"/>
      <c r="H62" s="358"/>
      <c r="I62" s="390"/>
      <c r="J62" s="390"/>
      <c r="K62" s="390"/>
      <c r="L62" s="42" t="s">
        <v>131</v>
      </c>
      <c r="M62" s="43"/>
      <c r="N62" s="42" t="s">
        <v>129</v>
      </c>
      <c r="O62" s="43"/>
      <c r="P62" s="42" t="s">
        <v>128</v>
      </c>
      <c r="Q62" s="43"/>
      <c r="R62" s="42" t="s">
        <v>127</v>
      </c>
      <c r="S62" s="43"/>
      <c r="T62" s="42" t="s">
        <v>126</v>
      </c>
      <c r="U62" s="43"/>
      <c r="V62" s="42" t="s">
        <v>125</v>
      </c>
      <c r="W62" s="43"/>
      <c r="X62" s="42" t="s">
        <v>124</v>
      </c>
      <c r="Y62" s="43"/>
      <c r="Z62" s="42" t="s">
        <v>123</v>
      </c>
      <c r="AA62" s="43"/>
      <c r="AB62" s="196"/>
      <c r="AC62" s="43"/>
      <c r="AD62" s="196"/>
      <c r="AE62" s="39"/>
      <c r="AF62" s="421"/>
      <c r="AG62" s="421"/>
      <c r="AH62" s="279"/>
      <c r="AI62" s="306"/>
      <c r="AJ62" s="349">
        <f>SUMPRODUCT(LEN($M62:$AA65)-LEN(SUBSTITUTE($M62:$AA65,"A", "")))</f>
        <v>0</v>
      </c>
      <c r="AK62" s="352">
        <f>SUMPRODUCT(LEN($AD62:$AD65)-LEN(SUBSTITUTE($AD62:$AD65,"A", "")))</f>
        <v>0</v>
      </c>
      <c r="AL62" s="335">
        <f>SUMPRODUCT(LEN($AC62:$AC65)-LEN(SUBSTITUTE($AC62:$AC65,"A", "")))</f>
        <v>0</v>
      </c>
      <c r="AM62" s="349">
        <f>SUMPRODUCT(LEN($M62:$AA65)-LEN(SUBSTITUTE($M62:$AA65,"S", "")))</f>
        <v>0</v>
      </c>
      <c r="AN62" s="352">
        <f>SUMPRODUCT(LEN($AD62:$AD65)-LEN(SUBSTITUTE($AD62:$AD65,"S", "")))</f>
        <v>0</v>
      </c>
      <c r="AO62" s="335">
        <f>SUMPRODUCT(LEN($AC62:$AC65)-LEN(SUBSTITUTE($AC62:$AC65,"S", "")))</f>
        <v>0</v>
      </c>
      <c r="AP62" s="349">
        <f>SUMPRODUCT(LEN($M62:$AA65)-LEN(SUBSTITUTE($M62:$AA65,"F", "")))</f>
        <v>0</v>
      </c>
      <c r="AQ62" s="352">
        <f>SUMPRODUCT(LEN($AD62:$AD65)-LEN(SUBSTITUTE($AD62:$AD65,"F", "")))</f>
        <v>0</v>
      </c>
      <c r="AR62" s="335">
        <f>SUMPRODUCT(LEN($AC62:$AC65)-LEN(SUBSTITUTE($AC62:$AC65,"F", "")))</f>
        <v>0</v>
      </c>
      <c r="AS62" s="349">
        <f>SUMPRODUCT(LEN($M62:$AA65)-LEN(SUBSTITUTE($M62:$AA65,"G", "")))</f>
        <v>0</v>
      </c>
      <c r="AT62" s="352">
        <f>SUMPRODUCT(LEN($AD62:$AD65)-LEN(SUBSTITUTE($AD62:$AD65,"G", "")))</f>
        <v>0</v>
      </c>
      <c r="AU62" s="335">
        <f>SUMPRODUCT(LEN($AC62:$AC65)-LEN(SUBSTITUTE($AC62:$AC65,"G", "")))</f>
        <v>0</v>
      </c>
      <c r="AV62" s="349">
        <f>SUMPRODUCT(LEN($L62:$AA65)-LEN(SUBSTITUTE($L62:$AA65,"M", "")))</f>
        <v>0</v>
      </c>
      <c r="AW62" s="362">
        <f>SUMPRODUCT(LEN($AD62:$AD65)-LEN(SUBSTITUTE($AD62:$AD65,"M", "")))</f>
        <v>0</v>
      </c>
      <c r="AX62" s="374">
        <f>SUMPRODUCT(LEN($AC62:$AC65)-LEN(SUBSTITUTE($AC62:$AC65,"M", "")))</f>
        <v>0</v>
      </c>
      <c r="AY62" s="416">
        <f>SUMPRODUCT(LEN($AE62:$AE65)-LEN(SUBSTITUTE($AE62:$AE65,"S", "")))</f>
        <v>0</v>
      </c>
      <c r="AZ62" s="410">
        <f>SUMPRODUCT(LEN($AE62:$AE65)-LEN(SUBSTITUTE($AE62:$AE65,"F", "")))</f>
        <v>0</v>
      </c>
      <c r="BA62" s="410">
        <f>SUMPRODUCT(LEN($AE62:$AE65)-LEN(SUBSTITUTE($AE62:$AE65,"G", "")))</f>
        <v>0</v>
      </c>
      <c r="BB62" s="413">
        <f>SUMPRODUCT(LEN($AE62:$AE65)-LEN(SUBSTITUTE($AE62:$AE65,"M", "")))</f>
        <v>0</v>
      </c>
    </row>
    <row r="63" spans="2:62" ht="28.15" customHeight="1" thickBot="1" x14ac:dyDescent="0.25">
      <c r="B63" s="30"/>
      <c r="C63" s="339"/>
      <c r="D63" s="221"/>
      <c r="E63" s="220"/>
      <c r="F63" s="220"/>
      <c r="G63" s="219"/>
      <c r="H63" s="359"/>
      <c r="I63" s="391"/>
      <c r="J63" s="391"/>
      <c r="K63" s="391"/>
      <c r="L63" s="33" t="s">
        <v>122</v>
      </c>
      <c r="M63" s="55"/>
      <c r="N63" s="33" t="s">
        <v>121</v>
      </c>
      <c r="O63" s="55"/>
      <c r="P63" s="33" t="s">
        <v>120</v>
      </c>
      <c r="Q63" s="55"/>
      <c r="R63" s="33" t="s">
        <v>119</v>
      </c>
      <c r="S63" s="55"/>
      <c r="T63" s="33" t="s">
        <v>118</v>
      </c>
      <c r="U63" s="55"/>
      <c r="V63" s="33" t="s">
        <v>117</v>
      </c>
      <c r="W63" s="55"/>
      <c r="X63" s="33" t="s">
        <v>116</v>
      </c>
      <c r="Y63" s="55"/>
      <c r="Z63" s="33" t="s">
        <v>115</v>
      </c>
      <c r="AA63" s="55"/>
      <c r="AB63" s="193"/>
      <c r="AC63" s="55"/>
      <c r="AD63" s="193"/>
      <c r="AE63" s="22"/>
      <c r="AF63" s="422"/>
      <c r="AG63" s="422"/>
      <c r="AH63" s="278"/>
      <c r="AI63" s="306"/>
      <c r="AJ63" s="379"/>
      <c r="AK63" s="347"/>
      <c r="AL63" s="377"/>
      <c r="AM63" s="379"/>
      <c r="AN63" s="347"/>
      <c r="AO63" s="377"/>
      <c r="AP63" s="379"/>
      <c r="AQ63" s="347"/>
      <c r="AR63" s="377"/>
      <c r="AS63" s="379"/>
      <c r="AT63" s="347"/>
      <c r="AU63" s="377"/>
      <c r="AV63" s="379"/>
      <c r="AW63" s="372"/>
      <c r="AX63" s="375"/>
      <c r="AY63" s="417"/>
      <c r="AZ63" s="411"/>
      <c r="BA63" s="411"/>
      <c r="BB63" s="414"/>
    </row>
    <row r="64" spans="2:62" ht="28.15" customHeight="1" x14ac:dyDescent="0.2">
      <c r="B64" s="30"/>
      <c r="C64" s="340"/>
      <c r="D64" s="218"/>
      <c r="E64" s="217"/>
      <c r="F64" s="217"/>
      <c r="G64" s="216"/>
      <c r="H64" s="360"/>
      <c r="I64" s="392"/>
      <c r="J64" s="392"/>
      <c r="K64" s="392"/>
      <c r="L64" s="25" t="s">
        <v>114</v>
      </c>
      <c r="M64" s="114"/>
      <c r="N64" s="25" t="s">
        <v>112</v>
      </c>
      <c r="O64" s="114"/>
      <c r="P64" s="25" t="s">
        <v>111</v>
      </c>
      <c r="Q64" s="114"/>
      <c r="R64" s="25" t="s">
        <v>110</v>
      </c>
      <c r="S64" s="114"/>
      <c r="T64" s="25" t="s">
        <v>109</v>
      </c>
      <c r="U64" s="114"/>
      <c r="V64" s="25" t="s">
        <v>108</v>
      </c>
      <c r="W64" s="114"/>
      <c r="X64" s="25" t="s">
        <v>107</v>
      </c>
      <c r="Y64" s="114"/>
      <c r="Z64" s="25" t="s">
        <v>106</v>
      </c>
      <c r="AA64" s="114"/>
      <c r="AB64" s="190"/>
      <c r="AC64" s="114"/>
      <c r="AD64" s="190"/>
      <c r="AE64" s="22"/>
      <c r="AF64" s="422"/>
      <c r="AG64" s="422"/>
      <c r="AH64" s="278"/>
      <c r="AI64" s="306"/>
      <c r="AJ64" s="379"/>
      <c r="AK64" s="347"/>
      <c r="AL64" s="377"/>
      <c r="AM64" s="379"/>
      <c r="AN64" s="347"/>
      <c r="AO64" s="377"/>
      <c r="AP64" s="379"/>
      <c r="AQ64" s="347"/>
      <c r="AR64" s="377"/>
      <c r="AS64" s="379"/>
      <c r="AT64" s="347"/>
      <c r="AU64" s="377"/>
      <c r="AV64" s="379"/>
      <c r="AW64" s="372"/>
      <c r="AX64" s="375"/>
      <c r="AY64" s="417"/>
      <c r="AZ64" s="411"/>
      <c r="BA64" s="411"/>
      <c r="BB64" s="414"/>
    </row>
    <row r="65" spans="2:62" ht="28.15" customHeight="1" thickBot="1" x14ac:dyDescent="0.25">
      <c r="B65" s="30"/>
      <c r="C65" s="355"/>
      <c r="D65" s="246"/>
      <c r="E65" s="254"/>
      <c r="F65" s="254"/>
      <c r="G65" s="253"/>
      <c r="H65" s="361"/>
      <c r="I65" s="393"/>
      <c r="J65" s="393"/>
      <c r="K65" s="393"/>
      <c r="L65" s="50" t="s">
        <v>105</v>
      </c>
      <c r="M65" s="51"/>
      <c r="N65" s="50" t="s">
        <v>104</v>
      </c>
      <c r="O65" s="51"/>
      <c r="P65" s="50" t="s">
        <v>103</v>
      </c>
      <c r="Q65" s="51"/>
      <c r="R65" s="50" t="s">
        <v>102</v>
      </c>
      <c r="S65" s="51"/>
      <c r="T65" s="50">
        <v>20</v>
      </c>
      <c r="U65" s="51"/>
      <c r="V65" s="50" t="s">
        <v>101</v>
      </c>
      <c r="W65" s="51"/>
      <c r="X65" s="50" t="s">
        <v>100</v>
      </c>
      <c r="Y65" s="51"/>
      <c r="Z65" s="50" t="s">
        <v>99</v>
      </c>
      <c r="AA65" s="51"/>
      <c r="AB65" s="187"/>
      <c r="AC65" s="51"/>
      <c r="AD65" s="187"/>
      <c r="AE65" s="48"/>
      <c r="AF65" s="424"/>
      <c r="AG65" s="424"/>
      <c r="AH65" s="280"/>
      <c r="AI65" s="306"/>
      <c r="AJ65" s="380"/>
      <c r="AK65" s="381"/>
      <c r="AL65" s="378"/>
      <c r="AM65" s="380"/>
      <c r="AN65" s="381"/>
      <c r="AO65" s="378"/>
      <c r="AP65" s="380"/>
      <c r="AQ65" s="381"/>
      <c r="AR65" s="378"/>
      <c r="AS65" s="380"/>
      <c r="AT65" s="381"/>
      <c r="AU65" s="378"/>
      <c r="AV65" s="380"/>
      <c r="AW65" s="373"/>
      <c r="AX65" s="376"/>
      <c r="AY65" s="418"/>
      <c r="AZ65" s="412"/>
      <c r="BA65" s="412"/>
      <c r="BB65" s="415"/>
    </row>
    <row r="66" spans="2:62" ht="28.15" customHeight="1" x14ac:dyDescent="0.2">
      <c r="B66" s="30"/>
      <c r="C66" s="338">
        <v>3</v>
      </c>
      <c r="D66" s="212"/>
      <c r="E66" s="223"/>
      <c r="F66" s="223"/>
      <c r="G66" s="222"/>
      <c r="H66" s="358"/>
      <c r="I66" s="390"/>
      <c r="J66" s="390"/>
      <c r="K66" s="390"/>
      <c r="L66" s="42" t="s">
        <v>131</v>
      </c>
      <c r="M66" s="43"/>
      <c r="N66" s="42" t="s">
        <v>129</v>
      </c>
      <c r="O66" s="43"/>
      <c r="P66" s="42" t="s">
        <v>128</v>
      </c>
      <c r="Q66" s="43"/>
      <c r="R66" s="42" t="s">
        <v>127</v>
      </c>
      <c r="S66" s="43"/>
      <c r="T66" s="42" t="s">
        <v>126</v>
      </c>
      <c r="U66" s="43"/>
      <c r="V66" s="42" t="s">
        <v>125</v>
      </c>
      <c r="W66" s="43"/>
      <c r="X66" s="42" t="s">
        <v>124</v>
      </c>
      <c r="Y66" s="43"/>
      <c r="Z66" s="42" t="s">
        <v>123</v>
      </c>
      <c r="AA66" s="43"/>
      <c r="AB66" s="196"/>
      <c r="AC66" s="43"/>
      <c r="AD66" s="196"/>
      <c r="AE66" s="39"/>
      <c r="AF66" s="421"/>
      <c r="AG66" s="421"/>
      <c r="AH66" s="279"/>
      <c r="AI66" s="306"/>
      <c r="AJ66" s="349">
        <f>SUMPRODUCT(LEN($M66:$AA69)-LEN(SUBSTITUTE($M66:$AA69,"A", "")))</f>
        <v>0</v>
      </c>
      <c r="AK66" s="352">
        <f>SUMPRODUCT(LEN($AD66:$AD69)-LEN(SUBSTITUTE($AD66:$AD69,"A", "")))</f>
        <v>0</v>
      </c>
      <c r="AL66" s="335">
        <f>SUMPRODUCT(LEN($AC66:$AC69)-LEN(SUBSTITUTE($AC66:$AC69,"A", "")))</f>
        <v>0</v>
      </c>
      <c r="AM66" s="349">
        <f>SUMPRODUCT(LEN($M66:$AA69)-LEN(SUBSTITUTE($M66:$AA69,"S", "")))</f>
        <v>0</v>
      </c>
      <c r="AN66" s="352">
        <f>SUMPRODUCT(LEN($AD66:$AD69)-LEN(SUBSTITUTE($AD66:$AD69,"S", "")))</f>
        <v>0</v>
      </c>
      <c r="AO66" s="335">
        <f>SUMPRODUCT(LEN($AC66:$AC69)-LEN(SUBSTITUTE($AC66:$AC69,"S", "")))</f>
        <v>0</v>
      </c>
      <c r="AP66" s="349">
        <f>SUMPRODUCT(LEN($M66:$AA69)-LEN(SUBSTITUTE($M66:$AA69,"F", "")))</f>
        <v>0</v>
      </c>
      <c r="AQ66" s="352">
        <f>SUMPRODUCT(LEN($AD66:$AD69)-LEN(SUBSTITUTE($AD66:$AD69,"F", "")))</f>
        <v>0</v>
      </c>
      <c r="AR66" s="335">
        <f>SUMPRODUCT(LEN($AC66:$AC69)-LEN(SUBSTITUTE($AC66:$AC69,"F", "")))</f>
        <v>0</v>
      </c>
      <c r="AS66" s="349">
        <f>SUMPRODUCT(LEN($M66:$AA69)-LEN(SUBSTITUTE($M66:$AA69,"G", "")))</f>
        <v>0</v>
      </c>
      <c r="AT66" s="352">
        <f>SUMPRODUCT(LEN($AD66:$AD69)-LEN(SUBSTITUTE($AD66:$AD69,"G", "")))</f>
        <v>0</v>
      </c>
      <c r="AU66" s="335">
        <f>SUMPRODUCT(LEN($AC66:$AC69)-LEN(SUBSTITUTE($AC66:$AC69,"G", "")))</f>
        <v>0</v>
      </c>
      <c r="AV66" s="349">
        <f>SUMPRODUCT(LEN($L66:$AA69)-LEN(SUBSTITUTE($L66:$AA69,"M", "")))</f>
        <v>0</v>
      </c>
      <c r="AW66" s="362">
        <f>SUMPRODUCT(LEN($AD66:$AD69)-LEN(SUBSTITUTE($AD66:$AD69,"M", "")))</f>
        <v>0</v>
      </c>
      <c r="AX66" s="374">
        <f>SUMPRODUCT(LEN($AC66:$AC69)-LEN(SUBSTITUTE($AC66:$AC69,"M", "")))</f>
        <v>0</v>
      </c>
      <c r="AY66" s="416">
        <f>SUMPRODUCT(LEN($AE66:$AE69)-LEN(SUBSTITUTE($AE66:$AE69,"S", "")))</f>
        <v>0</v>
      </c>
      <c r="AZ66" s="410">
        <f>SUMPRODUCT(LEN($AE66:$AE69)-LEN(SUBSTITUTE($AE66:$AE69,"F", "")))</f>
        <v>0</v>
      </c>
      <c r="BA66" s="410">
        <f>SUMPRODUCT(LEN($AE66:$AE69)-LEN(SUBSTITUTE($AE66:$AE69,"G", "")))</f>
        <v>0</v>
      </c>
      <c r="BB66" s="413">
        <f>SUMPRODUCT(LEN($AE66:$AE69)-LEN(SUBSTITUTE($AE66:$AE69,"M", "")))</f>
        <v>0</v>
      </c>
    </row>
    <row r="67" spans="2:62" ht="28.15" customHeight="1" thickBot="1" x14ac:dyDescent="0.25">
      <c r="B67" s="30"/>
      <c r="C67" s="339"/>
      <c r="D67" s="221"/>
      <c r="E67" s="220"/>
      <c r="F67" s="220"/>
      <c r="G67" s="219"/>
      <c r="H67" s="359"/>
      <c r="I67" s="391"/>
      <c r="J67" s="391"/>
      <c r="K67" s="391"/>
      <c r="L67" s="33" t="s">
        <v>122</v>
      </c>
      <c r="M67" s="55"/>
      <c r="N67" s="33" t="s">
        <v>121</v>
      </c>
      <c r="O67" s="55"/>
      <c r="P67" s="33" t="s">
        <v>120</v>
      </c>
      <c r="Q67" s="55"/>
      <c r="R67" s="33" t="s">
        <v>119</v>
      </c>
      <c r="S67" s="55"/>
      <c r="T67" s="33" t="s">
        <v>118</v>
      </c>
      <c r="U67" s="55"/>
      <c r="V67" s="33" t="s">
        <v>117</v>
      </c>
      <c r="W67" s="55"/>
      <c r="X67" s="33" t="s">
        <v>116</v>
      </c>
      <c r="Y67" s="55"/>
      <c r="Z67" s="33" t="s">
        <v>115</v>
      </c>
      <c r="AA67" s="55"/>
      <c r="AB67" s="193"/>
      <c r="AC67" s="55"/>
      <c r="AD67" s="193"/>
      <c r="AE67" s="22"/>
      <c r="AF67" s="422"/>
      <c r="AG67" s="422"/>
      <c r="AH67" s="278"/>
      <c r="AI67" s="306"/>
      <c r="AJ67" s="379"/>
      <c r="AK67" s="347"/>
      <c r="AL67" s="377"/>
      <c r="AM67" s="379"/>
      <c r="AN67" s="347"/>
      <c r="AO67" s="377"/>
      <c r="AP67" s="379"/>
      <c r="AQ67" s="347"/>
      <c r="AR67" s="377"/>
      <c r="AS67" s="379"/>
      <c r="AT67" s="347"/>
      <c r="AU67" s="377"/>
      <c r="AV67" s="379"/>
      <c r="AW67" s="372"/>
      <c r="AX67" s="375"/>
      <c r="AY67" s="417"/>
      <c r="AZ67" s="411"/>
      <c r="BA67" s="411"/>
      <c r="BB67" s="414"/>
    </row>
    <row r="68" spans="2:62" ht="28.15" customHeight="1" x14ac:dyDescent="0.2">
      <c r="B68" s="30"/>
      <c r="C68" s="340"/>
      <c r="D68" s="218"/>
      <c r="E68" s="217"/>
      <c r="F68" s="217"/>
      <c r="G68" s="216"/>
      <c r="H68" s="360"/>
      <c r="I68" s="392"/>
      <c r="J68" s="392"/>
      <c r="K68" s="392"/>
      <c r="L68" s="25" t="s">
        <v>114</v>
      </c>
      <c r="M68" s="114"/>
      <c r="N68" s="25" t="s">
        <v>112</v>
      </c>
      <c r="O68" s="114"/>
      <c r="P68" s="25" t="s">
        <v>111</v>
      </c>
      <c r="Q68" s="114"/>
      <c r="R68" s="25" t="s">
        <v>110</v>
      </c>
      <c r="S68" s="114"/>
      <c r="T68" s="25" t="s">
        <v>109</v>
      </c>
      <c r="U68" s="114"/>
      <c r="V68" s="25" t="s">
        <v>108</v>
      </c>
      <c r="W68" s="114"/>
      <c r="X68" s="25" t="s">
        <v>107</v>
      </c>
      <c r="Y68" s="114"/>
      <c r="Z68" s="25" t="s">
        <v>106</v>
      </c>
      <c r="AA68" s="114"/>
      <c r="AB68" s="190"/>
      <c r="AC68" s="114"/>
      <c r="AD68" s="190"/>
      <c r="AE68" s="22"/>
      <c r="AF68" s="422"/>
      <c r="AG68" s="422"/>
      <c r="AH68" s="278"/>
      <c r="AI68" s="306"/>
      <c r="AJ68" s="379"/>
      <c r="AK68" s="347"/>
      <c r="AL68" s="377"/>
      <c r="AM68" s="379"/>
      <c r="AN68" s="347"/>
      <c r="AO68" s="377"/>
      <c r="AP68" s="379"/>
      <c r="AQ68" s="347"/>
      <c r="AR68" s="377"/>
      <c r="AS68" s="379"/>
      <c r="AT68" s="347"/>
      <c r="AU68" s="377"/>
      <c r="AV68" s="379"/>
      <c r="AW68" s="372"/>
      <c r="AX68" s="375"/>
      <c r="AY68" s="417"/>
      <c r="AZ68" s="411"/>
      <c r="BA68" s="411"/>
      <c r="BB68" s="414"/>
    </row>
    <row r="69" spans="2:62" ht="28.15" customHeight="1" thickBot="1" x14ac:dyDescent="0.25">
      <c r="B69" s="20"/>
      <c r="C69" s="341"/>
      <c r="D69" s="215"/>
      <c r="E69" s="214"/>
      <c r="F69" s="214"/>
      <c r="G69" s="213"/>
      <c r="H69" s="361"/>
      <c r="I69" s="394"/>
      <c r="J69" s="394"/>
      <c r="K69" s="394"/>
      <c r="L69" s="15" t="s">
        <v>105</v>
      </c>
      <c r="M69" s="16"/>
      <c r="N69" s="15" t="s">
        <v>104</v>
      </c>
      <c r="O69" s="16"/>
      <c r="P69" s="15" t="s">
        <v>103</v>
      </c>
      <c r="Q69" s="16"/>
      <c r="R69" s="15" t="s">
        <v>102</v>
      </c>
      <c r="S69" s="16"/>
      <c r="T69" s="15">
        <v>20</v>
      </c>
      <c r="U69" s="16"/>
      <c r="V69" s="15" t="s">
        <v>101</v>
      </c>
      <c r="W69" s="16"/>
      <c r="X69" s="15" t="s">
        <v>100</v>
      </c>
      <c r="Y69" s="16"/>
      <c r="Z69" s="15" t="s">
        <v>99</v>
      </c>
      <c r="AA69" s="16"/>
      <c r="AB69" s="187"/>
      <c r="AC69" s="16"/>
      <c r="AD69" s="186"/>
      <c r="AE69" s="11"/>
      <c r="AF69" s="423"/>
      <c r="AG69" s="423"/>
      <c r="AH69" s="277"/>
      <c r="AI69" s="306"/>
      <c r="AJ69" s="380"/>
      <c r="AK69" s="381"/>
      <c r="AL69" s="378"/>
      <c r="AM69" s="380"/>
      <c r="AN69" s="381"/>
      <c r="AO69" s="378"/>
      <c r="AP69" s="380"/>
      <c r="AQ69" s="381"/>
      <c r="AR69" s="378"/>
      <c r="AS69" s="380"/>
      <c r="AT69" s="381"/>
      <c r="AU69" s="378"/>
      <c r="AV69" s="380"/>
      <c r="AW69" s="373"/>
      <c r="AX69" s="376"/>
      <c r="AY69" s="418"/>
      <c r="AZ69" s="412"/>
      <c r="BA69" s="412"/>
      <c r="BB69" s="415"/>
    </row>
    <row r="70" spans="2:62" ht="85.9" customHeight="1" thickTop="1" thickBot="1" x14ac:dyDescent="0.35">
      <c r="B70" s="113" t="s">
        <v>173</v>
      </c>
      <c r="C70" s="103" t="s">
        <v>172</v>
      </c>
      <c r="D70" s="108" t="s">
        <v>171</v>
      </c>
      <c r="E70" s="211" t="s">
        <v>170</v>
      </c>
      <c r="F70" s="210"/>
      <c r="G70" s="209"/>
      <c r="H70" s="109" t="s">
        <v>169</v>
      </c>
      <c r="I70" s="108" t="s">
        <v>96</v>
      </c>
      <c r="J70" s="108" t="s">
        <v>168</v>
      </c>
      <c r="K70" s="108" t="s">
        <v>97</v>
      </c>
      <c r="L70" s="365" t="s">
        <v>167</v>
      </c>
      <c r="M70" s="366"/>
      <c r="N70" s="365" t="s">
        <v>166</v>
      </c>
      <c r="O70" s="366"/>
      <c r="P70" s="365" t="s">
        <v>166</v>
      </c>
      <c r="Q70" s="367"/>
      <c r="R70" s="365" t="s">
        <v>166</v>
      </c>
      <c r="S70" s="367"/>
      <c r="T70" s="365" t="s">
        <v>166</v>
      </c>
      <c r="U70" s="367"/>
      <c r="V70" s="365" t="s">
        <v>166</v>
      </c>
      <c r="W70" s="367"/>
      <c r="X70" s="365" t="s">
        <v>166</v>
      </c>
      <c r="Y70" s="367"/>
      <c r="Z70" s="365" t="s">
        <v>166</v>
      </c>
      <c r="AA70" s="367"/>
      <c r="AB70" s="368" t="s">
        <v>165</v>
      </c>
      <c r="AC70" s="367"/>
      <c r="AD70" s="109" t="s">
        <v>164</v>
      </c>
      <c r="AE70" s="109" t="s">
        <v>163</v>
      </c>
      <c r="AF70" s="108" t="s">
        <v>162</v>
      </c>
      <c r="AG70" s="108" t="s">
        <v>161</v>
      </c>
      <c r="AH70" s="286" t="s">
        <v>160</v>
      </c>
      <c r="AI70" s="293"/>
      <c r="AJ70" s="104" t="s">
        <v>159</v>
      </c>
      <c r="AK70" s="103" t="s">
        <v>158</v>
      </c>
      <c r="AL70" s="102" t="s">
        <v>157</v>
      </c>
      <c r="AM70" s="104" t="s">
        <v>156</v>
      </c>
      <c r="AN70" s="103" t="s">
        <v>155</v>
      </c>
      <c r="AO70" s="102" t="s">
        <v>154</v>
      </c>
      <c r="AP70" s="104" t="s">
        <v>153</v>
      </c>
      <c r="AQ70" s="103" t="s">
        <v>152</v>
      </c>
      <c r="AR70" s="105" t="s">
        <v>151</v>
      </c>
      <c r="AS70" s="104" t="s">
        <v>150</v>
      </c>
      <c r="AT70" s="103" t="s">
        <v>149</v>
      </c>
      <c r="AU70" s="102" t="s">
        <v>148</v>
      </c>
      <c r="AV70" s="104" t="s">
        <v>147</v>
      </c>
      <c r="AW70" s="103" t="s">
        <v>146</v>
      </c>
      <c r="AX70" s="102" t="s">
        <v>145</v>
      </c>
      <c r="AY70" s="101" t="s">
        <v>144</v>
      </c>
      <c r="AZ70" s="100" t="s">
        <v>143</v>
      </c>
      <c r="BA70" s="100" t="s">
        <v>142</v>
      </c>
      <c r="BB70" s="99" t="s">
        <v>141</v>
      </c>
    </row>
    <row r="71" spans="2:62" ht="48" thickBot="1" x14ac:dyDescent="0.3">
      <c r="B71" s="98" t="s">
        <v>242</v>
      </c>
      <c r="C71" s="97"/>
      <c r="D71" s="208">
        <v>245</v>
      </c>
      <c r="E71" s="425">
        <v>9949.5</v>
      </c>
      <c r="F71" s="426"/>
      <c r="G71" s="427"/>
      <c r="H71" s="95" t="s">
        <v>139</v>
      </c>
      <c r="I71" s="94"/>
      <c r="J71" s="94"/>
      <c r="K71" s="93"/>
      <c r="L71" s="92"/>
      <c r="M71" s="88"/>
      <c r="N71" s="92"/>
      <c r="O71" s="88"/>
      <c r="P71" s="92"/>
      <c r="Q71" s="88"/>
      <c r="R71" s="92"/>
      <c r="S71" s="88"/>
      <c r="T71" s="92"/>
      <c r="U71" s="88"/>
      <c r="V71" s="92"/>
      <c r="W71" s="88"/>
      <c r="X71" s="92"/>
      <c r="Y71" s="88"/>
      <c r="Z71" s="92"/>
      <c r="AA71" s="207"/>
      <c r="AB71" s="90" t="s">
        <v>138</v>
      </c>
      <c r="AC71" s="88"/>
      <c r="AD71" s="88"/>
      <c r="AE71" s="88"/>
      <c r="AF71" s="87"/>
      <c r="AG71" s="87"/>
      <c r="AH71" s="285"/>
      <c r="AI71" s="66" t="s">
        <v>137</v>
      </c>
      <c r="AJ71" s="85">
        <f t="shared" ref="AJ71:BB71" si="8">SUM(AJ73:AJ84)</f>
        <v>60</v>
      </c>
      <c r="AK71" s="84">
        <f t="shared" si="8"/>
        <v>7</v>
      </c>
      <c r="AL71" s="83">
        <f t="shared" si="8"/>
        <v>0</v>
      </c>
      <c r="AM71" s="85">
        <f t="shared" si="8"/>
        <v>17</v>
      </c>
      <c r="AN71" s="84">
        <f t="shared" si="8"/>
        <v>3</v>
      </c>
      <c r="AO71" s="83">
        <f t="shared" si="8"/>
        <v>0</v>
      </c>
      <c r="AP71" s="85">
        <f t="shared" si="8"/>
        <v>1</v>
      </c>
      <c r="AQ71" s="84">
        <f t="shared" si="8"/>
        <v>0</v>
      </c>
      <c r="AR71" s="83">
        <f t="shared" si="8"/>
        <v>0</v>
      </c>
      <c r="AS71" s="85">
        <f t="shared" si="8"/>
        <v>20</v>
      </c>
      <c r="AT71" s="84">
        <f t="shared" si="8"/>
        <v>5</v>
      </c>
      <c r="AU71" s="83">
        <f t="shared" si="8"/>
        <v>0</v>
      </c>
      <c r="AV71" s="85">
        <f t="shared" si="8"/>
        <v>0</v>
      </c>
      <c r="AW71" s="84">
        <f t="shared" si="8"/>
        <v>0</v>
      </c>
      <c r="AX71" s="83">
        <f t="shared" si="8"/>
        <v>0</v>
      </c>
      <c r="AY71" s="82">
        <f t="shared" si="8"/>
        <v>0</v>
      </c>
      <c r="AZ71" s="81">
        <f t="shared" si="8"/>
        <v>0</v>
      </c>
      <c r="BA71" s="81">
        <f t="shared" si="8"/>
        <v>0</v>
      </c>
      <c r="BB71" s="80">
        <f t="shared" si="8"/>
        <v>0</v>
      </c>
      <c r="BC71" s="79" t="s">
        <v>136</v>
      </c>
      <c r="BF71" s="5">
        <f>SUM(AJ71:AL71)/$BG$5</f>
        <v>67</v>
      </c>
      <c r="BG71" s="5">
        <f>SUM(AM71:AO71,AY71)/$BG$5</f>
        <v>20</v>
      </c>
      <c r="BH71" s="5">
        <f>SUM(AP71:AR71,AZ71)/$BG$5</f>
        <v>1</v>
      </c>
      <c r="BI71" s="5">
        <f>SUM(AS71:AU71,BA71)/$BG$5</f>
        <v>25</v>
      </c>
      <c r="BJ71" s="5">
        <f>SUM(AV71:AX71,BB71)/$BG$5</f>
        <v>0</v>
      </c>
    </row>
    <row r="72" spans="2:62" ht="37.5" thickBot="1" x14ac:dyDescent="0.3">
      <c r="B72" s="78"/>
      <c r="C72" s="77"/>
      <c r="D72" s="206"/>
      <c r="E72" s="205"/>
      <c r="F72" s="205"/>
      <c r="G72" s="204"/>
      <c r="H72" s="73"/>
      <c r="I72" s="70"/>
      <c r="J72" s="70"/>
      <c r="K72" s="72"/>
      <c r="L72" s="70"/>
      <c r="M72" s="69"/>
      <c r="N72" s="70"/>
      <c r="O72" s="69"/>
      <c r="P72" s="70"/>
      <c r="Q72" s="69"/>
      <c r="R72" s="70"/>
      <c r="S72" s="69"/>
      <c r="T72" s="70"/>
      <c r="U72" s="69"/>
      <c r="V72" s="70"/>
      <c r="W72" s="69"/>
      <c r="X72" s="70"/>
      <c r="Y72" s="69"/>
      <c r="Z72" s="70"/>
      <c r="AA72" s="69"/>
      <c r="AB72" s="71"/>
      <c r="AC72" s="69"/>
      <c r="AD72" s="69"/>
      <c r="AE72" s="69"/>
      <c r="AF72" s="68"/>
      <c r="AG72" s="68"/>
      <c r="AH72" s="285"/>
      <c r="AI72" s="66" t="s">
        <v>135</v>
      </c>
      <c r="AJ72" s="65">
        <f t="shared" ref="AJ72:BB72" si="9">AJ71/3</f>
        <v>20</v>
      </c>
      <c r="AK72" s="64">
        <f t="shared" si="9"/>
        <v>2.3333333333333335</v>
      </c>
      <c r="AL72" s="63">
        <f t="shared" si="9"/>
        <v>0</v>
      </c>
      <c r="AM72" s="65">
        <f t="shared" si="9"/>
        <v>5.666666666666667</v>
      </c>
      <c r="AN72" s="64">
        <f t="shared" si="9"/>
        <v>1</v>
      </c>
      <c r="AO72" s="63">
        <f t="shared" si="9"/>
        <v>0</v>
      </c>
      <c r="AP72" s="65">
        <f t="shared" si="9"/>
        <v>0.33333333333333331</v>
      </c>
      <c r="AQ72" s="64">
        <f t="shared" si="9"/>
        <v>0</v>
      </c>
      <c r="AR72" s="63">
        <f t="shared" si="9"/>
        <v>0</v>
      </c>
      <c r="AS72" s="65">
        <f t="shared" si="9"/>
        <v>6.666666666666667</v>
      </c>
      <c r="AT72" s="64">
        <f t="shared" si="9"/>
        <v>1.6666666666666667</v>
      </c>
      <c r="AU72" s="63">
        <f t="shared" si="9"/>
        <v>0</v>
      </c>
      <c r="AV72" s="65">
        <f t="shared" si="9"/>
        <v>0</v>
      </c>
      <c r="AW72" s="64">
        <f t="shared" si="9"/>
        <v>0</v>
      </c>
      <c r="AX72" s="63">
        <f t="shared" si="9"/>
        <v>0</v>
      </c>
      <c r="AY72" s="62">
        <f t="shared" si="9"/>
        <v>0</v>
      </c>
      <c r="AZ72" s="61">
        <f t="shared" si="9"/>
        <v>0</v>
      </c>
      <c r="BA72" s="61">
        <f t="shared" si="9"/>
        <v>0</v>
      </c>
      <c r="BB72" s="60">
        <f t="shared" si="9"/>
        <v>0</v>
      </c>
      <c r="BC72" s="59" t="s">
        <v>134</v>
      </c>
    </row>
    <row r="73" spans="2:62" ht="28.15" customHeight="1" x14ac:dyDescent="0.2">
      <c r="B73" s="30"/>
      <c r="C73" s="338">
        <v>1</v>
      </c>
      <c r="D73" s="212"/>
      <c r="E73" s="223"/>
      <c r="F73" s="223"/>
      <c r="G73" s="222"/>
      <c r="H73" s="358" t="s">
        <v>133</v>
      </c>
      <c r="I73" s="390">
        <v>174</v>
      </c>
      <c r="J73" s="390">
        <v>37</v>
      </c>
      <c r="K73" s="390">
        <v>7</v>
      </c>
      <c r="L73" s="42" t="s">
        <v>131</v>
      </c>
      <c r="M73" s="43" t="s">
        <v>493</v>
      </c>
      <c r="N73" s="42" t="s">
        <v>129</v>
      </c>
      <c r="O73" s="43" t="s">
        <v>458</v>
      </c>
      <c r="P73" s="42" t="s">
        <v>128</v>
      </c>
      <c r="Q73" s="43" t="s">
        <v>458</v>
      </c>
      <c r="R73" s="42" t="s">
        <v>127</v>
      </c>
      <c r="S73" s="43" t="s">
        <v>357</v>
      </c>
      <c r="T73" s="42" t="s">
        <v>126</v>
      </c>
      <c r="U73" s="43" t="s">
        <v>1091</v>
      </c>
      <c r="V73" s="42" t="s">
        <v>125</v>
      </c>
      <c r="W73" s="43" t="s">
        <v>474</v>
      </c>
      <c r="X73" s="42" t="s">
        <v>124</v>
      </c>
      <c r="Y73" s="43" t="s">
        <v>542</v>
      </c>
      <c r="Z73" s="42" t="s">
        <v>123</v>
      </c>
      <c r="AA73" s="43" t="s">
        <v>354</v>
      </c>
      <c r="AB73" s="196"/>
      <c r="AC73" s="43"/>
      <c r="AD73" s="196" t="s">
        <v>1623</v>
      </c>
      <c r="AE73" s="58"/>
      <c r="AF73" s="421"/>
      <c r="AG73" s="421"/>
      <c r="AH73" s="279"/>
      <c r="AI73" s="306"/>
      <c r="AJ73" s="349">
        <f>SUMPRODUCT(LEN($M73:$AA76)-LEN(SUBSTITUTE($M73:$AA76,"A", "")))</f>
        <v>60</v>
      </c>
      <c r="AK73" s="352">
        <f>SUMPRODUCT(LEN($AD73:$AD76)-LEN(SUBSTITUTE($AD73:$AD76,"A", "")))</f>
        <v>7</v>
      </c>
      <c r="AL73" s="335">
        <f>SUMPRODUCT(LEN($AC73:$AC76)-LEN(SUBSTITUTE($AC73:$AC76,"A", "")))</f>
        <v>0</v>
      </c>
      <c r="AM73" s="349">
        <f>SUMPRODUCT(LEN($M73:$AA76)-LEN(SUBSTITUTE($M73:$AA76,"S", "")))</f>
        <v>17</v>
      </c>
      <c r="AN73" s="352">
        <f>SUMPRODUCT(LEN($AD73:$AD76)-LEN(SUBSTITUTE($AD73:$AD76,"S", "")))</f>
        <v>3</v>
      </c>
      <c r="AO73" s="335">
        <f>SUMPRODUCT(LEN($AC73:$AC76)-LEN(SUBSTITUTE($AC73:$AC76,"S", "")))</f>
        <v>0</v>
      </c>
      <c r="AP73" s="349">
        <f>SUMPRODUCT(LEN($M73:$AA76)-LEN(SUBSTITUTE($M73:$AA76,"F", "")))</f>
        <v>1</v>
      </c>
      <c r="AQ73" s="352">
        <f>SUMPRODUCT(LEN($AD73:$AD76)-LEN(SUBSTITUTE($AD73:$AD76,"F", "")))</f>
        <v>0</v>
      </c>
      <c r="AR73" s="335">
        <f>SUMPRODUCT(LEN($AC73:$AC76)-LEN(SUBSTITUTE($AC73:$AC76,"F", "")))</f>
        <v>0</v>
      </c>
      <c r="AS73" s="349">
        <f>SUMPRODUCT(LEN($M73:$AA76)-LEN(SUBSTITUTE($M73:$AA76,"G", "")))</f>
        <v>20</v>
      </c>
      <c r="AT73" s="352">
        <f>SUMPRODUCT(LEN($AD73:$AD76)-LEN(SUBSTITUTE($AD73:$AD76,"G", "")))</f>
        <v>5</v>
      </c>
      <c r="AU73" s="335">
        <f>SUMPRODUCT(LEN($AC73:$AC76)-LEN(SUBSTITUTE($AC73:$AC76,"G", "")))</f>
        <v>0</v>
      </c>
      <c r="AV73" s="349">
        <f>SUMPRODUCT(LEN($L73:$AA76)-LEN(SUBSTITUTE($L73:$AA76,"M", "")))</f>
        <v>0</v>
      </c>
      <c r="AW73" s="362">
        <f>SUMPRODUCT(LEN($AD73:$AD76)-LEN(SUBSTITUTE($AD73:$AD76,"M", "")))</f>
        <v>0</v>
      </c>
      <c r="AX73" s="374">
        <f>SUMPRODUCT(LEN($AC73:$AC76)-LEN(SUBSTITUTE($AC73:$AC76,"M", "")))</f>
        <v>0</v>
      </c>
      <c r="AY73" s="416">
        <f>SUMPRODUCT(LEN($AE73:$AE76)-LEN(SUBSTITUTE($AE73:$AE76,"S", "")))</f>
        <v>0</v>
      </c>
      <c r="AZ73" s="410">
        <f>SUMPRODUCT(LEN($AE73:$AE76)-LEN(SUBSTITUTE($AE73:$AE76,"F", "")))</f>
        <v>0</v>
      </c>
      <c r="BA73" s="410">
        <f>SUMPRODUCT(LEN($AE73:$AE76)-LEN(SUBSTITUTE($AE73:$AE76,"G", "")))</f>
        <v>0</v>
      </c>
      <c r="BB73" s="413">
        <f>SUMPRODUCT(LEN($AE73:$AE76)-LEN(SUBSTITUTE($AE73:$AE76,"M", "")))</f>
        <v>0</v>
      </c>
    </row>
    <row r="74" spans="2:62" ht="28.15" customHeight="1" thickBot="1" x14ac:dyDescent="0.25">
      <c r="B74" s="30"/>
      <c r="C74" s="339"/>
      <c r="D74" s="221"/>
      <c r="E74" s="220"/>
      <c r="F74" s="220"/>
      <c r="G74" s="219"/>
      <c r="H74" s="359"/>
      <c r="I74" s="391"/>
      <c r="J74" s="391"/>
      <c r="K74" s="391"/>
      <c r="L74" s="33" t="s">
        <v>122</v>
      </c>
      <c r="M74" s="55" t="s">
        <v>357</v>
      </c>
      <c r="N74" s="33" t="s">
        <v>121</v>
      </c>
      <c r="O74" s="55" t="s">
        <v>357</v>
      </c>
      <c r="P74" s="33" t="s">
        <v>120</v>
      </c>
      <c r="Q74" s="55" t="s">
        <v>357</v>
      </c>
      <c r="R74" s="33" t="s">
        <v>119</v>
      </c>
      <c r="S74" s="55" t="s">
        <v>1041</v>
      </c>
      <c r="T74" s="33" t="s">
        <v>118</v>
      </c>
      <c r="U74" s="55" t="s">
        <v>723</v>
      </c>
      <c r="V74" s="33" t="s">
        <v>117</v>
      </c>
      <c r="W74" s="55" t="s">
        <v>549</v>
      </c>
      <c r="X74" s="33" t="s">
        <v>116</v>
      </c>
      <c r="Y74" s="55" t="s">
        <v>542</v>
      </c>
      <c r="Z74" s="33" t="s">
        <v>115</v>
      </c>
      <c r="AA74" s="55" t="s">
        <v>130</v>
      </c>
      <c r="AB74" s="193"/>
      <c r="AC74" s="55"/>
      <c r="AD74" s="193" t="s">
        <v>1622</v>
      </c>
      <c r="AE74" s="57"/>
      <c r="AF74" s="422"/>
      <c r="AG74" s="422"/>
      <c r="AH74" s="278"/>
      <c r="AI74" s="306"/>
      <c r="AJ74" s="379"/>
      <c r="AK74" s="347"/>
      <c r="AL74" s="377"/>
      <c r="AM74" s="379"/>
      <c r="AN74" s="347"/>
      <c r="AO74" s="377"/>
      <c r="AP74" s="379"/>
      <c r="AQ74" s="347"/>
      <c r="AR74" s="377"/>
      <c r="AS74" s="379"/>
      <c r="AT74" s="347"/>
      <c r="AU74" s="377"/>
      <c r="AV74" s="379"/>
      <c r="AW74" s="372"/>
      <c r="AX74" s="375"/>
      <c r="AY74" s="417"/>
      <c r="AZ74" s="411"/>
      <c r="BA74" s="411"/>
      <c r="BB74" s="414"/>
    </row>
    <row r="75" spans="2:62" ht="28.15" customHeight="1" x14ac:dyDescent="0.2">
      <c r="B75" s="30"/>
      <c r="C75" s="340"/>
      <c r="D75" s="218"/>
      <c r="E75" s="217"/>
      <c r="F75" s="217"/>
      <c r="G75" s="216"/>
      <c r="H75" s="360">
        <v>246</v>
      </c>
      <c r="I75" s="392"/>
      <c r="J75" s="392"/>
      <c r="K75" s="392"/>
      <c r="L75" s="25" t="s">
        <v>114</v>
      </c>
      <c r="M75" s="114" t="s">
        <v>357</v>
      </c>
      <c r="N75" s="25" t="s">
        <v>112</v>
      </c>
      <c r="O75" s="114" t="s">
        <v>357</v>
      </c>
      <c r="P75" s="25" t="s">
        <v>111</v>
      </c>
      <c r="Q75" s="114" t="s">
        <v>493</v>
      </c>
      <c r="R75" s="25" t="s">
        <v>110</v>
      </c>
      <c r="S75" s="114" t="s">
        <v>1621</v>
      </c>
      <c r="T75" s="25" t="s">
        <v>109</v>
      </c>
      <c r="U75" s="114" t="s">
        <v>470</v>
      </c>
      <c r="V75" s="25" t="s">
        <v>108</v>
      </c>
      <c r="W75" s="114" t="s">
        <v>549</v>
      </c>
      <c r="X75" s="25" t="s">
        <v>107</v>
      </c>
      <c r="Y75" s="114" t="s">
        <v>354</v>
      </c>
      <c r="Z75" s="25" t="s">
        <v>106</v>
      </c>
      <c r="AA75" s="114"/>
      <c r="AB75" s="190"/>
      <c r="AC75" s="114"/>
      <c r="AD75" s="190"/>
      <c r="AE75" s="57"/>
      <c r="AF75" s="422"/>
      <c r="AG75" s="422"/>
      <c r="AH75" s="278"/>
      <c r="AI75" s="306"/>
      <c r="AJ75" s="379"/>
      <c r="AK75" s="347"/>
      <c r="AL75" s="377"/>
      <c r="AM75" s="379"/>
      <c r="AN75" s="347"/>
      <c r="AO75" s="377"/>
      <c r="AP75" s="379"/>
      <c r="AQ75" s="347"/>
      <c r="AR75" s="377"/>
      <c r="AS75" s="379"/>
      <c r="AT75" s="347"/>
      <c r="AU75" s="377"/>
      <c r="AV75" s="379"/>
      <c r="AW75" s="372"/>
      <c r="AX75" s="375"/>
      <c r="AY75" s="417"/>
      <c r="AZ75" s="411"/>
      <c r="BA75" s="411"/>
      <c r="BB75" s="414"/>
    </row>
    <row r="76" spans="2:62" ht="28.15" customHeight="1" thickBot="1" x14ac:dyDescent="0.25">
      <c r="B76" s="30"/>
      <c r="C76" s="355"/>
      <c r="D76" s="246"/>
      <c r="E76" s="254"/>
      <c r="F76" s="254"/>
      <c r="G76" s="253"/>
      <c r="H76" s="361"/>
      <c r="I76" s="393"/>
      <c r="J76" s="393"/>
      <c r="K76" s="393"/>
      <c r="L76" s="50" t="s">
        <v>105</v>
      </c>
      <c r="M76" s="51" t="s">
        <v>357</v>
      </c>
      <c r="N76" s="50" t="s">
        <v>104</v>
      </c>
      <c r="O76" s="51" t="s">
        <v>458</v>
      </c>
      <c r="P76" s="50" t="s">
        <v>103</v>
      </c>
      <c r="Q76" s="51" t="s">
        <v>684</v>
      </c>
      <c r="R76" s="50" t="s">
        <v>102</v>
      </c>
      <c r="S76" s="51" t="s">
        <v>493</v>
      </c>
      <c r="T76" s="50">
        <v>20</v>
      </c>
      <c r="U76" s="51" t="s">
        <v>707</v>
      </c>
      <c r="V76" s="50" t="s">
        <v>101</v>
      </c>
      <c r="W76" s="51" t="s">
        <v>352</v>
      </c>
      <c r="X76" s="50" t="s">
        <v>100</v>
      </c>
      <c r="Y76" s="51" t="s">
        <v>354</v>
      </c>
      <c r="Z76" s="50" t="s">
        <v>99</v>
      </c>
      <c r="AA76" s="51"/>
      <c r="AB76" s="187"/>
      <c r="AC76" s="51"/>
      <c r="AD76" s="187"/>
      <c r="AE76" s="56"/>
      <c r="AF76" s="424"/>
      <c r="AG76" s="424"/>
      <c r="AH76" s="280"/>
      <c r="AI76" s="306"/>
      <c r="AJ76" s="380"/>
      <c r="AK76" s="381"/>
      <c r="AL76" s="378"/>
      <c r="AM76" s="380"/>
      <c r="AN76" s="381"/>
      <c r="AO76" s="378"/>
      <c r="AP76" s="380"/>
      <c r="AQ76" s="381"/>
      <c r="AR76" s="378"/>
      <c r="AS76" s="380"/>
      <c r="AT76" s="381"/>
      <c r="AU76" s="378"/>
      <c r="AV76" s="380"/>
      <c r="AW76" s="373"/>
      <c r="AX76" s="376"/>
      <c r="AY76" s="418"/>
      <c r="AZ76" s="412"/>
      <c r="BA76" s="412"/>
      <c r="BB76" s="415"/>
    </row>
    <row r="77" spans="2:62" ht="28.15" customHeight="1" x14ac:dyDescent="0.2">
      <c r="B77" s="30"/>
      <c r="C77" s="338">
        <v>2</v>
      </c>
      <c r="D77" s="212"/>
      <c r="E77" s="223"/>
      <c r="F77" s="223"/>
      <c r="G77" s="222"/>
      <c r="H77" s="358"/>
      <c r="I77" s="390"/>
      <c r="J77" s="390"/>
      <c r="K77" s="390"/>
      <c r="L77" s="42" t="s">
        <v>131</v>
      </c>
      <c r="M77" s="43"/>
      <c r="N77" s="42" t="s">
        <v>129</v>
      </c>
      <c r="O77" s="43"/>
      <c r="P77" s="42" t="s">
        <v>128</v>
      </c>
      <c r="Q77" s="43"/>
      <c r="R77" s="42" t="s">
        <v>127</v>
      </c>
      <c r="S77" s="43"/>
      <c r="T77" s="42" t="s">
        <v>126</v>
      </c>
      <c r="U77" s="43"/>
      <c r="V77" s="42" t="s">
        <v>125</v>
      </c>
      <c r="W77" s="43"/>
      <c r="X77" s="42" t="s">
        <v>124</v>
      </c>
      <c r="Y77" s="43"/>
      <c r="Z77" s="42" t="s">
        <v>123</v>
      </c>
      <c r="AA77" s="43"/>
      <c r="AB77" s="196"/>
      <c r="AC77" s="43"/>
      <c r="AD77" s="196"/>
      <c r="AE77" s="39"/>
      <c r="AF77" s="421"/>
      <c r="AG77" s="421"/>
      <c r="AH77" s="279"/>
      <c r="AI77" s="306"/>
      <c r="AJ77" s="349">
        <f>SUMPRODUCT(LEN($M77:$AA80)-LEN(SUBSTITUTE($M77:$AA80,"A", "")))</f>
        <v>0</v>
      </c>
      <c r="AK77" s="352">
        <f>SUMPRODUCT(LEN($AD77:$AD80)-LEN(SUBSTITUTE($AD77:$AD80,"A", "")))</f>
        <v>0</v>
      </c>
      <c r="AL77" s="335">
        <f>SUMPRODUCT(LEN($AC77:$AC80)-LEN(SUBSTITUTE($AC77:$AC80,"A", "")))</f>
        <v>0</v>
      </c>
      <c r="AM77" s="349">
        <f>SUMPRODUCT(LEN($M77:$AA80)-LEN(SUBSTITUTE($M77:$AA80,"S", "")))</f>
        <v>0</v>
      </c>
      <c r="AN77" s="352">
        <f>SUMPRODUCT(LEN($AD77:$AD80)-LEN(SUBSTITUTE($AD77:$AD80,"S", "")))</f>
        <v>0</v>
      </c>
      <c r="AO77" s="335">
        <f>SUMPRODUCT(LEN($AC77:$AC80)-LEN(SUBSTITUTE($AC77:$AC80,"S", "")))</f>
        <v>0</v>
      </c>
      <c r="AP77" s="349">
        <f>SUMPRODUCT(LEN($M77:$AA80)-LEN(SUBSTITUTE($M77:$AA80,"F", "")))</f>
        <v>0</v>
      </c>
      <c r="AQ77" s="352">
        <f>SUMPRODUCT(LEN($AD77:$AD80)-LEN(SUBSTITUTE($AD77:$AD80,"F", "")))</f>
        <v>0</v>
      </c>
      <c r="AR77" s="335">
        <f>SUMPRODUCT(LEN($AC77:$AC80)-LEN(SUBSTITUTE($AC77:$AC80,"F", "")))</f>
        <v>0</v>
      </c>
      <c r="AS77" s="349">
        <f>SUMPRODUCT(LEN($M77:$AA80)-LEN(SUBSTITUTE($M77:$AA80,"G", "")))</f>
        <v>0</v>
      </c>
      <c r="AT77" s="352">
        <f>SUMPRODUCT(LEN($AD77:$AD80)-LEN(SUBSTITUTE($AD77:$AD80,"G", "")))</f>
        <v>0</v>
      </c>
      <c r="AU77" s="335">
        <f>SUMPRODUCT(LEN($AC77:$AC80)-LEN(SUBSTITUTE($AC77:$AC80,"G", "")))</f>
        <v>0</v>
      </c>
      <c r="AV77" s="349">
        <f>SUMPRODUCT(LEN($L77:$AA80)-LEN(SUBSTITUTE($L77:$AA80,"M", "")))</f>
        <v>0</v>
      </c>
      <c r="AW77" s="362">
        <f>SUMPRODUCT(LEN($AD77:$AD80)-LEN(SUBSTITUTE($AD77:$AD80,"M", "")))</f>
        <v>0</v>
      </c>
      <c r="AX77" s="374">
        <f>SUMPRODUCT(LEN($AC77:$AC80)-LEN(SUBSTITUTE($AC77:$AC80,"M", "")))</f>
        <v>0</v>
      </c>
      <c r="AY77" s="416">
        <f>SUMPRODUCT(LEN($AE77:$AE80)-LEN(SUBSTITUTE($AE77:$AE80,"S", "")))</f>
        <v>0</v>
      </c>
      <c r="AZ77" s="410">
        <f>SUMPRODUCT(LEN($AE77:$AE80)-LEN(SUBSTITUTE($AE77:$AE80,"F", "")))</f>
        <v>0</v>
      </c>
      <c r="BA77" s="410">
        <f>SUMPRODUCT(LEN($AE77:$AE80)-LEN(SUBSTITUTE($AE77:$AE80,"G", "")))</f>
        <v>0</v>
      </c>
      <c r="BB77" s="413">
        <f>SUMPRODUCT(LEN($AE77:$AE80)-LEN(SUBSTITUTE($AE77:$AE80,"M", "")))</f>
        <v>0</v>
      </c>
    </row>
    <row r="78" spans="2:62" ht="28.15" customHeight="1" thickBot="1" x14ac:dyDescent="0.25">
      <c r="B78" s="30"/>
      <c r="C78" s="339"/>
      <c r="D78" s="221"/>
      <c r="E78" s="220"/>
      <c r="F78" s="220"/>
      <c r="G78" s="219"/>
      <c r="H78" s="359"/>
      <c r="I78" s="391"/>
      <c r="J78" s="391"/>
      <c r="K78" s="391"/>
      <c r="L78" s="33" t="s">
        <v>122</v>
      </c>
      <c r="M78" s="55"/>
      <c r="N78" s="33" t="s">
        <v>121</v>
      </c>
      <c r="O78" s="55"/>
      <c r="P78" s="33" t="s">
        <v>120</v>
      </c>
      <c r="Q78" s="55"/>
      <c r="R78" s="33" t="s">
        <v>119</v>
      </c>
      <c r="S78" s="55"/>
      <c r="T78" s="33" t="s">
        <v>118</v>
      </c>
      <c r="U78" s="55"/>
      <c r="V78" s="33" t="s">
        <v>117</v>
      </c>
      <c r="W78" s="55"/>
      <c r="X78" s="33" t="s">
        <v>116</v>
      </c>
      <c r="Y78" s="55"/>
      <c r="Z78" s="33" t="s">
        <v>115</v>
      </c>
      <c r="AA78" s="55"/>
      <c r="AB78" s="193"/>
      <c r="AC78" s="55"/>
      <c r="AD78" s="193"/>
      <c r="AE78" s="22"/>
      <c r="AF78" s="422"/>
      <c r="AG78" s="422"/>
      <c r="AH78" s="278"/>
      <c r="AI78" s="306"/>
      <c r="AJ78" s="379"/>
      <c r="AK78" s="347"/>
      <c r="AL78" s="377"/>
      <c r="AM78" s="379"/>
      <c r="AN78" s="347"/>
      <c r="AO78" s="377"/>
      <c r="AP78" s="379"/>
      <c r="AQ78" s="347"/>
      <c r="AR78" s="377"/>
      <c r="AS78" s="379"/>
      <c r="AT78" s="347"/>
      <c r="AU78" s="377"/>
      <c r="AV78" s="379"/>
      <c r="AW78" s="372"/>
      <c r="AX78" s="375"/>
      <c r="AY78" s="417"/>
      <c r="AZ78" s="411"/>
      <c r="BA78" s="411"/>
      <c r="BB78" s="414"/>
    </row>
    <row r="79" spans="2:62" ht="28.15" customHeight="1" x14ac:dyDescent="0.2">
      <c r="B79" s="30"/>
      <c r="C79" s="340"/>
      <c r="D79" s="218"/>
      <c r="E79" s="217"/>
      <c r="F79" s="217"/>
      <c r="G79" s="216"/>
      <c r="H79" s="360"/>
      <c r="I79" s="392"/>
      <c r="J79" s="392"/>
      <c r="K79" s="392"/>
      <c r="L79" s="25" t="s">
        <v>114</v>
      </c>
      <c r="M79" s="114"/>
      <c r="N79" s="25" t="s">
        <v>112</v>
      </c>
      <c r="O79" s="114"/>
      <c r="P79" s="25" t="s">
        <v>111</v>
      </c>
      <c r="Q79" s="114"/>
      <c r="R79" s="25" t="s">
        <v>110</v>
      </c>
      <c r="S79" s="114"/>
      <c r="T79" s="25" t="s">
        <v>109</v>
      </c>
      <c r="U79" s="114"/>
      <c r="V79" s="25" t="s">
        <v>108</v>
      </c>
      <c r="W79" s="114"/>
      <c r="X79" s="25" t="s">
        <v>107</v>
      </c>
      <c r="Y79" s="114"/>
      <c r="Z79" s="25" t="s">
        <v>106</v>
      </c>
      <c r="AA79" s="114"/>
      <c r="AB79" s="190"/>
      <c r="AC79" s="114"/>
      <c r="AD79" s="190"/>
      <c r="AE79" s="22"/>
      <c r="AF79" s="422"/>
      <c r="AG79" s="422"/>
      <c r="AH79" s="278"/>
      <c r="AI79" s="306"/>
      <c r="AJ79" s="379"/>
      <c r="AK79" s="347"/>
      <c r="AL79" s="377"/>
      <c r="AM79" s="379"/>
      <c r="AN79" s="347"/>
      <c r="AO79" s="377"/>
      <c r="AP79" s="379"/>
      <c r="AQ79" s="347"/>
      <c r="AR79" s="377"/>
      <c r="AS79" s="379"/>
      <c r="AT79" s="347"/>
      <c r="AU79" s="377"/>
      <c r="AV79" s="379"/>
      <c r="AW79" s="372"/>
      <c r="AX79" s="375"/>
      <c r="AY79" s="417"/>
      <c r="AZ79" s="411"/>
      <c r="BA79" s="411"/>
      <c r="BB79" s="414"/>
    </row>
    <row r="80" spans="2:62" ht="28.15" customHeight="1" thickBot="1" x14ac:dyDescent="0.25">
      <c r="B80" s="30"/>
      <c r="C80" s="355"/>
      <c r="D80" s="246"/>
      <c r="E80" s="254"/>
      <c r="F80" s="254"/>
      <c r="G80" s="253"/>
      <c r="H80" s="361"/>
      <c r="I80" s="393"/>
      <c r="J80" s="393"/>
      <c r="K80" s="393"/>
      <c r="L80" s="50" t="s">
        <v>105</v>
      </c>
      <c r="M80" s="51"/>
      <c r="N80" s="50" t="s">
        <v>104</v>
      </c>
      <c r="O80" s="51"/>
      <c r="P80" s="50" t="s">
        <v>103</v>
      </c>
      <c r="Q80" s="51"/>
      <c r="R80" s="50" t="s">
        <v>102</v>
      </c>
      <c r="S80" s="51"/>
      <c r="T80" s="50">
        <v>20</v>
      </c>
      <c r="U80" s="51"/>
      <c r="V80" s="50" t="s">
        <v>101</v>
      </c>
      <c r="W80" s="51"/>
      <c r="X80" s="50" t="s">
        <v>100</v>
      </c>
      <c r="Y80" s="51"/>
      <c r="Z80" s="50" t="s">
        <v>99</v>
      </c>
      <c r="AA80" s="51"/>
      <c r="AB80" s="187"/>
      <c r="AC80" s="51"/>
      <c r="AD80" s="187"/>
      <c r="AE80" s="48"/>
      <c r="AF80" s="424"/>
      <c r="AG80" s="424"/>
      <c r="AH80" s="280"/>
      <c r="AI80" s="306"/>
      <c r="AJ80" s="380"/>
      <c r="AK80" s="381"/>
      <c r="AL80" s="378"/>
      <c r="AM80" s="380"/>
      <c r="AN80" s="381"/>
      <c r="AO80" s="378"/>
      <c r="AP80" s="380"/>
      <c r="AQ80" s="381"/>
      <c r="AR80" s="378"/>
      <c r="AS80" s="380"/>
      <c r="AT80" s="381"/>
      <c r="AU80" s="378"/>
      <c r="AV80" s="380"/>
      <c r="AW80" s="373"/>
      <c r="AX80" s="376"/>
      <c r="AY80" s="418"/>
      <c r="AZ80" s="412"/>
      <c r="BA80" s="412"/>
      <c r="BB80" s="415"/>
    </row>
    <row r="81" spans="2:62" ht="28.15" customHeight="1" x14ac:dyDescent="0.2">
      <c r="B81" s="30"/>
      <c r="C81" s="338">
        <v>3</v>
      </c>
      <c r="D81" s="212"/>
      <c r="E81" s="223"/>
      <c r="F81" s="223"/>
      <c r="G81" s="222"/>
      <c r="H81" s="358"/>
      <c r="I81" s="390"/>
      <c r="J81" s="390"/>
      <c r="K81" s="390"/>
      <c r="L81" s="42" t="s">
        <v>131</v>
      </c>
      <c r="M81" s="43"/>
      <c r="N81" s="42" t="s">
        <v>129</v>
      </c>
      <c r="O81" s="43"/>
      <c r="P81" s="42" t="s">
        <v>128</v>
      </c>
      <c r="Q81" s="43"/>
      <c r="R81" s="42" t="s">
        <v>127</v>
      </c>
      <c r="S81" s="43"/>
      <c r="T81" s="42" t="s">
        <v>126</v>
      </c>
      <c r="U81" s="43"/>
      <c r="V81" s="42" t="s">
        <v>125</v>
      </c>
      <c r="W81" s="43"/>
      <c r="X81" s="42" t="s">
        <v>124</v>
      </c>
      <c r="Y81" s="43"/>
      <c r="Z81" s="42" t="s">
        <v>123</v>
      </c>
      <c r="AA81" s="43"/>
      <c r="AB81" s="196"/>
      <c r="AC81" s="43"/>
      <c r="AD81" s="196"/>
      <c r="AE81" s="39"/>
      <c r="AF81" s="421"/>
      <c r="AG81" s="421"/>
      <c r="AH81" s="279"/>
      <c r="AI81" s="306"/>
      <c r="AJ81" s="349">
        <f>SUMPRODUCT(LEN($M81:$AA84)-LEN(SUBSTITUTE($M81:$AA84,"A", "")))</f>
        <v>0</v>
      </c>
      <c r="AK81" s="352">
        <f>SUMPRODUCT(LEN($AD81:$AD84)-LEN(SUBSTITUTE($AD81:$AD84,"A", "")))</f>
        <v>0</v>
      </c>
      <c r="AL81" s="335">
        <f>SUMPRODUCT(LEN($AC81:$AC84)-LEN(SUBSTITUTE($AC81:$AC84,"A", "")))</f>
        <v>0</v>
      </c>
      <c r="AM81" s="349">
        <f>SUMPRODUCT(LEN($M81:$AA84)-LEN(SUBSTITUTE($M81:$AA84,"S", "")))</f>
        <v>0</v>
      </c>
      <c r="AN81" s="352">
        <f>SUMPRODUCT(LEN($AD81:$AD84)-LEN(SUBSTITUTE($AD81:$AD84,"S", "")))</f>
        <v>0</v>
      </c>
      <c r="AO81" s="335">
        <f>SUMPRODUCT(LEN($AC81:$AC84)-LEN(SUBSTITUTE($AC81:$AC84,"S", "")))</f>
        <v>0</v>
      </c>
      <c r="AP81" s="349">
        <f>SUMPRODUCT(LEN($M81:$AA84)-LEN(SUBSTITUTE($M81:$AA84,"F", "")))</f>
        <v>0</v>
      </c>
      <c r="AQ81" s="352">
        <f>SUMPRODUCT(LEN($AD81:$AD84)-LEN(SUBSTITUTE($AD81:$AD84,"F", "")))</f>
        <v>0</v>
      </c>
      <c r="AR81" s="335">
        <f>SUMPRODUCT(LEN($AC81:$AC84)-LEN(SUBSTITUTE($AC81:$AC84,"F", "")))</f>
        <v>0</v>
      </c>
      <c r="AS81" s="349">
        <f>SUMPRODUCT(LEN($M81:$AA84)-LEN(SUBSTITUTE($M81:$AA84,"G", "")))</f>
        <v>0</v>
      </c>
      <c r="AT81" s="352">
        <f>SUMPRODUCT(LEN($AD81:$AD84)-LEN(SUBSTITUTE($AD81:$AD84,"G", "")))</f>
        <v>0</v>
      </c>
      <c r="AU81" s="335">
        <f>SUMPRODUCT(LEN($AC81:$AC84)-LEN(SUBSTITUTE($AC81:$AC84,"G", "")))</f>
        <v>0</v>
      </c>
      <c r="AV81" s="349">
        <f>SUMPRODUCT(LEN($L81:$AA84)-LEN(SUBSTITUTE($L81:$AA84,"M", "")))</f>
        <v>0</v>
      </c>
      <c r="AW81" s="362">
        <f>SUMPRODUCT(LEN($AD81:$AD84)-LEN(SUBSTITUTE($AD81:$AD84,"M", "")))</f>
        <v>0</v>
      </c>
      <c r="AX81" s="374">
        <f>SUMPRODUCT(LEN($AC81:$AC84)-LEN(SUBSTITUTE($AC81:$AC84,"M", "")))</f>
        <v>0</v>
      </c>
      <c r="AY81" s="416">
        <f>SUMPRODUCT(LEN($AE81:$AE84)-LEN(SUBSTITUTE($AE81:$AE84,"S", "")))</f>
        <v>0</v>
      </c>
      <c r="AZ81" s="410">
        <f>SUMPRODUCT(LEN($AE81:$AE84)-LEN(SUBSTITUTE($AE81:$AE84,"F", "")))</f>
        <v>0</v>
      </c>
      <c r="BA81" s="410">
        <f>SUMPRODUCT(LEN($AE81:$AE84)-LEN(SUBSTITUTE($AE81:$AE84,"G", "")))</f>
        <v>0</v>
      </c>
      <c r="BB81" s="413">
        <f>SUMPRODUCT(LEN($AE81:$AE84)-LEN(SUBSTITUTE($AE81:$AE84,"M", "")))</f>
        <v>0</v>
      </c>
    </row>
    <row r="82" spans="2:62" ht="28.15" customHeight="1" thickBot="1" x14ac:dyDescent="0.25">
      <c r="B82" s="30"/>
      <c r="C82" s="339"/>
      <c r="D82" s="221"/>
      <c r="E82" s="220"/>
      <c r="F82" s="220"/>
      <c r="G82" s="219"/>
      <c r="H82" s="359"/>
      <c r="I82" s="391"/>
      <c r="J82" s="391"/>
      <c r="K82" s="391"/>
      <c r="L82" s="33" t="s">
        <v>122</v>
      </c>
      <c r="M82" s="55"/>
      <c r="N82" s="33" t="s">
        <v>121</v>
      </c>
      <c r="O82" s="55"/>
      <c r="P82" s="33" t="s">
        <v>120</v>
      </c>
      <c r="Q82" s="55"/>
      <c r="R82" s="33" t="s">
        <v>119</v>
      </c>
      <c r="S82" s="55"/>
      <c r="T82" s="33" t="s">
        <v>118</v>
      </c>
      <c r="U82" s="55"/>
      <c r="V82" s="33" t="s">
        <v>117</v>
      </c>
      <c r="W82" s="55"/>
      <c r="X82" s="33" t="s">
        <v>116</v>
      </c>
      <c r="Y82" s="55"/>
      <c r="Z82" s="33" t="s">
        <v>115</v>
      </c>
      <c r="AA82" s="55"/>
      <c r="AB82" s="193"/>
      <c r="AC82" s="55"/>
      <c r="AD82" s="193"/>
      <c r="AE82" s="22"/>
      <c r="AF82" s="422"/>
      <c r="AG82" s="422"/>
      <c r="AH82" s="278"/>
      <c r="AI82" s="306"/>
      <c r="AJ82" s="379"/>
      <c r="AK82" s="347"/>
      <c r="AL82" s="377"/>
      <c r="AM82" s="379"/>
      <c r="AN82" s="347"/>
      <c r="AO82" s="377"/>
      <c r="AP82" s="379"/>
      <c r="AQ82" s="347"/>
      <c r="AR82" s="377"/>
      <c r="AS82" s="379"/>
      <c r="AT82" s="347"/>
      <c r="AU82" s="377"/>
      <c r="AV82" s="379"/>
      <c r="AW82" s="372"/>
      <c r="AX82" s="375"/>
      <c r="AY82" s="417"/>
      <c r="AZ82" s="411"/>
      <c r="BA82" s="411"/>
      <c r="BB82" s="414"/>
    </row>
    <row r="83" spans="2:62" ht="28.15" customHeight="1" x14ac:dyDescent="0.2">
      <c r="B83" s="30"/>
      <c r="C83" s="340"/>
      <c r="D83" s="218"/>
      <c r="E83" s="217"/>
      <c r="F83" s="217"/>
      <c r="G83" s="216"/>
      <c r="H83" s="360"/>
      <c r="I83" s="392"/>
      <c r="J83" s="392"/>
      <c r="K83" s="392"/>
      <c r="L83" s="25" t="s">
        <v>114</v>
      </c>
      <c r="M83" s="114"/>
      <c r="N83" s="25" t="s">
        <v>112</v>
      </c>
      <c r="O83" s="114"/>
      <c r="P83" s="25" t="s">
        <v>111</v>
      </c>
      <c r="Q83" s="114"/>
      <c r="R83" s="25" t="s">
        <v>110</v>
      </c>
      <c r="S83" s="114"/>
      <c r="T83" s="25" t="s">
        <v>109</v>
      </c>
      <c r="U83" s="114"/>
      <c r="V83" s="25" t="s">
        <v>108</v>
      </c>
      <c r="W83" s="114"/>
      <c r="X83" s="25" t="s">
        <v>107</v>
      </c>
      <c r="Y83" s="114"/>
      <c r="Z83" s="25" t="s">
        <v>106</v>
      </c>
      <c r="AA83" s="114"/>
      <c r="AB83" s="190"/>
      <c r="AC83" s="114"/>
      <c r="AD83" s="190"/>
      <c r="AE83" s="22"/>
      <c r="AF83" s="422"/>
      <c r="AG83" s="422"/>
      <c r="AH83" s="278"/>
      <c r="AI83" s="306"/>
      <c r="AJ83" s="379"/>
      <c r="AK83" s="347"/>
      <c r="AL83" s="377"/>
      <c r="AM83" s="379"/>
      <c r="AN83" s="347"/>
      <c r="AO83" s="377"/>
      <c r="AP83" s="379"/>
      <c r="AQ83" s="347"/>
      <c r="AR83" s="377"/>
      <c r="AS83" s="379"/>
      <c r="AT83" s="347"/>
      <c r="AU83" s="377"/>
      <c r="AV83" s="379"/>
      <c r="AW83" s="372"/>
      <c r="AX83" s="375"/>
      <c r="AY83" s="417"/>
      <c r="AZ83" s="411"/>
      <c r="BA83" s="411"/>
      <c r="BB83" s="414"/>
    </row>
    <row r="84" spans="2:62" ht="28.15" customHeight="1" thickBot="1" x14ac:dyDescent="0.25">
      <c r="B84" s="20"/>
      <c r="C84" s="341"/>
      <c r="D84" s="215"/>
      <c r="E84" s="214"/>
      <c r="F84" s="214"/>
      <c r="G84" s="213"/>
      <c r="H84" s="361"/>
      <c r="I84" s="394"/>
      <c r="J84" s="394"/>
      <c r="K84" s="394"/>
      <c r="L84" s="15" t="s">
        <v>105</v>
      </c>
      <c r="M84" s="16"/>
      <c r="N84" s="15" t="s">
        <v>104</v>
      </c>
      <c r="O84" s="16"/>
      <c r="P84" s="15" t="s">
        <v>103</v>
      </c>
      <c r="Q84" s="16"/>
      <c r="R84" s="15" t="s">
        <v>102</v>
      </c>
      <c r="S84" s="16"/>
      <c r="T84" s="15">
        <v>20</v>
      </c>
      <c r="U84" s="16"/>
      <c r="V84" s="15" t="s">
        <v>101</v>
      </c>
      <c r="W84" s="16"/>
      <c r="X84" s="15" t="s">
        <v>100</v>
      </c>
      <c r="Y84" s="16"/>
      <c r="Z84" s="15" t="s">
        <v>99</v>
      </c>
      <c r="AA84" s="16"/>
      <c r="AB84" s="187"/>
      <c r="AC84" s="16"/>
      <c r="AD84" s="186"/>
      <c r="AE84" s="11"/>
      <c r="AF84" s="423"/>
      <c r="AG84" s="423"/>
      <c r="AH84" s="277"/>
      <c r="AI84" s="306"/>
      <c r="AJ84" s="380"/>
      <c r="AK84" s="381"/>
      <c r="AL84" s="378"/>
      <c r="AM84" s="380"/>
      <c r="AN84" s="381"/>
      <c r="AO84" s="378"/>
      <c r="AP84" s="380"/>
      <c r="AQ84" s="381"/>
      <c r="AR84" s="378"/>
      <c r="AS84" s="380"/>
      <c r="AT84" s="381"/>
      <c r="AU84" s="378"/>
      <c r="AV84" s="380"/>
      <c r="AW84" s="373"/>
      <c r="AX84" s="376"/>
      <c r="AY84" s="418"/>
      <c r="AZ84" s="412"/>
      <c r="BA84" s="412"/>
      <c r="BB84" s="415"/>
    </row>
    <row r="85" spans="2:62" ht="85.9" customHeight="1" thickTop="1" thickBot="1" x14ac:dyDescent="0.35">
      <c r="B85" s="113" t="s">
        <v>173</v>
      </c>
      <c r="C85" s="103" t="s">
        <v>172</v>
      </c>
      <c r="D85" s="108" t="s">
        <v>171</v>
      </c>
      <c r="E85" s="211" t="s">
        <v>170</v>
      </c>
      <c r="F85" s="210"/>
      <c r="G85" s="209"/>
      <c r="H85" s="109" t="s">
        <v>169</v>
      </c>
      <c r="I85" s="108" t="s">
        <v>96</v>
      </c>
      <c r="J85" s="108" t="s">
        <v>168</v>
      </c>
      <c r="K85" s="108" t="s">
        <v>97</v>
      </c>
      <c r="L85" s="365" t="s">
        <v>167</v>
      </c>
      <c r="M85" s="366"/>
      <c r="N85" s="365" t="s">
        <v>166</v>
      </c>
      <c r="O85" s="366"/>
      <c r="P85" s="365" t="s">
        <v>166</v>
      </c>
      <c r="Q85" s="367"/>
      <c r="R85" s="365" t="s">
        <v>166</v>
      </c>
      <c r="S85" s="367"/>
      <c r="T85" s="365" t="s">
        <v>166</v>
      </c>
      <c r="U85" s="367"/>
      <c r="V85" s="365" t="s">
        <v>166</v>
      </c>
      <c r="W85" s="367"/>
      <c r="X85" s="365" t="s">
        <v>166</v>
      </c>
      <c r="Y85" s="367"/>
      <c r="Z85" s="365" t="s">
        <v>166</v>
      </c>
      <c r="AA85" s="367"/>
      <c r="AB85" s="368" t="s">
        <v>165</v>
      </c>
      <c r="AC85" s="367"/>
      <c r="AD85" s="109" t="s">
        <v>164</v>
      </c>
      <c r="AE85" s="109" t="s">
        <v>163</v>
      </c>
      <c r="AF85" s="108" t="s">
        <v>162</v>
      </c>
      <c r="AG85" s="108" t="s">
        <v>161</v>
      </c>
      <c r="AH85" s="286" t="s">
        <v>160</v>
      </c>
      <c r="AI85" s="293"/>
      <c r="AJ85" s="104" t="s">
        <v>159</v>
      </c>
      <c r="AK85" s="103" t="s">
        <v>158</v>
      </c>
      <c r="AL85" s="102" t="s">
        <v>157</v>
      </c>
      <c r="AM85" s="104" t="s">
        <v>156</v>
      </c>
      <c r="AN85" s="103" t="s">
        <v>155</v>
      </c>
      <c r="AO85" s="102" t="s">
        <v>154</v>
      </c>
      <c r="AP85" s="104" t="s">
        <v>153</v>
      </c>
      <c r="AQ85" s="103" t="s">
        <v>152</v>
      </c>
      <c r="AR85" s="105" t="s">
        <v>151</v>
      </c>
      <c r="AS85" s="104" t="s">
        <v>150</v>
      </c>
      <c r="AT85" s="103" t="s">
        <v>149</v>
      </c>
      <c r="AU85" s="102" t="s">
        <v>148</v>
      </c>
      <c r="AV85" s="104" t="s">
        <v>147</v>
      </c>
      <c r="AW85" s="103" t="s">
        <v>146</v>
      </c>
      <c r="AX85" s="102" t="s">
        <v>145</v>
      </c>
      <c r="AY85" s="101" t="s">
        <v>144</v>
      </c>
      <c r="AZ85" s="100" t="s">
        <v>143</v>
      </c>
      <c r="BA85" s="100" t="s">
        <v>142</v>
      </c>
      <c r="BB85" s="99" t="s">
        <v>141</v>
      </c>
    </row>
    <row r="86" spans="2:62" ht="48" customHeight="1" thickBot="1" x14ac:dyDescent="0.3">
      <c r="B86" s="98" t="s">
        <v>241</v>
      </c>
      <c r="C86" s="97"/>
      <c r="D86" s="208">
        <v>245</v>
      </c>
      <c r="E86" s="425">
        <v>7260.1</v>
      </c>
      <c r="F86" s="426"/>
      <c r="G86" s="427"/>
      <c r="H86" s="95" t="s">
        <v>139</v>
      </c>
      <c r="I86" s="94"/>
      <c r="J86" s="94"/>
      <c r="K86" s="93"/>
      <c r="L86" s="92"/>
      <c r="M86" s="88"/>
      <c r="N86" s="92"/>
      <c r="O86" s="88"/>
      <c r="P86" s="92"/>
      <c r="Q86" s="88"/>
      <c r="R86" s="92"/>
      <c r="S86" s="88"/>
      <c r="T86" s="92"/>
      <c r="U86" s="88"/>
      <c r="V86" s="92"/>
      <c r="W86" s="88"/>
      <c r="X86" s="92"/>
      <c r="Y86" s="88"/>
      <c r="Z86" s="92"/>
      <c r="AA86" s="207"/>
      <c r="AB86" s="90" t="s">
        <v>138</v>
      </c>
      <c r="AC86" s="88"/>
      <c r="AD86" s="88"/>
      <c r="AE86" s="88"/>
      <c r="AF86" s="87"/>
      <c r="AG86" s="87"/>
      <c r="AH86" s="285"/>
      <c r="AI86" s="66" t="s">
        <v>137</v>
      </c>
      <c r="AJ86" s="85">
        <f t="shared" ref="AJ86:BB86" si="10">SUM(AJ88:AJ99)</f>
        <v>42</v>
      </c>
      <c r="AK86" s="84">
        <f t="shared" si="10"/>
        <v>9</v>
      </c>
      <c r="AL86" s="83">
        <f t="shared" si="10"/>
        <v>0</v>
      </c>
      <c r="AM86" s="85">
        <f t="shared" si="10"/>
        <v>16</v>
      </c>
      <c r="AN86" s="84">
        <f t="shared" si="10"/>
        <v>0</v>
      </c>
      <c r="AO86" s="83">
        <f t="shared" si="10"/>
        <v>0</v>
      </c>
      <c r="AP86" s="85">
        <f t="shared" si="10"/>
        <v>0</v>
      </c>
      <c r="AQ86" s="84">
        <f t="shared" si="10"/>
        <v>0</v>
      </c>
      <c r="AR86" s="83">
        <f t="shared" si="10"/>
        <v>0</v>
      </c>
      <c r="AS86" s="85">
        <f t="shared" si="10"/>
        <v>15</v>
      </c>
      <c r="AT86" s="84">
        <f t="shared" si="10"/>
        <v>0</v>
      </c>
      <c r="AU86" s="83">
        <f t="shared" si="10"/>
        <v>0</v>
      </c>
      <c r="AV86" s="85">
        <f t="shared" si="10"/>
        <v>6</v>
      </c>
      <c r="AW86" s="84">
        <f t="shared" si="10"/>
        <v>0</v>
      </c>
      <c r="AX86" s="83">
        <f t="shared" si="10"/>
        <v>0</v>
      </c>
      <c r="AY86" s="82">
        <f t="shared" si="10"/>
        <v>2</v>
      </c>
      <c r="AZ86" s="81">
        <f t="shared" si="10"/>
        <v>0</v>
      </c>
      <c r="BA86" s="81">
        <f t="shared" si="10"/>
        <v>0</v>
      </c>
      <c r="BB86" s="80">
        <f t="shared" si="10"/>
        <v>0</v>
      </c>
      <c r="BC86" s="79" t="s">
        <v>136</v>
      </c>
      <c r="BF86" s="5">
        <f>SUM(AJ86:AL86)/$BG$5</f>
        <v>51</v>
      </c>
      <c r="BG86" s="5">
        <f>SUM(AM86:AO86,AY86)/$BG$5</f>
        <v>18</v>
      </c>
      <c r="BH86" s="5">
        <f>SUM(AP86:AR86,AZ86)/$BG$5</f>
        <v>0</v>
      </c>
      <c r="BI86" s="5">
        <f>SUM(AS86:AU86,BA86)/$BG$5</f>
        <v>15</v>
      </c>
      <c r="BJ86" s="5">
        <f>SUM(AV86:AX86,BB86)/$BG$5</f>
        <v>6</v>
      </c>
    </row>
    <row r="87" spans="2:62" ht="48" customHeight="1" thickBot="1" x14ac:dyDescent="0.3">
      <c r="B87" s="78"/>
      <c r="C87" s="77"/>
      <c r="D87" s="206"/>
      <c r="E87" s="205"/>
      <c r="F87" s="205"/>
      <c r="G87" s="204"/>
      <c r="H87" s="73"/>
      <c r="I87" s="70"/>
      <c r="J87" s="70"/>
      <c r="K87" s="72"/>
      <c r="L87" s="70"/>
      <c r="M87" s="69"/>
      <c r="N87" s="70"/>
      <c r="O87" s="69"/>
      <c r="P87" s="70"/>
      <c r="Q87" s="69"/>
      <c r="R87" s="70"/>
      <c r="S87" s="69"/>
      <c r="T87" s="70"/>
      <c r="U87" s="69"/>
      <c r="V87" s="70"/>
      <c r="W87" s="69"/>
      <c r="X87" s="70"/>
      <c r="Y87" s="69"/>
      <c r="Z87" s="70"/>
      <c r="AA87" s="69"/>
      <c r="AB87" s="71"/>
      <c r="AC87" s="69"/>
      <c r="AD87" s="69"/>
      <c r="AE87" s="69"/>
      <c r="AF87" s="68"/>
      <c r="AG87" s="68"/>
      <c r="AH87" s="285"/>
      <c r="AI87" s="66" t="s">
        <v>135</v>
      </c>
      <c r="AJ87" s="65">
        <f t="shared" ref="AJ87:BB87" si="11">AJ86/3</f>
        <v>14</v>
      </c>
      <c r="AK87" s="64">
        <f t="shared" si="11"/>
        <v>3</v>
      </c>
      <c r="AL87" s="63">
        <f t="shared" si="11"/>
        <v>0</v>
      </c>
      <c r="AM87" s="65">
        <f t="shared" si="11"/>
        <v>5.333333333333333</v>
      </c>
      <c r="AN87" s="64">
        <f t="shared" si="11"/>
        <v>0</v>
      </c>
      <c r="AO87" s="63">
        <f t="shared" si="11"/>
        <v>0</v>
      </c>
      <c r="AP87" s="65">
        <f t="shared" si="11"/>
        <v>0</v>
      </c>
      <c r="AQ87" s="64">
        <f t="shared" si="11"/>
        <v>0</v>
      </c>
      <c r="AR87" s="63">
        <f t="shared" si="11"/>
        <v>0</v>
      </c>
      <c r="AS87" s="65">
        <f t="shared" si="11"/>
        <v>5</v>
      </c>
      <c r="AT87" s="64">
        <f t="shared" si="11"/>
        <v>0</v>
      </c>
      <c r="AU87" s="63">
        <f t="shared" si="11"/>
        <v>0</v>
      </c>
      <c r="AV87" s="65">
        <f t="shared" si="11"/>
        <v>2</v>
      </c>
      <c r="AW87" s="64">
        <f t="shared" si="11"/>
        <v>0</v>
      </c>
      <c r="AX87" s="63">
        <f t="shared" si="11"/>
        <v>0</v>
      </c>
      <c r="AY87" s="62">
        <f t="shared" si="11"/>
        <v>0.66666666666666663</v>
      </c>
      <c r="AZ87" s="61">
        <f t="shared" si="11"/>
        <v>0</v>
      </c>
      <c r="BA87" s="61">
        <f t="shared" si="11"/>
        <v>0</v>
      </c>
      <c r="BB87" s="60">
        <f t="shared" si="11"/>
        <v>0</v>
      </c>
      <c r="BC87" s="59" t="s">
        <v>134</v>
      </c>
    </row>
    <row r="88" spans="2:62" ht="28.15" customHeight="1" x14ac:dyDescent="0.2">
      <c r="B88" s="30"/>
      <c r="C88" s="338">
        <v>1</v>
      </c>
      <c r="D88" s="239" t="s">
        <v>1108</v>
      </c>
      <c r="E88" s="223"/>
      <c r="F88" s="223"/>
      <c r="G88" s="222"/>
      <c r="H88" s="358" t="s">
        <v>133</v>
      </c>
      <c r="I88" s="390">
        <v>145</v>
      </c>
      <c r="J88" s="390">
        <v>36</v>
      </c>
      <c r="K88" s="390">
        <v>7</v>
      </c>
      <c r="L88" s="42" t="s">
        <v>131</v>
      </c>
      <c r="M88" s="43" t="s">
        <v>1442</v>
      </c>
      <c r="N88" s="42" t="s">
        <v>129</v>
      </c>
      <c r="O88" s="43" t="s">
        <v>1620</v>
      </c>
      <c r="P88" s="42" t="s">
        <v>128</v>
      </c>
      <c r="Q88" s="43" t="s">
        <v>179</v>
      </c>
      <c r="R88" s="42" t="s">
        <v>127</v>
      </c>
      <c r="S88" s="43" t="s">
        <v>179</v>
      </c>
      <c r="T88" s="42" t="s">
        <v>126</v>
      </c>
      <c r="U88" s="43" t="s">
        <v>780</v>
      </c>
      <c r="V88" s="42" t="s">
        <v>125</v>
      </c>
      <c r="W88" s="43" t="s">
        <v>367</v>
      </c>
      <c r="X88" s="42" t="s">
        <v>124</v>
      </c>
      <c r="Y88" s="43" t="s">
        <v>130</v>
      </c>
      <c r="Z88" s="42" t="s">
        <v>123</v>
      </c>
      <c r="AA88" s="43" t="s">
        <v>130</v>
      </c>
      <c r="AB88" s="196"/>
      <c r="AC88" s="43"/>
      <c r="AD88" s="196" t="s">
        <v>527</v>
      </c>
      <c r="AE88" s="58" t="s">
        <v>354</v>
      </c>
      <c r="AF88" s="421"/>
      <c r="AG88" s="421"/>
      <c r="AH88" s="279"/>
      <c r="AI88" s="306"/>
      <c r="AJ88" s="349">
        <f>SUMPRODUCT(LEN($M88:$AA91)-LEN(SUBSTITUTE($M88:$AA91,"A", "")))</f>
        <v>42</v>
      </c>
      <c r="AK88" s="352">
        <f>SUMPRODUCT(LEN($AD88:$AD91)-LEN(SUBSTITUTE($AD88:$AD91,"A", "")))</f>
        <v>9</v>
      </c>
      <c r="AL88" s="335">
        <f>SUMPRODUCT(LEN($AC88:$AC91)-LEN(SUBSTITUTE($AC88:$AC91,"A", "")))</f>
        <v>0</v>
      </c>
      <c r="AM88" s="349">
        <f>SUMPRODUCT(LEN($M88:$AA91)-LEN(SUBSTITUTE($M88:$AA91,"S", "")))</f>
        <v>16</v>
      </c>
      <c r="AN88" s="352">
        <f>SUMPRODUCT(LEN($AD88:$AD91)-LEN(SUBSTITUTE($AD88:$AD91,"S", "")))</f>
        <v>0</v>
      </c>
      <c r="AO88" s="335">
        <f>SUMPRODUCT(LEN($AC88:$AC91)-LEN(SUBSTITUTE($AC88:$AC91,"S", "")))</f>
        <v>0</v>
      </c>
      <c r="AP88" s="349">
        <f>SUMPRODUCT(LEN($M88:$AA91)-LEN(SUBSTITUTE($M88:$AA91,"F", "")))</f>
        <v>0</v>
      </c>
      <c r="AQ88" s="352">
        <f>SUMPRODUCT(LEN($AD88:$AD91)-LEN(SUBSTITUTE($AD88:$AD91,"F", "")))</f>
        <v>0</v>
      </c>
      <c r="AR88" s="335">
        <f>SUMPRODUCT(LEN($AC88:$AC91)-LEN(SUBSTITUTE($AC88:$AC91,"F", "")))</f>
        <v>0</v>
      </c>
      <c r="AS88" s="349">
        <f>SUMPRODUCT(LEN($M88:$AA91)-LEN(SUBSTITUTE($M88:$AA91,"G", "")))</f>
        <v>15</v>
      </c>
      <c r="AT88" s="352">
        <f>SUMPRODUCT(LEN($AD88:$AD91)-LEN(SUBSTITUTE($AD88:$AD91,"G", "")))</f>
        <v>0</v>
      </c>
      <c r="AU88" s="335">
        <f>SUMPRODUCT(LEN($AC88:$AC91)-LEN(SUBSTITUTE($AC88:$AC91,"G", "")))</f>
        <v>0</v>
      </c>
      <c r="AV88" s="349">
        <f>SUMPRODUCT(LEN($L88:$AA91)-LEN(SUBSTITUTE($L88:$AA91,"M", "")))</f>
        <v>6</v>
      </c>
      <c r="AW88" s="362">
        <f>SUMPRODUCT(LEN($AD88:$AD91)-LEN(SUBSTITUTE($AD88:$AD91,"M", "")))</f>
        <v>0</v>
      </c>
      <c r="AX88" s="374">
        <f>SUMPRODUCT(LEN($AC88:$AC91)-LEN(SUBSTITUTE($AC88:$AC91,"M", "")))</f>
        <v>0</v>
      </c>
      <c r="AY88" s="416">
        <f>SUMPRODUCT(LEN($AE88:$AE91)-LEN(SUBSTITUTE($AE88:$AE91,"S", "")))</f>
        <v>2</v>
      </c>
      <c r="AZ88" s="410">
        <f>SUMPRODUCT(LEN($AE88:$AE91)-LEN(SUBSTITUTE($AE88:$AE91,"F", "")))</f>
        <v>0</v>
      </c>
      <c r="BA88" s="410">
        <f>SUMPRODUCT(LEN($AE88:$AE91)-LEN(SUBSTITUTE($AE88:$AE91,"G", "")))</f>
        <v>0</v>
      </c>
      <c r="BB88" s="413">
        <f>SUMPRODUCT(LEN($AE88:$AE91)-LEN(SUBSTITUTE($AE88:$AE91,"M", "")))</f>
        <v>0</v>
      </c>
    </row>
    <row r="89" spans="2:62" ht="28.15" customHeight="1" thickBot="1" x14ac:dyDescent="0.25">
      <c r="B89" s="30"/>
      <c r="C89" s="339"/>
      <c r="D89" s="221"/>
      <c r="E89" s="220"/>
      <c r="F89" s="220"/>
      <c r="G89" s="219"/>
      <c r="H89" s="359"/>
      <c r="I89" s="391"/>
      <c r="J89" s="391"/>
      <c r="K89" s="391"/>
      <c r="L89" s="33" t="s">
        <v>122</v>
      </c>
      <c r="M89" s="55" t="s">
        <v>1268</v>
      </c>
      <c r="N89" s="33" t="s">
        <v>121</v>
      </c>
      <c r="O89" s="55" t="s">
        <v>1288</v>
      </c>
      <c r="P89" s="33" t="s">
        <v>120</v>
      </c>
      <c r="Q89" s="55" t="s">
        <v>357</v>
      </c>
      <c r="R89" s="33" t="s">
        <v>119</v>
      </c>
      <c r="S89" s="55" t="s">
        <v>484</v>
      </c>
      <c r="T89" s="33" t="s">
        <v>118</v>
      </c>
      <c r="U89" s="55" t="s">
        <v>458</v>
      </c>
      <c r="V89" s="33" t="s">
        <v>117</v>
      </c>
      <c r="W89" s="55" t="s">
        <v>498</v>
      </c>
      <c r="X89" s="33" t="s">
        <v>116</v>
      </c>
      <c r="Y89" s="55" t="s">
        <v>354</v>
      </c>
      <c r="Z89" s="33" t="s">
        <v>115</v>
      </c>
      <c r="AA89" s="55"/>
      <c r="AB89" s="193"/>
      <c r="AC89" s="55"/>
      <c r="AD89" s="193" t="s">
        <v>458</v>
      </c>
      <c r="AE89" s="57"/>
      <c r="AF89" s="422"/>
      <c r="AG89" s="422"/>
      <c r="AH89" s="278"/>
      <c r="AI89" s="306"/>
      <c r="AJ89" s="379"/>
      <c r="AK89" s="347"/>
      <c r="AL89" s="377"/>
      <c r="AM89" s="379"/>
      <c r="AN89" s="347"/>
      <c r="AO89" s="377"/>
      <c r="AP89" s="379"/>
      <c r="AQ89" s="347"/>
      <c r="AR89" s="377"/>
      <c r="AS89" s="379"/>
      <c r="AT89" s="347"/>
      <c r="AU89" s="377"/>
      <c r="AV89" s="379"/>
      <c r="AW89" s="372"/>
      <c r="AX89" s="375"/>
      <c r="AY89" s="417"/>
      <c r="AZ89" s="411"/>
      <c r="BA89" s="411"/>
      <c r="BB89" s="414"/>
    </row>
    <row r="90" spans="2:62" ht="28.15" customHeight="1" x14ac:dyDescent="0.2">
      <c r="B90" s="30"/>
      <c r="C90" s="340"/>
      <c r="D90" s="218"/>
      <c r="E90" s="217"/>
      <c r="F90" s="217"/>
      <c r="G90" s="216"/>
      <c r="H90" s="360">
        <v>246</v>
      </c>
      <c r="I90" s="392"/>
      <c r="J90" s="392"/>
      <c r="K90" s="392"/>
      <c r="L90" s="25" t="s">
        <v>114</v>
      </c>
      <c r="M90" s="114" t="s">
        <v>1329</v>
      </c>
      <c r="N90" s="25" t="s">
        <v>112</v>
      </c>
      <c r="O90" s="114" t="s">
        <v>179</v>
      </c>
      <c r="P90" s="25" t="s">
        <v>111</v>
      </c>
      <c r="Q90" s="114" t="s">
        <v>494</v>
      </c>
      <c r="R90" s="25" t="s">
        <v>110</v>
      </c>
      <c r="S90" s="114" t="s">
        <v>705</v>
      </c>
      <c r="T90" s="25" t="s">
        <v>109</v>
      </c>
      <c r="U90" s="114" t="s">
        <v>525</v>
      </c>
      <c r="V90" s="25" t="s">
        <v>108</v>
      </c>
      <c r="W90" s="114" t="s">
        <v>353</v>
      </c>
      <c r="X90" s="25" t="s">
        <v>107</v>
      </c>
      <c r="Y90" s="114" t="s">
        <v>354</v>
      </c>
      <c r="Z90" s="25" t="s">
        <v>106</v>
      </c>
      <c r="AA90" s="114"/>
      <c r="AB90" s="190"/>
      <c r="AC90" s="114"/>
      <c r="AD90" s="190"/>
      <c r="AE90" s="57"/>
      <c r="AF90" s="422"/>
      <c r="AG90" s="422"/>
      <c r="AH90" s="278"/>
      <c r="AI90" s="306"/>
      <c r="AJ90" s="379"/>
      <c r="AK90" s="347"/>
      <c r="AL90" s="377"/>
      <c r="AM90" s="379"/>
      <c r="AN90" s="347"/>
      <c r="AO90" s="377"/>
      <c r="AP90" s="379"/>
      <c r="AQ90" s="347"/>
      <c r="AR90" s="377"/>
      <c r="AS90" s="379"/>
      <c r="AT90" s="347"/>
      <c r="AU90" s="377"/>
      <c r="AV90" s="379"/>
      <c r="AW90" s="372"/>
      <c r="AX90" s="375"/>
      <c r="AY90" s="417"/>
      <c r="AZ90" s="411"/>
      <c r="BA90" s="411"/>
      <c r="BB90" s="414"/>
    </row>
    <row r="91" spans="2:62" ht="28.15" customHeight="1" thickBot="1" x14ac:dyDescent="0.25">
      <c r="B91" s="30"/>
      <c r="C91" s="355"/>
      <c r="D91" s="246"/>
      <c r="E91" s="254"/>
      <c r="F91" s="254"/>
      <c r="G91" s="253"/>
      <c r="H91" s="361"/>
      <c r="I91" s="393"/>
      <c r="J91" s="393"/>
      <c r="K91" s="393"/>
      <c r="L91" s="50" t="s">
        <v>105</v>
      </c>
      <c r="M91" s="51" t="s">
        <v>1288</v>
      </c>
      <c r="N91" s="50" t="s">
        <v>104</v>
      </c>
      <c r="O91" s="51" t="s">
        <v>179</v>
      </c>
      <c r="P91" s="50" t="s">
        <v>103</v>
      </c>
      <c r="Q91" s="51" t="s">
        <v>458</v>
      </c>
      <c r="R91" s="50" t="s">
        <v>102</v>
      </c>
      <c r="S91" s="51" t="s">
        <v>763</v>
      </c>
      <c r="T91" s="50">
        <v>20</v>
      </c>
      <c r="U91" s="51" t="s">
        <v>485</v>
      </c>
      <c r="V91" s="50" t="s">
        <v>101</v>
      </c>
      <c r="W91" s="51" t="s">
        <v>347</v>
      </c>
      <c r="X91" s="50" t="s">
        <v>100</v>
      </c>
      <c r="Y91" s="51" t="s">
        <v>130</v>
      </c>
      <c r="Z91" s="50" t="s">
        <v>99</v>
      </c>
      <c r="AA91" s="51"/>
      <c r="AB91" s="187"/>
      <c r="AC91" s="51"/>
      <c r="AD91" s="187"/>
      <c r="AE91" s="56"/>
      <c r="AF91" s="424"/>
      <c r="AG91" s="424"/>
      <c r="AH91" s="280"/>
      <c r="AI91" s="306"/>
      <c r="AJ91" s="380"/>
      <c r="AK91" s="381"/>
      <c r="AL91" s="378"/>
      <c r="AM91" s="380"/>
      <c r="AN91" s="381"/>
      <c r="AO91" s="378"/>
      <c r="AP91" s="380"/>
      <c r="AQ91" s="381"/>
      <c r="AR91" s="378"/>
      <c r="AS91" s="380"/>
      <c r="AT91" s="381"/>
      <c r="AU91" s="378"/>
      <c r="AV91" s="380"/>
      <c r="AW91" s="373"/>
      <c r="AX91" s="376"/>
      <c r="AY91" s="418"/>
      <c r="AZ91" s="412"/>
      <c r="BA91" s="412"/>
      <c r="BB91" s="415"/>
    </row>
    <row r="92" spans="2:62" ht="28.15" customHeight="1" x14ac:dyDescent="0.2">
      <c r="B92" s="30"/>
      <c r="C92" s="338">
        <v>2</v>
      </c>
      <c r="D92" s="212"/>
      <c r="E92" s="223"/>
      <c r="F92" s="223"/>
      <c r="G92" s="222"/>
      <c r="H92" s="358"/>
      <c r="I92" s="390"/>
      <c r="J92" s="390"/>
      <c r="K92" s="390"/>
      <c r="L92" s="42" t="s">
        <v>131</v>
      </c>
      <c r="M92" s="43"/>
      <c r="N92" s="42" t="s">
        <v>129</v>
      </c>
      <c r="O92" s="43"/>
      <c r="P92" s="42" t="s">
        <v>128</v>
      </c>
      <c r="Q92" s="43"/>
      <c r="R92" s="42" t="s">
        <v>127</v>
      </c>
      <c r="S92" s="43"/>
      <c r="T92" s="42" t="s">
        <v>126</v>
      </c>
      <c r="U92" s="43"/>
      <c r="V92" s="42" t="s">
        <v>125</v>
      </c>
      <c r="W92" s="43"/>
      <c r="X92" s="42" t="s">
        <v>124</v>
      </c>
      <c r="Y92" s="43"/>
      <c r="Z92" s="42" t="s">
        <v>123</v>
      </c>
      <c r="AA92" s="43"/>
      <c r="AB92" s="196"/>
      <c r="AC92" s="43"/>
      <c r="AD92" s="196"/>
      <c r="AE92" s="39"/>
      <c r="AF92" s="421"/>
      <c r="AG92" s="421"/>
      <c r="AH92" s="279"/>
      <c r="AI92" s="306"/>
      <c r="AJ92" s="349">
        <f>SUMPRODUCT(LEN($M92:$AA95)-LEN(SUBSTITUTE($M92:$AA95,"A", "")))</f>
        <v>0</v>
      </c>
      <c r="AK92" s="352">
        <f>SUMPRODUCT(LEN($AD92:$AD95)-LEN(SUBSTITUTE($AD92:$AD95,"A", "")))</f>
        <v>0</v>
      </c>
      <c r="AL92" s="335">
        <f>SUMPRODUCT(LEN($AC92:$AC95)-LEN(SUBSTITUTE($AC92:$AC95,"A", "")))</f>
        <v>0</v>
      </c>
      <c r="AM92" s="349">
        <f>SUMPRODUCT(LEN($M92:$AA95)-LEN(SUBSTITUTE($M92:$AA95,"S", "")))</f>
        <v>0</v>
      </c>
      <c r="AN92" s="352">
        <f>SUMPRODUCT(LEN($AD92:$AD95)-LEN(SUBSTITUTE($AD92:$AD95,"S", "")))</f>
        <v>0</v>
      </c>
      <c r="AO92" s="335">
        <f>SUMPRODUCT(LEN($AC92:$AC95)-LEN(SUBSTITUTE($AC92:$AC95,"S", "")))</f>
        <v>0</v>
      </c>
      <c r="AP92" s="349">
        <f>SUMPRODUCT(LEN($M92:$AA95)-LEN(SUBSTITUTE($M92:$AA95,"F", "")))</f>
        <v>0</v>
      </c>
      <c r="AQ92" s="352">
        <f>SUMPRODUCT(LEN($AD92:$AD95)-LEN(SUBSTITUTE($AD92:$AD95,"F", "")))</f>
        <v>0</v>
      </c>
      <c r="AR92" s="335">
        <f>SUMPRODUCT(LEN($AC92:$AC95)-LEN(SUBSTITUTE($AC92:$AC95,"F", "")))</f>
        <v>0</v>
      </c>
      <c r="AS92" s="349">
        <f>SUMPRODUCT(LEN($M92:$AA95)-LEN(SUBSTITUTE($M92:$AA95,"G", "")))</f>
        <v>0</v>
      </c>
      <c r="AT92" s="352">
        <f>SUMPRODUCT(LEN($AD92:$AD95)-LEN(SUBSTITUTE($AD92:$AD95,"G", "")))</f>
        <v>0</v>
      </c>
      <c r="AU92" s="335">
        <f>SUMPRODUCT(LEN($AC92:$AC95)-LEN(SUBSTITUTE($AC92:$AC95,"G", "")))</f>
        <v>0</v>
      </c>
      <c r="AV92" s="349">
        <f>SUMPRODUCT(LEN($L92:$AA95)-LEN(SUBSTITUTE($L92:$AA95,"M", "")))</f>
        <v>0</v>
      </c>
      <c r="AW92" s="362">
        <f>SUMPRODUCT(LEN($AD92:$AD95)-LEN(SUBSTITUTE($AD92:$AD95,"M", "")))</f>
        <v>0</v>
      </c>
      <c r="AX92" s="374">
        <f>SUMPRODUCT(LEN($AC92:$AC95)-LEN(SUBSTITUTE($AC92:$AC95,"M", "")))</f>
        <v>0</v>
      </c>
      <c r="AY92" s="416">
        <f>SUMPRODUCT(LEN($AE92:$AE95)-LEN(SUBSTITUTE($AE92:$AE95,"S", "")))</f>
        <v>0</v>
      </c>
      <c r="AZ92" s="410">
        <f>SUMPRODUCT(LEN($AE92:$AE95)-LEN(SUBSTITUTE($AE92:$AE95,"F", "")))</f>
        <v>0</v>
      </c>
      <c r="BA92" s="410">
        <f>SUMPRODUCT(LEN($AE92:$AE95)-LEN(SUBSTITUTE($AE92:$AE95,"G", "")))</f>
        <v>0</v>
      </c>
      <c r="BB92" s="413">
        <f>SUMPRODUCT(LEN($AE92:$AE95)-LEN(SUBSTITUTE($AE92:$AE95,"M", "")))</f>
        <v>0</v>
      </c>
    </row>
    <row r="93" spans="2:62" ht="28.15" customHeight="1" thickBot="1" x14ac:dyDescent="0.25">
      <c r="B93" s="30"/>
      <c r="C93" s="339"/>
      <c r="D93" s="221"/>
      <c r="E93" s="220"/>
      <c r="F93" s="220"/>
      <c r="G93" s="219"/>
      <c r="H93" s="359"/>
      <c r="I93" s="391"/>
      <c r="J93" s="391"/>
      <c r="K93" s="391"/>
      <c r="L93" s="33" t="s">
        <v>122</v>
      </c>
      <c r="M93" s="55"/>
      <c r="N93" s="33" t="s">
        <v>121</v>
      </c>
      <c r="O93" s="55"/>
      <c r="P93" s="33" t="s">
        <v>120</v>
      </c>
      <c r="Q93" s="55"/>
      <c r="R93" s="33" t="s">
        <v>119</v>
      </c>
      <c r="S93" s="55"/>
      <c r="T93" s="33" t="s">
        <v>118</v>
      </c>
      <c r="U93" s="55"/>
      <c r="V93" s="33" t="s">
        <v>117</v>
      </c>
      <c r="W93" s="55"/>
      <c r="X93" s="33" t="s">
        <v>116</v>
      </c>
      <c r="Y93" s="55"/>
      <c r="Z93" s="33" t="s">
        <v>115</v>
      </c>
      <c r="AA93" s="55"/>
      <c r="AB93" s="193"/>
      <c r="AC93" s="55"/>
      <c r="AD93" s="193"/>
      <c r="AE93" s="22"/>
      <c r="AF93" s="422"/>
      <c r="AG93" s="422"/>
      <c r="AH93" s="278"/>
      <c r="AI93" s="306"/>
      <c r="AJ93" s="379"/>
      <c r="AK93" s="347"/>
      <c r="AL93" s="377"/>
      <c r="AM93" s="379"/>
      <c r="AN93" s="347"/>
      <c r="AO93" s="377"/>
      <c r="AP93" s="379"/>
      <c r="AQ93" s="347"/>
      <c r="AR93" s="377"/>
      <c r="AS93" s="379"/>
      <c r="AT93" s="347"/>
      <c r="AU93" s="377"/>
      <c r="AV93" s="379"/>
      <c r="AW93" s="372"/>
      <c r="AX93" s="375"/>
      <c r="AY93" s="417"/>
      <c r="AZ93" s="411"/>
      <c r="BA93" s="411"/>
      <c r="BB93" s="414"/>
    </row>
    <row r="94" spans="2:62" ht="28.15" customHeight="1" x14ac:dyDescent="0.2">
      <c r="B94" s="30"/>
      <c r="C94" s="340"/>
      <c r="D94" s="218"/>
      <c r="E94" s="217"/>
      <c r="F94" s="217"/>
      <c r="G94" s="216"/>
      <c r="H94" s="360"/>
      <c r="I94" s="392"/>
      <c r="J94" s="392"/>
      <c r="K94" s="392"/>
      <c r="L94" s="25" t="s">
        <v>114</v>
      </c>
      <c r="M94" s="114"/>
      <c r="N94" s="25" t="s">
        <v>112</v>
      </c>
      <c r="O94" s="114"/>
      <c r="P94" s="25" t="s">
        <v>111</v>
      </c>
      <c r="Q94" s="114"/>
      <c r="R94" s="25" t="s">
        <v>110</v>
      </c>
      <c r="S94" s="114"/>
      <c r="T94" s="25" t="s">
        <v>109</v>
      </c>
      <c r="U94" s="114"/>
      <c r="V94" s="25" t="s">
        <v>108</v>
      </c>
      <c r="W94" s="114"/>
      <c r="X94" s="25" t="s">
        <v>107</v>
      </c>
      <c r="Y94" s="114"/>
      <c r="Z94" s="25" t="s">
        <v>106</v>
      </c>
      <c r="AA94" s="114"/>
      <c r="AB94" s="190"/>
      <c r="AC94" s="114"/>
      <c r="AD94" s="190"/>
      <c r="AE94" s="22"/>
      <c r="AF94" s="422"/>
      <c r="AG94" s="422"/>
      <c r="AH94" s="278"/>
      <c r="AI94" s="306"/>
      <c r="AJ94" s="379"/>
      <c r="AK94" s="347"/>
      <c r="AL94" s="377"/>
      <c r="AM94" s="379"/>
      <c r="AN94" s="347"/>
      <c r="AO94" s="377"/>
      <c r="AP94" s="379"/>
      <c r="AQ94" s="347"/>
      <c r="AR94" s="377"/>
      <c r="AS94" s="379"/>
      <c r="AT94" s="347"/>
      <c r="AU94" s="377"/>
      <c r="AV94" s="379"/>
      <c r="AW94" s="372"/>
      <c r="AX94" s="375"/>
      <c r="AY94" s="417"/>
      <c r="AZ94" s="411"/>
      <c r="BA94" s="411"/>
      <c r="BB94" s="414"/>
    </row>
    <row r="95" spans="2:62" ht="28.15" customHeight="1" thickBot="1" x14ac:dyDescent="0.25">
      <c r="B95" s="30"/>
      <c r="C95" s="355"/>
      <c r="D95" s="246"/>
      <c r="E95" s="254"/>
      <c r="F95" s="254"/>
      <c r="G95" s="253"/>
      <c r="H95" s="361"/>
      <c r="I95" s="393"/>
      <c r="J95" s="393"/>
      <c r="K95" s="393"/>
      <c r="L95" s="50" t="s">
        <v>105</v>
      </c>
      <c r="M95" s="51"/>
      <c r="N95" s="50" t="s">
        <v>104</v>
      </c>
      <c r="O95" s="51"/>
      <c r="P95" s="50" t="s">
        <v>103</v>
      </c>
      <c r="Q95" s="51"/>
      <c r="R95" s="50" t="s">
        <v>102</v>
      </c>
      <c r="S95" s="51"/>
      <c r="T95" s="50">
        <v>20</v>
      </c>
      <c r="U95" s="51"/>
      <c r="V95" s="50" t="s">
        <v>101</v>
      </c>
      <c r="W95" s="51"/>
      <c r="X95" s="50" t="s">
        <v>100</v>
      </c>
      <c r="Y95" s="51"/>
      <c r="Z95" s="50" t="s">
        <v>99</v>
      </c>
      <c r="AA95" s="51"/>
      <c r="AB95" s="187"/>
      <c r="AC95" s="51"/>
      <c r="AD95" s="187"/>
      <c r="AE95" s="48"/>
      <c r="AF95" s="424"/>
      <c r="AG95" s="424"/>
      <c r="AH95" s="280"/>
      <c r="AI95" s="306"/>
      <c r="AJ95" s="380"/>
      <c r="AK95" s="381"/>
      <c r="AL95" s="378"/>
      <c r="AM95" s="380"/>
      <c r="AN95" s="381"/>
      <c r="AO95" s="378"/>
      <c r="AP95" s="380"/>
      <c r="AQ95" s="381"/>
      <c r="AR95" s="378"/>
      <c r="AS95" s="380"/>
      <c r="AT95" s="381"/>
      <c r="AU95" s="378"/>
      <c r="AV95" s="380"/>
      <c r="AW95" s="373"/>
      <c r="AX95" s="376"/>
      <c r="AY95" s="418"/>
      <c r="AZ95" s="412"/>
      <c r="BA95" s="412"/>
      <c r="BB95" s="415"/>
    </row>
    <row r="96" spans="2:62" ht="28.15" customHeight="1" x14ac:dyDescent="0.2">
      <c r="B96" s="30"/>
      <c r="C96" s="338">
        <v>3</v>
      </c>
      <c r="D96" s="212"/>
      <c r="E96" s="223"/>
      <c r="F96" s="223"/>
      <c r="G96" s="222"/>
      <c r="H96" s="358"/>
      <c r="I96" s="390"/>
      <c r="J96" s="390"/>
      <c r="K96" s="390"/>
      <c r="L96" s="42" t="s">
        <v>131</v>
      </c>
      <c r="M96" s="43"/>
      <c r="N96" s="42" t="s">
        <v>129</v>
      </c>
      <c r="O96" s="43"/>
      <c r="P96" s="42" t="s">
        <v>128</v>
      </c>
      <c r="Q96" s="43"/>
      <c r="R96" s="42" t="s">
        <v>127</v>
      </c>
      <c r="S96" s="43"/>
      <c r="T96" s="42" t="s">
        <v>126</v>
      </c>
      <c r="U96" s="43"/>
      <c r="V96" s="42" t="s">
        <v>125</v>
      </c>
      <c r="W96" s="43"/>
      <c r="X96" s="42" t="s">
        <v>124</v>
      </c>
      <c r="Y96" s="43"/>
      <c r="Z96" s="42" t="s">
        <v>123</v>
      </c>
      <c r="AA96" s="43"/>
      <c r="AB96" s="196"/>
      <c r="AC96" s="43"/>
      <c r="AD96" s="196"/>
      <c r="AE96" s="39"/>
      <c r="AF96" s="421"/>
      <c r="AG96" s="421"/>
      <c r="AH96" s="279"/>
      <c r="AI96" s="306"/>
      <c r="AJ96" s="349">
        <f>SUMPRODUCT(LEN($M96:$AA99)-LEN(SUBSTITUTE($M96:$AA99,"A", "")))</f>
        <v>0</v>
      </c>
      <c r="AK96" s="352">
        <f>SUMPRODUCT(LEN($AD96:$AD99)-LEN(SUBSTITUTE($AD96:$AD99,"A", "")))</f>
        <v>0</v>
      </c>
      <c r="AL96" s="335">
        <f>SUMPRODUCT(LEN($AC96:$AC99)-LEN(SUBSTITUTE($AC96:$AC99,"A", "")))</f>
        <v>0</v>
      </c>
      <c r="AM96" s="349">
        <f>SUMPRODUCT(LEN($M96:$AA99)-LEN(SUBSTITUTE($M96:$AA99,"S", "")))</f>
        <v>0</v>
      </c>
      <c r="AN96" s="352">
        <f>SUMPRODUCT(LEN($AD96:$AD99)-LEN(SUBSTITUTE($AD96:$AD99,"S", "")))</f>
        <v>0</v>
      </c>
      <c r="AO96" s="335">
        <f>SUMPRODUCT(LEN($AC96:$AC99)-LEN(SUBSTITUTE($AC96:$AC99,"S", "")))</f>
        <v>0</v>
      </c>
      <c r="AP96" s="349">
        <f>SUMPRODUCT(LEN($M96:$AA99)-LEN(SUBSTITUTE($M96:$AA99,"F", "")))</f>
        <v>0</v>
      </c>
      <c r="AQ96" s="352">
        <f>SUMPRODUCT(LEN($AD96:$AD99)-LEN(SUBSTITUTE($AD96:$AD99,"F", "")))</f>
        <v>0</v>
      </c>
      <c r="AR96" s="335">
        <f>SUMPRODUCT(LEN($AC96:$AC99)-LEN(SUBSTITUTE($AC96:$AC99,"F", "")))</f>
        <v>0</v>
      </c>
      <c r="AS96" s="349">
        <f>SUMPRODUCT(LEN($M96:$AA99)-LEN(SUBSTITUTE($M96:$AA99,"G", "")))</f>
        <v>0</v>
      </c>
      <c r="AT96" s="352">
        <f>SUMPRODUCT(LEN($AD96:$AD99)-LEN(SUBSTITUTE($AD96:$AD99,"G", "")))</f>
        <v>0</v>
      </c>
      <c r="AU96" s="335">
        <f>SUMPRODUCT(LEN($AC96:$AC99)-LEN(SUBSTITUTE($AC96:$AC99,"G", "")))</f>
        <v>0</v>
      </c>
      <c r="AV96" s="349">
        <f>SUMPRODUCT(LEN($L96:$AA99)-LEN(SUBSTITUTE($L96:$AA99,"M", "")))</f>
        <v>0</v>
      </c>
      <c r="AW96" s="362">
        <f>SUMPRODUCT(LEN($AD96:$AD99)-LEN(SUBSTITUTE($AD96:$AD99,"M", "")))</f>
        <v>0</v>
      </c>
      <c r="AX96" s="374">
        <f>SUMPRODUCT(LEN($AC96:$AC99)-LEN(SUBSTITUTE($AC96:$AC99,"M", "")))</f>
        <v>0</v>
      </c>
      <c r="AY96" s="416">
        <f>SUMPRODUCT(LEN($AE96:$AE99)-LEN(SUBSTITUTE($AE96:$AE99,"S", "")))</f>
        <v>0</v>
      </c>
      <c r="AZ96" s="410">
        <f>SUMPRODUCT(LEN($AE96:$AE99)-LEN(SUBSTITUTE($AE96:$AE99,"F", "")))</f>
        <v>0</v>
      </c>
      <c r="BA96" s="410">
        <f>SUMPRODUCT(LEN($AE96:$AE99)-LEN(SUBSTITUTE($AE96:$AE99,"G", "")))</f>
        <v>0</v>
      </c>
      <c r="BB96" s="413">
        <f>SUMPRODUCT(LEN($AE96:$AE99)-LEN(SUBSTITUTE($AE96:$AE99,"M", "")))</f>
        <v>0</v>
      </c>
    </row>
    <row r="97" spans="2:62" ht="28.15" customHeight="1" thickBot="1" x14ac:dyDescent="0.25">
      <c r="B97" s="30"/>
      <c r="C97" s="339"/>
      <c r="D97" s="221"/>
      <c r="E97" s="220"/>
      <c r="F97" s="220"/>
      <c r="G97" s="219"/>
      <c r="H97" s="359"/>
      <c r="I97" s="391"/>
      <c r="J97" s="391"/>
      <c r="K97" s="391"/>
      <c r="L97" s="33" t="s">
        <v>122</v>
      </c>
      <c r="M97" s="55"/>
      <c r="N97" s="33" t="s">
        <v>121</v>
      </c>
      <c r="O97" s="55"/>
      <c r="P97" s="33" t="s">
        <v>120</v>
      </c>
      <c r="Q97" s="55"/>
      <c r="R97" s="33" t="s">
        <v>119</v>
      </c>
      <c r="S97" s="55"/>
      <c r="T97" s="33" t="s">
        <v>118</v>
      </c>
      <c r="U97" s="55"/>
      <c r="V97" s="33" t="s">
        <v>117</v>
      </c>
      <c r="W97" s="55"/>
      <c r="X97" s="33" t="s">
        <v>116</v>
      </c>
      <c r="Y97" s="55"/>
      <c r="Z97" s="33" t="s">
        <v>115</v>
      </c>
      <c r="AA97" s="55"/>
      <c r="AB97" s="193"/>
      <c r="AC97" s="55"/>
      <c r="AD97" s="193"/>
      <c r="AE97" s="22"/>
      <c r="AF97" s="422"/>
      <c r="AG97" s="422"/>
      <c r="AH97" s="278"/>
      <c r="AI97" s="306"/>
      <c r="AJ97" s="379"/>
      <c r="AK97" s="347"/>
      <c r="AL97" s="377"/>
      <c r="AM97" s="379"/>
      <c r="AN97" s="347"/>
      <c r="AO97" s="377"/>
      <c r="AP97" s="379"/>
      <c r="AQ97" s="347"/>
      <c r="AR97" s="377"/>
      <c r="AS97" s="379"/>
      <c r="AT97" s="347"/>
      <c r="AU97" s="377"/>
      <c r="AV97" s="379"/>
      <c r="AW97" s="372"/>
      <c r="AX97" s="375"/>
      <c r="AY97" s="417"/>
      <c r="AZ97" s="411"/>
      <c r="BA97" s="411"/>
      <c r="BB97" s="414"/>
    </row>
    <row r="98" spans="2:62" ht="28.15" customHeight="1" x14ac:dyDescent="0.2">
      <c r="B98" s="30"/>
      <c r="C98" s="340"/>
      <c r="D98" s="218"/>
      <c r="E98" s="217"/>
      <c r="F98" s="217"/>
      <c r="G98" s="216"/>
      <c r="H98" s="360"/>
      <c r="I98" s="392"/>
      <c r="J98" s="392"/>
      <c r="K98" s="392"/>
      <c r="L98" s="25" t="s">
        <v>114</v>
      </c>
      <c r="M98" s="114"/>
      <c r="N98" s="25" t="s">
        <v>112</v>
      </c>
      <c r="O98" s="114"/>
      <c r="P98" s="25" t="s">
        <v>111</v>
      </c>
      <c r="Q98" s="114"/>
      <c r="R98" s="25" t="s">
        <v>110</v>
      </c>
      <c r="S98" s="114"/>
      <c r="T98" s="25" t="s">
        <v>109</v>
      </c>
      <c r="U98" s="114"/>
      <c r="V98" s="25" t="s">
        <v>108</v>
      </c>
      <c r="W98" s="114"/>
      <c r="X98" s="25" t="s">
        <v>107</v>
      </c>
      <c r="Y98" s="114"/>
      <c r="Z98" s="25" t="s">
        <v>106</v>
      </c>
      <c r="AA98" s="114"/>
      <c r="AB98" s="190"/>
      <c r="AC98" s="114"/>
      <c r="AD98" s="190"/>
      <c r="AE98" s="22"/>
      <c r="AF98" s="422"/>
      <c r="AG98" s="422"/>
      <c r="AH98" s="278"/>
      <c r="AI98" s="306"/>
      <c r="AJ98" s="379"/>
      <c r="AK98" s="347"/>
      <c r="AL98" s="377"/>
      <c r="AM98" s="379"/>
      <c r="AN98" s="347"/>
      <c r="AO98" s="377"/>
      <c r="AP98" s="379"/>
      <c r="AQ98" s="347"/>
      <c r="AR98" s="377"/>
      <c r="AS98" s="379"/>
      <c r="AT98" s="347"/>
      <c r="AU98" s="377"/>
      <c r="AV98" s="379"/>
      <c r="AW98" s="372"/>
      <c r="AX98" s="375"/>
      <c r="AY98" s="417"/>
      <c r="AZ98" s="411"/>
      <c r="BA98" s="411"/>
      <c r="BB98" s="414"/>
    </row>
    <row r="99" spans="2:62" ht="28.15" customHeight="1" thickBot="1" x14ac:dyDescent="0.25">
      <c r="B99" s="20"/>
      <c r="C99" s="341"/>
      <c r="D99" s="215"/>
      <c r="E99" s="214"/>
      <c r="F99" s="214"/>
      <c r="G99" s="213"/>
      <c r="H99" s="361"/>
      <c r="I99" s="394"/>
      <c r="J99" s="394"/>
      <c r="K99" s="394"/>
      <c r="L99" s="15" t="s">
        <v>105</v>
      </c>
      <c r="M99" s="16"/>
      <c r="N99" s="15" t="s">
        <v>104</v>
      </c>
      <c r="O99" s="16"/>
      <c r="P99" s="15" t="s">
        <v>103</v>
      </c>
      <c r="Q99" s="16"/>
      <c r="R99" s="15" t="s">
        <v>102</v>
      </c>
      <c r="S99" s="16"/>
      <c r="T99" s="15">
        <v>20</v>
      </c>
      <c r="U99" s="16"/>
      <c r="V99" s="15" t="s">
        <v>101</v>
      </c>
      <c r="W99" s="16"/>
      <c r="X99" s="15" t="s">
        <v>100</v>
      </c>
      <c r="Y99" s="16"/>
      <c r="Z99" s="15" t="s">
        <v>99</v>
      </c>
      <c r="AA99" s="16"/>
      <c r="AB99" s="187"/>
      <c r="AC99" s="16"/>
      <c r="AD99" s="186"/>
      <c r="AE99" s="11"/>
      <c r="AF99" s="423"/>
      <c r="AG99" s="423"/>
      <c r="AH99" s="277"/>
      <c r="AI99" s="306"/>
      <c r="AJ99" s="380"/>
      <c r="AK99" s="381"/>
      <c r="AL99" s="378"/>
      <c r="AM99" s="380"/>
      <c r="AN99" s="381"/>
      <c r="AO99" s="378"/>
      <c r="AP99" s="380"/>
      <c r="AQ99" s="381"/>
      <c r="AR99" s="378"/>
      <c r="AS99" s="380"/>
      <c r="AT99" s="381"/>
      <c r="AU99" s="378"/>
      <c r="AV99" s="380"/>
      <c r="AW99" s="373"/>
      <c r="AX99" s="376"/>
      <c r="AY99" s="418"/>
      <c r="AZ99" s="412"/>
      <c r="BA99" s="412"/>
      <c r="BB99" s="415"/>
    </row>
    <row r="100" spans="2:62" ht="85.9" customHeight="1" thickTop="1" thickBot="1" x14ac:dyDescent="0.35">
      <c r="B100" s="113" t="s">
        <v>173</v>
      </c>
      <c r="C100" s="103" t="s">
        <v>172</v>
      </c>
      <c r="D100" s="108" t="s">
        <v>171</v>
      </c>
      <c r="E100" s="211" t="s">
        <v>170</v>
      </c>
      <c r="F100" s="210"/>
      <c r="G100" s="209"/>
      <c r="H100" s="109" t="s">
        <v>169</v>
      </c>
      <c r="I100" s="108" t="s">
        <v>96</v>
      </c>
      <c r="J100" s="108" t="s">
        <v>168</v>
      </c>
      <c r="K100" s="108" t="s">
        <v>97</v>
      </c>
      <c r="L100" s="365" t="s">
        <v>167</v>
      </c>
      <c r="M100" s="366"/>
      <c r="N100" s="365" t="s">
        <v>166</v>
      </c>
      <c r="O100" s="366"/>
      <c r="P100" s="365" t="s">
        <v>166</v>
      </c>
      <c r="Q100" s="367"/>
      <c r="R100" s="365" t="s">
        <v>166</v>
      </c>
      <c r="S100" s="367"/>
      <c r="T100" s="365" t="s">
        <v>166</v>
      </c>
      <c r="U100" s="367"/>
      <c r="V100" s="365" t="s">
        <v>166</v>
      </c>
      <c r="W100" s="367"/>
      <c r="X100" s="365" t="s">
        <v>166</v>
      </c>
      <c r="Y100" s="367"/>
      <c r="Z100" s="365" t="s">
        <v>166</v>
      </c>
      <c r="AA100" s="367"/>
      <c r="AB100" s="368" t="s">
        <v>165</v>
      </c>
      <c r="AC100" s="367"/>
      <c r="AD100" s="109" t="s">
        <v>164</v>
      </c>
      <c r="AE100" s="109" t="s">
        <v>163</v>
      </c>
      <c r="AF100" s="108" t="s">
        <v>162</v>
      </c>
      <c r="AG100" s="108" t="s">
        <v>161</v>
      </c>
      <c r="AH100" s="286" t="s">
        <v>160</v>
      </c>
      <c r="AI100" s="293"/>
      <c r="AJ100" s="104" t="s">
        <v>159</v>
      </c>
      <c r="AK100" s="103" t="s">
        <v>158</v>
      </c>
      <c r="AL100" s="102" t="s">
        <v>157</v>
      </c>
      <c r="AM100" s="104" t="s">
        <v>156</v>
      </c>
      <c r="AN100" s="103" t="s">
        <v>155</v>
      </c>
      <c r="AO100" s="102" t="s">
        <v>154</v>
      </c>
      <c r="AP100" s="104" t="s">
        <v>153</v>
      </c>
      <c r="AQ100" s="103" t="s">
        <v>152</v>
      </c>
      <c r="AR100" s="105" t="s">
        <v>151</v>
      </c>
      <c r="AS100" s="104" t="s">
        <v>150</v>
      </c>
      <c r="AT100" s="103" t="s">
        <v>149</v>
      </c>
      <c r="AU100" s="102" t="s">
        <v>148</v>
      </c>
      <c r="AV100" s="104" t="s">
        <v>147</v>
      </c>
      <c r="AW100" s="103" t="s">
        <v>146</v>
      </c>
      <c r="AX100" s="102" t="s">
        <v>145</v>
      </c>
      <c r="AY100" s="101" t="s">
        <v>144</v>
      </c>
      <c r="AZ100" s="100" t="s">
        <v>143</v>
      </c>
      <c r="BA100" s="100" t="s">
        <v>142</v>
      </c>
      <c r="BB100" s="99" t="s">
        <v>141</v>
      </c>
    </row>
    <row r="101" spans="2:62" ht="48" thickBot="1" x14ac:dyDescent="0.3">
      <c r="B101" s="98" t="s">
        <v>240</v>
      </c>
      <c r="C101" s="97"/>
      <c r="D101" s="208">
        <v>245</v>
      </c>
      <c r="E101" s="425">
        <v>7148.75</v>
      </c>
      <c r="F101" s="426"/>
      <c r="G101" s="427"/>
      <c r="H101" s="95" t="s">
        <v>139</v>
      </c>
      <c r="I101" s="94"/>
      <c r="J101" s="94"/>
      <c r="K101" s="93"/>
      <c r="L101" s="92"/>
      <c r="M101" s="88"/>
      <c r="N101" s="92"/>
      <c r="O101" s="88"/>
      <c r="P101" s="92"/>
      <c r="Q101" s="88"/>
      <c r="R101" s="92"/>
      <c r="S101" s="88"/>
      <c r="T101" s="92"/>
      <c r="U101" s="88"/>
      <c r="V101" s="92"/>
      <c r="W101" s="88"/>
      <c r="X101" s="92"/>
      <c r="Y101" s="88"/>
      <c r="Z101" s="92"/>
      <c r="AA101" s="207"/>
      <c r="AB101" s="90" t="s">
        <v>138</v>
      </c>
      <c r="AC101" s="88"/>
      <c r="AD101" s="88"/>
      <c r="AE101" s="88"/>
      <c r="AF101" s="87"/>
      <c r="AG101" s="87"/>
      <c r="AH101" s="285"/>
      <c r="AI101" s="66" t="s">
        <v>137</v>
      </c>
      <c r="AJ101" s="85">
        <f t="shared" ref="AJ101:BB101" si="12">SUM(AJ103:AJ114)</f>
        <v>53</v>
      </c>
      <c r="AK101" s="84">
        <f t="shared" si="12"/>
        <v>0</v>
      </c>
      <c r="AL101" s="83">
        <f t="shared" si="12"/>
        <v>0</v>
      </c>
      <c r="AM101" s="85">
        <f t="shared" si="12"/>
        <v>8</v>
      </c>
      <c r="AN101" s="84">
        <f t="shared" si="12"/>
        <v>0</v>
      </c>
      <c r="AO101" s="83">
        <f t="shared" si="12"/>
        <v>0</v>
      </c>
      <c r="AP101" s="85">
        <f t="shared" si="12"/>
        <v>0</v>
      </c>
      <c r="AQ101" s="84">
        <f t="shared" si="12"/>
        <v>0</v>
      </c>
      <c r="AR101" s="83">
        <f t="shared" si="12"/>
        <v>0</v>
      </c>
      <c r="AS101" s="85">
        <f t="shared" si="12"/>
        <v>25</v>
      </c>
      <c r="AT101" s="84">
        <f t="shared" si="12"/>
        <v>0</v>
      </c>
      <c r="AU101" s="83">
        <f t="shared" si="12"/>
        <v>0</v>
      </c>
      <c r="AV101" s="85">
        <f t="shared" si="12"/>
        <v>0</v>
      </c>
      <c r="AW101" s="84">
        <f t="shared" si="12"/>
        <v>0</v>
      </c>
      <c r="AX101" s="83">
        <f t="shared" si="12"/>
        <v>0</v>
      </c>
      <c r="AY101" s="82">
        <f t="shared" si="12"/>
        <v>0</v>
      </c>
      <c r="AZ101" s="81">
        <f t="shared" si="12"/>
        <v>0</v>
      </c>
      <c r="BA101" s="81">
        <f t="shared" si="12"/>
        <v>0</v>
      </c>
      <c r="BB101" s="80">
        <f t="shared" si="12"/>
        <v>0</v>
      </c>
      <c r="BC101" s="79" t="s">
        <v>136</v>
      </c>
      <c r="BF101" s="5">
        <f>SUM(AJ101:AL101)/$BG$5</f>
        <v>53</v>
      </c>
      <c r="BG101" s="5">
        <f>SUM(AM101:AO101,AY101)/$BG$5</f>
        <v>8</v>
      </c>
      <c r="BH101" s="5">
        <f>SUM(AP101:AR101,AZ101)/$BG$5</f>
        <v>0</v>
      </c>
      <c r="BI101" s="5">
        <f>SUM(AS101:AU101,BA101)/$BG$5</f>
        <v>25</v>
      </c>
      <c r="BJ101" s="5">
        <f>SUM(AV101:AX101,BB101)/$BG$5</f>
        <v>0</v>
      </c>
    </row>
    <row r="102" spans="2:62" ht="37.5" thickBot="1" x14ac:dyDescent="0.3">
      <c r="B102" s="78"/>
      <c r="C102" s="77"/>
      <c r="D102" s="206"/>
      <c r="E102" s="205"/>
      <c r="F102" s="205"/>
      <c r="G102" s="204"/>
      <c r="H102" s="73"/>
      <c r="I102" s="70"/>
      <c r="J102" s="70"/>
      <c r="K102" s="72"/>
      <c r="L102" s="70"/>
      <c r="M102" s="69"/>
      <c r="N102" s="70"/>
      <c r="O102" s="69"/>
      <c r="P102" s="70"/>
      <c r="Q102" s="69"/>
      <c r="R102" s="70"/>
      <c r="S102" s="69"/>
      <c r="T102" s="70"/>
      <c r="U102" s="69"/>
      <c r="V102" s="70"/>
      <c r="W102" s="69"/>
      <c r="X102" s="70"/>
      <c r="Y102" s="69"/>
      <c r="Z102" s="70"/>
      <c r="AA102" s="69"/>
      <c r="AB102" s="71"/>
      <c r="AC102" s="69"/>
      <c r="AD102" s="69"/>
      <c r="AE102" s="69"/>
      <c r="AF102" s="68"/>
      <c r="AG102" s="68"/>
      <c r="AH102" s="285"/>
      <c r="AI102" s="66" t="s">
        <v>135</v>
      </c>
      <c r="AJ102" s="65">
        <f t="shared" ref="AJ102:BB102" si="13">AJ101/3</f>
        <v>17.666666666666668</v>
      </c>
      <c r="AK102" s="64">
        <f t="shared" si="13"/>
        <v>0</v>
      </c>
      <c r="AL102" s="63">
        <f t="shared" si="13"/>
        <v>0</v>
      </c>
      <c r="AM102" s="65">
        <f t="shared" si="13"/>
        <v>2.6666666666666665</v>
      </c>
      <c r="AN102" s="64">
        <f t="shared" si="13"/>
        <v>0</v>
      </c>
      <c r="AO102" s="63">
        <f t="shared" si="13"/>
        <v>0</v>
      </c>
      <c r="AP102" s="65">
        <f t="shared" si="13"/>
        <v>0</v>
      </c>
      <c r="AQ102" s="64">
        <f t="shared" si="13"/>
        <v>0</v>
      </c>
      <c r="AR102" s="63">
        <f t="shared" si="13"/>
        <v>0</v>
      </c>
      <c r="AS102" s="65">
        <f t="shared" si="13"/>
        <v>8.3333333333333339</v>
      </c>
      <c r="AT102" s="64">
        <f t="shared" si="13"/>
        <v>0</v>
      </c>
      <c r="AU102" s="63">
        <f t="shared" si="13"/>
        <v>0</v>
      </c>
      <c r="AV102" s="65">
        <f t="shared" si="13"/>
        <v>0</v>
      </c>
      <c r="AW102" s="64">
        <f t="shared" si="13"/>
        <v>0</v>
      </c>
      <c r="AX102" s="63">
        <f t="shared" si="13"/>
        <v>0</v>
      </c>
      <c r="AY102" s="62">
        <f t="shared" si="13"/>
        <v>0</v>
      </c>
      <c r="AZ102" s="61">
        <f t="shared" si="13"/>
        <v>0</v>
      </c>
      <c r="BA102" s="61">
        <f t="shared" si="13"/>
        <v>0</v>
      </c>
      <c r="BB102" s="60">
        <f t="shared" si="13"/>
        <v>0</v>
      </c>
      <c r="BC102" s="59" t="s">
        <v>134</v>
      </c>
    </row>
    <row r="103" spans="2:62" ht="28.15" customHeight="1" x14ac:dyDescent="0.2">
      <c r="B103" s="30"/>
      <c r="C103" s="338">
        <v>1</v>
      </c>
      <c r="D103" s="212"/>
      <c r="E103" s="223"/>
      <c r="F103" s="223"/>
      <c r="G103" s="222"/>
      <c r="H103" s="358" t="s">
        <v>133</v>
      </c>
      <c r="I103" s="390">
        <v>163</v>
      </c>
      <c r="J103" s="390">
        <v>34</v>
      </c>
      <c r="K103" s="390">
        <v>5</v>
      </c>
      <c r="L103" s="42" t="s">
        <v>131</v>
      </c>
      <c r="M103" s="43" t="s">
        <v>132</v>
      </c>
      <c r="N103" s="42" t="s">
        <v>129</v>
      </c>
      <c r="O103" s="43" t="s">
        <v>132</v>
      </c>
      <c r="P103" s="42" t="s">
        <v>128</v>
      </c>
      <c r="Q103" s="43" t="s">
        <v>679</v>
      </c>
      <c r="R103" s="42" t="s">
        <v>127</v>
      </c>
      <c r="S103" s="43" t="s">
        <v>479</v>
      </c>
      <c r="T103" s="42" t="s">
        <v>126</v>
      </c>
      <c r="U103" s="43" t="s">
        <v>509</v>
      </c>
      <c r="V103" s="42" t="s">
        <v>125</v>
      </c>
      <c r="W103" s="43" t="s">
        <v>780</v>
      </c>
      <c r="X103" s="42" t="s">
        <v>124</v>
      </c>
      <c r="Y103" s="43" t="s">
        <v>132</v>
      </c>
      <c r="Z103" s="42" t="s">
        <v>123</v>
      </c>
      <c r="AA103" s="43" t="s">
        <v>130</v>
      </c>
      <c r="AB103" s="196"/>
      <c r="AC103" s="43"/>
      <c r="AD103" s="196"/>
      <c r="AE103" s="58"/>
      <c r="AF103" s="421"/>
      <c r="AG103" s="421"/>
      <c r="AH103" s="279"/>
      <c r="AI103" s="306"/>
      <c r="AJ103" s="349">
        <f>SUMPRODUCT(LEN($M103:$AA106)-LEN(SUBSTITUTE($M103:$AA106,"A", "")))</f>
        <v>53</v>
      </c>
      <c r="AK103" s="352">
        <f>SUMPRODUCT(LEN($AD103:$AD106)-LEN(SUBSTITUTE($AD103:$AD106,"A", "")))</f>
        <v>0</v>
      </c>
      <c r="AL103" s="335">
        <f>SUMPRODUCT(LEN($AC103:$AC106)-LEN(SUBSTITUTE($AC103:$AC106,"A", "")))</f>
        <v>0</v>
      </c>
      <c r="AM103" s="349">
        <f>SUMPRODUCT(LEN($M103:$AA106)-LEN(SUBSTITUTE($M103:$AA106,"S", "")))</f>
        <v>8</v>
      </c>
      <c r="AN103" s="352">
        <f>SUMPRODUCT(LEN($AD103:$AD106)-LEN(SUBSTITUTE($AD103:$AD106,"S", "")))</f>
        <v>0</v>
      </c>
      <c r="AO103" s="335">
        <f>SUMPRODUCT(LEN($AC103:$AC106)-LEN(SUBSTITUTE($AC103:$AC106,"S", "")))</f>
        <v>0</v>
      </c>
      <c r="AP103" s="349">
        <f>SUMPRODUCT(LEN($M103:$AA106)-LEN(SUBSTITUTE($M103:$AA106,"F", "")))</f>
        <v>0</v>
      </c>
      <c r="AQ103" s="352">
        <f>SUMPRODUCT(LEN($AD103:$AD106)-LEN(SUBSTITUTE($AD103:$AD106,"F", "")))</f>
        <v>0</v>
      </c>
      <c r="AR103" s="335">
        <f>SUMPRODUCT(LEN($AC103:$AC106)-LEN(SUBSTITUTE($AC103:$AC106,"F", "")))</f>
        <v>0</v>
      </c>
      <c r="AS103" s="349">
        <f>SUMPRODUCT(LEN($M103:$AA106)-LEN(SUBSTITUTE($M103:$AA106,"G", "")))</f>
        <v>25</v>
      </c>
      <c r="AT103" s="352">
        <f>SUMPRODUCT(LEN($AD103:$AD106)-LEN(SUBSTITUTE($AD103:$AD106,"G", "")))</f>
        <v>0</v>
      </c>
      <c r="AU103" s="335">
        <f>SUMPRODUCT(LEN($AC103:$AC106)-LEN(SUBSTITUTE($AC103:$AC106,"G", "")))</f>
        <v>0</v>
      </c>
      <c r="AV103" s="349">
        <f>SUMPRODUCT(LEN($L103:$AA106)-LEN(SUBSTITUTE($L103:$AA106,"M", "")))</f>
        <v>0</v>
      </c>
      <c r="AW103" s="362">
        <f>SUMPRODUCT(LEN($AD103:$AD106)-LEN(SUBSTITUTE($AD103:$AD106,"M", "")))</f>
        <v>0</v>
      </c>
      <c r="AX103" s="374">
        <f>SUMPRODUCT(LEN($AC103:$AC106)-LEN(SUBSTITUTE($AC103:$AC106,"M", "")))</f>
        <v>0</v>
      </c>
      <c r="AY103" s="416">
        <f>SUMPRODUCT(LEN($AE103:$AE106)-LEN(SUBSTITUTE($AE103:$AE106,"S", "")))</f>
        <v>0</v>
      </c>
      <c r="AZ103" s="410">
        <f>SUMPRODUCT(LEN($AE103:$AE106)-LEN(SUBSTITUTE($AE103:$AE106,"F", "")))</f>
        <v>0</v>
      </c>
      <c r="BA103" s="410">
        <f>SUMPRODUCT(LEN($AE103:$AE106)-LEN(SUBSTITUTE($AE103:$AE106,"G", "")))</f>
        <v>0</v>
      </c>
      <c r="BB103" s="413">
        <f>SUMPRODUCT(LEN($AE103:$AE106)-LEN(SUBSTITUTE($AE103:$AE106,"M", "")))</f>
        <v>0</v>
      </c>
    </row>
    <row r="104" spans="2:62" ht="28.15" customHeight="1" thickBot="1" x14ac:dyDescent="0.25">
      <c r="B104" s="30"/>
      <c r="C104" s="339"/>
      <c r="D104" s="221"/>
      <c r="E104" s="220"/>
      <c r="F104" s="220"/>
      <c r="G104" s="219"/>
      <c r="H104" s="359"/>
      <c r="I104" s="391"/>
      <c r="J104" s="391"/>
      <c r="K104" s="391"/>
      <c r="L104" s="33" t="s">
        <v>122</v>
      </c>
      <c r="M104" s="55" t="s">
        <v>132</v>
      </c>
      <c r="N104" s="33" t="s">
        <v>121</v>
      </c>
      <c r="O104" s="55" t="s">
        <v>179</v>
      </c>
      <c r="P104" s="33" t="s">
        <v>120</v>
      </c>
      <c r="Q104" s="55" t="s">
        <v>457</v>
      </c>
      <c r="R104" s="33" t="s">
        <v>119</v>
      </c>
      <c r="S104" s="55" t="s">
        <v>1112</v>
      </c>
      <c r="T104" s="33" t="s">
        <v>118</v>
      </c>
      <c r="U104" s="55" t="s">
        <v>697</v>
      </c>
      <c r="V104" s="33" t="s">
        <v>117</v>
      </c>
      <c r="W104" s="55" t="s">
        <v>491</v>
      </c>
      <c r="X104" s="33" t="s">
        <v>116</v>
      </c>
      <c r="Y104" s="55" t="s">
        <v>467</v>
      </c>
      <c r="Z104" s="33" t="s">
        <v>115</v>
      </c>
      <c r="AA104" s="55"/>
      <c r="AB104" s="193"/>
      <c r="AC104" s="55"/>
      <c r="AD104" s="193"/>
      <c r="AE104" s="57"/>
      <c r="AF104" s="422"/>
      <c r="AG104" s="422"/>
      <c r="AH104" s="278"/>
      <c r="AI104" s="306"/>
      <c r="AJ104" s="379"/>
      <c r="AK104" s="347"/>
      <c r="AL104" s="377"/>
      <c r="AM104" s="379"/>
      <c r="AN104" s="347"/>
      <c r="AO104" s="377"/>
      <c r="AP104" s="379"/>
      <c r="AQ104" s="347"/>
      <c r="AR104" s="377"/>
      <c r="AS104" s="379"/>
      <c r="AT104" s="347"/>
      <c r="AU104" s="377"/>
      <c r="AV104" s="379"/>
      <c r="AW104" s="372"/>
      <c r="AX104" s="375"/>
      <c r="AY104" s="417"/>
      <c r="AZ104" s="411"/>
      <c r="BA104" s="411"/>
      <c r="BB104" s="414"/>
    </row>
    <row r="105" spans="2:62" ht="28.15" customHeight="1" x14ac:dyDescent="0.2">
      <c r="B105" s="30"/>
      <c r="C105" s="340"/>
      <c r="D105" s="218"/>
      <c r="E105" s="217"/>
      <c r="F105" s="217"/>
      <c r="G105" s="216"/>
      <c r="H105" s="360">
        <v>246</v>
      </c>
      <c r="I105" s="392"/>
      <c r="J105" s="392"/>
      <c r="K105" s="392"/>
      <c r="L105" s="25" t="s">
        <v>114</v>
      </c>
      <c r="M105" s="114" t="s">
        <v>132</v>
      </c>
      <c r="N105" s="25" t="s">
        <v>112</v>
      </c>
      <c r="O105" s="114" t="s">
        <v>458</v>
      </c>
      <c r="P105" s="25" t="s">
        <v>111</v>
      </c>
      <c r="Q105" s="114" t="s">
        <v>357</v>
      </c>
      <c r="R105" s="25" t="s">
        <v>110</v>
      </c>
      <c r="S105" s="114" t="s">
        <v>1457</v>
      </c>
      <c r="T105" s="25" t="s">
        <v>109</v>
      </c>
      <c r="U105" s="114" t="s">
        <v>676</v>
      </c>
      <c r="V105" s="25" t="s">
        <v>108</v>
      </c>
      <c r="W105" s="114" t="s">
        <v>470</v>
      </c>
      <c r="X105" s="25" t="s">
        <v>107</v>
      </c>
      <c r="Y105" s="114" t="s">
        <v>130</v>
      </c>
      <c r="Z105" s="25" t="s">
        <v>106</v>
      </c>
      <c r="AA105" s="114"/>
      <c r="AB105" s="190"/>
      <c r="AC105" s="114"/>
      <c r="AD105" s="190"/>
      <c r="AE105" s="57"/>
      <c r="AF105" s="422"/>
      <c r="AG105" s="422"/>
      <c r="AH105" s="278"/>
      <c r="AI105" s="306"/>
      <c r="AJ105" s="379"/>
      <c r="AK105" s="347"/>
      <c r="AL105" s="377"/>
      <c r="AM105" s="379"/>
      <c r="AN105" s="347"/>
      <c r="AO105" s="377"/>
      <c r="AP105" s="379"/>
      <c r="AQ105" s="347"/>
      <c r="AR105" s="377"/>
      <c r="AS105" s="379"/>
      <c r="AT105" s="347"/>
      <c r="AU105" s="377"/>
      <c r="AV105" s="379"/>
      <c r="AW105" s="372"/>
      <c r="AX105" s="375"/>
      <c r="AY105" s="417"/>
      <c r="AZ105" s="411"/>
      <c r="BA105" s="411"/>
      <c r="BB105" s="414"/>
    </row>
    <row r="106" spans="2:62" ht="28.15" customHeight="1" thickBot="1" x14ac:dyDescent="0.25">
      <c r="B106" s="30"/>
      <c r="C106" s="355"/>
      <c r="D106" s="246"/>
      <c r="E106" s="254"/>
      <c r="F106" s="254"/>
      <c r="G106" s="253"/>
      <c r="H106" s="361"/>
      <c r="I106" s="393"/>
      <c r="J106" s="393"/>
      <c r="K106" s="393"/>
      <c r="L106" s="50" t="s">
        <v>105</v>
      </c>
      <c r="M106" s="51" t="s">
        <v>179</v>
      </c>
      <c r="N106" s="50" t="s">
        <v>104</v>
      </c>
      <c r="O106" s="51" t="s">
        <v>357</v>
      </c>
      <c r="P106" s="50" t="s">
        <v>103</v>
      </c>
      <c r="Q106" s="51" t="s">
        <v>527</v>
      </c>
      <c r="R106" s="50" t="s">
        <v>102</v>
      </c>
      <c r="S106" s="51" t="s">
        <v>1067</v>
      </c>
      <c r="T106" s="50">
        <v>20</v>
      </c>
      <c r="U106" s="51" t="s">
        <v>702</v>
      </c>
      <c r="V106" s="50" t="s">
        <v>101</v>
      </c>
      <c r="W106" s="51" t="s">
        <v>470</v>
      </c>
      <c r="X106" s="50" t="s">
        <v>100</v>
      </c>
      <c r="Y106" s="51" t="s">
        <v>130</v>
      </c>
      <c r="Z106" s="50" t="s">
        <v>99</v>
      </c>
      <c r="AA106" s="51"/>
      <c r="AB106" s="187"/>
      <c r="AC106" s="51"/>
      <c r="AD106" s="187"/>
      <c r="AE106" s="56"/>
      <c r="AF106" s="424"/>
      <c r="AG106" s="424"/>
      <c r="AH106" s="280"/>
      <c r="AI106" s="306"/>
      <c r="AJ106" s="380"/>
      <c r="AK106" s="381"/>
      <c r="AL106" s="378"/>
      <c r="AM106" s="380"/>
      <c r="AN106" s="381"/>
      <c r="AO106" s="378"/>
      <c r="AP106" s="380"/>
      <c r="AQ106" s="381"/>
      <c r="AR106" s="378"/>
      <c r="AS106" s="380"/>
      <c r="AT106" s="381"/>
      <c r="AU106" s="378"/>
      <c r="AV106" s="380"/>
      <c r="AW106" s="373"/>
      <c r="AX106" s="376"/>
      <c r="AY106" s="418"/>
      <c r="AZ106" s="412"/>
      <c r="BA106" s="412"/>
      <c r="BB106" s="415"/>
    </row>
    <row r="107" spans="2:62" ht="28.15" customHeight="1" x14ac:dyDescent="0.2">
      <c r="B107" s="30"/>
      <c r="C107" s="338">
        <v>2</v>
      </c>
      <c r="D107" s="212"/>
      <c r="E107" s="223"/>
      <c r="F107" s="223"/>
      <c r="G107" s="222"/>
      <c r="H107" s="358"/>
      <c r="I107" s="390"/>
      <c r="J107" s="390"/>
      <c r="K107" s="390"/>
      <c r="L107" s="42" t="s">
        <v>131</v>
      </c>
      <c r="M107" s="43"/>
      <c r="N107" s="42" t="s">
        <v>129</v>
      </c>
      <c r="O107" s="43"/>
      <c r="P107" s="42" t="s">
        <v>128</v>
      </c>
      <c r="Q107" s="43"/>
      <c r="R107" s="42" t="s">
        <v>127</v>
      </c>
      <c r="S107" s="43"/>
      <c r="T107" s="42" t="s">
        <v>126</v>
      </c>
      <c r="U107" s="43"/>
      <c r="V107" s="42" t="s">
        <v>125</v>
      </c>
      <c r="W107" s="43"/>
      <c r="X107" s="42" t="s">
        <v>124</v>
      </c>
      <c r="Y107" s="43"/>
      <c r="Z107" s="42" t="s">
        <v>123</v>
      </c>
      <c r="AA107" s="43"/>
      <c r="AB107" s="196"/>
      <c r="AC107" s="43"/>
      <c r="AD107" s="196"/>
      <c r="AE107" s="39"/>
      <c r="AF107" s="421"/>
      <c r="AG107" s="421"/>
      <c r="AH107" s="279"/>
      <c r="AI107" s="306"/>
      <c r="AJ107" s="349">
        <f>SUMPRODUCT(LEN($M107:$AA110)-LEN(SUBSTITUTE($M107:$AA110,"A", "")))</f>
        <v>0</v>
      </c>
      <c r="AK107" s="352">
        <f>SUMPRODUCT(LEN($AD107:$AD110)-LEN(SUBSTITUTE($AD107:$AD110,"A", "")))</f>
        <v>0</v>
      </c>
      <c r="AL107" s="335">
        <f>SUMPRODUCT(LEN($AC107:$AC110)-LEN(SUBSTITUTE($AC107:$AC110,"A", "")))</f>
        <v>0</v>
      </c>
      <c r="AM107" s="349">
        <f>SUMPRODUCT(LEN($M107:$AA110)-LEN(SUBSTITUTE($M107:$AA110,"S", "")))</f>
        <v>0</v>
      </c>
      <c r="AN107" s="352">
        <f>SUMPRODUCT(LEN($AD107:$AD110)-LEN(SUBSTITUTE($AD107:$AD110,"S", "")))</f>
        <v>0</v>
      </c>
      <c r="AO107" s="335">
        <f>SUMPRODUCT(LEN($AC107:$AC110)-LEN(SUBSTITUTE($AC107:$AC110,"S", "")))</f>
        <v>0</v>
      </c>
      <c r="AP107" s="349">
        <f>SUMPRODUCT(LEN($M107:$AA110)-LEN(SUBSTITUTE($M107:$AA110,"F", "")))</f>
        <v>0</v>
      </c>
      <c r="AQ107" s="352">
        <f>SUMPRODUCT(LEN($AD107:$AD110)-LEN(SUBSTITUTE($AD107:$AD110,"F", "")))</f>
        <v>0</v>
      </c>
      <c r="AR107" s="335">
        <f>SUMPRODUCT(LEN($AC107:$AC110)-LEN(SUBSTITUTE($AC107:$AC110,"F", "")))</f>
        <v>0</v>
      </c>
      <c r="AS107" s="349">
        <f>SUMPRODUCT(LEN($M107:$AA110)-LEN(SUBSTITUTE($M107:$AA110,"G", "")))</f>
        <v>0</v>
      </c>
      <c r="AT107" s="352">
        <f>SUMPRODUCT(LEN($AD107:$AD110)-LEN(SUBSTITUTE($AD107:$AD110,"G", "")))</f>
        <v>0</v>
      </c>
      <c r="AU107" s="335">
        <f>SUMPRODUCT(LEN($AC107:$AC110)-LEN(SUBSTITUTE($AC107:$AC110,"G", "")))</f>
        <v>0</v>
      </c>
      <c r="AV107" s="349">
        <f>SUMPRODUCT(LEN($L107:$AA110)-LEN(SUBSTITUTE($L107:$AA110,"M", "")))</f>
        <v>0</v>
      </c>
      <c r="AW107" s="362">
        <f>SUMPRODUCT(LEN($AD107:$AD110)-LEN(SUBSTITUTE($AD107:$AD110,"M", "")))</f>
        <v>0</v>
      </c>
      <c r="AX107" s="374">
        <f>SUMPRODUCT(LEN($AC107:$AC110)-LEN(SUBSTITUTE($AC107:$AC110,"M", "")))</f>
        <v>0</v>
      </c>
      <c r="AY107" s="416">
        <f>SUMPRODUCT(LEN($AE107:$AE110)-LEN(SUBSTITUTE($AE107:$AE110,"S", "")))</f>
        <v>0</v>
      </c>
      <c r="AZ107" s="410">
        <f>SUMPRODUCT(LEN($AE107:$AE110)-LEN(SUBSTITUTE($AE107:$AE110,"F", "")))</f>
        <v>0</v>
      </c>
      <c r="BA107" s="410">
        <f>SUMPRODUCT(LEN($AE107:$AE110)-LEN(SUBSTITUTE($AE107:$AE110,"G", "")))</f>
        <v>0</v>
      </c>
      <c r="BB107" s="413">
        <f>SUMPRODUCT(LEN($AE107:$AE110)-LEN(SUBSTITUTE($AE107:$AE110,"M", "")))</f>
        <v>0</v>
      </c>
    </row>
    <row r="108" spans="2:62" ht="28.15" customHeight="1" thickBot="1" x14ac:dyDescent="0.25">
      <c r="B108" s="30"/>
      <c r="C108" s="339"/>
      <c r="D108" s="221"/>
      <c r="E108" s="220"/>
      <c r="F108" s="220"/>
      <c r="G108" s="219"/>
      <c r="H108" s="359"/>
      <c r="I108" s="391"/>
      <c r="J108" s="391"/>
      <c r="K108" s="391"/>
      <c r="L108" s="33" t="s">
        <v>122</v>
      </c>
      <c r="M108" s="55"/>
      <c r="N108" s="33" t="s">
        <v>121</v>
      </c>
      <c r="O108" s="55"/>
      <c r="P108" s="33" t="s">
        <v>120</v>
      </c>
      <c r="Q108" s="55"/>
      <c r="R108" s="33" t="s">
        <v>119</v>
      </c>
      <c r="S108" s="55"/>
      <c r="T108" s="33" t="s">
        <v>118</v>
      </c>
      <c r="U108" s="55"/>
      <c r="V108" s="33" t="s">
        <v>117</v>
      </c>
      <c r="W108" s="55"/>
      <c r="X108" s="33" t="s">
        <v>116</v>
      </c>
      <c r="Y108" s="55"/>
      <c r="Z108" s="33" t="s">
        <v>115</v>
      </c>
      <c r="AA108" s="55"/>
      <c r="AB108" s="193"/>
      <c r="AC108" s="55"/>
      <c r="AD108" s="193"/>
      <c r="AE108" s="22"/>
      <c r="AF108" s="422"/>
      <c r="AG108" s="422"/>
      <c r="AH108" s="278"/>
      <c r="AI108" s="306"/>
      <c r="AJ108" s="379"/>
      <c r="AK108" s="347"/>
      <c r="AL108" s="377"/>
      <c r="AM108" s="379"/>
      <c r="AN108" s="347"/>
      <c r="AO108" s="377"/>
      <c r="AP108" s="379"/>
      <c r="AQ108" s="347"/>
      <c r="AR108" s="377"/>
      <c r="AS108" s="379"/>
      <c r="AT108" s="347"/>
      <c r="AU108" s="377"/>
      <c r="AV108" s="379"/>
      <c r="AW108" s="372"/>
      <c r="AX108" s="375"/>
      <c r="AY108" s="417"/>
      <c r="AZ108" s="411"/>
      <c r="BA108" s="411"/>
      <c r="BB108" s="414"/>
    </row>
    <row r="109" spans="2:62" ht="28.15" customHeight="1" x14ac:dyDescent="0.2">
      <c r="B109" s="30"/>
      <c r="C109" s="340"/>
      <c r="D109" s="218"/>
      <c r="E109" s="217"/>
      <c r="F109" s="217"/>
      <c r="G109" s="216"/>
      <c r="H109" s="360"/>
      <c r="I109" s="392"/>
      <c r="J109" s="392"/>
      <c r="K109" s="392"/>
      <c r="L109" s="25" t="s">
        <v>114</v>
      </c>
      <c r="M109" s="114"/>
      <c r="N109" s="25" t="s">
        <v>112</v>
      </c>
      <c r="O109" s="114"/>
      <c r="P109" s="25" t="s">
        <v>111</v>
      </c>
      <c r="Q109" s="114"/>
      <c r="R109" s="25" t="s">
        <v>110</v>
      </c>
      <c r="S109" s="114"/>
      <c r="T109" s="25" t="s">
        <v>109</v>
      </c>
      <c r="U109" s="114"/>
      <c r="V109" s="25" t="s">
        <v>108</v>
      </c>
      <c r="W109" s="114"/>
      <c r="X109" s="25" t="s">
        <v>107</v>
      </c>
      <c r="Y109" s="114"/>
      <c r="Z109" s="25" t="s">
        <v>106</v>
      </c>
      <c r="AA109" s="114"/>
      <c r="AB109" s="190"/>
      <c r="AC109" s="114"/>
      <c r="AD109" s="190"/>
      <c r="AE109" s="22"/>
      <c r="AF109" s="422"/>
      <c r="AG109" s="422"/>
      <c r="AH109" s="278"/>
      <c r="AI109" s="306"/>
      <c r="AJ109" s="379"/>
      <c r="AK109" s="347"/>
      <c r="AL109" s="377"/>
      <c r="AM109" s="379"/>
      <c r="AN109" s="347"/>
      <c r="AO109" s="377"/>
      <c r="AP109" s="379"/>
      <c r="AQ109" s="347"/>
      <c r="AR109" s="377"/>
      <c r="AS109" s="379"/>
      <c r="AT109" s="347"/>
      <c r="AU109" s="377"/>
      <c r="AV109" s="379"/>
      <c r="AW109" s="372"/>
      <c r="AX109" s="375"/>
      <c r="AY109" s="417"/>
      <c r="AZ109" s="411"/>
      <c r="BA109" s="411"/>
      <c r="BB109" s="414"/>
    </row>
    <row r="110" spans="2:62" ht="28.15" customHeight="1" thickBot="1" x14ac:dyDescent="0.25">
      <c r="B110" s="30"/>
      <c r="C110" s="355"/>
      <c r="D110" s="246"/>
      <c r="E110" s="254"/>
      <c r="F110" s="254"/>
      <c r="G110" s="253"/>
      <c r="H110" s="361"/>
      <c r="I110" s="393"/>
      <c r="J110" s="393"/>
      <c r="K110" s="393"/>
      <c r="L110" s="50" t="s">
        <v>105</v>
      </c>
      <c r="M110" s="51"/>
      <c r="N110" s="50" t="s">
        <v>104</v>
      </c>
      <c r="O110" s="51"/>
      <c r="P110" s="50" t="s">
        <v>103</v>
      </c>
      <c r="Q110" s="51"/>
      <c r="R110" s="50" t="s">
        <v>102</v>
      </c>
      <c r="S110" s="51"/>
      <c r="T110" s="50">
        <v>20</v>
      </c>
      <c r="U110" s="51"/>
      <c r="V110" s="50" t="s">
        <v>101</v>
      </c>
      <c r="W110" s="51"/>
      <c r="X110" s="50" t="s">
        <v>100</v>
      </c>
      <c r="Y110" s="51"/>
      <c r="Z110" s="50" t="s">
        <v>99</v>
      </c>
      <c r="AA110" s="51"/>
      <c r="AB110" s="187"/>
      <c r="AC110" s="51"/>
      <c r="AD110" s="187"/>
      <c r="AE110" s="48"/>
      <c r="AF110" s="424"/>
      <c r="AG110" s="424"/>
      <c r="AH110" s="280"/>
      <c r="AI110" s="306"/>
      <c r="AJ110" s="380"/>
      <c r="AK110" s="381"/>
      <c r="AL110" s="378"/>
      <c r="AM110" s="380"/>
      <c r="AN110" s="381"/>
      <c r="AO110" s="378"/>
      <c r="AP110" s="380"/>
      <c r="AQ110" s="381"/>
      <c r="AR110" s="378"/>
      <c r="AS110" s="380"/>
      <c r="AT110" s="381"/>
      <c r="AU110" s="378"/>
      <c r="AV110" s="380"/>
      <c r="AW110" s="373"/>
      <c r="AX110" s="376"/>
      <c r="AY110" s="418"/>
      <c r="AZ110" s="412"/>
      <c r="BA110" s="412"/>
      <c r="BB110" s="415"/>
    </row>
    <row r="111" spans="2:62" ht="28.15" customHeight="1" x14ac:dyDescent="0.2">
      <c r="B111" s="30"/>
      <c r="C111" s="338">
        <v>3</v>
      </c>
      <c r="D111" s="212"/>
      <c r="E111" s="223"/>
      <c r="F111" s="223"/>
      <c r="G111" s="222"/>
      <c r="H111" s="358"/>
      <c r="I111" s="390"/>
      <c r="J111" s="390"/>
      <c r="K111" s="390"/>
      <c r="L111" s="42" t="s">
        <v>131</v>
      </c>
      <c r="M111" s="43"/>
      <c r="N111" s="42" t="s">
        <v>129</v>
      </c>
      <c r="O111" s="43"/>
      <c r="P111" s="42" t="s">
        <v>128</v>
      </c>
      <c r="Q111" s="43"/>
      <c r="R111" s="42" t="s">
        <v>127</v>
      </c>
      <c r="S111" s="43"/>
      <c r="T111" s="42" t="s">
        <v>126</v>
      </c>
      <c r="U111" s="43"/>
      <c r="V111" s="42" t="s">
        <v>125</v>
      </c>
      <c r="W111" s="43"/>
      <c r="X111" s="42" t="s">
        <v>124</v>
      </c>
      <c r="Y111" s="43"/>
      <c r="Z111" s="42" t="s">
        <v>123</v>
      </c>
      <c r="AA111" s="43"/>
      <c r="AB111" s="196"/>
      <c r="AC111" s="43"/>
      <c r="AD111" s="196"/>
      <c r="AE111" s="39"/>
      <c r="AF111" s="421"/>
      <c r="AG111" s="421"/>
      <c r="AH111" s="279"/>
      <c r="AI111" s="306"/>
      <c r="AJ111" s="349">
        <f>SUMPRODUCT(LEN($M111:$AA114)-LEN(SUBSTITUTE($M111:$AA114,"A", "")))</f>
        <v>0</v>
      </c>
      <c r="AK111" s="352">
        <f>SUMPRODUCT(LEN($AD111:$AD114)-LEN(SUBSTITUTE($AD111:$AD114,"A", "")))</f>
        <v>0</v>
      </c>
      <c r="AL111" s="335">
        <f>SUMPRODUCT(LEN($AC111:$AC114)-LEN(SUBSTITUTE($AC111:$AC114,"A", "")))</f>
        <v>0</v>
      </c>
      <c r="AM111" s="349">
        <f>SUMPRODUCT(LEN($M111:$AA114)-LEN(SUBSTITUTE($M111:$AA114,"S", "")))</f>
        <v>0</v>
      </c>
      <c r="AN111" s="352">
        <f>SUMPRODUCT(LEN($AD111:$AD114)-LEN(SUBSTITUTE($AD111:$AD114,"S", "")))</f>
        <v>0</v>
      </c>
      <c r="AO111" s="335">
        <f>SUMPRODUCT(LEN($AC111:$AC114)-LEN(SUBSTITUTE($AC111:$AC114,"S", "")))</f>
        <v>0</v>
      </c>
      <c r="AP111" s="349">
        <f>SUMPRODUCT(LEN($M111:$AA114)-LEN(SUBSTITUTE($M111:$AA114,"F", "")))</f>
        <v>0</v>
      </c>
      <c r="AQ111" s="352">
        <f>SUMPRODUCT(LEN($AD111:$AD114)-LEN(SUBSTITUTE($AD111:$AD114,"F", "")))</f>
        <v>0</v>
      </c>
      <c r="AR111" s="335">
        <f>SUMPRODUCT(LEN($AC111:$AC114)-LEN(SUBSTITUTE($AC111:$AC114,"F", "")))</f>
        <v>0</v>
      </c>
      <c r="AS111" s="349">
        <f>SUMPRODUCT(LEN($M111:$AA114)-LEN(SUBSTITUTE($M111:$AA114,"G", "")))</f>
        <v>0</v>
      </c>
      <c r="AT111" s="352">
        <f>SUMPRODUCT(LEN($AD111:$AD114)-LEN(SUBSTITUTE($AD111:$AD114,"G", "")))</f>
        <v>0</v>
      </c>
      <c r="AU111" s="335">
        <f>SUMPRODUCT(LEN($AC111:$AC114)-LEN(SUBSTITUTE($AC111:$AC114,"G", "")))</f>
        <v>0</v>
      </c>
      <c r="AV111" s="349">
        <f>SUMPRODUCT(LEN($L111:$AA114)-LEN(SUBSTITUTE($L111:$AA114,"M", "")))</f>
        <v>0</v>
      </c>
      <c r="AW111" s="362">
        <f>SUMPRODUCT(LEN($AD111:$AD114)-LEN(SUBSTITUTE($AD111:$AD114,"M", "")))</f>
        <v>0</v>
      </c>
      <c r="AX111" s="374">
        <f>SUMPRODUCT(LEN($AC111:$AC114)-LEN(SUBSTITUTE($AC111:$AC114,"M", "")))</f>
        <v>0</v>
      </c>
      <c r="AY111" s="416">
        <f>SUMPRODUCT(LEN($AE111:$AE114)-LEN(SUBSTITUTE($AE111:$AE114,"S", "")))</f>
        <v>0</v>
      </c>
      <c r="AZ111" s="410">
        <f>SUMPRODUCT(LEN($AE111:$AE114)-LEN(SUBSTITUTE($AE111:$AE114,"F", "")))</f>
        <v>0</v>
      </c>
      <c r="BA111" s="410">
        <f>SUMPRODUCT(LEN($AE111:$AE114)-LEN(SUBSTITUTE($AE111:$AE114,"G", "")))</f>
        <v>0</v>
      </c>
      <c r="BB111" s="413">
        <f>SUMPRODUCT(LEN($AE111:$AE114)-LEN(SUBSTITUTE($AE111:$AE114,"M", "")))</f>
        <v>0</v>
      </c>
    </row>
    <row r="112" spans="2:62" ht="28.15" customHeight="1" thickBot="1" x14ac:dyDescent="0.25">
      <c r="B112" s="30"/>
      <c r="C112" s="339"/>
      <c r="D112" s="221"/>
      <c r="E112" s="220"/>
      <c r="F112" s="220"/>
      <c r="G112" s="219"/>
      <c r="H112" s="359"/>
      <c r="I112" s="391"/>
      <c r="J112" s="391"/>
      <c r="K112" s="391"/>
      <c r="L112" s="33" t="s">
        <v>122</v>
      </c>
      <c r="M112" s="55"/>
      <c r="N112" s="33" t="s">
        <v>121</v>
      </c>
      <c r="O112" s="55"/>
      <c r="P112" s="33" t="s">
        <v>120</v>
      </c>
      <c r="Q112" s="55"/>
      <c r="R112" s="33" t="s">
        <v>119</v>
      </c>
      <c r="S112" s="55"/>
      <c r="T112" s="33" t="s">
        <v>118</v>
      </c>
      <c r="U112" s="55"/>
      <c r="V112" s="33" t="s">
        <v>117</v>
      </c>
      <c r="W112" s="55"/>
      <c r="X112" s="33" t="s">
        <v>116</v>
      </c>
      <c r="Y112" s="55"/>
      <c r="Z112" s="33" t="s">
        <v>115</v>
      </c>
      <c r="AA112" s="55"/>
      <c r="AB112" s="193"/>
      <c r="AC112" s="55"/>
      <c r="AD112" s="193"/>
      <c r="AE112" s="22"/>
      <c r="AF112" s="422"/>
      <c r="AG112" s="422"/>
      <c r="AH112" s="278"/>
      <c r="AI112" s="306"/>
      <c r="AJ112" s="379"/>
      <c r="AK112" s="347"/>
      <c r="AL112" s="377"/>
      <c r="AM112" s="379"/>
      <c r="AN112" s="347"/>
      <c r="AO112" s="377"/>
      <c r="AP112" s="379"/>
      <c r="AQ112" s="347"/>
      <c r="AR112" s="377"/>
      <c r="AS112" s="379"/>
      <c r="AT112" s="347"/>
      <c r="AU112" s="377"/>
      <c r="AV112" s="379"/>
      <c r="AW112" s="372"/>
      <c r="AX112" s="375"/>
      <c r="AY112" s="417"/>
      <c r="AZ112" s="411"/>
      <c r="BA112" s="411"/>
      <c r="BB112" s="414"/>
    </row>
    <row r="113" spans="2:62" ht="28.15" customHeight="1" x14ac:dyDescent="0.2">
      <c r="B113" s="30"/>
      <c r="C113" s="340"/>
      <c r="D113" s="218"/>
      <c r="E113" s="217"/>
      <c r="F113" s="217"/>
      <c r="G113" s="216"/>
      <c r="H113" s="360"/>
      <c r="I113" s="392"/>
      <c r="J113" s="392"/>
      <c r="K113" s="392"/>
      <c r="L113" s="25" t="s">
        <v>114</v>
      </c>
      <c r="M113" s="114"/>
      <c r="N113" s="25" t="s">
        <v>112</v>
      </c>
      <c r="O113" s="114"/>
      <c r="P113" s="25" t="s">
        <v>111</v>
      </c>
      <c r="Q113" s="114"/>
      <c r="R113" s="25" t="s">
        <v>110</v>
      </c>
      <c r="S113" s="114"/>
      <c r="T113" s="25" t="s">
        <v>109</v>
      </c>
      <c r="U113" s="114"/>
      <c r="V113" s="25" t="s">
        <v>108</v>
      </c>
      <c r="W113" s="114"/>
      <c r="X113" s="25" t="s">
        <v>107</v>
      </c>
      <c r="Y113" s="114"/>
      <c r="Z113" s="25" t="s">
        <v>106</v>
      </c>
      <c r="AA113" s="114"/>
      <c r="AB113" s="190"/>
      <c r="AC113" s="114"/>
      <c r="AD113" s="190"/>
      <c r="AE113" s="22"/>
      <c r="AF113" s="422"/>
      <c r="AG113" s="422"/>
      <c r="AH113" s="278"/>
      <c r="AI113" s="306"/>
      <c r="AJ113" s="379"/>
      <c r="AK113" s="347"/>
      <c r="AL113" s="377"/>
      <c r="AM113" s="379"/>
      <c r="AN113" s="347"/>
      <c r="AO113" s="377"/>
      <c r="AP113" s="379"/>
      <c r="AQ113" s="347"/>
      <c r="AR113" s="377"/>
      <c r="AS113" s="379"/>
      <c r="AT113" s="347"/>
      <c r="AU113" s="377"/>
      <c r="AV113" s="379"/>
      <c r="AW113" s="372"/>
      <c r="AX113" s="375"/>
      <c r="AY113" s="417"/>
      <c r="AZ113" s="411"/>
      <c r="BA113" s="411"/>
      <c r="BB113" s="414"/>
    </row>
    <row r="114" spans="2:62" ht="28.15" customHeight="1" thickBot="1" x14ac:dyDescent="0.25">
      <c r="B114" s="20"/>
      <c r="C114" s="341"/>
      <c r="D114" s="215"/>
      <c r="E114" s="214"/>
      <c r="F114" s="214"/>
      <c r="G114" s="213"/>
      <c r="H114" s="361"/>
      <c r="I114" s="394"/>
      <c r="J114" s="394"/>
      <c r="K114" s="394"/>
      <c r="L114" s="15" t="s">
        <v>105</v>
      </c>
      <c r="M114" s="16"/>
      <c r="N114" s="15" t="s">
        <v>104</v>
      </c>
      <c r="O114" s="16"/>
      <c r="P114" s="15" t="s">
        <v>103</v>
      </c>
      <c r="Q114" s="16"/>
      <c r="R114" s="15" t="s">
        <v>102</v>
      </c>
      <c r="S114" s="16"/>
      <c r="T114" s="15">
        <v>20</v>
      </c>
      <c r="U114" s="16"/>
      <c r="V114" s="15" t="s">
        <v>101</v>
      </c>
      <c r="W114" s="16"/>
      <c r="X114" s="15" t="s">
        <v>100</v>
      </c>
      <c r="Y114" s="16"/>
      <c r="Z114" s="15" t="s">
        <v>99</v>
      </c>
      <c r="AA114" s="16"/>
      <c r="AB114" s="187"/>
      <c r="AC114" s="16"/>
      <c r="AD114" s="186"/>
      <c r="AE114" s="11"/>
      <c r="AF114" s="423"/>
      <c r="AG114" s="423"/>
      <c r="AH114" s="277"/>
      <c r="AI114" s="306"/>
      <c r="AJ114" s="380"/>
      <c r="AK114" s="381"/>
      <c r="AL114" s="378"/>
      <c r="AM114" s="380"/>
      <c r="AN114" s="381"/>
      <c r="AO114" s="378"/>
      <c r="AP114" s="380"/>
      <c r="AQ114" s="381"/>
      <c r="AR114" s="378"/>
      <c r="AS114" s="380"/>
      <c r="AT114" s="381"/>
      <c r="AU114" s="378"/>
      <c r="AV114" s="380"/>
      <c r="AW114" s="373"/>
      <c r="AX114" s="376"/>
      <c r="AY114" s="418"/>
      <c r="AZ114" s="412"/>
      <c r="BA114" s="412"/>
      <c r="BB114" s="415"/>
    </row>
    <row r="115" spans="2:62" ht="85.9" customHeight="1" thickTop="1" thickBot="1" x14ac:dyDescent="0.35">
      <c r="B115" s="113" t="s">
        <v>173</v>
      </c>
      <c r="C115" s="103" t="s">
        <v>172</v>
      </c>
      <c r="D115" s="108" t="s">
        <v>171</v>
      </c>
      <c r="E115" s="211" t="s">
        <v>170</v>
      </c>
      <c r="F115" s="210"/>
      <c r="G115" s="209"/>
      <c r="H115" s="109" t="s">
        <v>169</v>
      </c>
      <c r="I115" s="108" t="s">
        <v>96</v>
      </c>
      <c r="J115" s="108" t="s">
        <v>168</v>
      </c>
      <c r="K115" s="108" t="s">
        <v>97</v>
      </c>
      <c r="L115" s="365" t="s">
        <v>167</v>
      </c>
      <c r="M115" s="366"/>
      <c r="N115" s="365" t="s">
        <v>166</v>
      </c>
      <c r="O115" s="366"/>
      <c r="P115" s="365" t="s">
        <v>166</v>
      </c>
      <c r="Q115" s="367"/>
      <c r="R115" s="365" t="s">
        <v>166</v>
      </c>
      <c r="S115" s="367"/>
      <c r="T115" s="365" t="s">
        <v>166</v>
      </c>
      <c r="U115" s="367"/>
      <c r="V115" s="365" t="s">
        <v>166</v>
      </c>
      <c r="W115" s="367"/>
      <c r="X115" s="365" t="s">
        <v>166</v>
      </c>
      <c r="Y115" s="367"/>
      <c r="Z115" s="365" t="s">
        <v>166</v>
      </c>
      <c r="AA115" s="367"/>
      <c r="AB115" s="368" t="s">
        <v>165</v>
      </c>
      <c r="AC115" s="367"/>
      <c r="AD115" s="109" t="s">
        <v>164</v>
      </c>
      <c r="AE115" s="109" t="s">
        <v>163</v>
      </c>
      <c r="AF115" s="108" t="s">
        <v>162</v>
      </c>
      <c r="AG115" s="108" t="s">
        <v>161</v>
      </c>
      <c r="AH115" s="286" t="s">
        <v>160</v>
      </c>
      <c r="AI115" s="293"/>
      <c r="AJ115" s="104" t="s">
        <v>159</v>
      </c>
      <c r="AK115" s="103" t="s">
        <v>158</v>
      </c>
      <c r="AL115" s="102" t="s">
        <v>157</v>
      </c>
      <c r="AM115" s="104" t="s">
        <v>156</v>
      </c>
      <c r="AN115" s="103" t="s">
        <v>155</v>
      </c>
      <c r="AO115" s="102" t="s">
        <v>154</v>
      </c>
      <c r="AP115" s="104" t="s">
        <v>153</v>
      </c>
      <c r="AQ115" s="103" t="s">
        <v>152</v>
      </c>
      <c r="AR115" s="105" t="s">
        <v>151</v>
      </c>
      <c r="AS115" s="104" t="s">
        <v>150</v>
      </c>
      <c r="AT115" s="103" t="s">
        <v>149</v>
      </c>
      <c r="AU115" s="102" t="s">
        <v>148</v>
      </c>
      <c r="AV115" s="104" t="s">
        <v>147</v>
      </c>
      <c r="AW115" s="103" t="s">
        <v>146</v>
      </c>
      <c r="AX115" s="102" t="s">
        <v>145</v>
      </c>
      <c r="AY115" s="101" t="s">
        <v>144</v>
      </c>
      <c r="AZ115" s="100" t="s">
        <v>143</v>
      </c>
      <c r="BA115" s="100" t="s">
        <v>142</v>
      </c>
      <c r="BB115" s="99" t="s">
        <v>141</v>
      </c>
    </row>
    <row r="116" spans="2:62" ht="48" thickBot="1" x14ac:dyDescent="0.3">
      <c r="B116" s="98" t="s">
        <v>239</v>
      </c>
      <c r="C116" s="97"/>
      <c r="D116" s="208">
        <v>245</v>
      </c>
      <c r="E116" s="425">
        <v>2388.0100000000002</v>
      </c>
      <c r="F116" s="426"/>
      <c r="G116" s="427"/>
      <c r="H116" s="95" t="s">
        <v>139</v>
      </c>
      <c r="I116" s="94"/>
      <c r="J116" s="94"/>
      <c r="K116" s="93"/>
      <c r="L116" s="92"/>
      <c r="M116" s="88"/>
      <c r="N116" s="92"/>
      <c r="O116" s="88"/>
      <c r="P116" s="92"/>
      <c r="Q116" s="88"/>
      <c r="R116" s="92"/>
      <c r="S116" s="88"/>
      <c r="T116" s="92"/>
      <c r="U116" s="88"/>
      <c r="V116" s="92"/>
      <c r="W116" s="88"/>
      <c r="X116" s="92"/>
      <c r="Y116" s="88"/>
      <c r="Z116" s="92"/>
      <c r="AA116" s="207"/>
      <c r="AB116" s="90" t="s">
        <v>138</v>
      </c>
      <c r="AC116" s="88"/>
      <c r="AD116" s="88"/>
      <c r="AE116" s="88"/>
      <c r="AF116" s="87"/>
      <c r="AG116" s="87"/>
      <c r="AH116" s="285"/>
      <c r="AI116" s="66" t="s">
        <v>137</v>
      </c>
      <c r="AJ116" s="85">
        <f t="shared" ref="AJ116:BB116" si="14">SUM(AJ118:AJ129)</f>
        <v>18</v>
      </c>
      <c r="AK116" s="84">
        <f t="shared" si="14"/>
        <v>0</v>
      </c>
      <c r="AL116" s="83">
        <f t="shared" si="14"/>
        <v>0</v>
      </c>
      <c r="AM116" s="85">
        <f t="shared" si="14"/>
        <v>1</v>
      </c>
      <c r="AN116" s="84">
        <f t="shared" si="14"/>
        <v>0</v>
      </c>
      <c r="AO116" s="83">
        <f t="shared" si="14"/>
        <v>0</v>
      </c>
      <c r="AP116" s="85">
        <f t="shared" si="14"/>
        <v>0</v>
      </c>
      <c r="AQ116" s="84">
        <f t="shared" si="14"/>
        <v>0</v>
      </c>
      <c r="AR116" s="83">
        <f t="shared" si="14"/>
        <v>0</v>
      </c>
      <c r="AS116" s="85">
        <f t="shared" si="14"/>
        <v>6</v>
      </c>
      <c r="AT116" s="84">
        <f t="shared" si="14"/>
        <v>0</v>
      </c>
      <c r="AU116" s="83">
        <f t="shared" si="14"/>
        <v>0</v>
      </c>
      <c r="AV116" s="85">
        <f t="shared" si="14"/>
        <v>0</v>
      </c>
      <c r="AW116" s="84">
        <f t="shared" si="14"/>
        <v>0</v>
      </c>
      <c r="AX116" s="83">
        <f t="shared" si="14"/>
        <v>0</v>
      </c>
      <c r="AY116" s="82">
        <f t="shared" si="14"/>
        <v>0</v>
      </c>
      <c r="AZ116" s="81">
        <f t="shared" si="14"/>
        <v>0</v>
      </c>
      <c r="BA116" s="81">
        <f t="shared" si="14"/>
        <v>0</v>
      </c>
      <c r="BB116" s="80">
        <f t="shared" si="14"/>
        <v>0</v>
      </c>
      <c r="BC116" s="79" t="s">
        <v>136</v>
      </c>
      <c r="BF116" s="5">
        <f>SUM(AJ116:AL116)/$BG$5</f>
        <v>18</v>
      </c>
      <c r="BG116" s="5">
        <f>SUM(AM116:AO116,AY116)/$BG$5</f>
        <v>1</v>
      </c>
      <c r="BH116" s="5">
        <f>SUM(AP116:AR116,AZ116)/$BG$5</f>
        <v>0</v>
      </c>
      <c r="BI116" s="5">
        <f>SUM(AS116:AU116,BA116)/$BG$5</f>
        <v>6</v>
      </c>
      <c r="BJ116" s="5">
        <f>SUM(AV116:AX116,BB116)/$BG$5</f>
        <v>0</v>
      </c>
    </row>
    <row r="117" spans="2:62" ht="37.5" thickBot="1" x14ac:dyDescent="0.3">
      <c r="B117" s="78"/>
      <c r="C117" s="77"/>
      <c r="D117" s="206"/>
      <c r="E117" s="205"/>
      <c r="F117" s="205"/>
      <c r="G117" s="204"/>
      <c r="H117" s="73"/>
      <c r="I117" s="70"/>
      <c r="J117" s="70"/>
      <c r="K117" s="72"/>
      <c r="L117" s="70"/>
      <c r="M117" s="69"/>
      <c r="N117" s="70"/>
      <c r="O117" s="69"/>
      <c r="P117" s="70"/>
      <c r="Q117" s="69"/>
      <c r="R117" s="70"/>
      <c r="S117" s="69"/>
      <c r="T117" s="70"/>
      <c r="U117" s="69"/>
      <c r="V117" s="70"/>
      <c r="W117" s="69"/>
      <c r="X117" s="70"/>
      <c r="Y117" s="69"/>
      <c r="Z117" s="70"/>
      <c r="AA117" s="69"/>
      <c r="AB117" s="71"/>
      <c r="AC117" s="69"/>
      <c r="AD117" s="69"/>
      <c r="AE117" s="69"/>
      <c r="AF117" s="68"/>
      <c r="AG117" s="68"/>
      <c r="AH117" s="285"/>
      <c r="AI117" s="66" t="s">
        <v>135</v>
      </c>
      <c r="AJ117" s="65">
        <f t="shared" ref="AJ117:BB117" si="15">AJ116/3</f>
        <v>6</v>
      </c>
      <c r="AK117" s="64">
        <f t="shared" si="15"/>
        <v>0</v>
      </c>
      <c r="AL117" s="63">
        <f t="shared" si="15"/>
        <v>0</v>
      </c>
      <c r="AM117" s="65">
        <f t="shared" si="15"/>
        <v>0.33333333333333331</v>
      </c>
      <c r="AN117" s="64">
        <f t="shared" si="15"/>
        <v>0</v>
      </c>
      <c r="AO117" s="63">
        <f t="shared" si="15"/>
        <v>0</v>
      </c>
      <c r="AP117" s="65">
        <f t="shared" si="15"/>
        <v>0</v>
      </c>
      <c r="AQ117" s="64">
        <f t="shared" si="15"/>
        <v>0</v>
      </c>
      <c r="AR117" s="63">
        <f t="shared" si="15"/>
        <v>0</v>
      </c>
      <c r="AS117" s="65">
        <f t="shared" si="15"/>
        <v>2</v>
      </c>
      <c r="AT117" s="64">
        <f t="shared" si="15"/>
        <v>0</v>
      </c>
      <c r="AU117" s="63">
        <f t="shared" si="15"/>
        <v>0</v>
      </c>
      <c r="AV117" s="65">
        <f t="shared" si="15"/>
        <v>0</v>
      </c>
      <c r="AW117" s="64">
        <f t="shared" si="15"/>
        <v>0</v>
      </c>
      <c r="AX117" s="63">
        <f t="shared" si="15"/>
        <v>0</v>
      </c>
      <c r="AY117" s="62">
        <f t="shared" si="15"/>
        <v>0</v>
      </c>
      <c r="AZ117" s="61">
        <f t="shared" si="15"/>
        <v>0</v>
      </c>
      <c r="BA117" s="61">
        <f t="shared" si="15"/>
        <v>0</v>
      </c>
      <c r="BB117" s="60">
        <f t="shared" si="15"/>
        <v>0</v>
      </c>
      <c r="BC117" s="59" t="s">
        <v>134</v>
      </c>
    </row>
    <row r="118" spans="2:62" ht="28.15" customHeight="1" x14ac:dyDescent="0.2">
      <c r="B118" s="30"/>
      <c r="C118" s="338">
        <v>1</v>
      </c>
      <c r="D118" s="212"/>
      <c r="E118" s="223"/>
      <c r="F118" s="223"/>
      <c r="G118" s="222"/>
      <c r="H118" s="358" t="s">
        <v>133</v>
      </c>
      <c r="I118" s="390">
        <v>106</v>
      </c>
      <c r="J118" s="390">
        <v>26</v>
      </c>
      <c r="K118" s="390">
        <v>9</v>
      </c>
      <c r="L118" s="42" t="s">
        <v>131</v>
      </c>
      <c r="M118" s="43" t="s">
        <v>132</v>
      </c>
      <c r="N118" s="42" t="s">
        <v>129</v>
      </c>
      <c r="O118" s="43" t="s">
        <v>132</v>
      </c>
      <c r="P118" s="42" t="s">
        <v>128</v>
      </c>
      <c r="Q118" s="43" t="s">
        <v>132</v>
      </c>
      <c r="R118" s="42" t="s">
        <v>127</v>
      </c>
      <c r="S118" s="43" t="s">
        <v>132</v>
      </c>
      <c r="T118" s="42" t="s">
        <v>126</v>
      </c>
      <c r="U118" s="43" t="s">
        <v>130</v>
      </c>
      <c r="V118" s="42" t="s">
        <v>125</v>
      </c>
      <c r="W118" s="43"/>
      <c r="X118" s="42" t="s">
        <v>124</v>
      </c>
      <c r="Y118" s="43"/>
      <c r="Z118" s="42" t="s">
        <v>123</v>
      </c>
      <c r="AA118" s="43"/>
      <c r="AB118" s="196"/>
      <c r="AC118" s="43"/>
      <c r="AD118" s="196"/>
      <c r="AE118" s="58"/>
      <c r="AF118" s="421"/>
      <c r="AG118" s="421"/>
      <c r="AH118" s="279"/>
      <c r="AI118" s="306"/>
      <c r="AJ118" s="349">
        <f>SUMPRODUCT(LEN($M118:$AA121)-LEN(SUBSTITUTE($M118:$AA121,"A", "")))</f>
        <v>18</v>
      </c>
      <c r="AK118" s="352">
        <f>SUMPRODUCT(LEN($AD118:$AD121)-LEN(SUBSTITUTE($AD118:$AD121,"A", "")))</f>
        <v>0</v>
      </c>
      <c r="AL118" s="335">
        <f>SUMPRODUCT(LEN($AC118:$AC121)-LEN(SUBSTITUTE($AC118:$AC121,"A", "")))</f>
        <v>0</v>
      </c>
      <c r="AM118" s="349">
        <f>SUMPRODUCT(LEN($M118:$AA121)-LEN(SUBSTITUTE($M118:$AA121,"S", "")))</f>
        <v>1</v>
      </c>
      <c r="AN118" s="352">
        <f>SUMPRODUCT(LEN($AD118:$AD121)-LEN(SUBSTITUTE($AD118:$AD121,"S", "")))</f>
        <v>0</v>
      </c>
      <c r="AO118" s="335">
        <f>SUMPRODUCT(LEN($AC118:$AC121)-LEN(SUBSTITUTE($AC118:$AC121,"S", "")))</f>
        <v>0</v>
      </c>
      <c r="AP118" s="349">
        <f>SUMPRODUCT(LEN($M118:$AA121)-LEN(SUBSTITUTE($M118:$AA121,"F", "")))</f>
        <v>0</v>
      </c>
      <c r="AQ118" s="352">
        <f>SUMPRODUCT(LEN($AD118:$AD121)-LEN(SUBSTITUTE($AD118:$AD121,"F", "")))</f>
        <v>0</v>
      </c>
      <c r="AR118" s="335">
        <f>SUMPRODUCT(LEN($AC118:$AC121)-LEN(SUBSTITUTE($AC118:$AC121,"F", "")))</f>
        <v>0</v>
      </c>
      <c r="AS118" s="349">
        <f>SUMPRODUCT(LEN($M118:$AA121)-LEN(SUBSTITUTE($M118:$AA121,"G", "")))</f>
        <v>6</v>
      </c>
      <c r="AT118" s="352">
        <f>SUMPRODUCT(LEN($AD118:$AD121)-LEN(SUBSTITUTE($AD118:$AD121,"G", "")))</f>
        <v>0</v>
      </c>
      <c r="AU118" s="335">
        <f>SUMPRODUCT(LEN($AC118:$AC121)-LEN(SUBSTITUTE($AC118:$AC121,"G", "")))</f>
        <v>0</v>
      </c>
      <c r="AV118" s="349">
        <f>SUMPRODUCT(LEN($L118:$AA121)-LEN(SUBSTITUTE($L118:$AA121,"M", "")))</f>
        <v>0</v>
      </c>
      <c r="AW118" s="362">
        <f>SUMPRODUCT(LEN($AD118:$AD121)-LEN(SUBSTITUTE($AD118:$AD121,"M", "")))</f>
        <v>0</v>
      </c>
      <c r="AX118" s="374">
        <f>SUMPRODUCT(LEN($AC118:$AC121)-LEN(SUBSTITUTE($AC118:$AC121,"M", "")))</f>
        <v>0</v>
      </c>
      <c r="AY118" s="416">
        <f>SUMPRODUCT(LEN($AE118:$AE121)-LEN(SUBSTITUTE($AE118:$AE121,"S", "")))</f>
        <v>0</v>
      </c>
      <c r="AZ118" s="410">
        <f>SUMPRODUCT(LEN($AE118:$AE121)-LEN(SUBSTITUTE($AE118:$AE121,"F", "")))</f>
        <v>0</v>
      </c>
      <c r="BA118" s="410">
        <f>SUMPRODUCT(LEN($AE118:$AE121)-LEN(SUBSTITUTE($AE118:$AE121,"G", "")))</f>
        <v>0</v>
      </c>
      <c r="BB118" s="413">
        <f>SUMPRODUCT(LEN($AE118:$AE121)-LEN(SUBSTITUTE($AE118:$AE121,"M", "")))</f>
        <v>0</v>
      </c>
    </row>
    <row r="119" spans="2:62" ht="28.15" customHeight="1" thickBot="1" x14ac:dyDescent="0.25">
      <c r="B119" s="30"/>
      <c r="C119" s="339"/>
      <c r="D119" s="221"/>
      <c r="E119" s="220"/>
      <c r="F119" s="220"/>
      <c r="G119" s="219"/>
      <c r="H119" s="359"/>
      <c r="I119" s="391"/>
      <c r="J119" s="391"/>
      <c r="K119" s="391"/>
      <c r="L119" s="33" t="s">
        <v>122</v>
      </c>
      <c r="M119" s="55" t="s">
        <v>132</v>
      </c>
      <c r="N119" s="33" t="s">
        <v>121</v>
      </c>
      <c r="O119" s="55" t="s">
        <v>132</v>
      </c>
      <c r="P119" s="33" t="s">
        <v>120</v>
      </c>
      <c r="Q119" s="55" t="s">
        <v>132</v>
      </c>
      <c r="R119" s="33" t="s">
        <v>119</v>
      </c>
      <c r="S119" s="55" t="s">
        <v>494</v>
      </c>
      <c r="T119" s="33" t="s">
        <v>118</v>
      </c>
      <c r="U119" s="55"/>
      <c r="V119" s="33" t="s">
        <v>117</v>
      </c>
      <c r="W119" s="55"/>
      <c r="X119" s="33" t="s">
        <v>116</v>
      </c>
      <c r="Y119" s="55"/>
      <c r="Z119" s="33" t="s">
        <v>115</v>
      </c>
      <c r="AA119" s="55"/>
      <c r="AB119" s="193"/>
      <c r="AC119" s="55"/>
      <c r="AD119" s="193"/>
      <c r="AE119" s="57"/>
      <c r="AF119" s="422"/>
      <c r="AG119" s="422"/>
      <c r="AH119" s="278"/>
      <c r="AI119" s="306"/>
      <c r="AJ119" s="379"/>
      <c r="AK119" s="347"/>
      <c r="AL119" s="377"/>
      <c r="AM119" s="379"/>
      <c r="AN119" s="347"/>
      <c r="AO119" s="377"/>
      <c r="AP119" s="379"/>
      <c r="AQ119" s="347"/>
      <c r="AR119" s="377"/>
      <c r="AS119" s="379"/>
      <c r="AT119" s="347"/>
      <c r="AU119" s="377"/>
      <c r="AV119" s="379"/>
      <c r="AW119" s="372"/>
      <c r="AX119" s="375"/>
      <c r="AY119" s="417"/>
      <c r="AZ119" s="411"/>
      <c r="BA119" s="411"/>
      <c r="BB119" s="414"/>
    </row>
    <row r="120" spans="2:62" ht="28.15" customHeight="1" x14ac:dyDescent="0.2">
      <c r="B120" s="30"/>
      <c r="C120" s="340"/>
      <c r="D120" s="218"/>
      <c r="E120" s="217"/>
      <c r="F120" s="217"/>
      <c r="G120" s="216"/>
      <c r="H120" s="360">
        <v>246</v>
      </c>
      <c r="I120" s="392"/>
      <c r="J120" s="392"/>
      <c r="K120" s="392"/>
      <c r="L120" s="25" t="s">
        <v>114</v>
      </c>
      <c r="M120" s="114" t="s">
        <v>179</v>
      </c>
      <c r="N120" s="25" t="s">
        <v>112</v>
      </c>
      <c r="O120" s="114" t="s">
        <v>132</v>
      </c>
      <c r="P120" s="25" t="s">
        <v>111</v>
      </c>
      <c r="Q120" s="114" t="s">
        <v>493</v>
      </c>
      <c r="R120" s="25" t="s">
        <v>110</v>
      </c>
      <c r="S120" s="114" t="s">
        <v>496</v>
      </c>
      <c r="T120" s="25" t="s">
        <v>109</v>
      </c>
      <c r="U120" s="114"/>
      <c r="V120" s="25" t="s">
        <v>108</v>
      </c>
      <c r="W120" s="114"/>
      <c r="X120" s="25" t="s">
        <v>107</v>
      </c>
      <c r="Y120" s="114"/>
      <c r="Z120" s="25" t="s">
        <v>106</v>
      </c>
      <c r="AA120" s="114"/>
      <c r="AB120" s="190"/>
      <c r="AC120" s="114"/>
      <c r="AD120" s="190"/>
      <c r="AE120" s="57"/>
      <c r="AF120" s="422"/>
      <c r="AG120" s="422"/>
      <c r="AH120" s="278"/>
      <c r="AI120" s="306"/>
      <c r="AJ120" s="379"/>
      <c r="AK120" s="347"/>
      <c r="AL120" s="377"/>
      <c r="AM120" s="379"/>
      <c r="AN120" s="347"/>
      <c r="AO120" s="377"/>
      <c r="AP120" s="379"/>
      <c r="AQ120" s="347"/>
      <c r="AR120" s="377"/>
      <c r="AS120" s="379"/>
      <c r="AT120" s="347"/>
      <c r="AU120" s="377"/>
      <c r="AV120" s="379"/>
      <c r="AW120" s="372"/>
      <c r="AX120" s="375"/>
      <c r="AY120" s="417"/>
      <c r="AZ120" s="411"/>
      <c r="BA120" s="411"/>
      <c r="BB120" s="414"/>
    </row>
    <row r="121" spans="2:62" ht="28.15" customHeight="1" thickBot="1" x14ac:dyDescent="0.25">
      <c r="B121" s="30"/>
      <c r="C121" s="355"/>
      <c r="D121" s="246"/>
      <c r="E121" s="254"/>
      <c r="F121" s="254"/>
      <c r="G121" s="253"/>
      <c r="H121" s="361"/>
      <c r="I121" s="393"/>
      <c r="J121" s="393"/>
      <c r="K121" s="393"/>
      <c r="L121" s="50" t="s">
        <v>105</v>
      </c>
      <c r="M121" s="51" t="s">
        <v>179</v>
      </c>
      <c r="N121" s="50" t="s">
        <v>104</v>
      </c>
      <c r="O121" s="51" t="s">
        <v>179</v>
      </c>
      <c r="P121" s="50" t="s">
        <v>103</v>
      </c>
      <c r="Q121" s="51" t="s">
        <v>479</v>
      </c>
      <c r="R121" s="50" t="s">
        <v>102</v>
      </c>
      <c r="S121" s="51" t="s">
        <v>496</v>
      </c>
      <c r="T121" s="50">
        <v>20</v>
      </c>
      <c r="U121" s="51"/>
      <c r="V121" s="50" t="s">
        <v>101</v>
      </c>
      <c r="W121" s="51"/>
      <c r="X121" s="50" t="s">
        <v>100</v>
      </c>
      <c r="Y121" s="51"/>
      <c r="Z121" s="50" t="s">
        <v>99</v>
      </c>
      <c r="AA121" s="51"/>
      <c r="AB121" s="187"/>
      <c r="AC121" s="51"/>
      <c r="AD121" s="187"/>
      <c r="AE121" s="56"/>
      <c r="AF121" s="424"/>
      <c r="AG121" s="424"/>
      <c r="AH121" s="280"/>
      <c r="AI121" s="306"/>
      <c r="AJ121" s="380"/>
      <c r="AK121" s="381"/>
      <c r="AL121" s="378"/>
      <c r="AM121" s="380"/>
      <c r="AN121" s="381"/>
      <c r="AO121" s="378"/>
      <c r="AP121" s="380"/>
      <c r="AQ121" s="381"/>
      <c r="AR121" s="378"/>
      <c r="AS121" s="380"/>
      <c r="AT121" s="381"/>
      <c r="AU121" s="378"/>
      <c r="AV121" s="380"/>
      <c r="AW121" s="373"/>
      <c r="AX121" s="376"/>
      <c r="AY121" s="418"/>
      <c r="AZ121" s="412"/>
      <c r="BA121" s="412"/>
      <c r="BB121" s="415"/>
    </row>
    <row r="122" spans="2:62" ht="28.15" customHeight="1" x14ac:dyDescent="0.2">
      <c r="B122" s="30"/>
      <c r="C122" s="338">
        <v>2</v>
      </c>
      <c r="D122" s="212"/>
      <c r="E122" s="223"/>
      <c r="F122" s="223"/>
      <c r="G122" s="222"/>
      <c r="H122" s="358"/>
      <c r="I122" s="390"/>
      <c r="J122" s="390"/>
      <c r="K122" s="390"/>
      <c r="L122" s="42" t="s">
        <v>131</v>
      </c>
      <c r="M122" s="43"/>
      <c r="N122" s="42" t="s">
        <v>129</v>
      </c>
      <c r="O122" s="43"/>
      <c r="P122" s="42" t="s">
        <v>128</v>
      </c>
      <c r="Q122" s="43"/>
      <c r="R122" s="42" t="s">
        <v>127</v>
      </c>
      <c r="S122" s="43"/>
      <c r="T122" s="42" t="s">
        <v>126</v>
      </c>
      <c r="U122" s="43"/>
      <c r="V122" s="42" t="s">
        <v>125</v>
      </c>
      <c r="W122" s="43"/>
      <c r="X122" s="42" t="s">
        <v>124</v>
      </c>
      <c r="Y122" s="43"/>
      <c r="Z122" s="42" t="s">
        <v>123</v>
      </c>
      <c r="AA122" s="43"/>
      <c r="AB122" s="196"/>
      <c r="AC122" s="43"/>
      <c r="AD122" s="196"/>
      <c r="AE122" s="39"/>
      <c r="AF122" s="421"/>
      <c r="AG122" s="421"/>
      <c r="AH122" s="279"/>
      <c r="AI122" s="306"/>
      <c r="AJ122" s="349">
        <f>SUMPRODUCT(LEN($M122:$AA125)-LEN(SUBSTITUTE($M122:$AA125,"A", "")))</f>
        <v>0</v>
      </c>
      <c r="AK122" s="352">
        <f>SUMPRODUCT(LEN($AD122:$AD125)-LEN(SUBSTITUTE($AD122:$AD125,"A", "")))</f>
        <v>0</v>
      </c>
      <c r="AL122" s="335">
        <f>SUMPRODUCT(LEN($AC122:$AC125)-LEN(SUBSTITUTE($AC122:$AC125,"A", "")))</f>
        <v>0</v>
      </c>
      <c r="AM122" s="349">
        <f>SUMPRODUCT(LEN($M122:$AA125)-LEN(SUBSTITUTE($M122:$AA125,"S", "")))</f>
        <v>0</v>
      </c>
      <c r="AN122" s="352">
        <f>SUMPRODUCT(LEN($AD122:$AD125)-LEN(SUBSTITUTE($AD122:$AD125,"S", "")))</f>
        <v>0</v>
      </c>
      <c r="AO122" s="335">
        <f>SUMPRODUCT(LEN($AC122:$AC125)-LEN(SUBSTITUTE($AC122:$AC125,"S", "")))</f>
        <v>0</v>
      </c>
      <c r="AP122" s="349">
        <f>SUMPRODUCT(LEN($M122:$AA125)-LEN(SUBSTITUTE($M122:$AA125,"F", "")))</f>
        <v>0</v>
      </c>
      <c r="AQ122" s="352">
        <f>SUMPRODUCT(LEN($AD122:$AD125)-LEN(SUBSTITUTE($AD122:$AD125,"F", "")))</f>
        <v>0</v>
      </c>
      <c r="AR122" s="335">
        <f>SUMPRODUCT(LEN($AC122:$AC125)-LEN(SUBSTITUTE($AC122:$AC125,"F", "")))</f>
        <v>0</v>
      </c>
      <c r="AS122" s="349">
        <f>SUMPRODUCT(LEN($M122:$AA125)-LEN(SUBSTITUTE($M122:$AA125,"G", "")))</f>
        <v>0</v>
      </c>
      <c r="AT122" s="352">
        <f>SUMPRODUCT(LEN($AD122:$AD125)-LEN(SUBSTITUTE($AD122:$AD125,"G", "")))</f>
        <v>0</v>
      </c>
      <c r="AU122" s="335">
        <f>SUMPRODUCT(LEN($AC122:$AC125)-LEN(SUBSTITUTE($AC122:$AC125,"G", "")))</f>
        <v>0</v>
      </c>
      <c r="AV122" s="349">
        <f>SUMPRODUCT(LEN($L122:$AA125)-LEN(SUBSTITUTE($L122:$AA125,"M", "")))</f>
        <v>0</v>
      </c>
      <c r="AW122" s="362">
        <f>SUMPRODUCT(LEN($AD122:$AD125)-LEN(SUBSTITUTE($AD122:$AD125,"M", "")))</f>
        <v>0</v>
      </c>
      <c r="AX122" s="374">
        <f>SUMPRODUCT(LEN($AC122:$AC125)-LEN(SUBSTITUTE($AC122:$AC125,"M", "")))</f>
        <v>0</v>
      </c>
      <c r="AY122" s="416">
        <f>SUMPRODUCT(LEN($AE122:$AE125)-LEN(SUBSTITUTE($AE122:$AE125,"S", "")))</f>
        <v>0</v>
      </c>
      <c r="AZ122" s="410">
        <f>SUMPRODUCT(LEN($AE122:$AE125)-LEN(SUBSTITUTE($AE122:$AE125,"F", "")))</f>
        <v>0</v>
      </c>
      <c r="BA122" s="410">
        <f>SUMPRODUCT(LEN($AE122:$AE125)-LEN(SUBSTITUTE($AE122:$AE125,"G", "")))</f>
        <v>0</v>
      </c>
      <c r="BB122" s="413">
        <f>SUMPRODUCT(LEN($AE122:$AE125)-LEN(SUBSTITUTE($AE122:$AE125,"M", "")))</f>
        <v>0</v>
      </c>
    </row>
    <row r="123" spans="2:62" ht="28.15" customHeight="1" thickBot="1" x14ac:dyDescent="0.25">
      <c r="B123" s="30"/>
      <c r="C123" s="339"/>
      <c r="D123" s="221"/>
      <c r="E123" s="220"/>
      <c r="F123" s="220"/>
      <c r="G123" s="219"/>
      <c r="H123" s="359"/>
      <c r="I123" s="391"/>
      <c r="J123" s="391"/>
      <c r="K123" s="391"/>
      <c r="L123" s="33" t="s">
        <v>122</v>
      </c>
      <c r="M123" s="55"/>
      <c r="N123" s="33" t="s">
        <v>121</v>
      </c>
      <c r="O123" s="55"/>
      <c r="P123" s="33" t="s">
        <v>120</v>
      </c>
      <c r="Q123" s="55"/>
      <c r="R123" s="33" t="s">
        <v>119</v>
      </c>
      <c r="S123" s="55"/>
      <c r="T123" s="33" t="s">
        <v>118</v>
      </c>
      <c r="U123" s="55"/>
      <c r="V123" s="33" t="s">
        <v>117</v>
      </c>
      <c r="W123" s="55"/>
      <c r="X123" s="33" t="s">
        <v>116</v>
      </c>
      <c r="Y123" s="55"/>
      <c r="Z123" s="33" t="s">
        <v>115</v>
      </c>
      <c r="AA123" s="55"/>
      <c r="AB123" s="193"/>
      <c r="AC123" s="55"/>
      <c r="AD123" s="193"/>
      <c r="AE123" s="22"/>
      <c r="AF123" s="422"/>
      <c r="AG123" s="422"/>
      <c r="AH123" s="278"/>
      <c r="AI123" s="306"/>
      <c r="AJ123" s="379"/>
      <c r="AK123" s="347"/>
      <c r="AL123" s="377"/>
      <c r="AM123" s="379"/>
      <c r="AN123" s="347"/>
      <c r="AO123" s="377"/>
      <c r="AP123" s="379"/>
      <c r="AQ123" s="347"/>
      <c r="AR123" s="377"/>
      <c r="AS123" s="379"/>
      <c r="AT123" s="347"/>
      <c r="AU123" s="377"/>
      <c r="AV123" s="379"/>
      <c r="AW123" s="372"/>
      <c r="AX123" s="375"/>
      <c r="AY123" s="417"/>
      <c r="AZ123" s="411"/>
      <c r="BA123" s="411"/>
      <c r="BB123" s="414"/>
    </row>
    <row r="124" spans="2:62" ht="28.15" customHeight="1" x14ac:dyDescent="0.2">
      <c r="B124" s="30"/>
      <c r="C124" s="340"/>
      <c r="D124" s="218"/>
      <c r="E124" s="217"/>
      <c r="F124" s="217"/>
      <c r="G124" s="216"/>
      <c r="H124" s="360"/>
      <c r="I124" s="392"/>
      <c r="J124" s="392"/>
      <c r="K124" s="392"/>
      <c r="L124" s="25" t="s">
        <v>114</v>
      </c>
      <c r="M124" s="114"/>
      <c r="N124" s="25" t="s">
        <v>112</v>
      </c>
      <c r="O124" s="114"/>
      <c r="P124" s="25" t="s">
        <v>111</v>
      </c>
      <c r="Q124" s="114"/>
      <c r="R124" s="25" t="s">
        <v>110</v>
      </c>
      <c r="S124" s="114"/>
      <c r="T124" s="25" t="s">
        <v>109</v>
      </c>
      <c r="U124" s="114"/>
      <c r="V124" s="25" t="s">
        <v>108</v>
      </c>
      <c r="W124" s="114"/>
      <c r="X124" s="25" t="s">
        <v>107</v>
      </c>
      <c r="Y124" s="114"/>
      <c r="Z124" s="25" t="s">
        <v>106</v>
      </c>
      <c r="AA124" s="114"/>
      <c r="AB124" s="190"/>
      <c r="AC124" s="114"/>
      <c r="AD124" s="190"/>
      <c r="AE124" s="22"/>
      <c r="AF124" s="422"/>
      <c r="AG124" s="422"/>
      <c r="AH124" s="278"/>
      <c r="AI124" s="306"/>
      <c r="AJ124" s="379"/>
      <c r="AK124" s="347"/>
      <c r="AL124" s="377"/>
      <c r="AM124" s="379"/>
      <c r="AN124" s="347"/>
      <c r="AO124" s="377"/>
      <c r="AP124" s="379"/>
      <c r="AQ124" s="347"/>
      <c r="AR124" s="377"/>
      <c r="AS124" s="379"/>
      <c r="AT124" s="347"/>
      <c r="AU124" s="377"/>
      <c r="AV124" s="379"/>
      <c r="AW124" s="372"/>
      <c r="AX124" s="375"/>
      <c r="AY124" s="417"/>
      <c r="AZ124" s="411"/>
      <c r="BA124" s="411"/>
      <c r="BB124" s="414"/>
    </row>
    <row r="125" spans="2:62" ht="28.15" customHeight="1" thickBot="1" x14ac:dyDescent="0.25">
      <c r="B125" s="30"/>
      <c r="C125" s="355"/>
      <c r="D125" s="246"/>
      <c r="E125" s="254"/>
      <c r="F125" s="254"/>
      <c r="G125" s="253"/>
      <c r="H125" s="361"/>
      <c r="I125" s="393"/>
      <c r="J125" s="393"/>
      <c r="K125" s="393"/>
      <c r="L125" s="50" t="s">
        <v>105</v>
      </c>
      <c r="M125" s="51"/>
      <c r="N125" s="50" t="s">
        <v>104</v>
      </c>
      <c r="O125" s="51"/>
      <c r="P125" s="50" t="s">
        <v>103</v>
      </c>
      <c r="Q125" s="51"/>
      <c r="R125" s="50" t="s">
        <v>102</v>
      </c>
      <c r="S125" s="51"/>
      <c r="T125" s="50">
        <v>20</v>
      </c>
      <c r="U125" s="51"/>
      <c r="V125" s="50" t="s">
        <v>101</v>
      </c>
      <c r="W125" s="51"/>
      <c r="X125" s="50" t="s">
        <v>100</v>
      </c>
      <c r="Y125" s="51"/>
      <c r="Z125" s="50" t="s">
        <v>99</v>
      </c>
      <c r="AA125" s="51"/>
      <c r="AB125" s="187"/>
      <c r="AC125" s="51"/>
      <c r="AD125" s="187"/>
      <c r="AE125" s="48"/>
      <c r="AF125" s="424"/>
      <c r="AG125" s="424"/>
      <c r="AH125" s="280"/>
      <c r="AI125" s="306"/>
      <c r="AJ125" s="380"/>
      <c r="AK125" s="381"/>
      <c r="AL125" s="378"/>
      <c r="AM125" s="380"/>
      <c r="AN125" s="381"/>
      <c r="AO125" s="378"/>
      <c r="AP125" s="380"/>
      <c r="AQ125" s="381"/>
      <c r="AR125" s="378"/>
      <c r="AS125" s="380"/>
      <c r="AT125" s="381"/>
      <c r="AU125" s="378"/>
      <c r="AV125" s="380"/>
      <c r="AW125" s="373"/>
      <c r="AX125" s="376"/>
      <c r="AY125" s="418"/>
      <c r="AZ125" s="412"/>
      <c r="BA125" s="412"/>
      <c r="BB125" s="415"/>
    </row>
    <row r="126" spans="2:62" ht="28.15" customHeight="1" x14ac:dyDescent="0.2">
      <c r="B126" s="30"/>
      <c r="C126" s="338">
        <v>3</v>
      </c>
      <c r="D126" s="212"/>
      <c r="E126" s="223"/>
      <c r="F126" s="223"/>
      <c r="G126" s="222"/>
      <c r="H126" s="358"/>
      <c r="I126" s="390"/>
      <c r="J126" s="390"/>
      <c r="K126" s="390"/>
      <c r="L126" s="42" t="s">
        <v>131</v>
      </c>
      <c r="M126" s="43"/>
      <c r="N126" s="42" t="s">
        <v>129</v>
      </c>
      <c r="O126" s="43"/>
      <c r="P126" s="42" t="s">
        <v>128</v>
      </c>
      <c r="Q126" s="43"/>
      <c r="R126" s="42" t="s">
        <v>127</v>
      </c>
      <c r="S126" s="43"/>
      <c r="T126" s="42" t="s">
        <v>126</v>
      </c>
      <c r="U126" s="43"/>
      <c r="V126" s="42" t="s">
        <v>125</v>
      </c>
      <c r="W126" s="43"/>
      <c r="X126" s="42" t="s">
        <v>124</v>
      </c>
      <c r="Y126" s="43"/>
      <c r="Z126" s="42" t="s">
        <v>123</v>
      </c>
      <c r="AA126" s="43"/>
      <c r="AB126" s="196"/>
      <c r="AC126" s="43"/>
      <c r="AD126" s="196"/>
      <c r="AE126" s="39"/>
      <c r="AF126" s="421"/>
      <c r="AG126" s="421"/>
      <c r="AH126" s="279"/>
      <c r="AI126" s="306"/>
      <c r="AJ126" s="349">
        <f>SUMPRODUCT(LEN($M126:$AA129)-LEN(SUBSTITUTE($M126:$AA129,"A", "")))</f>
        <v>0</v>
      </c>
      <c r="AK126" s="352">
        <f>SUMPRODUCT(LEN($AD126:$AD129)-LEN(SUBSTITUTE($AD126:$AD129,"A", "")))</f>
        <v>0</v>
      </c>
      <c r="AL126" s="335">
        <f>SUMPRODUCT(LEN($AC126:$AC129)-LEN(SUBSTITUTE($AC126:$AC129,"A", "")))</f>
        <v>0</v>
      </c>
      <c r="AM126" s="349">
        <f>SUMPRODUCT(LEN($M126:$AA129)-LEN(SUBSTITUTE($M126:$AA129,"S", "")))</f>
        <v>0</v>
      </c>
      <c r="AN126" s="352">
        <f>SUMPRODUCT(LEN($AD126:$AD129)-LEN(SUBSTITUTE($AD126:$AD129,"S", "")))</f>
        <v>0</v>
      </c>
      <c r="AO126" s="335">
        <f>SUMPRODUCT(LEN($AC126:$AC129)-LEN(SUBSTITUTE($AC126:$AC129,"S", "")))</f>
        <v>0</v>
      </c>
      <c r="AP126" s="349">
        <f>SUMPRODUCT(LEN($M126:$AA129)-LEN(SUBSTITUTE($M126:$AA129,"F", "")))</f>
        <v>0</v>
      </c>
      <c r="AQ126" s="352">
        <f>SUMPRODUCT(LEN($AD126:$AD129)-LEN(SUBSTITUTE($AD126:$AD129,"F", "")))</f>
        <v>0</v>
      </c>
      <c r="AR126" s="335">
        <f>SUMPRODUCT(LEN($AC126:$AC129)-LEN(SUBSTITUTE($AC126:$AC129,"F", "")))</f>
        <v>0</v>
      </c>
      <c r="AS126" s="349">
        <f>SUMPRODUCT(LEN($M126:$AA129)-LEN(SUBSTITUTE($M126:$AA129,"G", "")))</f>
        <v>0</v>
      </c>
      <c r="AT126" s="352">
        <f>SUMPRODUCT(LEN($AD126:$AD129)-LEN(SUBSTITUTE($AD126:$AD129,"G", "")))</f>
        <v>0</v>
      </c>
      <c r="AU126" s="335">
        <f>SUMPRODUCT(LEN($AC126:$AC129)-LEN(SUBSTITUTE($AC126:$AC129,"G", "")))</f>
        <v>0</v>
      </c>
      <c r="AV126" s="349">
        <f>SUMPRODUCT(LEN($L126:$AA129)-LEN(SUBSTITUTE($L126:$AA129,"M", "")))</f>
        <v>0</v>
      </c>
      <c r="AW126" s="362">
        <f>SUMPRODUCT(LEN($AD126:$AD129)-LEN(SUBSTITUTE($AD126:$AD129,"M", "")))</f>
        <v>0</v>
      </c>
      <c r="AX126" s="374">
        <f>SUMPRODUCT(LEN($AC126:$AC129)-LEN(SUBSTITUTE($AC126:$AC129,"M", "")))</f>
        <v>0</v>
      </c>
      <c r="AY126" s="416">
        <f>SUMPRODUCT(LEN($AE126:$AE129)-LEN(SUBSTITUTE($AE126:$AE129,"S", "")))</f>
        <v>0</v>
      </c>
      <c r="AZ126" s="410">
        <f>SUMPRODUCT(LEN($AE126:$AE129)-LEN(SUBSTITUTE($AE126:$AE129,"F", "")))</f>
        <v>0</v>
      </c>
      <c r="BA126" s="410">
        <f>SUMPRODUCT(LEN($AE126:$AE129)-LEN(SUBSTITUTE($AE126:$AE129,"G", "")))</f>
        <v>0</v>
      </c>
      <c r="BB126" s="413">
        <f>SUMPRODUCT(LEN($AE126:$AE129)-LEN(SUBSTITUTE($AE126:$AE129,"M", "")))</f>
        <v>0</v>
      </c>
    </row>
    <row r="127" spans="2:62" ht="28.15" customHeight="1" thickBot="1" x14ac:dyDescent="0.25">
      <c r="B127" s="30"/>
      <c r="C127" s="339"/>
      <c r="D127" s="221"/>
      <c r="E127" s="220"/>
      <c r="F127" s="220"/>
      <c r="G127" s="219"/>
      <c r="H127" s="359"/>
      <c r="I127" s="391"/>
      <c r="J127" s="391"/>
      <c r="K127" s="391"/>
      <c r="L127" s="33" t="s">
        <v>122</v>
      </c>
      <c r="M127" s="55"/>
      <c r="N127" s="33" t="s">
        <v>121</v>
      </c>
      <c r="O127" s="55"/>
      <c r="P127" s="33" t="s">
        <v>120</v>
      </c>
      <c r="Q127" s="55"/>
      <c r="R127" s="33" t="s">
        <v>119</v>
      </c>
      <c r="S127" s="55"/>
      <c r="T127" s="33" t="s">
        <v>118</v>
      </c>
      <c r="U127" s="55"/>
      <c r="V127" s="33" t="s">
        <v>117</v>
      </c>
      <c r="W127" s="55"/>
      <c r="X127" s="33" t="s">
        <v>116</v>
      </c>
      <c r="Y127" s="55"/>
      <c r="Z127" s="33" t="s">
        <v>115</v>
      </c>
      <c r="AA127" s="55"/>
      <c r="AB127" s="193"/>
      <c r="AC127" s="55"/>
      <c r="AD127" s="193"/>
      <c r="AE127" s="22"/>
      <c r="AF127" s="422"/>
      <c r="AG127" s="422"/>
      <c r="AH127" s="278"/>
      <c r="AI127" s="306"/>
      <c r="AJ127" s="379"/>
      <c r="AK127" s="347"/>
      <c r="AL127" s="377"/>
      <c r="AM127" s="379"/>
      <c r="AN127" s="347"/>
      <c r="AO127" s="377"/>
      <c r="AP127" s="379"/>
      <c r="AQ127" s="347"/>
      <c r="AR127" s="377"/>
      <c r="AS127" s="379"/>
      <c r="AT127" s="347"/>
      <c r="AU127" s="377"/>
      <c r="AV127" s="379"/>
      <c r="AW127" s="372"/>
      <c r="AX127" s="375"/>
      <c r="AY127" s="417"/>
      <c r="AZ127" s="411"/>
      <c r="BA127" s="411"/>
      <c r="BB127" s="414"/>
    </row>
    <row r="128" spans="2:62" ht="28.15" customHeight="1" x14ac:dyDescent="0.2">
      <c r="B128" s="30"/>
      <c r="C128" s="340"/>
      <c r="D128" s="218"/>
      <c r="E128" s="217"/>
      <c r="F128" s="217"/>
      <c r="G128" s="216"/>
      <c r="H128" s="360"/>
      <c r="I128" s="392"/>
      <c r="J128" s="392"/>
      <c r="K128" s="392"/>
      <c r="L128" s="25" t="s">
        <v>114</v>
      </c>
      <c r="M128" s="114"/>
      <c r="N128" s="25" t="s">
        <v>112</v>
      </c>
      <c r="O128" s="114"/>
      <c r="P128" s="25" t="s">
        <v>111</v>
      </c>
      <c r="Q128" s="114"/>
      <c r="R128" s="25" t="s">
        <v>110</v>
      </c>
      <c r="S128" s="114"/>
      <c r="T128" s="25" t="s">
        <v>109</v>
      </c>
      <c r="U128" s="114"/>
      <c r="V128" s="25" t="s">
        <v>108</v>
      </c>
      <c r="W128" s="114"/>
      <c r="X128" s="25" t="s">
        <v>107</v>
      </c>
      <c r="Y128" s="114"/>
      <c r="Z128" s="25" t="s">
        <v>106</v>
      </c>
      <c r="AA128" s="114"/>
      <c r="AB128" s="190"/>
      <c r="AC128" s="114"/>
      <c r="AD128" s="190"/>
      <c r="AE128" s="22"/>
      <c r="AF128" s="422"/>
      <c r="AG128" s="422"/>
      <c r="AH128" s="278"/>
      <c r="AI128" s="306"/>
      <c r="AJ128" s="379"/>
      <c r="AK128" s="347"/>
      <c r="AL128" s="377"/>
      <c r="AM128" s="379"/>
      <c r="AN128" s="347"/>
      <c r="AO128" s="377"/>
      <c r="AP128" s="379"/>
      <c r="AQ128" s="347"/>
      <c r="AR128" s="377"/>
      <c r="AS128" s="379"/>
      <c r="AT128" s="347"/>
      <c r="AU128" s="377"/>
      <c r="AV128" s="379"/>
      <c r="AW128" s="372"/>
      <c r="AX128" s="375"/>
      <c r="AY128" s="417"/>
      <c r="AZ128" s="411"/>
      <c r="BA128" s="411"/>
      <c r="BB128" s="414"/>
    </row>
    <row r="129" spans="2:62" ht="28.15" customHeight="1" thickBot="1" x14ac:dyDescent="0.25">
      <c r="B129" s="20"/>
      <c r="C129" s="341"/>
      <c r="D129" s="215"/>
      <c r="E129" s="214"/>
      <c r="F129" s="214"/>
      <c r="G129" s="213"/>
      <c r="H129" s="361"/>
      <c r="I129" s="394"/>
      <c r="J129" s="394"/>
      <c r="K129" s="394"/>
      <c r="L129" s="15" t="s">
        <v>105</v>
      </c>
      <c r="M129" s="16"/>
      <c r="N129" s="15" t="s">
        <v>104</v>
      </c>
      <c r="O129" s="16"/>
      <c r="P129" s="15" t="s">
        <v>103</v>
      </c>
      <c r="Q129" s="16"/>
      <c r="R129" s="15" t="s">
        <v>102</v>
      </c>
      <c r="S129" s="16"/>
      <c r="T129" s="15">
        <v>20</v>
      </c>
      <c r="U129" s="16"/>
      <c r="V129" s="15" t="s">
        <v>101</v>
      </c>
      <c r="W129" s="16"/>
      <c r="X129" s="15" t="s">
        <v>100</v>
      </c>
      <c r="Y129" s="16"/>
      <c r="Z129" s="15" t="s">
        <v>99</v>
      </c>
      <c r="AA129" s="16"/>
      <c r="AB129" s="187"/>
      <c r="AC129" s="16"/>
      <c r="AD129" s="186"/>
      <c r="AE129" s="11"/>
      <c r="AF129" s="423"/>
      <c r="AG129" s="423"/>
      <c r="AH129" s="277"/>
      <c r="AI129" s="306"/>
      <c r="AJ129" s="380"/>
      <c r="AK129" s="381"/>
      <c r="AL129" s="378"/>
      <c r="AM129" s="380"/>
      <c r="AN129" s="381"/>
      <c r="AO129" s="378"/>
      <c r="AP129" s="380"/>
      <c r="AQ129" s="381"/>
      <c r="AR129" s="378"/>
      <c r="AS129" s="380"/>
      <c r="AT129" s="381"/>
      <c r="AU129" s="378"/>
      <c r="AV129" s="380"/>
      <c r="AW129" s="373"/>
      <c r="AX129" s="376"/>
      <c r="AY129" s="418"/>
      <c r="AZ129" s="412"/>
      <c r="BA129" s="412"/>
      <c r="BB129" s="415"/>
    </row>
    <row r="130" spans="2:62" ht="85.9" customHeight="1" thickTop="1" thickBot="1" x14ac:dyDescent="0.35">
      <c r="B130" s="113" t="s">
        <v>173</v>
      </c>
      <c r="C130" s="103" t="s">
        <v>172</v>
      </c>
      <c r="D130" s="108" t="s">
        <v>171</v>
      </c>
      <c r="E130" s="211" t="s">
        <v>170</v>
      </c>
      <c r="F130" s="210"/>
      <c r="G130" s="209"/>
      <c r="H130" s="109" t="s">
        <v>169</v>
      </c>
      <c r="I130" s="108" t="s">
        <v>96</v>
      </c>
      <c r="J130" s="108" t="s">
        <v>168</v>
      </c>
      <c r="K130" s="108" t="s">
        <v>97</v>
      </c>
      <c r="L130" s="365" t="s">
        <v>167</v>
      </c>
      <c r="M130" s="366"/>
      <c r="N130" s="365" t="s">
        <v>166</v>
      </c>
      <c r="O130" s="366"/>
      <c r="P130" s="365" t="s">
        <v>166</v>
      </c>
      <c r="Q130" s="367"/>
      <c r="R130" s="365" t="s">
        <v>166</v>
      </c>
      <c r="S130" s="367"/>
      <c r="T130" s="365" t="s">
        <v>166</v>
      </c>
      <c r="U130" s="367"/>
      <c r="V130" s="365" t="s">
        <v>166</v>
      </c>
      <c r="W130" s="367"/>
      <c r="X130" s="365" t="s">
        <v>166</v>
      </c>
      <c r="Y130" s="367"/>
      <c r="Z130" s="365" t="s">
        <v>166</v>
      </c>
      <c r="AA130" s="367"/>
      <c r="AB130" s="368" t="s">
        <v>165</v>
      </c>
      <c r="AC130" s="367"/>
      <c r="AD130" s="109" t="s">
        <v>164</v>
      </c>
      <c r="AE130" s="109" t="s">
        <v>163</v>
      </c>
      <c r="AF130" s="108" t="s">
        <v>162</v>
      </c>
      <c r="AG130" s="108" t="s">
        <v>161</v>
      </c>
      <c r="AH130" s="286" t="s">
        <v>160</v>
      </c>
      <c r="AI130" s="293"/>
      <c r="AJ130" s="104" t="s">
        <v>159</v>
      </c>
      <c r="AK130" s="103" t="s">
        <v>158</v>
      </c>
      <c r="AL130" s="102" t="s">
        <v>157</v>
      </c>
      <c r="AM130" s="104" t="s">
        <v>156</v>
      </c>
      <c r="AN130" s="103" t="s">
        <v>155</v>
      </c>
      <c r="AO130" s="102" t="s">
        <v>154</v>
      </c>
      <c r="AP130" s="104" t="s">
        <v>153</v>
      </c>
      <c r="AQ130" s="103" t="s">
        <v>152</v>
      </c>
      <c r="AR130" s="105" t="s">
        <v>151</v>
      </c>
      <c r="AS130" s="104" t="s">
        <v>150</v>
      </c>
      <c r="AT130" s="103" t="s">
        <v>149</v>
      </c>
      <c r="AU130" s="102" t="s">
        <v>148</v>
      </c>
      <c r="AV130" s="104" t="s">
        <v>147</v>
      </c>
      <c r="AW130" s="103" t="s">
        <v>146</v>
      </c>
      <c r="AX130" s="102" t="s">
        <v>145</v>
      </c>
      <c r="AY130" s="101" t="s">
        <v>144</v>
      </c>
      <c r="AZ130" s="100" t="s">
        <v>143</v>
      </c>
      <c r="BA130" s="100" t="s">
        <v>142</v>
      </c>
      <c r="BB130" s="99" t="s">
        <v>141</v>
      </c>
    </row>
    <row r="131" spans="2:62" ht="48" thickBot="1" x14ac:dyDescent="0.3">
      <c r="B131" s="98" t="s">
        <v>237</v>
      </c>
      <c r="C131" s="97"/>
      <c r="D131" s="208">
        <v>243</v>
      </c>
      <c r="E131" s="425">
        <v>5410.16</v>
      </c>
      <c r="F131" s="426"/>
      <c r="G131" s="427"/>
      <c r="H131" s="95" t="s">
        <v>139</v>
      </c>
      <c r="I131" s="94"/>
      <c r="J131" s="94"/>
      <c r="K131" s="93"/>
      <c r="L131" s="92"/>
      <c r="M131" s="88"/>
      <c r="N131" s="92"/>
      <c r="O131" s="88"/>
      <c r="P131" s="92"/>
      <c r="Q131" s="88"/>
      <c r="R131" s="92"/>
      <c r="S131" s="88"/>
      <c r="T131" s="92"/>
      <c r="U131" s="88"/>
      <c r="V131" s="92"/>
      <c r="W131" s="88"/>
      <c r="X131" s="92"/>
      <c r="Y131" s="88"/>
      <c r="Z131" s="92"/>
      <c r="AA131" s="207"/>
      <c r="AB131" s="90" t="s">
        <v>138</v>
      </c>
      <c r="AC131" s="88"/>
      <c r="AD131" s="88"/>
      <c r="AE131" s="88"/>
      <c r="AF131" s="87"/>
      <c r="AG131" s="87"/>
      <c r="AH131" s="285"/>
      <c r="AI131" s="66" t="s">
        <v>137</v>
      </c>
      <c r="AJ131" s="85">
        <f t="shared" ref="AJ131:BB131" si="16">SUM(AJ133:AJ144)</f>
        <v>50</v>
      </c>
      <c r="AK131" s="84">
        <f t="shared" si="16"/>
        <v>0</v>
      </c>
      <c r="AL131" s="83">
        <f t="shared" si="16"/>
        <v>0</v>
      </c>
      <c r="AM131" s="85">
        <f t="shared" si="16"/>
        <v>3</v>
      </c>
      <c r="AN131" s="84">
        <f t="shared" si="16"/>
        <v>0</v>
      </c>
      <c r="AO131" s="83">
        <f t="shared" si="16"/>
        <v>0</v>
      </c>
      <c r="AP131" s="85">
        <f t="shared" si="16"/>
        <v>0</v>
      </c>
      <c r="AQ131" s="84">
        <f t="shared" si="16"/>
        <v>0</v>
      </c>
      <c r="AR131" s="83">
        <f t="shared" si="16"/>
        <v>0</v>
      </c>
      <c r="AS131" s="85">
        <f t="shared" si="16"/>
        <v>9</v>
      </c>
      <c r="AT131" s="84">
        <f t="shared" si="16"/>
        <v>0</v>
      </c>
      <c r="AU131" s="83">
        <f t="shared" si="16"/>
        <v>0</v>
      </c>
      <c r="AV131" s="85">
        <f t="shared" si="16"/>
        <v>5</v>
      </c>
      <c r="AW131" s="84">
        <f t="shared" si="16"/>
        <v>1</v>
      </c>
      <c r="AX131" s="83">
        <f t="shared" si="16"/>
        <v>0</v>
      </c>
      <c r="AY131" s="82">
        <f t="shared" si="16"/>
        <v>0</v>
      </c>
      <c r="AZ131" s="81">
        <f t="shared" si="16"/>
        <v>0</v>
      </c>
      <c r="BA131" s="81">
        <f t="shared" si="16"/>
        <v>0</v>
      </c>
      <c r="BB131" s="80">
        <f t="shared" si="16"/>
        <v>0</v>
      </c>
      <c r="BC131" s="79" t="s">
        <v>136</v>
      </c>
      <c r="BF131" s="5">
        <f>SUM(AJ131:AL131)/$BG$5</f>
        <v>50</v>
      </c>
      <c r="BG131" s="5">
        <f>SUM(AM131:AO131,AY131)/$BG$5</f>
        <v>3</v>
      </c>
      <c r="BH131" s="5">
        <f>SUM(AP131:AR131,AZ131)/$BG$5</f>
        <v>0</v>
      </c>
      <c r="BI131" s="5">
        <f>SUM(AS131:AU131,BA131)/$BG$5</f>
        <v>9</v>
      </c>
      <c r="BJ131" s="5">
        <f>SUM(AV131:AX131,BB131)/$BG$5</f>
        <v>6</v>
      </c>
    </row>
    <row r="132" spans="2:62" ht="37.5" thickBot="1" x14ac:dyDescent="0.3">
      <c r="B132" s="78"/>
      <c r="C132" s="77"/>
      <c r="D132" s="206"/>
      <c r="E132" s="205"/>
      <c r="F132" s="205"/>
      <c r="G132" s="204"/>
      <c r="H132" s="73"/>
      <c r="I132" s="70"/>
      <c r="J132" s="70"/>
      <c r="K132" s="72"/>
      <c r="L132" s="70"/>
      <c r="M132" s="69"/>
      <c r="N132" s="70"/>
      <c r="O132" s="69"/>
      <c r="P132" s="70"/>
      <c r="Q132" s="69"/>
      <c r="R132" s="70"/>
      <c r="S132" s="69"/>
      <c r="T132" s="70"/>
      <c r="U132" s="69"/>
      <c r="V132" s="70"/>
      <c r="W132" s="69"/>
      <c r="X132" s="70"/>
      <c r="Y132" s="69"/>
      <c r="Z132" s="70"/>
      <c r="AA132" s="69"/>
      <c r="AB132" s="71"/>
      <c r="AC132" s="69"/>
      <c r="AD132" s="69"/>
      <c r="AE132" s="69"/>
      <c r="AF132" s="68"/>
      <c r="AG132" s="68"/>
      <c r="AH132" s="285"/>
      <c r="AI132" s="66" t="s">
        <v>135</v>
      </c>
      <c r="AJ132" s="65">
        <f t="shared" ref="AJ132:BB132" si="17">AJ131/3</f>
        <v>16.666666666666668</v>
      </c>
      <c r="AK132" s="64">
        <f t="shared" si="17"/>
        <v>0</v>
      </c>
      <c r="AL132" s="63">
        <f t="shared" si="17"/>
        <v>0</v>
      </c>
      <c r="AM132" s="65">
        <f t="shared" si="17"/>
        <v>1</v>
      </c>
      <c r="AN132" s="64">
        <f t="shared" si="17"/>
        <v>0</v>
      </c>
      <c r="AO132" s="63">
        <f t="shared" si="17"/>
        <v>0</v>
      </c>
      <c r="AP132" s="65">
        <f t="shared" si="17"/>
        <v>0</v>
      </c>
      <c r="AQ132" s="64">
        <f t="shared" si="17"/>
        <v>0</v>
      </c>
      <c r="AR132" s="63">
        <f t="shared" si="17"/>
        <v>0</v>
      </c>
      <c r="AS132" s="65">
        <f t="shared" si="17"/>
        <v>3</v>
      </c>
      <c r="AT132" s="64">
        <f t="shared" si="17"/>
        <v>0</v>
      </c>
      <c r="AU132" s="63">
        <f t="shared" si="17"/>
        <v>0</v>
      </c>
      <c r="AV132" s="65">
        <f t="shared" si="17"/>
        <v>1.6666666666666667</v>
      </c>
      <c r="AW132" s="64">
        <f t="shared" si="17"/>
        <v>0.33333333333333331</v>
      </c>
      <c r="AX132" s="63">
        <f t="shared" si="17"/>
        <v>0</v>
      </c>
      <c r="AY132" s="62">
        <f t="shared" si="17"/>
        <v>0</v>
      </c>
      <c r="AZ132" s="61">
        <f t="shared" si="17"/>
        <v>0</v>
      </c>
      <c r="BA132" s="61">
        <f t="shared" si="17"/>
        <v>0</v>
      </c>
      <c r="BB132" s="60">
        <f t="shared" si="17"/>
        <v>0</v>
      </c>
      <c r="BC132" s="59" t="s">
        <v>134</v>
      </c>
    </row>
    <row r="133" spans="2:62" ht="28.15" customHeight="1" x14ac:dyDescent="0.2">
      <c r="B133" s="30"/>
      <c r="C133" s="338">
        <v>1</v>
      </c>
      <c r="D133" s="212"/>
      <c r="E133" s="223"/>
      <c r="F133" s="223"/>
      <c r="G133" s="222"/>
      <c r="H133" s="358" t="s">
        <v>133</v>
      </c>
      <c r="I133" s="390">
        <v>126</v>
      </c>
      <c r="J133" s="390">
        <v>31</v>
      </c>
      <c r="K133" s="390">
        <v>8</v>
      </c>
      <c r="L133" s="42" t="s">
        <v>131</v>
      </c>
      <c r="M133" s="43" t="s">
        <v>1329</v>
      </c>
      <c r="N133" s="42" t="s">
        <v>129</v>
      </c>
      <c r="O133" s="43" t="s">
        <v>1269</v>
      </c>
      <c r="P133" s="42" t="s">
        <v>128</v>
      </c>
      <c r="Q133" s="43" t="s">
        <v>479</v>
      </c>
      <c r="R133" s="42" t="s">
        <v>127</v>
      </c>
      <c r="S133" s="43" t="s">
        <v>132</v>
      </c>
      <c r="T133" s="42" t="s">
        <v>126</v>
      </c>
      <c r="U133" s="43" t="s">
        <v>459</v>
      </c>
      <c r="V133" s="42" t="s">
        <v>125</v>
      </c>
      <c r="W133" s="43" t="s">
        <v>496</v>
      </c>
      <c r="X133" s="42" t="s">
        <v>124</v>
      </c>
      <c r="Y133" s="43"/>
      <c r="Z133" s="42" t="s">
        <v>123</v>
      </c>
      <c r="AA133" s="43"/>
      <c r="AB133" s="196"/>
      <c r="AC133" s="43"/>
      <c r="AD133" s="196" t="s">
        <v>1442</v>
      </c>
      <c r="AE133" s="58"/>
      <c r="AF133" s="421"/>
      <c r="AG133" s="421"/>
      <c r="AH133" s="279"/>
      <c r="AI133" s="306"/>
      <c r="AJ133" s="349">
        <f>SUMPRODUCT(LEN($M133:$AA136)-LEN(SUBSTITUTE($M133:$AA136,"A", "")))</f>
        <v>50</v>
      </c>
      <c r="AK133" s="352">
        <f>SUMPRODUCT(LEN($AD133:$AD136)-LEN(SUBSTITUTE($AD133:$AD136,"A", "")))</f>
        <v>0</v>
      </c>
      <c r="AL133" s="335">
        <f>SUMPRODUCT(LEN($AC133:$AC136)-LEN(SUBSTITUTE($AC133:$AC136,"A", "")))</f>
        <v>0</v>
      </c>
      <c r="AM133" s="349">
        <f>SUMPRODUCT(LEN($M133:$AA136)-LEN(SUBSTITUTE($M133:$AA136,"S", "")))</f>
        <v>3</v>
      </c>
      <c r="AN133" s="352">
        <f>SUMPRODUCT(LEN($AD133:$AD136)-LEN(SUBSTITUTE($AD133:$AD136,"S", "")))</f>
        <v>0</v>
      </c>
      <c r="AO133" s="335">
        <f>SUMPRODUCT(LEN($AC133:$AC136)-LEN(SUBSTITUTE($AC133:$AC136,"S", "")))</f>
        <v>0</v>
      </c>
      <c r="AP133" s="349">
        <f>SUMPRODUCT(LEN($M133:$AA136)-LEN(SUBSTITUTE($M133:$AA136,"F", "")))</f>
        <v>0</v>
      </c>
      <c r="AQ133" s="352">
        <f>SUMPRODUCT(LEN($AD133:$AD136)-LEN(SUBSTITUTE($AD133:$AD136,"F", "")))</f>
        <v>0</v>
      </c>
      <c r="AR133" s="335">
        <f>SUMPRODUCT(LEN($AC133:$AC136)-LEN(SUBSTITUTE($AC133:$AC136,"F", "")))</f>
        <v>0</v>
      </c>
      <c r="AS133" s="349">
        <f>SUMPRODUCT(LEN($M133:$AA136)-LEN(SUBSTITUTE($M133:$AA136,"G", "")))</f>
        <v>9</v>
      </c>
      <c r="AT133" s="352">
        <f>SUMPRODUCT(LEN($AD133:$AD136)-LEN(SUBSTITUTE($AD133:$AD136,"G", "")))</f>
        <v>0</v>
      </c>
      <c r="AU133" s="335">
        <f>SUMPRODUCT(LEN($AC133:$AC136)-LEN(SUBSTITUTE($AC133:$AC136,"G", "")))</f>
        <v>0</v>
      </c>
      <c r="AV133" s="349">
        <f>SUMPRODUCT(LEN($L133:$AA136)-LEN(SUBSTITUTE($L133:$AA136,"M", "")))</f>
        <v>5</v>
      </c>
      <c r="AW133" s="362">
        <f>SUMPRODUCT(LEN($AD133:$AD136)-LEN(SUBSTITUTE($AD133:$AD136,"M", "")))</f>
        <v>1</v>
      </c>
      <c r="AX133" s="374">
        <f>SUMPRODUCT(LEN($AC133:$AC136)-LEN(SUBSTITUTE($AC133:$AC136,"M", "")))</f>
        <v>0</v>
      </c>
      <c r="AY133" s="416">
        <f>SUMPRODUCT(LEN($AE133:$AE136)-LEN(SUBSTITUTE($AE133:$AE136,"S", "")))</f>
        <v>0</v>
      </c>
      <c r="AZ133" s="410">
        <f>SUMPRODUCT(LEN($AE133:$AE136)-LEN(SUBSTITUTE($AE133:$AE136,"F", "")))</f>
        <v>0</v>
      </c>
      <c r="BA133" s="410">
        <f>SUMPRODUCT(LEN($AE133:$AE136)-LEN(SUBSTITUTE($AE133:$AE136,"G", "")))</f>
        <v>0</v>
      </c>
      <c r="BB133" s="413">
        <f>SUMPRODUCT(LEN($AE133:$AE136)-LEN(SUBSTITUTE($AE133:$AE136,"M", "")))</f>
        <v>0</v>
      </c>
    </row>
    <row r="134" spans="2:62" ht="28.15" customHeight="1" thickBot="1" x14ac:dyDescent="0.25">
      <c r="B134" s="30"/>
      <c r="C134" s="339"/>
      <c r="D134" s="221"/>
      <c r="E134" s="220"/>
      <c r="F134" s="220"/>
      <c r="G134" s="219"/>
      <c r="H134" s="359"/>
      <c r="I134" s="391"/>
      <c r="J134" s="391"/>
      <c r="K134" s="391"/>
      <c r="L134" s="33" t="s">
        <v>122</v>
      </c>
      <c r="M134" s="55" t="s">
        <v>754</v>
      </c>
      <c r="N134" s="33" t="s">
        <v>121</v>
      </c>
      <c r="O134" s="55" t="s">
        <v>458</v>
      </c>
      <c r="P134" s="33" t="s">
        <v>120</v>
      </c>
      <c r="Q134" s="55" t="s">
        <v>467</v>
      </c>
      <c r="R134" s="33" t="s">
        <v>119</v>
      </c>
      <c r="S134" s="55" t="s">
        <v>132</v>
      </c>
      <c r="T134" s="33" t="s">
        <v>118</v>
      </c>
      <c r="U134" s="55" t="s">
        <v>357</v>
      </c>
      <c r="V134" s="33" t="s">
        <v>117</v>
      </c>
      <c r="W134" s="55" t="s">
        <v>130</v>
      </c>
      <c r="X134" s="33" t="s">
        <v>116</v>
      </c>
      <c r="Y134" s="55"/>
      <c r="Z134" s="33" t="s">
        <v>115</v>
      </c>
      <c r="AA134" s="55"/>
      <c r="AB134" s="193"/>
      <c r="AC134" s="55"/>
      <c r="AD134" s="193"/>
      <c r="AE134" s="57"/>
      <c r="AF134" s="422"/>
      <c r="AG134" s="422"/>
      <c r="AH134" s="278"/>
      <c r="AI134" s="306"/>
      <c r="AJ134" s="379"/>
      <c r="AK134" s="347"/>
      <c r="AL134" s="377"/>
      <c r="AM134" s="379"/>
      <c r="AN134" s="347"/>
      <c r="AO134" s="377"/>
      <c r="AP134" s="379"/>
      <c r="AQ134" s="347"/>
      <c r="AR134" s="377"/>
      <c r="AS134" s="379"/>
      <c r="AT134" s="347"/>
      <c r="AU134" s="377"/>
      <c r="AV134" s="379"/>
      <c r="AW134" s="372"/>
      <c r="AX134" s="375"/>
      <c r="AY134" s="417"/>
      <c r="AZ134" s="411"/>
      <c r="BA134" s="411"/>
      <c r="BB134" s="414"/>
    </row>
    <row r="135" spans="2:62" ht="28.15" customHeight="1" x14ac:dyDescent="0.2">
      <c r="B135" s="30"/>
      <c r="C135" s="340"/>
      <c r="D135" s="218"/>
      <c r="E135" s="217"/>
      <c r="F135" s="217"/>
      <c r="G135" s="216"/>
      <c r="H135" s="360">
        <v>243</v>
      </c>
      <c r="I135" s="392"/>
      <c r="J135" s="392"/>
      <c r="K135" s="392"/>
      <c r="L135" s="25" t="s">
        <v>114</v>
      </c>
      <c r="M135" s="114" t="s">
        <v>357</v>
      </c>
      <c r="N135" s="25" t="s">
        <v>112</v>
      </c>
      <c r="O135" s="114" t="s">
        <v>1603</v>
      </c>
      <c r="P135" s="25" t="s">
        <v>111</v>
      </c>
      <c r="Q135" s="114" t="s">
        <v>469</v>
      </c>
      <c r="R135" s="25" t="s">
        <v>110</v>
      </c>
      <c r="S135" s="114" t="s">
        <v>984</v>
      </c>
      <c r="T135" s="25" t="s">
        <v>109</v>
      </c>
      <c r="U135" s="114" t="s">
        <v>357</v>
      </c>
      <c r="V135" s="25" t="s">
        <v>108</v>
      </c>
      <c r="W135" s="114" t="s">
        <v>130</v>
      </c>
      <c r="X135" s="25" t="s">
        <v>107</v>
      </c>
      <c r="Y135" s="114"/>
      <c r="Z135" s="25" t="s">
        <v>106</v>
      </c>
      <c r="AA135" s="114"/>
      <c r="AB135" s="190"/>
      <c r="AC135" s="114"/>
      <c r="AD135" s="190"/>
      <c r="AE135" s="57"/>
      <c r="AF135" s="422"/>
      <c r="AG135" s="422"/>
      <c r="AH135" s="278"/>
      <c r="AI135" s="306"/>
      <c r="AJ135" s="379"/>
      <c r="AK135" s="347"/>
      <c r="AL135" s="377"/>
      <c r="AM135" s="379"/>
      <c r="AN135" s="347"/>
      <c r="AO135" s="377"/>
      <c r="AP135" s="379"/>
      <c r="AQ135" s="347"/>
      <c r="AR135" s="377"/>
      <c r="AS135" s="379"/>
      <c r="AT135" s="347"/>
      <c r="AU135" s="377"/>
      <c r="AV135" s="379"/>
      <c r="AW135" s="372"/>
      <c r="AX135" s="375"/>
      <c r="AY135" s="417"/>
      <c r="AZ135" s="411"/>
      <c r="BA135" s="411"/>
      <c r="BB135" s="414"/>
    </row>
    <row r="136" spans="2:62" ht="28.15" customHeight="1" thickBot="1" x14ac:dyDescent="0.25">
      <c r="B136" s="30"/>
      <c r="C136" s="355"/>
      <c r="D136" s="246"/>
      <c r="E136" s="254"/>
      <c r="F136" s="254"/>
      <c r="G136" s="253"/>
      <c r="H136" s="361"/>
      <c r="I136" s="393"/>
      <c r="J136" s="393"/>
      <c r="K136" s="393"/>
      <c r="L136" s="50" t="s">
        <v>105</v>
      </c>
      <c r="M136" s="51" t="s">
        <v>1619</v>
      </c>
      <c r="N136" s="50" t="s">
        <v>104</v>
      </c>
      <c r="O136" s="51" t="s">
        <v>458</v>
      </c>
      <c r="P136" s="50" t="s">
        <v>103</v>
      </c>
      <c r="Q136" s="51" t="s">
        <v>469</v>
      </c>
      <c r="R136" s="50" t="s">
        <v>102</v>
      </c>
      <c r="S136" s="51" t="s">
        <v>357</v>
      </c>
      <c r="T136" s="50">
        <v>20</v>
      </c>
      <c r="U136" s="51" t="s">
        <v>467</v>
      </c>
      <c r="V136" s="50" t="s">
        <v>101</v>
      </c>
      <c r="W136" s="51"/>
      <c r="X136" s="50" t="s">
        <v>100</v>
      </c>
      <c r="Y136" s="51"/>
      <c r="Z136" s="50" t="s">
        <v>99</v>
      </c>
      <c r="AA136" s="51"/>
      <c r="AB136" s="187"/>
      <c r="AC136" s="51"/>
      <c r="AD136" s="187"/>
      <c r="AE136" s="56"/>
      <c r="AF136" s="424"/>
      <c r="AG136" s="424"/>
      <c r="AH136" s="280"/>
      <c r="AI136" s="306"/>
      <c r="AJ136" s="380"/>
      <c r="AK136" s="381"/>
      <c r="AL136" s="378"/>
      <c r="AM136" s="380"/>
      <c r="AN136" s="381"/>
      <c r="AO136" s="378"/>
      <c r="AP136" s="380"/>
      <c r="AQ136" s="381"/>
      <c r="AR136" s="378"/>
      <c r="AS136" s="380"/>
      <c r="AT136" s="381"/>
      <c r="AU136" s="378"/>
      <c r="AV136" s="380"/>
      <c r="AW136" s="373"/>
      <c r="AX136" s="376"/>
      <c r="AY136" s="418"/>
      <c r="AZ136" s="412"/>
      <c r="BA136" s="412"/>
      <c r="BB136" s="415"/>
    </row>
    <row r="137" spans="2:62" ht="28.15" customHeight="1" x14ac:dyDescent="0.2">
      <c r="B137" s="30"/>
      <c r="C137" s="338">
        <v>2</v>
      </c>
      <c r="D137" s="212"/>
      <c r="E137" s="223"/>
      <c r="F137" s="223"/>
      <c r="G137" s="222"/>
      <c r="H137" s="358"/>
      <c r="I137" s="390"/>
      <c r="J137" s="390"/>
      <c r="K137" s="390"/>
      <c r="L137" s="42" t="s">
        <v>131</v>
      </c>
      <c r="M137" s="43"/>
      <c r="N137" s="42" t="s">
        <v>129</v>
      </c>
      <c r="O137" s="43"/>
      <c r="P137" s="42" t="s">
        <v>128</v>
      </c>
      <c r="Q137" s="43"/>
      <c r="R137" s="42" t="s">
        <v>127</v>
      </c>
      <c r="S137" s="43"/>
      <c r="T137" s="42" t="s">
        <v>126</v>
      </c>
      <c r="U137" s="43"/>
      <c r="V137" s="42" t="s">
        <v>125</v>
      </c>
      <c r="W137" s="43"/>
      <c r="X137" s="42" t="s">
        <v>124</v>
      </c>
      <c r="Y137" s="43"/>
      <c r="Z137" s="42" t="s">
        <v>123</v>
      </c>
      <c r="AA137" s="43"/>
      <c r="AB137" s="196"/>
      <c r="AC137" s="43"/>
      <c r="AD137" s="196"/>
      <c r="AE137" s="39"/>
      <c r="AF137" s="421"/>
      <c r="AG137" s="421"/>
      <c r="AH137" s="279"/>
      <c r="AI137" s="306"/>
      <c r="AJ137" s="349">
        <f>SUMPRODUCT(LEN($M137:$AA140)-LEN(SUBSTITUTE($M137:$AA140,"A", "")))</f>
        <v>0</v>
      </c>
      <c r="AK137" s="352">
        <f>SUMPRODUCT(LEN($AD137:$AD140)-LEN(SUBSTITUTE($AD137:$AD140,"A", "")))</f>
        <v>0</v>
      </c>
      <c r="AL137" s="335">
        <f>SUMPRODUCT(LEN($AC137:$AC140)-LEN(SUBSTITUTE($AC137:$AC140,"A", "")))</f>
        <v>0</v>
      </c>
      <c r="AM137" s="349">
        <f>SUMPRODUCT(LEN($M137:$AA140)-LEN(SUBSTITUTE($M137:$AA140,"S", "")))</f>
        <v>0</v>
      </c>
      <c r="AN137" s="352">
        <f>SUMPRODUCT(LEN($AD137:$AD140)-LEN(SUBSTITUTE($AD137:$AD140,"S", "")))</f>
        <v>0</v>
      </c>
      <c r="AO137" s="335">
        <f>SUMPRODUCT(LEN($AC137:$AC140)-LEN(SUBSTITUTE($AC137:$AC140,"S", "")))</f>
        <v>0</v>
      </c>
      <c r="AP137" s="349">
        <f>SUMPRODUCT(LEN($M137:$AA140)-LEN(SUBSTITUTE($M137:$AA140,"F", "")))</f>
        <v>0</v>
      </c>
      <c r="AQ137" s="352">
        <f>SUMPRODUCT(LEN($AD137:$AD140)-LEN(SUBSTITUTE($AD137:$AD140,"F", "")))</f>
        <v>0</v>
      </c>
      <c r="AR137" s="335">
        <f>SUMPRODUCT(LEN($AC137:$AC140)-LEN(SUBSTITUTE($AC137:$AC140,"F", "")))</f>
        <v>0</v>
      </c>
      <c r="AS137" s="349">
        <f>SUMPRODUCT(LEN($M137:$AA140)-LEN(SUBSTITUTE($M137:$AA140,"G", "")))</f>
        <v>0</v>
      </c>
      <c r="AT137" s="352">
        <f>SUMPRODUCT(LEN($AD137:$AD140)-LEN(SUBSTITUTE($AD137:$AD140,"G", "")))</f>
        <v>0</v>
      </c>
      <c r="AU137" s="335">
        <f>SUMPRODUCT(LEN($AC137:$AC140)-LEN(SUBSTITUTE($AC137:$AC140,"G", "")))</f>
        <v>0</v>
      </c>
      <c r="AV137" s="349">
        <f>SUMPRODUCT(LEN($L137:$AA140)-LEN(SUBSTITUTE($L137:$AA140,"M", "")))</f>
        <v>0</v>
      </c>
      <c r="AW137" s="362">
        <f>SUMPRODUCT(LEN($AD137:$AD140)-LEN(SUBSTITUTE($AD137:$AD140,"M", "")))</f>
        <v>0</v>
      </c>
      <c r="AX137" s="374">
        <f>SUMPRODUCT(LEN($AC137:$AC140)-LEN(SUBSTITUTE($AC137:$AC140,"M", "")))</f>
        <v>0</v>
      </c>
      <c r="AY137" s="416">
        <f>SUMPRODUCT(LEN($AE137:$AE140)-LEN(SUBSTITUTE($AE137:$AE140,"S", "")))</f>
        <v>0</v>
      </c>
      <c r="AZ137" s="410">
        <f>SUMPRODUCT(LEN($AE137:$AE140)-LEN(SUBSTITUTE($AE137:$AE140,"F", "")))</f>
        <v>0</v>
      </c>
      <c r="BA137" s="410">
        <f>SUMPRODUCT(LEN($AE137:$AE140)-LEN(SUBSTITUTE($AE137:$AE140,"G", "")))</f>
        <v>0</v>
      </c>
      <c r="BB137" s="413">
        <f>SUMPRODUCT(LEN($AE137:$AE140)-LEN(SUBSTITUTE($AE137:$AE140,"M", "")))</f>
        <v>0</v>
      </c>
    </row>
    <row r="138" spans="2:62" ht="28.15" customHeight="1" thickBot="1" x14ac:dyDescent="0.25">
      <c r="B138" s="30"/>
      <c r="C138" s="339"/>
      <c r="D138" s="221"/>
      <c r="E138" s="220"/>
      <c r="F138" s="220"/>
      <c r="G138" s="219"/>
      <c r="H138" s="359"/>
      <c r="I138" s="391"/>
      <c r="J138" s="391"/>
      <c r="K138" s="391"/>
      <c r="L138" s="33" t="s">
        <v>122</v>
      </c>
      <c r="M138" s="55"/>
      <c r="N138" s="33" t="s">
        <v>121</v>
      </c>
      <c r="O138" s="55"/>
      <c r="P138" s="33" t="s">
        <v>120</v>
      </c>
      <c r="Q138" s="55"/>
      <c r="R138" s="33" t="s">
        <v>119</v>
      </c>
      <c r="S138" s="55"/>
      <c r="T138" s="33" t="s">
        <v>118</v>
      </c>
      <c r="U138" s="55"/>
      <c r="V138" s="33" t="s">
        <v>117</v>
      </c>
      <c r="W138" s="55"/>
      <c r="X138" s="33" t="s">
        <v>116</v>
      </c>
      <c r="Y138" s="55"/>
      <c r="Z138" s="33" t="s">
        <v>115</v>
      </c>
      <c r="AA138" s="55"/>
      <c r="AB138" s="193"/>
      <c r="AC138" s="55"/>
      <c r="AD138" s="193"/>
      <c r="AE138" s="22"/>
      <c r="AF138" s="422"/>
      <c r="AG138" s="422"/>
      <c r="AH138" s="278"/>
      <c r="AI138" s="306"/>
      <c r="AJ138" s="379"/>
      <c r="AK138" s="347"/>
      <c r="AL138" s="377"/>
      <c r="AM138" s="379"/>
      <c r="AN138" s="347"/>
      <c r="AO138" s="377"/>
      <c r="AP138" s="379"/>
      <c r="AQ138" s="347"/>
      <c r="AR138" s="377"/>
      <c r="AS138" s="379"/>
      <c r="AT138" s="347"/>
      <c r="AU138" s="377"/>
      <c r="AV138" s="379"/>
      <c r="AW138" s="372"/>
      <c r="AX138" s="375"/>
      <c r="AY138" s="417"/>
      <c r="AZ138" s="411"/>
      <c r="BA138" s="411"/>
      <c r="BB138" s="414"/>
    </row>
    <row r="139" spans="2:62" ht="28.15" customHeight="1" x14ac:dyDescent="0.2">
      <c r="B139" s="30"/>
      <c r="C139" s="340"/>
      <c r="D139" s="218"/>
      <c r="E139" s="217"/>
      <c r="F139" s="217"/>
      <c r="G139" s="216"/>
      <c r="H139" s="360"/>
      <c r="I139" s="392"/>
      <c r="J139" s="392"/>
      <c r="K139" s="392"/>
      <c r="L139" s="25" t="s">
        <v>114</v>
      </c>
      <c r="M139" s="114"/>
      <c r="N139" s="25" t="s">
        <v>112</v>
      </c>
      <c r="O139" s="114"/>
      <c r="P139" s="25" t="s">
        <v>111</v>
      </c>
      <c r="Q139" s="114"/>
      <c r="R139" s="25" t="s">
        <v>110</v>
      </c>
      <c r="S139" s="114"/>
      <c r="T139" s="25" t="s">
        <v>109</v>
      </c>
      <c r="U139" s="114"/>
      <c r="V139" s="25" t="s">
        <v>108</v>
      </c>
      <c r="W139" s="114"/>
      <c r="X139" s="25" t="s">
        <v>107</v>
      </c>
      <c r="Y139" s="114"/>
      <c r="Z139" s="25" t="s">
        <v>106</v>
      </c>
      <c r="AA139" s="114"/>
      <c r="AB139" s="190"/>
      <c r="AC139" s="114"/>
      <c r="AD139" s="190"/>
      <c r="AE139" s="22"/>
      <c r="AF139" s="422"/>
      <c r="AG139" s="422"/>
      <c r="AH139" s="278"/>
      <c r="AI139" s="306"/>
      <c r="AJ139" s="379"/>
      <c r="AK139" s="347"/>
      <c r="AL139" s="377"/>
      <c r="AM139" s="379"/>
      <c r="AN139" s="347"/>
      <c r="AO139" s="377"/>
      <c r="AP139" s="379"/>
      <c r="AQ139" s="347"/>
      <c r="AR139" s="377"/>
      <c r="AS139" s="379"/>
      <c r="AT139" s="347"/>
      <c r="AU139" s="377"/>
      <c r="AV139" s="379"/>
      <c r="AW139" s="372"/>
      <c r="AX139" s="375"/>
      <c r="AY139" s="417"/>
      <c r="AZ139" s="411"/>
      <c r="BA139" s="411"/>
      <c r="BB139" s="414"/>
    </row>
    <row r="140" spans="2:62" ht="28.15" customHeight="1" thickBot="1" x14ac:dyDescent="0.25">
      <c r="B140" s="30"/>
      <c r="C140" s="355"/>
      <c r="D140" s="246"/>
      <c r="E140" s="254"/>
      <c r="F140" s="254"/>
      <c r="G140" s="253"/>
      <c r="H140" s="361"/>
      <c r="I140" s="393"/>
      <c r="J140" s="393"/>
      <c r="K140" s="393"/>
      <c r="L140" s="50" t="s">
        <v>105</v>
      </c>
      <c r="M140" s="51"/>
      <c r="N140" s="50" t="s">
        <v>104</v>
      </c>
      <c r="O140" s="51"/>
      <c r="P140" s="50" t="s">
        <v>103</v>
      </c>
      <c r="Q140" s="51"/>
      <c r="R140" s="50" t="s">
        <v>102</v>
      </c>
      <c r="S140" s="51"/>
      <c r="T140" s="50">
        <v>20</v>
      </c>
      <c r="U140" s="51"/>
      <c r="V140" s="50" t="s">
        <v>101</v>
      </c>
      <c r="W140" s="51"/>
      <c r="X140" s="50" t="s">
        <v>100</v>
      </c>
      <c r="Y140" s="51"/>
      <c r="Z140" s="50" t="s">
        <v>99</v>
      </c>
      <c r="AA140" s="51"/>
      <c r="AB140" s="187"/>
      <c r="AC140" s="51"/>
      <c r="AD140" s="187"/>
      <c r="AE140" s="48"/>
      <c r="AF140" s="424"/>
      <c r="AG140" s="424"/>
      <c r="AH140" s="280"/>
      <c r="AI140" s="306"/>
      <c r="AJ140" s="380"/>
      <c r="AK140" s="381"/>
      <c r="AL140" s="378"/>
      <c r="AM140" s="380"/>
      <c r="AN140" s="381"/>
      <c r="AO140" s="378"/>
      <c r="AP140" s="380"/>
      <c r="AQ140" s="381"/>
      <c r="AR140" s="378"/>
      <c r="AS140" s="380"/>
      <c r="AT140" s="381"/>
      <c r="AU140" s="378"/>
      <c r="AV140" s="380"/>
      <c r="AW140" s="373"/>
      <c r="AX140" s="376"/>
      <c r="AY140" s="418"/>
      <c r="AZ140" s="412"/>
      <c r="BA140" s="412"/>
      <c r="BB140" s="415"/>
    </row>
    <row r="141" spans="2:62" ht="28.15" customHeight="1" x14ac:dyDescent="0.2">
      <c r="B141" s="30"/>
      <c r="C141" s="338">
        <v>3</v>
      </c>
      <c r="D141" s="212"/>
      <c r="E141" s="223"/>
      <c r="F141" s="223"/>
      <c r="G141" s="222"/>
      <c r="H141" s="358"/>
      <c r="I141" s="390"/>
      <c r="J141" s="390"/>
      <c r="K141" s="390"/>
      <c r="L141" s="42" t="s">
        <v>131</v>
      </c>
      <c r="M141" s="43"/>
      <c r="N141" s="42" t="s">
        <v>129</v>
      </c>
      <c r="O141" s="43"/>
      <c r="P141" s="42" t="s">
        <v>128</v>
      </c>
      <c r="Q141" s="43"/>
      <c r="R141" s="42" t="s">
        <v>127</v>
      </c>
      <c r="S141" s="43"/>
      <c r="T141" s="42" t="s">
        <v>126</v>
      </c>
      <c r="U141" s="43"/>
      <c r="V141" s="42" t="s">
        <v>125</v>
      </c>
      <c r="W141" s="43"/>
      <c r="X141" s="42" t="s">
        <v>124</v>
      </c>
      <c r="Y141" s="43"/>
      <c r="Z141" s="42" t="s">
        <v>123</v>
      </c>
      <c r="AA141" s="43"/>
      <c r="AB141" s="196"/>
      <c r="AC141" s="43"/>
      <c r="AD141" s="196"/>
      <c r="AE141" s="39"/>
      <c r="AF141" s="421"/>
      <c r="AG141" s="421"/>
      <c r="AH141" s="279"/>
      <c r="AI141" s="306"/>
      <c r="AJ141" s="349">
        <f>SUMPRODUCT(LEN($M141:$AA144)-LEN(SUBSTITUTE($M141:$AA144,"A", "")))</f>
        <v>0</v>
      </c>
      <c r="AK141" s="352">
        <f>SUMPRODUCT(LEN($AD141:$AD144)-LEN(SUBSTITUTE($AD141:$AD144,"A", "")))</f>
        <v>0</v>
      </c>
      <c r="AL141" s="335">
        <f>SUMPRODUCT(LEN($AC141:$AC144)-LEN(SUBSTITUTE($AC141:$AC144,"A", "")))</f>
        <v>0</v>
      </c>
      <c r="AM141" s="349">
        <f>SUMPRODUCT(LEN($M141:$AA144)-LEN(SUBSTITUTE($M141:$AA144,"S", "")))</f>
        <v>0</v>
      </c>
      <c r="AN141" s="352">
        <f>SUMPRODUCT(LEN($AD141:$AD144)-LEN(SUBSTITUTE($AD141:$AD144,"S", "")))</f>
        <v>0</v>
      </c>
      <c r="AO141" s="335">
        <f>SUMPRODUCT(LEN($AC141:$AC144)-LEN(SUBSTITUTE($AC141:$AC144,"S", "")))</f>
        <v>0</v>
      </c>
      <c r="AP141" s="349">
        <f>SUMPRODUCT(LEN($M141:$AA144)-LEN(SUBSTITUTE($M141:$AA144,"F", "")))</f>
        <v>0</v>
      </c>
      <c r="AQ141" s="352">
        <f>SUMPRODUCT(LEN($AD141:$AD144)-LEN(SUBSTITUTE($AD141:$AD144,"F", "")))</f>
        <v>0</v>
      </c>
      <c r="AR141" s="335">
        <f>SUMPRODUCT(LEN($AC141:$AC144)-LEN(SUBSTITUTE($AC141:$AC144,"F", "")))</f>
        <v>0</v>
      </c>
      <c r="AS141" s="349">
        <f>SUMPRODUCT(LEN($M141:$AA144)-LEN(SUBSTITUTE($M141:$AA144,"G", "")))</f>
        <v>0</v>
      </c>
      <c r="AT141" s="352">
        <f>SUMPRODUCT(LEN($AD141:$AD144)-LEN(SUBSTITUTE($AD141:$AD144,"G", "")))</f>
        <v>0</v>
      </c>
      <c r="AU141" s="335">
        <f>SUMPRODUCT(LEN($AC141:$AC144)-LEN(SUBSTITUTE($AC141:$AC144,"G", "")))</f>
        <v>0</v>
      </c>
      <c r="AV141" s="349">
        <f>SUMPRODUCT(LEN($L141:$AA144)-LEN(SUBSTITUTE($L141:$AA144,"M", "")))</f>
        <v>0</v>
      </c>
      <c r="AW141" s="362">
        <f>SUMPRODUCT(LEN($AD141:$AD144)-LEN(SUBSTITUTE($AD141:$AD144,"M", "")))</f>
        <v>0</v>
      </c>
      <c r="AX141" s="374">
        <f>SUMPRODUCT(LEN($AC141:$AC144)-LEN(SUBSTITUTE($AC141:$AC144,"M", "")))</f>
        <v>0</v>
      </c>
      <c r="AY141" s="416">
        <f>SUMPRODUCT(LEN($AE141:$AE144)-LEN(SUBSTITUTE($AE141:$AE144,"S", "")))</f>
        <v>0</v>
      </c>
      <c r="AZ141" s="410">
        <f>SUMPRODUCT(LEN($AE141:$AE144)-LEN(SUBSTITUTE($AE141:$AE144,"F", "")))</f>
        <v>0</v>
      </c>
      <c r="BA141" s="410">
        <f>SUMPRODUCT(LEN($AE141:$AE144)-LEN(SUBSTITUTE($AE141:$AE144,"G", "")))</f>
        <v>0</v>
      </c>
      <c r="BB141" s="413">
        <f>SUMPRODUCT(LEN($AE141:$AE144)-LEN(SUBSTITUTE($AE141:$AE144,"M", "")))</f>
        <v>0</v>
      </c>
    </row>
    <row r="142" spans="2:62" ht="28.15" customHeight="1" thickBot="1" x14ac:dyDescent="0.25">
      <c r="B142" s="30"/>
      <c r="C142" s="339"/>
      <c r="D142" s="221"/>
      <c r="E142" s="220"/>
      <c r="F142" s="220"/>
      <c r="G142" s="219"/>
      <c r="H142" s="359"/>
      <c r="I142" s="391"/>
      <c r="J142" s="391"/>
      <c r="K142" s="391"/>
      <c r="L142" s="33" t="s">
        <v>122</v>
      </c>
      <c r="M142" s="55"/>
      <c r="N142" s="33" t="s">
        <v>121</v>
      </c>
      <c r="O142" s="55"/>
      <c r="P142" s="33" t="s">
        <v>120</v>
      </c>
      <c r="Q142" s="55"/>
      <c r="R142" s="33" t="s">
        <v>119</v>
      </c>
      <c r="S142" s="55"/>
      <c r="T142" s="33" t="s">
        <v>118</v>
      </c>
      <c r="U142" s="55"/>
      <c r="V142" s="33" t="s">
        <v>117</v>
      </c>
      <c r="W142" s="55"/>
      <c r="X142" s="33" t="s">
        <v>116</v>
      </c>
      <c r="Y142" s="55"/>
      <c r="Z142" s="33" t="s">
        <v>115</v>
      </c>
      <c r="AA142" s="55"/>
      <c r="AB142" s="193"/>
      <c r="AC142" s="55"/>
      <c r="AD142" s="193"/>
      <c r="AE142" s="22"/>
      <c r="AF142" s="422"/>
      <c r="AG142" s="422"/>
      <c r="AH142" s="278"/>
      <c r="AI142" s="306"/>
      <c r="AJ142" s="379"/>
      <c r="AK142" s="347"/>
      <c r="AL142" s="377"/>
      <c r="AM142" s="379"/>
      <c r="AN142" s="347"/>
      <c r="AO142" s="377"/>
      <c r="AP142" s="379"/>
      <c r="AQ142" s="347"/>
      <c r="AR142" s="377"/>
      <c r="AS142" s="379"/>
      <c r="AT142" s="347"/>
      <c r="AU142" s="377"/>
      <c r="AV142" s="379"/>
      <c r="AW142" s="372"/>
      <c r="AX142" s="375"/>
      <c r="AY142" s="417"/>
      <c r="AZ142" s="411"/>
      <c r="BA142" s="411"/>
      <c r="BB142" s="414"/>
    </row>
    <row r="143" spans="2:62" ht="28.15" customHeight="1" x14ac:dyDescent="0.2">
      <c r="B143" s="30"/>
      <c r="C143" s="340"/>
      <c r="D143" s="218"/>
      <c r="E143" s="217"/>
      <c r="F143" s="217"/>
      <c r="G143" s="216"/>
      <c r="H143" s="360"/>
      <c r="I143" s="392"/>
      <c r="J143" s="392"/>
      <c r="K143" s="392"/>
      <c r="L143" s="25" t="s">
        <v>114</v>
      </c>
      <c r="M143" s="114"/>
      <c r="N143" s="25" t="s">
        <v>112</v>
      </c>
      <c r="O143" s="114"/>
      <c r="P143" s="25" t="s">
        <v>111</v>
      </c>
      <c r="Q143" s="114"/>
      <c r="R143" s="25" t="s">
        <v>110</v>
      </c>
      <c r="S143" s="114"/>
      <c r="T143" s="25" t="s">
        <v>109</v>
      </c>
      <c r="U143" s="114"/>
      <c r="V143" s="25" t="s">
        <v>108</v>
      </c>
      <c r="W143" s="114"/>
      <c r="X143" s="25" t="s">
        <v>107</v>
      </c>
      <c r="Y143" s="114"/>
      <c r="Z143" s="25" t="s">
        <v>106</v>
      </c>
      <c r="AA143" s="114"/>
      <c r="AB143" s="190"/>
      <c r="AC143" s="114"/>
      <c r="AD143" s="190"/>
      <c r="AE143" s="22"/>
      <c r="AF143" s="422"/>
      <c r="AG143" s="422"/>
      <c r="AH143" s="278"/>
      <c r="AI143" s="306"/>
      <c r="AJ143" s="379"/>
      <c r="AK143" s="347"/>
      <c r="AL143" s="377"/>
      <c r="AM143" s="379"/>
      <c r="AN143" s="347"/>
      <c r="AO143" s="377"/>
      <c r="AP143" s="379"/>
      <c r="AQ143" s="347"/>
      <c r="AR143" s="377"/>
      <c r="AS143" s="379"/>
      <c r="AT143" s="347"/>
      <c r="AU143" s="377"/>
      <c r="AV143" s="379"/>
      <c r="AW143" s="372"/>
      <c r="AX143" s="375"/>
      <c r="AY143" s="417"/>
      <c r="AZ143" s="411"/>
      <c r="BA143" s="411"/>
      <c r="BB143" s="414"/>
    </row>
    <row r="144" spans="2:62" ht="28.15" customHeight="1" thickBot="1" x14ac:dyDescent="0.25">
      <c r="B144" s="20"/>
      <c r="C144" s="341"/>
      <c r="D144" s="215"/>
      <c r="E144" s="214"/>
      <c r="F144" s="214"/>
      <c r="G144" s="213"/>
      <c r="H144" s="361"/>
      <c r="I144" s="394"/>
      <c r="J144" s="394"/>
      <c r="K144" s="394"/>
      <c r="L144" s="15" t="s">
        <v>105</v>
      </c>
      <c r="M144" s="16"/>
      <c r="N144" s="15" t="s">
        <v>104</v>
      </c>
      <c r="O144" s="16"/>
      <c r="P144" s="15" t="s">
        <v>103</v>
      </c>
      <c r="Q144" s="16"/>
      <c r="R144" s="15" t="s">
        <v>102</v>
      </c>
      <c r="S144" s="16"/>
      <c r="T144" s="15">
        <v>20</v>
      </c>
      <c r="U144" s="16"/>
      <c r="V144" s="15" t="s">
        <v>101</v>
      </c>
      <c r="W144" s="16"/>
      <c r="X144" s="15" t="s">
        <v>100</v>
      </c>
      <c r="Y144" s="16"/>
      <c r="Z144" s="15" t="s">
        <v>99</v>
      </c>
      <c r="AA144" s="16"/>
      <c r="AB144" s="187"/>
      <c r="AC144" s="16"/>
      <c r="AD144" s="186"/>
      <c r="AE144" s="11"/>
      <c r="AF144" s="423"/>
      <c r="AG144" s="423"/>
      <c r="AH144" s="277"/>
      <c r="AI144" s="306"/>
      <c r="AJ144" s="380"/>
      <c r="AK144" s="381"/>
      <c r="AL144" s="378"/>
      <c r="AM144" s="380"/>
      <c r="AN144" s="381"/>
      <c r="AO144" s="378"/>
      <c r="AP144" s="380"/>
      <c r="AQ144" s="381"/>
      <c r="AR144" s="378"/>
      <c r="AS144" s="380"/>
      <c r="AT144" s="381"/>
      <c r="AU144" s="378"/>
      <c r="AV144" s="380"/>
      <c r="AW144" s="373"/>
      <c r="AX144" s="376"/>
      <c r="AY144" s="418"/>
      <c r="AZ144" s="412"/>
      <c r="BA144" s="412"/>
      <c r="BB144" s="415"/>
    </row>
    <row r="145" spans="2:62" ht="85.9" customHeight="1" thickTop="1" thickBot="1" x14ac:dyDescent="0.35">
      <c r="B145" s="113" t="s">
        <v>173</v>
      </c>
      <c r="C145" s="103" t="s">
        <v>172</v>
      </c>
      <c r="D145" s="108" t="s">
        <v>171</v>
      </c>
      <c r="E145" s="211" t="s">
        <v>170</v>
      </c>
      <c r="F145" s="210"/>
      <c r="G145" s="209"/>
      <c r="H145" s="109" t="s">
        <v>169</v>
      </c>
      <c r="I145" s="108" t="s">
        <v>96</v>
      </c>
      <c r="J145" s="108" t="s">
        <v>168</v>
      </c>
      <c r="K145" s="108" t="s">
        <v>97</v>
      </c>
      <c r="L145" s="365" t="s">
        <v>167</v>
      </c>
      <c r="M145" s="366"/>
      <c r="N145" s="365" t="s">
        <v>166</v>
      </c>
      <c r="O145" s="366"/>
      <c r="P145" s="365" t="s">
        <v>166</v>
      </c>
      <c r="Q145" s="367"/>
      <c r="R145" s="365" t="s">
        <v>166</v>
      </c>
      <c r="S145" s="367"/>
      <c r="T145" s="365" t="s">
        <v>166</v>
      </c>
      <c r="U145" s="367"/>
      <c r="V145" s="365" t="s">
        <v>166</v>
      </c>
      <c r="W145" s="367"/>
      <c r="X145" s="365" t="s">
        <v>166</v>
      </c>
      <c r="Y145" s="367"/>
      <c r="Z145" s="365" t="s">
        <v>166</v>
      </c>
      <c r="AA145" s="367"/>
      <c r="AB145" s="368" t="s">
        <v>165</v>
      </c>
      <c r="AC145" s="367"/>
      <c r="AD145" s="109" t="s">
        <v>164</v>
      </c>
      <c r="AE145" s="109" t="s">
        <v>163</v>
      </c>
      <c r="AF145" s="108" t="s">
        <v>162</v>
      </c>
      <c r="AG145" s="108" t="s">
        <v>161</v>
      </c>
      <c r="AH145" s="286" t="s">
        <v>160</v>
      </c>
      <c r="AI145" s="293"/>
      <c r="AJ145" s="104" t="s">
        <v>159</v>
      </c>
      <c r="AK145" s="103" t="s">
        <v>158</v>
      </c>
      <c r="AL145" s="102" t="s">
        <v>157</v>
      </c>
      <c r="AM145" s="104" t="s">
        <v>156</v>
      </c>
      <c r="AN145" s="103" t="s">
        <v>155</v>
      </c>
      <c r="AO145" s="102" t="s">
        <v>154</v>
      </c>
      <c r="AP145" s="104" t="s">
        <v>153</v>
      </c>
      <c r="AQ145" s="103" t="s">
        <v>152</v>
      </c>
      <c r="AR145" s="105" t="s">
        <v>151</v>
      </c>
      <c r="AS145" s="104" t="s">
        <v>150</v>
      </c>
      <c r="AT145" s="103" t="s">
        <v>149</v>
      </c>
      <c r="AU145" s="102" t="s">
        <v>148</v>
      </c>
      <c r="AV145" s="104" t="s">
        <v>147</v>
      </c>
      <c r="AW145" s="103" t="s">
        <v>146</v>
      </c>
      <c r="AX145" s="102" t="s">
        <v>145</v>
      </c>
      <c r="AY145" s="101" t="s">
        <v>144</v>
      </c>
      <c r="AZ145" s="100" t="s">
        <v>143</v>
      </c>
      <c r="BA145" s="100" t="s">
        <v>142</v>
      </c>
      <c r="BB145" s="99" t="s">
        <v>141</v>
      </c>
    </row>
    <row r="146" spans="2:62" ht="48" thickBot="1" x14ac:dyDescent="0.3">
      <c r="B146" s="98" t="s">
        <v>236</v>
      </c>
      <c r="C146" s="97"/>
      <c r="D146" s="208">
        <v>243</v>
      </c>
      <c r="E146" s="425">
        <v>6079.46</v>
      </c>
      <c r="F146" s="426"/>
      <c r="G146" s="427"/>
      <c r="H146" s="95" t="s">
        <v>139</v>
      </c>
      <c r="I146" s="94"/>
      <c r="J146" s="94"/>
      <c r="K146" s="93"/>
      <c r="L146" s="92"/>
      <c r="M146" s="88"/>
      <c r="N146" s="92"/>
      <c r="O146" s="88"/>
      <c r="P146" s="92"/>
      <c r="Q146" s="88"/>
      <c r="R146" s="92"/>
      <c r="S146" s="88"/>
      <c r="T146" s="92"/>
      <c r="U146" s="88"/>
      <c r="V146" s="92"/>
      <c r="W146" s="88"/>
      <c r="X146" s="92"/>
      <c r="Y146" s="88"/>
      <c r="Z146" s="92"/>
      <c r="AA146" s="207"/>
      <c r="AB146" s="90" t="s">
        <v>138</v>
      </c>
      <c r="AC146" s="88"/>
      <c r="AD146" s="88"/>
      <c r="AE146" s="88"/>
      <c r="AF146" s="87"/>
      <c r="AG146" s="87"/>
      <c r="AH146" s="285"/>
      <c r="AI146" s="66" t="s">
        <v>137</v>
      </c>
      <c r="AJ146" s="85">
        <f t="shared" ref="AJ146:BB146" si="18">SUM(AJ148:AJ159)</f>
        <v>43</v>
      </c>
      <c r="AK146" s="84">
        <f t="shared" si="18"/>
        <v>2</v>
      </c>
      <c r="AL146" s="83">
        <f t="shared" si="18"/>
        <v>0</v>
      </c>
      <c r="AM146" s="85">
        <f t="shared" si="18"/>
        <v>8</v>
      </c>
      <c r="AN146" s="84">
        <f t="shared" si="18"/>
        <v>0</v>
      </c>
      <c r="AO146" s="83">
        <f t="shared" si="18"/>
        <v>0</v>
      </c>
      <c r="AP146" s="85">
        <f t="shared" si="18"/>
        <v>0</v>
      </c>
      <c r="AQ146" s="84">
        <f t="shared" si="18"/>
        <v>0</v>
      </c>
      <c r="AR146" s="83">
        <f t="shared" si="18"/>
        <v>0</v>
      </c>
      <c r="AS146" s="85">
        <f t="shared" si="18"/>
        <v>17</v>
      </c>
      <c r="AT146" s="84">
        <f t="shared" si="18"/>
        <v>0</v>
      </c>
      <c r="AU146" s="83">
        <f t="shared" si="18"/>
        <v>0</v>
      </c>
      <c r="AV146" s="85">
        <f t="shared" si="18"/>
        <v>1</v>
      </c>
      <c r="AW146" s="84">
        <f t="shared" si="18"/>
        <v>0</v>
      </c>
      <c r="AX146" s="83">
        <f t="shared" si="18"/>
        <v>0</v>
      </c>
      <c r="AY146" s="82">
        <f t="shared" si="18"/>
        <v>0</v>
      </c>
      <c r="AZ146" s="81">
        <f t="shared" si="18"/>
        <v>0</v>
      </c>
      <c r="BA146" s="81">
        <f t="shared" si="18"/>
        <v>0</v>
      </c>
      <c r="BB146" s="80">
        <f t="shared" si="18"/>
        <v>0</v>
      </c>
      <c r="BC146" s="79" t="s">
        <v>136</v>
      </c>
      <c r="BF146" s="5">
        <f>SUM(AJ146:AL146)/$BG$5</f>
        <v>45</v>
      </c>
      <c r="BG146" s="5">
        <f>SUM(AM146:AO146,AY146)/$BG$5</f>
        <v>8</v>
      </c>
      <c r="BH146" s="5">
        <f>SUM(AP146:AR146,AZ146)/$BG$5</f>
        <v>0</v>
      </c>
      <c r="BI146" s="5">
        <f>SUM(AS146:AU146,BA146)/$BG$5</f>
        <v>17</v>
      </c>
      <c r="BJ146" s="5">
        <f>SUM(AV146:AX146,BB146)/$BG$5</f>
        <v>1</v>
      </c>
    </row>
    <row r="147" spans="2:62" ht="37.5" thickBot="1" x14ac:dyDescent="0.3">
      <c r="B147" s="78"/>
      <c r="C147" s="77"/>
      <c r="D147" s="206"/>
      <c r="E147" s="205"/>
      <c r="F147" s="205"/>
      <c r="G147" s="204"/>
      <c r="H147" s="73"/>
      <c r="I147" s="70"/>
      <c r="J147" s="70"/>
      <c r="K147" s="72"/>
      <c r="L147" s="70"/>
      <c r="M147" s="69"/>
      <c r="N147" s="70"/>
      <c r="O147" s="69"/>
      <c r="P147" s="70"/>
      <c r="Q147" s="69"/>
      <c r="R147" s="70"/>
      <c r="S147" s="69"/>
      <c r="T147" s="70"/>
      <c r="U147" s="69"/>
      <c r="V147" s="70"/>
      <c r="W147" s="69"/>
      <c r="X147" s="70"/>
      <c r="Y147" s="69"/>
      <c r="Z147" s="70"/>
      <c r="AA147" s="69"/>
      <c r="AB147" s="71"/>
      <c r="AC147" s="69"/>
      <c r="AD147" s="69"/>
      <c r="AE147" s="69"/>
      <c r="AF147" s="68"/>
      <c r="AG147" s="68"/>
      <c r="AH147" s="285"/>
      <c r="AI147" s="66" t="s">
        <v>135</v>
      </c>
      <c r="AJ147" s="65">
        <f t="shared" ref="AJ147:BB147" si="19">AJ146/3</f>
        <v>14.333333333333334</v>
      </c>
      <c r="AK147" s="64">
        <f t="shared" si="19"/>
        <v>0.66666666666666663</v>
      </c>
      <c r="AL147" s="63">
        <f t="shared" si="19"/>
        <v>0</v>
      </c>
      <c r="AM147" s="65">
        <f t="shared" si="19"/>
        <v>2.6666666666666665</v>
      </c>
      <c r="AN147" s="64">
        <f t="shared" si="19"/>
        <v>0</v>
      </c>
      <c r="AO147" s="63">
        <f t="shared" si="19"/>
        <v>0</v>
      </c>
      <c r="AP147" s="65">
        <f t="shared" si="19"/>
        <v>0</v>
      </c>
      <c r="AQ147" s="64">
        <f t="shared" si="19"/>
        <v>0</v>
      </c>
      <c r="AR147" s="63">
        <f t="shared" si="19"/>
        <v>0</v>
      </c>
      <c r="AS147" s="65">
        <f t="shared" si="19"/>
        <v>5.666666666666667</v>
      </c>
      <c r="AT147" s="64">
        <f t="shared" si="19"/>
        <v>0</v>
      </c>
      <c r="AU147" s="63">
        <f t="shared" si="19"/>
        <v>0</v>
      </c>
      <c r="AV147" s="65">
        <f t="shared" si="19"/>
        <v>0.33333333333333331</v>
      </c>
      <c r="AW147" s="64">
        <f t="shared" si="19"/>
        <v>0</v>
      </c>
      <c r="AX147" s="63">
        <f t="shared" si="19"/>
        <v>0</v>
      </c>
      <c r="AY147" s="62">
        <f t="shared" si="19"/>
        <v>0</v>
      </c>
      <c r="AZ147" s="61">
        <f t="shared" si="19"/>
        <v>0</v>
      </c>
      <c r="BA147" s="61">
        <f t="shared" si="19"/>
        <v>0</v>
      </c>
      <c r="BB147" s="60">
        <f t="shared" si="19"/>
        <v>0</v>
      </c>
      <c r="BC147" s="59" t="s">
        <v>134</v>
      </c>
    </row>
    <row r="148" spans="2:62" ht="28.15" customHeight="1" x14ac:dyDescent="0.2">
      <c r="B148" s="30"/>
      <c r="C148" s="338">
        <v>1</v>
      </c>
      <c r="D148" s="212"/>
      <c r="E148" s="223"/>
      <c r="F148" s="223"/>
      <c r="G148" s="222"/>
      <c r="H148" s="358" t="s">
        <v>133</v>
      </c>
      <c r="I148" s="390">
        <v>167</v>
      </c>
      <c r="J148" s="390">
        <v>29</v>
      </c>
      <c r="K148" s="390">
        <v>6</v>
      </c>
      <c r="L148" s="42" t="s">
        <v>131</v>
      </c>
      <c r="M148" s="43" t="s">
        <v>1442</v>
      </c>
      <c r="N148" s="42" t="s">
        <v>129</v>
      </c>
      <c r="O148" s="43" t="s">
        <v>357</v>
      </c>
      <c r="P148" s="42" t="s">
        <v>128</v>
      </c>
      <c r="Q148" s="43" t="s">
        <v>357</v>
      </c>
      <c r="R148" s="42" t="s">
        <v>127</v>
      </c>
      <c r="S148" s="43" t="s">
        <v>469</v>
      </c>
      <c r="T148" s="42" t="s">
        <v>126</v>
      </c>
      <c r="U148" s="43" t="s">
        <v>549</v>
      </c>
      <c r="V148" s="42" t="s">
        <v>125</v>
      </c>
      <c r="W148" s="43" t="s">
        <v>496</v>
      </c>
      <c r="X148" s="42" t="s">
        <v>124</v>
      </c>
      <c r="Y148" s="43"/>
      <c r="Z148" s="42" t="s">
        <v>123</v>
      </c>
      <c r="AA148" s="43"/>
      <c r="AB148" s="196"/>
      <c r="AC148" s="43"/>
      <c r="AD148" s="196" t="s">
        <v>132</v>
      </c>
      <c r="AE148" s="58"/>
      <c r="AF148" s="421"/>
      <c r="AG148" s="421"/>
      <c r="AH148" s="279"/>
      <c r="AI148" s="306"/>
      <c r="AJ148" s="349">
        <f>SUMPRODUCT(LEN($M148:$AA151)-LEN(SUBSTITUTE($M148:$AA151,"A", "")))</f>
        <v>43</v>
      </c>
      <c r="AK148" s="352">
        <f>SUMPRODUCT(LEN($AD148:$AD151)-LEN(SUBSTITUTE($AD148:$AD151,"A", "")))</f>
        <v>2</v>
      </c>
      <c r="AL148" s="335">
        <f>SUMPRODUCT(LEN($AC148:$AC151)-LEN(SUBSTITUTE($AC148:$AC151,"A", "")))</f>
        <v>0</v>
      </c>
      <c r="AM148" s="349">
        <f>SUMPRODUCT(LEN($M148:$AA151)-LEN(SUBSTITUTE($M148:$AA151,"S", "")))</f>
        <v>8</v>
      </c>
      <c r="AN148" s="352">
        <f>SUMPRODUCT(LEN($AD148:$AD151)-LEN(SUBSTITUTE($AD148:$AD151,"S", "")))</f>
        <v>0</v>
      </c>
      <c r="AO148" s="335">
        <f>SUMPRODUCT(LEN($AC148:$AC151)-LEN(SUBSTITUTE($AC148:$AC151,"S", "")))</f>
        <v>0</v>
      </c>
      <c r="AP148" s="349">
        <f>SUMPRODUCT(LEN($M148:$AA151)-LEN(SUBSTITUTE($M148:$AA151,"F", "")))</f>
        <v>0</v>
      </c>
      <c r="AQ148" s="352">
        <f>SUMPRODUCT(LEN($AD148:$AD151)-LEN(SUBSTITUTE($AD148:$AD151,"F", "")))</f>
        <v>0</v>
      </c>
      <c r="AR148" s="335">
        <f>SUMPRODUCT(LEN($AC148:$AC151)-LEN(SUBSTITUTE($AC148:$AC151,"F", "")))</f>
        <v>0</v>
      </c>
      <c r="AS148" s="349">
        <f>SUMPRODUCT(LEN($M148:$AA151)-LEN(SUBSTITUTE($M148:$AA151,"G", "")))</f>
        <v>17</v>
      </c>
      <c r="AT148" s="352">
        <f>SUMPRODUCT(LEN($AD148:$AD151)-LEN(SUBSTITUTE($AD148:$AD151,"G", "")))</f>
        <v>0</v>
      </c>
      <c r="AU148" s="335">
        <f>SUMPRODUCT(LEN($AC148:$AC151)-LEN(SUBSTITUTE($AC148:$AC151,"G", "")))</f>
        <v>0</v>
      </c>
      <c r="AV148" s="349">
        <f>SUMPRODUCT(LEN($L148:$AA151)-LEN(SUBSTITUTE($L148:$AA151,"M", "")))</f>
        <v>1</v>
      </c>
      <c r="AW148" s="362">
        <f>SUMPRODUCT(LEN($AD148:$AD151)-LEN(SUBSTITUTE($AD148:$AD151,"M", "")))</f>
        <v>0</v>
      </c>
      <c r="AX148" s="374">
        <f>SUMPRODUCT(LEN($AC148:$AC151)-LEN(SUBSTITUTE($AC148:$AC151,"M", "")))</f>
        <v>0</v>
      </c>
      <c r="AY148" s="416">
        <f>SUMPRODUCT(LEN($AE148:$AE151)-LEN(SUBSTITUTE($AE148:$AE151,"S", "")))</f>
        <v>0</v>
      </c>
      <c r="AZ148" s="410">
        <f>SUMPRODUCT(LEN($AE148:$AE151)-LEN(SUBSTITUTE($AE148:$AE151,"F", "")))</f>
        <v>0</v>
      </c>
      <c r="BA148" s="410">
        <f>SUMPRODUCT(LEN($AE148:$AE151)-LEN(SUBSTITUTE($AE148:$AE151,"G", "")))</f>
        <v>0</v>
      </c>
      <c r="BB148" s="413">
        <f>SUMPRODUCT(LEN($AE148:$AE151)-LEN(SUBSTITUTE($AE148:$AE151,"M", "")))</f>
        <v>0</v>
      </c>
    </row>
    <row r="149" spans="2:62" ht="28.15" customHeight="1" thickBot="1" x14ac:dyDescent="0.25">
      <c r="B149" s="30"/>
      <c r="C149" s="339"/>
      <c r="D149" s="221"/>
      <c r="E149" s="220"/>
      <c r="F149" s="220"/>
      <c r="G149" s="219"/>
      <c r="H149" s="359"/>
      <c r="I149" s="391"/>
      <c r="J149" s="391"/>
      <c r="K149" s="391"/>
      <c r="L149" s="33" t="s">
        <v>122</v>
      </c>
      <c r="M149" s="55" t="s">
        <v>179</v>
      </c>
      <c r="N149" s="33" t="s">
        <v>121</v>
      </c>
      <c r="O149" s="55" t="s">
        <v>357</v>
      </c>
      <c r="P149" s="33" t="s">
        <v>120</v>
      </c>
      <c r="Q149" s="55" t="s">
        <v>458</v>
      </c>
      <c r="R149" s="33" t="s">
        <v>119</v>
      </c>
      <c r="S149" s="55" t="s">
        <v>707</v>
      </c>
      <c r="T149" s="33" t="s">
        <v>118</v>
      </c>
      <c r="U149" s="55" t="s">
        <v>549</v>
      </c>
      <c r="V149" s="33" t="s">
        <v>117</v>
      </c>
      <c r="W149" s="55" t="s">
        <v>130</v>
      </c>
      <c r="X149" s="33" t="s">
        <v>116</v>
      </c>
      <c r="Y149" s="55"/>
      <c r="Z149" s="33" t="s">
        <v>115</v>
      </c>
      <c r="AA149" s="55"/>
      <c r="AB149" s="193"/>
      <c r="AC149" s="55"/>
      <c r="AD149" s="193" t="s">
        <v>132</v>
      </c>
      <c r="AE149" s="57"/>
      <c r="AF149" s="422"/>
      <c r="AG149" s="422"/>
      <c r="AH149" s="278"/>
      <c r="AI149" s="306"/>
      <c r="AJ149" s="379"/>
      <c r="AK149" s="347"/>
      <c r="AL149" s="377"/>
      <c r="AM149" s="379"/>
      <c r="AN149" s="347"/>
      <c r="AO149" s="377"/>
      <c r="AP149" s="379"/>
      <c r="AQ149" s="347"/>
      <c r="AR149" s="377"/>
      <c r="AS149" s="379"/>
      <c r="AT149" s="347"/>
      <c r="AU149" s="377"/>
      <c r="AV149" s="379"/>
      <c r="AW149" s="372"/>
      <c r="AX149" s="375"/>
      <c r="AY149" s="417"/>
      <c r="AZ149" s="411"/>
      <c r="BA149" s="411"/>
      <c r="BB149" s="414"/>
    </row>
    <row r="150" spans="2:62" ht="28.15" customHeight="1" x14ac:dyDescent="0.2">
      <c r="B150" s="30"/>
      <c r="C150" s="340"/>
      <c r="D150" s="218"/>
      <c r="E150" s="217"/>
      <c r="F150" s="217"/>
      <c r="G150" s="216"/>
      <c r="H150" s="360">
        <v>243</v>
      </c>
      <c r="I150" s="392"/>
      <c r="J150" s="392"/>
      <c r="K150" s="392"/>
      <c r="L150" s="25" t="s">
        <v>114</v>
      </c>
      <c r="M150" s="114" t="s">
        <v>457</v>
      </c>
      <c r="N150" s="25" t="s">
        <v>112</v>
      </c>
      <c r="O150" s="114" t="s">
        <v>457</v>
      </c>
      <c r="P150" s="25" t="s">
        <v>111</v>
      </c>
      <c r="Q150" s="114" t="s">
        <v>1348</v>
      </c>
      <c r="R150" s="25" t="s">
        <v>110</v>
      </c>
      <c r="S150" s="114" t="s">
        <v>457</v>
      </c>
      <c r="T150" s="25" t="s">
        <v>109</v>
      </c>
      <c r="U150" s="114" t="s">
        <v>491</v>
      </c>
      <c r="V150" s="25" t="s">
        <v>108</v>
      </c>
      <c r="W150" s="114" t="s">
        <v>130</v>
      </c>
      <c r="X150" s="25" t="s">
        <v>107</v>
      </c>
      <c r="Y150" s="114"/>
      <c r="Z150" s="25" t="s">
        <v>106</v>
      </c>
      <c r="AA150" s="114"/>
      <c r="AB150" s="190"/>
      <c r="AC150" s="114"/>
      <c r="AD150" s="190"/>
      <c r="AE150" s="57"/>
      <c r="AF150" s="422"/>
      <c r="AG150" s="422"/>
      <c r="AH150" s="278"/>
      <c r="AI150" s="306"/>
      <c r="AJ150" s="379"/>
      <c r="AK150" s="347"/>
      <c r="AL150" s="377"/>
      <c r="AM150" s="379"/>
      <c r="AN150" s="347"/>
      <c r="AO150" s="377"/>
      <c r="AP150" s="379"/>
      <c r="AQ150" s="347"/>
      <c r="AR150" s="377"/>
      <c r="AS150" s="379"/>
      <c r="AT150" s="347"/>
      <c r="AU150" s="377"/>
      <c r="AV150" s="379"/>
      <c r="AW150" s="372"/>
      <c r="AX150" s="375"/>
      <c r="AY150" s="417"/>
      <c r="AZ150" s="411"/>
      <c r="BA150" s="411"/>
      <c r="BB150" s="414"/>
    </row>
    <row r="151" spans="2:62" ht="28.15" customHeight="1" thickBot="1" x14ac:dyDescent="0.25">
      <c r="B151" s="30"/>
      <c r="C151" s="355"/>
      <c r="D151" s="246"/>
      <c r="E151" s="254"/>
      <c r="F151" s="254"/>
      <c r="G151" s="253"/>
      <c r="H151" s="361"/>
      <c r="I151" s="393"/>
      <c r="J151" s="393"/>
      <c r="K151" s="393"/>
      <c r="L151" s="50" t="s">
        <v>105</v>
      </c>
      <c r="M151" s="51" t="s">
        <v>458</v>
      </c>
      <c r="N151" s="50" t="s">
        <v>104</v>
      </c>
      <c r="O151" s="51" t="s">
        <v>986</v>
      </c>
      <c r="P151" s="50" t="s">
        <v>103</v>
      </c>
      <c r="Q151" s="51" t="s">
        <v>684</v>
      </c>
      <c r="R151" s="50" t="s">
        <v>102</v>
      </c>
      <c r="S151" s="51" t="s">
        <v>707</v>
      </c>
      <c r="T151" s="50">
        <v>20</v>
      </c>
      <c r="U151" s="51" t="s">
        <v>542</v>
      </c>
      <c r="V151" s="50" t="s">
        <v>101</v>
      </c>
      <c r="W151" s="51"/>
      <c r="X151" s="50" t="s">
        <v>100</v>
      </c>
      <c r="Y151" s="51"/>
      <c r="Z151" s="50" t="s">
        <v>99</v>
      </c>
      <c r="AA151" s="51"/>
      <c r="AB151" s="187"/>
      <c r="AC151" s="51"/>
      <c r="AD151" s="187"/>
      <c r="AE151" s="56"/>
      <c r="AF151" s="424"/>
      <c r="AG151" s="424"/>
      <c r="AH151" s="280"/>
      <c r="AI151" s="306"/>
      <c r="AJ151" s="380"/>
      <c r="AK151" s="381"/>
      <c r="AL151" s="378"/>
      <c r="AM151" s="380"/>
      <c r="AN151" s="381"/>
      <c r="AO151" s="378"/>
      <c r="AP151" s="380"/>
      <c r="AQ151" s="381"/>
      <c r="AR151" s="378"/>
      <c r="AS151" s="380"/>
      <c r="AT151" s="381"/>
      <c r="AU151" s="378"/>
      <c r="AV151" s="380"/>
      <c r="AW151" s="373"/>
      <c r="AX151" s="376"/>
      <c r="AY151" s="418"/>
      <c r="AZ151" s="412"/>
      <c r="BA151" s="412"/>
      <c r="BB151" s="415"/>
    </row>
    <row r="152" spans="2:62" ht="28.15" customHeight="1" x14ac:dyDescent="0.2">
      <c r="B152" s="30"/>
      <c r="C152" s="338">
        <v>2</v>
      </c>
      <c r="D152" s="212"/>
      <c r="E152" s="223"/>
      <c r="F152" s="223"/>
      <c r="G152" s="222"/>
      <c r="H152" s="358"/>
      <c r="I152" s="390"/>
      <c r="J152" s="390"/>
      <c r="K152" s="390"/>
      <c r="L152" s="42" t="s">
        <v>131</v>
      </c>
      <c r="M152" s="43"/>
      <c r="N152" s="42" t="s">
        <v>129</v>
      </c>
      <c r="O152" s="43"/>
      <c r="P152" s="42" t="s">
        <v>128</v>
      </c>
      <c r="Q152" s="43"/>
      <c r="R152" s="42" t="s">
        <v>127</v>
      </c>
      <c r="S152" s="43"/>
      <c r="T152" s="42" t="s">
        <v>126</v>
      </c>
      <c r="U152" s="43"/>
      <c r="V152" s="42" t="s">
        <v>125</v>
      </c>
      <c r="W152" s="43"/>
      <c r="X152" s="42" t="s">
        <v>124</v>
      </c>
      <c r="Y152" s="43"/>
      <c r="Z152" s="42" t="s">
        <v>123</v>
      </c>
      <c r="AA152" s="43"/>
      <c r="AB152" s="196"/>
      <c r="AC152" s="43"/>
      <c r="AD152" s="196"/>
      <c r="AE152" s="39"/>
      <c r="AF152" s="421"/>
      <c r="AG152" s="421"/>
      <c r="AH152" s="279"/>
      <c r="AI152" s="306"/>
      <c r="AJ152" s="349">
        <f>SUMPRODUCT(LEN($M152:$AA155)-LEN(SUBSTITUTE($M152:$AA155,"A", "")))</f>
        <v>0</v>
      </c>
      <c r="AK152" s="352">
        <f>SUMPRODUCT(LEN($AD152:$AD155)-LEN(SUBSTITUTE($AD152:$AD155,"A", "")))</f>
        <v>0</v>
      </c>
      <c r="AL152" s="335">
        <f>SUMPRODUCT(LEN($AC152:$AC155)-LEN(SUBSTITUTE($AC152:$AC155,"A", "")))</f>
        <v>0</v>
      </c>
      <c r="AM152" s="349">
        <f>SUMPRODUCT(LEN($M152:$AA155)-LEN(SUBSTITUTE($M152:$AA155,"S", "")))</f>
        <v>0</v>
      </c>
      <c r="AN152" s="352">
        <f>SUMPRODUCT(LEN($AD152:$AD155)-LEN(SUBSTITUTE($AD152:$AD155,"S", "")))</f>
        <v>0</v>
      </c>
      <c r="AO152" s="335">
        <f>SUMPRODUCT(LEN($AC152:$AC155)-LEN(SUBSTITUTE($AC152:$AC155,"S", "")))</f>
        <v>0</v>
      </c>
      <c r="AP152" s="349">
        <f>SUMPRODUCT(LEN($M152:$AA155)-LEN(SUBSTITUTE($M152:$AA155,"F", "")))</f>
        <v>0</v>
      </c>
      <c r="AQ152" s="352">
        <f>SUMPRODUCT(LEN($AD152:$AD155)-LEN(SUBSTITUTE($AD152:$AD155,"F", "")))</f>
        <v>0</v>
      </c>
      <c r="AR152" s="335">
        <f>SUMPRODUCT(LEN($AC152:$AC155)-LEN(SUBSTITUTE($AC152:$AC155,"F", "")))</f>
        <v>0</v>
      </c>
      <c r="AS152" s="349">
        <f>SUMPRODUCT(LEN($M152:$AA155)-LEN(SUBSTITUTE($M152:$AA155,"G", "")))</f>
        <v>0</v>
      </c>
      <c r="AT152" s="352">
        <f>SUMPRODUCT(LEN($AD152:$AD155)-LEN(SUBSTITUTE($AD152:$AD155,"G", "")))</f>
        <v>0</v>
      </c>
      <c r="AU152" s="335">
        <f>SUMPRODUCT(LEN($AC152:$AC155)-LEN(SUBSTITUTE($AC152:$AC155,"G", "")))</f>
        <v>0</v>
      </c>
      <c r="AV152" s="349">
        <f>SUMPRODUCT(LEN($L152:$AA155)-LEN(SUBSTITUTE($L152:$AA155,"M", "")))</f>
        <v>0</v>
      </c>
      <c r="AW152" s="362">
        <f>SUMPRODUCT(LEN($AD152:$AD155)-LEN(SUBSTITUTE($AD152:$AD155,"M", "")))</f>
        <v>0</v>
      </c>
      <c r="AX152" s="374">
        <f>SUMPRODUCT(LEN($AC152:$AC155)-LEN(SUBSTITUTE($AC152:$AC155,"M", "")))</f>
        <v>0</v>
      </c>
      <c r="AY152" s="416">
        <f>SUMPRODUCT(LEN($AE152:$AE155)-LEN(SUBSTITUTE($AE152:$AE155,"S", "")))</f>
        <v>0</v>
      </c>
      <c r="AZ152" s="410">
        <f>SUMPRODUCT(LEN($AE152:$AE155)-LEN(SUBSTITUTE($AE152:$AE155,"F", "")))</f>
        <v>0</v>
      </c>
      <c r="BA152" s="410">
        <f>SUMPRODUCT(LEN($AE152:$AE155)-LEN(SUBSTITUTE($AE152:$AE155,"G", "")))</f>
        <v>0</v>
      </c>
      <c r="BB152" s="413">
        <f>SUMPRODUCT(LEN($AE152:$AE155)-LEN(SUBSTITUTE($AE152:$AE155,"M", "")))</f>
        <v>0</v>
      </c>
    </row>
    <row r="153" spans="2:62" ht="28.15" customHeight="1" thickBot="1" x14ac:dyDescent="0.25">
      <c r="B153" s="30"/>
      <c r="C153" s="339"/>
      <c r="D153" s="221"/>
      <c r="E153" s="220"/>
      <c r="F153" s="220"/>
      <c r="G153" s="219"/>
      <c r="H153" s="359"/>
      <c r="I153" s="391"/>
      <c r="J153" s="391"/>
      <c r="K153" s="391"/>
      <c r="L153" s="33" t="s">
        <v>122</v>
      </c>
      <c r="M153" s="55"/>
      <c r="N153" s="33" t="s">
        <v>121</v>
      </c>
      <c r="O153" s="55"/>
      <c r="P153" s="33" t="s">
        <v>120</v>
      </c>
      <c r="Q153" s="55"/>
      <c r="R153" s="33" t="s">
        <v>119</v>
      </c>
      <c r="S153" s="55"/>
      <c r="T153" s="33" t="s">
        <v>118</v>
      </c>
      <c r="U153" s="55"/>
      <c r="V153" s="33" t="s">
        <v>117</v>
      </c>
      <c r="W153" s="55"/>
      <c r="X153" s="33" t="s">
        <v>116</v>
      </c>
      <c r="Y153" s="55"/>
      <c r="Z153" s="33" t="s">
        <v>115</v>
      </c>
      <c r="AA153" s="55"/>
      <c r="AB153" s="193"/>
      <c r="AC153" s="55"/>
      <c r="AD153" s="193"/>
      <c r="AE153" s="22"/>
      <c r="AF153" s="422"/>
      <c r="AG153" s="422"/>
      <c r="AH153" s="278"/>
      <c r="AI153" s="306"/>
      <c r="AJ153" s="379"/>
      <c r="AK153" s="347"/>
      <c r="AL153" s="377"/>
      <c r="AM153" s="379"/>
      <c r="AN153" s="347"/>
      <c r="AO153" s="377"/>
      <c r="AP153" s="379"/>
      <c r="AQ153" s="347"/>
      <c r="AR153" s="377"/>
      <c r="AS153" s="379"/>
      <c r="AT153" s="347"/>
      <c r="AU153" s="377"/>
      <c r="AV153" s="379"/>
      <c r="AW153" s="372"/>
      <c r="AX153" s="375"/>
      <c r="AY153" s="417"/>
      <c r="AZ153" s="411"/>
      <c r="BA153" s="411"/>
      <c r="BB153" s="414"/>
    </row>
    <row r="154" spans="2:62" ht="28.15" customHeight="1" x14ac:dyDescent="0.2">
      <c r="B154" s="30"/>
      <c r="C154" s="340"/>
      <c r="D154" s="218"/>
      <c r="E154" s="217"/>
      <c r="F154" s="217"/>
      <c r="G154" s="216"/>
      <c r="H154" s="360"/>
      <c r="I154" s="392"/>
      <c r="J154" s="392"/>
      <c r="K154" s="392"/>
      <c r="L154" s="25" t="s">
        <v>114</v>
      </c>
      <c r="M154" s="114"/>
      <c r="N154" s="25" t="s">
        <v>112</v>
      </c>
      <c r="O154" s="114"/>
      <c r="P154" s="25" t="s">
        <v>111</v>
      </c>
      <c r="Q154" s="114"/>
      <c r="R154" s="25" t="s">
        <v>110</v>
      </c>
      <c r="S154" s="114"/>
      <c r="T154" s="25" t="s">
        <v>109</v>
      </c>
      <c r="U154" s="114"/>
      <c r="V154" s="25" t="s">
        <v>108</v>
      </c>
      <c r="W154" s="114"/>
      <c r="X154" s="25" t="s">
        <v>107</v>
      </c>
      <c r="Y154" s="114"/>
      <c r="Z154" s="25" t="s">
        <v>106</v>
      </c>
      <c r="AA154" s="114"/>
      <c r="AB154" s="190"/>
      <c r="AC154" s="114"/>
      <c r="AD154" s="190"/>
      <c r="AE154" s="22"/>
      <c r="AF154" s="422"/>
      <c r="AG154" s="422"/>
      <c r="AH154" s="278"/>
      <c r="AI154" s="306"/>
      <c r="AJ154" s="379"/>
      <c r="AK154" s="347"/>
      <c r="AL154" s="377"/>
      <c r="AM154" s="379"/>
      <c r="AN154" s="347"/>
      <c r="AO154" s="377"/>
      <c r="AP154" s="379"/>
      <c r="AQ154" s="347"/>
      <c r="AR154" s="377"/>
      <c r="AS154" s="379"/>
      <c r="AT154" s="347"/>
      <c r="AU154" s="377"/>
      <c r="AV154" s="379"/>
      <c r="AW154" s="372"/>
      <c r="AX154" s="375"/>
      <c r="AY154" s="417"/>
      <c r="AZ154" s="411"/>
      <c r="BA154" s="411"/>
      <c r="BB154" s="414"/>
    </row>
    <row r="155" spans="2:62" ht="28.15" customHeight="1" thickBot="1" x14ac:dyDescent="0.25">
      <c r="B155" s="30"/>
      <c r="C155" s="355"/>
      <c r="D155" s="246"/>
      <c r="E155" s="254"/>
      <c r="F155" s="254"/>
      <c r="G155" s="253"/>
      <c r="H155" s="361"/>
      <c r="I155" s="393"/>
      <c r="J155" s="393"/>
      <c r="K155" s="393"/>
      <c r="L155" s="50" t="s">
        <v>105</v>
      </c>
      <c r="M155" s="51"/>
      <c r="N155" s="50" t="s">
        <v>104</v>
      </c>
      <c r="O155" s="51"/>
      <c r="P155" s="50" t="s">
        <v>103</v>
      </c>
      <c r="Q155" s="51"/>
      <c r="R155" s="50" t="s">
        <v>102</v>
      </c>
      <c r="S155" s="51"/>
      <c r="T155" s="50">
        <v>20</v>
      </c>
      <c r="U155" s="51"/>
      <c r="V155" s="50" t="s">
        <v>101</v>
      </c>
      <c r="W155" s="51"/>
      <c r="X155" s="50" t="s">
        <v>100</v>
      </c>
      <c r="Y155" s="51"/>
      <c r="Z155" s="50" t="s">
        <v>99</v>
      </c>
      <c r="AA155" s="51"/>
      <c r="AB155" s="187"/>
      <c r="AC155" s="51"/>
      <c r="AD155" s="187"/>
      <c r="AE155" s="48"/>
      <c r="AF155" s="424"/>
      <c r="AG155" s="424"/>
      <c r="AH155" s="280"/>
      <c r="AI155" s="306"/>
      <c r="AJ155" s="380"/>
      <c r="AK155" s="381"/>
      <c r="AL155" s="378"/>
      <c r="AM155" s="380"/>
      <c r="AN155" s="381"/>
      <c r="AO155" s="378"/>
      <c r="AP155" s="380"/>
      <c r="AQ155" s="381"/>
      <c r="AR155" s="378"/>
      <c r="AS155" s="380"/>
      <c r="AT155" s="381"/>
      <c r="AU155" s="378"/>
      <c r="AV155" s="380"/>
      <c r="AW155" s="373"/>
      <c r="AX155" s="376"/>
      <c r="AY155" s="418"/>
      <c r="AZ155" s="412"/>
      <c r="BA155" s="412"/>
      <c r="BB155" s="415"/>
    </row>
    <row r="156" spans="2:62" ht="28.15" customHeight="1" x14ac:dyDescent="0.2">
      <c r="B156" s="30"/>
      <c r="C156" s="338">
        <v>3</v>
      </c>
      <c r="D156" s="212"/>
      <c r="E156" s="223"/>
      <c r="F156" s="223"/>
      <c r="G156" s="222"/>
      <c r="H156" s="358"/>
      <c r="I156" s="390"/>
      <c r="J156" s="390"/>
      <c r="K156" s="390"/>
      <c r="L156" s="42" t="s">
        <v>131</v>
      </c>
      <c r="M156" s="43"/>
      <c r="N156" s="42" t="s">
        <v>129</v>
      </c>
      <c r="O156" s="43"/>
      <c r="P156" s="42" t="s">
        <v>128</v>
      </c>
      <c r="Q156" s="43"/>
      <c r="R156" s="42" t="s">
        <v>127</v>
      </c>
      <c r="S156" s="43"/>
      <c r="T156" s="42" t="s">
        <v>126</v>
      </c>
      <c r="U156" s="43"/>
      <c r="V156" s="42" t="s">
        <v>125</v>
      </c>
      <c r="W156" s="43"/>
      <c r="X156" s="42" t="s">
        <v>124</v>
      </c>
      <c r="Y156" s="43"/>
      <c r="Z156" s="42" t="s">
        <v>123</v>
      </c>
      <c r="AA156" s="43"/>
      <c r="AB156" s="196"/>
      <c r="AC156" s="43"/>
      <c r="AD156" s="196"/>
      <c r="AE156" s="39"/>
      <c r="AF156" s="421"/>
      <c r="AG156" s="421"/>
      <c r="AH156" s="279"/>
      <c r="AI156" s="306"/>
      <c r="AJ156" s="349">
        <f>SUMPRODUCT(LEN($M156:$AA159)-LEN(SUBSTITUTE($M156:$AA159,"A", "")))</f>
        <v>0</v>
      </c>
      <c r="AK156" s="352">
        <f>SUMPRODUCT(LEN($AD156:$AD159)-LEN(SUBSTITUTE($AD156:$AD159,"A", "")))</f>
        <v>0</v>
      </c>
      <c r="AL156" s="335">
        <f>SUMPRODUCT(LEN($AC156:$AC159)-LEN(SUBSTITUTE($AC156:$AC159,"A", "")))</f>
        <v>0</v>
      </c>
      <c r="AM156" s="349">
        <f>SUMPRODUCT(LEN($M156:$AA159)-LEN(SUBSTITUTE($M156:$AA159,"S", "")))</f>
        <v>0</v>
      </c>
      <c r="AN156" s="352">
        <f>SUMPRODUCT(LEN($AD156:$AD159)-LEN(SUBSTITUTE($AD156:$AD159,"S", "")))</f>
        <v>0</v>
      </c>
      <c r="AO156" s="335">
        <f>SUMPRODUCT(LEN($AC156:$AC159)-LEN(SUBSTITUTE($AC156:$AC159,"S", "")))</f>
        <v>0</v>
      </c>
      <c r="AP156" s="349">
        <f>SUMPRODUCT(LEN($M156:$AA159)-LEN(SUBSTITUTE($M156:$AA159,"F", "")))</f>
        <v>0</v>
      </c>
      <c r="AQ156" s="352">
        <f>SUMPRODUCT(LEN($AD156:$AD159)-LEN(SUBSTITUTE($AD156:$AD159,"F", "")))</f>
        <v>0</v>
      </c>
      <c r="AR156" s="335">
        <f>SUMPRODUCT(LEN($AC156:$AC159)-LEN(SUBSTITUTE($AC156:$AC159,"F", "")))</f>
        <v>0</v>
      </c>
      <c r="AS156" s="349">
        <f>SUMPRODUCT(LEN($M156:$AA159)-LEN(SUBSTITUTE($M156:$AA159,"G", "")))</f>
        <v>0</v>
      </c>
      <c r="AT156" s="352">
        <f>SUMPRODUCT(LEN($AD156:$AD159)-LEN(SUBSTITUTE($AD156:$AD159,"G", "")))</f>
        <v>0</v>
      </c>
      <c r="AU156" s="335">
        <f>SUMPRODUCT(LEN($AC156:$AC159)-LEN(SUBSTITUTE($AC156:$AC159,"G", "")))</f>
        <v>0</v>
      </c>
      <c r="AV156" s="349">
        <f>SUMPRODUCT(LEN($L156:$AA159)-LEN(SUBSTITUTE($L156:$AA159,"M", "")))</f>
        <v>0</v>
      </c>
      <c r="AW156" s="362">
        <f>SUMPRODUCT(LEN($AD156:$AD159)-LEN(SUBSTITUTE($AD156:$AD159,"M", "")))</f>
        <v>0</v>
      </c>
      <c r="AX156" s="374">
        <f>SUMPRODUCT(LEN($AC156:$AC159)-LEN(SUBSTITUTE($AC156:$AC159,"M", "")))</f>
        <v>0</v>
      </c>
      <c r="AY156" s="416">
        <f>SUMPRODUCT(LEN($AE156:$AE159)-LEN(SUBSTITUTE($AE156:$AE159,"S", "")))</f>
        <v>0</v>
      </c>
      <c r="AZ156" s="410">
        <f>SUMPRODUCT(LEN($AE156:$AE159)-LEN(SUBSTITUTE($AE156:$AE159,"F", "")))</f>
        <v>0</v>
      </c>
      <c r="BA156" s="410">
        <f>SUMPRODUCT(LEN($AE156:$AE159)-LEN(SUBSTITUTE($AE156:$AE159,"G", "")))</f>
        <v>0</v>
      </c>
      <c r="BB156" s="413">
        <f>SUMPRODUCT(LEN($AE156:$AE159)-LEN(SUBSTITUTE($AE156:$AE159,"M", "")))</f>
        <v>0</v>
      </c>
    </row>
    <row r="157" spans="2:62" ht="28.15" customHeight="1" thickBot="1" x14ac:dyDescent="0.25">
      <c r="B157" s="30"/>
      <c r="C157" s="339"/>
      <c r="D157" s="221"/>
      <c r="E157" s="220"/>
      <c r="F157" s="220"/>
      <c r="G157" s="219"/>
      <c r="H157" s="359"/>
      <c r="I157" s="391"/>
      <c r="J157" s="391"/>
      <c r="K157" s="391"/>
      <c r="L157" s="33" t="s">
        <v>122</v>
      </c>
      <c r="M157" s="55"/>
      <c r="N157" s="33" t="s">
        <v>121</v>
      </c>
      <c r="O157" s="55"/>
      <c r="P157" s="33" t="s">
        <v>120</v>
      </c>
      <c r="Q157" s="55"/>
      <c r="R157" s="33" t="s">
        <v>119</v>
      </c>
      <c r="S157" s="55"/>
      <c r="T157" s="33" t="s">
        <v>118</v>
      </c>
      <c r="U157" s="55"/>
      <c r="V157" s="33" t="s">
        <v>117</v>
      </c>
      <c r="W157" s="55"/>
      <c r="X157" s="33" t="s">
        <v>116</v>
      </c>
      <c r="Y157" s="55"/>
      <c r="Z157" s="33" t="s">
        <v>115</v>
      </c>
      <c r="AA157" s="55"/>
      <c r="AB157" s="193"/>
      <c r="AC157" s="55"/>
      <c r="AD157" s="193"/>
      <c r="AE157" s="22"/>
      <c r="AF157" s="422"/>
      <c r="AG157" s="422"/>
      <c r="AH157" s="278"/>
      <c r="AI157" s="306"/>
      <c r="AJ157" s="379"/>
      <c r="AK157" s="347"/>
      <c r="AL157" s="377"/>
      <c r="AM157" s="379"/>
      <c r="AN157" s="347"/>
      <c r="AO157" s="377"/>
      <c r="AP157" s="379"/>
      <c r="AQ157" s="347"/>
      <c r="AR157" s="377"/>
      <c r="AS157" s="379"/>
      <c r="AT157" s="347"/>
      <c r="AU157" s="377"/>
      <c r="AV157" s="379"/>
      <c r="AW157" s="372"/>
      <c r="AX157" s="375"/>
      <c r="AY157" s="417"/>
      <c r="AZ157" s="411"/>
      <c r="BA157" s="411"/>
      <c r="BB157" s="414"/>
    </row>
    <row r="158" spans="2:62" ht="28.15" customHeight="1" x14ac:dyDescent="0.2">
      <c r="B158" s="30"/>
      <c r="C158" s="340"/>
      <c r="D158" s="218"/>
      <c r="E158" s="217"/>
      <c r="F158" s="217"/>
      <c r="G158" s="216"/>
      <c r="H158" s="360"/>
      <c r="I158" s="392"/>
      <c r="J158" s="392"/>
      <c r="K158" s="392"/>
      <c r="L158" s="25" t="s">
        <v>114</v>
      </c>
      <c r="M158" s="114"/>
      <c r="N158" s="25" t="s">
        <v>112</v>
      </c>
      <c r="O158" s="114"/>
      <c r="P158" s="25" t="s">
        <v>111</v>
      </c>
      <c r="Q158" s="114"/>
      <c r="R158" s="25" t="s">
        <v>110</v>
      </c>
      <c r="S158" s="114"/>
      <c r="T158" s="25" t="s">
        <v>109</v>
      </c>
      <c r="U158" s="114"/>
      <c r="V158" s="25" t="s">
        <v>108</v>
      </c>
      <c r="W158" s="114"/>
      <c r="X158" s="25" t="s">
        <v>107</v>
      </c>
      <c r="Y158" s="114"/>
      <c r="Z158" s="25" t="s">
        <v>106</v>
      </c>
      <c r="AA158" s="114"/>
      <c r="AB158" s="190"/>
      <c r="AC158" s="114"/>
      <c r="AD158" s="190"/>
      <c r="AE158" s="22"/>
      <c r="AF158" s="422"/>
      <c r="AG158" s="422"/>
      <c r="AH158" s="278"/>
      <c r="AI158" s="306"/>
      <c r="AJ158" s="379"/>
      <c r="AK158" s="347"/>
      <c r="AL158" s="377"/>
      <c r="AM158" s="379"/>
      <c r="AN158" s="347"/>
      <c r="AO158" s="377"/>
      <c r="AP158" s="379"/>
      <c r="AQ158" s="347"/>
      <c r="AR158" s="377"/>
      <c r="AS158" s="379"/>
      <c r="AT158" s="347"/>
      <c r="AU158" s="377"/>
      <c r="AV158" s="379"/>
      <c r="AW158" s="372"/>
      <c r="AX158" s="375"/>
      <c r="AY158" s="417"/>
      <c r="AZ158" s="411"/>
      <c r="BA158" s="411"/>
      <c r="BB158" s="414"/>
    </row>
    <row r="159" spans="2:62" ht="28.15" customHeight="1" thickBot="1" x14ac:dyDescent="0.25">
      <c r="B159" s="20"/>
      <c r="C159" s="341"/>
      <c r="D159" s="215"/>
      <c r="E159" s="214"/>
      <c r="F159" s="214"/>
      <c r="G159" s="213"/>
      <c r="H159" s="361"/>
      <c r="I159" s="394"/>
      <c r="J159" s="394"/>
      <c r="K159" s="394"/>
      <c r="L159" s="15" t="s">
        <v>105</v>
      </c>
      <c r="M159" s="16"/>
      <c r="N159" s="15" t="s">
        <v>104</v>
      </c>
      <c r="O159" s="16"/>
      <c r="P159" s="15" t="s">
        <v>103</v>
      </c>
      <c r="Q159" s="16"/>
      <c r="R159" s="15" t="s">
        <v>102</v>
      </c>
      <c r="S159" s="16"/>
      <c r="T159" s="15">
        <v>20</v>
      </c>
      <c r="U159" s="16"/>
      <c r="V159" s="15" t="s">
        <v>101</v>
      </c>
      <c r="W159" s="16"/>
      <c r="X159" s="15" t="s">
        <v>100</v>
      </c>
      <c r="Y159" s="16"/>
      <c r="Z159" s="15" t="s">
        <v>99</v>
      </c>
      <c r="AA159" s="16"/>
      <c r="AB159" s="187"/>
      <c r="AC159" s="16"/>
      <c r="AD159" s="186"/>
      <c r="AE159" s="11"/>
      <c r="AF159" s="423"/>
      <c r="AG159" s="423"/>
      <c r="AH159" s="277"/>
      <c r="AI159" s="306"/>
      <c r="AJ159" s="380"/>
      <c r="AK159" s="381"/>
      <c r="AL159" s="378"/>
      <c r="AM159" s="380"/>
      <c r="AN159" s="381"/>
      <c r="AO159" s="378"/>
      <c r="AP159" s="380"/>
      <c r="AQ159" s="381"/>
      <c r="AR159" s="378"/>
      <c r="AS159" s="380"/>
      <c r="AT159" s="381"/>
      <c r="AU159" s="378"/>
      <c r="AV159" s="380"/>
      <c r="AW159" s="373"/>
      <c r="AX159" s="376"/>
      <c r="AY159" s="418"/>
      <c r="AZ159" s="412"/>
      <c r="BA159" s="412"/>
      <c r="BB159" s="415"/>
    </row>
    <row r="160" spans="2:62" ht="85.9" customHeight="1" thickTop="1" thickBot="1" x14ac:dyDescent="0.35">
      <c r="B160" s="113" t="s">
        <v>173</v>
      </c>
      <c r="C160" s="103" t="s">
        <v>172</v>
      </c>
      <c r="D160" s="108" t="s">
        <v>171</v>
      </c>
      <c r="E160" s="211" t="s">
        <v>170</v>
      </c>
      <c r="F160" s="210"/>
      <c r="G160" s="209"/>
      <c r="H160" s="109" t="s">
        <v>169</v>
      </c>
      <c r="I160" s="108" t="s">
        <v>96</v>
      </c>
      <c r="J160" s="108" t="s">
        <v>168</v>
      </c>
      <c r="K160" s="108" t="s">
        <v>97</v>
      </c>
      <c r="L160" s="365" t="s">
        <v>167</v>
      </c>
      <c r="M160" s="366"/>
      <c r="N160" s="365" t="s">
        <v>166</v>
      </c>
      <c r="O160" s="366"/>
      <c r="P160" s="365" t="s">
        <v>166</v>
      </c>
      <c r="Q160" s="367"/>
      <c r="R160" s="365" t="s">
        <v>166</v>
      </c>
      <c r="S160" s="367"/>
      <c r="T160" s="365" t="s">
        <v>166</v>
      </c>
      <c r="U160" s="367"/>
      <c r="V160" s="365" t="s">
        <v>166</v>
      </c>
      <c r="W160" s="367"/>
      <c r="X160" s="365" t="s">
        <v>166</v>
      </c>
      <c r="Y160" s="367"/>
      <c r="Z160" s="365" t="s">
        <v>166</v>
      </c>
      <c r="AA160" s="367"/>
      <c r="AB160" s="368" t="s">
        <v>165</v>
      </c>
      <c r="AC160" s="367"/>
      <c r="AD160" s="109" t="s">
        <v>164</v>
      </c>
      <c r="AE160" s="109" t="s">
        <v>163</v>
      </c>
      <c r="AF160" s="108" t="s">
        <v>162</v>
      </c>
      <c r="AG160" s="108" t="s">
        <v>161</v>
      </c>
      <c r="AH160" s="286" t="s">
        <v>160</v>
      </c>
      <c r="AI160" s="293"/>
      <c r="AJ160" s="104" t="s">
        <v>159</v>
      </c>
      <c r="AK160" s="103" t="s">
        <v>158</v>
      </c>
      <c r="AL160" s="102" t="s">
        <v>157</v>
      </c>
      <c r="AM160" s="104" t="s">
        <v>156</v>
      </c>
      <c r="AN160" s="103" t="s">
        <v>155</v>
      </c>
      <c r="AO160" s="102" t="s">
        <v>154</v>
      </c>
      <c r="AP160" s="104" t="s">
        <v>153</v>
      </c>
      <c r="AQ160" s="103" t="s">
        <v>152</v>
      </c>
      <c r="AR160" s="105" t="s">
        <v>151</v>
      </c>
      <c r="AS160" s="104" t="s">
        <v>150</v>
      </c>
      <c r="AT160" s="103" t="s">
        <v>149</v>
      </c>
      <c r="AU160" s="102" t="s">
        <v>148</v>
      </c>
      <c r="AV160" s="104" t="s">
        <v>147</v>
      </c>
      <c r="AW160" s="103" t="s">
        <v>146</v>
      </c>
      <c r="AX160" s="102" t="s">
        <v>145</v>
      </c>
      <c r="AY160" s="101" t="s">
        <v>144</v>
      </c>
      <c r="AZ160" s="100" t="s">
        <v>143</v>
      </c>
      <c r="BA160" s="100" t="s">
        <v>142</v>
      </c>
      <c r="BB160" s="99" t="s">
        <v>141</v>
      </c>
    </row>
    <row r="161" spans="2:62" ht="48" thickBot="1" x14ac:dyDescent="0.3">
      <c r="B161" s="98" t="s">
        <v>235</v>
      </c>
      <c r="C161" s="97"/>
      <c r="D161" s="208">
        <v>243</v>
      </c>
      <c r="E161" s="425">
        <v>10170.02</v>
      </c>
      <c r="F161" s="426"/>
      <c r="G161" s="427"/>
      <c r="H161" s="95" t="s">
        <v>139</v>
      </c>
      <c r="I161" s="94"/>
      <c r="J161" s="94"/>
      <c r="K161" s="93"/>
      <c r="L161" s="92"/>
      <c r="M161" s="88"/>
      <c r="N161" s="92"/>
      <c r="O161" s="88"/>
      <c r="P161" s="92"/>
      <c r="Q161" s="88"/>
      <c r="R161" s="92"/>
      <c r="S161" s="88"/>
      <c r="T161" s="92"/>
      <c r="U161" s="88"/>
      <c r="V161" s="92"/>
      <c r="W161" s="88"/>
      <c r="X161" s="92"/>
      <c r="Y161" s="88"/>
      <c r="Z161" s="92"/>
      <c r="AA161" s="207"/>
      <c r="AB161" s="90" t="s">
        <v>138</v>
      </c>
      <c r="AC161" s="88"/>
      <c r="AD161" s="88"/>
      <c r="AE161" s="88"/>
      <c r="AF161" s="87"/>
      <c r="AG161" s="87"/>
      <c r="AH161" s="285"/>
      <c r="AI161" s="66" t="s">
        <v>137</v>
      </c>
      <c r="AJ161" s="85">
        <f t="shared" ref="AJ161:BB161" si="20">SUM(AJ163:AJ174)</f>
        <v>70</v>
      </c>
      <c r="AK161" s="84">
        <f t="shared" si="20"/>
        <v>8</v>
      </c>
      <c r="AL161" s="83">
        <f t="shared" si="20"/>
        <v>0</v>
      </c>
      <c r="AM161" s="85">
        <f t="shared" si="20"/>
        <v>3</v>
      </c>
      <c r="AN161" s="84">
        <f t="shared" si="20"/>
        <v>1</v>
      </c>
      <c r="AO161" s="83">
        <f t="shared" si="20"/>
        <v>0</v>
      </c>
      <c r="AP161" s="85">
        <f t="shared" si="20"/>
        <v>0</v>
      </c>
      <c r="AQ161" s="84">
        <f t="shared" si="20"/>
        <v>0</v>
      </c>
      <c r="AR161" s="83">
        <f t="shared" si="20"/>
        <v>0</v>
      </c>
      <c r="AS161" s="85">
        <f t="shared" si="20"/>
        <v>25</v>
      </c>
      <c r="AT161" s="84">
        <f t="shared" si="20"/>
        <v>4</v>
      </c>
      <c r="AU161" s="83">
        <f t="shared" si="20"/>
        <v>0</v>
      </c>
      <c r="AV161" s="85">
        <f t="shared" si="20"/>
        <v>4</v>
      </c>
      <c r="AW161" s="84">
        <f t="shared" si="20"/>
        <v>0</v>
      </c>
      <c r="AX161" s="83">
        <f t="shared" si="20"/>
        <v>0</v>
      </c>
      <c r="AY161" s="82">
        <f t="shared" si="20"/>
        <v>1</v>
      </c>
      <c r="AZ161" s="81">
        <f t="shared" si="20"/>
        <v>0</v>
      </c>
      <c r="BA161" s="81">
        <f t="shared" si="20"/>
        <v>5</v>
      </c>
      <c r="BB161" s="80">
        <f t="shared" si="20"/>
        <v>0</v>
      </c>
      <c r="BC161" s="79" t="s">
        <v>136</v>
      </c>
      <c r="BF161" s="5">
        <f>SUM(AJ161:AL161)/$BG$5</f>
        <v>78</v>
      </c>
      <c r="BG161" s="5">
        <f>SUM(AM161:AO161,AY161)/$BG$5</f>
        <v>5</v>
      </c>
      <c r="BH161" s="5">
        <f>SUM(AP161:AR161,AZ161)/$BG$5</f>
        <v>0</v>
      </c>
      <c r="BI161" s="5">
        <f>SUM(AS161:AU161,BA161)/$BG$5</f>
        <v>34</v>
      </c>
      <c r="BJ161" s="5">
        <f>SUM(AV161:AX161,BB161)/$BG$5</f>
        <v>4</v>
      </c>
    </row>
    <row r="162" spans="2:62" ht="37.5" thickBot="1" x14ac:dyDescent="0.3">
      <c r="B162" s="78"/>
      <c r="C162" s="77"/>
      <c r="D162" s="206"/>
      <c r="E162" s="205"/>
      <c r="F162" s="205"/>
      <c r="G162" s="204"/>
      <c r="H162" s="73"/>
      <c r="I162" s="70"/>
      <c r="J162" s="70"/>
      <c r="K162" s="72"/>
      <c r="L162" s="70"/>
      <c r="M162" s="69"/>
      <c r="N162" s="70"/>
      <c r="O162" s="69"/>
      <c r="P162" s="70"/>
      <c r="Q162" s="69"/>
      <c r="R162" s="70"/>
      <c r="S162" s="69"/>
      <c r="T162" s="70"/>
      <c r="U162" s="69"/>
      <c r="V162" s="70"/>
      <c r="W162" s="69"/>
      <c r="X162" s="70"/>
      <c r="Y162" s="69"/>
      <c r="Z162" s="70"/>
      <c r="AA162" s="69"/>
      <c r="AB162" s="71"/>
      <c r="AC162" s="69"/>
      <c r="AD162" s="69"/>
      <c r="AE162" s="69"/>
      <c r="AF162" s="68"/>
      <c r="AG162" s="68"/>
      <c r="AH162" s="285"/>
      <c r="AI162" s="66" t="s">
        <v>135</v>
      </c>
      <c r="AJ162" s="65">
        <f t="shared" ref="AJ162:BB162" si="21">AJ161/3</f>
        <v>23.333333333333332</v>
      </c>
      <c r="AK162" s="64">
        <f t="shared" si="21"/>
        <v>2.6666666666666665</v>
      </c>
      <c r="AL162" s="63">
        <f t="shared" si="21"/>
        <v>0</v>
      </c>
      <c r="AM162" s="65">
        <f t="shared" si="21"/>
        <v>1</v>
      </c>
      <c r="AN162" s="64">
        <f t="shared" si="21"/>
        <v>0.33333333333333331</v>
      </c>
      <c r="AO162" s="63">
        <f t="shared" si="21"/>
        <v>0</v>
      </c>
      <c r="AP162" s="65">
        <f t="shared" si="21"/>
        <v>0</v>
      </c>
      <c r="AQ162" s="64">
        <f t="shared" si="21"/>
        <v>0</v>
      </c>
      <c r="AR162" s="63">
        <f t="shared" si="21"/>
        <v>0</v>
      </c>
      <c r="AS162" s="65">
        <f t="shared" si="21"/>
        <v>8.3333333333333339</v>
      </c>
      <c r="AT162" s="64">
        <f t="shared" si="21"/>
        <v>1.3333333333333333</v>
      </c>
      <c r="AU162" s="63">
        <f t="shared" si="21"/>
        <v>0</v>
      </c>
      <c r="AV162" s="65">
        <f t="shared" si="21"/>
        <v>1.3333333333333333</v>
      </c>
      <c r="AW162" s="64">
        <f t="shared" si="21"/>
        <v>0</v>
      </c>
      <c r="AX162" s="63">
        <f t="shared" si="21"/>
        <v>0</v>
      </c>
      <c r="AY162" s="62">
        <f t="shared" si="21"/>
        <v>0.33333333333333331</v>
      </c>
      <c r="AZ162" s="61">
        <f t="shared" si="21"/>
        <v>0</v>
      </c>
      <c r="BA162" s="61">
        <f t="shared" si="21"/>
        <v>1.6666666666666667</v>
      </c>
      <c r="BB162" s="60">
        <f t="shared" si="21"/>
        <v>0</v>
      </c>
      <c r="BC162" s="59" t="s">
        <v>134</v>
      </c>
    </row>
    <row r="163" spans="2:62" ht="28.15" customHeight="1" x14ac:dyDescent="0.2">
      <c r="B163" s="30"/>
      <c r="C163" s="338">
        <v>1</v>
      </c>
      <c r="D163" s="239" t="s">
        <v>1618</v>
      </c>
      <c r="E163" s="223"/>
      <c r="F163" s="223"/>
      <c r="G163" s="222"/>
      <c r="H163" s="358" t="s">
        <v>595</v>
      </c>
      <c r="I163" s="390">
        <v>158</v>
      </c>
      <c r="J163" s="390">
        <v>33</v>
      </c>
      <c r="K163" s="390">
        <v>7</v>
      </c>
      <c r="L163" s="42" t="s">
        <v>131</v>
      </c>
      <c r="M163" s="43" t="s">
        <v>1617</v>
      </c>
      <c r="N163" s="42" t="s">
        <v>129</v>
      </c>
      <c r="O163" s="43" t="s">
        <v>679</v>
      </c>
      <c r="P163" s="42" t="s">
        <v>128</v>
      </c>
      <c r="Q163" s="43" t="s">
        <v>673</v>
      </c>
      <c r="R163" s="42" t="s">
        <v>127</v>
      </c>
      <c r="S163" s="43" t="s">
        <v>1383</v>
      </c>
      <c r="T163" s="42" t="s">
        <v>126</v>
      </c>
      <c r="U163" s="43" t="s">
        <v>679</v>
      </c>
      <c r="V163" s="42" t="s">
        <v>125</v>
      </c>
      <c r="W163" s="43" t="s">
        <v>493</v>
      </c>
      <c r="X163" s="42" t="s">
        <v>124</v>
      </c>
      <c r="Y163" s="43" t="s">
        <v>496</v>
      </c>
      <c r="Z163" s="42" t="s">
        <v>123</v>
      </c>
      <c r="AA163" s="43"/>
      <c r="AB163" s="196"/>
      <c r="AC163" s="43"/>
      <c r="AD163" s="196" t="s">
        <v>1616</v>
      </c>
      <c r="AE163" s="58" t="s">
        <v>1615</v>
      </c>
      <c r="AF163" s="421"/>
      <c r="AG163" s="421"/>
      <c r="AH163" s="279"/>
      <c r="AI163" s="306"/>
      <c r="AJ163" s="349">
        <f>SUMPRODUCT(LEN($M163:$AA166)-LEN(SUBSTITUTE($M163:$AA166,"A", "")))</f>
        <v>70</v>
      </c>
      <c r="AK163" s="352">
        <f>SUMPRODUCT(LEN($AD163:$AD166)-LEN(SUBSTITUTE($AD163:$AD166,"A", "")))</f>
        <v>8</v>
      </c>
      <c r="AL163" s="335">
        <f>SUMPRODUCT(LEN($AC163:$AC166)-LEN(SUBSTITUTE($AC163:$AC166,"A", "")))</f>
        <v>0</v>
      </c>
      <c r="AM163" s="349">
        <f>SUMPRODUCT(LEN($M163:$AA166)-LEN(SUBSTITUTE($M163:$AA166,"S", "")))</f>
        <v>3</v>
      </c>
      <c r="AN163" s="352">
        <f>SUMPRODUCT(LEN($AD163:$AD166)-LEN(SUBSTITUTE($AD163:$AD166,"S", "")))</f>
        <v>1</v>
      </c>
      <c r="AO163" s="335">
        <f>SUMPRODUCT(LEN($AC163:$AC166)-LEN(SUBSTITUTE($AC163:$AC166,"S", "")))</f>
        <v>0</v>
      </c>
      <c r="AP163" s="349">
        <f>SUMPRODUCT(LEN($M163:$AA166)-LEN(SUBSTITUTE($M163:$AA166,"F", "")))</f>
        <v>0</v>
      </c>
      <c r="AQ163" s="352">
        <f>SUMPRODUCT(LEN($AD163:$AD166)-LEN(SUBSTITUTE($AD163:$AD166,"F", "")))</f>
        <v>0</v>
      </c>
      <c r="AR163" s="335">
        <f>SUMPRODUCT(LEN($AC163:$AC166)-LEN(SUBSTITUTE($AC163:$AC166,"F", "")))</f>
        <v>0</v>
      </c>
      <c r="AS163" s="349">
        <f>SUMPRODUCT(LEN($M163:$AA166)-LEN(SUBSTITUTE($M163:$AA166,"G", "")))</f>
        <v>25</v>
      </c>
      <c r="AT163" s="352">
        <f>SUMPRODUCT(LEN($AD163:$AD166)-LEN(SUBSTITUTE($AD163:$AD166,"G", "")))</f>
        <v>4</v>
      </c>
      <c r="AU163" s="335">
        <f>SUMPRODUCT(LEN($AC163:$AC166)-LEN(SUBSTITUTE($AC163:$AC166,"G", "")))</f>
        <v>0</v>
      </c>
      <c r="AV163" s="349">
        <f>SUMPRODUCT(LEN($L163:$AA166)-LEN(SUBSTITUTE($L163:$AA166,"M", "")))</f>
        <v>4</v>
      </c>
      <c r="AW163" s="362">
        <f>SUMPRODUCT(LEN($AD163:$AD166)-LEN(SUBSTITUTE($AD163:$AD166,"M", "")))</f>
        <v>0</v>
      </c>
      <c r="AX163" s="374">
        <f>SUMPRODUCT(LEN($AC163:$AC166)-LEN(SUBSTITUTE($AC163:$AC166,"M", "")))</f>
        <v>0</v>
      </c>
      <c r="AY163" s="416">
        <f>SUMPRODUCT(LEN($AE163:$AE166)-LEN(SUBSTITUTE($AE163:$AE166,"S", "")))</f>
        <v>1</v>
      </c>
      <c r="AZ163" s="410">
        <f>SUMPRODUCT(LEN($AE163:$AE166)-LEN(SUBSTITUTE($AE163:$AE166,"F", "")))</f>
        <v>0</v>
      </c>
      <c r="BA163" s="410">
        <f>SUMPRODUCT(LEN($AE163:$AE166)-LEN(SUBSTITUTE($AE163:$AE166,"G", "")))</f>
        <v>5</v>
      </c>
      <c r="BB163" s="413">
        <f>SUMPRODUCT(LEN($AE163:$AE166)-LEN(SUBSTITUTE($AE163:$AE166,"M", "")))</f>
        <v>0</v>
      </c>
    </row>
    <row r="164" spans="2:62" ht="28.15" customHeight="1" thickBot="1" x14ac:dyDescent="0.25">
      <c r="B164" s="30"/>
      <c r="C164" s="339"/>
      <c r="D164" s="221"/>
      <c r="E164" s="220"/>
      <c r="F164" s="220"/>
      <c r="G164" s="219"/>
      <c r="H164" s="359"/>
      <c r="I164" s="391"/>
      <c r="J164" s="391"/>
      <c r="K164" s="391"/>
      <c r="L164" s="33" t="s">
        <v>122</v>
      </c>
      <c r="M164" s="55" t="s">
        <v>1614</v>
      </c>
      <c r="N164" s="33" t="s">
        <v>121</v>
      </c>
      <c r="O164" s="55" t="s">
        <v>754</v>
      </c>
      <c r="P164" s="33" t="s">
        <v>120</v>
      </c>
      <c r="Q164" s="55" t="s">
        <v>479</v>
      </c>
      <c r="R164" s="33" t="s">
        <v>119</v>
      </c>
      <c r="S164" s="55" t="s">
        <v>1391</v>
      </c>
      <c r="T164" s="33" t="s">
        <v>118</v>
      </c>
      <c r="U164" s="55" t="s">
        <v>697</v>
      </c>
      <c r="V164" s="33" t="s">
        <v>117</v>
      </c>
      <c r="W164" s="55" t="s">
        <v>509</v>
      </c>
      <c r="X164" s="33" t="s">
        <v>116</v>
      </c>
      <c r="Y164" s="55" t="s">
        <v>130</v>
      </c>
      <c r="Z164" s="33" t="s">
        <v>115</v>
      </c>
      <c r="AA164" s="55"/>
      <c r="AB164" s="193"/>
      <c r="AC164" s="55"/>
      <c r="AD164" s="193"/>
      <c r="AE164" s="57"/>
      <c r="AF164" s="422"/>
      <c r="AG164" s="422"/>
      <c r="AH164" s="278"/>
      <c r="AI164" s="306"/>
      <c r="AJ164" s="379"/>
      <c r="AK164" s="347"/>
      <c r="AL164" s="377"/>
      <c r="AM164" s="379"/>
      <c r="AN164" s="347"/>
      <c r="AO164" s="377"/>
      <c r="AP164" s="379"/>
      <c r="AQ164" s="347"/>
      <c r="AR164" s="377"/>
      <c r="AS164" s="379"/>
      <c r="AT164" s="347"/>
      <c r="AU164" s="377"/>
      <c r="AV164" s="379"/>
      <c r="AW164" s="372"/>
      <c r="AX164" s="375"/>
      <c r="AY164" s="417"/>
      <c r="AZ164" s="411"/>
      <c r="BA164" s="411"/>
      <c r="BB164" s="414"/>
    </row>
    <row r="165" spans="2:62" ht="28.15" customHeight="1" x14ac:dyDescent="0.2">
      <c r="B165" s="30"/>
      <c r="C165" s="340"/>
      <c r="D165" s="218"/>
      <c r="E165" s="217"/>
      <c r="F165" s="217"/>
      <c r="G165" s="216"/>
      <c r="H165" s="360">
        <v>243</v>
      </c>
      <c r="I165" s="392"/>
      <c r="J165" s="392"/>
      <c r="K165" s="392"/>
      <c r="L165" s="25" t="s">
        <v>114</v>
      </c>
      <c r="M165" s="114" t="s">
        <v>1613</v>
      </c>
      <c r="N165" s="25" t="s">
        <v>112</v>
      </c>
      <c r="O165" s="114" t="s">
        <v>527</v>
      </c>
      <c r="P165" s="25" t="s">
        <v>111</v>
      </c>
      <c r="Q165" s="114" t="s">
        <v>357</v>
      </c>
      <c r="R165" s="25" t="s">
        <v>110</v>
      </c>
      <c r="S165" s="114" t="s">
        <v>527</v>
      </c>
      <c r="T165" s="25" t="s">
        <v>109</v>
      </c>
      <c r="U165" s="114" t="s">
        <v>714</v>
      </c>
      <c r="V165" s="25" t="s">
        <v>108</v>
      </c>
      <c r="W165" s="114" t="s">
        <v>494</v>
      </c>
      <c r="X165" s="25" t="s">
        <v>107</v>
      </c>
      <c r="Y165" s="114"/>
      <c r="Z165" s="25" t="s">
        <v>106</v>
      </c>
      <c r="AA165" s="114"/>
      <c r="AB165" s="190"/>
      <c r="AC165" s="114"/>
      <c r="AD165" s="190"/>
      <c r="AE165" s="57"/>
      <c r="AF165" s="422"/>
      <c r="AG165" s="422"/>
      <c r="AH165" s="278"/>
      <c r="AI165" s="306"/>
      <c r="AJ165" s="379"/>
      <c r="AK165" s="347"/>
      <c r="AL165" s="377"/>
      <c r="AM165" s="379"/>
      <c r="AN165" s="347"/>
      <c r="AO165" s="377"/>
      <c r="AP165" s="379"/>
      <c r="AQ165" s="347"/>
      <c r="AR165" s="377"/>
      <c r="AS165" s="379"/>
      <c r="AT165" s="347"/>
      <c r="AU165" s="377"/>
      <c r="AV165" s="379"/>
      <c r="AW165" s="372"/>
      <c r="AX165" s="375"/>
      <c r="AY165" s="417"/>
      <c r="AZ165" s="411"/>
      <c r="BA165" s="411"/>
      <c r="BB165" s="414"/>
    </row>
    <row r="166" spans="2:62" ht="28.15" customHeight="1" thickBot="1" x14ac:dyDescent="0.25">
      <c r="B166" s="30"/>
      <c r="C166" s="355"/>
      <c r="D166" s="246"/>
      <c r="E166" s="254"/>
      <c r="F166" s="254"/>
      <c r="G166" s="253"/>
      <c r="H166" s="361"/>
      <c r="I166" s="393"/>
      <c r="J166" s="393"/>
      <c r="K166" s="393"/>
      <c r="L166" s="50" t="s">
        <v>105</v>
      </c>
      <c r="M166" s="51" t="s">
        <v>527</v>
      </c>
      <c r="N166" s="50" t="s">
        <v>104</v>
      </c>
      <c r="O166" s="51" t="s">
        <v>1042</v>
      </c>
      <c r="P166" s="50" t="s">
        <v>103</v>
      </c>
      <c r="Q166" s="51" t="s">
        <v>467</v>
      </c>
      <c r="R166" s="50" t="s">
        <v>102</v>
      </c>
      <c r="S166" s="51" t="s">
        <v>458</v>
      </c>
      <c r="T166" s="50">
        <v>20</v>
      </c>
      <c r="U166" s="51" t="s">
        <v>352</v>
      </c>
      <c r="V166" s="50" t="s">
        <v>101</v>
      </c>
      <c r="W166" s="51" t="s">
        <v>542</v>
      </c>
      <c r="X166" s="50" t="s">
        <v>100</v>
      </c>
      <c r="Y166" s="51"/>
      <c r="Z166" s="50" t="s">
        <v>99</v>
      </c>
      <c r="AA166" s="51"/>
      <c r="AB166" s="187"/>
      <c r="AC166" s="51"/>
      <c r="AD166" s="187"/>
      <c r="AE166" s="56"/>
      <c r="AF166" s="424"/>
      <c r="AG166" s="424"/>
      <c r="AH166" s="280"/>
      <c r="AI166" s="306"/>
      <c r="AJ166" s="380"/>
      <c r="AK166" s="381"/>
      <c r="AL166" s="378"/>
      <c r="AM166" s="380"/>
      <c r="AN166" s="381"/>
      <c r="AO166" s="378"/>
      <c r="AP166" s="380"/>
      <c r="AQ166" s="381"/>
      <c r="AR166" s="378"/>
      <c r="AS166" s="380"/>
      <c r="AT166" s="381"/>
      <c r="AU166" s="378"/>
      <c r="AV166" s="380"/>
      <c r="AW166" s="373"/>
      <c r="AX166" s="376"/>
      <c r="AY166" s="418"/>
      <c r="AZ166" s="412"/>
      <c r="BA166" s="412"/>
      <c r="BB166" s="415"/>
    </row>
    <row r="167" spans="2:62" ht="28.15" customHeight="1" x14ac:dyDescent="0.2">
      <c r="B167" s="30"/>
      <c r="C167" s="338">
        <v>2</v>
      </c>
      <c r="D167" s="212"/>
      <c r="E167" s="223"/>
      <c r="F167" s="223"/>
      <c r="G167" s="222"/>
      <c r="H167" s="358"/>
      <c r="I167" s="390"/>
      <c r="J167" s="390"/>
      <c r="K167" s="390"/>
      <c r="L167" s="42" t="s">
        <v>131</v>
      </c>
      <c r="M167" s="43"/>
      <c r="N167" s="42" t="s">
        <v>129</v>
      </c>
      <c r="O167" s="43"/>
      <c r="P167" s="42" t="s">
        <v>128</v>
      </c>
      <c r="Q167" s="43"/>
      <c r="R167" s="42" t="s">
        <v>127</v>
      </c>
      <c r="S167" s="43"/>
      <c r="T167" s="42" t="s">
        <v>126</v>
      </c>
      <c r="U167" s="43"/>
      <c r="V167" s="42" t="s">
        <v>125</v>
      </c>
      <c r="W167" s="43"/>
      <c r="X167" s="42" t="s">
        <v>124</v>
      </c>
      <c r="Y167" s="43"/>
      <c r="Z167" s="42" t="s">
        <v>123</v>
      </c>
      <c r="AA167" s="43"/>
      <c r="AB167" s="196"/>
      <c r="AC167" s="43"/>
      <c r="AD167" s="196"/>
      <c r="AE167" s="39"/>
      <c r="AF167" s="421"/>
      <c r="AG167" s="421"/>
      <c r="AH167" s="279"/>
      <c r="AI167" s="306"/>
      <c r="AJ167" s="349">
        <f>SUMPRODUCT(LEN($M167:$AA170)-LEN(SUBSTITUTE($M167:$AA170,"A", "")))</f>
        <v>0</v>
      </c>
      <c r="AK167" s="352">
        <f>SUMPRODUCT(LEN($AD167:$AD170)-LEN(SUBSTITUTE($AD167:$AD170,"A", "")))</f>
        <v>0</v>
      </c>
      <c r="AL167" s="335">
        <f>SUMPRODUCT(LEN($AC167:$AC170)-LEN(SUBSTITUTE($AC167:$AC170,"A", "")))</f>
        <v>0</v>
      </c>
      <c r="AM167" s="349">
        <f>SUMPRODUCT(LEN($M167:$AA170)-LEN(SUBSTITUTE($M167:$AA170,"S", "")))</f>
        <v>0</v>
      </c>
      <c r="AN167" s="352">
        <f>SUMPRODUCT(LEN($AD167:$AD170)-LEN(SUBSTITUTE($AD167:$AD170,"S", "")))</f>
        <v>0</v>
      </c>
      <c r="AO167" s="335">
        <f>SUMPRODUCT(LEN($AC167:$AC170)-LEN(SUBSTITUTE($AC167:$AC170,"S", "")))</f>
        <v>0</v>
      </c>
      <c r="AP167" s="349">
        <f>SUMPRODUCT(LEN($M167:$AA170)-LEN(SUBSTITUTE($M167:$AA170,"F", "")))</f>
        <v>0</v>
      </c>
      <c r="AQ167" s="352">
        <f>SUMPRODUCT(LEN($AD167:$AD170)-LEN(SUBSTITUTE($AD167:$AD170,"F", "")))</f>
        <v>0</v>
      </c>
      <c r="AR167" s="335">
        <f>SUMPRODUCT(LEN($AC167:$AC170)-LEN(SUBSTITUTE($AC167:$AC170,"F", "")))</f>
        <v>0</v>
      </c>
      <c r="AS167" s="349">
        <f>SUMPRODUCT(LEN($M167:$AA170)-LEN(SUBSTITUTE($M167:$AA170,"G", "")))</f>
        <v>0</v>
      </c>
      <c r="AT167" s="352">
        <f>SUMPRODUCT(LEN($AD167:$AD170)-LEN(SUBSTITUTE($AD167:$AD170,"G", "")))</f>
        <v>0</v>
      </c>
      <c r="AU167" s="335">
        <f>SUMPRODUCT(LEN($AC167:$AC170)-LEN(SUBSTITUTE($AC167:$AC170,"G", "")))</f>
        <v>0</v>
      </c>
      <c r="AV167" s="349">
        <f>SUMPRODUCT(LEN($L167:$AA170)-LEN(SUBSTITUTE($L167:$AA170,"M", "")))</f>
        <v>0</v>
      </c>
      <c r="AW167" s="362">
        <f>SUMPRODUCT(LEN($AD167:$AD170)-LEN(SUBSTITUTE($AD167:$AD170,"M", "")))</f>
        <v>0</v>
      </c>
      <c r="AX167" s="374">
        <f>SUMPRODUCT(LEN($AC167:$AC170)-LEN(SUBSTITUTE($AC167:$AC170,"M", "")))</f>
        <v>0</v>
      </c>
      <c r="AY167" s="416">
        <f>SUMPRODUCT(LEN($AE167:$AE170)-LEN(SUBSTITUTE($AE167:$AE170,"S", "")))</f>
        <v>0</v>
      </c>
      <c r="AZ167" s="410">
        <f>SUMPRODUCT(LEN($AE167:$AE170)-LEN(SUBSTITUTE($AE167:$AE170,"F", "")))</f>
        <v>0</v>
      </c>
      <c r="BA167" s="410">
        <f>SUMPRODUCT(LEN($AE167:$AE170)-LEN(SUBSTITUTE($AE167:$AE170,"G", "")))</f>
        <v>0</v>
      </c>
      <c r="BB167" s="413">
        <f>SUMPRODUCT(LEN($AE167:$AE170)-LEN(SUBSTITUTE($AE167:$AE170,"M", "")))</f>
        <v>0</v>
      </c>
    </row>
    <row r="168" spans="2:62" ht="28.15" customHeight="1" thickBot="1" x14ac:dyDescent="0.25">
      <c r="B168" s="30"/>
      <c r="C168" s="339"/>
      <c r="D168" s="221"/>
      <c r="E168" s="220"/>
      <c r="F168" s="220"/>
      <c r="G168" s="219"/>
      <c r="H168" s="359"/>
      <c r="I168" s="391"/>
      <c r="J168" s="391"/>
      <c r="K168" s="391"/>
      <c r="L168" s="33" t="s">
        <v>122</v>
      </c>
      <c r="M168" s="55"/>
      <c r="N168" s="33" t="s">
        <v>121</v>
      </c>
      <c r="O168" s="55"/>
      <c r="P168" s="33" t="s">
        <v>120</v>
      </c>
      <c r="Q168" s="55"/>
      <c r="R168" s="33" t="s">
        <v>119</v>
      </c>
      <c r="S168" s="55"/>
      <c r="T168" s="33" t="s">
        <v>118</v>
      </c>
      <c r="U168" s="55"/>
      <c r="V168" s="33" t="s">
        <v>117</v>
      </c>
      <c r="W168" s="55"/>
      <c r="X168" s="33" t="s">
        <v>116</v>
      </c>
      <c r="Y168" s="55"/>
      <c r="Z168" s="33" t="s">
        <v>115</v>
      </c>
      <c r="AA168" s="55"/>
      <c r="AB168" s="193"/>
      <c r="AC168" s="55"/>
      <c r="AD168" s="193"/>
      <c r="AE168" s="22"/>
      <c r="AF168" s="422"/>
      <c r="AG168" s="422"/>
      <c r="AH168" s="278"/>
      <c r="AI168" s="306"/>
      <c r="AJ168" s="379"/>
      <c r="AK168" s="347"/>
      <c r="AL168" s="377"/>
      <c r="AM168" s="379"/>
      <c r="AN168" s="347"/>
      <c r="AO168" s="377"/>
      <c r="AP168" s="379"/>
      <c r="AQ168" s="347"/>
      <c r="AR168" s="377"/>
      <c r="AS168" s="379"/>
      <c r="AT168" s="347"/>
      <c r="AU168" s="377"/>
      <c r="AV168" s="379"/>
      <c r="AW168" s="372"/>
      <c r="AX168" s="375"/>
      <c r="AY168" s="417"/>
      <c r="AZ168" s="411"/>
      <c r="BA168" s="411"/>
      <c r="BB168" s="414"/>
    </row>
    <row r="169" spans="2:62" ht="28.15" customHeight="1" x14ac:dyDescent="0.2">
      <c r="B169" s="30"/>
      <c r="C169" s="340"/>
      <c r="D169" s="218"/>
      <c r="E169" s="217"/>
      <c r="F169" s="217"/>
      <c r="G169" s="216"/>
      <c r="H169" s="360"/>
      <c r="I169" s="392"/>
      <c r="J169" s="392"/>
      <c r="K169" s="392"/>
      <c r="L169" s="25" t="s">
        <v>114</v>
      </c>
      <c r="M169" s="114"/>
      <c r="N169" s="25" t="s">
        <v>112</v>
      </c>
      <c r="O169" s="114"/>
      <c r="P169" s="25" t="s">
        <v>111</v>
      </c>
      <c r="Q169" s="114"/>
      <c r="R169" s="25" t="s">
        <v>110</v>
      </c>
      <c r="S169" s="114"/>
      <c r="T169" s="25" t="s">
        <v>109</v>
      </c>
      <c r="U169" s="114"/>
      <c r="V169" s="25" t="s">
        <v>108</v>
      </c>
      <c r="W169" s="114"/>
      <c r="X169" s="25" t="s">
        <v>107</v>
      </c>
      <c r="Y169" s="114"/>
      <c r="Z169" s="25" t="s">
        <v>106</v>
      </c>
      <c r="AA169" s="114"/>
      <c r="AB169" s="190"/>
      <c r="AC169" s="114"/>
      <c r="AD169" s="190"/>
      <c r="AE169" s="22"/>
      <c r="AF169" s="422"/>
      <c r="AG169" s="422"/>
      <c r="AH169" s="278"/>
      <c r="AI169" s="306"/>
      <c r="AJ169" s="379"/>
      <c r="AK169" s="347"/>
      <c r="AL169" s="377"/>
      <c r="AM169" s="379"/>
      <c r="AN169" s="347"/>
      <c r="AO169" s="377"/>
      <c r="AP169" s="379"/>
      <c r="AQ169" s="347"/>
      <c r="AR169" s="377"/>
      <c r="AS169" s="379"/>
      <c r="AT169" s="347"/>
      <c r="AU169" s="377"/>
      <c r="AV169" s="379"/>
      <c r="AW169" s="372"/>
      <c r="AX169" s="375"/>
      <c r="AY169" s="417"/>
      <c r="AZ169" s="411"/>
      <c r="BA169" s="411"/>
      <c r="BB169" s="414"/>
    </row>
    <row r="170" spans="2:62" ht="28.15" customHeight="1" thickBot="1" x14ac:dyDescent="0.25">
      <c r="B170" s="30"/>
      <c r="C170" s="355"/>
      <c r="D170" s="246"/>
      <c r="E170" s="254"/>
      <c r="F170" s="254"/>
      <c r="G170" s="253"/>
      <c r="H170" s="361"/>
      <c r="I170" s="393"/>
      <c r="J170" s="393"/>
      <c r="K170" s="393"/>
      <c r="L170" s="50" t="s">
        <v>105</v>
      </c>
      <c r="M170" s="51"/>
      <c r="N170" s="50" t="s">
        <v>104</v>
      </c>
      <c r="O170" s="51"/>
      <c r="P170" s="50" t="s">
        <v>103</v>
      </c>
      <c r="Q170" s="51"/>
      <c r="R170" s="50" t="s">
        <v>102</v>
      </c>
      <c r="S170" s="51"/>
      <c r="T170" s="50">
        <v>20</v>
      </c>
      <c r="U170" s="51"/>
      <c r="V170" s="50" t="s">
        <v>101</v>
      </c>
      <c r="W170" s="51"/>
      <c r="X170" s="50" t="s">
        <v>100</v>
      </c>
      <c r="Y170" s="51"/>
      <c r="Z170" s="50" t="s">
        <v>99</v>
      </c>
      <c r="AA170" s="51"/>
      <c r="AB170" s="187"/>
      <c r="AC170" s="51"/>
      <c r="AD170" s="187"/>
      <c r="AE170" s="48"/>
      <c r="AF170" s="424"/>
      <c r="AG170" s="424"/>
      <c r="AH170" s="280"/>
      <c r="AI170" s="306"/>
      <c r="AJ170" s="380"/>
      <c r="AK170" s="381"/>
      <c r="AL170" s="378"/>
      <c r="AM170" s="380"/>
      <c r="AN170" s="381"/>
      <c r="AO170" s="378"/>
      <c r="AP170" s="380"/>
      <c r="AQ170" s="381"/>
      <c r="AR170" s="378"/>
      <c r="AS170" s="380"/>
      <c r="AT170" s="381"/>
      <c r="AU170" s="378"/>
      <c r="AV170" s="380"/>
      <c r="AW170" s="373"/>
      <c r="AX170" s="376"/>
      <c r="AY170" s="418"/>
      <c r="AZ170" s="412"/>
      <c r="BA170" s="412"/>
      <c r="BB170" s="415"/>
    </row>
    <row r="171" spans="2:62" ht="28.15" customHeight="1" x14ac:dyDescent="0.2">
      <c r="B171" s="30"/>
      <c r="C171" s="338">
        <v>3</v>
      </c>
      <c r="D171" s="212"/>
      <c r="E171" s="223"/>
      <c r="F171" s="223"/>
      <c r="G171" s="222"/>
      <c r="H171" s="358"/>
      <c r="I171" s="390"/>
      <c r="J171" s="390"/>
      <c r="K171" s="390"/>
      <c r="L171" s="42" t="s">
        <v>131</v>
      </c>
      <c r="M171" s="43"/>
      <c r="N171" s="42" t="s">
        <v>129</v>
      </c>
      <c r="O171" s="43"/>
      <c r="P171" s="42" t="s">
        <v>128</v>
      </c>
      <c r="Q171" s="43"/>
      <c r="R171" s="42" t="s">
        <v>127</v>
      </c>
      <c r="S171" s="43"/>
      <c r="T171" s="42" t="s">
        <v>126</v>
      </c>
      <c r="U171" s="43"/>
      <c r="V171" s="42" t="s">
        <v>125</v>
      </c>
      <c r="W171" s="43"/>
      <c r="X171" s="42" t="s">
        <v>124</v>
      </c>
      <c r="Y171" s="43"/>
      <c r="Z171" s="42" t="s">
        <v>123</v>
      </c>
      <c r="AA171" s="43"/>
      <c r="AB171" s="196"/>
      <c r="AC171" s="43"/>
      <c r="AD171" s="196"/>
      <c r="AE171" s="39"/>
      <c r="AF171" s="421"/>
      <c r="AG171" s="421"/>
      <c r="AH171" s="279"/>
      <c r="AI171" s="306"/>
      <c r="AJ171" s="349">
        <f>SUMPRODUCT(LEN($M171:$AA174)-LEN(SUBSTITUTE($M171:$AA174,"A", "")))</f>
        <v>0</v>
      </c>
      <c r="AK171" s="352">
        <f>SUMPRODUCT(LEN($AD171:$AD174)-LEN(SUBSTITUTE($AD171:$AD174,"A", "")))</f>
        <v>0</v>
      </c>
      <c r="AL171" s="335">
        <f>SUMPRODUCT(LEN($AC171:$AC174)-LEN(SUBSTITUTE($AC171:$AC174,"A", "")))</f>
        <v>0</v>
      </c>
      <c r="AM171" s="349">
        <f>SUMPRODUCT(LEN($M171:$AA174)-LEN(SUBSTITUTE($M171:$AA174,"S", "")))</f>
        <v>0</v>
      </c>
      <c r="AN171" s="352">
        <f>SUMPRODUCT(LEN($AD171:$AD174)-LEN(SUBSTITUTE($AD171:$AD174,"S", "")))</f>
        <v>0</v>
      </c>
      <c r="AO171" s="335">
        <f>SUMPRODUCT(LEN($AC171:$AC174)-LEN(SUBSTITUTE($AC171:$AC174,"S", "")))</f>
        <v>0</v>
      </c>
      <c r="AP171" s="349">
        <f>SUMPRODUCT(LEN($M171:$AA174)-LEN(SUBSTITUTE($M171:$AA174,"F", "")))</f>
        <v>0</v>
      </c>
      <c r="AQ171" s="352">
        <f>SUMPRODUCT(LEN($AD171:$AD174)-LEN(SUBSTITUTE($AD171:$AD174,"F", "")))</f>
        <v>0</v>
      </c>
      <c r="AR171" s="335">
        <f>SUMPRODUCT(LEN($AC171:$AC174)-LEN(SUBSTITUTE($AC171:$AC174,"F", "")))</f>
        <v>0</v>
      </c>
      <c r="AS171" s="349">
        <f>SUMPRODUCT(LEN($M171:$AA174)-LEN(SUBSTITUTE($M171:$AA174,"G", "")))</f>
        <v>0</v>
      </c>
      <c r="AT171" s="352">
        <f>SUMPRODUCT(LEN($AD171:$AD174)-LEN(SUBSTITUTE($AD171:$AD174,"G", "")))</f>
        <v>0</v>
      </c>
      <c r="AU171" s="335">
        <f>SUMPRODUCT(LEN($AC171:$AC174)-LEN(SUBSTITUTE($AC171:$AC174,"G", "")))</f>
        <v>0</v>
      </c>
      <c r="AV171" s="349">
        <f>SUMPRODUCT(LEN($L171:$AA174)-LEN(SUBSTITUTE($L171:$AA174,"M", "")))</f>
        <v>0</v>
      </c>
      <c r="AW171" s="362">
        <f>SUMPRODUCT(LEN($AD171:$AD174)-LEN(SUBSTITUTE($AD171:$AD174,"M", "")))</f>
        <v>0</v>
      </c>
      <c r="AX171" s="374">
        <f>SUMPRODUCT(LEN($AC171:$AC174)-LEN(SUBSTITUTE($AC171:$AC174,"M", "")))</f>
        <v>0</v>
      </c>
      <c r="AY171" s="416">
        <f>SUMPRODUCT(LEN($AE171:$AE174)-LEN(SUBSTITUTE($AE171:$AE174,"S", "")))</f>
        <v>0</v>
      </c>
      <c r="AZ171" s="410">
        <f>SUMPRODUCT(LEN($AE171:$AE174)-LEN(SUBSTITUTE($AE171:$AE174,"F", "")))</f>
        <v>0</v>
      </c>
      <c r="BA171" s="410">
        <f>SUMPRODUCT(LEN($AE171:$AE174)-LEN(SUBSTITUTE($AE171:$AE174,"G", "")))</f>
        <v>0</v>
      </c>
      <c r="BB171" s="413">
        <f>SUMPRODUCT(LEN($AE171:$AE174)-LEN(SUBSTITUTE($AE171:$AE174,"M", "")))</f>
        <v>0</v>
      </c>
    </row>
    <row r="172" spans="2:62" ht="28.15" customHeight="1" thickBot="1" x14ac:dyDescent="0.25">
      <c r="B172" s="30"/>
      <c r="C172" s="339"/>
      <c r="D172" s="221"/>
      <c r="E172" s="220"/>
      <c r="F172" s="220"/>
      <c r="G172" s="219"/>
      <c r="H172" s="359"/>
      <c r="I172" s="391"/>
      <c r="J172" s="391"/>
      <c r="K172" s="391"/>
      <c r="L172" s="33" t="s">
        <v>122</v>
      </c>
      <c r="M172" s="55"/>
      <c r="N172" s="33" t="s">
        <v>121</v>
      </c>
      <c r="O172" s="55"/>
      <c r="P172" s="33" t="s">
        <v>120</v>
      </c>
      <c r="Q172" s="55"/>
      <c r="R172" s="33" t="s">
        <v>119</v>
      </c>
      <c r="S172" s="55"/>
      <c r="T172" s="33" t="s">
        <v>118</v>
      </c>
      <c r="U172" s="55"/>
      <c r="V172" s="33" t="s">
        <v>117</v>
      </c>
      <c r="W172" s="55"/>
      <c r="X172" s="33" t="s">
        <v>116</v>
      </c>
      <c r="Y172" s="55"/>
      <c r="Z172" s="33" t="s">
        <v>115</v>
      </c>
      <c r="AA172" s="55"/>
      <c r="AB172" s="193"/>
      <c r="AC172" s="55"/>
      <c r="AD172" s="193"/>
      <c r="AE172" s="22"/>
      <c r="AF172" s="422"/>
      <c r="AG172" s="422"/>
      <c r="AH172" s="278"/>
      <c r="AI172" s="306"/>
      <c r="AJ172" s="379"/>
      <c r="AK172" s="347"/>
      <c r="AL172" s="377"/>
      <c r="AM172" s="379"/>
      <c r="AN172" s="347"/>
      <c r="AO172" s="377"/>
      <c r="AP172" s="379"/>
      <c r="AQ172" s="347"/>
      <c r="AR172" s="377"/>
      <c r="AS172" s="379"/>
      <c r="AT172" s="347"/>
      <c r="AU172" s="377"/>
      <c r="AV172" s="379"/>
      <c r="AW172" s="372"/>
      <c r="AX172" s="375"/>
      <c r="AY172" s="417"/>
      <c r="AZ172" s="411"/>
      <c r="BA172" s="411"/>
      <c r="BB172" s="414"/>
    </row>
    <row r="173" spans="2:62" ht="28.15" customHeight="1" x14ac:dyDescent="0.2">
      <c r="B173" s="30"/>
      <c r="C173" s="340"/>
      <c r="D173" s="218"/>
      <c r="E173" s="217"/>
      <c r="F173" s="217"/>
      <c r="G173" s="216"/>
      <c r="H173" s="360"/>
      <c r="I173" s="392"/>
      <c r="J173" s="392"/>
      <c r="K173" s="392"/>
      <c r="L173" s="25" t="s">
        <v>114</v>
      </c>
      <c r="M173" s="114"/>
      <c r="N173" s="25" t="s">
        <v>112</v>
      </c>
      <c r="O173" s="114"/>
      <c r="P173" s="25" t="s">
        <v>111</v>
      </c>
      <c r="Q173" s="114"/>
      <c r="R173" s="25" t="s">
        <v>110</v>
      </c>
      <c r="S173" s="114"/>
      <c r="T173" s="25" t="s">
        <v>109</v>
      </c>
      <c r="U173" s="114"/>
      <c r="V173" s="25" t="s">
        <v>108</v>
      </c>
      <c r="W173" s="114"/>
      <c r="X173" s="25" t="s">
        <v>107</v>
      </c>
      <c r="Y173" s="114"/>
      <c r="Z173" s="25" t="s">
        <v>106</v>
      </c>
      <c r="AA173" s="114"/>
      <c r="AB173" s="190"/>
      <c r="AC173" s="114"/>
      <c r="AD173" s="190"/>
      <c r="AE173" s="22"/>
      <c r="AF173" s="422"/>
      <c r="AG173" s="422"/>
      <c r="AH173" s="278"/>
      <c r="AI173" s="306"/>
      <c r="AJ173" s="379"/>
      <c r="AK173" s="347"/>
      <c r="AL173" s="377"/>
      <c r="AM173" s="379"/>
      <c r="AN173" s="347"/>
      <c r="AO173" s="377"/>
      <c r="AP173" s="379"/>
      <c r="AQ173" s="347"/>
      <c r="AR173" s="377"/>
      <c r="AS173" s="379"/>
      <c r="AT173" s="347"/>
      <c r="AU173" s="377"/>
      <c r="AV173" s="379"/>
      <c r="AW173" s="372"/>
      <c r="AX173" s="375"/>
      <c r="AY173" s="417"/>
      <c r="AZ173" s="411"/>
      <c r="BA173" s="411"/>
      <c r="BB173" s="414"/>
    </row>
    <row r="174" spans="2:62" ht="28.15" customHeight="1" thickBot="1" x14ac:dyDescent="0.25">
      <c r="B174" s="20"/>
      <c r="C174" s="341"/>
      <c r="D174" s="215"/>
      <c r="E174" s="214"/>
      <c r="F174" s="214"/>
      <c r="G174" s="213"/>
      <c r="H174" s="361"/>
      <c r="I174" s="394"/>
      <c r="J174" s="394"/>
      <c r="K174" s="394"/>
      <c r="L174" s="15" t="s">
        <v>105</v>
      </c>
      <c r="M174" s="16"/>
      <c r="N174" s="15" t="s">
        <v>104</v>
      </c>
      <c r="O174" s="16"/>
      <c r="P174" s="15" t="s">
        <v>103</v>
      </c>
      <c r="Q174" s="16"/>
      <c r="R174" s="15" t="s">
        <v>102</v>
      </c>
      <c r="S174" s="16"/>
      <c r="T174" s="15">
        <v>20</v>
      </c>
      <c r="U174" s="16"/>
      <c r="V174" s="15" t="s">
        <v>101</v>
      </c>
      <c r="W174" s="16"/>
      <c r="X174" s="15" t="s">
        <v>100</v>
      </c>
      <c r="Y174" s="16"/>
      <c r="Z174" s="15" t="s">
        <v>99</v>
      </c>
      <c r="AA174" s="16"/>
      <c r="AB174" s="187"/>
      <c r="AC174" s="16"/>
      <c r="AD174" s="186"/>
      <c r="AE174" s="11"/>
      <c r="AF174" s="423"/>
      <c r="AG174" s="423"/>
      <c r="AH174" s="277"/>
      <c r="AI174" s="306"/>
      <c r="AJ174" s="380"/>
      <c r="AK174" s="381"/>
      <c r="AL174" s="378"/>
      <c r="AM174" s="380"/>
      <c r="AN174" s="381"/>
      <c r="AO174" s="378"/>
      <c r="AP174" s="380"/>
      <c r="AQ174" s="381"/>
      <c r="AR174" s="378"/>
      <c r="AS174" s="380"/>
      <c r="AT174" s="381"/>
      <c r="AU174" s="378"/>
      <c r="AV174" s="380"/>
      <c r="AW174" s="373"/>
      <c r="AX174" s="376"/>
      <c r="AY174" s="418"/>
      <c r="AZ174" s="412"/>
      <c r="BA174" s="412"/>
      <c r="BB174" s="415"/>
    </row>
    <row r="175" spans="2:62" ht="85.9" customHeight="1" thickTop="1" thickBot="1" x14ac:dyDescent="0.35">
      <c r="B175" s="113" t="s">
        <v>173</v>
      </c>
      <c r="C175" s="103" t="s">
        <v>172</v>
      </c>
      <c r="D175" s="108" t="s">
        <v>171</v>
      </c>
      <c r="E175" s="211" t="s">
        <v>170</v>
      </c>
      <c r="F175" s="210"/>
      <c r="G175" s="209"/>
      <c r="H175" s="109" t="s">
        <v>169</v>
      </c>
      <c r="I175" s="108" t="s">
        <v>96</v>
      </c>
      <c r="J175" s="108" t="s">
        <v>168</v>
      </c>
      <c r="K175" s="108" t="s">
        <v>97</v>
      </c>
      <c r="L175" s="365" t="s">
        <v>167</v>
      </c>
      <c r="M175" s="366"/>
      <c r="N175" s="365" t="s">
        <v>166</v>
      </c>
      <c r="O175" s="366"/>
      <c r="P175" s="365" t="s">
        <v>166</v>
      </c>
      <c r="Q175" s="367"/>
      <c r="R175" s="365" t="s">
        <v>166</v>
      </c>
      <c r="S175" s="367"/>
      <c r="T175" s="365" t="s">
        <v>166</v>
      </c>
      <c r="U175" s="367"/>
      <c r="V175" s="365" t="s">
        <v>166</v>
      </c>
      <c r="W175" s="367"/>
      <c r="X175" s="365" t="s">
        <v>166</v>
      </c>
      <c r="Y175" s="367"/>
      <c r="Z175" s="365" t="s">
        <v>166</v>
      </c>
      <c r="AA175" s="367"/>
      <c r="AB175" s="368" t="s">
        <v>165</v>
      </c>
      <c r="AC175" s="367"/>
      <c r="AD175" s="109" t="s">
        <v>164</v>
      </c>
      <c r="AE175" s="109" t="s">
        <v>163</v>
      </c>
      <c r="AF175" s="108" t="s">
        <v>162</v>
      </c>
      <c r="AG175" s="108" t="s">
        <v>161</v>
      </c>
      <c r="AH175" s="286" t="s">
        <v>160</v>
      </c>
      <c r="AI175" s="293"/>
      <c r="AJ175" s="104" t="s">
        <v>159</v>
      </c>
      <c r="AK175" s="103" t="s">
        <v>158</v>
      </c>
      <c r="AL175" s="102" t="s">
        <v>157</v>
      </c>
      <c r="AM175" s="104" t="s">
        <v>156</v>
      </c>
      <c r="AN175" s="103" t="s">
        <v>155</v>
      </c>
      <c r="AO175" s="102" t="s">
        <v>154</v>
      </c>
      <c r="AP175" s="104" t="s">
        <v>153</v>
      </c>
      <c r="AQ175" s="103" t="s">
        <v>152</v>
      </c>
      <c r="AR175" s="105" t="s">
        <v>151</v>
      </c>
      <c r="AS175" s="104" t="s">
        <v>150</v>
      </c>
      <c r="AT175" s="103" t="s">
        <v>149</v>
      </c>
      <c r="AU175" s="102" t="s">
        <v>148</v>
      </c>
      <c r="AV175" s="104" t="s">
        <v>147</v>
      </c>
      <c r="AW175" s="103" t="s">
        <v>146</v>
      </c>
      <c r="AX175" s="102" t="s">
        <v>145</v>
      </c>
      <c r="AY175" s="101" t="s">
        <v>144</v>
      </c>
      <c r="AZ175" s="100" t="s">
        <v>143</v>
      </c>
      <c r="BA175" s="100" t="s">
        <v>142</v>
      </c>
      <c r="BB175" s="99" t="s">
        <v>141</v>
      </c>
    </row>
    <row r="176" spans="2:62" ht="48" thickBot="1" x14ac:dyDescent="0.3">
      <c r="B176" s="98" t="s">
        <v>234</v>
      </c>
      <c r="C176" s="97"/>
      <c r="D176" s="208">
        <v>243</v>
      </c>
      <c r="E176" s="425">
        <v>5305.42</v>
      </c>
      <c r="F176" s="426"/>
      <c r="G176" s="427"/>
      <c r="H176" s="95" t="s">
        <v>139</v>
      </c>
      <c r="I176" s="94"/>
      <c r="J176" s="94"/>
      <c r="K176" s="93"/>
      <c r="L176" s="92"/>
      <c r="M176" s="88"/>
      <c r="N176" s="92"/>
      <c r="O176" s="88"/>
      <c r="P176" s="92"/>
      <c r="Q176" s="88"/>
      <c r="R176" s="92"/>
      <c r="S176" s="88"/>
      <c r="T176" s="92"/>
      <c r="U176" s="88"/>
      <c r="V176" s="92"/>
      <c r="W176" s="88"/>
      <c r="X176" s="92"/>
      <c r="Y176" s="88"/>
      <c r="Z176" s="92"/>
      <c r="AA176" s="207"/>
      <c r="AB176" s="90" t="s">
        <v>138</v>
      </c>
      <c r="AC176" s="88"/>
      <c r="AD176" s="88"/>
      <c r="AE176" s="88"/>
      <c r="AF176" s="87"/>
      <c r="AG176" s="87"/>
      <c r="AH176" s="285"/>
      <c r="AI176" s="66" t="s">
        <v>137</v>
      </c>
      <c r="AJ176" s="85">
        <f t="shared" ref="AJ176:BB176" si="22">SUM(AJ178:AJ189)</f>
        <v>43</v>
      </c>
      <c r="AK176" s="84">
        <f t="shared" si="22"/>
        <v>3</v>
      </c>
      <c r="AL176" s="83">
        <f t="shared" si="22"/>
        <v>0</v>
      </c>
      <c r="AM176" s="85">
        <f t="shared" si="22"/>
        <v>0</v>
      </c>
      <c r="AN176" s="84">
        <f t="shared" si="22"/>
        <v>0</v>
      </c>
      <c r="AO176" s="83">
        <f t="shared" si="22"/>
        <v>0</v>
      </c>
      <c r="AP176" s="85">
        <f t="shared" si="22"/>
        <v>0</v>
      </c>
      <c r="AQ176" s="84">
        <f t="shared" si="22"/>
        <v>0</v>
      </c>
      <c r="AR176" s="83">
        <f t="shared" si="22"/>
        <v>0</v>
      </c>
      <c r="AS176" s="85">
        <f t="shared" si="22"/>
        <v>12</v>
      </c>
      <c r="AT176" s="84">
        <f t="shared" si="22"/>
        <v>1</v>
      </c>
      <c r="AU176" s="83">
        <f t="shared" si="22"/>
        <v>0</v>
      </c>
      <c r="AV176" s="85">
        <f t="shared" si="22"/>
        <v>4</v>
      </c>
      <c r="AW176" s="84">
        <f t="shared" si="22"/>
        <v>0</v>
      </c>
      <c r="AX176" s="83">
        <f t="shared" si="22"/>
        <v>0</v>
      </c>
      <c r="AY176" s="82">
        <f t="shared" si="22"/>
        <v>0</v>
      </c>
      <c r="AZ176" s="81">
        <f t="shared" si="22"/>
        <v>0</v>
      </c>
      <c r="BA176" s="81">
        <f t="shared" si="22"/>
        <v>0</v>
      </c>
      <c r="BB176" s="80">
        <f t="shared" si="22"/>
        <v>0</v>
      </c>
      <c r="BC176" s="79" t="s">
        <v>136</v>
      </c>
      <c r="BF176" s="5">
        <f>SUM(AJ176:AL176)/$BG$5</f>
        <v>46</v>
      </c>
      <c r="BG176" s="5">
        <f>SUM(AM176:AO176,AY176)/$BG$5</f>
        <v>0</v>
      </c>
      <c r="BH176" s="5">
        <f>SUM(AP176:AR176,AZ176)/$BG$5</f>
        <v>0</v>
      </c>
      <c r="BI176" s="5">
        <f>SUM(AS176:AU176,BA176)/$BG$5</f>
        <v>13</v>
      </c>
      <c r="BJ176" s="5">
        <f>SUM(AV176:AX176,BB176)/$BG$5</f>
        <v>4</v>
      </c>
    </row>
    <row r="177" spans="2:62" ht="37.5" thickBot="1" x14ac:dyDescent="0.3">
      <c r="B177" s="78"/>
      <c r="C177" s="77"/>
      <c r="D177" s="206"/>
      <c r="E177" s="205"/>
      <c r="F177" s="205"/>
      <c r="G177" s="204"/>
      <c r="H177" s="73"/>
      <c r="I177" s="70"/>
      <c r="J177" s="70"/>
      <c r="K177" s="72"/>
      <c r="L177" s="70"/>
      <c r="M177" s="69"/>
      <c r="N177" s="70"/>
      <c r="O177" s="69"/>
      <c r="P177" s="70"/>
      <c r="Q177" s="69"/>
      <c r="R177" s="70"/>
      <c r="S177" s="69"/>
      <c r="T177" s="70"/>
      <c r="U177" s="69"/>
      <c r="V177" s="70"/>
      <c r="W177" s="69"/>
      <c r="X177" s="70"/>
      <c r="Y177" s="69"/>
      <c r="Z177" s="70"/>
      <c r="AA177" s="69"/>
      <c r="AB177" s="71"/>
      <c r="AC177" s="69"/>
      <c r="AD177" s="69"/>
      <c r="AE177" s="69"/>
      <c r="AF177" s="68"/>
      <c r="AG177" s="68"/>
      <c r="AH177" s="285"/>
      <c r="AI177" s="66" t="s">
        <v>135</v>
      </c>
      <c r="AJ177" s="65">
        <f t="shared" ref="AJ177:BB177" si="23">AJ176/3</f>
        <v>14.333333333333334</v>
      </c>
      <c r="AK177" s="64">
        <f t="shared" si="23"/>
        <v>1</v>
      </c>
      <c r="AL177" s="63">
        <f t="shared" si="23"/>
        <v>0</v>
      </c>
      <c r="AM177" s="65">
        <f t="shared" si="23"/>
        <v>0</v>
      </c>
      <c r="AN177" s="64">
        <f t="shared" si="23"/>
        <v>0</v>
      </c>
      <c r="AO177" s="63">
        <f t="shared" si="23"/>
        <v>0</v>
      </c>
      <c r="AP177" s="65">
        <f t="shared" si="23"/>
        <v>0</v>
      </c>
      <c r="AQ177" s="64">
        <f t="shared" si="23"/>
        <v>0</v>
      </c>
      <c r="AR177" s="63">
        <f t="shared" si="23"/>
        <v>0</v>
      </c>
      <c r="AS177" s="65">
        <f t="shared" si="23"/>
        <v>4</v>
      </c>
      <c r="AT177" s="64">
        <f t="shared" si="23"/>
        <v>0.33333333333333331</v>
      </c>
      <c r="AU177" s="63">
        <f t="shared" si="23"/>
        <v>0</v>
      </c>
      <c r="AV177" s="65">
        <f t="shared" si="23"/>
        <v>1.3333333333333333</v>
      </c>
      <c r="AW177" s="64">
        <f t="shared" si="23"/>
        <v>0</v>
      </c>
      <c r="AX177" s="63">
        <f t="shared" si="23"/>
        <v>0</v>
      </c>
      <c r="AY177" s="62">
        <f t="shared" si="23"/>
        <v>0</v>
      </c>
      <c r="AZ177" s="61">
        <f t="shared" si="23"/>
        <v>0</v>
      </c>
      <c r="BA177" s="61">
        <f t="shared" si="23"/>
        <v>0</v>
      </c>
      <c r="BB177" s="60">
        <f t="shared" si="23"/>
        <v>0</v>
      </c>
      <c r="BC177" s="59" t="s">
        <v>134</v>
      </c>
    </row>
    <row r="178" spans="2:62" ht="28.15" customHeight="1" x14ac:dyDescent="0.2">
      <c r="B178" s="30"/>
      <c r="C178" s="338">
        <v>1</v>
      </c>
      <c r="D178" s="212"/>
      <c r="E178" s="223"/>
      <c r="F178" s="223"/>
      <c r="G178" s="222"/>
      <c r="H178" s="358" t="s">
        <v>133</v>
      </c>
      <c r="I178" s="390">
        <v>131</v>
      </c>
      <c r="J178" s="390">
        <v>30</v>
      </c>
      <c r="K178" s="390">
        <v>6</v>
      </c>
      <c r="L178" s="42" t="s">
        <v>131</v>
      </c>
      <c r="M178" s="43" t="s">
        <v>132</v>
      </c>
      <c r="N178" s="42" t="s">
        <v>129</v>
      </c>
      <c r="O178" s="43" t="s">
        <v>1562</v>
      </c>
      <c r="P178" s="42" t="s">
        <v>128</v>
      </c>
      <c r="Q178" s="43" t="s">
        <v>467</v>
      </c>
      <c r="R178" s="42" t="s">
        <v>127</v>
      </c>
      <c r="S178" s="43" t="s">
        <v>470</v>
      </c>
      <c r="T178" s="42" t="s">
        <v>126</v>
      </c>
      <c r="U178" s="43" t="s">
        <v>179</v>
      </c>
      <c r="V178" s="42" t="s">
        <v>125</v>
      </c>
      <c r="W178" s="43" t="s">
        <v>179</v>
      </c>
      <c r="X178" s="42" t="s">
        <v>124</v>
      </c>
      <c r="Y178" s="43"/>
      <c r="Z178" s="42" t="s">
        <v>123</v>
      </c>
      <c r="AA178" s="43"/>
      <c r="AB178" s="196"/>
      <c r="AC178" s="43"/>
      <c r="AD178" s="196" t="s">
        <v>357</v>
      </c>
      <c r="AE178" s="58"/>
      <c r="AF178" s="421"/>
      <c r="AG178" s="421"/>
      <c r="AH178" s="279"/>
      <c r="AI178" s="306"/>
      <c r="AJ178" s="349">
        <f>SUMPRODUCT(LEN($M178:$AA181)-LEN(SUBSTITUTE($M178:$AA181,"A", "")))</f>
        <v>43</v>
      </c>
      <c r="AK178" s="352">
        <f>SUMPRODUCT(LEN($AD178:$AD181)-LEN(SUBSTITUTE($AD178:$AD181,"A", "")))</f>
        <v>3</v>
      </c>
      <c r="AL178" s="335">
        <f>SUMPRODUCT(LEN($AC178:$AC181)-LEN(SUBSTITUTE($AC178:$AC181,"A", "")))</f>
        <v>0</v>
      </c>
      <c r="AM178" s="349">
        <f>SUMPRODUCT(LEN($M178:$AA181)-LEN(SUBSTITUTE($M178:$AA181,"S", "")))</f>
        <v>0</v>
      </c>
      <c r="AN178" s="352">
        <f>SUMPRODUCT(LEN($AD178:$AD181)-LEN(SUBSTITUTE($AD178:$AD181,"S", "")))</f>
        <v>0</v>
      </c>
      <c r="AO178" s="335">
        <f>SUMPRODUCT(LEN($AC178:$AC181)-LEN(SUBSTITUTE($AC178:$AC181,"S", "")))</f>
        <v>0</v>
      </c>
      <c r="AP178" s="349">
        <f>SUMPRODUCT(LEN($M178:$AA181)-LEN(SUBSTITUTE($M178:$AA181,"F", "")))</f>
        <v>0</v>
      </c>
      <c r="AQ178" s="352">
        <f>SUMPRODUCT(LEN($AD178:$AD181)-LEN(SUBSTITUTE($AD178:$AD181,"F", "")))</f>
        <v>0</v>
      </c>
      <c r="AR178" s="335">
        <f>SUMPRODUCT(LEN($AC178:$AC181)-LEN(SUBSTITUTE($AC178:$AC181,"F", "")))</f>
        <v>0</v>
      </c>
      <c r="AS178" s="349">
        <f>SUMPRODUCT(LEN($M178:$AA181)-LEN(SUBSTITUTE($M178:$AA181,"G", "")))</f>
        <v>12</v>
      </c>
      <c r="AT178" s="352">
        <f>SUMPRODUCT(LEN($AD178:$AD181)-LEN(SUBSTITUTE($AD178:$AD181,"G", "")))</f>
        <v>1</v>
      </c>
      <c r="AU178" s="335">
        <f>SUMPRODUCT(LEN($AC178:$AC181)-LEN(SUBSTITUTE($AC178:$AC181,"G", "")))</f>
        <v>0</v>
      </c>
      <c r="AV178" s="349">
        <f>SUMPRODUCT(LEN($L178:$AA181)-LEN(SUBSTITUTE($L178:$AA181,"M", "")))</f>
        <v>4</v>
      </c>
      <c r="AW178" s="362">
        <f>SUMPRODUCT(LEN($AD178:$AD181)-LEN(SUBSTITUTE($AD178:$AD181,"M", "")))</f>
        <v>0</v>
      </c>
      <c r="AX178" s="374">
        <f>SUMPRODUCT(LEN($AC178:$AC181)-LEN(SUBSTITUTE($AC178:$AC181,"M", "")))</f>
        <v>0</v>
      </c>
      <c r="AY178" s="416">
        <f>SUMPRODUCT(LEN($AE178:$AE181)-LEN(SUBSTITUTE($AE178:$AE181,"S", "")))</f>
        <v>0</v>
      </c>
      <c r="AZ178" s="410">
        <f>SUMPRODUCT(LEN($AE178:$AE181)-LEN(SUBSTITUTE($AE178:$AE181,"F", "")))</f>
        <v>0</v>
      </c>
      <c r="BA178" s="410">
        <f>SUMPRODUCT(LEN($AE178:$AE181)-LEN(SUBSTITUTE($AE178:$AE181,"G", "")))</f>
        <v>0</v>
      </c>
      <c r="BB178" s="413">
        <f>SUMPRODUCT(LEN($AE178:$AE181)-LEN(SUBSTITUTE($AE178:$AE181,"M", "")))</f>
        <v>0</v>
      </c>
    </row>
    <row r="179" spans="2:62" ht="28.15" customHeight="1" thickBot="1" x14ac:dyDescent="0.25">
      <c r="B179" s="30"/>
      <c r="C179" s="339"/>
      <c r="D179" s="221"/>
      <c r="E179" s="220"/>
      <c r="F179" s="220"/>
      <c r="G179" s="219"/>
      <c r="H179" s="359"/>
      <c r="I179" s="391"/>
      <c r="J179" s="391"/>
      <c r="K179" s="391"/>
      <c r="L179" s="33" t="s">
        <v>122</v>
      </c>
      <c r="M179" s="55" t="s">
        <v>132</v>
      </c>
      <c r="N179" s="33" t="s">
        <v>121</v>
      </c>
      <c r="O179" s="55" t="s">
        <v>1612</v>
      </c>
      <c r="P179" s="33" t="s">
        <v>120</v>
      </c>
      <c r="Q179" s="55" t="s">
        <v>357</v>
      </c>
      <c r="R179" s="33" t="s">
        <v>119</v>
      </c>
      <c r="S179" s="55" t="s">
        <v>469</v>
      </c>
      <c r="T179" s="33" t="s">
        <v>118</v>
      </c>
      <c r="U179" s="55" t="s">
        <v>357</v>
      </c>
      <c r="V179" s="33" t="s">
        <v>117</v>
      </c>
      <c r="W179" s="55" t="s">
        <v>132</v>
      </c>
      <c r="X179" s="33" t="s">
        <v>116</v>
      </c>
      <c r="Y179" s="55"/>
      <c r="Z179" s="33" t="s">
        <v>115</v>
      </c>
      <c r="AA179" s="55"/>
      <c r="AB179" s="193"/>
      <c r="AC179" s="55"/>
      <c r="AD179" s="193" t="s">
        <v>496</v>
      </c>
      <c r="AE179" s="57"/>
      <c r="AF179" s="422"/>
      <c r="AG179" s="422"/>
      <c r="AH179" s="278"/>
      <c r="AI179" s="306"/>
      <c r="AJ179" s="379"/>
      <c r="AK179" s="347"/>
      <c r="AL179" s="377"/>
      <c r="AM179" s="379"/>
      <c r="AN179" s="347"/>
      <c r="AO179" s="377"/>
      <c r="AP179" s="379"/>
      <c r="AQ179" s="347"/>
      <c r="AR179" s="377"/>
      <c r="AS179" s="379"/>
      <c r="AT179" s="347"/>
      <c r="AU179" s="377"/>
      <c r="AV179" s="379"/>
      <c r="AW179" s="372"/>
      <c r="AX179" s="375"/>
      <c r="AY179" s="417"/>
      <c r="AZ179" s="411"/>
      <c r="BA179" s="411"/>
      <c r="BB179" s="414"/>
    </row>
    <row r="180" spans="2:62" ht="28.15" customHeight="1" x14ac:dyDescent="0.2">
      <c r="B180" s="30"/>
      <c r="C180" s="340"/>
      <c r="D180" s="218"/>
      <c r="E180" s="217"/>
      <c r="F180" s="217"/>
      <c r="G180" s="216"/>
      <c r="H180" s="360">
        <v>243</v>
      </c>
      <c r="I180" s="392"/>
      <c r="J180" s="392"/>
      <c r="K180" s="392"/>
      <c r="L180" s="25" t="s">
        <v>114</v>
      </c>
      <c r="M180" s="114" t="s">
        <v>132</v>
      </c>
      <c r="N180" s="25" t="s">
        <v>112</v>
      </c>
      <c r="O180" s="114" t="s">
        <v>527</v>
      </c>
      <c r="P180" s="25" t="s">
        <v>111</v>
      </c>
      <c r="Q180" s="114" t="s">
        <v>467</v>
      </c>
      <c r="R180" s="25" t="s">
        <v>110</v>
      </c>
      <c r="S180" s="114" t="s">
        <v>469</v>
      </c>
      <c r="T180" s="25" t="s">
        <v>109</v>
      </c>
      <c r="U180" s="114" t="s">
        <v>479</v>
      </c>
      <c r="V180" s="25" t="s">
        <v>108</v>
      </c>
      <c r="W180" s="114" t="s">
        <v>132</v>
      </c>
      <c r="X180" s="25" t="s">
        <v>107</v>
      </c>
      <c r="Y180" s="114"/>
      <c r="Z180" s="25" t="s">
        <v>106</v>
      </c>
      <c r="AA180" s="114"/>
      <c r="AB180" s="190"/>
      <c r="AC180" s="114"/>
      <c r="AD180" s="190"/>
      <c r="AE180" s="57"/>
      <c r="AF180" s="422"/>
      <c r="AG180" s="422"/>
      <c r="AH180" s="278"/>
      <c r="AI180" s="306"/>
      <c r="AJ180" s="379"/>
      <c r="AK180" s="347"/>
      <c r="AL180" s="377"/>
      <c r="AM180" s="379"/>
      <c r="AN180" s="347"/>
      <c r="AO180" s="377"/>
      <c r="AP180" s="379"/>
      <c r="AQ180" s="347"/>
      <c r="AR180" s="377"/>
      <c r="AS180" s="379"/>
      <c r="AT180" s="347"/>
      <c r="AU180" s="377"/>
      <c r="AV180" s="379"/>
      <c r="AW180" s="372"/>
      <c r="AX180" s="375"/>
      <c r="AY180" s="417"/>
      <c r="AZ180" s="411"/>
      <c r="BA180" s="411"/>
      <c r="BB180" s="414"/>
    </row>
    <row r="181" spans="2:62" ht="28.15" customHeight="1" thickBot="1" x14ac:dyDescent="0.25">
      <c r="B181" s="30"/>
      <c r="C181" s="355"/>
      <c r="D181" s="246"/>
      <c r="E181" s="254"/>
      <c r="F181" s="254"/>
      <c r="G181" s="253"/>
      <c r="H181" s="361"/>
      <c r="I181" s="393"/>
      <c r="J181" s="393"/>
      <c r="K181" s="393"/>
      <c r="L181" s="50" t="s">
        <v>105</v>
      </c>
      <c r="M181" s="51" t="s">
        <v>1269</v>
      </c>
      <c r="N181" s="50" t="s">
        <v>104</v>
      </c>
      <c r="O181" s="51" t="s">
        <v>1329</v>
      </c>
      <c r="P181" s="50" t="s">
        <v>103</v>
      </c>
      <c r="Q181" s="51" t="s">
        <v>132</v>
      </c>
      <c r="R181" s="50" t="s">
        <v>102</v>
      </c>
      <c r="S181" s="51" t="s">
        <v>493</v>
      </c>
      <c r="T181" s="50">
        <v>20</v>
      </c>
      <c r="U181" s="51" t="s">
        <v>479</v>
      </c>
      <c r="V181" s="50" t="s">
        <v>101</v>
      </c>
      <c r="W181" s="51" t="s">
        <v>132</v>
      </c>
      <c r="X181" s="50" t="s">
        <v>100</v>
      </c>
      <c r="Y181" s="51"/>
      <c r="Z181" s="50" t="s">
        <v>99</v>
      </c>
      <c r="AA181" s="51"/>
      <c r="AB181" s="187"/>
      <c r="AC181" s="51"/>
      <c r="AD181" s="187"/>
      <c r="AE181" s="56"/>
      <c r="AF181" s="424"/>
      <c r="AG181" s="424"/>
      <c r="AH181" s="280"/>
      <c r="AI181" s="306"/>
      <c r="AJ181" s="380"/>
      <c r="AK181" s="381"/>
      <c r="AL181" s="378"/>
      <c r="AM181" s="380"/>
      <c r="AN181" s="381"/>
      <c r="AO181" s="378"/>
      <c r="AP181" s="380"/>
      <c r="AQ181" s="381"/>
      <c r="AR181" s="378"/>
      <c r="AS181" s="380"/>
      <c r="AT181" s="381"/>
      <c r="AU181" s="378"/>
      <c r="AV181" s="380"/>
      <c r="AW181" s="373"/>
      <c r="AX181" s="376"/>
      <c r="AY181" s="418"/>
      <c r="AZ181" s="412"/>
      <c r="BA181" s="412"/>
      <c r="BB181" s="415"/>
    </row>
    <row r="182" spans="2:62" ht="28.15" customHeight="1" x14ac:dyDescent="0.2">
      <c r="B182" s="30"/>
      <c r="C182" s="338">
        <v>2</v>
      </c>
      <c r="D182" s="212"/>
      <c r="E182" s="223"/>
      <c r="F182" s="223"/>
      <c r="G182" s="222"/>
      <c r="H182" s="358"/>
      <c r="I182" s="390"/>
      <c r="J182" s="390"/>
      <c r="K182" s="390"/>
      <c r="L182" s="42" t="s">
        <v>131</v>
      </c>
      <c r="M182" s="43"/>
      <c r="N182" s="42" t="s">
        <v>129</v>
      </c>
      <c r="O182" s="43"/>
      <c r="P182" s="42" t="s">
        <v>128</v>
      </c>
      <c r="Q182" s="43"/>
      <c r="R182" s="42" t="s">
        <v>127</v>
      </c>
      <c r="S182" s="43"/>
      <c r="T182" s="42" t="s">
        <v>126</v>
      </c>
      <c r="U182" s="43"/>
      <c r="V182" s="42" t="s">
        <v>125</v>
      </c>
      <c r="W182" s="43"/>
      <c r="X182" s="42" t="s">
        <v>124</v>
      </c>
      <c r="Y182" s="43"/>
      <c r="Z182" s="42" t="s">
        <v>123</v>
      </c>
      <c r="AA182" s="43"/>
      <c r="AB182" s="196"/>
      <c r="AC182" s="43"/>
      <c r="AD182" s="196"/>
      <c r="AE182" s="39"/>
      <c r="AF182" s="421"/>
      <c r="AG182" s="421"/>
      <c r="AH182" s="279"/>
      <c r="AI182" s="306"/>
      <c r="AJ182" s="349">
        <f>SUMPRODUCT(LEN($M182:$AA185)-LEN(SUBSTITUTE($M182:$AA185,"A", "")))</f>
        <v>0</v>
      </c>
      <c r="AK182" s="352">
        <f>SUMPRODUCT(LEN($AD182:$AD185)-LEN(SUBSTITUTE($AD182:$AD185,"A", "")))</f>
        <v>0</v>
      </c>
      <c r="AL182" s="335">
        <f>SUMPRODUCT(LEN($AC182:$AC185)-LEN(SUBSTITUTE($AC182:$AC185,"A", "")))</f>
        <v>0</v>
      </c>
      <c r="AM182" s="349">
        <f>SUMPRODUCT(LEN($M182:$AA185)-LEN(SUBSTITUTE($M182:$AA185,"S", "")))</f>
        <v>0</v>
      </c>
      <c r="AN182" s="352">
        <f>SUMPRODUCT(LEN($AD182:$AD185)-LEN(SUBSTITUTE($AD182:$AD185,"S", "")))</f>
        <v>0</v>
      </c>
      <c r="AO182" s="335">
        <f>SUMPRODUCT(LEN($AC182:$AC185)-LEN(SUBSTITUTE($AC182:$AC185,"S", "")))</f>
        <v>0</v>
      </c>
      <c r="AP182" s="349">
        <f>SUMPRODUCT(LEN($M182:$AA185)-LEN(SUBSTITUTE($M182:$AA185,"F", "")))</f>
        <v>0</v>
      </c>
      <c r="AQ182" s="352">
        <f>SUMPRODUCT(LEN($AD182:$AD185)-LEN(SUBSTITUTE($AD182:$AD185,"F", "")))</f>
        <v>0</v>
      </c>
      <c r="AR182" s="335">
        <f>SUMPRODUCT(LEN($AC182:$AC185)-LEN(SUBSTITUTE($AC182:$AC185,"F", "")))</f>
        <v>0</v>
      </c>
      <c r="AS182" s="349">
        <f>SUMPRODUCT(LEN($M182:$AA185)-LEN(SUBSTITUTE($M182:$AA185,"G", "")))</f>
        <v>0</v>
      </c>
      <c r="AT182" s="352">
        <f>SUMPRODUCT(LEN($AD182:$AD185)-LEN(SUBSTITUTE($AD182:$AD185,"G", "")))</f>
        <v>0</v>
      </c>
      <c r="AU182" s="335">
        <f>SUMPRODUCT(LEN($AC182:$AC185)-LEN(SUBSTITUTE($AC182:$AC185,"G", "")))</f>
        <v>0</v>
      </c>
      <c r="AV182" s="349">
        <f>SUMPRODUCT(LEN($L182:$AA185)-LEN(SUBSTITUTE($L182:$AA185,"M", "")))</f>
        <v>0</v>
      </c>
      <c r="AW182" s="362">
        <f>SUMPRODUCT(LEN($AD182:$AD185)-LEN(SUBSTITUTE($AD182:$AD185,"M", "")))</f>
        <v>0</v>
      </c>
      <c r="AX182" s="374">
        <f>SUMPRODUCT(LEN($AC182:$AC185)-LEN(SUBSTITUTE($AC182:$AC185,"M", "")))</f>
        <v>0</v>
      </c>
      <c r="AY182" s="416">
        <f>SUMPRODUCT(LEN($AE182:$AE185)-LEN(SUBSTITUTE($AE182:$AE185,"S", "")))</f>
        <v>0</v>
      </c>
      <c r="AZ182" s="410">
        <f>SUMPRODUCT(LEN($AE182:$AE185)-LEN(SUBSTITUTE($AE182:$AE185,"F", "")))</f>
        <v>0</v>
      </c>
      <c r="BA182" s="410">
        <f>SUMPRODUCT(LEN($AE182:$AE185)-LEN(SUBSTITUTE($AE182:$AE185,"G", "")))</f>
        <v>0</v>
      </c>
      <c r="BB182" s="413">
        <f>SUMPRODUCT(LEN($AE182:$AE185)-LEN(SUBSTITUTE($AE182:$AE185,"M", "")))</f>
        <v>0</v>
      </c>
    </row>
    <row r="183" spans="2:62" ht="28.15" customHeight="1" thickBot="1" x14ac:dyDescent="0.25">
      <c r="B183" s="30"/>
      <c r="C183" s="339"/>
      <c r="D183" s="221"/>
      <c r="E183" s="220"/>
      <c r="F183" s="220"/>
      <c r="G183" s="219"/>
      <c r="H183" s="359"/>
      <c r="I183" s="391"/>
      <c r="J183" s="391"/>
      <c r="K183" s="391"/>
      <c r="L183" s="33" t="s">
        <v>122</v>
      </c>
      <c r="M183" s="55"/>
      <c r="N183" s="33" t="s">
        <v>121</v>
      </c>
      <c r="O183" s="55"/>
      <c r="P183" s="33" t="s">
        <v>120</v>
      </c>
      <c r="Q183" s="55"/>
      <c r="R183" s="33" t="s">
        <v>119</v>
      </c>
      <c r="S183" s="55"/>
      <c r="T183" s="33" t="s">
        <v>118</v>
      </c>
      <c r="U183" s="55"/>
      <c r="V183" s="33" t="s">
        <v>117</v>
      </c>
      <c r="W183" s="55"/>
      <c r="X183" s="33" t="s">
        <v>116</v>
      </c>
      <c r="Y183" s="55"/>
      <c r="Z183" s="33" t="s">
        <v>115</v>
      </c>
      <c r="AA183" s="55"/>
      <c r="AB183" s="193"/>
      <c r="AC183" s="55"/>
      <c r="AD183" s="193"/>
      <c r="AE183" s="22"/>
      <c r="AF183" s="422"/>
      <c r="AG183" s="422"/>
      <c r="AH183" s="278"/>
      <c r="AI183" s="306"/>
      <c r="AJ183" s="379"/>
      <c r="AK183" s="347"/>
      <c r="AL183" s="377"/>
      <c r="AM183" s="379"/>
      <c r="AN183" s="347"/>
      <c r="AO183" s="377"/>
      <c r="AP183" s="379"/>
      <c r="AQ183" s="347"/>
      <c r="AR183" s="377"/>
      <c r="AS183" s="379"/>
      <c r="AT183" s="347"/>
      <c r="AU183" s="377"/>
      <c r="AV183" s="379"/>
      <c r="AW183" s="372"/>
      <c r="AX183" s="375"/>
      <c r="AY183" s="417"/>
      <c r="AZ183" s="411"/>
      <c r="BA183" s="411"/>
      <c r="BB183" s="414"/>
    </row>
    <row r="184" spans="2:62" ht="28.15" customHeight="1" x14ac:dyDescent="0.2">
      <c r="B184" s="30"/>
      <c r="C184" s="340"/>
      <c r="D184" s="218"/>
      <c r="E184" s="217"/>
      <c r="F184" s="217"/>
      <c r="G184" s="216"/>
      <c r="H184" s="360"/>
      <c r="I184" s="392"/>
      <c r="J184" s="392"/>
      <c r="K184" s="392"/>
      <c r="L184" s="25" t="s">
        <v>114</v>
      </c>
      <c r="M184" s="114"/>
      <c r="N184" s="25" t="s">
        <v>112</v>
      </c>
      <c r="O184" s="114"/>
      <c r="P184" s="25" t="s">
        <v>111</v>
      </c>
      <c r="Q184" s="114"/>
      <c r="R184" s="25" t="s">
        <v>110</v>
      </c>
      <c r="S184" s="114"/>
      <c r="T184" s="25" t="s">
        <v>109</v>
      </c>
      <c r="U184" s="114"/>
      <c r="V184" s="25" t="s">
        <v>108</v>
      </c>
      <c r="W184" s="114"/>
      <c r="X184" s="25" t="s">
        <v>107</v>
      </c>
      <c r="Y184" s="114"/>
      <c r="Z184" s="25" t="s">
        <v>106</v>
      </c>
      <c r="AA184" s="114"/>
      <c r="AB184" s="190"/>
      <c r="AC184" s="114"/>
      <c r="AD184" s="190"/>
      <c r="AE184" s="22"/>
      <c r="AF184" s="422"/>
      <c r="AG184" s="422"/>
      <c r="AH184" s="278"/>
      <c r="AI184" s="306"/>
      <c r="AJ184" s="379"/>
      <c r="AK184" s="347"/>
      <c r="AL184" s="377"/>
      <c r="AM184" s="379"/>
      <c r="AN184" s="347"/>
      <c r="AO184" s="377"/>
      <c r="AP184" s="379"/>
      <c r="AQ184" s="347"/>
      <c r="AR184" s="377"/>
      <c r="AS184" s="379"/>
      <c r="AT184" s="347"/>
      <c r="AU184" s="377"/>
      <c r="AV184" s="379"/>
      <c r="AW184" s="372"/>
      <c r="AX184" s="375"/>
      <c r="AY184" s="417"/>
      <c r="AZ184" s="411"/>
      <c r="BA184" s="411"/>
      <c r="BB184" s="414"/>
    </row>
    <row r="185" spans="2:62" ht="28.15" customHeight="1" thickBot="1" x14ac:dyDescent="0.25">
      <c r="B185" s="30"/>
      <c r="C185" s="355"/>
      <c r="D185" s="246"/>
      <c r="E185" s="254"/>
      <c r="F185" s="254"/>
      <c r="G185" s="253"/>
      <c r="H185" s="361"/>
      <c r="I185" s="393"/>
      <c r="J185" s="393"/>
      <c r="K185" s="393"/>
      <c r="L185" s="50" t="s">
        <v>105</v>
      </c>
      <c r="M185" s="51"/>
      <c r="N185" s="50" t="s">
        <v>104</v>
      </c>
      <c r="O185" s="51"/>
      <c r="P185" s="50" t="s">
        <v>103</v>
      </c>
      <c r="Q185" s="51"/>
      <c r="R185" s="50" t="s">
        <v>102</v>
      </c>
      <c r="S185" s="51"/>
      <c r="T185" s="50">
        <v>20</v>
      </c>
      <c r="U185" s="51"/>
      <c r="V185" s="50" t="s">
        <v>101</v>
      </c>
      <c r="W185" s="51"/>
      <c r="X185" s="50" t="s">
        <v>100</v>
      </c>
      <c r="Y185" s="51"/>
      <c r="Z185" s="50" t="s">
        <v>99</v>
      </c>
      <c r="AA185" s="51"/>
      <c r="AB185" s="187"/>
      <c r="AC185" s="51"/>
      <c r="AD185" s="187"/>
      <c r="AE185" s="48"/>
      <c r="AF185" s="424"/>
      <c r="AG185" s="424"/>
      <c r="AH185" s="280"/>
      <c r="AI185" s="306"/>
      <c r="AJ185" s="380"/>
      <c r="AK185" s="381"/>
      <c r="AL185" s="378"/>
      <c r="AM185" s="380"/>
      <c r="AN185" s="381"/>
      <c r="AO185" s="378"/>
      <c r="AP185" s="380"/>
      <c r="AQ185" s="381"/>
      <c r="AR185" s="378"/>
      <c r="AS185" s="380"/>
      <c r="AT185" s="381"/>
      <c r="AU185" s="378"/>
      <c r="AV185" s="380"/>
      <c r="AW185" s="373"/>
      <c r="AX185" s="376"/>
      <c r="AY185" s="418"/>
      <c r="AZ185" s="412"/>
      <c r="BA185" s="412"/>
      <c r="BB185" s="415"/>
    </row>
    <row r="186" spans="2:62" ht="28.15" customHeight="1" x14ac:dyDescent="0.2">
      <c r="B186" s="30"/>
      <c r="C186" s="338">
        <v>3</v>
      </c>
      <c r="D186" s="212"/>
      <c r="E186" s="223"/>
      <c r="F186" s="223"/>
      <c r="G186" s="222"/>
      <c r="H186" s="358"/>
      <c r="I186" s="390"/>
      <c r="J186" s="390"/>
      <c r="K186" s="390"/>
      <c r="L186" s="42" t="s">
        <v>131</v>
      </c>
      <c r="M186" s="43"/>
      <c r="N186" s="42" t="s">
        <v>129</v>
      </c>
      <c r="O186" s="43"/>
      <c r="P186" s="42" t="s">
        <v>128</v>
      </c>
      <c r="Q186" s="43"/>
      <c r="R186" s="42" t="s">
        <v>127</v>
      </c>
      <c r="S186" s="43"/>
      <c r="T186" s="42" t="s">
        <v>126</v>
      </c>
      <c r="U186" s="43"/>
      <c r="V186" s="42" t="s">
        <v>125</v>
      </c>
      <c r="W186" s="43"/>
      <c r="X186" s="42" t="s">
        <v>124</v>
      </c>
      <c r="Y186" s="43"/>
      <c r="Z186" s="42" t="s">
        <v>123</v>
      </c>
      <c r="AA186" s="43"/>
      <c r="AB186" s="196"/>
      <c r="AC186" s="43"/>
      <c r="AD186" s="196"/>
      <c r="AE186" s="39"/>
      <c r="AF186" s="421"/>
      <c r="AG186" s="421"/>
      <c r="AH186" s="279"/>
      <c r="AI186" s="306"/>
      <c r="AJ186" s="349">
        <f>SUMPRODUCT(LEN($M186:$AA189)-LEN(SUBSTITUTE($M186:$AA189,"A", "")))</f>
        <v>0</v>
      </c>
      <c r="AK186" s="352">
        <f>SUMPRODUCT(LEN($AD186:$AD189)-LEN(SUBSTITUTE($AD186:$AD189,"A", "")))</f>
        <v>0</v>
      </c>
      <c r="AL186" s="335">
        <f>SUMPRODUCT(LEN($AC186:$AC189)-LEN(SUBSTITUTE($AC186:$AC189,"A", "")))</f>
        <v>0</v>
      </c>
      <c r="AM186" s="349">
        <f>SUMPRODUCT(LEN($M186:$AA189)-LEN(SUBSTITUTE($M186:$AA189,"S", "")))</f>
        <v>0</v>
      </c>
      <c r="AN186" s="352">
        <f>SUMPRODUCT(LEN($AD186:$AD189)-LEN(SUBSTITUTE($AD186:$AD189,"S", "")))</f>
        <v>0</v>
      </c>
      <c r="AO186" s="335">
        <f>SUMPRODUCT(LEN($AC186:$AC189)-LEN(SUBSTITUTE($AC186:$AC189,"S", "")))</f>
        <v>0</v>
      </c>
      <c r="AP186" s="349">
        <f>SUMPRODUCT(LEN($M186:$AA189)-LEN(SUBSTITUTE($M186:$AA189,"F", "")))</f>
        <v>0</v>
      </c>
      <c r="AQ186" s="352">
        <f>SUMPRODUCT(LEN($AD186:$AD189)-LEN(SUBSTITUTE($AD186:$AD189,"F", "")))</f>
        <v>0</v>
      </c>
      <c r="AR186" s="335">
        <f>SUMPRODUCT(LEN($AC186:$AC189)-LEN(SUBSTITUTE($AC186:$AC189,"F", "")))</f>
        <v>0</v>
      </c>
      <c r="AS186" s="349">
        <f>SUMPRODUCT(LEN($M186:$AA189)-LEN(SUBSTITUTE($M186:$AA189,"G", "")))</f>
        <v>0</v>
      </c>
      <c r="AT186" s="352">
        <f>SUMPRODUCT(LEN($AD186:$AD189)-LEN(SUBSTITUTE($AD186:$AD189,"G", "")))</f>
        <v>0</v>
      </c>
      <c r="AU186" s="335">
        <f>SUMPRODUCT(LEN($AC186:$AC189)-LEN(SUBSTITUTE($AC186:$AC189,"G", "")))</f>
        <v>0</v>
      </c>
      <c r="AV186" s="349">
        <f>SUMPRODUCT(LEN($L186:$AA189)-LEN(SUBSTITUTE($L186:$AA189,"M", "")))</f>
        <v>0</v>
      </c>
      <c r="AW186" s="362">
        <f>SUMPRODUCT(LEN($AD186:$AD189)-LEN(SUBSTITUTE($AD186:$AD189,"M", "")))</f>
        <v>0</v>
      </c>
      <c r="AX186" s="374">
        <f>SUMPRODUCT(LEN($AC186:$AC189)-LEN(SUBSTITUTE($AC186:$AC189,"M", "")))</f>
        <v>0</v>
      </c>
      <c r="AY186" s="416">
        <f>SUMPRODUCT(LEN($AE186:$AE189)-LEN(SUBSTITUTE($AE186:$AE189,"S", "")))</f>
        <v>0</v>
      </c>
      <c r="AZ186" s="410">
        <f>SUMPRODUCT(LEN($AE186:$AE189)-LEN(SUBSTITUTE($AE186:$AE189,"F", "")))</f>
        <v>0</v>
      </c>
      <c r="BA186" s="410">
        <f>SUMPRODUCT(LEN($AE186:$AE189)-LEN(SUBSTITUTE($AE186:$AE189,"G", "")))</f>
        <v>0</v>
      </c>
      <c r="BB186" s="413">
        <f>SUMPRODUCT(LEN($AE186:$AE189)-LEN(SUBSTITUTE($AE186:$AE189,"M", "")))</f>
        <v>0</v>
      </c>
    </row>
    <row r="187" spans="2:62" ht="28.15" customHeight="1" thickBot="1" x14ac:dyDescent="0.25">
      <c r="B187" s="30"/>
      <c r="C187" s="339"/>
      <c r="D187" s="221"/>
      <c r="E187" s="220"/>
      <c r="F187" s="220"/>
      <c r="G187" s="219"/>
      <c r="H187" s="359"/>
      <c r="I187" s="391"/>
      <c r="J187" s="391"/>
      <c r="K187" s="391"/>
      <c r="L187" s="33" t="s">
        <v>122</v>
      </c>
      <c r="M187" s="55"/>
      <c r="N187" s="33" t="s">
        <v>121</v>
      </c>
      <c r="O187" s="55"/>
      <c r="P187" s="33" t="s">
        <v>120</v>
      </c>
      <c r="Q187" s="55"/>
      <c r="R187" s="33" t="s">
        <v>119</v>
      </c>
      <c r="S187" s="55"/>
      <c r="T187" s="33" t="s">
        <v>118</v>
      </c>
      <c r="U187" s="55"/>
      <c r="V187" s="33" t="s">
        <v>117</v>
      </c>
      <c r="W187" s="55"/>
      <c r="X187" s="33" t="s">
        <v>116</v>
      </c>
      <c r="Y187" s="55"/>
      <c r="Z187" s="33" t="s">
        <v>115</v>
      </c>
      <c r="AA187" s="55"/>
      <c r="AB187" s="193"/>
      <c r="AC187" s="55"/>
      <c r="AD187" s="193"/>
      <c r="AE187" s="22"/>
      <c r="AF187" s="422"/>
      <c r="AG187" s="422"/>
      <c r="AH187" s="278"/>
      <c r="AI187" s="306"/>
      <c r="AJ187" s="379"/>
      <c r="AK187" s="347"/>
      <c r="AL187" s="377"/>
      <c r="AM187" s="379"/>
      <c r="AN187" s="347"/>
      <c r="AO187" s="377"/>
      <c r="AP187" s="379"/>
      <c r="AQ187" s="347"/>
      <c r="AR187" s="377"/>
      <c r="AS187" s="379"/>
      <c r="AT187" s="347"/>
      <c r="AU187" s="377"/>
      <c r="AV187" s="379"/>
      <c r="AW187" s="372"/>
      <c r="AX187" s="375"/>
      <c r="AY187" s="417"/>
      <c r="AZ187" s="411"/>
      <c r="BA187" s="411"/>
      <c r="BB187" s="414"/>
    </row>
    <row r="188" spans="2:62" ht="28.15" customHeight="1" x14ac:dyDescent="0.2">
      <c r="B188" s="30"/>
      <c r="C188" s="340"/>
      <c r="D188" s="218"/>
      <c r="E188" s="217"/>
      <c r="F188" s="217"/>
      <c r="G188" s="216"/>
      <c r="H188" s="360"/>
      <c r="I188" s="392"/>
      <c r="J188" s="392"/>
      <c r="K188" s="392"/>
      <c r="L188" s="25" t="s">
        <v>114</v>
      </c>
      <c r="M188" s="114"/>
      <c r="N188" s="25" t="s">
        <v>112</v>
      </c>
      <c r="O188" s="114"/>
      <c r="P188" s="25" t="s">
        <v>111</v>
      </c>
      <c r="Q188" s="114"/>
      <c r="R188" s="25" t="s">
        <v>110</v>
      </c>
      <c r="S188" s="114"/>
      <c r="T188" s="25" t="s">
        <v>109</v>
      </c>
      <c r="U188" s="114"/>
      <c r="V188" s="25" t="s">
        <v>108</v>
      </c>
      <c r="W188" s="114"/>
      <c r="X188" s="25" t="s">
        <v>107</v>
      </c>
      <c r="Y188" s="114"/>
      <c r="Z188" s="25" t="s">
        <v>106</v>
      </c>
      <c r="AA188" s="114"/>
      <c r="AB188" s="190"/>
      <c r="AC188" s="114"/>
      <c r="AD188" s="190"/>
      <c r="AE188" s="22"/>
      <c r="AF188" s="422"/>
      <c r="AG188" s="422"/>
      <c r="AH188" s="278"/>
      <c r="AI188" s="306"/>
      <c r="AJ188" s="379"/>
      <c r="AK188" s="347"/>
      <c r="AL188" s="377"/>
      <c r="AM188" s="379"/>
      <c r="AN188" s="347"/>
      <c r="AO188" s="377"/>
      <c r="AP188" s="379"/>
      <c r="AQ188" s="347"/>
      <c r="AR188" s="377"/>
      <c r="AS188" s="379"/>
      <c r="AT188" s="347"/>
      <c r="AU188" s="377"/>
      <c r="AV188" s="379"/>
      <c r="AW188" s="372"/>
      <c r="AX188" s="375"/>
      <c r="AY188" s="417"/>
      <c r="AZ188" s="411"/>
      <c r="BA188" s="411"/>
      <c r="BB188" s="414"/>
    </row>
    <row r="189" spans="2:62" ht="28.15" customHeight="1" thickBot="1" x14ac:dyDescent="0.25">
      <c r="B189" s="20"/>
      <c r="C189" s="341"/>
      <c r="D189" s="215"/>
      <c r="E189" s="214"/>
      <c r="F189" s="214"/>
      <c r="G189" s="213"/>
      <c r="H189" s="361"/>
      <c r="I189" s="394"/>
      <c r="J189" s="394"/>
      <c r="K189" s="394"/>
      <c r="L189" s="15" t="s">
        <v>105</v>
      </c>
      <c r="M189" s="16"/>
      <c r="N189" s="15" t="s">
        <v>104</v>
      </c>
      <c r="O189" s="16"/>
      <c r="P189" s="15" t="s">
        <v>103</v>
      </c>
      <c r="Q189" s="16"/>
      <c r="R189" s="15" t="s">
        <v>102</v>
      </c>
      <c r="S189" s="16"/>
      <c r="T189" s="15">
        <v>20</v>
      </c>
      <c r="U189" s="16"/>
      <c r="V189" s="15" t="s">
        <v>101</v>
      </c>
      <c r="W189" s="16"/>
      <c r="X189" s="15" t="s">
        <v>100</v>
      </c>
      <c r="Y189" s="16"/>
      <c r="Z189" s="15" t="s">
        <v>99</v>
      </c>
      <c r="AA189" s="16"/>
      <c r="AB189" s="187"/>
      <c r="AC189" s="16"/>
      <c r="AD189" s="186"/>
      <c r="AE189" s="11"/>
      <c r="AF189" s="423"/>
      <c r="AG189" s="423"/>
      <c r="AH189" s="277"/>
      <c r="AI189" s="306"/>
      <c r="AJ189" s="380"/>
      <c r="AK189" s="381"/>
      <c r="AL189" s="378"/>
      <c r="AM189" s="380"/>
      <c r="AN189" s="381"/>
      <c r="AO189" s="378"/>
      <c r="AP189" s="380"/>
      <c r="AQ189" s="381"/>
      <c r="AR189" s="378"/>
      <c r="AS189" s="380"/>
      <c r="AT189" s="381"/>
      <c r="AU189" s="378"/>
      <c r="AV189" s="380"/>
      <c r="AW189" s="373"/>
      <c r="AX189" s="376"/>
      <c r="AY189" s="418"/>
      <c r="AZ189" s="412"/>
      <c r="BA189" s="412"/>
      <c r="BB189" s="415"/>
    </row>
    <row r="190" spans="2:62" ht="85.9" customHeight="1" thickTop="1" thickBot="1" x14ac:dyDescent="0.35">
      <c r="B190" s="113" t="s">
        <v>173</v>
      </c>
      <c r="C190" s="103" t="s">
        <v>172</v>
      </c>
      <c r="D190" s="108" t="s">
        <v>171</v>
      </c>
      <c r="E190" s="211" t="s">
        <v>170</v>
      </c>
      <c r="F190" s="210"/>
      <c r="G190" s="209"/>
      <c r="H190" s="109" t="s">
        <v>169</v>
      </c>
      <c r="I190" s="108" t="s">
        <v>96</v>
      </c>
      <c r="J190" s="108" t="s">
        <v>168</v>
      </c>
      <c r="K190" s="108" t="s">
        <v>97</v>
      </c>
      <c r="L190" s="365" t="s">
        <v>167</v>
      </c>
      <c r="M190" s="366"/>
      <c r="N190" s="365" t="s">
        <v>166</v>
      </c>
      <c r="O190" s="366"/>
      <c r="P190" s="365" t="s">
        <v>166</v>
      </c>
      <c r="Q190" s="367"/>
      <c r="R190" s="365" t="s">
        <v>166</v>
      </c>
      <c r="S190" s="367"/>
      <c r="T190" s="365" t="s">
        <v>166</v>
      </c>
      <c r="U190" s="367"/>
      <c r="V190" s="365" t="s">
        <v>166</v>
      </c>
      <c r="W190" s="367"/>
      <c r="X190" s="365" t="s">
        <v>166</v>
      </c>
      <c r="Y190" s="367"/>
      <c r="Z190" s="365" t="s">
        <v>166</v>
      </c>
      <c r="AA190" s="367"/>
      <c r="AB190" s="368" t="s">
        <v>165</v>
      </c>
      <c r="AC190" s="367"/>
      <c r="AD190" s="109" t="s">
        <v>164</v>
      </c>
      <c r="AE190" s="109" t="s">
        <v>163</v>
      </c>
      <c r="AF190" s="108" t="s">
        <v>162</v>
      </c>
      <c r="AG190" s="108" t="s">
        <v>161</v>
      </c>
      <c r="AH190" s="286" t="s">
        <v>160</v>
      </c>
      <c r="AI190" s="293"/>
      <c r="AJ190" s="104" t="s">
        <v>159</v>
      </c>
      <c r="AK190" s="103" t="s">
        <v>158</v>
      </c>
      <c r="AL190" s="102" t="s">
        <v>157</v>
      </c>
      <c r="AM190" s="104" t="s">
        <v>156</v>
      </c>
      <c r="AN190" s="103" t="s">
        <v>155</v>
      </c>
      <c r="AO190" s="102" t="s">
        <v>154</v>
      </c>
      <c r="AP190" s="104" t="s">
        <v>153</v>
      </c>
      <c r="AQ190" s="103" t="s">
        <v>152</v>
      </c>
      <c r="AR190" s="105" t="s">
        <v>151</v>
      </c>
      <c r="AS190" s="104" t="s">
        <v>150</v>
      </c>
      <c r="AT190" s="103" t="s">
        <v>149</v>
      </c>
      <c r="AU190" s="102" t="s">
        <v>148</v>
      </c>
      <c r="AV190" s="104" t="s">
        <v>147</v>
      </c>
      <c r="AW190" s="103" t="s">
        <v>146</v>
      </c>
      <c r="AX190" s="102" t="s">
        <v>145</v>
      </c>
      <c r="AY190" s="101" t="s">
        <v>144</v>
      </c>
      <c r="AZ190" s="100" t="s">
        <v>143</v>
      </c>
      <c r="BA190" s="100" t="s">
        <v>142</v>
      </c>
      <c r="BB190" s="99" t="s">
        <v>141</v>
      </c>
    </row>
    <row r="191" spans="2:62" ht="48" thickBot="1" x14ac:dyDescent="0.3">
      <c r="B191" s="98" t="s">
        <v>233</v>
      </c>
      <c r="C191" s="97"/>
      <c r="D191" s="208">
        <v>244</v>
      </c>
      <c r="E191" s="425">
        <v>10874.12</v>
      </c>
      <c r="F191" s="426"/>
      <c r="G191" s="427"/>
      <c r="H191" s="95" t="s">
        <v>139</v>
      </c>
      <c r="I191" s="94"/>
      <c r="J191" s="94"/>
      <c r="K191" s="93"/>
      <c r="L191" s="92"/>
      <c r="M191" s="88"/>
      <c r="N191" s="92"/>
      <c r="O191" s="88"/>
      <c r="P191" s="92"/>
      <c r="Q191" s="88"/>
      <c r="R191" s="92"/>
      <c r="S191" s="88"/>
      <c r="T191" s="92"/>
      <c r="U191" s="88"/>
      <c r="V191" s="92"/>
      <c r="W191" s="88"/>
      <c r="X191" s="92"/>
      <c r="Y191" s="88"/>
      <c r="Z191" s="92"/>
      <c r="AA191" s="207"/>
      <c r="AB191" s="90" t="s">
        <v>138</v>
      </c>
      <c r="AC191" s="88"/>
      <c r="AD191" s="88"/>
      <c r="AE191" s="88"/>
      <c r="AF191" s="87"/>
      <c r="AG191" s="87"/>
      <c r="AH191" s="285"/>
      <c r="AI191" s="66" t="s">
        <v>137</v>
      </c>
      <c r="AJ191" s="85">
        <f t="shared" ref="AJ191:BB191" si="24">SUM(AJ193:AJ204)</f>
        <v>65</v>
      </c>
      <c r="AK191" s="84">
        <f t="shared" si="24"/>
        <v>24</v>
      </c>
      <c r="AL191" s="83">
        <f t="shared" si="24"/>
        <v>0</v>
      </c>
      <c r="AM191" s="85">
        <f t="shared" si="24"/>
        <v>30</v>
      </c>
      <c r="AN191" s="84">
        <f t="shared" si="24"/>
        <v>2</v>
      </c>
      <c r="AO191" s="83">
        <f t="shared" si="24"/>
        <v>0</v>
      </c>
      <c r="AP191" s="85">
        <f t="shared" si="24"/>
        <v>0</v>
      </c>
      <c r="AQ191" s="84">
        <f t="shared" si="24"/>
        <v>0</v>
      </c>
      <c r="AR191" s="83">
        <f t="shared" si="24"/>
        <v>0</v>
      </c>
      <c r="AS191" s="85">
        <f t="shared" si="24"/>
        <v>20</v>
      </c>
      <c r="AT191" s="84">
        <f t="shared" si="24"/>
        <v>7</v>
      </c>
      <c r="AU191" s="83">
        <f t="shared" si="24"/>
        <v>0</v>
      </c>
      <c r="AV191" s="85">
        <f t="shared" si="24"/>
        <v>1</v>
      </c>
      <c r="AW191" s="84">
        <f t="shared" si="24"/>
        <v>0</v>
      </c>
      <c r="AX191" s="83">
        <f t="shared" si="24"/>
        <v>0</v>
      </c>
      <c r="AY191" s="82">
        <f t="shared" si="24"/>
        <v>0</v>
      </c>
      <c r="AZ191" s="81">
        <f t="shared" si="24"/>
        <v>0</v>
      </c>
      <c r="BA191" s="81">
        <f t="shared" si="24"/>
        <v>0</v>
      </c>
      <c r="BB191" s="80">
        <f t="shared" si="24"/>
        <v>0</v>
      </c>
      <c r="BC191" s="79" t="s">
        <v>136</v>
      </c>
      <c r="BF191" s="5">
        <f>SUM(AJ191:AL191)/$BG$5</f>
        <v>89</v>
      </c>
      <c r="BG191" s="5">
        <f>SUM(AM191:AO191,AY191)/$BG$5</f>
        <v>32</v>
      </c>
      <c r="BH191" s="5">
        <f>SUM(AP191:AR191,AZ191)/$BG$5</f>
        <v>0</v>
      </c>
      <c r="BI191" s="5">
        <f>SUM(AS191:AU191,BA191)/$BG$5</f>
        <v>27</v>
      </c>
      <c r="BJ191" s="5">
        <f>SUM(AV191:AX191,BB191)/$BG$5</f>
        <v>1</v>
      </c>
    </row>
    <row r="192" spans="2:62" ht="37.5" thickBot="1" x14ac:dyDescent="0.3">
      <c r="B192" s="78"/>
      <c r="C192" s="77"/>
      <c r="D192" s="206"/>
      <c r="E192" s="205"/>
      <c r="F192" s="205"/>
      <c r="G192" s="204"/>
      <c r="H192" s="73"/>
      <c r="I192" s="70"/>
      <c r="J192" s="70"/>
      <c r="K192" s="72"/>
      <c r="L192" s="70"/>
      <c r="M192" s="69"/>
      <c r="N192" s="70"/>
      <c r="O192" s="69"/>
      <c r="P192" s="70"/>
      <c r="Q192" s="69"/>
      <c r="R192" s="70"/>
      <c r="S192" s="69"/>
      <c r="T192" s="70"/>
      <c r="U192" s="69"/>
      <c r="V192" s="70"/>
      <c r="W192" s="69"/>
      <c r="X192" s="70"/>
      <c r="Y192" s="69"/>
      <c r="Z192" s="70"/>
      <c r="AA192" s="69"/>
      <c r="AB192" s="71"/>
      <c r="AC192" s="69"/>
      <c r="AD192" s="69"/>
      <c r="AE192" s="69"/>
      <c r="AF192" s="68"/>
      <c r="AG192" s="68"/>
      <c r="AH192" s="285"/>
      <c r="AI192" s="66" t="s">
        <v>135</v>
      </c>
      <c r="AJ192" s="65">
        <f t="shared" ref="AJ192:BB192" si="25">AJ191/3</f>
        <v>21.666666666666668</v>
      </c>
      <c r="AK192" s="64">
        <f t="shared" si="25"/>
        <v>8</v>
      </c>
      <c r="AL192" s="63">
        <f t="shared" si="25"/>
        <v>0</v>
      </c>
      <c r="AM192" s="65">
        <f t="shared" si="25"/>
        <v>10</v>
      </c>
      <c r="AN192" s="64">
        <f t="shared" si="25"/>
        <v>0.66666666666666663</v>
      </c>
      <c r="AO192" s="63">
        <f t="shared" si="25"/>
        <v>0</v>
      </c>
      <c r="AP192" s="65">
        <f t="shared" si="25"/>
        <v>0</v>
      </c>
      <c r="AQ192" s="64">
        <f t="shared" si="25"/>
        <v>0</v>
      </c>
      <c r="AR192" s="63">
        <f t="shared" si="25"/>
        <v>0</v>
      </c>
      <c r="AS192" s="65">
        <f t="shared" si="25"/>
        <v>6.666666666666667</v>
      </c>
      <c r="AT192" s="64">
        <f t="shared" si="25"/>
        <v>2.3333333333333335</v>
      </c>
      <c r="AU192" s="63">
        <f t="shared" si="25"/>
        <v>0</v>
      </c>
      <c r="AV192" s="65">
        <f t="shared" si="25"/>
        <v>0.33333333333333331</v>
      </c>
      <c r="AW192" s="64">
        <f t="shared" si="25"/>
        <v>0</v>
      </c>
      <c r="AX192" s="63">
        <f t="shared" si="25"/>
        <v>0</v>
      </c>
      <c r="AY192" s="62">
        <f t="shared" si="25"/>
        <v>0</v>
      </c>
      <c r="AZ192" s="61">
        <f t="shared" si="25"/>
        <v>0</v>
      </c>
      <c r="BA192" s="61">
        <f t="shared" si="25"/>
        <v>0</v>
      </c>
      <c r="BB192" s="60">
        <f t="shared" si="25"/>
        <v>0</v>
      </c>
      <c r="BC192" s="59" t="s">
        <v>134</v>
      </c>
    </row>
    <row r="193" spans="2:62" ht="28.15" customHeight="1" x14ac:dyDescent="0.2">
      <c r="B193" s="30"/>
      <c r="C193" s="338">
        <v>1</v>
      </c>
      <c r="D193" s="212"/>
      <c r="E193" s="223"/>
      <c r="F193" s="223"/>
      <c r="G193" s="222"/>
      <c r="H193" s="358" t="s">
        <v>370</v>
      </c>
      <c r="I193" s="390">
        <v>170</v>
      </c>
      <c r="J193" s="390">
        <v>36</v>
      </c>
      <c r="K193" s="390">
        <v>6</v>
      </c>
      <c r="L193" s="42" t="s">
        <v>131</v>
      </c>
      <c r="M193" s="43" t="s">
        <v>132</v>
      </c>
      <c r="N193" s="42" t="s">
        <v>129</v>
      </c>
      <c r="O193" s="43" t="s">
        <v>458</v>
      </c>
      <c r="P193" s="42" t="s">
        <v>128</v>
      </c>
      <c r="Q193" s="43" t="s">
        <v>794</v>
      </c>
      <c r="R193" s="42" t="s">
        <v>127</v>
      </c>
      <c r="S193" s="43" t="s">
        <v>1589</v>
      </c>
      <c r="T193" s="42" t="s">
        <v>126</v>
      </c>
      <c r="U193" s="43" t="s">
        <v>593</v>
      </c>
      <c r="V193" s="42" t="s">
        <v>125</v>
      </c>
      <c r="W193" s="43" t="s">
        <v>688</v>
      </c>
      <c r="X193" s="42" t="s">
        <v>124</v>
      </c>
      <c r="Y193" s="43" t="s">
        <v>498</v>
      </c>
      <c r="Z193" s="42" t="s">
        <v>123</v>
      </c>
      <c r="AA193" s="43" t="s">
        <v>130</v>
      </c>
      <c r="AB193" s="196"/>
      <c r="AC193" s="43"/>
      <c r="AD193" s="196" t="s">
        <v>1611</v>
      </c>
      <c r="AE193" s="58"/>
      <c r="AF193" s="421"/>
      <c r="AG193" s="421"/>
      <c r="AH193" s="279"/>
      <c r="AI193" s="306"/>
      <c r="AJ193" s="349">
        <f>SUMPRODUCT(LEN($M193:$AA196)-LEN(SUBSTITUTE($M193:$AA196,"A", "")))</f>
        <v>65</v>
      </c>
      <c r="AK193" s="352">
        <f>SUMPRODUCT(LEN($AD193:$AD196)-LEN(SUBSTITUTE($AD193:$AD196,"A", "")))</f>
        <v>24</v>
      </c>
      <c r="AL193" s="335">
        <f>SUMPRODUCT(LEN($AC193:$AC196)-LEN(SUBSTITUTE($AC193:$AC196,"A", "")))</f>
        <v>0</v>
      </c>
      <c r="AM193" s="349">
        <f>SUMPRODUCT(LEN($M193:$AA196)-LEN(SUBSTITUTE($M193:$AA196,"S", "")))</f>
        <v>30</v>
      </c>
      <c r="AN193" s="352">
        <f>SUMPRODUCT(LEN($AD193:$AD196)-LEN(SUBSTITUTE($AD193:$AD196,"S", "")))</f>
        <v>2</v>
      </c>
      <c r="AO193" s="335">
        <f>SUMPRODUCT(LEN($AC193:$AC196)-LEN(SUBSTITUTE($AC193:$AC196,"S", "")))</f>
        <v>0</v>
      </c>
      <c r="AP193" s="349">
        <f>SUMPRODUCT(LEN($M193:$AA196)-LEN(SUBSTITUTE($M193:$AA196,"F", "")))</f>
        <v>0</v>
      </c>
      <c r="AQ193" s="352">
        <f>SUMPRODUCT(LEN($AD193:$AD196)-LEN(SUBSTITUTE($AD193:$AD196,"F", "")))</f>
        <v>0</v>
      </c>
      <c r="AR193" s="335">
        <f>SUMPRODUCT(LEN($AC193:$AC196)-LEN(SUBSTITUTE($AC193:$AC196,"F", "")))</f>
        <v>0</v>
      </c>
      <c r="AS193" s="349">
        <f>SUMPRODUCT(LEN($M193:$AA196)-LEN(SUBSTITUTE($M193:$AA196,"G", "")))</f>
        <v>20</v>
      </c>
      <c r="AT193" s="352">
        <f>SUMPRODUCT(LEN($AD193:$AD196)-LEN(SUBSTITUTE($AD193:$AD196,"G", "")))</f>
        <v>7</v>
      </c>
      <c r="AU193" s="335">
        <f>SUMPRODUCT(LEN($AC193:$AC196)-LEN(SUBSTITUTE($AC193:$AC196,"G", "")))</f>
        <v>0</v>
      </c>
      <c r="AV193" s="349">
        <f>SUMPRODUCT(LEN($L193:$AA196)-LEN(SUBSTITUTE($L193:$AA196,"M", "")))</f>
        <v>1</v>
      </c>
      <c r="AW193" s="362">
        <f>SUMPRODUCT(LEN($AD193:$AD196)-LEN(SUBSTITUTE($AD193:$AD196,"M", "")))</f>
        <v>0</v>
      </c>
      <c r="AX193" s="374">
        <f>SUMPRODUCT(LEN($AC193:$AC196)-LEN(SUBSTITUTE($AC193:$AC196,"M", "")))</f>
        <v>0</v>
      </c>
      <c r="AY193" s="416">
        <f>SUMPRODUCT(LEN($AE193:$AE196)-LEN(SUBSTITUTE($AE193:$AE196,"S", "")))</f>
        <v>0</v>
      </c>
      <c r="AZ193" s="410">
        <f>SUMPRODUCT(LEN($AE193:$AE196)-LEN(SUBSTITUTE($AE193:$AE196,"F", "")))</f>
        <v>0</v>
      </c>
      <c r="BA193" s="410">
        <f>SUMPRODUCT(LEN($AE193:$AE196)-LEN(SUBSTITUTE($AE193:$AE196,"G", "")))</f>
        <v>0</v>
      </c>
      <c r="BB193" s="413">
        <f>SUMPRODUCT(LEN($AE193:$AE196)-LEN(SUBSTITUTE($AE193:$AE196,"M", "")))</f>
        <v>0</v>
      </c>
    </row>
    <row r="194" spans="2:62" ht="28.15" customHeight="1" thickBot="1" x14ac:dyDescent="0.25">
      <c r="B194" s="30"/>
      <c r="C194" s="339"/>
      <c r="D194" s="221"/>
      <c r="E194" s="220"/>
      <c r="F194" s="220"/>
      <c r="G194" s="219"/>
      <c r="H194" s="359"/>
      <c r="I194" s="391"/>
      <c r="J194" s="391"/>
      <c r="K194" s="391"/>
      <c r="L194" s="33" t="s">
        <v>122</v>
      </c>
      <c r="M194" s="55" t="s">
        <v>1329</v>
      </c>
      <c r="N194" s="33" t="s">
        <v>121</v>
      </c>
      <c r="O194" s="55" t="s">
        <v>458</v>
      </c>
      <c r="P194" s="33" t="s">
        <v>120</v>
      </c>
      <c r="Q194" s="55" t="s">
        <v>458</v>
      </c>
      <c r="R194" s="33" t="s">
        <v>119</v>
      </c>
      <c r="S194" s="55" t="s">
        <v>484</v>
      </c>
      <c r="T194" s="33" t="s">
        <v>118</v>
      </c>
      <c r="U194" s="55" t="s">
        <v>697</v>
      </c>
      <c r="V194" s="33" t="s">
        <v>117</v>
      </c>
      <c r="W194" s="55" t="s">
        <v>463</v>
      </c>
      <c r="X194" s="33" t="s">
        <v>116</v>
      </c>
      <c r="Y194" s="55" t="s">
        <v>349</v>
      </c>
      <c r="Z194" s="33" t="s">
        <v>115</v>
      </c>
      <c r="AA194" s="55" t="s">
        <v>130</v>
      </c>
      <c r="AB194" s="193"/>
      <c r="AC194" s="55"/>
      <c r="AD194" s="193" t="s">
        <v>348</v>
      </c>
      <c r="AE194" s="57"/>
      <c r="AF194" s="422"/>
      <c r="AG194" s="422"/>
      <c r="AH194" s="278"/>
      <c r="AI194" s="306"/>
      <c r="AJ194" s="379"/>
      <c r="AK194" s="347"/>
      <c r="AL194" s="377"/>
      <c r="AM194" s="379"/>
      <c r="AN194" s="347"/>
      <c r="AO194" s="377"/>
      <c r="AP194" s="379"/>
      <c r="AQ194" s="347"/>
      <c r="AR194" s="377"/>
      <c r="AS194" s="379"/>
      <c r="AT194" s="347"/>
      <c r="AU194" s="377"/>
      <c r="AV194" s="379"/>
      <c r="AW194" s="372"/>
      <c r="AX194" s="375"/>
      <c r="AY194" s="417"/>
      <c r="AZ194" s="411"/>
      <c r="BA194" s="411"/>
      <c r="BB194" s="414"/>
    </row>
    <row r="195" spans="2:62" ht="28.15" customHeight="1" x14ac:dyDescent="0.2">
      <c r="B195" s="30"/>
      <c r="C195" s="340"/>
      <c r="D195" s="218"/>
      <c r="E195" s="217"/>
      <c r="F195" s="217"/>
      <c r="G195" s="216"/>
      <c r="H195" s="360">
        <v>244</v>
      </c>
      <c r="I195" s="392"/>
      <c r="J195" s="392"/>
      <c r="K195" s="392"/>
      <c r="L195" s="25" t="s">
        <v>114</v>
      </c>
      <c r="M195" s="114" t="s">
        <v>179</v>
      </c>
      <c r="N195" s="25" t="s">
        <v>112</v>
      </c>
      <c r="O195" s="114" t="s">
        <v>357</v>
      </c>
      <c r="P195" s="25" t="s">
        <v>111</v>
      </c>
      <c r="Q195" s="114" t="s">
        <v>469</v>
      </c>
      <c r="R195" s="25" t="s">
        <v>110</v>
      </c>
      <c r="S195" s="114" t="s">
        <v>708</v>
      </c>
      <c r="T195" s="25" t="s">
        <v>109</v>
      </c>
      <c r="U195" s="114" t="s">
        <v>556</v>
      </c>
      <c r="V195" s="25" t="s">
        <v>108</v>
      </c>
      <c r="W195" s="114" t="s">
        <v>588</v>
      </c>
      <c r="X195" s="25" t="s">
        <v>107</v>
      </c>
      <c r="Y195" s="114" t="s">
        <v>354</v>
      </c>
      <c r="Z195" s="25" t="s">
        <v>106</v>
      </c>
      <c r="AA195" s="114"/>
      <c r="AB195" s="190"/>
      <c r="AC195" s="114"/>
      <c r="AD195" s="190"/>
      <c r="AE195" s="57"/>
      <c r="AF195" s="422"/>
      <c r="AG195" s="422"/>
      <c r="AH195" s="278"/>
      <c r="AI195" s="306"/>
      <c r="AJ195" s="379"/>
      <c r="AK195" s="347"/>
      <c r="AL195" s="377"/>
      <c r="AM195" s="379"/>
      <c r="AN195" s="347"/>
      <c r="AO195" s="377"/>
      <c r="AP195" s="379"/>
      <c r="AQ195" s="347"/>
      <c r="AR195" s="377"/>
      <c r="AS195" s="379"/>
      <c r="AT195" s="347"/>
      <c r="AU195" s="377"/>
      <c r="AV195" s="379"/>
      <c r="AW195" s="372"/>
      <c r="AX195" s="375"/>
      <c r="AY195" s="417"/>
      <c r="AZ195" s="411"/>
      <c r="BA195" s="411"/>
      <c r="BB195" s="414"/>
    </row>
    <row r="196" spans="2:62" ht="28.15" customHeight="1" thickBot="1" x14ac:dyDescent="0.25">
      <c r="B196" s="30"/>
      <c r="C196" s="355"/>
      <c r="D196" s="246"/>
      <c r="E196" s="254"/>
      <c r="F196" s="254"/>
      <c r="G196" s="253"/>
      <c r="H196" s="361"/>
      <c r="I196" s="393"/>
      <c r="J196" s="393"/>
      <c r="K196" s="393"/>
      <c r="L196" s="50" t="s">
        <v>105</v>
      </c>
      <c r="M196" s="51" t="s">
        <v>179</v>
      </c>
      <c r="N196" s="50" t="s">
        <v>104</v>
      </c>
      <c r="O196" s="51" t="s">
        <v>1596</v>
      </c>
      <c r="P196" s="50" t="s">
        <v>103</v>
      </c>
      <c r="Q196" s="51" t="s">
        <v>696</v>
      </c>
      <c r="R196" s="50" t="s">
        <v>102</v>
      </c>
      <c r="S196" s="51" t="s">
        <v>1610</v>
      </c>
      <c r="T196" s="50">
        <v>20</v>
      </c>
      <c r="U196" s="51" t="s">
        <v>465</v>
      </c>
      <c r="V196" s="50" t="s">
        <v>101</v>
      </c>
      <c r="W196" s="51" t="s">
        <v>579</v>
      </c>
      <c r="X196" s="50" t="s">
        <v>100</v>
      </c>
      <c r="Y196" s="51" t="s">
        <v>354</v>
      </c>
      <c r="Z196" s="50" t="s">
        <v>99</v>
      </c>
      <c r="AA196" s="51"/>
      <c r="AB196" s="187"/>
      <c r="AC196" s="51"/>
      <c r="AD196" s="187"/>
      <c r="AE196" s="56"/>
      <c r="AF196" s="424"/>
      <c r="AG196" s="424"/>
      <c r="AH196" s="280"/>
      <c r="AI196" s="306"/>
      <c r="AJ196" s="380"/>
      <c r="AK196" s="381"/>
      <c r="AL196" s="378"/>
      <c r="AM196" s="380"/>
      <c r="AN196" s="381"/>
      <c r="AO196" s="378"/>
      <c r="AP196" s="380"/>
      <c r="AQ196" s="381"/>
      <c r="AR196" s="378"/>
      <c r="AS196" s="380"/>
      <c r="AT196" s="381"/>
      <c r="AU196" s="378"/>
      <c r="AV196" s="380"/>
      <c r="AW196" s="373"/>
      <c r="AX196" s="376"/>
      <c r="AY196" s="418"/>
      <c r="AZ196" s="412"/>
      <c r="BA196" s="412"/>
      <c r="BB196" s="415"/>
    </row>
    <row r="197" spans="2:62" ht="28.15" customHeight="1" x14ac:dyDescent="0.2">
      <c r="B197" s="30"/>
      <c r="C197" s="338">
        <v>2</v>
      </c>
      <c r="D197" s="212"/>
      <c r="E197" s="223"/>
      <c r="F197" s="223"/>
      <c r="G197" s="222"/>
      <c r="H197" s="358"/>
      <c r="I197" s="390"/>
      <c r="J197" s="390"/>
      <c r="K197" s="390"/>
      <c r="L197" s="42" t="s">
        <v>131</v>
      </c>
      <c r="M197" s="43"/>
      <c r="N197" s="42" t="s">
        <v>129</v>
      </c>
      <c r="O197" s="43"/>
      <c r="P197" s="42" t="s">
        <v>128</v>
      </c>
      <c r="Q197" s="43"/>
      <c r="R197" s="42" t="s">
        <v>127</v>
      </c>
      <c r="S197" s="43"/>
      <c r="T197" s="42" t="s">
        <v>126</v>
      </c>
      <c r="U197" s="43"/>
      <c r="V197" s="42" t="s">
        <v>125</v>
      </c>
      <c r="W197" s="43"/>
      <c r="X197" s="42" t="s">
        <v>124</v>
      </c>
      <c r="Y197" s="43"/>
      <c r="Z197" s="42" t="s">
        <v>123</v>
      </c>
      <c r="AA197" s="43"/>
      <c r="AB197" s="196"/>
      <c r="AC197" s="43"/>
      <c r="AD197" s="196"/>
      <c r="AE197" s="39"/>
      <c r="AF197" s="421"/>
      <c r="AG197" s="421"/>
      <c r="AH197" s="279"/>
      <c r="AI197" s="306"/>
      <c r="AJ197" s="349">
        <f>SUMPRODUCT(LEN($M197:$AA200)-LEN(SUBSTITUTE($M197:$AA200,"A", "")))</f>
        <v>0</v>
      </c>
      <c r="AK197" s="352">
        <f>SUMPRODUCT(LEN($AD197:$AD200)-LEN(SUBSTITUTE($AD197:$AD200,"A", "")))</f>
        <v>0</v>
      </c>
      <c r="AL197" s="335">
        <f>SUMPRODUCT(LEN($AC197:$AC200)-LEN(SUBSTITUTE($AC197:$AC200,"A", "")))</f>
        <v>0</v>
      </c>
      <c r="AM197" s="349">
        <f>SUMPRODUCT(LEN($M197:$AA200)-LEN(SUBSTITUTE($M197:$AA200,"S", "")))</f>
        <v>0</v>
      </c>
      <c r="AN197" s="352">
        <f>SUMPRODUCT(LEN($AD197:$AD200)-LEN(SUBSTITUTE($AD197:$AD200,"S", "")))</f>
        <v>0</v>
      </c>
      <c r="AO197" s="335">
        <f>SUMPRODUCT(LEN($AC197:$AC200)-LEN(SUBSTITUTE($AC197:$AC200,"S", "")))</f>
        <v>0</v>
      </c>
      <c r="AP197" s="349">
        <f>SUMPRODUCT(LEN($M197:$AA200)-LEN(SUBSTITUTE($M197:$AA200,"F", "")))</f>
        <v>0</v>
      </c>
      <c r="AQ197" s="352">
        <f>SUMPRODUCT(LEN($AD197:$AD200)-LEN(SUBSTITUTE($AD197:$AD200,"F", "")))</f>
        <v>0</v>
      </c>
      <c r="AR197" s="335">
        <f>SUMPRODUCT(LEN($AC197:$AC200)-LEN(SUBSTITUTE($AC197:$AC200,"F", "")))</f>
        <v>0</v>
      </c>
      <c r="AS197" s="349">
        <f>SUMPRODUCT(LEN($M197:$AA200)-LEN(SUBSTITUTE($M197:$AA200,"G", "")))</f>
        <v>0</v>
      </c>
      <c r="AT197" s="352">
        <f>SUMPRODUCT(LEN($AD197:$AD200)-LEN(SUBSTITUTE($AD197:$AD200,"G", "")))</f>
        <v>0</v>
      </c>
      <c r="AU197" s="335">
        <f>SUMPRODUCT(LEN($AC197:$AC200)-LEN(SUBSTITUTE($AC197:$AC200,"G", "")))</f>
        <v>0</v>
      </c>
      <c r="AV197" s="349">
        <f>SUMPRODUCT(LEN($L197:$AA200)-LEN(SUBSTITUTE($L197:$AA200,"M", "")))</f>
        <v>0</v>
      </c>
      <c r="AW197" s="362">
        <f>SUMPRODUCT(LEN($AD197:$AD200)-LEN(SUBSTITUTE($AD197:$AD200,"M", "")))</f>
        <v>0</v>
      </c>
      <c r="AX197" s="374">
        <f>SUMPRODUCT(LEN($AC197:$AC200)-LEN(SUBSTITUTE($AC197:$AC200,"M", "")))</f>
        <v>0</v>
      </c>
      <c r="AY197" s="416">
        <f>SUMPRODUCT(LEN($AE197:$AE200)-LEN(SUBSTITUTE($AE197:$AE200,"S", "")))</f>
        <v>0</v>
      </c>
      <c r="AZ197" s="410">
        <f>SUMPRODUCT(LEN($AE197:$AE200)-LEN(SUBSTITUTE($AE197:$AE200,"F", "")))</f>
        <v>0</v>
      </c>
      <c r="BA197" s="410">
        <f>SUMPRODUCT(LEN($AE197:$AE200)-LEN(SUBSTITUTE($AE197:$AE200,"G", "")))</f>
        <v>0</v>
      </c>
      <c r="BB197" s="413">
        <f>SUMPRODUCT(LEN($AE197:$AE200)-LEN(SUBSTITUTE($AE197:$AE200,"M", "")))</f>
        <v>0</v>
      </c>
    </row>
    <row r="198" spans="2:62" ht="28.15" customHeight="1" thickBot="1" x14ac:dyDescent="0.25">
      <c r="B198" s="30"/>
      <c r="C198" s="339"/>
      <c r="D198" s="221"/>
      <c r="E198" s="220"/>
      <c r="F198" s="220"/>
      <c r="G198" s="219"/>
      <c r="H198" s="359"/>
      <c r="I198" s="391"/>
      <c r="J198" s="391"/>
      <c r="K198" s="391"/>
      <c r="L198" s="33" t="s">
        <v>122</v>
      </c>
      <c r="M198" s="55"/>
      <c r="N198" s="33" t="s">
        <v>121</v>
      </c>
      <c r="O198" s="55"/>
      <c r="P198" s="33" t="s">
        <v>120</v>
      </c>
      <c r="Q198" s="55"/>
      <c r="R198" s="33" t="s">
        <v>119</v>
      </c>
      <c r="S198" s="55"/>
      <c r="T198" s="33" t="s">
        <v>118</v>
      </c>
      <c r="U198" s="55"/>
      <c r="V198" s="33" t="s">
        <v>117</v>
      </c>
      <c r="W198" s="55"/>
      <c r="X198" s="33" t="s">
        <v>116</v>
      </c>
      <c r="Y198" s="55"/>
      <c r="Z198" s="33" t="s">
        <v>115</v>
      </c>
      <c r="AA198" s="55"/>
      <c r="AB198" s="193"/>
      <c r="AC198" s="55"/>
      <c r="AD198" s="193"/>
      <c r="AE198" s="22"/>
      <c r="AF198" s="422"/>
      <c r="AG198" s="422"/>
      <c r="AH198" s="278"/>
      <c r="AI198" s="306"/>
      <c r="AJ198" s="379"/>
      <c r="AK198" s="347"/>
      <c r="AL198" s="377"/>
      <c r="AM198" s="379"/>
      <c r="AN198" s="347"/>
      <c r="AO198" s="377"/>
      <c r="AP198" s="379"/>
      <c r="AQ198" s="347"/>
      <c r="AR198" s="377"/>
      <c r="AS198" s="379"/>
      <c r="AT198" s="347"/>
      <c r="AU198" s="377"/>
      <c r="AV198" s="379"/>
      <c r="AW198" s="372"/>
      <c r="AX198" s="375"/>
      <c r="AY198" s="417"/>
      <c r="AZ198" s="411"/>
      <c r="BA198" s="411"/>
      <c r="BB198" s="414"/>
    </row>
    <row r="199" spans="2:62" ht="28.15" customHeight="1" x14ac:dyDescent="0.2">
      <c r="B199" s="30"/>
      <c r="C199" s="340"/>
      <c r="D199" s="218"/>
      <c r="E199" s="217"/>
      <c r="F199" s="217"/>
      <c r="G199" s="216"/>
      <c r="H199" s="360"/>
      <c r="I199" s="392"/>
      <c r="J199" s="392"/>
      <c r="K199" s="392"/>
      <c r="L199" s="25" t="s">
        <v>114</v>
      </c>
      <c r="M199" s="114"/>
      <c r="N199" s="25" t="s">
        <v>112</v>
      </c>
      <c r="O199" s="114"/>
      <c r="P199" s="25" t="s">
        <v>111</v>
      </c>
      <c r="Q199" s="114"/>
      <c r="R199" s="25" t="s">
        <v>110</v>
      </c>
      <c r="S199" s="114"/>
      <c r="T199" s="25" t="s">
        <v>109</v>
      </c>
      <c r="U199" s="114"/>
      <c r="V199" s="25" t="s">
        <v>108</v>
      </c>
      <c r="W199" s="114"/>
      <c r="X199" s="25" t="s">
        <v>107</v>
      </c>
      <c r="Y199" s="114"/>
      <c r="Z199" s="25" t="s">
        <v>106</v>
      </c>
      <c r="AA199" s="114"/>
      <c r="AB199" s="190"/>
      <c r="AC199" s="114"/>
      <c r="AD199" s="190"/>
      <c r="AE199" s="22"/>
      <c r="AF199" s="422"/>
      <c r="AG199" s="422"/>
      <c r="AH199" s="278"/>
      <c r="AI199" s="306"/>
      <c r="AJ199" s="379"/>
      <c r="AK199" s="347"/>
      <c r="AL199" s="377"/>
      <c r="AM199" s="379"/>
      <c r="AN199" s="347"/>
      <c r="AO199" s="377"/>
      <c r="AP199" s="379"/>
      <c r="AQ199" s="347"/>
      <c r="AR199" s="377"/>
      <c r="AS199" s="379"/>
      <c r="AT199" s="347"/>
      <c r="AU199" s="377"/>
      <c r="AV199" s="379"/>
      <c r="AW199" s="372"/>
      <c r="AX199" s="375"/>
      <c r="AY199" s="417"/>
      <c r="AZ199" s="411"/>
      <c r="BA199" s="411"/>
      <c r="BB199" s="414"/>
    </row>
    <row r="200" spans="2:62" ht="28.15" customHeight="1" thickBot="1" x14ac:dyDescent="0.25">
      <c r="B200" s="30"/>
      <c r="C200" s="355"/>
      <c r="D200" s="246"/>
      <c r="E200" s="254"/>
      <c r="F200" s="254"/>
      <c r="G200" s="253"/>
      <c r="H200" s="361"/>
      <c r="I200" s="393"/>
      <c r="J200" s="393"/>
      <c r="K200" s="393"/>
      <c r="L200" s="50" t="s">
        <v>105</v>
      </c>
      <c r="M200" s="51"/>
      <c r="N200" s="50" t="s">
        <v>104</v>
      </c>
      <c r="O200" s="51"/>
      <c r="P200" s="50" t="s">
        <v>103</v>
      </c>
      <c r="Q200" s="51"/>
      <c r="R200" s="50" t="s">
        <v>102</v>
      </c>
      <c r="S200" s="51"/>
      <c r="T200" s="50">
        <v>20</v>
      </c>
      <c r="U200" s="51"/>
      <c r="V200" s="50" t="s">
        <v>101</v>
      </c>
      <c r="W200" s="51"/>
      <c r="X200" s="50" t="s">
        <v>100</v>
      </c>
      <c r="Y200" s="51"/>
      <c r="Z200" s="50" t="s">
        <v>99</v>
      </c>
      <c r="AA200" s="51"/>
      <c r="AB200" s="187"/>
      <c r="AC200" s="51"/>
      <c r="AD200" s="187"/>
      <c r="AE200" s="48"/>
      <c r="AF200" s="424"/>
      <c r="AG200" s="424"/>
      <c r="AH200" s="280"/>
      <c r="AI200" s="306"/>
      <c r="AJ200" s="380"/>
      <c r="AK200" s="381"/>
      <c r="AL200" s="378"/>
      <c r="AM200" s="380"/>
      <c r="AN200" s="381"/>
      <c r="AO200" s="378"/>
      <c r="AP200" s="380"/>
      <c r="AQ200" s="381"/>
      <c r="AR200" s="378"/>
      <c r="AS200" s="380"/>
      <c r="AT200" s="381"/>
      <c r="AU200" s="378"/>
      <c r="AV200" s="380"/>
      <c r="AW200" s="373"/>
      <c r="AX200" s="376"/>
      <c r="AY200" s="418"/>
      <c r="AZ200" s="412"/>
      <c r="BA200" s="412"/>
      <c r="BB200" s="415"/>
    </row>
    <row r="201" spans="2:62" ht="28.15" customHeight="1" x14ac:dyDescent="0.2">
      <c r="B201" s="30"/>
      <c r="C201" s="338">
        <v>3</v>
      </c>
      <c r="D201" s="212"/>
      <c r="E201" s="223"/>
      <c r="F201" s="223"/>
      <c r="G201" s="222"/>
      <c r="H201" s="358"/>
      <c r="I201" s="390"/>
      <c r="J201" s="390"/>
      <c r="K201" s="390"/>
      <c r="L201" s="42" t="s">
        <v>131</v>
      </c>
      <c r="M201" s="43"/>
      <c r="N201" s="42" t="s">
        <v>129</v>
      </c>
      <c r="O201" s="43"/>
      <c r="P201" s="42" t="s">
        <v>128</v>
      </c>
      <c r="Q201" s="43"/>
      <c r="R201" s="42" t="s">
        <v>127</v>
      </c>
      <c r="S201" s="43"/>
      <c r="T201" s="42" t="s">
        <v>126</v>
      </c>
      <c r="U201" s="43"/>
      <c r="V201" s="42" t="s">
        <v>125</v>
      </c>
      <c r="W201" s="43"/>
      <c r="X201" s="42" t="s">
        <v>124</v>
      </c>
      <c r="Y201" s="43"/>
      <c r="Z201" s="42" t="s">
        <v>123</v>
      </c>
      <c r="AA201" s="43"/>
      <c r="AB201" s="196"/>
      <c r="AC201" s="43"/>
      <c r="AD201" s="196"/>
      <c r="AE201" s="39"/>
      <c r="AF201" s="421"/>
      <c r="AG201" s="421"/>
      <c r="AH201" s="279"/>
      <c r="AI201" s="306"/>
      <c r="AJ201" s="349">
        <f>SUMPRODUCT(LEN($M201:$AA204)-LEN(SUBSTITUTE($M201:$AA204,"A", "")))</f>
        <v>0</v>
      </c>
      <c r="AK201" s="352">
        <f>SUMPRODUCT(LEN($AD201:$AD204)-LEN(SUBSTITUTE($AD201:$AD204,"A", "")))</f>
        <v>0</v>
      </c>
      <c r="AL201" s="335">
        <f>SUMPRODUCT(LEN($AC201:$AC204)-LEN(SUBSTITUTE($AC201:$AC204,"A", "")))</f>
        <v>0</v>
      </c>
      <c r="AM201" s="349">
        <f>SUMPRODUCT(LEN($M201:$AA204)-LEN(SUBSTITUTE($M201:$AA204,"S", "")))</f>
        <v>0</v>
      </c>
      <c r="AN201" s="352">
        <f>SUMPRODUCT(LEN($AD201:$AD204)-LEN(SUBSTITUTE($AD201:$AD204,"S", "")))</f>
        <v>0</v>
      </c>
      <c r="AO201" s="335">
        <f>SUMPRODUCT(LEN($AC201:$AC204)-LEN(SUBSTITUTE($AC201:$AC204,"S", "")))</f>
        <v>0</v>
      </c>
      <c r="AP201" s="349">
        <f>SUMPRODUCT(LEN($M201:$AA204)-LEN(SUBSTITUTE($M201:$AA204,"F", "")))</f>
        <v>0</v>
      </c>
      <c r="AQ201" s="352">
        <f>SUMPRODUCT(LEN($AD201:$AD204)-LEN(SUBSTITUTE($AD201:$AD204,"F", "")))</f>
        <v>0</v>
      </c>
      <c r="AR201" s="335">
        <f>SUMPRODUCT(LEN($AC201:$AC204)-LEN(SUBSTITUTE($AC201:$AC204,"F", "")))</f>
        <v>0</v>
      </c>
      <c r="AS201" s="349">
        <f>SUMPRODUCT(LEN($M201:$AA204)-LEN(SUBSTITUTE($M201:$AA204,"G", "")))</f>
        <v>0</v>
      </c>
      <c r="AT201" s="352">
        <f>SUMPRODUCT(LEN($AD201:$AD204)-LEN(SUBSTITUTE($AD201:$AD204,"G", "")))</f>
        <v>0</v>
      </c>
      <c r="AU201" s="335">
        <f>SUMPRODUCT(LEN($AC201:$AC204)-LEN(SUBSTITUTE($AC201:$AC204,"G", "")))</f>
        <v>0</v>
      </c>
      <c r="AV201" s="349">
        <f>SUMPRODUCT(LEN($L201:$AA204)-LEN(SUBSTITUTE($L201:$AA204,"M", "")))</f>
        <v>0</v>
      </c>
      <c r="AW201" s="362">
        <f>SUMPRODUCT(LEN($AD201:$AD204)-LEN(SUBSTITUTE($AD201:$AD204,"M", "")))</f>
        <v>0</v>
      </c>
      <c r="AX201" s="374">
        <f>SUMPRODUCT(LEN($AC201:$AC204)-LEN(SUBSTITUTE($AC201:$AC204,"M", "")))</f>
        <v>0</v>
      </c>
      <c r="AY201" s="416">
        <f>SUMPRODUCT(LEN($AE201:$AE204)-LEN(SUBSTITUTE($AE201:$AE204,"S", "")))</f>
        <v>0</v>
      </c>
      <c r="AZ201" s="410">
        <f>SUMPRODUCT(LEN($AE201:$AE204)-LEN(SUBSTITUTE($AE201:$AE204,"F", "")))</f>
        <v>0</v>
      </c>
      <c r="BA201" s="410">
        <f>SUMPRODUCT(LEN($AE201:$AE204)-LEN(SUBSTITUTE($AE201:$AE204,"G", "")))</f>
        <v>0</v>
      </c>
      <c r="BB201" s="413">
        <f>SUMPRODUCT(LEN($AE201:$AE204)-LEN(SUBSTITUTE($AE201:$AE204,"M", "")))</f>
        <v>0</v>
      </c>
    </row>
    <row r="202" spans="2:62" ht="28.15" customHeight="1" thickBot="1" x14ac:dyDescent="0.25">
      <c r="B202" s="30"/>
      <c r="C202" s="339"/>
      <c r="D202" s="221"/>
      <c r="E202" s="220"/>
      <c r="F202" s="220"/>
      <c r="G202" s="219"/>
      <c r="H202" s="359"/>
      <c r="I202" s="391"/>
      <c r="J202" s="391"/>
      <c r="K202" s="391"/>
      <c r="L202" s="33" t="s">
        <v>122</v>
      </c>
      <c r="M202" s="55"/>
      <c r="N202" s="33" t="s">
        <v>121</v>
      </c>
      <c r="O202" s="55"/>
      <c r="P202" s="33" t="s">
        <v>120</v>
      </c>
      <c r="Q202" s="55"/>
      <c r="R202" s="33" t="s">
        <v>119</v>
      </c>
      <c r="S202" s="55"/>
      <c r="T202" s="33" t="s">
        <v>118</v>
      </c>
      <c r="U202" s="55"/>
      <c r="V202" s="33" t="s">
        <v>117</v>
      </c>
      <c r="W202" s="55"/>
      <c r="X202" s="33" t="s">
        <v>116</v>
      </c>
      <c r="Y202" s="55"/>
      <c r="Z202" s="33" t="s">
        <v>115</v>
      </c>
      <c r="AA202" s="55"/>
      <c r="AB202" s="193"/>
      <c r="AC202" s="55"/>
      <c r="AD202" s="193"/>
      <c r="AE202" s="22"/>
      <c r="AF202" s="422"/>
      <c r="AG202" s="422"/>
      <c r="AH202" s="278"/>
      <c r="AI202" s="306"/>
      <c r="AJ202" s="379"/>
      <c r="AK202" s="347"/>
      <c r="AL202" s="377"/>
      <c r="AM202" s="379"/>
      <c r="AN202" s="347"/>
      <c r="AO202" s="377"/>
      <c r="AP202" s="379"/>
      <c r="AQ202" s="347"/>
      <c r="AR202" s="377"/>
      <c r="AS202" s="379"/>
      <c r="AT202" s="347"/>
      <c r="AU202" s="377"/>
      <c r="AV202" s="379"/>
      <c r="AW202" s="372"/>
      <c r="AX202" s="375"/>
      <c r="AY202" s="417"/>
      <c r="AZ202" s="411"/>
      <c r="BA202" s="411"/>
      <c r="BB202" s="414"/>
    </row>
    <row r="203" spans="2:62" ht="28.15" customHeight="1" x14ac:dyDescent="0.2">
      <c r="B203" s="30"/>
      <c r="C203" s="340"/>
      <c r="D203" s="218"/>
      <c r="E203" s="217"/>
      <c r="F203" s="217"/>
      <c r="G203" s="216"/>
      <c r="H203" s="360"/>
      <c r="I203" s="392"/>
      <c r="J203" s="392"/>
      <c r="K203" s="392"/>
      <c r="L203" s="25" t="s">
        <v>114</v>
      </c>
      <c r="M203" s="114"/>
      <c r="N203" s="25" t="s">
        <v>112</v>
      </c>
      <c r="O203" s="114"/>
      <c r="P203" s="25" t="s">
        <v>111</v>
      </c>
      <c r="Q203" s="114"/>
      <c r="R203" s="25" t="s">
        <v>110</v>
      </c>
      <c r="S203" s="114"/>
      <c r="T203" s="25" t="s">
        <v>109</v>
      </c>
      <c r="U203" s="114"/>
      <c r="V203" s="25" t="s">
        <v>108</v>
      </c>
      <c r="W203" s="114"/>
      <c r="X203" s="25" t="s">
        <v>107</v>
      </c>
      <c r="Y203" s="114"/>
      <c r="Z203" s="25" t="s">
        <v>106</v>
      </c>
      <c r="AA203" s="114"/>
      <c r="AB203" s="190"/>
      <c r="AC203" s="114"/>
      <c r="AD203" s="190"/>
      <c r="AE203" s="22"/>
      <c r="AF203" s="422"/>
      <c r="AG203" s="422"/>
      <c r="AH203" s="278"/>
      <c r="AI203" s="306"/>
      <c r="AJ203" s="379"/>
      <c r="AK203" s="347"/>
      <c r="AL203" s="377"/>
      <c r="AM203" s="379"/>
      <c r="AN203" s="347"/>
      <c r="AO203" s="377"/>
      <c r="AP203" s="379"/>
      <c r="AQ203" s="347"/>
      <c r="AR203" s="377"/>
      <c r="AS203" s="379"/>
      <c r="AT203" s="347"/>
      <c r="AU203" s="377"/>
      <c r="AV203" s="379"/>
      <c r="AW203" s="372"/>
      <c r="AX203" s="375"/>
      <c r="AY203" s="417"/>
      <c r="AZ203" s="411"/>
      <c r="BA203" s="411"/>
      <c r="BB203" s="414"/>
    </row>
    <row r="204" spans="2:62" ht="28.15" customHeight="1" thickBot="1" x14ac:dyDescent="0.25">
      <c r="B204" s="20"/>
      <c r="C204" s="341"/>
      <c r="D204" s="215"/>
      <c r="E204" s="214"/>
      <c r="F204" s="214"/>
      <c r="G204" s="213"/>
      <c r="H204" s="361"/>
      <c r="I204" s="394"/>
      <c r="J204" s="394"/>
      <c r="K204" s="394"/>
      <c r="L204" s="15" t="s">
        <v>105</v>
      </c>
      <c r="M204" s="16"/>
      <c r="N204" s="15" t="s">
        <v>104</v>
      </c>
      <c r="O204" s="16"/>
      <c r="P204" s="15" t="s">
        <v>103</v>
      </c>
      <c r="Q204" s="16"/>
      <c r="R204" s="15" t="s">
        <v>102</v>
      </c>
      <c r="S204" s="16"/>
      <c r="T204" s="15">
        <v>20</v>
      </c>
      <c r="U204" s="16"/>
      <c r="V204" s="15" t="s">
        <v>101</v>
      </c>
      <c r="W204" s="16"/>
      <c r="X204" s="15" t="s">
        <v>100</v>
      </c>
      <c r="Y204" s="16"/>
      <c r="Z204" s="15" t="s">
        <v>99</v>
      </c>
      <c r="AA204" s="16"/>
      <c r="AB204" s="187"/>
      <c r="AC204" s="16"/>
      <c r="AD204" s="186"/>
      <c r="AE204" s="11"/>
      <c r="AF204" s="423"/>
      <c r="AG204" s="423"/>
      <c r="AH204" s="277"/>
      <c r="AI204" s="306"/>
      <c r="AJ204" s="380"/>
      <c r="AK204" s="381"/>
      <c r="AL204" s="378"/>
      <c r="AM204" s="380"/>
      <c r="AN204" s="381"/>
      <c r="AO204" s="378"/>
      <c r="AP204" s="380"/>
      <c r="AQ204" s="381"/>
      <c r="AR204" s="378"/>
      <c r="AS204" s="380"/>
      <c r="AT204" s="381"/>
      <c r="AU204" s="378"/>
      <c r="AV204" s="380"/>
      <c r="AW204" s="373"/>
      <c r="AX204" s="376"/>
      <c r="AY204" s="418"/>
      <c r="AZ204" s="412"/>
      <c r="BA204" s="412"/>
      <c r="BB204" s="415"/>
    </row>
    <row r="205" spans="2:62" ht="85.9" customHeight="1" thickTop="1" thickBot="1" x14ac:dyDescent="0.35">
      <c r="B205" s="113" t="s">
        <v>173</v>
      </c>
      <c r="C205" s="103" t="s">
        <v>172</v>
      </c>
      <c r="D205" s="108" t="s">
        <v>171</v>
      </c>
      <c r="E205" s="211" t="s">
        <v>170</v>
      </c>
      <c r="F205" s="210"/>
      <c r="G205" s="209"/>
      <c r="H205" s="109" t="s">
        <v>169</v>
      </c>
      <c r="I205" s="108" t="s">
        <v>96</v>
      </c>
      <c r="J205" s="108" t="s">
        <v>168</v>
      </c>
      <c r="K205" s="108" t="s">
        <v>97</v>
      </c>
      <c r="L205" s="365" t="s">
        <v>167</v>
      </c>
      <c r="M205" s="366"/>
      <c r="N205" s="365" t="s">
        <v>166</v>
      </c>
      <c r="O205" s="366"/>
      <c r="P205" s="365" t="s">
        <v>166</v>
      </c>
      <c r="Q205" s="367"/>
      <c r="R205" s="365" t="s">
        <v>166</v>
      </c>
      <c r="S205" s="367"/>
      <c r="T205" s="365" t="s">
        <v>166</v>
      </c>
      <c r="U205" s="367"/>
      <c r="V205" s="365" t="s">
        <v>166</v>
      </c>
      <c r="W205" s="367"/>
      <c r="X205" s="365" t="s">
        <v>166</v>
      </c>
      <c r="Y205" s="367"/>
      <c r="Z205" s="365" t="s">
        <v>166</v>
      </c>
      <c r="AA205" s="367"/>
      <c r="AB205" s="368" t="s">
        <v>165</v>
      </c>
      <c r="AC205" s="367"/>
      <c r="AD205" s="109" t="s">
        <v>164</v>
      </c>
      <c r="AE205" s="109" t="s">
        <v>163</v>
      </c>
      <c r="AF205" s="108" t="s">
        <v>162</v>
      </c>
      <c r="AG205" s="108" t="s">
        <v>161</v>
      </c>
      <c r="AH205" s="286" t="s">
        <v>160</v>
      </c>
      <c r="AI205" s="293"/>
      <c r="AJ205" s="104" t="s">
        <v>159</v>
      </c>
      <c r="AK205" s="103" t="s">
        <v>158</v>
      </c>
      <c r="AL205" s="102" t="s">
        <v>157</v>
      </c>
      <c r="AM205" s="104" t="s">
        <v>156</v>
      </c>
      <c r="AN205" s="103" t="s">
        <v>155</v>
      </c>
      <c r="AO205" s="102" t="s">
        <v>154</v>
      </c>
      <c r="AP205" s="104" t="s">
        <v>153</v>
      </c>
      <c r="AQ205" s="103" t="s">
        <v>152</v>
      </c>
      <c r="AR205" s="105" t="s">
        <v>151</v>
      </c>
      <c r="AS205" s="104" t="s">
        <v>150</v>
      </c>
      <c r="AT205" s="103" t="s">
        <v>149</v>
      </c>
      <c r="AU205" s="102" t="s">
        <v>148</v>
      </c>
      <c r="AV205" s="104" t="s">
        <v>147</v>
      </c>
      <c r="AW205" s="103" t="s">
        <v>146</v>
      </c>
      <c r="AX205" s="102" t="s">
        <v>145</v>
      </c>
      <c r="AY205" s="101" t="s">
        <v>144</v>
      </c>
      <c r="AZ205" s="100" t="s">
        <v>143</v>
      </c>
      <c r="BA205" s="100" t="s">
        <v>142</v>
      </c>
      <c r="BB205" s="99" t="s">
        <v>141</v>
      </c>
    </row>
    <row r="206" spans="2:62" ht="48" thickBot="1" x14ac:dyDescent="0.3">
      <c r="B206" s="98" t="s">
        <v>232</v>
      </c>
      <c r="C206" s="97"/>
      <c r="D206" s="208">
        <v>243</v>
      </c>
      <c r="E206" s="425">
        <v>7632.99</v>
      </c>
      <c r="F206" s="426"/>
      <c r="G206" s="427"/>
      <c r="H206" s="95" t="s">
        <v>139</v>
      </c>
      <c r="I206" s="94"/>
      <c r="J206" s="94"/>
      <c r="K206" s="93"/>
      <c r="L206" s="92"/>
      <c r="M206" s="88"/>
      <c r="N206" s="92"/>
      <c r="O206" s="88"/>
      <c r="P206" s="92"/>
      <c r="Q206" s="88"/>
      <c r="R206" s="92"/>
      <c r="S206" s="88"/>
      <c r="T206" s="92"/>
      <c r="U206" s="88"/>
      <c r="V206" s="92"/>
      <c r="W206" s="88"/>
      <c r="X206" s="92"/>
      <c r="Y206" s="88"/>
      <c r="Z206" s="92"/>
      <c r="AA206" s="207"/>
      <c r="AB206" s="90" t="s">
        <v>138</v>
      </c>
      <c r="AC206" s="88"/>
      <c r="AD206" s="88"/>
      <c r="AE206" s="88"/>
      <c r="AF206" s="87"/>
      <c r="AG206" s="87"/>
      <c r="AH206" s="285"/>
      <c r="AI206" s="66" t="s">
        <v>137</v>
      </c>
      <c r="AJ206" s="85">
        <f t="shared" ref="AJ206:BB206" si="26">SUM(AJ208:AJ219)</f>
        <v>43</v>
      </c>
      <c r="AK206" s="84">
        <f t="shared" si="26"/>
        <v>0</v>
      </c>
      <c r="AL206" s="83">
        <f t="shared" si="26"/>
        <v>0</v>
      </c>
      <c r="AM206" s="85">
        <f t="shared" si="26"/>
        <v>18</v>
      </c>
      <c r="AN206" s="84">
        <f t="shared" si="26"/>
        <v>0</v>
      </c>
      <c r="AO206" s="83">
        <f t="shared" si="26"/>
        <v>1</v>
      </c>
      <c r="AP206" s="85">
        <f t="shared" si="26"/>
        <v>0</v>
      </c>
      <c r="AQ206" s="84">
        <f t="shared" si="26"/>
        <v>0</v>
      </c>
      <c r="AR206" s="83">
        <f t="shared" si="26"/>
        <v>0</v>
      </c>
      <c r="AS206" s="85">
        <f t="shared" si="26"/>
        <v>10</v>
      </c>
      <c r="AT206" s="84">
        <f t="shared" si="26"/>
        <v>0</v>
      </c>
      <c r="AU206" s="83">
        <f t="shared" si="26"/>
        <v>0</v>
      </c>
      <c r="AV206" s="85">
        <f t="shared" si="26"/>
        <v>0</v>
      </c>
      <c r="AW206" s="84">
        <f t="shared" si="26"/>
        <v>0</v>
      </c>
      <c r="AX206" s="83">
        <f t="shared" si="26"/>
        <v>0</v>
      </c>
      <c r="AY206" s="82">
        <f t="shared" si="26"/>
        <v>2</v>
      </c>
      <c r="AZ206" s="81">
        <f t="shared" si="26"/>
        <v>0</v>
      </c>
      <c r="BA206" s="81">
        <f t="shared" si="26"/>
        <v>0</v>
      </c>
      <c r="BB206" s="80">
        <f t="shared" si="26"/>
        <v>0</v>
      </c>
      <c r="BC206" s="79" t="s">
        <v>136</v>
      </c>
      <c r="BF206" s="5">
        <f>SUM(AJ206:AL206)/$BG$5</f>
        <v>43</v>
      </c>
      <c r="BG206" s="5">
        <f>SUM(AM206:AO206,AY206)/$BG$5</f>
        <v>21</v>
      </c>
      <c r="BH206" s="5">
        <f>SUM(AP206:AR206,AZ206)/$BG$5</f>
        <v>0</v>
      </c>
      <c r="BI206" s="5">
        <f>SUM(AS206:AU206,BA206)/$BG$5</f>
        <v>10</v>
      </c>
      <c r="BJ206" s="5">
        <f>SUM(AV206:AX206,BB206)/$BG$5</f>
        <v>0</v>
      </c>
    </row>
    <row r="207" spans="2:62" ht="37.5" thickBot="1" x14ac:dyDescent="0.3">
      <c r="B207" s="78"/>
      <c r="C207" s="77"/>
      <c r="D207" s="206"/>
      <c r="E207" s="205"/>
      <c r="F207" s="205"/>
      <c r="G207" s="204"/>
      <c r="H207" s="73"/>
      <c r="I207" s="70"/>
      <c r="J207" s="70"/>
      <c r="K207" s="72"/>
      <c r="L207" s="70"/>
      <c r="M207" s="69"/>
      <c r="N207" s="70"/>
      <c r="O207" s="69"/>
      <c r="P207" s="70"/>
      <c r="Q207" s="69"/>
      <c r="R207" s="70"/>
      <c r="S207" s="69"/>
      <c r="T207" s="70"/>
      <c r="U207" s="69"/>
      <c r="V207" s="70"/>
      <c r="W207" s="69"/>
      <c r="X207" s="70"/>
      <c r="Y207" s="69"/>
      <c r="Z207" s="70"/>
      <c r="AA207" s="69"/>
      <c r="AB207" s="71"/>
      <c r="AC207" s="69"/>
      <c r="AD207" s="69"/>
      <c r="AE207" s="69"/>
      <c r="AF207" s="68"/>
      <c r="AG207" s="68"/>
      <c r="AH207" s="285"/>
      <c r="AI207" s="66" t="s">
        <v>135</v>
      </c>
      <c r="AJ207" s="65">
        <f t="shared" ref="AJ207:BB207" si="27">AJ206/3</f>
        <v>14.333333333333334</v>
      </c>
      <c r="AK207" s="64">
        <f t="shared" si="27"/>
        <v>0</v>
      </c>
      <c r="AL207" s="63">
        <f t="shared" si="27"/>
        <v>0</v>
      </c>
      <c r="AM207" s="65">
        <f t="shared" si="27"/>
        <v>6</v>
      </c>
      <c r="AN207" s="64">
        <f t="shared" si="27"/>
        <v>0</v>
      </c>
      <c r="AO207" s="63">
        <f t="shared" si="27"/>
        <v>0.33333333333333331</v>
      </c>
      <c r="AP207" s="65">
        <f t="shared" si="27"/>
        <v>0</v>
      </c>
      <c r="AQ207" s="64">
        <f t="shared" si="27"/>
        <v>0</v>
      </c>
      <c r="AR207" s="63">
        <f t="shared" si="27"/>
        <v>0</v>
      </c>
      <c r="AS207" s="65">
        <f t="shared" si="27"/>
        <v>3.3333333333333335</v>
      </c>
      <c r="AT207" s="64">
        <f t="shared" si="27"/>
        <v>0</v>
      </c>
      <c r="AU207" s="63">
        <f t="shared" si="27"/>
        <v>0</v>
      </c>
      <c r="AV207" s="65">
        <f t="shared" si="27"/>
        <v>0</v>
      </c>
      <c r="AW207" s="64">
        <f t="shared" si="27"/>
        <v>0</v>
      </c>
      <c r="AX207" s="63">
        <f t="shared" si="27"/>
        <v>0</v>
      </c>
      <c r="AY207" s="62">
        <f t="shared" si="27"/>
        <v>0.66666666666666663</v>
      </c>
      <c r="AZ207" s="61">
        <f t="shared" si="27"/>
        <v>0</v>
      </c>
      <c r="BA207" s="61">
        <f t="shared" si="27"/>
        <v>0</v>
      </c>
      <c r="BB207" s="60">
        <f t="shared" si="27"/>
        <v>0</v>
      </c>
      <c r="BC207" s="59" t="s">
        <v>134</v>
      </c>
    </row>
    <row r="208" spans="2:62" ht="28.15" customHeight="1" x14ac:dyDescent="0.2">
      <c r="B208" s="30"/>
      <c r="C208" s="338">
        <v>1</v>
      </c>
      <c r="D208" s="239" t="s">
        <v>1108</v>
      </c>
      <c r="E208" s="223"/>
      <c r="F208" s="223"/>
      <c r="G208" s="222"/>
      <c r="H208" s="358" t="s">
        <v>133</v>
      </c>
      <c r="I208" s="390">
        <v>117</v>
      </c>
      <c r="J208" s="390">
        <v>37</v>
      </c>
      <c r="K208" s="390">
        <v>9</v>
      </c>
      <c r="L208" s="42" t="s">
        <v>131</v>
      </c>
      <c r="M208" s="43" t="s">
        <v>132</v>
      </c>
      <c r="N208" s="42" t="s">
        <v>129</v>
      </c>
      <c r="O208" s="43" t="s">
        <v>179</v>
      </c>
      <c r="P208" s="42" t="s">
        <v>128</v>
      </c>
      <c r="Q208" s="43" t="s">
        <v>467</v>
      </c>
      <c r="R208" s="42" t="s">
        <v>127</v>
      </c>
      <c r="S208" s="43" t="s">
        <v>684</v>
      </c>
      <c r="T208" s="42" t="s">
        <v>126</v>
      </c>
      <c r="U208" s="43" t="s">
        <v>462</v>
      </c>
      <c r="V208" s="42" t="s">
        <v>125</v>
      </c>
      <c r="W208" s="43" t="s">
        <v>351</v>
      </c>
      <c r="X208" s="42" t="s">
        <v>124</v>
      </c>
      <c r="Y208" s="43" t="s">
        <v>130</v>
      </c>
      <c r="Z208" s="42" t="s">
        <v>123</v>
      </c>
      <c r="AA208" s="43"/>
      <c r="AB208" s="196">
        <v>32</v>
      </c>
      <c r="AC208" s="43" t="s">
        <v>130</v>
      </c>
      <c r="AD208" s="196"/>
      <c r="AE208" s="58" t="s">
        <v>354</v>
      </c>
      <c r="AF208" s="421"/>
      <c r="AG208" s="421"/>
      <c r="AH208" s="279"/>
      <c r="AI208" s="306"/>
      <c r="AJ208" s="349">
        <f>SUMPRODUCT(LEN($M208:$AA211)-LEN(SUBSTITUTE($M208:$AA211,"A", "")))</f>
        <v>43</v>
      </c>
      <c r="AK208" s="352">
        <f>SUMPRODUCT(LEN($AD208:$AD211)-LEN(SUBSTITUTE($AD208:$AD211,"A", "")))</f>
        <v>0</v>
      </c>
      <c r="AL208" s="335">
        <f>SUMPRODUCT(LEN($AC208:$AC211)-LEN(SUBSTITUTE($AC208:$AC211,"A", "")))</f>
        <v>0</v>
      </c>
      <c r="AM208" s="349">
        <f>SUMPRODUCT(LEN($M208:$AA211)-LEN(SUBSTITUTE($M208:$AA211,"S", "")))</f>
        <v>18</v>
      </c>
      <c r="AN208" s="352">
        <f>SUMPRODUCT(LEN($AD208:$AD211)-LEN(SUBSTITUTE($AD208:$AD211,"S", "")))</f>
        <v>0</v>
      </c>
      <c r="AO208" s="335">
        <f>SUMPRODUCT(LEN($AC208:$AC211)-LEN(SUBSTITUTE($AC208:$AC211,"S", "")))</f>
        <v>1</v>
      </c>
      <c r="AP208" s="349">
        <f>SUMPRODUCT(LEN($M208:$AA211)-LEN(SUBSTITUTE($M208:$AA211,"F", "")))</f>
        <v>0</v>
      </c>
      <c r="AQ208" s="352">
        <f>SUMPRODUCT(LEN($AD208:$AD211)-LEN(SUBSTITUTE($AD208:$AD211,"F", "")))</f>
        <v>0</v>
      </c>
      <c r="AR208" s="335">
        <f>SUMPRODUCT(LEN($AC208:$AC211)-LEN(SUBSTITUTE($AC208:$AC211,"F", "")))</f>
        <v>0</v>
      </c>
      <c r="AS208" s="349">
        <f>SUMPRODUCT(LEN($M208:$AA211)-LEN(SUBSTITUTE($M208:$AA211,"G", "")))</f>
        <v>10</v>
      </c>
      <c r="AT208" s="352">
        <f>SUMPRODUCT(LEN($AD208:$AD211)-LEN(SUBSTITUTE($AD208:$AD211,"G", "")))</f>
        <v>0</v>
      </c>
      <c r="AU208" s="335">
        <f>SUMPRODUCT(LEN($AC208:$AC211)-LEN(SUBSTITUTE($AC208:$AC211,"G", "")))</f>
        <v>0</v>
      </c>
      <c r="AV208" s="349">
        <f>SUMPRODUCT(LEN($L208:$AA211)-LEN(SUBSTITUTE($L208:$AA211,"M", "")))</f>
        <v>0</v>
      </c>
      <c r="AW208" s="362">
        <f>SUMPRODUCT(LEN($AD208:$AD211)-LEN(SUBSTITUTE($AD208:$AD211,"M", "")))</f>
        <v>0</v>
      </c>
      <c r="AX208" s="374">
        <f>SUMPRODUCT(LEN($AC208:$AC211)-LEN(SUBSTITUTE($AC208:$AC211,"M", "")))</f>
        <v>0</v>
      </c>
      <c r="AY208" s="416">
        <f>SUMPRODUCT(LEN($AE208:$AE211)-LEN(SUBSTITUTE($AE208:$AE211,"S", "")))</f>
        <v>2</v>
      </c>
      <c r="AZ208" s="410">
        <f>SUMPRODUCT(LEN($AE208:$AE211)-LEN(SUBSTITUTE($AE208:$AE211,"F", "")))</f>
        <v>0</v>
      </c>
      <c r="BA208" s="410">
        <f>SUMPRODUCT(LEN($AE208:$AE211)-LEN(SUBSTITUTE($AE208:$AE211,"G", "")))</f>
        <v>0</v>
      </c>
      <c r="BB208" s="413">
        <f>SUMPRODUCT(LEN($AE208:$AE211)-LEN(SUBSTITUTE($AE208:$AE211,"M", "")))</f>
        <v>0</v>
      </c>
    </row>
    <row r="209" spans="2:62" ht="28.15" customHeight="1" thickBot="1" x14ac:dyDescent="0.25">
      <c r="B209" s="30"/>
      <c r="C209" s="339"/>
      <c r="D209" s="221"/>
      <c r="E209" s="220"/>
      <c r="F209" s="220"/>
      <c r="G209" s="219"/>
      <c r="H209" s="359"/>
      <c r="I209" s="391"/>
      <c r="J209" s="391"/>
      <c r="K209" s="391"/>
      <c r="L209" s="33" t="s">
        <v>122</v>
      </c>
      <c r="M209" s="55" t="s">
        <v>132</v>
      </c>
      <c r="N209" s="33" t="s">
        <v>121</v>
      </c>
      <c r="O209" s="55" t="s">
        <v>458</v>
      </c>
      <c r="P209" s="33" t="s">
        <v>120</v>
      </c>
      <c r="Q209" s="55" t="s">
        <v>715</v>
      </c>
      <c r="R209" s="33" t="s">
        <v>119</v>
      </c>
      <c r="S209" s="55" t="s">
        <v>484</v>
      </c>
      <c r="T209" s="33" t="s">
        <v>118</v>
      </c>
      <c r="U209" s="55" t="s">
        <v>549</v>
      </c>
      <c r="V209" s="33" t="s">
        <v>117</v>
      </c>
      <c r="W209" s="55" t="s">
        <v>349</v>
      </c>
      <c r="X209" s="33" t="s">
        <v>116</v>
      </c>
      <c r="Y209" s="55" t="s">
        <v>130</v>
      </c>
      <c r="Z209" s="33" t="s">
        <v>115</v>
      </c>
      <c r="AA209" s="55"/>
      <c r="AB209" s="193"/>
      <c r="AC209" s="55"/>
      <c r="AD209" s="193"/>
      <c r="AE209" s="57"/>
      <c r="AF209" s="422"/>
      <c r="AG209" s="422"/>
      <c r="AH209" s="278"/>
      <c r="AI209" s="306"/>
      <c r="AJ209" s="379"/>
      <c r="AK209" s="347"/>
      <c r="AL209" s="377"/>
      <c r="AM209" s="379"/>
      <c r="AN209" s="347"/>
      <c r="AO209" s="377"/>
      <c r="AP209" s="379"/>
      <c r="AQ209" s="347"/>
      <c r="AR209" s="377"/>
      <c r="AS209" s="379"/>
      <c r="AT209" s="347"/>
      <c r="AU209" s="377"/>
      <c r="AV209" s="379"/>
      <c r="AW209" s="372"/>
      <c r="AX209" s="375"/>
      <c r="AY209" s="417"/>
      <c r="AZ209" s="411"/>
      <c r="BA209" s="411"/>
      <c r="BB209" s="414"/>
    </row>
    <row r="210" spans="2:62" ht="28.15" customHeight="1" x14ac:dyDescent="0.2">
      <c r="B210" s="30"/>
      <c r="C210" s="340"/>
      <c r="D210" s="218"/>
      <c r="E210" s="217"/>
      <c r="F210" s="217"/>
      <c r="G210" s="216"/>
      <c r="H210" s="360">
        <v>243</v>
      </c>
      <c r="I210" s="392"/>
      <c r="J210" s="392"/>
      <c r="K210" s="392"/>
      <c r="L210" s="25" t="s">
        <v>114</v>
      </c>
      <c r="M210" s="114" t="s">
        <v>132</v>
      </c>
      <c r="N210" s="25" t="s">
        <v>112</v>
      </c>
      <c r="O210" s="114" t="s">
        <v>179</v>
      </c>
      <c r="P210" s="25" t="s">
        <v>111</v>
      </c>
      <c r="Q210" s="114" t="s">
        <v>458</v>
      </c>
      <c r="R210" s="25" t="s">
        <v>110</v>
      </c>
      <c r="S210" s="114" t="s">
        <v>357</v>
      </c>
      <c r="T210" s="25" t="s">
        <v>109</v>
      </c>
      <c r="U210" s="114" t="s">
        <v>455</v>
      </c>
      <c r="V210" s="25" t="s">
        <v>108</v>
      </c>
      <c r="W210" s="114" t="s">
        <v>347</v>
      </c>
      <c r="X210" s="25" t="s">
        <v>107</v>
      </c>
      <c r="Y210" s="114" t="s">
        <v>130</v>
      </c>
      <c r="Z210" s="25" t="s">
        <v>106</v>
      </c>
      <c r="AA210" s="114"/>
      <c r="AB210" s="190"/>
      <c r="AC210" s="114"/>
      <c r="AD210" s="190"/>
      <c r="AE210" s="57"/>
      <c r="AF210" s="422"/>
      <c r="AG210" s="422"/>
      <c r="AH210" s="278"/>
      <c r="AI210" s="306"/>
      <c r="AJ210" s="379"/>
      <c r="AK210" s="347"/>
      <c r="AL210" s="377"/>
      <c r="AM210" s="379"/>
      <c r="AN210" s="347"/>
      <c r="AO210" s="377"/>
      <c r="AP210" s="379"/>
      <c r="AQ210" s="347"/>
      <c r="AR210" s="377"/>
      <c r="AS210" s="379"/>
      <c r="AT210" s="347"/>
      <c r="AU210" s="377"/>
      <c r="AV210" s="379"/>
      <c r="AW210" s="372"/>
      <c r="AX210" s="375"/>
      <c r="AY210" s="417"/>
      <c r="AZ210" s="411"/>
      <c r="BA210" s="411"/>
      <c r="BB210" s="414"/>
    </row>
    <row r="211" spans="2:62" ht="28.15" customHeight="1" thickBot="1" x14ac:dyDescent="0.25">
      <c r="B211" s="30"/>
      <c r="C211" s="355"/>
      <c r="D211" s="246"/>
      <c r="E211" s="254"/>
      <c r="F211" s="254"/>
      <c r="G211" s="253"/>
      <c r="H211" s="361"/>
      <c r="I211" s="393"/>
      <c r="J211" s="393"/>
      <c r="K211" s="393"/>
      <c r="L211" s="50" t="s">
        <v>105</v>
      </c>
      <c r="M211" s="51" t="s">
        <v>179</v>
      </c>
      <c r="N211" s="50" t="s">
        <v>104</v>
      </c>
      <c r="O211" s="51" t="s">
        <v>458</v>
      </c>
      <c r="P211" s="50" t="s">
        <v>103</v>
      </c>
      <c r="Q211" s="51" t="s">
        <v>1167</v>
      </c>
      <c r="R211" s="50" t="s">
        <v>102</v>
      </c>
      <c r="S211" s="51" t="s">
        <v>348</v>
      </c>
      <c r="T211" s="50">
        <v>20</v>
      </c>
      <c r="U211" s="51" t="s">
        <v>371</v>
      </c>
      <c r="V211" s="50" t="s">
        <v>101</v>
      </c>
      <c r="W211" s="51" t="s">
        <v>130</v>
      </c>
      <c r="X211" s="50" t="s">
        <v>100</v>
      </c>
      <c r="Y211" s="51" t="s">
        <v>130</v>
      </c>
      <c r="Z211" s="50" t="s">
        <v>99</v>
      </c>
      <c r="AA211" s="51"/>
      <c r="AB211" s="187"/>
      <c r="AC211" s="51"/>
      <c r="AD211" s="187"/>
      <c r="AE211" s="56"/>
      <c r="AF211" s="424"/>
      <c r="AG211" s="424"/>
      <c r="AH211" s="280"/>
      <c r="AI211" s="306"/>
      <c r="AJ211" s="380"/>
      <c r="AK211" s="381"/>
      <c r="AL211" s="378"/>
      <c r="AM211" s="380"/>
      <c r="AN211" s="381"/>
      <c r="AO211" s="378"/>
      <c r="AP211" s="380"/>
      <c r="AQ211" s="381"/>
      <c r="AR211" s="378"/>
      <c r="AS211" s="380"/>
      <c r="AT211" s="381"/>
      <c r="AU211" s="378"/>
      <c r="AV211" s="380"/>
      <c r="AW211" s="373"/>
      <c r="AX211" s="376"/>
      <c r="AY211" s="418"/>
      <c r="AZ211" s="412"/>
      <c r="BA211" s="412"/>
      <c r="BB211" s="415"/>
    </row>
    <row r="212" spans="2:62" ht="28.15" customHeight="1" x14ac:dyDescent="0.2">
      <c r="B212" s="30"/>
      <c r="C212" s="338">
        <v>2</v>
      </c>
      <c r="D212" s="212"/>
      <c r="E212" s="223"/>
      <c r="F212" s="223"/>
      <c r="G212" s="222"/>
      <c r="H212" s="358"/>
      <c r="I212" s="390"/>
      <c r="J212" s="390"/>
      <c r="K212" s="390"/>
      <c r="L212" s="42" t="s">
        <v>131</v>
      </c>
      <c r="M212" s="43"/>
      <c r="N212" s="42" t="s">
        <v>129</v>
      </c>
      <c r="O212" s="43"/>
      <c r="P212" s="42" t="s">
        <v>128</v>
      </c>
      <c r="Q212" s="43"/>
      <c r="R212" s="42" t="s">
        <v>127</v>
      </c>
      <c r="S212" s="43"/>
      <c r="T212" s="42" t="s">
        <v>126</v>
      </c>
      <c r="U212" s="43"/>
      <c r="V212" s="42" t="s">
        <v>125</v>
      </c>
      <c r="W212" s="43"/>
      <c r="X212" s="42" t="s">
        <v>124</v>
      </c>
      <c r="Y212" s="43"/>
      <c r="Z212" s="42" t="s">
        <v>123</v>
      </c>
      <c r="AA212" s="43"/>
      <c r="AB212" s="196"/>
      <c r="AC212" s="43"/>
      <c r="AD212" s="196"/>
      <c r="AE212" s="39"/>
      <c r="AF212" s="421"/>
      <c r="AG212" s="421"/>
      <c r="AH212" s="279"/>
      <c r="AI212" s="306"/>
      <c r="AJ212" s="349">
        <f>SUMPRODUCT(LEN($M212:$AA215)-LEN(SUBSTITUTE($M212:$AA215,"A", "")))</f>
        <v>0</v>
      </c>
      <c r="AK212" s="352">
        <f>SUMPRODUCT(LEN($AD212:$AD215)-LEN(SUBSTITUTE($AD212:$AD215,"A", "")))</f>
        <v>0</v>
      </c>
      <c r="AL212" s="335">
        <f>SUMPRODUCT(LEN($AC212:$AC215)-LEN(SUBSTITUTE($AC212:$AC215,"A", "")))</f>
        <v>0</v>
      </c>
      <c r="AM212" s="349">
        <f>SUMPRODUCT(LEN($M212:$AA215)-LEN(SUBSTITUTE($M212:$AA215,"S", "")))</f>
        <v>0</v>
      </c>
      <c r="AN212" s="352">
        <f>SUMPRODUCT(LEN($AD212:$AD215)-LEN(SUBSTITUTE($AD212:$AD215,"S", "")))</f>
        <v>0</v>
      </c>
      <c r="AO212" s="335">
        <f>SUMPRODUCT(LEN($AC212:$AC215)-LEN(SUBSTITUTE($AC212:$AC215,"S", "")))</f>
        <v>0</v>
      </c>
      <c r="AP212" s="349">
        <f>SUMPRODUCT(LEN($M212:$AA215)-LEN(SUBSTITUTE($M212:$AA215,"F", "")))</f>
        <v>0</v>
      </c>
      <c r="AQ212" s="352">
        <f>SUMPRODUCT(LEN($AD212:$AD215)-LEN(SUBSTITUTE($AD212:$AD215,"F", "")))</f>
        <v>0</v>
      </c>
      <c r="AR212" s="335">
        <f>SUMPRODUCT(LEN($AC212:$AC215)-LEN(SUBSTITUTE($AC212:$AC215,"F", "")))</f>
        <v>0</v>
      </c>
      <c r="AS212" s="349">
        <f>SUMPRODUCT(LEN($M212:$AA215)-LEN(SUBSTITUTE($M212:$AA215,"G", "")))</f>
        <v>0</v>
      </c>
      <c r="AT212" s="352">
        <f>SUMPRODUCT(LEN($AD212:$AD215)-LEN(SUBSTITUTE($AD212:$AD215,"G", "")))</f>
        <v>0</v>
      </c>
      <c r="AU212" s="335">
        <f>SUMPRODUCT(LEN($AC212:$AC215)-LEN(SUBSTITUTE($AC212:$AC215,"G", "")))</f>
        <v>0</v>
      </c>
      <c r="AV212" s="349">
        <f>SUMPRODUCT(LEN($L212:$AA215)-LEN(SUBSTITUTE($L212:$AA215,"M", "")))</f>
        <v>0</v>
      </c>
      <c r="AW212" s="362">
        <f>SUMPRODUCT(LEN($AD212:$AD215)-LEN(SUBSTITUTE($AD212:$AD215,"M", "")))</f>
        <v>0</v>
      </c>
      <c r="AX212" s="374">
        <f>SUMPRODUCT(LEN($AC212:$AC215)-LEN(SUBSTITUTE($AC212:$AC215,"M", "")))</f>
        <v>0</v>
      </c>
      <c r="AY212" s="416">
        <f>SUMPRODUCT(LEN($AE212:$AE215)-LEN(SUBSTITUTE($AE212:$AE215,"S", "")))</f>
        <v>0</v>
      </c>
      <c r="AZ212" s="410">
        <f>SUMPRODUCT(LEN($AE212:$AE215)-LEN(SUBSTITUTE($AE212:$AE215,"F", "")))</f>
        <v>0</v>
      </c>
      <c r="BA212" s="410">
        <f>SUMPRODUCT(LEN($AE212:$AE215)-LEN(SUBSTITUTE($AE212:$AE215,"G", "")))</f>
        <v>0</v>
      </c>
      <c r="BB212" s="413">
        <f>SUMPRODUCT(LEN($AE212:$AE215)-LEN(SUBSTITUTE($AE212:$AE215,"M", "")))</f>
        <v>0</v>
      </c>
    </row>
    <row r="213" spans="2:62" ht="28.15" customHeight="1" thickBot="1" x14ac:dyDescent="0.25">
      <c r="B213" s="30"/>
      <c r="C213" s="339"/>
      <c r="D213" s="221"/>
      <c r="E213" s="220"/>
      <c r="F213" s="220"/>
      <c r="G213" s="219"/>
      <c r="H213" s="359"/>
      <c r="I213" s="391"/>
      <c r="J213" s="391"/>
      <c r="K213" s="391"/>
      <c r="L213" s="33" t="s">
        <v>122</v>
      </c>
      <c r="M213" s="55"/>
      <c r="N213" s="33" t="s">
        <v>121</v>
      </c>
      <c r="O213" s="55"/>
      <c r="P213" s="33" t="s">
        <v>120</v>
      </c>
      <c r="Q213" s="55"/>
      <c r="R213" s="33" t="s">
        <v>119</v>
      </c>
      <c r="S213" s="55"/>
      <c r="T213" s="33" t="s">
        <v>118</v>
      </c>
      <c r="U213" s="55"/>
      <c r="V213" s="33" t="s">
        <v>117</v>
      </c>
      <c r="W213" s="55"/>
      <c r="X213" s="33" t="s">
        <v>116</v>
      </c>
      <c r="Y213" s="55"/>
      <c r="Z213" s="33" t="s">
        <v>115</v>
      </c>
      <c r="AA213" s="55"/>
      <c r="AB213" s="193"/>
      <c r="AC213" s="55"/>
      <c r="AD213" s="193"/>
      <c r="AE213" s="22"/>
      <c r="AF213" s="422"/>
      <c r="AG213" s="422"/>
      <c r="AH213" s="278"/>
      <c r="AI213" s="306"/>
      <c r="AJ213" s="379"/>
      <c r="AK213" s="347"/>
      <c r="AL213" s="377"/>
      <c r="AM213" s="379"/>
      <c r="AN213" s="347"/>
      <c r="AO213" s="377"/>
      <c r="AP213" s="379"/>
      <c r="AQ213" s="347"/>
      <c r="AR213" s="377"/>
      <c r="AS213" s="379"/>
      <c r="AT213" s="347"/>
      <c r="AU213" s="377"/>
      <c r="AV213" s="379"/>
      <c r="AW213" s="372"/>
      <c r="AX213" s="375"/>
      <c r="AY213" s="417"/>
      <c r="AZ213" s="411"/>
      <c r="BA213" s="411"/>
      <c r="BB213" s="414"/>
    </row>
    <row r="214" spans="2:62" ht="28.15" customHeight="1" x14ac:dyDescent="0.2">
      <c r="B214" s="30"/>
      <c r="C214" s="340"/>
      <c r="D214" s="218"/>
      <c r="E214" s="217"/>
      <c r="F214" s="217"/>
      <c r="G214" s="216"/>
      <c r="H214" s="360"/>
      <c r="I214" s="392"/>
      <c r="J214" s="392"/>
      <c r="K214" s="392"/>
      <c r="L214" s="25" t="s">
        <v>114</v>
      </c>
      <c r="M214" s="114"/>
      <c r="N214" s="25" t="s">
        <v>112</v>
      </c>
      <c r="O214" s="114"/>
      <c r="P214" s="25" t="s">
        <v>111</v>
      </c>
      <c r="Q214" s="114"/>
      <c r="R214" s="25" t="s">
        <v>110</v>
      </c>
      <c r="S214" s="114"/>
      <c r="T214" s="25" t="s">
        <v>109</v>
      </c>
      <c r="U214" s="114"/>
      <c r="V214" s="25" t="s">
        <v>108</v>
      </c>
      <c r="W214" s="114"/>
      <c r="X214" s="25" t="s">
        <v>107</v>
      </c>
      <c r="Y214" s="114"/>
      <c r="Z214" s="25" t="s">
        <v>106</v>
      </c>
      <c r="AA214" s="114"/>
      <c r="AB214" s="190"/>
      <c r="AC214" s="114"/>
      <c r="AD214" s="190"/>
      <c r="AE214" s="22"/>
      <c r="AF214" s="422"/>
      <c r="AG214" s="422"/>
      <c r="AH214" s="278"/>
      <c r="AI214" s="306"/>
      <c r="AJ214" s="379"/>
      <c r="AK214" s="347"/>
      <c r="AL214" s="377"/>
      <c r="AM214" s="379"/>
      <c r="AN214" s="347"/>
      <c r="AO214" s="377"/>
      <c r="AP214" s="379"/>
      <c r="AQ214" s="347"/>
      <c r="AR214" s="377"/>
      <c r="AS214" s="379"/>
      <c r="AT214" s="347"/>
      <c r="AU214" s="377"/>
      <c r="AV214" s="379"/>
      <c r="AW214" s="372"/>
      <c r="AX214" s="375"/>
      <c r="AY214" s="417"/>
      <c r="AZ214" s="411"/>
      <c r="BA214" s="411"/>
      <c r="BB214" s="414"/>
    </row>
    <row r="215" spans="2:62" ht="28.15" customHeight="1" thickBot="1" x14ac:dyDescent="0.25">
      <c r="B215" s="30"/>
      <c r="C215" s="355"/>
      <c r="D215" s="246"/>
      <c r="E215" s="254"/>
      <c r="F215" s="254"/>
      <c r="G215" s="253"/>
      <c r="H215" s="361"/>
      <c r="I215" s="393"/>
      <c r="J215" s="393"/>
      <c r="K215" s="393"/>
      <c r="L215" s="50" t="s">
        <v>105</v>
      </c>
      <c r="M215" s="51"/>
      <c r="N215" s="50" t="s">
        <v>104</v>
      </c>
      <c r="O215" s="51"/>
      <c r="P215" s="50" t="s">
        <v>103</v>
      </c>
      <c r="Q215" s="51"/>
      <c r="R215" s="50" t="s">
        <v>102</v>
      </c>
      <c r="S215" s="51"/>
      <c r="T215" s="50">
        <v>20</v>
      </c>
      <c r="U215" s="51"/>
      <c r="V215" s="50" t="s">
        <v>101</v>
      </c>
      <c r="W215" s="51"/>
      <c r="X215" s="50" t="s">
        <v>100</v>
      </c>
      <c r="Y215" s="51"/>
      <c r="Z215" s="50" t="s">
        <v>99</v>
      </c>
      <c r="AA215" s="51"/>
      <c r="AB215" s="187"/>
      <c r="AC215" s="51"/>
      <c r="AD215" s="187"/>
      <c r="AE215" s="48"/>
      <c r="AF215" s="424"/>
      <c r="AG215" s="424"/>
      <c r="AH215" s="280"/>
      <c r="AI215" s="306"/>
      <c r="AJ215" s="380"/>
      <c r="AK215" s="381"/>
      <c r="AL215" s="378"/>
      <c r="AM215" s="380"/>
      <c r="AN215" s="381"/>
      <c r="AO215" s="378"/>
      <c r="AP215" s="380"/>
      <c r="AQ215" s="381"/>
      <c r="AR215" s="378"/>
      <c r="AS215" s="380"/>
      <c r="AT215" s="381"/>
      <c r="AU215" s="378"/>
      <c r="AV215" s="380"/>
      <c r="AW215" s="373"/>
      <c r="AX215" s="376"/>
      <c r="AY215" s="418"/>
      <c r="AZ215" s="412"/>
      <c r="BA215" s="412"/>
      <c r="BB215" s="415"/>
    </row>
    <row r="216" spans="2:62" ht="28.15" customHeight="1" x14ac:dyDescent="0.2">
      <c r="B216" s="30"/>
      <c r="C216" s="338">
        <v>3</v>
      </c>
      <c r="D216" s="212"/>
      <c r="E216" s="223"/>
      <c r="F216" s="223"/>
      <c r="G216" s="222"/>
      <c r="H216" s="358"/>
      <c r="I216" s="390"/>
      <c r="J216" s="390"/>
      <c r="K216" s="390"/>
      <c r="L216" s="42" t="s">
        <v>131</v>
      </c>
      <c r="M216" s="43"/>
      <c r="N216" s="42" t="s">
        <v>129</v>
      </c>
      <c r="O216" s="43"/>
      <c r="P216" s="42" t="s">
        <v>128</v>
      </c>
      <c r="Q216" s="43"/>
      <c r="R216" s="42" t="s">
        <v>127</v>
      </c>
      <c r="S216" s="43"/>
      <c r="T216" s="42" t="s">
        <v>126</v>
      </c>
      <c r="U216" s="43"/>
      <c r="V216" s="42" t="s">
        <v>125</v>
      </c>
      <c r="W216" s="43"/>
      <c r="X216" s="42" t="s">
        <v>124</v>
      </c>
      <c r="Y216" s="43"/>
      <c r="Z216" s="42" t="s">
        <v>123</v>
      </c>
      <c r="AA216" s="43"/>
      <c r="AB216" s="196"/>
      <c r="AC216" s="43"/>
      <c r="AD216" s="196"/>
      <c r="AE216" s="39"/>
      <c r="AF216" s="421"/>
      <c r="AG216" s="421"/>
      <c r="AH216" s="279"/>
      <c r="AI216" s="306"/>
      <c r="AJ216" s="349">
        <f>SUMPRODUCT(LEN($M216:$AA219)-LEN(SUBSTITUTE($M216:$AA219,"A", "")))</f>
        <v>0</v>
      </c>
      <c r="AK216" s="352">
        <f>SUMPRODUCT(LEN($AD216:$AD219)-LEN(SUBSTITUTE($AD216:$AD219,"A", "")))</f>
        <v>0</v>
      </c>
      <c r="AL216" s="335">
        <f>SUMPRODUCT(LEN($AC216:$AC219)-LEN(SUBSTITUTE($AC216:$AC219,"A", "")))</f>
        <v>0</v>
      </c>
      <c r="AM216" s="349">
        <f>SUMPRODUCT(LEN($M216:$AA219)-LEN(SUBSTITUTE($M216:$AA219,"S", "")))</f>
        <v>0</v>
      </c>
      <c r="AN216" s="352">
        <f>SUMPRODUCT(LEN($AD216:$AD219)-LEN(SUBSTITUTE($AD216:$AD219,"S", "")))</f>
        <v>0</v>
      </c>
      <c r="AO216" s="335">
        <f>SUMPRODUCT(LEN($AC216:$AC219)-LEN(SUBSTITUTE($AC216:$AC219,"S", "")))</f>
        <v>0</v>
      </c>
      <c r="AP216" s="349">
        <f>SUMPRODUCT(LEN($M216:$AA219)-LEN(SUBSTITUTE($M216:$AA219,"F", "")))</f>
        <v>0</v>
      </c>
      <c r="AQ216" s="352">
        <f>SUMPRODUCT(LEN($AD216:$AD219)-LEN(SUBSTITUTE($AD216:$AD219,"F", "")))</f>
        <v>0</v>
      </c>
      <c r="AR216" s="335">
        <f>SUMPRODUCT(LEN($AC216:$AC219)-LEN(SUBSTITUTE($AC216:$AC219,"F", "")))</f>
        <v>0</v>
      </c>
      <c r="AS216" s="349">
        <f>SUMPRODUCT(LEN($M216:$AA219)-LEN(SUBSTITUTE($M216:$AA219,"G", "")))</f>
        <v>0</v>
      </c>
      <c r="AT216" s="352">
        <f>SUMPRODUCT(LEN($AD216:$AD219)-LEN(SUBSTITUTE($AD216:$AD219,"G", "")))</f>
        <v>0</v>
      </c>
      <c r="AU216" s="335">
        <f>SUMPRODUCT(LEN($AC216:$AC219)-LEN(SUBSTITUTE($AC216:$AC219,"G", "")))</f>
        <v>0</v>
      </c>
      <c r="AV216" s="349">
        <f>SUMPRODUCT(LEN($L216:$AA219)-LEN(SUBSTITUTE($L216:$AA219,"M", "")))</f>
        <v>0</v>
      </c>
      <c r="AW216" s="362">
        <f>SUMPRODUCT(LEN($AD216:$AD219)-LEN(SUBSTITUTE($AD216:$AD219,"M", "")))</f>
        <v>0</v>
      </c>
      <c r="AX216" s="374">
        <f>SUMPRODUCT(LEN($AC216:$AC219)-LEN(SUBSTITUTE($AC216:$AC219,"M", "")))</f>
        <v>0</v>
      </c>
      <c r="AY216" s="416">
        <f>SUMPRODUCT(LEN($AE216:$AE219)-LEN(SUBSTITUTE($AE216:$AE219,"S", "")))</f>
        <v>0</v>
      </c>
      <c r="AZ216" s="410">
        <f>SUMPRODUCT(LEN($AE216:$AE219)-LEN(SUBSTITUTE($AE216:$AE219,"F", "")))</f>
        <v>0</v>
      </c>
      <c r="BA216" s="410">
        <f>SUMPRODUCT(LEN($AE216:$AE219)-LEN(SUBSTITUTE($AE216:$AE219,"G", "")))</f>
        <v>0</v>
      </c>
      <c r="BB216" s="413">
        <f>SUMPRODUCT(LEN($AE216:$AE219)-LEN(SUBSTITUTE($AE216:$AE219,"M", "")))</f>
        <v>0</v>
      </c>
    </row>
    <row r="217" spans="2:62" ht="28.15" customHeight="1" thickBot="1" x14ac:dyDescent="0.25">
      <c r="B217" s="30"/>
      <c r="C217" s="339"/>
      <c r="D217" s="221"/>
      <c r="E217" s="220"/>
      <c r="F217" s="220"/>
      <c r="G217" s="219"/>
      <c r="H217" s="359"/>
      <c r="I217" s="391"/>
      <c r="J217" s="391"/>
      <c r="K217" s="391"/>
      <c r="L217" s="33" t="s">
        <v>122</v>
      </c>
      <c r="M217" s="55"/>
      <c r="N217" s="33" t="s">
        <v>121</v>
      </c>
      <c r="O217" s="55"/>
      <c r="P217" s="33" t="s">
        <v>120</v>
      </c>
      <c r="Q217" s="55"/>
      <c r="R217" s="33" t="s">
        <v>119</v>
      </c>
      <c r="S217" s="55"/>
      <c r="T217" s="33" t="s">
        <v>118</v>
      </c>
      <c r="U217" s="55"/>
      <c r="V217" s="33" t="s">
        <v>117</v>
      </c>
      <c r="W217" s="55"/>
      <c r="X217" s="33" t="s">
        <v>116</v>
      </c>
      <c r="Y217" s="55"/>
      <c r="Z217" s="33" t="s">
        <v>115</v>
      </c>
      <c r="AA217" s="55"/>
      <c r="AB217" s="193"/>
      <c r="AC217" s="55"/>
      <c r="AD217" s="193"/>
      <c r="AE217" s="22"/>
      <c r="AF217" s="422"/>
      <c r="AG217" s="422"/>
      <c r="AH217" s="278"/>
      <c r="AI217" s="306"/>
      <c r="AJ217" s="379"/>
      <c r="AK217" s="347"/>
      <c r="AL217" s="377"/>
      <c r="AM217" s="379"/>
      <c r="AN217" s="347"/>
      <c r="AO217" s="377"/>
      <c r="AP217" s="379"/>
      <c r="AQ217" s="347"/>
      <c r="AR217" s="377"/>
      <c r="AS217" s="379"/>
      <c r="AT217" s="347"/>
      <c r="AU217" s="377"/>
      <c r="AV217" s="379"/>
      <c r="AW217" s="372"/>
      <c r="AX217" s="375"/>
      <c r="AY217" s="417"/>
      <c r="AZ217" s="411"/>
      <c r="BA217" s="411"/>
      <c r="BB217" s="414"/>
    </row>
    <row r="218" spans="2:62" ht="28.15" customHeight="1" x14ac:dyDescent="0.2">
      <c r="B218" s="30"/>
      <c r="C218" s="340"/>
      <c r="D218" s="218"/>
      <c r="E218" s="217"/>
      <c r="F218" s="217"/>
      <c r="G218" s="216"/>
      <c r="H218" s="360"/>
      <c r="I218" s="392"/>
      <c r="J218" s="392"/>
      <c r="K218" s="392"/>
      <c r="L218" s="25" t="s">
        <v>114</v>
      </c>
      <c r="M218" s="114"/>
      <c r="N218" s="25" t="s">
        <v>112</v>
      </c>
      <c r="O218" s="114"/>
      <c r="P218" s="25" t="s">
        <v>111</v>
      </c>
      <c r="Q218" s="114"/>
      <c r="R218" s="25" t="s">
        <v>110</v>
      </c>
      <c r="S218" s="114"/>
      <c r="T218" s="25" t="s">
        <v>109</v>
      </c>
      <c r="U218" s="114"/>
      <c r="V218" s="25" t="s">
        <v>108</v>
      </c>
      <c r="W218" s="114"/>
      <c r="X218" s="25" t="s">
        <v>107</v>
      </c>
      <c r="Y218" s="114"/>
      <c r="Z218" s="25" t="s">
        <v>106</v>
      </c>
      <c r="AA218" s="114"/>
      <c r="AB218" s="190"/>
      <c r="AC218" s="114"/>
      <c r="AD218" s="190"/>
      <c r="AE218" s="22"/>
      <c r="AF218" s="422"/>
      <c r="AG218" s="422"/>
      <c r="AH218" s="278"/>
      <c r="AI218" s="306"/>
      <c r="AJ218" s="379"/>
      <c r="AK218" s="347"/>
      <c r="AL218" s="377"/>
      <c r="AM218" s="379"/>
      <c r="AN218" s="347"/>
      <c r="AO218" s="377"/>
      <c r="AP218" s="379"/>
      <c r="AQ218" s="347"/>
      <c r="AR218" s="377"/>
      <c r="AS218" s="379"/>
      <c r="AT218" s="347"/>
      <c r="AU218" s="377"/>
      <c r="AV218" s="379"/>
      <c r="AW218" s="372"/>
      <c r="AX218" s="375"/>
      <c r="AY218" s="417"/>
      <c r="AZ218" s="411"/>
      <c r="BA218" s="411"/>
      <c r="BB218" s="414"/>
    </row>
    <row r="219" spans="2:62" ht="28.15" customHeight="1" thickBot="1" x14ac:dyDescent="0.25">
      <c r="B219" s="20"/>
      <c r="C219" s="341"/>
      <c r="D219" s="215"/>
      <c r="E219" s="189"/>
      <c r="F219" s="189"/>
      <c r="G219" s="188"/>
      <c r="H219" s="361"/>
      <c r="I219" s="394"/>
      <c r="J219" s="394"/>
      <c r="K219" s="394"/>
      <c r="L219" s="15" t="s">
        <v>105</v>
      </c>
      <c r="M219" s="16"/>
      <c r="N219" s="15" t="s">
        <v>104</v>
      </c>
      <c r="O219" s="16"/>
      <c r="P219" s="15" t="s">
        <v>103</v>
      </c>
      <c r="Q219" s="16"/>
      <c r="R219" s="15" t="s">
        <v>102</v>
      </c>
      <c r="S219" s="16"/>
      <c r="T219" s="15">
        <v>20</v>
      </c>
      <c r="U219" s="16"/>
      <c r="V219" s="15" t="s">
        <v>101</v>
      </c>
      <c r="W219" s="16"/>
      <c r="X219" s="15" t="s">
        <v>100</v>
      </c>
      <c r="Y219" s="16"/>
      <c r="Z219" s="15" t="s">
        <v>99</v>
      </c>
      <c r="AA219" s="16"/>
      <c r="AB219" s="187"/>
      <c r="AC219" s="16"/>
      <c r="AD219" s="186"/>
      <c r="AE219" s="11"/>
      <c r="AF219" s="423"/>
      <c r="AG219" s="423"/>
      <c r="AH219" s="277"/>
      <c r="AI219" s="306"/>
      <c r="AJ219" s="380"/>
      <c r="AK219" s="381"/>
      <c r="AL219" s="378"/>
      <c r="AM219" s="380"/>
      <c r="AN219" s="381"/>
      <c r="AO219" s="378"/>
      <c r="AP219" s="380"/>
      <c r="AQ219" s="381"/>
      <c r="AR219" s="378"/>
      <c r="AS219" s="380"/>
      <c r="AT219" s="381"/>
      <c r="AU219" s="378"/>
      <c r="AV219" s="380"/>
      <c r="AW219" s="373"/>
      <c r="AX219" s="376"/>
      <c r="AY219" s="418"/>
      <c r="AZ219" s="412"/>
      <c r="BA219" s="412"/>
      <c r="BB219" s="415"/>
    </row>
    <row r="220" spans="2:62" ht="85.9" customHeight="1" thickTop="1" thickBot="1" x14ac:dyDescent="0.35">
      <c r="B220" s="113" t="s">
        <v>173</v>
      </c>
      <c r="C220" s="103" t="s">
        <v>172</v>
      </c>
      <c r="D220" s="108" t="s">
        <v>171</v>
      </c>
      <c r="E220" s="211" t="s">
        <v>170</v>
      </c>
      <c r="F220" s="210"/>
      <c r="G220" s="209"/>
      <c r="H220" s="109" t="s">
        <v>169</v>
      </c>
      <c r="I220" s="108" t="s">
        <v>96</v>
      </c>
      <c r="J220" s="108" t="s">
        <v>168</v>
      </c>
      <c r="K220" s="108" t="s">
        <v>97</v>
      </c>
      <c r="L220" s="365" t="s">
        <v>167</v>
      </c>
      <c r="M220" s="366"/>
      <c r="N220" s="365" t="s">
        <v>166</v>
      </c>
      <c r="O220" s="366"/>
      <c r="P220" s="365" t="s">
        <v>166</v>
      </c>
      <c r="Q220" s="367"/>
      <c r="R220" s="365" t="s">
        <v>166</v>
      </c>
      <c r="S220" s="367"/>
      <c r="T220" s="365" t="s">
        <v>166</v>
      </c>
      <c r="U220" s="367"/>
      <c r="V220" s="365" t="s">
        <v>166</v>
      </c>
      <c r="W220" s="367"/>
      <c r="X220" s="365" t="s">
        <v>166</v>
      </c>
      <c r="Y220" s="367"/>
      <c r="Z220" s="365" t="s">
        <v>166</v>
      </c>
      <c r="AA220" s="367"/>
      <c r="AB220" s="368" t="s">
        <v>165</v>
      </c>
      <c r="AC220" s="367"/>
      <c r="AD220" s="109" t="s">
        <v>164</v>
      </c>
      <c r="AE220" s="109" t="s">
        <v>163</v>
      </c>
      <c r="AF220" s="108" t="s">
        <v>162</v>
      </c>
      <c r="AG220" s="108" t="s">
        <v>161</v>
      </c>
      <c r="AH220" s="286" t="s">
        <v>160</v>
      </c>
      <c r="AI220" s="293"/>
      <c r="AJ220" s="104" t="s">
        <v>159</v>
      </c>
      <c r="AK220" s="103" t="s">
        <v>158</v>
      </c>
      <c r="AL220" s="102" t="s">
        <v>157</v>
      </c>
      <c r="AM220" s="104" t="s">
        <v>156</v>
      </c>
      <c r="AN220" s="103" t="s">
        <v>155</v>
      </c>
      <c r="AO220" s="102" t="s">
        <v>154</v>
      </c>
      <c r="AP220" s="104" t="s">
        <v>153</v>
      </c>
      <c r="AQ220" s="103" t="s">
        <v>152</v>
      </c>
      <c r="AR220" s="105" t="s">
        <v>151</v>
      </c>
      <c r="AS220" s="104" t="s">
        <v>150</v>
      </c>
      <c r="AT220" s="103" t="s">
        <v>149</v>
      </c>
      <c r="AU220" s="102" t="s">
        <v>148</v>
      </c>
      <c r="AV220" s="104" t="s">
        <v>147</v>
      </c>
      <c r="AW220" s="103" t="s">
        <v>146</v>
      </c>
      <c r="AX220" s="102" t="s">
        <v>145</v>
      </c>
      <c r="AY220" s="101" t="s">
        <v>144</v>
      </c>
      <c r="AZ220" s="100" t="s">
        <v>143</v>
      </c>
      <c r="BA220" s="100" t="s">
        <v>142</v>
      </c>
      <c r="BB220" s="99" t="s">
        <v>141</v>
      </c>
    </row>
    <row r="221" spans="2:62" ht="48" thickBot="1" x14ac:dyDescent="0.3">
      <c r="B221" s="98" t="s">
        <v>231</v>
      </c>
      <c r="C221" s="97"/>
      <c r="D221" s="208">
        <v>243</v>
      </c>
      <c r="E221" s="425">
        <v>2966.11</v>
      </c>
      <c r="F221" s="426"/>
      <c r="G221" s="427"/>
      <c r="H221" s="95" t="s">
        <v>139</v>
      </c>
      <c r="I221" s="94"/>
      <c r="J221" s="94"/>
      <c r="K221" s="93"/>
      <c r="L221" s="92"/>
      <c r="M221" s="88"/>
      <c r="N221" s="92"/>
      <c r="O221" s="88"/>
      <c r="P221" s="92"/>
      <c r="Q221" s="88"/>
      <c r="R221" s="92"/>
      <c r="S221" s="88"/>
      <c r="T221" s="92"/>
      <c r="U221" s="88"/>
      <c r="V221" s="92"/>
      <c r="W221" s="88"/>
      <c r="X221" s="92"/>
      <c r="Y221" s="88"/>
      <c r="Z221" s="92"/>
      <c r="AA221" s="207"/>
      <c r="AB221" s="90" t="s">
        <v>138</v>
      </c>
      <c r="AC221" s="88"/>
      <c r="AD221" s="88"/>
      <c r="AE221" s="88"/>
      <c r="AF221" s="87"/>
      <c r="AG221" s="87"/>
      <c r="AH221" s="285"/>
      <c r="AI221" s="66" t="s">
        <v>137</v>
      </c>
      <c r="AJ221" s="85">
        <f t="shared" ref="AJ221:BB221" si="28">SUM(AJ223:AJ234)</f>
        <v>16</v>
      </c>
      <c r="AK221" s="84">
        <f t="shared" si="28"/>
        <v>0</v>
      </c>
      <c r="AL221" s="83">
        <f t="shared" si="28"/>
        <v>0</v>
      </c>
      <c r="AM221" s="85">
        <f t="shared" si="28"/>
        <v>3</v>
      </c>
      <c r="AN221" s="84">
        <f t="shared" si="28"/>
        <v>0</v>
      </c>
      <c r="AO221" s="83">
        <f t="shared" si="28"/>
        <v>0</v>
      </c>
      <c r="AP221" s="85">
        <f t="shared" si="28"/>
        <v>0</v>
      </c>
      <c r="AQ221" s="84">
        <f t="shared" si="28"/>
        <v>0</v>
      </c>
      <c r="AR221" s="83">
        <f t="shared" si="28"/>
        <v>0</v>
      </c>
      <c r="AS221" s="85">
        <f t="shared" si="28"/>
        <v>6</v>
      </c>
      <c r="AT221" s="84">
        <f t="shared" si="28"/>
        <v>0</v>
      </c>
      <c r="AU221" s="83">
        <f t="shared" si="28"/>
        <v>0</v>
      </c>
      <c r="AV221" s="85">
        <f t="shared" si="28"/>
        <v>0</v>
      </c>
      <c r="AW221" s="84">
        <f t="shared" si="28"/>
        <v>0</v>
      </c>
      <c r="AX221" s="83">
        <f t="shared" si="28"/>
        <v>0</v>
      </c>
      <c r="AY221" s="82">
        <f t="shared" si="28"/>
        <v>1</v>
      </c>
      <c r="AZ221" s="81">
        <f t="shared" si="28"/>
        <v>0</v>
      </c>
      <c r="BA221" s="81">
        <f t="shared" si="28"/>
        <v>1</v>
      </c>
      <c r="BB221" s="80">
        <f t="shared" si="28"/>
        <v>0</v>
      </c>
      <c r="BC221" s="79" t="s">
        <v>136</v>
      </c>
      <c r="BF221" s="5">
        <f>SUM(AJ221:AL221)/$BG$5</f>
        <v>16</v>
      </c>
      <c r="BG221" s="5">
        <f>SUM(AM221:AO221,AY221)/$BG$5</f>
        <v>4</v>
      </c>
      <c r="BH221" s="5">
        <f>SUM(AP221:AR221,AZ221)/$BG$5</f>
        <v>0</v>
      </c>
      <c r="BI221" s="5">
        <f>SUM(AS221:AU221,BA221)/$BG$5</f>
        <v>7</v>
      </c>
      <c r="BJ221" s="5">
        <f>SUM(AV221:AX221,BB221)/$BG$5</f>
        <v>0</v>
      </c>
    </row>
    <row r="222" spans="2:62" ht="37.5" thickBot="1" x14ac:dyDescent="0.3">
      <c r="B222" s="78"/>
      <c r="C222" s="77"/>
      <c r="D222" s="206"/>
      <c r="E222" s="205"/>
      <c r="F222" s="205"/>
      <c r="G222" s="204"/>
      <c r="H222" s="73"/>
      <c r="I222" s="70"/>
      <c r="J222" s="70"/>
      <c r="K222" s="72"/>
      <c r="L222" s="70"/>
      <c r="M222" s="69"/>
      <c r="N222" s="70"/>
      <c r="O222" s="69"/>
      <c r="P222" s="70"/>
      <c r="Q222" s="69"/>
      <c r="R222" s="70"/>
      <c r="S222" s="69"/>
      <c r="T222" s="70"/>
      <c r="U222" s="69"/>
      <c r="V222" s="70"/>
      <c r="W222" s="69"/>
      <c r="X222" s="70"/>
      <c r="Y222" s="69"/>
      <c r="Z222" s="70"/>
      <c r="AA222" s="69"/>
      <c r="AB222" s="71"/>
      <c r="AC222" s="69"/>
      <c r="AD222" s="69"/>
      <c r="AE222" s="69"/>
      <c r="AF222" s="68"/>
      <c r="AG222" s="68"/>
      <c r="AH222" s="285"/>
      <c r="AI222" s="66" t="s">
        <v>135</v>
      </c>
      <c r="AJ222" s="65">
        <f t="shared" ref="AJ222:BB222" si="29">AJ221/3</f>
        <v>5.333333333333333</v>
      </c>
      <c r="AK222" s="64">
        <f t="shared" si="29"/>
        <v>0</v>
      </c>
      <c r="AL222" s="63">
        <f t="shared" si="29"/>
        <v>0</v>
      </c>
      <c r="AM222" s="65">
        <f t="shared" si="29"/>
        <v>1</v>
      </c>
      <c r="AN222" s="64">
        <f t="shared" si="29"/>
        <v>0</v>
      </c>
      <c r="AO222" s="63">
        <f t="shared" si="29"/>
        <v>0</v>
      </c>
      <c r="AP222" s="65">
        <f t="shared" si="29"/>
        <v>0</v>
      </c>
      <c r="AQ222" s="64">
        <f t="shared" si="29"/>
        <v>0</v>
      </c>
      <c r="AR222" s="63">
        <f t="shared" si="29"/>
        <v>0</v>
      </c>
      <c r="AS222" s="65">
        <f t="shared" si="29"/>
        <v>2</v>
      </c>
      <c r="AT222" s="64">
        <f t="shared" si="29"/>
        <v>0</v>
      </c>
      <c r="AU222" s="63">
        <f t="shared" si="29"/>
        <v>0</v>
      </c>
      <c r="AV222" s="65">
        <f t="shared" si="29"/>
        <v>0</v>
      </c>
      <c r="AW222" s="64">
        <f t="shared" si="29"/>
        <v>0</v>
      </c>
      <c r="AX222" s="63">
        <f t="shared" si="29"/>
        <v>0</v>
      </c>
      <c r="AY222" s="62">
        <f t="shared" si="29"/>
        <v>0.33333333333333331</v>
      </c>
      <c r="AZ222" s="61">
        <f t="shared" si="29"/>
        <v>0</v>
      </c>
      <c r="BA222" s="61">
        <f t="shared" si="29"/>
        <v>0.33333333333333331</v>
      </c>
      <c r="BB222" s="60">
        <f t="shared" si="29"/>
        <v>0</v>
      </c>
      <c r="BC222" s="59" t="s">
        <v>134</v>
      </c>
    </row>
    <row r="223" spans="2:62" ht="28.15" customHeight="1" x14ac:dyDescent="0.2">
      <c r="B223" s="30"/>
      <c r="C223" s="338">
        <v>1</v>
      </c>
      <c r="D223" s="239" t="s">
        <v>670</v>
      </c>
      <c r="E223" s="198"/>
      <c r="F223" s="198"/>
      <c r="G223" s="197"/>
      <c r="H223" s="358" t="s">
        <v>595</v>
      </c>
      <c r="I223" s="390">
        <v>141</v>
      </c>
      <c r="J223" s="390">
        <v>27</v>
      </c>
      <c r="K223" s="390">
        <v>8</v>
      </c>
      <c r="L223" s="42" t="s">
        <v>131</v>
      </c>
      <c r="M223" s="43" t="s">
        <v>132</v>
      </c>
      <c r="N223" s="42" t="s">
        <v>129</v>
      </c>
      <c r="O223" s="43" t="s">
        <v>496</v>
      </c>
      <c r="P223" s="42" t="s">
        <v>128</v>
      </c>
      <c r="Q223" s="43" t="s">
        <v>179</v>
      </c>
      <c r="R223" s="42" t="s">
        <v>127</v>
      </c>
      <c r="S223" s="43" t="s">
        <v>467</v>
      </c>
      <c r="T223" s="42" t="s">
        <v>126</v>
      </c>
      <c r="U223" s="43" t="s">
        <v>130</v>
      </c>
      <c r="V223" s="42" t="s">
        <v>125</v>
      </c>
      <c r="W223" s="43"/>
      <c r="X223" s="42" t="s">
        <v>124</v>
      </c>
      <c r="Y223" s="43"/>
      <c r="Z223" s="42" t="s">
        <v>123</v>
      </c>
      <c r="AA223" s="43"/>
      <c r="AB223" s="196"/>
      <c r="AC223" s="43"/>
      <c r="AD223" s="196"/>
      <c r="AE223" s="58" t="s">
        <v>542</v>
      </c>
      <c r="AF223" s="421"/>
      <c r="AG223" s="421"/>
      <c r="AH223" s="279"/>
      <c r="AI223" s="306"/>
      <c r="AJ223" s="349">
        <f>SUMPRODUCT(LEN($M223:$AA226)-LEN(SUBSTITUTE($M223:$AA226,"A", "")))</f>
        <v>16</v>
      </c>
      <c r="AK223" s="352">
        <f>SUMPRODUCT(LEN($AD223:$AD226)-LEN(SUBSTITUTE($AD223:$AD226,"A", "")))</f>
        <v>0</v>
      </c>
      <c r="AL223" s="335">
        <f>SUMPRODUCT(LEN($AC223:$AC226)-LEN(SUBSTITUTE($AC223:$AC226,"A", "")))</f>
        <v>0</v>
      </c>
      <c r="AM223" s="349">
        <f>SUMPRODUCT(LEN($M223:$AA226)-LEN(SUBSTITUTE($M223:$AA226,"S", "")))</f>
        <v>3</v>
      </c>
      <c r="AN223" s="352">
        <f>SUMPRODUCT(LEN($AD223:$AD226)-LEN(SUBSTITUTE($AD223:$AD226,"S", "")))</f>
        <v>0</v>
      </c>
      <c r="AO223" s="335">
        <f>SUMPRODUCT(LEN($AC223:$AC226)-LEN(SUBSTITUTE($AC223:$AC226,"S", "")))</f>
        <v>0</v>
      </c>
      <c r="AP223" s="349">
        <f>SUMPRODUCT(LEN($M223:$AA226)-LEN(SUBSTITUTE($M223:$AA226,"F", "")))</f>
        <v>0</v>
      </c>
      <c r="AQ223" s="352">
        <f>SUMPRODUCT(LEN($AD223:$AD226)-LEN(SUBSTITUTE($AD223:$AD226,"F", "")))</f>
        <v>0</v>
      </c>
      <c r="AR223" s="335">
        <f>SUMPRODUCT(LEN($AC223:$AC226)-LEN(SUBSTITUTE($AC223:$AC226,"F", "")))</f>
        <v>0</v>
      </c>
      <c r="AS223" s="349">
        <f>SUMPRODUCT(LEN($M223:$AA226)-LEN(SUBSTITUTE($M223:$AA226,"G", "")))</f>
        <v>6</v>
      </c>
      <c r="AT223" s="352">
        <f>SUMPRODUCT(LEN($AD223:$AD226)-LEN(SUBSTITUTE($AD223:$AD226,"G", "")))</f>
        <v>0</v>
      </c>
      <c r="AU223" s="335">
        <f>SUMPRODUCT(LEN($AC223:$AC226)-LEN(SUBSTITUTE($AC223:$AC226,"G", "")))</f>
        <v>0</v>
      </c>
      <c r="AV223" s="349">
        <f>SUMPRODUCT(LEN($L223:$AA226)-LEN(SUBSTITUTE($L223:$AA226,"M", "")))</f>
        <v>0</v>
      </c>
      <c r="AW223" s="362">
        <f>SUMPRODUCT(LEN($AD223:$AD226)-LEN(SUBSTITUTE($AD223:$AD226,"M", "")))</f>
        <v>0</v>
      </c>
      <c r="AX223" s="374">
        <f>SUMPRODUCT(LEN($AC223:$AC226)-LEN(SUBSTITUTE($AC223:$AC226,"M", "")))</f>
        <v>0</v>
      </c>
      <c r="AY223" s="416">
        <f>SUMPRODUCT(LEN($AE223:$AE226)-LEN(SUBSTITUTE($AE223:$AE226,"S", "")))</f>
        <v>1</v>
      </c>
      <c r="AZ223" s="410">
        <f>SUMPRODUCT(LEN($AE223:$AE226)-LEN(SUBSTITUTE($AE223:$AE226,"F", "")))</f>
        <v>0</v>
      </c>
      <c r="BA223" s="410">
        <f>SUMPRODUCT(LEN($AE223:$AE226)-LEN(SUBSTITUTE($AE223:$AE226,"G", "")))</f>
        <v>1</v>
      </c>
      <c r="BB223" s="413">
        <f>SUMPRODUCT(LEN($AE223:$AE226)-LEN(SUBSTITUTE($AE223:$AE226,"M", "")))</f>
        <v>0</v>
      </c>
    </row>
    <row r="224" spans="2:62" ht="28.15" customHeight="1" thickBot="1" x14ac:dyDescent="0.25">
      <c r="B224" s="30"/>
      <c r="C224" s="339"/>
      <c r="D224" s="221"/>
      <c r="E224" s="195"/>
      <c r="F224" s="195"/>
      <c r="G224" s="194"/>
      <c r="H224" s="359"/>
      <c r="I224" s="391"/>
      <c r="J224" s="391"/>
      <c r="K224" s="391"/>
      <c r="L224" s="33" t="s">
        <v>122</v>
      </c>
      <c r="M224" s="55" t="s">
        <v>467</v>
      </c>
      <c r="N224" s="33" t="s">
        <v>121</v>
      </c>
      <c r="O224" s="55" t="s">
        <v>132</v>
      </c>
      <c r="P224" s="33" t="s">
        <v>120</v>
      </c>
      <c r="Q224" s="55" t="s">
        <v>496</v>
      </c>
      <c r="R224" s="33" t="s">
        <v>119</v>
      </c>
      <c r="S224" s="55" t="s">
        <v>467</v>
      </c>
      <c r="T224" s="33" t="s">
        <v>118</v>
      </c>
      <c r="U224" s="55" t="s">
        <v>130</v>
      </c>
      <c r="V224" s="33" t="s">
        <v>117</v>
      </c>
      <c r="W224" s="55"/>
      <c r="X224" s="33" t="s">
        <v>116</v>
      </c>
      <c r="Y224" s="55"/>
      <c r="Z224" s="33" t="s">
        <v>115</v>
      </c>
      <c r="AA224" s="55"/>
      <c r="AB224" s="193"/>
      <c r="AC224" s="55"/>
      <c r="AD224" s="193"/>
      <c r="AE224" s="57"/>
      <c r="AF224" s="422"/>
      <c r="AG224" s="422"/>
      <c r="AH224" s="278"/>
      <c r="AI224" s="306"/>
      <c r="AJ224" s="379"/>
      <c r="AK224" s="347"/>
      <c r="AL224" s="377"/>
      <c r="AM224" s="379"/>
      <c r="AN224" s="347"/>
      <c r="AO224" s="377"/>
      <c r="AP224" s="379"/>
      <c r="AQ224" s="347"/>
      <c r="AR224" s="377"/>
      <c r="AS224" s="379"/>
      <c r="AT224" s="347"/>
      <c r="AU224" s="377"/>
      <c r="AV224" s="379"/>
      <c r="AW224" s="372"/>
      <c r="AX224" s="375"/>
      <c r="AY224" s="417"/>
      <c r="AZ224" s="411"/>
      <c r="BA224" s="411"/>
      <c r="BB224" s="414"/>
    </row>
    <row r="225" spans="2:62" ht="28.15" customHeight="1" x14ac:dyDescent="0.2">
      <c r="B225" s="30"/>
      <c r="C225" s="340"/>
      <c r="D225" s="218"/>
      <c r="E225" s="192"/>
      <c r="F225" s="192"/>
      <c r="G225" s="191"/>
      <c r="H225" s="360">
        <v>243</v>
      </c>
      <c r="I225" s="392"/>
      <c r="J225" s="392"/>
      <c r="K225" s="392"/>
      <c r="L225" s="25" t="s">
        <v>114</v>
      </c>
      <c r="M225" s="114" t="s">
        <v>132</v>
      </c>
      <c r="N225" s="25" t="s">
        <v>112</v>
      </c>
      <c r="O225" s="114" t="s">
        <v>132</v>
      </c>
      <c r="P225" s="25" t="s">
        <v>111</v>
      </c>
      <c r="Q225" s="114" t="s">
        <v>179</v>
      </c>
      <c r="R225" s="25" t="s">
        <v>110</v>
      </c>
      <c r="S225" s="114" t="s">
        <v>132</v>
      </c>
      <c r="T225" s="25" t="s">
        <v>109</v>
      </c>
      <c r="U225" s="114" t="s">
        <v>130</v>
      </c>
      <c r="V225" s="25" t="s">
        <v>108</v>
      </c>
      <c r="W225" s="114"/>
      <c r="X225" s="25" t="s">
        <v>107</v>
      </c>
      <c r="Y225" s="114"/>
      <c r="Z225" s="25" t="s">
        <v>106</v>
      </c>
      <c r="AA225" s="114"/>
      <c r="AB225" s="190"/>
      <c r="AC225" s="114"/>
      <c r="AD225" s="190"/>
      <c r="AE225" s="57"/>
      <c r="AF225" s="422"/>
      <c r="AG225" s="422"/>
      <c r="AH225" s="278"/>
      <c r="AI225" s="306"/>
      <c r="AJ225" s="379"/>
      <c r="AK225" s="347"/>
      <c r="AL225" s="377"/>
      <c r="AM225" s="379"/>
      <c r="AN225" s="347"/>
      <c r="AO225" s="377"/>
      <c r="AP225" s="379"/>
      <c r="AQ225" s="347"/>
      <c r="AR225" s="377"/>
      <c r="AS225" s="379"/>
      <c r="AT225" s="347"/>
      <c r="AU225" s="377"/>
      <c r="AV225" s="379"/>
      <c r="AW225" s="372"/>
      <c r="AX225" s="375"/>
      <c r="AY225" s="417"/>
      <c r="AZ225" s="411"/>
      <c r="BA225" s="411"/>
      <c r="BB225" s="414"/>
    </row>
    <row r="226" spans="2:62" ht="28.15" customHeight="1" thickBot="1" x14ac:dyDescent="0.25">
      <c r="B226" s="30"/>
      <c r="C226" s="355"/>
      <c r="D226" s="246"/>
      <c r="E226" s="200"/>
      <c r="F226" s="200"/>
      <c r="G226" s="199"/>
      <c r="H226" s="361"/>
      <c r="I226" s="393"/>
      <c r="J226" s="393"/>
      <c r="K226" s="393"/>
      <c r="L226" s="50" t="s">
        <v>105</v>
      </c>
      <c r="M226" s="51" t="s">
        <v>132</v>
      </c>
      <c r="N226" s="50" t="s">
        <v>104</v>
      </c>
      <c r="O226" s="51" t="s">
        <v>467</v>
      </c>
      <c r="P226" s="50" t="s">
        <v>103</v>
      </c>
      <c r="Q226" s="51" t="s">
        <v>132</v>
      </c>
      <c r="R226" s="50" t="s">
        <v>102</v>
      </c>
      <c r="S226" s="51" t="s">
        <v>132</v>
      </c>
      <c r="T226" s="50">
        <v>20</v>
      </c>
      <c r="U226" s="51"/>
      <c r="V226" s="50" t="s">
        <v>101</v>
      </c>
      <c r="W226" s="51"/>
      <c r="X226" s="50" t="s">
        <v>100</v>
      </c>
      <c r="Y226" s="51"/>
      <c r="Z226" s="50" t="s">
        <v>99</v>
      </c>
      <c r="AA226" s="51"/>
      <c r="AB226" s="187"/>
      <c r="AC226" s="51"/>
      <c r="AD226" s="187"/>
      <c r="AE226" s="56"/>
      <c r="AF226" s="424"/>
      <c r="AG226" s="424"/>
      <c r="AH226" s="280"/>
      <c r="AI226" s="306"/>
      <c r="AJ226" s="380"/>
      <c r="AK226" s="381"/>
      <c r="AL226" s="378"/>
      <c r="AM226" s="380"/>
      <c r="AN226" s="381"/>
      <c r="AO226" s="378"/>
      <c r="AP226" s="380"/>
      <c r="AQ226" s="381"/>
      <c r="AR226" s="378"/>
      <c r="AS226" s="380"/>
      <c r="AT226" s="381"/>
      <c r="AU226" s="378"/>
      <c r="AV226" s="380"/>
      <c r="AW226" s="373"/>
      <c r="AX226" s="376"/>
      <c r="AY226" s="418"/>
      <c r="AZ226" s="412"/>
      <c r="BA226" s="412"/>
      <c r="BB226" s="415"/>
    </row>
    <row r="227" spans="2:62" ht="28.15" customHeight="1" x14ac:dyDescent="0.2">
      <c r="B227" s="30"/>
      <c r="C227" s="338">
        <v>2</v>
      </c>
      <c r="D227" s="212"/>
      <c r="E227" s="198"/>
      <c r="F227" s="198"/>
      <c r="G227" s="197"/>
      <c r="H227" s="358"/>
      <c r="I227" s="390"/>
      <c r="J227" s="390"/>
      <c r="K227" s="390"/>
      <c r="L227" s="42" t="s">
        <v>131</v>
      </c>
      <c r="M227" s="43"/>
      <c r="N227" s="42" t="s">
        <v>129</v>
      </c>
      <c r="O227" s="43"/>
      <c r="P227" s="42" t="s">
        <v>128</v>
      </c>
      <c r="Q227" s="43"/>
      <c r="R227" s="42" t="s">
        <v>127</v>
      </c>
      <c r="S227" s="43"/>
      <c r="T227" s="42" t="s">
        <v>126</v>
      </c>
      <c r="U227" s="43"/>
      <c r="V227" s="42" t="s">
        <v>125</v>
      </c>
      <c r="W227" s="43"/>
      <c r="X227" s="42" t="s">
        <v>124</v>
      </c>
      <c r="Y227" s="43"/>
      <c r="Z227" s="42" t="s">
        <v>123</v>
      </c>
      <c r="AA227" s="43"/>
      <c r="AB227" s="196"/>
      <c r="AC227" s="43"/>
      <c r="AD227" s="196"/>
      <c r="AE227" s="39"/>
      <c r="AF227" s="421"/>
      <c r="AG227" s="421"/>
      <c r="AH227" s="279"/>
      <c r="AI227" s="306"/>
      <c r="AJ227" s="349">
        <f>SUMPRODUCT(LEN($M227:$AA230)-LEN(SUBSTITUTE($M227:$AA230,"A", "")))</f>
        <v>0</v>
      </c>
      <c r="AK227" s="352">
        <f>SUMPRODUCT(LEN($AD227:$AD230)-LEN(SUBSTITUTE($AD227:$AD230,"A", "")))</f>
        <v>0</v>
      </c>
      <c r="AL227" s="335">
        <f>SUMPRODUCT(LEN($AC227:$AC230)-LEN(SUBSTITUTE($AC227:$AC230,"A", "")))</f>
        <v>0</v>
      </c>
      <c r="AM227" s="349">
        <f>SUMPRODUCT(LEN($M227:$AA230)-LEN(SUBSTITUTE($M227:$AA230,"S", "")))</f>
        <v>0</v>
      </c>
      <c r="AN227" s="352">
        <f>SUMPRODUCT(LEN($AD227:$AD230)-LEN(SUBSTITUTE($AD227:$AD230,"S", "")))</f>
        <v>0</v>
      </c>
      <c r="AO227" s="335">
        <f>SUMPRODUCT(LEN($AC227:$AC230)-LEN(SUBSTITUTE($AC227:$AC230,"S", "")))</f>
        <v>0</v>
      </c>
      <c r="AP227" s="349">
        <f>SUMPRODUCT(LEN($M227:$AA230)-LEN(SUBSTITUTE($M227:$AA230,"F", "")))</f>
        <v>0</v>
      </c>
      <c r="AQ227" s="352">
        <f>SUMPRODUCT(LEN($AD227:$AD230)-LEN(SUBSTITUTE($AD227:$AD230,"F", "")))</f>
        <v>0</v>
      </c>
      <c r="AR227" s="335">
        <f>SUMPRODUCT(LEN($AC227:$AC230)-LEN(SUBSTITUTE($AC227:$AC230,"F", "")))</f>
        <v>0</v>
      </c>
      <c r="AS227" s="349">
        <f>SUMPRODUCT(LEN($M227:$AA230)-LEN(SUBSTITUTE($M227:$AA230,"G", "")))</f>
        <v>0</v>
      </c>
      <c r="AT227" s="352">
        <f>SUMPRODUCT(LEN($AD227:$AD230)-LEN(SUBSTITUTE($AD227:$AD230,"G", "")))</f>
        <v>0</v>
      </c>
      <c r="AU227" s="335">
        <f>SUMPRODUCT(LEN($AC227:$AC230)-LEN(SUBSTITUTE($AC227:$AC230,"G", "")))</f>
        <v>0</v>
      </c>
      <c r="AV227" s="349">
        <f>SUMPRODUCT(LEN($L227:$AA230)-LEN(SUBSTITUTE($L227:$AA230,"M", "")))</f>
        <v>0</v>
      </c>
      <c r="AW227" s="362">
        <f>SUMPRODUCT(LEN($AD227:$AD230)-LEN(SUBSTITUTE($AD227:$AD230,"M", "")))</f>
        <v>0</v>
      </c>
      <c r="AX227" s="374">
        <f>SUMPRODUCT(LEN($AC227:$AC230)-LEN(SUBSTITUTE($AC227:$AC230,"M", "")))</f>
        <v>0</v>
      </c>
      <c r="AY227" s="416">
        <f>SUMPRODUCT(LEN($AE227:$AE230)-LEN(SUBSTITUTE($AE227:$AE230,"S", "")))</f>
        <v>0</v>
      </c>
      <c r="AZ227" s="410">
        <f>SUMPRODUCT(LEN($AE227:$AE230)-LEN(SUBSTITUTE($AE227:$AE230,"F", "")))</f>
        <v>0</v>
      </c>
      <c r="BA227" s="410">
        <f>SUMPRODUCT(LEN($AE227:$AE230)-LEN(SUBSTITUTE($AE227:$AE230,"G", "")))</f>
        <v>0</v>
      </c>
      <c r="BB227" s="413">
        <f>SUMPRODUCT(LEN($AE227:$AE230)-LEN(SUBSTITUTE($AE227:$AE230,"M", "")))</f>
        <v>0</v>
      </c>
    </row>
    <row r="228" spans="2:62" ht="28.15" customHeight="1" thickBot="1" x14ac:dyDescent="0.25">
      <c r="B228" s="30"/>
      <c r="C228" s="339"/>
      <c r="D228" s="221"/>
      <c r="E228" s="195"/>
      <c r="F228" s="195"/>
      <c r="G228" s="194"/>
      <c r="H228" s="359"/>
      <c r="I228" s="391"/>
      <c r="J228" s="391"/>
      <c r="K228" s="391"/>
      <c r="L228" s="33" t="s">
        <v>122</v>
      </c>
      <c r="M228" s="55"/>
      <c r="N228" s="33" t="s">
        <v>121</v>
      </c>
      <c r="O228" s="55"/>
      <c r="P228" s="33" t="s">
        <v>120</v>
      </c>
      <c r="Q228" s="55"/>
      <c r="R228" s="33" t="s">
        <v>119</v>
      </c>
      <c r="S228" s="55"/>
      <c r="T228" s="33" t="s">
        <v>118</v>
      </c>
      <c r="U228" s="55"/>
      <c r="V228" s="33" t="s">
        <v>117</v>
      </c>
      <c r="W228" s="55"/>
      <c r="X228" s="33" t="s">
        <v>116</v>
      </c>
      <c r="Y228" s="55"/>
      <c r="Z228" s="33" t="s">
        <v>115</v>
      </c>
      <c r="AA228" s="55"/>
      <c r="AB228" s="193"/>
      <c r="AC228" s="55"/>
      <c r="AD228" s="193"/>
      <c r="AE228" s="22"/>
      <c r="AF228" s="422"/>
      <c r="AG228" s="422"/>
      <c r="AH228" s="278"/>
      <c r="AI228" s="306"/>
      <c r="AJ228" s="379"/>
      <c r="AK228" s="347"/>
      <c r="AL228" s="377"/>
      <c r="AM228" s="379"/>
      <c r="AN228" s="347"/>
      <c r="AO228" s="377"/>
      <c r="AP228" s="379"/>
      <c r="AQ228" s="347"/>
      <c r="AR228" s="377"/>
      <c r="AS228" s="379"/>
      <c r="AT228" s="347"/>
      <c r="AU228" s="377"/>
      <c r="AV228" s="379"/>
      <c r="AW228" s="372"/>
      <c r="AX228" s="375"/>
      <c r="AY228" s="417"/>
      <c r="AZ228" s="411"/>
      <c r="BA228" s="411"/>
      <c r="BB228" s="414"/>
    </row>
    <row r="229" spans="2:62" ht="28.15" customHeight="1" x14ac:dyDescent="0.2">
      <c r="B229" s="30"/>
      <c r="C229" s="340"/>
      <c r="D229" s="218"/>
      <c r="E229" s="192"/>
      <c r="F229" s="192"/>
      <c r="G229" s="191"/>
      <c r="H229" s="360"/>
      <c r="I229" s="392"/>
      <c r="J229" s="392"/>
      <c r="K229" s="392"/>
      <c r="L229" s="25" t="s">
        <v>114</v>
      </c>
      <c r="M229" s="114"/>
      <c r="N229" s="25" t="s">
        <v>112</v>
      </c>
      <c r="O229" s="114"/>
      <c r="P229" s="25" t="s">
        <v>111</v>
      </c>
      <c r="Q229" s="114"/>
      <c r="R229" s="25" t="s">
        <v>110</v>
      </c>
      <c r="S229" s="114"/>
      <c r="T229" s="25" t="s">
        <v>109</v>
      </c>
      <c r="U229" s="114"/>
      <c r="V229" s="25" t="s">
        <v>108</v>
      </c>
      <c r="W229" s="114"/>
      <c r="X229" s="25" t="s">
        <v>107</v>
      </c>
      <c r="Y229" s="114"/>
      <c r="Z229" s="25" t="s">
        <v>106</v>
      </c>
      <c r="AA229" s="114"/>
      <c r="AB229" s="190"/>
      <c r="AC229" s="114"/>
      <c r="AD229" s="190"/>
      <c r="AE229" s="22"/>
      <c r="AF229" s="422"/>
      <c r="AG229" s="422"/>
      <c r="AH229" s="278"/>
      <c r="AI229" s="306"/>
      <c r="AJ229" s="379"/>
      <c r="AK229" s="347"/>
      <c r="AL229" s="377"/>
      <c r="AM229" s="379"/>
      <c r="AN229" s="347"/>
      <c r="AO229" s="377"/>
      <c r="AP229" s="379"/>
      <c r="AQ229" s="347"/>
      <c r="AR229" s="377"/>
      <c r="AS229" s="379"/>
      <c r="AT229" s="347"/>
      <c r="AU229" s="377"/>
      <c r="AV229" s="379"/>
      <c r="AW229" s="372"/>
      <c r="AX229" s="375"/>
      <c r="AY229" s="417"/>
      <c r="AZ229" s="411"/>
      <c r="BA229" s="411"/>
      <c r="BB229" s="414"/>
    </row>
    <row r="230" spans="2:62" ht="28.15" customHeight="1" thickBot="1" x14ac:dyDescent="0.25">
      <c r="B230" s="30"/>
      <c r="C230" s="355"/>
      <c r="D230" s="246"/>
      <c r="E230" s="200"/>
      <c r="F230" s="200"/>
      <c r="G230" s="199"/>
      <c r="H230" s="361"/>
      <c r="I230" s="393"/>
      <c r="J230" s="393"/>
      <c r="K230" s="393"/>
      <c r="L230" s="50" t="s">
        <v>105</v>
      </c>
      <c r="M230" s="51"/>
      <c r="N230" s="50" t="s">
        <v>104</v>
      </c>
      <c r="O230" s="51"/>
      <c r="P230" s="50" t="s">
        <v>103</v>
      </c>
      <c r="Q230" s="51"/>
      <c r="R230" s="50" t="s">
        <v>102</v>
      </c>
      <c r="S230" s="51"/>
      <c r="T230" s="50">
        <v>20</v>
      </c>
      <c r="U230" s="51"/>
      <c r="V230" s="50" t="s">
        <v>101</v>
      </c>
      <c r="W230" s="51"/>
      <c r="X230" s="50" t="s">
        <v>100</v>
      </c>
      <c r="Y230" s="51"/>
      <c r="Z230" s="50" t="s">
        <v>99</v>
      </c>
      <c r="AA230" s="51"/>
      <c r="AB230" s="187"/>
      <c r="AC230" s="51"/>
      <c r="AD230" s="187"/>
      <c r="AE230" s="48"/>
      <c r="AF230" s="424"/>
      <c r="AG230" s="424"/>
      <c r="AH230" s="280"/>
      <c r="AI230" s="306"/>
      <c r="AJ230" s="380"/>
      <c r="AK230" s="381"/>
      <c r="AL230" s="378"/>
      <c r="AM230" s="380"/>
      <c r="AN230" s="381"/>
      <c r="AO230" s="378"/>
      <c r="AP230" s="380"/>
      <c r="AQ230" s="381"/>
      <c r="AR230" s="378"/>
      <c r="AS230" s="380"/>
      <c r="AT230" s="381"/>
      <c r="AU230" s="378"/>
      <c r="AV230" s="380"/>
      <c r="AW230" s="373"/>
      <c r="AX230" s="376"/>
      <c r="AY230" s="418"/>
      <c r="AZ230" s="412"/>
      <c r="BA230" s="412"/>
      <c r="BB230" s="415"/>
    </row>
    <row r="231" spans="2:62" ht="28.15" customHeight="1" x14ac:dyDescent="0.2">
      <c r="B231" s="30"/>
      <c r="C231" s="338">
        <v>3</v>
      </c>
      <c r="D231" s="212"/>
      <c r="E231" s="198"/>
      <c r="F231" s="198"/>
      <c r="G231" s="197"/>
      <c r="H231" s="358"/>
      <c r="I231" s="390"/>
      <c r="J231" s="390"/>
      <c r="K231" s="390"/>
      <c r="L231" s="42" t="s">
        <v>131</v>
      </c>
      <c r="M231" s="43"/>
      <c r="N231" s="42" t="s">
        <v>129</v>
      </c>
      <c r="O231" s="43"/>
      <c r="P231" s="42" t="s">
        <v>128</v>
      </c>
      <c r="Q231" s="43"/>
      <c r="R231" s="42" t="s">
        <v>127</v>
      </c>
      <c r="S231" s="43"/>
      <c r="T231" s="42" t="s">
        <v>126</v>
      </c>
      <c r="U231" s="43"/>
      <c r="V231" s="42" t="s">
        <v>125</v>
      </c>
      <c r="W231" s="43"/>
      <c r="X231" s="42" t="s">
        <v>124</v>
      </c>
      <c r="Y231" s="43"/>
      <c r="Z231" s="42" t="s">
        <v>123</v>
      </c>
      <c r="AA231" s="43"/>
      <c r="AB231" s="196"/>
      <c r="AC231" s="43"/>
      <c r="AD231" s="196"/>
      <c r="AE231" s="39"/>
      <c r="AF231" s="421"/>
      <c r="AG231" s="421"/>
      <c r="AH231" s="279"/>
      <c r="AI231" s="306"/>
      <c r="AJ231" s="349">
        <f>SUMPRODUCT(LEN($M231:$AA234)-LEN(SUBSTITUTE($M231:$AA234,"A", "")))</f>
        <v>0</v>
      </c>
      <c r="AK231" s="352">
        <f>SUMPRODUCT(LEN($AD231:$AD234)-LEN(SUBSTITUTE($AD231:$AD234,"A", "")))</f>
        <v>0</v>
      </c>
      <c r="AL231" s="335">
        <f>SUMPRODUCT(LEN($AC231:$AC234)-LEN(SUBSTITUTE($AC231:$AC234,"A", "")))</f>
        <v>0</v>
      </c>
      <c r="AM231" s="349">
        <f>SUMPRODUCT(LEN($M231:$AA234)-LEN(SUBSTITUTE($M231:$AA234,"S", "")))</f>
        <v>0</v>
      </c>
      <c r="AN231" s="352">
        <f>SUMPRODUCT(LEN($AD231:$AD234)-LEN(SUBSTITUTE($AD231:$AD234,"S", "")))</f>
        <v>0</v>
      </c>
      <c r="AO231" s="335">
        <f>SUMPRODUCT(LEN($AC231:$AC234)-LEN(SUBSTITUTE($AC231:$AC234,"S", "")))</f>
        <v>0</v>
      </c>
      <c r="AP231" s="349">
        <f>SUMPRODUCT(LEN($M231:$AA234)-LEN(SUBSTITUTE($M231:$AA234,"F", "")))</f>
        <v>0</v>
      </c>
      <c r="AQ231" s="352">
        <f>SUMPRODUCT(LEN($AD231:$AD234)-LEN(SUBSTITUTE($AD231:$AD234,"F", "")))</f>
        <v>0</v>
      </c>
      <c r="AR231" s="335">
        <f>SUMPRODUCT(LEN($AC231:$AC234)-LEN(SUBSTITUTE($AC231:$AC234,"F", "")))</f>
        <v>0</v>
      </c>
      <c r="AS231" s="349">
        <f>SUMPRODUCT(LEN($M231:$AA234)-LEN(SUBSTITUTE($M231:$AA234,"G", "")))</f>
        <v>0</v>
      </c>
      <c r="AT231" s="352">
        <f>SUMPRODUCT(LEN($AD231:$AD234)-LEN(SUBSTITUTE($AD231:$AD234,"G", "")))</f>
        <v>0</v>
      </c>
      <c r="AU231" s="335">
        <f>SUMPRODUCT(LEN($AC231:$AC234)-LEN(SUBSTITUTE($AC231:$AC234,"G", "")))</f>
        <v>0</v>
      </c>
      <c r="AV231" s="349">
        <f>SUMPRODUCT(LEN($L231:$AA234)-LEN(SUBSTITUTE($L231:$AA234,"M", "")))</f>
        <v>0</v>
      </c>
      <c r="AW231" s="362">
        <f>SUMPRODUCT(LEN($AD231:$AD234)-LEN(SUBSTITUTE($AD231:$AD234,"M", "")))</f>
        <v>0</v>
      </c>
      <c r="AX231" s="374">
        <f>SUMPRODUCT(LEN($AC231:$AC234)-LEN(SUBSTITUTE($AC231:$AC234,"M", "")))</f>
        <v>0</v>
      </c>
      <c r="AY231" s="416">
        <f>SUMPRODUCT(LEN($AE231:$AE234)-LEN(SUBSTITUTE($AE231:$AE234,"S", "")))</f>
        <v>0</v>
      </c>
      <c r="AZ231" s="410">
        <f>SUMPRODUCT(LEN($AE231:$AE234)-LEN(SUBSTITUTE($AE231:$AE234,"F", "")))</f>
        <v>0</v>
      </c>
      <c r="BA231" s="410">
        <f>SUMPRODUCT(LEN($AE231:$AE234)-LEN(SUBSTITUTE($AE231:$AE234,"G", "")))</f>
        <v>0</v>
      </c>
      <c r="BB231" s="413">
        <f>SUMPRODUCT(LEN($AE231:$AE234)-LEN(SUBSTITUTE($AE231:$AE234,"M", "")))</f>
        <v>0</v>
      </c>
    </row>
    <row r="232" spans="2:62" ht="28.15" customHeight="1" thickBot="1" x14ac:dyDescent="0.25">
      <c r="B232" s="30"/>
      <c r="C232" s="339"/>
      <c r="D232" s="221"/>
      <c r="E232" s="195"/>
      <c r="F232" s="195"/>
      <c r="G232" s="194"/>
      <c r="H232" s="359"/>
      <c r="I232" s="391"/>
      <c r="J232" s="391"/>
      <c r="K232" s="391"/>
      <c r="L232" s="33" t="s">
        <v>122</v>
      </c>
      <c r="M232" s="55"/>
      <c r="N232" s="33" t="s">
        <v>121</v>
      </c>
      <c r="O232" s="55"/>
      <c r="P232" s="33" t="s">
        <v>120</v>
      </c>
      <c r="Q232" s="55"/>
      <c r="R232" s="33" t="s">
        <v>119</v>
      </c>
      <c r="S232" s="55"/>
      <c r="T232" s="33" t="s">
        <v>118</v>
      </c>
      <c r="U232" s="55"/>
      <c r="V232" s="33" t="s">
        <v>117</v>
      </c>
      <c r="W232" s="55"/>
      <c r="X232" s="33" t="s">
        <v>116</v>
      </c>
      <c r="Y232" s="55"/>
      <c r="Z232" s="33" t="s">
        <v>115</v>
      </c>
      <c r="AA232" s="55"/>
      <c r="AB232" s="193"/>
      <c r="AC232" s="55"/>
      <c r="AD232" s="193"/>
      <c r="AE232" s="22"/>
      <c r="AF232" s="422"/>
      <c r="AG232" s="422"/>
      <c r="AH232" s="278"/>
      <c r="AI232" s="306"/>
      <c r="AJ232" s="379"/>
      <c r="AK232" s="347"/>
      <c r="AL232" s="377"/>
      <c r="AM232" s="379"/>
      <c r="AN232" s="347"/>
      <c r="AO232" s="377"/>
      <c r="AP232" s="379"/>
      <c r="AQ232" s="347"/>
      <c r="AR232" s="377"/>
      <c r="AS232" s="379"/>
      <c r="AT232" s="347"/>
      <c r="AU232" s="377"/>
      <c r="AV232" s="379"/>
      <c r="AW232" s="372"/>
      <c r="AX232" s="375"/>
      <c r="AY232" s="417"/>
      <c r="AZ232" s="411"/>
      <c r="BA232" s="411"/>
      <c r="BB232" s="414"/>
    </row>
    <row r="233" spans="2:62" ht="28.15" customHeight="1" x14ac:dyDescent="0.2">
      <c r="B233" s="30"/>
      <c r="C233" s="340"/>
      <c r="D233" s="218"/>
      <c r="E233" s="192"/>
      <c r="F233" s="192"/>
      <c r="G233" s="191"/>
      <c r="H233" s="360"/>
      <c r="I233" s="392"/>
      <c r="J233" s="392"/>
      <c r="K233" s="392"/>
      <c r="L233" s="25" t="s">
        <v>114</v>
      </c>
      <c r="M233" s="114"/>
      <c r="N233" s="25" t="s">
        <v>112</v>
      </c>
      <c r="O233" s="114"/>
      <c r="P233" s="25" t="s">
        <v>111</v>
      </c>
      <c r="Q233" s="114"/>
      <c r="R233" s="25" t="s">
        <v>110</v>
      </c>
      <c r="S233" s="114"/>
      <c r="T233" s="25" t="s">
        <v>109</v>
      </c>
      <c r="U233" s="114"/>
      <c r="V233" s="25" t="s">
        <v>108</v>
      </c>
      <c r="W233" s="114"/>
      <c r="X233" s="25" t="s">
        <v>107</v>
      </c>
      <c r="Y233" s="114"/>
      <c r="Z233" s="25" t="s">
        <v>106</v>
      </c>
      <c r="AA233" s="114"/>
      <c r="AB233" s="190"/>
      <c r="AC233" s="114"/>
      <c r="AD233" s="190"/>
      <c r="AE233" s="22"/>
      <c r="AF233" s="422"/>
      <c r="AG233" s="422"/>
      <c r="AH233" s="278"/>
      <c r="AI233" s="306"/>
      <c r="AJ233" s="379"/>
      <c r="AK233" s="347"/>
      <c r="AL233" s="377"/>
      <c r="AM233" s="379"/>
      <c r="AN233" s="347"/>
      <c r="AO233" s="377"/>
      <c r="AP233" s="379"/>
      <c r="AQ233" s="347"/>
      <c r="AR233" s="377"/>
      <c r="AS233" s="379"/>
      <c r="AT233" s="347"/>
      <c r="AU233" s="377"/>
      <c r="AV233" s="379"/>
      <c r="AW233" s="372"/>
      <c r="AX233" s="375"/>
      <c r="AY233" s="417"/>
      <c r="AZ233" s="411"/>
      <c r="BA233" s="411"/>
      <c r="BB233" s="414"/>
    </row>
    <row r="234" spans="2:62" ht="28.15" customHeight="1" thickBot="1" x14ac:dyDescent="0.25">
      <c r="B234" s="20"/>
      <c r="C234" s="341"/>
      <c r="D234" s="215"/>
      <c r="E234" s="189"/>
      <c r="F234" s="189"/>
      <c r="G234" s="188"/>
      <c r="H234" s="361"/>
      <c r="I234" s="394"/>
      <c r="J234" s="394"/>
      <c r="K234" s="394"/>
      <c r="L234" s="15" t="s">
        <v>105</v>
      </c>
      <c r="M234" s="16"/>
      <c r="N234" s="15" t="s">
        <v>104</v>
      </c>
      <c r="O234" s="16"/>
      <c r="P234" s="15" t="s">
        <v>103</v>
      </c>
      <c r="Q234" s="16"/>
      <c r="R234" s="15" t="s">
        <v>102</v>
      </c>
      <c r="S234" s="16"/>
      <c r="T234" s="15">
        <v>20</v>
      </c>
      <c r="U234" s="16"/>
      <c r="V234" s="15" t="s">
        <v>101</v>
      </c>
      <c r="W234" s="16"/>
      <c r="X234" s="15" t="s">
        <v>100</v>
      </c>
      <c r="Y234" s="16"/>
      <c r="Z234" s="15" t="s">
        <v>99</v>
      </c>
      <c r="AA234" s="16"/>
      <c r="AB234" s="187"/>
      <c r="AC234" s="16"/>
      <c r="AD234" s="186"/>
      <c r="AE234" s="11"/>
      <c r="AF234" s="423"/>
      <c r="AG234" s="423"/>
      <c r="AH234" s="277"/>
      <c r="AI234" s="306"/>
      <c r="AJ234" s="380"/>
      <c r="AK234" s="381"/>
      <c r="AL234" s="378"/>
      <c r="AM234" s="380"/>
      <c r="AN234" s="381"/>
      <c r="AO234" s="378"/>
      <c r="AP234" s="380"/>
      <c r="AQ234" s="381"/>
      <c r="AR234" s="378"/>
      <c r="AS234" s="380"/>
      <c r="AT234" s="381"/>
      <c r="AU234" s="378"/>
      <c r="AV234" s="380"/>
      <c r="AW234" s="373"/>
      <c r="AX234" s="376"/>
      <c r="AY234" s="418"/>
      <c r="AZ234" s="412"/>
      <c r="BA234" s="412"/>
      <c r="BB234" s="415"/>
    </row>
    <row r="235" spans="2:62" ht="85.9" customHeight="1" thickTop="1" thickBot="1" x14ac:dyDescent="0.35">
      <c r="B235" s="113" t="s">
        <v>173</v>
      </c>
      <c r="C235" s="103" t="s">
        <v>172</v>
      </c>
      <c r="D235" s="108" t="s">
        <v>171</v>
      </c>
      <c r="E235" s="211" t="s">
        <v>170</v>
      </c>
      <c r="F235" s="210"/>
      <c r="G235" s="209"/>
      <c r="H235" s="109" t="s">
        <v>169</v>
      </c>
      <c r="I235" s="108" t="s">
        <v>96</v>
      </c>
      <c r="J235" s="108" t="s">
        <v>168</v>
      </c>
      <c r="K235" s="108" t="s">
        <v>97</v>
      </c>
      <c r="L235" s="365" t="s">
        <v>167</v>
      </c>
      <c r="M235" s="366"/>
      <c r="N235" s="365" t="s">
        <v>166</v>
      </c>
      <c r="O235" s="366"/>
      <c r="P235" s="365" t="s">
        <v>166</v>
      </c>
      <c r="Q235" s="367"/>
      <c r="R235" s="365" t="s">
        <v>166</v>
      </c>
      <c r="S235" s="367"/>
      <c r="T235" s="365" t="s">
        <v>166</v>
      </c>
      <c r="U235" s="367"/>
      <c r="V235" s="365" t="s">
        <v>166</v>
      </c>
      <c r="W235" s="367"/>
      <c r="X235" s="365" t="s">
        <v>166</v>
      </c>
      <c r="Y235" s="367"/>
      <c r="Z235" s="365" t="s">
        <v>166</v>
      </c>
      <c r="AA235" s="367"/>
      <c r="AB235" s="368" t="s">
        <v>165</v>
      </c>
      <c r="AC235" s="367"/>
      <c r="AD235" s="109" t="s">
        <v>164</v>
      </c>
      <c r="AE235" s="109" t="s">
        <v>163</v>
      </c>
      <c r="AF235" s="108" t="s">
        <v>162</v>
      </c>
      <c r="AG235" s="108" t="s">
        <v>161</v>
      </c>
      <c r="AH235" s="286" t="s">
        <v>160</v>
      </c>
      <c r="AI235" s="293"/>
      <c r="AJ235" s="104" t="s">
        <v>159</v>
      </c>
      <c r="AK235" s="103" t="s">
        <v>158</v>
      </c>
      <c r="AL235" s="102" t="s">
        <v>157</v>
      </c>
      <c r="AM235" s="104" t="s">
        <v>156</v>
      </c>
      <c r="AN235" s="103" t="s">
        <v>155</v>
      </c>
      <c r="AO235" s="102" t="s">
        <v>154</v>
      </c>
      <c r="AP235" s="104" t="s">
        <v>153</v>
      </c>
      <c r="AQ235" s="103" t="s">
        <v>152</v>
      </c>
      <c r="AR235" s="105" t="s">
        <v>151</v>
      </c>
      <c r="AS235" s="104" t="s">
        <v>150</v>
      </c>
      <c r="AT235" s="103" t="s">
        <v>149</v>
      </c>
      <c r="AU235" s="102" t="s">
        <v>148</v>
      </c>
      <c r="AV235" s="104" t="s">
        <v>147</v>
      </c>
      <c r="AW235" s="103" t="s">
        <v>146</v>
      </c>
      <c r="AX235" s="102" t="s">
        <v>145</v>
      </c>
      <c r="AY235" s="101" t="s">
        <v>144</v>
      </c>
      <c r="AZ235" s="100" t="s">
        <v>143</v>
      </c>
      <c r="BA235" s="100" t="s">
        <v>142</v>
      </c>
      <c r="BB235" s="99" t="s">
        <v>141</v>
      </c>
    </row>
    <row r="236" spans="2:62" ht="48" thickBot="1" x14ac:dyDescent="0.3">
      <c r="B236" s="98" t="s">
        <v>230</v>
      </c>
      <c r="C236" s="97"/>
      <c r="D236" s="208">
        <v>243</v>
      </c>
      <c r="E236" s="425">
        <v>6669.94</v>
      </c>
      <c r="F236" s="426"/>
      <c r="G236" s="427"/>
      <c r="H236" s="95" t="s">
        <v>139</v>
      </c>
      <c r="I236" s="94"/>
      <c r="J236" s="94"/>
      <c r="K236" s="93"/>
      <c r="L236" s="92"/>
      <c r="M236" s="88"/>
      <c r="N236" s="92"/>
      <c r="O236" s="88"/>
      <c r="P236" s="92"/>
      <c r="Q236" s="88"/>
      <c r="R236" s="92"/>
      <c r="S236" s="88"/>
      <c r="T236" s="92"/>
      <c r="U236" s="88"/>
      <c r="V236" s="92"/>
      <c r="W236" s="88"/>
      <c r="X236" s="92"/>
      <c r="Y236" s="88"/>
      <c r="Z236" s="92"/>
      <c r="AA236" s="207"/>
      <c r="AB236" s="90" t="s">
        <v>138</v>
      </c>
      <c r="AC236" s="88"/>
      <c r="AD236" s="88"/>
      <c r="AE236" s="88"/>
      <c r="AF236" s="87"/>
      <c r="AG236" s="87"/>
      <c r="AH236" s="285"/>
      <c r="AI236" s="66" t="s">
        <v>137</v>
      </c>
      <c r="AJ236" s="85">
        <f t="shared" ref="AJ236:BB236" si="30">SUM(AJ238:AJ249)</f>
        <v>58</v>
      </c>
      <c r="AK236" s="84">
        <f t="shared" si="30"/>
        <v>6</v>
      </c>
      <c r="AL236" s="83">
        <f t="shared" si="30"/>
        <v>0</v>
      </c>
      <c r="AM236" s="85">
        <f t="shared" si="30"/>
        <v>10</v>
      </c>
      <c r="AN236" s="84">
        <f t="shared" si="30"/>
        <v>1</v>
      </c>
      <c r="AO236" s="83">
        <f t="shared" si="30"/>
        <v>1</v>
      </c>
      <c r="AP236" s="85">
        <f t="shared" si="30"/>
        <v>2</v>
      </c>
      <c r="AQ236" s="84">
        <f t="shared" si="30"/>
        <v>0</v>
      </c>
      <c r="AR236" s="83">
        <f t="shared" si="30"/>
        <v>0</v>
      </c>
      <c r="AS236" s="85">
        <f t="shared" si="30"/>
        <v>21</v>
      </c>
      <c r="AT236" s="84">
        <f t="shared" si="30"/>
        <v>2</v>
      </c>
      <c r="AU236" s="83">
        <f t="shared" si="30"/>
        <v>1</v>
      </c>
      <c r="AV236" s="85">
        <f t="shared" si="30"/>
        <v>3</v>
      </c>
      <c r="AW236" s="84">
        <f t="shared" si="30"/>
        <v>0</v>
      </c>
      <c r="AX236" s="83">
        <f t="shared" si="30"/>
        <v>0</v>
      </c>
      <c r="AY236" s="82">
        <f t="shared" si="30"/>
        <v>1</v>
      </c>
      <c r="AZ236" s="81">
        <f t="shared" si="30"/>
        <v>0</v>
      </c>
      <c r="BA236" s="81">
        <f t="shared" si="30"/>
        <v>4</v>
      </c>
      <c r="BB236" s="80">
        <f t="shared" si="30"/>
        <v>0</v>
      </c>
      <c r="BC236" s="79" t="s">
        <v>136</v>
      </c>
      <c r="BF236" s="5">
        <f>SUM(AJ236:AL236)/$BG$5</f>
        <v>64</v>
      </c>
      <c r="BG236" s="5">
        <f>SUM(AM236:AO236,AY236)/$BG$5</f>
        <v>13</v>
      </c>
      <c r="BH236" s="5">
        <f>SUM(AP236:AR236,AZ236)/$BG$5</f>
        <v>2</v>
      </c>
      <c r="BI236" s="5">
        <f>SUM(AS236:AU236,BA236)/$BG$5</f>
        <v>28</v>
      </c>
      <c r="BJ236" s="5">
        <f>SUM(AV236:AX236,BB236)/$BG$5</f>
        <v>3</v>
      </c>
    </row>
    <row r="237" spans="2:62" ht="37.5" thickBot="1" x14ac:dyDescent="0.3">
      <c r="B237" s="78"/>
      <c r="C237" s="77"/>
      <c r="D237" s="206"/>
      <c r="E237" s="205"/>
      <c r="F237" s="205"/>
      <c r="G237" s="204"/>
      <c r="H237" s="73"/>
      <c r="I237" s="70"/>
      <c r="J237" s="70"/>
      <c r="K237" s="72"/>
      <c r="L237" s="70"/>
      <c r="M237" s="69"/>
      <c r="N237" s="70"/>
      <c r="O237" s="69"/>
      <c r="P237" s="70"/>
      <c r="Q237" s="69"/>
      <c r="R237" s="70"/>
      <c r="S237" s="69"/>
      <c r="T237" s="70"/>
      <c r="U237" s="69"/>
      <c r="V237" s="70"/>
      <c r="W237" s="69"/>
      <c r="X237" s="70"/>
      <c r="Y237" s="69"/>
      <c r="Z237" s="70"/>
      <c r="AA237" s="69"/>
      <c r="AB237" s="71"/>
      <c r="AC237" s="69"/>
      <c r="AD237" s="69"/>
      <c r="AE237" s="69"/>
      <c r="AF237" s="68"/>
      <c r="AG237" s="68"/>
      <c r="AH237" s="285"/>
      <c r="AI237" s="66" t="s">
        <v>135</v>
      </c>
      <c r="AJ237" s="65">
        <f t="shared" ref="AJ237:BB237" si="31">AJ236/3</f>
        <v>19.333333333333332</v>
      </c>
      <c r="AK237" s="64">
        <f t="shared" si="31"/>
        <v>2</v>
      </c>
      <c r="AL237" s="63">
        <f t="shared" si="31"/>
        <v>0</v>
      </c>
      <c r="AM237" s="65">
        <f t="shared" si="31"/>
        <v>3.3333333333333335</v>
      </c>
      <c r="AN237" s="64">
        <f t="shared" si="31"/>
        <v>0.33333333333333331</v>
      </c>
      <c r="AO237" s="63">
        <f t="shared" si="31"/>
        <v>0.33333333333333331</v>
      </c>
      <c r="AP237" s="65">
        <f t="shared" si="31"/>
        <v>0.66666666666666663</v>
      </c>
      <c r="AQ237" s="64">
        <f t="shared" si="31"/>
        <v>0</v>
      </c>
      <c r="AR237" s="63">
        <f t="shared" si="31"/>
        <v>0</v>
      </c>
      <c r="AS237" s="65">
        <f t="shared" si="31"/>
        <v>7</v>
      </c>
      <c r="AT237" s="64">
        <f t="shared" si="31"/>
        <v>0.66666666666666663</v>
      </c>
      <c r="AU237" s="63">
        <f t="shared" si="31"/>
        <v>0.33333333333333331</v>
      </c>
      <c r="AV237" s="65">
        <f t="shared" si="31"/>
        <v>1</v>
      </c>
      <c r="AW237" s="64">
        <f t="shared" si="31"/>
        <v>0</v>
      </c>
      <c r="AX237" s="63">
        <f t="shared" si="31"/>
        <v>0</v>
      </c>
      <c r="AY237" s="62">
        <f t="shared" si="31"/>
        <v>0.33333333333333331</v>
      </c>
      <c r="AZ237" s="61">
        <f t="shared" si="31"/>
        <v>0</v>
      </c>
      <c r="BA237" s="61">
        <f t="shared" si="31"/>
        <v>1.3333333333333333</v>
      </c>
      <c r="BB237" s="60">
        <f t="shared" si="31"/>
        <v>0</v>
      </c>
      <c r="BC237" s="59" t="s">
        <v>134</v>
      </c>
    </row>
    <row r="238" spans="2:62" ht="28.15" customHeight="1" x14ac:dyDescent="0.2">
      <c r="B238" s="30"/>
      <c r="C238" s="338">
        <v>1</v>
      </c>
      <c r="D238" s="239" t="s">
        <v>1609</v>
      </c>
      <c r="E238" s="198"/>
      <c r="F238" s="198"/>
      <c r="G238" s="197"/>
      <c r="H238" s="358" t="s">
        <v>595</v>
      </c>
      <c r="I238" s="390">
        <v>127</v>
      </c>
      <c r="J238" s="390">
        <v>35</v>
      </c>
      <c r="K238" s="390">
        <v>6</v>
      </c>
      <c r="L238" s="42" t="s">
        <v>131</v>
      </c>
      <c r="M238" s="43" t="s">
        <v>179</v>
      </c>
      <c r="N238" s="42" t="s">
        <v>129</v>
      </c>
      <c r="O238" s="43" t="s">
        <v>527</v>
      </c>
      <c r="P238" s="42" t="s">
        <v>128</v>
      </c>
      <c r="Q238" s="43" t="s">
        <v>984</v>
      </c>
      <c r="R238" s="42" t="s">
        <v>127</v>
      </c>
      <c r="S238" s="43" t="s">
        <v>487</v>
      </c>
      <c r="T238" s="42" t="s">
        <v>126</v>
      </c>
      <c r="U238" s="43" t="s">
        <v>1109</v>
      </c>
      <c r="V238" s="42" t="s">
        <v>125</v>
      </c>
      <c r="W238" s="43" t="s">
        <v>470</v>
      </c>
      <c r="X238" s="42" t="s">
        <v>124</v>
      </c>
      <c r="Y238" s="43" t="s">
        <v>550</v>
      </c>
      <c r="Z238" s="42" t="s">
        <v>123</v>
      </c>
      <c r="AA238" s="43" t="s">
        <v>130</v>
      </c>
      <c r="AB238" s="196">
        <v>20</v>
      </c>
      <c r="AC238" s="43" t="s">
        <v>496</v>
      </c>
      <c r="AD238" s="196" t="s">
        <v>1608</v>
      </c>
      <c r="AE238" s="58" t="s">
        <v>1182</v>
      </c>
      <c r="AF238" s="421">
        <v>4</v>
      </c>
      <c r="AG238" s="421"/>
      <c r="AH238" s="279"/>
      <c r="AI238" s="306"/>
      <c r="AJ238" s="349">
        <f>SUMPRODUCT(LEN($M238:$AA241)-LEN(SUBSTITUTE($M238:$AA241,"A", "")))</f>
        <v>58</v>
      </c>
      <c r="AK238" s="352">
        <f>SUMPRODUCT(LEN($AD238:$AD241)-LEN(SUBSTITUTE($AD238:$AD241,"A", "")))</f>
        <v>6</v>
      </c>
      <c r="AL238" s="335">
        <f>SUMPRODUCT(LEN($AC238:$AC241)-LEN(SUBSTITUTE($AC238:$AC241,"A", "")))</f>
        <v>0</v>
      </c>
      <c r="AM238" s="349">
        <f>SUMPRODUCT(LEN($M238:$AA241)-LEN(SUBSTITUTE($M238:$AA241,"S", "")))</f>
        <v>10</v>
      </c>
      <c r="AN238" s="352">
        <f>SUMPRODUCT(LEN($AD238:$AD241)-LEN(SUBSTITUTE($AD238:$AD241,"S", "")))</f>
        <v>1</v>
      </c>
      <c r="AO238" s="335">
        <f>SUMPRODUCT(LEN($AC238:$AC241)-LEN(SUBSTITUTE($AC238:$AC241,"S", "")))</f>
        <v>1</v>
      </c>
      <c r="AP238" s="349">
        <f>SUMPRODUCT(LEN($M238:$AA241)-LEN(SUBSTITUTE($M238:$AA241,"F", "")))</f>
        <v>2</v>
      </c>
      <c r="AQ238" s="352">
        <f>SUMPRODUCT(LEN($AD238:$AD241)-LEN(SUBSTITUTE($AD238:$AD241,"F", "")))</f>
        <v>0</v>
      </c>
      <c r="AR238" s="335">
        <f>SUMPRODUCT(LEN($AC238:$AC241)-LEN(SUBSTITUTE($AC238:$AC241,"F", "")))</f>
        <v>0</v>
      </c>
      <c r="AS238" s="349">
        <f>SUMPRODUCT(LEN($M238:$AA241)-LEN(SUBSTITUTE($M238:$AA241,"G", "")))</f>
        <v>21</v>
      </c>
      <c r="AT238" s="352">
        <f>SUMPRODUCT(LEN($AD238:$AD241)-LEN(SUBSTITUTE($AD238:$AD241,"G", "")))</f>
        <v>2</v>
      </c>
      <c r="AU238" s="335">
        <f>SUMPRODUCT(LEN($AC238:$AC241)-LEN(SUBSTITUTE($AC238:$AC241,"G", "")))</f>
        <v>1</v>
      </c>
      <c r="AV238" s="349">
        <f>SUMPRODUCT(LEN($L238:$AA241)-LEN(SUBSTITUTE($L238:$AA241,"M", "")))</f>
        <v>3</v>
      </c>
      <c r="AW238" s="362">
        <f>SUMPRODUCT(LEN($AD238:$AD241)-LEN(SUBSTITUTE($AD238:$AD241,"M", "")))</f>
        <v>0</v>
      </c>
      <c r="AX238" s="374">
        <f>SUMPRODUCT(LEN($AC238:$AC241)-LEN(SUBSTITUTE($AC238:$AC241,"M", "")))</f>
        <v>0</v>
      </c>
      <c r="AY238" s="416">
        <f>SUMPRODUCT(LEN($AE238:$AE241)-LEN(SUBSTITUTE($AE238:$AE241,"S", "")))</f>
        <v>1</v>
      </c>
      <c r="AZ238" s="410">
        <f>SUMPRODUCT(LEN($AE238:$AE241)-LEN(SUBSTITUTE($AE238:$AE241,"F", "")))</f>
        <v>0</v>
      </c>
      <c r="BA238" s="410">
        <f>SUMPRODUCT(LEN($AE238:$AE241)-LEN(SUBSTITUTE($AE238:$AE241,"G", "")))</f>
        <v>4</v>
      </c>
      <c r="BB238" s="413">
        <f>SUMPRODUCT(LEN($AE238:$AE241)-LEN(SUBSTITUTE($AE238:$AE241,"M", "")))</f>
        <v>0</v>
      </c>
    </row>
    <row r="239" spans="2:62" ht="28.15" customHeight="1" thickBot="1" x14ac:dyDescent="0.25">
      <c r="B239" s="30"/>
      <c r="C239" s="339"/>
      <c r="D239" s="221"/>
      <c r="E239" s="195"/>
      <c r="F239" s="195"/>
      <c r="G239" s="194"/>
      <c r="H239" s="359"/>
      <c r="I239" s="391"/>
      <c r="J239" s="391"/>
      <c r="K239" s="391"/>
      <c r="L239" s="33" t="s">
        <v>122</v>
      </c>
      <c r="M239" s="55" t="s">
        <v>132</v>
      </c>
      <c r="N239" s="33" t="s">
        <v>121</v>
      </c>
      <c r="O239" s="55" t="s">
        <v>357</v>
      </c>
      <c r="P239" s="33" t="s">
        <v>120</v>
      </c>
      <c r="Q239" s="55" t="s">
        <v>1446</v>
      </c>
      <c r="R239" s="33" t="s">
        <v>119</v>
      </c>
      <c r="S239" s="55" t="s">
        <v>458</v>
      </c>
      <c r="T239" s="33" t="s">
        <v>118</v>
      </c>
      <c r="U239" s="55" t="s">
        <v>679</v>
      </c>
      <c r="V239" s="33" t="s">
        <v>117</v>
      </c>
      <c r="W239" s="55" t="s">
        <v>542</v>
      </c>
      <c r="X239" s="33" t="s">
        <v>116</v>
      </c>
      <c r="Y239" s="55" t="s">
        <v>351</v>
      </c>
      <c r="Z239" s="33" t="s">
        <v>115</v>
      </c>
      <c r="AA239" s="55"/>
      <c r="AB239" s="193">
        <v>29</v>
      </c>
      <c r="AC239" s="55" t="s">
        <v>130</v>
      </c>
      <c r="AD239" s="193"/>
      <c r="AE239" s="57"/>
      <c r="AF239" s="422"/>
      <c r="AG239" s="422"/>
      <c r="AH239" s="278"/>
      <c r="AI239" s="306"/>
      <c r="AJ239" s="379"/>
      <c r="AK239" s="347"/>
      <c r="AL239" s="377"/>
      <c r="AM239" s="379"/>
      <c r="AN239" s="347"/>
      <c r="AO239" s="377"/>
      <c r="AP239" s="379"/>
      <c r="AQ239" s="347"/>
      <c r="AR239" s="377"/>
      <c r="AS239" s="379"/>
      <c r="AT239" s="347"/>
      <c r="AU239" s="377"/>
      <c r="AV239" s="379"/>
      <c r="AW239" s="372"/>
      <c r="AX239" s="375"/>
      <c r="AY239" s="417"/>
      <c r="AZ239" s="411"/>
      <c r="BA239" s="411"/>
      <c r="BB239" s="414"/>
    </row>
    <row r="240" spans="2:62" ht="28.15" customHeight="1" x14ac:dyDescent="0.2">
      <c r="B240" s="30"/>
      <c r="C240" s="340"/>
      <c r="D240" s="218"/>
      <c r="E240" s="192"/>
      <c r="F240" s="192"/>
      <c r="G240" s="191"/>
      <c r="H240" s="360">
        <v>243</v>
      </c>
      <c r="I240" s="392"/>
      <c r="J240" s="392"/>
      <c r="K240" s="392"/>
      <c r="L240" s="25" t="s">
        <v>114</v>
      </c>
      <c r="M240" s="114" t="s">
        <v>1567</v>
      </c>
      <c r="N240" s="25" t="s">
        <v>112</v>
      </c>
      <c r="O240" s="114" t="s">
        <v>458</v>
      </c>
      <c r="P240" s="25" t="s">
        <v>111</v>
      </c>
      <c r="Q240" s="114" t="s">
        <v>458</v>
      </c>
      <c r="R240" s="25" t="s">
        <v>110</v>
      </c>
      <c r="S240" s="114" t="s">
        <v>794</v>
      </c>
      <c r="T240" s="25" t="s">
        <v>109</v>
      </c>
      <c r="U240" s="114" t="s">
        <v>467</v>
      </c>
      <c r="V240" s="25" t="s">
        <v>108</v>
      </c>
      <c r="W240" s="114" t="s">
        <v>744</v>
      </c>
      <c r="X240" s="25" t="s">
        <v>107</v>
      </c>
      <c r="Y240" s="114" t="s">
        <v>130</v>
      </c>
      <c r="Z240" s="25" t="s">
        <v>106</v>
      </c>
      <c r="AA240" s="114"/>
      <c r="AB240" s="190"/>
      <c r="AC240" s="114"/>
      <c r="AD240" s="190"/>
      <c r="AE240" s="57"/>
      <c r="AF240" s="422"/>
      <c r="AG240" s="422"/>
      <c r="AH240" s="278"/>
      <c r="AI240" s="306"/>
      <c r="AJ240" s="379"/>
      <c r="AK240" s="347"/>
      <c r="AL240" s="377"/>
      <c r="AM240" s="379"/>
      <c r="AN240" s="347"/>
      <c r="AO240" s="377"/>
      <c r="AP240" s="379"/>
      <c r="AQ240" s="347"/>
      <c r="AR240" s="377"/>
      <c r="AS240" s="379"/>
      <c r="AT240" s="347"/>
      <c r="AU240" s="377"/>
      <c r="AV240" s="379"/>
      <c r="AW240" s="372"/>
      <c r="AX240" s="375"/>
      <c r="AY240" s="417"/>
      <c r="AZ240" s="411"/>
      <c r="BA240" s="411"/>
      <c r="BB240" s="414"/>
    </row>
    <row r="241" spans="2:62" ht="28.15" customHeight="1" thickBot="1" x14ac:dyDescent="0.25">
      <c r="B241" s="30"/>
      <c r="C241" s="355"/>
      <c r="D241" s="246"/>
      <c r="E241" s="200"/>
      <c r="F241" s="200"/>
      <c r="G241" s="199"/>
      <c r="H241" s="361"/>
      <c r="I241" s="393"/>
      <c r="J241" s="393"/>
      <c r="K241" s="393"/>
      <c r="L241" s="50" t="s">
        <v>105</v>
      </c>
      <c r="M241" s="51" t="s">
        <v>357</v>
      </c>
      <c r="N241" s="50" t="s">
        <v>104</v>
      </c>
      <c r="O241" s="51" t="s">
        <v>1607</v>
      </c>
      <c r="P241" s="50" t="s">
        <v>103</v>
      </c>
      <c r="Q241" s="51" t="s">
        <v>1595</v>
      </c>
      <c r="R241" s="50" t="s">
        <v>102</v>
      </c>
      <c r="S241" s="51" t="s">
        <v>672</v>
      </c>
      <c r="T241" s="50">
        <v>20</v>
      </c>
      <c r="U241" s="51" t="s">
        <v>732</v>
      </c>
      <c r="V241" s="50" t="s">
        <v>101</v>
      </c>
      <c r="W241" s="51" t="s">
        <v>351</v>
      </c>
      <c r="X241" s="50" t="s">
        <v>100</v>
      </c>
      <c r="Y241" s="51" t="s">
        <v>130</v>
      </c>
      <c r="Z241" s="50" t="s">
        <v>99</v>
      </c>
      <c r="AA241" s="51"/>
      <c r="AB241" s="187"/>
      <c r="AC241" s="51"/>
      <c r="AD241" s="187"/>
      <c r="AE241" s="56"/>
      <c r="AF241" s="424"/>
      <c r="AG241" s="424"/>
      <c r="AH241" s="280"/>
      <c r="AI241" s="306"/>
      <c r="AJ241" s="380"/>
      <c r="AK241" s="381"/>
      <c r="AL241" s="378"/>
      <c r="AM241" s="380"/>
      <c r="AN241" s="381"/>
      <c r="AO241" s="378"/>
      <c r="AP241" s="380"/>
      <c r="AQ241" s="381"/>
      <c r="AR241" s="378"/>
      <c r="AS241" s="380"/>
      <c r="AT241" s="381"/>
      <c r="AU241" s="378"/>
      <c r="AV241" s="380"/>
      <c r="AW241" s="373"/>
      <c r="AX241" s="376"/>
      <c r="AY241" s="418"/>
      <c r="AZ241" s="412"/>
      <c r="BA241" s="412"/>
      <c r="BB241" s="415"/>
    </row>
    <row r="242" spans="2:62" ht="28.15" customHeight="1" x14ac:dyDescent="0.2">
      <c r="B242" s="30"/>
      <c r="C242" s="338">
        <v>2</v>
      </c>
      <c r="D242" s="212"/>
      <c r="E242" s="198"/>
      <c r="F242" s="198"/>
      <c r="G242" s="197"/>
      <c r="H242" s="358"/>
      <c r="I242" s="390"/>
      <c r="J242" s="390"/>
      <c r="K242" s="390"/>
      <c r="L242" s="42" t="s">
        <v>131</v>
      </c>
      <c r="M242" s="43"/>
      <c r="N242" s="42" t="s">
        <v>129</v>
      </c>
      <c r="O242" s="43"/>
      <c r="P242" s="42" t="s">
        <v>128</v>
      </c>
      <c r="Q242" s="43"/>
      <c r="R242" s="42" t="s">
        <v>127</v>
      </c>
      <c r="S242" s="43"/>
      <c r="T242" s="42" t="s">
        <v>126</v>
      </c>
      <c r="U242" s="43"/>
      <c r="V242" s="42" t="s">
        <v>125</v>
      </c>
      <c r="W242" s="43"/>
      <c r="X242" s="42" t="s">
        <v>124</v>
      </c>
      <c r="Y242" s="43"/>
      <c r="Z242" s="42" t="s">
        <v>123</v>
      </c>
      <c r="AA242" s="43"/>
      <c r="AB242" s="196"/>
      <c r="AC242" s="43"/>
      <c r="AD242" s="196"/>
      <c r="AE242" s="39"/>
      <c r="AF242" s="421"/>
      <c r="AG242" s="421"/>
      <c r="AH242" s="279"/>
      <c r="AI242" s="306"/>
      <c r="AJ242" s="349">
        <f>SUMPRODUCT(LEN($M242:$AA245)-LEN(SUBSTITUTE($M242:$AA245,"A", "")))</f>
        <v>0</v>
      </c>
      <c r="AK242" s="352">
        <f>SUMPRODUCT(LEN($AD242:$AD245)-LEN(SUBSTITUTE($AD242:$AD245,"A", "")))</f>
        <v>0</v>
      </c>
      <c r="AL242" s="335">
        <f>SUMPRODUCT(LEN($AC242:$AC245)-LEN(SUBSTITUTE($AC242:$AC245,"A", "")))</f>
        <v>0</v>
      </c>
      <c r="AM242" s="349">
        <f>SUMPRODUCT(LEN($M242:$AA245)-LEN(SUBSTITUTE($M242:$AA245,"S", "")))</f>
        <v>0</v>
      </c>
      <c r="AN242" s="352">
        <f>SUMPRODUCT(LEN($AD242:$AD245)-LEN(SUBSTITUTE($AD242:$AD245,"S", "")))</f>
        <v>0</v>
      </c>
      <c r="AO242" s="335">
        <f>SUMPRODUCT(LEN($AC242:$AC245)-LEN(SUBSTITUTE($AC242:$AC245,"S", "")))</f>
        <v>0</v>
      </c>
      <c r="AP242" s="349">
        <f>SUMPRODUCT(LEN($M242:$AA245)-LEN(SUBSTITUTE($M242:$AA245,"F", "")))</f>
        <v>0</v>
      </c>
      <c r="AQ242" s="352">
        <f>SUMPRODUCT(LEN($AD242:$AD245)-LEN(SUBSTITUTE($AD242:$AD245,"F", "")))</f>
        <v>0</v>
      </c>
      <c r="AR242" s="335">
        <f>SUMPRODUCT(LEN($AC242:$AC245)-LEN(SUBSTITUTE($AC242:$AC245,"F", "")))</f>
        <v>0</v>
      </c>
      <c r="AS242" s="349">
        <f>SUMPRODUCT(LEN($M242:$AA245)-LEN(SUBSTITUTE($M242:$AA245,"G", "")))</f>
        <v>0</v>
      </c>
      <c r="AT242" s="352">
        <f>SUMPRODUCT(LEN($AD242:$AD245)-LEN(SUBSTITUTE($AD242:$AD245,"G", "")))</f>
        <v>0</v>
      </c>
      <c r="AU242" s="335">
        <f>SUMPRODUCT(LEN($AC242:$AC245)-LEN(SUBSTITUTE($AC242:$AC245,"G", "")))</f>
        <v>0</v>
      </c>
      <c r="AV242" s="349">
        <f>SUMPRODUCT(LEN($L242:$AA245)-LEN(SUBSTITUTE($L242:$AA245,"M", "")))</f>
        <v>0</v>
      </c>
      <c r="AW242" s="362">
        <f>SUMPRODUCT(LEN($AD242:$AD245)-LEN(SUBSTITUTE($AD242:$AD245,"M", "")))</f>
        <v>0</v>
      </c>
      <c r="AX242" s="374">
        <f>SUMPRODUCT(LEN($AC242:$AC245)-LEN(SUBSTITUTE($AC242:$AC245,"M", "")))</f>
        <v>0</v>
      </c>
      <c r="AY242" s="416">
        <f>SUMPRODUCT(LEN($AE242:$AE245)-LEN(SUBSTITUTE($AE242:$AE245,"S", "")))</f>
        <v>0</v>
      </c>
      <c r="AZ242" s="410">
        <f>SUMPRODUCT(LEN($AE242:$AE245)-LEN(SUBSTITUTE($AE242:$AE245,"F", "")))</f>
        <v>0</v>
      </c>
      <c r="BA242" s="410">
        <f>SUMPRODUCT(LEN($AE242:$AE245)-LEN(SUBSTITUTE($AE242:$AE245,"G", "")))</f>
        <v>0</v>
      </c>
      <c r="BB242" s="413">
        <f>SUMPRODUCT(LEN($AE242:$AE245)-LEN(SUBSTITUTE($AE242:$AE245,"M", "")))</f>
        <v>0</v>
      </c>
    </row>
    <row r="243" spans="2:62" ht="28.15" customHeight="1" thickBot="1" x14ac:dyDescent="0.25">
      <c r="B243" s="30"/>
      <c r="C243" s="339"/>
      <c r="D243" s="221"/>
      <c r="E243" s="195"/>
      <c r="F243" s="195"/>
      <c r="G243" s="194"/>
      <c r="H243" s="359"/>
      <c r="I243" s="391"/>
      <c r="J243" s="391"/>
      <c r="K243" s="391"/>
      <c r="L243" s="33" t="s">
        <v>122</v>
      </c>
      <c r="M243" s="55"/>
      <c r="N243" s="33" t="s">
        <v>121</v>
      </c>
      <c r="O243" s="55"/>
      <c r="P243" s="33" t="s">
        <v>120</v>
      </c>
      <c r="Q243" s="55"/>
      <c r="R243" s="33" t="s">
        <v>119</v>
      </c>
      <c r="S243" s="55"/>
      <c r="T243" s="33" t="s">
        <v>118</v>
      </c>
      <c r="U243" s="55"/>
      <c r="V243" s="33" t="s">
        <v>117</v>
      </c>
      <c r="W243" s="55"/>
      <c r="X243" s="33" t="s">
        <v>116</v>
      </c>
      <c r="Y243" s="55"/>
      <c r="Z243" s="33" t="s">
        <v>115</v>
      </c>
      <c r="AA243" s="55"/>
      <c r="AB243" s="193"/>
      <c r="AC243" s="55"/>
      <c r="AD243" s="193"/>
      <c r="AE243" s="22"/>
      <c r="AF243" s="422"/>
      <c r="AG243" s="422"/>
      <c r="AH243" s="278"/>
      <c r="AI243" s="306"/>
      <c r="AJ243" s="379"/>
      <c r="AK243" s="347"/>
      <c r="AL243" s="377"/>
      <c r="AM243" s="379"/>
      <c r="AN243" s="347"/>
      <c r="AO243" s="377"/>
      <c r="AP243" s="379"/>
      <c r="AQ243" s="347"/>
      <c r="AR243" s="377"/>
      <c r="AS243" s="379"/>
      <c r="AT243" s="347"/>
      <c r="AU243" s="377"/>
      <c r="AV243" s="379"/>
      <c r="AW243" s="372"/>
      <c r="AX243" s="375"/>
      <c r="AY243" s="417"/>
      <c r="AZ243" s="411"/>
      <c r="BA243" s="411"/>
      <c r="BB243" s="414"/>
    </row>
    <row r="244" spans="2:62" ht="28.15" customHeight="1" x14ac:dyDescent="0.2">
      <c r="B244" s="30"/>
      <c r="C244" s="340"/>
      <c r="D244" s="218"/>
      <c r="E244" s="192"/>
      <c r="F244" s="192"/>
      <c r="G244" s="191"/>
      <c r="H244" s="360"/>
      <c r="I244" s="392"/>
      <c r="J244" s="392"/>
      <c r="K244" s="392"/>
      <c r="L244" s="25" t="s">
        <v>114</v>
      </c>
      <c r="M244" s="114"/>
      <c r="N244" s="25" t="s">
        <v>112</v>
      </c>
      <c r="O244" s="114"/>
      <c r="P244" s="25" t="s">
        <v>111</v>
      </c>
      <c r="Q244" s="114"/>
      <c r="R244" s="25" t="s">
        <v>110</v>
      </c>
      <c r="S244" s="114"/>
      <c r="T244" s="25" t="s">
        <v>109</v>
      </c>
      <c r="U244" s="114"/>
      <c r="V244" s="25" t="s">
        <v>108</v>
      </c>
      <c r="W244" s="114"/>
      <c r="X244" s="25" t="s">
        <v>107</v>
      </c>
      <c r="Y244" s="114"/>
      <c r="Z244" s="25" t="s">
        <v>106</v>
      </c>
      <c r="AA244" s="114"/>
      <c r="AB244" s="190"/>
      <c r="AC244" s="114"/>
      <c r="AD244" s="190"/>
      <c r="AE244" s="22"/>
      <c r="AF244" s="422"/>
      <c r="AG244" s="422"/>
      <c r="AH244" s="278"/>
      <c r="AI244" s="306"/>
      <c r="AJ244" s="379"/>
      <c r="AK244" s="347"/>
      <c r="AL244" s="377"/>
      <c r="AM244" s="379"/>
      <c r="AN244" s="347"/>
      <c r="AO244" s="377"/>
      <c r="AP244" s="379"/>
      <c r="AQ244" s="347"/>
      <c r="AR244" s="377"/>
      <c r="AS244" s="379"/>
      <c r="AT244" s="347"/>
      <c r="AU244" s="377"/>
      <c r="AV244" s="379"/>
      <c r="AW244" s="372"/>
      <c r="AX244" s="375"/>
      <c r="AY244" s="417"/>
      <c r="AZ244" s="411"/>
      <c r="BA244" s="411"/>
      <c r="BB244" s="414"/>
    </row>
    <row r="245" spans="2:62" ht="28.15" customHeight="1" thickBot="1" x14ac:dyDescent="0.25">
      <c r="B245" s="30"/>
      <c r="C245" s="355"/>
      <c r="D245" s="246"/>
      <c r="E245" s="200"/>
      <c r="F245" s="200"/>
      <c r="G245" s="199"/>
      <c r="H245" s="361"/>
      <c r="I245" s="393"/>
      <c r="J245" s="393"/>
      <c r="K245" s="393"/>
      <c r="L245" s="50" t="s">
        <v>105</v>
      </c>
      <c r="M245" s="51"/>
      <c r="N245" s="50" t="s">
        <v>104</v>
      </c>
      <c r="O245" s="51"/>
      <c r="P245" s="50" t="s">
        <v>103</v>
      </c>
      <c r="Q245" s="51"/>
      <c r="R245" s="50" t="s">
        <v>102</v>
      </c>
      <c r="S245" s="51"/>
      <c r="T245" s="50">
        <v>20</v>
      </c>
      <c r="U245" s="51"/>
      <c r="V245" s="50" t="s">
        <v>101</v>
      </c>
      <c r="W245" s="51"/>
      <c r="X245" s="50" t="s">
        <v>100</v>
      </c>
      <c r="Y245" s="51"/>
      <c r="Z245" s="50" t="s">
        <v>99</v>
      </c>
      <c r="AA245" s="51"/>
      <c r="AB245" s="187"/>
      <c r="AC245" s="51"/>
      <c r="AD245" s="187"/>
      <c r="AE245" s="48"/>
      <c r="AF245" s="424"/>
      <c r="AG245" s="424"/>
      <c r="AH245" s="280"/>
      <c r="AI245" s="306"/>
      <c r="AJ245" s="380"/>
      <c r="AK245" s="381"/>
      <c r="AL245" s="378"/>
      <c r="AM245" s="380"/>
      <c r="AN245" s="381"/>
      <c r="AO245" s="378"/>
      <c r="AP245" s="380"/>
      <c r="AQ245" s="381"/>
      <c r="AR245" s="378"/>
      <c r="AS245" s="380"/>
      <c r="AT245" s="381"/>
      <c r="AU245" s="378"/>
      <c r="AV245" s="380"/>
      <c r="AW245" s="373"/>
      <c r="AX245" s="376"/>
      <c r="AY245" s="418"/>
      <c r="AZ245" s="412"/>
      <c r="BA245" s="412"/>
      <c r="BB245" s="415"/>
    </row>
    <row r="246" spans="2:62" ht="28.15" customHeight="1" x14ac:dyDescent="0.2">
      <c r="B246" s="30"/>
      <c r="C246" s="338">
        <v>3</v>
      </c>
      <c r="D246" s="212"/>
      <c r="E246" s="198"/>
      <c r="F246" s="198"/>
      <c r="G246" s="197"/>
      <c r="H246" s="358"/>
      <c r="I246" s="390"/>
      <c r="J246" s="390"/>
      <c r="K246" s="390"/>
      <c r="L246" s="42" t="s">
        <v>131</v>
      </c>
      <c r="M246" s="43"/>
      <c r="N246" s="42" t="s">
        <v>129</v>
      </c>
      <c r="O246" s="43"/>
      <c r="P246" s="42" t="s">
        <v>128</v>
      </c>
      <c r="Q246" s="43"/>
      <c r="R246" s="42" t="s">
        <v>127</v>
      </c>
      <c r="S246" s="43"/>
      <c r="T246" s="42" t="s">
        <v>126</v>
      </c>
      <c r="U246" s="43"/>
      <c r="V246" s="42" t="s">
        <v>125</v>
      </c>
      <c r="W246" s="43"/>
      <c r="X246" s="42" t="s">
        <v>124</v>
      </c>
      <c r="Y246" s="43"/>
      <c r="Z246" s="42" t="s">
        <v>123</v>
      </c>
      <c r="AA246" s="43"/>
      <c r="AB246" s="196"/>
      <c r="AC246" s="43"/>
      <c r="AD246" s="196"/>
      <c r="AE246" s="39"/>
      <c r="AF246" s="421"/>
      <c r="AG246" s="421"/>
      <c r="AH246" s="279"/>
      <c r="AI246" s="306"/>
      <c r="AJ246" s="349">
        <f>SUMPRODUCT(LEN($M246:$AA249)-LEN(SUBSTITUTE($M246:$AA249,"A", "")))</f>
        <v>0</v>
      </c>
      <c r="AK246" s="352">
        <f>SUMPRODUCT(LEN($AD246:$AD249)-LEN(SUBSTITUTE($AD246:$AD249,"A", "")))</f>
        <v>0</v>
      </c>
      <c r="AL246" s="335">
        <f>SUMPRODUCT(LEN($AC246:$AC249)-LEN(SUBSTITUTE($AC246:$AC249,"A", "")))</f>
        <v>0</v>
      </c>
      <c r="AM246" s="349">
        <f>SUMPRODUCT(LEN($M246:$AA249)-LEN(SUBSTITUTE($M246:$AA249,"S", "")))</f>
        <v>0</v>
      </c>
      <c r="AN246" s="352">
        <f>SUMPRODUCT(LEN($AD246:$AD249)-LEN(SUBSTITUTE($AD246:$AD249,"S", "")))</f>
        <v>0</v>
      </c>
      <c r="AO246" s="335">
        <f>SUMPRODUCT(LEN($AC246:$AC249)-LEN(SUBSTITUTE($AC246:$AC249,"S", "")))</f>
        <v>0</v>
      </c>
      <c r="AP246" s="349">
        <f>SUMPRODUCT(LEN($M246:$AA249)-LEN(SUBSTITUTE($M246:$AA249,"F", "")))</f>
        <v>0</v>
      </c>
      <c r="AQ246" s="352">
        <f>SUMPRODUCT(LEN($AD246:$AD249)-LEN(SUBSTITUTE($AD246:$AD249,"F", "")))</f>
        <v>0</v>
      </c>
      <c r="AR246" s="335">
        <f>SUMPRODUCT(LEN($AC246:$AC249)-LEN(SUBSTITUTE($AC246:$AC249,"F", "")))</f>
        <v>0</v>
      </c>
      <c r="AS246" s="349">
        <f>SUMPRODUCT(LEN($M246:$AA249)-LEN(SUBSTITUTE($M246:$AA249,"G", "")))</f>
        <v>0</v>
      </c>
      <c r="AT246" s="352">
        <f>SUMPRODUCT(LEN($AD246:$AD249)-LEN(SUBSTITUTE($AD246:$AD249,"G", "")))</f>
        <v>0</v>
      </c>
      <c r="AU246" s="335">
        <f>SUMPRODUCT(LEN($AC246:$AC249)-LEN(SUBSTITUTE($AC246:$AC249,"G", "")))</f>
        <v>0</v>
      </c>
      <c r="AV246" s="349">
        <f>SUMPRODUCT(LEN($L246:$AA249)-LEN(SUBSTITUTE($L246:$AA249,"M", "")))</f>
        <v>0</v>
      </c>
      <c r="AW246" s="362">
        <f>SUMPRODUCT(LEN($AD246:$AD249)-LEN(SUBSTITUTE($AD246:$AD249,"M", "")))</f>
        <v>0</v>
      </c>
      <c r="AX246" s="374">
        <f>SUMPRODUCT(LEN($AC246:$AC249)-LEN(SUBSTITUTE($AC246:$AC249,"M", "")))</f>
        <v>0</v>
      </c>
      <c r="AY246" s="416">
        <f>SUMPRODUCT(LEN($AE246:$AE249)-LEN(SUBSTITUTE($AE246:$AE249,"S", "")))</f>
        <v>0</v>
      </c>
      <c r="AZ246" s="410">
        <f>SUMPRODUCT(LEN($AE246:$AE249)-LEN(SUBSTITUTE($AE246:$AE249,"F", "")))</f>
        <v>0</v>
      </c>
      <c r="BA246" s="410">
        <f>SUMPRODUCT(LEN($AE246:$AE249)-LEN(SUBSTITUTE($AE246:$AE249,"G", "")))</f>
        <v>0</v>
      </c>
      <c r="BB246" s="413">
        <f>SUMPRODUCT(LEN($AE246:$AE249)-LEN(SUBSTITUTE($AE246:$AE249,"M", "")))</f>
        <v>0</v>
      </c>
    </row>
    <row r="247" spans="2:62" ht="28.15" customHeight="1" thickBot="1" x14ac:dyDescent="0.25">
      <c r="B247" s="30"/>
      <c r="C247" s="339"/>
      <c r="D247" s="221"/>
      <c r="E247" s="195"/>
      <c r="F247" s="195"/>
      <c r="G247" s="194"/>
      <c r="H247" s="359"/>
      <c r="I247" s="391"/>
      <c r="J247" s="391"/>
      <c r="K247" s="391"/>
      <c r="L247" s="33" t="s">
        <v>122</v>
      </c>
      <c r="M247" s="55"/>
      <c r="N247" s="33" t="s">
        <v>121</v>
      </c>
      <c r="O247" s="55"/>
      <c r="P247" s="33" t="s">
        <v>120</v>
      </c>
      <c r="Q247" s="55"/>
      <c r="R247" s="33" t="s">
        <v>119</v>
      </c>
      <c r="S247" s="55"/>
      <c r="T247" s="33" t="s">
        <v>118</v>
      </c>
      <c r="U247" s="55"/>
      <c r="V247" s="33" t="s">
        <v>117</v>
      </c>
      <c r="W247" s="55"/>
      <c r="X247" s="33" t="s">
        <v>116</v>
      </c>
      <c r="Y247" s="55"/>
      <c r="Z247" s="33" t="s">
        <v>115</v>
      </c>
      <c r="AA247" s="55"/>
      <c r="AB247" s="193"/>
      <c r="AC247" s="55"/>
      <c r="AD247" s="193"/>
      <c r="AE247" s="22"/>
      <c r="AF247" s="422"/>
      <c r="AG247" s="422"/>
      <c r="AH247" s="278"/>
      <c r="AI247" s="306"/>
      <c r="AJ247" s="379"/>
      <c r="AK247" s="347"/>
      <c r="AL247" s="377"/>
      <c r="AM247" s="379"/>
      <c r="AN247" s="347"/>
      <c r="AO247" s="377"/>
      <c r="AP247" s="379"/>
      <c r="AQ247" s="347"/>
      <c r="AR247" s="377"/>
      <c r="AS247" s="379"/>
      <c r="AT247" s="347"/>
      <c r="AU247" s="377"/>
      <c r="AV247" s="379"/>
      <c r="AW247" s="372"/>
      <c r="AX247" s="375"/>
      <c r="AY247" s="417"/>
      <c r="AZ247" s="411"/>
      <c r="BA247" s="411"/>
      <c r="BB247" s="414"/>
    </row>
    <row r="248" spans="2:62" ht="28.15" customHeight="1" x14ac:dyDescent="0.2">
      <c r="B248" s="30"/>
      <c r="C248" s="340"/>
      <c r="D248" s="218"/>
      <c r="E248" s="192"/>
      <c r="F248" s="192"/>
      <c r="G248" s="191"/>
      <c r="H248" s="360"/>
      <c r="I248" s="392"/>
      <c r="J248" s="392"/>
      <c r="K248" s="392"/>
      <c r="L248" s="25" t="s">
        <v>114</v>
      </c>
      <c r="M248" s="114"/>
      <c r="N248" s="25" t="s">
        <v>112</v>
      </c>
      <c r="O248" s="114"/>
      <c r="P248" s="25" t="s">
        <v>111</v>
      </c>
      <c r="Q248" s="114"/>
      <c r="R248" s="25" t="s">
        <v>110</v>
      </c>
      <c r="S248" s="114"/>
      <c r="T248" s="25" t="s">
        <v>109</v>
      </c>
      <c r="U248" s="114"/>
      <c r="V248" s="25" t="s">
        <v>108</v>
      </c>
      <c r="W248" s="114"/>
      <c r="X248" s="25" t="s">
        <v>107</v>
      </c>
      <c r="Y248" s="114"/>
      <c r="Z248" s="25" t="s">
        <v>106</v>
      </c>
      <c r="AA248" s="114"/>
      <c r="AB248" s="190"/>
      <c r="AC248" s="114"/>
      <c r="AD248" s="190"/>
      <c r="AE248" s="22"/>
      <c r="AF248" s="422"/>
      <c r="AG248" s="422"/>
      <c r="AH248" s="278"/>
      <c r="AI248" s="306"/>
      <c r="AJ248" s="379"/>
      <c r="AK248" s="347"/>
      <c r="AL248" s="377"/>
      <c r="AM248" s="379"/>
      <c r="AN248" s="347"/>
      <c r="AO248" s="377"/>
      <c r="AP248" s="379"/>
      <c r="AQ248" s="347"/>
      <c r="AR248" s="377"/>
      <c r="AS248" s="379"/>
      <c r="AT248" s="347"/>
      <c r="AU248" s="377"/>
      <c r="AV248" s="379"/>
      <c r="AW248" s="372"/>
      <c r="AX248" s="375"/>
      <c r="AY248" s="417"/>
      <c r="AZ248" s="411"/>
      <c r="BA248" s="411"/>
      <c r="BB248" s="414"/>
    </row>
    <row r="249" spans="2:62" ht="28.15" customHeight="1" thickBot="1" x14ac:dyDescent="0.25">
      <c r="B249" s="20"/>
      <c r="C249" s="341"/>
      <c r="D249" s="215"/>
      <c r="E249" s="189"/>
      <c r="F249" s="189"/>
      <c r="G249" s="188"/>
      <c r="H249" s="361"/>
      <c r="I249" s="394"/>
      <c r="J249" s="394"/>
      <c r="K249" s="394"/>
      <c r="L249" s="15" t="s">
        <v>105</v>
      </c>
      <c r="M249" s="16"/>
      <c r="N249" s="15" t="s">
        <v>104</v>
      </c>
      <c r="O249" s="16"/>
      <c r="P249" s="15" t="s">
        <v>103</v>
      </c>
      <c r="Q249" s="16"/>
      <c r="R249" s="15" t="s">
        <v>102</v>
      </c>
      <c r="S249" s="16"/>
      <c r="T249" s="15">
        <v>20</v>
      </c>
      <c r="U249" s="16"/>
      <c r="V249" s="15" t="s">
        <v>101</v>
      </c>
      <c r="W249" s="16"/>
      <c r="X249" s="15" t="s">
        <v>100</v>
      </c>
      <c r="Y249" s="16"/>
      <c r="Z249" s="15" t="s">
        <v>99</v>
      </c>
      <c r="AA249" s="16"/>
      <c r="AB249" s="187"/>
      <c r="AC249" s="16"/>
      <c r="AD249" s="186"/>
      <c r="AE249" s="11"/>
      <c r="AF249" s="423"/>
      <c r="AG249" s="423"/>
      <c r="AH249" s="277"/>
      <c r="AI249" s="306"/>
      <c r="AJ249" s="380"/>
      <c r="AK249" s="381"/>
      <c r="AL249" s="378"/>
      <c r="AM249" s="380"/>
      <c r="AN249" s="381"/>
      <c r="AO249" s="378"/>
      <c r="AP249" s="380"/>
      <c r="AQ249" s="381"/>
      <c r="AR249" s="378"/>
      <c r="AS249" s="380"/>
      <c r="AT249" s="381"/>
      <c r="AU249" s="378"/>
      <c r="AV249" s="380"/>
      <c r="AW249" s="373"/>
      <c r="AX249" s="376"/>
      <c r="AY249" s="418"/>
      <c r="AZ249" s="412"/>
      <c r="BA249" s="412"/>
      <c r="BB249" s="415"/>
    </row>
    <row r="250" spans="2:62" ht="85.9" customHeight="1" thickTop="1" thickBot="1" x14ac:dyDescent="0.35">
      <c r="B250" s="113" t="s">
        <v>173</v>
      </c>
      <c r="C250" s="103" t="s">
        <v>172</v>
      </c>
      <c r="D250" s="108" t="s">
        <v>171</v>
      </c>
      <c r="E250" s="211" t="s">
        <v>170</v>
      </c>
      <c r="F250" s="210"/>
      <c r="G250" s="209"/>
      <c r="H250" s="109" t="s">
        <v>169</v>
      </c>
      <c r="I250" s="108" t="s">
        <v>96</v>
      </c>
      <c r="J250" s="108" t="s">
        <v>168</v>
      </c>
      <c r="K250" s="108" t="s">
        <v>97</v>
      </c>
      <c r="L250" s="365" t="s">
        <v>167</v>
      </c>
      <c r="M250" s="366"/>
      <c r="N250" s="365" t="s">
        <v>166</v>
      </c>
      <c r="O250" s="366"/>
      <c r="P250" s="365" t="s">
        <v>166</v>
      </c>
      <c r="Q250" s="367"/>
      <c r="R250" s="365" t="s">
        <v>166</v>
      </c>
      <c r="S250" s="367"/>
      <c r="T250" s="365" t="s">
        <v>166</v>
      </c>
      <c r="U250" s="367"/>
      <c r="V250" s="365" t="s">
        <v>166</v>
      </c>
      <c r="W250" s="367"/>
      <c r="X250" s="365" t="s">
        <v>166</v>
      </c>
      <c r="Y250" s="367"/>
      <c r="Z250" s="365" t="s">
        <v>166</v>
      </c>
      <c r="AA250" s="367"/>
      <c r="AB250" s="368" t="s">
        <v>165</v>
      </c>
      <c r="AC250" s="367"/>
      <c r="AD250" s="109" t="s">
        <v>164</v>
      </c>
      <c r="AE250" s="109" t="s">
        <v>163</v>
      </c>
      <c r="AF250" s="108" t="s">
        <v>162</v>
      </c>
      <c r="AG250" s="108" t="s">
        <v>161</v>
      </c>
      <c r="AH250" s="286" t="s">
        <v>160</v>
      </c>
      <c r="AI250" s="293"/>
      <c r="AJ250" s="104" t="s">
        <v>159</v>
      </c>
      <c r="AK250" s="103" t="s">
        <v>158</v>
      </c>
      <c r="AL250" s="102" t="s">
        <v>157</v>
      </c>
      <c r="AM250" s="104" t="s">
        <v>156</v>
      </c>
      <c r="AN250" s="103" t="s">
        <v>155</v>
      </c>
      <c r="AO250" s="102" t="s">
        <v>154</v>
      </c>
      <c r="AP250" s="104" t="s">
        <v>153</v>
      </c>
      <c r="AQ250" s="103" t="s">
        <v>152</v>
      </c>
      <c r="AR250" s="105" t="s">
        <v>151</v>
      </c>
      <c r="AS250" s="104" t="s">
        <v>150</v>
      </c>
      <c r="AT250" s="103" t="s">
        <v>149</v>
      </c>
      <c r="AU250" s="102" t="s">
        <v>148</v>
      </c>
      <c r="AV250" s="104" t="s">
        <v>147</v>
      </c>
      <c r="AW250" s="103" t="s">
        <v>146</v>
      </c>
      <c r="AX250" s="102" t="s">
        <v>145</v>
      </c>
      <c r="AY250" s="101" t="s">
        <v>144</v>
      </c>
      <c r="AZ250" s="100" t="s">
        <v>143</v>
      </c>
      <c r="BA250" s="100" t="s">
        <v>142</v>
      </c>
      <c r="BB250" s="99" t="s">
        <v>141</v>
      </c>
    </row>
    <row r="251" spans="2:62" ht="48" thickBot="1" x14ac:dyDescent="0.3">
      <c r="B251" s="98" t="s">
        <v>229</v>
      </c>
      <c r="C251" s="97"/>
      <c r="D251" s="208">
        <v>243</v>
      </c>
      <c r="E251" s="425">
        <v>6288.39</v>
      </c>
      <c r="F251" s="426"/>
      <c r="G251" s="427"/>
      <c r="H251" s="95" t="s">
        <v>139</v>
      </c>
      <c r="I251" s="94"/>
      <c r="J251" s="94"/>
      <c r="K251" s="93"/>
      <c r="L251" s="92"/>
      <c r="M251" s="88"/>
      <c r="N251" s="92"/>
      <c r="O251" s="88"/>
      <c r="P251" s="92"/>
      <c r="Q251" s="88"/>
      <c r="R251" s="92"/>
      <c r="S251" s="88"/>
      <c r="T251" s="92"/>
      <c r="U251" s="88"/>
      <c r="V251" s="92"/>
      <c r="W251" s="88"/>
      <c r="X251" s="92"/>
      <c r="Y251" s="88"/>
      <c r="Z251" s="92"/>
      <c r="AA251" s="207"/>
      <c r="AB251" s="90" t="s">
        <v>138</v>
      </c>
      <c r="AC251" s="88"/>
      <c r="AD251" s="88"/>
      <c r="AE251" s="88"/>
      <c r="AF251" s="87"/>
      <c r="AG251" s="87"/>
      <c r="AH251" s="285"/>
      <c r="AI251" s="66" t="s">
        <v>137</v>
      </c>
      <c r="AJ251" s="85">
        <f t="shared" ref="AJ251:BB251" si="32">SUM(AJ253:AJ264)</f>
        <v>41</v>
      </c>
      <c r="AK251" s="84">
        <f t="shared" si="32"/>
        <v>1</v>
      </c>
      <c r="AL251" s="83">
        <f t="shared" si="32"/>
        <v>0</v>
      </c>
      <c r="AM251" s="85">
        <f t="shared" si="32"/>
        <v>9</v>
      </c>
      <c r="AN251" s="84">
        <f t="shared" si="32"/>
        <v>0</v>
      </c>
      <c r="AO251" s="83">
        <f t="shared" si="32"/>
        <v>0</v>
      </c>
      <c r="AP251" s="85">
        <f t="shared" si="32"/>
        <v>0</v>
      </c>
      <c r="AQ251" s="84">
        <f t="shared" si="32"/>
        <v>0</v>
      </c>
      <c r="AR251" s="83">
        <f t="shared" si="32"/>
        <v>0</v>
      </c>
      <c r="AS251" s="85">
        <f t="shared" si="32"/>
        <v>18</v>
      </c>
      <c r="AT251" s="84">
        <f t="shared" si="32"/>
        <v>1</v>
      </c>
      <c r="AU251" s="83">
        <f t="shared" si="32"/>
        <v>0</v>
      </c>
      <c r="AV251" s="85">
        <f t="shared" si="32"/>
        <v>3</v>
      </c>
      <c r="AW251" s="84">
        <f t="shared" si="32"/>
        <v>0</v>
      </c>
      <c r="AX251" s="83">
        <f t="shared" si="32"/>
        <v>0</v>
      </c>
      <c r="AY251" s="82">
        <f t="shared" si="32"/>
        <v>0</v>
      </c>
      <c r="AZ251" s="81">
        <f t="shared" si="32"/>
        <v>0</v>
      </c>
      <c r="BA251" s="81">
        <f t="shared" si="32"/>
        <v>0</v>
      </c>
      <c r="BB251" s="80">
        <f t="shared" si="32"/>
        <v>0</v>
      </c>
      <c r="BC251" s="79" t="s">
        <v>136</v>
      </c>
      <c r="BF251" s="5">
        <f>SUM(AJ251:AL251)/$BG$5</f>
        <v>42</v>
      </c>
      <c r="BG251" s="5">
        <f>SUM(AM251:AO251,AY251)/$BG$5</f>
        <v>9</v>
      </c>
      <c r="BH251" s="5">
        <f>SUM(AP251:AR251,AZ251)/$BG$5</f>
        <v>0</v>
      </c>
      <c r="BI251" s="5">
        <f>SUM(AS251:AU251,BA251)/$BG$5</f>
        <v>19</v>
      </c>
      <c r="BJ251" s="5">
        <f>SUM(AV251:AX251,BB251)/$BG$5</f>
        <v>3</v>
      </c>
    </row>
    <row r="252" spans="2:62" ht="37.5" thickBot="1" x14ac:dyDescent="0.3">
      <c r="B252" s="78"/>
      <c r="C252" s="77"/>
      <c r="D252" s="206"/>
      <c r="E252" s="205"/>
      <c r="F252" s="205"/>
      <c r="G252" s="204"/>
      <c r="H252" s="73"/>
      <c r="I252" s="70"/>
      <c r="J252" s="70"/>
      <c r="K252" s="72"/>
      <c r="L252" s="70"/>
      <c r="M252" s="69"/>
      <c r="N252" s="70"/>
      <c r="O252" s="69"/>
      <c r="P252" s="70"/>
      <c r="Q252" s="69"/>
      <c r="R252" s="70"/>
      <c r="S252" s="69"/>
      <c r="T252" s="70"/>
      <c r="U252" s="69"/>
      <c r="V252" s="70"/>
      <c r="W252" s="69"/>
      <c r="X252" s="70"/>
      <c r="Y252" s="69"/>
      <c r="Z252" s="70"/>
      <c r="AA252" s="69"/>
      <c r="AB252" s="71"/>
      <c r="AC252" s="69"/>
      <c r="AD252" s="69"/>
      <c r="AE252" s="69"/>
      <c r="AF252" s="68"/>
      <c r="AG252" s="68"/>
      <c r="AH252" s="285"/>
      <c r="AI252" s="66" t="s">
        <v>135</v>
      </c>
      <c r="AJ252" s="65">
        <f t="shared" ref="AJ252:BB252" si="33">AJ251/3</f>
        <v>13.666666666666666</v>
      </c>
      <c r="AK252" s="64">
        <f t="shared" si="33"/>
        <v>0.33333333333333331</v>
      </c>
      <c r="AL252" s="63">
        <f t="shared" si="33"/>
        <v>0</v>
      </c>
      <c r="AM252" s="65">
        <f t="shared" si="33"/>
        <v>3</v>
      </c>
      <c r="AN252" s="64">
        <f t="shared" si="33"/>
        <v>0</v>
      </c>
      <c r="AO252" s="63">
        <f t="shared" si="33"/>
        <v>0</v>
      </c>
      <c r="AP252" s="65">
        <f t="shared" si="33"/>
        <v>0</v>
      </c>
      <c r="AQ252" s="64">
        <f t="shared" si="33"/>
        <v>0</v>
      </c>
      <c r="AR252" s="63">
        <f t="shared" si="33"/>
        <v>0</v>
      </c>
      <c r="AS252" s="65">
        <f t="shared" si="33"/>
        <v>6</v>
      </c>
      <c r="AT252" s="64">
        <f t="shared" si="33"/>
        <v>0.33333333333333331</v>
      </c>
      <c r="AU252" s="63">
        <f t="shared" si="33"/>
        <v>0</v>
      </c>
      <c r="AV252" s="65">
        <f t="shared" si="33"/>
        <v>1</v>
      </c>
      <c r="AW252" s="64">
        <f t="shared" si="33"/>
        <v>0</v>
      </c>
      <c r="AX252" s="63">
        <f t="shared" si="33"/>
        <v>0</v>
      </c>
      <c r="AY252" s="62">
        <f t="shared" si="33"/>
        <v>0</v>
      </c>
      <c r="AZ252" s="61">
        <f t="shared" si="33"/>
        <v>0</v>
      </c>
      <c r="BA252" s="61">
        <f t="shared" si="33"/>
        <v>0</v>
      </c>
      <c r="BB252" s="60">
        <f t="shared" si="33"/>
        <v>0</v>
      </c>
      <c r="BC252" s="59" t="s">
        <v>134</v>
      </c>
    </row>
    <row r="253" spans="2:62" ht="28.15" customHeight="1" x14ac:dyDescent="0.2">
      <c r="B253" s="30"/>
      <c r="C253" s="338">
        <v>1</v>
      </c>
      <c r="D253" s="212"/>
      <c r="E253" s="198"/>
      <c r="F253" s="198"/>
      <c r="G253" s="197"/>
      <c r="H253" s="358" t="s">
        <v>133</v>
      </c>
      <c r="I253" s="390">
        <v>139</v>
      </c>
      <c r="J253" s="390">
        <v>33</v>
      </c>
      <c r="K253" s="390">
        <v>8</v>
      </c>
      <c r="L253" s="42" t="s">
        <v>131</v>
      </c>
      <c r="M253" s="43" t="s">
        <v>1574</v>
      </c>
      <c r="N253" s="42" t="s">
        <v>129</v>
      </c>
      <c r="O253" s="43" t="s">
        <v>357</v>
      </c>
      <c r="P253" s="42" t="s">
        <v>128</v>
      </c>
      <c r="Q253" s="43" t="s">
        <v>697</v>
      </c>
      <c r="R253" s="42" t="s">
        <v>127</v>
      </c>
      <c r="S253" s="43" t="s">
        <v>795</v>
      </c>
      <c r="T253" s="42" t="s">
        <v>126</v>
      </c>
      <c r="U253" s="43" t="s">
        <v>470</v>
      </c>
      <c r="V253" s="42" t="s">
        <v>125</v>
      </c>
      <c r="W253" s="43" t="s">
        <v>130</v>
      </c>
      <c r="X253" s="42" t="s">
        <v>124</v>
      </c>
      <c r="Y253" s="43" t="s">
        <v>130</v>
      </c>
      <c r="Z253" s="42" t="s">
        <v>123</v>
      </c>
      <c r="AA253" s="43"/>
      <c r="AB253" s="196"/>
      <c r="AC253" s="43"/>
      <c r="AD253" s="196" t="s">
        <v>467</v>
      </c>
      <c r="AE253" s="58"/>
      <c r="AF253" s="421"/>
      <c r="AG253" s="421"/>
      <c r="AH253" s="279"/>
      <c r="AI253" s="306"/>
      <c r="AJ253" s="349">
        <f>SUMPRODUCT(LEN($M253:$AA256)-LEN(SUBSTITUTE($M253:$AA256,"A", "")))</f>
        <v>41</v>
      </c>
      <c r="AK253" s="352">
        <f>SUMPRODUCT(LEN($AD253:$AD256)-LEN(SUBSTITUTE($AD253:$AD256,"A", "")))</f>
        <v>1</v>
      </c>
      <c r="AL253" s="335">
        <f>SUMPRODUCT(LEN($AC253:$AC256)-LEN(SUBSTITUTE($AC253:$AC256,"A", "")))</f>
        <v>0</v>
      </c>
      <c r="AM253" s="349">
        <f>SUMPRODUCT(LEN($M253:$AA256)-LEN(SUBSTITUTE($M253:$AA256,"S", "")))</f>
        <v>9</v>
      </c>
      <c r="AN253" s="352">
        <f>SUMPRODUCT(LEN($AD253:$AD256)-LEN(SUBSTITUTE($AD253:$AD256,"S", "")))</f>
        <v>0</v>
      </c>
      <c r="AO253" s="335">
        <f>SUMPRODUCT(LEN($AC253:$AC256)-LEN(SUBSTITUTE($AC253:$AC256,"S", "")))</f>
        <v>0</v>
      </c>
      <c r="AP253" s="349">
        <f>SUMPRODUCT(LEN($M253:$AA256)-LEN(SUBSTITUTE($M253:$AA256,"F", "")))</f>
        <v>0</v>
      </c>
      <c r="AQ253" s="352">
        <f>SUMPRODUCT(LEN($AD253:$AD256)-LEN(SUBSTITUTE($AD253:$AD256,"F", "")))</f>
        <v>0</v>
      </c>
      <c r="AR253" s="335">
        <f>SUMPRODUCT(LEN($AC253:$AC256)-LEN(SUBSTITUTE($AC253:$AC256,"F", "")))</f>
        <v>0</v>
      </c>
      <c r="AS253" s="349">
        <f>SUMPRODUCT(LEN($M253:$AA256)-LEN(SUBSTITUTE($M253:$AA256,"G", "")))</f>
        <v>18</v>
      </c>
      <c r="AT253" s="352">
        <f>SUMPRODUCT(LEN($AD253:$AD256)-LEN(SUBSTITUTE($AD253:$AD256,"G", "")))</f>
        <v>1</v>
      </c>
      <c r="AU253" s="335">
        <f>SUMPRODUCT(LEN($AC253:$AC256)-LEN(SUBSTITUTE($AC253:$AC256,"G", "")))</f>
        <v>0</v>
      </c>
      <c r="AV253" s="349">
        <f>SUMPRODUCT(LEN($L253:$AA256)-LEN(SUBSTITUTE($L253:$AA256,"M", "")))</f>
        <v>3</v>
      </c>
      <c r="AW253" s="362">
        <f>SUMPRODUCT(LEN($AD253:$AD256)-LEN(SUBSTITUTE($AD253:$AD256,"M", "")))</f>
        <v>0</v>
      </c>
      <c r="AX253" s="374">
        <f>SUMPRODUCT(LEN($AC253:$AC256)-LEN(SUBSTITUTE($AC253:$AC256,"M", "")))</f>
        <v>0</v>
      </c>
      <c r="AY253" s="416">
        <f>SUMPRODUCT(LEN($AE253:$AE256)-LEN(SUBSTITUTE($AE253:$AE256,"S", "")))</f>
        <v>0</v>
      </c>
      <c r="AZ253" s="410">
        <f>SUMPRODUCT(LEN($AE253:$AE256)-LEN(SUBSTITUTE($AE253:$AE256,"F", "")))</f>
        <v>0</v>
      </c>
      <c r="BA253" s="410">
        <f>SUMPRODUCT(LEN($AE253:$AE256)-LEN(SUBSTITUTE($AE253:$AE256,"G", "")))</f>
        <v>0</v>
      </c>
      <c r="BB253" s="413">
        <f>SUMPRODUCT(LEN($AE253:$AE256)-LEN(SUBSTITUTE($AE253:$AE256,"M", "")))</f>
        <v>0</v>
      </c>
    </row>
    <row r="254" spans="2:62" ht="28.15" customHeight="1" thickBot="1" x14ac:dyDescent="0.25">
      <c r="B254" s="30"/>
      <c r="C254" s="339"/>
      <c r="D254" s="221"/>
      <c r="E254" s="195"/>
      <c r="F254" s="195"/>
      <c r="G254" s="194"/>
      <c r="H254" s="359"/>
      <c r="I254" s="391"/>
      <c r="J254" s="391"/>
      <c r="K254" s="391"/>
      <c r="L254" s="33" t="s">
        <v>122</v>
      </c>
      <c r="M254" s="55" t="s">
        <v>179</v>
      </c>
      <c r="N254" s="33" t="s">
        <v>121</v>
      </c>
      <c r="O254" s="55" t="s">
        <v>479</v>
      </c>
      <c r="P254" s="33" t="s">
        <v>120</v>
      </c>
      <c r="Q254" s="55" t="s">
        <v>487</v>
      </c>
      <c r="R254" s="33" t="s">
        <v>119</v>
      </c>
      <c r="S254" s="55" t="s">
        <v>179</v>
      </c>
      <c r="T254" s="33" t="s">
        <v>118</v>
      </c>
      <c r="U254" s="55" t="s">
        <v>470</v>
      </c>
      <c r="V254" s="33" t="s">
        <v>117</v>
      </c>
      <c r="W254" s="55" t="s">
        <v>354</v>
      </c>
      <c r="X254" s="33" t="s">
        <v>116</v>
      </c>
      <c r="Y254" s="55"/>
      <c r="Z254" s="33" t="s">
        <v>115</v>
      </c>
      <c r="AA254" s="55"/>
      <c r="AB254" s="193"/>
      <c r="AC254" s="55"/>
      <c r="AD254" s="193"/>
      <c r="AE254" s="57"/>
      <c r="AF254" s="422"/>
      <c r="AG254" s="422"/>
      <c r="AH254" s="278"/>
      <c r="AI254" s="306"/>
      <c r="AJ254" s="379"/>
      <c r="AK254" s="347"/>
      <c r="AL254" s="377"/>
      <c r="AM254" s="379"/>
      <c r="AN254" s="347"/>
      <c r="AO254" s="377"/>
      <c r="AP254" s="379"/>
      <c r="AQ254" s="347"/>
      <c r="AR254" s="377"/>
      <c r="AS254" s="379"/>
      <c r="AT254" s="347"/>
      <c r="AU254" s="377"/>
      <c r="AV254" s="379"/>
      <c r="AW254" s="372"/>
      <c r="AX254" s="375"/>
      <c r="AY254" s="417"/>
      <c r="AZ254" s="411"/>
      <c r="BA254" s="411"/>
      <c r="BB254" s="414"/>
    </row>
    <row r="255" spans="2:62" ht="28.15" customHeight="1" x14ac:dyDescent="0.2">
      <c r="B255" s="30"/>
      <c r="C255" s="340"/>
      <c r="D255" s="218"/>
      <c r="E255" s="192"/>
      <c r="F255" s="192"/>
      <c r="G255" s="191"/>
      <c r="H255" s="360">
        <v>243</v>
      </c>
      <c r="I255" s="392"/>
      <c r="J255" s="392"/>
      <c r="K255" s="392"/>
      <c r="L255" s="25" t="s">
        <v>114</v>
      </c>
      <c r="M255" s="114" t="s">
        <v>1269</v>
      </c>
      <c r="N255" s="25" t="s">
        <v>112</v>
      </c>
      <c r="O255" s="114" t="s">
        <v>1041</v>
      </c>
      <c r="P255" s="25" t="s">
        <v>111</v>
      </c>
      <c r="Q255" s="114" t="s">
        <v>469</v>
      </c>
      <c r="R255" s="25" t="s">
        <v>110</v>
      </c>
      <c r="S255" s="114" t="s">
        <v>688</v>
      </c>
      <c r="T255" s="25" t="s">
        <v>109</v>
      </c>
      <c r="U255" s="114" t="s">
        <v>351</v>
      </c>
      <c r="V255" s="25" t="s">
        <v>108</v>
      </c>
      <c r="W255" s="114" t="s">
        <v>351</v>
      </c>
      <c r="X255" s="25" t="s">
        <v>107</v>
      </c>
      <c r="Y255" s="114"/>
      <c r="Z255" s="25" t="s">
        <v>106</v>
      </c>
      <c r="AA255" s="114"/>
      <c r="AB255" s="190"/>
      <c r="AC255" s="114"/>
      <c r="AD255" s="190"/>
      <c r="AE255" s="57"/>
      <c r="AF255" s="422"/>
      <c r="AG255" s="422"/>
      <c r="AH255" s="278"/>
      <c r="AI255" s="306"/>
      <c r="AJ255" s="379"/>
      <c r="AK255" s="347"/>
      <c r="AL255" s="377"/>
      <c r="AM255" s="379"/>
      <c r="AN255" s="347"/>
      <c r="AO255" s="377"/>
      <c r="AP255" s="379"/>
      <c r="AQ255" s="347"/>
      <c r="AR255" s="377"/>
      <c r="AS255" s="379"/>
      <c r="AT255" s="347"/>
      <c r="AU255" s="377"/>
      <c r="AV255" s="379"/>
      <c r="AW255" s="372"/>
      <c r="AX255" s="375"/>
      <c r="AY255" s="417"/>
      <c r="AZ255" s="411"/>
      <c r="BA255" s="411"/>
      <c r="BB255" s="414"/>
    </row>
    <row r="256" spans="2:62" ht="28.15" customHeight="1" thickBot="1" x14ac:dyDescent="0.25">
      <c r="B256" s="30"/>
      <c r="C256" s="355"/>
      <c r="D256" s="246"/>
      <c r="E256" s="200"/>
      <c r="F256" s="200"/>
      <c r="G256" s="199"/>
      <c r="H256" s="361"/>
      <c r="I256" s="393"/>
      <c r="J256" s="393"/>
      <c r="K256" s="393"/>
      <c r="L256" s="50" t="s">
        <v>105</v>
      </c>
      <c r="M256" s="51" t="s">
        <v>357</v>
      </c>
      <c r="N256" s="50" t="s">
        <v>104</v>
      </c>
      <c r="O256" s="51" t="s">
        <v>179</v>
      </c>
      <c r="P256" s="50" t="s">
        <v>103</v>
      </c>
      <c r="Q256" s="51" t="s">
        <v>470</v>
      </c>
      <c r="R256" s="50" t="s">
        <v>102</v>
      </c>
      <c r="S256" s="51" t="s">
        <v>457</v>
      </c>
      <c r="T256" s="50">
        <v>20</v>
      </c>
      <c r="U256" s="51" t="s">
        <v>495</v>
      </c>
      <c r="V256" s="50" t="s">
        <v>101</v>
      </c>
      <c r="W256" s="51" t="s">
        <v>130</v>
      </c>
      <c r="X256" s="50" t="s">
        <v>100</v>
      </c>
      <c r="Y256" s="51"/>
      <c r="Z256" s="50" t="s">
        <v>99</v>
      </c>
      <c r="AA256" s="51"/>
      <c r="AB256" s="187"/>
      <c r="AC256" s="51"/>
      <c r="AD256" s="187"/>
      <c r="AE256" s="56"/>
      <c r="AF256" s="424"/>
      <c r="AG256" s="424"/>
      <c r="AH256" s="280"/>
      <c r="AI256" s="306"/>
      <c r="AJ256" s="380"/>
      <c r="AK256" s="381"/>
      <c r="AL256" s="378"/>
      <c r="AM256" s="380"/>
      <c r="AN256" s="381"/>
      <c r="AO256" s="378"/>
      <c r="AP256" s="380"/>
      <c r="AQ256" s="381"/>
      <c r="AR256" s="378"/>
      <c r="AS256" s="380"/>
      <c r="AT256" s="381"/>
      <c r="AU256" s="378"/>
      <c r="AV256" s="380"/>
      <c r="AW256" s="373"/>
      <c r="AX256" s="376"/>
      <c r="AY256" s="418"/>
      <c r="AZ256" s="412"/>
      <c r="BA256" s="412"/>
      <c r="BB256" s="415"/>
    </row>
    <row r="257" spans="2:62" ht="28.15" customHeight="1" x14ac:dyDescent="0.2">
      <c r="B257" s="30"/>
      <c r="C257" s="338">
        <v>2</v>
      </c>
      <c r="D257" s="212"/>
      <c r="E257" s="198"/>
      <c r="F257" s="198"/>
      <c r="G257" s="197"/>
      <c r="H257" s="358"/>
      <c r="I257" s="390"/>
      <c r="J257" s="390"/>
      <c r="K257" s="390"/>
      <c r="L257" s="42" t="s">
        <v>131</v>
      </c>
      <c r="M257" s="43"/>
      <c r="N257" s="42" t="s">
        <v>129</v>
      </c>
      <c r="O257" s="43"/>
      <c r="P257" s="42" t="s">
        <v>128</v>
      </c>
      <c r="Q257" s="43"/>
      <c r="R257" s="42" t="s">
        <v>127</v>
      </c>
      <c r="S257" s="43"/>
      <c r="T257" s="42" t="s">
        <v>126</v>
      </c>
      <c r="U257" s="43"/>
      <c r="V257" s="42" t="s">
        <v>125</v>
      </c>
      <c r="W257" s="43"/>
      <c r="X257" s="42" t="s">
        <v>124</v>
      </c>
      <c r="Y257" s="43"/>
      <c r="Z257" s="42" t="s">
        <v>123</v>
      </c>
      <c r="AA257" s="43"/>
      <c r="AB257" s="196"/>
      <c r="AC257" s="43"/>
      <c r="AD257" s="196"/>
      <c r="AE257" s="39"/>
      <c r="AF257" s="421"/>
      <c r="AG257" s="421"/>
      <c r="AH257" s="279"/>
      <c r="AI257" s="306"/>
      <c r="AJ257" s="349">
        <f>SUMPRODUCT(LEN($M257:$AA260)-LEN(SUBSTITUTE($M257:$AA260,"A", "")))</f>
        <v>0</v>
      </c>
      <c r="AK257" s="352">
        <f>SUMPRODUCT(LEN($AD257:$AD260)-LEN(SUBSTITUTE($AD257:$AD260,"A", "")))</f>
        <v>0</v>
      </c>
      <c r="AL257" s="335">
        <f>SUMPRODUCT(LEN($AC257:$AC260)-LEN(SUBSTITUTE($AC257:$AC260,"A", "")))</f>
        <v>0</v>
      </c>
      <c r="AM257" s="349">
        <f>SUMPRODUCT(LEN($M257:$AA260)-LEN(SUBSTITUTE($M257:$AA260,"S", "")))</f>
        <v>0</v>
      </c>
      <c r="AN257" s="352">
        <f>SUMPRODUCT(LEN($AD257:$AD260)-LEN(SUBSTITUTE($AD257:$AD260,"S", "")))</f>
        <v>0</v>
      </c>
      <c r="AO257" s="335">
        <f>SUMPRODUCT(LEN($AC257:$AC260)-LEN(SUBSTITUTE($AC257:$AC260,"S", "")))</f>
        <v>0</v>
      </c>
      <c r="AP257" s="349">
        <f>SUMPRODUCT(LEN($M257:$AA260)-LEN(SUBSTITUTE($M257:$AA260,"F", "")))</f>
        <v>0</v>
      </c>
      <c r="AQ257" s="352">
        <f>SUMPRODUCT(LEN($AD257:$AD260)-LEN(SUBSTITUTE($AD257:$AD260,"F", "")))</f>
        <v>0</v>
      </c>
      <c r="AR257" s="335">
        <f>SUMPRODUCT(LEN($AC257:$AC260)-LEN(SUBSTITUTE($AC257:$AC260,"F", "")))</f>
        <v>0</v>
      </c>
      <c r="AS257" s="349">
        <f>SUMPRODUCT(LEN($M257:$AA260)-LEN(SUBSTITUTE($M257:$AA260,"G", "")))</f>
        <v>0</v>
      </c>
      <c r="AT257" s="352">
        <f>SUMPRODUCT(LEN($AD257:$AD260)-LEN(SUBSTITUTE($AD257:$AD260,"G", "")))</f>
        <v>0</v>
      </c>
      <c r="AU257" s="335">
        <f>SUMPRODUCT(LEN($AC257:$AC260)-LEN(SUBSTITUTE($AC257:$AC260,"G", "")))</f>
        <v>0</v>
      </c>
      <c r="AV257" s="349">
        <f>SUMPRODUCT(LEN($L257:$AA260)-LEN(SUBSTITUTE($L257:$AA260,"M", "")))</f>
        <v>0</v>
      </c>
      <c r="AW257" s="362">
        <f>SUMPRODUCT(LEN($AD257:$AD260)-LEN(SUBSTITUTE($AD257:$AD260,"M", "")))</f>
        <v>0</v>
      </c>
      <c r="AX257" s="374">
        <f>SUMPRODUCT(LEN($AC257:$AC260)-LEN(SUBSTITUTE($AC257:$AC260,"M", "")))</f>
        <v>0</v>
      </c>
      <c r="AY257" s="416">
        <f>SUMPRODUCT(LEN($AE257:$AE260)-LEN(SUBSTITUTE($AE257:$AE260,"S", "")))</f>
        <v>0</v>
      </c>
      <c r="AZ257" s="410">
        <f>SUMPRODUCT(LEN($AE257:$AE260)-LEN(SUBSTITUTE($AE257:$AE260,"F", "")))</f>
        <v>0</v>
      </c>
      <c r="BA257" s="410">
        <f>SUMPRODUCT(LEN($AE257:$AE260)-LEN(SUBSTITUTE($AE257:$AE260,"G", "")))</f>
        <v>0</v>
      </c>
      <c r="BB257" s="413">
        <f>SUMPRODUCT(LEN($AE257:$AE260)-LEN(SUBSTITUTE($AE257:$AE260,"M", "")))</f>
        <v>0</v>
      </c>
    </row>
    <row r="258" spans="2:62" ht="28.15" customHeight="1" thickBot="1" x14ac:dyDescent="0.25">
      <c r="B258" s="30"/>
      <c r="C258" s="339"/>
      <c r="D258" s="221"/>
      <c r="E258" s="195"/>
      <c r="F258" s="195"/>
      <c r="G258" s="194"/>
      <c r="H258" s="359"/>
      <c r="I258" s="391"/>
      <c r="J258" s="391"/>
      <c r="K258" s="391"/>
      <c r="L258" s="33" t="s">
        <v>122</v>
      </c>
      <c r="M258" s="55"/>
      <c r="N258" s="33" t="s">
        <v>121</v>
      </c>
      <c r="O258" s="55"/>
      <c r="P258" s="33" t="s">
        <v>120</v>
      </c>
      <c r="Q258" s="55"/>
      <c r="R258" s="33" t="s">
        <v>119</v>
      </c>
      <c r="S258" s="55"/>
      <c r="T258" s="33" t="s">
        <v>118</v>
      </c>
      <c r="U258" s="55"/>
      <c r="V258" s="33" t="s">
        <v>117</v>
      </c>
      <c r="W258" s="55"/>
      <c r="X258" s="33" t="s">
        <v>116</v>
      </c>
      <c r="Y258" s="55"/>
      <c r="Z258" s="33" t="s">
        <v>115</v>
      </c>
      <c r="AA258" s="55"/>
      <c r="AB258" s="193"/>
      <c r="AC258" s="55"/>
      <c r="AD258" s="193"/>
      <c r="AE258" s="22"/>
      <c r="AF258" s="422"/>
      <c r="AG258" s="422"/>
      <c r="AH258" s="278"/>
      <c r="AI258" s="306"/>
      <c r="AJ258" s="379"/>
      <c r="AK258" s="347"/>
      <c r="AL258" s="377"/>
      <c r="AM258" s="379"/>
      <c r="AN258" s="347"/>
      <c r="AO258" s="377"/>
      <c r="AP258" s="379"/>
      <c r="AQ258" s="347"/>
      <c r="AR258" s="377"/>
      <c r="AS258" s="379"/>
      <c r="AT258" s="347"/>
      <c r="AU258" s="377"/>
      <c r="AV258" s="379"/>
      <c r="AW258" s="372"/>
      <c r="AX258" s="375"/>
      <c r="AY258" s="417"/>
      <c r="AZ258" s="411"/>
      <c r="BA258" s="411"/>
      <c r="BB258" s="414"/>
    </row>
    <row r="259" spans="2:62" ht="28.15" customHeight="1" x14ac:dyDescent="0.2">
      <c r="B259" s="30"/>
      <c r="C259" s="340"/>
      <c r="D259" s="218"/>
      <c r="E259" s="192"/>
      <c r="F259" s="192"/>
      <c r="G259" s="191"/>
      <c r="H259" s="360"/>
      <c r="I259" s="392"/>
      <c r="J259" s="392"/>
      <c r="K259" s="392"/>
      <c r="L259" s="25" t="s">
        <v>114</v>
      </c>
      <c r="M259" s="114"/>
      <c r="N259" s="25" t="s">
        <v>112</v>
      </c>
      <c r="O259" s="114"/>
      <c r="P259" s="25" t="s">
        <v>111</v>
      </c>
      <c r="Q259" s="114"/>
      <c r="R259" s="25" t="s">
        <v>110</v>
      </c>
      <c r="S259" s="114"/>
      <c r="T259" s="25" t="s">
        <v>109</v>
      </c>
      <c r="U259" s="114"/>
      <c r="V259" s="25" t="s">
        <v>108</v>
      </c>
      <c r="W259" s="114"/>
      <c r="X259" s="25" t="s">
        <v>107</v>
      </c>
      <c r="Y259" s="114"/>
      <c r="Z259" s="25" t="s">
        <v>106</v>
      </c>
      <c r="AA259" s="114"/>
      <c r="AB259" s="190"/>
      <c r="AC259" s="114"/>
      <c r="AD259" s="190"/>
      <c r="AE259" s="22"/>
      <c r="AF259" s="422"/>
      <c r="AG259" s="422"/>
      <c r="AH259" s="278"/>
      <c r="AI259" s="306"/>
      <c r="AJ259" s="379"/>
      <c r="AK259" s="347"/>
      <c r="AL259" s="377"/>
      <c r="AM259" s="379"/>
      <c r="AN259" s="347"/>
      <c r="AO259" s="377"/>
      <c r="AP259" s="379"/>
      <c r="AQ259" s="347"/>
      <c r="AR259" s="377"/>
      <c r="AS259" s="379"/>
      <c r="AT259" s="347"/>
      <c r="AU259" s="377"/>
      <c r="AV259" s="379"/>
      <c r="AW259" s="372"/>
      <c r="AX259" s="375"/>
      <c r="AY259" s="417"/>
      <c r="AZ259" s="411"/>
      <c r="BA259" s="411"/>
      <c r="BB259" s="414"/>
    </row>
    <row r="260" spans="2:62" ht="28.15" customHeight="1" thickBot="1" x14ac:dyDescent="0.25">
      <c r="B260" s="30"/>
      <c r="C260" s="355"/>
      <c r="D260" s="246"/>
      <c r="E260" s="200"/>
      <c r="F260" s="200"/>
      <c r="G260" s="199"/>
      <c r="H260" s="361"/>
      <c r="I260" s="393"/>
      <c r="J260" s="393"/>
      <c r="K260" s="393"/>
      <c r="L260" s="50" t="s">
        <v>105</v>
      </c>
      <c r="M260" s="51"/>
      <c r="N260" s="50" t="s">
        <v>104</v>
      </c>
      <c r="O260" s="51"/>
      <c r="P260" s="50" t="s">
        <v>103</v>
      </c>
      <c r="Q260" s="51"/>
      <c r="R260" s="50" t="s">
        <v>102</v>
      </c>
      <c r="S260" s="51"/>
      <c r="T260" s="50">
        <v>20</v>
      </c>
      <c r="U260" s="51"/>
      <c r="V260" s="50" t="s">
        <v>101</v>
      </c>
      <c r="W260" s="51"/>
      <c r="X260" s="50" t="s">
        <v>100</v>
      </c>
      <c r="Y260" s="51"/>
      <c r="Z260" s="50" t="s">
        <v>99</v>
      </c>
      <c r="AA260" s="51"/>
      <c r="AB260" s="187"/>
      <c r="AC260" s="51"/>
      <c r="AD260" s="187"/>
      <c r="AE260" s="48"/>
      <c r="AF260" s="424"/>
      <c r="AG260" s="424"/>
      <c r="AH260" s="280"/>
      <c r="AI260" s="306"/>
      <c r="AJ260" s="380"/>
      <c r="AK260" s="381"/>
      <c r="AL260" s="378"/>
      <c r="AM260" s="380"/>
      <c r="AN260" s="381"/>
      <c r="AO260" s="378"/>
      <c r="AP260" s="380"/>
      <c r="AQ260" s="381"/>
      <c r="AR260" s="378"/>
      <c r="AS260" s="380"/>
      <c r="AT260" s="381"/>
      <c r="AU260" s="378"/>
      <c r="AV260" s="380"/>
      <c r="AW260" s="373"/>
      <c r="AX260" s="376"/>
      <c r="AY260" s="418"/>
      <c r="AZ260" s="412"/>
      <c r="BA260" s="412"/>
      <c r="BB260" s="415"/>
    </row>
    <row r="261" spans="2:62" ht="28.15" customHeight="1" x14ac:dyDescent="0.2">
      <c r="B261" s="30"/>
      <c r="C261" s="338">
        <v>3</v>
      </c>
      <c r="D261" s="212"/>
      <c r="E261" s="198"/>
      <c r="F261" s="198"/>
      <c r="G261" s="197"/>
      <c r="H261" s="358"/>
      <c r="I261" s="390"/>
      <c r="J261" s="390"/>
      <c r="K261" s="390"/>
      <c r="L261" s="42" t="s">
        <v>131</v>
      </c>
      <c r="M261" s="43"/>
      <c r="N261" s="42" t="s">
        <v>129</v>
      </c>
      <c r="O261" s="43"/>
      <c r="P261" s="42" t="s">
        <v>128</v>
      </c>
      <c r="Q261" s="43"/>
      <c r="R261" s="42" t="s">
        <v>127</v>
      </c>
      <c r="S261" s="43"/>
      <c r="T261" s="42" t="s">
        <v>126</v>
      </c>
      <c r="U261" s="43"/>
      <c r="V261" s="42" t="s">
        <v>125</v>
      </c>
      <c r="W261" s="43"/>
      <c r="X261" s="42" t="s">
        <v>124</v>
      </c>
      <c r="Y261" s="43"/>
      <c r="Z261" s="42" t="s">
        <v>123</v>
      </c>
      <c r="AA261" s="43"/>
      <c r="AB261" s="196"/>
      <c r="AC261" s="43"/>
      <c r="AD261" s="196"/>
      <c r="AE261" s="39"/>
      <c r="AF261" s="421"/>
      <c r="AG261" s="421"/>
      <c r="AH261" s="279"/>
      <c r="AI261" s="306"/>
      <c r="AJ261" s="349">
        <f>SUMPRODUCT(LEN($M261:$AA264)-LEN(SUBSTITUTE($M261:$AA264,"A", "")))</f>
        <v>0</v>
      </c>
      <c r="AK261" s="352">
        <f>SUMPRODUCT(LEN($AD261:$AD264)-LEN(SUBSTITUTE($AD261:$AD264,"A", "")))</f>
        <v>0</v>
      </c>
      <c r="AL261" s="335">
        <f>SUMPRODUCT(LEN($AC261:$AC264)-LEN(SUBSTITUTE($AC261:$AC264,"A", "")))</f>
        <v>0</v>
      </c>
      <c r="AM261" s="349">
        <f>SUMPRODUCT(LEN($M261:$AA264)-LEN(SUBSTITUTE($M261:$AA264,"S", "")))</f>
        <v>0</v>
      </c>
      <c r="AN261" s="352">
        <f>SUMPRODUCT(LEN($AD261:$AD264)-LEN(SUBSTITUTE($AD261:$AD264,"S", "")))</f>
        <v>0</v>
      </c>
      <c r="AO261" s="335">
        <f>SUMPRODUCT(LEN($AC261:$AC264)-LEN(SUBSTITUTE($AC261:$AC264,"S", "")))</f>
        <v>0</v>
      </c>
      <c r="AP261" s="349">
        <f>SUMPRODUCT(LEN($M261:$AA264)-LEN(SUBSTITUTE($M261:$AA264,"F", "")))</f>
        <v>0</v>
      </c>
      <c r="AQ261" s="352">
        <f>SUMPRODUCT(LEN($AD261:$AD264)-LEN(SUBSTITUTE($AD261:$AD264,"F", "")))</f>
        <v>0</v>
      </c>
      <c r="AR261" s="335">
        <f>SUMPRODUCT(LEN($AC261:$AC264)-LEN(SUBSTITUTE($AC261:$AC264,"F", "")))</f>
        <v>0</v>
      </c>
      <c r="AS261" s="349">
        <f>SUMPRODUCT(LEN($M261:$AA264)-LEN(SUBSTITUTE($M261:$AA264,"G", "")))</f>
        <v>0</v>
      </c>
      <c r="AT261" s="352">
        <f>SUMPRODUCT(LEN($AD261:$AD264)-LEN(SUBSTITUTE($AD261:$AD264,"G", "")))</f>
        <v>0</v>
      </c>
      <c r="AU261" s="335">
        <f>SUMPRODUCT(LEN($AC261:$AC264)-LEN(SUBSTITUTE($AC261:$AC264,"G", "")))</f>
        <v>0</v>
      </c>
      <c r="AV261" s="349">
        <f>SUMPRODUCT(LEN($L261:$AA264)-LEN(SUBSTITUTE($L261:$AA264,"M", "")))</f>
        <v>0</v>
      </c>
      <c r="AW261" s="362">
        <f>SUMPRODUCT(LEN($AD261:$AD264)-LEN(SUBSTITUTE($AD261:$AD264,"M", "")))</f>
        <v>0</v>
      </c>
      <c r="AX261" s="374">
        <f>SUMPRODUCT(LEN($AC261:$AC264)-LEN(SUBSTITUTE($AC261:$AC264,"M", "")))</f>
        <v>0</v>
      </c>
      <c r="AY261" s="416">
        <f>SUMPRODUCT(LEN($AE261:$AE264)-LEN(SUBSTITUTE($AE261:$AE264,"S", "")))</f>
        <v>0</v>
      </c>
      <c r="AZ261" s="410">
        <f>SUMPRODUCT(LEN($AE261:$AE264)-LEN(SUBSTITUTE($AE261:$AE264,"F", "")))</f>
        <v>0</v>
      </c>
      <c r="BA261" s="410">
        <f>SUMPRODUCT(LEN($AE261:$AE264)-LEN(SUBSTITUTE($AE261:$AE264,"G", "")))</f>
        <v>0</v>
      </c>
      <c r="BB261" s="413">
        <f>SUMPRODUCT(LEN($AE261:$AE264)-LEN(SUBSTITUTE($AE261:$AE264,"M", "")))</f>
        <v>0</v>
      </c>
    </row>
    <row r="262" spans="2:62" ht="28.15" customHeight="1" thickBot="1" x14ac:dyDescent="0.25">
      <c r="B262" s="30"/>
      <c r="C262" s="339"/>
      <c r="D262" s="221"/>
      <c r="E262" s="195"/>
      <c r="F262" s="195"/>
      <c r="G262" s="194"/>
      <c r="H262" s="359"/>
      <c r="I262" s="391"/>
      <c r="J262" s="391"/>
      <c r="K262" s="391"/>
      <c r="L262" s="33" t="s">
        <v>122</v>
      </c>
      <c r="M262" s="55"/>
      <c r="N262" s="33" t="s">
        <v>121</v>
      </c>
      <c r="O262" s="55"/>
      <c r="P262" s="33" t="s">
        <v>120</v>
      </c>
      <c r="Q262" s="55"/>
      <c r="R262" s="33" t="s">
        <v>119</v>
      </c>
      <c r="S262" s="55"/>
      <c r="T262" s="33" t="s">
        <v>118</v>
      </c>
      <c r="U262" s="55"/>
      <c r="V262" s="33" t="s">
        <v>117</v>
      </c>
      <c r="W262" s="55"/>
      <c r="X262" s="33" t="s">
        <v>116</v>
      </c>
      <c r="Y262" s="55"/>
      <c r="Z262" s="33" t="s">
        <v>115</v>
      </c>
      <c r="AA262" s="55"/>
      <c r="AB262" s="193"/>
      <c r="AC262" s="55"/>
      <c r="AD262" s="193"/>
      <c r="AE262" s="22"/>
      <c r="AF262" s="422"/>
      <c r="AG262" s="422"/>
      <c r="AH262" s="278"/>
      <c r="AI262" s="306"/>
      <c r="AJ262" s="379"/>
      <c r="AK262" s="347"/>
      <c r="AL262" s="377"/>
      <c r="AM262" s="379"/>
      <c r="AN262" s="347"/>
      <c r="AO262" s="377"/>
      <c r="AP262" s="379"/>
      <c r="AQ262" s="347"/>
      <c r="AR262" s="377"/>
      <c r="AS262" s="379"/>
      <c r="AT262" s="347"/>
      <c r="AU262" s="377"/>
      <c r="AV262" s="379"/>
      <c r="AW262" s="372"/>
      <c r="AX262" s="375"/>
      <c r="AY262" s="417"/>
      <c r="AZ262" s="411"/>
      <c r="BA262" s="411"/>
      <c r="BB262" s="414"/>
    </row>
    <row r="263" spans="2:62" ht="28.15" customHeight="1" x14ac:dyDescent="0.2">
      <c r="B263" s="30"/>
      <c r="C263" s="340"/>
      <c r="D263" s="218"/>
      <c r="E263" s="192"/>
      <c r="F263" s="192"/>
      <c r="G263" s="191"/>
      <c r="H263" s="360"/>
      <c r="I263" s="392"/>
      <c r="J263" s="392"/>
      <c r="K263" s="392"/>
      <c r="L263" s="25" t="s">
        <v>114</v>
      </c>
      <c r="M263" s="114"/>
      <c r="N263" s="25" t="s">
        <v>112</v>
      </c>
      <c r="O263" s="114"/>
      <c r="P263" s="25" t="s">
        <v>111</v>
      </c>
      <c r="Q263" s="114"/>
      <c r="R263" s="25" t="s">
        <v>110</v>
      </c>
      <c r="S263" s="114"/>
      <c r="T263" s="25" t="s">
        <v>109</v>
      </c>
      <c r="U263" s="114"/>
      <c r="V263" s="25" t="s">
        <v>108</v>
      </c>
      <c r="W263" s="114"/>
      <c r="X263" s="25" t="s">
        <v>107</v>
      </c>
      <c r="Y263" s="114"/>
      <c r="Z263" s="25" t="s">
        <v>106</v>
      </c>
      <c r="AA263" s="114"/>
      <c r="AB263" s="190"/>
      <c r="AC263" s="114"/>
      <c r="AD263" s="190"/>
      <c r="AE263" s="22"/>
      <c r="AF263" s="422"/>
      <c r="AG263" s="422"/>
      <c r="AH263" s="278"/>
      <c r="AI263" s="306"/>
      <c r="AJ263" s="379"/>
      <c r="AK263" s="347"/>
      <c r="AL263" s="377"/>
      <c r="AM263" s="379"/>
      <c r="AN263" s="347"/>
      <c r="AO263" s="377"/>
      <c r="AP263" s="379"/>
      <c r="AQ263" s="347"/>
      <c r="AR263" s="377"/>
      <c r="AS263" s="379"/>
      <c r="AT263" s="347"/>
      <c r="AU263" s="377"/>
      <c r="AV263" s="379"/>
      <c r="AW263" s="372"/>
      <c r="AX263" s="375"/>
      <c r="AY263" s="417"/>
      <c r="AZ263" s="411"/>
      <c r="BA263" s="411"/>
      <c r="BB263" s="414"/>
    </row>
    <row r="264" spans="2:62" ht="28.15" customHeight="1" thickBot="1" x14ac:dyDescent="0.25">
      <c r="B264" s="20"/>
      <c r="C264" s="341"/>
      <c r="D264" s="215"/>
      <c r="E264" s="189"/>
      <c r="F264" s="189"/>
      <c r="G264" s="188"/>
      <c r="H264" s="361"/>
      <c r="I264" s="394"/>
      <c r="J264" s="394"/>
      <c r="K264" s="394"/>
      <c r="L264" s="15" t="s">
        <v>105</v>
      </c>
      <c r="M264" s="16"/>
      <c r="N264" s="15" t="s">
        <v>104</v>
      </c>
      <c r="O264" s="16"/>
      <c r="P264" s="15" t="s">
        <v>103</v>
      </c>
      <c r="Q264" s="16"/>
      <c r="R264" s="15" t="s">
        <v>102</v>
      </c>
      <c r="S264" s="16"/>
      <c r="T264" s="15">
        <v>20</v>
      </c>
      <c r="U264" s="16"/>
      <c r="V264" s="15" t="s">
        <v>101</v>
      </c>
      <c r="W264" s="16"/>
      <c r="X264" s="15" t="s">
        <v>100</v>
      </c>
      <c r="Y264" s="16"/>
      <c r="Z264" s="15" t="s">
        <v>99</v>
      </c>
      <c r="AA264" s="16"/>
      <c r="AB264" s="187"/>
      <c r="AC264" s="16"/>
      <c r="AD264" s="186"/>
      <c r="AE264" s="11"/>
      <c r="AF264" s="423"/>
      <c r="AG264" s="423"/>
      <c r="AH264" s="277"/>
      <c r="AI264" s="306"/>
      <c r="AJ264" s="380"/>
      <c r="AK264" s="381"/>
      <c r="AL264" s="378"/>
      <c r="AM264" s="380"/>
      <c r="AN264" s="381"/>
      <c r="AO264" s="378"/>
      <c r="AP264" s="380"/>
      <c r="AQ264" s="381"/>
      <c r="AR264" s="378"/>
      <c r="AS264" s="380"/>
      <c r="AT264" s="381"/>
      <c r="AU264" s="378"/>
      <c r="AV264" s="380"/>
      <c r="AW264" s="373"/>
      <c r="AX264" s="376"/>
      <c r="AY264" s="418"/>
      <c r="AZ264" s="412"/>
      <c r="BA264" s="412"/>
      <c r="BB264" s="415"/>
    </row>
    <row r="265" spans="2:62" ht="85.9" customHeight="1" thickTop="1" thickBot="1" x14ac:dyDescent="0.35">
      <c r="B265" s="113" t="s">
        <v>173</v>
      </c>
      <c r="C265" s="103" t="s">
        <v>172</v>
      </c>
      <c r="D265" s="108" t="s">
        <v>171</v>
      </c>
      <c r="E265" s="211" t="s">
        <v>170</v>
      </c>
      <c r="F265" s="210"/>
      <c r="G265" s="209"/>
      <c r="H265" s="109" t="s">
        <v>169</v>
      </c>
      <c r="I265" s="108" t="s">
        <v>96</v>
      </c>
      <c r="J265" s="108" t="s">
        <v>168</v>
      </c>
      <c r="K265" s="108" t="s">
        <v>97</v>
      </c>
      <c r="L265" s="365" t="s">
        <v>167</v>
      </c>
      <c r="M265" s="366"/>
      <c r="N265" s="365" t="s">
        <v>166</v>
      </c>
      <c r="O265" s="366"/>
      <c r="P265" s="365" t="s">
        <v>166</v>
      </c>
      <c r="Q265" s="367"/>
      <c r="R265" s="365" t="s">
        <v>166</v>
      </c>
      <c r="S265" s="367"/>
      <c r="T265" s="365" t="s">
        <v>166</v>
      </c>
      <c r="U265" s="367"/>
      <c r="V265" s="365" t="s">
        <v>166</v>
      </c>
      <c r="W265" s="367"/>
      <c r="X265" s="365" t="s">
        <v>166</v>
      </c>
      <c r="Y265" s="367"/>
      <c r="Z265" s="365" t="s">
        <v>166</v>
      </c>
      <c r="AA265" s="367"/>
      <c r="AB265" s="368" t="s">
        <v>165</v>
      </c>
      <c r="AC265" s="367"/>
      <c r="AD265" s="109" t="s">
        <v>164</v>
      </c>
      <c r="AE265" s="109" t="s">
        <v>163</v>
      </c>
      <c r="AF265" s="108" t="s">
        <v>162</v>
      </c>
      <c r="AG265" s="108" t="s">
        <v>161</v>
      </c>
      <c r="AH265" s="286" t="s">
        <v>160</v>
      </c>
      <c r="AI265" s="293"/>
      <c r="AJ265" s="104" t="s">
        <v>159</v>
      </c>
      <c r="AK265" s="103" t="s">
        <v>158</v>
      </c>
      <c r="AL265" s="102" t="s">
        <v>157</v>
      </c>
      <c r="AM265" s="104" t="s">
        <v>156</v>
      </c>
      <c r="AN265" s="103" t="s">
        <v>155</v>
      </c>
      <c r="AO265" s="102" t="s">
        <v>154</v>
      </c>
      <c r="AP265" s="104" t="s">
        <v>153</v>
      </c>
      <c r="AQ265" s="103" t="s">
        <v>152</v>
      </c>
      <c r="AR265" s="105" t="s">
        <v>151</v>
      </c>
      <c r="AS265" s="104" t="s">
        <v>150</v>
      </c>
      <c r="AT265" s="103" t="s">
        <v>149</v>
      </c>
      <c r="AU265" s="102" t="s">
        <v>148</v>
      </c>
      <c r="AV265" s="104" t="s">
        <v>147</v>
      </c>
      <c r="AW265" s="103" t="s">
        <v>146</v>
      </c>
      <c r="AX265" s="102" t="s">
        <v>145</v>
      </c>
      <c r="AY265" s="101" t="s">
        <v>144</v>
      </c>
      <c r="AZ265" s="100" t="s">
        <v>143</v>
      </c>
      <c r="BA265" s="100" t="s">
        <v>142</v>
      </c>
      <c r="BB265" s="99" t="s">
        <v>141</v>
      </c>
    </row>
    <row r="266" spans="2:62" ht="48" thickBot="1" x14ac:dyDescent="0.3">
      <c r="B266" s="98" t="s">
        <v>228</v>
      </c>
      <c r="C266" s="97"/>
      <c r="D266" s="208">
        <v>243</v>
      </c>
      <c r="E266" s="425">
        <v>6752.35</v>
      </c>
      <c r="F266" s="426"/>
      <c r="G266" s="427"/>
      <c r="H266" s="95" t="s">
        <v>139</v>
      </c>
      <c r="I266" s="94"/>
      <c r="J266" s="94"/>
      <c r="K266" s="93"/>
      <c r="L266" s="92"/>
      <c r="M266" s="88"/>
      <c r="N266" s="92"/>
      <c r="O266" s="88"/>
      <c r="P266" s="92"/>
      <c r="Q266" s="88"/>
      <c r="R266" s="92"/>
      <c r="S266" s="88"/>
      <c r="T266" s="92"/>
      <c r="U266" s="88"/>
      <c r="V266" s="92"/>
      <c r="W266" s="88"/>
      <c r="X266" s="92"/>
      <c r="Y266" s="88"/>
      <c r="Z266" s="92"/>
      <c r="AA266" s="207"/>
      <c r="AB266" s="90" t="s">
        <v>138</v>
      </c>
      <c r="AC266" s="88"/>
      <c r="AD266" s="88"/>
      <c r="AE266" s="88"/>
      <c r="AF266" s="87"/>
      <c r="AG266" s="87"/>
      <c r="AH266" s="285"/>
      <c r="AI266" s="66" t="s">
        <v>137</v>
      </c>
      <c r="AJ266" s="85">
        <f t="shared" ref="AJ266:BB266" si="34">SUM(AJ268:AJ279)</f>
        <v>41</v>
      </c>
      <c r="AK266" s="84">
        <f t="shared" si="34"/>
        <v>0</v>
      </c>
      <c r="AL266" s="83">
        <f t="shared" si="34"/>
        <v>0</v>
      </c>
      <c r="AM266" s="85">
        <f t="shared" si="34"/>
        <v>12</v>
      </c>
      <c r="AN266" s="84">
        <f t="shared" si="34"/>
        <v>0</v>
      </c>
      <c r="AO266" s="83">
        <f t="shared" si="34"/>
        <v>0</v>
      </c>
      <c r="AP266" s="85">
        <f t="shared" si="34"/>
        <v>0</v>
      </c>
      <c r="AQ266" s="84">
        <f t="shared" si="34"/>
        <v>0</v>
      </c>
      <c r="AR266" s="83">
        <f t="shared" si="34"/>
        <v>0</v>
      </c>
      <c r="AS266" s="85">
        <f t="shared" si="34"/>
        <v>14</v>
      </c>
      <c r="AT266" s="84">
        <f t="shared" si="34"/>
        <v>0</v>
      </c>
      <c r="AU266" s="83">
        <f t="shared" si="34"/>
        <v>0</v>
      </c>
      <c r="AV266" s="85">
        <f t="shared" si="34"/>
        <v>1</v>
      </c>
      <c r="AW266" s="84">
        <f t="shared" si="34"/>
        <v>0</v>
      </c>
      <c r="AX266" s="83">
        <f t="shared" si="34"/>
        <v>0</v>
      </c>
      <c r="AY266" s="82">
        <f t="shared" si="34"/>
        <v>0</v>
      </c>
      <c r="AZ266" s="81">
        <f t="shared" si="34"/>
        <v>0</v>
      </c>
      <c r="BA266" s="81">
        <f t="shared" si="34"/>
        <v>4</v>
      </c>
      <c r="BB266" s="80">
        <f t="shared" si="34"/>
        <v>0</v>
      </c>
      <c r="BC266" s="79" t="s">
        <v>136</v>
      </c>
      <c r="BF266" s="5">
        <f>SUM(AJ266:AL266)/$BG$5</f>
        <v>41</v>
      </c>
      <c r="BG266" s="5">
        <f>SUM(AM266:AO266,AY266)/$BG$5</f>
        <v>12</v>
      </c>
      <c r="BH266" s="5">
        <f>SUM(AP266:AR266,AZ266)/$BG$5</f>
        <v>0</v>
      </c>
      <c r="BI266" s="5">
        <f>SUM(AS266:AU266,BA266)/$BG$5</f>
        <v>18</v>
      </c>
      <c r="BJ266" s="5">
        <f>SUM(AV266:AX266,BB266)/$BG$5</f>
        <v>1</v>
      </c>
    </row>
    <row r="267" spans="2:62" ht="37.5" thickBot="1" x14ac:dyDescent="0.3">
      <c r="B267" s="78"/>
      <c r="C267" s="77"/>
      <c r="D267" s="206"/>
      <c r="E267" s="205"/>
      <c r="F267" s="205"/>
      <c r="G267" s="204"/>
      <c r="H267" s="73"/>
      <c r="I267" s="70"/>
      <c r="J267" s="70"/>
      <c r="K267" s="72"/>
      <c r="L267" s="70"/>
      <c r="M267" s="69"/>
      <c r="N267" s="70"/>
      <c r="O267" s="69"/>
      <c r="P267" s="70"/>
      <c r="Q267" s="69"/>
      <c r="R267" s="70"/>
      <c r="S267" s="69"/>
      <c r="T267" s="70"/>
      <c r="U267" s="69"/>
      <c r="V267" s="70"/>
      <c r="W267" s="69"/>
      <c r="X267" s="70"/>
      <c r="Y267" s="69"/>
      <c r="Z267" s="70"/>
      <c r="AA267" s="69"/>
      <c r="AB267" s="71"/>
      <c r="AC267" s="69"/>
      <c r="AD267" s="69"/>
      <c r="AE267" s="69"/>
      <c r="AF267" s="68"/>
      <c r="AG267" s="68"/>
      <c r="AH267" s="285"/>
      <c r="AI267" s="66" t="s">
        <v>135</v>
      </c>
      <c r="AJ267" s="65">
        <f t="shared" ref="AJ267:BB267" si="35">AJ266/3</f>
        <v>13.666666666666666</v>
      </c>
      <c r="AK267" s="64">
        <f t="shared" si="35"/>
        <v>0</v>
      </c>
      <c r="AL267" s="63">
        <f t="shared" si="35"/>
        <v>0</v>
      </c>
      <c r="AM267" s="65">
        <f t="shared" si="35"/>
        <v>4</v>
      </c>
      <c r="AN267" s="64">
        <f t="shared" si="35"/>
        <v>0</v>
      </c>
      <c r="AO267" s="63">
        <f t="shared" si="35"/>
        <v>0</v>
      </c>
      <c r="AP267" s="65">
        <f t="shared" si="35"/>
        <v>0</v>
      </c>
      <c r="AQ267" s="64">
        <f t="shared" si="35"/>
        <v>0</v>
      </c>
      <c r="AR267" s="63">
        <f t="shared" si="35"/>
        <v>0</v>
      </c>
      <c r="AS267" s="65">
        <f t="shared" si="35"/>
        <v>4.666666666666667</v>
      </c>
      <c r="AT267" s="64">
        <f t="shared" si="35"/>
        <v>0</v>
      </c>
      <c r="AU267" s="63">
        <f t="shared" si="35"/>
        <v>0</v>
      </c>
      <c r="AV267" s="65">
        <f t="shared" si="35"/>
        <v>0.33333333333333331</v>
      </c>
      <c r="AW267" s="64">
        <f t="shared" si="35"/>
        <v>0</v>
      </c>
      <c r="AX267" s="63">
        <f t="shared" si="35"/>
        <v>0</v>
      </c>
      <c r="AY267" s="62">
        <f t="shared" si="35"/>
        <v>0</v>
      </c>
      <c r="AZ267" s="61">
        <f t="shared" si="35"/>
        <v>0</v>
      </c>
      <c r="BA267" s="61">
        <f t="shared" si="35"/>
        <v>1.3333333333333333</v>
      </c>
      <c r="BB267" s="60">
        <f t="shared" si="35"/>
        <v>0</v>
      </c>
      <c r="BC267" s="59" t="s">
        <v>134</v>
      </c>
    </row>
    <row r="268" spans="2:62" ht="28.15" customHeight="1" x14ac:dyDescent="0.2">
      <c r="B268" s="30"/>
      <c r="C268" s="338">
        <v>1</v>
      </c>
      <c r="D268" s="239" t="s">
        <v>685</v>
      </c>
      <c r="E268" s="198"/>
      <c r="F268" s="198"/>
      <c r="G268" s="197"/>
      <c r="H268" s="358" t="s">
        <v>595</v>
      </c>
      <c r="I268" s="390">
        <v>165</v>
      </c>
      <c r="J268" s="390">
        <v>32</v>
      </c>
      <c r="K268" s="390">
        <v>7</v>
      </c>
      <c r="L268" s="42" t="s">
        <v>131</v>
      </c>
      <c r="M268" s="43" t="s">
        <v>1442</v>
      </c>
      <c r="N268" s="42" t="s">
        <v>129</v>
      </c>
      <c r="O268" s="43" t="s">
        <v>179</v>
      </c>
      <c r="P268" s="42" t="s">
        <v>128</v>
      </c>
      <c r="Q268" s="43" t="s">
        <v>714</v>
      </c>
      <c r="R268" s="42" t="s">
        <v>127</v>
      </c>
      <c r="S268" s="43" t="s">
        <v>696</v>
      </c>
      <c r="T268" s="42" t="s">
        <v>126</v>
      </c>
      <c r="U268" s="43" t="s">
        <v>549</v>
      </c>
      <c r="V268" s="42" t="s">
        <v>125</v>
      </c>
      <c r="W268" s="43" t="s">
        <v>498</v>
      </c>
      <c r="X268" s="42" t="s">
        <v>124</v>
      </c>
      <c r="Y268" s="43" t="s">
        <v>130</v>
      </c>
      <c r="Z268" s="42" t="s">
        <v>123</v>
      </c>
      <c r="AA268" s="43"/>
      <c r="AB268" s="196"/>
      <c r="AC268" s="43"/>
      <c r="AD268" s="196"/>
      <c r="AE268" s="58" t="s">
        <v>682</v>
      </c>
      <c r="AF268" s="421"/>
      <c r="AG268" s="421"/>
      <c r="AH268" s="279"/>
      <c r="AI268" s="306"/>
      <c r="AJ268" s="349">
        <f>SUMPRODUCT(LEN($M268:$AA271)-LEN(SUBSTITUTE($M268:$AA271,"A", "")))</f>
        <v>41</v>
      </c>
      <c r="AK268" s="352">
        <f>SUMPRODUCT(LEN($AD268:$AD271)-LEN(SUBSTITUTE($AD268:$AD271,"A", "")))</f>
        <v>0</v>
      </c>
      <c r="AL268" s="335">
        <f>SUMPRODUCT(LEN($AC268:$AC271)-LEN(SUBSTITUTE($AC268:$AC271,"A", "")))</f>
        <v>0</v>
      </c>
      <c r="AM268" s="349">
        <f>SUMPRODUCT(LEN($M268:$AA271)-LEN(SUBSTITUTE($M268:$AA271,"S", "")))</f>
        <v>12</v>
      </c>
      <c r="AN268" s="352">
        <f>SUMPRODUCT(LEN($AD268:$AD271)-LEN(SUBSTITUTE($AD268:$AD271,"S", "")))</f>
        <v>0</v>
      </c>
      <c r="AO268" s="335">
        <f>SUMPRODUCT(LEN($AC268:$AC271)-LEN(SUBSTITUTE($AC268:$AC271,"S", "")))</f>
        <v>0</v>
      </c>
      <c r="AP268" s="349">
        <f>SUMPRODUCT(LEN($M268:$AA271)-LEN(SUBSTITUTE($M268:$AA271,"F", "")))</f>
        <v>0</v>
      </c>
      <c r="AQ268" s="352">
        <f>SUMPRODUCT(LEN($AD268:$AD271)-LEN(SUBSTITUTE($AD268:$AD271,"F", "")))</f>
        <v>0</v>
      </c>
      <c r="AR268" s="335">
        <f>SUMPRODUCT(LEN($AC268:$AC271)-LEN(SUBSTITUTE($AC268:$AC271,"F", "")))</f>
        <v>0</v>
      </c>
      <c r="AS268" s="349">
        <f>SUMPRODUCT(LEN($M268:$AA271)-LEN(SUBSTITUTE($M268:$AA271,"G", "")))</f>
        <v>14</v>
      </c>
      <c r="AT268" s="352">
        <f>SUMPRODUCT(LEN($AD268:$AD271)-LEN(SUBSTITUTE($AD268:$AD271,"G", "")))</f>
        <v>0</v>
      </c>
      <c r="AU268" s="335">
        <f>SUMPRODUCT(LEN($AC268:$AC271)-LEN(SUBSTITUTE($AC268:$AC271,"G", "")))</f>
        <v>0</v>
      </c>
      <c r="AV268" s="349">
        <f>SUMPRODUCT(LEN($L268:$AA271)-LEN(SUBSTITUTE($L268:$AA271,"M", "")))</f>
        <v>1</v>
      </c>
      <c r="AW268" s="362">
        <f>SUMPRODUCT(LEN($AD268:$AD271)-LEN(SUBSTITUTE($AD268:$AD271,"M", "")))</f>
        <v>0</v>
      </c>
      <c r="AX268" s="374">
        <f>SUMPRODUCT(LEN($AC268:$AC271)-LEN(SUBSTITUTE($AC268:$AC271,"M", "")))</f>
        <v>0</v>
      </c>
      <c r="AY268" s="416">
        <f>SUMPRODUCT(LEN($AE268:$AE271)-LEN(SUBSTITUTE($AE268:$AE271,"S", "")))</f>
        <v>0</v>
      </c>
      <c r="AZ268" s="410">
        <f>SUMPRODUCT(LEN($AE268:$AE271)-LEN(SUBSTITUTE($AE268:$AE271,"F", "")))</f>
        <v>0</v>
      </c>
      <c r="BA268" s="410">
        <f>SUMPRODUCT(LEN($AE268:$AE271)-LEN(SUBSTITUTE($AE268:$AE271,"G", "")))</f>
        <v>4</v>
      </c>
      <c r="BB268" s="413">
        <f>SUMPRODUCT(LEN($AE268:$AE271)-LEN(SUBSTITUTE($AE268:$AE271,"M", "")))</f>
        <v>0</v>
      </c>
    </row>
    <row r="269" spans="2:62" ht="28.15" customHeight="1" thickBot="1" x14ac:dyDescent="0.25">
      <c r="B269" s="30"/>
      <c r="C269" s="339"/>
      <c r="D269" s="221"/>
      <c r="E269" s="195"/>
      <c r="F269" s="195"/>
      <c r="G269" s="194"/>
      <c r="H269" s="359"/>
      <c r="I269" s="391"/>
      <c r="J269" s="391"/>
      <c r="K269" s="391"/>
      <c r="L269" s="33" t="s">
        <v>122</v>
      </c>
      <c r="M269" s="55" t="s">
        <v>132</v>
      </c>
      <c r="N269" s="33" t="s">
        <v>121</v>
      </c>
      <c r="O269" s="55" t="s">
        <v>357</v>
      </c>
      <c r="P269" s="33" t="s">
        <v>120</v>
      </c>
      <c r="Q269" s="55" t="s">
        <v>469</v>
      </c>
      <c r="R269" s="33" t="s">
        <v>119</v>
      </c>
      <c r="S269" s="55" t="s">
        <v>357</v>
      </c>
      <c r="T269" s="33" t="s">
        <v>118</v>
      </c>
      <c r="U269" s="55" t="s">
        <v>491</v>
      </c>
      <c r="V269" s="33" t="s">
        <v>117</v>
      </c>
      <c r="W269" s="55" t="s">
        <v>354</v>
      </c>
      <c r="X269" s="33" t="s">
        <v>116</v>
      </c>
      <c r="Y269" s="55"/>
      <c r="Z269" s="33" t="s">
        <v>115</v>
      </c>
      <c r="AA269" s="55"/>
      <c r="AB269" s="193"/>
      <c r="AC269" s="55"/>
      <c r="AD269" s="193"/>
      <c r="AE269" s="57"/>
      <c r="AF269" s="422"/>
      <c r="AG269" s="422"/>
      <c r="AH269" s="278"/>
      <c r="AI269" s="306"/>
      <c r="AJ269" s="379"/>
      <c r="AK269" s="347"/>
      <c r="AL269" s="377"/>
      <c r="AM269" s="379"/>
      <c r="AN269" s="347"/>
      <c r="AO269" s="377"/>
      <c r="AP269" s="379"/>
      <c r="AQ269" s="347"/>
      <c r="AR269" s="377"/>
      <c r="AS269" s="379"/>
      <c r="AT269" s="347"/>
      <c r="AU269" s="377"/>
      <c r="AV269" s="379"/>
      <c r="AW269" s="372"/>
      <c r="AX269" s="375"/>
      <c r="AY269" s="417"/>
      <c r="AZ269" s="411"/>
      <c r="BA269" s="411"/>
      <c r="BB269" s="414"/>
    </row>
    <row r="270" spans="2:62" ht="28.15" customHeight="1" x14ac:dyDescent="0.2">
      <c r="B270" s="30"/>
      <c r="C270" s="340"/>
      <c r="D270" s="218"/>
      <c r="E270" s="192"/>
      <c r="F270" s="192"/>
      <c r="G270" s="191"/>
      <c r="H270" s="360">
        <v>243</v>
      </c>
      <c r="I270" s="392"/>
      <c r="J270" s="392"/>
      <c r="K270" s="392"/>
      <c r="L270" s="25" t="s">
        <v>114</v>
      </c>
      <c r="M270" s="114" t="s">
        <v>179</v>
      </c>
      <c r="N270" s="25" t="s">
        <v>112</v>
      </c>
      <c r="O270" s="114" t="s">
        <v>357</v>
      </c>
      <c r="P270" s="25" t="s">
        <v>111</v>
      </c>
      <c r="Q270" s="114" t="s">
        <v>507</v>
      </c>
      <c r="R270" s="25" t="s">
        <v>110</v>
      </c>
      <c r="S270" s="114" t="s">
        <v>357</v>
      </c>
      <c r="T270" s="25" t="s">
        <v>109</v>
      </c>
      <c r="U270" s="114" t="s">
        <v>479</v>
      </c>
      <c r="V270" s="25" t="s">
        <v>108</v>
      </c>
      <c r="W270" s="114" t="s">
        <v>130</v>
      </c>
      <c r="X270" s="25" t="s">
        <v>107</v>
      </c>
      <c r="Y270" s="114"/>
      <c r="Z270" s="25" t="s">
        <v>106</v>
      </c>
      <c r="AA270" s="114"/>
      <c r="AB270" s="190"/>
      <c r="AC270" s="114"/>
      <c r="AD270" s="190"/>
      <c r="AE270" s="57"/>
      <c r="AF270" s="422"/>
      <c r="AG270" s="422"/>
      <c r="AH270" s="278"/>
      <c r="AI270" s="306"/>
      <c r="AJ270" s="379"/>
      <c r="AK270" s="347"/>
      <c r="AL270" s="377"/>
      <c r="AM270" s="379"/>
      <c r="AN270" s="347"/>
      <c r="AO270" s="377"/>
      <c r="AP270" s="379"/>
      <c r="AQ270" s="347"/>
      <c r="AR270" s="377"/>
      <c r="AS270" s="379"/>
      <c r="AT270" s="347"/>
      <c r="AU270" s="377"/>
      <c r="AV270" s="379"/>
      <c r="AW270" s="372"/>
      <c r="AX270" s="375"/>
      <c r="AY270" s="417"/>
      <c r="AZ270" s="411"/>
      <c r="BA270" s="411"/>
      <c r="BB270" s="414"/>
    </row>
    <row r="271" spans="2:62" ht="28.15" customHeight="1" thickBot="1" x14ac:dyDescent="0.25">
      <c r="B271" s="30"/>
      <c r="C271" s="355"/>
      <c r="D271" s="246"/>
      <c r="E271" s="200"/>
      <c r="F271" s="200"/>
      <c r="G271" s="199"/>
      <c r="H271" s="361"/>
      <c r="I271" s="393"/>
      <c r="J271" s="393"/>
      <c r="K271" s="393"/>
      <c r="L271" s="50" t="s">
        <v>105</v>
      </c>
      <c r="M271" s="51" t="s">
        <v>179</v>
      </c>
      <c r="N271" s="50" t="s">
        <v>104</v>
      </c>
      <c r="O271" s="51" t="s">
        <v>357</v>
      </c>
      <c r="P271" s="50" t="s">
        <v>103</v>
      </c>
      <c r="Q271" s="51" t="s">
        <v>470</v>
      </c>
      <c r="R271" s="50" t="s">
        <v>102</v>
      </c>
      <c r="S271" s="51" t="s">
        <v>697</v>
      </c>
      <c r="T271" s="50">
        <v>20</v>
      </c>
      <c r="U271" s="51" t="s">
        <v>467</v>
      </c>
      <c r="V271" s="50" t="s">
        <v>101</v>
      </c>
      <c r="W271" s="51" t="s">
        <v>354</v>
      </c>
      <c r="X271" s="50" t="s">
        <v>100</v>
      </c>
      <c r="Y271" s="51"/>
      <c r="Z271" s="50" t="s">
        <v>99</v>
      </c>
      <c r="AA271" s="51"/>
      <c r="AB271" s="187"/>
      <c r="AC271" s="51"/>
      <c r="AD271" s="187"/>
      <c r="AE271" s="56"/>
      <c r="AF271" s="424"/>
      <c r="AG271" s="424"/>
      <c r="AH271" s="280"/>
      <c r="AI271" s="306"/>
      <c r="AJ271" s="380"/>
      <c r="AK271" s="381"/>
      <c r="AL271" s="378"/>
      <c r="AM271" s="380"/>
      <c r="AN271" s="381"/>
      <c r="AO271" s="378"/>
      <c r="AP271" s="380"/>
      <c r="AQ271" s="381"/>
      <c r="AR271" s="378"/>
      <c r="AS271" s="380"/>
      <c r="AT271" s="381"/>
      <c r="AU271" s="378"/>
      <c r="AV271" s="380"/>
      <c r="AW271" s="373"/>
      <c r="AX271" s="376"/>
      <c r="AY271" s="418"/>
      <c r="AZ271" s="412"/>
      <c r="BA271" s="412"/>
      <c r="BB271" s="415"/>
    </row>
    <row r="272" spans="2:62" ht="28.15" customHeight="1" x14ac:dyDescent="0.2">
      <c r="B272" s="30"/>
      <c r="C272" s="338">
        <v>2</v>
      </c>
      <c r="D272" s="212"/>
      <c r="E272" s="198"/>
      <c r="F272" s="198"/>
      <c r="G272" s="197"/>
      <c r="H272" s="358"/>
      <c r="I272" s="390"/>
      <c r="J272" s="390"/>
      <c r="K272" s="390"/>
      <c r="L272" s="42" t="s">
        <v>131</v>
      </c>
      <c r="M272" s="43"/>
      <c r="N272" s="42" t="s">
        <v>129</v>
      </c>
      <c r="O272" s="43"/>
      <c r="P272" s="42" t="s">
        <v>128</v>
      </c>
      <c r="Q272" s="43"/>
      <c r="R272" s="42" t="s">
        <v>127</v>
      </c>
      <c r="S272" s="43"/>
      <c r="T272" s="42" t="s">
        <v>126</v>
      </c>
      <c r="U272" s="43"/>
      <c r="V272" s="42" t="s">
        <v>125</v>
      </c>
      <c r="W272" s="43"/>
      <c r="X272" s="42" t="s">
        <v>124</v>
      </c>
      <c r="Y272" s="43"/>
      <c r="Z272" s="42" t="s">
        <v>123</v>
      </c>
      <c r="AA272" s="43"/>
      <c r="AB272" s="196"/>
      <c r="AC272" s="43"/>
      <c r="AD272" s="196"/>
      <c r="AE272" s="39"/>
      <c r="AF272" s="421"/>
      <c r="AG272" s="421"/>
      <c r="AH272" s="279"/>
      <c r="AI272" s="306"/>
      <c r="AJ272" s="349">
        <f>SUMPRODUCT(LEN($M272:$AA275)-LEN(SUBSTITUTE($M272:$AA275,"A", "")))</f>
        <v>0</v>
      </c>
      <c r="AK272" s="352">
        <f>SUMPRODUCT(LEN($AD272:$AD275)-LEN(SUBSTITUTE($AD272:$AD275,"A", "")))</f>
        <v>0</v>
      </c>
      <c r="AL272" s="335">
        <f>SUMPRODUCT(LEN($AC272:$AC275)-LEN(SUBSTITUTE($AC272:$AC275,"A", "")))</f>
        <v>0</v>
      </c>
      <c r="AM272" s="349">
        <f>SUMPRODUCT(LEN($M272:$AA275)-LEN(SUBSTITUTE($M272:$AA275,"S", "")))</f>
        <v>0</v>
      </c>
      <c r="AN272" s="352">
        <f>SUMPRODUCT(LEN($AD272:$AD275)-LEN(SUBSTITUTE($AD272:$AD275,"S", "")))</f>
        <v>0</v>
      </c>
      <c r="AO272" s="335">
        <f>SUMPRODUCT(LEN($AC272:$AC275)-LEN(SUBSTITUTE($AC272:$AC275,"S", "")))</f>
        <v>0</v>
      </c>
      <c r="AP272" s="349">
        <f>SUMPRODUCT(LEN($M272:$AA275)-LEN(SUBSTITUTE($M272:$AA275,"F", "")))</f>
        <v>0</v>
      </c>
      <c r="AQ272" s="352">
        <f>SUMPRODUCT(LEN($AD272:$AD275)-LEN(SUBSTITUTE($AD272:$AD275,"F", "")))</f>
        <v>0</v>
      </c>
      <c r="AR272" s="335">
        <f>SUMPRODUCT(LEN($AC272:$AC275)-LEN(SUBSTITUTE($AC272:$AC275,"F", "")))</f>
        <v>0</v>
      </c>
      <c r="AS272" s="349">
        <f>SUMPRODUCT(LEN($M272:$AA275)-LEN(SUBSTITUTE($M272:$AA275,"G", "")))</f>
        <v>0</v>
      </c>
      <c r="AT272" s="352">
        <f>SUMPRODUCT(LEN($AD272:$AD275)-LEN(SUBSTITUTE($AD272:$AD275,"G", "")))</f>
        <v>0</v>
      </c>
      <c r="AU272" s="335">
        <f>SUMPRODUCT(LEN($AC272:$AC275)-LEN(SUBSTITUTE($AC272:$AC275,"G", "")))</f>
        <v>0</v>
      </c>
      <c r="AV272" s="349">
        <f>SUMPRODUCT(LEN($L272:$AA275)-LEN(SUBSTITUTE($L272:$AA275,"M", "")))</f>
        <v>0</v>
      </c>
      <c r="AW272" s="362">
        <f>SUMPRODUCT(LEN($AD272:$AD275)-LEN(SUBSTITUTE($AD272:$AD275,"M", "")))</f>
        <v>0</v>
      </c>
      <c r="AX272" s="374">
        <f>SUMPRODUCT(LEN($AC272:$AC275)-LEN(SUBSTITUTE($AC272:$AC275,"M", "")))</f>
        <v>0</v>
      </c>
      <c r="AY272" s="416">
        <f>SUMPRODUCT(LEN($AE272:$AE275)-LEN(SUBSTITUTE($AE272:$AE275,"S", "")))</f>
        <v>0</v>
      </c>
      <c r="AZ272" s="410">
        <f>SUMPRODUCT(LEN($AE272:$AE275)-LEN(SUBSTITUTE($AE272:$AE275,"F", "")))</f>
        <v>0</v>
      </c>
      <c r="BA272" s="410">
        <f>SUMPRODUCT(LEN($AE272:$AE275)-LEN(SUBSTITUTE($AE272:$AE275,"G", "")))</f>
        <v>0</v>
      </c>
      <c r="BB272" s="413">
        <f>SUMPRODUCT(LEN($AE272:$AE275)-LEN(SUBSTITUTE($AE272:$AE275,"M", "")))</f>
        <v>0</v>
      </c>
    </row>
    <row r="273" spans="2:62" ht="28.15" customHeight="1" thickBot="1" x14ac:dyDescent="0.25">
      <c r="B273" s="30"/>
      <c r="C273" s="339"/>
      <c r="D273" s="221"/>
      <c r="E273" s="195"/>
      <c r="F273" s="195"/>
      <c r="G273" s="194"/>
      <c r="H273" s="359"/>
      <c r="I273" s="391"/>
      <c r="J273" s="391"/>
      <c r="K273" s="391"/>
      <c r="L273" s="33" t="s">
        <v>122</v>
      </c>
      <c r="M273" s="55"/>
      <c r="N273" s="33" t="s">
        <v>121</v>
      </c>
      <c r="O273" s="55"/>
      <c r="P273" s="33" t="s">
        <v>120</v>
      </c>
      <c r="Q273" s="55"/>
      <c r="R273" s="33" t="s">
        <v>119</v>
      </c>
      <c r="S273" s="55"/>
      <c r="T273" s="33" t="s">
        <v>118</v>
      </c>
      <c r="U273" s="55"/>
      <c r="V273" s="33" t="s">
        <v>117</v>
      </c>
      <c r="W273" s="55"/>
      <c r="X273" s="33" t="s">
        <v>116</v>
      </c>
      <c r="Y273" s="55"/>
      <c r="Z273" s="33" t="s">
        <v>115</v>
      </c>
      <c r="AA273" s="55"/>
      <c r="AB273" s="193"/>
      <c r="AC273" s="55"/>
      <c r="AD273" s="193"/>
      <c r="AE273" s="22"/>
      <c r="AF273" s="422"/>
      <c r="AG273" s="422"/>
      <c r="AH273" s="278"/>
      <c r="AI273" s="306"/>
      <c r="AJ273" s="379"/>
      <c r="AK273" s="347"/>
      <c r="AL273" s="377"/>
      <c r="AM273" s="379"/>
      <c r="AN273" s="347"/>
      <c r="AO273" s="377"/>
      <c r="AP273" s="379"/>
      <c r="AQ273" s="347"/>
      <c r="AR273" s="377"/>
      <c r="AS273" s="379"/>
      <c r="AT273" s="347"/>
      <c r="AU273" s="377"/>
      <c r="AV273" s="379"/>
      <c r="AW273" s="372"/>
      <c r="AX273" s="375"/>
      <c r="AY273" s="417"/>
      <c r="AZ273" s="411"/>
      <c r="BA273" s="411"/>
      <c r="BB273" s="414"/>
    </row>
    <row r="274" spans="2:62" ht="28.15" customHeight="1" x14ac:dyDescent="0.2">
      <c r="B274" s="30"/>
      <c r="C274" s="340"/>
      <c r="D274" s="218"/>
      <c r="E274" s="192"/>
      <c r="F274" s="192"/>
      <c r="G274" s="191"/>
      <c r="H274" s="360"/>
      <c r="I274" s="392"/>
      <c r="J274" s="392"/>
      <c r="K274" s="392"/>
      <c r="L274" s="25" t="s">
        <v>114</v>
      </c>
      <c r="M274" s="114"/>
      <c r="N274" s="25" t="s">
        <v>112</v>
      </c>
      <c r="O274" s="114"/>
      <c r="P274" s="25" t="s">
        <v>111</v>
      </c>
      <c r="Q274" s="114"/>
      <c r="R274" s="25" t="s">
        <v>110</v>
      </c>
      <c r="S274" s="114"/>
      <c r="T274" s="25" t="s">
        <v>109</v>
      </c>
      <c r="U274" s="114"/>
      <c r="V274" s="25" t="s">
        <v>108</v>
      </c>
      <c r="W274" s="114"/>
      <c r="X274" s="25" t="s">
        <v>107</v>
      </c>
      <c r="Y274" s="114"/>
      <c r="Z274" s="25" t="s">
        <v>106</v>
      </c>
      <c r="AA274" s="114"/>
      <c r="AB274" s="190"/>
      <c r="AC274" s="114"/>
      <c r="AD274" s="190"/>
      <c r="AE274" s="22"/>
      <c r="AF274" s="422"/>
      <c r="AG274" s="422"/>
      <c r="AH274" s="278"/>
      <c r="AI274" s="306"/>
      <c r="AJ274" s="379"/>
      <c r="AK274" s="347"/>
      <c r="AL274" s="377"/>
      <c r="AM274" s="379"/>
      <c r="AN274" s="347"/>
      <c r="AO274" s="377"/>
      <c r="AP274" s="379"/>
      <c r="AQ274" s="347"/>
      <c r="AR274" s="377"/>
      <c r="AS274" s="379"/>
      <c r="AT274" s="347"/>
      <c r="AU274" s="377"/>
      <c r="AV274" s="379"/>
      <c r="AW274" s="372"/>
      <c r="AX274" s="375"/>
      <c r="AY274" s="417"/>
      <c r="AZ274" s="411"/>
      <c r="BA274" s="411"/>
      <c r="BB274" s="414"/>
    </row>
    <row r="275" spans="2:62" ht="28.15" customHeight="1" thickBot="1" x14ac:dyDescent="0.25">
      <c r="B275" s="30"/>
      <c r="C275" s="355"/>
      <c r="D275" s="246"/>
      <c r="E275" s="200"/>
      <c r="F275" s="200"/>
      <c r="G275" s="199"/>
      <c r="H275" s="361"/>
      <c r="I275" s="393"/>
      <c r="J275" s="393"/>
      <c r="K275" s="393"/>
      <c r="L275" s="50" t="s">
        <v>105</v>
      </c>
      <c r="M275" s="51"/>
      <c r="N275" s="50" t="s">
        <v>104</v>
      </c>
      <c r="O275" s="51"/>
      <c r="P275" s="50" t="s">
        <v>103</v>
      </c>
      <c r="Q275" s="51"/>
      <c r="R275" s="50" t="s">
        <v>102</v>
      </c>
      <c r="S275" s="51"/>
      <c r="T275" s="50">
        <v>20</v>
      </c>
      <c r="U275" s="51"/>
      <c r="V275" s="50" t="s">
        <v>101</v>
      </c>
      <c r="W275" s="51"/>
      <c r="X275" s="50" t="s">
        <v>100</v>
      </c>
      <c r="Y275" s="51"/>
      <c r="Z275" s="50" t="s">
        <v>99</v>
      </c>
      <c r="AA275" s="51"/>
      <c r="AB275" s="187"/>
      <c r="AC275" s="51"/>
      <c r="AD275" s="187"/>
      <c r="AE275" s="48"/>
      <c r="AF275" s="424"/>
      <c r="AG275" s="424"/>
      <c r="AH275" s="280"/>
      <c r="AI275" s="306"/>
      <c r="AJ275" s="380"/>
      <c r="AK275" s="381"/>
      <c r="AL275" s="378"/>
      <c r="AM275" s="380"/>
      <c r="AN275" s="381"/>
      <c r="AO275" s="378"/>
      <c r="AP275" s="380"/>
      <c r="AQ275" s="381"/>
      <c r="AR275" s="378"/>
      <c r="AS275" s="380"/>
      <c r="AT275" s="381"/>
      <c r="AU275" s="378"/>
      <c r="AV275" s="380"/>
      <c r="AW275" s="373"/>
      <c r="AX275" s="376"/>
      <c r="AY275" s="418"/>
      <c r="AZ275" s="412"/>
      <c r="BA275" s="412"/>
      <c r="BB275" s="415"/>
    </row>
    <row r="276" spans="2:62" ht="28.15" customHeight="1" x14ac:dyDescent="0.2">
      <c r="B276" s="30"/>
      <c r="C276" s="338">
        <v>3</v>
      </c>
      <c r="D276" s="212"/>
      <c r="E276" s="198"/>
      <c r="F276" s="198"/>
      <c r="G276" s="197"/>
      <c r="H276" s="358"/>
      <c r="I276" s="390"/>
      <c r="J276" s="390"/>
      <c r="K276" s="390"/>
      <c r="L276" s="42" t="s">
        <v>131</v>
      </c>
      <c r="M276" s="43"/>
      <c r="N276" s="42" t="s">
        <v>129</v>
      </c>
      <c r="O276" s="43"/>
      <c r="P276" s="42" t="s">
        <v>128</v>
      </c>
      <c r="Q276" s="43"/>
      <c r="R276" s="42" t="s">
        <v>127</v>
      </c>
      <c r="S276" s="43"/>
      <c r="T276" s="42" t="s">
        <v>126</v>
      </c>
      <c r="U276" s="43"/>
      <c r="V276" s="42" t="s">
        <v>125</v>
      </c>
      <c r="W276" s="43"/>
      <c r="X276" s="42" t="s">
        <v>124</v>
      </c>
      <c r="Y276" s="43"/>
      <c r="Z276" s="42" t="s">
        <v>123</v>
      </c>
      <c r="AA276" s="43"/>
      <c r="AB276" s="196"/>
      <c r="AC276" s="43"/>
      <c r="AD276" s="196"/>
      <c r="AE276" s="39"/>
      <c r="AF276" s="421"/>
      <c r="AG276" s="421"/>
      <c r="AH276" s="279"/>
      <c r="AI276" s="306"/>
      <c r="AJ276" s="349">
        <f>SUMPRODUCT(LEN($M276:$AA279)-LEN(SUBSTITUTE($M276:$AA279,"A", "")))</f>
        <v>0</v>
      </c>
      <c r="AK276" s="352">
        <f>SUMPRODUCT(LEN($AD276:$AD279)-LEN(SUBSTITUTE($AD276:$AD279,"A", "")))</f>
        <v>0</v>
      </c>
      <c r="AL276" s="335">
        <f>SUMPRODUCT(LEN($AC276:$AC279)-LEN(SUBSTITUTE($AC276:$AC279,"A", "")))</f>
        <v>0</v>
      </c>
      <c r="AM276" s="349">
        <f>SUMPRODUCT(LEN($M276:$AA279)-LEN(SUBSTITUTE($M276:$AA279,"S", "")))</f>
        <v>0</v>
      </c>
      <c r="AN276" s="352">
        <f>SUMPRODUCT(LEN($AD276:$AD279)-LEN(SUBSTITUTE($AD276:$AD279,"S", "")))</f>
        <v>0</v>
      </c>
      <c r="AO276" s="335">
        <f>SUMPRODUCT(LEN($AC276:$AC279)-LEN(SUBSTITUTE($AC276:$AC279,"S", "")))</f>
        <v>0</v>
      </c>
      <c r="AP276" s="349">
        <f>SUMPRODUCT(LEN($M276:$AA279)-LEN(SUBSTITUTE($M276:$AA279,"F", "")))</f>
        <v>0</v>
      </c>
      <c r="AQ276" s="352">
        <f>SUMPRODUCT(LEN($AD276:$AD279)-LEN(SUBSTITUTE($AD276:$AD279,"F", "")))</f>
        <v>0</v>
      </c>
      <c r="AR276" s="335">
        <f>SUMPRODUCT(LEN($AC276:$AC279)-LEN(SUBSTITUTE($AC276:$AC279,"F", "")))</f>
        <v>0</v>
      </c>
      <c r="AS276" s="349">
        <f>SUMPRODUCT(LEN($M276:$AA279)-LEN(SUBSTITUTE($M276:$AA279,"G", "")))</f>
        <v>0</v>
      </c>
      <c r="AT276" s="352">
        <f>SUMPRODUCT(LEN($AD276:$AD279)-LEN(SUBSTITUTE($AD276:$AD279,"G", "")))</f>
        <v>0</v>
      </c>
      <c r="AU276" s="335">
        <f>SUMPRODUCT(LEN($AC276:$AC279)-LEN(SUBSTITUTE($AC276:$AC279,"G", "")))</f>
        <v>0</v>
      </c>
      <c r="AV276" s="349">
        <f>SUMPRODUCT(LEN($L276:$AA279)-LEN(SUBSTITUTE($L276:$AA279,"M", "")))</f>
        <v>0</v>
      </c>
      <c r="AW276" s="362">
        <f>SUMPRODUCT(LEN($AD276:$AD279)-LEN(SUBSTITUTE($AD276:$AD279,"M", "")))</f>
        <v>0</v>
      </c>
      <c r="AX276" s="374">
        <f>SUMPRODUCT(LEN($AC276:$AC279)-LEN(SUBSTITUTE($AC276:$AC279,"M", "")))</f>
        <v>0</v>
      </c>
      <c r="AY276" s="416">
        <f>SUMPRODUCT(LEN($AE276:$AE279)-LEN(SUBSTITUTE($AE276:$AE279,"S", "")))</f>
        <v>0</v>
      </c>
      <c r="AZ276" s="410">
        <f>SUMPRODUCT(LEN($AE276:$AE279)-LEN(SUBSTITUTE($AE276:$AE279,"F", "")))</f>
        <v>0</v>
      </c>
      <c r="BA276" s="410">
        <f>SUMPRODUCT(LEN($AE276:$AE279)-LEN(SUBSTITUTE($AE276:$AE279,"G", "")))</f>
        <v>0</v>
      </c>
      <c r="BB276" s="413">
        <f>SUMPRODUCT(LEN($AE276:$AE279)-LEN(SUBSTITUTE($AE276:$AE279,"M", "")))</f>
        <v>0</v>
      </c>
    </row>
    <row r="277" spans="2:62" ht="28.15" customHeight="1" thickBot="1" x14ac:dyDescent="0.25">
      <c r="B277" s="30"/>
      <c r="C277" s="339"/>
      <c r="D277" s="221"/>
      <c r="E277" s="195"/>
      <c r="F277" s="195"/>
      <c r="G277" s="194"/>
      <c r="H277" s="359"/>
      <c r="I277" s="391"/>
      <c r="J277" s="391"/>
      <c r="K277" s="391"/>
      <c r="L277" s="33" t="s">
        <v>122</v>
      </c>
      <c r="M277" s="55"/>
      <c r="N277" s="33" t="s">
        <v>121</v>
      </c>
      <c r="O277" s="55"/>
      <c r="P277" s="33" t="s">
        <v>120</v>
      </c>
      <c r="Q277" s="55"/>
      <c r="R277" s="33" t="s">
        <v>119</v>
      </c>
      <c r="S277" s="55"/>
      <c r="T277" s="33" t="s">
        <v>118</v>
      </c>
      <c r="U277" s="55"/>
      <c r="V277" s="33" t="s">
        <v>117</v>
      </c>
      <c r="W277" s="55"/>
      <c r="X277" s="33" t="s">
        <v>116</v>
      </c>
      <c r="Y277" s="55"/>
      <c r="Z277" s="33" t="s">
        <v>115</v>
      </c>
      <c r="AA277" s="55"/>
      <c r="AB277" s="193"/>
      <c r="AC277" s="55"/>
      <c r="AD277" s="193"/>
      <c r="AE277" s="22"/>
      <c r="AF277" s="422"/>
      <c r="AG277" s="422"/>
      <c r="AH277" s="278"/>
      <c r="AI277" s="306"/>
      <c r="AJ277" s="379"/>
      <c r="AK277" s="347"/>
      <c r="AL277" s="377"/>
      <c r="AM277" s="379"/>
      <c r="AN277" s="347"/>
      <c r="AO277" s="377"/>
      <c r="AP277" s="379"/>
      <c r="AQ277" s="347"/>
      <c r="AR277" s="377"/>
      <c r="AS277" s="379"/>
      <c r="AT277" s="347"/>
      <c r="AU277" s="377"/>
      <c r="AV277" s="379"/>
      <c r="AW277" s="372"/>
      <c r="AX277" s="375"/>
      <c r="AY277" s="417"/>
      <c r="AZ277" s="411"/>
      <c r="BA277" s="411"/>
      <c r="BB277" s="414"/>
    </row>
    <row r="278" spans="2:62" ht="28.15" customHeight="1" x14ac:dyDescent="0.2">
      <c r="B278" s="30"/>
      <c r="C278" s="340"/>
      <c r="D278" s="218"/>
      <c r="E278" s="192"/>
      <c r="F278" s="192"/>
      <c r="G278" s="191"/>
      <c r="H278" s="360"/>
      <c r="I278" s="392"/>
      <c r="J278" s="392"/>
      <c r="K278" s="392"/>
      <c r="L278" s="25" t="s">
        <v>114</v>
      </c>
      <c r="M278" s="114"/>
      <c r="N278" s="25" t="s">
        <v>112</v>
      </c>
      <c r="O278" s="114"/>
      <c r="P278" s="25" t="s">
        <v>111</v>
      </c>
      <c r="Q278" s="114"/>
      <c r="R278" s="25" t="s">
        <v>110</v>
      </c>
      <c r="S278" s="114"/>
      <c r="T278" s="25" t="s">
        <v>109</v>
      </c>
      <c r="U278" s="114"/>
      <c r="V278" s="25" t="s">
        <v>108</v>
      </c>
      <c r="W278" s="114"/>
      <c r="X278" s="25" t="s">
        <v>107</v>
      </c>
      <c r="Y278" s="114"/>
      <c r="Z278" s="25" t="s">
        <v>106</v>
      </c>
      <c r="AA278" s="114"/>
      <c r="AB278" s="190"/>
      <c r="AC278" s="114"/>
      <c r="AD278" s="190"/>
      <c r="AE278" s="22"/>
      <c r="AF278" s="422"/>
      <c r="AG278" s="422"/>
      <c r="AH278" s="278"/>
      <c r="AI278" s="306"/>
      <c r="AJ278" s="379"/>
      <c r="AK278" s="347"/>
      <c r="AL278" s="377"/>
      <c r="AM278" s="379"/>
      <c r="AN278" s="347"/>
      <c r="AO278" s="377"/>
      <c r="AP278" s="379"/>
      <c r="AQ278" s="347"/>
      <c r="AR278" s="377"/>
      <c r="AS278" s="379"/>
      <c r="AT278" s="347"/>
      <c r="AU278" s="377"/>
      <c r="AV278" s="379"/>
      <c r="AW278" s="372"/>
      <c r="AX278" s="375"/>
      <c r="AY278" s="417"/>
      <c r="AZ278" s="411"/>
      <c r="BA278" s="411"/>
      <c r="BB278" s="414"/>
    </row>
    <row r="279" spans="2:62" ht="28.15" customHeight="1" thickBot="1" x14ac:dyDescent="0.25">
      <c r="B279" s="20"/>
      <c r="C279" s="341"/>
      <c r="D279" s="215"/>
      <c r="E279" s="189"/>
      <c r="F279" s="189"/>
      <c r="G279" s="188"/>
      <c r="H279" s="361"/>
      <c r="I279" s="394"/>
      <c r="J279" s="394"/>
      <c r="K279" s="394"/>
      <c r="L279" s="15" t="s">
        <v>105</v>
      </c>
      <c r="M279" s="16"/>
      <c r="N279" s="15" t="s">
        <v>104</v>
      </c>
      <c r="O279" s="16"/>
      <c r="P279" s="15" t="s">
        <v>103</v>
      </c>
      <c r="Q279" s="16"/>
      <c r="R279" s="15" t="s">
        <v>102</v>
      </c>
      <c r="S279" s="16"/>
      <c r="T279" s="15">
        <v>20</v>
      </c>
      <c r="U279" s="16"/>
      <c r="V279" s="15" t="s">
        <v>101</v>
      </c>
      <c r="W279" s="16"/>
      <c r="X279" s="15" t="s">
        <v>100</v>
      </c>
      <c r="Y279" s="16"/>
      <c r="Z279" s="15" t="s">
        <v>99</v>
      </c>
      <c r="AA279" s="16"/>
      <c r="AB279" s="187"/>
      <c r="AC279" s="16"/>
      <c r="AD279" s="186"/>
      <c r="AE279" s="11"/>
      <c r="AF279" s="423"/>
      <c r="AG279" s="423"/>
      <c r="AH279" s="277"/>
      <c r="AI279" s="306"/>
      <c r="AJ279" s="380"/>
      <c r="AK279" s="381"/>
      <c r="AL279" s="378"/>
      <c r="AM279" s="380"/>
      <c r="AN279" s="381"/>
      <c r="AO279" s="378"/>
      <c r="AP279" s="380"/>
      <c r="AQ279" s="381"/>
      <c r="AR279" s="378"/>
      <c r="AS279" s="380"/>
      <c r="AT279" s="381"/>
      <c r="AU279" s="378"/>
      <c r="AV279" s="380"/>
      <c r="AW279" s="373"/>
      <c r="AX279" s="376"/>
      <c r="AY279" s="418"/>
      <c r="AZ279" s="412"/>
      <c r="BA279" s="412"/>
      <c r="BB279" s="415"/>
    </row>
    <row r="280" spans="2:62" ht="85.9" customHeight="1" thickTop="1" thickBot="1" x14ac:dyDescent="0.35">
      <c r="B280" s="113" t="s">
        <v>173</v>
      </c>
      <c r="C280" s="103" t="s">
        <v>172</v>
      </c>
      <c r="D280" s="108" t="s">
        <v>171</v>
      </c>
      <c r="E280" s="211" t="s">
        <v>170</v>
      </c>
      <c r="F280" s="210"/>
      <c r="G280" s="209"/>
      <c r="H280" s="109" t="s">
        <v>169</v>
      </c>
      <c r="I280" s="108" t="s">
        <v>96</v>
      </c>
      <c r="J280" s="108" t="s">
        <v>168</v>
      </c>
      <c r="K280" s="108" t="s">
        <v>97</v>
      </c>
      <c r="L280" s="365" t="s">
        <v>167</v>
      </c>
      <c r="M280" s="366"/>
      <c r="N280" s="365" t="s">
        <v>166</v>
      </c>
      <c r="O280" s="366"/>
      <c r="P280" s="365" t="s">
        <v>166</v>
      </c>
      <c r="Q280" s="367"/>
      <c r="R280" s="365" t="s">
        <v>166</v>
      </c>
      <c r="S280" s="367"/>
      <c r="T280" s="365" t="s">
        <v>166</v>
      </c>
      <c r="U280" s="367"/>
      <c r="V280" s="365" t="s">
        <v>166</v>
      </c>
      <c r="W280" s="367"/>
      <c r="X280" s="365" t="s">
        <v>166</v>
      </c>
      <c r="Y280" s="367"/>
      <c r="Z280" s="365" t="s">
        <v>166</v>
      </c>
      <c r="AA280" s="367"/>
      <c r="AB280" s="368" t="s">
        <v>165</v>
      </c>
      <c r="AC280" s="367"/>
      <c r="AD280" s="109" t="s">
        <v>164</v>
      </c>
      <c r="AE280" s="109" t="s">
        <v>163</v>
      </c>
      <c r="AF280" s="108" t="s">
        <v>162</v>
      </c>
      <c r="AG280" s="108" t="s">
        <v>161</v>
      </c>
      <c r="AH280" s="286" t="s">
        <v>160</v>
      </c>
      <c r="AI280" s="293"/>
      <c r="AJ280" s="104" t="s">
        <v>159</v>
      </c>
      <c r="AK280" s="103" t="s">
        <v>158</v>
      </c>
      <c r="AL280" s="102" t="s">
        <v>157</v>
      </c>
      <c r="AM280" s="104" t="s">
        <v>156</v>
      </c>
      <c r="AN280" s="103" t="s">
        <v>155</v>
      </c>
      <c r="AO280" s="102" t="s">
        <v>154</v>
      </c>
      <c r="AP280" s="104" t="s">
        <v>153</v>
      </c>
      <c r="AQ280" s="103" t="s">
        <v>152</v>
      </c>
      <c r="AR280" s="105" t="s">
        <v>151</v>
      </c>
      <c r="AS280" s="104" t="s">
        <v>150</v>
      </c>
      <c r="AT280" s="103" t="s">
        <v>149</v>
      </c>
      <c r="AU280" s="102" t="s">
        <v>148</v>
      </c>
      <c r="AV280" s="104" t="s">
        <v>147</v>
      </c>
      <c r="AW280" s="103" t="s">
        <v>146</v>
      </c>
      <c r="AX280" s="102" t="s">
        <v>145</v>
      </c>
      <c r="AY280" s="101" t="s">
        <v>144</v>
      </c>
      <c r="AZ280" s="100" t="s">
        <v>143</v>
      </c>
      <c r="BA280" s="100" t="s">
        <v>142</v>
      </c>
      <c r="BB280" s="99" t="s">
        <v>141</v>
      </c>
    </row>
    <row r="281" spans="2:62" ht="48" thickBot="1" x14ac:dyDescent="0.3">
      <c r="B281" s="98" t="s">
        <v>227</v>
      </c>
      <c r="C281" s="97"/>
      <c r="D281" s="208">
        <v>243</v>
      </c>
      <c r="E281" s="425">
        <v>5593.15</v>
      </c>
      <c r="F281" s="426"/>
      <c r="G281" s="427"/>
      <c r="H281" s="95" t="s">
        <v>139</v>
      </c>
      <c r="I281" s="94"/>
      <c r="J281" s="94"/>
      <c r="K281" s="93"/>
      <c r="L281" s="92"/>
      <c r="M281" s="88"/>
      <c r="N281" s="92"/>
      <c r="O281" s="88"/>
      <c r="P281" s="92"/>
      <c r="Q281" s="88"/>
      <c r="R281" s="92"/>
      <c r="S281" s="88"/>
      <c r="T281" s="92"/>
      <c r="U281" s="88"/>
      <c r="V281" s="92"/>
      <c r="W281" s="88"/>
      <c r="X281" s="92"/>
      <c r="Y281" s="88"/>
      <c r="Z281" s="92"/>
      <c r="AA281" s="207"/>
      <c r="AB281" s="90" t="s">
        <v>138</v>
      </c>
      <c r="AC281" s="88"/>
      <c r="AD281" s="88"/>
      <c r="AE281" s="88"/>
      <c r="AF281" s="87"/>
      <c r="AG281" s="87"/>
      <c r="AH281" s="285"/>
      <c r="AI281" s="66" t="s">
        <v>137</v>
      </c>
      <c r="AJ281" s="85">
        <f t="shared" ref="AJ281:BB281" si="36">SUM(AJ283:AJ294)</f>
        <v>45</v>
      </c>
      <c r="AK281" s="84">
        <f t="shared" si="36"/>
        <v>0</v>
      </c>
      <c r="AL281" s="83">
        <f t="shared" si="36"/>
        <v>0</v>
      </c>
      <c r="AM281" s="85">
        <f t="shared" si="36"/>
        <v>17</v>
      </c>
      <c r="AN281" s="84">
        <f t="shared" si="36"/>
        <v>0</v>
      </c>
      <c r="AO281" s="83">
        <f t="shared" si="36"/>
        <v>0</v>
      </c>
      <c r="AP281" s="85">
        <f t="shared" si="36"/>
        <v>1</v>
      </c>
      <c r="AQ281" s="84">
        <f t="shared" si="36"/>
        <v>0</v>
      </c>
      <c r="AR281" s="83">
        <f t="shared" si="36"/>
        <v>0</v>
      </c>
      <c r="AS281" s="85">
        <f t="shared" si="36"/>
        <v>16</v>
      </c>
      <c r="AT281" s="84">
        <f t="shared" si="36"/>
        <v>0</v>
      </c>
      <c r="AU281" s="83">
        <f t="shared" si="36"/>
        <v>0</v>
      </c>
      <c r="AV281" s="85">
        <f t="shared" si="36"/>
        <v>0</v>
      </c>
      <c r="AW281" s="84">
        <f t="shared" si="36"/>
        <v>0</v>
      </c>
      <c r="AX281" s="83">
        <f t="shared" si="36"/>
        <v>0</v>
      </c>
      <c r="AY281" s="82">
        <f t="shared" si="36"/>
        <v>1</v>
      </c>
      <c r="AZ281" s="81">
        <f t="shared" si="36"/>
        <v>0</v>
      </c>
      <c r="BA281" s="81">
        <f t="shared" si="36"/>
        <v>0</v>
      </c>
      <c r="BB281" s="80">
        <f t="shared" si="36"/>
        <v>0</v>
      </c>
      <c r="BC281" s="79" t="s">
        <v>136</v>
      </c>
      <c r="BF281" s="5">
        <f>SUM(AJ281:AL281)/$BG$5</f>
        <v>45</v>
      </c>
      <c r="BG281" s="5">
        <f>SUM(AM281:AO281,AY281)/$BG$5</f>
        <v>18</v>
      </c>
      <c r="BH281" s="5">
        <f>SUM(AP281:AR281,AZ281)/$BG$5</f>
        <v>1</v>
      </c>
      <c r="BI281" s="5">
        <f>SUM(AS281:AU281,BA281)/$BG$5</f>
        <v>16</v>
      </c>
      <c r="BJ281" s="5">
        <f>SUM(AV281:AX281,BB281)/$BG$5</f>
        <v>0</v>
      </c>
    </row>
    <row r="282" spans="2:62" ht="37.5" thickBot="1" x14ac:dyDescent="0.3">
      <c r="B282" s="78"/>
      <c r="C282" s="77"/>
      <c r="D282" s="206"/>
      <c r="E282" s="205"/>
      <c r="F282" s="205"/>
      <c r="G282" s="204"/>
      <c r="H282" s="73"/>
      <c r="I282" s="70"/>
      <c r="J282" s="70"/>
      <c r="K282" s="72"/>
      <c r="L282" s="70"/>
      <c r="M282" s="69"/>
      <c r="N282" s="70"/>
      <c r="O282" s="69"/>
      <c r="P282" s="70"/>
      <c r="Q282" s="69"/>
      <c r="R282" s="70"/>
      <c r="S282" s="69"/>
      <c r="T282" s="70"/>
      <c r="U282" s="69"/>
      <c r="V282" s="70"/>
      <c r="W282" s="69"/>
      <c r="X282" s="70"/>
      <c r="Y282" s="69"/>
      <c r="Z282" s="70"/>
      <c r="AA282" s="69"/>
      <c r="AB282" s="71"/>
      <c r="AC282" s="69"/>
      <c r="AD282" s="69"/>
      <c r="AE282" s="69"/>
      <c r="AF282" s="68"/>
      <c r="AG282" s="68"/>
      <c r="AH282" s="285"/>
      <c r="AI282" s="66" t="s">
        <v>135</v>
      </c>
      <c r="AJ282" s="65">
        <f t="shared" ref="AJ282:BB282" si="37">AJ281/3</f>
        <v>15</v>
      </c>
      <c r="AK282" s="64">
        <f t="shared" si="37"/>
        <v>0</v>
      </c>
      <c r="AL282" s="63">
        <f t="shared" si="37"/>
        <v>0</v>
      </c>
      <c r="AM282" s="65">
        <f t="shared" si="37"/>
        <v>5.666666666666667</v>
      </c>
      <c r="AN282" s="64">
        <f t="shared" si="37"/>
        <v>0</v>
      </c>
      <c r="AO282" s="63">
        <f t="shared" si="37"/>
        <v>0</v>
      </c>
      <c r="AP282" s="65">
        <f t="shared" si="37"/>
        <v>0.33333333333333331</v>
      </c>
      <c r="AQ282" s="64">
        <f t="shared" si="37"/>
        <v>0</v>
      </c>
      <c r="AR282" s="63">
        <f t="shared" si="37"/>
        <v>0</v>
      </c>
      <c r="AS282" s="65">
        <f t="shared" si="37"/>
        <v>5.333333333333333</v>
      </c>
      <c r="AT282" s="64">
        <f t="shared" si="37"/>
        <v>0</v>
      </c>
      <c r="AU282" s="63">
        <f t="shared" si="37"/>
        <v>0</v>
      </c>
      <c r="AV282" s="65">
        <f t="shared" si="37"/>
        <v>0</v>
      </c>
      <c r="AW282" s="64">
        <f t="shared" si="37"/>
        <v>0</v>
      </c>
      <c r="AX282" s="63">
        <f t="shared" si="37"/>
        <v>0</v>
      </c>
      <c r="AY282" s="62">
        <f t="shared" si="37"/>
        <v>0.33333333333333331</v>
      </c>
      <c r="AZ282" s="61">
        <f t="shared" si="37"/>
        <v>0</v>
      </c>
      <c r="BA282" s="61">
        <f t="shared" si="37"/>
        <v>0</v>
      </c>
      <c r="BB282" s="60">
        <f t="shared" si="37"/>
        <v>0</v>
      </c>
      <c r="BC282" s="59" t="s">
        <v>134</v>
      </c>
    </row>
    <row r="283" spans="2:62" ht="28.15" customHeight="1" x14ac:dyDescent="0.2">
      <c r="B283" s="30"/>
      <c r="C283" s="338">
        <v>1</v>
      </c>
      <c r="D283" s="239" t="s">
        <v>1014</v>
      </c>
      <c r="E283" s="198"/>
      <c r="F283" s="198"/>
      <c r="G283" s="197"/>
      <c r="H283" s="358" t="s">
        <v>133</v>
      </c>
      <c r="I283" s="390">
        <v>163</v>
      </c>
      <c r="J283" s="390">
        <v>34</v>
      </c>
      <c r="K283" s="390">
        <v>6</v>
      </c>
      <c r="L283" s="42" t="s">
        <v>131</v>
      </c>
      <c r="M283" s="43" t="s">
        <v>132</v>
      </c>
      <c r="N283" s="42" t="s">
        <v>129</v>
      </c>
      <c r="O283" s="43" t="s">
        <v>179</v>
      </c>
      <c r="P283" s="42" t="s">
        <v>128</v>
      </c>
      <c r="Q283" s="43" t="s">
        <v>457</v>
      </c>
      <c r="R283" s="42" t="s">
        <v>127</v>
      </c>
      <c r="S283" s="43" t="s">
        <v>1131</v>
      </c>
      <c r="T283" s="42" t="s">
        <v>126</v>
      </c>
      <c r="U283" s="43" t="s">
        <v>1071</v>
      </c>
      <c r="V283" s="42" t="s">
        <v>125</v>
      </c>
      <c r="W283" s="43" t="s">
        <v>491</v>
      </c>
      <c r="X283" s="42" t="s">
        <v>124</v>
      </c>
      <c r="Y283" s="43" t="s">
        <v>354</v>
      </c>
      <c r="Z283" s="42" t="s">
        <v>123</v>
      </c>
      <c r="AA283" s="43"/>
      <c r="AB283" s="196"/>
      <c r="AC283" s="43"/>
      <c r="AD283" s="196"/>
      <c r="AE283" s="58" t="s">
        <v>130</v>
      </c>
      <c r="AF283" s="421"/>
      <c r="AG283" s="421"/>
      <c r="AH283" s="279"/>
      <c r="AI283" s="306"/>
      <c r="AJ283" s="349">
        <f>SUMPRODUCT(LEN($M283:$AA286)-LEN(SUBSTITUTE($M283:$AA286,"A", "")))</f>
        <v>45</v>
      </c>
      <c r="AK283" s="352">
        <f>SUMPRODUCT(LEN($AD283:$AD286)-LEN(SUBSTITUTE($AD283:$AD286,"A", "")))</f>
        <v>0</v>
      </c>
      <c r="AL283" s="335">
        <f>SUMPRODUCT(LEN($AC283:$AC286)-LEN(SUBSTITUTE($AC283:$AC286,"A", "")))</f>
        <v>0</v>
      </c>
      <c r="AM283" s="349">
        <f>SUMPRODUCT(LEN($M283:$AA286)-LEN(SUBSTITUTE($M283:$AA286,"S", "")))</f>
        <v>17</v>
      </c>
      <c r="AN283" s="352">
        <f>SUMPRODUCT(LEN($AD283:$AD286)-LEN(SUBSTITUTE($AD283:$AD286,"S", "")))</f>
        <v>0</v>
      </c>
      <c r="AO283" s="335">
        <f>SUMPRODUCT(LEN($AC283:$AC286)-LEN(SUBSTITUTE($AC283:$AC286,"S", "")))</f>
        <v>0</v>
      </c>
      <c r="AP283" s="349">
        <f>SUMPRODUCT(LEN($M283:$AA286)-LEN(SUBSTITUTE($M283:$AA286,"F", "")))</f>
        <v>1</v>
      </c>
      <c r="AQ283" s="352">
        <f>SUMPRODUCT(LEN($AD283:$AD286)-LEN(SUBSTITUTE($AD283:$AD286,"F", "")))</f>
        <v>0</v>
      </c>
      <c r="AR283" s="335">
        <f>SUMPRODUCT(LEN($AC283:$AC286)-LEN(SUBSTITUTE($AC283:$AC286,"F", "")))</f>
        <v>0</v>
      </c>
      <c r="AS283" s="349">
        <f>SUMPRODUCT(LEN($M283:$AA286)-LEN(SUBSTITUTE($M283:$AA286,"G", "")))</f>
        <v>16</v>
      </c>
      <c r="AT283" s="352">
        <f>SUMPRODUCT(LEN($AD283:$AD286)-LEN(SUBSTITUTE($AD283:$AD286,"G", "")))</f>
        <v>0</v>
      </c>
      <c r="AU283" s="335">
        <f>SUMPRODUCT(LEN($AC283:$AC286)-LEN(SUBSTITUTE($AC283:$AC286,"G", "")))</f>
        <v>0</v>
      </c>
      <c r="AV283" s="349">
        <f>SUMPRODUCT(LEN($L283:$AA286)-LEN(SUBSTITUTE($L283:$AA286,"M", "")))</f>
        <v>0</v>
      </c>
      <c r="AW283" s="362">
        <f>SUMPRODUCT(LEN($AD283:$AD286)-LEN(SUBSTITUTE($AD283:$AD286,"M", "")))</f>
        <v>0</v>
      </c>
      <c r="AX283" s="374">
        <f>SUMPRODUCT(LEN($AC283:$AC286)-LEN(SUBSTITUTE($AC283:$AC286,"M", "")))</f>
        <v>0</v>
      </c>
      <c r="AY283" s="416">
        <f>SUMPRODUCT(LEN($AE283:$AE286)-LEN(SUBSTITUTE($AE283:$AE286,"S", "")))</f>
        <v>1</v>
      </c>
      <c r="AZ283" s="410">
        <f>SUMPRODUCT(LEN($AE283:$AE286)-LEN(SUBSTITUTE($AE283:$AE286,"F", "")))</f>
        <v>0</v>
      </c>
      <c r="BA283" s="410">
        <f>SUMPRODUCT(LEN($AE283:$AE286)-LEN(SUBSTITUTE($AE283:$AE286,"G", "")))</f>
        <v>0</v>
      </c>
      <c r="BB283" s="413">
        <f>SUMPRODUCT(LEN($AE283:$AE286)-LEN(SUBSTITUTE($AE283:$AE286,"M", "")))</f>
        <v>0</v>
      </c>
    </row>
    <row r="284" spans="2:62" ht="28.15" customHeight="1" thickBot="1" x14ac:dyDescent="0.25">
      <c r="B284" s="30"/>
      <c r="C284" s="339"/>
      <c r="D284" s="221"/>
      <c r="E284" s="195"/>
      <c r="F284" s="195"/>
      <c r="G284" s="194"/>
      <c r="H284" s="359"/>
      <c r="I284" s="391"/>
      <c r="J284" s="391"/>
      <c r="K284" s="391"/>
      <c r="L284" s="33" t="s">
        <v>122</v>
      </c>
      <c r="M284" s="55" t="s">
        <v>132</v>
      </c>
      <c r="N284" s="33" t="s">
        <v>121</v>
      </c>
      <c r="O284" s="55" t="s">
        <v>467</v>
      </c>
      <c r="P284" s="33" t="s">
        <v>120</v>
      </c>
      <c r="Q284" s="55" t="s">
        <v>458</v>
      </c>
      <c r="R284" s="33" t="s">
        <v>119</v>
      </c>
      <c r="S284" s="55" t="s">
        <v>679</v>
      </c>
      <c r="T284" s="33" t="s">
        <v>118</v>
      </c>
      <c r="U284" s="55" t="s">
        <v>676</v>
      </c>
      <c r="V284" s="33" t="s">
        <v>117</v>
      </c>
      <c r="W284" s="55" t="s">
        <v>542</v>
      </c>
      <c r="X284" s="33" t="s">
        <v>116</v>
      </c>
      <c r="Y284" s="55" t="s">
        <v>130</v>
      </c>
      <c r="Z284" s="33" t="s">
        <v>115</v>
      </c>
      <c r="AA284" s="55"/>
      <c r="AB284" s="193"/>
      <c r="AC284" s="55"/>
      <c r="AD284" s="193"/>
      <c r="AE284" s="57"/>
      <c r="AF284" s="422"/>
      <c r="AG284" s="422"/>
      <c r="AH284" s="278"/>
      <c r="AI284" s="306"/>
      <c r="AJ284" s="379"/>
      <c r="AK284" s="347"/>
      <c r="AL284" s="377"/>
      <c r="AM284" s="379"/>
      <c r="AN284" s="347"/>
      <c r="AO284" s="377"/>
      <c r="AP284" s="379"/>
      <c r="AQ284" s="347"/>
      <c r="AR284" s="377"/>
      <c r="AS284" s="379"/>
      <c r="AT284" s="347"/>
      <c r="AU284" s="377"/>
      <c r="AV284" s="379"/>
      <c r="AW284" s="372"/>
      <c r="AX284" s="375"/>
      <c r="AY284" s="417"/>
      <c r="AZ284" s="411"/>
      <c r="BA284" s="411"/>
      <c r="BB284" s="414"/>
    </row>
    <row r="285" spans="2:62" ht="28.15" customHeight="1" x14ac:dyDescent="0.2">
      <c r="B285" s="30"/>
      <c r="C285" s="340"/>
      <c r="D285" s="218"/>
      <c r="E285" s="192"/>
      <c r="F285" s="192"/>
      <c r="G285" s="191"/>
      <c r="H285" s="360">
        <v>243</v>
      </c>
      <c r="I285" s="392"/>
      <c r="J285" s="392"/>
      <c r="K285" s="392"/>
      <c r="L285" s="25" t="s">
        <v>114</v>
      </c>
      <c r="M285" s="114" t="s">
        <v>132</v>
      </c>
      <c r="N285" s="25" t="s">
        <v>112</v>
      </c>
      <c r="O285" s="114" t="s">
        <v>179</v>
      </c>
      <c r="P285" s="25" t="s">
        <v>111</v>
      </c>
      <c r="Q285" s="114" t="s">
        <v>1348</v>
      </c>
      <c r="R285" s="25" t="s">
        <v>110</v>
      </c>
      <c r="S285" s="114" t="s">
        <v>357</v>
      </c>
      <c r="T285" s="25" t="s">
        <v>109</v>
      </c>
      <c r="U285" s="114" t="s">
        <v>474</v>
      </c>
      <c r="V285" s="25" t="s">
        <v>108</v>
      </c>
      <c r="W285" s="114" t="s">
        <v>498</v>
      </c>
      <c r="X285" s="25" t="s">
        <v>107</v>
      </c>
      <c r="Y285" s="114" t="s">
        <v>130</v>
      </c>
      <c r="Z285" s="25" t="s">
        <v>106</v>
      </c>
      <c r="AA285" s="114"/>
      <c r="AB285" s="190"/>
      <c r="AC285" s="114"/>
      <c r="AD285" s="190"/>
      <c r="AE285" s="57"/>
      <c r="AF285" s="422"/>
      <c r="AG285" s="422"/>
      <c r="AH285" s="278"/>
      <c r="AI285" s="306"/>
      <c r="AJ285" s="379"/>
      <c r="AK285" s="347"/>
      <c r="AL285" s="377"/>
      <c r="AM285" s="379"/>
      <c r="AN285" s="347"/>
      <c r="AO285" s="377"/>
      <c r="AP285" s="379"/>
      <c r="AQ285" s="347"/>
      <c r="AR285" s="377"/>
      <c r="AS285" s="379"/>
      <c r="AT285" s="347"/>
      <c r="AU285" s="377"/>
      <c r="AV285" s="379"/>
      <c r="AW285" s="372"/>
      <c r="AX285" s="375"/>
      <c r="AY285" s="417"/>
      <c r="AZ285" s="411"/>
      <c r="BA285" s="411"/>
      <c r="BB285" s="414"/>
    </row>
    <row r="286" spans="2:62" ht="28.15" customHeight="1" thickBot="1" x14ac:dyDescent="0.25">
      <c r="B286" s="30"/>
      <c r="C286" s="355"/>
      <c r="D286" s="246"/>
      <c r="E286" s="200"/>
      <c r="F286" s="200"/>
      <c r="G286" s="199"/>
      <c r="H286" s="361"/>
      <c r="I286" s="393"/>
      <c r="J286" s="393"/>
      <c r="K286" s="393"/>
      <c r="L286" s="50" t="s">
        <v>105</v>
      </c>
      <c r="M286" s="51" t="s">
        <v>179</v>
      </c>
      <c r="N286" s="50" t="s">
        <v>104</v>
      </c>
      <c r="O286" s="51" t="s">
        <v>357</v>
      </c>
      <c r="P286" s="50" t="s">
        <v>103</v>
      </c>
      <c r="Q286" s="51" t="s">
        <v>467</v>
      </c>
      <c r="R286" s="50" t="s">
        <v>102</v>
      </c>
      <c r="S286" s="51" t="s">
        <v>1175</v>
      </c>
      <c r="T286" s="50">
        <v>20</v>
      </c>
      <c r="U286" s="51" t="s">
        <v>373</v>
      </c>
      <c r="V286" s="50" t="s">
        <v>101</v>
      </c>
      <c r="W286" s="51" t="s">
        <v>354</v>
      </c>
      <c r="X286" s="50" t="s">
        <v>100</v>
      </c>
      <c r="Y286" s="51"/>
      <c r="Z286" s="50" t="s">
        <v>99</v>
      </c>
      <c r="AA286" s="51"/>
      <c r="AB286" s="187"/>
      <c r="AC286" s="51"/>
      <c r="AD286" s="187"/>
      <c r="AE286" s="56"/>
      <c r="AF286" s="424"/>
      <c r="AG286" s="424"/>
      <c r="AH286" s="280"/>
      <c r="AI286" s="306"/>
      <c r="AJ286" s="380"/>
      <c r="AK286" s="381"/>
      <c r="AL286" s="378"/>
      <c r="AM286" s="380"/>
      <c r="AN286" s="381"/>
      <c r="AO286" s="378"/>
      <c r="AP286" s="380"/>
      <c r="AQ286" s="381"/>
      <c r="AR286" s="378"/>
      <c r="AS286" s="380"/>
      <c r="AT286" s="381"/>
      <c r="AU286" s="378"/>
      <c r="AV286" s="380"/>
      <c r="AW286" s="373"/>
      <c r="AX286" s="376"/>
      <c r="AY286" s="418"/>
      <c r="AZ286" s="412"/>
      <c r="BA286" s="412"/>
      <c r="BB286" s="415"/>
    </row>
    <row r="287" spans="2:62" ht="28.15" customHeight="1" x14ac:dyDescent="0.2">
      <c r="B287" s="30"/>
      <c r="C287" s="338">
        <v>2</v>
      </c>
      <c r="D287" s="212"/>
      <c r="E287" s="198"/>
      <c r="F287" s="198"/>
      <c r="G287" s="197"/>
      <c r="H287" s="358"/>
      <c r="I287" s="390"/>
      <c r="J287" s="390"/>
      <c r="K287" s="390"/>
      <c r="L287" s="42" t="s">
        <v>131</v>
      </c>
      <c r="M287" s="43"/>
      <c r="N287" s="42" t="s">
        <v>129</v>
      </c>
      <c r="O287" s="43"/>
      <c r="P287" s="42" t="s">
        <v>128</v>
      </c>
      <c r="Q287" s="43"/>
      <c r="R287" s="42" t="s">
        <v>127</v>
      </c>
      <c r="S287" s="43"/>
      <c r="T287" s="42" t="s">
        <v>126</v>
      </c>
      <c r="U287" s="43"/>
      <c r="V287" s="42" t="s">
        <v>125</v>
      </c>
      <c r="W287" s="43"/>
      <c r="X287" s="42" t="s">
        <v>124</v>
      </c>
      <c r="Y287" s="43"/>
      <c r="Z287" s="42" t="s">
        <v>123</v>
      </c>
      <c r="AA287" s="43"/>
      <c r="AB287" s="196"/>
      <c r="AC287" s="43"/>
      <c r="AD287" s="196"/>
      <c r="AE287" s="39"/>
      <c r="AF287" s="421"/>
      <c r="AG287" s="421"/>
      <c r="AH287" s="279"/>
      <c r="AI287" s="306"/>
      <c r="AJ287" s="349">
        <f>SUMPRODUCT(LEN($M287:$AA290)-LEN(SUBSTITUTE($M287:$AA290,"A", "")))</f>
        <v>0</v>
      </c>
      <c r="AK287" s="352">
        <f>SUMPRODUCT(LEN($AD287:$AD290)-LEN(SUBSTITUTE($AD287:$AD290,"A", "")))</f>
        <v>0</v>
      </c>
      <c r="AL287" s="335">
        <f>SUMPRODUCT(LEN($AC287:$AC290)-LEN(SUBSTITUTE($AC287:$AC290,"A", "")))</f>
        <v>0</v>
      </c>
      <c r="AM287" s="349">
        <f>SUMPRODUCT(LEN($M287:$AA290)-LEN(SUBSTITUTE($M287:$AA290,"S", "")))</f>
        <v>0</v>
      </c>
      <c r="AN287" s="352">
        <f>SUMPRODUCT(LEN($AD287:$AD290)-LEN(SUBSTITUTE($AD287:$AD290,"S", "")))</f>
        <v>0</v>
      </c>
      <c r="AO287" s="335">
        <f>SUMPRODUCT(LEN($AC287:$AC290)-LEN(SUBSTITUTE($AC287:$AC290,"S", "")))</f>
        <v>0</v>
      </c>
      <c r="AP287" s="349">
        <f>SUMPRODUCT(LEN($M287:$AA290)-LEN(SUBSTITUTE($M287:$AA290,"F", "")))</f>
        <v>0</v>
      </c>
      <c r="AQ287" s="352">
        <f>SUMPRODUCT(LEN($AD287:$AD290)-LEN(SUBSTITUTE($AD287:$AD290,"F", "")))</f>
        <v>0</v>
      </c>
      <c r="AR287" s="335">
        <f>SUMPRODUCT(LEN($AC287:$AC290)-LEN(SUBSTITUTE($AC287:$AC290,"F", "")))</f>
        <v>0</v>
      </c>
      <c r="AS287" s="349">
        <f>SUMPRODUCT(LEN($M287:$AA290)-LEN(SUBSTITUTE($M287:$AA290,"G", "")))</f>
        <v>0</v>
      </c>
      <c r="AT287" s="352">
        <f>SUMPRODUCT(LEN($AD287:$AD290)-LEN(SUBSTITUTE($AD287:$AD290,"G", "")))</f>
        <v>0</v>
      </c>
      <c r="AU287" s="335">
        <f>SUMPRODUCT(LEN($AC287:$AC290)-LEN(SUBSTITUTE($AC287:$AC290,"G", "")))</f>
        <v>0</v>
      </c>
      <c r="AV287" s="349">
        <f>SUMPRODUCT(LEN($L287:$AA290)-LEN(SUBSTITUTE($L287:$AA290,"M", "")))</f>
        <v>0</v>
      </c>
      <c r="AW287" s="362">
        <f>SUMPRODUCT(LEN($AD287:$AD290)-LEN(SUBSTITUTE($AD287:$AD290,"M", "")))</f>
        <v>0</v>
      </c>
      <c r="AX287" s="374">
        <f>SUMPRODUCT(LEN($AC287:$AC290)-LEN(SUBSTITUTE($AC287:$AC290,"M", "")))</f>
        <v>0</v>
      </c>
      <c r="AY287" s="416">
        <f>SUMPRODUCT(LEN($AE287:$AE290)-LEN(SUBSTITUTE($AE287:$AE290,"S", "")))</f>
        <v>0</v>
      </c>
      <c r="AZ287" s="410">
        <f>SUMPRODUCT(LEN($AE287:$AE290)-LEN(SUBSTITUTE($AE287:$AE290,"F", "")))</f>
        <v>0</v>
      </c>
      <c r="BA287" s="410">
        <f>SUMPRODUCT(LEN($AE287:$AE290)-LEN(SUBSTITUTE($AE287:$AE290,"G", "")))</f>
        <v>0</v>
      </c>
      <c r="BB287" s="413">
        <f>SUMPRODUCT(LEN($AE287:$AE290)-LEN(SUBSTITUTE($AE287:$AE290,"M", "")))</f>
        <v>0</v>
      </c>
    </row>
    <row r="288" spans="2:62" ht="28.15" customHeight="1" thickBot="1" x14ac:dyDescent="0.25">
      <c r="B288" s="30"/>
      <c r="C288" s="339"/>
      <c r="D288" s="221"/>
      <c r="E288" s="195"/>
      <c r="F288" s="195"/>
      <c r="G288" s="194"/>
      <c r="H288" s="359"/>
      <c r="I288" s="391"/>
      <c r="J288" s="391"/>
      <c r="K288" s="391"/>
      <c r="L288" s="33" t="s">
        <v>122</v>
      </c>
      <c r="M288" s="55"/>
      <c r="N288" s="33" t="s">
        <v>121</v>
      </c>
      <c r="O288" s="55"/>
      <c r="P288" s="33" t="s">
        <v>120</v>
      </c>
      <c r="Q288" s="55"/>
      <c r="R288" s="33" t="s">
        <v>119</v>
      </c>
      <c r="S288" s="55"/>
      <c r="T288" s="33" t="s">
        <v>118</v>
      </c>
      <c r="U288" s="55"/>
      <c r="V288" s="33" t="s">
        <v>117</v>
      </c>
      <c r="W288" s="55"/>
      <c r="X288" s="33" t="s">
        <v>116</v>
      </c>
      <c r="Y288" s="55"/>
      <c r="Z288" s="33" t="s">
        <v>115</v>
      </c>
      <c r="AA288" s="55"/>
      <c r="AB288" s="193"/>
      <c r="AC288" s="55"/>
      <c r="AD288" s="193"/>
      <c r="AE288" s="22"/>
      <c r="AF288" s="422"/>
      <c r="AG288" s="422"/>
      <c r="AH288" s="278"/>
      <c r="AI288" s="306"/>
      <c r="AJ288" s="379"/>
      <c r="AK288" s="347"/>
      <c r="AL288" s="377"/>
      <c r="AM288" s="379"/>
      <c r="AN288" s="347"/>
      <c r="AO288" s="377"/>
      <c r="AP288" s="379"/>
      <c r="AQ288" s="347"/>
      <c r="AR288" s="377"/>
      <c r="AS288" s="379"/>
      <c r="AT288" s="347"/>
      <c r="AU288" s="377"/>
      <c r="AV288" s="379"/>
      <c r="AW288" s="372"/>
      <c r="AX288" s="375"/>
      <c r="AY288" s="417"/>
      <c r="AZ288" s="411"/>
      <c r="BA288" s="411"/>
      <c r="BB288" s="414"/>
    </row>
    <row r="289" spans="2:62" ht="28.15" customHeight="1" x14ac:dyDescent="0.2">
      <c r="B289" s="30"/>
      <c r="C289" s="340"/>
      <c r="D289" s="218"/>
      <c r="E289" s="192"/>
      <c r="F289" s="192"/>
      <c r="G289" s="191"/>
      <c r="H289" s="360"/>
      <c r="I289" s="392"/>
      <c r="J289" s="392"/>
      <c r="K289" s="392"/>
      <c r="L289" s="25" t="s">
        <v>114</v>
      </c>
      <c r="M289" s="114"/>
      <c r="N289" s="25" t="s">
        <v>112</v>
      </c>
      <c r="O289" s="114"/>
      <c r="P289" s="25" t="s">
        <v>111</v>
      </c>
      <c r="Q289" s="114"/>
      <c r="R289" s="25" t="s">
        <v>110</v>
      </c>
      <c r="S289" s="114"/>
      <c r="T289" s="25" t="s">
        <v>109</v>
      </c>
      <c r="U289" s="114"/>
      <c r="V289" s="25" t="s">
        <v>108</v>
      </c>
      <c r="W289" s="114"/>
      <c r="X289" s="25" t="s">
        <v>107</v>
      </c>
      <c r="Y289" s="114"/>
      <c r="Z289" s="25" t="s">
        <v>106</v>
      </c>
      <c r="AA289" s="114"/>
      <c r="AB289" s="190"/>
      <c r="AC289" s="114"/>
      <c r="AD289" s="190"/>
      <c r="AE289" s="22"/>
      <c r="AF289" s="422"/>
      <c r="AG289" s="422"/>
      <c r="AH289" s="278"/>
      <c r="AI289" s="306"/>
      <c r="AJ289" s="379"/>
      <c r="AK289" s="347"/>
      <c r="AL289" s="377"/>
      <c r="AM289" s="379"/>
      <c r="AN289" s="347"/>
      <c r="AO289" s="377"/>
      <c r="AP289" s="379"/>
      <c r="AQ289" s="347"/>
      <c r="AR289" s="377"/>
      <c r="AS289" s="379"/>
      <c r="AT289" s="347"/>
      <c r="AU289" s="377"/>
      <c r="AV289" s="379"/>
      <c r="AW289" s="372"/>
      <c r="AX289" s="375"/>
      <c r="AY289" s="417"/>
      <c r="AZ289" s="411"/>
      <c r="BA289" s="411"/>
      <c r="BB289" s="414"/>
    </row>
    <row r="290" spans="2:62" ht="28.15" customHeight="1" thickBot="1" x14ac:dyDescent="0.25">
      <c r="B290" s="30"/>
      <c r="C290" s="355"/>
      <c r="D290" s="246"/>
      <c r="E290" s="200"/>
      <c r="F290" s="200"/>
      <c r="G290" s="199"/>
      <c r="H290" s="361"/>
      <c r="I290" s="393"/>
      <c r="J290" s="393"/>
      <c r="K290" s="393"/>
      <c r="L290" s="50" t="s">
        <v>105</v>
      </c>
      <c r="M290" s="51"/>
      <c r="N290" s="50" t="s">
        <v>104</v>
      </c>
      <c r="O290" s="51"/>
      <c r="P290" s="50" t="s">
        <v>103</v>
      </c>
      <c r="Q290" s="51"/>
      <c r="R290" s="50" t="s">
        <v>102</v>
      </c>
      <c r="S290" s="51"/>
      <c r="T290" s="50">
        <v>20</v>
      </c>
      <c r="U290" s="51"/>
      <c r="V290" s="50" t="s">
        <v>101</v>
      </c>
      <c r="W290" s="51"/>
      <c r="X290" s="50" t="s">
        <v>100</v>
      </c>
      <c r="Y290" s="51"/>
      <c r="Z290" s="50" t="s">
        <v>99</v>
      </c>
      <c r="AA290" s="51"/>
      <c r="AB290" s="187"/>
      <c r="AC290" s="51"/>
      <c r="AD290" s="187"/>
      <c r="AE290" s="48"/>
      <c r="AF290" s="424"/>
      <c r="AG290" s="424"/>
      <c r="AH290" s="280"/>
      <c r="AI290" s="306"/>
      <c r="AJ290" s="380"/>
      <c r="AK290" s="381"/>
      <c r="AL290" s="378"/>
      <c r="AM290" s="380"/>
      <c r="AN290" s="381"/>
      <c r="AO290" s="378"/>
      <c r="AP290" s="380"/>
      <c r="AQ290" s="381"/>
      <c r="AR290" s="378"/>
      <c r="AS290" s="380"/>
      <c r="AT290" s="381"/>
      <c r="AU290" s="378"/>
      <c r="AV290" s="380"/>
      <c r="AW290" s="373"/>
      <c r="AX290" s="376"/>
      <c r="AY290" s="418"/>
      <c r="AZ290" s="412"/>
      <c r="BA290" s="412"/>
      <c r="BB290" s="415"/>
    </row>
    <row r="291" spans="2:62" ht="28.15" customHeight="1" x14ac:dyDescent="0.2">
      <c r="B291" s="30"/>
      <c r="C291" s="338">
        <v>3</v>
      </c>
      <c r="D291" s="212"/>
      <c r="E291" s="198"/>
      <c r="F291" s="198"/>
      <c r="G291" s="197"/>
      <c r="H291" s="358"/>
      <c r="I291" s="390"/>
      <c r="J291" s="390"/>
      <c r="K291" s="390"/>
      <c r="L291" s="42" t="s">
        <v>131</v>
      </c>
      <c r="M291" s="43"/>
      <c r="N291" s="42" t="s">
        <v>129</v>
      </c>
      <c r="O291" s="43"/>
      <c r="P291" s="42" t="s">
        <v>128</v>
      </c>
      <c r="Q291" s="43"/>
      <c r="R291" s="42" t="s">
        <v>127</v>
      </c>
      <c r="S291" s="43"/>
      <c r="T291" s="42" t="s">
        <v>126</v>
      </c>
      <c r="U291" s="43"/>
      <c r="V291" s="42" t="s">
        <v>125</v>
      </c>
      <c r="W291" s="43"/>
      <c r="X291" s="42" t="s">
        <v>124</v>
      </c>
      <c r="Y291" s="43"/>
      <c r="Z291" s="42" t="s">
        <v>123</v>
      </c>
      <c r="AA291" s="43"/>
      <c r="AB291" s="196"/>
      <c r="AC291" s="43"/>
      <c r="AD291" s="196"/>
      <c r="AE291" s="39"/>
      <c r="AF291" s="421"/>
      <c r="AG291" s="421"/>
      <c r="AH291" s="279"/>
      <c r="AI291" s="306"/>
      <c r="AJ291" s="349">
        <f>SUMPRODUCT(LEN($M291:$AA294)-LEN(SUBSTITUTE($M291:$AA294,"A", "")))</f>
        <v>0</v>
      </c>
      <c r="AK291" s="352">
        <f>SUMPRODUCT(LEN($AD291:$AD294)-LEN(SUBSTITUTE($AD291:$AD294,"A", "")))</f>
        <v>0</v>
      </c>
      <c r="AL291" s="335">
        <f>SUMPRODUCT(LEN($AC291:$AC294)-LEN(SUBSTITUTE($AC291:$AC294,"A", "")))</f>
        <v>0</v>
      </c>
      <c r="AM291" s="349">
        <f>SUMPRODUCT(LEN($M291:$AA294)-LEN(SUBSTITUTE($M291:$AA294,"S", "")))</f>
        <v>0</v>
      </c>
      <c r="AN291" s="352">
        <f>SUMPRODUCT(LEN($AD291:$AD294)-LEN(SUBSTITUTE($AD291:$AD294,"S", "")))</f>
        <v>0</v>
      </c>
      <c r="AO291" s="335">
        <f>SUMPRODUCT(LEN($AC291:$AC294)-LEN(SUBSTITUTE($AC291:$AC294,"S", "")))</f>
        <v>0</v>
      </c>
      <c r="AP291" s="349">
        <f>SUMPRODUCT(LEN($M291:$AA294)-LEN(SUBSTITUTE($M291:$AA294,"F", "")))</f>
        <v>0</v>
      </c>
      <c r="AQ291" s="352">
        <f>SUMPRODUCT(LEN($AD291:$AD294)-LEN(SUBSTITUTE($AD291:$AD294,"F", "")))</f>
        <v>0</v>
      </c>
      <c r="AR291" s="335">
        <f>SUMPRODUCT(LEN($AC291:$AC294)-LEN(SUBSTITUTE($AC291:$AC294,"F", "")))</f>
        <v>0</v>
      </c>
      <c r="AS291" s="349">
        <f>SUMPRODUCT(LEN($M291:$AA294)-LEN(SUBSTITUTE($M291:$AA294,"G", "")))</f>
        <v>0</v>
      </c>
      <c r="AT291" s="352">
        <f>SUMPRODUCT(LEN($AD291:$AD294)-LEN(SUBSTITUTE($AD291:$AD294,"G", "")))</f>
        <v>0</v>
      </c>
      <c r="AU291" s="335">
        <f>SUMPRODUCT(LEN($AC291:$AC294)-LEN(SUBSTITUTE($AC291:$AC294,"G", "")))</f>
        <v>0</v>
      </c>
      <c r="AV291" s="349">
        <f>SUMPRODUCT(LEN($L291:$AA294)-LEN(SUBSTITUTE($L291:$AA294,"M", "")))</f>
        <v>0</v>
      </c>
      <c r="AW291" s="362">
        <f>SUMPRODUCT(LEN($AD291:$AD294)-LEN(SUBSTITUTE($AD291:$AD294,"M", "")))</f>
        <v>0</v>
      </c>
      <c r="AX291" s="374">
        <f>SUMPRODUCT(LEN($AC291:$AC294)-LEN(SUBSTITUTE($AC291:$AC294,"M", "")))</f>
        <v>0</v>
      </c>
      <c r="AY291" s="416">
        <f>SUMPRODUCT(LEN($AE291:$AE294)-LEN(SUBSTITUTE($AE291:$AE294,"S", "")))</f>
        <v>0</v>
      </c>
      <c r="AZ291" s="410">
        <f>SUMPRODUCT(LEN($AE291:$AE294)-LEN(SUBSTITUTE($AE291:$AE294,"F", "")))</f>
        <v>0</v>
      </c>
      <c r="BA291" s="410">
        <f>SUMPRODUCT(LEN($AE291:$AE294)-LEN(SUBSTITUTE($AE291:$AE294,"G", "")))</f>
        <v>0</v>
      </c>
      <c r="BB291" s="413">
        <f>SUMPRODUCT(LEN($AE291:$AE294)-LEN(SUBSTITUTE($AE291:$AE294,"M", "")))</f>
        <v>0</v>
      </c>
    </row>
    <row r="292" spans="2:62" ht="28.15" customHeight="1" thickBot="1" x14ac:dyDescent="0.25">
      <c r="B292" s="30"/>
      <c r="C292" s="339"/>
      <c r="D292" s="221"/>
      <c r="E292" s="195"/>
      <c r="F292" s="195"/>
      <c r="G292" s="194"/>
      <c r="H292" s="359"/>
      <c r="I292" s="391"/>
      <c r="J292" s="391"/>
      <c r="K292" s="391"/>
      <c r="L292" s="33" t="s">
        <v>122</v>
      </c>
      <c r="M292" s="55"/>
      <c r="N292" s="33" t="s">
        <v>121</v>
      </c>
      <c r="O292" s="55"/>
      <c r="P292" s="33" t="s">
        <v>120</v>
      </c>
      <c r="Q292" s="55"/>
      <c r="R292" s="33" t="s">
        <v>119</v>
      </c>
      <c r="S292" s="55"/>
      <c r="T292" s="33" t="s">
        <v>118</v>
      </c>
      <c r="U292" s="55"/>
      <c r="V292" s="33" t="s">
        <v>117</v>
      </c>
      <c r="W292" s="55"/>
      <c r="X292" s="33" t="s">
        <v>116</v>
      </c>
      <c r="Y292" s="55"/>
      <c r="Z292" s="33" t="s">
        <v>115</v>
      </c>
      <c r="AA292" s="55"/>
      <c r="AB292" s="193"/>
      <c r="AC292" s="55"/>
      <c r="AD292" s="193"/>
      <c r="AE292" s="22"/>
      <c r="AF292" s="422"/>
      <c r="AG292" s="422"/>
      <c r="AH292" s="278"/>
      <c r="AI292" s="306"/>
      <c r="AJ292" s="379"/>
      <c r="AK292" s="347"/>
      <c r="AL292" s="377"/>
      <c r="AM292" s="379"/>
      <c r="AN292" s="347"/>
      <c r="AO292" s="377"/>
      <c r="AP292" s="379"/>
      <c r="AQ292" s="347"/>
      <c r="AR292" s="377"/>
      <c r="AS292" s="379"/>
      <c r="AT292" s="347"/>
      <c r="AU292" s="377"/>
      <c r="AV292" s="379"/>
      <c r="AW292" s="372"/>
      <c r="AX292" s="375"/>
      <c r="AY292" s="417"/>
      <c r="AZ292" s="411"/>
      <c r="BA292" s="411"/>
      <c r="BB292" s="414"/>
    </row>
    <row r="293" spans="2:62" ht="28.15" customHeight="1" x14ac:dyDescent="0.2">
      <c r="B293" s="30"/>
      <c r="C293" s="340"/>
      <c r="D293" s="218"/>
      <c r="E293" s="192"/>
      <c r="F293" s="192"/>
      <c r="G293" s="191"/>
      <c r="H293" s="360"/>
      <c r="I293" s="392"/>
      <c r="J293" s="392"/>
      <c r="K293" s="392"/>
      <c r="L293" s="25" t="s">
        <v>114</v>
      </c>
      <c r="M293" s="114"/>
      <c r="N293" s="25" t="s">
        <v>112</v>
      </c>
      <c r="O293" s="114"/>
      <c r="P293" s="25" t="s">
        <v>111</v>
      </c>
      <c r="Q293" s="114"/>
      <c r="R293" s="25" t="s">
        <v>110</v>
      </c>
      <c r="S293" s="114"/>
      <c r="T293" s="25" t="s">
        <v>109</v>
      </c>
      <c r="U293" s="114"/>
      <c r="V293" s="25" t="s">
        <v>108</v>
      </c>
      <c r="W293" s="114"/>
      <c r="X293" s="25" t="s">
        <v>107</v>
      </c>
      <c r="Y293" s="114"/>
      <c r="Z293" s="25" t="s">
        <v>106</v>
      </c>
      <c r="AA293" s="114"/>
      <c r="AB293" s="190"/>
      <c r="AC293" s="114"/>
      <c r="AD293" s="190"/>
      <c r="AE293" s="22"/>
      <c r="AF293" s="422"/>
      <c r="AG293" s="422"/>
      <c r="AH293" s="278"/>
      <c r="AI293" s="306"/>
      <c r="AJ293" s="379"/>
      <c r="AK293" s="347"/>
      <c r="AL293" s="377"/>
      <c r="AM293" s="379"/>
      <c r="AN293" s="347"/>
      <c r="AO293" s="377"/>
      <c r="AP293" s="379"/>
      <c r="AQ293" s="347"/>
      <c r="AR293" s="377"/>
      <c r="AS293" s="379"/>
      <c r="AT293" s="347"/>
      <c r="AU293" s="377"/>
      <c r="AV293" s="379"/>
      <c r="AW293" s="372"/>
      <c r="AX293" s="375"/>
      <c r="AY293" s="417"/>
      <c r="AZ293" s="411"/>
      <c r="BA293" s="411"/>
      <c r="BB293" s="414"/>
    </row>
    <row r="294" spans="2:62" ht="28.15" customHeight="1" thickBot="1" x14ac:dyDescent="0.25">
      <c r="B294" s="20"/>
      <c r="C294" s="341"/>
      <c r="D294" s="215"/>
      <c r="E294" s="189"/>
      <c r="F294" s="189"/>
      <c r="G294" s="188"/>
      <c r="H294" s="361"/>
      <c r="I294" s="394"/>
      <c r="J294" s="394"/>
      <c r="K294" s="394"/>
      <c r="L294" s="15" t="s">
        <v>105</v>
      </c>
      <c r="M294" s="16"/>
      <c r="N294" s="15" t="s">
        <v>104</v>
      </c>
      <c r="O294" s="16"/>
      <c r="P294" s="15" t="s">
        <v>103</v>
      </c>
      <c r="Q294" s="16"/>
      <c r="R294" s="15" t="s">
        <v>102</v>
      </c>
      <c r="S294" s="16"/>
      <c r="T294" s="15">
        <v>20</v>
      </c>
      <c r="U294" s="16"/>
      <c r="V294" s="15" t="s">
        <v>101</v>
      </c>
      <c r="W294" s="16"/>
      <c r="X294" s="15" t="s">
        <v>100</v>
      </c>
      <c r="Y294" s="16"/>
      <c r="Z294" s="15" t="s">
        <v>99</v>
      </c>
      <c r="AA294" s="16"/>
      <c r="AB294" s="187"/>
      <c r="AC294" s="16"/>
      <c r="AD294" s="186"/>
      <c r="AE294" s="11"/>
      <c r="AF294" s="423"/>
      <c r="AG294" s="423"/>
      <c r="AH294" s="277"/>
      <c r="AI294" s="306"/>
      <c r="AJ294" s="380"/>
      <c r="AK294" s="381"/>
      <c r="AL294" s="378"/>
      <c r="AM294" s="380"/>
      <c r="AN294" s="381"/>
      <c r="AO294" s="378"/>
      <c r="AP294" s="380"/>
      <c r="AQ294" s="381"/>
      <c r="AR294" s="378"/>
      <c r="AS294" s="380"/>
      <c r="AT294" s="381"/>
      <c r="AU294" s="378"/>
      <c r="AV294" s="380"/>
      <c r="AW294" s="373"/>
      <c r="AX294" s="376"/>
      <c r="AY294" s="418"/>
      <c r="AZ294" s="412"/>
      <c r="BA294" s="412"/>
      <c r="BB294" s="415"/>
    </row>
    <row r="295" spans="2:62" ht="85.9" customHeight="1" thickTop="1" thickBot="1" x14ac:dyDescent="0.35">
      <c r="B295" s="113" t="s">
        <v>173</v>
      </c>
      <c r="C295" s="103" t="s">
        <v>172</v>
      </c>
      <c r="D295" s="108" t="s">
        <v>171</v>
      </c>
      <c r="E295" s="211" t="s">
        <v>170</v>
      </c>
      <c r="F295" s="210"/>
      <c r="G295" s="209"/>
      <c r="H295" s="109" t="s">
        <v>169</v>
      </c>
      <c r="I295" s="108" t="s">
        <v>96</v>
      </c>
      <c r="J295" s="108" t="s">
        <v>168</v>
      </c>
      <c r="K295" s="108" t="s">
        <v>97</v>
      </c>
      <c r="L295" s="365" t="s">
        <v>167</v>
      </c>
      <c r="M295" s="366"/>
      <c r="N295" s="365" t="s">
        <v>166</v>
      </c>
      <c r="O295" s="366"/>
      <c r="P295" s="365" t="s">
        <v>166</v>
      </c>
      <c r="Q295" s="367"/>
      <c r="R295" s="365" t="s">
        <v>166</v>
      </c>
      <c r="S295" s="367"/>
      <c r="T295" s="365" t="s">
        <v>166</v>
      </c>
      <c r="U295" s="367"/>
      <c r="V295" s="365" t="s">
        <v>166</v>
      </c>
      <c r="W295" s="367"/>
      <c r="X295" s="365" t="s">
        <v>166</v>
      </c>
      <c r="Y295" s="367"/>
      <c r="Z295" s="365" t="s">
        <v>166</v>
      </c>
      <c r="AA295" s="367"/>
      <c r="AB295" s="368" t="s">
        <v>165</v>
      </c>
      <c r="AC295" s="367"/>
      <c r="AD295" s="109" t="s">
        <v>164</v>
      </c>
      <c r="AE295" s="109" t="s">
        <v>163</v>
      </c>
      <c r="AF295" s="108" t="s">
        <v>162</v>
      </c>
      <c r="AG295" s="108" t="s">
        <v>161</v>
      </c>
      <c r="AH295" s="286" t="s">
        <v>160</v>
      </c>
      <c r="AI295" s="293"/>
      <c r="AJ295" s="104" t="s">
        <v>159</v>
      </c>
      <c r="AK295" s="103" t="s">
        <v>158</v>
      </c>
      <c r="AL295" s="102" t="s">
        <v>157</v>
      </c>
      <c r="AM295" s="104" t="s">
        <v>156</v>
      </c>
      <c r="AN295" s="103" t="s">
        <v>155</v>
      </c>
      <c r="AO295" s="102" t="s">
        <v>154</v>
      </c>
      <c r="AP295" s="104" t="s">
        <v>153</v>
      </c>
      <c r="AQ295" s="103" t="s">
        <v>152</v>
      </c>
      <c r="AR295" s="105" t="s">
        <v>151</v>
      </c>
      <c r="AS295" s="104" t="s">
        <v>150</v>
      </c>
      <c r="AT295" s="103" t="s">
        <v>149</v>
      </c>
      <c r="AU295" s="102" t="s">
        <v>148</v>
      </c>
      <c r="AV295" s="104" t="s">
        <v>147</v>
      </c>
      <c r="AW295" s="103" t="s">
        <v>146</v>
      </c>
      <c r="AX295" s="102" t="s">
        <v>145</v>
      </c>
      <c r="AY295" s="101" t="s">
        <v>144</v>
      </c>
      <c r="AZ295" s="100" t="s">
        <v>143</v>
      </c>
      <c r="BA295" s="100" t="s">
        <v>142</v>
      </c>
      <c r="BB295" s="99" t="s">
        <v>141</v>
      </c>
    </row>
    <row r="296" spans="2:62" ht="48" thickBot="1" x14ac:dyDescent="0.3">
      <c r="B296" s="98" t="s">
        <v>225</v>
      </c>
      <c r="C296" s="97"/>
      <c r="D296" s="208">
        <v>243</v>
      </c>
      <c r="E296" s="425">
        <v>3534.47</v>
      </c>
      <c r="F296" s="426"/>
      <c r="G296" s="427"/>
      <c r="H296" s="95" t="s">
        <v>139</v>
      </c>
      <c r="I296" s="94"/>
      <c r="J296" s="94"/>
      <c r="K296" s="93"/>
      <c r="L296" s="92"/>
      <c r="M296" s="88"/>
      <c r="N296" s="92"/>
      <c r="O296" s="88"/>
      <c r="P296" s="92"/>
      <c r="Q296" s="88"/>
      <c r="R296" s="92"/>
      <c r="S296" s="88"/>
      <c r="T296" s="92"/>
      <c r="U296" s="88"/>
      <c r="V296" s="92"/>
      <c r="W296" s="88"/>
      <c r="X296" s="92"/>
      <c r="Y296" s="88"/>
      <c r="Z296" s="92"/>
      <c r="AA296" s="207"/>
      <c r="AB296" s="90" t="s">
        <v>138</v>
      </c>
      <c r="AC296" s="88"/>
      <c r="AD296" s="88"/>
      <c r="AE296" s="88"/>
      <c r="AF296" s="87"/>
      <c r="AG296" s="87"/>
      <c r="AH296" s="285"/>
      <c r="AI296" s="66" t="s">
        <v>137</v>
      </c>
      <c r="AJ296" s="85">
        <f t="shared" ref="AJ296:BB296" si="38">SUM(AJ298:AJ309)</f>
        <v>29</v>
      </c>
      <c r="AK296" s="84">
        <f t="shared" si="38"/>
        <v>0</v>
      </c>
      <c r="AL296" s="83">
        <f t="shared" si="38"/>
        <v>0</v>
      </c>
      <c r="AM296" s="85">
        <f t="shared" si="38"/>
        <v>0</v>
      </c>
      <c r="AN296" s="84">
        <f t="shared" si="38"/>
        <v>0</v>
      </c>
      <c r="AO296" s="83">
        <f t="shared" si="38"/>
        <v>0</v>
      </c>
      <c r="AP296" s="85">
        <f t="shared" si="38"/>
        <v>0</v>
      </c>
      <c r="AQ296" s="84">
        <f t="shared" si="38"/>
        <v>0</v>
      </c>
      <c r="AR296" s="83">
        <f t="shared" si="38"/>
        <v>0</v>
      </c>
      <c r="AS296" s="85">
        <f t="shared" si="38"/>
        <v>13</v>
      </c>
      <c r="AT296" s="84">
        <f t="shared" si="38"/>
        <v>0</v>
      </c>
      <c r="AU296" s="83">
        <f t="shared" si="38"/>
        <v>0</v>
      </c>
      <c r="AV296" s="85">
        <f t="shared" si="38"/>
        <v>1</v>
      </c>
      <c r="AW296" s="84">
        <f t="shared" si="38"/>
        <v>0</v>
      </c>
      <c r="AX296" s="83">
        <f t="shared" si="38"/>
        <v>0</v>
      </c>
      <c r="AY296" s="82">
        <f t="shared" si="38"/>
        <v>0</v>
      </c>
      <c r="AZ296" s="81">
        <f t="shared" si="38"/>
        <v>0</v>
      </c>
      <c r="BA296" s="81">
        <f t="shared" si="38"/>
        <v>0</v>
      </c>
      <c r="BB296" s="80">
        <f t="shared" si="38"/>
        <v>0</v>
      </c>
      <c r="BC296" s="79" t="s">
        <v>136</v>
      </c>
      <c r="BF296" s="5">
        <f>SUM(AJ296:AL296)/$BG$5</f>
        <v>29</v>
      </c>
      <c r="BG296" s="5">
        <f>SUM(AM296:AO296,AY296)/$BG$5</f>
        <v>0</v>
      </c>
      <c r="BH296" s="5">
        <f>SUM(AP296:AR296,AZ296)/$BG$5</f>
        <v>0</v>
      </c>
      <c r="BI296" s="5">
        <f>SUM(AS296:AU296,BA296)/$BG$5</f>
        <v>13</v>
      </c>
      <c r="BJ296" s="5">
        <f>SUM(AV296:AX296,BB296)/$BG$5</f>
        <v>1</v>
      </c>
    </row>
    <row r="297" spans="2:62" ht="37.5" thickBot="1" x14ac:dyDescent="0.3">
      <c r="B297" s="78"/>
      <c r="C297" s="77"/>
      <c r="D297" s="206"/>
      <c r="E297" s="205"/>
      <c r="F297" s="205"/>
      <c r="G297" s="204"/>
      <c r="H297" s="73"/>
      <c r="I297" s="70"/>
      <c r="J297" s="70"/>
      <c r="K297" s="72"/>
      <c r="L297" s="70"/>
      <c r="M297" s="69"/>
      <c r="N297" s="70"/>
      <c r="O297" s="69"/>
      <c r="P297" s="70"/>
      <c r="Q297" s="69"/>
      <c r="R297" s="70"/>
      <c r="S297" s="69"/>
      <c r="T297" s="70"/>
      <c r="U297" s="69"/>
      <c r="V297" s="70"/>
      <c r="W297" s="69"/>
      <c r="X297" s="70"/>
      <c r="Y297" s="69"/>
      <c r="Z297" s="70"/>
      <c r="AA297" s="69"/>
      <c r="AB297" s="71"/>
      <c r="AC297" s="69"/>
      <c r="AD297" s="69"/>
      <c r="AE297" s="69"/>
      <c r="AF297" s="68"/>
      <c r="AG297" s="68"/>
      <c r="AH297" s="285"/>
      <c r="AI297" s="66" t="s">
        <v>135</v>
      </c>
      <c r="AJ297" s="65">
        <f t="shared" ref="AJ297:BB297" si="39">AJ296/3</f>
        <v>9.6666666666666661</v>
      </c>
      <c r="AK297" s="64">
        <f t="shared" si="39"/>
        <v>0</v>
      </c>
      <c r="AL297" s="63">
        <f t="shared" si="39"/>
        <v>0</v>
      </c>
      <c r="AM297" s="65">
        <f t="shared" si="39"/>
        <v>0</v>
      </c>
      <c r="AN297" s="64">
        <f t="shared" si="39"/>
        <v>0</v>
      </c>
      <c r="AO297" s="63">
        <f t="shared" si="39"/>
        <v>0</v>
      </c>
      <c r="AP297" s="65">
        <f t="shared" si="39"/>
        <v>0</v>
      </c>
      <c r="AQ297" s="64">
        <f t="shared" si="39"/>
        <v>0</v>
      </c>
      <c r="AR297" s="63">
        <f t="shared" si="39"/>
        <v>0</v>
      </c>
      <c r="AS297" s="65">
        <f t="shared" si="39"/>
        <v>4.333333333333333</v>
      </c>
      <c r="AT297" s="64">
        <f t="shared" si="39"/>
        <v>0</v>
      </c>
      <c r="AU297" s="63">
        <f t="shared" si="39"/>
        <v>0</v>
      </c>
      <c r="AV297" s="65">
        <f t="shared" si="39"/>
        <v>0.33333333333333331</v>
      </c>
      <c r="AW297" s="64">
        <f t="shared" si="39"/>
        <v>0</v>
      </c>
      <c r="AX297" s="63">
        <f t="shared" si="39"/>
        <v>0</v>
      </c>
      <c r="AY297" s="62">
        <f t="shared" si="39"/>
        <v>0</v>
      </c>
      <c r="AZ297" s="61">
        <f t="shared" si="39"/>
        <v>0</v>
      </c>
      <c r="BA297" s="61">
        <f t="shared" si="39"/>
        <v>0</v>
      </c>
      <c r="BB297" s="60">
        <f t="shared" si="39"/>
        <v>0</v>
      </c>
      <c r="BC297" s="59" t="s">
        <v>134</v>
      </c>
    </row>
    <row r="298" spans="2:62" ht="28.15" customHeight="1" x14ac:dyDescent="0.2">
      <c r="B298" s="30"/>
      <c r="C298" s="338">
        <v>1</v>
      </c>
      <c r="D298" s="212"/>
      <c r="E298" s="198"/>
      <c r="F298" s="198"/>
      <c r="G298" s="197"/>
      <c r="H298" s="358" t="s">
        <v>133</v>
      </c>
      <c r="I298" s="390">
        <v>121</v>
      </c>
      <c r="J298" s="390">
        <v>28</v>
      </c>
      <c r="K298" s="390">
        <v>9</v>
      </c>
      <c r="L298" s="42" t="s">
        <v>131</v>
      </c>
      <c r="M298" s="43" t="s">
        <v>132</v>
      </c>
      <c r="N298" s="42" t="s">
        <v>129</v>
      </c>
      <c r="O298" s="43" t="s">
        <v>179</v>
      </c>
      <c r="P298" s="42" t="s">
        <v>128</v>
      </c>
      <c r="Q298" s="43" t="s">
        <v>697</v>
      </c>
      <c r="R298" s="42" t="s">
        <v>127</v>
      </c>
      <c r="S298" s="43" t="s">
        <v>470</v>
      </c>
      <c r="T298" s="42" t="s">
        <v>126</v>
      </c>
      <c r="U298" s="43" t="s">
        <v>467</v>
      </c>
      <c r="V298" s="42" t="s">
        <v>125</v>
      </c>
      <c r="W298" s="43"/>
      <c r="X298" s="42" t="s">
        <v>124</v>
      </c>
      <c r="Y298" s="43"/>
      <c r="Z298" s="42" t="s">
        <v>123</v>
      </c>
      <c r="AA298" s="43"/>
      <c r="AB298" s="196"/>
      <c r="AC298" s="43"/>
      <c r="AD298" s="196"/>
      <c r="AE298" s="58"/>
      <c r="AF298" s="421"/>
      <c r="AG298" s="421"/>
      <c r="AH298" s="279"/>
      <c r="AI298" s="306"/>
      <c r="AJ298" s="349">
        <f>SUMPRODUCT(LEN($M298:$AA301)-LEN(SUBSTITUTE($M298:$AA301,"A", "")))</f>
        <v>29</v>
      </c>
      <c r="AK298" s="352">
        <f>SUMPRODUCT(LEN($AD298:$AD301)-LEN(SUBSTITUTE($AD298:$AD301,"A", "")))</f>
        <v>0</v>
      </c>
      <c r="AL298" s="335">
        <f>SUMPRODUCT(LEN($AC298:$AC301)-LEN(SUBSTITUTE($AC298:$AC301,"A", "")))</f>
        <v>0</v>
      </c>
      <c r="AM298" s="349">
        <f>SUMPRODUCT(LEN($M298:$AA301)-LEN(SUBSTITUTE($M298:$AA301,"S", "")))</f>
        <v>0</v>
      </c>
      <c r="AN298" s="352">
        <f>SUMPRODUCT(LEN($AD298:$AD301)-LEN(SUBSTITUTE($AD298:$AD301,"S", "")))</f>
        <v>0</v>
      </c>
      <c r="AO298" s="335">
        <f>SUMPRODUCT(LEN($AC298:$AC301)-LEN(SUBSTITUTE($AC298:$AC301,"S", "")))</f>
        <v>0</v>
      </c>
      <c r="AP298" s="349">
        <f>SUMPRODUCT(LEN($M298:$AA301)-LEN(SUBSTITUTE($M298:$AA301,"F", "")))</f>
        <v>0</v>
      </c>
      <c r="AQ298" s="352">
        <f>SUMPRODUCT(LEN($AD298:$AD301)-LEN(SUBSTITUTE($AD298:$AD301,"F", "")))</f>
        <v>0</v>
      </c>
      <c r="AR298" s="335">
        <f>SUMPRODUCT(LEN($AC298:$AC301)-LEN(SUBSTITUTE($AC298:$AC301,"F", "")))</f>
        <v>0</v>
      </c>
      <c r="AS298" s="349">
        <f>SUMPRODUCT(LEN($M298:$AA301)-LEN(SUBSTITUTE($M298:$AA301,"G", "")))</f>
        <v>13</v>
      </c>
      <c r="AT298" s="352">
        <f>SUMPRODUCT(LEN($AD298:$AD301)-LEN(SUBSTITUTE($AD298:$AD301,"G", "")))</f>
        <v>0</v>
      </c>
      <c r="AU298" s="335">
        <f>SUMPRODUCT(LEN($AC298:$AC301)-LEN(SUBSTITUTE($AC298:$AC301,"G", "")))</f>
        <v>0</v>
      </c>
      <c r="AV298" s="349">
        <f>SUMPRODUCT(LEN($L298:$AA301)-LEN(SUBSTITUTE($L298:$AA301,"M", "")))</f>
        <v>1</v>
      </c>
      <c r="AW298" s="362">
        <f>SUMPRODUCT(LEN($AD298:$AD301)-LEN(SUBSTITUTE($AD298:$AD301,"M", "")))</f>
        <v>0</v>
      </c>
      <c r="AX298" s="374">
        <f>SUMPRODUCT(LEN($AC298:$AC301)-LEN(SUBSTITUTE($AC298:$AC301,"M", "")))</f>
        <v>0</v>
      </c>
      <c r="AY298" s="416">
        <f>SUMPRODUCT(LEN($AE298:$AE301)-LEN(SUBSTITUTE($AE298:$AE301,"S", "")))</f>
        <v>0</v>
      </c>
      <c r="AZ298" s="410">
        <f>SUMPRODUCT(LEN($AE298:$AE301)-LEN(SUBSTITUTE($AE298:$AE301,"F", "")))</f>
        <v>0</v>
      </c>
      <c r="BA298" s="410">
        <f>SUMPRODUCT(LEN($AE298:$AE301)-LEN(SUBSTITUTE($AE298:$AE301,"G", "")))</f>
        <v>0</v>
      </c>
      <c r="BB298" s="413">
        <f>SUMPRODUCT(LEN($AE298:$AE301)-LEN(SUBSTITUTE($AE298:$AE301,"M", "")))</f>
        <v>0</v>
      </c>
    </row>
    <row r="299" spans="2:62" ht="28.15" customHeight="1" thickBot="1" x14ac:dyDescent="0.25">
      <c r="B299" s="30"/>
      <c r="C299" s="339"/>
      <c r="D299" s="221"/>
      <c r="E299" s="195"/>
      <c r="F299" s="195"/>
      <c r="G299" s="194"/>
      <c r="H299" s="359"/>
      <c r="I299" s="391"/>
      <c r="J299" s="391"/>
      <c r="K299" s="391"/>
      <c r="L299" s="33" t="s">
        <v>122</v>
      </c>
      <c r="M299" s="55" t="s">
        <v>179</v>
      </c>
      <c r="N299" s="33" t="s">
        <v>121</v>
      </c>
      <c r="O299" s="55" t="s">
        <v>1329</v>
      </c>
      <c r="P299" s="33" t="s">
        <v>120</v>
      </c>
      <c r="Q299" s="55" t="s">
        <v>467</v>
      </c>
      <c r="R299" s="33" t="s">
        <v>119</v>
      </c>
      <c r="S299" s="55" t="s">
        <v>684</v>
      </c>
      <c r="T299" s="33" t="s">
        <v>118</v>
      </c>
      <c r="U299" s="55" t="s">
        <v>132</v>
      </c>
      <c r="V299" s="33" t="s">
        <v>117</v>
      </c>
      <c r="W299" s="55"/>
      <c r="X299" s="33" t="s">
        <v>116</v>
      </c>
      <c r="Y299" s="55"/>
      <c r="Z299" s="33" t="s">
        <v>115</v>
      </c>
      <c r="AA299" s="55"/>
      <c r="AB299" s="193"/>
      <c r="AC299" s="55"/>
      <c r="AD299" s="193"/>
      <c r="AE299" s="57"/>
      <c r="AF299" s="422"/>
      <c r="AG299" s="422"/>
      <c r="AH299" s="278"/>
      <c r="AI299" s="306"/>
      <c r="AJ299" s="379"/>
      <c r="AK299" s="347"/>
      <c r="AL299" s="377"/>
      <c r="AM299" s="379"/>
      <c r="AN299" s="347"/>
      <c r="AO299" s="377"/>
      <c r="AP299" s="379"/>
      <c r="AQ299" s="347"/>
      <c r="AR299" s="377"/>
      <c r="AS299" s="379"/>
      <c r="AT299" s="347"/>
      <c r="AU299" s="377"/>
      <c r="AV299" s="379"/>
      <c r="AW299" s="372"/>
      <c r="AX299" s="375"/>
      <c r="AY299" s="417"/>
      <c r="AZ299" s="411"/>
      <c r="BA299" s="411"/>
      <c r="BB299" s="414"/>
    </row>
    <row r="300" spans="2:62" ht="28.15" customHeight="1" x14ac:dyDescent="0.2">
      <c r="B300" s="30"/>
      <c r="C300" s="340"/>
      <c r="D300" s="218"/>
      <c r="E300" s="192"/>
      <c r="F300" s="192"/>
      <c r="G300" s="191"/>
      <c r="H300" s="360">
        <v>243</v>
      </c>
      <c r="I300" s="392"/>
      <c r="J300" s="392"/>
      <c r="K300" s="392"/>
      <c r="L300" s="25" t="s">
        <v>114</v>
      </c>
      <c r="M300" s="114" t="s">
        <v>179</v>
      </c>
      <c r="N300" s="25" t="s">
        <v>112</v>
      </c>
      <c r="O300" s="114" t="s">
        <v>457</v>
      </c>
      <c r="P300" s="25" t="s">
        <v>111</v>
      </c>
      <c r="Q300" s="114" t="s">
        <v>494</v>
      </c>
      <c r="R300" s="25" t="s">
        <v>110</v>
      </c>
      <c r="S300" s="114" t="s">
        <v>496</v>
      </c>
      <c r="T300" s="25" t="s">
        <v>109</v>
      </c>
      <c r="U300" s="114" t="s">
        <v>132</v>
      </c>
      <c r="V300" s="25" t="s">
        <v>108</v>
      </c>
      <c r="W300" s="114"/>
      <c r="X300" s="25" t="s">
        <v>107</v>
      </c>
      <c r="Y300" s="114"/>
      <c r="Z300" s="25" t="s">
        <v>106</v>
      </c>
      <c r="AA300" s="114"/>
      <c r="AB300" s="190"/>
      <c r="AC300" s="114"/>
      <c r="AD300" s="190"/>
      <c r="AE300" s="57"/>
      <c r="AF300" s="422"/>
      <c r="AG300" s="422"/>
      <c r="AH300" s="278"/>
      <c r="AI300" s="306"/>
      <c r="AJ300" s="379"/>
      <c r="AK300" s="347"/>
      <c r="AL300" s="377"/>
      <c r="AM300" s="379"/>
      <c r="AN300" s="347"/>
      <c r="AO300" s="377"/>
      <c r="AP300" s="379"/>
      <c r="AQ300" s="347"/>
      <c r="AR300" s="377"/>
      <c r="AS300" s="379"/>
      <c r="AT300" s="347"/>
      <c r="AU300" s="377"/>
      <c r="AV300" s="379"/>
      <c r="AW300" s="372"/>
      <c r="AX300" s="375"/>
      <c r="AY300" s="417"/>
      <c r="AZ300" s="411"/>
      <c r="BA300" s="411"/>
      <c r="BB300" s="414"/>
    </row>
    <row r="301" spans="2:62" ht="28.15" customHeight="1" thickBot="1" x14ac:dyDescent="0.25">
      <c r="B301" s="30"/>
      <c r="C301" s="355"/>
      <c r="D301" s="246"/>
      <c r="E301" s="200"/>
      <c r="F301" s="200"/>
      <c r="G301" s="199"/>
      <c r="H301" s="361"/>
      <c r="I301" s="393"/>
      <c r="J301" s="393"/>
      <c r="K301" s="393"/>
      <c r="L301" s="50" t="s">
        <v>105</v>
      </c>
      <c r="M301" s="51" t="s">
        <v>179</v>
      </c>
      <c r="N301" s="50" t="s">
        <v>104</v>
      </c>
      <c r="O301" s="51" t="s">
        <v>458</v>
      </c>
      <c r="P301" s="50" t="s">
        <v>103</v>
      </c>
      <c r="Q301" s="51" t="s">
        <v>467</v>
      </c>
      <c r="R301" s="50" t="s">
        <v>102</v>
      </c>
      <c r="S301" s="51" t="s">
        <v>467</v>
      </c>
      <c r="T301" s="50">
        <v>20</v>
      </c>
      <c r="U301" s="51" t="s">
        <v>132</v>
      </c>
      <c r="V301" s="50" t="s">
        <v>101</v>
      </c>
      <c r="W301" s="51"/>
      <c r="X301" s="50" t="s">
        <v>100</v>
      </c>
      <c r="Y301" s="51"/>
      <c r="Z301" s="50" t="s">
        <v>99</v>
      </c>
      <c r="AA301" s="51"/>
      <c r="AB301" s="187"/>
      <c r="AC301" s="51"/>
      <c r="AD301" s="187"/>
      <c r="AE301" s="56"/>
      <c r="AF301" s="424"/>
      <c r="AG301" s="424"/>
      <c r="AH301" s="280"/>
      <c r="AI301" s="306"/>
      <c r="AJ301" s="380"/>
      <c r="AK301" s="381"/>
      <c r="AL301" s="378"/>
      <c r="AM301" s="380"/>
      <c r="AN301" s="381"/>
      <c r="AO301" s="378"/>
      <c r="AP301" s="380"/>
      <c r="AQ301" s="381"/>
      <c r="AR301" s="378"/>
      <c r="AS301" s="380"/>
      <c r="AT301" s="381"/>
      <c r="AU301" s="378"/>
      <c r="AV301" s="380"/>
      <c r="AW301" s="373"/>
      <c r="AX301" s="376"/>
      <c r="AY301" s="418"/>
      <c r="AZ301" s="412"/>
      <c r="BA301" s="412"/>
      <c r="BB301" s="415"/>
    </row>
    <row r="302" spans="2:62" ht="28.15" customHeight="1" x14ac:dyDescent="0.2">
      <c r="B302" s="30"/>
      <c r="C302" s="338">
        <v>2</v>
      </c>
      <c r="D302" s="212"/>
      <c r="E302" s="198"/>
      <c r="F302" s="198"/>
      <c r="G302" s="197"/>
      <c r="H302" s="358"/>
      <c r="I302" s="390"/>
      <c r="J302" s="390"/>
      <c r="K302" s="390"/>
      <c r="L302" s="42" t="s">
        <v>131</v>
      </c>
      <c r="M302" s="43"/>
      <c r="N302" s="42" t="s">
        <v>129</v>
      </c>
      <c r="O302" s="43"/>
      <c r="P302" s="42" t="s">
        <v>128</v>
      </c>
      <c r="Q302" s="43"/>
      <c r="R302" s="42" t="s">
        <v>127</v>
      </c>
      <c r="S302" s="43"/>
      <c r="T302" s="42" t="s">
        <v>126</v>
      </c>
      <c r="U302" s="43"/>
      <c r="V302" s="42" t="s">
        <v>125</v>
      </c>
      <c r="W302" s="43"/>
      <c r="X302" s="42" t="s">
        <v>124</v>
      </c>
      <c r="Y302" s="43"/>
      <c r="Z302" s="42" t="s">
        <v>123</v>
      </c>
      <c r="AA302" s="43"/>
      <c r="AB302" s="196"/>
      <c r="AC302" s="43"/>
      <c r="AD302" s="196"/>
      <c r="AE302" s="39"/>
      <c r="AF302" s="421"/>
      <c r="AG302" s="421"/>
      <c r="AH302" s="279"/>
      <c r="AI302" s="306"/>
      <c r="AJ302" s="349">
        <f>SUMPRODUCT(LEN($M302:$AA305)-LEN(SUBSTITUTE($M302:$AA305,"A", "")))</f>
        <v>0</v>
      </c>
      <c r="AK302" s="352">
        <f>SUMPRODUCT(LEN($AD302:$AD305)-LEN(SUBSTITUTE($AD302:$AD305,"A", "")))</f>
        <v>0</v>
      </c>
      <c r="AL302" s="335">
        <f>SUMPRODUCT(LEN($AC302:$AC305)-LEN(SUBSTITUTE($AC302:$AC305,"A", "")))</f>
        <v>0</v>
      </c>
      <c r="AM302" s="349">
        <f>SUMPRODUCT(LEN($M302:$AA305)-LEN(SUBSTITUTE($M302:$AA305,"S", "")))</f>
        <v>0</v>
      </c>
      <c r="AN302" s="352">
        <f>SUMPRODUCT(LEN($AD302:$AD305)-LEN(SUBSTITUTE($AD302:$AD305,"S", "")))</f>
        <v>0</v>
      </c>
      <c r="AO302" s="335">
        <f>SUMPRODUCT(LEN($AC302:$AC305)-LEN(SUBSTITUTE($AC302:$AC305,"S", "")))</f>
        <v>0</v>
      </c>
      <c r="AP302" s="349">
        <f>SUMPRODUCT(LEN($M302:$AA305)-LEN(SUBSTITUTE($M302:$AA305,"F", "")))</f>
        <v>0</v>
      </c>
      <c r="AQ302" s="352">
        <f>SUMPRODUCT(LEN($AD302:$AD305)-LEN(SUBSTITUTE($AD302:$AD305,"F", "")))</f>
        <v>0</v>
      </c>
      <c r="AR302" s="335">
        <f>SUMPRODUCT(LEN($AC302:$AC305)-LEN(SUBSTITUTE($AC302:$AC305,"F", "")))</f>
        <v>0</v>
      </c>
      <c r="AS302" s="349">
        <f>SUMPRODUCT(LEN($M302:$AA305)-LEN(SUBSTITUTE($M302:$AA305,"G", "")))</f>
        <v>0</v>
      </c>
      <c r="AT302" s="352">
        <f>SUMPRODUCT(LEN($AD302:$AD305)-LEN(SUBSTITUTE($AD302:$AD305,"G", "")))</f>
        <v>0</v>
      </c>
      <c r="AU302" s="335">
        <f>SUMPRODUCT(LEN($AC302:$AC305)-LEN(SUBSTITUTE($AC302:$AC305,"G", "")))</f>
        <v>0</v>
      </c>
      <c r="AV302" s="349">
        <f>SUMPRODUCT(LEN($L302:$AA305)-LEN(SUBSTITUTE($L302:$AA305,"M", "")))</f>
        <v>0</v>
      </c>
      <c r="AW302" s="362">
        <f>SUMPRODUCT(LEN($AD302:$AD305)-LEN(SUBSTITUTE($AD302:$AD305,"M", "")))</f>
        <v>0</v>
      </c>
      <c r="AX302" s="374">
        <f>SUMPRODUCT(LEN($AC302:$AC305)-LEN(SUBSTITUTE($AC302:$AC305,"M", "")))</f>
        <v>0</v>
      </c>
      <c r="AY302" s="416">
        <f>SUMPRODUCT(LEN($AE302:$AE305)-LEN(SUBSTITUTE($AE302:$AE305,"S", "")))</f>
        <v>0</v>
      </c>
      <c r="AZ302" s="410">
        <f>SUMPRODUCT(LEN($AE302:$AE305)-LEN(SUBSTITUTE($AE302:$AE305,"F", "")))</f>
        <v>0</v>
      </c>
      <c r="BA302" s="410">
        <f>SUMPRODUCT(LEN($AE302:$AE305)-LEN(SUBSTITUTE($AE302:$AE305,"G", "")))</f>
        <v>0</v>
      </c>
      <c r="BB302" s="413">
        <f>SUMPRODUCT(LEN($AE302:$AE305)-LEN(SUBSTITUTE($AE302:$AE305,"M", "")))</f>
        <v>0</v>
      </c>
    </row>
    <row r="303" spans="2:62" ht="28.15" customHeight="1" thickBot="1" x14ac:dyDescent="0.25">
      <c r="B303" s="30"/>
      <c r="C303" s="339"/>
      <c r="D303" s="221"/>
      <c r="E303" s="195"/>
      <c r="F303" s="195"/>
      <c r="G303" s="194"/>
      <c r="H303" s="359"/>
      <c r="I303" s="391"/>
      <c r="J303" s="391"/>
      <c r="K303" s="391"/>
      <c r="L303" s="33" t="s">
        <v>122</v>
      </c>
      <c r="M303" s="55"/>
      <c r="N303" s="33" t="s">
        <v>121</v>
      </c>
      <c r="O303" s="55"/>
      <c r="P303" s="33" t="s">
        <v>120</v>
      </c>
      <c r="Q303" s="55"/>
      <c r="R303" s="33" t="s">
        <v>119</v>
      </c>
      <c r="S303" s="55"/>
      <c r="T303" s="33" t="s">
        <v>118</v>
      </c>
      <c r="U303" s="55"/>
      <c r="V303" s="33" t="s">
        <v>117</v>
      </c>
      <c r="W303" s="55"/>
      <c r="X303" s="33" t="s">
        <v>116</v>
      </c>
      <c r="Y303" s="55"/>
      <c r="Z303" s="33" t="s">
        <v>115</v>
      </c>
      <c r="AA303" s="55"/>
      <c r="AB303" s="193"/>
      <c r="AC303" s="55"/>
      <c r="AD303" s="193"/>
      <c r="AE303" s="22"/>
      <c r="AF303" s="422"/>
      <c r="AG303" s="422"/>
      <c r="AH303" s="278"/>
      <c r="AI303" s="306"/>
      <c r="AJ303" s="379"/>
      <c r="AK303" s="347"/>
      <c r="AL303" s="377"/>
      <c r="AM303" s="379"/>
      <c r="AN303" s="347"/>
      <c r="AO303" s="377"/>
      <c r="AP303" s="379"/>
      <c r="AQ303" s="347"/>
      <c r="AR303" s="377"/>
      <c r="AS303" s="379"/>
      <c r="AT303" s="347"/>
      <c r="AU303" s="377"/>
      <c r="AV303" s="379"/>
      <c r="AW303" s="372"/>
      <c r="AX303" s="375"/>
      <c r="AY303" s="417"/>
      <c r="AZ303" s="411"/>
      <c r="BA303" s="411"/>
      <c r="BB303" s="414"/>
    </row>
    <row r="304" spans="2:62" ht="28.15" customHeight="1" x14ac:dyDescent="0.2">
      <c r="B304" s="30"/>
      <c r="C304" s="340"/>
      <c r="D304" s="218"/>
      <c r="E304" s="192"/>
      <c r="F304" s="192"/>
      <c r="G304" s="191"/>
      <c r="H304" s="360"/>
      <c r="I304" s="392"/>
      <c r="J304" s="392"/>
      <c r="K304" s="392"/>
      <c r="L304" s="25" t="s">
        <v>114</v>
      </c>
      <c r="M304" s="114"/>
      <c r="N304" s="25" t="s">
        <v>112</v>
      </c>
      <c r="O304" s="114"/>
      <c r="P304" s="25" t="s">
        <v>111</v>
      </c>
      <c r="Q304" s="114"/>
      <c r="R304" s="25" t="s">
        <v>110</v>
      </c>
      <c r="S304" s="114"/>
      <c r="T304" s="25" t="s">
        <v>109</v>
      </c>
      <c r="U304" s="114"/>
      <c r="V304" s="25" t="s">
        <v>108</v>
      </c>
      <c r="W304" s="114"/>
      <c r="X304" s="25" t="s">
        <v>107</v>
      </c>
      <c r="Y304" s="114"/>
      <c r="Z304" s="25" t="s">
        <v>106</v>
      </c>
      <c r="AA304" s="114"/>
      <c r="AB304" s="190"/>
      <c r="AC304" s="114"/>
      <c r="AD304" s="190"/>
      <c r="AE304" s="22"/>
      <c r="AF304" s="422"/>
      <c r="AG304" s="422"/>
      <c r="AH304" s="278"/>
      <c r="AI304" s="306"/>
      <c r="AJ304" s="379"/>
      <c r="AK304" s="347"/>
      <c r="AL304" s="377"/>
      <c r="AM304" s="379"/>
      <c r="AN304" s="347"/>
      <c r="AO304" s="377"/>
      <c r="AP304" s="379"/>
      <c r="AQ304" s="347"/>
      <c r="AR304" s="377"/>
      <c r="AS304" s="379"/>
      <c r="AT304" s="347"/>
      <c r="AU304" s="377"/>
      <c r="AV304" s="379"/>
      <c r="AW304" s="372"/>
      <c r="AX304" s="375"/>
      <c r="AY304" s="417"/>
      <c r="AZ304" s="411"/>
      <c r="BA304" s="411"/>
      <c r="BB304" s="414"/>
    </row>
    <row r="305" spans="2:62" ht="28.15" customHeight="1" thickBot="1" x14ac:dyDescent="0.25">
      <c r="B305" s="30"/>
      <c r="C305" s="355"/>
      <c r="D305" s="246"/>
      <c r="E305" s="200"/>
      <c r="F305" s="200"/>
      <c r="G305" s="199"/>
      <c r="H305" s="361"/>
      <c r="I305" s="393"/>
      <c r="J305" s="393"/>
      <c r="K305" s="393"/>
      <c r="L305" s="50" t="s">
        <v>105</v>
      </c>
      <c r="M305" s="51"/>
      <c r="N305" s="50" t="s">
        <v>104</v>
      </c>
      <c r="O305" s="51"/>
      <c r="P305" s="50" t="s">
        <v>103</v>
      </c>
      <c r="Q305" s="51"/>
      <c r="R305" s="50" t="s">
        <v>102</v>
      </c>
      <c r="S305" s="51"/>
      <c r="T305" s="50">
        <v>20</v>
      </c>
      <c r="U305" s="51"/>
      <c r="V305" s="50" t="s">
        <v>101</v>
      </c>
      <c r="W305" s="51"/>
      <c r="X305" s="50" t="s">
        <v>100</v>
      </c>
      <c r="Y305" s="51"/>
      <c r="Z305" s="50" t="s">
        <v>99</v>
      </c>
      <c r="AA305" s="51"/>
      <c r="AB305" s="187"/>
      <c r="AC305" s="51"/>
      <c r="AD305" s="187"/>
      <c r="AE305" s="48"/>
      <c r="AF305" s="424"/>
      <c r="AG305" s="424"/>
      <c r="AH305" s="280"/>
      <c r="AI305" s="306"/>
      <c r="AJ305" s="380"/>
      <c r="AK305" s="381"/>
      <c r="AL305" s="378"/>
      <c r="AM305" s="380"/>
      <c r="AN305" s="381"/>
      <c r="AO305" s="378"/>
      <c r="AP305" s="380"/>
      <c r="AQ305" s="381"/>
      <c r="AR305" s="378"/>
      <c r="AS305" s="380"/>
      <c r="AT305" s="381"/>
      <c r="AU305" s="378"/>
      <c r="AV305" s="380"/>
      <c r="AW305" s="373"/>
      <c r="AX305" s="376"/>
      <c r="AY305" s="418"/>
      <c r="AZ305" s="412"/>
      <c r="BA305" s="412"/>
      <c r="BB305" s="415"/>
    </row>
    <row r="306" spans="2:62" ht="28.15" customHeight="1" x14ac:dyDescent="0.2">
      <c r="B306" s="30"/>
      <c r="C306" s="338">
        <v>3</v>
      </c>
      <c r="D306" s="212"/>
      <c r="E306" s="198"/>
      <c r="F306" s="198"/>
      <c r="G306" s="197"/>
      <c r="H306" s="358"/>
      <c r="I306" s="390"/>
      <c r="J306" s="390"/>
      <c r="K306" s="390"/>
      <c r="L306" s="42" t="s">
        <v>131</v>
      </c>
      <c r="M306" s="43"/>
      <c r="N306" s="42" t="s">
        <v>129</v>
      </c>
      <c r="O306" s="43"/>
      <c r="P306" s="42" t="s">
        <v>128</v>
      </c>
      <c r="Q306" s="43"/>
      <c r="R306" s="42" t="s">
        <v>127</v>
      </c>
      <c r="S306" s="43"/>
      <c r="T306" s="42" t="s">
        <v>126</v>
      </c>
      <c r="U306" s="43"/>
      <c r="V306" s="42" t="s">
        <v>125</v>
      </c>
      <c r="W306" s="43"/>
      <c r="X306" s="42" t="s">
        <v>124</v>
      </c>
      <c r="Y306" s="43"/>
      <c r="Z306" s="42" t="s">
        <v>123</v>
      </c>
      <c r="AA306" s="43"/>
      <c r="AB306" s="196"/>
      <c r="AC306" s="43"/>
      <c r="AD306" s="196"/>
      <c r="AE306" s="39"/>
      <c r="AF306" s="421"/>
      <c r="AG306" s="421"/>
      <c r="AH306" s="279"/>
      <c r="AI306" s="306"/>
      <c r="AJ306" s="349">
        <f>SUMPRODUCT(LEN($M306:$AA309)-LEN(SUBSTITUTE($M306:$AA309,"A", "")))</f>
        <v>0</v>
      </c>
      <c r="AK306" s="352">
        <f>SUMPRODUCT(LEN($AD306:$AD309)-LEN(SUBSTITUTE($AD306:$AD309,"A", "")))</f>
        <v>0</v>
      </c>
      <c r="AL306" s="335">
        <f>SUMPRODUCT(LEN($AC306:$AC309)-LEN(SUBSTITUTE($AC306:$AC309,"A", "")))</f>
        <v>0</v>
      </c>
      <c r="AM306" s="349">
        <f>SUMPRODUCT(LEN($M306:$AA309)-LEN(SUBSTITUTE($M306:$AA309,"S", "")))</f>
        <v>0</v>
      </c>
      <c r="AN306" s="352">
        <f>SUMPRODUCT(LEN($AD306:$AD309)-LEN(SUBSTITUTE($AD306:$AD309,"S", "")))</f>
        <v>0</v>
      </c>
      <c r="AO306" s="335">
        <f>SUMPRODUCT(LEN($AC306:$AC309)-LEN(SUBSTITUTE($AC306:$AC309,"S", "")))</f>
        <v>0</v>
      </c>
      <c r="AP306" s="349">
        <f>SUMPRODUCT(LEN($M306:$AA309)-LEN(SUBSTITUTE($M306:$AA309,"F", "")))</f>
        <v>0</v>
      </c>
      <c r="AQ306" s="352">
        <f>SUMPRODUCT(LEN($AD306:$AD309)-LEN(SUBSTITUTE($AD306:$AD309,"F", "")))</f>
        <v>0</v>
      </c>
      <c r="AR306" s="335">
        <f>SUMPRODUCT(LEN($AC306:$AC309)-LEN(SUBSTITUTE($AC306:$AC309,"F", "")))</f>
        <v>0</v>
      </c>
      <c r="AS306" s="349">
        <f>SUMPRODUCT(LEN($M306:$AA309)-LEN(SUBSTITUTE($M306:$AA309,"G", "")))</f>
        <v>0</v>
      </c>
      <c r="AT306" s="352">
        <f>SUMPRODUCT(LEN($AD306:$AD309)-LEN(SUBSTITUTE($AD306:$AD309,"G", "")))</f>
        <v>0</v>
      </c>
      <c r="AU306" s="335">
        <f>SUMPRODUCT(LEN($AC306:$AC309)-LEN(SUBSTITUTE($AC306:$AC309,"G", "")))</f>
        <v>0</v>
      </c>
      <c r="AV306" s="349">
        <f>SUMPRODUCT(LEN($L306:$AA309)-LEN(SUBSTITUTE($L306:$AA309,"M", "")))</f>
        <v>0</v>
      </c>
      <c r="AW306" s="362">
        <f>SUMPRODUCT(LEN($AD306:$AD309)-LEN(SUBSTITUTE($AD306:$AD309,"M", "")))</f>
        <v>0</v>
      </c>
      <c r="AX306" s="374">
        <f>SUMPRODUCT(LEN($AC306:$AC309)-LEN(SUBSTITUTE($AC306:$AC309,"M", "")))</f>
        <v>0</v>
      </c>
      <c r="AY306" s="416">
        <f>SUMPRODUCT(LEN($AE306:$AE309)-LEN(SUBSTITUTE($AE306:$AE309,"S", "")))</f>
        <v>0</v>
      </c>
      <c r="AZ306" s="410">
        <f>SUMPRODUCT(LEN($AE306:$AE309)-LEN(SUBSTITUTE($AE306:$AE309,"F", "")))</f>
        <v>0</v>
      </c>
      <c r="BA306" s="410">
        <f>SUMPRODUCT(LEN($AE306:$AE309)-LEN(SUBSTITUTE($AE306:$AE309,"G", "")))</f>
        <v>0</v>
      </c>
      <c r="BB306" s="413">
        <f>SUMPRODUCT(LEN($AE306:$AE309)-LEN(SUBSTITUTE($AE306:$AE309,"M", "")))</f>
        <v>0</v>
      </c>
    </row>
    <row r="307" spans="2:62" ht="28.15" customHeight="1" thickBot="1" x14ac:dyDescent="0.25">
      <c r="B307" s="30"/>
      <c r="C307" s="339"/>
      <c r="D307" s="221"/>
      <c r="E307" s="195"/>
      <c r="F307" s="195"/>
      <c r="G307" s="194"/>
      <c r="H307" s="359"/>
      <c r="I307" s="391"/>
      <c r="J307" s="391"/>
      <c r="K307" s="391"/>
      <c r="L307" s="33" t="s">
        <v>122</v>
      </c>
      <c r="M307" s="55"/>
      <c r="N307" s="33" t="s">
        <v>121</v>
      </c>
      <c r="O307" s="55"/>
      <c r="P307" s="33" t="s">
        <v>120</v>
      </c>
      <c r="Q307" s="55"/>
      <c r="R307" s="33" t="s">
        <v>119</v>
      </c>
      <c r="S307" s="55"/>
      <c r="T307" s="33" t="s">
        <v>118</v>
      </c>
      <c r="U307" s="55"/>
      <c r="V307" s="33" t="s">
        <v>117</v>
      </c>
      <c r="W307" s="55"/>
      <c r="X307" s="33" t="s">
        <v>116</v>
      </c>
      <c r="Y307" s="55"/>
      <c r="Z307" s="33" t="s">
        <v>115</v>
      </c>
      <c r="AA307" s="55"/>
      <c r="AB307" s="193"/>
      <c r="AC307" s="55"/>
      <c r="AD307" s="193"/>
      <c r="AE307" s="22"/>
      <c r="AF307" s="422"/>
      <c r="AG307" s="422"/>
      <c r="AH307" s="278"/>
      <c r="AI307" s="306"/>
      <c r="AJ307" s="379"/>
      <c r="AK307" s="347"/>
      <c r="AL307" s="377"/>
      <c r="AM307" s="379"/>
      <c r="AN307" s="347"/>
      <c r="AO307" s="377"/>
      <c r="AP307" s="379"/>
      <c r="AQ307" s="347"/>
      <c r="AR307" s="377"/>
      <c r="AS307" s="379"/>
      <c r="AT307" s="347"/>
      <c r="AU307" s="377"/>
      <c r="AV307" s="379"/>
      <c r="AW307" s="372"/>
      <c r="AX307" s="375"/>
      <c r="AY307" s="417"/>
      <c r="AZ307" s="411"/>
      <c r="BA307" s="411"/>
      <c r="BB307" s="414"/>
    </row>
    <row r="308" spans="2:62" ht="28.15" customHeight="1" x14ac:dyDescent="0.2">
      <c r="B308" s="30"/>
      <c r="C308" s="340"/>
      <c r="D308" s="218"/>
      <c r="E308" s="192"/>
      <c r="F308" s="192"/>
      <c r="G308" s="191"/>
      <c r="H308" s="360"/>
      <c r="I308" s="392"/>
      <c r="J308" s="392"/>
      <c r="K308" s="392"/>
      <c r="L308" s="25" t="s">
        <v>114</v>
      </c>
      <c r="M308" s="114"/>
      <c r="N308" s="25" t="s">
        <v>112</v>
      </c>
      <c r="O308" s="114"/>
      <c r="P308" s="25" t="s">
        <v>111</v>
      </c>
      <c r="Q308" s="114"/>
      <c r="R308" s="25" t="s">
        <v>110</v>
      </c>
      <c r="S308" s="114"/>
      <c r="T308" s="25" t="s">
        <v>109</v>
      </c>
      <c r="U308" s="114"/>
      <c r="V308" s="25" t="s">
        <v>108</v>
      </c>
      <c r="W308" s="114"/>
      <c r="X308" s="25" t="s">
        <v>107</v>
      </c>
      <c r="Y308" s="114"/>
      <c r="Z308" s="25" t="s">
        <v>106</v>
      </c>
      <c r="AA308" s="114"/>
      <c r="AB308" s="190"/>
      <c r="AC308" s="114"/>
      <c r="AD308" s="190"/>
      <c r="AE308" s="22"/>
      <c r="AF308" s="422"/>
      <c r="AG308" s="422"/>
      <c r="AH308" s="278"/>
      <c r="AI308" s="306"/>
      <c r="AJ308" s="379"/>
      <c r="AK308" s="347"/>
      <c r="AL308" s="377"/>
      <c r="AM308" s="379"/>
      <c r="AN308" s="347"/>
      <c r="AO308" s="377"/>
      <c r="AP308" s="379"/>
      <c r="AQ308" s="347"/>
      <c r="AR308" s="377"/>
      <c r="AS308" s="379"/>
      <c r="AT308" s="347"/>
      <c r="AU308" s="377"/>
      <c r="AV308" s="379"/>
      <c r="AW308" s="372"/>
      <c r="AX308" s="375"/>
      <c r="AY308" s="417"/>
      <c r="AZ308" s="411"/>
      <c r="BA308" s="411"/>
      <c r="BB308" s="414"/>
    </row>
    <row r="309" spans="2:62" ht="28.15" customHeight="1" thickBot="1" x14ac:dyDescent="0.25">
      <c r="B309" s="20"/>
      <c r="C309" s="341"/>
      <c r="D309" s="215"/>
      <c r="E309" s="189"/>
      <c r="F309" s="189"/>
      <c r="G309" s="188"/>
      <c r="H309" s="361"/>
      <c r="I309" s="394"/>
      <c r="J309" s="394"/>
      <c r="K309" s="394"/>
      <c r="L309" s="15" t="s">
        <v>105</v>
      </c>
      <c r="M309" s="16"/>
      <c r="N309" s="15" t="s">
        <v>104</v>
      </c>
      <c r="O309" s="16"/>
      <c r="P309" s="15" t="s">
        <v>103</v>
      </c>
      <c r="Q309" s="16"/>
      <c r="R309" s="15" t="s">
        <v>102</v>
      </c>
      <c r="S309" s="16"/>
      <c r="T309" s="15">
        <v>20</v>
      </c>
      <c r="U309" s="16"/>
      <c r="V309" s="15" t="s">
        <v>101</v>
      </c>
      <c r="W309" s="16"/>
      <c r="X309" s="15" t="s">
        <v>100</v>
      </c>
      <c r="Y309" s="16"/>
      <c r="Z309" s="15" t="s">
        <v>99</v>
      </c>
      <c r="AA309" s="16"/>
      <c r="AB309" s="187"/>
      <c r="AC309" s="16"/>
      <c r="AD309" s="186"/>
      <c r="AE309" s="11"/>
      <c r="AF309" s="423"/>
      <c r="AG309" s="423"/>
      <c r="AH309" s="277"/>
      <c r="AI309" s="306"/>
      <c r="AJ309" s="380"/>
      <c r="AK309" s="381"/>
      <c r="AL309" s="378"/>
      <c r="AM309" s="380"/>
      <c r="AN309" s="381"/>
      <c r="AO309" s="378"/>
      <c r="AP309" s="380"/>
      <c r="AQ309" s="381"/>
      <c r="AR309" s="378"/>
      <c r="AS309" s="380"/>
      <c r="AT309" s="381"/>
      <c r="AU309" s="378"/>
      <c r="AV309" s="380"/>
      <c r="AW309" s="373"/>
      <c r="AX309" s="376"/>
      <c r="AY309" s="418"/>
      <c r="AZ309" s="412"/>
      <c r="BA309" s="412"/>
      <c r="BB309" s="415"/>
    </row>
    <row r="310" spans="2:62" ht="85.9" customHeight="1" thickTop="1" thickBot="1" x14ac:dyDescent="0.35">
      <c r="B310" s="113" t="s">
        <v>173</v>
      </c>
      <c r="C310" s="103" t="s">
        <v>172</v>
      </c>
      <c r="D310" s="108" t="s">
        <v>171</v>
      </c>
      <c r="E310" s="211" t="s">
        <v>170</v>
      </c>
      <c r="F310" s="210"/>
      <c r="G310" s="209"/>
      <c r="H310" s="109" t="s">
        <v>169</v>
      </c>
      <c r="I310" s="108" t="s">
        <v>96</v>
      </c>
      <c r="J310" s="108" t="s">
        <v>168</v>
      </c>
      <c r="K310" s="108" t="s">
        <v>97</v>
      </c>
      <c r="L310" s="365" t="s">
        <v>167</v>
      </c>
      <c r="M310" s="366"/>
      <c r="N310" s="365" t="s">
        <v>166</v>
      </c>
      <c r="O310" s="366"/>
      <c r="P310" s="365" t="s">
        <v>166</v>
      </c>
      <c r="Q310" s="367"/>
      <c r="R310" s="365" t="s">
        <v>166</v>
      </c>
      <c r="S310" s="367"/>
      <c r="T310" s="365" t="s">
        <v>166</v>
      </c>
      <c r="U310" s="367"/>
      <c r="V310" s="365" t="s">
        <v>166</v>
      </c>
      <c r="W310" s="367"/>
      <c r="X310" s="365" t="s">
        <v>166</v>
      </c>
      <c r="Y310" s="367"/>
      <c r="Z310" s="365" t="s">
        <v>166</v>
      </c>
      <c r="AA310" s="367"/>
      <c r="AB310" s="368" t="s">
        <v>165</v>
      </c>
      <c r="AC310" s="367"/>
      <c r="AD310" s="109" t="s">
        <v>164</v>
      </c>
      <c r="AE310" s="109" t="s">
        <v>163</v>
      </c>
      <c r="AF310" s="108" t="s">
        <v>162</v>
      </c>
      <c r="AG310" s="108" t="s">
        <v>161</v>
      </c>
      <c r="AH310" s="286" t="s">
        <v>160</v>
      </c>
      <c r="AI310" s="293"/>
      <c r="AJ310" s="104" t="s">
        <v>159</v>
      </c>
      <c r="AK310" s="103" t="s">
        <v>158</v>
      </c>
      <c r="AL310" s="102" t="s">
        <v>157</v>
      </c>
      <c r="AM310" s="104" t="s">
        <v>156</v>
      </c>
      <c r="AN310" s="103" t="s">
        <v>155</v>
      </c>
      <c r="AO310" s="102" t="s">
        <v>154</v>
      </c>
      <c r="AP310" s="104" t="s">
        <v>153</v>
      </c>
      <c r="AQ310" s="103" t="s">
        <v>152</v>
      </c>
      <c r="AR310" s="105" t="s">
        <v>151</v>
      </c>
      <c r="AS310" s="104" t="s">
        <v>150</v>
      </c>
      <c r="AT310" s="103" t="s">
        <v>149</v>
      </c>
      <c r="AU310" s="102" t="s">
        <v>148</v>
      </c>
      <c r="AV310" s="104" t="s">
        <v>147</v>
      </c>
      <c r="AW310" s="103" t="s">
        <v>146</v>
      </c>
      <c r="AX310" s="102" t="s">
        <v>145</v>
      </c>
      <c r="AY310" s="101" t="s">
        <v>144</v>
      </c>
      <c r="AZ310" s="100" t="s">
        <v>143</v>
      </c>
      <c r="BA310" s="100" t="s">
        <v>142</v>
      </c>
      <c r="BB310" s="99" t="s">
        <v>141</v>
      </c>
    </row>
    <row r="311" spans="2:62" ht="48" thickBot="1" x14ac:dyDescent="0.3">
      <c r="B311" s="98" t="s">
        <v>224</v>
      </c>
      <c r="C311" s="97"/>
      <c r="D311" s="208">
        <v>243</v>
      </c>
      <c r="E311" s="425">
        <v>7167.92</v>
      </c>
      <c r="F311" s="426"/>
      <c r="G311" s="427"/>
      <c r="H311" s="95" t="s">
        <v>139</v>
      </c>
      <c r="I311" s="94"/>
      <c r="J311" s="94"/>
      <c r="K311" s="93"/>
      <c r="L311" s="92"/>
      <c r="M311" s="88"/>
      <c r="N311" s="92"/>
      <c r="O311" s="88"/>
      <c r="P311" s="92"/>
      <c r="Q311" s="88"/>
      <c r="R311" s="92"/>
      <c r="S311" s="88"/>
      <c r="T311" s="92"/>
      <c r="U311" s="88"/>
      <c r="V311" s="92"/>
      <c r="W311" s="88"/>
      <c r="X311" s="92"/>
      <c r="Y311" s="88"/>
      <c r="Z311" s="92"/>
      <c r="AA311" s="207"/>
      <c r="AB311" s="90" t="s">
        <v>138</v>
      </c>
      <c r="AC311" s="88"/>
      <c r="AD311" s="88"/>
      <c r="AE311" s="88"/>
      <c r="AF311" s="87"/>
      <c r="AG311" s="87"/>
      <c r="AH311" s="285"/>
      <c r="AI311" s="66" t="s">
        <v>137</v>
      </c>
      <c r="AJ311" s="85">
        <f t="shared" ref="AJ311:BB311" si="40">SUM(AJ313:AJ324)</f>
        <v>65</v>
      </c>
      <c r="AK311" s="84">
        <f t="shared" si="40"/>
        <v>3</v>
      </c>
      <c r="AL311" s="83">
        <f t="shared" si="40"/>
        <v>0</v>
      </c>
      <c r="AM311" s="85">
        <f t="shared" si="40"/>
        <v>15</v>
      </c>
      <c r="AN311" s="84">
        <f t="shared" si="40"/>
        <v>0</v>
      </c>
      <c r="AO311" s="83">
        <f t="shared" si="40"/>
        <v>0</v>
      </c>
      <c r="AP311" s="85">
        <f t="shared" si="40"/>
        <v>1</v>
      </c>
      <c r="AQ311" s="84">
        <f t="shared" si="40"/>
        <v>0</v>
      </c>
      <c r="AR311" s="83">
        <f t="shared" si="40"/>
        <v>0</v>
      </c>
      <c r="AS311" s="85">
        <f t="shared" si="40"/>
        <v>9</v>
      </c>
      <c r="AT311" s="84">
        <f t="shared" si="40"/>
        <v>0</v>
      </c>
      <c r="AU311" s="83">
        <f t="shared" si="40"/>
        <v>0</v>
      </c>
      <c r="AV311" s="85">
        <f t="shared" si="40"/>
        <v>0</v>
      </c>
      <c r="AW311" s="84">
        <f t="shared" si="40"/>
        <v>0</v>
      </c>
      <c r="AX311" s="83">
        <f t="shared" si="40"/>
        <v>0</v>
      </c>
      <c r="AY311" s="82">
        <f t="shared" si="40"/>
        <v>2</v>
      </c>
      <c r="AZ311" s="81">
        <f t="shared" si="40"/>
        <v>0</v>
      </c>
      <c r="BA311" s="81">
        <f t="shared" si="40"/>
        <v>1</v>
      </c>
      <c r="BB311" s="80">
        <f t="shared" si="40"/>
        <v>0</v>
      </c>
      <c r="BC311" s="79" t="s">
        <v>136</v>
      </c>
      <c r="BF311" s="5">
        <f>SUM(AJ311:AL311)/$BG$5</f>
        <v>68</v>
      </c>
      <c r="BG311" s="5">
        <f>SUM(AM311:AO311,AY311)/$BG$5</f>
        <v>17</v>
      </c>
      <c r="BH311" s="5">
        <f>SUM(AP311:AR311,AZ311)/$BG$5</f>
        <v>1</v>
      </c>
      <c r="BI311" s="5">
        <f>SUM(AS311:AU311,BA311)/$BG$5</f>
        <v>10</v>
      </c>
      <c r="BJ311" s="5">
        <f>SUM(AV311:AX311,BB311)/$BG$5</f>
        <v>0</v>
      </c>
    </row>
    <row r="312" spans="2:62" ht="37.5" thickBot="1" x14ac:dyDescent="0.3">
      <c r="B312" s="78"/>
      <c r="C312" s="77"/>
      <c r="D312" s="206"/>
      <c r="E312" s="205"/>
      <c r="F312" s="205"/>
      <c r="G312" s="204"/>
      <c r="H312" s="73"/>
      <c r="I312" s="70"/>
      <c r="J312" s="70"/>
      <c r="K312" s="72"/>
      <c r="L312" s="70"/>
      <c r="M312" s="69"/>
      <c r="N312" s="70"/>
      <c r="O312" s="69"/>
      <c r="P312" s="70"/>
      <c r="Q312" s="69"/>
      <c r="R312" s="70"/>
      <c r="S312" s="69"/>
      <c r="T312" s="70"/>
      <c r="U312" s="69"/>
      <c r="V312" s="70"/>
      <c r="W312" s="69"/>
      <c r="X312" s="70"/>
      <c r="Y312" s="69"/>
      <c r="Z312" s="70"/>
      <c r="AA312" s="69"/>
      <c r="AB312" s="71"/>
      <c r="AC312" s="69"/>
      <c r="AD312" s="69"/>
      <c r="AE312" s="69"/>
      <c r="AF312" s="68"/>
      <c r="AG312" s="68"/>
      <c r="AH312" s="285"/>
      <c r="AI312" s="66" t="s">
        <v>135</v>
      </c>
      <c r="AJ312" s="65">
        <f t="shared" ref="AJ312:BB312" si="41">AJ311/3</f>
        <v>21.666666666666668</v>
      </c>
      <c r="AK312" s="64">
        <f t="shared" si="41"/>
        <v>1</v>
      </c>
      <c r="AL312" s="63">
        <f t="shared" si="41"/>
        <v>0</v>
      </c>
      <c r="AM312" s="65">
        <f t="shared" si="41"/>
        <v>5</v>
      </c>
      <c r="AN312" s="64">
        <f t="shared" si="41"/>
        <v>0</v>
      </c>
      <c r="AO312" s="63">
        <f t="shared" si="41"/>
        <v>0</v>
      </c>
      <c r="AP312" s="65">
        <f t="shared" si="41"/>
        <v>0.33333333333333331</v>
      </c>
      <c r="AQ312" s="64">
        <f t="shared" si="41"/>
        <v>0</v>
      </c>
      <c r="AR312" s="63">
        <f t="shared" si="41"/>
        <v>0</v>
      </c>
      <c r="AS312" s="65">
        <f t="shared" si="41"/>
        <v>3</v>
      </c>
      <c r="AT312" s="64">
        <f t="shared" si="41"/>
        <v>0</v>
      </c>
      <c r="AU312" s="63">
        <f t="shared" si="41"/>
        <v>0</v>
      </c>
      <c r="AV312" s="65">
        <f t="shared" si="41"/>
        <v>0</v>
      </c>
      <c r="AW312" s="64">
        <f t="shared" si="41"/>
        <v>0</v>
      </c>
      <c r="AX312" s="63">
        <f t="shared" si="41"/>
        <v>0</v>
      </c>
      <c r="AY312" s="62">
        <f t="shared" si="41"/>
        <v>0.66666666666666663</v>
      </c>
      <c r="AZ312" s="61">
        <f t="shared" si="41"/>
        <v>0</v>
      </c>
      <c r="BA312" s="61">
        <f t="shared" si="41"/>
        <v>0.33333333333333331</v>
      </c>
      <c r="BB312" s="60">
        <f t="shared" si="41"/>
        <v>0</v>
      </c>
      <c r="BC312" s="59" t="s">
        <v>134</v>
      </c>
    </row>
    <row r="313" spans="2:62" ht="28.15" customHeight="1" x14ac:dyDescent="0.2">
      <c r="B313" s="30"/>
      <c r="C313" s="338">
        <v>1</v>
      </c>
      <c r="D313" s="239" t="s">
        <v>1606</v>
      </c>
      <c r="E313" s="198"/>
      <c r="F313" s="198"/>
      <c r="G313" s="197"/>
      <c r="H313" s="358" t="s">
        <v>595</v>
      </c>
      <c r="I313" s="390">
        <v>167</v>
      </c>
      <c r="J313" s="390">
        <v>36</v>
      </c>
      <c r="K313" s="390">
        <v>7</v>
      </c>
      <c r="L313" s="42" t="s">
        <v>131</v>
      </c>
      <c r="M313" s="43" t="s">
        <v>179</v>
      </c>
      <c r="N313" s="42" t="s">
        <v>129</v>
      </c>
      <c r="O313" s="43" t="s">
        <v>179</v>
      </c>
      <c r="P313" s="42" t="s">
        <v>128</v>
      </c>
      <c r="Q313" s="43" t="s">
        <v>458</v>
      </c>
      <c r="R313" s="42" t="s">
        <v>127</v>
      </c>
      <c r="S313" s="43" t="s">
        <v>479</v>
      </c>
      <c r="T313" s="42" t="s">
        <v>126</v>
      </c>
      <c r="U313" s="43" t="s">
        <v>686</v>
      </c>
      <c r="V313" s="42" t="s">
        <v>125</v>
      </c>
      <c r="W313" s="43" t="s">
        <v>493</v>
      </c>
      <c r="X313" s="42" t="s">
        <v>124</v>
      </c>
      <c r="Y313" s="43" t="s">
        <v>350</v>
      </c>
      <c r="Z313" s="42" t="s">
        <v>123</v>
      </c>
      <c r="AA313" s="43" t="s">
        <v>130</v>
      </c>
      <c r="AB313" s="196"/>
      <c r="AC313" s="43"/>
      <c r="AD313" s="196" t="s">
        <v>357</v>
      </c>
      <c r="AE313" s="58" t="s">
        <v>765</v>
      </c>
      <c r="AF313" s="421"/>
      <c r="AG313" s="421"/>
      <c r="AH313" s="279"/>
      <c r="AI313" s="306"/>
      <c r="AJ313" s="349">
        <f>SUMPRODUCT(LEN($M313:$AA316)-LEN(SUBSTITUTE($M313:$AA316,"A", "")))</f>
        <v>65</v>
      </c>
      <c r="AK313" s="352">
        <f>SUMPRODUCT(LEN($AD313:$AD316)-LEN(SUBSTITUTE($AD313:$AD316,"A", "")))</f>
        <v>3</v>
      </c>
      <c r="AL313" s="335">
        <f>SUMPRODUCT(LEN($AC313:$AC316)-LEN(SUBSTITUTE($AC313:$AC316,"A", "")))</f>
        <v>0</v>
      </c>
      <c r="AM313" s="349">
        <f>SUMPRODUCT(LEN($M313:$AA316)-LEN(SUBSTITUTE($M313:$AA316,"S", "")))</f>
        <v>15</v>
      </c>
      <c r="AN313" s="352">
        <f>SUMPRODUCT(LEN($AD313:$AD316)-LEN(SUBSTITUTE($AD313:$AD316,"S", "")))</f>
        <v>0</v>
      </c>
      <c r="AO313" s="335">
        <f>SUMPRODUCT(LEN($AC313:$AC316)-LEN(SUBSTITUTE($AC313:$AC316,"S", "")))</f>
        <v>0</v>
      </c>
      <c r="AP313" s="349">
        <f>SUMPRODUCT(LEN($M313:$AA316)-LEN(SUBSTITUTE($M313:$AA316,"F", "")))</f>
        <v>1</v>
      </c>
      <c r="AQ313" s="352">
        <f>SUMPRODUCT(LEN($AD313:$AD316)-LEN(SUBSTITUTE($AD313:$AD316,"F", "")))</f>
        <v>0</v>
      </c>
      <c r="AR313" s="335">
        <f>SUMPRODUCT(LEN($AC313:$AC316)-LEN(SUBSTITUTE($AC313:$AC316,"F", "")))</f>
        <v>0</v>
      </c>
      <c r="AS313" s="349">
        <f>SUMPRODUCT(LEN($M313:$AA316)-LEN(SUBSTITUTE($M313:$AA316,"G", "")))</f>
        <v>9</v>
      </c>
      <c r="AT313" s="352">
        <f>SUMPRODUCT(LEN($AD313:$AD316)-LEN(SUBSTITUTE($AD313:$AD316,"G", "")))</f>
        <v>0</v>
      </c>
      <c r="AU313" s="335">
        <f>SUMPRODUCT(LEN($AC313:$AC316)-LEN(SUBSTITUTE($AC313:$AC316,"G", "")))</f>
        <v>0</v>
      </c>
      <c r="AV313" s="349">
        <f>SUMPRODUCT(LEN($L313:$AA316)-LEN(SUBSTITUTE($L313:$AA316,"M", "")))</f>
        <v>0</v>
      </c>
      <c r="AW313" s="362">
        <f>SUMPRODUCT(LEN($AD313:$AD316)-LEN(SUBSTITUTE($AD313:$AD316,"M", "")))</f>
        <v>0</v>
      </c>
      <c r="AX313" s="374">
        <f>SUMPRODUCT(LEN($AC313:$AC316)-LEN(SUBSTITUTE($AC313:$AC316,"M", "")))</f>
        <v>0</v>
      </c>
      <c r="AY313" s="416">
        <f>SUMPRODUCT(LEN($AE313:$AE316)-LEN(SUBSTITUTE($AE313:$AE316,"S", "")))</f>
        <v>2</v>
      </c>
      <c r="AZ313" s="410">
        <f>SUMPRODUCT(LEN($AE313:$AE316)-LEN(SUBSTITUTE($AE313:$AE316,"F", "")))</f>
        <v>0</v>
      </c>
      <c r="BA313" s="410">
        <f>SUMPRODUCT(LEN($AE313:$AE316)-LEN(SUBSTITUTE($AE313:$AE316,"G", "")))</f>
        <v>1</v>
      </c>
      <c r="BB313" s="413">
        <f>SUMPRODUCT(LEN($AE313:$AE316)-LEN(SUBSTITUTE($AE313:$AE316,"M", "")))</f>
        <v>0</v>
      </c>
    </row>
    <row r="314" spans="2:62" ht="28.15" customHeight="1" thickBot="1" x14ac:dyDescent="0.25">
      <c r="B314" s="30"/>
      <c r="C314" s="339"/>
      <c r="D314" s="221"/>
      <c r="E314" s="195"/>
      <c r="F314" s="195"/>
      <c r="G314" s="194"/>
      <c r="H314" s="359"/>
      <c r="I314" s="391"/>
      <c r="J314" s="391"/>
      <c r="K314" s="391"/>
      <c r="L314" s="33" t="s">
        <v>122</v>
      </c>
      <c r="M314" s="55" t="s">
        <v>179</v>
      </c>
      <c r="N314" s="33" t="s">
        <v>121</v>
      </c>
      <c r="O314" s="55" t="s">
        <v>357</v>
      </c>
      <c r="P314" s="33" t="s">
        <v>120</v>
      </c>
      <c r="Q314" s="55" t="s">
        <v>458</v>
      </c>
      <c r="R314" s="33" t="s">
        <v>119</v>
      </c>
      <c r="S314" s="55" t="s">
        <v>458</v>
      </c>
      <c r="T314" s="33" t="s">
        <v>118</v>
      </c>
      <c r="U314" s="55" t="s">
        <v>348</v>
      </c>
      <c r="V314" s="33" t="s">
        <v>117</v>
      </c>
      <c r="W314" s="55" t="s">
        <v>718</v>
      </c>
      <c r="X314" s="33" t="s">
        <v>116</v>
      </c>
      <c r="Y314" s="55" t="s">
        <v>354</v>
      </c>
      <c r="Z314" s="33" t="s">
        <v>115</v>
      </c>
      <c r="AA314" s="55"/>
      <c r="AB314" s="193"/>
      <c r="AC314" s="55"/>
      <c r="AD314" s="193"/>
      <c r="AE314" s="57"/>
      <c r="AF314" s="422"/>
      <c r="AG314" s="422"/>
      <c r="AH314" s="278"/>
      <c r="AI314" s="306"/>
      <c r="AJ314" s="379"/>
      <c r="AK314" s="347"/>
      <c r="AL314" s="377"/>
      <c r="AM314" s="379"/>
      <c r="AN314" s="347"/>
      <c r="AO314" s="377"/>
      <c r="AP314" s="379"/>
      <c r="AQ314" s="347"/>
      <c r="AR314" s="377"/>
      <c r="AS314" s="379"/>
      <c r="AT314" s="347"/>
      <c r="AU314" s="377"/>
      <c r="AV314" s="379"/>
      <c r="AW314" s="372"/>
      <c r="AX314" s="375"/>
      <c r="AY314" s="417"/>
      <c r="AZ314" s="411"/>
      <c r="BA314" s="411"/>
      <c r="BB314" s="414"/>
    </row>
    <row r="315" spans="2:62" ht="28.15" customHeight="1" x14ac:dyDescent="0.2">
      <c r="B315" s="30"/>
      <c r="C315" s="340"/>
      <c r="D315" s="218"/>
      <c r="E315" s="192"/>
      <c r="F315" s="192"/>
      <c r="G315" s="191"/>
      <c r="H315" s="360">
        <v>243</v>
      </c>
      <c r="I315" s="392"/>
      <c r="J315" s="392"/>
      <c r="K315" s="392"/>
      <c r="L315" s="25" t="s">
        <v>114</v>
      </c>
      <c r="M315" s="114" t="s">
        <v>684</v>
      </c>
      <c r="N315" s="25" t="s">
        <v>112</v>
      </c>
      <c r="O315" s="114" t="s">
        <v>479</v>
      </c>
      <c r="P315" s="25" t="s">
        <v>111</v>
      </c>
      <c r="Q315" s="114" t="s">
        <v>479</v>
      </c>
      <c r="R315" s="25" t="s">
        <v>110</v>
      </c>
      <c r="S315" s="114" t="s">
        <v>357</v>
      </c>
      <c r="T315" s="25" t="s">
        <v>109</v>
      </c>
      <c r="U315" s="114" t="s">
        <v>357</v>
      </c>
      <c r="V315" s="25" t="s">
        <v>108</v>
      </c>
      <c r="W315" s="114" t="s">
        <v>498</v>
      </c>
      <c r="X315" s="25" t="s">
        <v>107</v>
      </c>
      <c r="Y315" s="114" t="s">
        <v>351</v>
      </c>
      <c r="Z315" s="25" t="s">
        <v>106</v>
      </c>
      <c r="AA315" s="114"/>
      <c r="AB315" s="190"/>
      <c r="AC315" s="114"/>
      <c r="AD315" s="190"/>
      <c r="AE315" s="57"/>
      <c r="AF315" s="422"/>
      <c r="AG315" s="422"/>
      <c r="AH315" s="278"/>
      <c r="AI315" s="306"/>
      <c r="AJ315" s="379"/>
      <c r="AK315" s="347"/>
      <c r="AL315" s="377"/>
      <c r="AM315" s="379"/>
      <c r="AN315" s="347"/>
      <c r="AO315" s="377"/>
      <c r="AP315" s="379"/>
      <c r="AQ315" s="347"/>
      <c r="AR315" s="377"/>
      <c r="AS315" s="379"/>
      <c r="AT315" s="347"/>
      <c r="AU315" s="377"/>
      <c r="AV315" s="379"/>
      <c r="AW315" s="372"/>
      <c r="AX315" s="375"/>
      <c r="AY315" s="417"/>
      <c r="AZ315" s="411"/>
      <c r="BA315" s="411"/>
      <c r="BB315" s="414"/>
    </row>
    <row r="316" spans="2:62" ht="28.15" customHeight="1" thickBot="1" x14ac:dyDescent="0.25">
      <c r="B316" s="30"/>
      <c r="C316" s="355"/>
      <c r="D316" s="246"/>
      <c r="E316" s="200"/>
      <c r="F316" s="200"/>
      <c r="G316" s="199"/>
      <c r="H316" s="361"/>
      <c r="I316" s="393"/>
      <c r="J316" s="393"/>
      <c r="K316" s="393"/>
      <c r="L316" s="50" t="s">
        <v>105</v>
      </c>
      <c r="M316" s="51" t="s">
        <v>1147</v>
      </c>
      <c r="N316" s="50" t="s">
        <v>104</v>
      </c>
      <c r="O316" s="51" t="s">
        <v>487</v>
      </c>
      <c r="P316" s="50" t="s">
        <v>103</v>
      </c>
      <c r="Q316" s="51" t="s">
        <v>179</v>
      </c>
      <c r="R316" s="50" t="s">
        <v>102</v>
      </c>
      <c r="S316" s="51" t="s">
        <v>458</v>
      </c>
      <c r="T316" s="50">
        <v>20</v>
      </c>
      <c r="U316" s="51" t="s">
        <v>462</v>
      </c>
      <c r="V316" s="50" t="s">
        <v>101</v>
      </c>
      <c r="W316" s="51" t="s">
        <v>347</v>
      </c>
      <c r="X316" s="50" t="s">
        <v>100</v>
      </c>
      <c r="Y316" s="51" t="s">
        <v>130</v>
      </c>
      <c r="Z316" s="50" t="s">
        <v>99</v>
      </c>
      <c r="AA316" s="51"/>
      <c r="AB316" s="187"/>
      <c r="AC316" s="51"/>
      <c r="AD316" s="187"/>
      <c r="AE316" s="56"/>
      <c r="AF316" s="424"/>
      <c r="AG316" s="424"/>
      <c r="AH316" s="280"/>
      <c r="AI316" s="306"/>
      <c r="AJ316" s="380"/>
      <c r="AK316" s="381"/>
      <c r="AL316" s="378"/>
      <c r="AM316" s="380"/>
      <c r="AN316" s="381"/>
      <c r="AO316" s="378"/>
      <c r="AP316" s="380"/>
      <c r="AQ316" s="381"/>
      <c r="AR316" s="378"/>
      <c r="AS316" s="380"/>
      <c r="AT316" s="381"/>
      <c r="AU316" s="378"/>
      <c r="AV316" s="380"/>
      <c r="AW316" s="373"/>
      <c r="AX316" s="376"/>
      <c r="AY316" s="418"/>
      <c r="AZ316" s="412"/>
      <c r="BA316" s="412"/>
      <c r="BB316" s="415"/>
    </row>
    <row r="317" spans="2:62" ht="28.15" customHeight="1" x14ac:dyDescent="0.2">
      <c r="B317" s="30"/>
      <c r="C317" s="338">
        <v>2</v>
      </c>
      <c r="D317" s="212"/>
      <c r="E317" s="198"/>
      <c r="F317" s="198"/>
      <c r="G317" s="197"/>
      <c r="H317" s="358"/>
      <c r="I317" s="390"/>
      <c r="J317" s="390"/>
      <c r="K317" s="390"/>
      <c r="L317" s="42" t="s">
        <v>131</v>
      </c>
      <c r="M317" s="43"/>
      <c r="N317" s="42" t="s">
        <v>129</v>
      </c>
      <c r="O317" s="43"/>
      <c r="P317" s="42" t="s">
        <v>128</v>
      </c>
      <c r="Q317" s="43"/>
      <c r="R317" s="42" t="s">
        <v>127</v>
      </c>
      <c r="S317" s="43"/>
      <c r="T317" s="42" t="s">
        <v>126</v>
      </c>
      <c r="U317" s="43"/>
      <c r="V317" s="42" t="s">
        <v>125</v>
      </c>
      <c r="W317" s="43"/>
      <c r="X317" s="42" t="s">
        <v>124</v>
      </c>
      <c r="Y317" s="43"/>
      <c r="Z317" s="42" t="s">
        <v>123</v>
      </c>
      <c r="AA317" s="43"/>
      <c r="AB317" s="196"/>
      <c r="AC317" s="43"/>
      <c r="AD317" s="196"/>
      <c r="AE317" s="39"/>
      <c r="AF317" s="421"/>
      <c r="AG317" s="421"/>
      <c r="AH317" s="279"/>
      <c r="AI317" s="306"/>
      <c r="AJ317" s="349">
        <f>SUMPRODUCT(LEN($M317:$AA320)-LEN(SUBSTITUTE($M317:$AA320,"A", "")))</f>
        <v>0</v>
      </c>
      <c r="AK317" s="352">
        <f>SUMPRODUCT(LEN($AD317:$AD320)-LEN(SUBSTITUTE($AD317:$AD320,"A", "")))</f>
        <v>0</v>
      </c>
      <c r="AL317" s="335">
        <f>SUMPRODUCT(LEN($AC317:$AC320)-LEN(SUBSTITUTE($AC317:$AC320,"A", "")))</f>
        <v>0</v>
      </c>
      <c r="AM317" s="349">
        <f>SUMPRODUCT(LEN($M317:$AA320)-LEN(SUBSTITUTE($M317:$AA320,"S", "")))</f>
        <v>0</v>
      </c>
      <c r="AN317" s="352">
        <f>SUMPRODUCT(LEN($AD317:$AD320)-LEN(SUBSTITUTE($AD317:$AD320,"S", "")))</f>
        <v>0</v>
      </c>
      <c r="AO317" s="335">
        <f>SUMPRODUCT(LEN($AC317:$AC320)-LEN(SUBSTITUTE($AC317:$AC320,"S", "")))</f>
        <v>0</v>
      </c>
      <c r="AP317" s="349">
        <f>SUMPRODUCT(LEN($M317:$AA320)-LEN(SUBSTITUTE($M317:$AA320,"F", "")))</f>
        <v>0</v>
      </c>
      <c r="AQ317" s="352">
        <f>SUMPRODUCT(LEN($AD317:$AD320)-LEN(SUBSTITUTE($AD317:$AD320,"F", "")))</f>
        <v>0</v>
      </c>
      <c r="AR317" s="335">
        <f>SUMPRODUCT(LEN($AC317:$AC320)-LEN(SUBSTITUTE($AC317:$AC320,"F", "")))</f>
        <v>0</v>
      </c>
      <c r="AS317" s="349">
        <f>SUMPRODUCT(LEN($M317:$AA320)-LEN(SUBSTITUTE($M317:$AA320,"G", "")))</f>
        <v>0</v>
      </c>
      <c r="AT317" s="352">
        <f>SUMPRODUCT(LEN($AD317:$AD320)-LEN(SUBSTITUTE($AD317:$AD320,"G", "")))</f>
        <v>0</v>
      </c>
      <c r="AU317" s="335">
        <f>SUMPRODUCT(LEN($AC317:$AC320)-LEN(SUBSTITUTE($AC317:$AC320,"G", "")))</f>
        <v>0</v>
      </c>
      <c r="AV317" s="349">
        <f>SUMPRODUCT(LEN($L317:$AA320)-LEN(SUBSTITUTE($L317:$AA320,"M", "")))</f>
        <v>0</v>
      </c>
      <c r="AW317" s="362">
        <f>SUMPRODUCT(LEN($AD317:$AD320)-LEN(SUBSTITUTE($AD317:$AD320,"M", "")))</f>
        <v>0</v>
      </c>
      <c r="AX317" s="374">
        <f>SUMPRODUCT(LEN($AC317:$AC320)-LEN(SUBSTITUTE($AC317:$AC320,"M", "")))</f>
        <v>0</v>
      </c>
      <c r="AY317" s="416">
        <f>SUMPRODUCT(LEN($AE317:$AE320)-LEN(SUBSTITUTE($AE317:$AE320,"S", "")))</f>
        <v>0</v>
      </c>
      <c r="AZ317" s="410">
        <f>SUMPRODUCT(LEN($AE317:$AE320)-LEN(SUBSTITUTE($AE317:$AE320,"F", "")))</f>
        <v>0</v>
      </c>
      <c r="BA317" s="410">
        <f>SUMPRODUCT(LEN($AE317:$AE320)-LEN(SUBSTITUTE($AE317:$AE320,"G", "")))</f>
        <v>0</v>
      </c>
      <c r="BB317" s="413">
        <f>SUMPRODUCT(LEN($AE317:$AE320)-LEN(SUBSTITUTE($AE317:$AE320,"M", "")))</f>
        <v>0</v>
      </c>
    </row>
    <row r="318" spans="2:62" ht="28.15" customHeight="1" thickBot="1" x14ac:dyDescent="0.25">
      <c r="B318" s="30"/>
      <c r="C318" s="339"/>
      <c r="D318" s="221"/>
      <c r="E318" s="195"/>
      <c r="F318" s="195"/>
      <c r="G318" s="194"/>
      <c r="H318" s="359"/>
      <c r="I318" s="391"/>
      <c r="J318" s="391"/>
      <c r="K318" s="391"/>
      <c r="L318" s="33" t="s">
        <v>122</v>
      </c>
      <c r="M318" s="55"/>
      <c r="N318" s="33" t="s">
        <v>121</v>
      </c>
      <c r="O318" s="55"/>
      <c r="P318" s="33" t="s">
        <v>120</v>
      </c>
      <c r="Q318" s="55"/>
      <c r="R318" s="33" t="s">
        <v>119</v>
      </c>
      <c r="S318" s="55"/>
      <c r="T318" s="33" t="s">
        <v>118</v>
      </c>
      <c r="U318" s="55"/>
      <c r="V318" s="33" t="s">
        <v>117</v>
      </c>
      <c r="W318" s="55"/>
      <c r="X318" s="33" t="s">
        <v>116</v>
      </c>
      <c r="Y318" s="55"/>
      <c r="Z318" s="33" t="s">
        <v>115</v>
      </c>
      <c r="AA318" s="55"/>
      <c r="AB318" s="193"/>
      <c r="AC318" s="55"/>
      <c r="AD318" s="193"/>
      <c r="AE318" s="22"/>
      <c r="AF318" s="422"/>
      <c r="AG318" s="422"/>
      <c r="AH318" s="278"/>
      <c r="AI318" s="306"/>
      <c r="AJ318" s="379"/>
      <c r="AK318" s="347"/>
      <c r="AL318" s="377"/>
      <c r="AM318" s="379"/>
      <c r="AN318" s="347"/>
      <c r="AO318" s="377"/>
      <c r="AP318" s="379"/>
      <c r="AQ318" s="347"/>
      <c r="AR318" s="377"/>
      <c r="AS318" s="379"/>
      <c r="AT318" s="347"/>
      <c r="AU318" s="377"/>
      <c r="AV318" s="379"/>
      <c r="AW318" s="372"/>
      <c r="AX318" s="375"/>
      <c r="AY318" s="417"/>
      <c r="AZ318" s="411"/>
      <c r="BA318" s="411"/>
      <c r="BB318" s="414"/>
    </row>
    <row r="319" spans="2:62" ht="28.15" customHeight="1" x14ac:dyDescent="0.2">
      <c r="B319" s="30"/>
      <c r="C319" s="340"/>
      <c r="D319" s="218"/>
      <c r="E319" s="192"/>
      <c r="F319" s="192"/>
      <c r="G319" s="191"/>
      <c r="H319" s="360"/>
      <c r="I319" s="392"/>
      <c r="J319" s="392"/>
      <c r="K319" s="392"/>
      <c r="L319" s="25" t="s">
        <v>114</v>
      </c>
      <c r="M319" s="114"/>
      <c r="N319" s="25" t="s">
        <v>112</v>
      </c>
      <c r="O319" s="114"/>
      <c r="P319" s="25" t="s">
        <v>111</v>
      </c>
      <c r="Q319" s="114"/>
      <c r="R319" s="25" t="s">
        <v>110</v>
      </c>
      <c r="S319" s="114"/>
      <c r="T319" s="25" t="s">
        <v>109</v>
      </c>
      <c r="U319" s="114"/>
      <c r="V319" s="25" t="s">
        <v>108</v>
      </c>
      <c r="W319" s="114"/>
      <c r="X319" s="25" t="s">
        <v>107</v>
      </c>
      <c r="Y319" s="114"/>
      <c r="Z319" s="25" t="s">
        <v>106</v>
      </c>
      <c r="AA319" s="114"/>
      <c r="AB319" s="190"/>
      <c r="AC319" s="114"/>
      <c r="AD319" s="190"/>
      <c r="AE319" s="22"/>
      <c r="AF319" s="422"/>
      <c r="AG319" s="422"/>
      <c r="AH319" s="278"/>
      <c r="AI319" s="306"/>
      <c r="AJ319" s="379"/>
      <c r="AK319" s="347"/>
      <c r="AL319" s="377"/>
      <c r="AM319" s="379"/>
      <c r="AN319" s="347"/>
      <c r="AO319" s="377"/>
      <c r="AP319" s="379"/>
      <c r="AQ319" s="347"/>
      <c r="AR319" s="377"/>
      <c r="AS319" s="379"/>
      <c r="AT319" s="347"/>
      <c r="AU319" s="377"/>
      <c r="AV319" s="379"/>
      <c r="AW319" s="372"/>
      <c r="AX319" s="375"/>
      <c r="AY319" s="417"/>
      <c r="AZ319" s="411"/>
      <c r="BA319" s="411"/>
      <c r="BB319" s="414"/>
    </row>
    <row r="320" spans="2:62" ht="28.15" customHeight="1" thickBot="1" x14ac:dyDescent="0.25">
      <c r="B320" s="30"/>
      <c r="C320" s="355"/>
      <c r="D320" s="246"/>
      <c r="E320" s="200"/>
      <c r="F320" s="200"/>
      <c r="G320" s="199"/>
      <c r="H320" s="361"/>
      <c r="I320" s="393"/>
      <c r="J320" s="393"/>
      <c r="K320" s="393"/>
      <c r="L320" s="50" t="s">
        <v>105</v>
      </c>
      <c r="M320" s="51"/>
      <c r="N320" s="50" t="s">
        <v>104</v>
      </c>
      <c r="O320" s="51"/>
      <c r="P320" s="50" t="s">
        <v>103</v>
      </c>
      <c r="Q320" s="51"/>
      <c r="R320" s="50" t="s">
        <v>102</v>
      </c>
      <c r="S320" s="51"/>
      <c r="T320" s="50">
        <v>20</v>
      </c>
      <c r="U320" s="51"/>
      <c r="V320" s="50" t="s">
        <v>101</v>
      </c>
      <c r="W320" s="51"/>
      <c r="X320" s="50" t="s">
        <v>100</v>
      </c>
      <c r="Y320" s="51"/>
      <c r="Z320" s="50" t="s">
        <v>99</v>
      </c>
      <c r="AA320" s="51"/>
      <c r="AB320" s="187"/>
      <c r="AC320" s="51"/>
      <c r="AD320" s="187"/>
      <c r="AE320" s="48"/>
      <c r="AF320" s="424"/>
      <c r="AG320" s="424"/>
      <c r="AH320" s="280"/>
      <c r="AI320" s="306"/>
      <c r="AJ320" s="380"/>
      <c r="AK320" s="381"/>
      <c r="AL320" s="378"/>
      <c r="AM320" s="380"/>
      <c r="AN320" s="381"/>
      <c r="AO320" s="378"/>
      <c r="AP320" s="380"/>
      <c r="AQ320" s="381"/>
      <c r="AR320" s="378"/>
      <c r="AS320" s="380"/>
      <c r="AT320" s="381"/>
      <c r="AU320" s="378"/>
      <c r="AV320" s="380"/>
      <c r="AW320" s="373"/>
      <c r="AX320" s="376"/>
      <c r="AY320" s="418"/>
      <c r="AZ320" s="412"/>
      <c r="BA320" s="412"/>
      <c r="BB320" s="415"/>
    </row>
    <row r="321" spans="2:62" ht="28.15" customHeight="1" x14ac:dyDescent="0.2">
      <c r="B321" s="30"/>
      <c r="C321" s="338">
        <v>3</v>
      </c>
      <c r="D321" s="212"/>
      <c r="E321" s="198"/>
      <c r="F321" s="198"/>
      <c r="G321" s="197"/>
      <c r="H321" s="358"/>
      <c r="I321" s="390"/>
      <c r="J321" s="390"/>
      <c r="K321" s="390"/>
      <c r="L321" s="42" t="s">
        <v>131</v>
      </c>
      <c r="M321" s="43"/>
      <c r="N321" s="42" t="s">
        <v>129</v>
      </c>
      <c r="O321" s="43"/>
      <c r="P321" s="42" t="s">
        <v>128</v>
      </c>
      <c r="Q321" s="43"/>
      <c r="R321" s="42" t="s">
        <v>127</v>
      </c>
      <c r="S321" s="43"/>
      <c r="T321" s="42" t="s">
        <v>126</v>
      </c>
      <c r="U321" s="43"/>
      <c r="V321" s="42" t="s">
        <v>125</v>
      </c>
      <c r="W321" s="43"/>
      <c r="X321" s="42" t="s">
        <v>124</v>
      </c>
      <c r="Y321" s="43"/>
      <c r="Z321" s="42" t="s">
        <v>123</v>
      </c>
      <c r="AA321" s="43"/>
      <c r="AB321" s="196"/>
      <c r="AC321" s="43"/>
      <c r="AD321" s="196"/>
      <c r="AE321" s="39"/>
      <c r="AF321" s="421"/>
      <c r="AG321" s="421"/>
      <c r="AH321" s="279"/>
      <c r="AI321" s="306"/>
      <c r="AJ321" s="349">
        <f>SUMPRODUCT(LEN($M321:$AA324)-LEN(SUBSTITUTE($M321:$AA324,"A", "")))</f>
        <v>0</v>
      </c>
      <c r="AK321" s="352">
        <f>SUMPRODUCT(LEN($AD321:$AD324)-LEN(SUBSTITUTE($AD321:$AD324,"A", "")))</f>
        <v>0</v>
      </c>
      <c r="AL321" s="335">
        <f>SUMPRODUCT(LEN($AC321:$AC324)-LEN(SUBSTITUTE($AC321:$AC324,"A", "")))</f>
        <v>0</v>
      </c>
      <c r="AM321" s="349">
        <f>SUMPRODUCT(LEN($M321:$AA324)-LEN(SUBSTITUTE($M321:$AA324,"S", "")))</f>
        <v>0</v>
      </c>
      <c r="AN321" s="352">
        <f>SUMPRODUCT(LEN($AD321:$AD324)-LEN(SUBSTITUTE($AD321:$AD324,"S", "")))</f>
        <v>0</v>
      </c>
      <c r="AO321" s="335">
        <f>SUMPRODUCT(LEN($AC321:$AC324)-LEN(SUBSTITUTE($AC321:$AC324,"S", "")))</f>
        <v>0</v>
      </c>
      <c r="AP321" s="349">
        <f>SUMPRODUCT(LEN($M321:$AA324)-LEN(SUBSTITUTE($M321:$AA324,"F", "")))</f>
        <v>0</v>
      </c>
      <c r="AQ321" s="352">
        <f>SUMPRODUCT(LEN($AD321:$AD324)-LEN(SUBSTITUTE($AD321:$AD324,"F", "")))</f>
        <v>0</v>
      </c>
      <c r="AR321" s="335">
        <f>SUMPRODUCT(LEN($AC321:$AC324)-LEN(SUBSTITUTE($AC321:$AC324,"F", "")))</f>
        <v>0</v>
      </c>
      <c r="AS321" s="349">
        <f>SUMPRODUCT(LEN($M321:$AA324)-LEN(SUBSTITUTE($M321:$AA324,"G", "")))</f>
        <v>0</v>
      </c>
      <c r="AT321" s="352">
        <f>SUMPRODUCT(LEN($AD321:$AD324)-LEN(SUBSTITUTE($AD321:$AD324,"G", "")))</f>
        <v>0</v>
      </c>
      <c r="AU321" s="335">
        <f>SUMPRODUCT(LEN($AC321:$AC324)-LEN(SUBSTITUTE($AC321:$AC324,"G", "")))</f>
        <v>0</v>
      </c>
      <c r="AV321" s="349">
        <f>SUMPRODUCT(LEN($L321:$AA324)-LEN(SUBSTITUTE($L321:$AA324,"M", "")))</f>
        <v>0</v>
      </c>
      <c r="AW321" s="362">
        <f>SUMPRODUCT(LEN($AD321:$AD324)-LEN(SUBSTITUTE($AD321:$AD324,"M", "")))</f>
        <v>0</v>
      </c>
      <c r="AX321" s="374">
        <f>SUMPRODUCT(LEN($AC321:$AC324)-LEN(SUBSTITUTE($AC321:$AC324,"M", "")))</f>
        <v>0</v>
      </c>
      <c r="AY321" s="416">
        <f>SUMPRODUCT(LEN($AE321:$AE324)-LEN(SUBSTITUTE($AE321:$AE324,"S", "")))</f>
        <v>0</v>
      </c>
      <c r="AZ321" s="410">
        <f>SUMPRODUCT(LEN($AE321:$AE324)-LEN(SUBSTITUTE($AE321:$AE324,"F", "")))</f>
        <v>0</v>
      </c>
      <c r="BA321" s="410">
        <f>SUMPRODUCT(LEN($AE321:$AE324)-LEN(SUBSTITUTE($AE321:$AE324,"G", "")))</f>
        <v>0</v>
      </c>
      <c r="BB321" s="413">
        <f>SUMPRODUCT(LEN($AE321:$AE324)-LEN(SUBSTITUTE($AE321:$AE324,"M", "")))</f>
        <v>0</v>
      </c>
    </row>
    <row r="322" spans="2:62" ht="28.15" customHeight="1" thickBot="1" x14ac:dyDescent="0.25">
      <c r="B322" s="30"/>
      <c r="C322" s="339"/>
      <c r="D322" s="221"/>
      <c r="E322" s="195"/>
      <c r="F322" s="195"/>
      <c r="G322" s="194"/>
      <c r="H322" s="359"/>
      <c r="I322" s="391"/>
      <c r="J322" s="391"/>
      <c r="K322" s="391"/>
      <c r="L322" s="33" t="s">
        <v>122</v>
      </c>
      <c r="M322" s="55"/>
      <c r="N322" s="33" t="s">
        <v>121</v>
      </c>
      <c r="O322" s="55"/>
      <c r="P322" s="33" t="s">
        <v>120</v>
      </c>
      <c r="Q322" s="55"/>
      <c r="R322" s="33" t="s">
        <v>119</v>
      </c>
      <c r="S322" s="55"/>
      <c r="T322" s="33" t="s">
        <v>118</v>
      </c>
      <c r="U322" s="55"/>
      <c r="V322" s="33" t="s">
        <v>117</v>
      </c>
      <c r="W322" s="55"/>
      <c r="X322" s="33" t="s">
        <v>116</v>
      </c>
      <c r="Y322" s="55"/>
      <c r="Z322" s="33" t="s">
        <v>115</v>
      </c>
      <c r="AA322" s="55"/>
      <c r="AB322" s="193"/>
      <c r="AC322" s="55"/>
      <c r="AD322" s="193"/>
      <c r="AE322" s="22"/>
      <c r="AF322" s="422"/>
      <c r="AG322" s="422"/>
      <c r="AH322" s="278"/>
      <c r="AI322" s="306"/>
      <c r="AJ322" s="379"/>
      <c r="AK322" s="347"/>
      <c r="AL322" s="377"/>
      <c r="AM322" s="379"/>
      <c r="AN322" s="347"/>
      <c r="AO322" s="377"/>
      <c r="AP322" s="379"/>
      <c r="AQ322" s="347"/>
      <c r="AR322" s="377"/>
      <c r="AS322" s="379"/>
      <c r="AT322" s="347"/>
      <c r="AU322" s="377"/>
      <c r="AV322" s="379"/>
      <c r="AW322" s="372"/>
      <c r="AX322" s="375"/>
      <c r="AY322" s="417"/>
      <c r="AZ322" s="411"/>
      <c r="BA322" s="411"/>
      <c r="BB322" s="414"/>
    </row>
    <row r="323" spans="2:62" ht="28.15" customHeight="1" x14ac:dyDescent="0.2">
      <c r="B323" s="30"/>
      <c r="C323" s="340"/>
      <c r="D323" s="218"/>
      <c r="E323" s="192"/>
      <c r="F323" s="192"/>
      <c r="G323" s="191"/>
      <c r="H323" s="360"/>
      <c r="I323" s="392"/>
      <c r="J323" s="392"/>
      <c r="K323" s="392"/>
      <c r="L323" s="25" t="s">
        <v>114</v>
      </c>
      <c r="M323" s="114"/>
      <c r="N323" s="25" t="s">
        <v>112</v>
      </c>
      <c r="O323" s="114"/>
      <c r="P323" s="25" t="s">
        <v>111</v>
      </c>
      <c r="Q323" s="114"/>
      <c r="R323" s="25" t="s">
        <v>110</v>
      </c>
      <c r="S323" s="114"/>
      <c r="T323" s="25" t="s">
        <v>109</v>
      </c>
      <c r="U323" s="114"/>
      <c r="V323" s="25" t="s">
        <v>108</v>
      </c>
      <c r="W323" s="114"/>
      <c r="X323" s="25" t="s">
        <v>107</v>
      </c>
      <c r="Y323" s="114"/>
      <c r="Z323" s="25" t="s">
        <v>106</v>
      </c>
      <c r="AA323" s="114"/>
      <c r="AB323" s="190"/>
      <c r="AC323" s="114"/>
      <c r="AD323" s="190"/>
      <c r="AE323" s="22"/>
      <c r="AF323" s="422"/>
      <c r="AG323" s="422"/>
      <c r="AH323" s="278"/>
      <c r="AI323" s="306"/>
      <c r="AJ323" s="379"/>
      <c r="AK323" s="347"/>
      <c r="AL323" s="377"/>
      <c r="AM323" s="379"/>
      <c r="AN323" s="347"/>
      <c r="AO323" s="377"/>
      <c r="AP323" s="379"/>
      <c r="AQ323" s="347"/>
      <c r="AR323" s="377"/>
      <c r="AS323" s="379"/>
      <c r="AT323" s="347"/>
      <c r="AU323" s="377"/>
      <c r="AV323" s="379"/>
      <c r="AW323" s="372"/>
      <c r="AX323" s="375"/>
      <c r="AY323" s="417"/>
      <c r="AZ323" s="411"/>
      <c r="BA323" s="411"/>
      <c r="BB323" s="414"/>
    </row>
    <row r="324" spans="2:62" ht="28.15" customHeight="1" thickBot="1" x14ac:dyDescent="0.25">
      <c r="B324" s="20"/>
      <c r="C324" s="341"/>
      <c r="D324" s="215"/>
      <c r="E324" s="189"/>
      <c r="F324" s="189"/>
      <c r="G324" s="188"/>
      <c r="H324" s="361"/>
      <c r="I324" s="394"/>
      <c r="J324" s="394"/>
      <c r="K324" s="394"/>
      <c r="L324" s="15" t="s">
        <v>105</v>
      </c>
      <c r="M324" s="16"/>
      <c r="N324" s="15" t="s">
        <v>104</v>
      </c>
      <c r="O324" s="16"/>
      <c r="P324" s="15" t="s">
        <v>103</v>
      </c>
      <c r="Q324" s="16"/>
      <c r="R324" s="15" t="s">
        <v>102</v>
      </c>
      <c r="S324" s="16"/>
      <c r="T324" s="15">
        <v>20</v>
      </c>
      <c r="U324" s="16"/>
      <c r="V324" s="15" t="s">
        <v>101</v>
      </c>
      <c r="W324" s="16"/>
      <c r="X324" s="15" t="s">
        <v>100</v>
      </c>
      <c r="Y324" s="16"/>
      <c r="Z324" s="15" t="s">
        <v>99</v>
      </c>
      <c r="AA324" s="16"/>
      <c r="AB324" s="187"/>
      <c r="AC324" s="16"/>
      <c r="AD324" s="186"/>
      <c r="AE324" s="11"/>
      <c r="AF324" s="423"/>
      <c r="AG324" s="423"/>
      <c r="AH324" s="277"/>
      <c r="AI324" s="306"/>
      <c r="AJ324" s="380"/>
      <c r="AK324" s="381"/>
      <c r="AL324" s="378"/>
      <c r="AM324" s="380"/>
      <c r="AN324" s="381"/>
      <c r="AO324" s="378"/>
      <c r="AP324" s="380"/>
      <c r="AQ324" s="381"/>
      <c r="AR324" s="378"/>
      <c r="AS324" s="380"/>
      <c r="AT324" s="381"/>
      <c r="AU324" s="378"/>
      <c r="AV324" s="380"/>
      <c r="AW324" s="373"/>
      <c r="AX324" s="376"/>
      <c r="AY324" s="418"/>
      <c r="AZ324" s="412"/>
      <c r="BA324" s="412"/>
      <c r="BB324" s="415"/>
    </row>
    <row r="325" spans="2:62" ht="85.9" customHeight="1" thickTop="1" thickBot="1" x14ac:dyDescent="0.35">
      <c r="B325" s="113" t="s">
        <v>173</v>
      </c>
      <c r="C325" s="103" t="s">
        <v>172</v>
      </c>
      <c r="D325" s="108" t="s">
        <v>171</v>
      </c>
      <c r="E325" s="211" t="s">
        <v>170</v>
      </c>
      <c r="F325" s="210"/>
      <c r="G325" s="209"/>
      <c r="H325" s="109" t="s">
        <v>169</v>
      </c>
      <c r="I325" s="108" t="s">
        <v>96</v>
      </c>
      <c r="J325" s="108" t="s">
        <v>168</v>
      </c>
      <c r="K325" s="108" t="s">
        <v>97</v>
      </c>
      <c r="L325" s="365" t="s">
        <v>167</v>
      </c>
      <c r="M325" s="366"/>
      <c r="N325" s="365" t="s">
        <v>166</v>
      </c>
      <c r="O325" s="366"/>
      <c r="P325" s="365" t="s">
        <v>166</v>
      </c>
      <c r="Q325" s="367"/>
      <c r="R325" s="365" t="s">
        <v>166</v>
      </c>
      <c r="S325" s="367"/>
      <c r="T325" s="365" t="s">
        <v>166</v>
      </c>
      <c r="U325" s="367"/>
      <c r="V325" s="365" t="s">
        <v>166</v>
      </c>
      <c r="W325" s="367"/>
      <c r="X325" s="365" t="s">
        <v>166</v>
      </c>
      <c r="Y325" s="367"/>
      <c r="Z325" s="365" t="s">
        <v>166</v>
      </c>
      <c r="AA325" s="367"/>
      <c r="AB325" s="368" t="s">
        <v>165</v>
      </c>
      <c r="AC325" s="367"/>
      <c r="AD325" s="109" t="s">
        <v>164</v>
      </c>
      <c r="AE325" s="109" t="s">
        <v>163</v>
      </c>
      <c r="AF325" s="108" t="s">
        <v>162</v>
      </c>
      <c r="AG325" s="108" t="s">
        <v>161</v>
      </c>
      <c r="AH325" s="286" t="s">
        <v>160</v>
      </c>
      <c r="AI325" s="293"/>
      <c r="AJ325" s="104" t="s">
        <v>159</v>
      </c>
      <c r="AK325" s="103" t="s">
        <v>158</v>
      </c>
      <c r="AL325" s="102" t="s">
        <v>157</v>
      </c>
      <c r="AM325" s="104" t="s">
        <v>156</v>
      </c>
      <c r="AN325" s="103" t="s">
        <v>155</v>
      </c>
      <c r="AO325" s="102" t="s">
        <v>154</v>
      </c>
      <c r="AP325" s="104" t="s">
        <v>153</v>
      </c>
      <c r="AQ325" s="103" t="s">
        <v>152</v>
      </c>
      <c r="AR325" s="105" t="s">
        <v>151</v>
      </c>
      <c r="AS325" s="104" t="s">
        <v>150</v>
      </c>
      <c r="AT325" s="103" t="s">
        <v>149</v>
      </c>
      <c r="AU325" s="102" t="s">
        <v>148</v>
      </c>
      <c r="AV325" s="104" t="s">
        <v>147</v>
      </c>
      <c r="AW325" s="103" t="s">
        <v>146</v>
      </c>
      <c r="AX325" s="102" t="s">
        <v>145</v>
      </c>
      <c r="AY325" s="101" t="s">
        <v>144</v>
      </c>
      <c r="AZ325" s="100" t="s">
        <v>143</v>
      </c>
      <c r="BA325" s="100" t="s">
        <v>142</v>
      </c>
      <c r="BB325" s="99" t="s">
        <v>141</v>
      </c>
    </row>
    <row r="326" spans="2:62" ht="48" thickBot="1" x14ac:dyDescent="0.3">
      <c r="B326" s="98" t="s">
        <v>223</v>
      </c>
      <c r="C326" s="97"/>
      <c r="D326" s="208">
        <v>243</v>
      </c>
      <c r="E326" s="425">
        <v>4002.19</v>
      </c>
      <c r="F326" s="426"/>
      <c r="G326" s="427"/>
      <c r="H326" s="95" t="s">
        <v>139</v>
      </c>
      <c r="I326" s="94"/>
      <c r="J326" s="94"/>
      <c r="K326" s="93"/>
      <c r="L326" s="92"/>
      <c r="M326" s="88"/>
      <c r="N326" s="92"/>
      <c r="O326" s="88"/>
      <c r="P326" s="92"/>
      <c r="Q326" s="88"/>
      <c r="R326" s="92"/>
      <c r="S326" s="88"/>
      <c r="T326" s="92"/>
      <c r="U326" s="88"/>
      <c r="V326" s="92"/>
      <c r="W326" s="88"/>
      <c r="X326" s="92"/>
      <c r="Y326" s="88"/>
      <c r="Z326" s="92"/>
      <c r="AA326" s="207"/>
      <c r="AB326" s="90" t="s">
        <v>138</v>
      </c>
      <c r="AC326" s="88"/>
      <c r="AD326" s="88"/>
      <c r="AE326" s="88"/>
      <c r="AF326" s="87"/>
      <c r="AG326" s="87"/>
      <c r="AH326" s="285"/>
      <c r="AI326" s="66" t="s">
        <v>137</v>
      </c>
      <c r="AJ326" s="85">
        <f t="shared" ref="AJ326:BB326" si="42">SUM(AJ328:AJ339)</f>
        <v>23</v>
      </c>
      <c r="AK326" s="84">
        <f t="shared" si="42"/>
        <v>0</v>
      </c>
      <c r="AL326" s="83">
        <f t="shared" si="42"/>
        <v>0</v>
      </c>
      <c r="AM326" s="85">
        <f t="shared" si="42"/>
        <v>6</v>
      </c>
      <c r="AN326" s="84">
        <f t="shared" si="42"/>
        <v>0</v>
      </c>
      <c r="AO326" s="83">
        <f t="shared" si="42"/>
        <v>0</v>
      </c>
      <c r="AP326" s="85">
        <f t="shared" si="42"/>
        <v>0</v>
      </c>
      <c r="AQ326" s="84">
        <f t="shared" si="42"/>
        <v>0</v>
      </c>
      <c r="AR326" s="83">
        <f t="shared" si="42"/>
        <v>0</v>
      </c>
      <c r="AS326" s="85">
        <f t="shared" si="42"/>
        <v>8</v>
      </c>
      <c r="AT326" s="84">
        <f t="shared" si="42"/>
        <v>0</v>
      </c>
      <c r="AU326" s="83">
        <f t="shared" si="42"/>
        <v>0</v>
      </c>
      <c r="AV326" s="85">
        <f t="shared" si="42"/>
        <v>0</v>
      </c>
      <c r="AW326" s="84">
        <f t="shared" si="42"/>
        <v>0</v>
      </c>
      <c r="AX326" s="83">
        <f t="shared" si="42"/>
        <v>0</v>
      </c>
      <c r="AY326" s="82">
        <f t="shared" si="42"/>
        <v>0</v>
      </c>
      <c r="AZ326" s="81">
        <f t="shared" si="42"/>
        <v>0</v>
      </c>
      <c r="BA326" s="81">
        <f t="shared" si="42"/>
        <v>0</v>
      </c>
      <c r="BB326" s="80">
        <f t="shared" si="42"/>
        <v>0</v>
      </c>
      <c r="BC326" s="79" t="s">
        <v>136</v>
      </c>
      <c r="BF326" s="5">
        <f>SUM(AJ326:AL326)/$BG$5</f>
        <v>23</v>
      </c>
      <c r="BG326" s="5">
        <f>SUM(AM326:AO326,AY326)/$BG$5</f>
        <v>6</v>
      </c>
      <c r="BH326" s="5">
        <f>SUM(AP326:AR326,AZ326)/$BG$5</f>
        <v>0</v>
      </c>
      <c r="BI326" s="5">
        <f>SUM(AS326:AU326,BA326)/$BG$5</f>
        <v>8</v>
      </c>
      <c r="BJ326" s="5">
        <f>SUM(AV326:AX326,BB326)/$BG$5</f>
        <v>0</v>
      </c>
    </row>
    <row r="327" spans="2:62" ht="37.5" thickBot="1" x14ac:dyDescent="0.3">
      <c r="B327" s="78"/>
      <c r="C327" s="77"/>
      <c r="D327" s="206"/>
      <c r="E327" s="205"/>
      <c r="F327" s="205"/>
      <c r="G327" s="204"/>
      <c r="H327" s="73"/>
      <c r="I327" s="70"/>
      <c r="J327" s="70"/>
      <c r="K327" s="72"/>
      <c r="L327" s="70"/>
      <c r="M327" s="69"/>
      <c r="N327" s="70"/>
      <c r="O327" s="69"/>
      <c r="P327" s="70"/>
      <c r="Q327" s="69"/>
      <c r="R327" s="70"/>
      <c r="S327" s="69"/>
      <c r="T327" s="70"/>
      <c r="U327" s="69"/>
      <c r="V327" s="70"/>
      <c r="W327" s="69"/>
      <c r="X327" s="70"/>
      <c r="Y327" s="69"/>
      <c r="Z327" s="70"/>
      <c r="AA327" s="69"/>
      <c r="AB327" s="71"/>
      <c r="AC327" s="69"/>
      <c r="AD327" s="69"/>
      <c r="AE327" s="69"/>
      <c r="AF327" s="68"/>
      <c r="AG327" s="68"/>
      <c r="AH327" s="285"/>
      <c r="AI327" s="66" t="s">
        <v>135</v>
      </c>
      <c r="AJ327" s="65">
        <f t="shared" ref="AJ327:BB327" si="43">AJ326/3</f>
        <v>7.666666666666667</v>
      </c>
      <c r="AK327" s="64">
        <f t="shared" si="43"/>
        <v>0</v>
      </c>
      <c r="AL327" s="63">
        <f t="shared" si="43"/>
        <v>0</v>
      </c>
      <c r="AM327" s="65">
        <f t="shared" si="43"/>
        <v>2</v>
      </c>
      <c r="AN327" s="64">
        <f t="shared" si="43"/>
        <v>0</v>
      </c>
      <c r="AO327" s="63">
        <f t="shared" si="43"/>
        <v>0</v>
      </c>
      <c r="AP327" s="65">
        <f t="shared" si="43"/>
        <v>0</v>
      </c>
      <c r="AQ327" s="64">
        <f t="shared" si="43"/>
        <v>0</v>
      </c>
      <c r="AR327" s="63">
        <f t="shared" si="43"/>
        <v>0</v>
      </c>
      <c r="AS327" s="65">
        <f t="shared" si="43"/>
        <v>2.6666666666666665</v>
      </c>
      <c r="AT327" s="64">
        <f t="shared" si="43"/>
        <v>0</v>
      </c>
      <c r="AU327" s="63">
        <f t="shared" si="43"/>
        <v>0</v>
      </c>
      <c r="AV327" s="65">
        <f t="shared" si="43"/>
        <v>0</v>
      </c>
      <c r="AW327" s="64">
        <f t="shared" si="43"/>
        <v>0</v>
      </c>
      <c r="AX327" s="63">
        <f t="shared" si="43"/>
        <v>0</v>
      </c>
      <c r="AY327" s="62">
        <f t="shared" si="43"/>
        <v>0</v>
      </c>
      <c r="AZ327" s="61">
        <f t="shared" si="43"/>
        <v>0</v>
      </c>
      <c r="BA327" s="61">
        <f t="shared" si="43"/>
        <v>0</v>
      </c>
      <c r="BB327" s="60">
        <f t="shared" si="43"/>
        <v>0</v>
      </c>
      <c r="BC327" s="59" t="s">
        <v>134</v>
      </c>
    </row>
    <row r="328" spans="2:62" ht="28.15" customHeight="1" x14ac:dyDescent="0.2">
      <c r="B328" s="30"/>
      <c r="C328" s="338">
        <v>1</v>
      </c>
      <c r="D328" s="212"/>
      <c r="E328" s="198"/>
      <c r="F328" s="198"/>
      <c r="G328" s="197"/>
      <c r="H328" s="358" t="s">
        <v>595</v>
      </c>
      <c r="I328" s="390">
        <v>147</v>
      </c>
      <c r="J328" s="390">
        <v>29</v>
      </c>
      <c r="K328" s="390">
        <v>7</v>
      </c>
      <c r="L328" s="42" t="s">
        <v>131</v>
      </c>
      <c r="M328" s="43" t="s">
        <v>132</v>
      </c>
      <c r="N328" s="42" t="s">
        <v>129</v>
      </c>
      <c r="O328" s="43" t="s">
        <v>496</v>
      </c>
      <c r="P328" s="42" t="s">
        <v>128</v>
      </c>
      <c r="Q328" s="43" t="s">
        <v>179</v>
      </c>
      <c r="R328" s="42" t="s">
        <v>127</v>
      </c>
      <c r="S328" s="43" t="s">
        <v>132</v>
      </c>
      <c r="T328" s="42" t="s">
        <v>126</v>
      </c>
      <c r="U328" s="43" t="s">
        <v>496</v>
      </c>
      <c r="V328" s="42" t="s">
        <v>125</v>
      </c>
      <c r="W328" s="43" t="s">
        <v>130</v>
      </c>
      <c r="X328" s="42" t="s">
        <v>124</v>
      </c>
      <c r="Y328" s="43"/>
      <c r="Z328" s="42" t="s">
        <v>123</v>
      </c>
      <c r="AA328" s="43"/>
      <c r="AB328" s="196"/>
      <c r="AC328" s="43"/>
      <c r="AD328" s="196"/>
      <c r="AE328" s="58"/>
      <c r="AF328" s="421"/>
      <c r="AG328" s="421"/>
      <c r="AH328" s="279"/>
      <c r="AI328" s="306"/>
      <c r="AJ328" s="349">
        <f>SUMPRODUCT(LEN($M328:$AA331)-LEN(SUBSTITUTE($M328:$AA331,"A", "")))</f>
        <v>23</v>
      </c>
      <c r="AK328" s="352">
        <f>SUMPRODUCT(LEN($AD328:$AD331)-LEN(SUBSTITUTE($AD328:$AD331,"A", "")))</f>
        <v>0</v>
      </c>
      <c r="AL328" s="335">
        <f>SUMPRODUCT(LEN($AC328:$AC331)-LEN(SUBSTITUTE($AC328:$AC331,"A", "")))</f>
        <v>0</v>
      </c>
      <c r="AM328" s="349">
        <f>SUMPRODUCT(LEN($M328:$AA331)-LEN(SUBSTITUTE($M328:$AA331,"S", "")))</f>
        <v>6</v>
      </c>
      <c r="AN328" s="352">
        <f>SUMPRODUCT(LEN($AD328:$AD331)-LEN(SUBSTITUTE($AD328:$AD331,"S", "")))</f>
        <v>0</v>
      </c>
      <c r="AO328" s="335">
        <f>SUMPRODUCT(LEN($AC328:$AC331)-LEN(SUBSTITUTE($AC328:$AC331,"S", "")))</f>
        <v>0</v>
      </c>
      <c r="AP328" s="349">
        <f>SUMPRODUCT(LEN($M328:$AA331)-LEN(SUBSTITUTE($M328:$AA331,"F", "")))</f>
        <v>0</v>
      </c>
      <c r="AQ328" s="352">
        <f>SUMPRODUCT(LEN($AD328:$AD331)-LEN(SUBSTITUTE($AD328:$AD331,"F", "")))</f>
        <v>0</v>
      </c>
      <c r="AR328" s="335">
        <f>SUMPRODUCT(LEN($AC328:$AC331)-LEN(SUBSTITUTE($AC328:$AC331,"F", "")))</f>
        <v>0</v>
      </c>
      <c r="AS328" s="349">
        <f>SUMPRODUCT(LEN($M328:$AA331)-LEN(SUBSTITUTE($M328:$AA331,"G", "")))</f>
        <v>8</v>
      </c>
      <c r="AT328" s="352">
        <f>SUMPRODUCT(LEN($AD328:$AD331)-LEN(SUBSTITUTE($AD328:$AD331,"G", "")))</f>
        <v>0</v>
      </c>
      <c r="AU328" s="335">
        <f>SUMPRODUCT(LEN($AC328:$AC331)-LEN(SUBSTITUTE($AC328:$AC331,"G", "")))</f>
        <v>0</v>
      </c>
      <c r="AV328" s="349">
        <f>SUMPRODUCT(LEN($L328:$AA331)-LEN(SUBSTITUTE($L328:$AA331,"M", "")))</f>
        <v>0</v>
      </c>
      <c r="AW328" s="362">
        <f>SUMPRODUCT(LEN($AD328:$AD331)-LEN(SUBSTITUTE($AD328:$AD331,"M", "")))</f>
        <v>0</v>
      </c>
      <c r="AX328" s="374">
        <f>SUMPRODUCT(LEN($AC328:$AC331)-LEN(SUBSTITUTE($AC328:$AC331,"M", "")))</f>
        <v>0</v>
      </c>
      <c r="AY328" s="416">
        <f>SUMPRODUCT(LEN($AE328:$AE331)-LEN(SUBSTITUTE($AE328:$AE331,"S", "")))</f>
        <v>0</v>
      </c>
      <c r="AZ328" s="410">
        <f>SUMPRODUCT(LEN($AE328:$AE331)-LEN(SUBSTITUTE($AE328:$AE331,"F", "")))</f>
        <v>0</v>
      </c>
      <c r="BA328" s="410">
        <f>SUMPRODUCT(LEN($AE328:$AE331)-LEN(SUBSTITUTE($AE328:$AE331,"G", "")))</f>
        <v>0</v>
      </c>
      <c r="BB328" s="413">
        <f>SUMPRODUCT(LEN($AE328:$AE331)-LEN(SUBSTITUTE($AE328:$AE331,"M", "")))</f>
        <v>0</v>
      </c>
    </row>
    <row r="329" spans="2:62" ht="28.15" customHeight="1" thickBot="1" x14ac:dyDescent="0.25">
      <c r="B329" s="30"/>
      <c r="C329" s="339"/>
      <c r="D329" s="221"/>
      <c r="E329" s="195"/>
      <c r="F329" s="195"/>
      <c r="G329" s="194"/>
      <c r="H329" s="359"/>
      <c r="I329" s="391"/>
      <c r="J329" s="391"/>
      <c r="K329" s="391"/>
      <c r="L329" s="33" t="s">
        <v>122</v>
      </c>
      <c r="M329" s="55" t="s">
        <v>132</v>
      </c>
      <c r="N329" s="33" t="s">
        <v>121</v>
      </c>
      <c r="O329" s="55" t="s">
        <v>179</v>
      </c>
      <c r="P329" s="33" t="s">
        <v>120</v>
      </c>
      <c r="Q329" s="55" t="s">
        <v>179</v>
      </c>
      <c r="R329" s="33" t="s">
        <v>119</v>
      </c>
      <c r="S329" s="55" t="s">
        <v>467</v>
      </c>
      <c r="T329" s="33" t="s">
        <v>118</v>
      </c>
      <c r="U329" s="55" t="s">
        <v>542</v>
      </c>
      <c r="V329" s="33" t="s">
        <v>117</v>
      </c>
      <c r="W329" s="55" t="s">
        <v>130</v>
      </c>
      <c r="X329" s="33" t="s">
        <v>116</v>
      </c>
      <c r="Y329" s="55"/>
      <c r="Z329" s="33" t="s">
        <v>115</v>
      </c>
      <c r="AA329" s="55"/>
      <c r="AB329" s="193"/>
      <c r="AC329" s="55"/>
      <c r="AD329" s="193"/>
      <c r="AE329" s="57"/>
      <c r="AF329" s="422"/>
      <c r="AG329" s="422"/>
      <c r="AH329" s="278"/>
      <c r="AI329" s="306"/>
      <c r="AJ329" s="379"/>
      <c r="AK329" s="347"/>
      <c r="AL329" s="377"/>
      <c r="AM329" s="379"/>
      <c r="AN329" s="347"/>
      <c r="AO329" s="377"/>
      <c r="AP329" s="379"/>
      <c r="AQ329" s="347"/>
      <c r="AR329" s="377"/>
      <c r="AS329" s="379"/>
      <c r="AT329" s="347"/>
      <c r="AU329" s="377"/>
      <c r="AV329" s="379"/>
      <c r="AW329" s="372"/>
      <c r="AX329" s="375"/>
      <c r="AY329" s="417"/>
      <c r="AZ329" s="411"/>
      <c r="BA329" s="411"/>
      <c r="BB329" s="414"/>
    </row>
    <row r="330" spans="2:62" ht="28.15" customHeight="1" x14ac:dyDescent="0.2">
      <c r="B330" s="30"/>
      <c r="C330" s="340"/>
      <c r="D330" s="218"/>
      <c r="E330" s="192"/>
      <c r="F330" s="192"/>
      <c r="G330" s="191"/>
      <c r="H330" s="360">
        <v>243</v>
      </c>
      <c r="I330" s="392"/>
      <c r="J330" s="392"/>
      <c r="K330" s="392"/>
      <c r="L330" s="25" t="s">
        <v>114</v>
      </c>
      <c r="M330" s="114" t="s">
        <v>179</v>
      </c>
      <c r="N330" s="25" t="s">
        <v>112</v>
      </c>
      <c r="O330" s="114" t="s">
        <v>179</v>
      </c>
      <c r="P330" s="25" t="s">
        <v>111</v>
      </c>
      <c r="Q330" s="114" t="s">
        <v>684</v>
      </c>
      <c r="R330" s="25" t="s">
        <v>110</v>
      </c>
      <c r="S330" s="114" t="s">
        <v>132</v>
      </c>
      <c r="T330" s="25" t="s">
        <v>109</v>
      </c>
      <c r="U330" s="114" t="s">
        <v>354</v>
      </c>
      <c r="V330" s="25" t="s">
        <v>108</v>
      </c>
      <c r="W330" s="114"/>
      <c r="X330" s="25" t="s">
        <v>107</v>
      </c>
      <c r="Y330" s="114"/>
      <c r="Z330" s="25" t="s">
        <v>106</v>
      </c>
      <c r="AA330" s="114"/>
      <c r="AB330" s="190"/>
      <c r="AC330" s="114"/>
      <c r="AD330" s="190"/>
      <c r="AE330" s="57"/>
      <c r="AF330" s="422"/>
      <c r="AG330" s="422"/>
      <c r="AH330" s="278"/>
      <c r="AI330" s="306"/>
      <c r="AJ330" s="379"/>
      <c r="AK330" s="347"/>
      <c r="AL330" s="377"/>
      <c r="AM330" s="379"/>
      <c r="AN330" s="347"/>
      <c r="AO330" s="377"/>
      <c r="AP330" s="379"/>
      <c r="AQ330" s="347"/>
      <c r="AR330" s="377"/>
      <c r="AS330" s="379"/>
      <c r="AT330" s="347"/>
      <c r="AU330" s="377"/>
      <c r="AV330" s="379"/>
      <c r="AW330" s="372"/>
      <c r="AX330" s="375"/>
      <c r="AY330" s="417"/>
      <c r="AZ330" s="411"/>
      <c r="BA330" s="411"/>
      <c r="BB330" s="414"/>
    </row>
    <row r="331" spans="2:62" ht="28.15" customHeight="1" thickBot="1" x14ac:dyDescent="0.25">
      <c r="B331" s="30"/>
      <c r="C331" s="355"/>
      <c r="D331" s="246"/>
      <c r="E331" s="200"/>
      <c r="F331" s="200"/>
      <c r="G331" s="199"/>
      <c r="H331" s="361"/>
      <c r="I331" s="393"/>
      <c r="J331" s="393"/>
      <c r="K331" s="393"/>
      <c r="L331" s="50" t="s">
        <v>105</v>
      </c>
      <c r="M331" s="51" t="s">
        <v>132</v>
      </c>
      <c r="N331" s="50" t="s">
        <v>104</v>
      </c>
      <c r="O331" s="51" t="s">
        <v>467</v>
      </c>
      <c r="P331" s="50" t="s">
        <v>103</v>
      </c>
      <c r="Q331" s="51" t="s">
        <v>179</v>
      </c>
      <c r="R331" s="50" t="s">
        <v>102</v>
      </c>
      <c r="S331" s="51" t="s">
        <v>470</v>
      </c>
      <c r="T331" s="50">
        <v>20</v>
      </c>
      <c r="U331" s="51" t="s">
        <v>130</v>
      </c>
      <c r="V331" s="50" t="s">
        <v>101</v>
      </c>
      <c r="W331" s="51"/>
      <c r="X331" s="50" t="s">
        <v>100</v>
      </c>
      <c r="Y331" s="51"/>
      <c r="Z331" s="50" t="s">
        <v>99</v>
      </c>
      <c r="AA331" s="51"/>
      <c r="AB331" s="187"/>
      <c r="AC331" s="51"/>
      <c r="AD331" s="187"/>
      <c r="AE331" s="56"/>
      <c r="AF331" s="424"/>
      <c r="AG331" s="424"/>
      <c r="AH331" s="280"/>
      <c r="AI331" s="306"/>
      <c r="AJ331" s="380"/>
      <c r="AK331" s="381"/>
      <c r="AL331" s="378"/>
      <c r="AM331" s="380"/>
      <c r="AN331" s="381"/>
      <c r="AO331" s="378"/>
      <c r="AP331" s="380"/>
      <c r="AQ331" s="381"/>
      <c r="AR331" s="378"/>
      <c r="AS331" s="380"/>
      <c r="AT331" s="381"/>
      <c r="AU331" s="378"/>
      <c r="AV331" s="380"/>
      <c r="AW331" s="373"/>
      <c r="AX331" s="376"/>
      <c r="AY331" s="418"/>
      <c r="AZ331" s="412"/>
      <c r="BA331" s="412"/>
      <c r="BB331" s="415"/>
    </row>
    <row r="332" spans="2:62" ht="28.15" customHeight="1" x14ac:dyDescent="0.2">
      <c r="B332" s="30"/>
      <c r="C332" s="338">
        <v>2</v>
      </c>
      <c r="D332" s="212"/>
      <c r="E332" s="198"/>
      <c r="F332" s="198"/>
      <c r="G332" s="197"/>
      <c r="H332" s="358"/>
      <c r="I332" s="390"/>
      <c r="J332" s="390"/>
      <c r="K332" s="390"/>
      <c r="L332" s="42" t="s">
        <v>131</v>
      </c>
      <c r="M332" s="43"/>
      <c r="N332" s="42" t="s">
        <v>129</v>
      </c>
      <c r="O332" s="43"/>
      <c r="P332" s="42" t="s">
        <v>128</v>
      </c>
      <c r="Q332" s="43"/>
      <c r="R332" s="42" t="s">
        <v>127</v>
      </c>
      <c r="S332" s="43"/>
      <c r="T332" s="42" t="s">
        <v>126</v>
      </c>
      <c r="U332" s="43"/>
      <c r="V332" s="42" t="s">
        <v>125</v>
      </c>
      <c r="W332" s="43"/>
      <c r="X332" s="42" t="s">
        <v>124</v>
      </c>
      <c r="Y332" s="43"/>
      <c r="Z332" s="42" t="s">
        <v>123</v>
      </c>
      <c r="AA332" s="43"/>
      <c r="AB332" s="196"/>
      <c r="AC332" s="43"/>
      <c r="AD332" s="196"/>
      <c r="AE332" s="39"/>
      <c r="AF332" s="421"/>
      <c r="AG332" s="421"/>
      <c r="AH332" s="279"/>
      <c r="AI332" s="306"/>
      <c r="AJ332" s="349">
        <f>SUMPRODUCT(LEN($M332:$AA335)-LEN(SUBSTITUTE($M332:$AA335,"A", "")))</f>
        <v>0</v>
      </c>
      <c r="AK332" s="352">
        <f>SUMPRODUCT(LEN($AD332:$AD335)-LEN(SUBSTITUTE($AD332:$AD335,"A", "")))</f>
        <v>0</v>
      </c>
      <c r="AL332" s="335">
        <f>SUMPRODUCT(LEN($AC332:$AC335)-LEN(SUBSTITUTE($AC332:$AC335,"A", "")))</f>
        <v>0</v>
      </c>
      <c r="AM332" s="349">
        <f>SUMPRODUCT(LEN($M332:$AA335)-LEN(SUBSTITUTE($M332:$AA335,"S", "")))</f>
        <v>0</v>
      </c>
      <c r="AN332" s="352">
        <f>SUMPRODUCT(LEN($AD332:$AD335)-LEN(SUBSTITUTE($AD332:$AD335,"S", "")))</f>
        <v>0</v>
      </c>
      <c r="AO332" s="335">
        <f>SUMPRODUCT(LEN($AC332:$AC335)-LEN(SUBSTITUTE($AC332:$AC335,"S", "")))</f>
        <v>0</v>
      </c>
      <c r="AP332" s="349">
        <f>SUMPRODUCT(LEN($M332:$AA335)-LEN(SUBSTITUTE($M332:$AA335,"F", "")))</f>
        <v>0</v>
      </c>
      <c r="AQ332" s="352">
        <f>SUMPRODUCT(LEN($AD332:$AD335)-LEN(SUBSTITUTE($AD332:$AD335,"F", "")))</f>
        <v>0</v>
      </c>
      <c r="AR332" s="335">
        <f>SUMPRODUCT(LEN($AC332:$AC335)-LEN(SUBSTITUTE($AC332:$AC335,"F", "")))</f>
        <v>0</v>
      </c>
      <c r="AS332" s="349">
        <f>SUMPRODUCT(LEN($M332:$AA335)-LEN(SUBSTITUTE($M332:$AA335,"G", "")))</f>
        <v>0</v>
      </c>
      <c r="AT332" s="352">
        <f>SUMPRODUCT(LEN($AD332:$AD335)-LEN(SUBSTITUTE($AD332:$AD335,"G", "")))</f>
        <v>0</v>
      </c>
      <c r="AU332" s="335">
        <f>SUMPRODUCT(LEN($AC332:$AC335)-LEN(SUBSTITUTE($AC332:$AC335,"G", "")))</f>
        <v>0</v>
      </c>
      <c r="AV332" s="349">
        <f>SUMPRODUCT(LEN($L332:$AA335)-LEN(SUBSTITUTE($L332:$AA335,"M", "")))</f>
        <v>0</v>
      </c>
      <c r="AW332" s="362">
        <f>SUMPRODUCT(LEN($AD332:$AD335)-LEN(SUBSTITUTE($AD332:$AD335,"M", "")))</f>
        <v>0</v>
      </c>
      <c r="AX332" s="374">
        <f>SUMPRODUCT(LEN($AC332:$AC335)-LEN(SUBSTITUTE($AC332:$AC335,"M", "")))</f>
        <v>0</v>
      </c>
      <c r="AY332" s="416">
        <f>SUMPRODUCT(LEN($AE332:$AE335)-LEN(SUBSTITUTE($AE332:$AE335,"S", "")))</f>
        <v>0</v>
      </c>
      <c r="AZ332" s="410">
        <f>SUMPRODUCT(LEN($AE332:$AE335)-LEN(SUBSTITUTE($AE332:$AE335,"F", "")))</f>
        <v>0</v>
      </c>
      <c r="BA332" s="410">
        <f>SUMPRODUCT(LEN($AE332:$AE335)-LEN(SUBSTITUTE($AE332:$AE335,"G", "")))</f>
        <v>0</v>
      </c>
      <c r="BB332" s="413">
        <f>SUMPRODUCT(LEN($AE332:$AE335)-LEN(SUBSTITUTE($AE332:$AE335,"M", "")))</f>
        <v>0</v>
      </c>
    </row>
    <row r="333" spans="2:62" ht="28.15" customHeight="1" thickBot="1" x14ac:dyDescent="0.25">
      <c r="B333" s="30"/>
      <c r="C333" s="339"/>
      <c r="D333" s="221"/>
      <c r="E333" s="195"/>
      <c r="F333" s="195"/>
      <c r="G333" s="194"/>
      <c r="H333" s="359"/>
      <c r="I333" s="391"/>
      <c r="J333" s="391"/>
      <c r="K333" s="391"/>
      <c r="L333" s="33" t="s">
        <v>122</v>
      </c>
      <c r="M333" s="55"/>
      <c r="N333" s="33" t="s">
        <v>121</v>
      </c>
      <c r="O333" s="55"/>
      <c r="P333" s="33" t="s">
        <v>120</v>
      </c>
      <c r="Q333" s="55"/>
      <c r="R333" s="33" t="s">
        <v>119</v>
      </c>
      <c r="S333" s="55"/>
      <c r="T333" s="33" t="s">
        <v>118</v>
      </c>
      <c r="U333" s="55"/>
      <c r="V333" s="33" t="s">
        <v>117</v>
      </c>
      <c r="W333" s="55"/>
      <c r="X333" s="33" t="s">
        <v>116</v>
      </c>
      <c r="Y333" s="55"/>
      <c r="Z333" s="33" t="s">
        <v>115</v>
      </c>
      <c r="AA333" s="55"/>
      <c r="AB333" s="193"/>
      <c r="AC333" s="55"/>
      <c r="AD333" s="193"/>
      <c r="AE333" s="22"/>
      <c r="AF333" s="422"/>
      <c r="AG333" s="422"/>
      <c r="AH333" s="278"/>
      <c r="AI333" s="306"/>
      <c r="AJ333" s="379"/>
      <c r="AK333" s="347"/>
      <c r="AL333" s="377"/>
      <c r="AM333" s="379"/>
      <c r="AN333" s="347"/>
      <c r="AO333" s="377"/>
      <c r="AP333" s="379"/>
      <c r="AQ333" s="347"/>
      <c r="AR333" s="377"/>
      <c r="AS333" s="379"/>
      <c r="AT333" s="347"/>
      <c r="AU333" s="377"/>
      <c r="AV333" s="379"/>
      <c r="AW333" s="372"/>
      <c r="AX333" s="375"/>
      <c r="AY333" s="417"/>
      <c r="AZ333" s="411"/>
      <c r="BA333" s="411"/>
      <c r="BB333" s="414"/>
    </row>
    <row r="334" spans="2:62" ht="28.15" customHeight="1" x14ac:dyDescent="0.2">
      <c r="B334" s="30"/>
      <c r="C334" s="340"/>
      <c r="D334" s="218"/>
      <c r="E334" s="192"/>
      <c r="F334" s="192"/>
      <c r="G334" s="191"/>
      <c r="H334" s="360"/>
      <c r="I334" s="392"/>
      <c r="J334" s="392"/>
      <c r="K334" s="392"/>
      <c r="L334" s="25" t="s">
        <v>114</v>
      </c>
      <c r="M334" s="114"/>
      <c r="N334" s="25" t="s">
        <v>112</v>
      </c>
      <c r="O334" s="114"/>
      <c r="P334" s="25" t="s">
        <v>111</v>
      </c>
      <c r="Q334" s="114"/>
      <c r="R334" s="25" t="s">
        <v>110</v>
      </c>
      <c r="S334" s="114"/>
      <c r="T334" s="25" t="s">
        <v>109</v>
      </c>
      <c r="U334" s="114"/>
      <c r="V334" s="25" t="s">
        <v>108</v>
      </c>
      <c r="W334" s="114"/>
      <c r="X334" s="25" t="s">
        <v>107</v>
      </c>
      <c r="Y334" s="114"/>
      <c r="Z334" s="25" t="s">
        <v>106</v>
      </c>
      <c r="AA334" s="114"/>
      <c r="AB334" s="190"/>
      <c r="AC334" s="114"/>
      <c r="AD334" s="190"/>
      <c r="AE334" s="22"/>
      <c r="AF334" s="422"/>
      <c r="AG334" s="422"/>
      <c r="AH334" s="278"/>
      <c r="AI334" s="306"/>
      <c r="AJ334" s="379"/>
      <c r="AK334" s="347"/>
      <c r="AL334" s="377"/>
      <c r="AM334" s="379"/>
      <c r="AN334" s="347"/>
      <c r="AO334" s="377"/>
      <c r="AP334" s="379"/>
      <c r="AQ334" s="347"/>
      <c r="AR334" s="377"/>
      <c r="AS334" s="379"/>
      <c r="AT334" s="347"/>
      <c r="AU334" s="377"/>
      <c r="AV334" s="379"/>
      <c r="AW334" s="372"/>
      <c r="AX334" s="375"/>
      <c r="AY334" s="417"/>
      <c r="AZ334" s="411"/>
      <c r="BA334" s="411"/>
      <c r="BB334" s="414"/>
    </row>
    <row r="335" spans="2:62" ht="28.15" customHeight="1" thickBot="1" x14ac:dyDescent="0.25">
      <c r="B335" s="30"/>
      <c r="C335" s="355"/>
      <c r="D335" s="246"/>
      <c r="E335" s="200"/>
      <c r="F335" s="200"/>
      <c r="G335" s="199"/>
      <c r="H335" s="361"/>
      <c r="I335" s="393"/>
      <c r="J335" s="393"/>
      <c r="K335" s="393"/>
      <c r="L335" s="50" t="s">
        <v>105</v>
      </c>
      <c r="M335" s="51"/>
      <c r="N335" s="50" t="s">
        <v>104</v>
      </c>
      <c r="O335" s="51"/>
      <c r="P335" s="50" t="s">
        <v>103</v>
      </c>
      <c r="Q335" s="51"/>
      <c r="R335" s="50" t="s">
        <v>102</v>
      </c>
      <c r="S335" s="51"/>
      <c r="T335" s="50">
        <v>20</v>
      </c>
      <c r="U335" s="51"/>
      <c r="V335" s="50" t="s">
        <v>101</v>
      </c>
      <c r="W335" s="51"/>
      <c r="X335" s="50" t="s">
        <v>100</v>
      </c>
      <c r="Y335" s="51"/>
      <c r="Z335" s="50" t="s">
        <v>99</v>
      </c>
      <c r="AA335" s="51"/>
      <c r="AB335" s="187"/>
      <c r="AC335" s="51"/>
      <c r="AD335" s="187"/>
      <c r="AE335" s="48"/>
      <c r="AF335" s="424"/>
      <c r="AG335" s="424"/>
      <c r="AH335" s="280"/>
      <c r="AI335" s="306"/>
      <c r="AJ335" s="380"/>
      <c r="AK335" s="381"/>
      <c r="AL335" s="378"/>
      <c r="AM335" s="380"/>
      <c r="AN335" s="381"/>
      <c r="AO335" s="378"/>
      <c r="AP335" s="380"/>
      <c r="AQ335" s="381"/>
      <c r="AR335" s="378"/>
      <c r="AS335" s="380"/>
      <c r="AT335" s="381"/>
      <c r="AU335" s="378"/>
      <c r="AV335" s="380"/>
      <c r="AW335" s="373"/>
      <c r="AX335" s="376"/>
      <c r="AY335" s="418"/>
      <c r="AZ335" s="412"/>
      <c r="BA335" s="412"/>
      <c r="BB335" s="415"/>
    </row>
    <row r="336" spans="2:62" ht="28.15" customHeight="1" x14ac:dyDescent="0.2">
      <c r="B336" s="30"/>
      <c r="C336" s="338">
        <v>3</v>
      </c>
      <c r="D336" s="212"/>
      <c r="E336" s="198"/>
      <c r="F336" s="198"/>
      <c r="G336" s="197"/>
      <c r="H336" s="358"/>
      <c r="I336" s="390"/>
      <c r="J336" s="390"/>
      <c r="K336" s="390"/>
      <c r="L336" s="42" t="s">
        <v>131</v>
      </c>
      <c r="M336" s="43"/>
      <c r="N336" s="42" t="s">
        <v>129</v>
      </c>
      <c r="O336" s="43"/>
      <c r="P336" s="42" t="s">
        <v>128</v>
      </c>
      <c r="Q336" s="43"/>
      <c r="R336" s="42" t="s">
        <v>127</v>
      </c>
      <c r="S336" s="43"/>
      <c r="T336" s="42" t="s">
        <v>126</v>
      </c>
      <c r="U336" s="43"/>
      <c r="V336" s="42" t="s">
        <v>125</v>
      </c>
      <c r="W336" s="43"/>
      <c r="X336" s="42" t="s">
        <v>124</v>
      </c>
      <c r="Y336" s="43"/>
      <c r="Z336" s="42" t="s">
        <v>123</v>
      </c>
      <c r="AA336" s="43"/>
      <c r="AB336" s="196"/>
      <c r="AC336" s="43"/>
      <c r="AD336" s="196"/>
      <c r="AE336" s="39"/>
      <c r="AF336" s="421"/>
      <c r="AG336" s="421"/>
      <c r="AH336" s="279"/>
      <c r="AI336" s="306"/>
      <c r="AJ336" s="349">
        <f>SUMPRODUCT(LEN($M336:$AA339)-LEN(SUBSTITUTE($M336:$AA339,"A", "")))</f>
        <v>0</v>
      </c>
      <c r="AK336" s="352">
        <f>SUMPRODUCT(LEN($AD336:$AD339)-LEN(SUBSTITUTE($AD336:$AD339,"A", "")))</f>
        <v>0</v>
      </c>
      <c r="AL336" s="335">
        <f>SUMPRODUCT(LEN($AC336:$AC339)-LEN(SUBSTITUTE($AC336:$AC339,"A", "")))</f>
        <v>0</v>
      </c>
      <c r="AM336" s="349">
        <f>SUMPRODUCT(LEN($M336:$AA339)-LEN(SUBSTITUTE($M336:$AA339,"S", "")))</f>
        <v>0</v>
      </c>
      <c r="AN336" s="352">
        <f>SUMPRODUCT(LEN($AD336:$AD339)-LEN(SUBSTITUTE($AD336:$AD339,"S", "")))</f>
        <v>0</v>
      </c>
      <c r="AO336" s="335">
        <f>SUMPRODUCT(LEN($AC336:$AC339)-LEN(SUBSTITUTE($AC336:$AC339,"S", "")))</f>
        <v>0</v>
      </c>
      <c r="AP336" s="349">
        <f>SUMPRODUCT(LEN($M336:$AA339)-LEN(SUBSTITUTE($M336:$AA339,"F", "")))</f>
        <v>0</v>
      </c>
      <c r="AQ336" s="352">
        <f>SUMPRODUCT(LEN($AD336:$AD339)-LEN(SUBSTITUTE($AD336:$AD339,"F", "")))</f>
        <v>0</v>
      </c>
      <c r="AR336" s="335">
        <f>SUMPRODUCT(LEN($AC336:$AC339)-LEN(SUBSTITUTE($AC336:$AC339,"F", "")))</f>
        <v>0</v>
      </c>
      <c r="AS336" s="349">
        <f>SUMPRODUCT(LEN($M336:$AA339)-LEN(SUBSTITUTE($M336:$AA339,"G", "")))</f>
        <v>0</v>
      </c>
      <c r="AT336" s="352">
        <f>SUMPRODUCT(LEN($AD336:$AD339)-LEN(SUBSTITUTE($AD336:$AD339,"G", "")))</f>
        <v>0</v>
      </c>
      <c r="AU336" s="335">
        <f>SUMPRODUCT(LEN($AC336:$AC339)-LEN(SUBSTITUTE($AC336:$AC339,"G", "")))</f>
        <v>0</v>
      </c>
      <c r="AV336" s="349">
        <f>SUMPRODUCT(LEN($L336:$AA339)-LEN(SUBSTITUTE($L336:$AA339,"M", "")))</f>
        <v>0</v>
      </c>
      <c r="AW336" s="362">
        <f>SUMPRODUCT(LEN($AD336:$AD339)-LEN(SUBSTITUTE($AD336:$AD339,"M", "")))</f>
        <v>0</v>
      </c>
      <c r="AX336" s="374">
        <f>SUMPRODUCT(LEN($AC336:$AC339)-LEN(SUBSTITUTE($AC336:$AC339,"M", "")))</f>
        <v>0</v>
      </c>
      <c r="AY336" s="416">
        <f>SUMPRODUCT(LEN($AE336:$AE339)-LEN(SUBSTITUTE($AE336:$AE339,"S", "")))</f>
        <v>0</v>
      </c>
      <c r="AZ336" s="410">
        <f>SUMPRODUCT(LEN($AE336:$AE339)-LEN(SUBSTITUTE($AE336:$AE339,"F", "")))</f>
        <v>0</v>
      </c>
      <c r="BA336" s="410">
        <f>SUMPRODUCT(LEN($AE336:$AE339)-LEN(SUBSTITUTE($AE336:$AE339,"G", "")))</f>
        <v>0</v>
      </c>
      <c r="BB336" s="413">
        <f>SUMPRODUCT(LEN($AE336:$AE339)-LEN(SUBSTITUTE($AE336:$AE339,"M", "")))</f>
        <v>0</v>
      </c>
    </row>
    <row r="337" spans="2:62" ht="28.15" customHeight="1" thickBot="1" x14ac:dyDescent="0.25">
      <c r="B337" s="30"/>
      <c r="C337" s="339"/>
      <c r="D337" s="221"/>
      <c r="E337" s="195"/>
      <c r="F337" s="195"/>
      <c r="G337" s="194"/>
      <c r="H337" s="359"/>
      <c r="I337" s="391"/>
      <c r="J337" s="391"/>
      <c r="K337" s="391"/>
      <c r="L337" s="33" t="s">
        <v>122</v>
      </c>
      <c r="M337" s="55"/>
      <c r="N337" s="33" t="s">
        <v>121</v>
      </c>
      <c r="O337" s="55"/>
      <c r="P337" s="33" t="s">
        <v>120</v>
      </c>
      <c r="Q337" s="55"/>
      <c r="R337" s="33" t="s">
        <v>119</v>
      </c>
      <c r="S337" s="55"/>
      <c r="T337" s="33" t="s">
        <v>118</v>
      </c>
      <c r="U337" s="55"/>
      <c r="V337" s="33" t="s">
        <v>117</v>
      </c>
      <c r="W337" s="55"/>
      <c r="X337" s="33" t="s">
        <v>116</v>
      </c>
      <c r="Y337" s="55"/>
      <c r="Z337" s="33" t="s">
        <v>115</v>
      </c>
      <c r="AA337" s="55"/>
      <c r="AB337" s="193"/>
      <c r="AC337" s="55"/>
      <c r="AD337" s="193"/>
      <c r="AE337" s="22"/>
      <c r="AF337" s="422"/>
      <c r="AG337" s="422"/>
      <c r="AH337" s="278"/>
      <c r="AI337" s="306"/>
      <c r="AJ337" s="379"/>
      <c r="AK337" s="347"/>
      <c r="AL337" s="377"/>
      <c r="AM337" s="379"/>
      <c r="AN337" s="347"/>
      <c r="AO337" s="377"/>
      <c r="AP337" s="379"/>
      <c r="AQ337" s="347"/>
      <c r="AR337" s="377"/>
      <c r="AS337" s="379"/>
      <c r="AT337" s="347"/>
      <c r="AU337" s="377"/>
      <c r="AV337" s="379"/>
      <c r="AW337" s="372"/>
      <c r="AX337" s="375"/>
      <c r="AY337" s="417"/>
      <c r="AZ337" s="411"/>
      <c r="BA337" s="411"/>
      <c r="BB337" s="414"/>
    </row>
    <row r="338" spans="2:62" ht="28.15" customHeight="1" x14ac:dyDescent="0.2">
      <c r="B338" s="30"/>
      <c r="C338" s="340"/>
      <c r="D338" s="218"/>
      <c r="E338" s="192"/>
      <c r="F338" s="192"/>
      <c r="G338" s="191"/>
      <c r="H338" s="360"/>
      <c r="I338" s="392"/>
      <c r="J338" s="392"/>
      <c r="K338" s="392"/>
      <c r="L338" s="25" t="s">
        <v>114</v>
      </c>
      <c r="M338" s="114"/>
      <c r="N338" s="25" t="s">
        <v>112</v>
      </c>
      <c r="O338" s="114"/>
      <c r="P338" s="25" t="s">
        <v>111</v>
      </c>
      <c r="Q338" s="114"/>
      <c r="R338" s="25" t="s">
        <v>110</v>
      </c>
      <c r="S338" s="114"/>
      <c r="T338" s="25" t="s">
        <v>109</v>
      </c>
      <c r="U338" s="114"/>
      <c r="V338" s="25" t="s">
        <v>108</v>
      </c>
      <c r="W338" s="114"/>
      <c r="X338" s="25" t="s">
        <v>107</v>
      </c>
      <c r="Y338" s="114"/>
      <c r="Z338" s="25" t="s">
        <v>106</v>
      </c>
      <c r="AA338" s="114"/>
      <c r="AB338" s="190"/>
      <c r="AC338" s="114"/>
      <c r="AD338" s="190"/>
      <c r="AE338" s="22"/>
      <c r="AF338" s="422"/>
      <c r="AG338" s="422"/>
      <c r="AH338" s="278"/>
      <c r="AI338" s="306"/>
      <c r="AJ338" s="379"/>
      <c r="AK338" s="347"/>
      <c r="AL338" s="377"/>
      <c r="AM338" s="379"/>
      <c r="AN338" s="347"/>
      <c r="AO338" s="377"/>
      <c r="AP338" s="379"/>
      <c r="AQ338" s="347"/>
      <c r="AR338" s="377"/>
      <c r="AS338" s="379"/>
      <c r="AT338" s="347"/>
      <c r="AU338" s="377"/>
      <c r="AV338" s="379"/>
      <c r="AW338" s="372"/>
      <c r="AX338" s="375"/>
      <c r="AY338" s="417"/>
      <c r="AZ338" s="411"/>
      <c r="BA338" s="411"/>
      <c r="BB338" s="414"/>
    </row>
    <row r="339" spans="2:62" ht="28.15" customHeight="1" thickBot="1" x14ac:dyDescent="0.25">
      <c r="B339" s="20"/>
      <c r="C339" s="341"/>
      <c r="D339" s="215"/>
      <c r="E339" s="189"/>
      <c r="F339" s="189"/>
      <c r="G339" s="188"/>
      <c r="H339" s="361"/>
      <c r="I339" s="394"/>
      <c r="J339" s="394"/>
      <c r="K339" s="394"/>
      <c r="L339" s="15" t="s">
        <v>105</v>
      </c>
      <c r="M339" s="16"/>
      <c r="N339" s="15" t="s">
        <v>104</v>
      </c>
      <c r="O339" s="16"/>
      <c r="P339" s="15" t="s">
        <v>103</v>
      </c>
      <c r="Q339" s="16"/>
      <c r="R339" s="15" t="s">
        <v>102</v>
      </c>
      <c r="S339" s="16"/>
      <c r="T339" s="15">
        <v>20</v>
      </c>
      <c r="U339" s="16"/>
      <c r="V339" s="15" t="s">
        <v>101</v>
      </c>
      <c r="W339" s="16"/>
      <c r="X339" s="15" t="s">
        <v>100</v>
      </c>
      <c r="Y339" s="16"/>
      <c r="Z339" s="15" t="s">
        <v>99</v>
      </c>
      <c r="AA339" s="16"/>
      <c r="AB339" s="187"/>
      <c r="AC339" s="16"/>
      <c r="AD339" s="186"/>
      <c r="AE339" s="11"/>
      <c r="AF339" s="423"/>
      <c r="AG339" s="423"/>
      <c r="AH339" s="277"/>
      <c r="AI339" s="306"/>
      <c r="AJ339" s="380"/>
      <c r="AK339" s="381"/>
      <c r="AL339" s="378"/>
      <c r="AM339" s="380"/>
      <c r="AN339" s="381"/>
      <c r="AO339" s="378"/>
      <c r="AP339" s="380"/>
      <c r="AQ339" s="381"/>
      <c r="AR339" s="378"/>
      <c r="AS339" s="380"/>
      <c r="AT339" s="381"/>
      <c r="AU339" s="378"/>
      <c r="AV339" s="380"/>
      <c r="AW339" s="373"/>
      <c r="AX339" s="376"/>
      <c r="AY339" s="418"/>
      <c r="AZ339" s="412"/>
      <c r="BA339" s="412"/>
      <c r="BB339" s="415"/>
    </row>
    <row r="340" spans="2:62" ht="85.9" customHeight="1" thickTop="1" thickBot="1" x14ac:dyDescent="0.35">
      <c r="B340" s="113" t="s">
        <v>173</v>
      </c>
      <c r="C340" s="103" t="s">
        <v>172</v>
      </c>
      <c r="D340" s="108" t="s">
        <v>171</v>
      </c>
      <c r="E340" s="211" t="s">
        <v>170</v>
      </c>
      <c r="F340" s="210"/>
      <c r="G340" s="209"/>
      <c r="H340" s="109" t="s">
        <v>169</v>
      </c>
      <c r="I340" s="108" t="s">
        <v>96</v>
      </c>
      <c r="J340" s="108" t="s">
        <v>168</v>
      </c>
      <c r="K340" s="108" t="s">
        <v>97</v>
      </c>
      <c r="L340" s="365" t="s">
        <v>167</v>
      </c>
      <c r="M340" s="366"/>
      <c r="N340" s="365" t="s">
        <v>166</v>
      </c>
      <c r="O340" s="366"/>
      <c r="P340" s="365" t="s">
        <v>166</v>
      </c>
      <c r="Q340" s="367"/>
      <c r="R340" s="365" t="s">
        <v>166</v>
      </c>
      <c r="S340" s="367"/>
      <c r="T340" s="365" t="s">
        <v>166</v>
      </c>
      <c r="U340" s="367"/>
      <c r="V340" s="365" t="s">
        <v>166</v>
      </c>
      <c r="W340" s="367"/>
      <c r="X340" s="365" t="s">
        <v>166</v>
      </c>
      <c r="Y340" s="367"/>
      <c r="Z340" s="365" t="s">
        <v>166</v>
      </c>
      <c r="AA340" s="367"/>
      <c r="AB340" s="368" t="s">
        <v>165</v>
      </c>
      <c r="AC340" s="367"/>
      <c r="AD340" s="109" t="s">
        <v>164</v>
      </c>
      <c r="AE340" s="109" t="s">
        <v>163</v>
      </c>
      <c r="AF340" s="108" t="s">
        <v>162</v>
      </c>
      <c r="AG340" s="108" t="s">
        <v>161</v>
      </c>
      <c r="AH340" s="286" t="s">
        <v>160</v>
      </c>
      <c r="AI340" s="293"/>
      <c r="AJ340" s="104" t="s">
        <v>159</v>
      </c>
      <c r="AK340" s="103" t="s">
        <v>158</v>
      </c>
      <c r="AL340" s="102" t="s">
        <v>157</v>
      </c>
      <c r="AM340" s="104" t="s">
        <v>156</v>
      </c>
      <c r="AN340" s="103" t="s">
        <v>155</v>
      </c>
      <c r="AO340" s="102" t="s">
        <v>154</v>
      </c>
      <c r="AP340" s="104" t="s">
        <v>153</v>
      </c>
      <c r="AQ340" s="103" t="s">
        <v>152</v>
      </c>
      <c r="AR340" s="105" t="s">
        <v>151</v>
      </c>
      <c r="AS340" s="104" t="s">
        <v>150</v>
      </c>
      <c r="AT340" s="103" t="s">
        <v>149</v>
      </c>
      <c r="AU340" s="102" t="s">
        <v>148</v>
      </c>
      <c r="AV340" s="104" t="s">
        <v>147</v>
      </c>
      <c r="AW340" s="103" t="s">
        <v>146</v>
      </c>
      <c r="AX340" s="102" t="s">
        <v>145</v>
      </c>
      <c r="AY340" s="101" t="s">
        <v>144</v>
      </c>
      <c r="AZ340" s="100" t="s">
        <v>143</v>
      </c>
      <c r="BA340" s="100" t="s">
        <v>142</v>
      </c>
      <c r="BB340" s="99" t="s">
        <v>141</v>
      </c>
    </row>
    <row r="341" spans="2:62" ht="48" thickBot="1" x14ac:dyDescent="0.3">
      <c r="B341" s="98" t="s">
        <v>222</v>
      </c>
      <c r="C341" s="97"/>
      <c r="D341" s="208">
        <v>243</v>
      </c>
      <c r="E341" s="425">
        <v>8157.77</v>
      </c>
      <c r="F341" s="426"/>
      <c r="G341" s="427"/>
      <c r="H341" s="95" t="s">
        <v>139</v>
      </c>
      <c r="I341" s="94"/>
      <c r="J341" s="94"/>
      <c r="K341" s="93"/>
      <c r="L341" s="92"/>
      <c r="M341" s="88"/>
      <c r="N341" s="92"/>
      <c r="O341" s="88"/>
      <c r="P341" s="92"/>
      <c r="Q341" s="88"/>
      <c r="R341" s="92"/>
      <c r="S341" s="88"/>
      <c r="T341" s="92"/>
      <c r="U341" s="88"/>
      <c r="V341" s="92"/>
      <c r="W341" s="88"/>
      <c r="X341" s="92"/>
      <c r="Y341" s="88"/>
      <c r="Z341" s="92"/>
      <c r="AA341" s="207"/>
      <c r="AB341" s="90" t="s">
        <v>138</v>
      </c>
      <c r="AC341" s="88"/>
      <c r="AD341" s="88"/>
      <c r="AE341" s="88"/>
      <c r="AF341" s="87"/>
      <c r="AG341" s="87"/>
      <c r="AH341" s="285"/>
      <c r="AI341" s="66" t="s">
        <v>137</v>
      </c>
      <c r="AJ341" s="85">
        <f t="shared" ref="AJ341:BB341" si="44">SUM(AJ343:AJ354)</f>
        <v>62</v>
      </c>
      <c r="AK341" s="84">
        <f t="shared" si="44"/>
        <v>3</v>
      </c>
      <c r="AL341" s="83">
        <f t="shared" si="44"/>
        <v>0</v>
      </c>
      <c r="AM341" s="85">
        <f t="shared" si="44"/>
        <v>8</v>
      </c>
      <c r="AN341" s="84">
        <f t="shared" si="44"/>
        <v>0</v>
      </c>
      <c r="AO341" s="83">
        <f t="shared" si="44"/>
        <v>0</v>
      </c>
      <c r="AP341" s="85">
        <f t="shared" si="44"/>
        <v>0</v>
      </c>
      <c r="AQ341" s="84">
        <f t="shared" si="44"/>
        <v>0</v>
      </c>
      <c r="AR341" s="83">
        <f t="shared" si="44"/>
        <v>1</v>
      </c>
      <c r="AS341" s="85">
        <f t="shared" si="44"/>
        <v>17</v>
      </c>
      <c r="AT341" s="84">
        <f t="shared" si="44"/>
        <v>0</v>
      </c>
      <c r="AU341" s="83">
        <f t="shared" si="44"/>
        <v>1</v>
      </c>
      <c r="AV341" s="85">
        <f t="shared" si="44"/>
        <v>0</v>
      </c>
      <c r="AW341" s="84">
        <f t="shared" si="44"/>
        <v>0</v>
      </c>
      <c r="AX341" s="83">
        <f t="shared" si="44"/>
        <v>0</v>
      </c>
      <c r="AY341" s="82">
        <f t="shared" si="44"/>
        <v>0</v>
      </c>
      <c r="AZ341" s="81">
        <f t="shared" si="44"/>
        <v>0</v>
      </c>
      <c r="BA341" s="81">
        <f t="shared" si="44"/>
        <v>0</v>
      </c>
      <c r="BB341" s="80">
        <f t="shared" si="44"/>
        <v>0</v>
      </c>
      <c r="BC341" s="79" t="s">
        <v>136</v>
      </c>
      <c r="BF341" s="5">
        <f>SUM(AJ341:AL341)/$BG$5</f>
        <v>65</v>
      </c>
      <c r="BG341" s="5">
        <f>SUM(AM341:AO341,AY341)/$BG$5</f>
        <v>8</v>
      </c>
      <c r="BH341" s="5">
        <f>SUM(AP341:AR341,AZ341)/$BG$5</f>
        <v>1</v>
      </c>
      <c r="BI341" s="5">
        <f>SUM(AS341:AU341,BA341)/$BG$5</f>
        <v>18</v>
      </c>
      <c r="BJ341" s="5">
        <f>SUM(AV341:AX341,BB341)/$BG$5</f>
        <v>0</v>
      </c>
    </row>
    <row r="342" spans="2:62" ht="37.5" thickBot="1" x14ac:dyDescent="0.3">
      <c r="B342" s="78"/>
      <c r="C342" s="77"/>
      <c r="D342" s="206"/>
      <c r="E342" s="205"/>
      <c r="F342" s="205"/>
      <c r="G342" s="204"/>
      <c r="H342" s="73"/>
      <c r="I342" s="70"/>
      <c r="J342" s="70"/>
      <c r="K342" s="72"/>
      <c r="L342" s="70"/>
      <c r="M342" s="69"/>
      <c r="N342" s="70"/>
      <c r="O342" s="69"/>
      <c r="P342" s="70"/>
      <c r="Q342" s="69"/>
      <c r="R342" s="70"/>
      <c r="S342" s="69"/>
      <c r="T342" s="70"/>
      <c r="U342" s="69"/>
      <c r="V342" s="70"/>
      <c r="W342" s="69"/>
      <c r="X342" s="70"/>
      <c r="Y342" s="69"/>
      <c r="Z342" s="70"/>
      <c r="AA342" s="69"/>
      <c r="AB342" s="71"/>
      <c r="AC342" s="69"/>
      <c r="AD342" s="69"/>
      <c r="AE342" s="69"/>
      <c r="AF342" s="68"/>
      <c r="AG342" s="68"/>
      <c r="AH342" s="285"/>
      <c r="AI342" s="66" t="s">
        <v>135</v>
      </c>
      <c r="AJ342" s="65">
        <f t="shared" ref="AJ342:BB342" si="45">AJ341/3</f>
        <v>20.666666666666668</v>
      </c>
      <c r="AK342" s="64">
        <f t="shared" si="45"/>
        <v>1</v>
      </c>
      <c r="AL342" s="63">
        <f t="shared" si="45"/>
        <v>0</v>
      </c>
      <c r="AM342" s="65">
        <f t="shared" si="45"/>
        <v>2.6666666666666665</v>
      </c>
      <c r="AN342" s="64">
        <f t="shared" si="45"/>
        <v>0</v>
      </c>
      <c r="AO342" s="63">
        <f t="shared" si="45"/>
        <v>0</v>
      </c>
      <c r="AP342" s="65">
        <f t="shared" si="45"/>
        <v>0</v>
      </c>
      <c r="AQ342" s="64">
        <f t="shared" si="45"/>
        <v>0</v>
      </c>
      <c r="AR342" s="63">
        <f t="shared" si="45"/>
        <v>0.33333333333333331</v>
      </c>
      <c r="AS342" s="65">
        <f t="shared" si="45"/>
        <v>5.666666666666667</v>
      </c>
      <c r="AT342" s="64">
        <f t="shared" si="45"/>
        <v>0</v>
      </c>
      <c r="AU342" s="63">
        <f t="shared" si="45"/>
        <v>0.33333333333333331</v>
      </c>
      <c r="AV342" s="65">
        <f t="shared" si="45"/>
        <v>0</v>
      </c>
      <c r="AW342" s="64">
        <f t="shared" si="45"/>
        <v>0</v>
      </c>
      <c r="AX342" s="63">
        <f t="shared" si="45"/>
        <v>0</v>
      </c>
      <c r="AY342" s="62">
        <f t="shared" si="45"/>
        <v>0</v>
      </c>
      <c r="AZ342" s="61">
        <f t="shared" si="45"/>
        <v>0</v>
      </c>
      <c r="BA342" s="61">
        <f t="shared" si="45"/>
        <v>0</v>
      </c>
      <c r="BB342" s="60">
        <f t="shared" si="45"/>
        <v>0</v>
      </c>
      <c r="BC342" s="59" t="s">
        <v>134</v>
      </c>
    </row>
    <row r="343" spans="2:62" ht="28.15" customHeight="1" x14ac:dyDescent="0.2">
      <c r="B343" s="30"/>
      <c r="C343" s="338">
        <v>1</v>
      </c>
      <c r="D343" s="212"/>
      <c r="E343" s="198"/>
      <c r="F343" s="198"/>
      <c r="G343" s="197"/>
      <c r="H343" s="358" t="s">
        <v>595</v>
      </c>
      <c r="I343" s="390">
        <v>164</v>
      </c>
      <c r="J343" s="390">
        <v>35</v>
      </c>
      <c r="K343" s="390">
        <v>8</v>
      </c>
      <c r="L343" s="42" t="s">
        <v>131</v>
      </c>
      <c r="M343" s="43" t="s">
        <v>458</v>
      </c>
      <c r="N343" s="42" t="s">
        <v>129</v>
      </c>
      <c r="O343" s="43" t="s">
        <v>458</v>
      </c>
      <c r="P343" s="42" t="s">
        <v>128</v>
      </c>
      <c r="Q343" s="43" t="s">
        <v>684</v>
      </c>
      <c r="R343" s="42" t="s">
        <v>127</v>
      </c>
      <c r="S343" s="43" t="s">
        <v>1584</v>
      </c>
      <c r="T343" s="42" t="s">
        <v>126</v>
      </c>
      <c r="U343" s="43" t="s">
        <v>493</v>
      </c>
      <c r="V343" s="42" t="s">
        <v>125</v>
      </c>
      <c r="W343" s="43" t="s">
        <v>493</v>
      </c>
      <c r="X343" s="42" t="s">
        <v>124</v>
      </c>
      <c r="Y343" s="43" t="s">
        <v>130</v>
      </c>
      <c r="Z343" s="42" t="s">
        <v>123</v>
      </c>
      <c r="AA343" s="43"/>
      <c r="AB343" s="196">
        <v>29</v>
      </c>
      <c r="AC343" s="43" t="s">
        <v>496</v>
      </c>
      <c r="AD343" s="196" t="s">
        <v>357</v>
      </c>
      <c r="AE343" s="58"/>
      <c r="AF343" s="421"/>
      <c r="AG343" s="421"/>
      <c r="AH343" s="279"/>
      <c r="AI343" s="306"/>
      <c r="AJ343" s="349">
        <f>SUMPRODUCT(LEN($M343:$AA346)-LEN(SUBSTITUTE($M343:$AA346,"A", "")))</f>
        <v>62</v>
      </c>
      <c r="AK343" s="352">
        <f>SUMPRODUCT(LEN($AD343:$AD346)-LEN(SUBSTITUTE($AD343:$AD346,"A", "")))</f>
        <v>3</v>
      </c>
      <c r="AL343" s="335">
        <f>SUMPRODUCT(LEN($AC343:$AC346)-LEN(SUBSTITUTE($AC343:$AC346,"A", "")))</f>
        <v>0</v>
      </c>
      <c r="AM343" s="349">
        <f>SUMPRODUCT(LEN($M343:$AA346)-LEN(SUBSTITUTE($M343:$AA346,"S", "")))</f>
        <v>8</v>
      </c>
      <c r="AN343" s="352">
        <f>SUMPRODUCT(LEN($AD343:$AD346)-LEN(SUBSTITUTE($AD343:$AD346,"S", "")))</f>
        <v>0</v>
      </c>
      <c r="AO343" s="335">
        <f>SUMPRODUCT(LEN($AC343:$AC346)-LEN(SUBSTITUTE($AC343:$AC346,"S", "")))</f>
        <v>0</v>
      </c>
      <c r="AP343" s="349">
        <f>SUMPRODUCT(LEN($M343:$AA346)-LEN(SUBSTITUTE($M343:$AA346,"F", "")))</f>
        <v>0</v>
      </c>
      <c r="AQ343" s="352">
        <f>SUMPRODUCT(LEN($AD343:$AD346)-LEN(SUBSTITUTE($AD343:$AD346,"F", "")))</f>
        <v>0</v>
      </c>
      <c r="AR343" s="335">
        <f>SUMPRODUCT(LEN($AC343:$AC346)-LEN(SUBSTITUTE($AC343:$AC346,"F", "")))</f>
        <v>1</v>
      </c>
      <c r="AS343" s="349">
        <f>SUMPRODUCT(LEN($M343:$AA346)-LEN(SUBSTITUTE($M343:$AA346,"G", "")))</f>
        <v>17</v>
      </c>
      <c r="AT343" s="352">
        <f>SUMPRODUCT(LEN($AD343:$AD346)-LEN(SUBSTITUTE($AD343:$AD346,"G", "")))</f>
        <v>0</v>
      </c>
      <c r="AU343" s="335">
        <f>SUMPRODUCT(LEN($AC343:$AC346)-LEN(SUBSTITUTE($AC343:$AC346,"G", "")))</f>
        <v>1</v>
      </c>
      <c r="AV343" s="349">
        <f>SUMPRODUCT(LEN($L343:$AA346)-LEN(SUBSTITUTE($L343:$AA346,"M", "")))</f>
        <v>0</v>
      </c>
      <c r="AW343" s="362">
        <f>SUMPRODUCT(LEN($AD343:$AD346)-LEN(SUBSTITUTE($AD343:$AD346,"M", "")))</f>
        <v>0</v>
      </c>
      <c r="AX343" s="374">
        <f>SUMPRODUCT(LEN($AC343:$AC346)-LEN(SUBSTITUTE($AC343:$AC346,"M", "")))</f>
        <v>0</v>
      </c>
      <c r="AY343" s="416">
        <f>SUMPRODUCT(LEN($AE343:$AE346)-LEN(SUBSTITUTE($AE343:$AE346,"S", "")))</f>
        <v>0</v>
      </c>
      <c r="AZ343" s="410">
        <f>SUMPRODUCT(LEN($AE343:$AE346)-LEN(SUBSTITUTE($AE343:$AE346,"F", "")))</f>
        <v>0</v>
      </c>
      <c r="BA343" s="410">
        <f>SUMPRODUCT(LEN($AE343:$AE346)-LEN(SUBSTITUTE($AE343:$AE346,"G", "")))</f>
        <v>0</v>
      </c>
      <c r="BB343" s="413">
        <f>SUMPRODUCT(LEN($AE343:$AE346)-LEN(SUBSTITUTE($AE343:$AE346,"M", "")))</f>
        <v>0</v>
      </c>
    </row>
    <row r="344" spans="2:62" ht="28.15" customHeight="1" thickBot="1" x14ac:dyDescent="0.25">
      <c r="B344" s="30"/>
      <c r="C344" s="339"/>
      <c r="D344" s="221"/>
      <c r="E344" s="195"/>
      <c r="F344" s="195"/>
      <c r="G344" s="194"/>
      <c r="H344" s="359"/>
      <c r="I344" s="391"/>
      <c r="J344" s="391"/>
      <c r="K344" s="391"/>
      <c r="L344" s="33" t="s">
        <v>122</v>
      </c>
      <c r="M344" s="55" t="s">
        <v>458</v>
      </c>
      <c r="N344" s="33" t="s">
        <v>121</v>
      </c>
      <c r="O344" s="55" t="s">
        <v>457</v>
      </c>
      <c r="P344" s="33" t="s">
        <v>120</v>
      </c>
      <c r="Q344" s="55" t="s">
        <v>708</v>
      </c>
      <c r="R344" s="33" t="s">
        <v>119</v>
      </c>
      <c r="S344" s="55" t="s">
        <v>697</v>
      </c>
      <c r="T344" s="33" t="s">
        <v>118</v>
      </c>
      <c r="U344" s="55" t="s">
        <v>684</v>
      </c>
      <c r="V344" s="33" t="s">
        <v>117</v>
      </c>
      <c r="W344" s="55" t="s">
        <v>179</v>
      </c>
      <c r="X344" s="33" t="s">
        <v>116</v>
      </c>
      <c r="Y344" s="55" t="s">
        <v>130</v>
      </c>
      <c r="Z344" s="33" t="s">
        <v>115</v>
      </c>
      <c r="AA344" s="55"/>
      <c r="AB344" s="193">
        <v>30</v>
      </c>
      <c r="AC344" s="55" t="s">
        <v>1011</v>
      </c>
      <c r="AD344" s="193"/>
      <c r="AE344" s="57"/>
      <c r="AF344" s="422"/>
      <c r="AG344" s="422"/>
      <c r="AH344" s="278"/>
      <c r="AI344" s="306"/>
      <c r="AJ344" s="379"/>
      <c r="AK344" s="347"/>
      <c r="AL344" s="377"/>
      <c r="AM344" s="379"/>
      <c r="AN344" s="347"/>
      <c r="AO344" s="377"/>
      <c r="AP344" s="379"/>
      <c r="AQ344" s="347"/>
      <c r="AR344" s="377"/>
      <c r="AS344" s="379"/>
      <c r="AT344" s="347"/>
      <c r="AU344" s="377"/>
      <c r="AV344" s="379"/>
      <c r="AW344" s="372"/>
      <c r="AX344" s="375"/>
      <c r="AY344" s="417"/>
      <c r="AZ344" s="411"/>
      <c r="BA344" s="411"/>
      <c r="BB344" s="414"/>
    </row>
    <row r="345" spans="2:62" ht="28.15" customHeight="1" x14ac:dyDescent="0.2">
      <c r="B345" s="30"/>
      <c r="C345" s="340"/>
      <c r="D345" s="218"/>
      <c r="E345" s="192"/>
      <c r="F345" s="192"/>
      <c r="G345" s="191"/>
      <c r="H345" s="360">
        <v>243</v>
      </c>
      <c r="I345" s="392"/>
      <c r="J345" s="392"/>
      <c r="K345" s="392"/>
      <c r="L345" s="25" t="s">
        <v>114</v>
      </c>
      <c r="M345" s="114" t="s">
        <v>357</v>
      </c>
      <c r="N345" s="25" t="s">
        <v>112</v>
      </c>
      <c r="O345" s="114" t="s">
        <v>467</v>
      </c>
      <c r="P345" s="25" t="s">
        <v>111</v>
      </c>
      <c r="Q345" s="114" t="s">
        <v>527</v>
      </c>
      <c r="R345" s="25" t="s">
        <v>110</v>
      </c>
      <c r="S345" s="114" t="s">
        <v>866</v>
      </c>
      <c r="T345" s="25" t="s">
        <v>109</v>
      </c>
      <c r="U345" s="114" t="s">
        <v>357</v>
      </c>
      <c r="V345" s="25" t="s">
        <v>108</v>
      </c>
      <c r="W345" s="114" t="s">
        <v>353</v>
      </c>
      <c r="X345" s="25" t="s">
        <v>107</v>
      </c>
      <c r="Y345" s="114" t="s">
        <v>130</v>
      </c>
      <c r="Z345" s="25" t="s">
        <v>106</v>
      </c>
      <c r="AA345" s="114"/>
      <c r="AB345" s="190"/>
      <c r="AC345" s="114"/>
      <c r="AD345" s="190"/>
      <c r="AE345" s="57"/>
      <c r="AF345" s="422"/>
      <c r="AG345" s="422"/>
      <c r="AH345" s="278"/>
      <c r="AI345" s="306"/>
      <c r="AJ345" s="379"/>
      <c r="AK345" s="347"/>
      <c r="AL345" s="377"/>
      <c r="AM345" s="379"/>
      <c r="AN345" s="347"/>
      <c r="AO345" s="377"/>
      <c r="AP345" s="379"/>
      <c r="AQ345" s="347"/>
      <c r="AR345" s="377"/>
      <c r="AS345" s="379"/>
      <c r="AT345" s="347"/>
      <c r="AU345" s="377"/>
      <c r="AV345" s="379"/>
      <c r="AW345" s="372"/>
      <c r="AX345" s="375"/>
      <c r="AY345" s="417"/>
      <c r="AZ345" s="411"/>
      <c r="BA345" s="411"/>
      <c r="BB345" s="414"/>
    </row>
    <row r="346" spans="2:62" ht="28.15" customHeight="1" thickBot="1" x14ac:dyDescent="0.25">
      <c r="B346" s="30"/>
      <c r="C346" s="355"/>
      <c r="D346" s="246"/>
      <c r="E346" s="200"/>
      <c r="F346" s="200"/>
      <c r="G346" s="199"/>
      <c r="H346" s="361"/>
      <c r="I346" s="393"/>
      <c r="J346" s="393"/>
      <c r="K346" s="393"/>
      <c r="L346" s="50" t="s">
        <v>105</v>
      </c>
      <c r="M346" s="51" t="s">
        <v>357</v>
      </c>
      <c r="N346" s="50" t="s">
        <v>104</v>
      </c>
      <c r="O346" s="51" t="s">
        <v>479</v>
      </c>
      <c r="P346" s="50" t="s">
        <v>103</v>
      </c>
      <c r="Q346" s="51" t="s">
        <v>479</v>
      </c>
      <c r="R346" s="50" t="s">
        <v>102</v>
      </c>
      <c r="S346" s="51" t="s">
        <v>479</v>
      </c>
      <c r="T346" s="50">
        <v>20</v>
      </c>
      <c r="U346" s="51" t="s">
        <v>509</v>
      </c>
      <c r="V346" s="50" t="s">
        <v>101</v>
      </c>
      <c r="W346" s="51" t="s">
        <v>351</v>
      </c>
      <c r="X346" s="50" t="s">
        <v>100</v>
      </c>
      <c r="Y346" s="51"/>
      <c r="Z346" s="50" t="s">
        <v>99</v>
      </c>
      <c r="AA346" s="51"/>
      <c r="AB346" s="187"/>
      <c r="AC346" s="51"/>
      <c r="AD346" s="187"/>
      <c r="AE346" s="56"/>
      <c r="AF346" s="424"/>
      <c r="AG346" s="424"/>
      <c r="AH346" s="280"/>
      <c r="AI346" s="306"/>
      <c r="AJ346" s="380"/>
      <c r="AK346" s="381"/>
      <c r="AL346" s="378"/>
      <c r="AM346" s="380"/>
      <c r="AN346" s="381"/>
      <c r="AO346" s="378"/>
      <c r="AP346" s="380"/>
      <c r="AQ346" s="381"/>
      <c r="AR346" s="378"/>
      <c r="AS346" s="380"/>
      <c r="AT346" s="381"/>
      <c r="AU346" s="378"/>
      <c r="AV346" s="380"/>
      <c r="AW346" s="373"/>
      <c r="AX346" s="376"/>
      <c r="AY346" s="418"/>
      <c r="AZ346" s="412"/>
      <c r="BA346" s="412"/>
      <c r="BB346" s="415"/>
    </row>
    <row r="347" spans="2:62" ht="28.15" customHeight="1" x14ac:dyDescent="0.2">
      <c r="B347" s="30"/>
      <c r="C347" s="338">
        <v>2</v>
      </c>
      <c r="D347" s="212"/>
      <c r="E347" s="198"/>
      <c r="F347" s="198"/>
      <c r="G347" s="197"/>
      <c r="H347" s="358"/>
      <c r="I347" s="390"/>
      <c r="J347" s="390"/>
      <c r="K347" s="390"/>
      <c r="L347" s="42" t="s">
        <v>131</v>
      </c>
      <c r="M347" s="43"/>
      <c r="N347" s="42" t="s">
        <v>129</v>
      </c>
      <c r="O347" s="43"/>
      <c r="P347" s="42" t="s">
        <v>128</v>
      </c>
      <c r="Q347" s="43"/>
      <c r="R347" s="42" t="s">
        <v>127</v>
      </c>
      <c r="S347" s="43"/>
      <c r="T347" s="42" t="s">
        <v>126</v>
      </c>
      <c r="U347" s="43"/>
      <c r="V347" s="42" t="s">
        <v>125</v>
      </c>
      <c r="W347" s="43"/>
      <c r="X347" s="42" t="s">
        <v>124</v>
      </c>
      <c r="Y347" s="43"/>
      <c r="Z347" s="42" t="s">
        <v>123</v>
      </c>
      <c r="AA347" s="43"/>
      <c r="AB347" s="196"/>
      <c r="AC347" s="43"/>
      <c r="AD347" s="196"/>
      <c r="AE347" s="39"/>
      <c r="AF347" s="421"/>
      <c r="AG347" s="421"/>
      <c r="AH347" s="279"/>
      <c r="AI347" s="306"/>
      <c r="AJ347" s="349">
        <f>SUMPRODUCT(LEN($M347:$AA350)-LEN(SUBSTITUTE($M347:$AA350,"A", "")))</f>
        <v>0</v>
      </c>
      <c r="AK347" s="352">
        <f>SUMPRODUCT(LEN($AD347:$AD350)-LEN(SUBSTITUTE($AD347:$AD350,"A", "")))</f>
        <v>0</v>
      </c>
      <c r="AL347" s="335">
        <f>SUMPRODUCT(LEN($AC347:$AC350)-LEN(SUBSTITUTE($AC347:$AC350,"A", "")))</f>
        <v>0</v>
      </c>
      <c r="AM347" s="349">
        <f>SUMPRODUCT(LEN($M347:$AA350)-LEN(SUBSTITUTE($M347:$AA350,"S", "")))</f>
        <v>0</v>
      </c>
      <c r="AN347" s="352">
        <f>SUMPRODUCT(LEN($AD347:$AD350)-LEN(SUBSTITUTE($AD347:$AD350,"S", "")))</f>
        <v>0</v>
      </c>
      <c r="AO347" s="335">
        <f>SUMPRODUCT(LEN($AC347:$AC350)-LEN(SUBSTITUTE($AC347:$AC350,"S", "")))</f>
        <v>0</v>
      </c>
      <c r="AP347" s="349">
        <f>SUMPRODUCT(LEN($M347:$AA350)-LEN(SUBSTITUTE($M347:$AA350,"F", "")))</f>
        <v>0</v>
      </c>
      <c r="AQ347" s="352">
        <f>SUMPRODUCT(LEN($AD347:$AD350)-LEN(SUBSTITUTE($AD347:$AD350,"F", "")))</f>
        <v>0</v>
      </c>
      <c r="AR347" s="335">
        <f>SUMPRODUCT(LEN($AC347:$AC350)-LEN(SUBSTITUTE($AC347:$AC350,"F", "")))</f>
        <v>0</v>
      </c>
      <c r="AS347" s="349">
        <f>SUMPRODUCT(LEN($M347:$AA350)-LEN(SUBSTITUTE($M347:$AA350,"G", "")))</f>
        <v>0</v>
      </c>
      <c r="AT347" s="352">
        <f>SUMPRODUCT(LEN($AD347:$AD350)-LEN(SUBSTITUTE($AD347:$AD350,"G", "")))</f>
        <v>0</v>
      </c>
      <c r="AU347" s="335">
        <f>SUMPRODUCT(LEN($AC347:$AC350)-LEN(SUBSTITUTE($AC347:$AC350,"G", "")))</f>
        <v>0</v>
      </c>
      <c r="AV347" s="349">
        <f>SUMPRODUCT(LEN($L347:$AA350)-LEN(SUBSTITUTE($L347:$AA350,"M", "")))</f>
        <v>0</v>
      </c>
      <c r="AW347" s="362">
        <f>SUMPRODUCT(LEN($AD347:$AD350)-LEN(SUBSTITUTE($AD347:$AD350,"M", "")))</f>
        <v>0</v>
      </c>
      <c r="AX347" s="374">
        <f>SUMPRODUCT(LEN($AC347:$AC350)-LEN(SUBSTITUTE($AC347:$AC350,"M", "")))</f>
        <v>0</v>
      </c>
      <c r="AY347" s="416">
        <f>SUMPRODUCT(LEN($AE347:$AE350)-LEN(SUBSTITUTE($AE347:$AE350,"S", "")))</f>
        <v>0</v>
      </c>
      <c r="AZ347" s="410">
        <f>SUMPRODUCT(LEN($AE347:$AE350)-LEN(SUBSTITUTE($AE347:$AE350,"F", "")))</f>
        <v>0</v>
      </c>
      <c r="BA347" s="410">
        <f>SUMPRODUCT(LEN($AE347:$AE350)-LEN(SUBSTITUTE($AE347:$AE350,"G", "")))</f>
        <v>0</v>
      </c>
      <c r="BB347" s="413">
        <f>SUMPRODUCT(LEN($AE347:$AE350)-LEN(SUBSTITUTE($AE347:$AE350,"M", "")))</f>
        <v>0</v>
      </c>
    </row>
    <row r="348" spans="2:62" ht="28.15" customHeight="1" thickBot="1" x14ac:dyDescent="0.25">
      <c r="B348" s="30"/>
      <c r="C348" s="339"/>
      <c r="D348" s="221"/>
      <c r="E348" s="195"/>
      <c r="F348" s="195"/>
      <c r="G348" s="194"/>
      <c r="H348" s="359"/>
      <c r="I348" s="391"/>
      <c r="J348" s="391"/>
      <c r="K348" s="391"/>
      <c r="L348" s="33" t="s">
        <v>122</v>
      </c>
      <c r="M348" s="55"/>
      <c r="N348" s="33" t="s">
        <v>121</v>
      </c>
      <c r="O348" s="55"/>
      <c r="P348" s="33" t="s">
        <v>120</v>
      </c>
      <c r="Q348" s="55"/>
      <c r="R348" s="33" t="s">
        <v>119</v>
      </c>
      <c r="S348" s="55"/>
      <c r="T348" s="33" t="s">
        <v>118</v>
      </c>
      <c r="U348" s="55"/>
      <c r="V348" s="33" t="s">
        <v>117</v>
      </c>
      <c r="W348" s="55"/>
      <c r="X348" s="33" t="s">
        <v>116</v>
      </c>
      <c r="Y348" s="55"/>
      <c r="Z348" s="33" t="s">
        <v>115</v>
      </c>
      <c r="AA348" s="55"/>
      <c r="AB348" s="193"/>
      <c r="AC348" s="55"/>
      <c r="AD348" s="193"/>
      <c r="AE348" s="22"/>
      <c r="AF348" s="422"/>
      <c r="AG348" s="422"/>
      <c r="AH348" s="278"/>
      <c r="AI348" s="306"/>
      <c r="AJ348" s="379"/>
      <c r="AK348" s="347"/>
      <c r="AL348" s="377"/>
      <c r="AM348" s="379"/>
      <c r="AN348" s="347"/>
      <c r="AO348" s="377"/>
      <c r="AP348" s="379"/>
      <c r="AQ348" s="347"/>
      <c r="AR348" s="377"/>
      <c r="AS348" s="379"/>
      <c r="AT348" s="347"/>
      <c r="AU348" s="377"/>
      <c r="AV348" s="379"/>
      <c r="AW348" s="372"/>
      <c r="AX348" s="375"/>
      <c r="AY348" s="417"/>
      <c r="AZ348" s="411"/>
      <c r="BA348" s="411"/>
      <c r="BB348" s="414"/>
    </row>
    <row r="349" spans="2:62" ht="28.15" customHeight="1" x14ac:dyDescent="0.2">
      <c r="B349" s="30"/>
      <c r="C349" s="340"/>
      <c r="D349" s="218"/>
      <c r="E349" s="192"/>
      <c r="F349" s="192"/>
      <c r="G349" s="191"/>
      <c r="H349" s="360"/>
      <c r="I349" s="392"/>
      <c r="J349" s="392"/>
      <c r="K349" s="392"/>
      <c r="L349" s="25" t="s">
        <v>114</v>
      </c>
      <c r="M349" s="114"/>
      <c r="N349" s="25" t="s">
        <v>112</v>
      </c>
      <c r="O349" s="114"/>
      <c r="P349" s="25" t="s">
        <v>111</v>
      </c>
      <c r="Q349" s="114"/>
      <c r="R349" s="25" t="s">
        <v>110</v>
      </c>
      <c r="S349" s="114"/>
      <c r="T349" s="25" t="s">
        <v>109</v>
      </c>
      <c r="U349" s="114"/>
      <c r="V349" s="25" t="s">
        <v>108</v>
      </c>
      <c r="W349" s="114"/>
      <c r="X349" s="25" t="s">
        <v>107</v>
      </c>
      <c r="Y349" s="114"/>
      <c r="Z349" s="25" t="s">
        <v>106</v>
      </c>
      <c r="AA349" s="114"/>
      <c r="AB349" s="190"/>
      <c r="AC349" s="114"/>
      <c r="AD349" s="190"/>
      <c r="AE349" s="22"/>
      <c r="AF349" s="422"/>
      <c r="AG349" s="422"/>
      <c r="AH349" s="278"/>
      <c r="AI349" s="306"/>
      <c r="AJ349" s="379"/>
      <c r="AK349" s="347"/>
      <c r="AL349" s="377"/>
      <c r="AM349" s="379"/>
      <c r="AN349" s="347"/>
      <c r="AO349" s="377"/>
      <c r="AP349" s="379"/>
      <c r="AQ349" s="347"/>
      <c r="AR349" s="377"/>
      <c r="AS349" s="379"/>
      <c r="AT349" s="347"/>
      <c r="AU349" s="377"/>
      <c r="AV349" s="379"/>
      <c r="AW349" s="372"/>
      <c r="AX349" s="375"/>
      <c r="AY349" s="417"/>
      <c r="AZ349" s="411"/>
      <c r="BA349" s="411"/>
      <c r="BB349" s="414"/>
    </row>
    <row r="350" spans="2:62" ht="28.15" customHeight="1" thickBot="1" x14ac:dyDescent="0.25">
      <c r="B350" s="30"/>
      <c r="C350" s="355"/>
      <c r="D350" s="246"/>
      <c r="E350" s="200"/>
      <c r="F350" s="200"/>
      <c r="G350" s="199"/>
      <c r="H350" s="361"/>
      <c r="I350" s="393"/>
      <c r="J350" s="393"/>
      <c r="K350" s="393"/>
      <c r="L350" s="50" t="s">
        <v>105</v>
      </c>
      <c r="M350" s="51"/>
      <c r="N350" s="50" t="s">
        <v>104</v>
      </c>
      <c r="O350" s="51"/>
      <c r="P350" s="50" t="s">
        <v>103</v>
      </c>
      <c r="Q350" s="51"/>
      <c r="R350" s="50" t="s">
        <v>102</v>
      </c>
      <c r="S350" s="51"/>
      <c r="T350" s="50">
        <v>20</v>
      </c>
      <c r="U350" s="51"/>
      <c r="V350" s="50" t="s">
        <v>101</v>
      </c>
      <c r="W350" s="51"/>
      <c r="X350" s="50" t="s">
        <v>100</v>
      </c>
      <c r="Y350" s="51"/>
      <c r="Z350" s="50" t="s">
        <v>99</v>
      </c>
      <c r="AA350" s="51"/>
      <c r="AB350" s="187"/>
      <c r="AC350" s="51"/>
      <c r="AD350" s="187"/>
      <c r="AE350" s="48"/>
      <c r="AF350" s="424"/>
      <c r="AG350" s="424"/>
      <c r="AH350" s="280"/>
      <c r="AI350" s="306"/>
      <c r="AJ350" s="380"/>
      <c r="AK350" s="381"/>
      <c r="AL350" s="378"/>
      <c r="AM350" s="380"/>
      <c r="AN350" s="381"/>
      <c r="AO350" s="378"/>
      <c r="AP350" s="380"/>
      <c r="AQ350" s="381"/>
      <c r="AR350" s="378"/>
      <c r="AS350" s="380"/>
      <c r="AT350" s="381"/>
      <c r="AU350" s="378"/>
      <c r="AV350" s="380"/>
      <c r="AW350" s="373"/>
      <c r="AX350" s="376"/>
      <c r="AY350" s="418"/>
      <c r="AZ350" s="412"/>
      <c r="BA350" s="412"/>
      <c r="BB350" s="415"/>
    </row>
    <row r="351" spans="2:62" ht="28.15" customHeight="1" x14ac:dyDescent="0.2">
      <c r="B351" s="30"/>
      <c r="C351" s="338">
        <v>3</v>
      </c>
      <c r="D351" s="212"/>
      <c r="E351" s="198"/>
      <c r="F351" s="198"/>
      <c r="G351" s="197"/>
      <c r="H351" s="358"/>
      <c r="I351" s="390"/>
      <c r="J351" s="390"/>
      <c r="K351" s="390"/>
      <c r="L351" s="42" t="s">
        <v>131</v>
      </c>
      <c r="M351" s="43"/>
      <c r="N351" s="42" t="s">
        <v>129</v>
      </c>
      <c r="O351" s="43"/>
      <c r="P351" s="42" t="s">
        <v>128</v>
      </c>
      <c r="Q351" s="43"/>
      <c r="R351" s="42" t="s">
        <v>127</v>
      </c>
      <c r="S351" s="43"/>
      <c r="T351" s="42" t="s">
        <v>126</v>
      </c>
      <c r="U351" s="43"/>
      <c r="V351" s="42" t="s">
        <v>125</v>
      </c>
      <c r="W351" s="43"/>
      <c r="X351" s="42" t="s">
        <v>124</v>
      </c>
      <c r="Y351" s="43"/>
      <c r="Z351" s="42" t="s">
        <v>123</v>
      </c>
      <c r="AA351" s="43"/>
      <c r="AB351" s="196"/>
      <c r="AC351" s="43"/>
      <c r="AD351" s="196"/>
      <c r="AE351" s="39"/>
      <c r="AF351" s="421"/>
      <c r="AG351" s="421"/>
      <c r="AH351" s="279"/>
      <c r="AI351" s="306"/>
      <c r="AJ351" s="349">
        <f>SUMPRODUCT(LEN($M351:$AA354)-LEN(SUBSTITUTE($M351:$AA354,"A", "")))</f>
        <v>0</v>
      </c>
      <c r="AK351" s="352">
        <f>SUMPRODUCT(LEN($AD351:$AD354)-LEN(SUBSTITUTE($AD351:$AD354,"A", "")))</f>
        <v>0</v>
      </c>
      <c r="AL351" s="335">
        <f>SUMPRODUCT(LEN($AC351:$AC354)-LEN(SUBSTITUTE($AC351:$AC354,"A", "")))</f>
        <v>0</v>
      </c>
      <c r="AM351" s="349">
        <f>SUMPRODUCT(LEN($M351:$AA354)-LEN(SUBSTITUTE($M351:$AA354,"S", "")))</f>
        <v>0</v>
      </c>
      <c r="AN351" s="352">
        <f>SUMPRODUCT(LEN($AD351:$AD354)-LEN(SUBSTITUTE($AD351:$AD354,"S", "")))</f>
        <v>0</v>
      </c>
      <c r="AO351" s="335">
        <f>SUMPRODUCT(LEN($AC351:$AC354)-LEN(SUBSTITUTE($AC351:$AC354,"S", "")))</f>
        <v>0</v>
      </c>
      <c r="AP351" s="349">
        <f>SUMPRODUCT(LEN($M351:$AA354)-LEN(SUBSTITUTE($M351:$AA354,"F", "")))</f>
        <v>0</v>
      </c>
      <c r="AQ351" s="352">
        <f>SUMPRODUCT(LEN($AD351:$AD354)-LEN(SUBSTITUTE($AD351:$AD354,"F", "")))</f>
        <v>0</v>
      </c>
      <c r="AR351" s="335">
        <f>SUMPRODUCT(LEN($AC351:$AC354)-LEN(SUBSTITUTE($AC351:$AC354,"F", "")))</f>
        <v>0</v>
      </c>
      <c r="AS351" s="349">
        <f>SUMPRODUCT(LEN($M351:$AA354)-LEN(SUBSTITUTE($M351:$AA354,"G", "")))</f>
        <v>0</v>
      </c>
      <c r="AT351" s="352">
        <f>SUMPRODUCT(LEN($AD351:$AD354)-LEN(SUBSTITUTE($AD351:$AD354,"G", "")))</f>
        <v>0</v>
      </c>
      <c r="AU351" s="335">
        <f>SUMPRODUCT(LEN($AC351:$AC354)-LEN(SUBSTITUTE($AC351:$AC354,"G", "")))</f>
        <v>0</v>
      </c>
      <c r="AV351" s="349">
        <f>SUMPRODUCT(LEN($L351:$AA354)-LEN(SUBSTITUTE($L351:$AA354,"M", "")))</f>
        <v>0</v>
      </c>
      <c r="AW351" s="362">
        <f>SUMPRODUCT(LEN($AD351:$AD354)-LEN(SUBSTITUTE($AD351:$AD354,"M", "")))</f>
        <v>0</v>
      </c>
      <c r="AX351" s="374">
        <f>SUMPRODUCT(LEN($AC351:$AC354)-LEN(SUBSTITUTE($AC351:$AC354,"M", "")))</f>
        <v>0</v>
      </c>
      <c r="AY351" s="416">
        <f>SUMPRODUCT(LEN($AE351:$AE354)-LEN(SUBSTITUTE($AE351:$AE354,"S", "")))</f>
        <v>0</v>
      </c>
      <c r="AZ351" s="410">
        <f>SUMPRODUCT(LEN($AE351:$AE354)-LEN(SUBSTITUTE($AE351:$AE354,"F", "")))</f>
        <v>0</v>
      </c>
      <c r="BA351" s="410">
        <f>SUMPRODUCT(LEN($AE351:$AE354)-LEN(SUBSTITUTE($AE351:$AE354,"G", "")))</f>
        <v>0</v>
      </c>
      <c r="BB351" s="413">
        <f>SUMPRODUCT(LEN($AE351:$AE354)-LEN(SUBSTITUTE($AE351:$AE354,"M", "")))</f>
        <v>0</v>
      </c>
    </row>
    <row r="352" spans="2:62" ht="28.15" customHeight="1" thickBot="1" x14ac:dyDescent="0.25">
      <c r="B352" s="30"/>
      <c r="C352" s="339"/>
      <c r="D352" s="221"/>
      <c r="E352" s="195"/>
      <c r="F352" s="195"/>
      <c r="G352" s="194"/>
      <c r="H352" s="359"/>
      <c r="I352" s="391"/>
      <c r="J352" s="391"/>
      <c r="K352" s="391"/>
      <c r="L352" s="33" t="s">
        <v>122</v>
      </c>
      <c r="M352" s="55"/>
      <c r="N352" s="33" t="s">
        <v>121</v>
      </c>
      <c r="O352" s="55"/>
      <c r="P352" s="33" t="s">
        <v>120</v>
      </c>
      <c r="Q352" s="55"/>
      <c r="R352" s="33" t="s">
        <v>119</v>
      </c>
      <c r="S352" s="55"/>
      <c r="T352" s="33" t="s">
        <v>118</v>
      </c>
      <c r="U352" s="55"/>
      <c r="V352" s="33" t="s">
        <v>117</v>
      </c>
      <c r="W352" s="55"/>
      <c r="X352" s="33" t="s">
        <v>116</v>
      </c>
      <c r="Y352" s="55"/>
      <c r="Z352" s="33" t="s">
        <v>115</v>
      </c>
      <c r="AA352" s="55"/>
      <c r="AB352" s="193"/>
      <c r="AC352" s="55"/>
      <c r="AD352" s="193"/>
      <c r="AE352" s="22"/>
      <c r="AF352" s="422"/>
      <c r="AG352" s="422"/>
      <c r="AH352" s="278"/>
      <c r="AI352" s="306"/>
      <c r="AJ352" s="379"/>
      <c r="AK352" s="347"/>
      <c r="AL352" s="377"/>
      <c r="AM352" s="379"/>
      <c r="AN352" s="347"/>
      <c r="AO352" s="377"/>
      <c r="AP352" s="379"/>
      <c r="AQ352" s="347"/>
      <c r="AR352" s="377"/>
      <c r="AS352" s="379"/>
      <c r="AT352" s="347"/>
      <c r="AU352" s="377"/>
      <c r="AV352" s="379"/>
      <c r="AW352" s="372"/>
      <c r="AX352" s="375"/>
      <c r="AY352" s="417"/>
      <c r="AZ352" s="411"/>
      <c r="BA352" s="411"/>
      <c r="BB352" s="414"/>
    </row>
    <row r="353" spans="2:62" ht="28.15" customHeight="1" x14ac:dyDescent="0.2">
      <c r="B353" s="30"/>
      <c r="C353" s="340"/>
      <c r="D353" s="218"/>
      <c r="E353" s="192"/>
      <c r="F353" s="192"/>
      <c r="G353" s="191"/>
      <c r="H353" s="360"/>
      <c r="I353" s="392"/>
      <c r="J353" s="392"/>
      <c r="K353" s="392"/>
      <c r="L353" s="25" t="s">
        <v>114</v>
      </c>
      <c r="M353" s="114"/>
      <c r="N353" s="25" t="s">
        <v>112</v>
      </c>
      <c r="O353" s="114"/>
      <c r="P353" s="25" t="s">
        <v>111</v>
      </c>
      <c r="Q353" s="114"/>
      <c r="R353" s="25" t="s">
        <v>110</v>
      </c>
      <c r="S353" s="114"/>
      <c r="T353" s="25" t="s">
        <v>109</v>
      </c>
      <c r="U353" s="114"/>
      <c r="V353" s="25" t="s">
        <v>108</v>
      </c>
      <c r="W353" s="114"/>
      <c r="X353" s="25" t="s">
        <v>107</v>
      </c>
      <c r="Y353" s="114"/>
      <c r="Z353" s="25" t="s">
        <v>106</v>
      </c>
      <c r="AA353" s="114"/>
      <c r="AB353" s="190"/>
      <c r="AC353" s="114"/>
      <c r="AD353" s="190"/>
      <c r="AE353" s="22"/>
      <c r="AF353" s="422"/>
      <c r="AG353" s="422"/>
      <c r="AH353" s="278"/>
      <c r="AI353" s="306"/>
      <c r="AJ353" s="379"/>
      <c r="AK353" s="347"/>
      <c r="AL353" s="377"/>
      <c r="AM353" s="379"/>
      <c r="AN353" s="347"/>
      <c r="AO353" s="377"/>
      <c r="AP353" s="379"/>
      <c r="AQ353" s="347"/>
      <c r="AR353" s="377"/>
      <c r="AS353" s="379"/>
      <c r="AT353" s="347"/>
      <c r="AU353" s="377"/>
      <c r="AV353" s="379"/>
      <c r="AW353" s="372"/>
      <c r="AX353" s="375"/>
      <c r="AY353" s="417"/>
      <c r="AZ353" s="411"/>
      <c r="BA353" s="411"/>
      <c r="BB353" s="414"/>
    </row>
    <row r="354" spans="2:62" ht="28.15" customHeight="1" thickBot="1" x14ac:dyDescent="0.25">
      <c r="B354" s="20"/>
      <c r="C354" s="341"/>
      <c r="D354" s="215"/>
      <c r="E354" s="189"/>
      <c r="F354" s="189"/>
      <c r="G354" s="188"/>
      <c r="H354" s="361"/>
      <c r="I354" s="394"/>
      <c r="J354" s="394"/>
      <c r="K354" s="394"/>
      <c r="L354" s="15" t="s">
        <v>105</v>
      </c>
      <c r="M354" s="16"/>
      <c r="N354" s="15" t="s">
        <v>104</v>
      </c>
      <c r="O354" s="16"/>
      <c r="P354" s="15" t="s">
        <v>103</v>
      </c>
      <c r="Q354" s="16"/>
      <c r="R354" s="15" t="s">
        <v>102</v>
      </c>
      <c r="S354" s="16"/>
      <c r="T354" s="15">
        <v>20</v>
      </c>
      <c r="U354" s="16"/>
      <c r="V354" s="15" t="s">
        <v>101</v>
      </c>
      <c r="W354" s="16"/>
      <c r="X354" s="15" t="s">
        <v>100</v>
      </c>
      <c r="Y354" s="16"/>
      <c r="Z354" s="15" t="s">
        <v>99</v>
      </c>
      <c r="AA354" s="16"/>
      <c r="AB354" s="187"/>
      <c r="AC354" s="16"/>
      <c r="AD354" s="186"/>
      <c r="AE354" s="11"/>
      <c r="AF354" s="423"/>
      <c r="AG354" s="423"/>
      <c r="AH354" s="277"/>
      <c r="AI354" s="306"/>
      <c r="AJ354" s="380"/>
      <c r="AK354" s="381"/>
      <c r="AL354" s="378"/>
      <c r="AM354" s="380"/>
      <c r="AN354" s="381"/>
      <c r="AO354" s="378"/>
      <c r="AP354" s="380"/>
      <c r="AQ354" s="381"/>
      <c r="AR354" s="378"/>
      <c r="AS354" s="380"/>
      <c r="AT354" s="381"/>
      <c r="AU354" s="378"/>
      <c r="AV354" s="380"/>
      <c r="AW354" s="373"/>
      <c r="AX354" s="376"/>
      <c r="AY354" s="418"/>
      <c r="AZ354" s="412"/>
      <c r="BA354" s="412"/>
      <c r="BB354" s="415"/>
    </row>
    <row r="355" spans="2:62" ht="85.9" customHeight="1" thickTop="1" thickBot="1" x14ac:dyDescent="0.35">
      <c r="B355" s="113" t="s">
        <v>173</v>
      </c>
      <c r="C355" s="103" t="s">
        <v>172</v>
      </c>
      <c r="D355" s="108" t="s">
        <v>171</v>
      </c>
      <c r="E355" s="211" t="s">
        <v>170</v>
      </c>
      <c r="F355" s="210"/>
      <c r="G355" s="209"/>
      <c r="H355" s="109" t="s">
        <v>169</v>
      </c>
      <c r="I355" s="108" t="s">
        <v>96</v>
      </c>
      <c r="J355" s="108" t="s">
        <v>168</v>
      </c>
      <c r="K355" s="108" t="s">
        <v>97</v>
      </c>
      <c r="L355" s="365" t="s">
        <v>167</v>
      </c>
      <c r="M355" s="366"/>
      <c r="N355" s="365" t="s">
        <v>166</v>
      </c>
      <c r="O355" s="366"/>
      <c r="P355" s="365" t="s">
        <v>166</v>
      </c>
      <c r="Q355" s="367"/>
      <c r="R355" s="365" t="s">
        <v>166</v>
      </c>
      <c r="S355" s="367"/>
      <c r="T355" s="365" t="s">
        <v>166</v>
      </c>
      <c r="U355" s="367"/>
      <c r="V355" s="365" t="s">
        <v>166</v>
      </c>
      <c r="W355" s="367"/>
      <c r="X355" s="365" t="s">
        <v>166</v>
      </c>
      <c r="Y355" s="367"/>
      <c r="Z355" s="365" t="s">
        <v>166</v>
      </c>
      <c r="AA355" s="367"/>
      <c r="AB355" s="368" t="s">
        <v>165</v>
      </c>
      <c r="AC355" s="367"/>
      <c r="AD355" s="109" t="s">
        <v>164</v>
      </c>
      <c r="AE355" s="109" t="s">
        <v>163</v>
      </c>
      <c r="AF355" s="108" t="s">
        <v>162</v>
      </c>
      <c r="AG355" s="108" t="s">
        <v>161</v>
      </c>
      <c r="AH355" s="286" t="s">
        <v>160</v>
      </c>
      <c r="AI355" s="293"/>
      <c r="AJ355" s="104" t="s">
        <v>159</v>
      </c>
      <c r="AK355" s="103" t="s">
        <v>158</v>
      </c>
      <c r="AL355" s="102" t="s">
        <v>157</v>
      </c>
      <c r="AM355" s="104" t="s">
        <v>156</v>
      </c>
      <c r="AN355" s="103" t="s">
        <v>155</v>
      </c>
      <c r="AO355" s="102" t="s">
        <v>154</v>
      </c>
      <c r="AP355" s="104" t="s">
        <v>153</v>
      </c>
      <c r="AQ355" s="103" t="s">
        <v>152</v>
      </c>
      <c r="AR355" s="105" t="s">
        <v>151</v>
      </c>
      <c r="AS355" s="104" t="s">
        <v>150</v>
      </c>
      <c r="AT355" s="103" t="s">
        <v>149</v>
      </c>
      <c r="AU355" s="102" t="s">
        <v>148</v>
      </c>
      <c r="AV355" s="104" t="s">
        <v>147</v>
      </c>
      <c r="AW355" s="103" t="s">
        <v>146</v>
      </c>
      <c r="AX355" s="102" t="s">
        <v>145</v>
      </c>
      <c r="AY355" s="101" t="s">
        <v>144</v>
      </c>
      <c r="AZ355" s="100" t="s">
        <v>143</v>
      </c>
      <c r="BA355" s="100" t="s">
        <v>142</v>
      </c>
      <c r="BB355" s="99" t="s">
        <v>141</v>
      </c>
    </row>
    <row r="356" spans="2:62" ht="48" thickBot="1" x14ac:dyDescent="0.3">
      <c r="B356" s="98" t="s">
        <v>221</v>
      </c>
      <c r="C356" s="97"/>
      <c r="D356" s="208">
        <v>243</v>
      </c>
      <c r="E356" s="425">
        <v>6488.09</v>
      </c>
      <c r="F356" s="426"/>
      <c r="G356" s="427"/>
      <c r="H356" s="95" t="s">
        <v>139</v>
      </c>
      <c r="I356" s="94"/>
      <c r="J356" s="94"/>
      <c r="K356" s="93"/>
      <c r="L356" s="92"/>
      <c r="M356" s="88"/>
      <c r="N356" s="92"/>
      <c r="O356" s="88"/>
      <c r="P356" s="92"/>
      <c r="Q356" s="88"/>
      <c r="R356" s="92"/>
      <c r="S356" s="88"/>
      <c r="T356" s="92"/>
      <c r="U356" s="88"/>
      <c r="V356" s="92"/>
      <c r="W356" s="88"/>
      <c r="X356" s="92"/>
      <c r="Y356" s="88"/>
      <c r="Z356" s="92"/>
      <c r="AA356" s="207"/>
      <c r="AB356" s="90" t="s">
        <v>138</v>
      </c>
      <c r="AC356" s="88"/>
      <c r="AD356" s="88"/>
      <c r="AE356" s="88"/>
      <c r="AF356" s="87"/>
      <c r="AG356" s="87"/>
      <c r="AH356" s="285"/>
      <c r="AI356" s="66" t="s">
        <v>137</v>
      </c>
      <c r="AJ356" s="85">
        <f t="shared" ref="AJ356:BB356" si="46">SUM(AJ358:AJ369)</f>
        <v>40</v>
      </c>
      <c r="AK356" s="84">
        <f t="shared" si="46"/>
        <v>8</v>
      </c>
      <c r="AL356" s="83">
        <f t="shared" si="46"/>
        <v>0</v>
      </c>
      <c r="AM356" s="85">
        <f t="shared" si="46"/>
        <v>1</v>
      </c>
      <c r="AN356" s="84">
        <f t="shared" si="46"/>
        <v>2</v>
      </c>
      <c r="AO356" s="83">
        <f t="shared" si="46"/>
        <v>0</v>
      </c>
      <c r="AP356" s="85">
        <f t="shared" si="46"/>
        <v>0</v>
      </c>
      <c r="AQ356" s="84">
        <f t="shared" si="46"/>
        <v>1</v>
      </c>
      <c r="AR356" s="83">
        <f t="shared" si="46"/>
        <v>0</v>
      </c>
      <c r="AS356" s="85">
        <f t="shared" si="46"/>
        <v>20</v>
      </c>
      <c r="AT356" s="84">
        <f t="shared" si="46"/>
        <v>6</v>
      </c>
      <c r="AU356" s="83">
        <f t="shared" si="46"/>
        <v>0</v>
      </c>
      <c r="AV356" s="85">
        <f t="shared" si="46"/>
        <v>4</v>
      </c>
      <c r="AW356" s="84">
        <f t="shared" si="46"/>
        <v>0</v>
      </c>
      <c r="AX356" s="83">
        <f t="shared" si="46"/>
        <v>0</v>
      </c>
      <c r="AY356" s="82">
        <f t="shared" si="46"/>
        <v>0</v>
      </c>
      <c r="AZ356" s="81">
        <f t="shared" si="46"/>
        <v>0</v>
      </c>
      <c r="BA356" s="81">
        <f t="shared" si="46"/>
        <v>0</v>
      </c>
      <c r="BB356" s="80">
        <f t="shared" si="46"/>
        <v>0</v>
      </c>
      <c r="BC356" s="79" t="s">
        <v>136</v>
      </c>
      <c r="BF356" s="5">
        <f>SUM(AJ356:AL356)/$BG$5</f>
        <v>48</v>
      </c>
      <c r="BG356" s="5">
        <f>SUM(AM356:AO356,AY356)/$BG$5</f>
        <v>3</v>
      </c>
      <c r="BH356" s="5">
        <f>SUM(AP356:AR356,AZ356)/$BG$5</f>
        <v>1</v>
      </c>
      <c r="BI356" s="5">
        <f>SUM(AS356:AU356,BA356)/$BG$5</f>
        <v>26</v>
      </c>
      <c r="BJ356" s="5">
        <f>SUM(AV356:AX356,BB356)/$BG$5</f>
        <v>4</v>
      </c>
    </row>
    <row r="357" spans="2:62" ht="37.5" thickBot="1" x14ac:dyDescent="0.3">
      <c r="B357" s="78"/>
      <c r="C357" s="77"/>
      <c r="D357" s="206"/>
      <c r="E357" s="205"/>
      <c r="F357" s="205"/>
      <c r="G357" s="204"/>
      <c r="H357" s="73"/>
      <c r="I357" s="70"/>
      <c r="J357" s="70"/>
      <c r="K357" s="72"/>
      <c r="L357" s="70"/>
      <c r="M357" s="69"/>
      <c r="N357" s="70"/>
      <c r="O357" s="69"/>
      <c r="P357" s="70"/>
      <c r="Q357" s="69"/>
      <c r="R357" s="70"/>
      <c r="S357" s="69"/>
      <c r="T357" s="70"/>
      <c r="U357" s="69"/>
      <c r="V357" s="70"/>
      <c r="W357" s="69"/>
      <c r="X357" s="70"/>
      <c r="Y357" s="69"/>
      <c r="Z357" s="70"/>
      <c r="AA357" s="69"/>
      <c r="AB357" s="71"/>
      <c r="AC357" s="69"/>
      <c r="AD357" s="69"/>
      <c r="AE357" s="69"/>
      <c r="AF357" s="68"/>
      <c r="AG357" s="68"/>
      <c r="AH357" s="285"/>
      <c r="AI357" s="66" t="s">
        <v>135</v>
      </c>
      <c r="AJ357" s="65">
        <f t="shared" ref="AJ357:BB357" si="47">AJ356/3</f>
        <v>13.333333333333334</v>
      </c>
      <c r="AK357" s="64">
        <f t="shared" si="47"/>
        <v>2.6666666666666665</v>
      </c>
      <c r="AL357" s="63">
        <f t="shared" si="47"/>
        <v>0</v>
      </c>
      <c r="AM357" s="65">
        <f t="shared" si="47"/>
        <v>0.33333333333333331</v>
      </c>
      <c r="AN357" s="64">
        <f t="shared" si="47"/>
        <v>0.66666666666666663</v>
      </c>
      <c r="AO357" s="63">
        <f t="shared" si="47"/>
        <v>0</v>
      </c>
      <c r="AP357" s="65">
        <f t="shared" si="47"/>
        <v>0</v>
      </c>
      <c r="AQ357" s="64">
        <f t="shared" si="47"/>
        <v>0.33333333333333331</v>
      </c>
      <c r="AR357" s="63">
        <f t="shared" si="47"/>
        <v>0</v>
      </c>
      <c r="AS357" s="65">
        <f t="shared" si="47"/>
        <v>6.666666666666667</v>
      </c>
      <c r="AT357" s="64">
        <f t="shared" si="47"/>
        <v>2</v>
      </c>
      <c r="AU357" s="63">
        <f t="shared" si="47"/>
        <v>0</v>
      </c>
      <c r="AV357" s="65">
        <f t="shared" si="47"/>
        <v>1.3333333333333333</v>
      </c>
      <c r="AW357" s="64">
        <f t="shared" si="47"/>
        <v>0</v>
      </c>
      <c r="AX357" s="63">
        <f t="shared" si="47"/>
        <v>0</v>
      </c>
      <c r="AY357" s="62">
        <f t="shared" si="47"/>
        <v>0</v>
      </c>
      <c r="AZ357" s="61">
        <f t="shared" si="47"/>
        <v>0</v>
      </c>
      <c r="BA357" s="61">
        <f t="shared" si="47"/>
        <v>0</v>
      </c>
      <c r="BB357" s="60">
        <f t="shared" si="47"/>
        <v>0</v>
      </c>
      <c r="BC357" s="59" t="s">
        <v>134</v>
      </c>
    </row>
    <row r="358" spans="2:62" ht="28.15" customHeight="1" x14ac:dyDescent="0.2">
      <c r="B358" s="30"/>
      <c r="C358" s="338">
        <v>1</v>
      </c>
      <c r="D358" s="212"/>
      <c r="E358" s="198"/>
      <c r="F358" s="198"/>
      <c r="G358" s="197"/>
      <c r="H358" s="358" t="s">
        <v>595</v>
      </c>
      <c r="I358" s="390">
        <v>109</v>
      </c>
      <c r="J358" s="390">
        <v>28</v>
      </c>
      <c r="K358" s="390">
        <v>7</v>
      </c>
      <c r="L358" s="42" t="s">
        <v>131</v>
      </c>
      <c r="M358" s="43" t="s">
        <v>1267</v>
      </c>
      <c r="N358" s="42" t="s">
        <v>129</v>
      </c>
      <c r="O358" s="43" t="s">
        <v>1605</v>
      </c>
      <c r="P358" s="42" t="s">
        <v>128</v>
      </c>
      <c r="Q358" s="43" t="s">
        <v>487</v>
      </c>
      <c r="R358" s="42" t="s">
        <v>127</v>
      </c>
      <c r="S358" s="43" t="s">
        <v>470</v>
      </c>
      <c r="T358" s="42" t="s">
        <v>126</v>
      </c>
      <c r="U358" s="43" t="s">
        <v>549</v>
      </c>
      <c r="V358" s="42" t="s">
        <v>125</v>
      </c>
      <c r="W358" s="43" t="s">
        <v>132</v>
      </c>
      <c r="X358" s="42" t="s">
        <v>124</v>
      </c>
      <c r="Y358" s="43"/>
      <c r="Z358" s="42" t="s">
        <v>123</v>
      </c>
      <c r="AA358" s="43"/>
      <c r="AB358" s="196"/>
      <c r="AC358" s="43"/>
      <c r="AD358" s="196" t="s">
        <v>1604</v>
      </c>
      <c r="AE358" s="58"/>
      <c r="AF358" s="421"/>
      <c r="AG358" s="421"/>
      <c r="AH358" s="279"/>
      <c r="AI358" s="306"/>
      <c r="AJ358" s="349">
        <f>SUMPRODUCT(LEN($M358:$AA361)-LEN(SUBSTITUTE($M358:$AA361,"A", "")))</f>
        <v>40</v>
      </c>
      <c r="AK358" s="352">
        <f>SUMPRODUCT(LEN($AD358:$AD361)-LEN(SUBSTITUTE($AD358:$AD361,"A", "")))</f>
        <v>8</v>
      </c>
      <c r="AL358" s="335">
        <f>SUMPRODUCT(LEN($AC358:$AC361)-LEN(SUBSTITUTE($AC358:$AC361,"A", "")))</f>
        <v>0</v>
      </c>
      <c r="AM358" s="349">
        <f>SUMPRODUCT(LEN($M358:$AA361)-LEN(SUBSTITUTE($M358:$AA361,"S", "")))</f>
        <v>1</v>
      </c>
      <c r="AN358" s="352">
        <f>SUMPRODUCT(LEN($AD358:$AD361)-LEN(SUBSTITUTE($AD358:$AD361,"S", "")))</f>
        <v>2</v>
      </c>
      <c r="AO358" s="335">
        <f>SUMPRODUCT(LEN($AC358:$AC361)-LEN(SUBSTITUTE($AC358:$AC361,"S", "")))</f>
        <v>0</v>
      </c>
      <c r="AP358" s="349">
        <f>SUMPRODUCT(LEN($M358:$AA361)-LEN(SUBSTITUTE($M358:$AA361,"F", "")))</f>
        <v>0</v>
      </c>
      <c r="AQ358" s="352">
        <f>SUMPRODUCT(LEN($AD358:$AD361)-LEN(SUBSTITUTE($AD358:$AD361,"F", "")))</f>
        <v>1</v>
      </c>
      <c r="AR358" s="335">
        <f>SUMPRODUCT(LEN($AC358:$AC361)-LEN(SUBSTITUTE($AC358:$AC361,"F", "")))</f>
        <v>0</v>
      </c>
      <c r="AS358" s="349">
        <f>SUMPRODUCT(LEN($M358:$AA361)-LEN(SUBSTITUTE($M358:$AA361,"G", "")))</f>
        <v>20</v>
      </c>
      <c r="AT358" s="352">
        <f>SUMPRODUCT(LEN($AD358:$AD361)-LEN(SUBSTITUTE($AD358:$AD361,"G", "")))</f>
        <v>6</v>
      </c>
      <c r="AU358" s="335">
        <f>SUMPRODUCT(LEN($AC358:$AC361)-LEN(SUBSTITUTE($AC358:$AC361,"G", "")))</f>
        <v>0</v>
      </c>
      <c r="AV358" s="349">
        <f>SUMPRODUCT(LEN($L358:$AA361)-LEN(SUBSTITUTE($L358:$AA361,"M", "")))</f>
        <v>4</v>
      </c>
      <c r="AW358" s="362">
        <f>SUMPRODUCT(LEN($AD358:$AD361)-LEN(SUBSTITUTE($AD358:$AD361,"M", "")))</f>
        <v>0</v>
      </c>
      <c r="AX358" s="374">
        <f>SUMPRODUCT(LEN($AC358:$AC361)-LEN(SUBSTITUTE($AC358:$AC361,"M", "")))</f>
        <v>0</v>
      </c>
      <c r="AY358" s="416">
        <f>SUMPRODUCT(LEN($AE358:$AE361)-LEN(SUBSTITUTE($AE358:$AE361,"S", "")))</f>
        <v>0</v>
      </c>
      <c r="AZ358" s="410">
        <f>SUMPRODUCT(LEN($AE358:$AE361)-LEN(SUBSTITUTE($AE358:$AE361,"F", "")))</f>
        <v>0</v>
      </c>
      <c r="BA358" s="410">
        <f>SUMPRODUCT(LEN($AE358:$AE361)-LEN(SUBSTITUTE($AE358:$AE361,"G", "")))</f>
        <v>0</v>
      </c>
      <c r="BB358" s="413">
        <f>SUMPRODUCT(LEN($AE358:$AE361)-LEN(SUBSTITUTE($AE358:$AE361,"M", "")))</f>
        <v>0</v>
      </c>
    </row>
    <row r="359" spans="2:62" ht="28.15" customHeight="1" thickBot="1" x14ac:dyDescent="0.25">
      <c r="B359" s="30"/>
      <c r="C359" s="339"/>
      <c r="D359" s="221"/>
      <c r="E359" s="195"/>
      <c r="F359" s="195"/>
      <c r="G359" s="194"/>
      <c r="H359" s="359"/>
      <c r="I359" s="391"/>
      <c r="J359" s="391"/>
      <c r="K359" s="391"/>
      <c r="L359" s="33" t="s">
        <v>122</v>
      </c>
      <c r="M359" s="55" t="s">
        <v>357</v>
      </c>
      <c r="N359" s="33" t="s">
        <v>121</v>
      </c>
      <c r="O359" s="55" t="s">
        <v>179</v>
      </c>
      <c r="P359" s="33" t="s">
        <v>120</v>
      </c>
      <c r="Q359" s="55" t="s">
        <v>795</v>
      </c>
      <c r="R359" s="33" t="s">
        <v>119</v>
      </c>
      <c r="S359" s="55" t="s">
        <v>469</v>
      </c>
      <c r="T359" s="33" t="s">
        <v>118</v>
      </c>
      <c r="U359" s="55" t="s">
        <v>467</v>
      </c>
      <c r="V359" s="33" t="s">
        <v>117</v>
      </c>
      <c r="W359" s="55"/>
      <c r="X359" s="33" t="s">
        <v>116</v>
      </c>
      <c r="Y359" s="55"/>
      <c r="Z359" s="33" t="s">
        <v>115</v>
      </c>
      <c r="AA359" s="55"/>
      <c r="AB359" s="193"/>
      <c r="AC359" s="55"/>
      <c r="AD359" s="193"/>
      <c r="AE359" s="57"/>
      <c r="AF359" s="422"/>
      <c r="AG359" s="422"/>
      <c r="AH359" s="278"/>
      <c r="AI359" s="306"/>
      <c r="AJ359" s="379"/>
      <c r="AK359" s="347"/>
      <c r="AL359" s="377"/>
      <c r="AM359" s="379"/>
      <c r="AN359" s="347"/>
      <c r="AO359" s="377"/>
      <c r="AP359" s="379"/>
      <c r="AQ359" s="347"/>
      <c r="AR359" s="377"/>
      <c r="AS359" s="379"/>
      <c r="AT359" s="347"/>
      <c r="AU359" s="377"/>
      <c r="AV359" s="379"/>
      <c r="AW359" s="372"/>
      <c r="AX359" s="375"/>
      <c r="AY359" s="417"/>
      <c r="AZ359" s="411"/>
      <c r="BA359" s="411"/>
      <c r="BB359" s="414"/>
    </row>
    <row r="360" spans="2:62" ht="28.15" customHeight="1" x14ac:dyDescent="0.2">
      <c r="B360" s="30"/>
      <c r="C360" s="340"/>
      <c r="D360" s="218"/>
      <c r="E360" s="192"/>
      <c r="F360" s="192"/>
      <c r="G360" s="191"/>
      <c r="H360" s="360">
        <v>243</v>
      </c>
      <c r="I360" s="392"/>
      <c r="J360" s="392"/>
      <c r="K360" s="392"/>
      <c r="L360" s="25" t="s">
        <v>114</v>
      </c>
      <c r="M360" s="114" t="s">
        <v>1603</v>
      </c>
      <c r="N360" s="25" t="s">
        <v>112</v>
      </c>
      <c r="O360" s="114" t="s">
        <v>1289</v>
      </c>
      <c r="P360" s="25" t="s">
        <v>111</v>
      </c>
      <c r="Q360" s="114" t="s">
        <v>479</v>
      </c>
      <c r="R360" s="25" t="s">
        <v>110</v>
      </c>
      <c r="S360" s="114" t="s">
        <v>493</v>
      </c>
      <c r="T360" s="25" t="s">
        <v>109</v>
      </c>
      <c r="U360" s="114" t="s">
        <v>467</v>
      </c>
      <c r="V360" s="25" t="s">
        <v>108</v>
      </c>
      <c r="W360" s="114"/>
      <c r="X360" s="25" t="s">
        <v>107</v>
      </c>
      <c r="Y360" s="114"/>
      <c r="Z360" s="25" t="s">
        <v>106</v>
      </c>
      <c r="AA360" s="114"/>
      <c r="AB360" s="190"/>
      <c r="AC360" s="114"/>
      <c r="AD360" s="190"/>
      <c r="AE360" s="57"/>
      <c r="AF360" s="422"/>
      <c r="AG360" s="422"/>
      <c r="AH360" s="278"/>
      <c r="AI360" s="306"/>
      <c r="AJ360" s="379"/>
      <c r="AK360" s="347"/>
      <c r="AL360" s="377"/>
      <c r="AM360" s="379"/>
      <c r="AN360" s="347"/>
      <c r="AO360" s="377"/>
      <c r="AP360" s="379"/>
      <c r="AQ360" s="347"/>
      <c r="AR360" s="377"/>
      <c r="AS360" s="379"/>
      <c r="AT360" s="347"/>
      <c r="AU360" s="377"/>
      <c r="AV360" s="379"/>
      <c r="AW360" s="372"/>
      <c r="AX360" s="375"/>
      <c r="AY360" s="417"/>
      <c r="AZ360" s="411"/>
      <c r="BA360" s="411"/>
      <c r="BB360" s="414"/>
    </row>
    <row r="361" spans="2:62" ht="28.15" customHeight="1" thickBot="1" x14ac:dyDescent="0.25">
      <c r="B361" s="30"/>
      <c r="C361" s="355"/>
      <c r="D361" s="246"/>
      <c r="E361" s="200"/>
      <c r="F361" s="200"/>
      <c r="G361" s="199"/>
      <c r="H361" s="361"/>
      <c r="I361" s="393"/>
      <c r="J361" s="393"/>
      <c r="K361" s="393"/>
      <c r="L361" s="50" t="s">
        <v>105</v>
      </c>
      <c r="M361" s="51" t="s">
        <v>1575</v>
      </c>
      <c r="N361" s="50" t="s">
        <v>104</v>
      </c>
      <c r="O361" s="51" t="s">
        <v>457</v>
      </c>
      <c r="P361" s="50" t="s">
        <v>103</v>
      </c>
      <c r="Q361" s="51" t="s">
        <v>467</v>
      </c>
      <c r="R361" s="50" t="s">
        <v>102</v>
      </c>
      <c r="S361" s="51" t="s">
        <v>714</v>
      </c>
      <c r="T361" s="50">
        <v>20</v>
      </c>
      <c r="U361" s="51" t="s">
        <v>132</v>
      </c>
      <c r="V361" s="50" t="s">
        <v>101</v>
      </c>
      <c r="W361" s="51"/>
      <c r="X361" s="50" t="s">
        <v>100</v>
      </c>
      <c r="Y361" s="51"/>
      <c r="Z361" s="50" t="s">
        <v>99</v>
      </c>
      <c r="AA361" s="51"/>
      <c r="AB361" s="187"/>
      <c r="AC361" s="51"/>
      <c r="AD361" s="187"/>
      <c r="AE361" s="56"/>
      <c r="AF361" s="424"/>
      <c r="AG361" s="424"/>
      <c r="AH361" s="280"/>
      <c r="AI361" s="306"/>
      <c r="AJ361" s="380"/>
      <c r="AK361" s="381"/>
      <c r="AL361" s="378"/>
      <c r="AM361" s="380"/>
      <c r="AN361" s="381"/>
      <c r="AO361" s="378"/>
      <c r="AP361" s="380"/>
      <c r="AQ361" s="381"/>
      <c r="AR361" s="378"/>
      <c r="AS361" s="380"/>
      <c r="AT361" s="381"/>
      <c r="AU361" s="378"/>
      <c r="AV361" s="380"/>
      <c r="AW361" s="373"/>
      <c r="AX361" s="376"/>
      <c r="AY361" s="418"/>
      <c r="AZ361" s="412"/>
      <c r="BA361" s="412"/>
      <c r="BB361" s="415"/>
    </row>
    <row r="362" spans="2:62" ht="28.15" customHeight="1" x14ac:dyDescent="0.2">
      <c r="B362" s="30"/>
      <c r="C362" s="338">
        <v>2</v>
      </c>
      <c r="D362" s="212"/>
      <c r="E362" s="198"/>
      <c r="F362" s="198"/>
      <c r="G362" s="197"/>
      <c r="H362" s="358"/>
      <c r="I362" s="390"/>
      <c r="J362" s="390"/>
      <c r="K362" s="390"/>
      <c r="L362" s="42" t="s">
        <v>131</v>
      </c>
      <c r="M362" s="43"/>
      <c r="N362" s="42" t="s">
        <v>129</v>
      </c>
      <c r="O362" s="43"/>
      <c r="P362" s="42" t="s">
        <v>128</v>
      </c>
      <c r="Q362" s="43"/>
      <c r="R362" s="42" t="s">
        <v>127</v>
      </c>
      <c r="S362" s="43"/>
      <c r="T362" s="42" t="s">
        <v>126</v>
      </c>
      <c r="U362" s="43"/>
      <c r="V362" s="42" t="s">
        <v>125</v>
      </c>
      <c r="W362" s="43"/>
      <c r="X362" s="42" t="s">
        <v>124</v>
      </c>
      <c r="Y362" s="43"/>
      <c r="Z362" s="42" t="s">
        <v>123</v>
      </c>
      <c r="AA362" s="43"/>
      <c r="AB362" s="196"/>
      <c r="AC362" s="43"/>
      <c r="AD362" s="196"/>
      <c r="AE362" s="39"/>
      <c r="AF362" s="421"/>
      <c r="AG362" s="421"/>
      <c r="AH362" s="279"/>
      <c r="AI362" s="306"/>
      <c r="AJ362" s="349">
        <f>SUMPRODUCT(LEN($M362:$AA365)-LEN(SUBSTITUTE($M362:$AA365,"A", "")))</f>
        <v>0</v>
      </c>
      <c r="AK362" s="352">
        <f>SUMPRODUCT(LEN($AD362:$AD365)-LEN(SUBSTITUTE($AD362:$AD365,"A", "")))</f>
        <v>0</v>
      </c>
      <c r="AL362" s="335">
        <f>SUMPRODUCT(LEN($AC362:$AC365)-LEN(SUBSTITUTE($AC362:$AC365,"A", "")))</f>
        <v>0</v>
      </c>
      <c r="AM362" s="349">
        <f>SUMPRODUCT(LEN($M362:$AA365)-LEN(SUBSTITUTE($M362:$AA365,"S", "")))</f>
        <v>0</v>
      </c>
      <c r="AN362" s="352">
        <f>SUMPRODUCT(LEN($AD362:$AD365)-LEN(SUBSTITUTE($AD362:$AD365,"S", "")))</f>
        <v>0</v>
      </c>
      <c r="AO362" s="335">
        <f>SUMPRODUCT(LEN($AC362:$AC365)-LEN(SUBSTITUTE($AC362:$AC365,"S", "")))</f>
        <v>0</v>
      </c>
      <c r="AP362" s="349">
        <f>SUMPRODUCT(LEN($M362:$AA365)-LEN(SUBSTITUTE($M362:$AA365,"F", "")))</f>
        <v>0</v>
      </c>
      <c r="AQ362" s="352">
        <f>SUMPRODUCT(LEN($AD362:$AD365)-LEN(SUBSTITUTE($AD362:$AD365,"F", "")))</f>
        <v>0</v>
      </c>
      <c r="AR362" s="335">
        <f>SUMPRODUCT(LEN($AC362:$AC365)-LEN(SUBSTITUTE($AC362:$AC365,"F", "")))</f>
        <v>0</v>
      </c>
      <c r="AS362" s="349">
        <f>SUMPRODUCT(LEN($M362:$AA365)-LEN(SUBSTITUTE($M362:$AA365,"G", "")))</f>
        <v>0</v>
      </c>
      <c r="AT362" s="352">
        <f>SUMPRODUCT(LEN($AD362:$AD365)-LEN(SUBSTITUTE($AD362:$AD365,"G", "")))</f>
        <v>0</v>
      </c>
      <c r="AU362" s="335">
        <f>SUMPRODUCT(LEN($AC362:$AC365)-LEN(SUBSTITUTE($AC362:$AC365,"G", "")))</f>
        <v>0</v>
      </c>
      <c r="AV362" s="349">
        <f>SUMPRODUCT(LEN($L362:$AA365)-LEN(SUBSTITUTE($L362:$AA365,"M", "")))</f>
        <v>0</v>
      </c>
      <c r="AW362" s="362">
        <f>SUMPRODUCT(LEN($AD362:$AD365)-LEN(SUBSTITUTE($AD362:$AD365,"M", "")))</f>
        <v>0</v>
      </c>
      <c r="AX362" s="374">
        <f>SUMPRODUCT(LEN($AC362:$AC365)-LEN(SUBSTITUTE($AC362:$AC365,"M", "")))</f>
        <v>0</v>
      </c>
      <c r="AY362" s="416">
        <f>SUMPRODUCT(LEN($AE362:$AE365)-LEN(SUBSTITUTE($AE362:$AE365,"S", "")))</f>
        <v>0</v>
      </c>
      <c r="AZ362" s="410">
        <f>SUMPRODUCT(LEN($AE362:$AE365)-LEN(SUBSTITUTE($AE362:$AE365,"F", "")))</f>
        <v>0</v>
      </c>
      <c r="BA362" s="410">
        <f>SUMPRODUCT(LEN($AE362:$AE365)-LEN(SUBSTITUTE($AE362:$AE365,"G", "")))</f>
        <v>0</v>
      </c>
      <c r="BB362" s="413">
        <f>SUMPRODUCT(LEN($AE362:$AE365)-LEN(SUBSTITUTE($AE362:$AE365,"M", "")))</f>
        <v>0</v>
      </c>
    </row>
    <row r="363" spans="2:62" ht="28.15" customHeight="1" thickBot="1" x14ac:dyDescent="0.25">
      <c r="B363" s="30"/>
      <c r="C363" s="339"/>
      <c r="D363" s="221"/>
      <c r="E363" s="195"/>
      <c r="F363" s="195"/>
      <c r="G363" s="194"/>
      <c r="H363" s="359"/>
      <c r="I363" s="391"/>
      <c r="J363" s="391"/>
      <c r="K363" s="391"/>
      <c r="L363" s="33" t="s">
        <v>122</v>
      </c>
      <c r="M363" s="55"/>
      <c r="N363" s="33" t="s">
        <v>121</v>
      </c>
      <c r="O363" s="55"/>
      <c r="P363" s="33" t="s">
        <v>120</v>
      </c>
      <c r="Q363" s="55"/>
      <c r="R363" s="33" t="s">
        <v>119</v>
      </c>
      <c r="S363" s="55"/>
      <c r="T363" s="33" t="s">
        <v>118</v>
      </c>
      <c r="U363" s="55"/>
      <c r="V363" s="33" t="s">
        <v>117</v>
      </c>
      <c r="W363" s="55"/>
      <c r="X363" s="33" t="s">
        <v>116</v>
      </c>
      <c r="Y363" s="55"/>
      <c r="Z363" s="33" t="s">
        <v>115</v>
      </c>
      <c r="AA363" s="55"/>
      <c r="AB363" s="193"/>
      <c r="AC363" s="55"/>
      <c r="AD363" s="193"/>
      <c r="AE363" s="22"/>
      <c r="AF363" s="422"/>
      <c r="AG363" s="422"/>
      <c r="AH363" s="278"/>
      <c r="AI363" s="306"/>
      <c r="AJ363" s="379"/>
      <c r="AK363" s="347"/>
      <c r="AL363" s="377"/>
      <c r="AM363" s="379"/>
      <c r="AN363" s="347"/>
      <c r="AO363" s="377"/>
      <c r="AP363" s="379"/>
      <c r="AQ363" s="347"/>
      <c r="AR363" s="377"/>
      <c r="AS363" s="379"/>
      <c r="AT363" s="347"/>
      <c r="AU363" s="377"/>
      <c r="AV363" s="379"/>
      <c r="AW363" s="372"/>
      <c r="AX363" s="375"/>
      <c r="AY363" s="417"/>
      <c r="AZ363" s="411"/>
      <c r="BA363" s="411"/>
      <c r="BB363" s="414"/>
    </row>
    <row r="364" spans="2:62" ht="28.15" customHeight="1" x14ac:dyDescent="0.2">
      <c r="B364" s="30"/>
      <c r="C364" s="340"/>
      <c r="D364" s="218"/>
      <c r="E364" s="192"/>
      <c r="F364" s="192"/>
      <c r="G364" s="191"/>
      <c r="H364" s="360"/>
      <c r="I364" s="392"/>
      <c r="J364" s="392"/>
      <c r="K364" s="392"/>
      <c r="L364" s="25" t="s">
        <v>114</v>
      </c>
      <c r="M364" s="114"/>
      <c r="N364" s="25" t="s">
        <v>112</v>
      </c>
      <c r="O364" s="114"/>
      <c r="P364" s="25" t="s">
        <v>111</v>
      </c>
      <c r="Q364" s="114"/>
      <c r="R364" s="25" t="s">
        <v>110</v>
      </c>
      <c r="S364" s="114"/>
      <c r="T364" s="25" t="s">
        <v>109</v>
      </c>
      <c r="U364" s="114"/>
      <c r="V364" s="25" t="s">
        <v>108</v>
      </c>
      <c r="W364" s="114"/>
      <c r="X364" s="25" t="s">
        <v>107</v>
      </c>
      <c r="Y364" s="114"/>
      <c r="Z364" s="25" t="s">
        <v>106</v>
      </c>
      <c r="AA364" s="114"/>
      <c r="AB364" s="190"/>
      <c r="AC364" s="114"/>
      <c r="AD364" s="190"/>
      <c r="AE364" s="22"/>
      <c r="AF364" s="422"/>
      <c r="AG364" s="422"/>
      <c r="AH364" s="278"/>
      <c r="AI364" s="306"/>
      <c r="AJ364" s="379"/>
      <c r="AK364" s="347"/>
      <c r="AL364" s="377"/>
      <c r="AM364" s="379"/>
      <c r="AN364" s="347"/>
      <c r="AO364" s="377"/>
      <c r="AP364" s="379"/>
      <c r="AQ364" s="347"/>
      <c r="AR364" s="377"/>
      <c r="AS364" s="379"/>
      <c r="AT364" s="347"/>
      <c r="AU364" s="377"/>
      <c r="AV364" s="379"/>
      <c r="AW364" s="372"/>
      <c r="AX364" s="375"/>
      <c r="AY364" s="417"/>
      <c r="AZ364" s="411"/>
      <c r="BA364" s="411"/>
      <c r="BB364" s="414"/>
    </row>
    <row r="365" spans="2:62" ht="28.15" customHeight="1" thickBot="1" x14ac:dyDescent="0.25">
      <c r="B365" s="30"/>
      <c r="C365" s="355"/>
      <c r="D365" s="246"/>
      <c r="E365" s="200"/>
      <c r="F365" s="200"/>
      <c r="G365" s="199"/>
      <c r="H365" s="361"/>
      <c r="I365" s="393"/>
      <c r="J365" s="393"/>
      <c r="K365" s="393"/>
      <c r="L365" s="50" t="s">
        <v>105</v>
      </c>
      <c r="M365" s="51"/>
      <c r="N365" s="50" t="s">
        <v>104</v>
      </c>
      <c r="O365" s="51"/>
      <c r="P365" s="50" t="s">
        <v>103</v>
      </c>
      <c r="Q365" s="51"/>
      <c r="R365" s="50" t="s">
        <v>102</v>
      </c>
      <c r="S365" s="51"/>
      <c r="T365" s="50">
        <v>20</v>
      </c>
      <c r="U365" s="51"/>
      <c r="V365" s="50" t="s">
        <v>101</v>
      </c>
      <c r="W365" s="51"/>
      <c r="X365" s="50" t="s">
        <v>100</v>
      </c>
      <c r="Y365" s="51"/>
      <c r="Z365" s="50" t="s">
        <v>99</v>
      </c>
      <c r="AA365" s="51"/>
      <c r="AB365" s="187"/>
      <c r="AC365" s="51"/>
      <c r="AD365" s="187"/>
      <c r="AE365" s="48"/>
      <c r="AF365" s="424"/>
      <c r="AG365" s="424"/>
      <c r="AH365" s="280"/>
      <c r="AI365" s="306"/>
      <c r="AJ365" s="380"/>
      <c r="AK365" s="381"/>
      <c r="AL365" s="378"/>
      <c r="AM365" s="380"/>
      <c r="AN365" s="381"/>
      <c r="AO365" s="378"/>
      <c r="AP365" s="380"/>
      <c r="AQ365" s="381"/>
      <c r="AR365" s="378"/>
      <c r="AS365" s="380"/>
      <c r="AT365" s="381"/>
      <c r="AU365" s="378"/>
      <c r="AV365" s="380"/>
      <c r="AW365" s="373"/>
      <c r="AX365" s="376"/>
      <c r="AY365" s="418"/>
      <c r="AZ365" s="412"/>
      <c r="BA365" s="412"/>
      <c r="BB365" s="415"/>
    </row>
    <row r="366" spans="2:62" ht="28.15" customHeight="1" x14ac:dyDescent="0.2">
      <c r="B366" s="30"/>
      <c r="C366" s="338">
        <v>3</v>
      </c>
      <c r="D366" s="212"/>
      <c r="E366" s="198"/>
      <c r="F366" s="198"/>
      <c r="G366" s="197"/>
      <c r="H366" s="358"/>
      <c r="I366" s="390"/>
      <c r="J366" s="390"/>
      <c r="K366" s="390"/>
      <c r="L366" s="42" t="s">
        <v>131</v>
      </c>
      <c r="M366" s="43"/>
      <c r="N366" s="42" t="s">
        <v>129</v>
      </c>
      <c r="O366" s="43"/>
      <c r="P366" s="42" t="s">
        <v>128</v>
      </c>
      <c r="Q366" s="43"/>
      <c r="R366" s="42" t="s">
        <v>127</v>
      </c>
      <c r="S366" s="43"/>
      <c r="T366" s="42" t="s">
        <v>126</v>
      </c>
      <c r="U366" s="43"/>
      <c r="V366" s="42" t="s">
        <v>125</v>
      </c>
      <c r="W366" s="43"/>
      <c r="X366" s="42" t="s">
        <v>124</v>
      </c>
      <c r="Y366" s="43"/>
      <c r="Z366" s="42" t="s">
        <v>123</v>
      </c>
      <c r="AA366" s="43"/>
      <c r="AB366" s="196"/>
      <c r="AC366" s="43"/>
      <c r="AD366" s="196"/>
      <c r="AE366" s="39"/>
      <c r="AF366" s="421"/>
      <c r="AG366" s="421"/>
      <c r="AH366" s="279"/>
      <c r="AI366" s="306"/>
      <c r="AJ366" s="349">
        <f>SUMPRODUCT(LEN($M366:$AA369)-LEN(SUBSTITUTE($M366:$AA369,"A", "")))</f>
        <v>0</v>
      </c>
      <c r="AK366" s="352">
        <f>SUMPRODUCT(LEN($AD366:$AD369)-LEN(SUBSTITUTE($AD366:$AD369,"A", "")))</f>
        <v>0</v>
      </c>
      <c r="AL366" s="335">
        <f>SUMPRODUCT(LEN($AC366:$AC369)-LEN(SUBSTITUTE($AC366:$AC369,"A", "")))</f>
        <v>0</v>
      </c>
      <c r="AM366" s="349">
        <f>SUMPRODUCT(LEN($M366:$AA369)-LEN(SUBSTITUTE($M366:$AA369,"S", "")))</f>
        <v>0</v>
      </c>
      <c r="AN366" s="352">
        <f>SUMPRODUCT(LEN($AD366:$AD369)-LEN(SUBSTITUTE($AD366:$AD369,"S", "")))</f>
        <v>0</v>
      </c>
      <c r="AO366" s="335">
        <f>SUMPRODUCT(LEN($AC366:$AC369)-LEN(SUBSTITUTE($AC366:$AC369,"S", "")))</f>
        <v>0</v>
      </c>
      <c r="AP366" s="349">
        <f>SUMPRODUCT(LEN($M366:$AA369)-LEN(SUBSTITUTE($M366:$AA369,"F", "")))</f>
        <v>0</v>
      </c>
      <c r="AQ366" s="352">
        <f>SUMPRODUCT(LEN($AD366:$AD369)-LEN(SUBSTITUTE($AD366:$AD369,"F", "")))</f>
        <v>0</v>
      </c>
      <c r="AR366" s="335">
        <f>SUMPRODUCT(LEN($AC366:$AC369)-LEN(SUBSTITUTE($AC366:$AC369,"F", "")))</f>
        <v>0</v>
      </c>
      <c r="AS366" s="349">
        <f>SUMPRODUCT(LEN($M366:$AA369)-LEN(SUBSTITUTE($M366:$AA369,"G", "")))</f>
        <v>0</v>
      </c>
      <c r="AT366" s="352">
        <f>SUMPRODUCT(LEN($AD366:$AD369)-LEN(SUBSTITUTE($AD366:$AD369,"G", "")))</f>
        <v>0</v>
      </c>
      <c r="AU366" s="335">
        <f>SUMPRODUCT(LEN($AC366:$AC369)-LEN(SUBSTITUTE($AC366:$AC369,"G", "")))</f>
        <v>0</v>
      </c>
      <c r="AV366" s="349">
        <f>SUMPRODUCT(LEN($L366:$AA369)-LEN(SUBSTITUTE($L366:$AA369,"M", "")))</f>
        <v>0</v>
      </c>
      <c r="AW366" s="362">
        <f>SUMPRODUCT(LEN($AD366:$AD369)-LEN(SUBSTITUTE($AD366:$AD369,"M", "")))</f>
        <v>0</v>
      </c>
      <c r="AX366" s="374">
        <f>SUMPRODUCT(LEN($AC366:$AC369)-LEN(SUBSTITUTE($AC366:$AC369,"M", "")))</f>
        <v>0</v>
      </c>
      <c r="AY366" s="416">
        <f>SUMPRODUCT(LEN($AE366:$AE369)-LEN(SUBSTITUTE($AE366:$AE369,"S", "")))</f>
        <v>0</v>
      </c>
      <c r="AZ366" s="410">
        <f>SUMPRODUCT(LEN($AE366:$AE369)-LEN(SUBSTITUTE($AE366:$AE369,"F", "")))</f>
        <v>0</v>
      </c>
      <c r="BA366" s="410">
        <f>SUMPRODUCT(LEN($AE366:$AE369)-LEN(SUBSTITUTE($AE366:$AE369,"G", "")))</f>
        <v>0</v>
      </c>
      <c r="BB366" s="413">
        <f>SUMPRODUCT(LEN($AE366:$AE369)-LEN(SUBSTITUTE($AE366:$AE369,"M", "")))</f>
        <v>0</v>
      </c>
    </row>
    <row r="367" spans="2:62" ht="28.15" customHeight="1" thickBot="1" x14ac:dyDescent="0.25">
      <c r="B367" s="30"/>
      <c r="C367" s="339"/>
      <c r="D367" s="221"/>
      <c r="E367" s="195"/>
      <c r="F367" s="195"/>
      <c r="G367" s="194"/>
      <c r="H367" s="359"/>
      <c r="I367" s="391"/>
      <c r="J367" s="391"/>
      <c r="K367" s="391"/>
      <c r="L367" s="33" t="s">
        <v>122</v>
      </c>
      <c r="M367" s="55"/>
      <c r="N367" s="33" t="s">
        <v>121</v>
      </c>
      <c r="O367" s="55"/>
      <c r="P367" s="33" t="s">
        <v>120</v>
      </c>
      <c r="Q367" s="55"/>
      <c r="R367" s="33" t="s">
        <v>119</v>
      </c>
      <c r="S367" s="55"/>
      <c r="T367" s="33" t="s">
        <v>118</v>
      </c>
      <c r="U367" s="55"/>
      <c r="V367" s="33" t="s">
        <v>117</v>
      </c>
      <c r="W367" s="55"/>
      <c r="X367" s="33" t="s">
        <v>116</v>
      </c>
      <c r="Y367" s="55"/>
      <c r="Z367" s="33" t="s">
        <v>115</v>
      </c>
      <c r="AA367" s="55"/>
      <c r="AB367" s="193"/>
      <c r="AC367" s="55"/>
      <c r="AD367" s="193"/>
      <c r="AE367" s="22"/>
      <c r="AF367" s="422"/>
      <c r="AG367" s="422"/>
      <c r="AH367" s="278"/>
      <c r="AI367" s="306"/>
      <c r="AJ367" s="379"/>
      <c r="AK367" s="347"/>
      <c r="AL367" s="377"/>
      <c r="AM367" s="379"/>
      <c r="AN367" s="347"/>
      <c r="AO367" s="377"/>
      <c r="AP367" s="379"/>
      <c r="AQ367" s="347"/>
      <c r="AR367" s="377"/>
      <c r="AS367" s="379"/>
      <c r="AT367" s="347"/>
      <c r="AU367" s="377"/>
      <c r="AV367" s="379"/>
      <c r="AW367" s="372"/>
      <c r="AX367" s="375"/>
      <c r="AY367" s="417"/>
      <c r="AZ367" s="411"/>
      <c r="BA367" s="411"/>
      <c r="BB367" s="414"/>
    </row>
    <row r="368" spans="2:62" ht="28.15" customHeight="1" x14ac:dyDescent="0.2">
      <c r="B368" s="30"/>
      <c r="C368" s="340"/>
      <c r="D368" s="218"/>
      <c r="E368" s="192"/>
      <c r="F368" s="192"/>
      <c r="G368" s="191"/>
      <c r="H368" s="360"/>
      <c r="I368" s="392"/>
      <c r="J368" s="392"/>
      <c r="K368" s="392"/>
      <c r="L368" s="25" t="s">
        <v>114</v>
      </c>
      <c r="M368" s="114"/>
      <c r="N368" s="25" t="s">
        <v>112</v>
      </c>
      <c r="O368" s="114"/>
      <c r="P368" s="25" t="s">
        <v>111</v>
      </c>
      <c r="Q368" s="114"/>
      <c r="R368" s="25" t="s">
        <v>110</v>
      </c>
      <c r="S368" s="114"/>
      <c r="T368" s="25" t="s">
        <v>109</v>
      </c>
      <c r="U368" s="114"/>
      <c r="V368" s="25" t="s">
        <v>108</v>
      </c>
      <c r="W368" s="114"/>
      <c r="X368" s="25" t="s">
        <v>107</v>
      </c>
      <c r="Y368" s="114"/>
      <c r="Z368" s="25" t="s">
        <v>106</v>
      </c>
      <c r="AA368" s="114"/>
      <c r="AB368" s="190"/>
      <c r="AC368" s="114"/>
      <c r="AD368" s="190"/>
      <c r="AE368" s="22"/>
      <c r="AF368" s="422"/>
      <c r="AG368" s="422"/>
      <c r="AH368" s="278"/>
      <c r="AI368" s="306"/>
      <c r="AJ368" s="379"/>
      <c r="AK368" s="347"/>
      <c r="AL368" s="377"/>
      <c r="AM368" s="379"/>
      <c r="AN368" s="347"/>
      <c r="AO368" s="377"/>
      <c r="AP368" s="379"/>
      <c r="AQ368" s="347"/>
      <c r="AR368" s="377"/>
      <c r="AS368" s="379"/>
      <c r="AT368" s="347"/>
      <c r="AU368" s="377"/>
      <c r="AV368" s="379"/>
      <c r="AW368" s="372"/>
      <c r="AX368" s="375"/>
      <c r="AY368" s="417"/>
      <c r="AZ368" s="411"/>
      <c r="BA368" s="411"/>
      <c r="BB368" s="414"/>
    </row>
    <row r="369" spans="2:62" ht="28.15" customHeight="1" thickBot="1" x14ac:dyDescent="0.25">
      <c r="B369" s="20"/>
      <c r="C369" s="341"/>
      <c r="D369" s="215"/>
      <c r="E369" s="189"/>
      <c r="F369" s="189"/>
      <c r="G369" s="188"/>
      <c r="H369" s="361"/>
      <c r="I369" s="394"/>
      <c r="J369" s="394"/>
      <c r="K369" s="394"/>
      <c r="L369" s="15" t="s">
        <v>105</v>
      </c>
      <c r="M369" s="16"/>
      <c r="N369" s="15" t="s">
        <v>104</v>
      </c>
      <c r="O369" s="16"/>
      <c r="P369" s="15" t="s">
        <v>103</v>
      </c>
      <c r="Q369" s="16"/>
      <c r="R369" s="15" t="s">
        <v>102</v>
      </c>
      <c r="S369" s="16"/>
      <c r="T369" s="15">
        <v>20</v>
      </c>
      <c r="U369" s="16"/>
      <c r="V369" s="15" t="s">
        <v>101</v>
      </c>
      <c r="W369" s="16"/>
      <c r="X369" s="15" t="s">
        <v>100</v>
      </c>
      <c r="Y369" s="16"/>
      <c r="Z369" s="15" t="s">
        <v>99</v>
      </c>
      <c r="AA369" s="16"/>
      <c r="AB369" s="187"/>
      <c r="AC369" s="16"/>
      <c r="AD369" s="186"/>
      <c r="AE369" s="11"/>
      <c r="AF369" s="423"/>
      <c r="AG369" s="423"/>
      <c r="AH369" s="277"/>
      <c r="AI369" s="306"/>
      <c r="AJ369" s="380"/>
      <c r="AK369" s="381"/>
      <c r="AL369" s="378"/>
      <c r="AM369" s="380"/>
      <c r="AN369" s="381"/>
      <c r="AO369" s="378"/>
      <c r="AP369" s="380"/>
      <c r="AQ369" s="381"/>
      <c r="AR369" s="378"/>
      <c r="AS369" s="380"/>
      <c r="AT369" s="381"/>
      <c r="AU369" s="378"/>
      <c r="AV369" s="380"/>
      <c r="AW369" s="373"/>
      <c r="AX369" s="376"/>
      <c r="AY369" s="418"/>
      <c r="AZ369" s="412"/>
      <c r="BA369" s="412"/>
      <c r="BB369" s="415"/>
    </row>
    <row r="370" spans="2:62" ht="85.9" customHeight="1" thickTop="1" thickBot="1" x14ac:dyDescent="0.35">
      <c r="B370" s="113" t="s">
        <v>173</v>
      </c>
      <c r="C370" s="103" t="s">
        <v>172</v>
      </c>
      <c r="D370" s="108" t="s">
        <v>171</v>
      </c>
      <c r="E370" s="211" t="s">
        <v>170</v>
      </c>
      <c r="F370" s="210"/>
      <c r="G370" s="209"/>
      <c r="H370" s="109" t="s">
        <v>169</v>
      </c>
      <c r="I370" s="108" t="s">
        <v>96</v>
      </c>
      <c r="J370" s="108" t="s">
        <v>168</v>
      </c>
      <c r="K370" s="108" t="s">
        <v>97</v>
      </c>
      <c r="L370" s="365" t="s">
        <v>167</v>
      </c>
      <c r="M370" s="366"/>
      <c r="N370" s="365" t="s">
        <v>166</v>
      </c>
      <c r="O370" s="366"/>
      <c r="P370" s="365" t="s">
        <v>166</v>
      </c>
      <c r="Q370" s="367"/>
      <c r="R370" s="365" t="s">
        <v>166</v>
      </c>
      <c r="S370" s="367"/>
      <c r="T370" s="365" t="s">
        <v>166</v>
      </c>
      <c r="U370" s="367"/>
      <c r="V370" s="365" t="s">
        <v>166</v>
      </c>
      <c r="W370" s="367"/>
      <c r="X370" s="365" t="s">
        <v>166</v>
      </c>
      <c r="Y370" s="367"/>
      <c r="Z370" s="365" t="s">
        <v>166</v>
      </c>
      <c r="AA370" s="367"/>
      <c r="AB370" s="368" t="s">
        <v>165</v>
      </c>
      <c r="AC370" s="367"/>
      <c r="AD370" s="109" t="s">
        <v>164</v>
      </c>
      <c r="AE370" s="109" t="s">
        <v>163</v>
      </c>
      <c r="AF370" s="108" t="s">
        <v>162</v>
      </c>
      <c r="AG370" s="108" t="s">
        <v>161</v>
      </c>
      <c r="AH370" s="286" t="s">
        <v>160</v>
      </c>
      <c r="AI370" s="293"/>
      <c r="AJ370" s="104" t="s">
        <v>159</v>
      </c>
      <c r="AK370" s="103" t="s">
        <v>158</v>
      </c>
      <c r="AL370" s="102" t="s">
        <v>157</v>
      </c>
      <c r="AM370" s="104" t="s">
        <v>156</v>
      </c>
      <c r="AN370" s="103" t="s">
        <v>155</v>
      </c>
      <c r="AO370" s="102" t="s">
        <v>154</v>
      </c>
      <c r="AP370" s="104" t="s">
        <v>153</v>
      </c>
      <c r="AQ370" s="103" t="s">
        <v>152</v>
      </c>
      <c r="AR370" s="105" t="s">
        <v>151</v>
      </c>
      <c r="AS370" s="104" t="s">
        <v>150</v>
      </c>
      <c r="AT370" s="103" t="s">
        <v>149</v>
      </c>
      <c r="AU370" s="102" t="s">
        <v>148</v>
      </c>
      <c r="AV370" s="104" t="s">
        <v>147</v>
      </c>
      <c r="AW370" s="103" t="s">
        <v>146</v>
      </c>
      <c r="AX370" s="102" t="s">
        <v>145</v>
      </c>
      <c r="AY370" s="101" t="s">
        <v>144</v>
      </c>
      <c r="AZ370" s="100" t="s">
        <v>143</v>
      </c>
      <c r="BA370" s="100" t="s">
        <v>142</v>
      </c>
      <c r="BB370" s="99" t="s">
        <v>141</v>
      </c>
    </row>
    <row r="371" spans="2:62" ht="48" thickBot="1" x14ac:dyDescent="0.3">
      <c r="B371" s="98" t="s">
        <v>219</v>
      </c>
      <c r="C371" s="97"/>
      <c r="D371" s="208">
        <v>245</v>
      </c>
      <c r="E371" s="425">
        <v>6599</v>
      </c>
      <c r="F371" s="426"/>
      <c r="G371" s="427"/>
      <c r="H371" s="95" t="s">
        <v>139</v>
      </c>
      <c r="I371" s="94"/>
      <c r="J371" s="94"/>
      <c r="K371" s="93"/>
      <c r="L371" s="92"/>
      <c r="M371" s="88"/>
      <c r="N371" s="92"/>
      <c r="O371" s="88"/>
      <c r="P371" s="92"/>
      <c r="Q371" s="88"/>
      <c r="R371" s="92"/>
      <c r="S371" s="88"/>
      <c r="T371" s="92"/>
      <c r="U371" s="88"/>
      <c r="V371" s="92"/>
      <c r="W371" s="88"/>
      <c r="X371" s="92"/>
      <c r="Y371" s="88"/>
      <c r="Z371" s="92"/>
      <c r="AA371" s="207"/>
      <c r="AB371" s="90" t="s">
        <v>138</v>
      </c>
      <c r="AC371" s="88"/>
      <c r="AD371" s="88"/>
      <c r="AE371" s="88"/>
      <c r="AF371" s="87"/>
      <c r="AG371" s="87"/>
      <c r="AH371" s="285"/>
      <c r="AI371" s="66" t="s">
        <v>137</v>
      </c>
      <c r="AJ371" s="85">
        <f t="shared" ref="AJ371:BB371" si="48">SUM(AJ373:AJ384)</f>
        <v>51</v>
      </c>
      <c r="AK371" s="84">
        <f t="shared" si="48"/>
        <v>0</v>
      </c>
      <c r="AL371" s="83">
        <f t="shared" si="48"/>
        <v>0</v>
      </c>
      <c r="AM371" s="85">
        <f t="shared" si="48"/>
        <v>17</v>
      </c>
      <c r="AN371" s="84">
        <f t="shared" si="48"/>
        <v>0</v>
      </c>
      <c r="AO371" s="83">
        <f t="shared" si="48"/>
        <v>0</v>
      </c>
      <c r="AP371" s="85">
        <f t="shared" si="48"/>
        <v>1</v>
      </c>
      <c r="AQ371" s="84">
        <f t="shared" si="48"/>
        <v>0</v>
      </c>
      <c r="AR371" s="83">
        <f t="shared" si="48"/>
        <v>0</v>
      </c>
      <c r="AS371" s="85">
        <f t="shared" si="48"/>
        <v>11</v>
      </c>
      <c r="AT371" s="84">
        <f t="shared" si="48"/>
        <v>0</v>
      </c>
      <c r="AU371" s="83">
        <f t="shared" si="48"/>
        <v>0</v>
      </c>
      <c r="AV371" s="85">
        <f t="shared" si="48"/>
        <v>0</v>
      </c>
      <c r="AW371" s="84">
        <f t="shared" si="48"/>
        <v>0</v>
      </c>
      <c r="AX371" s="83">
        <f t="shared" si="48"/>
        <v>0</v>
      </c>
      <c r="AY371" s="82">
        <f t="shared" si="48"/>
        <v>0</v>
      </c>
      <c r="AZ371" s="81">
        <f t="shared" si="48"/>
        <v>0</v>
      </c>
      <c r="BA371" s="81">
        <f t="shared" si="48"/>
        <v>0</v>
      </c>
      <c r="BB371" s="80">
        <f t="shared" si="48"/>
        <v>0</v>
      </c>
      <c r="BC371" s="79" t="s">
        <v>136</v>
      </c>
      <c r="BF371" s="5">
        <f>SUM(AJ371:AL371)/$BG$5</f>
        <v>51</v>
      </c>
      <c r="BG371" s="5">
        <f>SUM(AM371:AO371,AY371)/$BG$5</f>
        <v>17</v>
      </c>
      <c r="BH371" s="5">
        <f>SUM(AP371:AR371,AZ371)/$BG$5</f>
        <v>1</v>
      </c>
      <c r="BI371" s="5">
        <f>SUM(AS371:AU371,BA371)/$BG$5</f>
        <v>11</v>
      </c>
      <c r="BJ371" s="5">
        <f>SUM(AV371:AX371,BB371)/$BG$5</f>
        <v>0</v>
      </c>
    </row>
    <row r="372" spans="2:62" ht="37.5" thickBot="1" x14ac:dyDescent="0.3">
      <c r="B372" s="78"/>
      <c r="C372" s="77"/>
      <c r="D372" s="206"/>
      <c r="E372" s="205"/>
      <c r="F372" s="205"/>
      <c r="G372" s="204"/>
      <c r="H372" s="73"/>
      <c r="I372" s="70"/>
      <c r="J372" s="70"/>
      <c r="K372" s="72"/>
      <c r="L372" s="70"/>
      <c r="M372" s="69"/>
      <c r="N372" s="70"/>
      <c r="O372" s="69"/>
      <c r="P372" s="70"/>
      <c r="Q372" s="69"/>
      <c r="R372" s="70"/>
      <c r="S372" s="69"/>
      <c r="T372" s="70"/>
      <c r="U372" s="69"/>
      <c r="V372" s="70"/>
      <c r="W372" s="69"/>
      <c r="X372" s="70"/>
      <c r="Y372" s="69"/>
      <c r="Z372" s="70"/>
      <c r="AA372" s="69"/>
      <c r="AB372" s="71"/>
      <c r="AC372" s="69"/>
      <c r="AD372" s="69"/>
      <c r="AE372" s="69"/>
      <c r="AF372" s="68"/>
      <c r="AG372" s="68"/>
      <c r="AH372" s="285"/>
      <c r="AI372" s="66" t="s">
        <v>135</v>
      </c>
      <c r="AJ372" s="65">
        <f t="shared" ref="AJ372:BB372" si="49">AJ371/3</f>
        <v>17</v>
      </c>
      <c r="AK372" s="64">
        <f t="shared" si="49"/>
        <v>0</v>
      </c>
      <c r="AL372" s="63">
        <f t="shared" si="49"/>
        <v>0</v>
      </c>
      <c r="AM372" s="65">
        <f t="shared" si="49"/>
        <v>5.666666666666667</v>
      </c>
      <c r="AN372" s="64">
        <f t="shared" si="49"/>
        <v>0</v>
      </c>
      <c r="AO372" s="63">
        <f t="shared" si="49"/>
        <v>0</v>
      </c>
      <c r="AP372" s="65">
        <f t="shared" si="49"/>
        <v>0.33333333333333331</v>
      </c>
      <c r="AQ372" s="64">
        <f t="shared" si="49"/>
        <v>0</v>
      </c>
      <c r="AR372" s="63">
        <f t="shared" si="49"/>
        <v>0</v>
      </c>
      <c r="AS372" s="65">
        <f t="shared" si="49"/>
        <v>3.6666666666666665</v>
      </c>
      <c r="AT372" s="64">
        <f t="shared" si="49"/>
        <v>0</v>
      </c>
      <c r="AU372" s="63">
        <f t="shared" si="49"/>
        <v>0</v>
      </c>
      <c r="AV372" s="65">
        <f t="shared" si="49"/>
        <v>0</v>
      </c>
      <c r="AW372" s="64">
        <f t="shared" si="49"/>
        <v>0</v>
      </c>
      <c r="AX372" s="63">
        <f t="shared" si="49"/>
        <v>0</v>
      </c>
      <c r="AY372" s="62">
        <f t="shared" si="49"/>
        <v>0</v>
      </c>
      <c r="AZ372" s="61">
        <f t="shared" si="49"/>
        <v>0</v>
      </c>
      <c r="BA372" s="61">
        <f t="shared" si="49"/>
        <v>0</v>
      </c>
      <c r="BB372" s="60">
        <f t="shared" si="49"/>
        <v>0</v>
      </c>
      <c r="BC372" s="59" t="s">
        <v>134</v>
      </c>
    </row>
    <row r="373" spans="2:62" ht="28.15" customHeight="1" x14ac:dyDescent="0.2">
      <c r="B373" s="30"/>
      <c r="C373" s="338">
        <v>1</v>
      </c>
      <c r="D373" s="212"/>
      <c r="E373" s="198"/>
      <c r="F373" s="198"/>
      <c r="G373" s="197"/>
      <c r="H373" s="358" t="s">
        <v>133</v>
      </c>
      <c r="I373" s="390">
        <v>190</v>
      </c>
      <c r="J373" s="390">
        <v>36</v>
      </c>
      <c r="K373" s="390">
        <v>9</v>
      </c>
      <c r="L373" s="42" t="s">
        <v>131</v>
      </c>
      <c r="M373" s="43" t="s">
        <v>132</v>
      </c>
      <c r="N373" s="42" t="s">
        <v>129</v>
      </c>
      <c r="O373" s="43" t="s">
        <v>357</v>
      </c>
      <c r="P373" s="42" t="s">
        <v>128</v>
      </c>
      <c r="Q373" s="43" t="s">
        <v>357</v>
      </c>
      <c r="R373" s="42" t="s">
        <v>127</v>
      </c>
      <c r="S373" s="43" t="s">
        <v>458</v>
      </c>
      <c r="T373" s="42" t="s">
        <v>126</v>
      </c>
      <c r="U373" s="43" t="s">
        <v>373</v>
      </c>
      <c r="V373" s="42" t="s">
        <v>125</v>
      </c>
      <c r="W373" s="43" t="s">
        <v>542</v>
      </c>
      <c r="X373" s="42" t="s">
        <v>124</v>
      </c>
      <c r="Y373" s="43" t="s">
        <v>354</v>
      </c>
      <c r="Z373" s="42" t="s">
        <v>123</v>
      </c>
      <c r="AA373" s="43"/>
      <c r="AB373" s="196"/>
      <c r="AC373" s="43"/>
      <c r="AD373" s="196"/>
      <c r="AE373" s="58"/>
      <c r="AF373" s="421"/>
      <c r="AG373" s="421"/>
      <c r="AH373" s="279"/>
      <c r="AI373" s="306"/>
      <c r="AJ373" s="349">
        <f>SUMPRODUCT(LEN($M373:$AA376)-LEN(SUBSTITUTE($M373:$AA376,"A", "")))</f>
        <v>51</v>
      </c>
      <c r="AK373" s="352">
        <f>SUMPRODUCT(LEN($AD373:$AD376)-LEN(SUBSTITUTE($AD373:$AD376,"A", "")))</f>
        <v>0</v>
      </c>
      <c r="AL373" s="335">
        <f>SUMPRODUCT(LEN($AC373:$AC376)-LEN(SUBSTITUTE($AC373:$AC376,"A", "")))</f>
        <v>0</v>
      </c>
      <c r="AM373" s="349">
        <f>SUMPRODUCT(LEN($M373:$AA376)-LEN(SUBSTITUTE($M373:$AA376,"S", "")))</f>
        <v>17</v>
      </c>
      <c r="AN373" s="352">
        <f>SUMPRODUCT(LEN($AD373:$AD376)-LEN(SUBSTITUTE($AD373:$AD376,"S", "")))</f>
        <v>0</v>
      </c>
      <c r="AO373" s="335">
        <f>SUMPRODUCT(LEN($AC373:$AC376)-LEN(SUBSTITUTE($AC373:$AC376,"S", "")))</f>
        <v>0</v>
      </c>
      <c r="AP373" s="349">
        <f>SUMPRODUCT(LEN($M373:$AA376)-LEN(SUBSTITUTE($M373:$AA376,"F", "")))</f>
        <v>1</v>
      </c>
      <c r="AQ373" s="352">
        <f>SUMPRODUCT(LEN($AD373:$AD376)-LEN(SUBSTITUTE($AD373:$AD376,"F", "")))</f>
        <v>0</v>
      </c>
      <c r="AR373" s="335">
        <f>SUMPRODUCT(LEN($AC373:$AC376)-LEN(SUBSTITUTE($AC373:$AC376,"F", "")))</f>
        <v>0</v>
      </c>
      <c r="AS373" s="349">
        <f>SUMPRODUCT(LEN($M373:$AA376)-LEN(SUBSTITUTE($M373:$AA376,"G", "")))</f>
        <v>11</v>
      </c>
      <c r="AT373" s="352">
        <f>SUMPRODUCT(LEN($AD373:$AD376)-LEN(SUBSTITUTE($AD373:$AD376,"G", "")))</f>
        <v>0</v>
      </c>
      <c r="AU373" s="335">
        <f>SUMPRODUCT(LEN($AC373:$AC376)-LEN(SUBSTITUTE($AC373:$AC376,"G", "")))</f>
        <v>0</v>
      </c>
      <c r="AV373" s="349">
        <f>SUMPRODUCT(LEN($L373:$AA376)-LEN(SUBSTITUTE($L373:$AA376,"M", "")))</f>
        <v>0</v>
      </c>
      <c r="AW373" s="362">
        <f>SUMPRODUCT(LEN($AD373:$AD376)-LEN(SUBSTITUTE($AD373:$AD376,"M", "")))</f>
        <v>0</v>
      </c>
      <c r="AX373" s="374">
        <f>SUMPRODUCT(LEN($AC373:$AC376)-LEN(SUBSTITUTE($AC373:$AC376,"M", "")))</f>
        <v>0</v>
      </c>
      <c r="AY373" s="416">
        <f>SUMPRODUCT(LEN($AE373:$AE376)-LEN(SUBSTITUTE($AE373:$AE376,"S", "")))</f>
        <v>0</v>
      </c>
      <c r="AZ373" s="410">
        <f>SUMPRODUCT(LEN($AE373:$AE376)-LEN(SUBSTITUTE($AE373:$AE376,"F", "")))</f>
        <v>0</v>
      </c>
      <c r="BA373" s="410">
        <f>SUMPRODUCT(LEN($AE373:$AE376)-LEN(SUBSTITUTE($AE373:$AE376,"G", "")))</f>
        <v>0</v>
      </c>
      <c r="BB373" s="413">
        <f>SUMPRODUCT(LEN($AE373:$AE376)-LEN(SUBSTITUTE($AE373:$AE376,"M", "")))</f>
        <v>0</v>
      </c>
    </row>
    <row r="374" spans="2:62" ht="28.15" customHeight="1" thickBot="1" x14ac:dyDescent="0.25">
      <c r="B374" s="30"/>
      <c r="C374" s="339"/>
      <c r="D374" s="221"/>
      <c r="E374" s="195"/>
      <c r="F374" s="195"/>
      <c r="G374" s="194"/>
      <c r="H374" s="359"/>
      <c r="I374" s="391"/>
      <c r="J374" s="391"/>
      <c r="K374" s="391"/>
      <c r="L374" s="33" t="s">
        <v>122</v>
      </c>
      <c r="M374" s="55" t="s">
        <v>132</v>
      </c>
      <c r="N374" s="33" t="s">
        <v>121</v>
      </c>
      <c r="O374" s="55" t="s">
        <v>458</v>
      </c>
      <c r="P374" s="33" t="s">
        <v>120</v>
      </c>
      <c r="Q374" s="55" t="s">
        <v>1381</v>
      </c>
      <c r="R374" s="33" t="s">
        <v>119</v>
      </c>
      <c r="S374" s="55" t="s">
        <v>1602</v>
      </c>
      <c r="T374" s="33" t="s">
        <v>118</v>
      </c>
      <c r="U374" s="55" t="s">
        <v>470</v>
      </c>
      <c r="V374" s="33" t="s">
        <v>117</v>
      </c>
      <c r="W374" s="55" t="s">
        <v>349</v>
      </c>
      <c r="X374" s="33" t="s">
        <v>116</v>
      </c>
      <c r="Y374" s="55" t="s">
        <v>130</v>
      </c>
      <c r="Z374" s="33" t="s">
        <v>115</v>
      </c>
      <c r="AA374" s="55"/>
      <c r="AB374" s="193"/>
      <c r="AC374" s="55"/>
      <c r="AD374" s="193"/>
      <c r="AE374" s="57"/>
      <c r="AF374" s="422"/>
      <c r="AG374" s="422"/>
      <c r="AH374" s="278"/>
      <c r="AI374" s="306"/>
      <c r="AJ374" s="379"/>
      <c r="AK374" s="347"/>
      <c r="AL374" s="377"/>
      <c r="AM374" s="379"/>
      <c r="AN374" s="347"/>
      <c r="AO374" s="377"/>
      <c r="AP374" s="379"/>
      <c r="AQ374" s="347"/>
      <c r="AR374" s="377"/>
      <c r="AS374" s="379"/>
      <c r="AT374" s="347"/>
      <c r="AU374" s="377"/>
      <c r="AV374" s="379"/>
      <c r="AW374" s="372"/>
      <c r="AX374" s="375"/>
      <c r="AY374" s="417"/>
      <c r="AZ374" s="411"/>
      <c r="BA374" s="411"/>
      <c r="BB374" s="414"/>
    </row>
    <row r="375" spans="2:62" ht="28.15" customHeight="1" x14ac:dyDescent="0.2">
      <c r="B375" s="30"/>
      <c r="C375" s="340"/>
      <c r="D375" s="218"/>
      <c r="E375" s="192"/>
      <c r="F375" s="192"/>
      <c r="G375" s="191"/>
      <c r="H375" s="360">
        <v>246</v>
      </c>
      <c r="I375" s="392"/>
      <c r="J375" s="392"/>
      <c r="K375" s="392"/>
      <c r="L375" s="25" t="s">
        <v>114</v>
      </c>
      <c r="M375" s="114" t="s">
        <v>357</v>
      </c>
      <c r="N375" s="25" t="s">
        <v>112</v>
      </c>
      <c r="O375" s="114" t="s">
        <v>179</v>
      </c>
      <c r="P375" s="25" t="s">
        <v>111</v>
      </c>
      <c r="Q375" s="114" t="s">
        <v>458</v>
      </c>
      <c r="R375" s="25" t="s">
        <v>110</v>
      </c>
      <c r="S375" s="114" t="s">
        <v>712</v>
      </c>
      <c r="T375" s="25" t="s">
        <v>109</v>
      </c>
      <c r="U375" s="114" t="s">
        <v>491</v>
      </c>
      <c r="V375" s="25" t="s">
        <v>108</v>
      </c>
      <c r="W375" s="114" t="s">
        <v>354</v>
      </c>
      <c r="X375" s="25" t="s">
        <v>107</v>
      </c>
      <c r="Y375" s="114" t="s">
        <v>130</v>
      </c>
      <c r="Z375" s="25" t="s">
        <v>106</v>
      </c>
      <c r="AA375" s="114"/>
      <c r="AB375" s="190"/>
      <c r="AC375" s="114"/>
      <c r="AD375" s="190"/>
      <c r="AE375" s="57"/>
      <c r="AF375" s="422"/>
      <c r="AG375" s="422"/>
      <c r="AH375" s="278"/>
      <c r="AI375" s="306"/>
      <c r="AJ375" s="379"/>
      <c r="AK375" s="347"/>
      <c r="AL375" s="377"/>
      <c r="AM375" s="379"/>
      <c r="AN375" s="347"/>
      <c r="AO375" s="377"/>
      <c r="AP375" s="379"/>
      <c r="AQ375" s="347"/>
      <c r="AR375" s="377"/>
      <c r="AS375" s="379"/>
      <c r="AT375" s="347"/>
      <c r="AU375" s="377"/>
      <c r="AV375" s="379"/>
      <c r="AW375" s="372"/>
      <c r="AX375" s="375"/>
      <c r="AY375" s="417"/>
      <c r="AZ375" s="411"/>
      <c r="BA375" s="411"/>
      <c r="BB375" s="414"/>
    </row>
    <row r="376" spans="2:62" ht="28.15" customHeight="1" thickBot="1" x14ac:dyDescent="0.25">
      <c r="B376" s="30"/>
      <c r="C376" s="355"/>
      <c r="D376" s="246"/>
      <c r="E376" s="200"/>
      <c r="F376" s="200"/>
      <c r="G376" s="199"/>
      <c r="H376" s="361"/>
      <c r="I376" s="393"/>
      <c r="J376" s="393"/>
      <c r="K376" s="393"/>
      <c r="L376" s="50" t="s">
        <v>105</v>
      </c>
      <c r="M376" s="51" t="s">
        <v>458</v>
      </c>
      <c r="N376" s="50" t="s">
        <v>104</v>
      </c>
      <c r="O376" s="51" t="s">
        <v>527</v>
      </c>
      <c r="P376" s="50" t="s">
        <v>103</v>
      </c>
      <c r="Q376" s="51" t="s">
        <v>357</v>
      </c>
      <c r="R376" s="50" t="s">
        <v>102</v>
      </c>
      <c r="S376" s="51" t="s">
        <v>707</v>
      </c>
      <c r="T376" s="50">
        <v>20</v>
      </c>
      <c r="U376" s="51" t="s">
        <v>353</v>
      </c>
      <c r="V376" s="50" t="s">
        <v>101</v>
      </c>
      <c r="W376" s="51" t="s">
        <v>130</v>
      </c>
      <c r="X376" s="50" t="s">
        <v>100</v>
      </c>
      <c r="Y376" s="51"/>
      <c r="Z376" s="50" t="s">
        <v>99</v>
      </c>
      <c r="AA376" s="51"/>
      <c r="AB376" s="187"/>
      <c r="AC376" s="51"/>
      <c r="AD376" s="187"/>
      <c r="AE376" s="56"/>
      <c r="AF376" s="424"/>
      <c r="AG376" s="424"/>
      <c r="AH376" s="280"/>
      <c r="AI376" s="306"/>
      <c r="AJ376" s="380"/>
      <c r="AK376" s="381"/>
      <c r="AL376" s="378"/>
      <c r="AM376" s="380"/>
      <c r="AN376" s="381"/>
      <c r="AO376" s="378"/>
      <c r="AP376" s="380"/>
      <c r="AQ376" s="381"/>
      <c r="AR376" s="378"/>
      <c r="AS376" s="380"/>
      <c r="AT376" s="381"/>
      <c r="AU376" s="378"/>
      <c r="AV376" s="380"/>
      <c r="AW376" s="373"/>
      <c r="AX376" s="376"/>
      <c r="AY376" s="418"/>
      <c r="AZ376" s="412"/>
      <c r="BA376" s="412"/>
      <c r="BB376" s="415"/>
    </row>
    <row r="377" spans="2:62" ht="28.15" customHeight="1" x14ac:dyDescent="0.2">
      <c r="B377" s="30"/>
      <c r="C377" s="338">
        <v>2</v>
      </c>
      <c r="D377" s="212"/>
      <c r="E377" s="198"/>
      <c r="F377" s="198"/>
      <c r="G377" s="197"/>
      <c r="H377" s="358"/>
      <c r="I377" s="390"/>
      <c r="J377" s="390"/>
      <c r="K377" s="390"/>
      <c r="L377" s="42" t="s">
        <v>131</v>
      </c>
      <c r="M377" s="43"/>
      <c r="N377" s="42" t="s">
        <v>129</v>
      </c>
      <c r="O377" s="43"/>
      <c r="P377" s="42" t="s">
        <v>128</v>
      </c>
      <c r="Q377" s="43"/>
      <c r="R377" s="42" t="s">
        <v>127</v>
      </c>
      <c r="S377" s="43"/>
      <c r="T377" s="42" t="s">
        <v>126</v>
      </c>
      <c r="U377" s="43"/>
      <c r="V377" s="42" t="s">
        <v>125</v>
      </c>
      <c r="W377" s="43"/>
      <c r="X377" s="42" t="s">
        <v>124</v>
      </c>
      <c r="Y377" s="43"/>
      <c r="Z377" s="42" t="s">
        <v>123</v>
      </c>
      <c r="AA377" s="43"/>
      <c r="AB377" s="196"/>
      <c r="AC377" s="43"/>
      <c r="AD377" s="196"/>
      <c r="AE377" s="39"/>
      <c r="AF377" s="421"/>
      <c r="AG377" s="421"/>
      <c r="AH377" s="279"/>
      <c r="AI377" s="306"/>
      <c r="AJ377" s="349">
        <f>SUMPRODUCT(LEN($M377:$AA380)-LEN(SUBSTITUTE($M377:$AA380,"A", "")))</f>
        <v>0</v>
      </c>
      <c r="AK377" s="352">
        <f>SUMPRODUCT(LEN($AD377:$AD380)-LEN(SUBSTITUTE($AD377:$AD380,"A", "")))</f>
        <v>0</v>
      </c>
      <c r="AL377" s="335">
        <f>SUMPRODUCT(LEN($AC377:$AC380)-LEN(SUBSTITUTE($AC377:$AC380,"A", "")))</f>
        <v>0</v>
      </c>
      <c r="AM377" s="349">
        <f>SUMPRODUCT(LEN($M377:$AA380)-LEN(SUBSTITUTE($M377:$AA380,"S", "")))</f>
        <v>0</v>
      </c>
      <c r="AN377" s="352">
        <f>SUMPRODUCT(LEN($AD377:$AD380)-LEN(SUBSTITUTE($AD377:$AD380,"S", "")))</f>
        <v>0</v>
      </c>
      <c r="AO377" s="335">
        <f>SUMPRODUCT(LEN($AC377:$AC380)-LEN(SUBSTITUTE($AC377:$AC380,"S", "")))</f>
        <v>0</v>
      </c>
      <c r="AP377" s="349">
        <f>SUMPRODUCT(LEN($M377:$AA380)-LEN(SUBSTITUTE($M377:$AA380,"F", "")))</f>
        <v>0</v>
      </c>
      <c r="AQ377" s="352">
        <f>SUMPRODUCT(LEN($AD377:$AD380)-LEN(SUBSTITUTE($AD377:$AD380,"F", "")))</f>
        <v>0</v>
      </c>
      <c r="AR377" s="335">
        <f>SUMPRODUCT(LEN($AC377:$AC380)-LEN(SUBSTITUTE($AC377:$AC380,"F", "")))</f>
        <v>0</v>
      </c>
      <c r="AS377" s="349">
        <f>SUMPRODUCT(LEN($M377:$AA380)-LEN(SUBSTITUTE($M377:$AA380,"G", "")))</f>
        <v>0</v>
      </c>
      <c r="AT377" s="352">
        <f>SUMPRODUCT(LEN($AD377:$AD380)-LEN(SUBSTITUTE($AD377:$AD380,"G", "")))</f>
        <v>0</v>
      </c>
      <c r="AU377" s="335">
        <f>SUMPRODUCT(LEN($AC377:$AC380)-LEN(SUBSTITUTE($AC377:$AC380,"G", "")))</f>
        <v>0</v>
      </c>
      <c r="AV377" s="349">
        <f>SUMPRODUCT(LEN($L377:$AA380)-LEN(SUBSTITUTE($L377:$AA380,"M", "")))</f>
        <v>0</v>
      </c>
      <c r="AW377" s="362">
        <f>SUMPRODUCT(LEN($AD377:$AD380)-LEN(SUBSTITUTE($AD377:$AD380,"M", "")))</f>
        <v>0</v>
      </c>
      <c r="AX377" s="374">
        <f>SUMPRODUCT(LEN($AC377:$AC380)-LEN(SUBSTITUTE($AC377:$AC380,"M", "")))</f>
        <v>0</v>
      </c>
      <c r="AY377" s="416">
        <f>SUMPRODUCT(LEN($AE377:$AE380)-LEN(SUBSTITUTE($AE377:$AE380,"S", "")))</f>
        <v>0</v>
      </c>
      <c r="AZ377" s="410">
        <f>SUMPRODUCT(LEN($AE377:$AE380)-LEN(SUBSTITUTE($AE377:$AE380,"F", "")))</f>
        <v>0</v>
      </c>
      <c r="BA377" s="410">
        <f>SUMPRODUCT(LEN($AE377:$AE380)-LEN(SUBSTITUTE($AE377:$AE380,"G", "")))</f>
        <v>0</v>
      </c>
      <c r="BB377" s="413">
        <f>SUMPRODUCT(LEN($AE377:$AE380)-LEN(SUBSTITUTE($AE377:$AE380,"M", "")))</f>
        <v>0</v>
      </c>
    </row>
    <row r="378" spans="2:62" ht="28.15" customHeight="1" thickBot="1" x14ac:dyDescent="0.25">
      <c r="B378" s="30"/>
      <c r="C378" s="339"/>
      <c r="D378" s="221"/>
      <c r="E378" s="195"/>
      <c r="F378" s="195"/>
      <c r="G378" s="194"/>
      <c r="H378" s="359"/>
      <c r="I378" s="391"/>
      <c r="J378" s="391"/>
      <c r="K378" s="391"/>
      <c r="L378" s="33" t="s">
        <v>122</v>
      </c>
      <c r="M378" s="55"/>
      <c r="N378" s="33" t="s">
        <v>121</v>
      </c>
      <c r="O378" s="55"/>
      <c r="P378" s="33" t="s">
        <v>120</v>
      </c>
      <c r="Q378" s="55"/>
      <c r="R378" s="33" t="s">
        <v>119</v>
      </c>
      <c r="S378" s="55"/>
      <c r="T378" s="33" t="s">
        <v>118</v>
      </c>
      <c r="U378" s="55"/>
      <c r="V378" s="33" t="s">
        <v>117</v>
      </c>
      <c r="W378" s="55"/>
      <c r="X378" s="33" t="s">
        <v>116</v>
      </c>
      <c r="Y378" s="55"/>
      <c r="Z378" s="33" t="s">
        <v>115</v>
      </c>
      <c r="AA378" s="55"/>
      <c r="AB378" s="193"/>
      <c r="AC378" s="55"/>
      <c r="AD378" s="193"/>
      <c r="AE378" s="22"/>
      <c r="AF378" s="422"/>
      <c r="AG378" s="422"/>
      <c r="AH378" s="278"/>
      <c r="AI378" s="306"/>
      <c r="AJ378" s="379"/>
      <c r="AK378" s="347"/>
      <c r="AL378" s="377"/>
      <c r="AM378" s="379"/>
      <c r="AN378" s="347"/>
      <c r="AO378" s="377"/>
      <c r="AP378" s="379"/>
      <c r="AQ378" s="347"/>
      <c r="AR378" s="377"/>
      <c r="AS378" s="379"/>
      <c r="AT378" s="347"/>
      <c r="AU378" s="377"/>
      <c r="AV378" s="379"/>
      <c r="AW378" s="372"/>
      <c r="AX378" s="375"/>
      <c r="AY378" s="417"/>
      <c r="AZ378" s="411"/>
      <c r="BA378" s="411"/>
      <c r="BB378" s="414"/>
    </row>
    <row r="379" spans="2:62" ht="28.15" customHeight="1" x14ac:dyDescent="0.2">
      <c r="B379" s="30"/>
      <c r="C379" s="340"/>
      <c r="D379" s="218"/>
      <c r="E379" s="192"/>
      <c r="F379" s="192"/>
      <c r="G379" s="191"/>
      <c r="H379" s="360"/>
      <c r="I379" s="392"/>
      <c r="J379" s="392"/>
      <c r="K379" s="392"/>
      <c r="L379" s="25" t="s">
        <v>114</v>
      </c>
      <c r="M379" s="114"/>
      <c r="N379" s="25" t="s">
        <v>112</v>
      </c>
      <c r="O379" s="114"/>
      <c r="P379" s="25" t="s">
        <v>111</v>
      </c>
      <c r="Q379" s="114"/>
      <c r="R379" s="25" t="s">
        <v>110</v>
      </c>
      <c r="S379" s="114"/>
      <c r="T379" s="25" t="s">
        <v>109</v>
      </c>
      <c r="U379" s="114"/>
      <c r="V379" s="25" t="s">
        <v>108</v>
      </c>
      <c r="W379" s="114"/>
      <c r="X379" s="25" t="s">
        <v>107</v>
      </c>
      <c r="Y379" s="114"/>
      <c r="Z379" s="25" t="s">
        <v>106</v>
      </c>
      <c r="AA379" s="114"/>
      <c r="AB379" s="190"/>
      <c r="AC379" s="114"/>
      <c r="AD379" s="190"/>
      <c r="AE379" s="22"/>
      <c r="AF379" s="422"/>
      <c r="AG379" s="422"/>
      <c r="AH379" s="278"/>
      <c r="AI379" s="306"/>
      <c r="AJ379" s="379"/>
      <c r="AK379" s="347"/>
      <c r="AL379" s="377"/>
      <c r="AM379" s="379"/>
      <c r="AN379" s="347"/>
      <c r="AO379" s="377"/>
      <c r="AP379" s="379"/>
      <c r="AQ379" s="347"/>
      <c r="AR379" s="377"/>
      <c r="AS379" s="379"/>
      <c r="AT379" s="347"/>
      <c r="AU379" s="377"/>
      <c r="AV379" s="379"/>
      <c r="AW379" s="372"/>
      <c r="AX379" s="375"/>
      <c r="AY379" s="417"/>
      <c r="AZ379" s="411"/>
      <c r="BA379" s="411"/>
      <c r="BB379" s="414"/>
    </row>
    <row r="380" spans="2:62" ht="28.15" customHeight="1" thickBot="1" x14ac:dyDescent="0.25">
      <c r="B380" s="30"/>
      <c r="C380" s="355"/>
      <c r="D380" s="246"/>
      <c r="E380" s="200"/>
      <c r="F380" s="200"/>
      <c r="G380" s="199"/>
      <c r="H380" s="361"/>
      <c r="I380" s="393"/>
      <c r="J380" s="393"/>
      <c r="K380" s="393"/>
      <c r="L380" s="50" t="s">
        <v>105</v>
      </c>
      <c r="M380" s="51"/>
      <c r="N380" s="50" t="s">
        <v>104</v>
      </c>
      <c r="O380" s="51"/>
      <c r="P380" s="50" t="s">
        <v>103</v>
      </c>
      <c r="Q380" s="51"/>
      <c r="R380" s="50" t="s">
        <v>102</v>
      </c>
      <c r="S380" s="51"/>
      <c r="T380" s="50">
        <v>20</v>
      </c>
      <c r="U380" s="51"/>
      <c r="V380" s="50" t="s">
        <v>101</v>
      </c>
      <c r="W380" s="51"/>
      <c r="X380" s="50" t="s">
        <v>100</v>
      </c>
      <c r="Y380" s="51"/>
      <c r="Z380" s="50" t="s">
        <v>99</v>
      </c>
      <c r="AA380" s="51"/>
      <c r="AB380" s="187"/>
      <c r="AC380" s="51"/>
      <c r="AD380" s="187"/>
      <c r="AE380" s="48"/>
      <c r="AF380" s="424"/>
      <c r="AG380" s="424"/>
      <c r="AH380" s="280"/>
      <c r="AI380" s="306"/>
      <c r="AJ380" s="380"/>
      <c r="AK380" s="381"/>
      <c r="AL380" s="378"/>
      <c r="AM380" s="380"/>
      <c r="AN380" s="381"/>
      <c r="AO380" s="378"/>
      <c r="AP380" s="380"/>
      <c r="AQ380" s="381"/>
      <c r="AR380" s="378"/>
      <c r="AS380" s="380"/>
      <c r="AT380" s="381"/>
      <c r="AU380" s="378"/>
      <c r="AV380" s="380"/>
      <c r="AW380" s="373"/>
      <c r="AX380" s="376"/>
      <c r="AY380" s="418"/>
      <c r="AZ380" s="412"/>
      <c r="BA380" s="412"/>
      <c r="BB380" s="415"/>
    </row>
    <row r="381" spans="2:62" ht="28.15" customHeight="1" x14ac:dyDescent="0.2">
      <c r="B381" s="30"/>
      <c r="C381" s="338">
        <v>3</v>
      </c>
      <c r="D381" s="212"/>
      <c r="E381" s="198"/>
      <c r="F381" s="198"/>
      <c r="G381" s="197"/>
      <c r="H381" s="358"/>
      <c r="I381" s="390"/>
      <c r="J381" s="390"/>
      <c r="K381" s="390"/>
      <c r="L381" s="42" t="s">
        <v>131</v>
      </c>
      <c r="M381" s="43"/>
      <c r="N381" s="42" t="s">
        <v>129</v>
      </c>
      <c r="O381" s="43"/>
      <c r="P381" s="42" t="s">
        <v>128</v>
      </c>
      <c r="Q381" s="43"/>
      <c r="R381" s="42" t="s">
        <v>127</v>
      </c>
      <c r="S381" s="43"/>
      <c r="T381" s="42" t="s">
        <v>126</v>
      </c>
      <c r="U381" s="43"/>
      <c r="V381" s="42" t="s">
        <v>125</v>
      </c>
      <c r="W381" s="43"/>
      <c r="X381" s="42" t="s">
        <v>124</v>
      </c>
      <c r="Y381" s="43"/>
      <c r="Z381" s="42" t="s">
        <v>123</v>
      </c>
      <c r="AA381" s="43"/>
      <c r="AB381" s="196"/>
      <c r="AC381" s="43"/>
      <c r="AD381" s="196"/>
      <c r="AE381" s="39"/>
      <c r="AF381" s="421"/>
      <c r="AG381" s="421"/>
      <c r="AH381" s="279"/>
      <c r="AI381" s="306"/>
      <c r="AJ381" s="349">
        <f>SUMPRODUCT(LEN($M381:$AA384)-LEN(SUBSTITUTE($M381:$AA384,"A", "")))</f>
        <v>0</v>
      </c>
      <c r="AK381" s="352">
        <f>SUMPRODUCT(LEN($AD381:$AD384)-LEN(SUBSTITUTE($AD381:$AD384,"A", "")))</f>
        <v>0</v>
      </c>
      <c r="AL381" s="335">
        <f>SUMPRODUCT(LEN($AC381:$AC384)-LEN(SUBSTITUTE($AC381:$AC384,"A", "")))</f>
        <v>0</v>
      </c>
      <c r="AM381" s="349">
        <f>SUMPRODUCT(LEN($M381:$AA384)-LEN(SUBSTITUTE($M381:$AA384,"S", "")))</f>
        <v>0</v>
      </c>
      <c r="AN381" s="352">
        <f>SUMPRODUCT(LEN($AD381:$AD384)-LEN(SUBSTITUTE($AD381:$AD384,"S", "")))</f>
        <v>0</v>
      </c>
      <c r="AO381" s="335">
        <f>SUMPRODUCT(LEN($AC381:$AC384)-LEN(SUBSTITUTE($AC381:$AC384,"S", "")))</f>
        <v>0</v>
      </c>
      <c r="AP381" s="349">
        <f>SUMPRODUCT(LEN($M381:$AA384)-LEN(SUBSTITUTE($M381:$AA384,"F", "")))</f>
        <v>0</v>
      </c>
      <c r="AQ381" s="352">
        <f>SUMPRODUCT(LEN($AD381:$AD384)-LEN(SUBSTITUTE($AD381:$AD384,"F", "")))</f>
        <v>0</v>
      </c>
      <c r="AR381" s="335">
        <f>SUMPRODUCT(LEN($AC381:$AC384)-LEN(SUBSTITUTE($AC381:$AC384,"F", "")))</f>
        <v>0</v>
      </c>
      <c r="AS381" s="349">
        <f>SUMPRODUCT(LEN($M381:$AA384)-LEN(SUBSTITUTE($M381:$AA384,"G", "")))</f>
        <v>0</v>
      </c>
      <c r="AT381" s="352">
        <f>SUMPRODUCT(LEN($AD381:$AD384)-LEN(SUBSTITUTE($AD381:$AD384,"G", "")))</f>
        <v>0</v>
      </c>
      <c r="AU381" s="335">
        <f>SUMPRODUCT(LEN($AC381:$AC384)-LEN(SUBSTITUTE($AC381:$AC384,"G", "")))</f>
        <v>0</v>
      </c>
      <c r="AV381" s="349">
        <f>SUMPRODUCT(LEN($L381:$AA384)-LEN(SUBSTITUTE($L381:$AA384,"M", "")))</f>
        <v>0</v>
      </c>
      <c r="AW381" s="362">
        <f>SUMPRODUCT(LEN($AD381:$AD384)-LEN(SUBSTITUTE($AD381:$AD384,"M", "")))</f>
        <v>0</v>
      </c>
      <c r="AX381" s="374">
        <f>SUMPRODUCT(LEN($AC381:$AC384)-LEN(SUBSTITUTE($AC381:$AC384,"M", "")))</f>
        <v>0</v>
      </c>
      <c r="AY381" s="416">
        <f>SUMPRODUCT(LEN($AE381:$AE384)-LEN(SUBSTITUTE($AE381:$AE384,"S", "")))</f>
        <v>0</v>
      </c>
      <c r="AZ381" s="410">
        <f>SUMPRODUCT(LEN($AE381:$AE384)-LEN(SUBSTITUTE($AE381:$AE384,"F", "")))</f>
        <v>0</v>
      </c>
      <c r="BA381" s="410">
        <f>SUMPRODUCT(LEN($AE381:$AE384)-LEN(SUBSTITUTE($AE381:$AE384,"G", "")))</f>
        <v>0</v>
      </c>
      <c r="BB381" s="413">
        <f>SUMPRODUCT(LEN($AE381:$AE384)-LEN(SUBSTITUTE($AE381:$AE384,"M", "")))</f>
        <v>0</v>
      </c>
    </row>
    <row r="382" spans="2:62" ht="28.15" customHeight="1" thickBot="1" x14ac:dyDescent="0.25">
      <c r="B382" s="30"/>
      <c r="C382" s="339"/>
      <c r="D382" s="221"/>
      <c r="E382" s="195"/>
      <c r="F382" s="195"/>
      <c r="G382" s="194"/>
      <c r="H382" s="359"/>
      <c r="I382" s="391"/>
      <c r="J382" s="391"/>
      <c r="K382" s="391"/>
      <c r="L382" s="33" t="s">
        <v>122</v>
      </c>
      <c r="M382" s="55"/>
      <c r="N382" s="33" t="s">
        <v>121</v>
      </c>
      <c r="O382" s="55"/>
      <c r="P382" s="33" t="s">
        <v>120</v>
      </c>
      <c r="Q382" s="55"/>
      <c r="R382" s="33" t="s">
        <v>119</v>
      </c>
      <c r="S382" s="55"/>
      <c r="T382" s="33" t="s">
        <v>118</v>
      </c>
      <c r="U382" s="55"/>
      <c r="V382" s="33" t="s">
        <v>117</v>
      </c>
      <c r="W382" s="55"/>
      <c r="X382" s="33" t="s">
        <v>116</v>
      </c>
      <c r="Y382" s="55"/>
      <c r="Z382" s="33" t="s">
        <v>115</v>
      </c>
      <c r="AA382" s="55"/>
      <c r="AB382" s="193"/>
      <c r="AC382" s="55"/>
      <c r="AD382" s="193"/>
      <c r="AE382" s="22"/>
      <c r="AF382" s="422"/>
      <c r="AG382" s="422"/>
      <c r="AH382" s="278"/>
      <c r="AI382" s="306"/>
      <c r="AJ382" s="379"/>
      <c r="AK382" s="347"/>
      <c r="AL382" s="377"/>
      <c r="AM382" s="379"/>
      <c r="AN382" s="347"/>
      <c r="AO382" s="377"/>
      <c r="AP382" s="379"/>
      <c r="AQ382" s="347"/>
      <c r="AR382" s="377"/>
      <c r="AS382" s="379"/>
      <c r="AT382" s="347"/>
      <c r="AU382" s="377"/>
      <c r="AV382" s="379"/>
      <c r="AW382" s="372"/>
      <c r="AX382" s="375"/>
      <c r="AY382" s="417"/>
      <c r="AZ382" s="411"/>
      <c r="BA382" s="411"/>
      <c r="BB382" s="414"/>
    </row>
    <row r="383" spans="2:62" ht="28.15" customHeight="1" x14ac:dyDescent="0.2">
      <c r="B383" s="30"/>
      <c r="C383" s="340"/>
      <c r="D383" s="218"/>
      <c r="E383" s="192"/>
      <c r="F383" s="192"/>
      <c r="G383" s="191"/>
      <c r="H383" s="360"/>
      <c r="I383" s="392"/>
      <c r="J383" s="392"/>
      <c r="K383" s="392"/>
      <c r="L383" s="25" t="s">
        <v>114</v>
      </c>
      <c r="M383" s="114"/>
      <c r="N383" s="25" t="s">
        <v>112</v>
      </c>
      <c r="O383" s="114"/>
      <c r="P383" s="25" t="s">
        <v>111</v>
      </c>
      <c r="Q383" s="114"/>
      <c r="R383" s="25" t="s">
        <v>110</v>
      </c>
      <c r="S383" s="114"/>
      <c r="T383" s="25" t="s">
        <v>109</v>
      </c>
      <c r="U383" s="114"/>
      <c r="V383" s="25" t="s">
        <v>108</v>
      </c>
      <c r="W383" s="114"/>
      <c r="X383" s="25" t="s">
        <v>107</v>
      </c>
      <c r="Y383" s="114"/>
      <c r="Z383" s="25" t="s">
        <v>106</v>
      </c>
      <c r="AA383" s="114"/>
      <c r="AB383" s="190"/>
      <c r="AC383" s="114"/>
      <c r="AD383" s="190"/>
      <c r="AE383" s="22"/>
      <c r="AF383" s="422"/>
      <c r="AG383" s="422"/>
      <c r="AH383" s="278"/>
      <c r="AI383" s="306"/>
      <c r="AJ383" s="379"/>
      <c r="AK383" s="347"/>
      <c r="AL383" s="377"/>
      <c r="AM383" s="379"/>
      <c r="AN383" s="347"/>
      <c r="AO383" s="377"/>
      <c r="AP383" s="379"/>
      <c r="AQ383" s="347"/>
      <c r="AR383" s="377"/>
      <c r="AS383" s="379"/>
      <c r="AT383" s="347"/>
      <c r="AU383" s="377"/>
      <c r="AV383" s="379"/>
      <c r="AW383" s="372"/>
      <c r="AX383" s="375"/>
      <c r="AY383" s="417"/>
      <c r="AZ383" s="411"/>
      <c r="BA383" s="411"/>
      <c r="BB383" s="414"/>
    </row>
    <row r="384" spans="2:62" ht="28.15" customHeight="1" thickBot="1" x14ac:dyDescent="0.25">
      <c r="B384" s="20"/>
      <c r="C384" s="341"/>
      <c r="D384" s="215"/>
      <c r="E384" s="189"/>
      <c r="F384" s="189"/>
      <c r="G384" s="188"/>
      <c r="H384" s="361"/>
      <c r="I384" s="394"/>
      <c r="J384" s="394"/>
      <c r="K384" s="394"/>
      <c r="L384" s="15" t="s">
        <v>105</v>
      </c>
      <c r="M384" s="16"/>
      <c r="N384" s="15" t="s">
        <v>104</v>
      </c>
      <c r="O384" s="16"/>
      <c r="P384" s="15" t="s">
        <v>103</v>
      </c>
      <c r="Q384" s="16"/>
      <c r="R384" s="15" t="s">
        <v>102</v>
      </c>
      <c r="S384" s="16"/>
      <c r="T384" s="15">
        <v>20</v>
      </c>
      <c r="U384" s="16"/>
      <c r="V384" s="15" t="s">
        <v>101</v>
      </c>
      <c r="W384" s="16"/>
      <c r="X384" s="15" t="s">
        <v>100</v>
      </c>
      <c r="Y384" s="16"/>
      <c r="Z384" s="15" t="s">
        <v>99</v>
      </c>
      <c r="AA384" s="16"/>
      <c r="AB384" s="187"/>
      <c r="AC384" s="16"/>
      <c r="AD384" s="186"/>
      <c r="AE384" s="11"/>
      <c r="AF384" s="423"/>
      <c r="AG384" s="423"/>
      <c r="AH384" s="277"/>
      <c r="AI384" s="306"/>
      <c r="AJ384" s="380"/>
      <c r="AK384" s="381"/>
      <c r="AL384" s="378"/>
      <c r="AM384" s="380"/>
      <c r="AN384" s="381"/>
      <c r="AO384" s="378"/>
      <c r="AP384" s="380"/>
      <c r="AQ384" s="381"/>
      <c r="AR384" s="378"/>
      <c r="AS384" s="380"/>
      <c r="AT384" s="381"/>
      <c r="AU384" s="378"/>
      <c r="AV384" s="380"/>
      <c r="AW384" s="373"/>
      <c r="AX384" s="376"/>
      <c r="AY384" s="418"/>
      <c r="AZ384" s="412"/>
      <c r="BA384" s="412"/>
      <c r="BB384" s="415"/>
    </row>
    <row r="385" spans="2:62" ht="85.9" customHeight="1" thickTop="1" thickBot="1" x14ac:dyDescent="0.35">
      <c r="B385" s="113" t="s">
        <v>173</v>
      </c>
      <c r="C385" s="103" t="s">
        <v>172</v>
      </c>
      <c r="D385" s="108" t="s">
        <v>171</v>
      </c>
      <c r="E385" s="211" t="s">
        <v>170</v>
      </c>
      <c r="F385" s="210"/>
      <c r="G385" s="209"/>
      <c r="H385" s="109" t="s">
        <v>169</v>
      </c>
      <c r="I385" s="108" t="s">
        <v>96</v>
      </c>
      <c r="J385" s="108" t="s">
        <v>168</v>
      </c>
      <c r="K385" s="108" t="s">
        <v>97</v>
      </c>
      <c r="L385" s="365" t="s">
        <v>167</v>
      </c>
      <c r="M385" s="366"/>
      <c r="N385" s="365" t="s">
        <v>166</v>
      </c>
      <c r="O385" s="366"/>
      <c r="P385" s="365" t="s">
        <v>166</v>
      </c>
      <c r="Q385" s="367"/>
      <c r="R385" s="365" t="s">
        <v>166</v>
      </c>
      <c r="S385" s="367"/>
      <c r="T385" s="365" t="s">
        <v>166</v>
      </c>
      <c r="U385" s="367"/>
      <c r="V385" s="365" t="s">
        <v>166</v>
      </c>
      <c r="W385" s="367"/>
      <c r="X385" s="365" t="s">
        <v>166</v>
      </c>
      <c r="Y385" s="367"/>
      <c r="Z385" s="365" t="s">
        <v>166</v>
      </c>
      <c r="AA385" s="367"/>
      <c r="AB385" s="368" t="s">
        <v>165</v>
      </c>
      <c r="AC385" s="367"/>
      <c r="AD385" s="109" t="s">
        <v>164</v>
      </c>
      <c r="AE385" s="109" t="s">
        <v>163</v>
      </c>
      <c r="AF385" s="108" t="s">
        <v>162</v>
      </c>
      <c r="AG385" s="108" t="s">
        <v>161</v>
      </c>
      <c r="AH385" s="286" t="s">
        <v>160</v>
      </c>
      <c r="AI385" s="293"/>
      <c r="AJ385" s="104" t="s">
        <v>159</v>
      </c>
      <c r="AK385" s="103" t="s">
        <v>158</v>
      </c>
      <c r="AL385" s="102" t="s">
        <v>157</v>
      </c>
      <c r="AM385" s="104" t="s">
        <v>156</v>
      </c>
      <c r="AN385" s="103" t="s">
        <v>155</v>
      </c>
      <c r="AO385" s="102" t="s">
        <v>154</v>
      </c>
      <c r="AP385" s="104" t="s">
        <v>153</v>
      </c>
      <c r="AQ385" s="103" t="s">
        <v>152</v>
      </c>
      <c r="AR385" s="105" t="s">
        <v>151</v>
      </c>
      <c r="AS385" s="104" t="s">
        <v>150</v>
      </c>
      <c r="AT385" s="103" t="s">
        <v>149</v>
      </c>
      <c r="AU385" s="102" t="s">
        <v>148</v>
      </c>
      <c r="AV385" s="104" t="s">
        <v>147</v>
      </c>
      <c r="AW385" s="103" t="s">
        <v>146</v>
      </c>
      <c r="AX385" s="102" t="s">
        <v>145</v>
      </c>
      <c r="AY385" s="101" t="s">
        <v>144</v>
      </c>
      <c r="AZ385" s="100" t="s">
        <v>143</v>
      </c>
      <c r="BA385" s="100" t="s">
        <v>142</v>
      </c>
      <c r="BB385" s="99" t="s">
        <v>141</v>
      </c>
    </row>
    <row r="386" spans="2:62" ht="48" thickBot="1" x14ac:dyDescent="0.3">
      <c r="B386" s="98" t="s">
        <v>217</v>
      </c>
      <c r="C386" s="97"/>
      <c r="D386" s="208">
        <v>245</v>
      </c>
      <c r="E386" s="425">
        <v>5932.4</v>
      </c>
      <c r="F386" s="426"/>
      <c r="G386" s="427"/>
      <c r="H386" s="95" t="s">
        <v>139</v>
      </c>
      <c r="I386" s="94"/>
      <c r="J386" s="94"/>
      <c r="K386" s="93"/>
      <c r="L386" s="92"/>
      <c r="M386" s="88"/>
      <c r="N386" s="92"/>
      <c r="O386" s="88"/>
      <c r="P386" s="92"/>
      <c r="Q386" s="88"/>
      <c r="R386" s="92"/>
      <c r="S386" s="88"/>
      <c r="T386" s="92"/>
      <c r="U386" s="88"/>
      <c r="V386" s="92"/>
      <c r="W386" s="88"/>
      <c r="X386" s="92"/>
      <c r="Y386" s="88"/>
      <c r="Z386" s="92"/>
      <c r="AA386" s="207"/>
      <c r="AB386" s="90" t="s">
        <v>138</v>
      </c>
      <c r="AC386" s="88"/>
      <c r="AD386" s="88"/>
      <c r="AE386" s="88"/>
      <c r="AF386" s="87"/>
      <c r="AG386" s="87"/>
      <c r="AH386" s="285"/>
      <c r="AI386" s="66" t="s">
        <v>137</v>
      </c>
      <c r="AJ386" s="85">
        <f t="shared" ref="AJ386:BB386" si="50">SUM(AJ388:AJ399)</f>
        <v>52</v>
      </c>
      <c r="AK386" s="84">
        <f t="shared" si="50"/>
        <v>3</v>
      </c>
      <c r="AL386" s="83">
        <f t="shared" si="50"/>
        <v>0</v>
      </c>
      <c r="AM386" s="85">
        <f t="shared" si="50"/>
        <v>4</v>
      </c>
      <c r="AN386" s="84">
        <f t="shared" si="50"/>
        <v>0</v>
      </c>
      <c r="AO386" s="83">
        <f t="shared" si="50"/>
        <v>0</v>
      </c>
      <c r="AP386" s="85">
        <f t="shared" si="50"/>
        <v>0</v>
      </c>
      <c r="AQ386" s="84">
        <f t="shared" si="50"/>
        <v>0</v>
      </c>
      <c r="AR386" s="83">
        <f t="shared" si="50"/>
        <v>0</v>
      </c>
      <c r="AS386" s="85">
        <f t="shared" si="50"/>
        <v>19</v>
      </c>
      <c r="AT386" s="84">
        <f t="shared" si="50"/>
        <v>4</v>
      </c>
      <c r="AU386" s="83">
        <f t="shared" si="50"/>
        <v>0</v>
      </c>
      <c r="AV386" s="85">
        <f t="shared" si="50"/>
        <v>0</v>
      </c>
      <c r="AW386" s="84">
        <f t="shared" si="50"/>
        <v>0</v>
      </c>
      <c r="AX386" s="83">
        <f t="shared" si="50"/>
        <v>0</v>
      </c>
      <c r="AY386" s="82">
        <f t="shared" si="50"/>
        <v>0</v>
      </c>
      <c r="AZ386" s="81">
        <f t="shared" si="50"/>
        <v>0</v>
      </c>
      <c r="BA386" s="81">
        <f t="shared" si="50"/>
        <v>0</v>
      </c>
      <c r="BB386" s="80">
        <f t="shared" si="50"/>
        <v>0</v>
      </c>
      <c r="BC386" s="79" t="s">
        <v>136</v>
      </c>
      <c r="BF386" s="5">
        <f>SUM(AJ386:AL386)/$BG$5</f>
        <v>55</v>
      </c>
      <c r="BG386" s="5">
        <f>SUM(AM386:AO386,AY386)/$BG$5</f>
        <v>4</v>
      </c>
      <c r="BH386" s="5">
        <f>SUM(AP386:AR386,AZ386)/$BG$5</f>
        <v>0</v>
      </c>
      <c r="BI386" s="5">
        <f>SUM(AS386:AU386,BA386)/$BG$5</f>
        <v>23</v>
      </c>
      <c r="BJ386" s="5">
        <f>SUM(AV386:AX386,BB386)/$BG$5</f>
        <v>0</v>
      </c>
    </row>
    <row r="387" spans="2:62" ht="37.5" thickBot="1" x14ac:dyDescent="0.3">
      <c r="B387" s="78"/>
      <c r="C387" s="77"/>
      <c r="D387" s="206"/>
      <c r="E387" s="205"/>
      <c r="F387" s="205"/>
      <c r="G387" s="204"/>
      <c r="H387" s="73"/>
      <c r="I387" s="70"/>
      <c r="J387" s="70"/>
      <c r="K387" s="72"/>
      <c r="L387" s="70"/>
      <c r="M387" s="69"/>
      <c r="N387" s="70"/>
      <c r="O387" s="69"/>
      <c r="P387" s="70"/>
      <c r="Q387" s="69"/>
      <c r="R387" s="70"/>
      <c r="S387" s="69"/>
      <c r="T387" s="70"/>
      <c r="U387" s="69"/>
      <c r="V387" s="70"/>
      <c r="W387" s="69"/>
      <c r="X387" s="70"/>
      <c r="Y387" s="69"/>
      <c r="Z387" s="70"/>
      <c r="AA387" s="69"/>
      <c r="AB387" s="71"/>
      <c r="AC387" s="69"/>
      <c r="AD387" s="69"/>
      <c r="AE387" s="69"/>
      <c r="AF387" s="68"/>
      <c r="AG387" s="68"/>
      <c r="AH387" s="285"/>
      <c r="AI387" s="66" t="s">
        <v>135</v>
      </c>
      <c r="AJ387" s="65">
        <f t="shared" ref="AJ387:BB387" si="51">AJ386/3</f>
        <v>17.333333333333332</v>
      </c>
      <c r="AK387" s="64">
        <f t="shared" si="51"/>
        <v>1</v>
      </c>
      <c r="AL387" s="63">
        <f t="shared" si="51"/>
        <v>0</v>
      </c>
      <c r="AM387" s="65">
        <f t="shared" si="51"/>
        <v>1.3333333333333333</v>
      </c>
      <c r="AN387" s="64">
        <f t="shared" si="51"/>
        <v>0</v>
      </c>
      <c r="AO387" s="63">
        <f t="shared" si="51"/>
        <v>0</v>
      </c>
      <c r="AP387" s="65">
        <f t="shared" si="51"/>
        <v>0</v>
      </c>
      <c r="AQ387" s="64">
        <f t="shared" si="51"/>
        <v>0</v>
      </c>
      <c r="AR387" s="63">
        <f t="shared" si="51"/>
        <v>0</v>
      </c>
      <c r="AS387" s="65">
        <f t="shared" si="51"/>
        <v>6.333333333333333</v>
      </c>
      <c r="AT387" s="64">
        <f t="shared" si="51"/>
        <v>1.3333333333333333</v>
      </c>
      <c r="AU387" s="63">
        <f t="shared" si="51"/>
        <v>0</v>
      </c>
      <c r="AV387" s="65">
        <f t="shared" si="51"/>
        <v>0</v>
      </c>
      <c r="AW387" s="64">
        <f t="shared" si="51"/>
        <v>0</v>
      </c>
      <c r="AX387" s="63">
        <f t="shared" si="51"/>
        <v>0</v>
      </c>
      <c r="AY387" s="62">
        <f t="shared" si="51"/>
        <v>0</v>
      </c>
      <c r="AZ387" s="61">
        <f t="shared" si="51"/>
        <v>0</v>
      </c>
      <c r="BA387" s="61">
        <f t="shared" si="51"/>
        <v>0</v>
      </c>
      <c r="BB387" s="60">
        <f t="shared" si="51"/>
        <v>0</v>
      </c>
      <c r="BC387" s="59" t="s">
        <v>134</v>
      </c>
    </row>
    <row r="388" spans="2:62" ht="28.15" customHeight="1" x14ac:dyDescent="0.2">
      <c r="B388" s="30"/>
      <c r="C388" s="338">
        <v>1</v>
      </c>
      <c r="D388" s="212"/>
      <c r="E388" s="198"/>
      <c r="F388" s="198"/>
      <c r="G388" s="197"/>
      <c r="H388" s="358" t="s">
        <v>133</v>
      </c>
      <c r="I388" s="390">
        <v>170</v>
      </c>
      <c r="J388" s="390">
        <v>32</v>
      </c>
      <c r="K388" s="390">
        <v>8</v>
      </c>
      <c r="L388" s="42" t="s">
        <v>131</v>
      </c>
      <c r="M388" s="43" t="s">
        <v>132</v>
      </c>
      <c r="N388" s="42" t="s">
        <v>129</v>
      </c>
      <c r="O388" s="43" t="s">
        <v>357</v>
      </c>
      <c r="P388" s="42" t="s">
        <v>128</v>
      </c>
      <c r="Q388" s="43" t="s">
        <v>712</v>
      </c>
      <c r="R388" s="42" t="s">
        <v>127</v>
      </c>
      <c r="S388" s="43" t="s">
        <v>1596</v>
      </c>
      <c r="T388" s="42" t="s">
        <v>126</v>
      </c>
      <c r="U388" s="43" t="s">
        <v>780</v>
      </c>
      <c r="V388" s="42" t="s">
        <v>125</v>
      </c>
      <c r="W388" s="43" t="s">
        <v>509</v>
      </c>
      <c r="X388" s="42" t="s">
        <v>124</v>
      </c>
      <c r="Y388" s="43"/>
      <c r="Z388" s="42" t="s">
        <v>123</v>
      </c>
      <c r="AA388" s="43"/>
      <c r="AB388" s="196"/>
      <c r="AC388" s="43"/>
      <c r="AD388" s="196" t="s">
        <v>1601</v>
      </c>
      <c r="AE388" s="58"/>
      <c r="AF388" s="421"/>
      <c r="AG388" s="421"/>
      <c r="AH388" s="279"/>
      <c r="AI388" s="306"/>
      <c r="AJ388" s="349">
        <f>SUMPRODUCT(LEN($M388:$AA391)-LEN(SUBSTITUTE($M388:$AA391,"A", "")))</f>
        <v>52</v>
      </c>
      <c r="AK388" s="352">
        <f>SUMPRODUCT(LEN($AD388:$AD391)-LEN(SUBSTITUTE($AD388:$AD391,"A", "")))</f>
        <v>3</v>
      </c>
      <c r="AL388" s="335">
        <f>SUMPRODUCT(LEN($AC388:$AC391)-LEN(SUBSTITUTE($AC388:$AC391,"A", "")))</f>
        <v>0</v>
      </c>
      <c r="AM388" s="349">
        <f>SUMPRODUCT(LEN($M388:$AA391)-LEN(SUBSTITUTE($M388:$AA391,"S", "")))</f>
        <v>4</v>
      </c>
      <c r="AN388" s="352">
        <f>SUMPRODUCT(LEN($AD388:$AD391)-LEN(SUBSTITUTE($AD388:$AD391,"S", "")))</f>
        <v>0</v>
      </c>
      <c r="AO388" s="335">
        <f>SUMPRODUCT(LEN($AC388:$AC391)-LEN(SUBSTITUTE($AC388:$AC391,"S", "")))</f>
        <v>0</v>
      </c>
      <c r="AP388" s="349">
        <f>SUMPRODUCT(LEN($M388:$AA391)-LEN(SUBSTITUTE($M388:$AA391,"F", "")))</f>
        <v>0</v>
      </c>
      <c r="AQ388" s="352">
        <f>SUMPRODUCT(LEN($AD388:$AD391)-LEN(SUBSTITUTE($AD388:$AD391,"F", "")))</f>
        <v>0</v>
      </c>
      <c r="AR388" s="335">
        <f>SUMPRODUCT(LEN($AC388:$AC391)-LEN(SUBSTITUTE($AC388:$AC391,"F", "")))</f>
        <v>0</v>
      </c>
      <c r="AS388" s="349">
        <f>SUMPRODUCT(LEN($M388:$AA391)-LEN(SUBSTITUTE($M388:$AA391,"G", "")))</f>
        <v>19</v>
      </c>
      <c r="AT388" s="352">
        <f>SUMPRODUCT(LEN($AD388:$AD391)-LEN(SUBSTITUTE($AD388:$AD391,"G", "")))</f>
        <v>4</v>
      </c>
      <c r="AU388" s="335">
        <f>SUMPRODUCT(LEN($AC388:$AC391)-LEN(SUBSTITUTE($AC388:$AC391,"G", "")))</f>
        <v>0</v>
      </c>
      <c r="AV388" s="349">
        <f>SUMPRODUCT(LEN($L388:$AA391)-LEN(SUBSTITUTE($L388:$AA391,"M", "")))</f>
        <v>0</v>
      </c>
      <c r="AW388" s="362">
        <f>SUMPRODUCT(LEN($AD388:$AD391)-LEN(SUBSTITUTE($AD388:$AD391,"M", "")))</f>
        <v>0</v>
      </c>
      <c r="AX388" s="374">
        <f>SUMPRODUCT(LEN($AC388:$AC391)-LEN(SUBSTITUTE($AC388:$AC391,"M", "")))</f>
        <v>0</v>
      </c>
      <c r="AY388" s="416">
        <f>SUMPRODUCT(LEN($AE388:$AE391)-LEN(SUBSTITUTE($AE388:$AE391,"S", "")))</f>
        <v>0</v>
      </c>
      <c r="AZ388" s="410">
        <f>SUMPRODUCT(LEN($AE388:$AE391)-LEN(SUBSTITUTE($AE388:$AE391,"F", "")))</f>
        <v>0</v>
      </c>
      <c r="BA388" s="410">
        <f>SUMPRODUCT(LEN($AE388:$AE391)-LEN(SUBSTITUTE($AE388:$AE391,"G", "")))</f>
        <v>0</v>
      </c>
      <c r="BB388" s="413">
        <f>SUMPRODUCT(LEN($AE388:$AE391)-LEN(SUBSTITUTE($AE388:$AE391,"M", "")))</f>
        <v>0</v>
      </c>
    </row>
    <row r="389" spans="2:62" ht="28.15" customHeight="1" thickBot="1" x14ac:dyDescent="0.25">
      <c r="B389" s="30"/>
      <c r="C389" s="339"/>
      <c r="D389" s="221"/>
      <c r="E389" s="195"/>
      <c r="F389" s="195"/>
      <c r="G389" s="194"/>
      <c r="H389" s="359"/>
      <c r="I389" s="391"/>
      <c r="J389" s="391"/>
      <c r="K389" s="391"/>
      <c r="L389" s="33" t="s">
        <v>122</v>
      </c>
      <c r="M389" s="55" t="s">
        <v>132</v>
      </c>
      <c r="N389" s="33" t="s">
        <v>121</v>
      </c>
      <c r="O389" s="55" t="s">
        <v>357</v>
      </c>
      <c r="P389" s="33" t="s">
        <v>120</v>
      </c>
      <c r="Q389" s="55" t="s">
        <v>527</v>
      </c>
      <c r="R389" s="33" t="s">
        <v>119</v>
      </c>
      <c r="S389" s="55" t="s">
        <v>707</v>
      </c>
      <c r="T389" s="33" t="s">
        <v>118</v>
      </c>
      <c r="U389" s="55" t="s">
        <v>684</v>
      </c>
      <c r="V389" s="33" t="s">
        <v>117</v>
      </c>
      <c r="W389" s="55" t="s">
        <v>542</v>
      </c>
      <c r="X389" s="33" t="s">
        <v>116</v>
      </c>
      <c r="Y389" s="55"/>
      <c r="Z389" s="33" t="s">
        <v>115</v>
      </c>
      <c r="AA389" s="55"/>
      <c r="AB389" s="193"/>
      <c r="AC389" s="55"/>
      <c r="AD389" s="193"/>
      <c r="AE389" s="57"/>
      <c r="AF389" s="422"/>
      <c r="AG389" s="422"/>
      <c r="AH389" s="278"/>
      <c r="AI389" s="306"/>
      <c r="AJ389" s="379"/>
      <c r="AK389" s="347"/>
      <c r="AL389" s="377"/>
      <c r="AM389" s="379"/>
      <c r="AN389" s="347"/>
      <c r="AO389" s="377"/>
      <c r="AP389" s="379"/>
      <c r="AQ389" s="347"/>
      <c r="AR389" s="377"/>
      <c r="AS389" s="379"/>
      <c r="AT389" s="347"/>
      <c r="AU389" s="377"/>
      <c r="AV389" s="379"/>
      <c r="AW389" s="372"/>
      <c r="AX389" s="375"/>
      <c r="AY389" s="417"/>
      <c r="AZ389" s="411"/>
      <c r="BA389" s="411"/>
      <c r="BB389" s="414"/>
    </row>
    <row r="390" spans="2:62" ht="28.15" customHeight="1" x14ac:dyDescent="0.2">
      <c r="B390" s="30"/>
      <c r="C390" s="340"/>
      <c r="D390" s="218"/>
      <c r="E390" s="192"/>
      <c r="F390" s="192"/>
      <c r="G390" s="191"/>
      <c r="H390" s="360">
        <v>246</v>
      </c>
      <c r="I390" s="392"/>
      <c r="J390" s="392"/>
      <c r="K390" s="392"/>
      <c r="L390" s="25" t="s">
        <v>114</v>
      </c>
      <c r="M390" s="114" t="s">
        <v>357</v>
      </c>
      <c r="N390" s="25" t="s">
        <v>112</v>
      </c>
      <c r="O390" s="114" t="s">
        <v>357</v>
      </c>
      <c r="P390" s="25" t="s">
        <v>111</v>
      </c>
      <c r="Q390" s="114" t="s">
        <v>527</v>
      </c>
      <c r="R390" s="25" t="s">
        <v>110</v>
      </c>
      <c r="S390" s="114" t="s">
        <v>984</v>
      </c>
      <c r="T390" s="25" t="s">
        <v>109</v>
      </c>
      <c r="U390" s="114" t="s">
        <v>493</v>
      </c>
      <c r="V390" s="25" t="s">
        <v>108</v>
      </c>
      <c r="W390" s="114" t="s">
        <v>496</v>
      </c>
      <c r="X390" s="25" t="s">
        <v>107</v>
      </c>
      <c r="Y390" s="114"/>
      <c r="Z390" s="25" t="s">
        <v>106</v>
      </c>
      <c r="AA390" s="114"/>
      <c r="AB390" s="190"/>
      <c r="AC390" s="114"/>
      <c r="AD390" s="190"/>
      <c r="AE390" s="57"/>
      <c r="AF390" s="422"/>
      <c r="AG390" s="422"/>
      <c r="AH390" s="278"/>
      <c r="AI390" s="306"/>
      <c r="AJ390" s="379"/>
      <c r="AK390" s="347"/>
      <c r="AL390" s="377"/>
      <c r="AM390" s="379"/>
      <c r="AN390" s="347"/>
      <c r="AO390" s="377"/>
      <c r="AP390" s="379"/>
      <c r="AQ390" s="347"/>
      <c r="AR390" s="377"/>
      <c r="AS390" s="379"/>
      <c r="AT390" s="347"/>
      <c r="AU390" s="377"/>
      <c r="AV390" s="379"/>
      <c r="AW390" s="372"/>
      <c r="AX390" s="375"/>
      <c r="AY390" s="417"/>
      <c r="AZ390" s="411"/>
      <c r="BA390" s="411"/>
      <c r="BB390" s="414"/>
    </row>
    <row r="391" spans="2:62" ht="28.15" customHeight="1" thickBot="1" x14ac:dyDescent="0.25">
      <c r="B391" s="30"/>
      <c r="C391" s="355"/>
      <c r="D391" s="246"/>
      <c r="E391" s="200"/>
      <c r="F391" s="200"/>
      <c r="G391" s="199"/>
      <c r="H391" s="361"/>
      <c r="I391" s="393"/>
      <c r="J391" s="393"/>
      <c r="K391" s="393"/>
      <c r="L391" s="50" t="s">
        <v>105</v>
      </c>
      <c r="M391" s="51" t="s">
        <v>132</v>
      </c>
      <c r="N391" s="50" t="s">
        <v>104</v>
      </c>
      <c r="O391" s="51" t="s">
        <v>458</v>
      </c>
      <c r="P391" s="50" t="s">
        <v>103</v>
      </c>
      <c r="Q391" s="51" t="s">
        <v>527</v>
      </c>
      <c r="R391" s="50" t="s">
        <v>102</v>
      </c>
      <c r="S391" s="51" t="s">
        <v>705</v>
      </c>
      <c r="T391" s="50">
        <v>20</v>
      </c>
      <c r="U391" s="51" t="s">
        <v>495</v>
      </c>
      <c r="V391" s="50" t="s">
        <v>101</v>
      </c>
      <c r="W391" s="51" t="s">
        <v>130</v>
      </c>
      <c r="X391" s="50" t="s">
        <v>100</v>
      </c>
      <c r="Y391" s="51"/>
      <c r="Z391" s="50" t="s">
        <v>99</v>
      </c>
      <c r="AA391" s="51"/>
      <c r="AB391" s="187"/>
      <c r="AC391" s="51"/>
      <c r="AD391" s="187"/>
      <c r="AE391" s="56"/>
      <c r="AF391" s="424"/>
      <c r="AG391" s="424"/>
      <c r="AH391" s="280"/>
      <c r="AI391" s="306"/>
      <c r="AJ391" s="380"/>
      <c r="AK391" s="381"/>
      <c r="AL391" s="378"/>
      <c r="AM391" s="380"/>
      <c r="AN391" s="381"/>
      <c r="AO391" s="378"/>
      <c r="AP391" s="380"/>
      <c r="AQ391" s="381"/>
      <c r="AR391" s="378"/>
      <c r="AS391" s="380"/>
      <c r="AT391" s="381"/>
      <c r="AU391" s="378"/>
      <c r="AV391" s="380"/>
      <c r="AW391" s="373"/>
      <c r="AX391" s="376"/>
      <c r="AY391" s="418"/>
      <c r="AZ391" s="412"/>
      <c r="BA391" s="412"/>
      <c r="BB391" s="415"/>
    </row>
    <row r="392" spans="2:62" ht="28.15" customHeight="1" x14ac:dyDescent="0.2">
      <c r="B392" s="30"/>
      <c r="C392" s="338">
        <v>2</v>
      </c>
      <c r="D392" s="212"/>
      <c r="E392" s="198"/>
      <c r="F392" s="198"/>
      <c r="G392" s="197"/>
      <c r="H392" s="358"/>
      <c r="I392" s="390"/>
      <c r="J392" s="390"/>
      <c r="K392" s="390"/>
      <c r="L392" s="42" t="s">
        <v>131</v>
      </c>
      <c r="M392" s="43"/>
      <c r="N392" s="42" t="s">
        <v>129</v>
      </c>
      <c r="O392" s="43"/>
      <c r="P392" s="42" t="s">
        <v>128</v>
      </c>
      <c r="Q392" s="43"/>
      <c r="R392" s="42" t="s">
        <v>127</v>
      </c>
      <c r="S392" s="43"/>
      <c r="T392" s="42" t="s">
        <v>126</v>
      </c>
      <c r="U392" s="43"/>
      <c r="V392" s="42" t="s">
        <v>125</v>
      </c>
      <c r="W392" s="43"/>
      <c r="X392" s="42" t="s">
        <v>124</v>
      </c>
      <c r="Y392" s="43"/>
      <c r="Z392" s="42" t="s">
        <v>123</v>
      </c>
      <c r="AA392" s="43"/>
      <c r="AB392" s="196"/>
      <c r="AC392" s="43"/>
      <c r="AD392" s="196"/>
      <c r="AE392" s="39"/>
      <c r="AF392" s="421"/>
      <c r="AG392" s="421"/>
      <c r="AH392" s="279"/>
      <c r="AI392" s="306"/>
      <c r="AJ392" s="349">
        <f>SUMPRODUCT(LEN($M392:$AA395)-LEN(SUBSTITUTE($M392:$AA395,"A", "")))</f>
        <v>0</v>
      </c>
      <c r="AK392" s="352">
        <f>SUMPRODUCT(LEN($AD392:$AD395)-LEN(SUBSTITUTE($AD392:$AD395,"A", "")))</f>
        <v>0</v>
      </c>
      <c r="AL392" s="335">
        <f>SUMPRODUCT(LEN($AC392:$AC395)-LEN(SUBSTITUTE($AC392:$AC395,"A", "")))</f>
        <v>0</v>
      </c>
      <c r="AM392" s="349">
        <f>SUMPRODUCT(LEN($M392:$AA395)-LEN(SUBSTITUTE($M392:$AA395,"S", "")))</f>
        <v>0</v>
      </c>
      <c r="AN392" s="352">
        <f>SUMPRODUCT(LEN($AD392:$AD395)-LEN(SUBSTITUTE($AD392:$AD395,"S", "")))</f>
        <v>0</v>
      </c>
      <c r="AO392" s="335">
        <f>SUMPRODUCT(LEN($AC392:$AC395)-LEN(SUBSTITUTE($AC392:$AC395,"S", "")))</f>
        <v>0</v>
      </c>
      <c r="AP392" s="349">
        <f>SUMPRODUCT(LEN($M392:$AA395)-LEN(SUBSTITUTE($M392:$AA395,"F", "")))</f>
        <v>0</v>
      </c>
      <c r="AQ392" s="352">
        <f>SUMPRODUCT(LEN($AD392:$AD395)-LEN(SUBSTITUTE($AD392:$AD395,"F", "")))</f>
        <v>0</v>
      </c>
      <c r="AR392" s="335">
        <f>SUMPRODUCT(LEN($AC392:$AC395)-LEN(SUBSTITUTE($AC392:$AC395,"F", "")))</f>
        <v>0</v>
      </c>
      <c r="AS392" s="349">
        <f>SUMPRODUCT(LEN($M392:$AA395)-LEN(SUBSTITUTE($M392:$AA395,"G", "")))</f>
        <v>0</v>
      </c>
      <c r="AT392" s="352">
        <f>SUMPRODUCT(LEN($AD392:$AD395)-LEN(SUBSTITUTE($AD392:$AD395,"G", "")))</f>
        <v>0</v>
      </c>
      <c r="AU392" s="335">
        <f>SUMPRODUCT(LEN($AC392:$AC395)-LEN(SUBSTITUTE($AC392:$AC395,"G", "")))</f>
        <v>0</v>
      </c>
      <c r="AV392" s="349">
        <f>SUMPRODUCT(LEN($L392:$AA395)-LEN(SUBSTITUTE($L392:$AA395,"M", "")))</f>
        <v>0</v>
      </c>
      <c r="AW392" s="362">
        <f>SUMPRODUCT(LEN($AD392:$AD395)-LEN(SUBSTITUTE($AD392:$AD395,"M", "")))</f>
        <v>0</v>
      </c>
      <c r="AX392" s="374">
        <f>SUMPRODUCT(LEN($AC392:$AC395)-LEN(SUBSTITUTE($AC392:$AC395,"M", "")))</f>
        <v>0</v>
      </c>
      <c r="AY392" s="416">
        <f>SUMPRODUCT(LEN($AE392:$AE395)-LEN(SUBSTITUTE($AE392:$AE395,"S", "")))</f>
        <v>0</v>
      </c>
      <c r="AZ392" s="410">
        <f>SUMPRODUCT(LEN($AE392:$AE395)-LEN(SUBSTITUTE($AE392:$AE395,"F", "")))</f>
        <v>0</v>
      </c>
      <c r="BA392" s="410">
        <f>SUMPRODUCT(LEN($AE392:$AE395)-LEN(SUBSTITUTE($AE392:$AE395,"G", "")))</f>
        <v>0</v>
      </c>
      <c r="BB392" s="413">
        <f>SUMPRODUCT(LEN($AE392:$AE395)-LEN(SUBSTITUTE($AE392:$AE395,"M", "")))</f>
        <v>0</v>
      </c>
    </row>
    <row r="393" spans="2:62" ht="28.15" customHeight="1" thickBot="1" x14ac:dyDescent="0.25">
      <c r="B393" s="30"/>
      <c r="C393" s="339"/>
      <c r="D393" s="221"/>
      <c r="E393" s="195"/>
      <c r="F393" s="195"/>
      <c r="G393" s="194"/>
      <c r="H393" s="359"/>
      <c r="I393" s="391"/>
      <c r="J393" s="391"/>
      <c r="K393" s="391"/>
      <c r="L393" s="33" t="s">
        <v>122</v>
      </c>
      <c r="M393" s="55"/>
      <c r="N393" s="33" t="s">
        <v>121</v>
      </c>
      <c r="O393" s="55"/>
      <c r="P393" s="33" t="s">
        <v>120</v>
      </c>
      <c r="Q393" s="55"/>
      <c r="R393" s="33" t="s">
        <v>119</v>
      </c>
      <c r="S393" s="55"/>
      <c r="T393" s="33" t="s">
        <v>118</v>
      </c>
      <c r="U393" s="55"/>
      <c r="V393" s="33" t="s">
        <v>117</v>
      </c>
      <c r="W393" s="55"/>
      <c r="X393" s="33" t="s">
        <v>116</v>
      </c>
      <c r="Y393" s="55"/>
      <c r="Z393" s="33" t="s">
        <v>115</v>
      </c>
      <c r="AA393" s="55"/>
      <c r="AB393" s="193"/>
      <c r="AC393" s="55"/>
      <c r="AD393" s="193"/>
      <c r="AE393" s="22"/>
      <c r="AF393" s="422"/>
      <c r="AG393" s="422"/>
      <c r="AH393" s="278"/>
      <c r="AI393" s="306"/>
      <c r="AJ393" s="379"/>
      <c r="AK393" s="347"/>
      <c r="AL393" s="377"/>
      <c r="AM393" s="379"/>
      <c r="AN393" s="347"/>
      <c r="AO393" s="377"/>
      <c r="AP393" s="379"/>
      <c r="AQ393" s="347"/>
      <c r="AR393" s="377"/>
      <c r="AS393" s="379"/>
      <c r="AT393" s="347"/>
      <c r="AU393" s="377"/>
      <c r="AV393" s="379"/>
      <c r="AW393" s="372"/>
      <c r="AX393" s="375"/>
      <c r="AY393" s="417"/>
      <c r="AZ393" s="411"/>
      <c r="BA393" s="411"/>
      <c r="BB393" s="414"/>
    </row>
    <row r="394" spans="2:62" ht="28.15" customHeight="1" x14ac:dyDescent="0.2">
      <c r="B394" s="30"/>
      <c r="C394" s="340"/>
      <c r="D394" s="218"/>
      <c r="E394" s="192"/>
      <c r="F394" s="192"/>
      <c r="G394" s="191"/>
      <c r="H394" s="360"/>
      <c r="I394" s="392"/>
      <c r="J394" s="392"/>
      <c r="K394" s="392"/>
      <c r="L394" s="25" t="s">
        <v>114</v>
      </c>
      <c r="M394" s="114"/>
      <c r="N394" s="25" t="s">
        <v>112</v>
      </c>
      <c r="O394" s="114"/>
      <c r="P394" s="25" t="s">
        <v>111</v>
      </c>
      <c r="Q394" s="114"/>
      <c r="R394" s="25" t="s">
        <v>110</v>
      </c>
      <c r="S394" s="114"/>
      <c r="T394" s="25" t="s">
        <v>109</v>
      </c>
      <c r="U394" s="114"/>
      <c r="V394" s="25" t="s">
        <v>108</v>
      </c>
      <c r="W394" s="114"/>
      <c r="X394" s="25" t="s">
        <v>107</v>
      </c>
      <c r="Y394" s="114"/>
      <c r="Z394" s="25" t="s">
        <v>106</v>
      </c>
      <c r="AA394" s="114"/>
      <c r="AB394" s="190"/>
      <c r="AC394" s="114"/>
      <c r="AD394" s="190"/>
      <c r="AE394" s="22"/>
      <c r="AF394" s="422"/>
      <c r="AG394" s="422"/>
      <c r="AH394" s="278"/>
      <c r="AI394" s="306"/>
      <c r="AJ394" s="379"/>
      <c r="AK394" s="347"/>
      <c r="AL394" s="377"/>
      <c r="AM394" s="379"/>
      <c r="AN394" s="347"/>
      <c r="AO394" s="377"/>
      <c r="AP394" s="379"/>
      <c r="AQ394" s="347"/>
      <c r="AR394" s="377"/>
      <c r="AS394" s="379"/>
      <c r="AT394" s="347"/>
      <c r="AU394" s="377"/>
      <c r="AV394" s="379"/>
      <c r="AW394" s="372"/>
      <c r="AX394" s="375"/>
      <c r="AY394" s="417"/>
      <c r="AZ394" s="411"/>
      <c r="BA394" s="411"/>
      <c r="BB394" s="414"/>
    </row>
    <row r="395" spans="2:62" ht="28.15" customHeight="1" thickBot="1" x14ac:dyDescent="0.25">
      <c r="B395" s="30"/>
      <c r="C395" s="355"/>
      <c r="D395" s="246"/>
      <c r="E395" s="200"/>
      <c r="F395" s="200"/>
      <c r="G395" s="199"/>
      <c r="H395" s="361"/>
      <c r="I395" s="393"/>
      <c r="J395" s="393"/>
      <c r="K395" s="393"/>
      <c r="L395" s="50" t="s">
        <v>105</v>
      </c>
      <c r="M395" s="51"/>
      <c r="N395" s="50" t="s">
        <v>104</v>
      </c>
      <c r="O395" s="51"/>
      <c r="P395" s="50" t="s">
        <v>103</v>
      </c>
      <c r="Q395" s="51"/>
      <c r="R395" s="50" t="s">
        <v>102</v>
      </c>
      <c r="S395" s="51"/>
      <c r="T395" s="50">
        <v>20</v>
      </c>
      <c r="U395" s="51"/>
      <c r="V395" s="50" t="s">
        <v>101</v>
      </c>
      <c r="W395" s="51"/>
      <c r="X395" s="50" t="s">
        <v>100</v>
      </c>
      <c r="Y395" s="51"/>
      <c r="Z395" s="50" t="s">
        <v>99</v>
      </c>
      <c r="AA395" s="51"/>
      <c r="AB395" s="187"/>
      <c r="AC395" s="51"/>
      <c r="AD395" s="187"/>
      <c r="AE395" s="48"/>
      <c r="AF395" s="424"/>
      <c r="AG395" s="424"/>
      <c r="AH395" s="280"/>
      <c r="AI395" s="306"/>
      <c r="AJ395" s="380"/>
      <c r="AK395" s="381"/>
      <c r="AL395" s="378"/>
      <c r="AM395" s="380"/>
      <c r="AN395" s="381"/>
      <c r="AO395" s="378"/>
      <c r="AP395" s="380"/>
      <c r="AQ395" s="381"/>
      <c r="AR395" s="378"/>
      <c r="AS395" s="380"/>
      <c r="AT395" s="381"/>
      <c r="AU395" s="378"/>
      <c r="AV395" s="380"/>
      <c r="AW395" s="373"/>
      <c r="AX395" s="376"/>
      <c r="AY395" s="418"/>
      <c r="AZ395" s="412"/>
      <c r="BA395" s="412"/>
      <c r="BB395" s="415"/>
    </row>
    <row r="396" spans="2:62" ht="28.15" customHeight="1" x14ac:dyDescent="0.2">
      <c r="B396" s="30"/>
      <c r="C396" s="338">
        <v>3</v>
      </c>
      <c r="D396" s="212"/>
      <c r="E396" s="198"/>
      <c r="F396" s="198"/>
      <c r="G396" s="197"/>
      <c r="H396" s="358"/>
      <c r="I396" s="390"/>
      <c r="J396" s="390"/>
      <c r="K396" s="390"/>
      <c r="L396" s="42" t="s">
        <v>131</v>
      </c>
      <c r="M396" s="43"/>
      <c r="N396" s="42" t="s">
        <v>129</v>
      </c>
      <c r="O396" s="43"/>
      <c r="P396" s="42" t="s">
        <v>128</v>
      </c>
      <c r="Q396" s="43"/>
      <c r="R396" s="42" t="s">
        <v>127</v>
      </c>
      <c r="S396" s="43"/>
      <c r="T396" s="42" t="s">
        <v>126</v>
      </c>
      <c r="U396" s="43"/>
      <c r="V396" s="42" t="s">
        <v>125</v>
      </c>
      <c r="W396" s="43"/>
      <c r="X396" s="42" t="s">
        <v>124</v>
      </c>
      <c r="Y396" s="43"/>
      <c r="Z396" s="42" t="s">
        <v>123</v>
      </c>
      <c r="AA396" s="43"/>
      <c r="AB396" s="196"/>
      <c r="AC396" s="43"/>
      <c r="AD396" s="196"/>
      <c r="AE396" s="39"/>
      <c r="AF396" s="421"/>
      <c r="AG396" s="421"/>
      <c r="AH396" s="279"/>
      <c r="AI396" s="306"/>
      <c r="AJ396" s="349">
        <f>SUMPRODUCT(LEN($M396:$AA399)-LEN(SUBSTITUTE($M396:$AA399,"A", "")))</f>
        <v>0</v>
      </c>
      <c r="AK396" s="352">
        <f>SUMPRODUCT(LEN($AD396:$AD399)-LEN(SUBSTITUTE($AD396:$AD399,"A", "")))</f>
        <v>0</v>
      </c>
      <c r="AL396" s="335">
        <f>SUMPRODUCT(LEN($AC396:$AC399)-LEN(SUBSTITUTE($AC396:$AC399,"A", "")))</f>
        <v>0</v>
      </c>
      <c r="AM396" s="349">
        <f>SUMPRODUCT(LEN($M396:$AA399)-LEN(SUBSTITUTE($M396:$AA399,"S", "")))</f>
        <v>0</v>
      </c>
      <c r="AN396" s="352">
        <f>SUMPRODUCT(LEN($AD396:$AD399)-LEN(SUBSTITUTE($AD396:$AD399,"S", "")))</f>
        <v>0</v>
      </c>
      <c r="AO396" s="335">
        <f>SUMPRODUCT(LEN($AC396:$AC399)-LEN(SUBSTITUTE($AC396:$AC399,"S", "")))</f>
        <v>0</v>
      </c>
      <c r="AP396" s="349">
        <f>SUMPRODUCT(LEN($M396:$AA399)-LEN(SUBSTITUTE($M396:$AA399,"F", "")))</f>
        <v>0</v>
      </c>
      <c r="AQ396" s="352">
        <f>SUMPRODUCT(LEN($AD396:$AD399)-LEN(SUBSTITUTE($AD396:$AD399,"F", "")))</f>
        <v>0</v>
      </c>
      <c r="AR396" s="335">
        <f>SUMPRODUCT(LEN($AC396:$AC399)-LEN(SUBSTITUTE($AC396:$AC399,"F", "")))</f>
        <v>0</v>
      </c>
      <c r="AS396" s="349">
        <f>SUMPRODUCT(LEN($M396:$AA399)-LEN(SUBSTITUTE($M396:$AA399,"G", "")))</f>
        <v>0</v>
      </c>
      <c r="AT396" s="352">
        <f>SUMPRODUCT(LEN($AD396:$AD399)-LEN(SUBSTITUTE($AD396:$AD399,"G", "")))</f>
        <v>0</v>
      </c>
      <c r="AU396" s="335">
        <f>SUMPRODUCT(LEN($AC396:$AC399)-LEN(SUBSTITUTE($AC396:$AC399,"G", "")))</f>
        <v>0</v>
      </c>
      <c r="AV396" s="349">
        <f>SUMPRODUCT(LEN($L396:$AA399)-LEN(SUBSTITUTE($L396:$AA399,"M", "")))</f>
        <v>0</v>
      </c>
      <c r="AW396" s="362">
        <f>SUMPRODUCT(LEN($AD396:$AD399)-LEN(SUBSTITUTE($AD396:$AD399,"M", "")))</f>
        <v>0</v>
      </c>
      <c r="AX396" s="374">
        <f>SUMPRODUCT(LEN($AC396:$AC399)-LEN(SUBSTITUTE($AC396:$AC399,"M", "")))</f>
        <v>0</v>
      </c>
      <c r="AY396" s="416">
        <f>SUMPRODUCT(LEN($AE396:$AE399)-LEN(SUBSTITUTE($AE396:$AE399,"S", "")))</f>
        <v>0</v>
      </c>
      <c r="AZ396" s="410">
        <f>SUMPRODUCT(LEN($AE396:$AE399)-LEN(SUBSTITUTE($AE396:$AE399,"F", "")))</f>
        <v>0</v>
      </c>
      <c r="BA396" s="410">
        <f>SUMPRODUCT(LEN($AE396:$AE399)-LEN(SUBSTITUTE($AE396:$AE399,"G", "")))</f>
        <v>0</v>
      </c>
      <c r="BB396" s="413">
        <f>SUMPRODUCT(LEN($AE396:$AE399)-LEN(SUBSTITUTE($AE396:$AE399,"M", "")))</f>
        <v>0</v>
      </c>
    </row>
    <row r="397" spans="2:62" ht="28.15" customHeight="1" thickBot="1" x14ac:dyDescent="0.25">
      <c r="B397" s="30"/>
      <c r="C397" s="339"/>
      <c r="D397" s="221"/>
      <c r="E397" s="195"/>
      <c r="F397" s="195"/>
      <c r="G397" s="194"/>
      <c r="H397" s="359"/>
      <c r="I397" s="391"/>
      <c r="J397" s="391"/>
      <c r="K397" s="391"/>
      <c r="L397" s="33" t="s">
        <v>122</v>
      </c>
      <c r="M397" s="55"/>
      <c r="N397" s="33" t="s">
        <v>121</v>
      </c>
      <c r="O397" s="55"/>
      <c r="P397" s="33" t="s">
        <v>120</v>
      </c>
      <c r="Q397" s="55"/>
      <c r="R397" s="33" t="s">
        <v>119</v>
      </c>
      <c r="S397" s="55"/>
      <c r="T397" s="33" t="s">
        <v>118</v>
      </c>
      <c r="U397" s="55"/>
      <c r="V397" s="33" t="s">
        <v>117</v>
      </c>
      <c r="W397" s="55"/>
      <c r="X397" s="33" t="s">
        <v>116</v>
      </c>
      <c r="Y397" s="55"/>
      <c r="Z397" s="33" t="s">
        <v>115</v>
      </c>
      <c r="AA397" s="55"/>
      <c r="AB397" s="193"/>
      <c r="AC397" s="55"/>
      <c r="AD397" s="193"/>
      <c r="AE397" s="22"/>
      <c r="AF397" s="422"/>
      <c r="AG397" s="422"/>
      <c r="AH397" s="278"/>
      <c r="AI397" s="306"/>
      <c r="AJ397" s="379"/>
      <c r="AK397" s="347"/>
      <c r="AL397" s="377"/>
      <c r="AM397" s="379"/>
      <c r="AN397" s="347"/>
      <c r="AO397" s="377"/>
      <c r="AP397" s="379"/>
      <c r="AQ397" s="347"/>
      <c r="AR397" s="377"/>
      <c r="AS397" s="379"/>
      <c r="AT397" s="347"/>
      <c r="AU397" s="377"/>
      <c r="AV397" s="379"/>
      <c r="AW397" s="372"/>
      <c r="AX397" s="375"/>
      <c r="AY397" s="417"/>
      <c r="AZ397" s="411"/>
      <c r="BA397" s="411"/>
      <c r="BB397" s="414"/>
    </row>
    <row r="398" spans="2:62" ht="28.15" customHeight="1" x14ac:dyDescent="0.2">
      <c r="B398" s="30"/>
      <c r="C398" s="340"/>
      <c r="D398" s="218"/>
      <c r="E398" s="192"/>
      <c r="F398" s="192"/>
      <c r="G398" s="191"/>
      <c r="H398" s="360"/>
      <c r="I398" s="392"/>
      <c r="J398" s="392"/>
      <c r="K398" s="392"/>
      <c r="L398" s="25" t="s">
        <v>114</v>
      </c>
      <c r="M398" s="114"/>
      <c r="N398" s="25" t="s">
        <v>112</v>
      </c>
      <c r="O398" s="114"/>
      <c r="P398" s="25" t="s">
        <v>111</v>
      </c>
      <c r="Q398" s="114"/>
      <c r="R398" s="25" t="s">
        <v>110</v>
      </c>
      <c r="S398" s="114"/>
      <c r="T398" s="25" t="s">
        <v>109</v>
      </c>
      <c r="U398" s="114"/>
      <c r="V398" s="25" t="s">
        <v>108</v>
      </c>
      <c r="W398" s="114"/>
      <c r="X398" s="25" t="s">
        <v>107</v>
      </c>
      <c r="Y398" s="114"/>
      <c r="Z398" s="25" t="s">
        <v>106</v>
      </c>
      <c r="AA398" s="114"/>
      <c r="AB398" s="190"/>
      <c r="AC398" s="114"/>
      <c r="AD398" s="190"/>
      <c r="AE398" s="22"/>
      <c r="AF398" s="422"/>
      <c r="AG398" s="422"/>
      <c r="AH398" s="278"/>
      <c r="AI398" s="306"/>
      <c r="AJ398" s="379"/>
      <c r="AK398" s="347"/>
      <c r="AL398" s="377"/>
      <c r="AM398" s="379"/>
      <c r="AN398" s="347"/>
      <c r="AO398" s="377"/>
      <c r="AP398" s="379"/>
      <c r="AQ398" s="347"/>
      <c r="AR398" s="377"/>
      <c r="AS398" s="379"/>
      <c r="AT398" s="347"/>
      <c r="AU398" s="377"/>
      <c r="AV398" s="379"/>
      <c r="AW398" s="372"/>
      <c r="AX398" s="375"/>
      <c r="AY398" s="417"/>
      <c r="AZ398" s="411"/>
      <c r="BA398" s="411"/>
      <c r="BB398" s="414"/>
    </row>
    <row r="399" spans="2:62" ht="28.15" customHeight="1" thickBot="1" x14ac:dyDescent="0.25">
      <c r="B399" s="20"/>
      <c r="C399" s="341"/>
      <c r="D399" s="215"/>
      <c r="E399" s="189"/>
      <c r="F399" s="189"/>
      <c r="G399" s="188"/>
      <c r="H399" s="361"/>
      <c r="I399" s="394"/>
      <c r="J399" s="394"/>
      <c r="K399" s="394"/>
      <c r="L399" s="15" t="s">
        <v>105</v>
      </c>
      <c r="M399" s="16"/>
      <c r="N399" s="15" t="s">
        <v>104</v>
      </c>
      <c r="O399" s="16"/>
      <c r="P399" s="15" t="s">
        <v>103</v>
      </c>
      <c r="Q399" s="16"/>
      <c r="R399" s="15" t="s">
        <v>102</v>
      </c>
      <c r="S399" s="16"/>
      <c r="T399" s="15">
        <v>20</v>
      </c>
      <c r="U399" s="16"/>
      <c r="V399" s="15" t="s">
        <v>101</v>
      </c>
      <c r="W399" s="16"/>
      <c r="X399" s="15" t="s">
        <v>100</v>
      </c>
      <c r="Y399" s="16"/>
      <c r="Z399" s="15" t="s">
        <v>99</v>
      </c>
      <c r="AA399" s="16"/>
      <c r="AB399" s="187"/>
      <c r="AC399" s="16"/>
      <c r="AD399" s="186"/>
      <c r="AE399" s="11"/>
      <c r="AF399" s="423"/>
      <c r="AG399" s="423"/>
      <c r="AH399" s="277"/>
      <c r="AI399" s="306"/>
      <c r="AJ399" s="380"/>
      <c r="AK399" s="381"/>
      <c r="AL399" s="378"/>
      <c r="AM399" s="380"/>
      <c r="AN399" s="381"/>
      <c r="AO399" s="378"/>
      <c r="AP399" s="380"/>
      <c r="AQ399" s="381"/>
      <c r="AR399" s="378"/>
      <c r="AS399" s="380"/>
      <c r="AT399" s="381"/>
      <c r="AU399" s="378"/>
      <c r="AV399" s="380"/>
      <c r="AW399" s="373"/>
      <c r="AX399" s="376"/>
      <c r="AY399" s="418"/>
      <c r="AZ399" s="412"/>
      <c r="BA399" s="412"/>
      <c r="BB399" s="415"/>
    </row>
    <row r="400" spans="2:62" ht="85.9" customHeight="1" thickTop="1" thickBot="1" x14ac:dyDescent="0.35">
      <c r="B400" s="113" t="s">
        <v>173</v>
      </c>
      <c r="C400" s="103" t="s">
        <v>172</v>
      </c>
      <c r="D400" s="108" t="s">
        <v>171</v>
      </c>
      <c r="E400" s="211" t="s">
        <v>170</v>
      </c>
      <c r="F400" s="210"/>
      <c r="G400" s="209"/>
      <c r="H400" s="109" t="s">
        <v>169</v>
      </c>
      <c r="I400" s="108" t="s">
        <v>96</v>
      </c>
      <c r="J400" s="108" t="s">
        <v>168</v>
      </c>
      <c r="K400" s="108" t="s">
        <v>97</v>
      </c>
      <c r="L400" s="365" t="s">
        <v>167</v>
      </c>
      <c r="M400" s="366"/>
      <c r="N400" s="365" t="s">
        <v>166</v>
      </c>
      <c r="O400" s="366"/>
      <c r="P400" s="365" t="s">
        <v>166</v>
      </c>
      <c r="Q400" s="367"/>
      <c r="R400" s="365" t="s">
        <v>166</v>
      </c>
      <c r="S400" s="367"/>
      <c r="T400" s="365" t="s">
        <v>166</v>
      </c>
      <c r="U400" s="367"/>
      <c r="V400" s="365" t="s">
        <v>166</v>
      </c>
      <c r="W400" s="367"/>
      <c r="X400" s="365" t="s">
        <v>166</v>
      </c>
      <c r="Y400" s="367"/>
      <c r="Z400" s="365" t="s">
        <v>166</v>
      </c>
      <c r="AA400" s="367"/>
      <c r="AB400" s="368" t="s">
        <v>165</v>
      </c>
      <c r="AC400" s="367"/>
      <c r="AD400" s="109" t="s">
        <v>164</v>
      </c>
      <c r="AE400" s="109" t="s">
        <v>163</v>
      </c>
      <c r="AF400" s="108" t="s">
        <v>162</v>
      </c>
      <c r="AG400" s="108" t="s">
        <v>161</v>
      </c>
      <c r="AH400" s="286" t="s">
        <v>160</v>
      </c>
      <c r="AI400" s="293"/>
      <c r="AJ400" s="104" t="s">
        <v>159</v>
      </c>
      <c r="AK400" s="103" t="s">
        <v>158</v>
      </c>
      <c r="AL400" s="102" t="s">
        <v>157</v>
      </c>
      <c r="AM400" s="104" t="s">
        <v>156</v>
      </c>
      <c r="AN400" s="103" t="s">
        <v>155</v>
      </c>
      <c r="AO400" s="102" t="s">
        <v>154</v>
      </c>
      <c r="AP400" s="104" t="s">
        <v>153</v>
      </c>
      <c r="AQ400" s="103" t="s">
        <v>152</v>
      </c>
      <c r="AR400" s="105" t="s">
        <v>151</v>
      </c>
      <c r="AS400" s="104" t="s">
        <v>150</v>
      </c>
      <c r="AT400" s="103" t="s">
        <v>149</v>
      </c>
      <c r="AU400" s="102" t="s">
        <v>148</v>
      </c>
      <c r="AV400" s="104" t="s">
        <v>147</v>
      </c>
      <c r="AW400" s="103" t="s">
        <v>146</v>
      </c>
      <c r="AX400" s="102" t="s">
        <v>145</v>
      </c>
      <c r="AY400" s="101" t="s">
        <v>144</v>
      </c>
      <c r="AZ400" s="100" t="s">
        <v>143</v>
      </c>
      <c r="BA400" s="100" t="s">
        <v>142</v>
      </c>
      <c r="BB400" s="99" t="s">
        <v>141</v>
      </c>
    </row>
    <row r="401" spans="2:62" ht="48" thickBot="1" x14ac:dyDescent="0.3">
      <c r="B401" s="98" t="s">
        <v>216</v>
      </c>
      <c r="C401" s="97"/>
      <c r="D401" s="208">
        <v>245</v>
      </c>
      <c r="E401" s="425">
        <v>7004.17</v>
      </c>
      <c r="F401" s="426"/>
      <c r="G401" s="427"/>
      <c r="H401" s="95" t="s">
        <v>139</v>
      </c>
      <c r="I401" s="94"/>
      <c r="J401" s="94"/>
      <c r="K401" s="93"/>
      <c r="L401" s="92"/>
      <c r="M401" s="88"/>
      <c r="N401" s="92"/>
      <c r="O401" s="88"/>
      <c r="P401" s="92"/>
      <c r="Q401" s="88"/>
      <c r="R401" s="92"/>
      <c r="S401" s="88"/>
      <c r="T401" s="92"/>
      <c r="U401" s="88"/>
      <c r="V401" s="92"/>
      <c r="W401" s="88"/>
      <c r="X401" s="92"/>
      <c r="Y401" s="88"/>
      <c r="Z401" s="92"/>
      <c r="AA401" s="207"/>
      <c r="AB401" s="90" t="s">
        <v>138</v>
      </c>
      <c r="AC401" s="88"/>
      <c r="AD401" s="88"/>
      <c r="AE401" s="88"/>
      <c r="AF401" s="87"/>
      <c r="AG401" s="87"/>
      <c r="AH401" s="285"/>
      <c r="AI401" s="66" t="s">
        <v>137</v>
      </c>
      <c r="AJ401" s="85">
        <f t="shared" ref="AJ401:BB401" si="52">SUM(AJ403:AJ414)</f>
        <v>61</v>
      </c>
      <c r="AK401" s="84">
        <f t="shared" si="52"/>
        <v>0</v>
      </c>
      <c r="AL401" s="83">
        <f t="shared" si="52"/>
        <v>0</v>
      </c>
      <c r="AM401" s="85">
        <f t="shared" si="52"/>
        <v>3</v>
      </c>
      <c r="AN401" s="84">
        <f t="shared" si="52"/>
        <v>0</v>
      </c>
      <c r="AO401" s="83">
        <f t="shared" si="52"/>
        <v>0</v>
      </c>
      <c r="AP401" s="85">
        <f t="shared" si="52"/>
        <v>0</v>
      </c>
      <c r="AQ401" s="84">
        <f t="shared" si="52"/>
        <v>0</v>
      </c>
      <c r="AR401" s="83">
        <f t="shared" si="52"/>
        <v>0</v>
      </c>
      <c r="AS401" s="85">
        <f t="shared" si="52"/>
        <v>27</v>
      </c>
      <c r="AT401" s="84">
        <f t="shared" si="52"/>
        <v>1</v>
      </c>
      <c r="AU401" s="83">
        <f t="shared" si="52"/>
        <v>0</v>
      </c>
      <c r="AV401" s="85">
        <f t="shared" si="52"/>
        <v>6</v>
      </c>
      <c r="AW401" s="84">
        <f t="shared" si="52"/>
        <v>0</v>
      </c>
      <c r="AX401" s="83">
        <f t="shared" si="52"/>
        <v>0</v>
      </c>
      <c r="AY401" s="82">
        <f t="shared" si="52"/>
        <v>0</v>
      </c>
      <c r="AZ401" s="81">
        <f t="shared" si="52"/>
        <v>0</v>
      </c>
      <c r="BA401" s="81">
        <f t="shared" si="52"/>
        <v>1</v>
      </c>
      <c r="BB401" s="80">
        <f t="shared" si="52"/>
        <v>0</v>
      </c>
      <c r="BC401" s="79" t="s">
        <v>136</v>
      </c>
      <c r="BF401" s="5">
        <f>SUM(AJ401:AL401)/$BG$5</f>
        <v>61</v>
      </c>
      <c r="BG401" s="5">
        <f>SUM(AM401:AO401,AY401)/$BG$5</f>
        <v>3</v>
      </c>
      <c r="BH401" s="5">
        <f>SUM(AP401:AR401,AZ401)/$BG$5</f>
        <v>0</v>
      </c>
      <c r="BI401" s="5">
        <f>SUM(AS401:AU401,BA401)/$BG$5</f>
        <v>29</v>
      </c>
      <c r="BJ401" s="5">
        <f>SUM(AV401:AX401,BB401)/$BG$5</f>
        <v>6</v>
      </c>
    </row>
    <row r="402" spans="2:62" ht="37.5" thickBot="1" x14ac:dyDescent="0.3">
      <c r="B402" s="78"/>
      <c r="C402" s="77"/>
      <c r="D402" s="206"/>
      <c r="E402" s="205"/>
      <c r="F402" s="205"/>
      <c r="G402" s="204"/>
      <c r="H402" s="73"/>
      <c r="I402" s="70"/>
      <c r="J402" s="70"/>
      <c r="K402" s="72"/>
      <c r="L402" s="70"/>
      <c r="M402" s="69"/>
      <c r="N402" s="70"/>
      <c r="O402" s="69"/>
      <c r="P402" s="70"/>
      <c r="Q402" s="69"/>
      <c r="R402" s="70"/>
      <c r="S402" s="69"/>
      <c r="T402" s="70"/>
      <c r="U402" s="69"/>
      <c r="V402" s="70"/>
      <c r="W402" s="69"/>
      <c r="X402" s="70"/>
      <c r="Y402" s="69"/>
      <c r="Z402" s="70"/>
      <c r="AA402" s="69"/>
      <c r="AB402" s="71"/>
      <c r="AC402" s="69"/>
      <c r="AD402" s="69"/>
      <c r="AE402" s="69"/>
      <c r="AF402" s="68"/>
      <c r="AG402" s="68"/>
      <c r="AH402" s="285"/>
      <c r="AI402" s="66" t="s">
        <v>135</v>
      </c>
      <c r="AJ402" s="65">
        <f t="shared" ref="AJ402:BB402" si="53">AJ401/3</f>
        <v>20.333333333333332</v>
      </c>
      <c r="AK402" s="64">
        <f t="shared" si="53"/>
        <v>0</v>
      </c>
      <c r="AL402" s="63">
        <f t="shared" si="53"/>
        <v>0</v>
      </c>
      <c r="AM402" s="65">
        <f t="shared" si="53"/>
        <v>1</v>
      </c>
      <c r="AN402" s="64">
        <f t="shared" si="53"/>
        <v>0</v>
      </c>
      <c r="AO402" s="63">
        <f t="shared" si="53"/>
        <v>0</v>
      </c>
      <c r="AP402" s="65">
        <f t="shared" si="53"/>
        <v>0</v>
      </c>
      <c r="AQ402" s="64">
        <f t="shared" si="53"/>
        <v>0</v>
      </c>
      <c r="AR402" s="63">
        <f t="shared" si="53"/>
        <v>0</v>
      </c>
      <c r="AS402" s="65">
        <f t="shared" si="53"/>
        <v>9</v>
      </c>
      <c r="AT402" s="64">
        <f t="shared" si="53"/>
        <v>0.33333333333333331</v>
      </c>
      <c r="AU402" s="63">
        <f t="shared" si="53"/>
        <v>0</v>
      </c>
      <c r="AV402" s="65">
        <f t="shared" si="53"/>
        <v>2</v>
      </c>
      <c r="AW402" s="64">
        <f t="shared" si="53"/>
        <v>0</v>
      </c>
      <c r="AX402" s="63">
        <f t="shared" si="53"/>
        <v>0</v>
      </c>
      <c r="AY402" s="62">
        <f t="shared" si="53"/>
        <v>0</v>
      </c>
      <c r="AZ402" s="61">
        <f t="shared" si="53"/>
        <v>0</v>
      </c>
      <c r="BA402" s="61">
        <f t="shared" si="53"/>
        <v>0.33333333333333331</v>
      </c>
      <c r="BB402" s="60">
        <f t="shared" si="53"/>
        <v>0</v>
      </c>
      <c r="BC402" s="59" t="s">
        <v>134</v>
      </c>
    </row>
    <row r="403" spans="2:62" ht="28.15" customHeight="1" x14ac:dyDescent="0.2">
      <c r="B403" s="30"/>
      <c r="C403" s="338">
        <v>1</v>
      </c>
      <c r="D403" s="239" t="s">
        <v>980</v>
      </c>
      <c r="E403" s="198"/>
      <c r="F403" s="198"/>
      <c r="G403" s="197"/>
      <c r="H403" s="358" t="s">
        <v>133</v>
      </c>
      <c r="I403" s="390">
        <v>130</v>
      </c>
      <c r="J403" s="390">
        <v>31</v>
      </c>
      <c r="K403" s="390">
        <v>5</v>
      </c>
      <c r="L403" s="42" t="s">
        <v>131</v>
      </c>
      <c r="M403" s="43" t="s">
        <v>1442</v>
      </c>
      <c r="N403" s="42" t="s">
        <v>129</v>
      </c>
      <c r="O403" s="43" t="s">
        <v>1269</v>
      </c>
      <c r="P403" s="42" t="s">
        <v>128</v>
      </c>
      <c r="Q403" s="43" t="s">
        <v>1600</v>
      </c>
      <c r="R403" s="42" t="s">
        <v>127</v>
      </c>
      <c r="S403" s="43" t="s">
        <v>357</v>
      </c>
      <c r="T403" s="42" t="s">
        <v>126</v>
      </c>
      <c r="U403" s="43" t="s">
        <v>357</v>
      </c>
      <c r="V403" s="42" t="s">
        <v>125</v>
      </c>
      <c r="W403" s="43" t="s">
        <v>672</v>
      </c>
      <c r="X403" s="42" t="s">
        <v>124</v>
      </c>
      <c r="Y403" s="43" t="s">
        <v>496</v>
      </c>
      <c r="Z403" s="42" t="s">
        <v>123</v>
      </c>
      <c r="AA403" s="43"/>
      <c r="AB403" s="196"/>
      <c r="AC403" s="43"/>
      <c r="AD403" s="196" t="s">
        <v>496</v>
      </c>
      <c r="AE403" s="58" t="s">
        <v>496</v>
      </c>
      <c r="AF403" s="421"/>
      <c r="AG403" s="421"/>
      <c r="AH403" s="279"/>
      <c r="AI403" s="306"/>
      <c r="AJ403" s="349">
        <f>SUMPRODUCT(LEN($M403:$AA406)-LEN(SUBSTITUTE($M403:$AA406,"A", "")))</f>
        <v>61</v>
      </c>
      <c r="AK403" s="352">
        <f>SUMPRODUCT(LEN($AD403:$AD406)-LEN(SUBSTITUTE($AD403:$AD406,"A", "")))</f>
        <v>0</v>
      </c>
      <c r="AL403" s="335">
        <f>SUMPRODUCT(LEN($AC403:$AC406)-LEN(SUBSTITUTE($AC403:$AC406,"A", "")))</f>
        <v>0</v>
      </c>
      <c r="AM403" s="349">
        <f>SUMPRODUCT(LEN($M403:$AA406)-LEN(SUBSTITUTE($M403:$AA406,"S", "")))</f>
        <v>3</v>
      </c>
      <c r="AN403" s="352">
        <f>SUMPRODUCT(LEN($AD403:$AD406)-LEN(SUBSTITUTE($AD403:$AD406,"S", "")))</f>
        <v>0</v>
      </c>
      <c r="AO403" s="335">
        <f>SUMPRODUCT(LEN($AC403:$AC406)-LEN(SUBSTITUTE($AC403:$AC406,"S", "")))</f>
        <v>0</v>
      </c>
      <c r="AP403" s="349">
        <f>SUMPRODUCT(LEN($M403:$AA406)-LEN(SUBSTITUTE($M403:$AA406,"F", "")))</f>
        <v>0</v>
      </c>
      <c r="AQ403" s="352">
        <f>SUMPRODUCT(LEN($AD403:$AD406)-LEN(SUBSTITUTE($AD403:$AD406,"F", "")))</f>
        <v>0</v>
      </c>
      <c r="AR403" s="335">
        <f>SUMPRODUCT(LEN($AC403:$AC406)-LEN(SUBSTITUTE($AC403:$AC406,"F", "")))</f>
        <v>0</v>
      </c>
      <c r="AS403" s="349">
        <f>SUMPRODUCT(LEN($M403:$AA406)-LEN(SUBSTITUTE($M403:$AA406,"G", "")))</f>
        <v>27</v>
      </c>
      <c r="AT403" s="352">
        <f>SUMPRODUCT(LEN($AD403:$AD406)-LEN(SUBSTITUTE($AD403:$AD406,"G", "")))</f>
        <v>1</v>
      </c>
      <c r="AU403" s="335">
        <f>SUMPRODUCT(LEN($AC403:$AC406)-LEN(SUBSTITUTE($AC403:$AC406,"G", "")))</f>
        <v>0</v>
      </c>
      <c r="AV403" s="349">
        <f>SUMPRODUCT(LEN($L403:$AA406)-LEN(SUBSTITUTE($L403:$AA406,"M", "")))</f>
        <v>6</v>
      </c>
      <c r="AW403" s="362">
        <f>SUMPRODUCT(LEN($AD403:$AD406)-LEN(SUBSTITUTE($AD403:$AD406,"M", "")))</f>
        <v>0</v>
      </c>
      <c r="AX403" s="374">
        <f>SUMPRODUCT(LEN($AC403:$AC406)-LEN(SUBSTITUTE($AC403:$AC406,"M", "")))</f>
        <v>0</v>
      </c>
      <c r="AY403" s="416">
        <f>SUMPRODUCT(LEN($AE403:$AE406)-LEN(SUBSTITUTE($AE403:$AE406,"S", "")))</f>
        <v>0</v>
      </c>
      <c r="AZ403" s="410">
        <f>SUMPRODUCT(LEN($AE403:$AE406)-LEN(SUBSTITUTE($AE403:$AE406,"F", "")))</f>
        <v>0</v>
      </c>
      <c r="BA403" s="410">
        <f>SUMPRODUCT(LEN($AE403:$AE406)-LEN(SUBSTITUTE($AE403:$AE406,"G", "")))</f>
        <v>1</v>
      </c>
      <c r="BB403" s="413">
        <f>SUMPRODUCT(LEN($AE403:$AE406)-LEN(SUBSTITUTE($AE403:$AE406,"M", "")))</f>
        <v>0</v>
      </c>
    </row>
    <row r="404" spans="2:62" ht="28.15" customHeight="1" thickBot="1" x14ac:dyDescent="0.25">
      <c r="B404" s="30"/>
      <c r="C404" s="339"/>
      <c r="D404" s="221"/>
      <c r="E404" s="195"/>
      <c r="F404" s="195"/>
      <c r="G404" s="194"/>
      <c r="H404" s="359"/>
      <c r="I404" s="391"/>
      <c r="J404" s="391"/>
      <c r="K404" s="391"/>
      <c r="L404" s="33" t="s">
        <v>122</v>
      </c>
      <c r="M404" s="55" t="s">
        <v>1579</v>
      </c>
      <c r="N404" s="33" t="s">
        <v>121</v>
      </c>
      <c r="O404" s="55" t="s">
        <v>1042</v>
      </c>
      <c r="P404" s="33" t="s">
        <v>120</v>
      </c>
      <c r="Q404" s="55" t="s">
        <v>705</v>
      </c>
      <c r="R404" s="33" t="s">
        <v>119</v>
      </c>
      <c r="S404" s="55" t="s">
        <v>715</v>
      </c>
      <c r="T404" s="33" t="s">
        <v>118</v>
      </c>
      <c r="U404" s="55" t="s">
        <v>531</v>
      </c>
      <c r="V404" s="33" t="s">
        <v>117</v>
      </c>
      <c r="W404" s="55" t="s">
        <v>509</v>
      </c>
      <c r="X404" s="33" t="s">
        <v>116</v>
      </c>
      <c r="Y404" s="55" t="s">
        <v>130</v>
      </c>
      <c r="Z404" s="33" t="s">
        <v>115</v>
      </c>
      <c r="AA404" s="55"/>
      <c r="AB404" s="193"/>
      <c r="AC404" s="55"/>
      <c r="AD404" s="193"/>
      <c r="AE404" s="57"/>
      <c r="AF404" s="422"/>
      <c r="AG404" s="422"/>
      <c r="AH404" s="278"/>
      <c r="AI404" s="306"/>
      <c r="AJ404" s="379"/>
      <c r="AK404" s="347"/>
      <c r="AL404" s="377"/>
      <c r="AM404" s="379"/>
      <c r="AN404" s="347"/>
      <c r="AO404" s="377"/>
      <c r="AP404" s="379"/>
      <c r="AQ404" s="347"/>
      <c r="AR404" s="377"/>
      <c r="AS404" s="379"/>
      <c r="AT404" s="347"/>
      <c r="AU404" s="377"/>
      <c r="AV404" s="379"/>
      <c r="AW404" s="372"/>
      <c r="AX404" s="375"/>
      <c r="AY404" s="417"/>
      <c r="AZ404" s="411"/>
      <c r="BA404" s="411"/>
      <c r="BB404" s="414"/>
    </row>
    <row r="405" spans="2:62" ht="28.15" customHeight="1" x14ac:dyDescent="0.2">
      <c r="B405" s="30"/>
      <c r="C405" s="340"/>
      <c r="D405" s="218"/>
      <c r="E405" s="192"/>
      <c r="F405" s="192"/>
      <c r="G405" s="191"/>
      <c r="H405" s="360">
        <v>246</v>
      </c>
      <c r="I405" s="392"/>
      <c r="J405" s="392"/>
      <c r="K405" s="392"/>
      <c r="L405" s="25" t="s">
        <v>114</v>
      </c>
      <c r="M405" s="114" t="s">
        <v>1599</v>
      </c>
      <c r="N405" s="25" t="s">
        <v>112</v>
      </c>
      <c r="O405" s="114" t="s">
        <v>458</v>
      </c>
      <c r="P405" s="25" t="s">
        <v>111</v>
      </c>
      <c r="Q405" s="114" t="s">
        <v>1041</v>
      </c>
      <c r="R405" s="25" t="s">
        <v>110</v>
      </c>
      <c r="S405" s="114" t="s">
        <v>795</v>
      </c>
      <c r="T405" s="25" t="s">
        <v>109</v>
      </c>
      <c r="U405" s="114" t="s">
        <v>705</v>
      </c>
      <c r="V405" s="25" t="s">
        <v>108</v>
      </c>
      <c r="W405" s="114" t="s">
        <v>494</v>
      </c>
      <c r="X405" s="25" t="s">
        <v>107</v>
      </c>
      <c r="Y405" s="114"/>
      <c r="Z405" s="25" t="s">
        <v>106</v>
      </c>
      <c r="AA405" s="114"/>
      <c r="AB405" s="190"/>
      <c r="AC405" s="114"/>
      <c r="AD405" s="190"/>
      <c r="AE405" s="57"/>
      <c r="AF405" s="422"/>
      <c r="AG405" s="422"/>
      <c r="AH405" s="278"/>
      <c r="AI405" s="306"/>
      <c r="AJ405" s="379"/>
      <c r="AK405" s="347"/>
      <c r="AL405" s="377"/>
      <c r="AM405" s="379"/>
      <c r="AN405" s="347"/>
      <c r="AO405" s="377"/>
      <c r="AP405" s="379"/>
      <c r="AQ405" s="347"/>
      <c r="AR405" s="377"/>
      <c r="AS405" s="379"/>
      <c r="AT405" s="347"/>
      <c r="AU405" s="377"/>
      <c r="AV405" s="379"/>
      <c r="AW405" s="372"/>
      <c r="AX405" s="375"/>
      <c r="AY405" s="417"/>
      <c r="AZ405" s="411"/>
      <c r="BA405" s="411"/>
      <c r="BB405" s="414"/>
    </row>
    <row r="406" spans="2:62" ht="28.15" customHeight="1" thickBot="1" x14ac:dyDescent="0.25">
      <c r="B406" s="30"/>
      <c r="C406" s="355"/>
      <c r="D406" s="246"/>
      <c r="E406" s="200"/>
      <c r="F406" s="200"/>
      <c r="G406" s="199"/>
      <c r="H406" s="361"/>
      <c r="I406" s="393"/>
      <c r="J406" s="393"/>
      <c r="K406" s="393"/>
      <c r="L406" s="50" t="s">
        <v>105</v>
      </c>
      <c r="M406" s="51" t="s">
        <v>1288</v>
      </c>
      <c r="N406" s="50" t="s">
        <v>104</v>
      </c>
      <c r="O406" s="51" t="s">
        <v>1044</v>
      </c>
      <c r="P406" s="50" t="s">
        <v>103</v>
      </c>
      <c r="Q406" s="51" t="s">
        <v>1598</v>
      </c>
      <c r="R406" s="50" t="s">
        <v>102</v>
      </c>
      <c r="S406" s="51" t="s">
        <v>986</v>
      </c>
      <c r="T406" s="50">
        <v>20</v>
      </c>
      <c r="U406" s="51" t="s">
        <v>697</v>
      </c>
      <c r="V406" s="50" t="s">
        <v>101</v>
      </c>
      <c r="W406" s="51" t="s">
        <v>542</v>
      </c>
      <c r="X406" s="50" t="s">
        <v>100</v>
      </c>
      <c r="Y406" s="51"/>
      <c r="Z406" s="50" t="s">
        <v>99</v>
      </c>
      <c r="AA406" s="51"/>
      <c r="AB406" s="187"/>
      <c r="AC406" s="51"/>
      <c r="AD406" s="187"/>
      <c r="AE406" s="56"/>
      <c r="AF406" s="424"/>
      <c r="AG406" s="424"/>
      <c r="AH406" s="280"/>
      <c r="AI406" s="306"/>
      <c r="AJ406" s="380"/>
      <c r="AK406" s="381"/>
      <c r="AL406" s="378"/>
      <c r="AM406" s="380"/>
      <c r="AN406" s="381"/>
      <c r="AO406" s="378"/>
      <c r="AP406" s="380"/>
      <c r="AQ406" s="381"/>
      <c r="AR406" s="378"/>
      <c r="AS406" s="380"/>
      <c r="AT406" s="381"/>
      <c r="AU406" s="378"/>
      <c r="AV406" s="380"/>
      <c r="AW406" s="373"/>
      <c r="AX406" s="376"/>
      <c r="AY406" s="418"/>
      <c r="AZ406" s="412"/>
      <c r="BA406" s="412"/>
      <c r="BB406" s="415"/>
    </row>
    <row r="407" spans="2:62" ht="28.15" customHeight="1" x14ac:dyDescent="0.2">
      <c r="B407" s="30"/>
      <c r="C407" s="338">
        <v>2</v>
      </c>
      <c r="D407" s="212"/>
      <c r="E407" s="198"/>
      <c r="F407" s="198"/>
      <c r="G407" s="197"/>
      <c r="H407" s="358"/>
      <c r="I407" s="390"/>
      <c r="J407" s="390"/>
      <c r="K407" s="390"/>
      <c r="L407" s="42" t="s">
        <v>131</v>
      </c>
      <c r="M407" s="43"/>
      <c r="N407" s="42" t="s">
        <v>129</v>
      </c>
      <c r="O407" s="43"/>
      <c r="P407" s="42" t="s">
        <v>128</v>
      </c>
      <c r="Q407" s="43"/>
      <c r="R407" s="42" t="s">
        <v>127</v>
      </c>
      <c r="S407" s="43"/>
      <c r="T407" s="42" t="s">
        <v>126</v>
      </c>
      <c r="U407" s="43"/>
      <c r="V407" s="42" t="s">
        <v>125</v>
      </c>
      <c r="W407" s="43"/>
      <c r="X407" s="42" t="s">
        <v>124</v>
      </c>
      <c r="Y407" s="43"/>
      <c r="Z407" s="42" t="s">
        <v>123</v>
      </c>
      <c r="AA407" s="43"/>
      <c r="AB407" s="196"/>
      <c r="AC407" s="43"/>
      <c r="AD407" s="196"/>
      <c r="AE407" s="39"/>
      <c r="AF407" s="421"/>
      <c r="AG407" s="421"/>
      <c r="AH407" s="279"/>
      <c r="AI407" s="306"/>
      <c r="AJ407" s="349">
        <f>SUMPRODUCT(LEN($M407:$AA410)-LEN(SUBSTITUTE($M407:$AA410,"A", "")))</f>
        <v>0</v>
      </c>
      <c r="AK407" s="352">
        <f>SUMPRODUCT(LEN($AD407:$AD410)-LEN(SUBSTITUTE($AD407:$AD410,"A", "")))</f>
        <v>0</v>
      </c>
      <c r="AL407" s="335">
        <f>SUMPRODUCT(LEN($AC407:$AC410)-LEN(SUBSTITUTE($AC407:$AC410,"A", "")))</f>
        <v>0</v>
      </c>
      <c r="AM407" s="349">
        <f>SUMPRODUCT(LEN($M407:$AA410)-LEN(SUBSTITUTE($M407:$AA410,"S", "")))</f>
        <v>0</v>
      </c>
      <c r="AN407" s="352">
        <f>SUMPRODUCT(LEN($AD407:$AD410)-LEN(SUBSTITUTE($AD407:$AD410,"S", "")))</f>
        <v>0</v>
      </c>
      <c r="AO407" s="335">
        <f>SUMPRODUCT(LEN($AC407:$AC410)-LEN(SUBSTITUTE($AC407:$AC410,"S", "")))</f>
        <v>0</v>
      </c>
      <c r="AP407" s="349">
        <f>SUMPRODUCT(LEN($M407:$AA410)-LEN(SUBSTITUTE($M407:$AA410,"F", "")))</f>
        <v>0</v>
      </c>
      <c r="AQ407" s="352">
        <f>SUMPRODUCT(LEN($AD407:$AD410)-LEN(SUBSTITUTE($AD407:$AD410,"F", "")))</f>
        <v>0</v>
      </c>
      <c r="AR407" s="335">
        <f>SUMPRODUCT(LEN($AC407:$AC410)-LEN(SUBSTITUTE($AC407:$AC410,"F", "")))</f>
        <v>0</v>
      </c>
      <c r="AS407" s="349">
        <f>SUMPRODUCT(LEN($M407:$AA410)-LEN(SUBSTITUTE($M407:$AA410,"G", "")))</f>
        <v>0</v>
      </c>
      <c r="AT407" s="352">
        <f>SUMPRODUCT(LEN($AD407:$AD410)-LEN(SUBSTITUTE($AD407:$AD410,"G", "")))</f>
        <v>0</v>
      </c>
      <c r="AU407" s="335">
        <f>SUMPRODUCT(LEN($AC407:$AC410)-LEN(SUBSTITUTE($AC407:$AC410,"G", "")))</f>
        <v>0</v>
      </c>
      <c r="AV407" s="349">
        <f>SUMPRODUCT(LEN($L407:$AA410)-LEN(SUBSTITUTE($L407:$AA410,"M", "")))</f>
        <v>0</v>
      </c>
      <c r="AW407" s="362">
        <f>SUMPRODUCT(LEN($AD407:$AD410)-LEN(SUBSTITUTE($AD407:$AD410,"M", "")))</f>
        <v>0</v>
      </c>
      <c r="AX407" s="374">
        <f>SUMPRODUCT(LEN($AC407:$AC410)-LEN(SUBSTITUTE($AC407:$AC410,"M", "")))</f>
        <v>0</v>
      </c>
      <c r="AY407" s="416">
        <f>SUMPRODUCT(LEN($AE407:$AE410)-LEN(SUBSTITUTE($AE407:$AE410,"S", "")))</f>
        <v>0</v>
      </c>
      <c r="AZ407" s="410">
        <f>SUMPRODUCT(LEN($AE407:$AE410)-LEN(SUBSTITUTE($AE407:$AE410,"F", "")))</f>
        <v>0</v>
      </c>
      <c r="BA407" s="410">
        <f>SUMPRODUCT(LEN($AE407:$AE410)-LEN(SUBSTITUTE($AE407:$AE410,"G", "")))</f>
        <v>0</v>
      </c>
      <c r="BB407" s="413">
        <f>SUMPRODUCT(LEN($AE407:$AE410)-LEN(SUBSTITUTE($AE407:$AE410,"M", "")))</f>
        <v>0</v>
      </c>
    </row>
    <row r="408" spans="2:62" ht="28.15" customHeight="1" thickBot="1" x14ac:dyDescent="0.25">
      <c r="B408" s="30"/>
      <c r="C408" s="339"/>
      <c r="D408" s="221"/>
      <c r="E408" s="195"/>
      <c r="F408" s="195"/>
      <c r="G408" s="194"/>
      <c r="H408" s="359"/>
      <c r="I408" s="391"/>
      <c r="J408" s="391"/>
      <c r="K408" s="391"/>
      <c r="L408" s="33" t="s">
        <v>122</v>
      </c>
      <c r="M408" s="55"/>
      <c r="N408" s="33" t="s">
        <v>121</v>
      </c>
      <c r="O408" s="55"/>
      <c r="P408" s="33" t="s">
        <v>120</v>
      </c>
      <c r="Q408" s="55"/>
      <c r="R408" s="33" t="s">
        <v>119</v>
      </c>
      <c r="S408" s="55"/>
      <c r="T408" s="33" t="s">
        <v>118</v>
      </c>
      <c r="U408" s="55"/>
      <c r="V408" s="33" t="s">
        <v>117</v>
      </c>
      <c r="W408" s="55"/>
      <c r="X408" s="33" t="s">
        <v>116</v>
      </c>
      <c r="Y408" s="55"/>
      <c r="Z408" s="33" t="s">
        <v>115</v>
      </c>
      <c r="AA408" s="55"/>
      <c r="AB408" s="193"/>
      <c r="AC408" s="55"/>
      <c r="AD408" s="193"/>
      <c r="AE408" s="22"/>
      <c r="AF408" s="422"/>
      <c r="AG408" s="422"/>
      <c r="AH408" s="278"/>
      <c r="AI408" s="306"/>
      <c r="AJ408" s="379"/>
      <c r="AK408" s="347"/>
      <c r="AL408" s="377"/>
      <c r="AM408" s="379"/>
      <c r="AN408" s="347"/>
      <c r="AO408" s="377"/>
      <c r="AP408" s="379"/>
      <c r="AQ408" s="347"/>
      <c r="AR408" s="377"/>
      <c r="AS408" s="379"/>
      <c r="AT408" s="347"/>
      <c r="AU408" s="377"/>
      <c r="AV408" s="379"/>
      <c r="AW408" s="372"/>
      <c r="AX408" s="375"/>
      <c r="AY408" s="417"/>
      <c r="AZ408" s="411"/>
      <c r="BA408" s="411"/>
      <c r="BB408" s="414"/>
    </row>
    <row r="409" spans="2:62" ht="28.15" customHeight="1" x14ac:dyDescent="0.2">
      <c r="B409" s="30"/>
      <c r="C409" s="340"/>
      <c r="D409" s="218"/>
      <c r="E409" s="192"/>
      <c r="F409" s="192"/>
      <c r="G409" s="191"/>
      <c r="H409" s="360"/>
      <c r="I409" s="392"/>
      <c r="J409" s="392"/>
      <c r="K409" s="392"/>
      <c r="L409" s="25" t="s">
        <v>114</v>
      </c>
      <c r="M409" s="114"/>
      <c r="N409" s="25" t="s">
        <v>112</v>
      </c>
      <c r="O409" s="114"/>
      <c r="P409" s="25" t="s">
        <v>111</v>
      </c>
      <c r="Q409" s="114"/>
      <c r="R409" s="25" t="s">
        <v>110</v>
      </c>
      <c r="S409" s="114"/>
      <c r="T409" s="25" t="s">
        <v>109</v>
      </c>
      <c r="U409" s="114"/>
      <c r="V409" s="25" t="s">
        <v>108</v>
      </c>
      <c r="W409" s="114"/>
      <c r="X409" s="25" t="s">
        <v>107</v>
      </c>
      <c r="Y409" s="114"/>
      <c r="Z409" s="25" t="s">
        <v>106</v>
      </c>
      <c r="AA409" s="114"/>
      <c r="AB409" s="190"/>
      <c r="AC409" s="114"/>
      <c r="AD409" s="190"/>
      <c r="AE409" s="22"/>
      <c r="AF409" s="422"/>
      <c r="AG409" s="422"/>
      <c r="AH409" s="278"/>
      <c r="AI409" s="306"/>
      <c r="AJ409" s="379"/>
      <c r="AK409" s="347"/>
      <c r="AL409" s="377"/>
      <c r="AM409" s="379"/>
      <c r="AN409" s="347"/>
      <c r="AO409" s="377"/>
      <c r="AP409" s="379"/>
      <c r="AQ409" s="347"/>
      <c r="AR409" s="377"/>
      <c r="AS409" s="379"/>
      <c r="AT409" s="347"/>
      <c r="AU409" s="377"/>
      <c r="AV409" s="379"/>
      <c r="AW409" s="372"/>
      <c r="AX409" s="375"/>
      <c r="AY409" s="417"/>
      <c r="AZ409" s="411"/>
      <c r="BA409" s="411"/>
      <c r="BB409" s="414"/>
    </row>
    <row r="410" spans="2:62" ht="28.15" customHeight="1" thickBot="1" x14ac:dyDescent="0.25">
      <c r="B410" s="30"/>
      <c r="C410" s="355"/>
      <c r="D410" s="246"/>
      <c r="E410" s="200"/>
      <c r="F410" s="200"/>
      <c r="G410" s="199"/>
      <c r="H410" s="361"/>
      <c r="I410" s="393"/>
      <c r="J410" s="393"/>
      <c r="K410" s="393"/>
      <c r="L410" s="50" t="s">
        <v>105</v>
      </c>
      <c r="M410" s="51"/>
      <c r="N410" s="50" t="s">
        <v>104</v>
      </c>
      <c r="O410" s="51"/>
      <c r="P410" s="50" t="s">
        <v>103</v>
      </c>
      <c r="Q410" s="51"/>
      <c r="R410" s="50" t="s">
        <v>102</v>
      </c>
      <c r="S410" s="51"/>
      <c r="T410" s="50">
        <v>20</v>
      </c>
      <c r="U410" s="51"/>
      <c r="V410" s="50" t="s">
        <v>101</v>
      </c>
      <c r="W410" s="51"/>
      <c r="X410" s="50" t="s">
        <v>100</v>
      </c>
      <c r="Y410" s="51"/>
      <c r="Z410" s="50" t="s">
        <v>99</v>
      </c>
      <c r="AA410" s="51"/>
      <c r="AB410" s="187"/>
      <c r="AC410" s="51"/>
      <c r="AD410" s="187"/>
      <c r="AE410" s="48"/>
      <c r="AF410" s="424"/>
      <c r="AG410" s="424"/>
      <c r="AH410" s="280"/>
      <c r="AI410" s="306"/>
      <c r="AJ410" s="380"/>
      <c r="AK410" s="381"/>
      <c r="AL410" s="378"/>
      <c r="AM410" s="380"/>
      <c r="AN410" s="381"/>
      <c r="AO410" s="378"/>
      <c r="AP410" s="380"/>
      <c r="AQ410" s="381"/>
      <c r="AR410" s="378"/>
      <c r="AS410" s="380"/>
      <c r="AT410" s="381"/>
      <c r="AU410" s="378"/>
      <c r="AV410" s="380"/>
      <c r="AW410" s="373"/>
      <c r="AX410" s="376"/>
      <c r="AY410" s="418"/>
      <c r="AZ410" s="412"/>
      <c r="BA410" s="412"/>
      <c r="BB410" s="415"/>
    </row>
    <row r="411" spans="2:62" ht="28.15" customHeight="1" x14ac:dyDescent="0.2">
      <c r="B411" s="30"/>
      <c r="C411" s="338">
        <v>3</v>
      </c>
      <c r="D411" s="212"/>
      <c r="E411" s="198"/>
      <c r="F411" s="198"/>
      <c r="G411" s="197"/>
      <c r="H411" s="358"/>
      <c r="I411" s="390"/>
      <c r="J411" s="390"/>
      <c r="K411" s="390"/>
      <c r="L411" s="42" t="s">
        <v>131</v>
      </c>
      <c r="M411" s="43"/>
      <c r="N411" s="42" t="s">
        <v>129</v>
      </c>
      <c r="O411" s="43"/>
      <c r="P411" s="42" t="s">
        <v>128</v>
      </c>
      <c r="Q411" s="43"/>
      <c r="R411" s="42" t="s">
        <v>127</v>
      </c>
      <c r="S411" s="43"/>
      <c r="T411" s="42" t="s">
        <v>126</v>
      </c>
      <c r="U411" s="43"/>
      <c r="V411" s="42" t="s">
        <v>125</v>
      </c>
      <c r="W411" s="43"/>
      <c r="X411" s="42" t="s">
        <v>124</v>
      </c>
      <c r="Y411" s="43"/>
      <c r="Z411" s="42" t="s">
        <v>123</v>
      </c>
      <c r="AA411" s="43"/>
      <c r="AB411" s="196"/>
      <c r="AC411" s="43"/>
      <c r="AD411" s="196"/>
      <c r="AE411" s="39"/>
      <c r="AF411" s="421"/>
      <c r="AG411" s="421"/>
      <c r="AH411" s="279"/>
      <c r="AI411" s="306"/>
      <c r="AJ411" s="349">
        <f>SUMPRODUCT(LEN($M411:$AA414)-LEN(SUBSTITUTE($M411:$AA414,"A", "")))</f>
        <v>0</v>
      </c>
      <c r="AK411" s="352">
        <f>SUMPRODUCT(LEN($AD411:$AD414)-LEN(SUBSTITUTE($AD411:$AD414,"A", "")))</f>
        <v>0</v>
      </c>
      <c r="AL411" s="335">
        <f>SUMPRODUCT(LEN($AC411:$AC414)-LEN(SUBSTITUTE($AC411:$AC414,"A", "")))</f>
        <v>0</v>
      </c>
      <c r="AM411" s="349">
        <f>SUMPRODUCT(LEN($M411:$AA414)-LEN(SUBSTITUTE($M411:$AA414,"S", "")))</f>
        <v>0</v>
      </c>
      <c r="AN411" s="352">
        <f>SUMPRODUCT(LEN($AD411:$AD414)-LEN(SUBSTITUTE($AD411:$AD414,"S", "")))</f>
        <v>0</v>
      </c>
      <c r="AO411" s="335">
        <f>SUMPRODUCT(LEN($AC411:$AC414)-LEN(SUBSTITUTE($AC411:$AC414,"S", "")))</f>
        <v>0</v>
      </c>
      <c r="AP411" s="349">
        <f>SUMPRODUCT(LEN($M411:$AA414)-LEN(SUBSTITUTE($M411:$AA414,"F", "")))</f>
        <v>0</v>
      </c>
      <c r="AQ411" s="352">
        <f>SUMPRODUCT(LEN($AD411:$AD414)-LEN(SUBSTITUTE($AD411:$AD414,"F", "")))</f>
        <v>0</v>
      </c>
      <c r="AR411" s="335">
        <f>SUMPRODUCT(LEN($AC411:$AC414)-LEN(SUBSTITUTE($AC411:$AC414,"F", "")))</f>
        <v>0</v>
      </c>
      <c r="AS411" s="349">
        <f>SUMPRODUCT(LEN($M411:$AA414)-LEN(SUBSTITUTE($M411:$AA414,"G", "")))</f>
        <v>0</v>
      </c>
      <c r="AT411" s="352">
        <f>SUMPRODUCT(LEN($AD411:$AD414)-LEN(SUBSTITUTE($AD411:$AD414,"G", "")))</f>
        <v>0</v>
      </c>
      <c r="AU411" s="335">
        <f>SUMPRODUCT(LEN($AC411:$AC414)-LEN(SUBSTITUTE($AC411:$AC414,"G", "")))</f>
        <v>0</v>
      </c>
      <c r="AV411" s="349">
        <f>SUMPRODUCT(LEN($L411:$AA414)-LEN(SUBSTITUTE($L411:$AA414,"M", "")))</f>
        <v>0</v>
      </c>
      <c r="AW411" s="362">
        <f>SUMPRODUCT(LEN($AD411:$AD414)-LEN(SUBSTITUTE($AD411:$AD414,"M", "")))</f>
        <v>0</v>
      </c>
      <c r="AX411" s="374">
        <f>SUMPRODUCT(LEN($AC411:$AC414)-LEN(SUBSTITUTE($AC411:$AC414,"M", "")))</f>
        <v>0</v>
      </c>
      <c r="AY411" s="416">
        <f>SUMPRODUCT(LEN($AE411:$AE414)-LEN(SUBSTITUTE($AE411:$AE414,"S", "")))</f>
        <v>0</v>
      </c>
      <c r="AZ411" s="410">
        <f>SUMPRODUCT(LEN($AE411:$AE414)-LEN(SUBSTITUTE($AE411:$AE414,"F", "")))</f>
        <v>0</v>
      </c>
      <c r="BA411" s="410">
        <f>SUMPRODUCT(LEN($AE411:$AE414)-LEN(SUBSTITUTE($AE411:$AE414,"G", "")))</f>
        <v>0</v>
      </c>
      <c r="BB411" s="413">
        <f>SUMPRODUCT(LEN($AE411:$AE414)-LEN(SUBSTITUTE($AE411:$AE414,"M", "")))</f>
        <v>0</v>
      </c>
    </row>
    <row r="412" spans="2:62" ht="28.15" customHeight="1" thickBot="1" x14ac:dyDescent="0.25">
      <c r="B412" s="30"/>
      <c r="C412" s="339"/>
      <c r="D412" s="221"/>
      <c r="E412" s="195"/>
      <c r="F412" s="195"/>
      <c r="G412" s="194"/>
      <c r="H412" s="359"/>
      <c r="I412" s="391"/>
      <c r="J412" s="391"/>
      <c r="K412" s="391"/>
      <c r="L412" s="33" t="s">
        <v>122</v>
      </c>
      <c r="M412" s="55"/>
      <c r="N412" s="33" t="s">
        <v>121</v>
      </c>
      <c r="O412" s="55"/>
      <c r="P412" s="33" t="s">
        <v>120</v>
      </c>
      <c r="Q412" s="55"/>
      <c r="R412" s="33" t="s">
        <v>119</v>
      </c>
      <c r="S412" s="55"/>
      <c r="T412" s="33" t="s">
        <v>118</v>
      </c>
      <c r="U412" s="55"/>
      <c r="V412" s="33" t="s">
        <v>117</v>
      </c>
      <c r="W412" s="55"/>
      <c r="X412" s="33" t="s">
        <v>116</v>
      </c>
      <c r="Y412" s="55"/>
      <c r="Z412" s="33" t="s">
        <v>115</v>
      </c>
      <c r="AA412" s="55"/>
      <c r="AB412" s="193"/>
      <c r="AC412" s="55"/>
      <c r="AD412" s="193"/>
      <c r="AE412" s="22"/>
      <c r="AF412" s="422"/>
      <c r="AG412" s="422"/>
      <c r="AH412" s="278"/>
      <c r="AI412" s="306"/>
      <c r="AJ412" s="379"/>
      <c r="AK412" s="347"/>
      <c r="AL412" s="377"/>
      <c r="AM412" s="379"/>
      <c r="AN412" s="347"/>
      <c r="AO412" s="377"/>
      <c r="AP412" s="379"/>
      <c r="AQ412" s="347"/>
      <c r="AR412" s="377"/>
      <c r="AS412" s="379"/>
      <c r="AT412" s="347"/>
      <c r="AU412" s="377"/>
      <c r="AV412" s="379"/>
      <c r="AW412" s="372"/>
      <c r="AX412" s="375"/>
      <c r="AY412" s="417"/>
      <c r="AZ412" s="411"/>
      <c r="BA412" s="411"/>
      <c r="BB412" s="414"/>
    </row>
    <row r="413" spans="2:62" ht="28.15" customHeight="1" x14ac:dyDescent="0.2">
      <c r="B413" s="30"/>
      <c r="C413" s="340"/>
      <c r="D413" s="218"/>
      <c r="E413" s="192"/>
      <c r="F413" s="192"/>
      <c r="G413" s="191"/>
      <c r="H413" s="360"/>
      <c r="I413" s="392"/>
      <c r="J413" s="392"/>
      <c r="K413" s="392"/>
      <c r="L413" s="25" t="s">
        <v>114</v>
      </c>
      <c r="M413" s="114"/>
      <c r="N413" s="25" t="s">
        <v>112</v>
      </c>
      <c r="O413" s="114"/>
      <c r="P413" s="25" t="s">
        <v>111</v>
      </c>
      <c r="Q413" s="114"/>
      <c r="R413" s="25" t="s">
        <v>110</v>
      </c>
      <c r="S413" s="114"/>
      <c r="T413" s="25" t="s">
        <v>109</v>
      </c>
      <c r="U413" s="114"/>
      <c r="V413" s="25" t="s">
        <v>108</v>
      </c>
      <c r="W413" s="114"/>
      <c r="X413" s="25" t="s">
        <v>107</v>
      </c>
      <c r="Y413" s="114"/>
      <c r="Z413" s="25" t="s">
        <v>106</v>
      </c>
      <c r="AA413" s="114"/>
      <c r="AB413" s="190"/>
      <c r="AC413" s="114"/>
      <c r="AD413" s="190"/>
      <c r="AE413" s="22"/>
      <c r="AF413" s="422"/>
      <c r="AG413" s="422"/>
      <c r="AH413" s="278"/>
      <c r="AI413" s="306"/>
      <c r="AJ413" s="379"/>
      <c r="AK413" s="347"/>
      <c r="AL413" s="377"/>
      <c r="AM413" s="379"/>
      <c r="AN413" s="347"/>
      <c r="AO413" s="377"/>
      <c r="AP413" s="379"/>
      <c r="AQ413" s="347"/>
      <c r="AR413" s="377"/>
      <c r="AS413" s="379"/>
      <c r="AT413" s="347"/>
      <c r="AU413" s="377"/>
      <c r="AV413" s="379"/>
      <c r="AW413" s="372"/>
      <c r="AX413" s="375"/>
      <c r="AY413" s="417"/>
      <c r="AZ413" s="411"/>
      <c r="BA413" s="411"/>
      <c r="BB413" s="414"/>
    </row>
    <row r="414" spans="2:62" ht="28.15" customHeight="1" thickBot="1" x14ac:dyDescent="0.25">
      <c r="B414" s="20"/>
      <c r="C414" s="341"/>
      <c r="D414" s="215"/>
      <c r="E414" s="189"/>
      <c r="F414" s="189"/>
      <c r="G414" s="188"/>
      <c r="H414" s="361"/>
      <c r="I414" s="394"/>
      <c r="J414" s="394"/>
      <c r="K414" s="394"/>
      <c r="L414" s="15" t="s">
        <v>105</v>
      </c>
      <c r="M414" s="16"/>
      <c r="N414" s="15" t="s">
        <v>104</v>
      </c>
      <c r="O414" s="16"/>
      <c r="P414" s="15" t="s">
        <v>103</v>
      </c>
      <c r="Q414" s="16"/>
      <c r="R414" s="15" t="s">
        <v>102</v>
      </c>
      <c r="S414" s="16"/>
      <c r="T414" s="15">
        <v>20</v>
      </c>
      <c r="U414" s="16"/>
      <c r="V414" s="15" t="s">
        <v>101</v>
      </c>
      <c r="W414" s="16"/>
      <c r="X414" s="15" t="s">
        <v>100</v>
      </c>
      <c r="Y414" s="16"/>
      <c r="Z414" s="15" t="s">
        <v>99</v>
      </c>
      <c r="AA414" s="16"/>
      <c r="AB414" s="187"/>
      <c r="AC414" s="16"/>
      <c r="AD414" s="186"/>
      <c r="AE414" s="11"/>
      <c r="AF414" s="423"/>
      <c r="AG414" s="423"/>
      <c r="AH414" s="277"/>
      <c r="AI414" s="306"/>
      <c r="AJ414" s="380"/>
      <c r="AK414" s="381"/>
      <c r="AL414" s="378"/>
      <c r="AM414" s="380"/>
      <c r="AN414" s="381"/>
      <c r="AO414" s="378"/>
      <c r="AP414" s="380"/>
      <c r="AQ414" s="381"/>
      <c r="AR414" s="378"/>
      <c r="AS414" s="380"/>
      <c r="AT414" s="381"/>
      <c r="AU414" s="378"/>
      <c r="AV414" s="380"/>
      <c r="AW414" s="373"/>
      <c r="AX414" s="376"/>
      <c r="AY414" s="418"/>
      <c r="AZ414" s="412"/>
      <c r="BA414" s="412"/>
      <c r="BB414" s="415"/>
    </row>
    <row r="415" spans="2:62" ht="85.9" customHeight="1" thickTop="1" thickBot="1" x14ac:dyDescent="0.35">
      <c r="B415" s="113" t="s">
        <v>173</v>
      </c>
      <c r="C415" s="103" t="s">
        <v>172</v>
      </c>
      <c r="D415" s="108" t="s">
        <v>171</v>
      </c>
      <c r="E415" s="211" t="s">
        <v>170</v>
      </c>
      <c r="F415" s="210"/>
      <c r="G415" s="209"/>
      <c r="H415" s="109" t="s">
        <v>169</v>
      </c>
      <c r="I415" s="108" t="s">
        <v>96</v>
      </c>
      <c r="J415" s="108" t="s">
        <v>168</v>
      </c>
      <c r="K415" s="108" t="s">
        <v>97</v>
      </c>
      <c r="L415" s="365" t="s">
        <v>167</v>
      </c>
      <c r="M415" s="366"/>
      <c r="N415" s="365" t="s">
        <v>166</v>
      </c>
      <c r="O415" s="366"/>
      <c r="P415" s="365" t="s">
        <v>166</v>
      </c>
      <c r="Q415" s="367"/>
      <c r="R415" s="365" t="s">
        <v>166</v>
      </c>
      <c r="S415" s="367"/>
      <c r="T415" s="365" t="s">
        <v>166</v>
      </c>
      <c r="U415" s="367"/>
      <c r="V415" s="365" t="s">
        <v>166</v>
      </c>
      <c r="W415" s="367"/>
      <c r="X415" s="365" t="s">
        <v>166</v>
      </c>
      <c r="Y415" s="367"/>
      <c r="Z415" s="365" t="s">
        <v>166</v>
      </c>
      <c r="AA415" s="367"/>
      <c r="AB415" s="368" t="s">
        <v>165</v>
      </c>
      <c r="AC415" s="367"/>
      <c r="AD415" s="109" t="s">
        <v>164</v>
      </c>
      <c r="AE415" s="109" t="s">
        <v>163</v>
      </c>
      <c r="AF415" s="108" t="s">
        <v>162</v>
      </c>
      <c r="AG415" s="108" t="s">
        <v>161</v>
      </c>
      <c r="AH415" s="286" t="s">
        <v>160</v>
      </c>
      <c r="AI415" s="293"/>
      <c r="AJ415" s="104" t="s">
        <v>159</v>
      </c>
      <c r="AK415" s="103" t="s">
        <v>158</v>
      </c>
      <c r="AL415" s="102" t="s">
        <v>157</v>
      </c>
      <c r="AM415" s="104" t="s">
        <v>156</v>
      </c>
      <c r="AN415" s="103" t="s">
        <v>155</v>
      </c>
      <c r="AO415" s="102" t="s">
        <v>154</v>
      </c>
      <c r="AP415" s="104" t="s">
        <v>153</v>
      </c>
      <c r="AQ415" s="103" t="s">
        <v>152</v>
      </c>
      <c r="AR415" s="105" t="s">
        <v>151</v>
      </c>
      <c r="AS415" s="104" t="s">
        <v>150</v>
      </c>
      <c r="AT415" s="103" t="s">
        <v>149</v>
      </c>
      <c r="AU415" s="102" t="s">
        <v>148</v>
      </c>
      <c r="AV415" s="104" t="s">
        <v>147</v>
      </c>
      <c r="AW415" s="103" t="s">
        <v>146</v>
      </c>
      <c r="AX415" s="102" t="s">
        <v>145</v>
      </c>
      <c r="AY415" s="101" t="s">
        <v>144</v>
      </c>
      <c r="AZ415" s="100" t="s">
        <v>143</v>
      </c>
      <c r="BA415" s="100" t="s">
        <v>142</v>
      </c>
      <c r="BB415" s="99" t="s">
        <v>141</v>
      </c>
    </row>
    <row r="416" spans="2:62" ht="48" thickBot="1" x14ac:dyDescent="0.3">
      <c r="B416" s="98" t="s">
        <v>215</v>
      </c>
      <c r="C416" s="97"/>
      <c r="D416" s="208">
        <v>245</v>
      </c>
      <c r="E416" s="425">
        <v>3573.27</v>
      </c>
      <c r="F416" s="426"/>
      <c r="G416" s="427"/>
      <c r="H416" s="95" t="s">
        <v>139</v>
      </c>
      <c r="I416" s="94"/>
      <c r="J416" s="94"/>
      <c r="K416" s="93"/>
      <c r="L416" s="92"/>
      <c r="M416" s="88"/>
      <c r="N416" s="92"/>
      <c r="O416" s="88"/>
      <c r="P416" s="92"/>
      <c r="Q416" s="88"/>
      <c r="R416" s="92"/>
      <c r="S416" s="88"/>
      <c r="T416" s="92"/>
      <c r="U416" s="88"/>
      <c r="V416" s="92"/>
      <c r="W416" s="88"/>
      <c r="X416" s="92"/>
      <c r="Y416" s="88"/>
      <c r="Z416" s="92"/>
      <c r="AA416" s="207"/>
      <c r="AB416" s="90" t="s">
        <v>138</v>
      </c>
      <c r="AC416" s="88"/>
      <c r="AD416" s="88"/>
      <c r="AE416" s="88"/>
      <c r="AF416" s="87"/>
      <c r="AG416" s="87"/>
      <c r="AH416" s="285"/>
      <c r="AI416" s="66" t="s">
        <v>137</v>
      </c>
      <c r="AJ416" s="85">
        <f t="shared" ref="AJ416:BB416" si="54">SUM(AJ418:AJ429)</f>
        <v>32</v>
      </c>
      <c r="AK416" s="84">
        <f t="shared" si="54"/>
        <v>4</v>
      </c>
      <c r="AL416" s="83">
        <f t="shared" si="54"/>
        <v>0</v>
      </c>
      <c r="AM416" s="85">
        <f t="shared" si="54"/>
        <v>3</v>
      </c>
      <c r="AN416" s="84">
        <f t="shared" si="54"/>
        <v>0</v>
      </c>
      <c r="AO416" s="83">
        <f t="shared" si="54"/>
        <v>0</v>
      </c>
      <c r="AP416" s="85">
        <f t="shared" si="54"/>
        <v>2</v>
      </c>
      <c r="AQ416" s="84">
        <f t="shared" si="54"/>
        <v>0</v>
      </c>
      <c r="AR416" s="83">
        <f t="shared" si="54"/>
        <v>0</v>
      </c>
      <c r="AS416" s="85">
        <f t="shared" si="54"/>
        <v>11</v>
      </c>
      <c r="AT416" s="84">
        <f t="shared" si="54"/>
        <v>0</v>
      </c>
      <c r="AU416" s="83">
        <f t="shared" si="54"/>
        <v>0</v>
      </c>
      <c r="AV416" s="85">
        <f t="shared" si="54"/>
        <v>2</v>
      </c>
      <c r="AW416" s="84">
        <f t="shared" si="54"/>
        <v>0</v>
      </c>
      <c r="AX416" s="83">
        <f t="shared" si="54"/>
        <v>0</v>
      </c>
      <c r="AY416" s="82">
        <f t="shared" si="54"/>
        <v>0</v>
      </c>
      <c r="AZ416" s="81">
        <f t="shared" si="54"/>
        <v>0</v>
      </c>
      <c r="BA416" s="81">
        <f t="shared" si="54"/>
        <v>0</v>
      </c>
      <c r="BB416" s="80">
        <f t="shared" si="54"/>
        <v>0</v>
      </c>
      <c r="BC416" s="79" t="s">
        <v>136</v>
      </c>
      <c r="BF416" s="5">
        <f>SUM(AJ416:AL416)/$BG$5</f>
        <v>36</v>
      </c>
      <c r="BG416" s="5">
        <f>SUM(AM416:AO416,AY416)/$BG$5</f>
        <v>3</v>
      </c>
      <c r="BH416" s="5">
        <f>SUM(AP416:AR416,AZ416)/$BG$5</f>
        <v>2</v>
      </c>
      <c r="BI416" s="5">
        <f>SUM(AS416:AU416,BA416)/$BG$5</f>
        <v>11</v>
      </c>
      <c r="BJ416" s="5">
        <f>SUM(AV416:AX416,BB416)/$BG$5</f>
        <v>2</v>
      </c>
    </row>
    <row r="417" spans="2:62" ht="37.5" thickBot="1" x14ac:dyDescent="0.3">
      <c r="B417" s="78"/>
      <c r="C417" s="77"/>
      <c r="D417" s="206"/>
      <c r="E417" s="205"/>
      <c r="F417" s="205"/>
      <c r="G417" s="204"/>
      <c r="H417" s="73"/>
      <c r="I417" s="70"/>
      <c r="J417" s="70"/>
      <c r="K417" s="72"/>
      <c r="L417" s="70"/>
      <c r="M417" s="69"/>
      <c r="N417" s="70"/>
      <c r="O417" s="69"/>
      <c r="P417" s="70"/>
      <c r="Q417" s="69"/>
      <c r="R417" s="70"/>
      <c r="S417" s="69"/>
      <c r="T417" s="70"/>
      <c r="U417" s="69"/>
      <c r="V417" s="70"/>
      <c r="W417" s="69"/>
      <c r="X417" s="70"/>
      <c r="Y417" s="69"/>
      <c r="Z417" s="70"/>
      <c r="AA417" s="69"/>
      <c r="AB417" s="71"/>
      <c r="AC417" s="69"/>
      <c r="AD417" s="69"/>
      <c r="AE417" s="69"/>
      <c r="AF417" s="68"/>
      <c r="AG417" s="68"/>
      <c r="AH417" s="285"/>
      <c r="AI417" s="66" t="s">
        <v>135</v>
      </c>
      <c r="AJ417" s="65">
        <f t="shared" ref="AJ417:BB417" si="55">AJ416/3</f>
        <v>10.666666666666666</v>
      </c>
      <c r="AK417" s="64">
        <f t="shared" si="55"/>
        <v>1.3333333333333333</v>
      </c>
      <c r="AL417" s="63">
        <f t="shared" si="55"/>
        <v>0</v>
      </c>
      <c r="AM417" s="65">
        <f t="shared" si="55"/>
        <v>1</v>
      </c>
      <c r="AN417" s="64">
        <f t="shared" si="55"/>
        <v>0</v>
      </c>
      <c r="AO417" s="63">
        <f t="shared" si="55"/>
        <v>0</v>
      </c>
      <c r="AP417" s="65">
        <f t="shared" si="55"/>
        <v>0.66666666666666663</v>
      </c>
      <c r="AQ417" s="64">
        <f t="shared" si="55"/>
        <v>0</v>
      </c>
      <c r="AR417" s="63">
        <f t="shared" si="55"/>
        <v>0</v>
      </c>
      <c r="AS417" s="65">
        <f t="shared" si="55"/>
        <v>3.6666666666666665</v>
      </c>
      <c r="AT417" s="64">
        <f t="shared" si="55"/>
        <v>0</v>
      </c>
      <c r="AU417" s="63">
        <f t="shared" si="55"/>
        <v>0</v>
      </c>
      <c r="AV417" s="65">
        <f t="shared" si="55"/>
        <v>0.66666666666666663</v>
      </c>
      <c r="AW417" s="64">
        <f t="shared" si="55"/>
        <v>0</v>
      </c>
      <c r="AX417" s="63">
        <f t="shared" si="55"/>
        <v>0</v>
      </c>
      <c r="AY417" s="62">
        <f t="shared" si="55"/>
        <v>0</v>
      </c>
      <c r="AZ417" s="61">
        <f t="shared" si="55"/>
        <v>0</v>
      </c>
      <c r="BA417" s="61">
        <f t="shared" si="55"/>
        <v>0</v>
      </c>
      <c r="BB417" s="60">
        <f t="shared" si="55"/>
        <v>0</v>
      </c>
      <c r="BC417" s="59" t="s">
        <v>134</v>
      </c>
    </row>
    <row r="418" spans="2:62" ht="28.15" customHeight="1" x14ac:dyDescent="0.2">
      <c r="B418" s="30"/>
      <c r="C418" s="338">
        <v>1</v>
      </c>
      <c r="D418" s="212"/>
      <c r="E418" s="198"/>
      <c r="F418" s="198"/>
      <c r="G418" s="197"/>
      <c r="H418" s="358" t="s">
        <v>133</v>
      </c>
      <c r="I418" s="390">
        <v>91</v>
      </c>
      <c r="J418" s="390">
        <v>28</v>
      </c>
      <c r="K418" s="390">
        <v>7</v>
      </c>
      <c r="L418" s="42" t="s">
        <v>131</v>
      </c>
      <c r="M418" s="43" t="s">
        <v>179</v>
      </c>
      <c r="N418" s="42" t="s">
        <v>129</v>
      </c>
      <c r="O418" s="43" t="s">
        <v>458</v>
      </c>
      <c r="P418" s="42" t="s">
        <v>128</v>
      </c>
      <c r="Q418" s="43" t="s">
        <v>509</v>
      </c>
      <c r="R418" s="42" t="s">
        <v>127</v>
      </c>
      <c r="S418" s="43" t="s">
        <v>1151</v>
      </c>
      <c r="T418" s="42" t="s">
        <v>126</v>
      </c>
      <c r="U418" s="43" t="s">
        <v>496</v>
      </c>
      <c r="V418" s="42" t="s">
        <v>125</v>
      </c>
      <c r="W418" s="43" t="s">
        <v>130</v>
      </c>
      <c r="X418" s="42" t="s">
        <v>124</v>
      </c>
      <c r="Y418" s="43"/>
      <c r="Z418" s="42" t="s">
        <v>123</v>
      </c>
      <c r="AA418" s="43"/>
      <c r="AB418" s="196"/>
      <c r="AC418" s="43"/>
      <c r="AD418" s="196" t="s">
        <v>458</v>
      </c>
      <c r="AE418" s="58"/>
      <c r="AF418" s="421">
        <v>2</v>
      </c>
      <c r="AG418" s="421"/>
      <c r="AH418" s="279"/>
      <c r="AI418" s="306"/>
      <c r="AJ418" s="349">
        <f>SUMPRODUCT(LEN($M418:$AA421)-LEN(SUBSTITUTE($M418:$AA421,"A", "")))</f>
        <v>32</v>
      </c>
      <c r="AK418" s="352">
        <f>SUMPRODUCT(LEN($AD418:$AD421)-LEN(SUBSTITUTE($AD418:$AD421,"A", "")))</f>
        <v>4</v>
      </c>
      <c r="AL418" s="335">
        <f>SUMPRODUCT(LEN($AC418:$AC421)-LEN(SUBSTITUTE($AC418:$AC421,"A", "")))</f>
        <v>0</v>
      </c>
      <c r="AM418" s="349">
        <f>SUMPRODUCT(LEN($M418:$AA421)-LEN(SUBSTITUTE($M418:$AA421,"S", "")))</f>
        <v>3</v>
      </c>
      <c r="AN418" s="352">
        <f>SUMPRODUCT(LEN($AD418:$AD421)-LEN(SUBSTITUTE($AD418:$AD421,"S", "")))</f>
        <v>0</v>
      </c>
      <c r="AO418" s="335">
        <f>SUMPRODUCT(LEN($AC418:$AC421)-LEN(SUBSTITUTE($AC418:$AC421,"S", "")))</f>
        <v>0</v>
      </c>
      <c r="AP418" s="349">
        <f>SUMPRODUCT(LEN($M418:$AA421)-LEN(SUBSTITUTE($M418:$AA421,"F", "")))</f>
        <v>2</v>
      </c>
      <c r="AQ418" s="352">
        <f>SUMPRODUCT(LEN($AD418:$AD421)-LEN(SUBSTITUTE($AD418:$AD421,"F", "")))</f>
        <v>0</v>
      </c>
      <c r="AR418" s="335">
        <f>SUMPRODUCT(LEN($AC418:$AC421)-LEN(SUBSTITUTE($AC418:$AC421,"F", "")))</f>
        <v>0</v>
      </c>
      <c r="AS418" s="349">
        <f>SUMPRODUCT(LEN($M418:$AA421)-LEN(SUBSTITUTE($M418:$AA421,"G", "")))</f>
        <v>11</v>
      </c>
      <c r="AT418" s="352">
        <f>SUMPRODUCT(LEN($AD418:$AD421)-LEN(SUBSTITUTE($AD418:$AD421,"G", "")))</f>
        <v>0</v>
      </c>
      <c r="AU418" s="335">
        <f>SUMPRODUCT(LEN($AC418:$AC421)-LEN(SUBSTITUTE($AC418:$AC421,"G", "")))</f>
        <v>0</v>
      </c>
      <c r="AV418" s="349">
        <f>SUMPRODUCT(LEN($L418:$AA421)-LEN(SUBSTITUTE($L418:$AA421,"M", "")))</f>
        <v>2</v>
      </c>
      <c r="AW418" s="362">
        <f>SUMPRODUCT(LEN($AD418:$AD421)-LEN(SUBSTITUTE($AD418:$AD421,"M", "")))</f>
        <v>0</v>
      </c>
      <c r="AX418" s="374">
        <f>SUMPRODUCT(LEN($AC418:$AC421)-LEN(SUBSTITUTE($AC418:$AC421,"M", "")))</f>
        <v>0</v>
      </c>
      <c r="AY418" s="416">
        <f>SUMPRODUCT(LEN($AE418:$AE421)-LEN(SUBSTITUTE($AE418:$AE421,"S", "")))</f>
        <v>0</v>
      </c>
      <c r="AZ418" s="410">
        <f>SUMPRODUCT(LEN($AE418:$AE421)-LEN(SUBSTITUTE($AE418:$AE421,"F", "")))</f>
        <v>0</v>
      </c>
      <c r="BA418" s="410">
        <f>SUMPRODUCT(LEN($AE418:$AE421)-LEN(SUBSTITUTE($AE418:$AE421,"G", "")))</f>
        <v>0</v>
      </c>
      <c r="BB418" s="413">
        <f>SUMPRODUCT(LEN($AE418:$AE421)-LEN(SUBSTITUTE($AE418:$AE421,"M", "")))</f>
        <v>0</v>
      </c>
    </row>
    <row r="419" spans="2:62" ht="28.15" customHeight="1" thickBot="1" x14ac:dyDescent="0.25">
      <c r="B419" s="30"/>
      <c r="C419" s="339"/>
      <c r="D419" s="221"/>
      <c r="E419" s="195"/>
      <c r="F419" s="195"/>
      <c r="G419" s="194"/>
      <c r="H419" s="359"/>
      <c r="I419" s="391"/>
      <c r="J419" s="391"/>
      <c r="K419" s="391"/>
      <c r="L419" s="33" t="s">
        <v>122</v>
      </c>
      <c r="M419" s="55" t="s">
        <v>1269</v>
      </c>
      <c r="N419" s="33" t="s">
        <v>121</v>
      </c>
      <c r="O419" s="55" t="s">
        <v>458</v>
      </c>
      <c r="P419" s="33" t="s">
        <v>120</v>
      </c>
      <c r="Q419" s="55" t="s">
        <v>494</v>
      </c>
      <c r="R419" s="33" t="s">
        <v>119</v>
      </c>
      <c r="S419" s="55" t="s">
        <v>494</v>
      </c>
      <c r="T419" s="33" t="s">
        <v>118</v>
      </c>
      <c r="U419" s="55" t="s">
        <v>351</v>
      </c>
      <c r="V419" s="33" t="s">
        <v>117</v>
      </c>
      <c r="W419" s="55"/>
      <c r="X419" s="33" t="s">
        <v>116</v>
      </c>
      <c r="Y419" s="55"/>
      <c r="Z419" s="33" t="s">
        <v>115</v>
      </c>
      <c r="AA419" s="55"/>
      <c r="AB419" s="193"/>
      <c r="AC419" s="55"/>
      <c r="AD419" s="193"/>
      <c r="AE419" s="57"/>
      <c r="AF419" s="422"/>
      <c r="AG419" s="422"/>
      <c r="AH419" s="278"/>
      <c r="AI419" s="306"/>
      <c r="AJ419" s="379"/>
      <c r="AK419" s="347"/>
      <c r="AL419" s="377"/>
      <c r="AM419" s="379"/>
      <c r="AN419" s="347"/>
      <c r="AO419" s="377"/>
      <c r="AP419" s="379"/>
      <c r="AQ419" s="347"/>
      <c r="AR419" s="377"/>
      <c r="AS419" s="379"/>
      <c r="AT419" s="347"/>
      <c r="AU419" s="377"/>
      <c r="AV419" s="379"/>
      <c r="AW419" s="372"/>
      <c r="AX419" s="375"/>
      <c r="AY419" s="417"/>
      <c r="AZ419" s="411"/>
      <c r="BA419" s="411"/>
      <c r="BB419" s="414"/>
    </row>
    <row r="420" spans="2:62" ht="28.15" customHeight="1" x14ac:dyDescent="0.2">
      <c r="B420" s="30"/>
      <c r="C420" s="340"/>
      <c r="D420" s="218"/>
      <c r="E420" s="192"/>
      <c r="F420" s="192"/>
      <c r="G420" s="191"/>
      <c r="H420" s="360">
        <v>246</v>
      </c>
      <c r="I420" s="392"/>
      <c r="J420" s="392"/>
      <c r="K420" s="392"/>
      <c r="L420" s="25" t="s">
        <v>114</v>
      </c>
      <c r="M420" s="114" t="s">
        <v>1288</v>
      </c>
      <c r="N420" s="25" t="s">
        <v>112</v>
      </c>
      <c r="O420" s="114" t="s">
        <v>357</v>
      </c>
      <c r="P420" s="25" t="s">
        <v>111</v>
      </c>
      <c r="Q420" s="114" t="s">
        <v>357</v>
      </c>
      <c r="R420" s="25" t="s">
        <v>110</v>
      </c>
      <c r="S420" s="114" t="s">
        <v>509</v>
      </c>
      <c r="T420" s="25" t="s">
        <v>109</v>
      </c>
      <c r="U420" s="114" t="s">
        <v>1011</v>
      </c>
      <c r="V420" s="25" t="s">
        <v>108</v>
      </c>
      <c r="W420" s="114"/>
      <c r="X420" s="25" t="s">
        <v>107</v>
      </c>
      <c r="Y420" s="114"/>
      <c r="Z420" s="25" t="s">
        <v>106</v>
      </c>
      <c r="AA420" s="114"/>
      <c r="AB420" s="190"/>
      <c r="AC420" s="114"/>
      <c r="AD420" s="190"/>
      <c r="AE420" s="57"/>
      <c r="AF420" s="422"/>
      <c r="AG420" s="422"/>
      <c r="AH420" s="278"/>
      <c r="AI420" s="306"/>
      <c r="AJ420" s="379"/>
      <c r="AK420" s="347"/>
      <c r="AL420" s="377"/>
      <c r="AM420" s="379"/>
      <c r="AN420" s="347"/>
      <c r="AO420" s="377"/>
      <c r="AP420" s="379"/>
      <c r="AQ420" s="347"/>
      <c r="AR420" s="377"/>
      <c r="AS420" s="379"/>
      <c r="AT420" s="347"/>
      <c r="AU420" s="377"/>
      <c r="AV420" s="379"/>
      <c r="AW420" s="372"/>
      <c r="AX420" s="375"/>
      <c r="AY420" s="417"/>
      <c r="AZ420" s="411"/>
      <c r="BA420" s="411"/>
      <c r="BB420" s="414"/>
    </row>
    <row r="421" spans="2:62" ht="28.15" customHeight="1" thickBot="1" x14ac:dyDescent="0.25">
      <c r="B421" s="30"/>
      <c r="C421" s="355"/>
      <c r="D421" s="246"/>
      <c r="E421" s="200"/>
      <c r="F421" s="200"/>
      <c r="G421" s="199"/>
      <c r="H421" s="361"/>
      <c r="I421" s="393"/>
      <c r="J421" s="393"/>
      <c r="K421" s="393"/>
      <c r="L421" s="50" t="s">
        <v>105</v>
      </c>
      <c r="M421" s="51" t="s">
        <v>179</v>
      </c>
      <c r="N421" s="50" t="s">
        <v>104</v>
      </c>
      <c r="O421" s="51" t="s">
        <v>179</v>
      </c>
      <c r="P421" s="50" t="s">
        <v>103</v>
      </c>
      <c r="Q421" s="51" t="s">
        <v>705</v>
      </c>
      <c r="R421" s="50" t="s">
        <v>102</v>
      </c>
      <c r="S421" s="51" t="s">
        <v>509</v>
      </c>
      <c r="T421" s="50">
        <v>20</v>
      </c>
      <c r="U421" s="51" t="s">
        <v>130</v>
      </c>
      <c r="V421" s="50" t="s">
        <v>101</v>
      </c>
      <c r="W421" s="51"/>
      <c r="X421" s="50" t="s">
        <v>100</v>
      </c>
      <c r="Y421" s="51"/>
      <c r="Z421" s="50" t="s">
        <v>99</v>
      </c>
      <c r="AA421" s="51"/>
      <c r="AB421" s="187"/>
      <c r="AC421" s="51"/>
      <c r="AD421" s="187"/>
      <c r="AE421" s="56"/>
      <c r="AF421" s="424"/>
      <c r="AG421" s="424"/>
      <c r="AH421" s="280"/>
      <c r="AI421" s="306"/>
      <c r="AJ421" s="380"/>
      <c r="AK421" s="381"/>
      <c r="AL421" s="378"/>
      <c r="AM421" s="380"/>
      <c r="AN421" s="381"/>
      <c r="AO421" s="378"/>
      <c r="AP421" s="380"/>
      <c r="AQ421" s="381"/>
      <c r="AR421" s="378"/>
      <c r="AS421" s="380"/>
      <c r="AT421" s="381"/>
      <c r="AU421" s="378"/>
      <c r="AV421" s="380"/>
      <c r="AW421" s="373"/>
      <c r="AX421" s="376"/>
      <c r="AY421" s="418"/>
      <c r="AZ421" s="412"/>
      <c r="BA421" s="412"/>
      <c r="BB421" s="415"/>
    </row>
    <row r="422" spans="2:62" ht="28.15" customHeight="1" x14ac:dyDescent="0.2">
      <c r="B422" s="30"/>
      <c r="C422" s="338">
        <v>2</v>
      </c>
      <c r="D422" s="212"/>
      <c r="E422" s="198"/>
      <c r="F422" s="198"/>
      <c r="G422" s="197"/>
      <c r="H422" s="358"/>
      <c r="I422" s="390"/>
      <c r="J422" s="390"/>
      <c r="K422" s="390"/>
      <c r="L422" s="42" t="s">
        <v>131</v>
      </c>
      <c r="M422" s="43"/>
      <c r="N422" s="42" t="s">
        <v>129</v>
      </c>
      <c r="O422" s="43"/>
      <c r="P422" s="42" t="s">
        <v>128</v>
      </c>
      <c r="Q422" s="43"/>
      <c r="R422" s="42" t="s">
        <v>127</v>
      </c>
      <c r="S422" s="43"/>
      <c r="T422" s="42" t="s">
        <v>126</v>
      </c>
      <c r="U422" s="43"/>
      <c r="V422" s="42" t="s">
        <v>125</v>
      </c>
      <c r="W422" s="43"/>
      <c r="X422" s="42" t="s">
        <v>124</v>
      </c>
      <c r="Y422" s="43"/>
      <c r="Z422" s="42" t="s">
        <v>123</v>
      </c>
      <c r="AA422" s="43"/>
      <c r="AB422" s="196"/>
      <c r="AC422" s="43"/>
      <c r="AD422" s="196"/>
      <c r="AE422" s="39"/>
      <c r="AF422" s="421"/>
      <c r="AG422" s="421"/>
      <c r="AH422" s="279"/>
      <c r="AI422" s="306"/>
      <c r="AJ422" s="349">
        <f>SUMPRODUCT(LEN($M422:$AA425)-LEN(SUBSTITUTE($M422:$AA425,"A", "")))</f>
        <v>0</v>
      </c>
      <c r="AK422" s="352">
        <f>SUMPRODUCT(LEN($AD422:$AD425)-LEN(SUBSTITUTE($AD422:$AD425,"A", "")))</f>
        <v>0</v>
      </c>
      <c r="AL422" s="335">
        <f>SUMPRODUCT(LEN($AC422:$AC425)-LEN(SUBSTITUTE($AC422:$AC425,"A", "")))</f>
        <v>0</v>
      </c>
      <c r="AM422" s="349">
        <f>SUMPRODUCT(LEN($M422:$AA425)-LEN(SUBSTITUTE($M422:$AA425,"S", "")))</f>
        <v>0</v>
      </c>
      <c r="AN422" s="352">
        <f>SUMPRODUCT(LEN($AD422:$AD425)-LEN(SUBSTITUTE($AD422:$AD425,"S", "")))</f>
        <v>0</v>
      </c>
      <c r="AO422" s="335">
        <f>SUMPRODUCT(LEN($AC422:$AC425)-LEN(SUBSTITUTE($AC422:$AC425,"S", "")))</f>
        <v>0</v>
      </c>
      <c r="AP422" s="349">
        <f>SUMPRODUCT(LEN($M422:$AA425)-LEN(SUBSTITUTE($M422:$AA425,"F", "")))</f>
        <v>0</v>
      </c>
      <c r="AQ422" s="352">
        <f>SUMPRODUCT(LEN($AD422:$AD425)-LEN(SUBSTITUTE($AD422:$AD425,"F", "")))</f>
        <v>0</v>
      </c>
      <c r="AR422" s="335">
        <f>SUMPRODUCT(LEN($AC422:$AC425)-LEN(SUBSTITUTE($AC422:$AC425,"F", "")))</f>
        <v>0</v>
      </c>
      <c r="AS422" s="349">
        <f>SUMPRODUCT(LEN($M422:$AA425)-LEN(SUBSTITUTE($M422:$AA425,"G", "")))</f>
        <v>0</v>
      </c>
      <c r="AT422" s="352">
        <f>SUMPRODUCT(LEN($AD422:$AD425)-LEN(SUBSTITUTE($AD422:$AD425,"G", "")))</f>
        <v>0</v>
      </c>
      <c r="AU422" s="335">
        <f>SUMPRODUCT(LEN($AC422:$AC425)-LEN(SUBSTITUTE($AC422:$AC425,"G", "")))</f>
        <v>0</v>
      </c>
      <c r="AV422" s="349">
        <f>SUMPRODUCT(LEN($L422:$AA425)-LEN(SUBSTITUTE($L422:$AA425,"M", "")))</f>
        <v>0</v>
      </c>
      <c r="AW422" s="362">
        <f>SUMPRODUCT(LEN($AD422:$AD425)-LEN(SUBSTITUTE($AD422:$AD425,"M", "")))</f>
        <v>0</v>
      </c>
      <c r="AX422" s="374">
        <f>SUMPRODUCT(LEN($AC422:$AC425)-LEN(SUBSTITUTE($AC422:$AC425,"M", "")))</f>
        <v>0</v>
      </c>
      <c r="AY422" s="416">
        <f>SUMPRODUCT(LEN($AE422:$AE425)-LEN(SUBSTITUTE($AE422:$AE425,"S", "")))</f>
        <v>0</v>
      </c>
      <c r="AZ422" s="410">
        <f>SUMPRODUCT(LEN($AE422:$AE425)-LEN(SUBSTITUTE($AE422:$AE425,"F", "")))</f>
        <v>0</v>
      </c>
      <c r="BA422" s="410">
        <f>SUMPRODUCT(LEN($AE422:$AE425)-LEN(SUBSTITUTE($AE422:$AE425,"G", "")))</f>
        <v>0</v>
      </c>
      <c r="BB422" s="413">
        <f>SUMPRODUCT(LEN($AE422:$AE425)-LEN(SUBSTITUTE($AE422:$AE425,"M", "")))</f>
        <v>0</v>
      </c>
    </row>
    <row r="423" spans="2:62" ht="28.15" customHeight="1" thickBot="1" x14ac:dyDescent="0.25">
      <c r="B423" s="30"/>
      <c r="C423" s="339"/>
      <c r="D423" s="221"/>
      <c r="E423" s="195"/>
      <c r="F423" s="195"/>
      <c r="G423" s="194"/>
      <c r="H423" s="359"/>
      <c r="I423" s="391"/>
      <c r="J423" s="391"/>
      <c r="K423" s="391"/>
      <c r="L423" s="33" t="s">
        <v>122</v>
      </c>
      <c r="M423" s="55"/>
      <c r="N423" s="33" t="s">
        <v>121</v>
      </c>
      <c r="O423" s="55"/>
      <c r="P423" s="33" t="s">
        <v>120</v>
      </c>
      <c r="Q423" s="55"/>
      <c r="R423" s="33" t="s">
        <v>119</v>
      </c>
      <c r="S423" s="55"/>
      <c r="T423" s="33" t="s">
        <v>118</v>
      </c>
      <c r="U423" s="55"/>
      <c r="V423" s="33" t="s">
        <v>117</v>
      </c>
      <c r="W423" s="55"/>
      <c r="X423" s="33" t="s">
        <v>116</v>
      </c>
      <c r="Y423" s="55"/>
      <c r="Z423" s="33" t="s">
        <v>115</v>
      </c>
      <c r="AA423" s="55"/>
      <c r="AB423" s="193"/>
      <c r="AC423" s="55"/>
      <c r="AD423" s="193"/>
      <c r="AE423" s="22"/>
      <c r="AF423" s="422"/>
      <c r="AG423" s="422"/>
      <c r="AH423" s="278"/>
      <c r="AI423" s="306"/>
      <c r="AJ423" s="379"/>
      <c r="AK423" s="347"/>
      <c r="AL423" s="377"/>
      <c r="AM423" s="379"/>
      <c r="AN423" s="347"/>
      <c r="AO423" s="377"/>
      <c r="AP423" s="379"/>
      <c r="AQ423" s="347"/>
      <c r="AR423" s="377"/>
      <c r="AS423" s="379"/>
      <c r="AT423" s="347"/>
      <c r="AU423" s="377"/>
      <c r="AV423" s="379"/>
      <c r="AW423" s="372"/>
      <c r="AX423" s="375"/>
      <c r="AY423" s="417"/>
      <c r="AZ423" s="411"/>
      <c r="BA423" s="411"/>
      <c r="BB423" s="414"/>
    </row>
    <row r="424" spans="2:62" ht="28.15" customHeight="1" x14ac:dyDescent="0.2">
      <c r="B424" s="30"/>
      <c r="C424" s="340"/>
      <c r="D424" s="218"/>
      <c r="E424" s="192"/>
      <c r="F424" s="192"/>
      <c r="G424" s="191"/>
      <c r="H424" s="360"/>
      <c r="I424" s="392"/>
      <c r="J424" s="392"/>
      <c r="K424" s="392"/>
      <c r="L424" s="25" t="s">
        <v>114</v>
      </c>
      <c r="M424" s="114"/>
      <c r="N424" s="25" t="s">
        <v>112</v>
      </c>
      <c r="O424" s="114"/>
      <c r="P424" s="25" t="s">
        <v>111</v>
      </c>
      <c r="Q424" s="114"/>
      <c r="R424" s="25" t="s">
        <v>110</v>
      </c>
      <c r="S424" s="114"/>
      <c r="T424" s="25" t="s">
        <v>109</v>
      </c>
      <c r="U424" s="114"/>
      <c r="V424" s="25" t="s">
        <v>108</v>
      </c>
      <c r="W424" s="114"/>
      <c r="X424" s="25" t="s">
        <v>107</v>
      </c>
      <c r="Y424" s="114"/>
      <c r="Z424" s="25" t="s">
        <v>106</v>
      </c>
      <c r="AA424" s="114"/>
      <c r="AB424" s="190"/>
      <c r="AC424" s="114"/>
      <c r="AD424" s="190"/>
      <c r="AE424" s="22"/>
      <c r="AF424" s="422"/>
      <c r="AG424" s="422"/>
      <c r="AH424" s="278"/>
      <c r="AI424" s="306"/>
      <c r="AJ424" s="379"/>
      <c r="AK424" s="347"/>
      <c r="AL424" s="377"/>
      <c r="AM424" s="379"/>
      <c r="AN424" s="347"/>
      <c r="AO424" s="377"/>
      <c r="AP424" s="379"/>
      <c r="AQ424" s="347"/>
      <c r="AR424" s="377"/>
      <c r="AS424" s="379"/>
      <c r="AT424" s="347"/>
      <c r="AU424" s="377"/>
      <c r="AV424" s="379"/>
      <c r="AW424" s="372"/>
      <c r="AX424" s="375"/>
      <c r="AY424" s="417"/>
      <c r="AZ424" s="411"/>
      <c r="BA424" s="411"/>
      <c r="BB424" s="414"/>
    </row>
    <row r="425" spans="2:62" ht="28.15" customHeight="1" thickBot="1" x14ac:dyDescent="0.25">
      <c r="B425" s="30"/>
      <c r="C425" s="355"/>
      <c r="D425" s="246"/>
      <c r="E425" s="200"/>
      <c r="F425" s="200"/>
      <c r="G425" s="199"/>
      <c r="H425" s="361"/>
      <c r="I425" s="393"/>
      <c r="J425" s="393"/>
      <c r="K425" s="393"/>
      <c r="L425" s="50" t="s">
        <v>105</v>
      </c>
      <c r="M425" s="51"/>
      <c r="N425" s="50" t="s">
        <v>104</v>
      </c>
      <c r="O425" s="51"/>
      <c r="P425" s="50" t="s">
        <v>103</v>
      </c>
      <c r="Q425" s="51"/>
      <c r="R425" s="50" t="s">
        <v>102</v>
      </c>
      <c r="S425" s="51"/>
      <c r="T425" s="50">
        <v>20</v>
      </c>
      <c r="U425" s="51"/>
      <c r="V425" s="50" t="s">
        <v>101</v>
      </c>
      <c r="W425" s="51"/>
      <c r="X425" s="50" t="s">
        <v>100</v>
      </c>
      <c r="Y425" s="51"/>
      <c r="Z425" s="50" t="s">
        <v>99</v>
      </c>
      <c r="AA425" s="51"/>
      <c r="AB425" s="187"/>
      <c r="AC425" s="51"/>
      <c r="AD425" s="187"/>
      <c r="AE425" s="48"/>
      <c r="AF425" s="424"/>
      <c r="AG425" s="424"/>
      <c r="AH425" s="280"/>
      <c r="AI425" s="306"/>
      <c r="AJ425" s="380"/>
      <c r="AK425" s="381"/>
      <c r="AL425" s="378"/>
      <c r="AM425" s="380"/>
      <c r="AN425" s="381"/>
      <c r="AO425" s="378"/>
      <c r="AP425" s="380"/>
      <c r="AQ425" s="381"/>
      <c r="AR425" s="378"/>
      <c r="AS425" s="380"/>
      <c r="AT425" s="381"/>
      <c r="AU425" s="378"/>
      <c r="AV425" s="380"/>
      <c r="AW425" s="373"/>
      <c r="AX425" s="376"/>
      <c r="AY425" s="418"/>
      <c r="AZ425" s="412"/>
      <c r="BA425" s="412"/>
      <c r="BB425" s="415"/>
    </row>
    <row r="426" spans="2:62" ht="28.15" customHeight="1" x14ac:dyDescent="0.2">
      <c r="B426" s="30"/>
      <c r="C426" s="338">
        <v>3</v>
      </c>
      <c r="D426" s="212"/>
      <c r="E426" s="198"/>
      <c r="F426" s="198"/>
      <c r="G426" s="197"/>
      <c r="H426" s="358"/>
      <c r="I426" s="390"/>
      <c r="J426" s="390"/>
      <c r="K426" s="390"/>
      <c r="L426" s="42" t="s">
        <v>131</v>
      </c>
      <c r="M426" s="43"/>
      <c r="N426" s="42" t="s">
        <v>129</v>
      </c>
      <c r="O426" s="43"/>
      <c r="P426" s="42" t="s">
        <v>128</v>
      </c>
      <c r="Q426" s="43"/>
      <c r="R426" s="42" t="s">
        <v>127</v>
      </c>
      <c r="S426" s="43"/>
      <c r="T426" s="42" t="s">
        <v>126</v>
      </c>
      <c r="U426" s="43"/>
      <c r="V426" s="42" t="s">
        <v>125</v>
      </c>
      <c r="W426" s="43"/>
      <c r="X426" s="42" t="s">
        <v>124</v>
      </c>
      <c r="Y426" s="43"/>
      <c r="Z426" s="42" t="s">
        <v>123</v>
      </c>
      <c r="AA426" s="43"/>
      <c r="AB426" s="196"/>
      <c r="AC426" s="43"/>
      <c r="AD426" s="196"/>
      <c r="AE426" s="39"/>
      <c r="AF426" s="421"/>
      <c r="AG426" s="421"/>
      <c r="AH426" s="279"/>
      <c r="AI426" s="306"/>
      <c r="AJ426" s="349">
        <f>SUMPRODUCT(LEN($M426:$AA429)-LEN(SUBSTITUTE($M426:$AA429,"A", "")))</f>
        <v>0</v>
      </c>
      <c r="AK426" s="352">
        <f>SUMPRODUCT(LEN($AD426:$AD429)-LEN(SUBSTITUTE($AD426:$AD429,"A", "")))</f>
        <v>0</v>
      </c>
      <c r="AL426" s="335">
        <f>SUMPRODUCT(LEN($AC426:$AC429)-LEN(SUBSTITUTE($AC426:$AC429,"A", "")))</f>
        <v>0</v>
      </c>
      <c r="AM426" s="349">
        <f>SUMPRODUCT(LEN($M426:$AA429)-LEN(SUBSTITUTE($M426:$AA429,"S", "")))</f>
        <v>0</v>
      </c>
      <c r="AN426" s="352">
        <f>SUMPRODUCT(LEN($AD426:$AD429)-LEN(SUBSTITUTE($AD426:$AD429,"S", "")))</f>
        <v>0</v>
      </c>
      <c r="AO426" s="335">
        <f>SUMPRODUCT(LEN($AC426:$AC429)-LEN(SUBSTITUTE($AC426:$AC429,"S", "")))</f>
        <v>0</v>
      </c>
      <c r="AP426" s="349">
        <f>SUMPRODUCT(LEN($M426:$AA429)-LEN(SUBSTITUTE($M426:$AA429,"F", "")))</f>
        <v>0</v>
      </c>
      <c r="AQ426" s="352">
        <f>SUMPRODUCT(LEN($AD426:$AD429)-LEN(SUBSTITUTE($AD426:$AD429,"F", "")))</f>
        <v>0</v>
      </c>
      <c r="AR426" s="335">
        <f>SUMPRODUCT(LEN($AC426:$AC429)-LEN(SUBSTITUTE($AC426:$AC429,"F", "")))</f>
        <v>0</v>
      </c>
      <c r="AS426" s="349">
        <f>SUMPRODUCT(LEN($M426:$AA429)-LEN(SUBSTITUTE($M426:$AA429,"G", "")))</f>
        <v>0</v>
      </c>
      <c r="AT426" s="352">
        <f>SUMPRODUCT(LEN($AD426:$AD429)-LEN(SUBSTITUTE($AD426:$AD429,"G", "")))</f>
        <v>0</v>
      </c>
      <c r="AU426" s="335">
        <f>SUMPRODUCT(LEN($AC426:$AC429)-LEN(SUBSTITUTE($AC426:$AC429,"G", "")))</f>
        <v>0</v>
      </c>
      <c r="AV426" s="349">
        <f>SUMPRODUCT(LEN($L426:$AA429)-LEN(SUBSTITUTE($L426:$AA429,"M", "")))</f>
        <v>0</v>
      </c>
      <c r="AW426" s="362">
        <f>SUMPRODUCT(LEN($AD426:$AD429)-LEN(SUBSTITUTE($AD426:$AD429,"M", "")))</f>
        <v>0</v>
      </c>
      <c r="AX426" s="374">
        <f>SUMPRODUCT(LEN($AC426:$AC429)-LEN(SUBSTITUTE($AC426:$AC429,"M", "")))</f>
        <v>0</v>
      </c>
      <c r="AY426" s="416">
        <f>SUMPRODUCT(LEN($AE426:$AE429)-LEN(SUBSTITUTE($AE426:$AE429,"S", "")))</f>
        <v>0</v>
      </c>
      <c r="AZ426" s="410">
        <f>SUMPRODUCT(LEN($AE426:$AE429)-LEN(SUBSTITUTE($AE426:$AE429,"F", "")))</f>
        <v>0</v>
      </c>
      <c r="BA426" s="410">
        <f>SUMPRODUCT(LEN($AE426:$AE429)-LEN(SUBSTITUTE($AE426:$AE429,"G", "")))</f>
        <v>0</v>
      </c>
      <c r="BB426" s="413">
        <f>SUMPRODUCT(LEN($AE426:$AE429)-LEN(SUBSTITUTE($AE426:$AE429,"M", "")))</f>
        <v>0</v>
      </c>
    </row>
    <row r="427" spans="2:62" ht="28.15" customHeight="1" thickBot="1" x14ac:dyDescent="0.25">
      <c r="B427" s="30"/>
      <c r="C427" s="339"/>
      <c r="D427" s="221"/>
      <c r="E427" s="195"/>
      <c r="F427" s="195"/>
      <c r="G427" s="194"/>
      <c r="H427" s="359"/>
      <c r="I427" s="391"/>
      <c r="J427" s="391"/>
      <c r="K427" s="391"/>
      <c r="L427" s="33" t="s">
        <v>122</v>
      </c>
      <c r="M427" s="55"/>
      <c r="N427" s="33" t="s">
        <v>121</v>
      </c>
      <c r="O427" s="55"/>
      <c r="P427" s="33" t="s">
        <v>120</v>
      </c>
      <c r="Q427" s="55"/>
      <c r="R427" s="33" t="s">
        <v>119</v>
      </c>
      <c r="S427" s="55"/>
      <c r="T427" s="33" t="s">
        <v>118</v>
      </c>
      <c r="U427" s="55"/>
      <c r="V427" s="33" t="s">
        <v>117</v>
      </c>
      <c r="W427" s="55"/>
      <c r="X427" s="33" t="s">
        <v>116</v>
      </c>
      <c r="Y427" s="55"/>
      <c r="Z427" s="33" t="s">
        <v>115</v>
      </c>
      <c r="AA427" s="55"/>
      <c r="AB427" s="193"/>
      <c r="AC427" s="55"/>
      <c r="AD427" s="193"/>
      <c r="AE427" s="22"/>
      <c r="AF427" s="422"/>
      <c r="AG427" s="422"/>
      <c r="AH427" s="278"/>
      <c r="AI427" s="306"/>
      <c r="AJ427" s="379"/>
      <c r="AK427" s="347"/>
      <c r="AL427" s="377"/>
      <c r="AM427" s="379"/>
      <c r="AN427" s="347"/>
      <c r="AO427" s="377"/>
      <c r="AP427" s="379"/>
      <c r="AQ427" s="347"/>
      <c r="AR427" s="377"/>
      <c r="AS427" s="379"/>
      <c r="AT427" s="347"/>
      <c r="AU427" s="377"/>
      <c r="AV427" s="379"/>
      <c r="AW427" s="372"/>
      <c r="AX427" s="375"/>
      <c r="AY427" s="417"/>
      <c r="AZ427" s="411"/>
      <c r="BA427" s="411"/>
      <c r="BB427" s="414"/>
    </row>
    <row r="428" spans="2:62" ht="28.15" customHeight="1" x14ac:dyDescent="0.2">
      <c r="B428" s="30"/>
      <c r="C428" s="340"/>
      <c r="D428" s="218"/>
      <c r="E428" s="192"/>
      <c r="F428" s="192"/>
      <c r="G428" s="191"/>
      <c r="H428" s="360"/>
      <c r="I428" s="392"/>
      <c r="J428" s="392"/>
      <c r="K428" s="392"/>
      <c r="L428" s="25" t="s">
        <v>114</v>
      </c>
      <c r="M428" s="114"/>
      <c r="N428" s="25" t="s">
        <v>112</v>
      </c>
      <c r="O428" s="114"/>
      <c r="P428" s="25" t="s">
        <v>111</v>
      </c>
      <c r="Q428" s="114"/>
      <c r="R428" s="25" t="s">
        <v>110</v>
      </c>
      <c r="S428" s="114"/>
      <c r="T428" s="25" t="s">
        <v>109</v>
      </c>
      <c r="U428" s="114"/>
      <c r="V428" s="25" t="s">
        <v>108</v>
      </c>
      <c r="W428" s="114"/>
      <c r="X428" s="25" t="s">
        <v>107</v>
      </c>
      <c r="Y428" s="114"/>
      <c r="Z428" s="25" t="s">
        <v>106</v>
      </c>
      <c r="AA428" s="114"/>
      <c r="AB428" s="190"/>
      <c r="AC428" s="114"/>
      <c r="AD428" s="190"/>
      <c r="AE428" s="22"/>
      <c r="AF428" s="422"/>
      <c r="AG428" s="422"/>
      <c r="AH428" s="278"/>
      <c r="AI428" s="306"/>
      <c r="AJ428" s="379"/>
      <c r="AK428" s="347"/>
      <c r="AL428" s="377"/>
      <c r="AM428" s="379"/>
      <c r="AN428" s="347"/>
      <c r="AO428" s="377"/>
      <c r="AP428" s="379"/>
      <c r="AQ428" s="347"/>
      <c r="AR428" s="377"/>
      <c r="AS428" s="379"/>
      <c r="AT428" s="347"/>
      <c r="AU428" s="377"/>
      <c r="AV428" s="379"/>
      <c r="AW428" s="372"/>
      <c r="AX428" s="375"/>
      <c r="AY428" s="417"/>
      <c r="AZ428" s="411"/>
      <c r="BA428" s="411"/>
      <c r="BB428" s="414"/>
    </row>
    <row r="429" spans="2:62" ht="28.15" customHeight="1" thickBot="1" x14ac:dyDescent="0.25">
      <c r="B429" s="20"/>
      <c r="C429" s="341"/>
      <c r="D429" s="215"/>
      <c r="E429" s="189"/>
      <c r="F429" s="189"/>
      <c r="G429" s="188"/>
      <c r="H429" s="361"/>
      <c r="I429" s="394"/>
      <c r="J429" s="394"/>
      <c r="K429" s="394"/>
      <c r="L429" s="15" t="s">
        <v>105</v>
      </c>
      <c r="M429" s="16"/>
      <c r="N429" s="15" t="s">
        <v>104</v>
      </c>
      <c r="O429" s="16"/>
      <c r="P429" s="15" t="s">
        <v>103</v>
      </c>
      <c r="Q429" s="16"/>
      <c r="R429" s="15" t="s">
        <v>102</v>
      </c>
      <c r="S429" s="16"/>
      <c r="T429" s="15">
        <v>20</v>
      </c>
      <c r="U429" s="16"/>
      <c r="V429" s="15" t="s">
        <v>101</v>
      </c>
      <c r="W429" s="16"/>
      <c r="X429" s="15" t="s">
        <v>100</v>
      </c>
      <c r="Y429" s="16"/>
      <c r="Z429" s="15" t="s">
        <v>99</v>
      </c>
      <c r="AA429" s="16"/>
      <c r="AB429" s="187"/>
      <c r="AC429" s="16"/>
      <c r="AD429" s="186"/>
      <c r="AE429" s="11"/>
      <c r="AF429" s="423"/>
      <c r="AG429" s="423"/>
      <c r="AH429" s="277"/>
      <c r="AI429" s="306"/>
      <c r="AJ429" s="380"/>
      <c r="AK429" s="381"/>
      <c r="AL429" s="378"/>
      <c r="AM429" s="380"/>
      <c r="AN429" s="381"/>
      <c r="AO429" s="378"/>
      <c r="AP429" s="380"/>
      <c r="AQ429" s="381"/>
      <c r="AR429" s="378"/>
      <c r="AS429" s="380"/>
      <c r="AT429" s="381"/>
      <c r="AU429" s="378"/>
      <c r="AV429" s="380"/>
      <c r="AW429" s="373"/>
      <c r="AX429" s="376"/>
      <c r="AY429" s="418"/>
      <c r="AZ429" s="412"/>
      <c r="BA429" s="412"/>
      <c r="BB429" s="415"/>
    </row>
    <row r="430" spans="2:62" ht="85.9" customHeight="1" thickTop="1" thickBot="1" x14ac:dyDescent="0.35">
      <c r="B430" s="113" t="s">
        <v>173</v>
      </c>
      <c r="C430" s="103" t="s">
        <v>172</v>
      </c>
      <c r="D430" s="108" t="s">
        <v>171</v>
      </c>
      <c r="E430" s="211" t="s">
        <v>170</v>
      </c>
      <c r="F430" s="210"/>
      <c r="G430" s="209"/>
      <c r="H430" s="109" t="s">
        <v>169</v>
      </c>
      <c r="I430" s="108" t="s">
        <v>96</v>
      </c>
      <c r="J430" s="108" t="s">
        <v>168</v>
      </c>
      <c r="K430" s="108" t="s">
        <v>97</v>
      </c>
      <c r="L430" s="365" t="s">
        <v>167</v>
      </c>
      <c r="M430" s="366"/>
      <c r="N430" s="365" t="s">
        <v>166</v>
      </c>
      <c r="O430" s="366"/>
      <c r="P430" s="365" t="s">
        <v>166</v>
      </c>
      <c r="Q430" s="367"/>
      <c r="R430" s="365" t="s">
        <v>166</v>
      </c>
      <c r="S430" s="367"/>
      <c r="T430" s="365" t="s">
        <v>166</v>
      </c>
      <c r="U430" s="367"/>
      <c r="V430" s="365" t="s">
        <v>166</v>
      </c>
      <c r="W430" s="367"/>
      <c r="X430" s="365" t="s">
        <v>166</v>
      </c>
      <c r="Y430" s="367"/>
      <c r="Z430" s="365" t="s">
        <v>166</v>
      </c>
      <c r="AA430" s="367"/>
      <c r="AB430" s="368" t="s">
        <v>165</v>
      </c>
      <c r="AC430" s="367"/>
      <c r="AD430" s="109" t="s">
        <v>164</v>
      </c>
      <c r="AE430" s="109" t="s">
        <v>163</v>
      </c>
      <c r="AF430" s="108" t="s">
        <v>162</v>
      </c>
      <c r="AG430" s="108" t="s">
        <v>161</v>
      </c>
      <c r="AH430" s="286" t="s">
        <v>160</v>
      </c>
      <c r="AI430" s="293"/>
      <c r="AJ430" s="104" t="s">
        <v>159</v>
      </c>
      <c r="AK430" s="103" t="s">
        <v>158</v>
      </c>
      <c r="AL430" s="102" t="s">
        <v>157</v>
      </c>
      <c r="AM430" s="104" t="s">
        <v>156</v>
      </c>
      <c r="AN430" s="103" t="s">
        <v>155</v>
      </c>
      <c r="AO430" s="102" t="s">
        <v>154</v>
      </c>
      <c r="AP430" s="104" t="s">
        <v>153</v>
      </c>
      <c r="AQ430" s="103" t="s">
        <v>152</v>
      </c>
      <c r="AR430" s="105" t="s">
        <v>151</v>
      </c>
      <c r="AS430" s="104" t="s">
        <v>150</v>
      </c>
      <c r="AT430" s="103" t="s">
        <v>149</v>
      </c>
      <c r="AU430" s="102" t="s">
        <v>148</v>
      </c>
      <c r="AV430" s="104" t="s">
        <v>147</v>
      </c>
      <c r="AW430" s="103" t="s">
        <v>146</v>
      </c>
      <c r="AX430" s="102" t="s">
        <v>145</v>
      </c>
      <c r="AY430" s="101" t="s">
        <v>144</v>
      </c>
      <c r="AZ430" s="100" t="s">
        <v>143</v>
      </c>
      <c r="BA430" s="100" t="s">
        <v>142</v>
      </c>
      <c r="BB430" s="99" t="s">
        <v>141</v>
      </c>
    </row>
    <row r="431" spans="2:62" ht="48" thickBot="1" x14ac:dyDescent="0.3">
      <c r="B431" s="98" t="s">
        <v>214</v>
      </c>
      <c r="C431" s="97"/>
      <c r="D431" s="208">
        <v>245</v>
      </c>
      <c r="E431" s="425">
        <v>5967.03</v>
      </c>
      <c r="F431" s="426"/>
      <c r="G431" s="427"/>
      <c r="H431" s="95" t="s">
        <v>139</v>
      </c>
      <c r="I431" s="94"/>
      <c r="J431" s="94"/>
      <c r="K431" s="93"/>
      <c r="L431" s="92"/>
      <c r="M431" s="88"/>
      <c r="N431" s="92"/>
      <c r="O431" s="88"/>
      <c r="P431" s="92"/>
      <c r="Q431" s="88"/>
      <c r="R431" s="92"/>
      <c r="S431" s="88"/>
      <c r="T431" s="92"/>
      <c r="U431" s="88"/>
      <c r="V431" s="92"/>
      <c r="W431" s="88"/>
      <c r="X431" s="92"/>
      <c r="Y431" s="88"/>
      <c r="Z431" s="92"/>
      <c r="AA431" s="207"/>
      <c r="AB431" s="90" t="s">
        <v>138</v>
      </c>
      <c r="AC431" s="88"/>
      <c r="AD431" s="88"/>
      <c r="AE431" s="88"/>
      <c r="AF431" s="87"/>
      <c r="AG431" s="87"/>
      <c r="AH431" s="285"/>
      <c r="AI431" s="66" t="s">
        <v>137</v>
      </c>
      <c r="AJ431" s="85">
        <f t="shared" ref="AJ431:BB431" si="56">SUM(AJ433:AJ444)</f>
        <v>43</v>
      </c>
      <c r="AK431" s="84">
        <f t="shared" si="56"/>
        <v>0</v>
      </c>
      <c r="AL431" s="83">
        <f t="shared" si="56"/>
        <v>0</v>
      </c>
      <c r="AM431" s="85">
        <f t="shared" si="56"/>
        <v>22</v>
      </c>
      <c r="AN431" s="84">
        <f t="shared" si="56"/>
        <v>0</v>
      </c>
      <c r="AO431" s="83">
        <f t="shared" si="56"/>
        <v>0</v>
      </c>
      <c r="AP431" s="85">
        <f t="shared" si="56"/>
        <v>0</v>
      </c>
      <c r="AQ431" s="84">
        <f t="shared" si="56"/>
        <v>0</v>
      </c>
      <c r="AR431" s="83">
        <f t="shared" si="56"/>
        <v>0</v>
      </c>
      <c r="AS431" s="85">
        <f t="shared" si="56"/>
        <v>9</v>
      </c>
      <c r="AT431" s="84">
        <f t="shared" si="56"/>
        <v>0</v>
      </c>
      <c r="AU431" s="83">
        <f t="shared" si="56"/>
        <v>0</v>
      </c>
      <c r="AV431" s="85">
        <f t="shared" si="56"/>
        <v>0</v>
      </c>
      <c r="AW431" s="84">
        <f t="shared" si="56"/>
        <v>0</v>
      </c>
      <c r="AX431" s="83">
        <f t="shared" si="56"/>
        <v>0</v>
      </c>
      <c r="AY431" s="82">
        <f t="shared" si="56"/>
        <v>0</v>
      </c>
      <c r="AZ431" s="81">
        <f t="shared" si="56"/>
        <v>0</v>
      </c>
      <c r="BA431" s="81">
        <f t="shared" si="56"/>
        <v>0</v>
      </c>
      <c r="BB431" s="80">
        <f t="shared" si="56"/>
        <v>0</v>
      </c>
      <c r="BC431" s="79" t="s">
        <v>136</v>
      </c>
      <c r="BF431" s="5">
        <f>SUM(AJ431:AL431)/$BG$5</f>
        <v>43</v>
      </c>
      <c r="BG431" s="5">
        <f>SUM(AM431:AO431,AY431)/$BG$5</f>
        <v>22</v>
      </c>
      <c r="BH431" s="5">
        <f>SUM(AP431:AR431,AZ431)/$BG$5</f>
        <v>0</v>
      </c>
      <c r="BI431" s="5">
        <f>SUM(AS431:AU431,BA431)/$BG$5</f>
        <v>9</v>
      </c>
      <c r="BJ431" s="5">
        <f>SUM(AV431:AX431,BB431)/$BG$5</f>
        <v>0</v>
      </c>
    </row>
    <row r="432" spans="2:62" ht="37.5" thickBot="1" x14ac:dyDescent="0.3">
      <c r="B432" s="78"/>
      <c r="C432" s="77"/>
      <c r="D432" s="206"/>
      <c r="E432" s="205"/>
      <c r="F432" s="205"/>
      <c r="G432" s="204"/>
      <c r="H432" s="73"/>
      <c r="I432" s="70"/>
      <c r="J432" s="70"/>
      <c r="K432" s="72"/>
      <c r="L432" s="70"/>
      <c r="M432" s="69"/>
      <c r="N432" s="70"/>
      <c r="O432" s="69"/>
      <c r="P432" s="70"/>
      <c r="Q432" s="69"/>
      <c r="R432" s="70"/>
      <c r="S432" s="69"/>
      <c r="T432" s="70"/>
      <c r="U432" s="69"/>
      <c r="V432" s="70"/>
      <c r="W432" s="69"/>
      <c r="X432" s="70"/>
      <c r="Y432" s="69"/>
      <c r="Z432" s="70"/>
      <c r="AA432" s="69"/>
      <c r="AB432" s="71"/>
      <c r="AC432" s="69"/>
      <c r="AD432" s="69"/>
      <c r="AE432" s="69"/>
      <c r="AF432" s="68"/>
      <c r="AG432" s="68"/>
      <c r="AH432" s="285"/>
      <c r="AI432" s="66" t="s">
        <v>135</v>
      </c>
      <c r="AJ432" s="65">
        <f t="shared" ref="AJ432:BB432" si="57">AJ431/3</f>
        <v>14.333333333333334</v>
      </c>
      <c r="AK432" s="64">
        <f t="shared" si="57"/>
        <v>0</v>
      </c>
      <c r="AL432" s="63">
        <f t="shared" si="57"/>
        <v>0</v>
      </c>
      <c r="AM432" s="65">
        <f t="shared" si="57"/>
        <v>7.333333333333333</v>
      </c>
      <c r="AN432" s="64">
        <f t="shared" si="57"/>
        <v>0</v>
      </c>
      <c r="AO432" s="63">
        <f t="shared" si="57"/>
        <v>0</v>
      </c>
      <c r="AP432" s="65">
        <f t="shared" si="57"/>
        <v>0</v>
      </c>
      <c r="AQ432" s="64">
        <f t="shared" si="57"/>
        <v>0</v>
      </c>
      <c r="AR432" s="63">
        <f t="shared" si="57"/>
        <v>0</v>
      </c>
      <c r="AS432" s="65">
        <f t="shared" si="57"/>
        <v>3</v>
      </c>
      <c r="AT432" s="64">
        <f t="shared" si="57"/>
        <v>0</v>
      </c>
      <c r="AU432" s="63">
        <f t="shared" si="57"/>
        <v>0</v>
      </c>
      <c r="AV432" s="65">
        <f t="shared" si="57"/>
        <v>0</v>
      </c>
      <c r="AW432" s="64">
        <f t="shared" si="57"/>
        <v>0</v>
      </c>
      <c r="AX432" s="63">
        <f t="shared" si="57"/>
        <v>0</v>
      </c>
      <c r="AY432" s="62">
        <f t="shared" si="57"/>
        <v>0</v>
      </c>
      <c r="AZ432" s="61">
        <f t="shared" si="57"/>
        <v>0</v>
      </c>
      <c r="BA432" s="61">
        <f t="shared" si="57"/>
        <v>0</v>
      </c>
      <c r="BB432" s="60">
        <f t="shared" si="57"/>
        <v>0</v>
      </c>
      <c r="BC432" s="59" t="s">
        <v>134</v>
      </c>
    </row>
    <row r="433" spans="2:62" ht="28.15" customHeight="1" x14ac:dyDescent="0.2">
      <c r="B433" s="30"/>
      <c r="C433" s="338">
        <v>1</v>
      </c>
      <c r="D433" s="212"/>
      <c r="E433" s="198"/>
      <c r="F433" s="198"/>
      <c r="G433" s="197"/>
      <c r="H433" s="358" t="s">
        <v>133</v>
      </c>
      <c r="I433" s="390">
        <v>184</v>
      </c>
      <c r="J433" s="390">
        <v>34</v>
      </c>
      <c r="K433" s="390">
        <v>8</v>
      </c>
      <c r="L433" s="42" t="s">
        <v>131</v>
      </c>
      <c r="M433" s="43" t="s">
        <v>132</v>
      </c>
      <c r="N433" s="42" t="s">
        <v>129</v>
      </c>
      <c r="O433" s="43" t="s">
        <v>179</v>
      </c>
      <c r="P433" s="42" t="s">
        <v>128</v>
      </c>
      <c r="Q433" s="43" t="s">
        <v>179</v>
      </c>
      <c r="R433" s="42" t="s">
        <v>127</v>
      </c>
      <c r="S433" s="43" t="s">
        <v>465</v>
      </c>
      <c r="T433" s="42" t="s">
        <v>126</v>
      </c>
      <c r="U433" s="43" t="s">
        <v>485</v>
      </c>
      <c r="V433" s="42" t="s">
        <v>125</v>
      </c>
      <c r="W433" s="43" t="s">
        <v>498</v>
      </c>
      <c r="X433" s="42" t="s">
        <v>124</v>
      </c>
      <c r="Y433" s="43" t="s">
        <v>130</v>
      </c>
      <c r="Z433" s="42" t="s">
        <v>123</v>
      </c>
      <c r="AA433" s="43"/>
      <c r="AB433" s="196"/>
      <c r="AC433" s="43"/>
      <c r="AD433" s="196"/>
      <c r="AE433" s="58"/>
      <c r="AF433" s="421"/>
      <c r="AG433" s="421"/>
      <c r="AH433" s="279"/>
      <c r="AI433" s="306"/>
      <c r="AJ433" s="349">
        <f>SUMPRODUCT(LEN($M433:$AA436)-LEN(SUBSTITUTE($M433:$AA436,"A", "")))</f>
        <v>43</v>
      </c>
      <c r="AK433" s="352">
        <f>SUMPRODUCT(LEN($AD433:$AD436)-LEN(SUBSTITUTE($AD433:$AD436,"A", "")))</f>
        <v>0</v>
      </c>
      <c r="AL433" s="335">
        <f>SUMPRODUCT(LEN($AC433:$AC436)-LEN(SUBSTITUTE($AC433:$AC436,"A", "")))</f>
        <v>0</v>
      </c>
      <c r="AM433" s="349">
        <f>SUMPRODUCT(LEN($M433:$AA436)-LEN(SUBSTITUTE($M433:$AA436,"S", "")))</f>
        <v>22</v>
      </c>
      <c r="AN433" s="352">
        <f>SUMPRODUCT(LEN($AD433:$AD436)-LEN(SUBSTITUTE($AD433:$AD436,"S", "")))</f>
        <v>0</v>
      </c>
      <c r="AO433" s="335">
        <f>SUMPRODUCT(LEN($AC433:$AC436)-LEN(SUBSTITUTE($AC433:$AC436,"S", "")))</f>
        <v>0</v>
      </c>
      <c r="AP433" s="349">
        <f>SUMPRODUCT(LEN($M433:$AA436)-LEN(SUBSTITUTE($M433:$AA436,"F", "")))</f>
        <v>0</v>
      </c>
      <c r="AQ433" s="352">
        <f>SUMPRODUCT(LEN($AD433:$AD436)-LEN(SUBSTITUTE($AD433:$AD436,"F", "")))</f>
        <v>0</v>
      </c>
      <c r="AR433" s="335">
        <f>SUMPRODUCT(LEN($AC433:$AC436)-LEN(SUBSTITUTE($AC433:$AC436,"F", "")))</f>
        <v>0</v>
      </c>
      <c r="AS433" s="349">
        <f>SUMPRODUCT(LEN($M433:$AA436)-LEN(SUBSTITUTE($M433:$AA436,"G", "")))</f>
        <v>9</v>
      </c>
      <c r="AT433" s="352">
        <f>SUMPRODUCT(LEN($AD433:$AD436)-LEN(SUBSTITUTE($AD433:$AD436,"G", "")))</f>
        <v>0</v>
      </c>
      <c r="AU433" s="335">
        <f>SUMPRODUCT(LEN($AC433:$AC436)-LEN(SUBSTITUTE($AC433:$AC436,"G", "")))</f>
        <v>0</v>
      </c>
      <c r="AV433" s="349">
        <f>SUMPRODUCT(LEN($L433:$AA436)-LEN(SUBSTITUTE($L433:$AA436,"M", "")))</f>
        <v>0</v>
      </c>
      <c r="AW433" s="362">
        <f>SUMPRODUCT(LEN($AD433:$AD436)-LEN(SUBSTITUTE($AD433:$AD436,"M", "")))</f>
        <v>0</v>
      </c>
      <c r="AX433" s="374">
        <f>SUMPRODUCT(LEN($AC433:$AC436)-LEN(SUBSTITUTE($AC433:$AC436,"M", "")))</f>
        <v>0</v>
      </c>
      <c r="AY433" s="416">
        <f>SUMPRODUCT(LEN($AE433:$AE436)-LEN(SUBSTITUTE($AE433:$AE436,"S", "")))</f>
        <v>0</v>
      </c>
      <c r="AZ433" s="410">
        <f>SUMPRODUCT(LEN($AE433:$AE436)-LEN(SUBSTITUTE($AE433:$AE436,"F", "")))</f>
        <v>0</v>
      </c>
      <c r="BA433" s="410">
        <f>SUMPRODUCT(LEN($AE433:$AE436)-LEN(SUBSTITUTE($AE433:$AE436,"G", "")))</f>
        <v>0</v>
      </c>
      <c r="BB433" s="413">
        <f>SUMPRODUCT(LEN($AE433:$AE436)-LEN(SUBSTITUTE($AE433:$AE436,"M", "")))</f>
        <v>0</v>
      </c>
    </row>
    <row r="434" spans="2:62" ht="28.15" customHeight="1" thickBot="1" x14ac:dyDescent="0.25">
      <c r="B434" s="30"/>
      <c r="C434" s="339"/>
      <c r="D434" s="221"/>
      <c r="E434" s="195"/>
      <c r="F434" s="195"/>
      <c r="G434" s="194"/>
      <c r="H434" s="359"/>
      <c r="I434" s="391"/>
      <c r="J434" s="391"/>
      <c r="K434" s="391"/>
      <c r="L434" s="33" t="s">
        <v>122</v>
      </c>
      <c r="M434" s="55" t="s">
        <v>132</v>
      </c>
      <c r="N434" s="33" t="s">
        <v>121</v>
      </c>
      <c r="O434" s="55" t="s">
        <v>179</v>
      </c>
      <c r="P434" s="33" t="s">
        <v>120</v>
      </c>
      <c r="Q434" s="55" t="s">
        <v>679</v>
      </c>
      <c r="R434" s="33" t="s">
        <v>119</v>
      </c>
      <c r="S434" s="55" t="s">
        <v>456</v>
      </c>
      <c r="T434" s="33" t="s">
        <v>118</v>
      </c>
      <c r="U434" s="55" t="s">
        <v>474</v>
      </c>
      <c r="V434" s="33" t="s">
        <v>117</v>
      </c>
      <c r="W434" s="55" t="s">
        <v>354</v>
      </c>
      <c r="X434" s="33" t="s">
        <v>116</v>
      </c>
      <c r="Y434" s="55" t="s">
        <v>130</v>
      </c>
      <c r="Z434" s="33" t="s">
        <v>115</v>
      </c>
      <c r="AA434" s="55"/>
      <c r="AB434" s="193"/>
      <c r="AC434" s="55"/>
      <c r="AD434" s="193"/>
      <c r="AE434" s="57"/>
      <c r="AF434" s="422"/>
      <c r="AG434" s="422"/>
      <c r="AH434" s="278"/>
      <c r="AI434" s="306"/>
      <c r="AJ434" s="379"/>
      <c r="AK434" s="347"/>
      <c r="AL434" s="377"/>
      <c r="AM434" s="379"/>
      <c r="AN434" s="347"/>
      <c r="AO434" s="377"/>
      <c r="AP434" s="379"/>
      <c r="AQ434" s="347"/>
      <c r="AR434" s="377"/>
      <c r="AS434" s="379"/>
      <c r="AT434" s="347"/>
      <c r="AU434" s="377"/>
      <c r="AV434" s="379"/>
      <c r="AW434" s="372"/>
      <c r="AX434" s="375"/>
      <c r="AY434" s="417"/>
      <c r="AZ434" s="411"/>
      <c r="BA434" s="411"/>
      <c r="BB434" s="414"/>
    </row>
    <row r="435" spans="2:62" ht="28.15" customHeight="1" x14ac:dyDescent="0.2">
      <c r="B435" s="30"/>
      <c r="C435" s="340"/>
      <c r="D435" s="218"/>
      <c r="E435" s="192"/>
      <c r="F435" s="192"/>
      <c r="G435" s="191"/>
      <c r="H435" s="360">
        <v>246</v>
      </c>
      <c r="I435" s="392"/>
      <c r="J435" s="392"/>
      <c r="K435" s="392"/>
      <c r="L435" s="25" t="s">
        <v>114</v>
      </c>
      <c r="M435" s="114" t="s">
        <v>179</v>
      </c>
      <c r="N435" s="25" t="s">
        <v>112</v>
      </c>
      <c r="O435" s="114" t="s">
        <v>357</v>
      </c>
      <c r="P435" s="25" t="s">
        <v>111</v>
      </c>
      <c r="Q435" s="114" t="s">
        <v>357</v>
      </c>
      <c r="R435" s="25" t="s">
        <v>110</v>
      </c>
      <c r="S435" s="114" t="s">
        <v>459</v>
      </c>
      <c r="T435" s="25" t="s">
        <v>109</v>
      </c>
      <c r="U435" s="114" t="s">
        <v>498</v>
      </c>
      <c r="V435" s="25" t="s">
        <v>108</v>
      </c>
      <c r="W435" s="114" t="s">
        <v>354</v>
      </c>
      <c r="X435" s="25" t="s">
        <v>107</v>
      </c>
      <c r="Y435" s="114"/>
      <c r="Z435" s="25" t="s">
        <v>106</v>
      </c>
      <c r="AA435" s="114"/>
      <c r="AB435" s="190"/>
      <c r="AC435" s="114"/>
      <c r="AD435" s="190"/>
      <c r="AE435" s="57"/>
      <c r="AF435" s="422"/>
      <c r="AG435" s="422"/>
      <c r="AH435" s="278"/>
      <c r="AI435" s="306"/>
      <c r="AJ435" s="379"/>
      <c r="AK435" s="347"/>
      <c r="AL435" s="377"/>
      <c r="AM435" s="379"/>
      <c r="AN435" s="347"/>
      <c r="AO435" s="377"/>
      <c r="AP435" s="379"/>
      <c r="AQ435" s="347"/>
      <c r="AR435" s="377"/>
      <c r="AS435" s="379"/>
      <c r="AT435" s="347"/>
      <c r="AU435" s="377"/>
      <c r="AV435" s="379"/>
      <c r="AW435" s="372"/>
      <c r="AX435" s="375"/>
      <c r="AY435" s="417"/>
      <c r="AZ435" s="411"/>
      <c r="BA435" s="411"/>
      <c r="BB435" s="414"/>
    </row>
    <row r="436" spans="2:62" ht="28.15" customHeight="1" thickBot="1" x14ac:dyDescent="0.25">
      <c r="B436" s="30"/>
      <c r="C436" s="355"/>
      <c r="D436" s="246"/>
      <c r="E436" s="200"/>
      <c r="F436" s="200"/>
      <c r="G436" s="199"/>
      <c r="H436" s="361"/>
      <c r="I436" s="393"/>
      <c r="J436" s="393"/>
      <c r="K436" s="393"/>
      <c r="L436" s="50" t="s">
        <v>105</v>
      </c>
      <c r="M436" s="51" t="s">
        <v>179</v>
      </c>
      <c r="N436" s="50" t="s">
        <v>104</v>
      </c>
      <c r="O436" s="51" t="s">
        <v>986</v>
      </c>
      <c r="P436" s="50" t="s">
        <v>103</v>
      </c>
      <c r="Q436" s="51" t="s">
        <v>458</v>
      </c>
      <c r="R436" s="50" t="s">
        <v>102</v>
      </c>
      <c r="S436" s="51" t="s">
        <v>556</v>
      </c>
      <c r="T436" s="50">
        <v>20</v>
      </c>
      <c r="U436" s="51" t="s">
        <v>498</v>
      </c>
      <c r="V436" s="50" t="s">
        <v>101</v>
      </c>
      <c r="W436" s="51" t="s">
        <v>130</v>
      </c>
      <c r="X436" s="50" t="s">
        <v>100</v>
      </c>
      <c r="Y436" s="51"/>
      <c r="Z436" s="50" t="s">
        <v>99</v>
      </c>
      <c r="AA436" s="51"/>
      <c r="AB436" s="187"/>
      <c r="AC436" s="51"/>
      <c r="AD436" s="187"/>
      <c r="AE436" s="56"/>
      <c r="AF436" s="424"/>
      <c r="AG436" s="424"/>
      <c r="AH436" s="280"/>
      <c r="AI436" s="306"/>
      <c r="AJ436" s="380"/>
      <c r="AK436" s="381"/>
      <c r="AL436" s="378"/>
      <c r="AM436" s="380"/>
      <c r="AN436" s="381"/>
      <c r="AO436" s="378"/>
      <c r="AP436" s="380"/>
      <c r="AQ436" s="381"/>
      <c r="AR436" s="378"/>
      <c r="AS436" s="380"/>
      <c r="AT436" s="381"/>
      <c r="AU436" s="378"/>
      <c r="AV436" s="380"/>
      <c r="AW436" s="373"/>
      <c r="AX436" s="376"/>
      <c r="AY436" s="418"/>
      <c r="AZ436" s="412"/>
      <c r="BA436" s="412"/>
      <c r="BB436" s="415"/>
    </row>
    <row r="437" spans="2:62" ht="28.15" customHeight="1" x14ac:dyDescent="0.2">
      <c r="B437" s="30"/>
      <c r="C437" s="338">
        <v>2</v>
      </c>
      <c r="D437" s="212"/>
      <c r="E437" s="198"/>
      <c r="F437" s="198"/>
      <c r="G437" s="197"/>
      <c r="H437" s="358"/>
      <c r="I437" s="390"/>
      <c r="J437" s="390"/>
      <c r="K437" s="390"/>
      <c r="L437" s="42" t="s">
        <v>131</v>
      </c>
      <c r="M437" s="43"/>
      <c r="N437" s="42" t="s">
        <v>129</v>
      </c>
      <c r="O437" s="43"/>
      <c r="P437" s="42" t="s">
        <v>128</v>
      </c>
      <c r="Q437" s="43"/>
      <c r="R437" s="42" t="s">
        <v>127</v>
      </c>
      <c r="S437" s="43"/>
      <c r="T437" s="42" t="s">
        <v>126</v>
      </c>
      <c r="U437" s="43"/>
      <c r="V437" s="42" t="s">
        <v>125</v>
      </c>
      <c r="W437" s="43"/>
      <c r="X437" s="42" t="s">
        <v>124</v>
      </c>
      <c r="Y437" s="43"/>
      <c r="Z437" s="42" t="s">
        <v>123</v>
      </c>
      <c r="AA437" s="43"/>
      <c r="AB437" s="196"/>
      <c r="AC437" s="43"/>
      <c r="AD437" s="196"/>
      <c r="AE437" s="39"/>
      <c r="AF437" s="421"/>
      <c r="AG437" s="421"/>
      <c r="AH437" s="279"/>
      <c r="AI437" s="306"/>
      <c r="AJ437" s="349">
        <f>SUMPRODUCT(LEN($M437:$AA440)-LEN(SUBSTITUTE($M437:$AA440,"A", "")))</f>
        <v>0</v>
      </c>
      <c r="AK437" s="352">
        <f>SUMPRODUCT(LEN($AD437:$AD440)-LEN(SUBSTITUTE($AD437:$AD440,"A", "")))</f>
        <v>0</v>
      </c>
      <c r="AL437" s="335">
        <f>SUMPRODUCT(LEN($AC437:$AC440)-LEN(SUBSTITUTE($AC437:$AC440,"A", "")))</f>
        <v>0</v>
      </c>
      <c r="AM437" s="349">
        <f>SUMPRODUCT(LEN($M437:$AA440)-LEN(SUBSTITUTE($M437:$AA440,"S", "")))</f>
        <v>0</v>
      </c>
      <c r="AN437" s="352">
        <f>SUMPRODUCT(LEN($AD437:$AD440)-LEN(SUBSTITUTE($AD437:$AD440,"S", "")))</f>
        <v>0</v>
      </c>
      <c r="AO437" s="335">
        <f>SUMPRODUCT(LEN($AC437:$AC440)-LEN(SUBSTITUTE($AC437:$AC440,"S", "")))</f>
        <v>0</v>
      </c>
      <c r="AP437" s="349">
        <f>SUMPRODUCT(LEN($M437:$AA440)-LEN(SUBSTITUTE($M437:$AA440,"F", "")))</f>
        <v>0</v>
      </c>
      <c r="AQ437" s="352">
        <f>SUMPRODUCT(LEN($AD437:$AD440)-LEN(SUBSTITUTE($AD437:$AD440,"F", "")))</f>
        <v>0</v>
      </c>
      <c r="AR437" s="335">
        <f>SUMPRODUCT(LEN($AC437:$AC440)-LEN(SUBSTITUTE($AC437:$AC440,"F", "")))</f>
        <v>0</v>
      </c>
      <c r="AS437" s="349">
        <f>SUMPRODUCT(LEN($M437:$AA440)-LEN(SUBSTITUTE($M437:$AA440,"G", "")))</f>
        <v>0</v>
      </c>
      <c r="AT437" s="352">
        <f>SUMPRODUCT(LEN($AD437:$AD440)-LEN(SUBSTITUTE($AD437:$AD440,"G", "")))</f>
        <v>0</v>
      </c>
      <c r="AU437" s="335">
        <f>SUMPRODUCT(LEN($AC437:$AC440)-LEN(SUBSTITUTE($AC437:$AC440,"G", "")))</f>
        <v>0</v>
      </c>
      <c r="AV437" s="349">
        <f>SUMPRODUCT(LEN($L437:$AA440)-LEN(SUBSTITUTE($L437:$AA440,"M", "")))</f>
        <v>0</v>
      </c>
      <c r="AW437" s="362">
        <f>SUMPRODUCT(LEN($AD437:$AD440)-LEN(SUBSTITUTE($AD437:$AD440,"M", "")))</f>
        <v>0</v>
      </c>
      <c r="AX437" s="374">
        <f>SUMPRODUCT(LEN($AC437:$AC440)-LEN(SUBSTITUTE($AC437:$AC440,"M", "")))</f>
        <v>0</v>
      </c>
      <c r="AY437" s="416">
        <f>SUMPRODUCT(LEN($AE437:$AE440)-LEN(SUBSTITUTE($AE437:$AE440,"S", "")))</f>
        <v>0</v>
      </c>
      <c r="AZ437" s="410">
        <f>SUMPRODUCT(LEN($AE437:$AE440)-LEN(SUBSTITUTE($AE437:$AE440,"F", "")))</f>
        <v>0</v>
      </c>
      <c r="BA437" s="410">
        <f>SUMPRODUCT(LEN($AE437:$AE440)-LEN(SUBSTITUTE($AE437:$AE440,"G", "")))</f>
        <v>0</v>
      </c>
      <c r="BB437" s="413">
        <f>SUMPRODUCT(LEN($AE437:$AE440)-LEN(SUBSTITUTE($AE437:$AE440,"M", "")))</f>
        <v>0</v>
      </c>
    </row>
    <row r="438" spans="2:62" ht="28.15" customHeight="1" thickBot="1" x14ac:dyDescent="0.25">
      <c r="B438" s="30"/>
      <c r="C438" s="339"/>
      <c r="D438" s="221"/>
      <c r="E438" s="195"/>
      <c r="F438" s="195"/>
      <c r="G438" s="194"/>
      <c r="H438" s="359"/>
      <c r="I438" s="391"/>
      <c r="J438" s="391"/>
      <c r="K438" s="391"/>
      <c r="L438" s="33" t="s">
        <v>122</v>
      </c>
      <c r="M438" s="55"/>
      <c r="N438" s="33" t="s">
        <v>121</v>
      </c>
      <c r="O438" s="55"/>
      <c r="P438" s="33" t="s">
        <v>120</v>
      </c>
      <c r="Q438" s="55"/>
      <c r="R438" s="33" t="s">
        <v>119</v>
      </c>
      <c r="S438" s="55"/>
      <c r="T438" s="33" t="s">
        <v>118</v>
      </c>
      <c r="U438" s="55"/>
      <c r="V438" s="33" t="s">
        <v>117</v>
      </c>
      <c r="W438" s="55"/>
      <c r="X438" s="33" t="s">
        <v>116</v>
      </c>
      <c r="Y438" s="55"/>
      <c r="Z438" s="33" t="s">
        <v>115</v>
      </c>
      <c r="AA438" s="55"/>
      <c r="AB438" s="193"/>
      <c r="AC438" s="55"/>
      <c r="AD438" s="193"/>
      <c r="AE438" s="22"/>
      <c r="AF438" s="422"/>
      <c r="AG438" s="422"/>
      <c r="AH438" s="278"/>
      <c r="AI438" s="306"/>
      <c r="AJ438" s="379"/>
      <c r="AK438" s="347"/>
      <c r="AL438" s="377"/>
      <c r="AM438" s="379"/>
      <c r="AN438" s="347"/>
      <c r="AO438" s="377"/>
      <c r="AP438" s="379"/>
      <c r="AQ438" s="347"/>
      <c r="AR438" s="377"/>
      <c r="AS438" s="379"/>
      <c r="AT438" s="347"/>
      <c r="AU438" s="377"/>
      <c r="AV438" s="379"/>
      <c r="AW438" s="372"/>
      <c r="AX438" s="375"/>
      <c r="AY438" s="417"/>
      <c r="AZ438" s="411"/>
      <c r="BA438" s="411"/>
      <c r="BB438" s="414"/>
    </row>
    <row r="439" spans="2:62" ht="28.15" customHeight="1" x14ac:dyDescent="0.2">
      <c r="B439" s="30"/>
      <c r="C439" s="340"/>
      <c r="D439" s="218"/>
      <c r="E439" s="192"/>
      <c r="F439" s="192"/>
      <c r="G439" s="191"/>
      <c r="H439" s="360"/>
      <c r="I439" s="392"/>
      <c r="J439" s="392"/>
      <c r="K439" s="392"/>
      <c r="L439" s="25" t="s">
        <v>114</v>
      </c>
      <c r="M439" s="114"/>
      <c r="N439" s="25" t="s">
        <v>112</v>
      </c>
      <c r="O439" s="114"/>
      <c r="P439" s="25" t="s">
        <v>111</v>
      </c>
      <c r="Q439" s="114"/>
      <c r="R439" s="25" t="s">
        <v>110</v>
      </c>
      <c r="S439" s="114"/>
      <c r="T439" s="25" t="s">
        <v>109</v>
      </c>
      <c r="U439" s="114"/>
      <c r="V439" s="25" t="s">
        <v>108</v>
      </c>
      <c r="W439" s="114"/>
      <c r="X439" s="25" t="s">
        <v>107</v>
      </c>
      <c r="Y439" s="114"/>
      <c r="Z439" s="25" t="s">
        <v>106</v>
      </c>
      <c r="AA439" s="114"/>
      <c r="AB439" s="190"/>
      <c r="AC439" s="114"/>
      <c r="AD439" s="190"/>
      <c r="AE439" s="22"/>
      <c r="AF439" s="422"/>
      <c r="AG439" s="422"/>
      <c r="AH439" s="278"/>
      <c r="AI439" s="306"/>
      <c r="AJ439" s="379"/>
      <c r="AK439" s="347"/>
      <c r="AL439" s="377"/>
      <c r="AM439" s="379"/>
      <c r="AN439" s="347"/>
      <c r="AO439" s="377"/>
      <c r="AP439" s="379"/>
      <c r="AQ439" s="347"/>
      <c r="AR439" s="377"/>
      <c r="AS439" s="379"/>
      <c r="AT439" s="347"/>
      <c r="AU439" s="377"/>
      <c r="AV439" s="379"/>
      <c r="AW439" s="372"/>
      <c r="AX439" s="375"/>
      <c r="AY439" s="417"/>
      <c r="AZ439" s="411"/>
      <c r="BA439" s="411"/>
      <c r="BB439" s="414"/>
    </row>
    <row r="440" spans="2:62" ht="28.15" customHeight="1" thickBot="1" x14ac:dyDescent="0.25">
      <c r="B440" s="30"/>
      <c r="C440" s="355"/>
      <c r="D440" s="246"/>
      <c r="E440" s="200"/>
      <c r="F440" s="200"/>
      <c r="G440" s="199"/>
      <c r="H440" s="361"/>
      <c r="I440" s="393"/>
      <c r="J440" s="393"/>
      <c r="K440" s="393"/>
      <c r="L440" s="50" t="s">
        <v>105</v>
      </c>
      <c r="M440" s="51"/>
      <c r="N440" s="50" t="s">
        <v>104</v>
      </c>
      <c r="O440" s="51"/>
      <c r="P440" s="50" t="s">
        <v>103</v>
      </c>
      <c r="Q440" s="51"/>
      <c r="R440" s="50" t="s">
        <v>102</v>
      </c>
      <c r="S440" s="51"/>
      <c r="T440" s="50">
        <v>20</v>
      </c>
      <c r="U440" s="51"/>
      <c r="V440" s="50" t="s">
        <v>101</v>
      </c>
      <c r="W440" s="51"/>
      <c r="X440" s="50" t="s">
        <v>100</v>
      </c>
      <c r="Y440" s="51"/>
      <c r="Z440" s="50" t="s">
        <v>99</v>
      </c>
      <c r="AA440" s="51"/>
      <c r="AB440" s="187"/>
      <c r="AC440" s="51"/>
      <c r="AD440" s="187"/>
      <c r="AE440" s="48"/>
      <c r="AF440" s="424"/>
      <c r="AG440" s="424"/>
      <c r="AH440" s="280"/>
      <c r="AI440" s="306"/>
      <c r="AJ440" s="380"/>
      <c r="AK440" s="381"/>
      <c r="AL440" s="378"/>
      <c r="AM440" s="380"/>
      <c r="AN440" s="381"/>
      <c r="AO440" s="378"/>
      <c r="AP440" s="380"/>
      <c r="AQ440" s="381"/>
      <c r="AR440" s="378"/>
      <c r="AS440" s="380"/>
      <c r="AT440" s="381"/>
      <c r="AU440" s="378"/>
      <c r="AV440" s="380"/>
      <c r="AW440" s="373"/>
      <c r="AX440" s="376"/>
      <c r="AY440" s="418"/>
      <c r="AZ440" s="412"/>
      <c r="BA440" s="412"/>
      <c r="BB440" s="415"/>
    </row>
    <row r="441" spans="2:62" ht="28.15" customHeight="1" x14ac:dyDescent="0.2">
      <c r="B441" s="30"/>
      <c r="C441" s="338">
        <v>3</v>
      </c>
      <c r="D441" s="212"/>
      <c r="E441" s="198"/>
      <c r="F441" s="198"/>
      <c r="G441" s="197"/>
      <c r="H441" s="358"/>
      <c r="I441" s="390"/>
      <c r="J441" s="390"/>
      <c r="K441" s="390"/>
      <c r="L441" s="42" t="s">
        <v>131</v>
      </c>
      <c r="M441" s="43"/>
      <c r="N441" s="42" t="s">
        <v>129</v>
      </c>
      <c r="O441" s="43"/>
      <c r="P441" s="42" t="s">
        <v>128</v>
      </c>
      <c r="Q441" s="43"/>
      <c r="R441" s="42" t="s">
        <v>127</v>
      </c>
      <c r="S441" s="43"/>
      <c r="T441" s="42" t="s">
        <v>126</v>
      </c>
      <c r="U441" s="43"/>
      <c r="V441" s="42" t="s">
        <v>125</v>
      </c>
      <c r="W441" s="43"/>
      <c r="X441" s="42" t="s">
        <v>124</v>
      </c>
      <c r="Y441" s="43"/>
      <c r="Z441" s="42" t="s">
        <v>123</v>
      </c>
      <c r="AA441" s="43"/>
      <c r="AB441" s="196"/>
      <c r="AC441" s="43"/>
      <c r="AD441" s="196"/>
      <c r="AE441" s="39"/>
      <c r="AF441" s="421"/>
      <c r="AG441" s="421"/>
      <c r="AH441" s="279"/>
      <c r="AI441" s="306"/>
      <c r="AJ441" s="349">
        <f>SUMPRODUCT(LEN($M441:$AA444)-LEN(SUBSTITUTE($M441:$AA444,"A", "")))</f>
        <v>0</v>
      </c>
      <c r="AK441" s="352">
        <f>SUMPRODUCT(LEN($AD441:$AD444)-LEN(SUBSTITUTE($AD441:$AD444,"A", "")))</f>
        <v>0</v>
      </c>
      <c r="AL441" s="335">
        <f>SUMPRODUCT(LEN($AC441:$AC444)-LEN(SUBSTITUTE($AC441:$AC444,"A", "")))</f>
        <v>0</v>
      </c>
      <c r="AM441" s="349">
        <f>SUMPRODUCT(LEN($M441:$AA444)-LEN(SUBSTITUTE($M441:$AA444,"S", "")))</f>
        <v>0</v>
      </c>
      <c r="AN441" s="352">
        <f>SUMPRODUCT(LEN($AD441:$AD444)-LEN(SUBSTITUTE($AD441:$AD444,"S", "")))</f>
        <v>0</v>
      </c>
      <c r="AO441" s="335">
        <f>SUMPRODUCT(LEN($AC441:$AC444)-LEN(SUBSTITUTE($AC441:$AC444,"S", "")))</f>
        <v>0</v>
      </c>
      <c r="AP441" s="349">
        <f>SUMPRODUCT(LEN($M441:$AA444)-LEN(SUBSTITUTE($M441:$AA444,"F", "")))</f>
        <v>0</v>
      </c>
      <c r="AQ441" s="352">
        <f>SUMPRODUCT(LEN($AD441:$AD444)-LEN(SUBSTITUTE($AD441:$AD444,"F", "")))</f>
        <v>0</v>
      </c>
      <c r="AR441" s="335">
        <f>SUMPRODUCT(LEN($AC441:$AC444)-LEN(SUBSTITUTE($AC441:$AC444,"F", "")))</f>
        <v>0</v>
      </c>
      <c r="AS441" s="349">
        <f>SUMPRODUCT(LEN($M441:$AA444)-LEN(SUBSTITUTE($M441:$AA444,"G", "")))</f>
        <v>0</v>
      </c>
      <c r="AT441" s="352">
        <f>SUMPRODUCT(LEN($AD441:$AD444)-LEN(SUBSTITUTE($AD441:$AD444,"G", "")))</f>
        <v>0</v>
      </c>
      <c r="AU441" s="335">
        <f>SUMPRODUCT(LEN($AC441:$AC444)-LEN(SUBSTITUTE($AC441:$AC444,"G", "")))</f>
        <v>0</v>
      </c>
      <c r="AV441" s="349">
        <f>SUMPRODUCT(LEN($L441:$AA444)-LEN(SUBSTITUTE($L441:$AA444,"M", "")))</f>
        <v>0</v>
      </c>
      <c r="AW441" s="362">
        <f>SUMPRODUCT(LEN($AD441:$AD444)-LEN(SUBSTITUTE($AD441:$AD444,"M", "")))</f>
        <v>0</v>
      </c>
      <c r="AX441" s="374">
        <f>SUMPRODUCT(LEN($AC441:$AC444)-LEN(SUBSTITUTE($AC441:$AC444,"M", "")))</f>
        <v>0</v>
      </c>
      <c r="AY441" s="416">
        <f>SUMPRODUCT(LEN($AE441:$AE444)-LEN(SUBSTITUTE($AE441:$AE444,"S", "")))</f>
        <v>0</v>
      </c>
      <c r="AZ441" s="410">
        <f>SUMPRODUCT(LEN($AE441:$AE444)-LEN(SUBSTITUTE($AE441:$AE444,"F", "")))</f>
        <v>0</v>
      </c>
      <c r="BA441" s="410">
        <f>SUMPRODUCT(LEN($AE441:$AE444)-LEN(SUBSTITUTE($AE441:$AE444,"G", "")))</f>
        <v>0</v>
      </c>
      <c r="BB441" s="413">
        <f>SUMPRODUCT(LEN($AE441:$AE444)-LEN(SUBSTITUTE($AE441:$AE444,"M", "")))</f>
        <v>0</v>
      </c>
    </row>
    <row r="442" spans="2:62" ht="28.15" customHeight="1" thickBot="1" x14ac:dyDescent="0.25">
      <c r="B442" s="30"/>
      <c r="C442" s="339"/>
      <c r="D442" s="221"/>
      <c r="E442" s="195"/>
      <c r="F442" s="195"/>
      <c r="G442" s="194"/>
      <c r="H442" s="359"/>
      <c r="I442" s="391"/>
      <c r="J442" s="391"/>
      <c r="K442" s="391"/>
      <c r="L442" s="33" t="s">
        <v>122</v>
      </c>
      <c r="M442" s="55"/>
      <c r="N442" s="33" t="s">
        <v>121</v>
      </c>
      <c r="O442" s="55"/>
      <c r="P442" s="33" t="s">
        <v>120</v>
      </c>
      <c r="Q442" s="55"/>
      <c r="R442" s="33" t="s">
        <v>119</v>
      </c>
      <c r="S442" s="55"/>
      <c r="T442" s="33" t="s">
        <v>118</v>
      </c>
      <c r="U442" s="55"/>
      <c r="V442" s="33" t="s">
        <v>117</v>
      </c>
      <c r="W442" s="55"/>
      <c r="X442" s="33" t="s">
        <v>116</v>
      </c>
      <c r="Y442" s="55"/>
      <c r="Z442" s="33" t="s">
        <v>115</v>
      </c>
      <c r="AA442" s="55"/>
      <c r="AB442" s="193"/>
      <c r="AC442" s="55"/>
      <c r="AD442" s="193"/>
      <c r="AE442" s="22"/>
      <c r="AF442" s="422"/>
      <c r="AG442" s="422"/>
      <c r="AH442" s="278"/>
      <c r="AI442" s="306"/>
      <c r="AJ442" s="379"/>
      <c r="AK442" s="347"/>
      <c r="AL442" s="377"/>
      <c r="AM442" s="379"/>
      <c r="AN442" s="347"/>
      <c r="AO442" s="377"/>
      <c r="AP442" s="379"/>
      <c r="AQ442" s="347"/>
      <c r="AR442" s="377"/>
      <c r="AS442" s="379"/>
      <c r="AT442" s="347"/>
      <c r="AU442" s="377"/>
      <c r="AV442" s="379"/>
      <c r="AW442" s="372"/>
      <c r="AX442" s="375"/>
      <c r="AY442" s="417"/>
      <c r="AZ442" s="411"/>
      <c r="BA442" s="411"/>
      <c r="BB442" s="414"/>
    </row>
    <row r="443" spans="2:62" ht="28.15" customHeight="1" x14ac:dyDescent="0.2">
      <c r="B443" s="30"/>
      <c r="C443" s="340"/>
      <c r="D443" s="218"/>
      <c r="E443" s="192"/>
      <c r="F443" s="192"/>
      <c r="G443" s="191"/>
      <c r="H443" s="360"/>
      <c r="I443" s="392"/>
      <c r="J443" s="392"/>
      <c r="K443" s="392"/>
      <c r="L443" s="25" t="s">
        <v>114</v>
      </c>
      <c r="M443" s="114"/>
      <c r="N443" s="25" t="s">
        <v>112</v>
      </c>
      <c r="O443" s="114"/>
      <c r="P443" s="25" t="s">
        <v>111</v>
      </c>
      <c r="Q443" s="114"/>
      <c r="R443" s="25" t="s">
        <v>110</v>
      </c>
      <c r="S443" s="114"/>
      <c r="T443" s="25" t="s">
        <v>109</v>
      </c>
      <c r="U443" s="114"/>
      <c r="V443" s="25" t="s">
        <v>108</v>
      </c>
      <c r="W443" s="114"/>
      <c r="X443" s="25" t="s">
        <v>107</v>
      </c>
      <c r="Y443" s="114"/>
      <c r="Z443" s="25" t="s">
        <v>106</v>
      </c>
      <c r="AA443" s="114"/>
      <c r="AB443" s="190"/>
      <c r="AC443" s="114"/>
      <c r="AD443" s="190"/>
      <c r="AE443" s="22"/>
      <c r="AF443" s="422"/>
      <c r="AG443" s="422"/>
      <c r="AH443" s="278"/>
      <c r="AI443" s="306"/>
      <c r="AJ443" s="379"/>
      <c r="AK443" s="347"/>
      <c r="AL443" s="377"/>
      <c r="AM443" s="379"/>
      <c r="AN443" s="347"/>
      <c r="AO443" s="377"/>
      <c r="AP443" s="379"/>
      <c r="AQ443" s="347"/>
      <c r="AR443" s="377"/>
      <c r="AS443" s="379"/>
      <c r="AT443" s="347"/>
      <c r="AU443" s="377"/>
      <c r="AV443" s="379"/>
      <c r="AW443" s="372"/>
      <c r="AX443" s="375"/>
      <c r="AY443" s="417"/>
      <c r="AZ443" s="411"/>
      <c r="BA443" s="411"/>
      <c r="BB443" s="414"/>
    </row>
    <row r="444" spans="2:62" ht="28.15" customHeight="1" thickBot="1" x14ac:dyDescent="0.25">
      <c r="B444" s="20"/>
      <c r="C444" s="341"/>
      <c r="D444" s="215"/>
      <c r="E444" s="189"/>
      <c r="F444" s="189"/>
      <c r="G444" s="188"/>
      <c r="H444" s="361"/>
      <c r="I444" s="394"/>
      <c r="J444" s="394"/>
      <c r="K444" s="394"/>
      <c r="L444" s="15" t="s">
        <v>105</v>
      </c>
      <c r="M444" s="16"/>
      <c r="N444" s="15" t="s">
        <v>104</v>
      </c>
      <c r="O444" s="16"/>
      <c r="P444" s="15" t="s">
        <v>103</v>
      </c>
      <c r="Q444" s="16"/>
      <c r="R444" s="15" t="s">
        <v>102</v>
      </c>
      <c r="S444" s="16"/>
      <c r="T444" s="15">
        <v>20</v>
      </c>
      <c r="U444" s="16"/>
      <c r="V444" s="15" t="s">
        <v>101</v>
      </c>
      <c r="W444" s="16"/>
      <c r="X444" s="15" t="s">
        <v>100</v>
      </c>
      <c r="Y444" s="16"/>
      <c r="Z444" s="15" t="s">
        <v>99</v>
      </c>
      <c r="AA444" s="16"/>
      <c r="AB444" s="187"/>
      <c r="AC444" s="16"/>
      <c r="AD444" s="186"/>
      <c r="AE444" s="11"/>
      <c r="AF444" s="423"/>
      <c r="AG444" s="423"/>
      <c r="AH444" s="277"/>
      <c r="AI444" s="306"/>
      <c r="AJ444" s="380"/>
      <c r="AK444" s="381"/>
      <c r="AL444" s="378"/>
      <c r="AM444" s="380"/>
      <c r="AN444" s="381"/>
      <c r="AO444" s="378"/>
      <c r="AP444" s="380"/>
      <c r="AQ444" s="381"/>
      <c r="AR444" s="378"/>
      <c r="AS444" s="380"/>
      <c r="AT444" s="381"/>
      <c r="AU444" s="378"/>
      <c r="AV444" s="380"/>
      <c r="AW444" s="373"/>
      <c r="AX444" s="376"/>
      <c r="AY444" s="418"/>
      <c r="AZ444" s="412"/>
      <c r="BA444" s="412"/>
      <c r="BB444" s="415"/>
    </row>
    <row r="445" spans="2:62" ht="85.9" customHeight="1" thickTop="1" thickBot="1" x14ac:dyDescent="0.35">
      <c r="B445" s="113" t="s">
        <v>173</v>
      </c>
      <c r="C445" s="103" t="s">
        <v>172</v>
      </c>
      <c r="D445" s="108" t="s">
        <v>171</v>
      </c>
      <c r="E445" s="211" t="s">
        <v>170</v>
      </c>
      <c r="F445" s="210"/>
      <c r="G445" s="209"/>
      <c r="H445" s="109" t="s">
        <v>169</v>
      </c>
      <c r="I445" s="108" t="s">
        <v>96</v>
      </c>
      <c r="J445" s="108" t="s">
        <v>168</v>
      </c>
      <c r="K445" s="108" t="s">
        <v>97</v>
      </c>
      <c r="L445" s="365" t="s">
        <v>167</v>
      </c>
      <c r="M445" s="366"/>
      <c r="N445" s="365" t="s">
        <v>166</v>
      </c>
      <c r="O445" s="366"/>
      <c r="P445" s="365" t="s">
        <v>166</v>
      </c>
      <c r="Q445" s="367"/>
      <c r="R445" s="365" t="s">
        <v>166</v>
      </c>
      <c r="S445" s="367"/>
      <c r="T445" s="365" t="s">
        <v>166</v>
      </c>
      <c r="U445" s="367"/>
      <c r="V445" s="365" t="s">
        <v>166</v>
      </c>
      <c r="W445" s="367"/>
      <c r="X445" s="365" t="s">
        <v>166</v>
      </c>
      <c r="Y445" s="367"/>
      <c r="Z445" s="365" t="s">
        <v>166</v>
      </c>
      <c r="AA445" s="367"/>
      <c r="AB445" s="368" t="s">
        <v>165</v>
      </c>
      <c r="AC445" s="367"/>
      <c r="AD445" s="109" t="s">
        <v>164</v>
      </c>
      <c r="AE445" s="109" t="s">
        <v>163</v>
      </c>
      <c r="AF445" s="108" t="s">
        <v>162</v>
      </c>
      <c r="AG445" s="108" t="s">
        <v>161</v>
      </c>
      <c r="AH445" s="286" t="s">
        <v>160</v>
      </c>
      <c r="AI445" s="293"/>
      <c r="AJ445" s="104" t="s">
        <v>159</v>
      </c>
      <c r="AK445" s="103" t="s">
        <v>158</v>
      </c>
      <c r="AL445" s="102" t="s">
        <v>157</v>
      </c>
      <c r="AM445" s="104" t="s">
        <v>156</v>
      </c>
      <c r="AN445" s="103" t="s">
        <v>155</v>
      </c>
      <c r="AO445" s="102" t="s">
        <v>154</v>
      </c>
      <c r="AP445" s="104" t="s">
        <v>153</v>
      </c>
      <c r="AQ445" s="103" t="s">
        <v>152</v>
      </c>
      <c r="AR445" s="105" t="s">
        <v>151</v>
      </c>
      <c r="AS445" s="104" t="s">
        <v>150</v>
      </c>
      <c r="AT445" s="103" t="s">
        <v>149</v>
      </c>
      <c r="AU445" s="102" t="s">
        <v>148</v>
      </c>
      <c r="AV445" s="104" t="s">
        <v>147</v>
      </c>
      <c r="AW445" s="103" t="s">
        <v>146</v>
      </c>
      <c r="AX445" s="102" t="s">
        <v>145</v>
      </c>
      <c r="AY445" s="101" t="s">
        <v>144</v>
      </c>
      <c r="AZ445" s="100" t="s">
        <v>143</v>
      </c>
      <c r="BA445" s="100" t="s">
        <v>142</v>
      </c>
      <c r="BB445" s="99" t="s">
        <v>141</v>
      </c>
    </row>
    <row r="446" spans="2:62" ht="48" thickBot="1" x14ac:dyDescent="0.3">
      <c r="B446" s="98" t="s">
        <v>213</v>
      </c>
      <c r="C446" s="97"/>
      <c r="D446" s="208">
        <v>243</v>
      </c>
      <c r="E446" s="425">
        <v>4674.74</v>
      </c>
      <c r="F446" s="426"/>
      <c r="G446" s="427"/>
      <c r="H446" s="95" t="s">
        <v>139</v>
      </c>
      <c r="I446" s="94"/>
      <c r="J446" s="94"/>
      <c r="K446" s="93"/>
      <c r="L446" s="92"/>
      <c r="M446" s="88"/>
      <c r="N446" s="92"/>
      <c r="O446" s="88"/>
      <c r="P446" s="92"/>
      <c r="Q446" s="88"/>
      <c r="R446" s="92"/>
      <c r="S446" s="88"/>
      <c r="T446" s="92"/>
      <c r="U446" s="88"/>
      <c r="V446" s="92"/>
      <c r="W446" s="88"/>
      <c r="X446" s="92"/>
      <c r="Y446" s="88"/>
      <c r="Z446" s="92"/>
      <c r="AA446" s="207"/>
      <c r="AB446" s="90" t="s">
        <v>138</v>
      </c>
      <c r="AC446" s="88"/>
      <c r="AD446" s="88"/>
      <c r="AE446" s="88"/>
      <c r="AF446" s="87"/>
      <c r="AG446" s="87"/>
      <c r="AH446" s="285"/>
      <c r="AI446" s="66" t="s">
        <v>137</v>
      </c>
      <c r="AJ446" s="85">
        <f t="shared" ref="AJ446:BB446" si="58">SUM(AJ448:AJ459)</f>
        <v>58</v>
      </c>
      <c r="AK446" s="84">
        <f t="shared" si="58"/>
        <v>0</v>
      </c>
      <c r="AL446" s="83">
        <f t="shared" si="58"/>
        <v>0</v>
      </c>
      <c r="AM446" s="85">
        <f t="shared" si="58"/>
        <v>9</v>
      </c>
      <c r="AN446" s="84">
        <f t="shared" si="58"/>
        <v>0</v>
      </c>
      <c r="AO446" s="83">
        <f t="shared" si="58"/>
        <v>0</v>
      </c>
      <c r="AP446" s="85">
        <f t="shared" si="58"/>
        <v>0</v>
      </c>
      <c r="AQ446" s="84">
        <f t="shared" si="58"/>
        <v>0</v>
      </c>
      <c r="AR446" s="83">
        <f t="shared" si="58"/>
        <v>0</v>
      </c>
      <c r="AS446" s="85">
        <f t="shared" si="58"/>
        <v>15</v>
      </c>
      <c r="AT446" s="84">
        <f t="shared" si="58"/>
        <v>0</v>
      </c>
      <c r="AU446" s="83">
        <f t="shared" si="58"/>
        <v>0</v>
      </c>
      <c r="AV446" s="85">
        <f t="shared" si="58"/>
        <v>0</v>
      </c>
      <c r="AW446" s="84">
        <f t="shared" si="58"/>
        <v>0</v>
      </c>
      <c r="AX446" s="83">
        <f t="shared" si="58"/>
        <v>0</v>
      </c>
      <c r="AY446" s="82">
        <f t="shared" si="58"/>
        <v>0</v>
      </c>
      <c r="AZ446" s="81">
        <f t="shared" si="58"/>
        <v>0</v>
      </c>
      <c r="BA446" s="81">
        <f t="shared" si="58"/>
        <v>0</v>
      </c>
      <c r="BB446" s="80">
        <f t="shared" si="58"/>
        <v>0</v>
      </c>
      <c r="BC446" s="79" t="s">
        <v>136</v>
      </c>
      <c r="BF446" s="5">
        <f>SUM(AJ446:AL446)/$BG$5</f>
        <v>58</v>
      </c>
      <c r="BG446" s="5">
        <f>SUM(AM446:AO446,AY446)/$BG$5</f>
        <v>9</v>
      </c>
      <c r="BH446" s="5">
        <f>SUM(AP446:AR446,AZ446)/$BG$5</f>
        <v>0</v>
      </c>
      <c r="BI446" s="5">
        <f>SUM(AS446:AU446,BA446)/$BG$5</f>
        <v>15</v>
      </c>
      <c r="BJ446" s="5">
        <f>SUM(AV446:AX446,BB446)/$BG$5</f>
        <v>0</v>
      </c>
    </row>
    <row r="447" spans="2:62" ht="37.5" thickBot="1" x14ac:dyDescent="0.3">
      <c r="B447" s="78"/>
      <c r="C447" s="77"/>
      <c r="D447" s="206"/>
      <c r="E447" s="205"/>
      <c r="F447" s="205"/>
      <c r="G447" s="204"/>
      <c r="H447" s="73"/>
      <c r="I447" s="70"/>
      <c r="J447" s="70"/>
      <c r="K447" s="72"/>
      <c r="L447" s="70"/>
      <c r="M447" s="69"/>
      <c r="N447" s="70"/>
      <c r="O447" s="69"/>
      <c r="P447" s="70"/>
      <c r="Q447" s="69"/>
      <c r="R447" s="70"/>
      <c r="S447" s="69"/>
      <c r="T447" s="70"/>
      <c r="U447" s="69"/>
      <c r="V447" s="70"/>
      <c r="W447" s="69"/>
      <c r="X447" s="70"/>
      <c r="Y447" s="69"/>
      <c r="Z447" s="70"/>
      <c r="AA447" s="69"/>
      <c r="AB447" s="71"/>
      <c r="AC447" s="69"/>
      <c r="AD447" s="69"/>
      <c r="AE447" s="69"/>
      <c r="AF447" s="68"/>
      <c r="AG447" s="68"/>
      <c r="AH447" s="285"/>
      <c r="AI447" s="66" t="s">
        <v>135</v>
      </c>
      <c r="AJ447" s="65">
        <f t="shared" ref="AJ447:BB447" si="59">AJ446/3</f>
        <v>19.333333333333332</v>
      </c>
      <c r="AK447" s="64">
        <f t="shared" si="59"/>
        <v>0</v>
      </c>
      <c r="AL447" s="63">
        <f t="shared" si="59"/>
        <v>0</v>
      </c>
      <c r="AM447" s="65">
        <f t="shared" si="59"/>
        <v>3</v>
      </c>
      <c r="AN447" s="64">
        <f t="shared" si="59"/>
        <v>0</v>
      </c>
      <c r="AO447" s="63">
        <f t="shared" si="59"/>
        <v>0</v>
      </c>
      <c r="AP447" s="65">
        <f t="shared" si="59"/>
        <v>0</v>
      </c>
      <c r="AQ447" s="64">
        <f t="shared" si="59"/>
        <v>0</v>
      </c>
      <c r="AR447" s="63">
        <f t="shared" si="59"/>
        <v>0</v>
      </c>
      <c r="AS447" s="65">
        <f t="shared" si="59"/>
        <v>5</v>
      </c>
      <c r="AT447" s="64">
        <f t="shared" si="59"/>
        <v>0</v>
      </c>
      <c r="AU447" s="63">
        <f t="shared" si="59"/>
        <v>0</v>
      </c>
      <c r="AV447" s="65">
        <f t="shared" si="59"/>
        <v>0</v>
      </c>
      <c r="AW447" s="64">
        <f t="shared" si="59"/>
        <v>0</v>
      </c>
      <c r="AX447" s="63">
        <f t="shared" si="59"/>
        <v>0</v>
      </c>
      <c r="AY447" s="62">
        <f t="shared" si="59"/>
        <v>0</v>
      </c>
      <c r="AZ447" s="61">
        <f t="shared" si="59"/>
        <v>0</v>
      </c>
      <c r="BA447" s="61">
        <f t="shared" si="59"/>
        <v>0</v>
      </c>
      <c r="BB447" s="60">
        <f t="shared" si="59"/>
        <v>0</v>
      </c>
      <c r="BC447" s="59" t="s">
        <v>134</v>
      </c>
    </row>
    <row r="448" spans="2:62" ht="28.15" customHeight="1" x14ac:dyDescent="0.2">
      <c r="B448" s="30"/>
      <c r="C448" s="338">
        <v>1</v>
      </c>
      <c r="D448" s="212"/>
      <c r="E448" s="198"/>
      <c r="F448" s="198"/>
      <c r="G448" s="197"/>
      <c r="H448" s="358" t="s">
        <v>133</v>
      </c>
      <c r="I448" s="390">
        <v>168</v>
      </c>
      <c r="J448" s="390">
        <v>34</v>
      </c>
      <c r="K448" s="390">
        <v>7</v>
      </c>
      <c r="L448" s="42" t="s">
        <v>131</v>
      </c>
      <c r="M448" s="43" t="s">
        <v>132</v>
      </c>
      <c r="N448" s="42" t="s">
        <v>129</v>
      </c>
      <c r="O448" s="43" t="s">
        <v>179</v>
      </c>
      <c r="P448" s="42" t="s">
        <v>128</v>
      </c>
      <c r="Q448" s="43" t="s">
        <v>458</v>
      </c>
      <c r="R448" s="42" t="s">
        <v>127</v>
      </c>
      <c r="S448" s="43" t="s">
        <v>458</v>
      </c>
      <c r="T448" s="42" t="s">
        <v>126</v>
      </c>
      <c r="U448" s="43" t="s">
        <v>556</v>
      </c>
      <c r="V448" s="42" t="s">
        <v>125</v>
      </c>
      <c r="W448" s="43" t="s">
        <v>493</v>
      </c>
      <c r="X448" s="42" t="s">
        <v>124</v>
      </c>
      <c r="Y448" s="43" t="s">
        <v>130</v>
      </c>
      <c r="Z448" s="42" t="s">
        <v>123</v>
      </c>
      <c r="AA448" s="43"/>
      <c r="AB448" s="196"/>
      <c r="AC448" s="43"/>
      <c r="AD448" s="196"/>
      <c r="AE448" s="58"/>
      <c r="AF448" s="421"/>
      <c r="AG448" s="421"/>
      <c r="AH448" s="279"/>
      <c r="AI448" s="306"/>
      <c r="AJ448" s="349">
        <f>SUMPRODUCT(LEN($M448:$AA451)-LEN(SUBSTITUTE($M448:$AA451,"A", "")))</f>
        <v>58</v>
      </c>
      <c r="AK448" s="352">
        <f>SUMPRODUCT(LEN($AD448:$AD451)-LEN(SUBSTITUTE($AD448:$AD451,"A", "")))</f>
        <v>0</v>
      </c>
      <c r="AL448" s="335">
        <f>SUMPRODUCT(LEN($AC448:$AC451)-LEN(SUBSTITUTE($AC448:$AC451,"A", "")))</f>
        <v>0</v>
      </c>
      <c r="AM448" s="349">
        <f>SUMPRODUCT(LEN($M448:$AA451)-LEN(SUBSTITUTE($M448:$AA451,"S", "")))</f>
        <v>9</v>
      </c>
      <c r="AN448" s="352">
        <f>SUMPRODUCT(LEN($AD448:$AD451)-LEN(SUBSTITUTE($AD448:$AD451,"S", "")))</f>
        <v>0</v>
      </c>
      <c r="AO448" s="335">
        <f>SUMPRODUCT(LEN($AC448:$AC451)-LEN(SUBSTITUTE($AC448:$AC451,"S", "")))</f>
        <v>0</v>
      </c>
      <c r="AP448" s="349">
        <f>SUMPRODUCT(LEN($M448:$AA451)-LEN(SUBSTITUTE($M448:$AA451,"F", "")))</f>
        <v>0</v>
      </c>
      <c r="AQ448" s="352">
        <f>SUMPRODUCT(LEN($AD448:$AD451)-LEN(SUBSTITUTE($AD448:$AD451,"F", "")))</f>
        <v>0</v>
      </c>
      <c r="AR448" s="335">
        <f>SUMPRODUCT(LEN($AC448:$AC451)-LEN(SUBSTITUTE($AC448:$AC451,"F", "")))</f>
        <v>0</v>
      </c>
      <c r="AS448" s="349">
        <f>SUMPRODUCT(LEN($M448:$AA451)-LEN(SUBSTITUTE($M448:$AA451,"G", "")))</f>
        <v>15</v>
      </c>
      <c r="AT448" s="352">
        <f>SUMPRODUCT(LEN($AD448:$AD451)-LEN(SUBSTITUTE($AD448:$AD451,"G", "")))</f>
        <v>0</v>
      </c>
      <c r="AU448" s="335">
        <f>SUMPRODUCT(LEN($AC448:$AC451)-LEN(SUBSTITUTE($AC448:$AC451,"G", "")))</f>
        <v>0</v>
      </c>
      <c r="AV448" s="349">
        <f>SUMPRODUCT(LEN($L448:$AA451)-LEN(SUBSTITUTE($L448:$AA451,"M", "")))</f>
        <v>0</v>
      </c>
      <c r="AW448" s="362">
        <f>SUMPRODUCT(LEN($AD448:$AD451)-LEN(SUBSTITUTE($AD448:$AD451,"M", "")))</f>
        <v>0</v>
      </c>
      <c r="AX448" s="374">
        <f>SUMPRODUCT(LEN($AC448:$AC451)-LEN(SUBSTITUTE($AC448:$AC451,"M", "")))</f>
        <v>0</v>
      </c>
      <c r="AY448" s="416">
        <f>SUMPRODUCT(LEN($AE448:$AE451)-LEN(SUBSTITUTE($AE448:$AE451,"S", "")))</f>
        <v>0</v>
      </c>
      <c r="AZ448" s="410">
        <f>SUMPRODUCT(LEN($AE448:$AE451)-LEN(SUBSTITUTE($AE448:$AE451,"F", "")))</f>
        <v>0</v>
      </c>
      <c r="BA448" s="410">
        <f>SUMPRODUCT(LEN($AE448:$AE451)-LEN(SUBSTITUTE($AE448:$AE451,"G", "")))</f>
        <v>0</v>
      </c>
      <c r="BB448" s="413">
        <f>SUMPRODUCT(LEN($AE448:$AE451)-LEN(SUBSTITUTE($AE448:$AE451,"M", "")))</f>
        <v>0</v>
      </c>
    </row>
    <row r="449" spans="2:62" ht="28.15" customHeight="1" thickBot="1" x14ac:dyDescent="0.25">
      <c r="B449" s="30"/>
      <c r="C449" s="339"/>
      <c r="D449" s="221"/>
      <c r="E449" s="195"/>
      <c r="F449" s="195"/>
      <c r="G449" s="194"/>
      <c r="H449" s="359"/>
      <c r="I449" s="391"/>
      <c r="J449" s="391"/>
      <c r="K449" s="391"/>
      <c r="L449" s="33" t="s">
        <v>122</v>
      </c>
      <c r="M449" s="55" t="s">
        <v>185</v>
      </c>
      <c r="N449" s="33" t="s">
        <v>121</v>
      </c>
      <c r="O449" s="55" t="s">
        <v>1167</v>
      </c>
      <c r="P449" s="33" t="s">
        <v>120</v>
      </c>
      <c r="Q449" s="55" t="s">
        <v>458</v>
      </c>
      <c r="R449" s="33" t="s">
        <v>119</v>
      </c>
      <c r="S449" s="55" t="s">
        <v>527</v>
      </c>
      <c r="T449" s="33" t="s">
        <v>118</v>
      </c>
      <c r="U449" s="55" t="s">
        <v>703</v>
      </c>
      <c r="V449" s="33" t="s">
        <v>117</v>
      </c>
      <c r="W449" s="55" t="s">
        <v>542</v>
      </c>
      <c r="X449" s="33" t="s">
        <v>116</v>
      </c>
      <c r="Y449" s="55" t="s">
        <v>130</v>
      </c>
      <c r="Z449" s="33" t="s">
        <v>115</v>
      </c>
      <c r="AA449" s="55"/>
      <c r="AB449" s="193"/>
      <c r="AC449" s="55"/>
      <c r="AD449" s="193"/>
      <c r="AE449" s="57"/>
      <c r="AF449" s="422"/>
      <c r="AG449" s="422"/>
      <c r="AH449" s="278"/>
      <c r="AI449" s="306"/>
      <c r="AJ449" s="379"/>
      <c r="AK449" s="347"/>
      <c r="AL449" s="377"/>
      <c r="AM449" s="379"/>
      <c r="AN449" s="347"/>
      <c r="AO449" s="377"/>
      <c r="AP449" s="379"/>
      <c r="AQ449" s="347"/>
      <c r="AR449" s="377"/>
      <c r="AS449" s="379"/>
      <c r="AT449" s="347"/>
      <c r="AU449" s="377"/>
      <c r="AV449" s="379"/>
      <c r="AW449" s="372"/>
      <c r="AX449" s="375"/>
      <c r="AY449" s="417"/>
      <c r="AZ449" s="411"/>
      <c r="BA449" s="411"/>
      <c r="BB449" s="414"/>
    </row>
    <row r="450" spans="2:62" ht="28.15" customHeight="1" x14ac:dyDescent="0.2">
      <c r="B450" s="30"/>
      <c r="C450" s="340"/>
      <c r="D450" s="218"/>
      <c r="E450" s="192"/>
      <c r="F450" s="192"/>
      <c r="G450" s="191"/>
      <c r="H450" s="360">
        <v>243</v>
      </c>
      <c r="I450" s="392"/>
      <c r="J450" s="392"/>
      <c r="K450" s="392"/>
      <c r="L450" s="25" t="s">
        <v>114</v>
      </c>
      <c r="M450" s="114" t="s">
        <v>458</v>
      </c>
      <c r="N450" s="25" t="s">
        <v>112</v>
      </c>
      <c r="O450" s="114" t="s">
        <v>458</v>
      </c>
      <c r="P450" s="25" t="s">
        <v>111</v>
      </c>
      <c r="Q450" s="114" t="s">
        <v>684</v>
      </c>
      <c r="R450" s="25" t="s">
        <v>110</v>
      </c>
      <c r="S450" s="114" t="s">
        <v>1042</v>
      </c>
      <c r="T450" s="25" t="s">
        <v>109</v>
      </c>
      <c r="U450" s="114" t="s">
        <v>707</v>
      </c>
      <c r="V450" s="25" t="s">
        <v>108</v>
      </c>
      <c r="W450" s="114" t="s">
        <v>467</v>
      </c>
      <c r="X450" s="25" t="s">
        <v>107</v>
      </c>
      <c r="Y450" s="114" t="s">
        <v>130</v>
      </c>
      <c r="Z450" s="25" t="s">
        <v>106</v>
      </c>
      <c r="AA450" s="114"/>
      <c r="AB450" s="190"/>
      <c r="AC450" s="114"/>
      <c r="AD450" s="190"/>
      <c r="AE450" s="57"/>
      <c r="AF450" s="422"/>
      <c r="AG450" s="422"/>
      <c r="AH450" s="278"/>
      <c r="AI450" s="306"/>
      <c r="AJ450" s="379"/>
      <c r="AK450" s="347"/>
      <c r="AL450" s="377"/>
      <c r="AM450" s="379"/>
      <c r="AN450" s="347"/>
      <c r="AO450" s="377"/>
      <c r="AP450" s="379"/>
      <c r="AQ450" s="347"/>
      <c r="AR450" s="377"/>
      <c r="AS450" s="379"/>
      <c r="AT450" s="347"/>
      <c r="AU450" s="377"/>
      <c r="AV450" s="379"/>
      <c r="AW450" s="372"/>
      <c r="AX450" s="375"/>
      <c r="AY450" s="417"/>
      <c r="AZ450" s="411"/>
      <c r="BA450" s="411"/>
      <c r="BB450" s="414"/>
    </row>
    <row r="451" spans="2:62" ht="28.15" customHeight="1" thickBot="1" x14ac:dyDescent="0.25">
      <c r="B451" s="30"/>
      <c r="C451" s="355"/>
      <c r="D451" s="246"/>
      <c r="E451" s="200"/>
      <c r="F451" s="200"/>
      <c r="G451" s="199"/>
      <c r="H451" s="361"/>
      <c r="I451" s="393"/>
      <c r="J451" s="393"/>
      <c r="K451" s="393"/>
      <c r="L451" s="50" t="s">
        <v>105</v>
      </c>
      <c r="M451" s="51" t="s">
        <v>132</v>
      </c>
      <c r="N451" s="50" t="s">
        <v>104</v>
      </c>
      <c r="O451" s="51" t="s">
        <v>132</v>
      </c>
      <c r="P451" s="50" t="s">
        <v>103</v>
      </c>
      <c r="Q451" s="51" t="s">
        <v>458</v>
      </c>
      <c r="R451" s="50" t="s">
        <v>102</v>
      </c>
      <c r="S451" s="51" t="s">
        <v>717</v>
      </c>
      <c r="T451" s="50">
        <v>20</v>
      </c>
      <c r="U451" s="51" t="s">
        <v>491</v>
      </c>
      <c r="V451" s="50" t="s">
        <v>101</v>
      </c>
      <c r="W451" s="51" t="s">
        <v>467</v>
      </c>
      <c r="X451" s="50" t="s">
        <v>100</v>
      </c>
      <c r="Y451" s="51"/>
      <c r="Z451" s="50" t="s">
        <v>99</v>
      </c>
      <c r="AA451" s="51"/>
      <c r="AB451" s="187"/>
      <c r="AC451" s="51"/>
      <c r="AD451" s="187"/>
      <c r="AE451" s="56"/>
      <c r="AF451" s="424"/>
      <c r="AG451" s="424"/>
      <c r="AH451" s="280"/>
      <c r="AI451" s="306"/>
      <c r="AJ451" s="380"/>
      <c r="AK451" s="381"/>
      <c r="AL451" s="378"/>
      <c r="AM451" s="380"/>
      <c r="AN451" s="381"/>
      <c r="AO451" s="378"/>
      <c r="AP451" s="380"/>
      <c r="AQ451" s="381"/>
      <c r="AR451" s="378"/>
      <c r="AS451" s="380"/>
      <c r="AT451" s="381"/>
      <c r="AU451" s="378"/>
      <c r="AV451" s="380"/>
      <c r="AW451" s="373"/>
      <c r="AX451" s="376"/>
      <c r="AY451" s="418"/>
      <c r="AZ451" s="412"/>
      <c r="BA451" s="412"/>
      <c r="BB451" s="415"/>
    </row>
    <row r="452" spans="2:62" ht="28.15" customHeight="1" x14ac:dyDescent="0.2">
      <c r="B452" s="30"/>
      <c r="C452" s="338">
        <v>2</v>
      </c>
      <c r="D452" s="212"/>
      <c r="E452" s="198"/>
      <c r="F452" s="198"/>
      <c r="G452" s="197"/>
      <c r="H452" s="358"/>
      <c r="I452" s="390"/>
      <c r="J452" s="390"/>
      <c r="K452" s="390"/>
      <c r="L452" s="42" t="s">
        <v>131</v>
      </c>
      <c r="M452" s="43"/>
      <c r="N452" s="42" t="s">
        <v>129</v>
      </c>
      <c r="O452" s="43"/>
      <c r="P452" s="42" t="s">
        <v>128</v>
      </c>
      <c r="Q452" s="43"/>
      <c r="R452" s="42" t="s">
        <v>127</v>
      </c>
      <c r="S452" s="43"/>
      <c r="T452" s="42" t="s">
        <v>126</v>
      </c>
      <c r="U452" s="43"/>
      <c r="V452" s="42" t="s">
        <v>125</v>
      </c>
      <c r="W452" s="43"/>
      <c r="X452" s="42" t="s">
        <v>124</v>
      </c>
      <c r="Y452" s="43"/>
      <c r="Z452" s="42" t="s">
        <v>123</v>
      </c>
      <c r="AA452" s="43"/>
      <c r="AB452" s="196"/>
      <c r="AC452" s="43"/>
      <c r="AD452" s="196"/>
      <c r="AE452" s="39"/>
      <c r="AF452" s="421"/>
      <c r="AG452" s="421"/>
      <c r="AH452" s="279"/>
      <c r="AI452" s="306"/>
      <c r="AJ452" s="349">
        <f>SUMPRODUCT(LEN($M452:$AA455)-LEN(SUBSTITUTE($M452:$AA455,"A", "")))</f>
        <v>0</v>
      </c>
      <c r="AK452" s="352">
        <f>SUMPRODUCT(LEN($AD452:$AD455)-LEN(SUBSTITUTE($AD452:$AD455,"A", "")))</f>
        <v>0</v>
      </c>
      <c r="AL452" s="335">
        <f>SUMPRODUCT(LEN($AC452:$AC455)-LEN(SUBSTITUTE($AC452:$AC455,"A", "")))</f>
        <v>0</v>
      </c>
      <c r="AM452" s="349">
        <f>SUMPRODUCT(LEN($M452:$AA455)-LEN(SUBSTITUTE($M452:$AA455,"S", "")))</f>
        <v>0</v>
      </c>
      <c r="AN452" s="352">
        <f>SUMPRODUCT(LEN($AD452:$AD455)-LEN(SUBSTITUTE($AD452:$AD455,"S", "")))</f>
        <v>0</v>
      </c>
      <c r="AO452" s="335">
        <f>SUMPRODUCT(LEN($AC452:$AC455)-LEN(SUBSTITUTE($AC452:$AC455,"S", "")))</f>
        <v>0</v>
      </c>
      <c r="AP452" s="349">
        <f>SUMPRODUCT(LEN($M452:$AA455)-LEN(SUBSTITUTE($M452:$AA455,"F", "")))</f>
        <v>0</v>
      </c>
      <c r="AQ452" s="352">
        <f>SUMPRODUCT(LEN($AD452:$AD455)-LEN(SUBSTITUTE($AD452:$AD455,"F", "")))</f>
        <v>0</v>
      </c>
      <c r="AR452" s="335">
        <f>SUMPRODUCT(LEN($AC452:$AC455)-LEN(SUBSTITUTE($AC452:$AC455,"F", "")))</f>
        <v>0</v>
      </c>
      <c r="AS452" s="349">
        <f>SUMPRODUCT(LEN($M452:$AA455)-LEN(SUBSTITUTE($M452:$AA455,"G", "")))</f>
        <v>0</v>
      </c>
      <c r="AT452" s="352">
        <f>SUMPRODUCT(LEN($AD452:$AD455)-LEN(SUBSTITUTE($AD452:$AD455,"G", "")))</f>
        <v>0</v>
      </c>
      <c r="AU452" s="335">
        <f>SUMPRODUCT(LEN($AC452:$AC455)-LEN(SUBSTITUTE($AC452:$AC455,"G", "")))</f>
        <v>0</v>
      </c>
      <c r="AV452" s="349">
        <f>SUMPRODUCT(LEN($L452:$AA455)-LEN(SUBSTITUTE($L452:$AA455,"M", "")))</f>
        <v>0</v>
      </c>
      <c r="AW452" s="362">
        <f>SUMPRODUCT(LEN($AD452:$AD455)-LEN(SUBSTITUTE($AD452:$AD455,"M", "")))</f>
        <v>0</v>
      </c>
      <c r="AX452" s="374">
        <f>SUMPRODUCT(LEN($AC452:$AC455)-LEN(SUBSTITUTE($AC452:$AC455,"M", "")))</f>
        <v>0</v>
      </c>
      <c r="AY452" s="416">
        <f>SUMPRODUCT(LEN($AE452:$AE455)-LEN(SUBSTITUTE($AE452:$AE455,"S", "")))</f>
        <v>0</v>
      </c>
      <c r="AZ452" s="410">
        <f>SUMPRODUCT(LEN($AE452:$AE455)-LEN(SUBSTITUTE($AE452:$AE455,"F", "")))</f>
        <v>0</v>
      </c>
      <c r="BA452" s="410">
        <f>SUMPRODUCT(LEN($AE452:$AE455)-LEN(SUBSTITUTE($AE452:$AE455,"G", "")))</f>
        <v>0</v>
      </c>
      <c r="BB452" s="413">
        <f>SUMPRODUCT(LEN($AE452:$AE455)-LEN(SUBSTITUTE($AE452:$AE455,"M", "")))</f>
        <v>0</v>
      </c>
    </row>
    <row r="453" spans="2:62" ht="28.15" customHeight="1" thickBot="1" x14ac:dyDescent="0.25">
      <c r="B453" s="30"/>
      <c r="C453" s="339"/>
      <c r="D453" s="221"/>
      <c r="E453" s="195"/>
      <c r="F453" s="195"/>
      <c r="G453" s="194"/>
      <c r="H453" s="359"/>
      <c r="I453" s="391"/>
      <c r="J453" s="391"/>
      <c r="K453" s="391"/>
      <c r="L453" s="33" t="s">
        <v>122</v>
      </c>
      <c r="M453" s="55"/>
      <c r="N453" s="33" t="s">
        <v>121</v>
      </c>
      <c r="O453" s="55"/>
      <c r="P453" s="33" t="s">
        <v>120</v>
      </c>
      <c r="Q453" s="55"/>
      <c r="R453" s="33" t="s">
        <v>119</v>
      </c>
      <c r="S453" s="55"/>
      <c r="T453" s="33" t="s">
        <v>118</v>
      </c>
      <c r="U453" s="55"/>
      <c r="V453" s="33" t="s">
        <v>117</v>
      </c>
      <c r="W453" s="55"/>
      <c r="X453" s="33" t="s">
        <v>116</v>
      </c>
      <c r="Y453" s="55"/>
      <c r="Z453" s="33" t="s">
        <v>115</v>
      </c>
      <c r="AA453" s="55"/>
      <c r="AB453" s="193"/>
      <c r="AC453" s="55"/>
      <c r="AD453" s="193"/>
      <c r="AE453" s="22"/>
      <c r="AF453" s="422"/>
      <c r="AG453" s="422"/>
      <c r="AH453" s="278"/>
      <c r="AI453" s="306"/>
      <c r="AJ453" s="379"/>
      <c r="AK453" s="347"/>
      <c r="AL453" s="377"/>
      <c r="AM453" s="379"/>
      <c r="AN453" s="347"/>
      <c r="AO453" s="377"/>
      <c r="AP453" s="379"/>
      <c r="AQ453" s="347"/>
      <c r="AR453" s="377"/>
      <c r="AS453" s="379"/>
      <c r="AT453" s="347"/>
      <c r="AU453" s="377"/>
      <c r="AV453" s="379"/>
      <c r="AW453" s="372"/>
      <c r="AX453" s="375"/>
      <c r="AY453" s="417"/>
      <c r="AZ453" s="411"/>
      <c r="BA453" s="411"/>
      <c r="BB453" s="414"/>
    </row>
    <row r="454" spans="2:62" ht="28.15" customHeight="1" x14ac:dyDescent="0.2">
      <c r="B454" s="30"/>
      <c r="C454" s="340"/>
      <c r="D454" s="218"/>
      <c r="E454" s="192"/>
      <c r="F454" s="192"/>
      <c r="G454" s="191"/>
      <c r="H454" s="360"/>
      <c r="I454" s="392"/>
      <c r="J454" s="392"/>
      <c r="K454" s="392"/>
      <c r="L454" s="25" t="s">
        <v>114</v>
      </c>
      <c r="M454" s="114"/>
      <c r="N454" s="25" t="s">
        <v>112</v>
      </c>
      <c r="O454" s="114"/>
      <c r="P454" s="25" t="s">
        <v>111</v>
      </c>
      <c r="Q454" s="114"/>
      <c r="R454" s="25" t="s">
        <v>110</v>
      </c>
      <c r="S454" s="114"/>
      <c r="T454" s="25" t="s">
        <v>109</v>
      </c>
      <c r="U454" s="114"/>
      <c r="V454" s="25" t="s">
        <v>108</v>
      </c>
      <c r="W454" s="114"/>
      <c r="X454" s="25" t="s">
        <v>107</v>
      </c>
      <c r="Y454" s="114"/>
      <c r="Z454" s="25" t="s">
        <v>106</v>
      </c>
      <c r="AA454" s="114"/>
      <c r="AB454" s="190"/>
      <c r="AC454" s="114"/>
      <c r="AD454" s="190"/>
      <c r="AE454" s="22"/>
      <c r="AF454" s="422"/>
      <c r="AG454" s="422"/>
      <c r="AH454" s="278"/>
      <c r="AI454" s="306"/>
      <c r="AJ454" s="379"/>
      <c r="AK454" s="347"/>
      <c r="AL454" s="377"/>
      <c r="AM454" s="379"/>
      <c r="AN454" s="347"/>
      <c r="AO454" s="377"/>
      <c r="AP454" s="379"/>
      <c r="AQ454" s="347"/>
      <c r="AR454" s="377"/>
      <c r="AS454" s="379"/>
      <c r="AT454" s="347"/>
      <c r="AU454" s="377"/>
      <c r="AV454" s="379"/>
      <c r="AW454" s="372"/>
      <c r="AX454" s="375"/>
      <c r="AY454" s="417"/>
      <c r="AZ454" s="411"/>
      <c r="BA454" s="411"/>
      <c r="BB454" s="414"/>
    </row>
    <row r="455" spans="2:62" ht="28.15" customHeight="1" thickBot="1" x14ac:dyDescent="0.25">
      <c r="B455" s="30"/>
      <c r="C455" s="355"/>
      <c r="D455" s="246"/>
      <c r="E455" s="200"/>
      <c r="F455" s="200"/>
      <c r="G455" s="199"/>
      <c r="H455" s="361"/>
      <c r="I455" s="393"/>
      <c r="J455" s="393"/>
      <c r="K455" s="393"/>
      <c r="L455" s="50" t="s">
        <v>105</v>
      </c>
      <c r="M455" s="51"/>
      <c r="N455" s="50" t="s">
        <v>104</v>
      </c>
      <c r="O455" s="51"/>
      <c r="P455" s="50" t="s">
        <v>103</v>
      </c>
      <c r="Q455" s="51"/>
      <c r="R455" s="50" t="s">
        <v>102</v>
      </c>
      <c r="S455" s="51"/>
      <c r="T455" s="50">
        <v>20</v>
      </c>
      <c r="U455" s="51"/>
      <c r="V455" s="50" t="s">
        <v>101</v>
      </c>
      <c r="W455" s="51"/>
      <c r="X455" s="50" t="s">
        <v>100</v>
      </c>
      <c r="Y455" s="51"/>
      <c r="Z455" s="50" t="s">
        <v>99</v>
      </c>
      <c r="AA455" s="51"/>
      <c r="AB455" s="187"/>
      <c r="AC455" s="51"/>
      <c r="AD455" s="187"/>
      <c r="AE455" s="48"/>
      <c r="AF455" s="424"/>
      <c r="AG455" s="424"/>
      <c r="AH455" s="280"/>
      <c r="AI455" s="306"/>
      <c r="AJ455" s="380"/>
      <c r="AK455" s="381"/>
      <c r="AL455" s="378"/>
      <c r="AM455" s="380"/>
      <c r="AN455" s="381"/>
      <c r="AO455" s="378"/>
      <c r="AP455" s="380"/>
      <c r="AQ455" s="381"/>
      <c r="AR455" s="378"/>
      <c r="AS455" s="380"/>
      <c r="AT455" s="381"/>
      <c r="AU455" s="378"/>
      <c r="AV455" s="380"/>
      <c r="AW455" s="373"/>
      <c r="AX455" s="376"/>
      <c r="AY455" s="418"/>
      <c r="AZ455" s="412"/>
      <c r="BA455" s="412"/>
      <c r="BB455" s="415"/>
    </row>
    <row r="456" spans="2:62" ht="28.15" customHeight="1" x14ac:dyDescent="0.2">
      <c r="B456" s="30"/>
      <c r="C456" s="338">
        <v>3</v>
      </c>
      <c r="D456" s="212"/>
      <c r="E456" s="198"/>
      <c r="F456" s="198"/>
      <c r="G456" s="197"/>
      <c r="H456" s="358"/>
      <c r="I456" s="390"/>
      <c r="J456" s="390"/>
      <c r="K456" s="390"/>
      <c r="L456" s="42" t="s">
        <v>131</v>
      </c>
      <c r="M456" s="43"/>
      <c r="N456" s="42" t="s">
        <v>129</v>
      </c>
      <c r="O456" s="43"/>
      <c r="P456" s="42" t="s">
        <v>128</v>
      </c>
      <c r="Q456" s="43"/>
      <c r="R456" s="42" t="s">
        <v>127</v>
      </c>
      <c r="S456" s="43"/>
      <c r="T456" s="42" t="s">
        <v>126</v>
      </c>
      <c r="U456" s="43"/>
      <c r="V456" s="42" t="s">
        <v>125</v>
      </c>
      <c r="W456" s="43"/>
      <c r="X456" s="42" t="s">
        <v>124</v>
      </c>
      <c r="Y456" s="43"/>
      <c r="Z456" s="42" t="s">
        <v>123</v>
      </c>
      <c r="AA456" s="43"/>
      <c r="AB456" s="196"/>
      <c r="AC456" s="43"/>
      <c r="AD456" s="196"/>
      <c r="AE456" s="39"/>
      <c r="AF456" s="421"/>
      <c r="AG456" s="421"/>
      <c r="AH456" s="279"/>
      <c r="AI456" s="306"/>
      <c r="AJ456" s="349">
        <f>SUMPRODUCT(LEN($M456:$AA459)-LEN(SUBSTITUTE($M456:$AA459,"A", "")))</f>
        <v>0</v>
      </c>
      <c r="AK456" s="352">
        <f>SUMPRODUCT(LEN($AD456:$AD459)-LEN(SUBSTITUTE($AD456:$AD459,"A", "")))</f>
        <v>0</v>
      </c>
      <c r="AL456" s="335">
        <f>SUMPRODUCT(LEN($AC456:$AC459)-LEN(SUBSTITUTE($AC456:$AC459,"A", "")))</f>
        <v>0</v>
      </c>
      <c r="AM456" s="349">
        <f>SUMPRODUCT(LEN($M456:$AA459)-LEN(SUBSTITUTE($M456:$AA459,"S", "")))</f>
        <v>0</v>
      </c>
      <c r="AN456" s="352">
        <f>SUMPRODUCT(LEN($AD456:$AD459)-LEN(SUBSTITUTE($AD456:$AD459,"S", "")))</f>
        <v>0</v>
      </c>
      <c r="AO456" s="335">
        <f>SUMPRODUCT(LEN($AC456:$AC459)-LEN(SUBSTITUTE($AC456:$AC459,"S", "")))</f>
        <v>0</v>
      </c>
      <c r="AP456" s="349">
        <f>SUMPRODUCT(LEN($M456:$AA459)-LEN(SUBSTITUTE($M456:$AA459,"F", "")))</f>
        <v>0</v>
      </c>
      <c r="AQ456" s="352">
        <f>SUMPRODUCT(LEN($AD456:$AD459)-LEN(SUBSTITUTE($AD456:$AD459,"F", "")))</f>
        <v>0</v>
      </c>
      <c r="AR456" s="335">
        <f>SUMPRODUCT(LEN($AC456:$AC459)-LEN(SUBSTITUTE($AC456:$AC459,"F", "")))</f>
        <v>0</v>
      </c>
      <c r="AS456" s="349">
        <f>SUMPRODUCT(LEN($M456:$AA459)-LEN(SUBSTITUTE($M456:$AA459,"G", "")))</f>
        <v>0</v>
      </c>
      <c r="AT456" s="352">
        <f>SUMPRODUCT(LEN($AD456:$AD459)-LEN(SUBSTITUTE($AD456:$AD459,"G", "")))</f>
        <v>0</v>
      </c>
      <c r="AU456" s="335">
        <f>SUMPRODUCT(LEN($AC456:$AC459)-LEN(SUBSTITUTE($AC456:$AC459,"G", "")))</f>
        <v>0</v>
      </c>
      <c r="AV456" s="349">
        <f>SUMPRODUCT(LEN($L456:$AA459)-LEN(SUBSTITUTE($L456:$AA459,"M", "")))</f>
        <v>0</v>
      </c>
      <c r="AW456" s="362">
        <f>SUMPRODUCT(LEN($AD456:$AD459)-LEN(SUBSTITUTE($AD456:$AD459,"M", "")))</f>
        <v>0</v>
      </c>
      <c r="AX456" s="374">
        <f>SUMPRODUCT(LEN($AC456:$AC459)-LEN(SUBSTITUTE($AC456:$AC459,"M", "")))</f>
        <v>0</v>
      </c>
      <c r="AY456" s="416">
        <f>SUMPRODUCT(LEN($AE456:$AE459)-LEN(SUBSTITUTE($AE456:$AE459,"S", "")))</f>
        <v>0</v>
      </c>
      <c r="AZ456" s="410">
        <f>SUMPRODUCT(LEN($AE456:$AE459)-LEN(SUBSTITUTE($AE456:$AE459,"F", "")))</f>
        <v>0</v>
      </c>
      <c r="BA456" s="410">
        <f>SUMPRODUCT(LEN($AE456:$AE459)-LEN(SUBSTITUTE($AE456:$AE459,"G", "")))</f>
        <v>0</v>
      </c>
      <c r="BB456" s="413">
        <f>SUMPRODUCT(LEN($AE456:$AE459)-LEN(SUBSTITUTE($AE456:$AE459,"M", "")))</f>
        <v>0</v>
      </c>
    </row>
    <row r="457" spans="2:62" ht="28.15" customHeight="1" thickBot="1" x14ac:dyDescent="0.25">
      <c r="B457" s="30"/>
      <c r="C457" s="339"/>
      <c r="D457" s="221"/>
      <c r="E457" s="195"/>
      <c r="F457" s="195"/>
      <c r="G457" s="194"/>
      <c r="H457" s="359"/>
      <c r="I457" s="391"/>
      <c r="J457" s="391"/>
      <c r="K457" s="391"/>
      <c r="L457" s="33" t="s">
        <v>122</v>
      </c>
      <c r="M457" s="55"/>
      <c r="N457" s="33" t="s">
        <v>121</v>
      </c>
      <c r="O457" s="55"/>
      <c r="P457" s="33" t="s">
        <v>120</v>
      </c>
      <c r="Q457" s="55"/>
      <c r="R457" s="33" t="s">
        <v>119</v>
      </c>
      <c r="S457" s="55"/>
      <c r="T457" s="33" t="s">
        <v>118</v>
      </c>
      <c r="U457" s="55"/>
      <c r="V457" s="33" t="s">
        <v>117</v>
      </c>
      <c r="W457" s="55"/>
      <c r="X457" s="33" t="s">
        <v>116</v>
      </c>
      <c r="Y457" s="55"/>
      <c r="Z457" s="33" t="s">
        <v>115</v>
      </c>
      <c r="AA457" s="55"/>
      <c r="AB457" s="193"/>
      <c r="AC457" s="55"/>
      <c r="AD457" s="193"/>
      <c r="AE457" s="22"/>
      <c r="AF457" s="422"/>
      <c r="AG457" s="422"/>
      <c r="AH457" s="278"/>
      <c r="AI457" s="306"/>
      <c r="AJ457" s="379"/>
      <c r="AK457" s="347"/>
      <c r="AL457" s="377"/>
      <c r="AM457" s="379"/>
      <c r="AN457" s="347"/>
      <c r="AO457" s="377"/>
      <c r="AP457" s="379"/>
      <c r="AQ457" s="347"/>
      <c r="AR457" s="377"/>
      <c r="AS457" s="379"/>
      <c r="AT457" s="347"/>
      <c r="AU457" s="377"/>
      <c r="AV457" s="379"/>
      <c r="AW457" s="372"/>
      <c r="AX457" s="375"/>
      <c r="AY457" s="417"/>
      <c r="AZ457" s="411"/>
      <c r="BA457" s="411"/>
      <c r="BB457" s="414"/>
    </row>
    <row r="458" spans="2:62" ht="28.15" customHeight="1" x14ac:dyDescent="0.2">
      <c r="B458" s="30"/>
      <c r="C458" s="340"/>
      <c r="D458" s="218"/>
      <c r="E458" s="192"/>
      <c r="F458" s="192"/>
      <c r="G458" s="191"/>
      <c r="H458" s="360"/>
      <c r="I458" s="392"/>
      <c r="J458" s="392"/>
      <c r="K458" s="392"/>
      <c r="L458" s="25" t="s">
        <v>114</v>
      </c>
      <c r="M458" s="114"/>
      <c r="N458" s="25" t="s">
        <v>112</v>
      </c>
      <c r="O458" s="114"/>
      <c r="P458" s="25" t="s">
        <v>111</v>
      </c>
      <c r="Q458" s="114"/>
      <c r="R458" s="25" t="s">
        <v>110</v>
      </c>
      <c r="S458" s="114"/>
      <c r="T458" s="25" t="s">
        <v>109</v>
      </c>
      <c r="U458" s="114"/>
      <c r="V458" s="25" t="s">
        <v>108</v>
      </c>
      <c r="W458" s="114"/>
      <c r="X458" s="25" t="s">
        <v>107</v>
      </c>
      <c r="Y458" s="114"/>
      <c r="Z458" s="25" t="s">
        <v>106</v>
      </c>
      <c r="AA458" s="114"/>
      <c r="AB458" s="190"/>
      <c r="AC458" s="114"/>
      <c r="AD458" s="190"/>
      <c r="AE458" s="22"/>
      <c r="AF458" s="422"/>
      <c r="AG458" s="422"/>
      <c r="AH458" s="278"/>
      <c r="AI458" s="306"/>
      <c r="AJ458" s="379"/>
      <c r="AK458" s="347"/>
      <c r="AL458" s="377"/>
      <c r="AM458" s="379"/>
      <c r="AN458" s="347"/>
      <c r="AO458" s="377"/>
      <c r="AP458" s="379"/>
      <c r="AQ458" s="347"/>
      <c r="AR458" s="377"/>
      <c r="AS458" s="379"/>
      <c r="AT458" s="347"/>
      <c r="AU458" s="377"/>
      <c r="AV458" s="379"/>
      <c r="AW458" s="372"/>
      <c r="AX458" s="375"/>
      <c r="AY458" s="417"/>
      <c r="AZ458" s="411"/>
      <c r="BA458" s="411"/>
      <c r="BB458" s="414"/>
    </row>
    <row r="459" spans="2:62" ht="28.15" customHeight="1" thickBot="1" x14ac:dyDescent="0.25">
      <c r="B459" s="20"/>
      <c r="C459" s="341"/>
      <c r="D459" s="215"/>
      <c r="E459" s="189"/>
      <c r="F459" s="189"/>
      <c r="G459" s="188"/>
      <c r="H459" s="361"/>
      <c r="I459" s="394"/>
      <c r="J459" s="394"/>
      <c r="K459" s="394"/>
      <c r="L459" s="15" t="s">
        <v>105</v>
      </c>
      <c r="M459" s="16"/>
      <c r="N459" s="15" t="s">
        <v>104</v>
      </c>
      <c r="O459" s="16"/>
      <c r="P459" s="15" t="s">
        <v>103</v>
      </c>
      <c r="Q459" s="16"/>
      <c r="R459" s="15" t="s">
        <v>102</v>
      </c>
      <c r="S459" s="16"/>
      <c r="T459" s="15">
        <v>20</v>
      </c>
      <c r="U459" s="16"/>
      <c r="V459" s="15" t="s">
        <v>101</v>
      </c>
      <c r="W459" s="16"/>
      <c r="X459" s="15" t="s">
        <v>100</v>
      </c>
      <c r="Y459" s="16"/>
      <c r="Z459" s="15" t="s">
        <v>99</v>
      </c>
      <c r="AA459" s="16"/>
      <c r="AB459" s="187"/>
      <c r="AC459" s="16"/>
      <c r="AD459" s="186"/>
      <c r="AE459" s="11"/>
      <c r="AF459" s="423"/>
      <c r="AG459" s="423"/>
      <c r="AH459" s="277"/>
      <c r="AI459" s="306"/>
      <c r="AJ459" s="380"/>
      <c r="AK459" s="381"/>
      <c r="AL459" s="378"/>
      <c r="AM459" s="380"/>
      <c r="AN459" s="381"/>
      <c r="AO459" s="378"/>
      <c r="AP459" s="380"/>
      <c r="AQ459" s="381"/>
      <c r="AR459" s="378"/>
      <c r="AS459" s="380"/>
      <c r="AT459" s="381"/>
      <c r="AU459" s="378"/>
      <c r="AV459" s="380"/>
      <c r="AW459" s="373"/>
      <c r="AX459" s="376"/>
      <c r="AY459" s="418"/>
      <c r="AZ459" s="412"/>
      <c r="BA459" s="412"/>
      <c r="BB459" s="415"/>
    </row>
    <row r="460" spans="2:62" ht="85.9" customHeight="1" thickTop="1" thickBot="1" x14ac:dyDescent="0.35">
      <c r="B460" s="113" t="s">
        <v>173</v>
      </c>
      <c r="C460" s="103" t="s">
        <v>172</v>
      </c>
      <c r="D460" s="108" t="s">
        <v>171</v>
      </c>
      <c r="E460" s="211" t="s">
        <v>170</v>
      </c>
      <c r="F460" s="210"/>
      <c r="G460" s="209"/>
      <c r="H460" s="109" t="s">
        <v>169</v>
      </c>
      <c r="I460" s="108" t="s">
        <v>96</v>
      </c>
      <c r="J460" s="108" t="s">
        <v>168</v>
      </c>
      <c r="K460" s="108" t="s">
        <v>97</v>
      </c>
      <c r="L460" s="365" t="s">
        <v>167</v>
      </c>
      <c r="M460" s="366"/>
      <c r="N460" s="365" t="s">
        <v>166</v>
      </c>
      <c r="O460" s="366"/>
      <c r="P460" s="365" t="s">
        <v>166</v>
      </c>
      <c r="Q460" s="367"/>
      <c r="R460" s="365" t="s">
        <v>166</v>
      </c>
      <c r="S460" s="367"/>
      <c r="T460" s="365" t="s">
        <v>166</v>
      </c>
      <c r="U460" s="367"/>
      <c r="V460" s="365" t="s">
        <v>166</v>
      </c>
      <c r="W460" s="367"/>
      <c r="X460" s="365" t="s">
        <v>166</v>
      </c>
      <c r="Y460" s="367"/>
      <c r="Z460" s="365" t="s">
        <v>166</v>
      </c>
      <c r="AA460" s="367"/>
      <c r="AB460" s="368" t="s">
        <v>165</v>
      </c>
      <c r="AC460" s="367"/>
      <c r="AD460" s="109" t="s">
        <v>164</v>
      </c>
      <c r="AE460" s="109" t="s">
        <v>163</v>
      </c>
      <c r="AF460" s="108" t="s">
        <v>162</v>
      </c>
      <c r="AG460" s="108" t="s">
        <v>161</v>
      </c>
      <c r="AH460" s="286" t="s">
        <v>160</v>
      </c>
      <c r="AI460" s="293"/>
      <c r="AJ460" s="104" t="s">
        <v>159</v>
      </c>
      <c r="AK460" s="103" t="s">
        <v>158</v>
      </c>
      <c r="AL460" s="102" t="s">
        <v>157</v>
      </c>
      <c r="AM460" s="104" t="s">
        <v>156</v>
      </c>
      <c r="AN460" s="103" t="s">
        <v>155</v>
      </c>
      <c r="AO460" s="102" t="s">
        <v>154</v>
      </c>
      <c r="AP460" s="104" t="s">
        <v>153</v>
      </c>
      <c r="AQ460" s="103" t="s">
        <v>152</v>
      </c>
      <c r="AR460" s="105" t="s">
        <v>151</v>
      </c>
      <c r="AS460" s="104" t="s">
        <v>150</v>
      </c>
      <c r="AT460" s="103" t="s">
        <v>149</v>
      </c>
      <c r="AU460" s="102" t="s">
        <v>148</v>
      </c>
      <c r="AV460" s="104" t="s">
        <v>147</v>
      </c>
      <c r="AW460" s="103" t="s">
        <v>146</v>
      </c>
      <c r="AX460" s="102" t="s">
        <v>145</v>
      </c>
      <c r="AY460" s="101" t="s">
        <v>144</v>
      </c>
      <c r="AZ460" s="100" t="s">
        <v>143</v>
      </c>
      <c r="BA460" s="100" t="s">
        <v>142</v>
      </c>
      <c r="BB460" s="99" t="s">
        <v>141</v>
      </c>
    </row>
    <row r="461" spans="2:62" ht="48" thickBot="1" x14ac:dyDescent="0.3">
      <c r="B461" s="98" t="s">
        <v>212</v>
      </c>
      <c r="C461" s="97"/>
      <c r="D461" s="208">
        <v>245</v>
      </c>
      <c r="E461" s="425">
        <v>6073.51</v>
      </c>
      <c r="F461" s="426"/>
      <c r="G461" s="427"/>
      <c r="H461" s="95" t="s">
        <v>139</v>
      </c>
      <c r="I461" s="94"/>
      <c r="J461" s="94"/>
      <c r="K461" s="93"/>
      <c r="L461" s="92"/>
      <c r="M461" s="88"/>
      <c r="N461" s="92"/>
      <c r="O461" s="88"/>
      <c r="P461" s="92"/>
      <c r="Q461" s="88"/>
      <c r="R461" s="92"/>
      <c r="S461" s="88"/>
      <c r="T461" s="92"/>
      <c r="U461" s="88"/>
      <c r="V461" s="92"/>
      <c r="W461" s="88"/>
      <c r="X461" s="92"/>
      <c r="Y461" s="88"/>
      <c r="Z461" s="92"/>
      <c r="AA461" s="207"/>
      <c r="AB461" s="90" t="s">
        <v>138</v>
      </c>
      <c r="AC461" s="88"/>
      <c r="AD461" s="88"/>
      <c r="AE461" s="88"/>
      <c r="AF461" s="87"/>
      <c r="AG461" s="87"/>
      <c r="AH461" s="285"/>
      <c r="AI461" s="66" t="s">
        <v>137</v>
      </c>
      <c r="AJ461" s="85">
        <f t="shared" ref="AJ461:BB461" si="60">SUM(AJ463:AJ474)</f>
        <v>44</v>
      </c>
      <c r="AK461" s="84">
        <f t="shared" si="60"/>
        <v>3</v>
      </c>
      <c r="AL461" s="83">
        <f t="shared" si="60"/>
        <v>0</v>
      </c>
      <c r="AM461" s="85">
        <f t="shared" si="60"/>
        <v>1</v>
      </c>
      <c r="AN461" s="84">
        <f t="shared" si="60"/>
        <v>0</v>
      </c>
      <c r="AO461" s="83">
        <f t="shared" si="60"/>
        <v>0</v>
      </c>
      <c r="AP461" s="85">
        <f t="shared" si="60"/>
        <v>0</v>
      </c>
      <c r="AQ461" s="84">
        <f t="shared" si="60"/>
        <v>0</v>
      </c>
      <c r="AR461" s="83">
        <f t="shared" si="60"/>
        <v>0</v>
      </c>
      <c r="AS461" s="85">
        <f t="shared" si="60"/>
        <v>15</v>
      </c>
      <c r="AT461" s="84">
        <f t="shared" si="60"/>
        <v>2</v>
      </c>
      <c r="AU461" s="83">
        <f t="shared" si="60"/>
        <v>0</v>
      </c>
      <c r="AV461" s="85">
        <f t="shared" si="60"/>
        <v>1</v>
      </c>
      <c r="AW461" s="84">
        <f t="shared" si="60"/>
        <v>0</v>
      </c>
      <c r="AX461" s="83">
        <f t="shared" si="60"/>
        <v>0</v>
      </c>
      <c r="AY461" s="82">
        <f t="shared" si="60"/>
        <v>0</v>
      </c>
      <c r="AZ461" s="81">
        <f t="shared" si="60"/>
        <v>0</v>
      </c>
      <c r="BA461" s="81">
        <f t="shared" si="60"/>
        <v>0</v>
      </c>
      <c r="BB461" s="80">
        <f t="shared" si="60"/>
        <v>0</v>
      </c>
      <c r="BC461" s="79" t="s">
        <v>136</v>
      </c>
      <c r="BF461" s="5">
        <f>SUM(AJ461:AL461)/$BG$5</f>
        <v>47</v>
      </c>
      <c r="BG461" s="5">
        <f>SUM(AM461:AO461,AY461)/$BG$5</f>
        <v>1</v>
      </c>
      <c r="BH461" s="5">
        <f>SUM(AP461:AR461,AZ461)/$BG$5</f>
        <v>0</v>
      </c>
      <c r="BI461" s="5">
        <f>SUM(AS461:AU461,BA461)/$BG$5</f>
        <v>17</v>
      </c>
      <c r="BJ461" s="5">
        <f>SUM(AV461:AX461,BB461)/$BG$5</f>
        <v>1</v>
      </c>
    </row>
    <row r="462" spans="2:62" ht="37.5" thickBot="1" x14ac:dyDescent="0.3">
      <c r="B462" s="78"/>
      <c r="C462" s="77"/>
      <c r="D462" s="206"/>
      <c r="E462" s="205"/>
      <c r="F462" s="205"/>
      <c r="G462" s="204"/>
      <c r="H462" s="73"/>
      <c r="I462" s="70"/>
      <c r="J462" s="70"/>
      <c r="K462" s="72"/>
      <c r="L462" s="70"/>
      <c r="M462" s="69"/>
      <c r="N462" s="70"/>
      <c r="O462" s="69"/>
      <c r="P462" s="70"/>
      <c r="Q462" s="69"/>
      <c r="R462" s="70"/>
      <c r="S462" s="69"/>
      <c r="T462" s="70"/>
      <c r="U462" s="69"/>
      <c r="V462" s="70"/>
      <c r="W462" s="69"/>
      <c r="X462" s="70"/>
      <c r="Y462" s="69"/>
      <c r="Z462" s="70"/>
      <c r="AA462" s="69"/>
      <c r="AB462" s="71"/>
      <c r="AC462" s="69"/>
      <c r="AD462" s="69"/>
      <c r="AE462" s="69"/>
      <c r="AF462" s="68"/>
      <c r="AG462" s="68"/>
      <c r="AH462" s="285"/>
      <c r="AI462" s="66" t="s">
        <v>135</v>
      </c>
      <c r="AJ462" s="65">
        <f t="shared" ref="AJ462:BB462" si="61">AJ461/3</f>
        <v>14.666666666666666</v>
      </c>
      <c r="AK462" s="64">
        <f t="shared" si="61"/>
        <v>1</v>
      </c>
      <c r="AL462" s="63">
        <f t="shared" si="61"/>
        <v>0</v>
      </c>
      <c r="AM462" s="65">
        <f t="shared" si="61"/>
        <v>0.33333333333333331</v>
      </c>
      <c r="AN462" s="64">
        <f t="shared" si="61"/>
        <v>0</v>
      </c>
      <c r="AO462" s="63">
        <f t="shared" si="61"/>
        <v>0</v>
      </c>
      <c r="AP462" s="65">
        <f t="shared" si="61"/>
        <v>0</v>
      </c>
      <c r="AQ462" s="64">
        <f t="shared" si="61"/>
        <v>0</v>
      </c>
      <c r="AR462" s="63">
        <f t="shared" si="61"/>
        <v>0</v>
      </c>
      <c r="AS462" s="65">
        <f t="shared" si="61"/>
        <v>5</v>
      </c>
      <c r="AT462" s="64">
        <f t="shared" si="61"/>
        <v>0.66666666666666663</v>
      </c>
      <c r="AU462" s="63">
        <f t="shared" si="61"/>
        <v>0</v>
      </c>
      <c r="AV462" s="65">
        <f t="shared" si="61"/>
        <v>0.33333333333333331</v>
      </c>
      <c r="AW462" s="64">
        <f t="shared" si="61"/>
        <v>0</v>
      </c>
      <c r="AX462" s="63">
        <f t="shared" si="61"/>
        <v>0</v>
      </c>
      <c r="AY462" s="62">
        <f t="shared" si="61"/>
        <v>0</v>
      </c>
      <c r="AZ462" s="61">
        <f t="shared" si="61"/>
        <v>0</v>
      </c>
      <c r="BA462" s="61">
        <f t="shared" si="61"/>
        <v>0</v>
      </c>
      <c r="BB462" s="60">
        <f t="shared" si="61"/>
        <v>0</v>
      </c>
      <c r="BC462" s="59" t="s">
        <v>134</v>
      </c>
    </row>
    <row r="463" spans="2:62" ht="28.15" customHeight="1" x14ac:dyDescent="0.2">
      <c r="B463" s="30"/>
      <c r="C463" s="338">
        <v>1</v>
      </c>
      <c r="D463" s="212"/>
      <c r="E463" s="198"/>
      <c r="F463" s="198"/>
      <c r="G463" s="197"/>
      <c r="H463" s="358" t="s">
        <v>133</v>
      </c>
      <c r="I463" s="390">
        <v>152</v>
      </c>
      <c r="J463" s="390">
        <v>30</v>
      </c>
      <c r="K463" s="390">
        <v>7</v>
      </c>
      <c r="L463" s="42" t="s">
        <v>131</v>
      </c>
      <c r="M463" s="43" t="s">
        <v>132</v>
      </c>
      <c r="N463" s="42" t="s">
        <v>129</v>
      </c>
      <c r="O463" s="43" t="s">
        <v>357</v>
      </c>
      <c r="P463" s="42" t="s">
        <v>128</v>
      </c>
      <c r="Q463" s="43" t="s">
        <v>679</v>
      </c>
      <c r="R463" s="42" t="s">
        <v>127</v>
      </c>
      <c r="S463" s="43" t="s">
        <v>493</v>
      </c>
      <c r="T463" s="42" t="s">
        <v>126</v>
      </c>
      <c r="U463" s="43" t="s">
        <v>479</v>
      </c>
      <c r="V463" s="42" t="s">
        <v>125</v>
      </c>
      <c r="W463" s="43" t="s">
        <v>467</v>
      </c>
      <c r="X463" s="42" t="s">
        <v>124</v>
      </c>
      <c r="Y463" s="43"/>
      <c r="Z463" s="42" t="s">
        <v>123</v>
      </c>
      <c r="AA463" s="43"/>
      <c r="AB463" s="196"/>
      <c r="AC463" s="43"/>
      <c r="AD463" s="196" t="s">
        <v>1052</v>
      </c>
      <c r="AE463" s="58"/>
      <c r="AF463" s="421"/>
      <c r="AG463" s="421"/>
      <c r="AH463" s="279"/>
      <c r="AI463" s="306"/>
      <c r="AJ463" s="349">
        <f>SUMPRODUCT(LEN($M463:$AA466)-LEN(SUBSTITUTE($M463:$AA466,"A", "")))</f>
        <v>44</v>
      </c>
      <c r="AK463" s="352">
        <f>SUMPRODUCT(LEN($AD463:$AD466)-LEN(SUBSTITUTE($AD463:$AD466,"A", "")))</f>
        <v>3</v>
      </c>
      <c r="AL463" s="335">
        <f>SUMPRODUCT(LEN($AC463:$AC466)-LEN(SUBSTITUTE($AC463:$AC466,"A", "")))</f>
        <v>0</v>
      </c>
      <c r="AM463" s="349">
        <f>SUMPRODUCT(LEN($M463:$AA466)-LEN(SUBSTITUTE($M463:$AA466,"S", "")))</f>
        <v>1</v>
      </c>
      <c r="AN463" s="352">
        <f>SUMPRODUCT(LEN($AD463:$AD466)-LEN(SUBSTITUTE($AD463:$AD466,"S", "")))</f>
        <v>0</v>
      </c>
      <c r="AO463" s="335">
        <f>SUMPRODUCT(LEN($AC463:$AC466)-LEN(SUBSTITUTE($AC463:$AC466,"S", "")))</f>
        <v>0</v>
      </c>
      <c r="AP463" s="349">
        <f>SUMPRODUCT(LEN($M463:$AA466)-LEN(SUBSTITUTE($M463:$AA466,"F", "")))</f>
        <v>0</v>
      </c>
      <c r="AQ463" s="352">
        <f>SUMPRODUCT(LEN($AD463:$AD466)-LEN(SUBSTITUTE($AD463:$AD466,"F", "")))</f>
        <v>0</v>
      </c>
      <c r="AR463" s="335">
        <f>SUMPRODUCT(LEN($AC463:$AC466)-LEN(SUBSTITUTE($AC463:$AC466,"F", "")))</f>
        <v>0</v>
      </c>
      <c r="AS463" s="349">
        <f>SUMPRODUCT(LEN($M463:$AA466)-LEN(SUBSTITUTE($M463:$AA466,"G", "")))</f>
        <v>15</v>
      </c>
      <c r="AT463" s="352">
        <f>SUMPRODUCT(LEN($AD463:$AD466)-LEN(SUBSTITUTE($AD463:$AD466,"G", "")))</f>
        <v>2</v>
      </c>
      <c r="AU463" s="335">
        <f>SUMPRODUCT(LEN($AC463:$AC466)-LEN(SUBSTITUTE($AC463:$AC466,"G", "")))</f>
        <v>0</v>
      </c>
      <c r="AV463" s="349">
        <f>SUMPRODUCT(LEN($L463:$AA466)-LEN(SUBSTITUTE($L463:$AA466,"M", "")))</f>
        <v>1</v>
      </c>
      <c r="AW463" s="362">
        <f>SUMPRODUCT(LEN($AD463:$AD466)-LEN(SUBSTITUTE($AD463:$AD466,"M", "")))</f>
        <v>0</v>
      </c>
      <c r="AX463" s="374">
        <f>SUMPRODUCT(LEN($AC463:$AC466)-LEN(SUBSTITUTE($AC463:$AC466,"M", "")))</f>
        <v>0</v>
      </c>
      <c r="AY463" s="416">
        <f>SUMPRODUCT(LEN($AE463:$AE466)-LEN(SUBSTITUTE($AE463:$AE466,"S", "")))</f>
        <v>0</v>
      </c>
      <c r="AZ463" s="410">
        <f>SUMPRODUCT(LEN($AE463:$AE466)-LEN(SUBSTITUTE($AE463:$AE466,"F", "")))</f>
        <v>0</v>
      </c>
      <c r="BA463" s="410">
        <f>SUMPRODUCT(LEN($AE463:$AE466)-LEN(SUBSTITUTE($AE463:$AE466,"G", "")))</f>
        <v>0</v>
      </c>
      <c r="BB463" s="413">
        <f>SUMPRODUCT(LEN($AE463:$AE466)-LEN(SUBSTITUTE($AE463:$AE466,"M", "")))</f>
        <v>0</v>
      </c>
    </row>
    <row r="464" spans="2:62" ht="28.15" customHeight="1" thickBot="1" x14ac:dyDescent="0.25">
      <c r="B464" s="30"/>
      <c r="C464" s="339"/>
      <c r="D464" s="221"/>
      <c r="E464" s="195"/>
      <c r="F464" s="195"/>
      <c r="G464" s="194"/>
      <c r="H464" s="359"/>
      <c r="I464" s="391"/>
      <c r="J464" s="391"/>
      <c r="K464" s="391"/>
      <c r="L464" s="33" t="s">
        <v>122</v>
      </c>
      <c r="M464" s="55" t="s">
        <v>1442</v>
      </c>
      <c r="N464" s="33" t="s">
        <v>121</v>
      </c>
      <c r="O464" s="55" t="s">
        <v>527</v>
      </c>
      <c r="P464" s="33" t="s">
        <v>120</v>
      </c>
      <c r="Q464" s="55" t="s">
        <v>179</v>
      </c>
      <c r="R464" s="33" t="s">
        <v>119</v>
      </c>
      <c r="S464" s="55" t="s">
        <v>484</v>
      </c>
      <c r="T464" s="33" t="s">
        <v>118</v>
      </c>
      <c r="U464" s="55" t="s">
        <v>493</v>
      </c>
      <c r="V464" s="33" t="s">
        <v>117</v>
      </c>
      <c r="W464" s="55" t="s">
        <v>496</v>
      </c>
      <c r="X464" s="33" t="s">
        <v>116</v>
      </c>
      <c r="Y464" s="55"/>
      <c r="Z464" s="33" t="s">
        <v>115</v>
      </c>
      <c r="AA464" s="55"/>
      <c r="AB464" s="193"/>
      <c r="AC464" s="55"/>
      <c r="AD464" s="193"/>
      <c r="AE464" s="57"/>
      <c r="AF464" s="422"/>
      <c r="AG464" s="422"/>
      <c r="AH464" s="278"/>
      <c r="AI464" s="306"/>
      <c r="AJ464" s="379"/>
      <c r="AK464" s="347"/>
      <c r="AL464" s="377"/>
      <c r="AM464" s="379"/>
      <c r="AN464" s="347"/>
      <c r="AO464" s="377"/>
      <c r="AP464" s="379"/>
      <c r="AQ464" s="347"/>
      <c r="AR464" s="377"/>
      <c r="AS464" s="379"/>
      <c r="AT464" s="347"/>
      <c r="AU464" s="377"/>
      <c r="AV464" s="379"/>
      <c r="AW464" s="372"/>
      <c r="AX464" s="375"/>
      <c r="AY464" s="417"/>
      <c r="AZ464" s="411"/>
      <c r="BA464" s="411"/>
      <c r="BB464" s="414"/>
    </row>
    <row r="465" spans="2:62" ht="28.15" customHeight="1" x14ac:dyDescent="0.2">
      <c r="B465" s="30"/>
      <c r="C465" s="340"/>
      <c r="D465" s="218"/>
      <c r="E465" s="192"/>
      <c r="F465" s="192"/>
      <c r="G465" s="191"/>
      <c r="H465" s="360">
        <v>245</v>
      </c>
      <c r="I465" s="392"/>
      <c r="J465" s="392"/>
      <c r="K465" s="392"/>
      <c r="L465" s="25" t="s">
        <v>114</v>
      </c>
      <c r="M465" s="114" t="s">
        <v>357</v>
      </c>
      <c r="N465" s="25" t="s">
        <v>112</v>
      </c>
      <c r="O465" s="114" t="s">
        <v>179</v>
      </c>
      <c r="P465" s="25" t="s">
        <v>111</v>
      </c>
      <c r="Q465" s="114" t="s">
        <v>479</v>
      </c>
      <c r="R465" s="25" t="s">
        <v>110</v>
      </c>
      <c r="S465" s="114" t="s">
        <v>479</v>
      </c>
      <c r="T465" s="25" t="s">
        <v>109</v>
      </c>
      <c r="U465" s="114" t="s">
        <v>493</v>
      </c>
      <c r="V465" s="25" t="s">
        <v>108</v>
      </c>
      <c r="W465" s="114" t="s">
        <v>130</v>
      </c>
      <c r="X465" s="25" t="s">
        <v>107</v>
      </c>
      <c r="Y465" s="114"/>
      <c r="Z465" s="25" t="s">
        <v>106</v>
      </c>
      <c r="AA465" s="114"/>
      <c r="AB465" s="190"/>
      <c r="AC465" s="114"/>
      <c r="AD465" s="190"/>
      <c r="AE465" s="57"/>
      <c r="AF465" s="422"/>
      <c r="AG465" s="422"/>
      <c r="AH465" s="278"/>
      <c r="AI465" s="306"/>
      <c r="AJ465" s="379"/>
      <c r="AK465" s="347"/>
      <c r="AL465" s="377"/>
      <c r="AM465" s="379"/>
      <c r="AN465" s="347"/>
      <c r="AO465" s="377"/>
      <c r="AP465" s="379"/>
      <c r="AQ465" s="347"/>
      <c r="AR465" s="377"/>
      <c r="AS465" s="379"/>
      <c r="AT465" s="347"/>
      <c r="AU465" s="377"/>
      <c r="AV465" s="379"/>
      <c r="AW465" s="372"/>
      <c r="AX465" s="375"/>
      <c r="AY465" s="417"/>
      <c r="AZ465" s="411"/>
      <c r="BA465" s="411"/>
      <c r="BB465" s="414"/>
    </row>
    <row r="466" spans="2:62" ht="28.15" customHeight="1" thickBot="1" x14ac:dyDescent="0.25">
      <c r="B466" s="30"/>
      <c r="C466" s="355"/>
      <c r="D466" s="246"/>
      <c r="E466" s="200"/>
      <c r="F466" s="200"/>
      <c r="G466" s="199"/>
      <c r="H466" s="361"/>
      <c r="I466" s="393"/>
      <c r="J466" s="393"/>
      <c r="K466" s="393"/>
      <c r="L466" s="50" t="s">
        <v>105</v>
      </c>
      <c r="M466" s="51" t="s">
        <v>132</v>
      </c>
      <c r="N466" s="50" t="s">
        <v>104</v>
      </c>
      <c r="O466" s="51" t="s">
        <v>479</v>
      </c>
      <c r="P466" s="50" t="s">
        <v>103</v>
      </c>
      <c r="Q466" s="51" t="s">
        <v>684</v>
      </c>
      <c r="R466" s="50" t="s">
        <v>102</v>
      </c>
      <c r="S466" s="51" t="s">
        <v>457</v>
      </c>
      <c r="T466" s="50">
        <v>20</v>
      </c>
      <c r="U466" s="51" t="s">
        <v>494</v>
      </c>
      <c r="V466" s="50" t="s">
        <v>101</v>
      </c>
      <c r="W466" s="51"/>
      <c r="X466" s="50" t="s">
        <v>100</v>
      </c>
      <c r="Y466" s="51"/>
      <c r="Z466" s="50" t="s">
        <v>99</v>
      </c>
      <c r="AA466" s="51"/>
      <c r="AB466" s="187"/>
      <c r="AC466" s="51"/>
      <c r="AD466" s="187"/>
      <c r="AE466" s="56"/>
      <c r="AF466" s="424"/>
      <c r="AG466" s="424"/>
      <c r="AH466" s="280"/>
      <c r="AI466" s="306"/>
      <c r="AJ466" s="380"/>
      <c r="AK466" s="381"/>
      <c r="AL466" s="378"/>
      <c r="AM466" s="380"/>
      <c r="AN466" s="381"/>
      <c r="AO466" s="378"/>
      <c r="AP466" s="380"/>
      <c r="AQ466" s="381"/>
      <c r="AR466" s="378"/>
      <c r="AS466" s="380"/>
      <c r="AT466" s="381"/>
      <c r="AU466" s="378"/>
      <c r="AV466" s="380"/>
      <c r="AW466" s="373"/>
      <c r="AX466" s="376"/>
      <c r="AY466" s="418"/>
      <c r="AZ466" s="412"/>
      <c r="BA466" s="412"/>
      <c r="BB466" s="415"/>
    </row>
    <row r="467" spans="2:62" ht="28.15" customHeight="1" x14ac:dyDescent="0.2">
      <c r="B467" s="30"/>
      <c r="C467" s="338">
        <v>2</v>
      </c>
      <c r="D467" s="212"/>
      <c r="E467" s="198"/>
      <c r="F467" s="198"/>
      <c r="G467" s="197"/>
      <c r="H467" s="358"/>
      <c r="I467" s="390"/>
      <c r="J467" s="390"/>
      <c r="K467" s="390"/>
      <c r="L467" s="42" t="s">
        <v>131</v>
      </c>
      <c r="M467" s="43"/>
      <c r="N467" s="42" t="s">
        <v>129</v>
      </c>
      <c r="O467" s="43"/>
      <c r="P467" s="42" t="s">
        <v>128</v>
      </c>
      <c r="Q467" s="43"/>
      <c r="R467" s="42" t="s">
        <v>127</v>
      </c>
      <c r="S467" s="43"/>
      <c r="T467" s="42" t="s">
        <v>126</v>
      </c>
      <c r="U467" s="43"/>
      <c r="V467" s="42" t="s">
        <v>125</v>
      </c>
      <c r="W467" s="43"/>
      <c r="X467" s="42" t="s">
        <v>124</v>
      </c>
      <c r="Y467" s="43"/>
      <c r="Z467" s="42" t="s">
        <v>123</v>
      </c>
      <c r="AA467" s="43"/>
      <c r="AB467" s="196"/>
      <c r="AC467" s="43"/>
      <c r="AD467" s="196"/>
      <c r="AE467" s="39"/>
      <c r="AF467" s="421"/>
      <c r="AG467" s="421"/>
      <c r="AH467" s="279"/>
      <c r="AI467" s="306"/>
      <c r="AJ467" s="349">
        <f>SUMPRODUCT(LEN($M467:$AA470)-LEN(SUBSTITUTE($M467:$AA470,"A", "")))</f>
        <v>0</v>
      </c>
      <c r="AK467" s="352">
        <f>SUMPRODUCT(LEN($AD467:$AD470)-LEN(SUBSTITUTE($AD467:$AD470,"A", "")))</f>
        <v>0</v>
      </c>
      <c r="AL467" s="335">
        <f>SUMPRODUCT(LEN($AC467:$AC470)-LEN(SUBSTITUTE($AC467:$AC470,"A", "")))</f>
        <v>0</v>
      </c>
      <c r="AM467" s="349">
        <f>SUMPRODUCT(LEN($M467:$AA470)-LEN(SUBSTITUTE($M467:$AA470,"S", "")))</f>
        <v>0</v>
      </c>
      <c r="AN467" s="352">
        <f>SUMPRODUCT(LEN($AD467:$AD470)-LEN(SUBSTITUTE($AD467:$AD470,"S", "")))</f>
        <v>0</v>
      </c>
      <c r="AO467" s="335">
        <f>SUMPRODUCT(LEN($AC467:$AC470)-LEN(SUBSTITUTE($AC467:$AC470,"S", "")))</f>
        <v>0</v>
      </c>
      <c r="AP467" s="349">
        <f>SUMPRODUCT(LEN($M467:$AA470)-LEN(SUBSTITUTE($M467:$AA470,"F", "")))</f>
        <v>0</v>
      </c>
      <c r="AQ467" s="352">
        <f>SUMPRODUCT(LEN($AD467:$AD470)-LEN(SUBSTITUTE($AD467:$AD470,"F", "")))</f>
        <v>0</v>
      </c>
      <c r="AR467" s="335">
        <f>SUMPRODUCT(LEN($AC467:$AC470)-LEN(SUBSTITUTE($AC467:$AC470,"F", "")))</f>
        <v>0</v>
      </c>
      <c r="AS467" s="349">
        <f>SUMPRODUCT(LEN($M467:$AA470)-LEN(SUBSTITUTE($M467:$AA470,"G", "")))</f>
        <v>0</v>
      </c>
      <c r="AT467" s="352">
        <f>SUMPRODUCT(LEN($AD467:$AD470)-LEN(SUBSTITUTE($AD467:$AD470,"G", "")))</f>
        <v>0</v>
      </c>
      <c r="AU467" s="335">
        <f>SUMPRODUCT(LEN($AC467:$AC470)-LEN(SUBSTITUTE($AC467:$AC470,"G", "")))</f>
        <v>0</v>
      </c>
      <c r="AV467" s="349">
        <f>SUMPRODUCT(LEN($L467:$AA470)-LEN(SUBSTITUTE($L467:$AA470,"M", "")))</f>
        <v>0</v>
      </c>
      <c r="AW467" s="362">
        <f>SUMPRODUCT(LEN($AD467:$AD470)-LEN(SUBSTITUTE($AD467:$AD470,"M", "")))</f>
        <v>0</v>
      </c>
      <c r="AX467" s="374">
        <f>SUMPRODUCT(LEN($AC467:$AC470)-LEN(SUBSTITUTE($AC467:$AC470,"M", "")))</f>
        <v>0</v>
      </c>
      <c r="AY467" s="416">
        <f>SUMPRODUCT(LEN($AE467:$AE470)-LEN(SUBSTITUTE($AE467:$AE470,"S", "")))</f>
        <v>0</v>
      </c>
      <c r="AZ467" s="410">
        <f>SUMPRODUCT(LEN($AE467:$AE470)-LEN(SUBSTITUTE($AE467:$AE470,"F", "")))</f>
        <v>0</v>
      </c>
      <c r="BA467" s="410">
        <f>SUMPRODUCT(LEN($AE467:$AE470)-LEN(SUBSTITUTE($AE467:$AE470,"G", "")))</f>
        <v>0</v>
      </c>
      <c r="BB467" s="413">
        <f>SUMPRODUCT(LEN($AE467:$AE470)-LEN(SUBSTITUTE($AE467:$AE470,"M", "")))</f>
        <v>0</v>
      </c>
    </row>
    <row r="468" spans="2:62" ht="28.15" customHeight="1" thickBot="1" x14ac:dyDescent="0.25">
      <c r="B468" s="30"/>
      <c r="C468" s="339"/>
      <c r="D468" s="221"/>
      <c r="E468" s="195"/>
      <c r="F468" s="195"/>
      <c r="G468" s="194"/>
      <c r="H468" s="359"/>
      <c r="I468" s="391"/>
      <c r="J468" s="391"/>
      <c r="K468" s="391"/>
      <c r="L468" s="33" t="s">
        <v>122</v>
      </c>
      <c r="M468" s="55"/>
      <c r="N468" s="33" t="s">
        <v>121</v>
      </c>
      <c r="O468" s="55"/>
      <c r="P468" s="33" t="s">
        <v>120</v>
      </c>
      <c r="Q468" s="55"/>
      <c r="R468" s="33" t="s">
        <v>119</v>
      </c>
      <c r="S468" s="55"/>
      <c r="T468" s="33" t="s">
        <v>118</v>
      </c>
      <c r="U468" s="55"/>
      <c r="V468" s="33" t="s">
        <v>117</v>
      </c>
      <c r="W468" s="55"/>
      <c r="X468" s="33" t="s">
        <v>116</v>
      </c>
      <c r="Y468" s="55"/>
      <c r="Z468" s="33" t="s">
        <v>115</v>
      </c>
      <c r="AA468" s="55"/>
      <c r="AB468" s="193"/>
      <c r="AC468" s="55"/>
      <c r="AD468" s="193"/>
      <c r="AE468" s="22"/>
      <c r="AF468" s="422"/>
      <c r="AG468" s="422"/>
      <c r="AH468" s="278"/>
      <c r="AI468" s="306"/>
      <c r="AJ468" s="379"/>
      <c r="AK468" s="347"/>
      <c r="AL468" s="377"/>
      <c r="AM468" s="379"/>
      <c r="AN468" s="347"/>
      <c r="AO468" s="377"/>
      <c r="AP468" s="379"/>
      <c r="AQ468" s="347"/>
      <c r="AR468" s="377"/>
      <c r="AS468" s="379"/>
      <c r="AT468" s="347"/>
      <c r="AU468" s="377"/>
      <c r="AV468" s="379"/>
      <c r="AW468" s="372"/>
      <c r="AX468" s="375"/>
      <c r="AY468" s="417"/>
      <c r="AZ468" s="411"/>
      <c r="BA468" s="411"/>
      <c r="BB468" s="414"/>
    </row>
    <row r="469" spans="2:62" ht="28.15" customHeight="1" x14ac:dyDescent="0.2">
      <c r="B469" s="30"/>
      <c r="C469" s="340"/>
      <c r="D469" s="218"/>
      <c r="E469" s="192"/>
      <c r="F469" s="192"/>
      <c r="G469" s="191"/>
      <c r="H469" s="360"/>
      <c r="I469" s="392"/>
      <c r="J469" s="392"/>
      <c r="K469" s="392"/>
      <c r="L469" s="25" t="s">
        <v>114</v>
      </c>
      <c r="M469" s="114"/>
      <c r="N469" s="25" t="s">
        <v>112</v>
      </c>
      <c r="O469" s="114"/>
      <c r="P469" s="25" t="s">
        <v>111</v>
      </c>
      <c r="Q469" s="114"/>
      <c r="R469" s="25" t="s">
        <v>110</v>
      </c>
      <c r="S469" s="114"/>
      <c r="T469" s="25" t="s">
        <v>109</v>
      </c>
      <c r="U469" s="114"/>
      <c r="V469" s="25" t="s">
        <v>108</v>
      </c>
      <c r="W469" s="114"/>
      <c r="X469" s="25" t="s">
        <v>107</v>
      </c>
      <c r="Y469" s="114"/>
      <c r="Z469" s="25" t="s">
        <v>106</v>
      </c>
      <c r="AA469" s="114"/>
      <c r="AB469" s="190"/>
      <c r="AC469" s="114"/>
      <c r="AD469" s="190"/>
      <c r="AE469" s="22"/>
      <c r="AF469" s="422"/>
      <c r="AG469" s="422"/>
      <c r="AH469" s="278"/>
      <c r="AI469" s="306"/>
      <c r="AJ469" s="379"/>
      <c r="AK469" s="347"/>
      <c r="AL469" s="377"/>
      <c r="AM469" s="379"/>
      <c r="AN469" s="347"/>
      <c r="AO469" s="377"/>
      <c r="AP469" s="379"/>
      <c r="AQ469" s="347"/>
      <c r="AR469" s="377"/>
      <c r="AS469" s="379"/>
      <c r="AT469" s="347"/>
      <c r="AU469" s="377"/>
      <c r="AV469" s="379"/>
      <c r="AW469" s="372"/>
      <c r="AX469" s="375"/>
      <c r="AY469" s="417"/>
      <c r="AZ469" s="411"/>
      <c r="BA469" s="411"/>
      <c r="BB469" s="414"/>
    </row>
    <row r="470" spans="2:62" ht="28.15" customHeight="1" thickBot="1" x14ac:dyDescent="0.25">
      <c r="B470" s="30"/>
      <c r="C470" s="355"/>
      <c r="D470" s="246"/>
      <c r="E470" s="200"/>
      <c r="F470" s="200"/>
      <c r="G470" s="199"/>
      <c r="H470" s="361"/>
      <c r="I470" s="393"/>
      <c r="J470" s="393"/>
      <c r="K470" s="393"/>
      <c r="L470" s="50" t="s">
        <v>105</v>
      </c>
      <c r="M470" s="51"/>
      <c r="N470" s="50" t="s">
        <v>104</v>
      </c>
      <c r="O470" s="51"/>
      <c r="P470" s="50" t="s">
        <v>103</v>
      </c>
      <c r="Q470" s="51"/>
      <c r="R470" s="50" t="s">
        <v>102</v>
      </c>
      <c r="S470" s="51"/>
      <c r="T470" s="50">
        <v>20</v>
      </c>
      <c r="U470" s="51"/>
      <c r="V470" s="50" t="s">
        <v>101</v>
      </c>
      <c r="W470" s="51"/>
      <c r="X470" s="50" t="s">
        <v>100</v>
      </c>
      <c r="Y470" s="51"/>
      <c r="Z470" s="50" t="s">
        <v>99</v>
      </c>
      <c r="AA470" s="51"/>
      <c r="AB470" s="187"/>
      <c r="AC470" s="51"/>
      <c r="AD470" s="187"/>
      <c r="AE470" s="48"/>
      <c r="AF470" s="424"/>
      <c r="AG470" s="424"/>
      <c r="AH470" s="280"/>
      <c r="AI470" s="306"/>
      <c r="AJ470" s="380"/>
      <c r="AK470" s="381"/>
      <c r="AL470" s="378"/>
      <c r="AM470" s="380"/>
      <c r="AN470" s="381"/>
      <c r="AO470" s="378"/>
      <c r="AP470" s="380"/>
      <c r="AQ470" s="381"/>
      <c r="AR470" s="378"/>
      <c r="AS470" s="380"/>
      <c r="AT470" s="381"/>
      <c r="AU470" s="378"/>
      <c r="AV470" s="380"/>
      <c r="AW470" s="373"/>
      <c r="AX470" s="376"/>
      <c r="AY470" s="418"/>
      <c r="AZ470" s="412"/>
      <c r="BA470" s="412"/>
      <c r="BB470" s="415"/>
    </row>
    <row r="471" spans="2:62" ht="28.15" customHeight="1" x14ac:dyDescent="0.2">
      <c r="B471" s="30"/>
      <c r="C471" s="338">
        <v>3</v>
      </c>
      <c r="D471" s="212"/>
      <c r="E471" s="198"/>
      <c r="F471" s="198"/>
      <c r="G471" s="197"/>
      <c r="H471" s="358"/>
      <c r="I471" s="390"/>
      <c r="J471" s="390"/>
      <c r="K471" s="390"/>
      <c r="L471" s="42" t="s">
        <v>131</v>
      </c>
      <c r="M471" s="43"/>
      <c r="N471" s="42" t="s">
        <v>129</v>
      </c>
      <c r="O471" s="43"/>
      <c r="P471" s="42" t="s">
        <v>128</v>
      </c>
      <c r="Q471" s="43"/>
      <c r="R471" s="42" t="s">
        <v>127</v>
      </c>
      <c r="S471" s="43"/>
      <c r="T471" s="42" t="s">
        <v>126</v>
      </c>
      <c r="U471" s="43"/>
      <c r="V471" s="42" t="s">
        <v>125</v>
      </c>
      <c r="W471" s="43"/>
      <c r="X471" s="42" t="s">
        <v>124</v>
      </c>
      <c r="Y471" s="43"/>
      <c r="Z471" s="42" t="s">
        <v>123</v>
      </c>
      <c r="AA471" s="43"/>
      <c r="AB471" s="196"/>
      <c r="AC471" s="43"/>
      <c r="AD471" s="196"/>
      <c r="AE471" s="39"/>
      <c r="AF471" s="421"/>
      <c r="AG471" s="421"/>
      <c r="AH471" s="279"/>
      <c r="AI471" s="306"/>
      <c r="AJ471" s="349">
        <f>SUMPRODUCT(LEN($M471:$AA474)-LEN(SUBSTITUTE($M471:$AA474,"A", "")))</f>
        <v>0</v>
      </c>
      <c r="AK471" s="352">
        <f>SUMPRODUCT(LEN($AD471:$AD474)-LEN(SUBSTITUTE($AD471:$AD474,"A", "")))</f>
        <v>0</v>
      </c>
      <c r="AL471" s="335">
        <f>SUMPRODUCT(LEN($AC471:$AC474)-LEN(SUBSTITUTE($AC471:$AC474,"A", "")))</f>
        <v>0</v>
      </c>
      <c r="AM471" s="349">
        <f>SUMPRODUCT(LEN($M471:$AA474)-LEN(SUBSTITUTE($M471:$AA474,"S", "")))</f>
        <v>0</v>
      </c>
      <c r="AN471" s="352">
        <f>SUMPRODUCT(LEN($AD471:$AD474)-LEN(SUBSTITUTE($AD471:$AD474,"S", "")))</f>
        <v>0</v>
      </c>
      <c r="AO471" s="335">
        <f>SUMPRODUCT(LEN($AC471:$AC474)-LEN(SUBSTITUTE($AC471:$AC474,"S", "")))</f>
        <v>0</v>
      </c>
      <c r="AP471" s="349">
        <f>SUMPRODUCT(LEN($M471:$AA474)-LEN(SUBSTITUTE($M471:$AA474,"F", "")))</f>
        <v>0</v>
      </c>
      <c r="AQ471" s="352">
        <f>SUMPRODUCT(LEN($AD471:$AD474)-LEN(SUBSTITUTE($AD471:$AD474,"F", "")))</f>
        <v>0</v>
      </c>
      <c r="AR471" s="335">
        <f>SUMPRODUCT(LEN($AC471:$AC474)-LEN(SUBSTITUTE($AC471:$AC474,"F", "")))</f>
        <v>0</v>
      </c>
      <c r="AS471" s="349">
        <f>SUMPRODUCT(LEN($M471:$AA474)-LEN(SUBSTITUTE($M471:$AA474,"G", "")))</f>
        <v>0</v>
      </c>
      <c r="AT471" s="352">
        <f>SUMPRODUCT(LEN($AD471:$AD474)-LEN(SUBSTITUTE($AD471:$AD474,"G", "")))</f>
        <v>0</v>
      </c>
      <c r="AU471" s="335">
        <f>SUMPRODUCT(LEN($AC471:$AC474)-LEN(SUBSTITUTE($AC471:$AC474,"G", "")))</f>
        <v>0</v>
      </c>
      <c r="AV471" s="349">
        <f>SUMPRODUCT(LEN($L471:$AA474)-LEN(SUBSTITUTE($L471:$AA474,"M", "")))</f>
        <v>0</v>
      </c>
      <c r="AW471" s="362">
        <f>SUMPRODUCT(LEN($AD471:$AD474)-LEN(SUBSTITUTE($AD471:$AD474,"M", "")))</f>
        <v>0</v>
      </c>
      <c r="AX471" s="374">
        <f>SUMPRODUCT(LEN($AC471:$AC474)-LEN(SUBSTITUTE($AC471:$AC474,"M", "")))</f>
        <v>0</v>
      </c>
      <c r="AY471" s="416">
        <f>SUMPRODUCT(LEN($AE471:$AE474)-LEN(SUBSTITUTE($AE471:$AE474,"S", "")))</f>
        <v>0</v>
      </c>
      <c r="AZ471" s="410">
        <f>SUMPRODUCT(LEN($AE471:$AE474)-LEN(SUBSTITUTE($AE471:$AE474,"F", "")))</f>
        <v>0</v>
      </c>
      <c r="BA471" s="410">
        <f>SUMPRODUCT(LEN($AE471:$AE474)-LEN(SUBSTITUTE($AE471:$AE474,"G", "")))</f>
        <v>0</v>
      </c>
      <c r="BB471" s="413">
        <f>SUMPRODUCT(LEN($AE471:$AE474)-LEN(SUBSTITUTE($AE471:$AE474,"M", "")))</f>
        <v>0</v>
      </c>
    </row>
    <row r="472" spans="2:62" ht="28.15" customHeight="1" thickBot="1" x14ac:dyDescent="0.25">
      <c r="B472" s="30"/>
      <c r="C472" s="339"/>
      <c r="D472" s="221"/>
      <c r="E472" s="195"/>
      <c r="F472" s="195"/>
      <c r="G472" s="194"/>
      <c r="H472" s="359"/>
      <c r="I472" s="391"/>
      <c r="J472" s="391"/>
      <c r="K472" s="391"/>
      <c r="L472" s="33" t="s">
        <v>122</v>
      </c>
      <c r="M472" s="55"/>
      <c r="N472" s="33" t="s">
        <v>121</v>
      </c>
      <c r="O472" s="55"/>
      <c r="P472" s="33" t="s">
        <v>120</v>
      </c>
      <c r="Q472" s="55"/>
      <c r="R472" s="33" t="s">
        <v>119</v>
      </c>
      <c r="S472" s="55"/>
      <c r="T472" s="33" t="s">
        <v>118</v>
      </c>
      <c r="U472" s="55"/>
      <c r="V472" s="33" t="s">
        <v>117</v>
      </c>
      <c r="W472" s="55"/>
      <c r="X472" s="33" t="s">
        <v>116</v>
      </c>
      <c r="Y472" s="55"/>
      <c r="Z472" s="33" t="s">
        <v>115</v>
      </c>
      <c r="AA472" s="55"/>
      <c r="AB472" s="193"/>
      <c r="AC472" s="55"/>
      <c r="AD472" s="193"/>
      <c r="AE472" s="22"/>
      <c r="AF472" s="422"/>
      <c r="AG472" s="422"/>
      <c r="AH472" s="278"/>
      <c r="AI472" s="306"/>
      <c r="AJ472" s="379"/>
      <c r="AK472" s="347"/>
      <c r="AL472" s="377"/>
      <c r="AM472" s="379"/>
      <c r="AN472" s="347"/>
      <c r="AO472" s="377"/>
      <c r="AP472" s="379"/>
      <c r="AQ472" s="347"/>
      <c r="AR472" s="377"/>
      <c r="AS472" s="379"/>
      <c r="AT472" s="347"/>
      <c r="AU472" s="377"/>
      <c r="AV472" s="379"/>
      <c r="AW472" s="372"/>
      <c r="AX472" s="375"/>
      <c r="AY472" s="417"/>
      <c r="AZ472" s="411"/>
      <c r="BA472" s="411"/>
      <c r="BB472" s="414"/>
    </row>
    <row r="473" spans="2:62" ht="28.15" customHeight="1" x14ac:dyDescent="0.2">
      <c r="B473" s="30"/>
      <c r="C473" s="340"/>
      <c r="D473" s="218"/>
      <c r="E473" s="192"/>
      <c r="F473" s="192"/>
      <c r="G473" s="191"/>
      <c r="H473" s="360"/>
      <c r="I473" s="392"/>
      <c r="J473" s="392"/>
      <c r="K473" s="392"/>
      <c r="L473" s="25" t="s">
        <v>114</v>
      </c>
      <c r="M473" s="114"/>
      <c r="N473" s="25" t="s">
        <v>112</v>
      </c>
      <c r="O473" s="114"/>
      <c r="P473" s="25" t="s">
        <v>111</v>
      </c>
      <c r="Q473" s="114"/>
      <c r="R473" s="25" t="s">
        <v>110</v>
      </c>
      <c r="S473" s="114"/>
      <c r="T473" s="25" t="s">
        <v>109</v>
      </c>
      <c r="U473" s="114"/>
      <c r="V473" s="25" t="s">
        <v>108</v>
      </c>
      <c r="W473" s="114"/>
      <c r="X473" s="25" t="s">
        <v>107</v>
      </c>
      <c r="Y473" s="114"/>
      <c r="Z473" s="25" t="s">
        <v>106</v>
      </c>
      <c r="AA473" s="114"/>
      <c r="AB473" s="190"/>
      <c r="AC473" s="114"/>
      <c r="AD473" s="190"/>
      <c r="AE473" s="22"/>
      <c r="AF473" s="422"/>
      <c r="AG473" s="422"/>
      <c r="AH473" s="278"/>
      <c r="AI473" s="306"/>
      <c r="AJ473" s="379"/>
      <c r="AK473" s="347"/>
      <c r="AL473" s="377"/>
      <c r="AM473" s="379"/>
      <c r="AN473" s="347"/>
      <c r="AO473" s="377"/>
      <c r="AP473" s="379"/>
      <c r="AQ473" s="347"/>
      <c r="AR473" s="377"/>
      <c r="AS473" s="379"/>
      <c r="AT473" s="347"/>
      <c r="AU473" s="377"/>
      <c r="AV473" s="379"/>
      <c r="AW473" s="372"/>
      <c r="AX473" s="375"/>
      <c r="AY473" s="417"/>
      <c r="AZ473" s="411"/>
      <c r="BA473" s="411"/>
      <c r="BB473" s="414"/>
    </row>
    <row r="474" spans="2:62" ht="28.15" customHeight="1" thickBot="1" x14ac:dyDescent="0.25">
      <c r="B474" s="20"/>
      <c r="C474" s="341"/>
      <c r="D474" s="215"/>
      <c r="E474" s="189"/>
      <c r="F474" s="189"/>
      <c r="G474" s="188"/>
      <c r="H474" s="361"/>
      <c r="I474" s="394"/>
      <c r="J474" s="394"/>
      <c r="K474" s="394"/>
      <c r="L474" s="15" t="s">
        <v>105</v>
      </c>
      <c r="M474" s="16"/>
      <c r="N474" s="15" t="s">
        <v>104</v>
      </c>
      <c r="O474" s="16"/>
      <c r="P474" s="15" t="s">
        <v>103</v>
      </c>
      <c r="Q474" s="16"/>
      <c r="R474" s="15" t="s">
        <v>102</v>
      </c>
      <c r="S474" s="16"/>
      <c r="T474" s="15">
        <v>20</v>
      </c>
      <c r="U474" s="16"/>
      <c r="V474" s="15" t="s">
        <v>101</v>
      </c>
      <c r="W474" s="16"/>
      <c r="X474" s="15" t="s">
        <v>100</v>
      </c>
      <c r="Y474" s="16"/>
      <c r="Z474" s="15" t="s">
        <v>99</v>
      </c>
      <c r="AA474" s="16"/>
      <c r="AB474" s="187"/>
      <c r="AC474" s="16"/>
      <c r="AD474" s="186"/>
      <c r="AE474" s="11"/>
      <c r="AF474" s="423"/>
      <c r="AG474" s="423"/>
      <c r="AH474" s="277"/>
      <c r="AI474" s="306"/>
      <c r="AJ474" s="380"/>
      <c r="AK474" s="381"/>
      <c r="AL474" s="378"/>
      <c r="AM474" s="380"/>
      <c r="AN474" s="381"/>
      <c r="AO474" s="378"/>
      <c r="AP474" s="380"/>
      <c r="AQ474" s="381"/>
      <c r="AR474" s="378"/>
      <c r="AS474" s="380"/>
      <c r="AT474" s="381"/>
      <c r="AU474" s="378"/>
      <c r="AV474" s="380"/>
      <c r="AW474" s="373"/>
      <c r="AX474" s="376"/>
      <c r="AY474" s="418"/>
      <c r="AZ474" s="412"/>
      <c r="BA474" s="412"/>
      <c r="BB474" s="415"/>
    </row>
    <row r="475" spans="2:62" ht="85.9" customHeight="1" thickTop="1" thickBot="1" x14ac:dyDescent="0.35">
      <c r="B475" s="113" t="s">
        <v>173</v>
      </c>
      <c r="C475" s="103" t="s">
        <v>172</v>
      </c>
      <c r="D475" s="108" t="s">
        <v>171</v>
      </c>
      <c r="E475" s="211" t="s">
        <v>170</v>
      </c>
      <c r="F475" s="210"/>
      <c r="G475" s="209"/>
      <c r="H475" s="109" t="s">
        <v>169</v>
      </c>
      <c r="I475" s="108" t="s">
        <v>96</v>
      </c>
      <c r="J475" s="108" t="s">
        <v>168</v>
      </c>
      <c r="K475" s="108" t="s">
        <v>97</v>
      </c>
      <c r="L475" s="365" t="s">
        <v>167</v>
      </c>
      <c r="M475" s="366"/>
      <c r="N475" s="365" t="s">
        <v>166</v>
      </c>
      <c r="O475" s="366"/>
      <c r="P475" s="365" t="s">
        <v>166</v>
      </c>
      <c r="Q475" s="367"/>
      <c r="R475" s="365" t="s">
        <v>166</v>
      </c>
      <c r="S475" s="367"/>
      <c r="T475" s="365" t="s">
        <v>166</v>
      </c>
      <c r="U475" s="367"/>
      <c r="V475" s="365" t="s">
        <v>166</v>
      </c>
      <c r="W475" s="367"/>
      <c r="X475" s="365" t="s">
        <v>166</v>
      </c>
      <c r="Y475" s="367"/>
      <c r="Z475" s="365" t="s">
        <v>166</v>
      </c>
      <c r="AA475" s="367"/>
      <c r="AB475" s="368" t="s">
        <v>165</v>
      </c>
      <c r="AC475" s="367"/>
      <c r="AD475" s="109" t="s">
        <v>164</v>
      </c>
      <c r="AE475" s="109" t="s">
        <v>163</v>
      </c>
      <c r="AF475" s="108" t="s">
        <v>162</v>
      </c>
      <c r="AG475" s="108" t="s">
        <v>161</v>
      </c>
      <c r="AH475" s="286" t="s">
        <v>160</v>
      </c>
      <c r="AI475" s="293"/>
      <c r="AJ475" s="104" t="s">
        <v>159</v>
      </c>
      <c r="AK475" s="103" t="s">
        <v>158</v>
      </c>
      <c r="AL475" s="102" t="s">
        <v>157</v>
      </c>
      <c r="AM475" s="104" t="s">
        <v>156</v>
      </c>
      <c r="AN475" s="103" t="s">
        <v>155</v>
      </c>
      <c r="AO475" s="102" t="s">
        <v>154</v>
      </c>
      <c r="AP475" s="104" t="s">
        <v>153</v>
      </c>
      <c r="AQ475" s="103" t="s">
        <v>152</v>
      </c>
      <c r="AR475" s="105" t="s">
        <v>151</v>
      </c>
      <c r="AS475" s="104" t="s">
        <v>150</v>
      </c>
      <c r="AT475" s="103" t="s">
        <v>149</v>
      </c>
      <c r="AU475" s="102" t="s">
        <v>148</v>
      </c>
      <c r="AV475" s="104" t="s">
        <v>147</v>
      </c>
      <c r="AW475" s="103" t="s">
        <v>146</v>
      </c>
      <c r="AX475" s="102" t="s">
        <v>145</v>
      </c>
      <c r="AY475" s="101" t="s">
        <v>144</v>
      </c>
      <c r="AZ475" s="100" t="s">
        <v>143</v>
      </c>
      <c r="BA475" s="100" t="s">
        <v>142</v>
      </c>
      <c r="BB475" s="99" t="s">
        <v>141</v>
      </c>
    </row>
    <row r="476" spans="2:62" ht="48" thickBot="1" x14ac:dyDescent="0.3">
      <c r="B476" s="98" t="s">
        <v>211</v>
      </c>
      <c r="C476" s="97"/>
      <c r="D476" s="208">
        <v>245</v>
      </c>
      <c r="E476" s="425">
        <v>4072.96</v>
      </c>
      <c r="F476" s="426"/>
      <c r="G476" s="427"/>
      <c r="H476" s="95" t="s">
        <v>139</v>
      </c>
      <c r="I476" s="94"/>
      <c r="J476" s="94"/>
      <c r="K476" s="93"/>
      <c r="L476" s="92"/>
      <c r="M476" s="88"/>
      <c r="N476" s="92"/>
      <c r="O476" s="88"/>
      <c r="P476" s="92"/>
      <c r="Q476" s="88"/>
      <c r="R476" s="92"/>
      <c r="S476" s="88"/>
      <c r="T476" s="92"/>
      <c r="U476" s="88"/>
      <c r="V476" s="92"/>
      <c r="W476" s="88"/>
      <c r="X476" s="92"/>
      <c r="Y476" s="88"/>
      <c r="Z476" s="92"/>
      <c r="AA476" s="207"/>
      <c r="AB476" s="90" t="s">
        <v>138</v>
      </c>
      <c r="AC476" s="88"/>
      <c r="AD476" s="88"/>
      <c r="AE476" s="88"/>
      <c r="AF476" s="87"/>
      <c r="AG476" s="87"/>
      <c r="AH476" s="285"/>
      <c r="AI476" s="66" t="s">
        <v>137</v>
      </c>
      <c r="AJ476" s="85">
        <f t="shared" ref="AJ476:BB476" si="62">SUM(AJ478:AJ489)</f>
        <v>26</v>
      </c>
      <c r="AK476" s="84">
        <f t="shared" si="62"/>
        <v>0</v>
      </c>
      <c r="AL476" s="83">
        <f t="shared" si="62"/>
        <v>0</v>
      </c>
      <c r="AM476" s="85">
        <f t="shared" si="62"/>
        <v>5</v>
      </c>
      <c r="AN476" s="84">
        <f t="shared" si="62"/>
        <v>0</v>
      </c>
      <c r="AO476" s="83">
        <f t="shared" si="62"/>
        <v>0</v>
      </c>
      <c r="AP476" s="85">
        <f t="shared" si="62"/>
        <v>0</v>
      </c>
      <c r="AQ476" s="84">
        <f t="shared" si="62"/>
        <v>0</v>
      </c>
      <c r="AR476" s="83">
        <f t="shared" si="62"/>
        <v>0</v>
      </c>
      <c r="AS476" s="85">
        <f t="shared" si="62"/>
        <v>8</v>
      </c>
      <c r="AT476" s="84">
        <f t="shared" si="62"/>
        <v>1</v>
      </c>
      <c r="AU476" s="83">
        <f t="shared" si="62"/>
        <v>0</v>
      </c>
      <c r="AV476" s="85">
        <f t="shared" si="62"/>
        <v>4</v>
      </c>
      <c r="AW476" s="84">
        <f t="shared" si="62"/>
        <v>0</v>
      </c>
      <c r="AX476" s="83">
        <f t="shared" si="62"/>
        <v>0</v>
      </c>
      <c r="AY476" s="82">
        <f t="shared" si="62"/>
        <v>0</v>
      </c>
      <c r="AZ476" s="81">
        <f t="shared" si="62"/>
        <v>0</v>
      </c>
      <c r="BA476" s="81">
        <f t="shared" si="62"/>
        <v>0</v>
      </c>
      <c r="BB476" s="80">
        <f t="shared" si="62"/>
        <v>0</v>
      </c>
      <c r="BC476" s="79" t="s">
        <v>136</v>
      </c>
      <c r="BF476" s="5">
        <f>SUM(AJ476:AL476)/$BG$5</f>
        <v>26</v>
      </c>
      <c r="BG476" s="5">
        <f>SUM(AM476:AO476,AY476)/$BG$5</f>
        <v>5</v>
      </c>
      <c r="BH476" s="5">
        <f>SUM(AP476:AR476,AZ476)/$BG$5</f>
        <v>0</v>
      </c>
      <c r="BI476" s="5">
        <f>SUM(AS476:AU476,BA476)/$BG$5</f>
        <v>9</v>
      </c>
      <c r="BJ476" s="5">
        <f>SUM(AV476:AX476,BB476)/$BG$5</f>
        <v>4</v>
      </c>
    </row>
    <row r="477" spans="2:62" ht="37.5" thickBot="1" x14ac:dyDescent="0.3">
      <c r="B477" s="78"/>
      <c r="C477" s="77"/>
      <c r="D477" s="206"/>
      <c r="E477" s="205"/>
      <c r="F477" s="205"/>
      <c r="G477" s="204"/>
      <c r="H477" s="73"/>
      <c r="I477" s="70"/>
      <c r="J477" s="70"/>
      <c r="K477" s="72"/>
      <c r="L477" s="70"/>
      <c r="M477" s="69"/>
      <c r="N477" s="70"/>
      <c r="O477" s="69"/>
      <c r="P477" s="70"/>
      <c r="Q477" s="69"/>
      <c r="R477" s="70"/>
      <c r="S477" s="69"/>
      <c r="T477" s="70"/>
      <c r="U477" s="69"/>
      <c r="V477" s="70"/>
      <c r="W477" s="69"/>
      <c r="X477" s="70"/>
      <c r="Y477" s="69"/>
      <c r="Z477" s="70"/>
      <c r="AA477" s="69"/>
      <c r="AB477" s="71"/>
      <c r="AC477" s="69"/>
      <c r="AD477" s="69"/>
      <c r="AE477" s="69"/>
      <c r="AF477" s="68"/>
      <c r="AG477" s="68"/>
      <c r="AH477" s="285"/>
      <c r="AI477" s="66" t="s">
        <v>135</v>
      </c>
      <c r="AJ477" s="65">
        <f t="shared" ref="AJ477:BB477" si="63">AJ476/3</f>
        <v>8.6666666666666661</v>
      </c>
      <c r="AK477" s="64">
        <f t="shared" si="63"/>
        <v>0</v>
      </c>
      <c r="AL477" s="63">
        <f t="shared" si="63"/>
        <v>0</v>
      </c>
      <c r="AM477" s="65">
        <f t="shared" si="63"/>
        <v>1.6666666666666667</v>
      </c>
      <c r="AN477" s="64">
        <f t="shared" si="63"/>
        <v>0</v>
      </c>
      <c r="AO477" s="63">
        <f t="shared" si="63"/>
        <v>0</v>
      </c>
      <c r="AP477" s="65">
        <f t="shared" si="63"/>
        <v>0</v>
      </c>
      <c r="AQ477" s="64">
        <f t="shared" si="63"/>
        <v>0</v>
      </c>
      <c r="AR477" s="63">
        <f t="shared" si="63"/>
        <v>0</v>
      </c>
      <c r="AS477" s="65">
        <f t="shared" si="63"/>
        <v>2.6666666666666665</v>
      </c>
      <c r="AT477" s="64">
        <f t="shared" si="63"/>
        <v>0.33333333333333331</v>
      </c>
      <c r="AU477" s="63">
        <f t="shared" si="63"/>
        <v>0</v>
      </c>
      <c r="AV477" s="65">
        <f t="shared" si="63"/>
        <v>1.3333333333333333</v>
      </c>
      <c r="AW477" s="64">
        <f t="shared" si="63"/>
        <v>0</v>
      </c>
      <c r="AX477" s="63">
        <f t="shared" si="63"/>
        <v>0</v>
      </c>
      <c r="AY477" s="62">
        <f t="shared" si="63"/>
        <v>0</v>
      </c>
      <c r="AZ477" s="61">
        <f t="shared" si="63"/>
        <v>0</v>
      </c>
      <c r="BA477" s="61">
        <f t="shared" si="63"/>
        <v>0</v>
      </c>
      <c r="BB477" s="60">
        <f t="shared" si="63"/>
        <v>0</v>
      </c>
      <c r="BC477" s="59" t="s">
        <v>134</v>
      </c>
    </row>
    <row r="478" spans="2:62" ht="28.15" customHeight="1" x14ac:dyDescent="0.2">
      <c r="B478" s="30"/>
      <c r="C478" s="338">
        <v>1</v>
      </c>
      <c r="D478" s="212"/>
      <c r="E478" s="198"/>
      <c r="F478" s="198"/>
      <c r="G478" s="197"/>
      <c r="H478" s="358" t="s">
        <v>133</v>
      </c>
      <c r="I478" s="390">
        <v>128</v>
      </c>
      <c r="J478" s="390">
        <v>29</v>
      </c>
      <c r="K478" s="390">
        <v>8</v>
      </c>
      <c r="L478" s="42" t="s">
        <v>131</v>
      </c>
      <c r="M478" s="43" t="s">
        <v>1442</v>
      </c>
      <c r="N478" s="42" t="s">
        <v>129</v>
      </c>
      <c r="O478" s="43" t="s">
        <v>1329</v>
      </c>
      <c r="P478" s="42" t="s">
        <v>128</v>
      </c>
      <c r="Q478" s="43" t="s">
        <v>179</v>
      </c>
      <c r="R478" s="42" t="s">
        <v>127</v>
      </c>
      <c r="S478" s="43" t="s">
        <v>493</v>
      </c>
      <c r="T478" s="42" t="s">
        <v>126</v>
      </c>
      <c r="U478" s="43" t="s">
        <v>542</v>
      </c>
      <c r="V478" s="42" t="s">
        <v>125</v>
      </c>
      <c r="W478" s="43" t="s">
        <v>130</v>
      </c>
      <c r="X478" s="42" t="s">
        <v>124</v>
      </c>
      <c r="Y478" s="43"/>
      <c r="Z478" s="42" t="s">
        <v>123</v>
      </c>
      <c r="AA478" s="43"/>
      <c r="AB478" s="196"/>
      <c r="AC478" s="43"/>
      <c r="AD478" s="196" t="s">
        <v>496</v>
      </c>
      <c r="AE478" s="58"/>
      <c r="AF478" s="421"/>
      <c r="AG478" s="421"/>
      <c r="AH478" s="279"/>
      <c r="AI478" s="306"/>
      <c r="AJ478" s="349">
        <f>SUMPRODUCT(LEN($M478:$AA481)-LEN(SUBSTITUTE($M478:$AA481,"A", "")))</f>
        <v>26</v>
      </c>
      <c r="AK478" s="352">
        <f>SUMPRODUCT(LEN($AD478:$AD481)-LEN(SUBSTITUTE($AD478:$AD481,"A", "")))</f>
        <v>0</v>
      </c>
      <c r="AL478" s="335">
        <f>SUMPRODUCT(LEN($AC478:$AC481)-LEN(SUBSTITUTE($AC478:$AC481,"A", "")))</f>
        <v>0</v>
      </c>
      <c r="AM478" s="349">
        <f>SUMPRODUCT(LEN($M478:$AA481)-LEN(SUBSTITUTE($M478:$AA481,"S", "")))</f>
        <v>5</v>
      </c>
      <c r="AN478" s="352">
        <f>SUMPRODUCT(LEN($AD478:$AD481)-LEN(SUBSTITUTE($AD478:$AD481,"S", "")))</f>
        <v>0</v>
      </c>
      <c r="AO478" s="335">
        <f>SUMPRODUCT(LEN($AC478:$AC481)-LEN(SUBSTITUTE($AC478:$AC481,"S", "")))</f>
        <v>0</v>
      </c>
      <c r="AP478" s="349">
        <f>SUMPRODUCT(LEN($M478:$AA481)-LEN(SUBSTITUTE($M478:$AA481,"F", "")))</f>
        <v>0</v>
      </c>
      <c r="AQ478" s="352">
        <f>SUMPRODUCT(LEN($AD478:$AD481)-LEN(SUBSTITUTE($AD478:$AD481,"F", "")))</f>
        <v>0</v>
      </c>
      <c r="AR478" s="335">
        <f>SUMPRODUCT(LEN($AC478:$AC481)-LEN(SUBSTITUTE($AC478:$AC481,"F", "")))</f>
        <v>0</v>
      </c>
      <c r="AS478" s="349">
        <f>SUMPRODUCT(LEN($M478:$AA481)-LEN(SUBSTITUTE($M478:$AA481,"G", "")))</f>
        <v>8</v>
      </c>
      <c r="AT478" s="352">
        <f>SUMPRODUCT(LEN($AD478:$AD481)-LEN(SUBSTITUTE($AD478:$AD481,"G", "")))</f>
        <v>1</v>
      </c>
      <c r="AU478" s="335">
        <f>SUMPRODUCT(LEN($AC478:$AC481)-LEN(SUBSTITUTE($AC478:$AC481,"G", "")))</f>
        <v>0</v>
      </c>
      <c r="AV478" s="349">
        <f>SUMPRODUCT(LEN($L478:$AA481)-LEN(SUBSTITUTE($L478:$AA481,"M", "")))</f>
        <v>4</v>
      </c>
      <c r="AW478" s="362">
        <f>SUMPRODUCT(LEN($AD478:$AD481)-LEN(SUBSTITUTE($AD478:$AD481,"M", "")))</f>
        <v>0</v>
      </c>
      <c r="AX478" s="374">
        <f>SUMPRODUCT(LEN($AC478:$AC481)-LEN(SUBSTITUTE($AC478:$AC481,"M", "")))</f>
        <v>0</v>
      </c>
      <c r="AY478" s="416">
        <f>SUMPRODUCT(LEN($AE478:$AE481)-LEN(SUBSTITUTE($AE478:$AE481,"S", "")))</f>
        <v>0</v>
      </c>
      <c r="AZ478" s="410">
        <f>SUMPRODUCT(LEN($AE478:$AE481)-LEN(SUBSTITUTE($AE478:$AE481,"F", "")))</f>
        <v>0</v>
      </c>
      <c r="BA478" s="410">
        <f>SUMPRODUCT(LEN($AE478:$AE481)-LEN(SUBSTITUTE($AE478:$AE481,"G", "")))</f>
        <v>0</v>
      </c>
      <c r="BB478" s="413">
        <f>SUMPRODUCT(LEN($AE478:$AE481)-LEN(SUBSTITUTE($AE478:$AE481,"M", "")))</f>
        <v>0</v>
      </c>
    </row>
    <row r="479" spans="2:62" ht="28.15" customHeight="1" thickBot="1" x14ac:dyDescent="0.25">
      <c r="B479" s="30"/>
      <c r="C479" s="339"/>
      <c r="D479" s="221"/>
      <c r="E479" s="195"/>
      <c r="F479" s="195"/>
      <c r="G479" s="194"/>
      <c r="H479" s="359"/>
      <c r="I479" s="391"/>
      <c r="J479" s="391"/>
      <c r="K479" s="391"/>
      <c r="L479" s="33" t="s">
        <v>122</v>
      </c>
      <c r="M479" s="55" t="s">
        <v>179</v>
      </c>
      <c r="N479" s="33" t="s">
        <v>121</v>
      </c>
      <c r="O479" s="55" t="s">
        <v>457</v>
      </c>
      <c r="P479" s="33" t="s">
        <v>120</v>
      </c>
      <c r="Q479" s="55" t="s">
        <v>357</v>
      </c>
      <c r="R479" s="33" t="s">
        <v>119</v>
      </c>
      <c r="S479" s="55" t="s">
        <v>509</v>
      </c>
      <c r="T479" s="33" t="s">
        <v>118</v>
      </c>
      <c r="U479" s="55" t="s">
        <v>542</v>
      </c>
      <c r="V479" s="33" t="s">
        <v>117</v>
      </c>
      <c r="W479" s="55"/>
      <c r="X479" s="33" t="s">
        <v>116</v>
      </c>
      <c r="Y479" s="55"/>
      <c r="Z479" s="33" t="s">
        <v>115</v>
      </c>
      <c r="AA479" s="55"/>
      <c r="AB479" s="193"/>
      <c r="AC479" s="55"/>
      <c r="AD479" s="193"/>
      <c r="AE479" s="57"/>
      <c r="AF479" s="422"/>
      <c r="AG479" s="422"/>
      <c r="AH479" s="278"/>
      <c r="AI479" s="306"/>
      <c r="AJ479" s="379"/>
      <c r="AK479" s="347"/>
      <c r="AL479" s="377"/>
      <c r="AM479" s="379"/>
      <c r="AN479" s="347"/>
      <c r="AO479" s="377"/>
      <c r="AP479" s="379"/>
      <c r="AQ479" s="347"/>
      <c r="AR479" s="377"/>
      <c r="AS479" s="379"/>
      <c r="AT479" s="347"/>
      <c r="AU479" s="377"/>
      <c r="AV479" s="379"/>
      <c r="AW479" s="372"/>
      <c r="AX479" s="375"/>
      <c r="AY479" s="417"/>
      <c r="AZ479" s="411"/>
      <c r="BA479" s="411"/>
      <c r="BB479" s="414"/>
    </row>
    <row r="480" spans="2:62" ht="28.15" customHeight="1" x14ac:dyDescent="0.2">
      <c r="B480" s="30"/>
      <c r="C480" s="340"/>
      <c r="D480" s="218"/>
      <c r="E480" s="192"/>
      <c r="F480" s="192"/>
      <c r="G480" s="191"/>
      <c r="H480" s="360">
        <v>246</v>
      </c>
      <c r="I480" s="392"/>
      <c r="J480" s="392"/>
      <c r="K480" s="392"/>
      <c r="L480" s="25" t="s">
        <v>114</v>
      </c>
      <c r="M480" s="114" t="s">
        <v>1288</v>
      </c>
      <c r="N480" s="25" t="s">
        <v>112</v>
      </c>
      <c r="O480" s="114" t="s">
        <v>509</v>
      </c>
      <c r="P480" s="25" t="s">
        <v>111</v>
      </c>
      <c r="Q480" s="114" t="s">
        <v>357</v>
      </c>
      <c r="R480" s="25" t="s">
        <v>110</v>
      </c>
      <c r="S480" s="114" t="s">
        <v>179</v>
      </c>
      <c r="T480" s="25" t="s">
        <v>109</v>
      </c>
      <c r="U480" s="114" t="s">
        <v>130</v>
      </c>
      <c r="V480" s="25" t="s">
        <v>108</v>
      </c>
      <c r="W480" s="114"/>
      <c r="X480" s="25" t="s">
        <v>107</v>
      </c>
      <c r="Y480" s="114"/>
      <c r="Z480" s="25" t="s">
        <v>106</v>
      </c>
      <c r="AA480" s="114"/>
      <c r="AB480" s="190"/>
      <c r="AC480" s="114"/>
      <c r="AD480" s="190"/>
      <c r="AE480" s="57"/>
      <c r="AF480" s="422"/>
      <c r="AG480" s="422"/>
      <c r="AH480" s="278"/>
      <c r="AI480" s="306"/>
      <c r="AJ480" s="379"/>
      <c r="AK480" s="347"/>
      <c r="AL480" s="377"/>
      <c r="AM480" s="379"/>
      <c r="AN480" s="347"/>
      <c r="AO480" s="377"/>
      <c r="AP480" s="379"/>
      <c r="AQ480" s="347"/>
      <c r="AR480" s="377"/>
      <c r="AS480" s="379"/>
      <c r="AT480" s="347"/>
      <c r="AU480" s="377"/>
      <c r="AV480" s="379"/>
      <c r="AW480" s="372"/>
      <c r="AX480" s="375"/>
      <c r="AY480" s="417"/>
      <c r="AZ480" s="411"/>
      <c r="BA480" s="411"/>
      <c r="BB480" s="414"/>
    </row>
    <row r="481" spans="2:62" ht="28.15" customHeight="1" thickBot="1" x14ac:dyDescent="0.25">
      <c r="B481" s="30"/>
      <c r="C481" s="355"/>
      <c r="D481" s="246"/>
      <c r="E481" s="200"/>
      <c r="F481" s="200"/>
      <c r="G481" s="199"/>
      <c r="H481" s="361"/>
      <c r="I481" s="393"/>
      <c r="J481" s="393"/>
      <c r="K481" s="393"/>
      <c r="L481" s="50" t="s">
        <v>105</v>
      </c>
      <c r="M481" s="51" t="s">
        <v>1329</v>
      </c>
      <c r="N481" s="50" t="s">
        <v>104</v>
      </c>
      <c r="O481" s="51" t="s">
        <v>179</v>
      </c>
      <c r="P481" s="50" t="s">
        <v>103</v>
      </c>
      <c r="Q481" s="51" t="s">
        <v>179</v>
      </c>
      <c r="R481" s="50" t="s">
        <v>102</v>
      </c>
      <c r="S481" s="51" t="s">
        <v>494</v>
      </c>
      <c r="T481" s="50">
        <v>20</v>
      </c>
      <c r="U481" s="51" t="s">
        <v>130</v>
      </c>
      <c r="V481" s="50" t="s">
        <v>101</v>
      </c>
      <c r="W481" s="51"/>
      <c r="X481" s="50" t="s">
        <v>100</v>
      </c>
      <c r="Y481" s="51"/>
      <c r="Z481" s="50" t="s">
        <v>99</v>
      </c>
      <c r="AA481" s="51"/>
      <c r="AB481" s="187"/>
      <c r="AC481" s="51"/>
      <c r="AD481" s="187"/>
      <c r="AE481" s="56"/>
      <c r="AF481" s="424"/>
      <c r="AG481" s="424"/>
      <c r="AH481" s="280"/>
      <c r="AI481" s="306"/>
      <c r="AJ481" s="380"/>
      <c r="AK481" s="381"/>
      <c r="AL481" s="378"/>
      <c r="AM481" s="380"/>
      <c r="AN481" s="381"/>
      <c r="AO481" s="378"/>
      <c r="AP481" s="380"/>
      <c r="AQ481" s="381"/>
      <c r="AR481" s="378"/>
      <c r="AS481" s="380"/>
      <c r="AT481" s="381"/>
      <c r="AU481" s="378"/>
      <c r="AV481" s="380"/>
      <c r="AW481" s="373"/>
      <c r="AX481" s="376"/>
      <c r="AY481" s="418"/>
      <c r="AZ481" s="412"/>
      <c r="BA481" s="412"/>
      <c r="BB481" s="415"/>
    </row>
    <row r="482" spans="2:62" ht="28.15" customHeight="1" x14ac:dyDescent="0.2">
      <c r="B482" s="30"/>
      <c r="C482" s="338">
        <v>2</v>
      </c>
      <c r="D482" s="212"/>
      <c r="E482" s="198"/>
      <c r="F482" s="198"/>
      <c r="G482" s="197"/>
      <c r="H482" s="358"/>
      <c r="I482" s="390"/>
      <c r="J482" s="390"/>
      <c r="K482" s="390"/>
      <c r="L482" s="42" t="s">
        <v>131</v>
      </c>
      <c r="M482" s="43"/>
      <c r="N482" s="42" t="s">
        <v>129</v>
      </c>
      <c r="O482" s="43"/>
      <c r="P482" s="42" t="s">
        <v>128</v>
      </c>
      <c r="Q482" s="43"/>
      <c r="R482" s="42" t="s">
        <v>127</v>
      </c>
      <c r="S482" s="43"/>
      <c r="T482" s="42" t="s">
        <v>126</v>
      </c>
      <c r="U482" s="43"/>
      <c r="V482" s="42" t="s">
        <v>125</v>
      </c>
      <c r="W482" s="43"/>
      <c r="X482" s="42" t="s">
        <v>124</v>
      </c>
      <c r="Y482" s="43"/>
      <c r="Z482" s="42" t="s">
        <v>123</v>
      </c>
      <c r="AA482" s="43"/>
      <c r="AB482" s="196"/>
      <c r="AC482" s="43"/>
      <c r="AD482" s="196"/>
      <c r="AE482" s="39"/>
      <c r="AF482" s="421"/>
      <c r="AG482" s="421"/>
      <c r="AH482" s="279"/>
      <c r="AI482" s="306"/>
      <c r="AJ482" s="349">
        <f>SUMPRODUCT(LEN($M482:$AA485)-LEN(SUBSTITUTE($M482:$AA485,"A", "")))</f>
        <v>0</v>
      </c>
      <c r="AK482" s="352">
        <f>SUMPRODUCT(LEN($AD482:$AD485)-LEN(SUBSTITUTE($AD482:$AD485,"A", "")))</f>
        <v>0</v>
      </c>
      <c r="AL482" s="335">
        <f>SUMPRODUCT(LEN($AC482:$AC485)-LEN(SUBSTITUTE($AC482:$AC485,"A", "")))</f>
        <v>0</v>
      </c>
      <c r="AM482" s="349">
        <f>SUMPRODUCT(LEN($M482:$AA485)-LEN(SUBSTITUTE($M482:$AA485,"S", "")))</f>
        <v>0</v>
      </c>
      <c r="AN482" s="352">
        <f>SUMPRODUCT(LEN($AD482:$AD485)-LEN(SUBSTITUTE($AD482:$AD485,"S", "")))</f>
        <v>0</v>
      </c>
      <c r="AO482" s="335">
        <f>SUMPRODUCT(LEN($AC482:$AC485)-LEN(SUBSTITUTE($AC482:$AC485,"S", "")))</f>
        <v>0</v>
      </c>
      <c r="AP482" s="349">
        <f>SUMPRODUCT(LEN($M482:$AA485)-LEN(SUBSTITUTE($M482:$AA485,"F", "")))</f>
        <v>0</v>
      </c>
      <c r="AQ482" s="352">
        <f>SUMPRODUCT(LEN($AD482:$AD485)-LEN(SUBSTITUTE($AD482:$AD485,"F", "")))</f>
        <v>0</v>
      </c>
      <c r="AR482" s="335">
        <f>SUMPRODUCT(LEN($AC482:$AC485)-LEN(SUBSTITUTE($AC482:$AC485,"F", "")))</f>
        <v>0</v>
      </c>
      <c r="AS482" s="349">
        <f>SUMPRODUCT(LEN($M482:$AA485)-LEN(SUBSTITUTE($M482:$AA485,"G", "")))</f>
        <v>0</v>
      </c>
      <c r="AT482" s="352">
        <f>SUMPRODUCT(LEN($AD482:$AD485)-LEN(SUBSTITUTE($AD482:$AD485,"G", "")))</f>
        <v>0</v>
      </c>
      <c r="AU482" s="335">
        <f>SUMPRODUCT(LEN($AC482:$AC485)-LEN(SUBSTITUTE($AC482:$AC485,"G", "")))</f>
        <v>0</v>
      </c>
      <c r="AV482" s="349">
        <f>SUMPRODUCT(LEN($L482:$AA485)-LEN(SUBSTITUTE($L482:$AA485,"M", "")))</f>
        <v>0</v>
      </c>
      <c r="AW482" s="362">
        <f>SUMPRODUCT(LEN($AD482:$AD485)-LEN(SUBSTITUTE($AD482:$AD485,"M", "")))</f>
        <v>0</v>
      </c>
      <c r="AX482" s="374">
        <f>SUMPRODUCT(LEN($AC482:$AC485)-LEN(SUBSTITUTE($AC482:$AC485,"M", "")))</f>
        <v>0</v>
      </c>
      <c r="AY482" s="416">
        <f>SUMPRODUCT(LEN($AE482:$AE485)-LEN(SUBSTITUTE($AE482:$AE485,"S", "")))</f>
        <v>0</v>
      </c>
      <c r="AZ482" s="410">
        <f>SUMPRODUCT(LEN($AE482:$AE485)-LEN(SUBSTITUTE($AE482:$AE485,"F", "")))</f>
        <v>0</v>
      </c>
      <c r="BA482" s="410">
        <f>SUMPRODUCT(LEN($AE482:$AE485)-LEN(SUBSTITUTE($AE482:$AE485,"G", "")))</f>
        <v>0</v>
      </c>
      <c r="BB482" s="413">
        <f>SUMPRODUCT(LEN($AE482:$AE485)-LEN(SUBSTITUTE($AE482:$AE485,"M", "")))</f>
        <v>0</v>
      </c>
    </row>
    <row r="483" spans="2:62" ht="28.15" customHeight="1" thickBot="1" x14ac:dyDescent="0.25">
      <c r="B483" s="30"/>
      <c r="C483" s="339"/>
      <c r="D483" s="221"/>
      <c r="E483" s="195"/>
      <c r="F483" s="195"/>
      <c r="G483" s="194"/>
      <c r="H483" s="359"/>
      <c r="I483" s="391"/>
      <c r="J483" s="391"/>
      <c r="K483" s="391"/>
      <c r="L483" s="33" t="s">
        <v>122</v>
      </c>
      <c r="M483" s="55"/>
      <c r="N483" s="33" t="s">
        <v>121</v>
      </c>
      <c r="O483" s="55"/>
      <c r="P483" s="33" t="s">
        <v>120</v>
      </c>
      <c r="Q483" s="55"/>
      <c r="R483" s="33" t="s">
        <v>119</v>
      </c>
      <c r="S483" s="55"/>
      <c r="T483" s="33" t="s">
        <v>118</v>
      </c>
      <c r="U483" s="55"/>
      <c r="V483" s="33" t="s">
        <v>117</v>
      </c>
      <c r="W483" s="55"/>
      <c r="X483" s="33" t="s">
        <v>116</v>
      </c>
      <c r="Y483" s="55"/>
      <c r="Z483" s="33" t="s">
        <v>115</v>
      </c>
      <c r="AA483" s="55"/>
      <c r="AB483" s="193"/>
      <c r="AC483" s="55"/>
      <c r="AD483" s="193"/>
      <c r="AE483" s="22"/>
      <c r="AF483" s="422"/>
      <c r="AG483" s="422"/>
      <c r="AH483" s="278"/>
      <c r="AI483" s="306"/>
      <c r="AJ483" s="379"/>
      <c r="AK483" s="347"/>
      <c r="AL483" s="377"/>
      <c r="AM483" s="379"/>
      <c r="AN483" s="347"/>
      <c r="AO483" s="377"/>
      <c r="AP483" s="379"/>
      <c r="AQ483" s="347"/>
      <c r="AR483" s="377"/>
      <c r="AS483" s="379"/>
      <c r="AT483" s="347"/>
      <c r="AU483" s="377"/>
      <c r="AV483" s="379"/>
      <c r="AW483" s="372"/>
      <c r="AX483" s="375"/>
      <c r="AY483" s="417"/>
      <c r="AZ483" s="411"/>
      <c r="BA483" s="411"/>
      <c r="BB483" s="414"/>
    </row>
    <row r="484" spans="2:62" ht="28.15" customHeight="1" x14ac:dyDescent="0.2">
      <c r="B484" s="30"/>
      <c r="C484" s="340"/>
      <c r="D484" s="218"/>
      <c r="E484" s="192"/>
      <c r="F484" s="192"/>
      <c r="G484" s="191"/>
      <c r="H484" s="360"/>
      <c r="I484" s="392"/>
      <c r="J484" s="392"/>
      <c r="K484" s="392"/>
      <c r="L484" s="25" t="s">
        <v>114</v>
      </c>
      <c r="M484" s="114"/>
      <c r="N484" s="25" t="s">
        <v>112</v>
      </c>
      <c r="O484" s="114"/>
      <c r="P484" s="25" t="s">
        <v>111</v>
      </c>
      <c r="Q484" s="114"/>
      <c r="R484" s="25" t="s">
        <v>110</v>
      </c>
      <c r="S484" s="114"/>
      <c r="T484" s="25" t="s">
        <v>109</v>
      </c>
      <c r="U484" s="114"/>
      <c r="V484" s="25" t="s">
        <v>108</v>
      </c>
      <c r="W484" s="114"/>
      <c r="X484" s="25" t="s">
        <v>107</v>
      </c>
      <c r="Y484" s="114"/>
      <c r="Z484" s="25" t="s">
        <v>106</v>
      </c>
      <c r="AA484" s="114"/>
      <c r="AB484" s="190"/>
      <c r="AC484" s="114"/>
      <c r="AD484" s="190"/>
      <c r="AE484" s="22"/>
      <c r="AF484" s="422"/>
      <c r="AG484" s="422"/>
      <c r="AH484" s="278"/>
      <c r="AI484" s="306"/>
      <c r="AJ484" s="379"/>
      <c r="AK484" s="347"/>
      <c r="AL484" s="377"/>
      <c r="AM484" s="379"/>
      <c r="AN484" s="347"/>
      <c r="AO484" s="377"/>
      <c r="AP484" s="379"/>
      <c r="AQ484" s="347"/>
      <c r="AR484" s="377"/>
      <c r="AS484" s="379"/>
      <c r="AT484" s="347"/>
      <c r="AU484" s="377"/>
      <c r="AV484" s="379"/>
      <c r="AW484" s="372"/>
      <c r="AX484" s="375"/>
      <c r="AY484" s="417"/>
      <c r="AZ484" s="411"/>
      <c r="BA484" s="411"/>
      <c r="BB484" s="414"/>
    </row>
    <row r="485" spans="2:62" ht="28.15" customHeight="1" thickBot="1" x14ac:dyDescent="0.25">
      <c r="B485" s="30"/>
      <c r="C485" s="355"/>
      <c r="D485" s="246"/>
      <c r="E485" s="200"/>
      <c r="F485" s="200"/>
      <c r="G485" s="199"/>
      <c r="H485" s="361"/>
      <c r="I485" s="393"/>
      <c r="J485" s="393"/>
      <c r="K485" s="393"/>
      <c r="L485" s="50" t="s">
        <v>105</v>
      </c>
      <c r="M485" s="51"/>
      <c r="N485" s="50" t="s">
        <v>104</v>
      </c>
      <c r="O485" s="51"/>
      <c r="P485" s="50" t="s">
        <v>103</v>
      </c>
      <c r="Q485" s="51"/>
      <c r="R485" s="50" t="s">
        <v>102</v>
      </c>
      <c r="S485" s="51"/>
      <c r="T485" s="50">
        <v>20</v>
      </c>
      <c r="U485" s="51"/>
      <c r="V485" s="50" t="s">
        <v>101</v>
      </c>
      <c r="W485" s="51"/>
      <c r="X485" s="50" t="s">
        <v>100</v>
      </c>
      <c r="Y485" s="51"/>
      <c r="Z485" s="50" t="s">
        <v>99</v>
      </c>
      <c r="AA485" s="51"/>
      <c r="AB485" s="187"/>
      <c r="AC485" s="51"/>
      <c r="AD485" s="187"/>
      <c r="AE485" s="48"/>
      <c r="AF485" s="424"/>
      <c r="AG485" s="424"/>
      <c r="AH485" s="280"/>
      <c r="AI485" s="306"/>
      <c r="AJ485" s="380"/>
      <c r="AK485" s="381"/>
      <c r="AL485" s="378"/>
      <c r="AM485" s="380"/>
      <c r="AN485" s="381"/>
      <c r="AO485" s="378"/>
      <c r="AP485" s="380"/>
      <c r="AQ485" s="381"/>
      <c r="AR485" s="378"/>
      <c r="AS485" s="380"/>
      <c r="AT485" s="381"/>
      <c r="AU485" s="378"/>
      <c r="AV485" s="380"/>
      <c r="AW485" s="373"/>
      <c r="AX485" s="376"/>
      <c r="AY485" s="418"/>
      <c r="AZ485" s="412"/>
      <c r="BA485" s="412"/>
      <c r="BB485" s="415"/>
    </row>
    <row r="486" spans="2:62" ht="28.15" customHeight="1" x14ac:dyDescent="0.2">
      <c r="B486" s="30"/>
      <c r="C486" s="338">
        <v>3</v>
      </c>
      <c r="D486" s="212"/>
      <c r="E486" s="198"/>
      <c r="F486" s="198"/>
      <c r="G486" s="197"/>
      <c r="H486" s="358"/>
      <c r="I486" s="390"/>
      <c r="J486" s="390"/>
      <c r="K486" s="390"/>
      <c r="L486" s="42" t="s">
        <v>131</v>
      </c>
      <c r="M486" s="43"/>
      <c r="N486" s="42" t="s">
        <v>129</v>
      </c>
      <c r="O486" s="43"/>
      <c r="P486" s="42" t="s">
        <v>128</v>
      </c>
      <c r="Q486" s="43"/>
      <c r="R486" s="42" t="s">
        <v>127</v>
      </c>
      <c r="S486" s="43"/>
      <c r="T486" s="42" t="s">
        <v>126</v>
      </c>
      <c r="U486" s="43"/>
      <c r="V486" s="42" t="s">
        <v>125</v>
      </c>
      <c r="W486" s="43"/>
      <c r="X486" s="42" t="s">
        <v>124</v>
      </c>
      <c r="Y486" s="43"/>
      <c r="Z486" s="42" t="s">
        <v>123</v>
      </c>
      <c r="AA486" s="43"/>
      <c r="AB486" s="196"/>
      <c r="AC486" s="43"/>
      <c r="AD486" s="196"/>
      <c r="AE486" s="39"/>
      <c r="AF486" s="421"/>
      <c r="AG486" s="421"/>
      <c r="AH486" s="279"/>
      <c r="AI486" s="306"/>
      <c r="AJ486" s="349">
        <f>SUMPRODUCT(LEN($M486:$AA489)-LEN(SUBSTITUTE($M486:$AA489,"A", "")))</f>
        <v>0</v>
      </c>
      <c r="AK486" s="352">
        <f>SUMPRODUCT(LEN($AD486:$AD489)-LEN(SUBSTITUTE($AD486:$AD489,"A", "")))</f>
        <v>0</v>
      </c>
      <c r="AL486" s="335">
        <f>SUMPRODUCT(LEN($AC486:$AC489)-LEN(SUBSTITUTE($AC486:$AC489,"A", "")))</f>
        <v>0</v>
      </c>
      <c r="AM486" s="349">
        <f>SUMPRODUCT(LEN($M486:$AA489)-LEN(SUBSTITUTE($M486:$AA489,"S", "")))</f>
        <v>0</v>
      </c>
      <c r="AN486" s="352">
        <f>SUMPRODUCT(LEN($AD486:$AD489)-LEN(SUBSTITUTE($AD486:$AD489,"S", "")))</f>
        <v>0</v>
      </c>
      <c r="AO486" s="335">
        <f>SUMPRODUCT(LEN($AC486:$AC489)-LEN(SUBSTITUTE($AC486:$AC489,"S", "")))</f>
        <v>0</v>
      </c>
      <c r="AP486" s="349">
        <f>SUMPRODUCT(LEN($M486:$AA489)-LEN(SUBSTITUTE($M486:$AA489,"F", "")))</f>
        <v>0</v>
      </c>
      <c r="AQ486" s="352">
        <f>SUMPRODUCT(LEN($AD486:$AD489)-LEN(SUBSTITUTE($AD486:$AD489,"F", "")))</f>
        <v>0</v>
      </c>
      <c r="AR486" s="335">
        <f>SUMPRODUCT(LEN($AC486:$AC489)-LEN(SUBSTITUTE($AC486:$AC489,"F", "")))</f>
        <v>0</v>
      </c>
      <c r="AS486" s="349">
        <f>SUMPRODUCT(LEN($M486:$AA489)-LEN(SUBSTITUTE($M486:$AA489,"G", "")))</f>
        <v>0</v>
      </c>
      <c r="AT486" s="352">
        <f>SUMPRODUCT(LEN($AD486:$AD489)-LEN(SUBSTITUTE($AD486:$AD489,"G", "")))</f>
        <v>0</v>
      </c>
      <c r="AU486" s="335">
        <f>SUMPRODUCT(LEN($AC486:$AC489)-LEN(SUBSTITUTE($AC486:$AC489,"G", "")))</f>
        <v>0</v>
      </c>
      <c r="AV486" s="349">
        <f>SUMPRODUCT(LEN($L486:$AA489)-LEN(SUBSTITUTE($L486:$AA489,"M", "")))</f>
        <v>0</v>
      </c>
      <c r="AW486" s="362">
        <f>SUMPRODUCT(LEN($AD486:$AD489)-LEN(SUBSTITUTE($AD486:$AD489,"M", "")))</f>
        <v>0</v>
      </c>
      <c r="AX486" s="374">
        <f>SUMPRODUCT(LEN($AC486:$AC489)-LEN(SUBSTITUTE($AC486:$AC489,"M", "")))</f>
        <v>0</v>
      </c>
      <c r="AY486" s="416">
        <f>SUMPRODUCT(LEN($AE486:$AE489)-LEN(SUBSTITUTE($AE486:$AE489,"S", "")))</f>
        <v>0</v>
      </c>
      <c r="AZ486" s="410">
        <f>SUMPRODUCT(LEN($AE486:$AE489)-LEN(SUBSTITUTE($AE486:$AE489,"F", "")))</f>
        <v>0</v>
      </c>
      <c r="BA486" s="410">
        <f>SUMPRODUCT(LEN($AE486:$AE489)-LEN(SUBSTITUTE($AE486:$AE489,"G", "")))</f>
        <v>0</v>
      </c>
      <c r="BB486" s="413">
        <f>SUMPRODUCT(LEN($AE486:$AE489)-LEN(SUBSTITUTE($AE486:$AE489,"M", "")))</f>
        <v>0</v>
      </c>
    </row>
    <row r="487" spans="2:62" ht="28.15" customHeight="1" thickBot="1" x14ac:dyDescent="0.25">
      <c r="B487" s="30"/>
      <c r="C487" s="339"/>
      <c r="D487" s="221"/>
      <c r="E487" s="195"/>
      <c r="F487" s="195"/>
      <c r="G487" s="194"/>
      <c r="H487" s="359"/>
      <c r="I487" s="391"/>
      <c r="J487" s="391"/>
      <c r="K487" s="391"/>
      <c r="L487" s="33" t="s">
        <v>122</v>
      </c>
      <c r="M487" s="55"/>
      <c r="N487" s="33" t="s">
        <v>121</v>
      </c>
      <c r="O487" s="55"/>
      <c r="P487" s="33" t="s">
        <v>120</v>
      </c>
      <c r="Q487" s="55"/>
      <c r="R487" s="33" t="s">
        <v>119</v>
      </c>
      <c r="S487" s="55"/>
      <c r="T487" s="33" t="s">
        <v>118</v>
      </c>
      <c r="U487" s="55"/>
      <c r="V487" s="33" t="s">
        <v>117</v>
      </c>
      <c r="W487" s="55"/>
      <c r="X487" s="33" t="s">
        <v>116</v>
      </c>
      <c r="Y487" s="55"/>
      <c r="Z487" s="33" t="s">
        <v>115</v>
      </c>
      <c r="AA487" s="55"/>
      <c r="AB487" s="193"/>
      <c r="AC487" s="55"/>
      <c r="AD487" s="193"/>
      <c r="AE487" s="22"/>
      <c r="AF487" s="422"/>
      <c r="AG487" s="422"/>
      <c r="AH487" s="278"/>
      <c r="AI487" s="306"/>
      <c r="AJ487" s="379"/>
      <c r="AK487" s="347"/>
      <c r="AL487" s="377"/>
      <c r="AM487" s="379"/>
      <c r="AN487" s="347"/>
      <c r="AO487" s="377"/>
      <c r="AP487" s="379"/>
      <c r="AQ487" s="347"/>
      <c r="AR487" s="377"/>
      <c r="AS487" s="379"/>
      <c r="AT487" s="347"/>
      <c r="AU487" s="377"/>
      <c r="AV487" s="379"/>
      <c r="AW487" s="372"/>
      <c r="AX487" s="375"/>
      <c r="AY487" s="417"/>
      <c r="AZ487" s="411"/>
      <c r="BA487" s="411"/>
      <c r="BB487" s="414"/>
    </row>
    <row r="488" spans="2:62" ht="28.15" customHeight="1" x14ac:dyDescent="0.2">
      <c r="B488" s="30"/>
      <c r="C488" s="340"/>
      <c r="D488" s="218"/>
      <c r="E488" s="192"/>
      <c r="F488" s="192"/>
      <c r="G488" s="191"/>
      <c r="H488" s="360"/>
      <c r="I488" s="392"/>
      <c r="J488" s="392"/>
      <c r="K488" s="392"/>
      <c r="L488" s="25" t="s">
        <v>114</v>
      </c>
      <c r="M488" s="114"/>
      <c r="N488" s="25" t="s">
        <v>112</v>
      </c>
      <c r="O488" s="114"/>
      <c r="P488" s="25" t="s">
        <v>111</v>
      </c>
      <c r="Q488" s="114"/>
      <c r="R488" s="25" t="s">
        <v>110</v>
      </c>
      <c r="S488" s="114"/>
      <c r="T488" s="25" t="s">
        <v>109</v>
      </c>
      <c r="U488" s="114"/>
      <c r="V488" s="25" t="s">
        <v>108</v>
      </c>
      <c r="W488" s="114"/>
      <c r="X488" s="25" t="s">
        <v>107</v>
      </c>
      <c r="Y488" s="114"/>
      <c r="Z488" s="25" t="s">
        <v>106</v>
      </c>
      <c r="AA488" s="114"/>
      <c r="AB488" s="190"/>
      <c r="AC488" s="114"/>
      <c r="AD488" s="190"/>
      <c r="AE488" s="22"/>
      <c r="AF488" s="422"/>
      <c r="AG488" s="422"/>
      <c r="AH488" s="278"/>
      <c r="AI488" s="306"/>
      <c r="AJ488" s="379"/>
      <c r="AK488" s="347"/>
      <c r="AL488" s="377"/>
      <c r="AM488" s="379"/>
      <c r="AN488" s="347"/>
      <c r="AO488" s="377"/>
      <c r="AP488" s="379"/>
      <c r="AQ488" s="347"/>
      <c r="AR488" s="377"/>
      <c r="AS488" s="379"/>
      <c r="AT488" s="347"/>
      <c r="AU488" s="377"/>
      <c r="AV488" s="379"/>
      <c r="AW488" s="372"/>
      <c r="AX488" s="375"/>
      <c r="AY488" s="417"/>
      <c r="AZ488" s="411"/>
      <c r="BA488" s="411"/>
      <c r="BB488" s="414"/>
    </row>
    <row r="489" spans="2:62" ht="28.15" customHeight="1" thickBot="1" x14ac:dyDescent="0.25">
      <c r="B489" s="20"/>
      <c r="C489" s="341"/>
      <c r="D489" s="215"/>
      <c r="E489" s="189"/>
      <c r="F489" s="189"/>
      <c r="G489" s="188"/>
      <c r="H489" s="361"/>
      <c r="I489" s="394"/>
      <c r="J489" s="394"/>
      <c r="K489" s="394"/>
      <c r="L489" s="15" t="s">
        <v>105</v>
      </c>
      <c r="M489" s="16"/>
      <c r="N489" s="15" t="s">
        <v>104</v>
      </c>
      <c r="O489" s="16"/>
      <c r="P489" s="15" t="s">
        <v>103</v>
      </c>
      <c r="Q489" s="16"/>
      <c r="R489" s="15" t="s">
        <v>102</v>
      </c>
      <c r="S489" s="16"/>
      <c r="T489" s="15">
        <v>20</v>
      </c>
      <c r="U489" s="16"/>
      <c r="V489" s="15" t="s">
        <v>101</v>
      </c>
      <c r="W489" s="16"/>
      <c r="X489" s="15" t="s">
        <v>100</v>
      </c>
      <c r="Y489" s="16"/>
      <c r="Z489" s="15" t="s">
        <v>99</v>
      </c>
      <c r="AA489" s="16"/>
      <c r="AB489" s="187"/>
      <c r="AC489" s="16"/>
      <c r="AD489" s="186"/>
      <c r="AE489" s="11"/>
      <c r="AF489" s="423"/>
      <c r="AG489" s="423"/>
      <c r="AH489" s="277"/>
      <c r="AI489" s="306"/>
      <c r="AJ489" s="380"/>
      <c r="AK489" s="381"/>
      <c r="AL489" s="378"/>
      <c r="AM489" s="380"/>
      <c r="AN489" s="381"/>
      <c r="AO489" s="378"/>
      <c r="AP489" s="380"/>
      <c r="AQ489" s="381"/>
      <c r="AR489" s="378"/>
      <c r="AS489" s="380"/>
      <c r="AT489" s="381"/>
      <c r="AU489" s="378"/>
      <c r="AV489" s="380"/>
      <c r="AW489" s="373"/>
      <c r="AX489" s="376"/>
      <c r="AY489" s="418"/>
      <c r="AZ489" s="412"/>
      <c r="BA489" s="412"/>
      <c r="BB489" s="415"/>
    </row>
    <row r="490" spans="2:62" ht="85.9" customHeight="1" thickTop="1" thickBot="1" x14ac:dyDescent="0.35">
      <c r="B490" s="113" t="s">
        <v>173</v>
      </c>
      <c r="C490" s="103" t="s">
        <v>172</v>
      </c>
      <c r="D490" s="108" t="s">
        <v>171</v>
      </c>
      <c r="E490" s="211" t="s">
        <v>170</v>
      </c>
      <c r="F490" s="210"/>
      <c r="G490" s="209"/>
      <c r="H490" s="109" t="s">
        <v>169</v>
      </c>
      <c r="I490" s="108" t="s">
        <v>96</v>
      </c>
      <c r="J490" s="108" t="s">
        <v>168</v>
      </c>
      <c r="K490" s="108" t="s">
        <v>97</v>
      </c>
      <c r="L490" s="365" t="s">
        <v>167</v>
      </c>
      <c r="M490" s="366"/>
      <c r="N490" s="365" t="s">
        <v>166</v>
      </c>
      <c r="O490" s="366"/>
      <c r="P490" s="365" t="s">
        <v>166</v>
      </c>
      <c r="Q490" s="367"/>
      <c r="R490" s="365" t="s">
        <v>166</v>
      </c>
      <c r="S490" s="367"/>
      <c r="T490" s="365" t="s">
        <v>166</v>
      </c>
      <c r="U490" s="367"/>
      <c r="V490" s="365" t="s">
        <v>166</v>
      </c>
      <c r="W490" s="367"/>
      <c r="X490" s="365" t="s">
        <v>166</v>
      </c>
      <c r="Y490" s="367"/>
      <c r="Z490" s="365" t="s">
        <v>166</v>
      </c>
      <c r="AA490" s="367"/>
      <c r="AB490" s="368" t="s">
        <v>165</v>
      </c>
      <c r="AC490" s="367"/>
      <c r="AD490" s="109" t="s">
        <v>164</v>
      </c>
      <c r="AE490" s="109" t="s">
        <v>163</v>
      </c>
      <c r="AF490" s="108" t="s">
        <v>162</v>
      </c>
      <c r="AG490" s="108" t="s">
        <v>161</v>
      </c>
      <c r="AH490" s="286" t="s">
        <v>160</v>
      </c>
      <c r="AI490" s="293"/>
      <c r="AJ490" s="120" t="s">
        <v>159</v>
      </c>
      <c r="AK490" s="103" t="s">
        <v>158</v>
      </c>
      <c r="AL490" s="102" t="s">
        <v>157</v>
      </c>
      <c r="AM490" s="104" t="s">
        <v>156</v>
      </c>
      <c r="AN490" s="103" t="s">
        <v>155</v>
      </c>
      <c r="AO490" s="102" t="s">
        <v>154</v>
      </c>
      <c r="AP490" s="104" t="s">
        <v>153</v>
      </c>
      <c r="AQ490" s="103" t="s">
        <v>152</v>
      </c>
      <c r="AR490" s="105" t="s">
        <v>151</v>
      </c>
      <c r="AS490" s="104" t="s">
        <v>150</v>
      </c>
      <c r="AT490" s="103" t="s">
        <v>149</v>
      </c>
      <c r="AU490" s="102" t="s">
        <v>148</v>
      </c>
      <c r="AV490" s="104" t="s">
        <v>147</v>
      </c>
      <c r="AW490" s="103" t="s">
        <v>146</v>
      </c>
      <c r="AX490" s="102" t="s">
        <v>145</v>
      </c>
      <c r="AY490" s="101" t="s">
        <v>144</v>
      </c>
      <c r="AZ490" s="100" t="s">
        <v>143</v>
      </c>
      <c r="BA490" s="100" t="s">
        <v>142</v>
      </c>
      <c r="BB490" s="99" t="s">
        <v>141</v>
      </c>
    </row>
    <row r="491" spans="2:62" ht="48" thickBot="1" x14ac:dyDescent="0.3">
      <c r="B491" s="98" t="s">
        <v>210</v>
      </c>
      <c r="C491" s="97"/>
      <c r="D491" s="208">
        <v>243</v>
      </c>
      <c r="E491" s="425">
        <v>8581.93</v>
      </c>
      <c r="F491" s="426"/>
      <c r="G491" s="427"/>
      <c r="H491" s="95" t="s">
        <v>139</v>
      </c>
      <c r="I491" s="94"/>
      <c r="J491" s="94"/>
      <c r="K491" s="93"/>
      <c r="L491" s="92"/>
      <c r="M491" s="88"/>
      <c r="N491" s="92"/>
      <c r="O491" s="88"/>
      <c r="P491" s="92"/>
      <c r="Q491" s="88"/>
      <c r="R491" s="92"/>
      <c r="S491" s="88"/>
      <c r="T491" s="92"/>
      <c r="U491" s="88"/>
      <c r="V491" s="92"/>
      <c r="W491" s="88"/>
      <c r="X491" s="92"/>
      <c r="Y491" s="88"/>
      <c r="Z491" s="92"/>
      <c r="AA491" s="207"/>
      <c r="AB491" s="90" t="s">
        <v>138</v>
      </c>
      <c r="AC491" s="88"/>
      <c r="AD491" s="88"/>
      <c r="AE491" s="88"/>
      <c r="AF491" s="87"/>
      <c r="AG491" s="87"/>
      <c r="AH491" s="285"/>
      <c r="AI491" s="66" t="s">
        <v>137</v>
      </c>
      <c r="AJ491" s="119">
        <f t="shared" ref="AJ491:BB491" si="64">SUM(AJ493:AJ504)</f>
        <v>66</v>
      </c>
      <c r="AK491" s="84">
        <f t="shared" si="64"/>
        <v>11</v>
      </c>
      <c r="AL491" s="83">
        <f t="shared" si="64"/>
        <v>0</v>
      </c>
      <c r="AM491" s="85">
        <f t="shared" si="64"/>
        <v>9</v>
      </c>
      <c r="AN491" s="84">
        <f t="shared" si="64"/>
        <v>1</v>
      </c>
      <c r="AO491" s="83">
        <f t="shared" si="64"/>
        <v>0</v>
      </c>
      <c r="AP491" s="85">
        <f t="shared" si="64"/>
        <v>1</v>
      </c>
      <c r="AQ491" s="84">
        <f t="shared" si="64"/>
        <v>0</v>
      </c>
      <c r="AR491" s="83">
        <f t="shared" si="64"/>
        <v>0</v>
      </c>
      <c r="AS491" s="85">
        <f t="shared" si="64"/>
        <v>10</v>
      </c>
      <c r="AT491" s="84">
        <f t="shared" si="64"/>
        <v>3</v>
      </c>
      <c r="AU491" s="83">
        <f t="shared" si="64"/>
        <v>0</v>
      </c>
      <c r="AV491" s="85">
        <f t="shared" si="64"/>
        <v>1</v>
      </c>
      <c r="AW491" s="84">
        <f t="shared" si="64"/>
        <v>0</v>
      </c>
      <c r="AX491" s="83">
        <f t="shared" si="64"/>
        <v>0</v>
      </c>
      <c r="AY491" s="82">
        <f t="shared" si="64"/>
        <v>0</v>
      </c>
      <c r="AZ491" s="81">
        <f t="shared" si="64"/>
        <v>0</v>
      </c>
      <c r="BA491" s="81">
        <f t="shared" si="64"/>
        <v>0</v>
      </c>
      <c r="BB491" s="80">
        <f t="shared" si="64"/>
        <v>0</v>
      </c>
      <c r="BC491" s="79" t="s">
        <v>136</v>
      </c>
      <c r="BF491" s="5">
        <f>SUM(AJ491:AL491)/$BG$5</f>
        <v>77</v>
      </c>
      <c r="BG491" s="5">
        <f>SUM(AM491:AO491,AY491)/$BG$5</f>
        <v>10</v>
      </c>
      <c r="BH491" s="5">
        <f>SUM(AP491:AR491,AZ491)/$BG$5</f>
        <v>1</v>
      </c>
      <c r="BI491" s="5">
        <f>SUM(AS491:AU491,BA491)/$BG$5</f>
        <v>13</v>
      </c>
      <c r="BJ491" s="5">
        <f>SUM(AV491:AX491,BB491)/$BG$5</f>
        <v>1</v>
      </c>
    </row>
    <row r="492" spans="2:62" ht="37.5" thickBot="1" x14ac:dyDescent="0.3">
      <c r="B492" s="78"/>
      <c r="C492" s="77"/>
      <c r="D492" s="206"/>
      <c r="E492" s="205"/>
      <c r="F492" s="205"/>
      <c r="G492" s="204"/>
      <c r="H492" s="73"/>
      <c r="I492" s="70"/>
      <c r="J492" s="70"/>
      <c r="K492" s="72"/>
      <c r="L492" s="70"/>
      <c r="M492" s="69"/>
      <c r="N492" s="70"/>
      <c r="O492" s="69"/>
      <c r="P492" s="70"/>
      <c r="Q492" s="69"/>
      <c r="R492" s="70"/>
      <c r="S492" s="69"/>
      <c r="T492" s="70"/>
      <c r="U492" s="69"/>
      <c r="V492" s="70"/>
      <c r="W492" s="69"/>
      <c r="X492" s="70"/>
      <c r="Y492" s="69"/>
      <c r="Z492" s="70"/>
      <c r="AA492" s="69"/>
      <c r="AB492" s="71"/>
      <c r="AC492" s="69"/>
      <c r="AD492" s="69"/>
      <c r="AE492" s="69"/>
      <c r="AF492" s="68"/>
      <c r="AG492" s="68"/>
      <c r="AH492" s="285"/>
      <c r="AI492" s="66" t="s">
        <v>135</v>
      </c>
      <c r="AJ492" s="65">
        <f t="shared" ref="AJ492:BB492" si="65">AJ491/3</f>
        <v>22</v>
      </c>
      <c r="AK492" s="64">
        <f t="shared" si="65"/>
        <v>3.6666666666666665</v>
      </c>
      <c r="AL492" s="63">
        <f t="shared" si="65"/>
        <v>0</v>
      </c>
      <c r="AM492" s="65">
        <f t="shared" si="65"/>
        <v>3</v>
      </c>
      <c r="AN492" s="64">
        <f t="shared" si="65"/>
        <v>0.33333333333333331</v>
      </c>
      <c r="AO492" s="63">
        <f t="shared" si="65"/>
        <v>0</v>
      </c>
      <c r="AP492" s="65">
        <f t="shared" si="65"/>
        <v>0.33333333333333331</v>
      </c>
      <c r="AQ492" s="64">
        <f t="shared" si="65"/>
        <v>0</v>
      </c>
      <c r="AR492" s="63">
        <f t="shared" si="65"/>
        <v>0</v>
      </c>
      <c r="AS492" s="65">
        <f t="shared" si="65"/>
        <v>3.3333333333333335</v>
      </c>
      <c r="AT492" s="64">
        <f t="shared" si="65"/>
        <v>1</v>
      </c>
      <c r="AU492" s="63">
        <f t="shared" si="65"/>
        <v>0</v>
      </c>
      <c r="AV492" s="65">
        <f t="shared" si="65"/>
        <v>0.33333333333333331</v>
      </c>
      <c r="AW492" s="64">
        <f t="shared" si="65"/>
        <v>0</v>
      </c>
      <c r="AX492" s="63">
        <f t="shared" si="65"/>
        <v>0</v>
      </c>
      <c r="AY492" s="62">
        <f t="shared" si="65"/>
        <v>0</v>
      </c>
      <c r="AZ492" s="61">
        <f t="shared" si="65"/>
        <v>0</v>
      </c>
      <c r="BA492" s="61">
        <f t="shared" si="65"/>
        <v>0</v>
      </c>
      <c r="BB492" s="60">
        <f t="shared" si="65"/>
        <v>0</v>
      </c>
      <c r="BC492" s="59" t="s">
        <v>134</v>
      </c>
    </row>
    <row r="493" spans="2:62" ht="28.15" customHeight="1" x14ac:dyDescent="0.2">
      <c r="B493" s="30"/>
      <c r="C493" s="338">
        <v>1</v>
      </c>
      <c r="D493" s="212"/>
      <c r="E493" s="198"/>
      <c r="F493" s="198"/>
      <c r="G493" s="197"/>
      <c r="H493" s="358" t="s">
        <v>133</v>
      </c>
      <c r="I493" s="390">
        <v>174</v>
      </c>
      <c r="J493" s="390">
        <v>35</v>
      </c>
      <c r="K493" s="390">
        <v>7</v>
      </c>
      <c r="L493" s="42" t="s">
        <v>131</v>
      </c>
      <c r="M493" s="43" t="s">
        <v>132</v>
      </c>
      <c r="N493" s="42" t="s">
        <v>129</v>
      </c>
      <c r="O493" s="43" t="s">
        <v>458</v>
      </c>
      <c r="P493" s="42" t="s">
        <v>128</v>
      </c>
      <c r="Q493" s="43" t="s">
        <v>458</v>
      </c>
      <c r="R493" s="42" t="s">
        <v>127</v>
      </c>
      <c r="S493" s="43" t="s">
        <v>458</v>
      </c>
      <c r="T493" s="42" t="s">
        <v>126</v>
      </c>
      <c r="U493" s="43" t="s">
        <v>357</v>
      </c>
      <c r="V493" s="42" t="s">
        <v>125</v>
      </c>
      <c r="W493" s="43" t="s">
        <v>502</v>
      </c>
      <c r="X493" s="42" t="s">
        <v>124</v>
      </c>
      <c r="Y493" s="43" t="s">
        <v>542</v>
      </c>
      <c r="Z493" s="42" t="s">
        <v>123</v>
      </c>
      <c r="AA493" s="43"/>
      <c r="AB493" s="196"/>
      <c r="AC493" s="43"/>
      <c r="AD493" s="196" t="s">
        <v>1597</v>
      </c>
      <c r="AE493" s="58"/>
      <c r="AF493" s="421"/>
      <c r="AG493" s="421"/>
      <c r="AH493" s="279"/>
      <c r="AI493" s="306"/>
      <c r="AJ493" s="401">
        <f>SUMPRODUCT(LEN($M493:$AA496)-LEN(SUBSTITUTE($M493:$AA496,"A", "")))</f>
        <v>66</v>
      </c>
      <c r="AK493" s="352">
        <f>SUMPRODUCT(LEN($AD493:$AD496)-LEN(SUBSTITUTE($AD493:$AD496,"A", "")))</f>
        <v>11</v>
      </c>
      <c r="AL493" s="335">
        <f>SUMPRODUCT(LEN($AC493:$AC496)-LEN(SUBSTITUTE($AC493:$AC496,"A", "")))</f>
        <v>0</v>
      </c>
      <c r="AM493" s="349">
        <f>SUMPRODUCT(LEN($M493:$AA496)-LEN(SUBSTITUTE($M493:$AA496,"S", "")))</f>
        <v>9</v>
      </c>
      <c r="AN493" s="352">
        <f>SUMPRODUCT(LEN($AD493:$AD496)-LEN(SUBSTITUTE($AD493:$AD496,"S", "")))</f>
        <v>1</v>
      </c>
      <c r="AO493" s="335">
        <f>SUMPRODUCT(LEN($AC493:$AC496)-LEN(SUBSTITUTE($AC493:$AC496,"S", "")))</f>
        <v>0</v>
      </c>
      <c r="AP493" s="349">
        <f>SUMPRODUCT(LEN($M493:$AA496)-LEN(SUBSTITUTE($M493:$AA496,"F", "")))</f>
        <v>1</v>
      </c>
      <c r="AQ493" s="352">
        <f>SUMPRODUCT(LEN($AD493:$AD496)-LEN(SUBSTITUTE($AD493:$AD496,"F", "")))</f>
        <v>0</v>
      </c>
      <c r="AR493" s="335">
        <f>SUMPRODUCT(LEN($AC493:$AC496)-LEN(SUBSTITUTE($AC493:$AC496,"F", "")))</f>
        <v>0</v>
      </c>
      <c r="AS493" s="349">
        <f>SUMPRODUCT(LEN($M493:$AA496)-LEN(SUBSTITUTE($M493:$AA496,"G", "")))</f>
        <v>10</v>
      </c>
      <c r="AT493" s="352">
        <f>SUMPRODUCT(LEN($AD493:$AD496)-LEN(SUBSTITUTE($AD493:$AD496,"G", "")))</f>
        <v>3</v>
      </c>
      <c r="AU493" s="335">
        <f>SUMPRODUCT(LEN($AC493:$AC496)-LEN(SUBSTITUTE($AC493:$AC496,"G", "")))</f>
        <v>0</v>
      </c>
      <c r="AV493" s="349">
        <f>SUMPRODUCT(LEN($L493:$AA496)-LEN(SUBSTITUTE($L493:$AA496,"M", "")))</f>
        <v>1</v>
      </c>
      <c r="AW493" s="362">
        <f>SUMPRODUCT(LEN($AD493:$AD496)-LEN(SUBSTITUTE($AD493:$AD496,"M", "")))</f>
        <v>0</v>
      </c>
      <c r="AX493" s="374">
        <f>SUMPRODUCT(LEN($AC493:$AC496)-LEN(SUBSTITUTE($AC493:$AC496,"M", "")))</f>
        <v>0</v>
      </c>
      <c r="AY493" s="416">
        <f>SUMPRODUCT(LEN($AE493:$AE496)-LEN(SUBSTITUTE($AE493:$AE496,"S", "")))</f>
        <v>0</v>
      </c>
      <c r="AZ493" s="410">
        <f>SUMPRODUCT(LEN($AE493:$AE496)-LEN(SUBSTITUTE($AE493:$AE496,"F", "")))</f>
        <v>0</v>
      </c>
      <c r="BA493" s="410">
        <f>SUMPRODUCT(LEN($AE493:$AE496)-LEN(SUBSTITUTE($AE493:$AE496,"G", "")))</f>
        <v>0</v>
      </c>
      <c r="BB493" s="413">
        <f>SUMPRODUCT(LEN($AE493:$AE496)-LEN(SUBSTITUTE($AE493:$AE496,"M", "")))</f>
        <v>0</v>
      </c>
    </row>
    <row r="494" spans="2:62" ht="28.15" customHeight="1" thickBot="1" x14ac:dyDescent="0.25">
      <c r="B494" s="30"/>
      <c r="C494" s="339"/>
      <c r="D494" s="221"/>
      <c r="E494" s="195"/>
      <c r="F494" s="195"/>
      <c r="G494" s="194"/>
      <c r="H494" s="359"/>
      <c r="I494" s="391"/>
      <c r="J494" s="391"/>
      <c r="K494" s="391"/>
      <c r="L494" s="33" t="s">
        <v>122</v>
      </c>
      <c r="M494" s="55" t="s">
        <v>1268</v>
      </c>
      <c r="N494" s="33" t="s">
        <v>121</v>
      </c>
      <c r="O494" s="55" t="s">
        <v>684</v>
      </c>
      <c r="P494" s="33" t="s">
        <v>120</v>
      </c>
      <c r="Q494" s="55" t="s">
        <v>458</v>
      </c>
      <c r="R494" s="33" t="s">
        <v>119</v>
      </c>
      <c r="S494" s="55" t="s">
        <v>487</v>
      </c>
      <c r="T494" s="33" t="s">
        <v>118</v>
      </c>
      <c r="U494" s="55" t="s">
        <v>458</v>
      </c>
      <c r="V494" s="33" t="s">
        <v>117</v>
      </c>
      <c r="W494" s="55" t="s">
        <v>179</v>
      </c>
      <c r="X494" s="33" t="s">
        <v>116</v>
      </c>
      <c r="Y494" s="55" t="s">
        <v>354</v>
      </c>
      <c r="Z494" s="33" t="s">
        <v>115</v>
      </c>
      <c r="AA494" s="55"/>
      <c r="AB494" s="193"/>
      <c r="AC494" s="55"/>
      <c r="AD494" s="193"/>
      <c r="AE494" s="57"/>
      <c r="AF494" s="422"/>
      <c r="AG494" s="422"/>
      <c r="AH494" s="278"/>
      <c r="AI494" s="306"/>
      <c r="AJ494" s="461"/>
      <c r="AK494" s="347"/>
      <c r="AL494" s="377"/>
      <c r="AM494" s="379"/>
      <c r="AN494" s="347"/>
      <c r="AO494" s="377"/>
      <c r="AP494" s="379"/>
      <c r="AQ494" s="347"/>
      <c r="AR494" s="377"/>
      <c r="AS494" s="379"/>
      <c r="AT494" s="347"/>
      <c r="AU494" s="377"/>
      <c r="AV494" s="379"/>
      <c r="AW494" s="372"/>
      <c r="AX494" s="375"/>
      <c r="AY494" s="417"/>
      <c r="AZ494" s="411"/>
      <c r="BA494" s="411"/>
      <c r="BB494" s="414"/>
    </row>
    <row r="495" spans="2:62" ht="28.15" customHeight="1" x14ac:dyDescent="0.2">
      <c r="B495" s="30"/>
      <c r="C495" s="340"/>
      <c r="D495" s="218"/>
      <c r="E495" s="192"/>
      <c r="F495" s="192"/>
      <c r="G495" s="191"/>
      <c r="H495" s="360">
        <v>243</v>
      </c>
      <c r="I495" s="392"/>
      <c r="J495" s="392"/>
      <c r="K495" s="392"/>
      <c r="L495" s="25" t="s">
        <v>114</v>
      </c>
      <c r="M495" s="114" t="s">
        <v>179</v>
      </c>
      <c r="N495" s="25" t="s">
        <v>112</v>
      </c>
      <c r="O495" s="114" t="s">
        <v>357</v>
      </c>
      <c r="P495" s="25" t="s">
        <v>111</v>
      </c>
      <c r="Q495" s="114" t="s">
        <v>458</v>
      </c>
      <c r="R495" s="25" t="s">
        <v>110</v>
      </c>
      <c r="S495" s="114" t="s">
        <v>684</v>
      </c>
      <c r="T495" s="25" t="s">
        <v>109</v>
      </c>
      <c r="U495" s="114" t="s">
        <v>723</v>
      </c>
      <c r="V495" s="25" t="s">
        <v>108</v>
      </c>
      <c r="W495" s="114" t="s">
        <v>347</v>
      </c>
      <c r="X495" s="25" t="s">
        <v>107</v>
      </c>
      <c r="Y495" s="114" t="s">
        <v>130</v>
      </c>
      <c r="Z495" s="25" t="s">
        <v>106</v>
      </c>
      <c r="AA495" s="114"/>
      <c r="AB495" s="190"/>
      <c r="AC495" s="114"/>
      <c r="AD495" s="190"/>
      <c r="AE495" s="57"/>
      <c r="AF495" s="422"/>
      <c r="AG495" s="422"/>
      <c r="AH495" s="278"/>
      <c r="AI495" s="306"/>
      <c r="AJ495" s="461"/>
      <c r="AK495" s="347"/>
      <c r="AL495" s="377"/>
      <c r="AM495" s="379"/>
      <c r="AN495" s="347"/>
      <c r="AO495" s="377"/>
      <c r="AP495" s="379"/>
      <c r="AQ495" s="347"/>
      <c r="AR495" s="377"/>
      <c r="AS495" s="379"/>
      <c r="AT495" s="347"/>
      <c r="AU495" s="377"/>
      <c r="AV495" s="379"/>
      <c r="AW495" s="372"/>
      <c r="AX495" s="375"/>
      <c r="AY495" s="417"/>
      <c r="AZ495" s="411"/>
      <c r="BA495" s="411"/>
      <c r="BB495" s="414"/>
    </row>
    <row r="496" spans="2:62" ht="28.15" customHeight="1" thickBot="1" x14ac:dyDescent="0.25">
      <c r="B496" s="30"/>
      <c r="C496" s="355"/>
      <c r="D496" s="246"/>
      <c r="E496" s="200"/>
      <c r="F496" s="200"/>
      <c r="G496" s="199"/>
      <c r="H496" s="361"/>
      <c r="I496" s="393"/>
      <c r="J496" s="393"/>
      <c r="K496" s="393"/>
      <c r="L496" s="50" t="s">
        <v>105</v>
      </c>
      <c r="M496" s="51" t="s">
        <v>357</v>
      </c>
      <c r="N496" s="50" t="s">
        <v>104</v>
      </c>
      <c r="O496" s="51" t="s">
        <v>467</v>
      </c>
      <c r="P496" s="50" t="s">
        <v>103</v>
      </c>
      <c r="Q496" s="51" t="s">
        <v>458</v>
      </c>
      <c r="R496" s="50" t="s">
        <v>102</v>
      </c>
      <c r="S496" s="51" t="s">
        <v>1131</v>
      </c>
      <c r="T496" s="50">
        <v>20</v>
      </c>
      <c r="U496" s="51" t="s">
        <v>1151</v>
      </c>
      <c r="V496" s="50" t="s">
        <v>101</v>
      </c>
      <c r="W496" s="51" t="s">
        <v>467</v>
      </c>
      <c r="X496" s="50" t="s">
        <v>100</v>
      </c>
      <c r="Y496" s="51" t="s">
        <v>130</v>
      </c>
      <c r="Z496" s="50" t="s">
        <v>99</v>
      </c>
      <c r="AA496" s="51"/>
      <c r="AB496" s="187"/>
      <c r="AC496" s="51"/>
      <c r="AD496" s="187"/>
      <c r="AE496" s="56"/>
      <c r="AF496" s="424"/>
      <c r="AG496" s="424"/>
      <c r="AH496" s="280"/>
      <c r="AI496" s="306"/>
      <c r="AJ496" s="462"/>
      <c r="AK496" s="381"/>
      <c r="AL496" s="378"/>
      <c r="AM496" s="380"/>
      <c r="AN496" s="381"/>
      <c r="AO496" s="378"/>
      <c r="AP496" s="380"/>
      <c r="AQ496" s="381"/>
      <c r="AR496" s="378"/>
      <c r="AS496" s="380"/>
      <c r="AT496" s="381"/>
      <c r="AU496" s="378"/>
      <c r="AV496" s="380"/>
      <c r="AW496" s="373"/>
      <c r="AX496" s="376"/>
      <c r="AY496" s="418"/>
      <c r="AZ496" s="412"/>
      <c r="BA496" s="412"/>
      <c r="BB496" s="415"/>
    </row>
    <row r="497" spans="2:62" ht="28.15" customHeight="1" x14ac:dyDescent="0.2">
      <c r="B497" s="30"/>
      <c r="C497" s="338">
        <v>2</v>
      </c>
      <c r="D497" s="212"/>
      <c r="E497" s="198"/>
      <c r="F497" s="198"/>
      <c r="G497" s="197"/>
      <c r="H497" s="358"/>
      <c r="I497" s="390"/>
      <c r="J497" s="390"/>
      <c r="K497" s="390"/>
      <c r="L497" s="42" t="s">
        <v>131</v>
      </c>
      <c r="M497" s="43"/>
      <c r="N497" s="42" t="s">
        <v>129</v>
      </c>
      <c r="O497" s="43"/>
      <c r="P497" s="42" t="s">
        <v>128</v>
      </c>
      <c r="Q497" s="43"/>
      <c r="R497" s="42" t="s">
        <v>127</v>
      </c>
      <c r="S497" s="43"/>
      <c r="T497" s="42" t="s">
        <v>126</v>
      </c>
      <c r="U497" s="43"/>
      <c r="V497" s="42" t="s">
        <v>125</v>
      </c>
      <c r="W497" s="43"/>
      <c r="X497" s="42" t="s">
        <v>124</v>
      </c>
      <c r="Y497" s="43"/>
      <c r="Z497" s="42" t="s">
        <v>123</v>
      </c>
      <c r="AA497" s="43"/>
      <c r="AB497" s="196"/>
      <c r="AC497" s="43"/>
      <c r="AD497" s="196"/>
      <c r="AE497" s="39"/>
      <c r="AF497" s="421"/>
      <c r="AG497" s="421"/>
      <c r="AH497" s="279"/>
      <c r="AI497" s="306"/>
      <c r="AJ497" s="401">
        <f>SUMPRODUCT(LEN($M497:$AA500)-LEN(SUBSTITUTE($M497:$AA500,"A", "")))</f>
        <v>0</v>
      </c>
      <c r="AK497" s="352">
        <f>SUMPRODUCT(LEN($AD497:$AD500)-LEN(SUBSTITUTE($AD497:$AD500,"A", "")))</f>
        <v>0</v>
      </c>
      <c r="AL497" s="335">
        <f>SUMPRODUCT(LEN($AC497:$AC500)-LEN(SUBSTITUTE($AC497:$AC500,"A", "")))</f>
        <v>0</v>
      </c>
      <c r="AM497" s="349">
        <f>SUMPRODUCT(LEN($M497:$AA500)-LEN(SUBSTITUTE($M497:$AA500,"S", "")))</f>
        <v>0</v>
      </c>
      <c r="AN497" s="352">
        <f>SUMPRODUCT(LEN($AD497:$AD500)-LEN(SUBSTITUTE($AD497:$AD500,"S", "")))</f>
        <v>0</v>
      </c>
      <c r="AO497" s="335">
        <f>SUMPRODUCT(LEN($AC497:$AC500)-LEN(SUBSTITUTE($AC497:$AC500,"S", "")))</f>
        <v>0</v>
      </c>
      <c r="AP497" s="349">
        <f>SUMPRODUCT(LEN($M497:$AA500)-LEN(SUBSTITUTE($M497:$AA500,"F", "")))</f>
        <v>0</v>
      </c>
      <c r="AQ497" s="352">
        <f>SUMPRODUCT(LEN($AD497:$AD500)-LEN(SUBSTITUTE($AD497:$AD500,"F", "")))</f>
        <v>0</v>
      </c>
      <c r="AR497" s="335">
        <f>SUMPRODUCT(LEN($AC497:$AC500)-LEN(SUBSTITUTE($AC497:$AC500,"F", "")))</f>
        <v>0</v>
      </c>
      <c r="AS497" s="349">
        <f>SUMPRODUCT(LEN($M497:$AA500)-LEN(SUBSTITUTE($M497:$AA500,"G", "")))</f>
        <v>0</v>
      </c>
      <c r="AT497" s="352">
        <f>SUMPRODUCT(LEN($AD497:$AD500)-LEN(SUBSTITUTE($AD497:$AD500,"G", "")))</f>
        <v>0</v>
      </c>
      <c r="AU497" s="335">
        <f>SUMPRODUCT(LEN($AC497:$AC500)-LEN(SUBSTITUTE($AC497:$AC500,"G", "")))</f>
        <v>0</v>
      </c>
      <c r="AV497" s="349">
        <f>SUMPRODUCT(LEN($L497:$AA500)-LEN(SUBSTITUTE($L497:$AA500,"M", "")))</f>
        <v>0</v>
      </c>
      <c r="AW497" s="362">
        <f>SUMPRODUCT(LEN($AD497:$AD500)-LEN(SUBSTITUTE($AD497:$AD500,"M", "")))</f>
        <v>0</v>
      </c>
      <c r="AX497" s="374">
        <f>SUMPRODUCT(LEN($AC497:$AC500)-LEN(SUBSTITUTE($AC497:$AC500,"M", "")))</f>
        <v>0</v>
      </c>
      <c r="AY497" s="416">
        <f>SUMPRODUCT(LEN($AE497:$AE500)-LEN(SUBSTITUTE($AE497:$AE500,"S", "")))</f>
        <v>0</v>
      </c>
      <c r="AZ497" s="410">
        <f>SUMPRODUCT(LEN($AE497:$AE500)-LEN(SUBSTITUTE($AE497:$AE500,"F", "")))</f>
        <v>0</v>
      </c>
      <c r="BA497" s="410">
        <f>SUMPRODUCT(LEN($AE497:$AE500)-LEN(SUBSTITUTE($AE497:$AE500,"G", "")))</f>
        <v>0</v>
      </c>
      <c r="BB497" s="413">
        <f>SUMPRODUCT(LEN($AE497:$AE500)-LEN(SUBSTITUTE($AE497:$AE500,"M", "")))</f>
        <v>0</v>
      </c>
    </row>
    <row r="498" spans="2:62" ht="28.15" customHeight="1" thickBot="1" x14ac:dyDescent="0.25">
      <c r="B498" s="30"/>
      <c r="C498" s="339"/>
      <c r="D498" s="221"/>
      <c r="E498" s="195"/>
      <c r="F498" s="195"/>
      <c r="G498" s="194"/>
      <c r="H498" s="359"/>
      <c r="I498" s="391"/>
      <c r="J498" s="391"/>
      <c r="K498" s="391"/>
      <c r="L498" s="33" t="s">
        <v>122</v>
      </c>
      <c r="M498" s="55"/>
      <c r="N498" s="33" t="s">
        <v>121</v>
      </c>
      <c r="O498" s="55"/>
      <c r="P498" s="33" t="s">
        <v>120</v>
      </c>
      <c r="Q498" s="55"/>
      <c r="R498" s="33" t="s">
        <v>119</v>
      </c>
      <c r="S498" s="55"/>
      <c r="T498" s="33" t="s">
        <v>118</v>
      </c>
      <c r="U498" s="55"/>
      <c r="V498" s="33" t="s">
        <v>117</v>
      </c>
      <c r="W498" s="55"/>
      <c r="X498" s="33" t="s">
        <v>116</v>
      </c>
      <c r="Y498" s="55"/>
      <c r="Z498" s="33" t="s">
        <v>115</v>
      </c>
      <c r="AA498" s="55"/>
      <c r="AB498" s="193"/>
      <c r="AC498" s="55"/>
      <c r="AD498" s="193"/>
      <c r="AE498" s="22"/>
      <c r="AF498" s="422"/>
      <c r="AG498" s="422"/>
      <c r="AH498" s="278"/>
      <c r="AI498" s="306"/>
      <c r="AJ498" s="461"/>
      <c r="AK498" s="347"/>
      <c r="AL498" s="377"/>
      <c r="AM498" s="379"/>
      <c r="AN498" s="347"/>
      <c r="AO498" s="377"/>
      <c r="AP498" s="379"/>
      <c r="AQ498" s="347"/>
      <c r="AR498" s="377"/>
      <c r="AS498" s="379"/>
      <c r="AT498" s="347"/>
      <c r="AU498" s="377"/>
      <c r="AV498" s="379"/>
      <c r="AW498" s="372"/>
      <c r="AX498" s="375"/>
      <c r="AY498" s="417"/>
      <c r="AZ498" s="411"/>
      <c r="BA498" s="411"/>
      <c r="BB498" s="414"/>
    </row>
    <row r="499" spans="2:62" ht="28.15" customHeight="1" x14ac:dyDescent="0.2">
      <c r="B499" s="30"/>
      <c r="C499" s="340"/>
      <c r="D499" s="218"/>
      <c r="E499" s="192"/>
      <c r="F499" s="192"/>
      <c r="G499" s="191"/>
      <c r="H499" s="360"/>
      <c r="I499" s="392"/>
      <c r="J499" s="392"/>
      <c r="K499" s="392"/>
      <c r="L499" s="25" t="s">
        <v>114</v>
      </c>
      <c r="M499" s="114"/>
      <c r="N499" s="25" t="s">
        <v>112</v>
      </c>
      <c r="O499" s="114"/>
      <c r="P499" s="25" t="s">
        <v>111</v>
      </c>
      <c r="Q499" s="114"/>
      <c r="R499" s="25" t="s">
        <v>110</v>
      </c>
      <c r="S499" s="114"/>
      <c r="T499" s="25" t="s">
        <v>109</v>
      </c>
      <c r="U499" s="114"/>
      <c r="V499" s="25" t="s">
        <v>108</v>
      </c>
      <c r="W499" s="114"/>
      <c r="X499" s="25" t="s">
        <v>107</v>
      </c>
      <c r="Y499" s="114"/>
      <c r="Z499" s="25" t="s">
        <v>106</v>
      </c>
      <c r="AA499" s="114"/>
      <c r="AB499" s="190"/>
      <c r="AC499" s="114"/>
      <c r="AD499" s="190"/>
      <c r="AE499" s="22"/>
      <c r="AF499" s="422"/>
      <c r="AG499" s="422"/>
      <c r="AH499" s="278"/>
      <c r="AI499" s="306"/>
      <c r="AJ499" s="461"/>
      <c r="AK499" s="347"/>
      <c r="AL499" s="377"/>
      <c r="AM499" s="379"/>
      <c r="AN499" s="347"/>
      <c r="AO499" s="377"/>
      <c r="AP499" s="379"/>
      <c r="AQ499" s="347"/>
      <c r="AR499" s="377"/>
      <c r="AS499" s="379"/>
      <c r="AT499" s="347"/>
      <c r="AU499" s="377"/>
      <c r="AV499" s="379"/>
      <c r="AW499" s="372"/>
      <c r="AX499" s="375"/>
      <c r="AY499" s="417"/>
      <c r="AZ499" s="411"/>
      <c r="BA499" s="411"/>
      <c r="BB499" s="414"/>
    </row>
    <row r="500" spans="2:62" ht="28.15" customHeight="1" thickBot="1" x14ac:dyDescent="0.25">
      <c r="B500" s="30"/>
      <c r="C500" s="355"/>
      <c r="D500" s="246"/>
      <c r="E500" s="200"/>
      <c r="F500" s="200"/>
      <c r="G500" s="199"/>
      <c r="H500" s="361"/>
      <c r="I500" s="393"/>
      <c r="J500" s="393"/>
      <c r="K500" s="393"/>
      <c r="L500" s="50" t="s">
        <v>105</v>
      </c>
      <c r="M500" s="51"/>
      <c r="N500" s="50" t="s">
        <v>104</v>
      </c>
      <c r="O500" s="51"/>
      <c r="P500" s="50" t="s">
        <v>103</v>
      </c>
      <c r="Q500" s="51"/>
      <c r="R500" s="50" t="s">
        <v>102</v>
      </c>
      <c r="S500" s="51"/>
      <c r="T500" s="50">
        <v>20</v>
      </c>
      <c r="U500" s="51"/>
      <c r="V500" s="50" t="s">
        <v>101</v>
      </c>
      <c r="W500" s="51"/>
      <c r="X500" s="50" t="s">
        <v>100</v>
      </c>
      <c r="Y500" s="51"/>
      <c r="Z500" s="50" t="s">
        <v>99</v>
      </c>
      <c r="AA500" s="51"/>
      <c r="AB500" s="187"/>
      <c r="AC500" s="51"/>
      <c r="AD500" s="187"/>
      <c r="AE500" s="48"/>
      <c r="AF500" s="424"/>
      <c r="AG500" s="424"/>
      <c r="AH500" s="280"/>
      <c r="AI500" s="306"/>
      <c r="AJ500" s="462"/>
      <c r="AK500" s="381"/>
      <c r="AL500" s="378"/>
      <c r="AM500" s="380"/>
      <c r="AN500" s="381"/>
      <c r="AO500" s="378"/>
      <c r="AP500" s="380"/>
      <c r="AQ500" s="381"/>
      <c r="AR500" s="378"/>
      <c r="AS500" s="380"/>
      <c r="AT500" s="381"/>
      <c r="AU500" s="378"/>
      <c r="AV500" s="380"/>
      <c r="AW500" s="373"/>
      <c r="AX500" s="376"/>
      <c r="AY500" s="418"/>
      <c r="AZ500" s="412"/>
      <c r="BA500" s="412"/>
      <c r="BB500" s="415"/>
    </row>
    <row r="501" spans="2:62" ht="28.15" customHeight="1" x14ac:dyDescent="0.2">
      <c r="B501" s="30"/>
      <c r="C501" s="338">
        <v>3</v>
      </c>
      <c r="D501" s="212"/>
      <c r="E501" s="198"/>
      <c r="F501" s="198"/>
      <c r="G501" s="197"/>
      <c r="H501" s="358"/>
      <c r="I501" s="390"/>
      <c r="J501" s="390"/>
      <c r="K501" s="390"/>
      <c r="L501" s="42" t="s">
        <v>131</v>
      </c>
      <c r="M501" s="43"/>
      <c r="N501" s="42" t="s">
        <v>129</v>
      </c>
      <c r="O501" s="43"/>
      <c r="P501" s="42" t="s">
        <v>128</v>
      </c>
      <c r="Q501" s="43"/>
      <c r="R501" s="42" t="s">
        <v>127</v>
      </c>
      <c r="S501" s="43"/>
      <c r="T501" s="42" t="s">
        <v>126</v>
      </c>
      <c r="U501" s="43"/>
      <c r="V501" s="42" t="s">
        <v>125</v>
      </c>
      <c r="W501" s="43"/>
      <c r="X501" s="42" t="s">
        <v>124</v>
      </c>
      <c r="Y501" s="43"/>
      <c r="Z501" s="42" t="s">
        <v>123</v>
      </c>
      <c r="AA501" s="43"/>
      <c r="AB501" s="196"/>
      <c r="AC501" s="43"/>
      <c r="AD501" s="196"/>
      <c r="AE501" s="39"/>
      <c r="AF501" s="421"/>
      <c r="AG501" s="421"/>
      <c r="AH501" s="279"/>
      <c r="AI501" s="306"/>
      <c r="AJ501" s="401">
        <f>SUMPRODUCT(LEN($M501:$AA504)-LEN(SUBSTITUTE($M501:$AA504,"A", "")))</f>
        <v>0</v>
      </c>
      <c r="AK501" s="352">
        <f>SUMPRODUCT(LEN($AD501:$AD504)-LEN(SUBSTITUTE($AD501:$AD504,"A", "")))</f>
        <v>0</v>
      </c>
      <c r="AL501" s="335">
        <f>SUMPRODUCT(LEN($AC501:$AC504)-LEN(SUBSTITUTE($AC501:$AC504,"A", "")))</f>
        <v>0</v>
      </c>
      <c r="AM501" s="349">
        <f>SUMPRODUCT(LEN($M501:$AA504)-LEN(SUBSTITUTE($M501:$AA504,"S", "")))</f>
        <v>0</v>
      </c>
      <c r="AN501" s="352">
        <f>SUMPRODUCT(LEN($AD501:$AD504)-LEN(SUBSTITUTE($AD501:$AD504,"S", "")))</f>
        <v>0</v>
      </c>
      <c r="AO501" s="335">
        <f>SUMPRODUCT(LEN($AC501:$AC504)-LEN(SUBSTITUTE($AC501:$AC504,"S", "")))</f>
        <v>0</v>
      </c>
      <c r="AP501" s="349">
        <f>SUMPRODUCT(LEN($M501:$AA504)-LEN(SUBSTITUTE($M501:$AA504,"F", "")))</f>
        <v>0</v>
      </c>
      <c r="AQ501" s="352">
        <f>SUMPRODUCT(LEN($AD501:$AD504)-LEN(SUBSTITUTE($AD501:$AD504,"F", "")))</f>
        <v>0</v>
      </c>
      <c r="AR501" s="335">
        <f>SUMPRODUCT(LEN($AC501:$AC504)-LEN(SUBSTITUTE($AC501:$AC504,"F", "")))</f>
        <v>0</v>
      </c>
      <c r="AS501" s="349">
        <f>SUMPRODUCT(LEN($M501:$AA504)-LEN(SUBSTITUTE($M501:$AA504,"G", "")))</f>
        <v>0</v>
      </c>
      <c r="AT501" s="352">
        <f>SUMPRODUCT(LEN($AD501:$AD504)-LEN(SUBSTITUTE($AD501:$AD504,"G", "")))</f>
        <v>0</v>
      </c>
      <c r="AU501" s="335">
        <f>SUMPRODUCT(LEN($AC501:$AC504)-LEN(SUBSTITUTE($AC501:$AC504,"G", "")))</f>
        <v>0</v>
      </c>
      <c r="AV501" s="349">
        <f>SUMPRODUCT(LEN($L501:$AA504)-LEN(SUBSTITUTE($L501:$AA504,"M", "")))</f>
        <v>0</v>
      </c>
      <c r="AW501" s="362">
        <f>SUMPRODUCT(LEN($AD501:$AD504)-LEN(SUBSTITUTE($AD501:$AD504,"M", "")))</f>
        <v>0</v>
      </c>
      <c r="AX501" s="374">
        <f>SUMPRODUCT(LEN($AC501:$AC504)-LEN(SUBSTITUTE($AC501:$AC504,"M", "")))</f>
        <v>0</v>
      </c>
      <c r="AY501" s="416">
        <f>SUMPRODUCT(LEN($AE501:$AE504)-LEN(SUBSTITUTE($AE501:$AE504,"S", "")))</f>
        <v>0</v>
      </c>
      <c r="AZ501" s="410">
        <f>SUMPRODUCT(LEN($AE501:$AE504)-LEN(SUBSTITUTE($AE501:$AE504,"F", "")))</f>
        <v>0</v>
      </c>
      <c r="BA501" s="410">
        <f>SUMPRODUCT(LEN($AE501:$AE504)-LEN(SUBSTITUTE($AE501:$AE504,"G", "")))</f>
        <v>0</v>
      </c>
      <c r="BB501" s="413">
        <f>SUMPRODUCT(LEN($AE501:$AE504)-LEN(SUBSTITUTE($AE501:$AE504,"M", "")))</f>
        <v>0</v>
      </c>
    </row>
    <row r="502" spans="2:62" ht="28.15" customHeight="1" thickBot="1" x14ac:dyDescent="0.25">
      <c r="B502" s="30"/>
      <c r="C502" s="339"/>
      <c r="D502" s="221"/>
      <c r="E502" s="195"/>
      <c r="F502" s="195"/>
      <c r="G502" s="194"/>
      <c r="H502" s="359"/>
      <c r="I502" s="391"/>
      <c r="J502" s="391"/>
      <c r="K502" s="391"/>
      <c r="L502" s="33" t="s">
        <v>122</v>
      </c>
      <c r="M502" s="55"/>
      <c r="N502" s="33" t="s">
        <v>121</v>
      </c>
      <c r="O502" s="55"/>
      <c r="P502" s="33" t="s">
        <v>120</v>
      </c>
      <c r="Q502" s="55"/>
      <c r="R502" s="33" t="s">
        <v>119</v>
      </c>
      <c r="S502" s="55"/>
      <c r="T502" s="33" t="s">
        <v>118</v>
      </c>
      <c r="U502" s="55"/>
      <c r="V502" s="33" t="s">
        <v>117</v>
      </c>
      <c r="W502" s="55"/>
      <c r="X502" s="33" t="s">
        <v>116</v>
      </c>
      <c r="Y502" s="55"/>
      <c r="Z502" s="33" t="s">
        <v>115</v>
      </c>
      <c r="AA502" s="55"/>
      <c r="AB502" s="193"/>
      <c r="AC502" s="55"/>
      <c r="AD502" s="193"/>
      <c r="AE502" s="22"/>
      <c r="AF502" s="422"/>
      <c r="AG502" s="422"/>
      <c r="AH502" s="278"/>
      <c r="AI502" s="306"/>
      <c r="AJ502" s="461"/>
      <c r="AK502" s="347"/>
      <c r="AL502" s="377"/>
      <c r="AM502" s="379"/>
      <c r="AN502" s="347"/>
      <c r="AO502" s="377"/>
      <c r="AP502" s="379"/>
      <c r="AQ502" s="347"/>
      <c r="AR502" s="377"/>
      <c r="AS502" s="379"/>
      <c r="AT502" s="347"/>
      <c r="AU502" s="377"/>
      <c r="AV502" s="379"/>
      <c r="AW502" s="372"/>
      <c r="AX502" s="375"/>
      <c r="AY502" s="417"/>
      <c r="AZ502" s="411"/>
      <c r="BA502" s="411"/>
      <c r="BB502" s="414"/>
    </row>
    <row r="503" spans="2:62" ht="28.15" customHeight="1" x14ac:dyDescent="0.2">
      <c r="B503" s="30"/>
      <c r="C503" s="340"/>
      <c r="D503" s="218"/>
      <c r="E503" s="192"/>
      <c r="F503" s="192"/>
      <c r="G503" s="191"/>
      <c r="H503" s="360"/>
      <c r="I503" s="392"/>
      <c r="J503" s="392"/>
      <c r="K503" s="392"/>
      <c r="L503" s="25" t="s">
        <v>114</v>
      </c>
      <c r="M503" s="114"/>
      <c r="N503" s="25" t="s">
        <v>112</v>
      </c>
      <c r="O503" s="114"/>
      <c r="P503" s="25" t="s">
        <v>111</v>
      </c>
      <c r="Q503" s="114"/>
      <c r="R503" s="25" t="s">
        <v>110</v>
      </c>
      <c r="S503" s="114"/>
      <c r="T503" s="25" t="s">
        <v>109</v>
      </c>
      <c r="U503" s="114"/>
      <c r="V503" s="25" t="s">
        <v>108</v>
      </c>
      <c r="W503" s="114"/>
      <c r="X503" s="25" t="s">
        <v>107</v>
      </c>
      <c r="Y503" s="114"/>
      <c r="Z503" s="25" t="s">
        <v>106</v>
      </c>
      <c r="AA503" s="114"/>
      <c r="AB503" s="190"/>
      <c r="AC503" s="114"/>
      <c r="AD503" s="190"/>
      <c r="AE503" s="22"/>
      <c r="AF503" s="422"/>
      <c r="AG503" s="422"/>
      <c r="AH503" s="278"/>
      <c r="AI503" s="306"/>
      <c r="AJ503" s="461"/>
      <c r="AK503" s="347"/>
      <c r="AL503" s="377"/>
      <c r="AM503" s="379"/>
      <c r="AN503" s="347"/>
      <c r="AO503" s="377"/>
      <c r="AP503" s="379"/>
      <c r="AQ503" s="347"/>
      <c r="AR503" s="377"/>
      <c r="AS503" s="379"/>
      <c r="AT503" s="347"/>
      <c r="AU503" s="377"/>
      <c r="AV503" s="379"/>
      <c r="AW503" s="372"/>
      <c r="AX503" s="375"/>
      <c r="AY503" s="417"/>
      <c r="AZ503" s="411"/>
      <c r="BA503" s="411"/>
      <c r="BB503" s="414"/>
    </row>
    <row r="504" spans="2:62" ht="28.15" customHeight="1" thickBot="1" x14ac:dyDescent="0.25">
      <c r="B504" s="20"/>
      <c r="C504" s="341"/>
      <c r="D504" s="215"/>
      <c r="E504" s="189"/>
      <c r="F504" s="189"/>
      <c r="G504" s="188"/>
      <c r="H504" s="361"/>
      <c r="I504" s="394"/>
      <c r="J504" s="394"/>
      <c r="K504" s="394"/>
      <c r="L504" s="15" t="s">
        <v>105</v>
      </c>
      <c r="M504" s="16"/>
      <c r="N504" s="15" t="s">
        <v>104</v>
      </c>
      <c r="O504" s="16"/>
      <c r="P504" s="15" t="s">
        <v>103</v>
      </c>
      <c r="Q504" s="16"/>
      <c r="R504" s="15" t="s">
        <v>102</v>
      </c>
      <c r="S504" s="16"/>
      <c r="T504" s="15">
        <v>20</v>
      </c>
      <c r="U504" s="16"/>
      <c r="V504" s="15" t="s">
        <v>101</v>
      </c>
      <c r="W504" s="16"/>
      <c r="X504" s="15" t="s">
        <v>100</v>
      </c>
      <c r="Y504" s="16"/>
      <c r="Z504" s="15" t="s">
        <v>99</v>
      </c>
      <c r="AA504" s="16"/>
      <c r="AB504" s="187"/>
      <c r="AC504" s="16"/>
      <c r="AD504" s="186"/>
      <c r="AE504" s="11"/>
      <c r="AF504" s="423"/>
      <c r="AG504" s="423"/>
      <c r="AH504" s="277"/>
      <c r="AI504" s="306"/>
      <c r="AJ504" s="462"/>
      <c r="AK504" s="381"/>
      <c r="AL504" s="378"/>
      <c r="AM504" s="380"/>
      <c r="AN504" s="381"/>
      <c r="AO504" s="378"/>
      <c r="AP504" s="380"/>
      <c r="AQ504" s="381"/>
      <c r="AR504" s="378"/>
      <c r="AS504" s="380"/>
      <c r="AT504" s="381"/>
      <c r="AU504" s="378"/>
      <c r="AV504" s="380"/>
      <c r="AW504" s="373"/>
      <c r="AX504" s="376"/>
      <c r="AY504" s="418"/>
      <c r="AZ504" s="412"/>
      <c r="BA504" s="412"/>
      <c r="BB504" s="415"/>
    </row>
    <row r="505" spans="2:62" ht="85.9" customHeight="1" thickTop="1" thickBot="1" x14ac:dyDescent="0.35">
      <c r="B505" s="113" t="s">
        <v>173</v>
      </c>
      <c r="C505" s="103" t="s">
        <v>172</v>
      </c>
      <c r="D505" s="108" t="s">
        <v>171</v>
      </c>
      <c r="E505" s="211" t="s">
        <v>170</v>
      </c>
      <c r="F505" s="210"/>
      <c r="G505" s="209"/>
      <c r="H505" s="109" t="s">
        <v>169</v>
      </c>
      <c r="I505" s="108" t="s">
        <v>96</v>
      </c>
      <c r="J505" s="108" t="s">
        <v>168</v>
      </c>
      <c r="K505" s="108" t="s">
        <v>97</v>
      </c>
      <c r="L505" s="365" t="s">
        <v>167</v>
      </c>
      <c r="M505" s="366"/>
      <c r="N505" s="365" t="s">
        <v>166</v>
      </c>
      <c r="O505" s="366"/>
      <c r="P505" s="365" t="s">
        <v>166</v>
      </c>
      <c r="Q505" s="367"/>
      <c r="R505" s="365" t="s">
        <v>166</v>
      </c>
      <c r="S505" s="367"/>
      <c r="T505" s="365" t="s">
        <v>166</v>
      </c>
      <c r="U505" s="367"/>
      <c r="V505" s="365" t="s">
        <v>166</v>
      </c>
      <c r="W505" s="367"/>
      <c r="X505" s="365" t="s">
        <v>166</v>
      </c>
      <c r="Y505" s="367"/>
      <c r="Z505" s="365" t="s">
        <v>166</v>
      </c>
      <c r="AA505" s="367"/>
      <c r="AB505" s="368" t="s">
        <v>165</v>
      </c>
      <c r="AC505" s="367"/>
      <c r="AD505" s="109" t="s">
        <v>164</v>
      </c>
      <c r="AE505" s="109" t="s">
        <v>163</v>
      </c>
      <c r="AF505" s="108" t="s">
        <v>162</v>
      </c>
      <c r="AG505" s="108" t="s">
        <v>161</v>
      </c>
      <c r="AH505" s="286" t="s">
        <v>160</v>
      </c>
      <c r="AI505" s="293"/>
      <c r="AJ505" s="104" t="s">
        <v>159</v>
      </c>
      <c r="AK505" s="103" t="s">
        <v>158</v>
      </c>
      <c r="AL505" s="102" t="s">
        <v>157</v>
      </c>
      <c r="AM505" s="104" t="s">
        <v>156</v>
      </c>
      <c r="AN505" s="103" t="s">
        <v>155</v>
      </c>
      <c r="AO505" s="102" t="s">
        <v>154</v>
      </c>
      <c r="AP505" s="104" t="s">
        <v>153</v>
      </c>
      <c r="AQ505" s="103" t="s">
        <v>152</v>
      </c>
      <c r="AR505" s="105" t="s">
        <v>151</v>
      </c>
      <c r="AS505" s="104" t="s">
        <v>150</v>
      </c>
      <c r="AT505" s="103" t="s">
        <v>149</v>
      </c>
      <c r="AU505" s="102" t="s">
        <v>148</v>
      </c>
      <c r="AV505" s="104" t="s">
        <v>147</v>
      </c>
      <c r="AW505" s="103" t="s">
        <v>146</v>
      </c>
      <c r="AX505" s="102" t="s">
        <v>145</v>
      </c>
      <c r="AY505" s="101" t="s">
        <v>144</v>
      </c>
      <c r="AZ505" s="100" t="s">
        <v>143</v>
      </c>
      <c r="BA505" s="100" t="s">
        <v>142</v>
      </c>
      <c r="BB505" s="99" t="s">
        <v>141</v>
      </c>
    </row>
    <row r="506" spans="2:62" ht="48" thickBot="1" x14ac:dyDescent="0.3">
      <c r="B506" s="98" t="s">
        <v>208</v>
      </c>
      <c r="C506" s="97"/>
      <c r="D506" s="208">
        <v>243</v>
      </c>
      <c r="E506" s="425">
        <v>6169.05</v>
      </c>
      <c r="F506" s="426"/>
      <c r="G506" s="427"/>
      <c r="H506" s="95" t="s">
        <v>139</v>
      </c>
      <c r="I506" s="94"/>
      <c r="J506" s="94"/>
      <c r="K506" s="93"/>
      <c r="L506" s="92"/>
      <c r="M506" s="88"/>
      <c r="N506" s="92"/>
      <c r="O506" s="88"/>
      <c r="P506" s="92"/>
      <c r="Q506" s="88"/>
      <c r="R506" s="92"/>
      <c r="S506" s="88"/>
      <c r="T506" s="92"/>
      <c r="U506" s="88"/>
      <c r="V506" s="92"/>
      <c r="W506" s="88"/>
      <c r="X506" s="92"/>
      <c r="Y506" s="88"/>
      <c r="Z506" s="92"/>
      <c r="AA506" s="207"/>
      <c r="AB506" s="90" t="s">
        <v>138</v>
      </c>
      <c r="AC506" s="88"/>
      <c r="AD506" s="88"/>
      <c r="AE506" s="88"/>
      <c r="AF506" s="87"/>
      <c r="AG506" s="87"/>
      <c r="AH506" s="285"/>
      <c r="AI506" s="66" t="s">
        <v>137</v>
      </c>
      <c r="AJ506" s="85">
        <f t="shared" ref="AJ506:BB506" si="66">SUM(AJ508:AJ519)</f>
        <v>39</v>
      </c>
      <c r="AK506" s="84">
        <f t="shared" si="66"/>
        <v>0</v>
      </c>
      <c r="AL506" s="83">
        <f t="shared" si="66"/>
        <v>0</v>
      </c>
      <c r="AM506" s="85">
        <f t="shared" si="66"/>
        <v>19</v>
      </c>
      <c r="AN506" s="84">
        <f t="shared" si="66"/>
        <v>3</v>
      </c>
      <c r="AO506" s="83">
        <f t="shared" si="66"/>
        <v>1</v>
      </c>
      <c r="AP506" s="85">
        <f t="shared" si="66"/>
        <v>1</v>
      </c>
      <c r="AQ506" s="84">
        <f t="shared" si="66"/>
        <v>0</v>
      </c>
      <c r="AR506" s="83">
        <f t="shared" si="66"/>
        <v>0</v>
      </c>
      <c r="AS506" s="85">
        <f t="shared" si="66"/>
        <v>5</v>
      </c>
      <c r="AT506" s="84">
        <f t="shared" si="66"/>
        <v>0</v>
      </c>
      <c r="AU506" s="83">
        <f t="shared" si="66"/>
        <v>0</v>
      </c>
      <c r="AV506" s="85">
        <f t="shared" si="66"/>
        <v>1</v>
      </c>
      <c r="AW506" s="84">
        <f t="shared" si="66"/>
        <v>0</v>
      </c>
      <c r="AX506" s="83">
        <f t="shared" si="66"/>
        <v>0</v>
      </c>
      <c r="AY506" s="82">
        <f t="shared" si="66"/>
        <v>0</v>
      </c>
      <c r="AZ506" s="81">
        <f t="shared" si="66"/>
        <v>0</v>
      </c>
      <c r="BA506" s="81">
        <f t="shared" si="66"/>
        <v>0</v>
      </c>
      <c r="BB506" s="80">
        <f t="shared" si="66"/>
        <v>0</v>
      </c>
      <c r="BC506" s="79" t="s">
        <v>136</v>
      </c>
      <c r="BF506" s="5">
        <f>SUM(AJ506:AL506)/$BG$5</f>
        <v>39</v>
      </c>
      <c r="BG506" s="5">
        <f>SUM(AM506:AO506,AY506)/$BG$5</f>
        <v>23</v>
      </c>
      <c r="BH506" s="5">
        <f>SUM(AP506:AR506,AZ506)/$BG$5</f>
        <v>1</v>
      </c>
      <c r="BI506" s="5">
        <f>SUM(AS506:AU506,BA506)/$BG$5</f>
        <v>5</v>
      </c>
      <c r="BJ506" s="5">
        <f>SUM(AV506:AX506,BB506)/$BG$5</f>
        <v>1</v>
      </c>
    </row>
    <row r="507" spans="2:62" ht="37.5" thickBot="1" x14ac:dyDescent="0.3">
      <c r="B507" s="78"/>
      <c r="C507" s="77"/>
      <c r="D507" s="206"/>
      <c r="E507" s="205"/>
      <c r="F507" s="205"/>
      <c r="G507" s="204"/>
      <c r="H507" s="73"/>
      <c r="I507" s="70"/>
      <c r="J507" s="70"/>
      <c r="K507" s="72"/>
      <c r="L507" s="70"/>
      <c r="M507" s="69"/>
      <c r="N507" s="70"/>
      <c r="O507" s="69"/>
      <c r="P507" s="70"/>
      <c r="Q507" s="69"/>
      <c r="R507" s="70"/>
      <c r="S507" s="69"/>
      <c r="T507" s="70"/>
      <c r="U507" s="69"/>
      <c r="V507" s="70"/>
      <c r="W507" s="69"/>
      <c r="X507" s="70"/>
      <c r="Y507" s="69"/>
      <c r="Z507" s="70"/>
      <c r="AA507" s="69"/>
      <c r="AB507" s="71"/>
      <c r="AC507" s="69"/>
      <c r="AD507" s="69"/>
      <c r="AE507" s="69"/>
      <c r="AF507" s="68"/>
      <c r="AG507" s="68"/>
      <c r="AH507" s="285"/>
      <c r="AI507" s="66" t="s">
        <v>135</v>
      </c>
      <c r="AJ507" s="65">
        <f t="shared" ref="AJ507:BB507" si="67">AJ506/3</f>
        <v>13</v>
      </c>
      <c r="AK507" s="64">
        <f t="shared" si="67"/>
        <v>0</v>
      </c>
      <c r="AL507" s="63">
        <f t="shared" si="67"/>
        <v>0</v>
      </c>
      <c r="AM507" s="65">
        <f t="shared" si="67"/>
        <v>6.333333333333333</v>
      </c>
      <c r="AN507" s="64">
        <f t="shared" si="67"/>
        <v>1</v>
      </c>
      <c r="AO507" s="63">
        <f t="shared" si="67"/>
        <v>0.33333333333333331</v>
      </c>
      <c r="AP507" s="65">
        <f t="shared" si="67"/>
        <v>0.33333333333333331</v>
      </c>
      <c r="AQ507" s="64">
        <f t="shared" si="67"/>
        <v>0</v>
      </c>
      <c r="AR507" s="63">
        <f t="shared" si="67"/>
        <v>0</v>
      </c>
      <c r="AS507" s="65">
        <f t="shared" si="67"/>
        <v>1.6666666666666667</v>
      </c>
      <c r="AT507" s="64">
        <f t="shared" si="67"/>
        <v>0</v>
      </c>
      <c r="AU507" s="63">
        <f t="shared" si="67"/>
        <v>0</v>
      </c>
      <c r="AV507" s="65">
        <f t="shared" si="67"/>
        <v>0.33333333333333331</v>
      </c>
      <c r="AW507" s="64">
        <f t="shared" si="67"/>
        <v>0</v>
      </c>
      <c r="AX507" s="63">
        <f t="shared" si="67"/>
        <v>0</v>
      </c>
      <c r="AY507" s="62">
        <f t="shared" si="67"/>
        <v>0</v>
      </c>
      <c r="AZ507" s="61">
        <f t="shared" si="67"/>
        <v>0</v>
      </c>
      <c r="BA507" s="61">
        <f t="shared" si="67"/>
        <v>0</v>
      </c>
      <c r="BB507" s="60">
        <f t="shared" si="67"/>
        <v>0</v>
      </c>
      <c r="BC507" s="59" t="s">
        <v>134</v>
      </c>
    </row>
    <row r="508" spans="2:62" ht="28.15" customHeight="1" x14ac:dyDescent="0.2">
      <c r="B508" s="30"/>
      <c r="C508" s="338">
        <v>1</v>
      </c>
      <c r="D508" s="212"/>
      <c r="E508" s="198"/>
      <c r="F508" s="198"/>
      <c r="G508" s="197"/>
      <c r="H508" s="358" t="s">
        <v>133</v>
      </c>
      <c r="I508" s="390">
        <v>170</v>
      </c>
      <c r="J508" s="390">
        <v>32</v>
      </c>
      <c r="K508" s="390">
        <v>8</v>
      </c>
      <c r="L508" s="42" t="s">
        <v>131</v>
      </c>
      <c r="M508" s="43" t="s">
        <v>1329</v>
      </c>
      <c r="N508" s="42" t="s">
        <v>129</v>
      </c>
      <c r="O508" s="43" t="s">
        <v>179</v>
      </c>
      <c r="P508" s="42" t="s">
        <v>128</v>
      </c>
      <c r="Q508" s="43" t="s">
        <v>458</v>
      </c>
      <c r="R508" s="42" t="s">
        <v>127</v>
      </c>
      <c r="S508" s="43" t="s">
        <v>466</v>
      </c>
      <c r="T508" s="42" t="s">
        <v>126</v>
      </c>
      <c r="U508" s="43" t="s">
        <v>467</v>
      </c>
      <c r="V508" s="42" t="s">
        <v>125</v>
      </c>
      <c r="W508" s="43" t="s">
        <v>354</v>
      </c>
      <c r="X508" s="42" t="s">
        <v>124</v>
      </c>
      <c r="Y508" s="43"/>
      <c r="Z508" s="42" t="s">
        <v>123</v>
      </c>
      <c r="AA508" s="43"/>
      <c r="AB508" s="196">
        <v>17</v>
      </c>
      <c r="AC508" s="43" t="s">
        <v>130</v>
      </c>
      <c r="AD508" s="196" t="s">
        <v>354</v>
      </c>
      <c r="AE508" s="58"/>
      <c r="AF508" s="421"/>
      <c r="AG508" s="421"/>
      <c r="AH508" s="279"/>
      <c r="AI508" s="306"/>
      <c r="AJ508" s="349">
        <f>SUMPRODUCT(LEN($M508:$AA511)-LEN(SUBSTITUTE($M508:$AA511,"A", "")))</f>
        <v>39</v>
      </c>
      <c r="AK508" s="352">
        <f>SUMPRODUCT(LEN($AD508:$AD511)-LEN(SUBSTITUTE($AD508:$AD511,"A", "")))</f>
        <v>0</v>
      </c>
      <c r="AL508" s="335">
        <f>SUMPRODUCT(LEN($AC508:$AC511)-LEN(SUBSTITUTE($AC508:$AC511,"A", "")))</f>
        <v>0</v>
      </c>
      <c r="AM508" s="349">
        <f>SUMPRODUCT(LEN($M508:$AA511)-LEN(SUBSTITUTE($M508:$AA511,"S", "")))</f>
        <v>19</v>
      </c>
      <c r="AN508" s="352">
        <f>SUMPRODUCT(LEN($AD508:$AD511)-LEN(SUBSTITUTE($AD508:$AD511,"S", "")))</f>
        <v>3</v>
      </c>
      <c r="AO508" s="335">
        <f>SUMPRODUCT(LEN($AC508:$AC511)-LEN(SUBSTITUTE($AC508:$AC511,"S", "")))</f>
        <v>1</v>
      </c>
      <c r="AP508" s="349">
        <f>SUMPRODUCT(LEN($M508:$AA511)-LEN(SUBSTITUTE($M508:$AA511,"F", "")))</f>
        <v>1</v>
      </c>
      <c r="AQ508" s="352">
        <f>SUMPRODUCT(LEN($AD508:$AD511)-LEN(SUBSTITUTE($AD508:$AD511,"F", "")))</f>
        <v>0</v>
      </c>
      <c r="AR508" s="335">
        <f>SUMPRODUCT(LEN($AC508:$AC511)-LEN(SUBSTITUTE($AC508:$AC511,"F", "")))</f>
        <v>0</v>
      </c>
      <c r="AS508" s="349">
        <f>SUMPRODUCT(LEN($M508:$AA511)-LEN(SUBSTITUTE($M508:$AA511,"G", "")))</f>
        <v>5</v>
      </c>
      <c r="AT508" s="352">
        <f>SUMPRODUCT(LEN($AD508:$AD511)-LEN(SUBSTITUTE($AD508:$AD511,"G", "")))</f>
        <v>0</v>
      </c>
      <c r="AU508" s="335">
        <f>SUMPRODUCT(LEN($AC508:$AC511)-LEN(SUBSTITUTE($AC508:$AC511,"G", "")))</f>
        <v>0</v>
      </c>
      <c r="AV508" s="349">
        <f>SUMPRODUCT(LEN($L508:$AA511)-LEN(SUBSTITUTE($L508:$AA511,"M", "")))</f>
        <v>1</v>
      </c>
      <c r="AW508" s="362">
        <f>SUMPRODUCT(LEN($AD508:$AD511)-LEN(SUBSTITUTE($AD508:$AD511,"M", "")))</f>
        <v>0</v>
      </c>
      <c r="AX508" s="374">
        <f>SUMPRODUCT(LEN($AC508:$AC511)-LEN(SUBSTITUTE($AC508:$AC511,"M", "")))</f>
        <v>0</v>
      </c>
      <c r="AY508" s="416">
        <f>SUMPRODUCT(LEN($AE508:$AE511)-LEN(SUBSTITUTE($AE508:$AE511,"S", "")))</f>
        <v>0</v>
      </c>
      <c r="AZ508" s="410">
        <f>SUMPRODUCT(LEN($AE508:$AE511)-LEN(SUBSTITUTE($AE508:$AE511,"F", "")))</f>
        <v>0</v>
      </c>
      <c r="BA508" s="410">
        <f>SUMPRODUCT(LEN($AE508:$AE511)-LEN(SUBSTITUTE($AE508:$AE511,"G", "")))</f>
        <v>0</v>
      </c>
      <c r="BB508" s="413">
        <f>SUMPRODUCT(LEN($AE508:$AE511)-LEN(SUBSTITUTE($AE508:$AE511,"M", "")))</f>
        <v>0</v>
      </c>
    </row>
    <row r="509" spans="2:62" ht="28.15" customHeight="1" thickBot="1" x14ac:dyDescent="0.25">
      <c r="B509" s="30"/>
      <c r="C509" s="339"/>
      <c r="D509" s="221"/>
      <c r="E509" s="195"/>
      <c r="F509" s="195"/>
      <c r="G509" s="194"/>
      <c r="H509" s="359"/>
      <c r="I509" s="391"/>
      <c r="J509" s="391"/>
      <c r="K509" s="391"/>
      <c r="L509" s="33" t="s">
        <v>122</v>
      </c>
      <c r="M509" s="55" t="s">
        <v>132</v>
      </c>
      <c r="N509" s="33" t="s">
        <v>121</v>
      </c>
      <c r="O509" s="55" t="s">
        <v>357</v>
      </c>
      <c r="P509" s="33" t="s">
        <v>120</v>
      </c>
      <c r="Q509" s="55" t="s">
        <v>179</v>
      </c>
      <c r="R509" s="33" t="s">
        <v>119</v>
      </c>
      <c r="S509" s="55" t="s">
        <v>457</v>
      </c>
      <c r="T509" s="33" t="s">
        <v>118</v>
      </c>
      <c r="U509" s="55" t="s">
        <v>498</v>
      </c>
      <c r="V509" s="33" t="s">
        <v>117</v>
      </c>
      <c r="W509" s="55" t="s">
        <v>130</v>
      </c>
      <c r="X509" s="33" t="s">
        <v>116</v>
      </c>
      <c r="Y509" s="55"/>
      <c r="Z509" s="33" t="s">
        <v>115</v>
      </c>
      <c r="AA509" s="55"/>
      <c r="AB509" s="193"/>
      <c r="AC509" s="55"/>
      <c r="AD509" s="193" t="s">
        <v>130</v>
      </c>
      <c r="AE509" s="57"/>
      <c r="AF509" s="422"/>
      <c r="AG509" s="422"/>
      <c r="AH509" s="278"/>
      <c r="AI509" s="306"/>
      <c r="AJ509" s="379"/>
      <c r="AK509" s="347"/>
      <c r="AL509" s="377"/>
      <c r="AM509" s="379"/>
      <c r="AN509" s="347"/>
      <c r="AO509" s="377"/>
      <c r="AP509" s="379"/>
      <c r="AQ509" s="347"/>
      <c r="AR509" s="377"/>
      <c r="AS509" s="379"/>
      <c r="AT509" s="347"/>
      <c r="AU509" s="377"/>
      <c r="AV509" s="379"/>
      <c r="AW509" s="372"/>
      <c r="AX509" s="375"/>
      <c r="AY509" s="417"/>
      <c r="AZ509" s="411"/>
      <c r="BA509" s="411"/>
      <c r="BB509" s="414"/>
    </row>
    <row r="510" spans="2:62" ht="28.15" customHeight="1" x14ac:dyDescent="0.2">
      <c r="B510" s="30"/>
      <c r="C510" s="340"/>
      <c r="D510" s="218"/>
      <c r="E510" s="192"/>
      <c r="F510" s="192"/>
      <c r="G510" s="191"/>
      <c r="H510" s="360">
        <v>243</v>
      </c>
      <c r="I510" s="392"/>
      <c r="J510" s="392"/>
      <c r="K510" s="392"/>
      <c r="L510" s="25" t="s">
        <v>114</v>
      </c>
      <c r="M510" s="114" t="s">
        <v>179</v>
      </c>
      <c r="N510" s="25" t="s">
        <v>112</v>
      </c>
      <c r="O510" s="114" t="s">
        <v>179</v>
      </c>
      <c r="P510" s="25" t="s">
        <v>111</v>
      </c>
      <c r="Q510" s="114" t="s">
        <v>1322</v>
      </c>
      <c r="R510" s="25" t="s">
        <v>110</v>
      </c>
      <c r="S510" s="114" t="s">
        <v>353</v>
      </c>
      <c r="T510" s="25" t="s">
        <v>109</v>
      </c>
      <c r="U510" s="114" t="s">
        <v>498</v>
      </c>
      <c r="V510" s="25" t="s">
        <v>108</v>
      </c>
      <c r="W510" s="114" t="s">
        <v>130</v>
      </c>
      <c r="X510" s="25" t="s">
        <v>107</v>
      </c>
      <c r="Y510" s="114"/>
      <c r="Z510" s="25" t="s">
        <v>106</v>
      </c>
      <c r="AA510" s="114"/>
      <c r="AB510" s="190"/>
      <c r="AC510" s="114"/>
      <c r="AD510" s="190"/>
      <c r="AE510" s="57"/>
      <c r="AF510" s="422"/>
      <c r="AG510" s="422"/>
      <c r="AH510" s="278"/>
      <c r="AI510" s="306"/>
      <c r="AJ510" s="379"/>
      <c r="AK510" s="347"/>
      <c r="AL510" s="377"/>
      <c r="AM510" s="379"/>
      <c r="AN510" s="347"/>
      <c r="AO510" s="377"/>
      <c r="AP510" s="379"/>
      <c r="AQ510" s="347"/>
      <c r="AR510" s="377"/>
      <c r="AS510" s="379"/>
      <c r="AT510" s="347"/>
      <c r="AU510" s="377"/>
      <c r="AV510" s="379"/>
      <c r="AW510" s="372"/>
      <c r="AX510" s="375"/>
      <c r="AY510" s="417"/>
      <c r="AZ510" s="411"/>
      <c r="BA510" s="411"/>
      <c r="BB510" s="414"/>
    </row>
    <row r="511" spans="2:62" ht="28.15" customHeight="1" thickBot="1" x14ac:dyDescent="0.25">
      <c r="B511" s="30"/>
      <c r="C511" s="355"/>
      <c r="D511" s="246"/>
      <c r="E511" s="200"/>
      <c r="F511" s="200"/>
      <c r="G511" s="199"/>
      <c r="H511" s="361"/>
      <c r="I511" s="393"/>
      <c r="J511" s="393"/>
      <c r="K511" s="393"/>
      <c r="L511" s="50" t="s">
        <v>105</v>
      </c>
      <c r="M511" s="51" t="s">
        <v>357</v>
      </c>
      <c r="N511" s="50" t="s">
        <v>104</v>
      </c>
      <c r="O511" s="51" t="s">
        <v>458</v>
      </c>
      <c r="P511" s="50" t="s">
        <v>103</v>
      </c>
      <c r="Q511" s="51" t="s">
        <v>458</v>
      </c>
      <c r="R511" s="50" t="s">
        <v>102</v>
      </c>
      <c r="S511" s="51" t="s">
        <v>502</v>
      </c>
      <c r="T511" s="50">
        <v>20</v>
      </c>
      <c r="U511" s="51" t="s">
        <v>354</v>
      </c>
      <c r="V511" s="50" t="s">
        <v>101</v>
      </c>
      <c r="W511" s="51" t="s">
        <v>130</v>
      </c>
      <c r="X511" s="50" t="s">
        <v>100</v>
      </c>
      <c r="Y511" s="51"/>
      <c r="Z511" s="50" t="s">
        <v>99</v>
      </c>
      <c r="AA511" s="51"/>
      <c r="AB511" s="187"/>
      <c r="AC511" s="51"/>
      <c r="AD511" s="187"/>
      <c r="AE511" s="56"/>
      <c r="AF511" s="424"/>
      <c r="AG511" s="424"/>
      <c r="AH511" s="280"/>
      <c r="AI511" s="306"/>
      <c r="AJ511" s="380"/>
      <c r="AK511" s="381"/>
      <c r="AL511" s="378"/>
      <c r="AM511" s="380"/>
      <c r="AN511" s="381"/>
      <c r="AO511" s="378"/>
      <c r="AP511" s="380"/>
      <c r="AQ511" s="381"/>
      <c r="AR511" s="378"/>
      <c r="AS511" s="380"/>
      <c r="AT511" s="381"/>
      <c r="AU511" s="378"/>
      <c r="AV511" s="380"/>
      <c r="AW511" s="373"/>
      <c r="AX511" s="376"/>
      <c r="AY511" s="418"/>
      <c r="AZ511" s="412"/>
      <c r="BA511" s="412"/>
      <c r="BB511" s="415"/>
    </row>
    <row r="512" spans="2:62" ht="28.15" customHeight="1" x14ac:dyDescent="0.2">
      <c r="B512" s="30"/>
      <c r="C512" s="338">
        <v>2</v>
      </c>
      <c r="D512" s="212"/>
      <c r="E512" s="198"/>
      <c r="F512" s="198"/>
      <c r="G512" s="197"/>
      <c r="H512" s="358"/>
      <c r="I512" s="390"/>
      <c r="J512" s="390"/>
      <c r="K512" s="390"/>
      <c r="L512" s="42" t="s">
        <v>131</v>
      </c>
      <c r="M512" s="43"/>
      <c r="N512" s="42" t="s">
        <v>129</v>
      </c>
      <c r="O512" s="43"/>
      <c r="P512" s="42" t="s">
        <v>128</v>
      </c>
      <c r="Q512" s="43"/>
      <c r="R512" s="42" t="s">
        <v>127</v>
      </c>
      <c r="S512" s="43"/>
      <c r="T512" s="42" t="s">
        <v>126</v>
      </c>
      <c r="U512" s="43"/>
      <c r="V512" s="42" t="s">
        <v>125</v>
      </c>
      <c r="W512" s="43"/>
      <c r="X512" s="42" t="s">
        <v>124</v>
      </c>
      <c r="Y512" s="43"/>
      <c r="Z512" s="42" t="s">
        <v>123</v>
      </c>
      <c r="AA512" s="43"/>
      <c r="AB512" s="196"/>
      <c r="AC512" s="43"/>
      <c r="AD512" s="196"/>
      <c r="AE512" s="39"/>
      <c r="AF512" s="421"/>
      <c r="AG512" s="421"/>
      <c r="AH512" s="279"/>
      <c r="AI512" s="306"/>
      <c r="AJ512" s="349">
        <f>SUMPRODUCT(LEN($M512:$AA515)-LEN(SUBSTITUTE($M512:$AA515,"A", "")))</f>
        <v>0</v>
      </c>
      <c r="AK512" s="352">
        <f>SUMPRODUCT(LEN($AD512:$AD515)-LEN(SUBSTITUTE($AD512:$AD515,"A", "")))</f>
        <v>0</v>
      </c>
      <c r="AL512" s="335">
        <f>SUMPRODUCT(LEN($AC512:$AC515)-LEN(SUBSTITUTE($AC512:$AC515,"A", "")))</f>
        <v>0</v>
      </c>
      <c r="AM512" s="349">
        <f>SUMPRODUCT(LEN($M512:$AA515)-LEN(SUBSTITUTE($M512:$AA515,"S", "")))</f>
        <v>0</v>
      </c>
      <c r="AN512" s="352">
        <f>SUMPRODUCT(LEN($AD512:$AD515)-LEN(SUBSTITUTE($AD512:$AD515,"S", "")))</f>
        <v>0</v>
      </c>
      <c r="AO512" s="335">
        <f>SUMPRODUCT(LEN($AC512:$AC515)-LEN(SUBSTITUTE($AC512:$AC515,"S", "")))</f>
        <v>0</v>
      </c>
      <c r="AP512" s="349">
        <f>SUMPRODUCT(LEN($M512:$AA515)-LEN(SUBSTITUTE($M512:$AA515,"F", "")))</f>
        <v>0</v>
      </c>
      <c r="AQ512" s="352">
        <f>SUMPRODUCT(LEN($AD512:$AD515)-LEN(SUBSTITUTE($AD512:$AD515,"F", "")))</f>
        <v>0</v>
      </c>
      <c r="AR512" s="335">
        <f>SUMPRODUCT(LEN($AC512:$AC515)-LEN(SUBSTITUTE($AC512:$AC515,"F", "")))</f>
        <v>0</v>
      </c>
      <c r="AS512" s="349">
        <f>SUMPRODUCT(LEN($M512:$AA515)-LEN(SUBSTITUTE($M512:$AA515,"G", "")))</f>
        <v>0</v>
      </c>
      <c r="AT512" s="352">
        <f>SUMPRODUCT(LEN($AD512:$AD515)-LEN(SUBSTITUTE($AD512:$AD515,"G", "")))</f>
        <v>0</v>
      </c>
      <c r="AU512" s="335">
        <f>SUMPRODUCT(LEN($AC512:$AC515)-LEN(SUBSTITUTE($AC512:$AC515,"G", "")))</f>
        <v>0</v>
      </c>
      <c r="AV512" s="349">
        <f>SUMPRODUCT(LEN($L512:$AA515)-LEN(SUBSTITUTE($L512:$AA515,"M", "")))</f>
        <v>0</v>
      </c>
      <c r="AW512" s="362">
        <f>SUMPRODUCT(LEN($AD512:$AD515)-LEN(SUBSTITUTE($AD512:$AD515,"M", "")))</f>
        <v>0</v>
      </c>
      <c r="AX512" s="374">
        <f>SUMPRODUCT(LEN($AC512:$AC515)-LEN(SUBSTITUTE($AC512:$AC515,"M", "")))</f>
        <v>0</v>
      </c>
      <c r="AY512" s="416">
        <f>SUMPRODUCT(LEN($AE512:$AE515)-LEN(SUBSTITUTE($AE512:$AE515,"S", "")))</f>
        <v>0</v>
      </c>
      <c r="AZ512" s="410">
        <f>SUMPRODUCT(LEN($AE512:$AE515)-LEN(SUBSTITUTE($AE512:$AE515,"F", "")))</f>
        <v>0</v>
      </c>
      <c r="BA512" s="410">
        <f>SUMPRODUCT(LEN($AE512:$AE515)-LEN(SUBSTITUTE($AE512:$AE515,"G", "")))</f>
        <v>0</v>
      </c>
      <c r="BB512" s="413">
        <f>SUMPRODUCT(LEN($AE512:$AE515)-LEN(SUBSTITUTE($AE512:$AE515,"M", "")))</f>
        <v>0</v>
      </c>
    </row>
    <row r="513" spans="2:62" ht="28.15" customHeight="1" thickBot="1" x14ac:dyDescent="0.25">
      <c r="B513" s="30"/>
      <c r="C513" s="339"/>
      <c r="D513" s="221"/>
      <c r="E513" s="195"/>
      <c r="F513" s="195"/>
      <c r="G513" s="194"/>
      <c r="H513" s="359"/>
      <c r="I513" s="391"/>
      <c r="J513" s="391"/>
      <c r="K513" s="391"/>
      <c r="L513" s="33" t="s">
        <v>122</v>
      </c>
      <c r="M513" s="55"/>
      <c r="N513" s="33" t="s">
        <v>121</v>
      </c>
      <c r="O513" s="55"/>
      <c r="P513" s="33" t="s">
        <v>120</v>
      </c>
      <c r="Q513" s="55"/>
      <c r="R513" s="33" t="s">
        <v>119</v>
      </c>
      <c r="S513" s="55"/>
      <c r="T513" s="33" t="s">
        <v>118</v>
      </c>
      <c r="U513" s="55"/>
      <c r="V513" s="33" t="s">
        <v>117</v>
      </c>
      <c r="W513" s="55"/>
      <c r="X513" s="33" t="s">
        <v>116</v>
      </c>
      <c r="Y513" s="55"/>
      <c r="Z513" s="33" t="s">
        <v>115</v>
      </c>
      <c r="AA513" s="55"/>
      <c r="AB513" s="193"/>
      <c r="AC513" s="55"/>
      <c r="AD513" s="193"/>
      <c r="AE513" s="22"/>
      <c r="AF513" s="422"/>
      <c r="AG513" s="422"/>
      <c r="AH513" s="278"/>
      <c r="AI513" s="306"/>
      <c r="AJ513" s="379"/>
      <c r="AK513" s="347"/>
      <c r="AL513" s="377"/>
      <c r="AM513" s="379"/>
      <c r="AN513" s="347"/>
      <c r="AO513" s="377"/>
      <c r="AP513" s="379"/>
      <c r="AQ513" s="347"/>
      <c r="AR513" s="377"/>
      <c r="AS513" s="379"/>
      <c r="AT513" s="347"/>
      <c r="AU513" s="377"/>
      <c r="AV513" s="379"/>
      <c r="AW513" s="372"/>
      <c r="AX513" s="375"/>
      <c r="AY513" s="417"/>
      <c r="AZ513" s="411"/>
      <c r="BA513" s="411"/>
      <c r="BB513" s="414"/>
    </row>
    <row r="514" spans="2:62" ht="28.15" customHeight="1" x14ac:dyDescent="0.2">
      <c r="B514" s="30"/>
      <c r="C514" s="340"/>
      <c r="D514" s="218"/>
      <c r="E514" s="192"/>
      <c r="F514" s="192"/>
      <c r="G514" s="191"/>
      <c r="H514" s="360"/>
      <c r="I514" s="392"/>
      <c r="J514" s="392"/>
      <c r="K514" s="392"/>
      <c r="L514" s="25" t="s">
        <v>114</v>
      </c>
      <c r="M514" s="114"/>
      <c r="N514" s="25" t="s">
        <v>112</v>
      </c>
      <c r="O514" s="114"/>
      <c r="P514" s="25" t="s">
        <v>111</v>
      </c>
      <c r="Q514" s="114"/>
      <c r="R514" s="25" t="s">
        <v>110</v>
      </c>
      <c r="S514" s="114"/>
      <c r="T514" s="25" t="s">
        <v>109</v>
      </c>
      <c r="U514" s="114"/>
      <c r="V514" s="25" t="s">
        <v>108</v>
      </c>
      <c r="W514" s="114"/>
      <c r="X514" s="25" t="s">
        <v>107</v>
      </c>
      <c r="Y514" s="114"/>
      <c r="Z514" s="25" t="s">
        <v>106</v>
      </c>
      <c r="AA514" s="114"/>
      <c r="AB514" s="190"/>
      <c r="AC514" s="114"/>
      <c r="AD514" s="190"/>
      <c r="AE514" s="22"/>
      <c r="AF514" s="422"/>
      <c r="AG514" s="422"/>
      <c r="AH514" s="278"/>
      <c r="AI514" s="306"/>
      <c r="AJ514" s="379"/>
      <c r="AK514" s="347"/>
      <c r="AL514" s="377"/>
      <c r="AM514" s="379"/>
      <c r="AN514" s="347"/>
      <c r="AO514" s="377"/>
      <c r="AP514" s="379"/>
      <c r="AQ514" s="347"/>
      <c r="AR514" s="377"/>
      <c r="AS514" s="379"/>
      <c r="AT514" s="347"/>
      <c r="AU514" s="377"/>
      <c r="AV514" s="379"/>
      <c r="AW514" s="372"/>
      <c r="AX514" s="375"/>
      <c r="AY514" s="417"/>
      <c r="AZ514" s="411"/>
      <c r="BA514" s="411"/>
      <c r="BB514" s="414"/>
    </row>
    <row r="515" spans="2:62" ht="28.15" customHeight="1" thickBot="1" x14ac:dyDescent="0.25">
      <c r="B515" s="30"/>
      <c r="C515" s="355"/>
      <c r="D515" s="246"/>
      <c r="E515" s="200"/>
      <c r="F515" s="200"/>
      <c r="G515" s="199"/>
      <c r="H515" s="361"/>
      <c r="I515" s="393"/>
      <c r="J515" s="393"/>
      <c r="K515" s="393"/>
      <c r="L515" s="50" t="s">
        <v>105</v>
      </c>
      <c r="M515" s="51"/>
      <c r="N515" s="50" t="s">
        <v>104</v>
      </c>
      <c r="O515" s="51"/>
      <c r="P515" s="50" t="s">
        <v>103</v>
      </c>
      <c r="Q515" s="51"/>
      <c r="R515" s="50" t="s">
        <v>102</v>
      </c>
      <c r="S515" s="51"/>
      <c r="T515" s="50">
        <v>20</v>
      </c>
      <c r="U515" s="51"/>
      <c r="V515" s="50" t="s">
        <v>101</v>
      </c>
      <c r="W515" s="51"/>
      <c r="X515" s="50" t="s">
        <v>100</v>
      </c>
      <c r="Y515" s="51"/>
      <c r="Z515" s="50" t="s">
        <v>99</v>
      </c>
      <c r="AA515" s="51"/>
      <c r="AB515" s="187"/>
      <c r="AC515" s="51"/>
      <c r="AD515" s="187"/>
      <c r="AE515" s="48"/>
      <c r="AF515" s="424"/>
      <c r="AG515" s="424"/>
      <c r="AH515" s="280"/>
      <c r="AI515" s="306"/>
      <c r="AJ515" s="380"/>
      <c r="AK515" s="381"/>
      <c r="AL515" s="378"/>
      <c r="AM515" s="380"/>
      <c r="AN515" s="381"/>
      <c r="AO515" s="378"/>
      <c r="AP515" s="380"/>
      <c r="AQ515" s="381"/>
      <c r="AR515" s="378"/>
      <c r="AS515" s="380"/>
      <c r="AT515" s="381"/>
      <c r="AU515" s="378"/>
      <c r="AV515" s="380"/>
      <c r="AW515" s="373"/>
      <c r="AX515" s="376"/>
      <c r="AY515" s="418"/>
      <c r="AZ515" s="412"/>
      <c r="BA515" s="412"/>
      <c r="BB515" s="415"/>
    </row>
    <row r="516" spans="2:62" ht="28.15" customHeight="1" x14ac:dyDescent="0.2">
      <c r="B516" s="30"/>
      <c r="C516" s="338">
        <v>3</v>
      </c>
      <c r="D516" s="212"/>
      <c r="E516" s="198"/>
      <c r="F516" s="198"/>
      <c r="G516" s="197"/>
      <c r="H516" s="358"/>
      <c r="I516" s="390"/>
      <c r="J516" s="390"/>
      <c r="K516" s="390"/>
      <c r="L516" s="42" t="s">
        <v>131</v>
      </c>
      <c r="M516" s="43"/>
      <c r="N516" s="42" t="s">
        <v>129</v>
      </c>
      <c r="O516" s="43"/>
      <c r="P516" s="42" t="s">
        <v>128</v>
      </c>
      <c r="Q516" s="43"/>
      <c r="R516" s="42" t="s">
        <v>127</v>
      </c>
      <c r="S516" s="43"/>
      <c r="T516" s="42" t="s">
        <v>126</v>
      </c>
      <c r="U516" s="43"/>
      <c r="V516" s="42" t="s">
        <v>125</v>
      </c>
      <c r="W516" s="43"/>
      <c r="X516" s="42" t="s">
        <v>124</v>
      </c>
      <c r="Y516" s="43"/>
      <c r="Z516" s="42" t="s">
        <v>123</v>
      </c>
      <c r="AA516" s="43"/>
      <c r="AB516" s="196"/>
      <c r="AC516" s="43"/>
      <c r="AD516" s="196"/>
      <c r="AE516" s="39"/>
      <c r="AF516" s="421"/>
      <c r="AG516" s="421"/>
      <c r="AH516" s="279"/>
      <c r="AI516" s="306"/>
      <c r="AJ516" s="349">
        <f>SUMPRODUCT(LEN($M516:$AA519)-LEN(SUBSTITUTE($M516:$AA519,"A", "")))</f>
        <v>0</v>
      </c>
      <c r="AK516" s="352">
        <f>SUMPRODUCT(LEN($AD516:$AD519)-LEN(SUBSTITUTE($AD516:$AD519,"A", "")))</f>
        <v>0</v>
      </c>
      <c r="AL516" s="335">
        <f>SUMPRODUCT(LEN($AC516:$AC519)-LEN(SUBSTITUTE($AC516:$AC519,"A", "")))</f>
        <v>0</v>
      </c>
      <c r="AM516" s="349">
        <f>SUMPRODUCT(LEN($M516:$AA519)-LEN(SUBSTITUTE($M516:$AA519,"S", "")))</f>
        <v>0</v>
      </c>
      <c r="AN516" s="352">
        <f>SUMPRODUCT(LEN($AD516:$AD519)-LEN(SUBSTITUTE($AD516:$AD519,"S", "")))</f>
        <v>0</v>
      </c>
      <c r="AO516" s="335">
        <f>SUMPRODUCT(LEN($AC516:$AC519)-LEN(SUBSTITUTE($AC516:$AC519,"S", "")))</f>
        <v>0</v>
      </c>
      <c r="AP516" s="349">
        <f>SUMPRODUCT(LEN($M516:$AA519)-LEN(SUBSTITUTE($M516:$AA519,"F", "")))</f>
        <v>0</v>
      </c>
      <c r="AQ516" s="352">
        <f>SUMPRODUCT(LEN($AD516:$AD519)-LEN(SUBSTITUTE($AD516:$AD519,"F", "")))</f>
        <v>0</v>
      </c>
      <c r="AR516" s="335">
        <f>SUMPRODUCT(LEN($AC516:$AC519)-LEN(SUBSTITUTE($AC516:$AC519,"F", "")))</f>
        <v>0</v>
      </c>
      <c r="AS516" s="349">
        <f>SUMPRODUCT(LEN($M516:$AA519)-LEN(SUBSTITUTE($M516:$AA519,"G", "")))</f>
        <v>0</v>
      </c>
      <c r="AT516" s="352">
        <f>SUMPRODUCT(LEN($AD516:$AD519)-LEN(SUBSTITUTE($AD516:$AD519,"G", "")))</f>
        <v>0</v>
      </c>
      <c r="AU516" s="335">
        <f>SUMPRODUCT(LEN($AC516:$AC519)-LEN(SUBSTITUTE($AC516:$AC519,"G", "")))</f>
        <v>0</v>
      </c>
      <c r="AV516" s="349">
        <f>SUMPRODUCT(LEN($L516:$AA519)-LEN(SUBSTITUTE($L516:$AA519,"M", "")))</f>
        <v>0</v>
      </c>
      <c r="AW516" s="362">
        <f>SUMPRODUCT(LEN($AD516:$AD519)-LEN(SUBSTITUTE($AD516:$AD519,"M", "")))</f>
        <v>0</v>
      </c>
      <c r="AX516" s="374">
        <f>SUMPRODUCT(LEN($AC516:$AC519)-LEN(SUBSTITUTE($AC516:$AC519,"M", "")))</f>
        <v>0</v>
      </c>
      <c r="AY516" s="416">
        <f>SUMPRODUCT(LEN($AE516:$AE519)-LEN(SUBSTITUTE($AE516:$AE519,"S", "")))</f>
        <v>0</v>
      </c>
      <c r="AZ516" s="410">
        <f>SUMPRODUCT(LEN($AE516:$AE519)-LEN(SUBSTITUTE($AE516:$AE519,"F", "")))</f>
        <v>0</v>
      </c>
      <c r="BA516" s="410">
        <f>SUMPRODUCT(LEN($AE516:$AE519)-LEN(SUBSTITUTE($AE516:$AE519,"G", "")))</f>
        <v>0</v>
      </c>
      <c r="BB516" s="413">
        <f>SUMPRODUCT(LEN($AE516:$AE519)-LEN(SUBSTITUTE($AE516:$AE519,"M", "")))</f>
        <v>0</v>
      </c>
    </row>
    <row r="517" spans="2:62" ht="28.15" customHeight="1" thickBot="1" x14ac:dyDescent="0.25">
      <c r="B517" s="30"/>
      <c r="C517" s="339"/>
      <c r="D517" s="221"/>
      <c r="E517" s="195"/>
      <c r="F517" s="195"/>
      <c r="G517" s="194"/>
      <c r="H517" s="359"/>
      <c r="I517" s="391"/>
      <c r="J517" s="391"/>
      <c r="K517" s="391"/>
      <c r="L517" s="33" t="s">
        <v>122</v>
      </c>
      <c r="M517" s="55"/>
      <c r="N517" s="33" t="s">
        <v>121</v>
      </c>
      <c r="O517" s="55"/>
      <c r="P517" s="33" t="s">
        <v>120</v>
      </c>
      <c r="Q517" s="55"/>
      <c r="R517" s="33" t="s">
        <v>119</v>
      </c>
      <c r="S517" s="55"/>
      <c r="T517" s="33" t="s">
        <v>118</v>
      </c>
      <c r="U517" s="55"/>
      <c r="V517" s="33" t="s">
        <v>117</v>
      </c>
      <c r="W517" s="55"/>
      <c r="X517" s="33" t="s">
        <v>116</v>
      </c>
      <c r="Y517" s="55"/>
      <c r="Z517" s="33" t="s">
        <v>115</v>
      </c>
      <c r="AA517" s="55"/>
      <c r="AB517" s="193"/>
      <c r="AC517" s="55"/>
      <c r="AD517" s="193"/>
      <c r="AE517" s="22"/>
      <c r="AF517" s="422"/>
      <c r="AG517" s="422"/>
      <c r="AH517" s="278"/>
      <c r="AI517" s="306"/>
      <c r="AJ517" s="379"/>
      <c r="AK517" s="347"/>
      <c r="AL517" s="377"/>
      <c r="AM517" s="379"/>
      <c r="AN517" s="347"/>
      <c r="AO517" s="377"/>
      <c r="AP517" s="379"/>
      <c r="AQ517" s="347"/>
      <c r="AR517" s="377"/>
      <c r="AS517" s="379"/>
      <c r="AT517" s="347"/>
      <c r="AU517" s="377"/>
      <c r="AV517" s="379"/>
      <c r="AW517" s="372"/>
      <c r="AX517" s="375"/>
      <c r="AY517" s="417"/>
      <c r="AZ517" s="411"/>
      <c r="BA517" s="411"/>
      <c r="BB517" s="414"/>
    </row>
    <row r="518" spans="2:62" ht="28.15" customHeight="1" x14ac:dyDescent="0.2">
      <c r="B518" s="30"/>
      <c r="C518" s="340"/>
      <c r="D518" s="218"/>
      <c r="E518" s="192"/>
      <c r="F518" s="192"/>
      <c r="G518" s="191"/>
      <c r="H518" s="360"/>
      <c r="I518" s="392"/>
      <c r="J518" s="392"/>
      <c r="K518" s="392"/>
      <c r="L518" s="25" t="s">
        <v>114</v>
      </c>
      <c r="M518" s="114"/>
      <c r="N518" s="25" t="s">
        <v>112</v>
      </c>
      <c r="O518" s="114"/>
      <c r="P518" s="25" t="s">
        <v>111</v>
      </c>
      <c r="Q518" s="114"/>
      <c r="R518" s="25" t="s">
        <v>110</v>
      </c>
      <c r="S518" s="114"/>
      <c r="T518" s="25" t="s">
        <v>109</v>
      </c>
      <c r="U518" s="114"/>
      <c r="V518" s="25" t="s">
        <v>108</v>
      </c>
      <c r="W518" s="114"/>
      <c r="X518" s="25" t="s">
        <v>107</v>
      </c>
      <c r="Y518" s="114"/>
      <c r="Z518" s="25" t="s">
        <v>106</v>
      </c>
      <c r="AA518" s="114"/>
      <c r="AB518" s="190"/>
      <c r="AC518" s="114"/>
      <c r="AD518" s="190"/>
      <c r="AE518" s="22"/>
      <c r="AF518" s="422"/>
      <c r="AG518" s="422"/>
      <c r="AH518" s="278"/>
      <c r="AI518" s="306"/>
      <c r="AJ518" s="379"/>
      <c r="AK518" s="347"/>
      <c r="AL518" s="377"/>
      <c r="AM518" s="379"/>
      <c r="AN518" s="347"/>
      <c r="AO518" s="377"/>
      <c r="AP518" s="379"/>
      <c r="AQ518" s="347"/>
      <c r="AR518" s="377"/>
      <c r="AS518" s="379"/>
      <c r="AT518" s="347"/>
      <c r="AU518" s="377"/>
      <c r="AV518" s="379"/>
      <c r="AW518" s="372"/>
      <c r="AX518" s="375"/>
      <c r="AY518" s="417"/>
      <c r="AZ518" s="411"/>
      <c r="BA518" s="411"/>
      <c r="BB518" s="414"/>
    </row>
    <row r="519" spans="2:62" ht="28.15" customHeight="1" thickBot="1" x14ac:dyDescent="0.25">
      <c r="B519" s="20"/>
      <c r="C519" s="341"/>
      <c r="D519" s="215"/>
      <c r="E519" s="189"/>
      <c r="F519" s="189"/>
      <c r="G519" s="188"/>
      <c r="H519" s="361"/>
      <c r="I519" s="394"/>
      <c r="J519" s="394"/>
      <c r="K519" s="394"/>
      <c r="L519" s="15" t="s">
        <v>105</v>
      </c>
      <c r="M519" s="16"/>
      <c r="N519" s="15" t="s">
        <v>104</v>
      </c>
      <c r="O519" s="16"/>
      <c r="P519" s="15" t="s">
        <v>103</v>
      </c>
      <c r="Q519" s="16"/>
      <c r="R519" s="15" t="s">
        <v>102</v>
      </c>
      <c r="S519" s="16"/>
      <c r="T519" s="15">
        <v>20</v>
      </c>
      <c r="U519" s="16"/>
      <c r="V519" s="15" t="s">
        <v>101</v>
      </c>
      <c r="W519" s="16"/>
      <c r="X519" s="15" t="s">
        <v>100</v>
      </c>
      <c r="Y519" s="16"/>
      <c r="Z519" s="15" t="s">
        <v>99</v>
      </c>
      <c r="AA519" s="16"/>
      <c r="AB519" s="187"/>
      <c r="AC519" s="16"/>
      <c r="AD519" s="186"/>
      <c r="AE519" s="11"/>
      <c r="AF519" s="423"/>
      <c r="AG519" s="423"/>
      <c r="AH519" s="277"/>
      <c r="AI519" s="306"/>
      <c r="AJ519" s="380"/>
      <c r="AK519" s="381"/>
      <c r="AL519" s="378"/>
      <c r="AM519" s="380"/>
      <c r="AN519" s="381"/>
      <c r="AO519" s="378"/>
      <c r="AP519" s="380"/>
      <c r="AQ519" s="381"/>
      <c r="AR519" s="378"/>
      <c r="AS519" s="380"/>
      <c r="AT519" s="381"/>
      <c r="AU519" s="378"/>
      <c r="AV519" s="380"/>
      <c r="AW519" s="373"/>
      <c r="AX519" s="376"/>
      <c r="AY519" s="418"/>
      <c r="AZ519" s="412"/>
      <c r="BA519" s="412"/>
      <c r="BB519" s="415"/>
    </row>
    <row r="520" spans="2:62" ht="85.9" customHeight="1" thickTop="1" thickBot="1" x14ac:dyDescent="0.35">
      <c r="B520" s="113" t="s">
        <v>173</v>
      </c>
      <c r="C520" s="103" t="s">
        <v>172</v>
      </c>
      <c r="D520" s="108" t="s">
        <v>171</v>
      </c>
      <c r="E520" s="211" t="s">
        <v>170</v>
      </c>
      <c r="F520" s="210"/>
      <c r="G520" s="209"/>
      <c r="H520" s="109" t="s">
        <v>169</v>
      </c>
      <c r="I520" s="108" t="s">
        <v>96</v>
      </c>
      <c r="J520" s="108" t="s">
        <v>168</v>
      </c>
      <c r="K520" s="108" t="s">
        <v>97</v>
      </c>
      <c r="L520" s="365" t="s">
        <v>167</v>
      </c>
      <c r="M520" s="366"/>
      <c r="N520" s="365" t="s">
        <v>166</v>
      </c>
      <c r="O520" s="366"/>
      <c r="P520" s="365" t="s">
        <v>166</v>
      </c>
      <c r="Q520" s="367"/>
      <c r="R520" s="365" t="s">
        <v>166</v>
      </c>
      <c r="S520" s="367"/>
      <c r="T520" s="365" t="s">
        <v>166</v>
      </c>
      <c r="U520" s="367"/>
      <c r="V520" s="365" t="s">
        <v>166</v>
      </c>
      <c r="W520" s="367"/>
      <c r="X520" s="365" t="s">
        <v>166</v>
      </c>
      <c r="Y520" s="367"/>
      <c r="Z520" s="365" t="s">
        <v>166</v>
      </c>
      <c r="AA520" s="367"/>
      <c r="AB520" s="368" t="s">
        <v>165</v>
      </c>
      <c r="AC520" s="367"/>
      <c r="AD520" s="109" t="s">
        <v>164</v>
      </c>
      <c r="AE520" s="109" t="s">
        <v>163</v>
      </c>
      <c r="AF520" s="108" t="s">
        <v>162</v>
      </c>
      <c r="AG520" s="108" t="s">
        <v>161</v>
      </c>
      <c r="AH520" s="286" t="s">
        <v>160</v>
      </c>
      <c r="AI520" s="293"/>
      <c r="AJ520" s="104" t="s">
        <v>159</v>
      </c>
      <c r="AK520" s="103" t="s">
        <v>158</v>
      </c>
      <c r="AL520" s="102" t="s">
        <v>157</v>
      </c>
      <c r="AM520" s="104" t="s">
        <v>156</v>
      </c>
      <c r="AN520" s="103" t="s">
        <v>155</v>
      </c>
      <c r="AO520" s="102" t="s">
        <v>154</v>
      </c>
      <c r="AP520" s="104" t="s">
        <v>153</v>
      </c>
      <c r="AQ520" s="103" t="s">
        <v>152</v>
      </c>
      <c r="AR520" s="105" t="s">
        <v>151</v>
      </c>
      <c r="AS520" s="104" t="s">
        <v>150</v>
      </c>
      <c r="AT520" s="103" t="s">
        <v>149</v>
      </c>
      <c r="AU520" s="102" t="s">
        <v>148</v>
      </c>
      <c r="AV520" s="104" t="s">
        <v>147</v>
      </c>
      <c r="AW520" s="103" t="s">
        <v>146</v>
      </c>
      <c r="AX520" s="102" t="s">
        <v>145</v>
      </c>
      <c r="AY520" s="101" t="s">
        <v>144</v>
      </c>
      <c r="AZ520" s="100" t="s">
        <v>143</v>
      </c>
      <c r="BA520" s="100" t="s">
        <v>142</v>
      </c>
      <c r="BB520" s="99" t="s">
        <v>141</v>
      </c>
    </row>
    <row r="521" spans="2:62" ht="48" thickBot="1" x14ac:dyDescent="0.3">
      <c r="B521" s="98" t="s">
        <v>207</v>
      </c>
      <c r="C521" s="97"/>
      <c r="D521" s="208">
        <v>243</v>
      </c>
      <c r="E521" s="425">
        <v>2203.5100000000002</v>
      </c>
      <c r="F521" s="426"/>
      <c r="G521" s="427"/>
      <c r="H521" s="95" t="s">
        <v>139</v>
      </c>
      <c r="I521" s="94"/>
      <c r="J521" s="94"/>
      <c r="K521" s="93"/>
      <c r="L521" s="92"/>
      <c r="M521" s="88"/>
      <c r="N521" s="92"/>
      <c r="O521" s="88"/>
      <c r="P521" s="92"/>
      <c r="Q521" s="88"/>
      <c r="R521" s="92"/>
      <c r="S521" s="88"/>
      <c r="T521" s="92"/>
      <c r="U521" s="88"/>
      <c r="V521" s="92"/>
      <c r="W521" s="88"/>
      <c r="X521" s="92"/>
      <c r="Y521" s="88"/>
      <c r="Z521" s="92"/>
      <c r="AA521" s="207"/>
      <c r="AB521" s="90" t="s">
        <v>138</v>
      </c>
      <c r="AC521" s="88"/>
      <c r="AD521" s="88"/>
      <c r="AE521" s="88"/>
      <c r="AF521" s="87"/>
      <c r="AG521" s="87"/>
      <c r="AH521" s="285"/>
      <c r="AI521" s="66" t="s">
        <v>137</v>
      </c>
      <c r="AJ521" s="85">
        <f t="shared" ref="AJ521:BB521" si="68">SUM(AJ523:AJ534)</f>
        <v>13</v>
      </c>
      <c r="AK521" s="84">
        <f t="shared" si="68"/>
        <v>1</v>
      </c>
      <c r="AL521" s="83">
        <f t="shared" si="68"/>
        <v>0</v>
      </c>
      <c r="AM521" s="85">
        <f t="shared" si="68"/>
        <v>3</v>
      </c>
      <c r="AN521" s="84">
        <f t="shared" si="68"/>
        <v>0</v>
      </c>
      <c r="AO521" s="83">
        <f t="shared" si="68"/>
        <v>0</v>
      </c>
      <c r="AP521" s="85">
        <f t="shared" si="68"/>
        <v>0</v>
      </c>
      <c r="AQ521" s="84">
        <f t="shared" si="68"/>
        <v>0</v>
      </c>
      <c r="AR521" s="83">
        <f t="shared" si="68"/>
        <v>0</v>
      </c>
      <c r="AS521" s="85">
        <f t="shared" si="68"/>
        <v>4</v>
      </c>
      <c r="AT521" s="84">
        <f t="shared" si="68"/>
        <v>0</v>
      </c>
      <c r="AU521" s="83">
        <f t="shared" si="68"/>
        <v>0</v>
      </c>
      <c r="AV521" s="85">
        <f t="shared" si="68"/>
        <v>3</v>
      </c>
      <c r="AW521" s="84">
        <f t="shared" si="68"/>
        <v>0</v>
      </c>
      <c r="AX521" s="83">
        <f t="shared" si="68"/>
        <v>0</v>
      </c>
      <c r="AY521" s="82">
        <f t="shared" si="68"/>
        <v>0</v>
      </c>
      <c r="AZ521" s="81">
        <f t="shared" si="68"/>
        <v>0</v>
      </c>
      <c r="BA521" s="81">
        <f t="shared" si="68"/>
        <v>0</v>
      </c>
      <c r="BB521" s="80">
        <f t="shared" si="68"/>
        <v>0</v>
      </c>
      <c r="BC521" s="79" t="s">
        <v>136</v>
      </c>
      <c r="BF521" s="5">
        <f>SUM(AJ521:AL521)/$BG$5</f>
        <v>14</v>
      </c>
      <c r="BG521" s="5">
        <f>SUM(AM521:AO521,AY521)/$BG$5</f>
        <v>3</v>
      </c>
      <c r="BH521" s="5">
        <f>SUM(AP521:AR521,AZ521)/$BG$5</f>
        <v>0</v>
      </c>
      <c r="BI521" s="5">
        <f>SUM(AS521:AU521,BA521)/$BG$5</f>
        <v>4</v>
      </c>
      <c r="BJ521" s="5">
        <f>SUM(AV521:AX521,BB521)/$BG$5</f>
        <v>3</v>
      </c>
    </row>
    <row r="522" spans="2:62" ht="37.5" thickBot="1" x14ac:dyDescent="0.3">
      <c r="B522" s="78"/>
      <c r="C522" s="77"/>
      <c r="D522" s="206"/>
      <c r="E522" s="205"/>
      <c r="F522" s="205"/>
      <c r="G522" s="204"/>
      <c r="H522" s="73"/>
      <c r="I522" s="70"/>
      <c r="J522" s="70"/>
      <c r="K522" s="72"/>
      <c r="L522" s="70"/>
      <c r="M522" s="69"/>
      <c r="N522" s="70"/>
      <c r="O522" s="69"/>
      <c r="P522" s="70"/>
      <c r="Q522" s="69"/>
      <c r="R522" s="70"/>
      <c r="S522" s="69"/>
      <c r="T522" s="70"/>
      <c r="U522" s="69"/>
      <c r="V522" s="70"/>
      <c r="W522" s="69"/>
      <c r="X522" s="70"/>
      <c r="Y522" s="69"/>
      <c r="Z522" s="70"/>
      <c r="AA522" s="69"/>
      <c r="AB522" s="71"/>
      <c r="AC522" s="69"/>
      <c r="AD522" s="69"/>
      <c r="AE522" s="69"/>
      <c r="AF522" s="68"/>
      <c r="AG522" s="68"/>
      <c r="AH522" s="285"/>
      <c r="AI522" s="66" t="s">
        <v>135</v>
      </c>
      <c r="AJ522" s="65">
        <f t="shared" ref="AJ522:BB522" si="69">AJ521/3</f>
        <v>4.333333333333333</v>
      </c>
      <c r="AK522" s="64">
        <f t="shared" si="69"/>
        <v>0.33333333333333331</v>
      </c>
      <c r="AL522" s="63">
        <f t="shared" si="69"/>
        <v>0</v>
      </c>
      <c r="AM522" s="65">
        <f t="shared" si="69"/>
        <v>1</v>
      </c>
      <c r="AN522" s="64">
        <f t="shared" si="69"/>
        <v>0</v>
      </c>
      <c r="AO522" s="63">
        <f t="shared" si="69"/>
        <v>0</v>
      </c>
      <c r="AP522" s="65">
        <f t="shared" si="69"/>
        <v>0</v>
      </c>
      <c r="AQ522" s="64">
        <f t="shared" si="69"/>
        <v>0</v>
      </c>
      <c r="AR522" s="63">
        <f t="shared" si="69"/>
        <v>0</v>
      </c>
      <c r="AS522" s="65">
        <f t="shared" si="69"/>
        <v>1.3333333333333333</v>
      </c>
      <c r="AT522" s="64">
        <f t="shared" si="69"/>
        <v>0</v>
      </c>
      <c r="AU522" s="63">
        <f t="shared" si="69"/>
        <v>0</v>
      </c>
      <c r="AV522" s="65">
        <f t="shared" si="69"/>
        <v>1</v>
      </c>
      <c r="AW522" s="64">
        <f t="shared" si="69"/>
        <v>0</v>
      </c>
      <c r="AX522" s="63">
        <f t="shared" si="69"/>
        <v>0</v>
      </c>
      <c r="AY522" s="62">
        <f t="shared" si="69"/>
        <v>0</v>
      </c>
      <c r="AZ522" s="61">
        <f t="shared" si="69"/>
        <v>0</v>
      </c>
      <c r="BA522" s="61">
        <f t="shared" si="69"/>
        <v>0</v>
      </c>
      <c r="BB522" s="60">
        <f t="shared" si="69"/>
        <v>0</v>
      </c>
      <c r="BC522" s="59" t="s">
        <v>134</v>
      </c>
    </row>
    <row r="523" spans="2:62" ht="28.15" customHeight="1" x14ac:dyDescent="0.2">
      <c r="B523" s="30"/>
      <c r="C523" s="338">
        <v>1</v>
      </c>
      <c r="D523" s="212"/>
      <c r="E523" s="198"/>
      <c r="F523" s="198"/>
      <c r="G523" s="197"/>
      <c r="H523" s="358" t="s">
        <v>133</v>
      </c>
      <c r="I523" s="390">
        <v>81</v>
      </c>
      <c r="J523" s="390">
        <v>22</v>
      </c>
      <c r="K523" s="390">
        <v>7</v>
      </c>
      <c r="L523" s="42" t="s">
        <v>131</v>
      </c>
      <c r="M523" s="43" t="s">
        <v>179</v>
      </c>
      <c r="N523" s="42" t="s">
        <v>129</v>
      </c>
      <c r="O523" s="43" t="s">
        <v>1442</v>
      </c>
      <c r="P523" s="42" t="s">
        <v>128</v>
      </c>
      <c r="Q523" s="43" t="s">
        <v>351</v>
      </c>
      <c r="R523" s="42" t="s">
        <v>127</v>
      </c>
      <c r="S523" s="43" t="s">
        <v>132</v>
      </c>
      <c r="T523" s="42" t="s">
        <v>126</v>
      </c>
      <c r="U523" s="43"/>
      <c r="V523" s="42" t="s">
        <v>125</v>
      </c>
      <c r="W523" s="43"/>
      <c r="X523" s="42" t="s">
        <v>124</v>
      </c>
      <c r="Y523" s="43"/>
      <c r="Z523" s="42" t="s">
        <v>123</v>
      </c>
      <c r="AA523" s="43"/>
      <c r="AB523" s="196"/>
      <c r="AC523" s="43"/>
      <c r="AD523" s="196" t="s">
        <v>132</v>
      </c>
      <c r="AE523" s="58"/>
      <c r="AF523" s="421"/>
      <c r="AG523" s="421"/>
      <c r="AH523" s="279"/>
      <c r="AI523" s="306"/>
      <c r="AJ523" s="349">
        <f>SUMPRODUCT(LEN($M523:$AA526)-LEN(SUBSTITUTE($M523:$AA526,"A", "")))</f>
        <v>13</v>
      </c>
      <c r="AK523" s="352">
        <f>SUMPRODUCT(LEN($AD523:$AD526)-LEN(SUBSTITUTE($AD523:$AD526,"A", "")))</f>
        <v>1</v>
      </c>
      <c r="AL523" s="335">
        <f>SUMPRODUCT(LEN($AC523:$AC526)-LEN(SUBSTITUTE($AC523:$AC526,"A", "")))</f>
        <v>0</v>
      </c>
      <c r="AM523" s="349">
        <f>SUMPRODUCT(LEN($M523:$AA526)-LEN(SUBSTITUTE($M523:$AA526,"S", "")))</f>
        <v>3</v>
      </c>
      <c r="AN523" s="352">
        <f>SUMPRODUCT(LEN($AD523:$AD526)-LEN(SUBSTITUTE($AD523:$AD526,"S", "")))</f>
        <v>0</v>
      </c>
      <c r="AO523" s="335">
        <f>SUMPRODUCT(LEN($AC523:$AC526)-LEN(SUBSTITUTE($AC523:$AC526,"S", "")))</f>
        <v>0</v>
      </c>
      <c r="AP523" s="349">
        <f>SUMPRODUCT(LEN($M523:$AA526)-LEN(SUBSTITUTE($M523:$AA526,"F", "")))</f>
        <v>0</v>
      </c>
      <c r="AQ523" s="352">
        <f>SUMPRODUCT(LEN($AD523:$AD526)-LEN(SUBSTITUTE($AD523:$AD526,"F", "")))</f>
        <v>0</v>
      </c>
      <c r="AR523" s="335">
        <f>SUMPRODUCT(LEN($AC523:$AC526)-LEN(SUBSTITUTE($AC523:$AC526,"F", "")))</f>
        <v>0</v>
      </c>
      <c r="AS523" s="349">
        <f>SUMPRODUCT(LEN($M523:$AA526)-LEN(SUBSTITUTE($M523:$AA526,"G", "")))</f>
        <v>4</v>
      </c>
      <c r="AT523" s="352">
        <f>SUMPRODUCT(LEN($AD523:$AD526)-LEN(SUBSTITUTE($AD523:$AD526,"G", "")))</f>
        <v>0</v>
      </c>
      <c r="AU523" s="335">
        <f>SUMPRODUCT(LEN($AC523:$AC526)-LEN(SUBSTITUTE($AC523:$AC526,"G", "")))</f>
        <v>0</v>
      </c>
      <c r="AV523" s="349">
        <f>SUMPRODUCT(LEN($L523:$AA526)-LEN(SUBSTITUTE($L523:$AA526,"M", "")))</f>
        <v>3</v>
      </c>
      <c r="AW523" s="362">
        <f>SUMPRODUCT(LEN($AD523:$AD526)-LEN(SUBSTITUTE($AD523:$AD526,"M", "")))</f>
        <v>0</v>
      </c>
      <c r="AX523" s="374">
        <f>SUMPRODUCT(LEN($AC523:$AC526)-LEN(SUBSTITUTE($AC523:$AC526,"M", "")))</f>
        <v>0</v>
      </c>
      <c r="AY523" s="416">
        <f>SUMPRODUCT(LEN($AE523:$AE526)-LEN(SUBSTITUTE($AE523:$AE526,"S", "")))</f>
        <v>0</v>
      </c>
      <c r="AZ523" s="410">
        <f>SUMPRODUCT(LEN($AE523:$AE526)-LEN(SUBSTITUTE($AE523:$AE526,"F", "")))</f>
        <v>0</v>
      </c>
      <c r="BA523" s="410">
        <f>SUMPRODUCT(LEN($AE523:$AE526)-LEN(SUBSTITUTE($AE523:$AE526,"G", "")))</f>
        <v>0</v>
      </c>
      <c r="BB523" s="413">
        <f>SUMPRODUCT(LEN($AE523:$AE526)-LEN(SUBSTITUTE($AE523:$AE526,"M", "")))</f>
        <v>0</v>
      </c>
    </row>
    <row r="524" spans="2:62" ht="28.15" customHeight="1" thickBot="1" x14ac:dyDescent="0.25">
      <c r="B524" s="30"/>
      <c r="C524" s="339"/>
      <c r="D524" s="221"/>
      <c r="E524" s="195"/>
      <c r="F524" s="195"/>
      <c r="G524" s="194"/>
      <c r="H524" s="359"/>
      <c r="I524" s="391"/>
      <c r="J524" s="391"/>
      <c r="K524" s="391"/>
      <c r="L524" s="33" t="s">
        <v>122</v>
      </c>
      <c r="M524" s="55" t="s">
        <v>509</v>
      </c>
      <c r="N524" s="33" t="s">
        <v>121</v>
      </c>
      <c r="O524" s="55" t="s">
        <v>467</v>
      </c>
      <c r="P524" s="33" t="s">
        <v>120</v>
      </c>
      <c r="Q524" s="55" t="s">
        <v>496</v>
      </c>
      <c r="R524" s="33" t="s">
        <v>119</v>
      </c>
      <c r="S524" s="55" t="s">
        <v>130</v>
      </c>
      <c r="T524" s="33" t="s">
        <v>118</v>
      </c>
      <c r="U524" s="55"/>
      <c r="V524" s="33" t="s">
        <v>117</v>
      </c>
      <c r="W524" s="55"/>
      <c r="X524" s="33" t="s">
        <v>116</v>
      </c>
      <c r="Y524" s="55"/>
      <c r="Z524" s="33" t="s">
        <v>115</v>
      </c>
      <c r="AA524" s="55"/>
      <c r="AB524" s="193"/>
      <c r="AC524" s="55"/>
      <c r="AD524" s="193"/>
      <c r="AE524" s="57"/>
      <c r="AF524" s="422"/>
      <c r="AG524" s="422"/>
      <c r="AH524" s="278"/>
      <c r="AI524" s="306"/>
      <c r="AJ524" s="379"/>
      <c r="AK524" s="347"/>
      <c r="AL524" s="377"/>
      <c r="AM524" s="379"/>
      <c r="AN524" s="347"/>
      <c r="AO524" s="377"/>
      <c r="AP524" s="379"/>
      <c r="AQ524" s="347"/>
      <c r="AR524" s="377"/>
      <c r="AS524" s="379"/>
      <c r="AT524" s="347"/>
      <c r="AU524" s="377"/>
      <c r="AV524" s="379"/>
      <c r="AW524" s="372"/>
      <c r="AX524" s="375"/>
      <c r="AY524" s="417"/>
      <c r="AZ524" s="411"/>
      <c r="BA524" s="411"/>
      <c r="BB524" s="414"/>
    </row>
    <row r="525" spans="2:62" ht="28.15" customHeight="1" x14ac:dyDescent="0.2">
      <c r="B525" s="30"/>
      <c r="C525" s="340"/>
      <c r="D525" s="218"/>
      <c r="E525" s="192"/>
      <c r="F525" s="192"/>
      <c r="G525" s="191"/>
      <c r="H525" s="360">
        <v>243</v>
      </c>
      <c r="I525" s="392"/>
      <c r="J525" s="392"/>
      <c r="K525" s="392"/>
      <c r="L525" s="25" t="s">
        <v>114</v>
      </c>
      <c r="M525" s="114" t="s">
        <v>1442</v>
      </c>
      <c r="N525" s="25" t="s">
        <v>112</v>
      </c>
      <c r="O525" s="114" t="s">
        <v>357</v>
      </c>
      <c r="P525" s="25" t="s">
        <v>111</v>
      </c>
      <c r="Q525" s="114" t="s">
        <v>132</v>
      </c>
      <c r="R525" s="25" t="s">
        <v>110</v>
      </c>
      <c r="S525" s="114" t="s">
        <v>130</v>
      </c>
      <c r="T525" s="25" t="s">
        <v>109</v>
      </c>
      <c r="U525" s="114"/>
      <c r="V525" s="25" t="s">
        <v>108</v>
      </c>
      <c r="W525" s="114"/>
      <c r="X525" s="25" t="s">
        <v>107</v>
      </c>
      <c r="Y525" s="114"/>
      <c r="Z525" s="25" t="s">
        <v>106</v>
      </c>
      <c r="AA525" s="114"/>
      <c r="AB525" s="190"/>
      <c r="AC525" s="114"/>
      <c r="AD525" s="190"/>
      <c r="AE525" s="57"/>
      <c r="AF525" s="422"/>
      <c r="AG525" s="422"/>
      <c r="AH525" s="278"/>
      <c r="AI525" s="306"/>
      <c r="AJ525" s="379"/>
      <c r="AK525" s="347"/>
      <c r="AL525" s="377"/>
      <c r="AM525" s="379"/>
      <c r="AN525" s="347"/>
      <c r="AO525" s="377"/>
      <c r="AP525" s="379"/>
      <c r="AQ525" s="347"/>
      <c r="AR525" s="377"/>
      <c r="AS525" s="379"/>
      <c r="AT525" s="347"/>
      <c r="AU525" s="377"/>
      <c r="AV525" s="379"/>
      <c r="AW525" s="372"/>
      <c r="AX525" s="375"/>
      <c r="AY525" s="417"/>
      <c r="AZ525" s="411"/>
      <c r="BA525" s="411"/>
      <c r="BB525" s="414"/>
    </row>
    <row r="526" spans="2:62" ht="28.15" customHeight="1" thickBot="1" x14ac:dyDescent="0.25">
      <c r="B526" s="30"/>
      <c r="C526" s="355"/>
      <c r="D526" s="246"/>
      <c r="E526" s="200"/>
      <c r="F526" s="200"/>
      <c r="G526" s="199"/>
      <c r="H526" s="361"/>
      <c r="I526" s="393"/>
      <c r="J526" s="393"/>
      <c r="K526" s="393"/>
      <c r="L526" s="50" t="s">
        <v>105</v>
      </c>
      <c r="M526" s="51" t="s">
        <v>1329</v>
      </c>
      <c r="N526" s="50" t="s">
        <v>104</v>
      </c>
      <c r="O526" s="51" t="s">
        <v>179</v>
      </c>
      <c r="P526" s="50" t="s">
        <v>103</v>
      </c>
      <c r="Q526" s="51" t="s">
        <v>496</v>
      </c>
      <c r="R526" s="50" t="s">
        <v>102</v>
      </c>
      <c r="S526" s="51"/>
      <c r="T526" s="50">
        <v>20</v>
      </c>
      <c r="U526" s="51"/>
      <c r="V526" s="50" t="s">
        <v>101</v>
      </c>
      <c r="W526" s="51"/>
      <c r="X526" s="50" t="s">
        <v>100</v>
      </c>
      <c r="Y526" s="51"/>
      <c r="Z526" s="50" t="s">
        <v>99</v>
      </c>
      <c r="AA526" s="51"/>
      <c r="AB526" s="187"/>
      <c r="AC526" s="51"/>
      <c r="AD526" s="187"/>
      <c r="AE526" s="56"/>
      <c r="AF526" s="424"/>
      <c r="AG526" s="424"/>
      <c r="AH526" s="280"/>
      <c r="AI526" s="306"/>
      <c r="AJ526" s="380"/>
      <c r="AK526" s="381"/>
      <c r="AL526" s="378"/>
      <c r="AM526" s="380"/>
      <c r="AN526" s="381"/>
      <c r="AO526" s="378"/>
      <c r="AP526" s="380"/>
      <c r="AQ526" s="381"/>
      <c r="AR526" s="378"/>
      <c r="AS526" s="380"/>
      <c r="AT526" s="381"/>
      <c r="AU526" s="378"/>
      <c r="AV526" s="380"/>
      <c r="AW526" s="373"/>
      <c r="AX526" s="376"/>
      <c r="AY526" s="418"/>
      <c r="AZ526" s="412"/>
      <c r="BA526" s="412"/>
      <c r="BB526" s="415"/>
    </row>
    <row r="527" spans="2:62" ht="28.15" customHeight="1" x14ac:dyDescent="0.2">
      <c r="B527" s="30"/>
      <c r="C527" s="338">
        <v>2</v>
      </c>
      <c r="D527" s="212"/>
      <c r="E527" s="198"/>
      <c r="F527" s="198"/>
      <c r="G527" s="197"/>
      <c r="H527" s="358"/>
      <c r="I527" s="390"/>
      <c r="J527" s="390"/>
      <c r="K527" s="390"/>
      <c r="L527" s="42" t="s">
        <v>131</v>
      </c>
      <c r="M527" s="43"/>
      <c r="N527" s="42" t="s">
        <v>129</v>
      </c>
      <c r="O527" s="43"/>
      <c r="P527" s="42" t="s">
        <v>128</v>
      </c>
      <c r="Q527" s="43"/>
      <c r="R527" s="42" t="s">
        <v>127</v>
      </c>
      <c r="S527" s="43"/>
      <c r="T527" s="42" t="s">
        <v>126</v>
      </c>
      <c r="U527" s="43"/>
      <c r="V527" s="42" t="s">
        <v>125</v>
      </c>
      <c r="W527" s="43"/>
      <c r="X527" s="42" t="s">
        <v>124</v>
      </c>
      <c r="Y527" s="43"/>
      <c r="Z527" s="42" t="s">
        <v>123</v>
      </c>
      <c r="AA527" s="43"/>
      <c r="AB527" s="196"/>
      <c r="AC527" s="43"/>
      <c r="AD527" s="196"/>
      <c r="AE527" s="39"/>
      <c r="AF527" s="421"/>
      <c r="AG527" s="421"/>
      <c r="AH527" s="279"/>
      <c r="AI527" s="306"/>
      <c r="AJ527" s="349">
        <f>SUMPRODUCT(LEN($M527:$AA530)-LEN(SUBSTITUTE($M527:$AA530,"A", "")))</f>
        <v>0</v>
      </c>
      <c r="AK527" s="352">
        <f>SUMPRODUCT(LEN($AD527:$AD530)-LEN(SUBSTITUTE($AD527:$AD530,"A", "")))</f>
        <v>0</v>
      </c>
      <c r="AL527" s="335">
        <f>SUMPRODUCT(LEN($AC527:$AC530)-LEN(SUBSTITUTE($AC527:$AC530,"A", "")))</f>
        <v>0</v>
      </c>
      <c r="AM527" s="349">
        <f>SUMPRODUCT(LEN($M527:$AA530)-LEN(SUBSTITUTE($M527:$AA530,"S", "")))</f>
        <v>0</v>
      </c>
      <c r="AN527" s="352">
        <f>SUMPRODUCT(LEN($AD527:$AD530)-LEN(SUBSTITUTE($AD527:$AD530,"S", "")))</f>
        <v>0</v>
      </c>
      <c r="AO527" s="335">
        <f>SUMPRODUCT(LEN($AC527:$AC530)-LEN(SUBSTITUTE($AC527:$AC530,"S", "")))</f>
        <v>0</v>
      </c>
      <c r="AP527" s="349">
        <f>SUMPRODUCT(LEN($M527:$AA530)-LEN(SUBSTITUTE($M527:$AA530,"F", "")))</f>
        <v>0</v>
      </c>
      <c r="AQ527" s="352">
        <f>SUMPRODUCT(LEN($AD527:$AD530)-LEN(SUBSTITUTE($AD527:$AD530,"F", "")))</f>
        <v>0</v>
      </c>
      <c r="AR527" s="335">
        <f>SUMPRODUCT(LEN($AC527:$AC530)-LEN(SUBSTITUTE($AC527:$AC530,"F", "")))</f>
        <v>0</v>
      </c>
      <c r="AS527" s="349">
        <f>SUMPRODUCT(LEN($M527:$AA530)-LEN(SUBSTITUTE($M527:$AA530,"G", "")))</f>
        <v>0</v>
      </c>
      <c r="AT527" s="352">
        <f>SUMPRODUCT(LEN($AD527:$AD530)-LEN(SUBSTITUTE($AD527:$AD530,"G", "")))</f>
        <v>0</v>
      </c>
      <c r="AU527" s="335">
        <f>SUMPRODUCT(LEN($AC527:$AC530)-LEN(SUBSTITUTE($AC527:$AC530,"G", "")))</f>
        <v>0</v>
      </c>
      <c r="AV527" s="349">
        <f>SUMPRODUCT(LEN($L527:$AA530)-LEN(SUBSTITUTE($L527:$AA530,"M", "")))</f>
        <v>0</v>
      </c>
      <c r="AW527" s="362">
        <f>SUMPRODUCT(LEN($AD527:$AD530)-LEN(SUBSTITUTE($AD527:$AD530,"M", "")))</f>
        <v>0</v>
      </c>
      <c r="AX527" s="374">
        <f>SUMPRODUCT(LEN($AC527:$AC530)-LEN(SUBSTITUTE($AC527:$AC530,"M", "")))</f>
        <v>0</v>
      </c>
      <c r="AY527" s="416">
        <f>SUMPRODUCT(LEN($AE527:$AE530)-LEN(SUBSTITUTE($AE527:$AE530,"S", "")))</f>
        <v>0</v>
      </c>
      <c r="AZ527" s="410">
        <f>SUMPRODUCT(LEN($AE527:$AE530)-LEN(SUBSTITUTE($AE527:$AE530,"F", "")))</f>
        <v>0</v>
      </c>
      <c r="BA527" s="410">
        <f>SUMPRODUCT(LEN($AE527:$AE530)-LEN(SUBSTITUTE($AE527:$AE530,"G", "")))</f>
        <v>0</v>
      </c>
      <c r="BB527" s="413">
        <f>SUMPRODUCT(LEN($AE527:$AE530)-LEN(SUBSTITUTE($AE527:$AE530,"M", "")))</f>
        <v>0</v>
      </c>
    </row>
    <row r="528" spans="2:62" ht="28.15" customHeight="1" thickBot="1" x14ac:dyDescent="0.25">
      <c r="B528" s="30"/>
      <c r="C528" s="339"/>
      <c r="D528" s="221"/>
      <c r="E528" s="195"/>
      <c r="F528" s="195"/>
      <c r="G528" s="194"/>
      <c r="H528" s="359"/>
      <c r="I528" s="391"/>
      <c r="J528" s="391"/>
      <c r="K528" s="391"/>
      <c r="L528" s="33" t="s">
        <v>122</v>
      </c>
      <c r="M528" s="55"/>
      <c r="N528" s="33" t="s">
        <v>121</v>
      </c>
      <c r="O528" s="55"/>
      <c r="P528" s="33" t="s">
        <v>120</v>
      </c>
      <c r="Q528" s="55"/>
      <c r="R528" s="33" t="s">
        <v>119</v>
      </c>
      <c r="S528" s="55"/>
      <c r="T528" s="33" t="s">
        <v>118</v>
      </c>
      <c r="U528" s="55"/>
      <c r="V528" s="33" t="s">
        <v>117</v>
      </c>
      <c r="W528" s="55"/>
      <c r="X528" s="33" t="s">
        <v>116</v>
      </c>
      <c r="Y528" s="55"/>
      <c r="Z528" s="33" t="s">
        <v>115</v>
      </c>
      <c r="AA528" s="55"/>
      <c r="AB528" s="193"/>
      <c r="AC528" s="55"/>
      <c r="AD528" s="193"/>
      <c r="AE528" s="22"/>
      <c r="AF528" s="422"/>
      <c r="AG528" s="422"/>
      <c r="AH528" s="278"/>
      <c r="AI528" s="306"/>
      <c r="AJ528" s="379"/>
      <c r="AK528" s="347"/>
      <c r="AL528" s="377"/>
      <c r="AM528" s="379"/>
      <c r="AN528" s="347"/>
      <c r="AO528" s="377"/>
      <c r="AP528" s="379"/>
      <c r="AQ528" s="347"/>
      <c r="AR528" s="377"/>
      <c r="AS528" s="379"/>
      <c r="AT528" s="347"/>
      <c r="AU528" s="377"/>
      <c r="AV528" s="379"/>
      <c r="AW528" s="372"/>
      <c r="AX528" s="375"/>
      <c r="AY528" s="417"/>
      <c r="AZ528" s="411"/>
      <c r="BA528" s="411"/>
      <c r="BB528" s="414"/>
    </row>
    <row r="529" spans="2:62" ht="28.15" customHeight="1" x14ac:dyDescent="0.2">
      <c r="B529" s="30"/>
      <c r="C529" s="340"/>
      <c r="D529" s="218"/>
      <c r="E529" s="192"/>
      <c r="F529" s="192"/>
      <c r="G529" s="191"/>
      <c r="H529" s="360"/>
      <c r="I529" s="392"/>
      <c r="J529" s="392"/>
      <c r="K529" s="392"/>
      <c r="L529" s="25" t="s">
        <v>114</v>
      </c>
      <c r="M529" s="114"/>
      <c r="N529" s="25" t="s">
        <v>112</v>
      </c>
      <c r="O529" s="114"/>
      <c r="P529" s="25" t="s">
        <v>111</v>
      </c>
      <c r="Q529" s="114"/>
      <c r="R529" s="25" t="s">
        <v>110</v>
      </c>
      <c r="S529" s="114"/>
      <c r="T529" s="25" t="s">
        <v>109</v>
      </c>
      <c r="U529" s="114"/>
      <c r="V529" s="25" t="s">
        <v>108</v>
      </c>
      <c r="W529" s="114"/>
      <c r="X529" s="25" t="s">
        <v>107</v>
      </c>
      <c r="Y529" s="114"/>
      <c r="Z529" s="25" t="s">
        <v>106</v>
      </c>
      <c r="AA529" s="114"/>
      <c r="AB529" s="190"/>
      <c r="AC529" s="114"/>
      <c r="AD529" s="190"/>
      <c r="AE529" s="22"/>
      <c r="AF529" s="422"/>
      <c r="AG529" s="422"/>
      <c r="AH529" s="278"/>
      <c r="AI529" s="306"/>
      <c r="AJ529" s="379"/>
      <c r="AK529" s="347"/>
      <c r="AL529" s="377"/>
      <c r="AM529" s="379"/>
      <c r="AN529" s="347"/>
      <c r="AO529" s="377"/>
      <c r="AP529" s="379"/>
      <c r="AQ529" s="347"/>
      <c r="AR529" s="377"/>
      <c r="AS529" s="379"/>
      <c r="AT529" s="347"/>
      <c r="AU529" s="377"/>
      <c r="AV529" s="379"/>
      <c r="AW529" s="372"/>
      <c r="AX529" s="375"/>
      <c r="AY529" s="417"/>
      <c r="AZ529" s="411"/>
      <c r="BA529" s="411"/>
      <c r="BB529" s="414"/>
    </row>
    <row r="530" spans="2:62" ht="28.15" customHeight="1" thickBot="1" x14ac:dyDescent="0.25">
      <c r="B530" s="30"/>
      <c r="C530" s="355"/>
      <c r="D530" s="246"/>
      <c r="E530" s="200"/>
      <c r="F530" s="200"/>
      <c r="G530" s="199"/>
      <c r="H530" s="361"/>
      <c r="I530" s="393"/>
      <c r="J530" s="393"/>
      <c r="K530" s="393"/>
      <c r="L530" s="50" t="s">
        <v>105</v>
      </c>
      <c r="M530" s="51"/>
      <c r="N530" s="50" t="s">
        <v>104</v>
      </c>
      <c r="O530" s="51"/>
      <c r="P530" s="50" t="s">
        <v>103</v>
      </c>
      <c r="Q530" s="51"/>
      <c r="R530" s="50" t="s">
        <v>102</v>
      </c>
      <c r="S530" s="51"/>
      <c r="T530" s="50">
        <v>20</v>
      </c>
      <c r="U530" s="51"/>
      <c r="V530" s="50" t="s">
        <v>101</v>
      </c>
      <c r="W530" s="51"/>
      <c r="X530" s="50" t="s">
        <v>100</v>
      </c>
      <c r="Y530" s="51"/>
      <c r="Z530" s="50" t="s">
        <v>99</v>
      </c>
      <c r="AA530" s="51"/>
      <c r="AB530" s="187"/>
      <c r="AC530" s="51"/>
      <c r="AD530" s="187"/>
      <c r="AE530" s="48"/>
      <c r="AF530" s="424"/>
      <c r="AG530" s="424"/>
      <c r="AH530" s="280"/>
      <c r="AI530" s="306"/>
      <c r="AJ530" s="380"/>
      <c r="AK530" s="381"/>
      <c r="AL530" s="378"/>
      <c r="AM530" s="380"/>
      <c r="AN530" s="381"/>
      <c r="AO530" s="378"/>
      <c r="AP530" s="380"/>
      <c r="AQ530" s="381"/>
      <c r="AR530" s="378"/>
      <c r="AS530" s="380"/>
      <c r="AT530" s="381"/>
      <c r="AU530" s="378"/>
      <c r="AV530" s="380"/>
      <c r="AW530" s="373"/>
      <c r="AX530" s="376"/>
      <c r="AY530" s="418"/>
      <c r="AZ530" s="412"/>
      <c r="BA530" s="412"/>
      <c r="BB530" s="415"/>
    </row>
    <row r="531" spans="2:62" ht="28.15" customHeight="1" x14ac:dyDescent="0.2">
      <c r="B531" s="30"/>
      <c r="C531" s="338">
        <v>3</v>
      </c>
      <c r="D531" s="212"/>
      <c r="E531" s="198"/>
      <c r="F531" s="198"/>
      <c r="G531" s="197"/>
      <c r="H531" s="358"/>
      <c r="I531" s="390"/>
      <c r="J531" s="390"/>
      <c r="K531" s="390"/>
      <c r="L531" s="42" t="s">
        <v>131</v>
      </c>
      <c r="M531" s="43"/>
      <c r="N531" s="42" t="s">
        <v>129</v>
      </c>
      <c r="O531" s="43"/>
      <c r="P531" s="42" t="s">
        <v>128</v>
      </c>
      <c r="Q531" s="43"/>
      <c r="R531" s="42" t="s">
        <v>127</v>
      </c>
      <c r="S531" s="43"/>
      <c r="T531" s="42" t="s">
        <v>126</v>
      </c>
      <c r="U531" s="43"/>
      <c r="V531" s="42" t="s">
        <v>125</v>
      </c>
      <c r="W531" s="43"/>
      <c r="X531" s="42" t="s">
        <v>124</v>
      </c>
      <c r="Y531" s="43"/>
      <c r="Z531" s="42" t="s">
        <v>123</v>
      </c>
      <c r="AA531" s="43"/>
      <c r="AB531" s="196"/>
      <c r="AC531" s="43"/>
      <c r="AD531" s="196"/>
      <c r="AE531" s="39"/>
      <c r="AF531" s="421"/>
      <c r="AG531" s="421"/>
      <c r="AH531" s="279"/>
      <c r="AI531" s="306"/>
      <c r="AJ531" s="349">
        <f>SUMPRODUCT(LEN($M531:$AA534)-LEN(SUBSTITUTE($M531:$AA534,"A", "")))</f>
        <v>0</v>
      </c>
      <c r="AK531" s="352">
        <f>SUMPRODUCT(LEN($AD531:$AD534)-LEN(SUBSTITUTE($AD531:$AD534,"A", "")))</f>
        <v>0</v>
      </c>
      <c r="AL531" s="335">
        <f>SUMPRODUCT(LEN($AC531:$AC534)-LEN(SUBSTITUTE($AC531:$AC534,"A", "")))</f>
        <v>0</v>
      </c>
      <c r="AM531" s="349">
        <f>SUMPRODUCT(LEN($M531:$AA534)-LEN(SUBSTITUTE($M531:$AA534,"S", "")))</f>
        <v>0</v>
      </c>
      <c r="AN531" s="352">
        <f>SUMPRODUCT(LEN($AD531:$AD534)-LEN(SUBSTITUTE($AD531:$AD534,"S", "")))</f>
        <v>0</v>
      </c>
      <c r="AO531" s="335">
        <f>SUMPRODUCT(LEN($AC531:$AC534)-LEN(SUBSTITUTE($AC531:$AC534,"S", "")))</f>
        <v>0</v>
      </c>
      <c r="AP531" s="349">
        <f>SUMPRODUCT(LEN($M531:$AA534)-LEN(SUBSTITUTE($M531:$AA534,"F", "")))</f>
        <v>0</v>
      </c>
      <c r="AQ531" s="352">
        <f>SUMPRODUCT(LEN($AD531:$AD534)-LEN(SUBSTITUTE($AD531:$AD534,"F", "")))</f>
        <v>0</v>
      </c>
      <c r="AR531" s="335">
        <f>SUMPRODUCT(LEN($AC531:$AC534)-LEN(SUBSTITUTE($AC531:$AC534,"F", "")))</f>
        <v>0</v>
      </c>
      <c r="AS531" s="349">
        <f>SUMPRODUCT(LEN($M531:$AA534)-LEN(SUBSTITUTE($M531:$AA534,"G", "")))</f>
        <v>0</v>
      </c>
      <c r="AT531" s="352">
        <f>SUMPRODUCT(LEN($AD531:$AD534)-LEN(SUBSTITUTE($AD531:$AD534,"G", "")))</f>
        <v>0</v>
      </c>
      <c r="AU531" s="335">
        <f>SUMPRODUCT(LEN($AC531:$AC534)-LEN(SUBSTITUTE($AC531:$AC534,"G", "")))</f>
        <v>0</v>
      </c>
      <c r="AV531" s="349">
        <f>SUMPRODUCT(LEN($L531:$AA534)-LEN(SUBSTITUTE($L531:$AA534,"M", "")))</f>
        <v>0</v>
      </c>
      <c r="AW531" s="362">
        <f>SUMPRODUCT(LEN($AD531:$AD534)-LEN(SUBSTITUTE($AD531:$AD534,"M", "")))</f>
        <v>0</v>
      </c>
      <c r="AX531" s="374">
        <f>SUMPRODUCT(LEN($AC531:$AC534)-LEN(SUBSTITUTE($AC531:$AC534,"M", "")))</f>
        <v>0</v>
      </c>
      <c r="AY531" s="416">
        <f>SUMPRODUCT(LEN($AE531:$AE534)-LEN(SUBSTITUTE($AE531:$AE534,"S", "")))</f>
        <v>0</v>
      </c>
      <c r="AZ531" s="410">
        <f>SUMPRODUCT(LEN($AE531:$AE534)-LEN(SUBSTITUTE($AE531:$AE534,"F", "")))</f>
        <v>0</v>
      </c>
      <c r="BA531" s="410">
        <f>SUMPRODUCT(LEN($AE531:$AE534)-LEN(SUBSTITUTE($AE531:$AE534,"G", "")))</f>
        <v>0</v>
      </c>
      <c r="BB531" s="413">
        <f>SUMPRODUCT(LEN($AE531:$AE534)-LEN(SUBSTITUTE($AE531:$AE534,"M", "")))</f>
        <v>0</v>
      </c>
    </row>
    <row r="532" spans="2:62" ht="28.15" customHeight="1" thickBot="1" x14ac:dyDescent="0.25">
      <c r="B532" s="30"/>
      <c r="C532" s="339"/>
      <c r="D532" s="221"/>
      <c r="E532" s="195"/>
      <c r="F532" s="195"/>
      <c r="G532" s="194"/>
      <c r="H532" s="359"/>
      <c r="I532" s="391"/>
      <c r="J532" s="391"/>
      <c r="K532" s="391"/>
      <c r="L532" s="33" t="s">
        <v>122</v>
      </c>
      <c r="M532" s="55"/>
      <c r="N532" s="33" t="s">
        <v>121</v>
      </c>
      <c r="O532" s="55"/>
      <c r="P532" s="33" t="s">
        <v>120</v>
      </c>
      <c r="Q532" s="55"/>
      <c r="R532" s="33" t="s">
        <v>119</v>
      </c>
      <c r="S532" s="55"/>
      <c r="T532" s="33" t="s">
        <v>118</v>
      </c>
      <c r="U532" s="55"/>
      <c r="V532" s="33" t="s">
        <v>117</v>
      </c>
      <c r="W532" s="55"/>
      <c r="X532" s="33" t="s">
        <v>116</v>
      </c>
      <c r="Y532" s="55"/>
      <c r="Z532" s="33" t="s">
        <v>115</v>
      </c>
      <c r="AA532" s="55"/>
      <c r="AB532" s="193"/>
      <c r="AC532" s="55"/>
      <c r="AD532" s="193"/>
      <c r="AE532" s="22"/>
      <c r="AF532" s="422"/>
      <c r="AG532" s="422"/>
      <c r="AH532" s="278"/>
      <c r="AI532" s="306"/>
      <c r="AJ532" s="379"/>
      <c r="AK532" s="347"/>
      <c r="AL532" s="377"/>
      <c r="AM532" s="379"/>
      <c r="AN532" s="347"/>
      <c r="AO532" s="377"/>
      <c r="AP532" s="379"/>
      <c r="AQ532" s="347"/>
      <c r="AR532" s="377"/>
      <c r="AS532" s="379"/>
      <c r="AT532" s="347"/>
      <c r="AU532" s="377"/>
      <c r="AV532" s="379"/>
      <c r="AW532" s="372"/>
      <c r="AX532" s="375"/>
      <c r="AY532" s="417"/>
      <c r="AZ532" s="411"/>
      <c r="BA532" s="411"/>
      <c r="BB532" s="414"/>
    </row>
    <row r="533" spans="2:62" ht="28.15" customHeight="1" x14ac:dyDescent="0.2">
      <c r="B533" s="30"/>
      <c r="C533" s="340"/>
      <c r="D533" s="218"/>
      <c r="E533" s="192"/>
      <c r="F533" s="192"/>
      <c r="G533" s="191"/>
      <c r="H533" s="360"/>
      <c r="I533" s="392"/>
      <c r="J533" s="392"/>
      <c r="K533" s="392"/>
      <c r="L533" s="25" t="s">
        <v>114</v>
      </c>
      <c r="M533" s="114"/>
      <c r="N533" s="25" t="s">
        <v>112</v>
      </c>
      <c r="O533" s="114"/>
      <c r="P533" s="25" t="s">
        <v>111</v>
      </c>
      <c r="Q533" s="114"/>
      <c r="R533" s="25" t="s">
        <v>110</v>
      </c>
      <c r="S533" s="114"/>
      <c r="T533" s="25" t="s">
        <v>109</v>
      </c>
      <c r="U533" s="114"/>
      <c r="V533" s="25" t="s">
        <v>108</v>
      </c>
      <c r="W533" s="114"/>
      <c r="X533" s="25" t="s">
        <v>107</v>
      </c>
      <c r="Y533" s="114"/>
      <c r="Z533" s="25" t="s">
        <v>106</v>
      </c>
      <c r="AA533" s="114"/>
      <c r="AB533" s="190"/>
      <c r="AC533" s="114"/>
      <c r="AD533" s="190"/>
      <c r="AE533" s="22"/>
      <c r="AF533" s="422"/>
      <c r="AG533" s="422"/>
      <c r="AH533" s="278"/>
      <c r="AI533" s="306"/>
      <c r="AJ533" s="379"/>
      <c r="AK533" s="347"/>
      <c r="AL533" s="377"/>
      <c r="AM533" s="379"/>
      <c r="AN533" s="347"/>
      <c r="AO533" s="377"/>
      <c r="AP533" s="379"/>
      <c r="AQ533" s="347"/>
      <c r="AR533" s="377"/>
      <c r="AS533" s="379"/>
      <c r="AT533" s="347"/>
      <c r="AU533" s="377"/>
      <c r="AV533" s="379"/>
      <c r="AW533" s="372"/>
      <c r="AX533" s="375"/>
      <c r="AY533" s="417"/>
      <c r="AZ533" s="411"/>
      <c r="BA533" s="411"/>
      <c r="BB533" s="414"/>
    </row>
    <row r="534" spans="2:62" ht="28.15" customHeight="1" thickBot="1" x14ac:dyDescent="0.25">
      <c r="B534" s="20"/>
      <c r="C534" s="341"/>
      <c r="D534" s="215"/>
      <c r="E534" s="189"/>
      <c r="F534" s="189"/>
      <c r="G534" s="188"/>
      <c r="H534" s="361"/>
      <c r="I534" s="394"/>
      <c r="J534" s="394"/>
      <c r="K534" s="394"/>
      <c r="L534" s="15" t="s">
        <v>105</v>
      </c>
      <c r="M534" s="16"/>
      <c r="N534" s="15" t="s">
        <v>104</v>
      </c>
      <c r="O534" s="16"/>
      <c r="P534" s="15" t="s">
        <v>103</v>
      </c>
      <c r="Q534" s="16"/>
      <c r="R534" s="15" t="s">
        <v>102</v>
      </c>
      <c r="S534" s="16"/>
      <c r="T534" s="15">
        <v>20</v>
      </c>
      <c r="U534" s="16"/>
      <c r="V534" s="15" t="s">
        <v>101</v>
      </c>
      <c r="W534" s="16"/>
      <c r="X534" s="15" t="s">
        <v>100</v>
      </c>
      <c r="Y534" s="16"/>
      <c r="Z534" s="15" t="s">
        <v>99</v>
      </c>
      <c r="AA534" s="16"/>
      <c r="AB534" s="187"/>
      <c r="AC534" s="16"/>
      <c r="AD534" s="186"/>
      <c r="AE534" s="11"/>
      <c r="AF534" s="423"/>
      <c r="AG534" s="423"/>
      <c r="AH534" s="277"/>
      <c r="AI534" s="306"/>
      <c r="AJ534" s="380"/>
      <c r="AK534" s="381"/>
      <c r="AL534" s="378"/>
      <c r="AM534" s="380"/>
      <c r="AN534" s="381"/>
      <c r="AO534" s="378"/>
      <c r="AP534" s="380"/>
      <c r="AQ534" s="381"/>
      <c r="AR534" s="378"/>
      <c r="AS534" s="380"/>
      <c r="AT534" s="381"/>
      <c r="AU534" s="378"/>
      <c r="AV534" s="380"/>
      <c r="AW534" s="373"/>
      <c r="AX534" s="376"/>
      <c r="AY534" s="418"/>
      <c r="AZ534" s="412"/>
      <c r="BA534" s="412"/>
      <c r="BB534" s="415"/>
    </row>
    <row r="535" spans="2:62" ht="85.9" customHeight="1" thickTop="1" thickBot="1" x14ac:dyDescent="0.35">
      <c r="B535" s="113" t="s">
        <v>173</v>
      </c>
      <c r="C535" s="103" t="s">
        <v>172</v>
      </c>
      <c r="D535" s="108" t="s">
        <v>171</v>
      </c>
      <c r="E535" s="211" t="s">
        <v>170</v>
      </c>
      <c r="F535" s="210"/>
      <c r="G535" s="209"/>
      <c r="H535" s="109" t="s">
        <v>169</v>
      </c>
      <c r="I535" s="108" t="s">
        <v>96</v>
      </c>
      <c r="J535" s="108" t="s">
        <v>168</v>
      </c>
      <c r="K535" s="108" t="s">
        <v>97</v>
      </c>
      <c r="L535" s="365" t="s">
        <v>167</v>
      </c>
      <c r="M535" s="366"/>
      <c r="N535" s="365" t="s">
        <v>166</v>
      </c>
      <c r="O535" s="366"/>
      <c r="P535" s="365" t="s">
        <v>166</v>
      </c>
      <c r="Q535" s="367"/>
      <c r="R535" s="365" t="s">
        <v>166</v>
      </c>
      <c r="S535" s="367"/>
      <c r="T535" s="365" t="s">
        <v>166</v>
      </c>
      <c r="U535" s="367"/>
      <c r="V535" s="365" t="s">
        <v>166</v>
      </c>
      <c r="W535" s="367"/>
      <c r="X535" s="365" t="s">
        <v>166</v>
      </c>
      <c r="Y535" s="367"/>
      <c r="Z535" s="365" t="s">
        <v>166</v>
      </c>
      <c r="AA535" s="367"/>
      <c r="AB535" s="368" t="s">
        <v>165</v>
      </c>
      <c r="AC535" s="367"/>
      <c r="AD535" s="109" t="s">
        <v>164</v>
      </c>
      <c r="AE535" s="109" t="s">
        <v>163</v>
      </c>
      <c r="AF535" s="108" t="s">
        <v>162</v>
      </c>
      <c r="AG535" s="108" t="s">
        <v>161</v>
      </c>
      <c r="AH535" s="286" t="s">
        <v>160</v>
      </c>
      <c r="AI535" s="293"/>
      <c r="AJ535" s="104" t="s">
        <v>159</v>
      </c>
      <c r="AK535" s="103" t="s">
        <v>158</v>
      </c>
      <c r="AL535" s="102" t="s">
        <v>157</v>
      </c>
      <c r="AM535" s="104" t="s">
        <v>156</v>
      </c>
      <c r="AN535" s="103" t="s">
        <v>155</v>
      </c>
      <c r="AO535" s="102" t="s">
        <v>154</v>
      </c>
      <c r="AP535" s="104" t="s">
        <v>153</v>
      </c>
      <c r="AQ535" s="103" t="s">
        <v>152</v>
      </c>
      <c r="AR535" s="105" t="s">
        <v>151</v>
      </c>
      <c r="AS535" s="104" t="s">
        <v>150</v>
      </c>
      <c r="AT535" s="103" t="s">
        <v>149</v>
      </c>
      <c r="AU535" s="102" t="s">
        <v>148</v>
      </c>
      <c r="AV535" s="104" t="s">
        <v>147</v>
      </c>
      <c r="AW535" s="103" t="s">
        <v>146</v>
      </c>
      <c r="AX535" s="102" t="s">
        <v>145</v>
      </c>
      <c r="AY535" s="101" t="s">
        <v>144</v>
      </c>
      <c r="AZ535" s="100" t="s">
        <v>143</v>
      </c>
      <c r="BA535" s="100" t="s">
        <v>142</v>
      </c>
      <c r="BB535" s="99" t="s">
        <v>141</v>
      </c>
    </row>
    <row r="536" spans="2:62" ht="48" thickBot="1" x14ac:dyDescent="0.3">
      <c r="B536" s="98" t="s">
        <v>206</v>
      </c>
      <c r="C536" s="97"/>
      <c r="D536" s="208">
        <v>243</v>
      </c>
      <c r="E536" s="425">
        <v>6290.05</v>
      </c>
      <c r="F536" s="426"/>
      <c r="G536" s="427"/>
      <c r="H536" s="95" t="s">
        <v>139</v>
      </c>
      <c r="I536" s="94"/>
      <c r="J536" s="94"/>
      <c r="K536" s="93"/>
      <c r="L536" s="92"/>
      <c r="M536" s="88"/>
      <c r="N536" s="92"/>
      <c r="O536" s="88"/>
      <c r="P536" s="92"/>
      <c r="Q536" s="88"/>
      <c r="R536" s="92"/>
      <c r="S536" s="88"/>
      <c r="T536" s="92"/>
      <c r="U536" s="88"/>
      <c r="V536" s="92"/>
      <c r="W536" s="88"/>
      <c r="X536" s="92"/>
      <c r="Y536" s="88"/>
      <c r="Z536" s="92"/>
      <c r="AA536" s="207"/>
      <c r="AB536" s="90" t="s">
        <v>138</v>
      </c>
      <c r="AC536" s="88"/>
      <c r="AD536" s="88"/>
      <c r="AE536" s="88"/>
      <c r="AF536" s="87"/>
      <c r="AG536" s="87"/>
      <c r="AH536" s="285"/>
      <c r="AI536" s="66" t="s">
        <v>137</v>
      </c>
      <c r="AJ536" s="85">
        <f t="shared" ref="AJ536:BB536" si="70">SUM(AJ538:AJ549)</f>
        <v>51</v>
      </c>
      <c r="AK536" s="84">
        <f t="shared" si="70"/>
        <v>1</v>
      </c>
      <c r="AL536" s="83">
        <f t="shared" si="70"/>
        <v>0</v>
      </c>
      <c r="AM536" s="85">
        <f t="shared" si="70"/>
        <v>0</v>
      </c>
      <c r="AN536" s="84">
        <f t="shared" si="70"/>
        <v>0</v>
      </c>
      <c r="AO536" s="83">
        <f t="shared" si="70"/>
        <v>0</v>
      </c>
      <c r="AP536" s="85">
        <f t="shared" si="70"/>
        <v>0</v>
      </c>
      <c r="AQ536" s="84">
        <f t="shared" si="70"/>
        <v>0</v>
      </c>
      <c r="AR536" s="83">
        <f t="shared" si="70"/>
        <v>0</v>
      </c>
      <c r="AS536" s="85">
        <f t="shared" si="70"/>
        <v>18</v>
      </c>
      <c r="AT536" s="84">
        <f t="shared" si="70"/>
        <v>0</v>
      </c>
      <c r="AU536" s="83">
        <f t="shared" si="70"/>
        <v>0</v>
      </c>
      <c r="AV536" s="85">
        <f t="shared" si="70"/>
        <v>2</v>
      </c>
      <c r="AW536" s="84">
        <f t="shared" si="70"/>
        <v>0</v>
      </c>
      <c r="AX536" s="83">
        <f t="shared" si="70"/>
        <v>0</v>
      </c>
      <c r="AY536" s="82">
        <f t="shared" si="70"/>
        <v>0</v>
      </c>
      <c r="AZ536" s="81">
        <f t="shared" si="70"/>
        <v>0</v>
      </c>
      <c r="BA536" s="81">
        <f t="shared" si="70"/>
        <v>0</v>
      </c>
      <c r="BB536" s="80">
        <f t="shared" si="70"/>
        <v>0</v>
      </c>
      <c r="BC536" s="79" t="s">
        <v>136</v>
      </c>
      <c r="BF536" s="5">
        <f>SUM(AJ536:AL536)/$BG$5</f>
        <v>52</v>
      </c>
      <c r="BG536" s="5">
        <f>SUM(AM536:AO536,AY536)/$BG$5</f>
        <v>0</v>
      </c>
      <c r="BH536" s="5">
        <f>SUM(AP536:AR536,AZ536)/$BG$5</f>
        <v>0</v>
      </c>
      <c r="BI536" s="5">
        <f>SUM(AS536:AU536,BA536)/$BG$5</f>
        <v>18</v>
      </c>
      <c r="BJ536" s="5">
        <f>SUM(AV536:AX536,BB536)/$BG$5</f>
        <v>2</v>
      </c>
    </row>
    <row r="537" spans="2:62" ht="37.5" thickBot="1" x14ac:dyDescent="0.3">
      <c r="B537" s="78"/>
      <c r="C537" s="77"/>
      <c r="D537" s="206"/>
      <c r="E537" s="205"/>
      <c r="F537" s="205"/>
      <c r="G537" s="204"/>
      <c r="H537" s="73"/>
      <c r="I537" s="70"/>
      <c r="J537" s="70"/>
      <c r="K537" s="72"/>
      <c r="L537" s="70"/>
      <c r="M537" s="69"/>
      <c r="N537" s="70"/>
      <c r="O537" s="69"/>
      <c r="P537" s="70"/>
      <c r="Q537" s="69"/>
      <c r="R537" s="70"/>
      <c r="S537" s="69"/>
      <c r="T537" s="70"/>
      <c r="U537" s="69"/>
      <c r="V537" s="70"/>
      <c r="W537" s="69"/>
      <c r="X537" s="70"/>
      <c r="Y537" s="69"/>
      <c r="Z537" s="70"/>
      <c r="AA537" s="69"/>
      <c r="AB537" s="71"/>
      <c r="AC537" s="69"/>
      <c r="AD537" s="69"/>
      <c r="AE537" s="69"/>
      <c r="AF537" s="68"/>
      <c r="AG537" s="68"/>
      <c r="AH537" s="285"/>
      <c r="AI537" s="66" t="s">
        <v>135</v>
      </c>
      <c r="AJ537" s="65">
        <f t="shared" ref="AJ537:BB537" si="71">AJ536/3</f>
        <v>17</v>
      </c>
      <c r="AK537" s="64">
        <f t="shared" si="71"/>
        <v>0.33333333333333331</v>
      </c>
      <c r="AL537" s="63">
        <f t="shared" si="71"/>
        <v>0</v>
      </c>
      <c r="AM537" s="65">
        <f t="shared" si="71"/>
        <v>0</v>
      </c>
      <c r="AN537" s="64">
        <f t="shared" si="71"/>
        <v>0</v>
      </c>
      <c r="AO537" s="63">
        <f t="shared" si="71"/>
        <v>0</v>
      </c>
      <c r="AP537" s="65">
        <f t="shared" si="71"/>
        <v>0</v>
      </c>
      <c r="AQ537" s="64">
        <f t="shared" si="71"/>
        <v>0</v>
      </c>
      <c r="AR537" s="63">
        <f t="shared" si="71"/>
        <v>0</v>
      </c>
      <c r="AS537" s="65">
        <f t="shared" si="71"/>
        <v>6</v>
      </c>
      <c r="AT537" s="64">
        <f t="shared" si="71"/>
        <v>0</v>
      </c>
      <c r="AU537" s="63">
        <f t="shared" si="71"/>
        <v>0</v>
      </c>
      <c r="AV537" s="65">
        <f t="shared" si="71"/>
        <v>0.66666666666666663</v>
      </c>
      <c r="AW537" s="64">
        <f t="shared" si="71"/>
        <v>0</v>
      </c>
      <c r="AX537" s="63">
        <f t="shared" si="71"/>
        <v>0</v>
      </c>
      <c r="AY537" s="62">
        <f t="shared" si="71"/>
        <v>0</v>
      </c>
      <c r="AZ537" s="61">
        <f t="shared" si="71"/>
        <v>0</v>
      </c>
      <c r="BA537" s="61">
        <f t="shared" si="71"/>
        <v>0</v>
      </c>
      <c r="BB537" s="60">
        <f t="shared" si="71"/>
        <v>0</v>
      </c>
      <c r="BC537" s="59" t="s">
        <v>134</v>
      </c>
    </row>
    <row r="538" spans="2:62" ht="28.15" customHeight="1" x14ac:dyDescent="0.2">
      <c r="B538" s="30"/>
      <c r="C538" s="338">
        <v>1</v>
      </c>
      <c r="D538" s="212"/>
      <c r="E538" s="198"/>
      <c r="F538" s="198"/>
      <c r="G538" s="197"/>
      <c r="H538" s="358" t="s">
        <v>133</v>
      </c>
      <c r="I538" s="390">
        <v>143</v>
      </c>
      <c r="J538" s="390">
        <v>32</v>
      </c>
      <c r="K538" s="390">
        <v>6</v>
      </c>
      <c r="L538" s="42" t="s">
        <v>131</v>
      </c>
      <c r="M538" s="43" t="s">
        <v>1442</v>
      </c>
      <c r="N538" s="42" t="s">
        <v>129</v>
      </c>
      <c r="O538" s="43" t="s">
        <v>179</v>
      </c>
      <c r="P538" s="42" t="s">
        <v>128</v>
      </c>
      <c r="Q538" s="43" t="s">
        <v>754</v>
      </c>
      <c r="R538" s="42" t="s">
        <v>127</v>
      </c>
      <c r="S538" s="43" t="s">
        <v>484</v>
      </c>
      <c r="T538" s="42" t="s">
        <v>126</v>
      </c>
      <c r="U538" s="43" t="s">
        <v>1041</v>
      </c>
      <c r="V538" s="42" t="s">
        <v>125</v>
      </c>
      <c r="W538" s="43" t="s">
        <v>467</v>
      </c>
      <c r="X538" s="42" t="s">
        <v>124</v>
      </c>
      <c r="Y538" s="43" t="s">
        <v>132</v>
      </c>
      <c r="Z538" s="42" t="s">
        <v>123</v>
      </c>
      <c r="AA538" s="43"/>
      <c r="AB538" s="196"/>
      <c r="AC538" s="43"/>
      <c r="AD538" s="196" t="s">
        <v>132</v>
      </c>
      <c r="AE538" s="58"/>
      <c r="AF538" s="421"/>
      <c r="AG538" s="421"/>
      <c r="AH538" s="279"/>
      <c r="AI538" s="306"/>
      <c r="AJ538" s="349">
        <f>SUMPRODUCT(LEN($M538:$AA541)-LEN(SUBSTITUTE($M538:$AA541,"A", "")))</f>
        <v>51</v>
      </c>
      <c r="AK538" s="352">
        <f>SUMPRODUCT(LEN($AD538:$AD541)-LEN(SUBSTITUTE($AD538:$AD541,"A", "")))</f>
        <v>1</v>
      </c>
      <c r="AL538" s="335">
        <f>SUMPRODUCT(LEN($AC538:$AC541)-LEN(SUBSTITUTE($AC538:$AC541,"A", "")))</f>
        <v>0</v>
      </c>
      <c r="AM538" s="349">
        <f>SUMPRODUCT(LEN($M538:$AA541)-LEN(SUBSTITUTE($M538:$AA541,"S", "")))</f>
        <v>0</v>
      </c>
      <c r="AN538" s="352">
        <f>SUMPRODUCT(LEN($AD538:$AD541)-LEN(SUBSTITUTE($AD538:$AD541,"S", "")))</f>
        <v>0</v>
      </c>
      <c r="AO538" s="335">
        <f>SUMPRODUCT(LEN($AC538:$AC541)-LEN(SUBSTITUTE($AC538:$AC541,"S", "")))</f>
        <v>0</v>
      </c>
      <c r="AP538" s="349">
        <f>SUMPRODUCT(LEN($M538:$AA541)-LEN(SUBSTITUTE($M538:$AA541,"F", "")))</f>
        <v>0</v>
      </c>
      <c r="AQ538" s="352">
        <f>SUMPRODUCT(LEN($AD538:$AD541)-LEN(SUBSTITUTE($AD538:$AD541,"F", "")))</f>
        <v>0</v>
      </c>
      <c r="AR538" s="335">
        <f>SUMPRODUCT(LEN($AC538:$AC541)-LEN(SUBSTITUTE($AC538:$AC541,"F", "")))</f>
        <v>0</v>
      </c>
      <c r="AS538" s="349">
        <f>SUMPRODUCT(LEN($M538:$AA541)-LEN(SUBSTITUTE($M538:$AA541,"G", "")))</f>
        <v>18</v>
      </c>
      <c r="AT538" s="352">
        <f>SUMPRODUCT(LEN($AD538:$AD541)-LEN(SUBSTITUTE($AD538:$AD541,"G", "")))</f>
        <v>0</v>
      </c>
      <c r="AU538" s="335">
        <f>SUMPRODUCT(LEN($AC538:$AC541)-LEN(SUBSTITUTE($AC538:$AC541,"G", "")))</f>
        <v>0</v>
      </c>
      <c r="AV538" s="349">
        <f>SUMPRODUCT(LEN($L538:$AA541)-LEN(SUBSTITUTE($L538:$AA541,"M", "")))</f>
        <v>2</v>
      </c>
      <c r="AW538" s="362">
        <f>SUMPRODUCT(LEN($AD538:$AD541)-LEN(SUBSTITUTE($AD538:$AD541,"M", "")))</f>
        <v>0</v>
      </c>
      <c r="AX538" s="374">
        <f>SUMPRODUCT(LEN($AC538:$AC541)-LEN(SUBSTITUTE($AC538:$AC541,"M", "")))</f>
        <v>0</v>
      </c>
      <c r="AY538" s="416">
        <f>SUMPRODUCT(LEN($AE538:$AE541)-LEN(SUBSTITUTE($AE538:$AE541,"S", "")))</f>
        <v>0</v>
      </c>
      <c r="AZ538" s="410">
        <f>SUMPRODUCT(LEN($AE538:$AE541)-LEN(SUBSTITUTE($AE538:$AE541,"F", "")))</f>
        <v>0</v>
      </c>
      <c r="BA538" s="410">
        <f>SUMPRODUCT(LEN($AE538:$AE541)-LEN(SUBSTITUTE($AE538:$AE541,"G", "")))</f>
        <v>0</v>
      </c>
      <c r="BB538" s="413">
        <f>SUMPRODUCT(LEN($AE538:$AE541)-LEN(SUBSTITUTE($AE538:$AE541,"M", "")))</f>
        <v>0</v>
      </c>
    </row>
    <row r="539" spans="2:62" ht="28.15" customHeight="1" thickBot="1" x14ac:dyDescent="0.25">
      <c r="B539" s="30"/>
      <c r="C539" s="339"/>
      <c r="D539" s="221"/>
      <c r="E539" s="195"/>
      <c r="F539" s="195"/>
      <c r="G539" s="194"/>
      <c r="H539" s="359"/>
      <c r="I539" s="391"/>
      <c r="J539" s="391"/>
      <c r="K539" s="391"/>
      <c r="L539" s="33" t="s">
        <v>122</v>
      </c>
      <c r="M539" s="55" t="s">
        <v>132</v>
      </c>
      <c r="N539" s="33" t="s">
        <v>121</v>
      </c>
      <c r="O539" s="55" t="s">
        <v>684</v>
      </c>
      <c r="P539" s="33" t="s">
        <v>120</v>
      </c>
      <c r="Q539" s="55" t="s">
        <v>487</v>
      </c>
      <c r="R539" s="33" t="s">
        <v>119</v>
      </c>
      <c r="S539" s="55" t="s">
        <v>132</v>
      </c>
      <c r="T539" s="33" t="s">
        <v>118</v>
      </c>
      <c r="U539" s="55" t="s">
        <v>493</v>
      </c>
      <c r="V539" s="33" t="s">
        <v>117</v>
      </c>
      <c r="W539" s="55" t="s">
        <v>496</v>
      </c>
      <c r="X539" s="33" t="s">
        <v>116</v>
      </c>
      <c r="Y539" s="55" t="s">
        <v>132</v>
      </c>
      <c r="Z539" s="33" t="s">
        <v>115</v>
      </c>
      <c r="AA539" s="55"/>
      <c r="AB539" s="193"/>
      <c r="AC539" s="55"/>
      <c r="AD539" s="193"/>
      <c r="AE539" s="57"/>
      <c r="AF539" s="422"/>
      <c r="AG539" s="422"/>
      <c r="AH539" s="278"/>
      <c r="AI539" s="306"/>
      <c r="AJ539" s="379"/>
      <c r="AK539" s="347"/>
      <c r="AL539" s="377"/>
      <c r="AM539" s="379"/>
      <c r="AN539" s="347"/>
      <c r="AO539" s="377"/>
      <c r="AP539" s="379"/>
      <c r="AQ539" s="347"/>
      <c r="AR539" s="377"/>
      <c r="AS539" s="379"/>
      <c r="AT539" s="347"/>
      <c r="AU539" s="377"/>
      <c r="AV539" s="379"/>
      <c r="AW539" s="372"/>
      <c r="AX539" s="375"/>
      <c r="AY539" s="417"/>
      <c r="AZ539" s="411"/>
      <c r="BA539" s="411"/>
      <c r="BB539" s="414"/>
    </row>
    <row r="540" spans="2:62" ht="28.15" customHeight="1" x14ac:dyDescent="0.2">
      <c r="B540" s="30"/>
      <c r="C540" s="340"/>
      <c r="D540" s="218"/>
      <c r="E540" s="192"/>
      <c r="F540" s="192"/>
      <c r="G540" s="191"/>
      <c r="H540" s="360">
        <v>243</v>
      </c>
      <c r="I540" s="392"/>
      <c r="J540" s="392"/>
      <c r="K540" s="392"/>
      <c r="L540" s="25" t="s">
        <v>114</v>
      </c>
      <c r="M540" s="114" t="s">
        <v>1442</v>
      </c>
      <c r="N540" s="25" t="s">
        <v>112</v>
      </c>
      <c r="O540" s="114" t="s">
        <v>458</v>
      </c>
      <c r="P540" s="25" t="s">
        <v>111</v>
      </c>
      <c r="Q540" s="114" t="s">
        <v>357</v>
      </c>
      <c r="R540" s="25" t="s">
        <v>110</v>
      </c>
      <c r="S540" s="114" t="s">
        <v>469</v>
      </c>
      <c r="T540" s="25" t="s">
        <v>109</v>
      </c>
      <c r="U540" s="114" t="s">
        <v>467</v>
      </c>
      <c r="V540" s="25" t="s">
        <v>108</v>
      </c>
      <c r="W540" s="114" t="s">
        <v>467</v>
      </c>
      <c r="X540" s="25" t="s">
        <v>107</v>
      </c>
      <c r="Y540" s="114"/>
      <c r="Z540" s="25" t="s">
        <v>106</v>
      </c>
      <c r="AA540" s="114"/>
      <c r="AB540" s="190"/>
      <c r="AC540" s="114"/>
      <c r="AD540" s="190"/>
      <c r="AE540" s="57"/>
      <c r="AF540" s="422"/>
      <c r="AG540" s="422"/>
      <c r="AH540" s="278"/>
      <c r="AI540" s="306"/>
      <c r="AJ540" s="379"/>
      <c r="AK540" s="347"/>
      <c r="AL540" s="377"/>
      <c r="AM540" s="379"/>
      <c r="AN540" s="347"/>
      <c r="AO540" s="377"/>
      <c r="AP540" s="379"/>
      <c r="AQ540" s="347"/>
      <c r="AR540" s="377"/>
      <c r="AS540" s="379"/>
      <c r="AT540" s="347"/>
      <c r="AU540" s="377"/>
      <c r="AV540" s="379"/>
      <c r="AW540" s="372"/>
      <c r="AX540" s="375"/>
      <c r="AY540" s="417"/>
      <c r="AZ540" s="411"/>
      <c r="BA540" s="411"/>
      <c r="BB540" s="414"/>
    </row>
    <row r="541" spans="2:62" ht="28.15" customHeight="1" thickBot="1" x14ac:dyDescent="0.25">
      <c r="B541" s="30"/>
      <c r="C541" s="355"/>
      <c r="D541" s="246"/>
      <c r="E541" s="200"/>
      <c r="F541" s="200"/>
      <c r="G541" s="199"/>
      <c r="H541" s="361"/>
      <c r="I541" s="393"/>
      <c r="J541" s="393"/>
      <c r="K541" s="393"/>
      <c r="L541" s="50" t="s">
        <v>105</v>
      </c>
      <c r="M541" s="51" t="s">
        <v>458</v>
      </c>
      <c r="N541" s="50" t="s">
        <v>104</v>
      </c>
      <c r="O541" s="51" t="s">
        <v>132</v>
      </c>
      <c r="P541" s="50" t="s">
        <v>103</v>
      </c>
      <c r="Q541" s="51" t="s">
        <v>1596</v>
      </c>
      <c r="R541" s="50" t="s">
        <v>102</v>
      </c>
      <c r="S541" s="51" t="s">
        <v>469</v>
      </c>
      <c r="T541" s="50">
        <v>20</v>
      </c>
      <c r="U541" s="51" t="s">
        <v>479</v>
      </c>
      <c r="V541" s="50" t="s">
        <v>101</v>
      </c>
      <c r="W541" s="51" t="s">
        <v>467</v>
      </c>
      <c r="X541" s="50" t="s">
        <v>100</v>
      </c>
      <c r="Y541" s="51"/>
      <c r="Z541" s="50" t="s">
        <v>99</v>
      </c>
      <c r="AA541" s="51"/>
      <c r="AB541" s="187"/>
      <c r="AC541" s="51"/>
      <c r="AD541" s="187"/>
      <c r="AE541" s="56"/>
      <c r="AF541" s="424"/>
      <c r="AG541" s="424"/>
      <c r="AH541" s="280"/>
      <c r="AI541" s="306"/>
      <c r="AJ541" s="380"/>
      <c r="AK541" s="381"/>
      <c r="AL541" s="378"/>
      <c r="AM541" s="380"/>
      <c r="AN541" s="381"/>
      <c r="AO541" s="378"/>
      <c r="AP541" s="380"/>
      <c r="AQ541" s="381"/>
      <c r="AR541" s="378"/>
      <c r="AS541" s="380"/>
      <c r="AT541" s="381"/>
      <c r="AU541" s="378"/>
      <c r="AV541" s="380"/>
      <c r="AW541" s="373"/>
      <c r="AX541" s="376"/>
      <c r="AY541" s="418"/>
      <c r="AZ541" s="412"/>
      <c r="BA541" s="412"/>
      <c r="BB541" s="415"/>
    </row>
    <row r="542" spans="2:62" ht="28.15" customHeight="1" x14ac:dyDescent="0.2">
      <c r="B542" s="30"/>
      <c r="C542" s="338">
        <v>2</v>
      </c>
      <c r="D542" s="212"/>
      <c r="E542" s="198"/>
      <c r="F542" s="198"/>
      <c r="G542" s="197"/>
      <c r="H542" s="358"/>
      <c r="I542" s="390"/>
      <c r="J542" s="390"/>
      <c r="K542" s="390"/>
      <c r="L542" s="42" t="s">
        <v>131</v>
      </c>
      <c r="M542" s="43"/>
      <c r="N542" s="42" t="s">
        <v>129</v>
      </c>
      <c r="O542" s="43"/>
      <c r="P542" s="42" t="s">
        <v>128</v>
      </c>
      <c r="Q542" s="43"/>
      <c r="R542" s="42" t="s">
        <v>127</v>
      </c>
      <c r="S542" s="43"/>
      <c r="T542" s="42" t="s">
        <v>126</v>
      </c>
      <c r="U542" s="43"/>
      <c r="V542" s="42" t="s">
        <v>125</v>
      </c>
      <c r="W542" s="43"/>
      <c r="X542" s="42" t="s">
        <v>124</v>
      </c>
      <c r="Y542" s="43"/>
      <c r="Z542" s="42" t="s">
        <v>123</v>
      </c>
      <c r="AA542" s="43"/>
      <c r="AB542" s="196"/>
      <c r="AC542" s="43"/>
      <c r="AD542" s="196"/>
      <c r="AE542" s="39"/>
      <c r="AF542" s="421"/>
      <c r="AG542" s="421"/>
      <c r="AH542" s="279"/>
      <c r="AI542" s="306"/>
      <c r="AJ542" s="349">
        <f>SUMPRODUCT(LEN($M542:$AA545)-LEN(SUBSTITUTE($M542:$AA545,"A", "")))</f>
        <v>0</v>
      </c>
      <c r="AK542" s="352">
        <f>SUMPRODUCT(LEN($AD542:$AD545)-LEN(SUBSTITUTE($AD542:$AD545,"A", "")))</f>
        <v>0</v>
      </c>
      <c r="AL542" s="335">
        <f>SUMPRODUCT(LEN($AC542:$AC545)-LEN(SUBSTITUTE($AC542:$AC545,"A", "")))</f>
        <v>0</v>
      </c>
      <c r="AM542" s="349">
        <f>SUMPRODUCT(LEN($M542:$AA545)-LEN(SUBSTITUTE($M542:$AA545,"S", "")))</f>
        <v>0</v>
      </c>
      <c r="AN542" s="352">
        <f>SUMPRODUCT(LEN($AD542:$AD545)-LEN(SUBSTITUTE($AD542:$AD545,"S", "")))</f>
        <v>0</v>
      </c>
      <c r="AO542" s="335">
        <f>SUMPRODUCT(LEN($AC542:$AC545)-LEN(SUBSTITUTE($AC542:$AC545,"S", "")))</f>
        <v>0</v>
      </c>
      <c r="AP542" s="349">
        <f>SUMPRODUCT(LEN($M542:$AA545)-LEN(SUBSTITUTE($M542:$AA545,"F", "")))</f>
        <v>0</v>
      </c>
      <c r="AQ542" s="352">
        <f>SUMPRODUCT(LEN($AD542:$AD545)-LEN(SUBSTITUTE($AD542:$AD545,"F", "")))</f>
        <v>0</v>
      </c>
      <c r="AR542" s="335">
        <f>SUMPRODUCT(LEN($AC542:$AC545)-LEN(SUBSTITUTE($AC542:$AC545,"F", "")))</f>
        <v>0</v>
      </c>
      <c r="AS542" s="349">
        <f>SUMPRODUCT(LEN($M542:$AA545)-LEN(SUBSTITUTE($M542:$AA545,"G", "")))</f>
        <v>0</v>
      </c>
      <c r="AT542" s="352">
        <f>SUMPRODUCT(LEN($AD542:$AD545)-LEN(SUBSTITUTE($AD542:$AD545,"G", "")))</f>
        <v>0</v>
      </c>
      <c r="AU542" s="335">
        <f>SUMPRODUCT(LEN($AC542:$AC545)-LEN(SUBSTITUTE($AC542:$AC545,"G", "")))</f>
        <v>0</v>
      </c>
      <c r="AV542" s="349">
        <f>SUMPRODUCT(LEN($L542:$AA545)-LEN(SUBSTITUTE($L542:$AA545,"M", "")))</f>
        <v>0</v>
      </c>
      <c r="AW542" s="362">
        <f>SUMPRODUCT(LEN($AD542:$AD545)-LEN(SUBSTITUTE($AD542:$AD545,"M", "")))</f>
        <v>0</v>
      </c>
      <c r="AX542" s="374">
        <f>SUMPRODUCT(LEN($AC542:$AC545)-LEN(SUBSTITUTE($AC542:$AC545,"M", "")))</f>
        <v>0</v>
      </c>
      <c r="AY542" s="416">
        <f>SUMPRODUCT(LEN($AE542:$AE545)-LEN(SUBSTITUTE($AE542:$AE545,"S", "")))</f>
        <v>0</v>
      </c>
      <c r="AZ542" s="410">
        <f>SUMPRODUCT(LEN($AE542:$AE545)-LEN(SUBSTITUTE($AE542:$AE545,"F", "")))</f>
        <v>0</v>
      </c>
      <c r="BA542" s="410">
        <f>SUMPRODUCT(LEN($AE542:$AE545)-LEN(SUBSTITUTE($AE542:$AE545,"G", "")))</f>
        <v>0</v>
      </c>
      <c r="BB542" s="413">
        <f>SUMPRODUCT(LEN($AE542:$AE545)-LEN(SUBSTITUTE($AE542:$AE545,"M", "")))</f>
        <v>0</v>
      </c>
    </row>
    <row r="543" spans="2:62" ht="28.15" customHeight="1" thickBot="1" x14ac:dyDescent="0.25">
      <c r="B543" s="30"/>
      <c r="C543" s="339"/>
      <c r="D543" s="221"/>
      <c r="E543" s="195"/>
      <c r="F543" s="195"/>
      <c r="G543" s="194"/>
      <c r="H543" s="359"/>
      <c r="I543" s="391"/>
      <c r="J543" s="391"/>
      <c r="K543" s="391"/>
      <c r="L543" s="33" t="s">
        <v>122</v>
      </c>
      <c r="M543" s="55"/>
      <c r="N543" s="33" t="s">
        <v>121</v>
      </c>
      <c r="O543" s="55"/>
      <c r="P543" s="33" t="s">
        <v>120</v>
      </c>
      <c r="Q543" s="55"/>
      <c r="R543" s="33" t="s">
        <v>119</v>
      </c>
      <c r="S543" s="55"/>
      <c r="T543" s="33" t="s">
        <v>118</v>
      </c>
      <c r="U543" s="55"/>
      <c r="V543" s="33" t="s">
        <v>117</v>
      </c>
      <c r="W543" s="55"/>
      <c r="X543" s="33" t="s">
        <v>116</v>
      </c>
      <c r="Y543" s="55"/>
      <c r="Z543" s="33" t="s">
        <v>115</v>
      </c>
      <c r="AA543" s="55"/>
      <c r="AB543" s="193"/>
      <c r="AC543" s="55"/>
      <c r="AD543" s="193"/>
      <c r="AE543" s="22"/>
      <c r="AF543" s="422"/>
      <c r="AG543" s="422"/>
      <c r="AH543" s="278"/>
      <c r="AI543" s="306"/>
      <c r="AJ543" s="379"/>
      <c r="AK543" s="347"/>
      <c r="AL543" s="377"/>
      <c r="AM543" s="379"/>
      <c r="AN543" s="347"/>
      <c r="AO543" s="377"/>
      <c r="AP543" s="379"/>
      <c r="AQ543" s="347"/>
      <c r="AR543" s="377"/>
      <c r="AS543" s="379"/>
      <c r="AT543" s="347"/>
      <c r="AU543" s="377"/>
      <c r="AV543" s="379"/>
      <c r="AW543" s="372"/>
      <c r="AX543" s="375"/>
      <c r="AY543" s="417"/>
      <c r="AZ543" s="411"/>
      <c r="BA543" s="411"/>
      <c r="BB543" s="414"/>
    </row>
    <row r="544" spans="2:62" ht="28.15" customHeight="1" x14ac:dyDescent="0.2">
      <c r="B544" s="30"/>
      <c r="C544" s="340"/>
      <c r="D544" s="218"/>
      <c r="E544" s="192"/>
      <c r="F544" s="192"/>
      <c r="G544" s="191"/>
      <c r="H544" s="360"/>
      <c r="I544" s="392"/>
      <c r="J544" s="392"/>
      <c r="K544" s="392"/>
      <c r="L544" s="25" t="s">
        <v>114</v>
      </c>
      <c r="M544" s="114"/>
      <c r="N544" s="25" t="s">
        <v>112</v>
      </c>
      <c r="O544" s="114"/>
      <c r="P544" s="25" t="s">
        <v>111</v>
      </c>
      <c r="Q544" s="114"/>
      <c r="R544" s="25" t="s">
        <v>110</v>
      </c>
      <c r="S544" s="114"/>
      <c r="T544" s="25" t="s">
        <v>109</v>
      </c>
      <c r="U544" s="114"/>
      <c r="V544" s="25" t="s">
        <v>108</v>
      </c>
      <c r="W544" s="114"/>
      <c r="X544" s="25" t="s">
        <v>107</v>
      </c>
      <c r="Y544" s="114"/>
      <c r="Z544" s="25" t="s">
        <v>106</v>
      </c>
      <c r="AA544" s="114"/>
      <c r="AB544" s="190"/>
      <c r="AC544" s="114"/>
      <c r="AD544" s="190"/>
      <c r="AE544" s="22"/>
      <c r="AF544" s="422"/>
      <c r="AG544" s="422"/>
      <c r="AH544" s="278"/>
      <c r="AI544" s="306"/>
      <c r="AJ544" s="379"/>
      <c r="AK544" s="347"/>
      <c r="AL544" s="377"/>
      <c r="AM544" s="379"/>
      <c r="AN544" s="347"/>
      <c r="AO544" s="377"/>
      <c r="AP544" s="379"/>
      <c r="AQ544" s="347"/>
      <c r="AR544" s="377"/>
      <c r="AS544" s="379"/>
      <c r="AT544" s="347"/>
      <c r="AU544" s="377"/>
      <c r="AV544" s="379"/>
      <c r="AW544" s="372"/>
      <c r="AX544" s="375"/>
      <c r="AY544" s="417"/>
      <c r="AZ544" s="411"/>
      <c r="BA544" s="411"/>
      <c r="BB544" s="414"/>
    </row>
    <row r="545" spans="2:62" ht="28.15" customHeight="1" thickBot="1" x14ac:dyDescent="0.25">
      <c r="B545" s="30"/>
      <c r="C545" s="355"/>
      <c r="D545" s="246"/>
      <c r="E545" s="200"/>
      <c r="F545" s="200"/>
      <c r="G545" s="199"/>
      <c r="H545" s="361"/>
      <c r="I545" s="393"/>
      <c r="J545" s="393"/>
      <c r="K545" s="393"/>
      <c r="L545" s="50" t="s">
        <v>105</v>
      </c>
      <c r="M545" s="51"/>
      <c r="N545" s="50" t="s">
        <v>104</v>
      </c>
      <c r="O545" s="51"/>
      <c r="P545" s="50" t="s">
        <v>103</v>
      </c>
      <c r="Q545" s="51"/>
      <c r="R545" s="50" t="s">
        <v>102</v>
      </c>
      <c r="S545" s="51"/>
      <c r="T545" s="50">
        <v>20</v>
      </c>
      <c r="U545" s="51"/>
      <c r="V545" s="50" t="s">
        <v>101</v>
      </c>
      <c r="W545" s="51"/>
      <c r="X545" s="50" t="s">
        <v>100</v>
      </c>
      <c r="Y545" s="51"/>
      <c r="Z545" s="50" t="s">
        <v>99</v>
      </c>
      <c r="AA545" s="51"/>
      <c r="AB545" s="187"/>
      <c r="AC545" s="51"/>
      <c r="AD545" s="187"/>
      <c r="AE545" s="48"/>
      <c r="AF545" s="424"/>
      <c r="AG545" s="424"/>
      <c r="AH545" s="280"/>
      <c r="AI545" s="306"/>
      <c r="AJ545" s="380"/>
      <c r="AK545" s="381"/>
      <c r="AL545" s="378"/>
      <c r="AM545" s="380"/>
      <c r="AN545" s="381"/>
      <c r="AO545" s="378"/>
      <c r="AP545" s="380"/>
      <c r="AQ545" s="381"/>
      <c r="AR545" s="378"/>
      <c r="AS545" s="380"/>
      <c r="AT545" s="381"/>
      <c r="AU545" s="378"/>
      <c r="AV545" s="380"/>
      <c r="AW545" s="373"/>
      <c r="AX545" s="376"/>
      <c r="AY545" s="418"/>
      <c r="AZ545" s="412"/>
      <c r="BA545" s="412"/>
      <c r="BB545" s="415"/>
    </row>
    <row r="546" spans="2:62" ht="28.15" customHeight="1" x14ac:dyDescent="0.2">
      <c r="B546" s="30"/>
      <c r="C546" s="338">
        <v>3</v>
      </c>
      <c r="D546" s="212"/>
      <c r="E546" s="198"/>
      <c r="F546" s="198"/>
      <c r="G546" s="197"/>
      <c r="H546" s="358"/>
      <c r="I546" s="390"/>
      <c r="J546" s="390"/>
      <c r="K546" s="390"/>
      <c r="L546" s="42" t="s">
        <v>131</v>
      </c>
      <c r="M546" s="43"/>
      <c r="N546" s="42" t="s">
        <v>129</v>
      </c>
      <c r="O546" s="43"/>
      <c r="P546" s="42" t="s">
        <v>128</v>
      </c>
      <c r="Q546" s="43"/>
      <c r="R546" s="42" t="s">
        <v>127</v>
      </c>
      <c r="S546" s="43"/>
      <c r="T546" s="42" t="s">
        <v>126</v>
      </c>
      <c r="U546" s="43"/>
      <c r="V546" s="42" t="s">
        <v>125</v>
      </c>
      <c r="W546" s="43"/>
      <c r="X546" s="42" t="s">
        <v>124</v>
      </c>
      <c r="Y546" s="43"/>
      <c r="Z546" s="42" t="s">
        <v>123</v>
      </c>
      <c r="AA546" s="43"/>
      <c r="AB546" s="196"/>
      <c r="AC546" s="43"/>
      <c r="AD546" s="196"/>
      <c r="AE546" s="39"/>
      <c r="AF546" s="421"/>
      <c r="AG546" s="421"/>
      <c r="AH546" s="279"/>
      <c r="AI546" s="306"/>
      <c r="AJ546" s="349">
        <f>SUMPRODUCT(LEN($M546:$AA549)-LEN(SUBSTITUTE($M546:$AA549,"A", "")))</f>
        <v>0</v>
      </c>
      <c r="AK546" s="352">
        <f>SUMPRODUCT(LEN($AD546:$AD549)-LEN(SUBSTITUTE($AD546:$AD549,"A", "")))</f>
        <v>0</v>
      </c>
      <c r="AL546" s="335">
        <f>SUMPRODUCT(LEN($AC546:$AC549)-LEN(SUBSTITUTE($AC546:$AC549,"A", "")))</f>
        <v>0</v>
      </c>
      <c r="AM546" s="349">
        <f>SUMPRODUCT(LEN($M546:$AA549)-LEN(SUBSTITUTE($M546:$AA549,"S", "")))</f>
        <v>0</v>
      </c>
      <c r="AN546" s="352">
        <f>SUMPRODUCT(LEN($AD546:$AD549)-LEN(SUBSTITUTE($AD546:$AD549,"S", "")))</f>
        <v>0</v>
      </c>
      <c r="AO546" s="335">
        <f>SUMPRODUCT(LEN($AC546:$AC549)-LEN(SUBSTITUTE($AC546:$AC549,"S", "")))</f>
        <v>0</v>
      </c>
      <c r="AP546" s="349">
        <f>SUMPRODUCT(LEN($M546:$AA549)-LEN(SUBSTITUTE($M546:$AA549,"F", "")))</f>
        <v>0</v>
      </c>
      <c r="AQ546" s="352">
        <f>SUMPRODUCT(LEN($AD546:$AD549)-LEN(SUBSTITUTE($AD546:$AD549,"F", "")))</f>
        <v>0</v>
      </c>
      <c r="AR546" s="335">
        <f>SUMPRODUCT(LEN($AC546:$AC549)-LEN(SUBSTITUTE($AC546:$AC549,"F", "")))</f>
        <v>0</v>
      </c>
      <c r="AS546" s="349">
        <f>SUMPRODUCT(LEN($M546:$AA549)-LEN(SUBSTITUTE($M546:$AA549,"G", "")))</f>
        <v>0</v>
      </c>
      <c r="AT546" s="352">
        <f>SUMPRODUCT(LEN($AD546:$AD549)-LEN(SUBSTITUTE($AD546:$AD549,"G", "")))</f>
        <v>0</v>
      </c>
      <c r="AU546" s="335">
        <f>SUMPRODUCT(LEN($AC546:$AC549)-LEN(SUBSTITUTE($AC546:$AC549,"G", "")))</f>
        <v>0</v>
      </c>
      <c r="AV546" s="349">
        <f>SUMPRODUCT(LEN($L546:$AA549)-LEN(SUBSTITUTE($L546:$AA549,"M", "")))</f>
        <v>0</v>
      </c>
      <c r="AW546" s="362">
        <f>SUMPRODUCT(LEN($AD546:$AD549)-LEN(SUBSTITUTE($AD546:$AD549,"M", "")))</f>
        <v>0</v>
      </c>
      <c r="AX546" s="374">
        <f>SUMPRODUCT(LEN($AC546:$AC549)-LEN(SUBSTITUTE($AC546:$AC549,"M", "")))</f>
        <v>0</v>
      </c>
      <c r="AY546" s="416">
        <f>SUMPRODUCT(LEN($AE546:$AE549)-LEN(SUBSTITUTE($AE546:$AE549,"S", "")))</f>
        <v>0</v>
      </c>
      <c r="AZ546" s="410">
        <f>SUMPRODUCT(LEN($AE546:$AE549)-LEN(SUBSTITUTE($AE546:$AE549,"F", "")))</f>
        <v>0</v>
      </c>
      <c r="BA546" s="410">
        <f>SUMPRODUCT(LEN($AE546:$AE549)-LEN(SUBSTITUTE($AE546:$AE549,"G", "")))</f>
        <v>0</v>
      </c>
      <c r="BB546" s="413">
        <f>SUMPRODUCT(LEN($AE546:$AE549)-LEN(SUBSTITUTE($AE546:$AE549,"M", "")))</f>
        <v>0</v>
      </c>
    </row>
    <row r="547" spans="2:62" ht="28.15" customHeight="1" thickBot="1" x14ac:dyDescent="0.25">
      <c r="B547" s="30"/>
      <c r="C547" s="339"/>
      <c r="D547" s="221"/>
      <c r="E547" s="195"/>
      <c r="F547" s="195"/>
      <c r="G547" s="194"/>
      <c r="H547" s="359"/>
      <c r="I547" s="391"/>
      <c r="J547" s="391"/>
      <c r="K547" s="391"/>
      <c r="L547" s="33" t="s">
        <v>122</v>
      </c>
      <c r="M547" s="55"/>
      <c r="N547" s="33" t="s">
        <v>121</v>
      </c>
      <c r="O547" s="55"/>
      <c r="P547" s="33" t="s">
        <v>120</v>
      </c>
      <c r="Q547" s="55"/>
      <c r="R547" s="33" t="s">
        <v>119</v>
      </c>
      <c r="S547" s="55"/>
      <c r="T547" s="33" t="s">
        <v>118</v>
      </c>
      <c r="U547" s="55"/>
      <c r="V547" s="33" t="s">
        <v>117</v>
      </c>
      <c r="W547" s="55"/>
      <c r="X547" s="33" t="s">
        <v>116</v>
      </c>
      <c r="Y547" s="55"/>
      <c r="Z547" s="33" t="s">
        <v>115</v>
      </c>
      <c r="AA547" s="55"/>
      <c r="AB547" s="193"/>
      <c r="AC547" s="55"/>
      <c r="AD547" s="193"/>
      <c r="AE547" s="22"/>
      <c r="AF547" s="422"/>
      <c r="AG547" s="422"/>
      <c r="AH547" s="278"/>
      <c r="AI547" s="306"/>
      <c r="AJ547" s="379"/>
      <c r="AK547" s="347"/>
      <c r="AL547" s="377"/>
      <c r="AM547" s="379"/>
      <c r="AN547" s="347"/>
      <c r="AO547" s="377"/>
      <c r="AP547" s="379"/>
      <c r="AQ547" s="347"/>
      <c r="AR547" s="377"/>
      <c r="AS547" s="379"/>
      <c r="AT547" s="347"/>
      <c r="AU547" s="377"/>
      <c r="AV547" s="379"/>
      <c r="AW547" s="372"/>
      <c r="AX547" s="375"/>
      <c r="AY547" s="417"/>
      <c r="AZ547" s="411"/>
      <c r="BA547" s="411"/>
      <c r="BB547" s="414"/>
    </row>
    <row r="548" spans="2:62" ht="28.15" customHeight="1" x14ac:dyDescent="0.2">
      <c r="B548" s="30"/>
      <c r="C548" s="340"/>
      <c r="D548" s="218"/>
      <c r="E548" s="192"/>
      <c r="F548" s="192"/>
      <c r="G548" s="191"/>
      <c r="H548" s="360"/>
      <c r="I548" s="392"/>
      <c r="J548" s="392"/>
      <c r="K548" s="392"/>
      <c r="L548" s="25" t="s">
        <v>114</v>
      </c>
      <c r="M548" s="114"/>
      <c r="N548" s="25" t="s">
        <v>112</v>
      </c>
      <c r="O548" s="114"/>
      <c r="P548" s="25" t="s">
        <v>111</v>
      </c>
      <c r="Q548" s="114"/>
      <c r="R548" s="25" t="s">
        <v>110</v>
      </c>
      <c r="S548" s="114"/>
      <c r="T548" s="25" t="s">
        <v>109</v>
      </c>
      <c r="U548" s="114"/>
      <c r="V548" s="25" t="s">
        <v>108</v>
      </c>
      <c r="W548" s="114"/>
      <c r="X548" s="25" t="s">
        <v>107</v>
      </c>
      <c r="Y548" s="114"/>
      <c r="Z548" s="25" t="s">
        <v>106</v>
      </c>
      <c r="AA548" s="114"/>
      <c r="AB548" s="190"/>
      <c r="AC548" s="114"/>
      <c r="AD548" s="190"/>
      <c r="AE548" s="22"/>
      <c r="AF548" s="422"/>
      <c r="AG548" s="422"/>
      <c r="AH548" s="278"/>
      <c r="AI548" s="306"/>
      <c r="AJ548" s="379"/>
      <c r="AK548" s="347"/>
      <c r="AL548" s="377"/>
      <c r="AM548" s="379"/>
      <c r="AN548" s="347"/>
      <c r="AO548" s="377"/>
      <c r="AP548" s="379"/>
      <c r="AQ548" s="347"/>
      <c r="AR548" s="377"/>
      <c r="AS548" s="379"/>
      <c r="AT548" s="347"/>
      <c r="AU548" s="377"/>
      <c r="AV548" s="379"/>
      <c r="AW548" s="372"/>
      <c r="AX548" s="375"/>
      <c r="AY548" s="417"/>
      <c r="AZ548" s="411"/>
      <c r="BA548" s="411"/>
      <c r="BB548" s="414"/>
    </row>
    <row r="549" spans="2:62" ht="28.15" customHeight="1" thickBot="1" x14ac:dyDescent="0.25">
      <c r="B549" s="20"/>
      <c r="C549" s="341"/>
      <c r="D549" s="215"/>
      <c r="E549" s="189"/>
      <c r="F549" s="189"/>
      <c r="G549" s="188"/>
      <c r="H549" s="361"/>
      <c r="I549" s="394"/>
      <c r="J549" s="394"/>
      <c r="K549" s="394"/>
      <c r="L549" s="15" t="s">
        <v>105</v>
      </c>
      <c r="M549" s="16"/>
      <c r="N549" s="15" t="s">
        <v>104</v>
      </c>
      <c r="O549" s="16"/>
      <c r="P549" s="15" t="s">
        <v>103</v>
      </c>
      <c r="Q549" s="16"/>
      <c r="R549" s="15" t="s">
        <v>102</v>
      </c>
      <c r="S549" s="16"/>
      <c r="T549" s="15">
        <v>20</v>
      </c>
      <c r="U549" s="16"/>
      <c r="V549" s="15" t="s">
        <v>101</v>
      </c>
      <c r="W549" s="16"/>
      <c r="X549" s="15" t="s">
        <v>100</v>
      </c>
      <c r="Y549" s="16"/>
      <c r="Z549" s="15" t="s">
        <v>99</v>
      </c>
      <c r="AA549" s="16"/>
      <c r="AB549" s="187"/>
      <c r="AC549" s="16"/>
      <c r="AD549" s="186"/>
      <c r="AE549" s="11"/>
      <c r="AF549" s="423"/>
      <c r="AG549" s="423"/>
      <c r="AH549" s="277"/>
      <c r="AI549" s="306"/>
      <c r="AJ549" s="380"/>
      <c r="AK549" s="381"/>
      <c r="AL549" s="378"/>
      <c r="AM549" s="380"/>
      <c r="AN549" s="381"/>
      <c r="AO549" s="378"/>
      <c r="AP549" s="380"/>
      <c r="AQ549" s="381"/>
      <c r="AR549" s="378"/>
      <c r="AS549" s="380"/>
      <c r="AT549" s="381"/>
      <c r="AU549" s="378"/>
      <c r="AV549" s="380"/>
      <c r="AW549" s="373"/>
      <c r="AX549" s="376"/>
      <c r="AY549" s="418"/>
      <c r="AZ549" s="412"/>
      <c r="BA549" s="412"/>
      <c r="BB549" s="415"/>
    </row>
    <row r="550" spans="2:62" ht="85.9" customHeight="1" thickTop="1" thickBot="1" x14ac:dyDescent="0.35">
      <c r="B550" s="113" t="s">
        <v>173</v>
      </c>
      <c r="C550" s="103" t="s">
        <v>172</v>
      </c>
      <c r="D550" s="108" t="s">
        <v>171</v>
      </c>
      <c r="E550" s="211" t="s">
        <v>170</v>
      </c>
      <c r="F550" s="210"/>
      <c r="G550" s="209"/>
      <c r="H550" s="109" t="s">
        <v>169</v>
      </c>
      <c r="I550" s="108" t="s">
        <v>96</v>
      </c>
      <c r="J550" s="108" t="s">
        <v>168</v>
      </c>
      <c r="K550" s="108" t="s">
        <v>97</v>
      </c>
      <c r="L550" s="365" t="s">
        <v>167</v>
      </c>
      <c r="M550" s="366"/>
      <c r="N550" s="365" t="s">
        <v>166</v>
      </c>
      <c r="O550" s="366"/>
      <c r="P550" s="365" t="s">
        <v>166</v>
      </c>
      <c r="Q550" s="367"/>
      <c r="R550" s="365" t="s">
        <v>166</v>
      </c>
      <c r="S550" s="367"/>
      <c r="T550" s="365" t="s">
        <v>166</v>
      </c>
      <c r="U550" s="367"/>
      <c r="V550" s="365" t="s">
        <v>166</v>
      </c>
      <c r="W550" s="367"/>
      <c r="X550" s="365" t="s">
        <v>166</v>
      </c>
      <c r="Y550" s="367"/>
      <c r="Z550" s="365" t="s">
        <v>166</v>
      </c>
      <c r="AA550" s="367"/>
      <c r="AB550" s="368" t="s">
        <v>165</v>
      </c>
      <c r="AC550" s="367"/>
      <c r="AD550" s="109" t="s">
        <v>164</v>
      </c>
      <c r="AE550" s="109" t="s">
        <v>163</v>
      </c>
      <c r="AF550" s="108" t="s">
        <v>162</v>
      </c>
      <c r="AG550" s="108" t="s">
        <v>161</v>
      </c>
      <c r="AH550" s="286" t="s">
        <v>160</v>
      </c>
      <c r="AI550" s="293"/>
      <c r="AJ550" s="104" t="s">
        <v>159</v>
      </c>
      <c r="AK550" s="103" t="s">
        <v>158</v>
      </c>
      <c r="AL550" s="102" t="s">
        <v>157</v>
      </c>
      <c r="AM550" s="104" t="s">
        <v>156</v>
      </c>
      <c r="AN550" s="103" t="s">
        <v>155</v>
      </c>
      <c r="AO550" s="102" t="s">
        <v>154</v>
      </c>
      <c r="AP550" s="104" t="s">
        <v>153</v>
      </c>
      <c r="AQ550" s="103" t="s">
        <v>152</v>
      </c>
      <c r="AR550" s="105" t="s">
        <v>151</v>
      </c>
      <c r="AS550" s="104" t="s">
        <v>150</v>
      </c>
      <c r="AT550" s="103" t="s">
        <v>149</v>
      </c>
      <c r="AU550" s="102" t="s">
        <v>148</v>
      </c>
      <c r="AV550" s="104" t="s">
        <v>147</v>
      </c>
      <c r="AW550" s="103" t="s">
        <v>146</v>
      </c>
      <c r="AX550" s="102" t="s">
        <v>145</v>
      </c>
      <c r="AY550" s="101" t="s">
        <v>144</v>
      </c>
      <c r="AZ550" s="100" t="s">
        <v>143</v>
      </c>
      <c r="BA550" s="100" t="s">
        <v>142</v>
      </c>
      <c r="BB550" s="99" t="s">
        <v>141</v>
      </c>
    </row>
    <row r="551" spans="2:62" ht="48" thickBot="1" x14ac:dyDescent="0.3">
      <c r="B551" s="98" t="s">
        <v>205</v>
      </c>
      <c r="C551" s="97"/>
      <c r="D551" s="208">
        <v>244</v>
      </c>
      <c r="E551" s="425">
        <v>10827.86</v>
      </c>
      <c r="F551" s="426"/>
      <c r="G551" s="427"/>
      <c r="H551" s="95" t="s">
        <v>139</v>
      </c>
      <c r="I551" s="94"/>
      <c r="J551" s="94"/>
      <c r="K551" s="93"/>
      <c r="L551" s="92"/>
      <c r="M551" s="88"/>
      <c r="N551" s="92"/>
      <c r="O551" s="88"/>
      <c r="P551" s="92"/>
      <c r="Q551" s="88"/>
      <c r="R551" s="92"/>
      <c r="S551" s="88"/>
      <c r="T551" s="92"/>
      <c r="U551" s="88"/>
      <c r="V551" s="92"/>
      <c r="W551" s="88"/>
      <c r="X551" s="92"/>
      <c r="Y551" s="88"/>
      <c r="Z551" s="92"/>
      <c r="AA551" s="207"/>
      <c r="AB551" s="90" t="s">
        <v>138</v>
      </c>
      <c r="AC551" s="88"/>
      <c r="AD551" s="88"/>
      <c r="AE551" s="88"/>
      <c r="AF551" s="87"/>
      <c r="AG551" s="87"/>
      <c r="AH551" s="285"/>
      <c r="AI551" s="66" t="s">
        <v>137</v>
      </c>
      <c r="AJ551" s="85">
        <f t="shared" ref="AJ551:BB551" si="72">SUM(AJ553:AJ564)</f>
        <v>83</v>
      </c>
      <c r="AK551" s="84">
        <f t="shared" si="72"/>
        <v>7</v>
      </c>
      <c r="AL551" s="83">
        <f t="shared" si="72"/>
        <v>0</v>
      </c>
      <c r="AM551" s="85">
        <f t="shared" si="72"/>
        <v>33</v>
      </c>
      <c r="AN551" s="84">
        <f t="shared" si="72"/>
        <v>4</v>
      </c>
      <c r="AO551" s="83">
        <f t="shared" si="72"/>
        <v>0</v>
      </c>
      <c r="AP551" s="85">
        <f t="shared" si="72"/>
        <v>2</v>
      </c>
      <c r="AQ551" s="84">
        <f t="shared" si="72"/>
        <v>0</v>
      </c>
      <c r="AR551" s="83">
        <f t="shared" si="72"/>
        <v>0</v>
      </c>
      <c r="AS551" s="85">
        <f t="shared" si="72"/>
        <v>19</v>
      </c>
      <c r="AT551" s="84">
        <f t="shared" si="72"/>
        <v>0</v>
      </c>
      <c r="AU551" s="83">
        <f t="shared" si="72"/>
        <v>0</v>
      </c>
      <c r="AV551" s="85">
        <f t="shared" si="72"/>
        <v>2</v>
      </c>
      <c r="AW551" s="84">
        <f t="shared" si="72"/>
        <v>0</v>
      </c>
      <c r="AX551" s="83">
        <f t="shared" si="72"/>
        <v>0</v>
      </c>
      <c r="AY551" s="82">
        <f t="shared" si="72"/>
        <v>0</v>
      </c>
      <c r="AZ551" s="81">
        <f t="shared" si="72"/>
        <v>0</v>
      </c>
      <c r="BA551" s="81">
        <f t="shared" si="72"/>
        <v>2</v>
      </c>
      <c r="BB551" s="80">
        <f t="shared" si="72"/>
        <v>0</v>
      </c>
      <c r="BC551" s="79" t="s">
        <v>136</v>
      </c>
      <c r="BF551" s="5">
        <f>SUM(AJ551:AL551)/$BG$5</f>
        <v>90</v>
      </c>
      <c r="BG551" s="5">
        <f>SUM(AM551:AO551,AY551)/$BG$5</f>
        <v>37</v>
      </c>
      <c r="BH551" s="5">
        <f>SUM(AP551:AR551,AZ551)/$BG$5</f>
        <v>2</v>
      </c>
      <c r="BI551" s="5">
        <f>SUM(AS551:AU551,BA551)/$BG$5</f>
        <v>21</v>
      </c>
      <c r="BJ551" s="5">
        <f>SUM(AV551:AX551,BB551)/$BG$5</f>
        <v>2</v>
      </c>
    </row>
    <row r="552" spans="2:62" ht="37.5" thickBot="1" x14ac:dyDescent="0.3">
      <c r="B552" s="78"/>
      <c r="C552" s="77"/>
      <c r="D552" s="206"/>
      <c r="E552" s="205"/>
      <c r="F552" s="205"/>
      <c r="G552" s="204"/>
      <c r="H552" s="73"/>
      <c r="I552" s="70"/>
      <c r="J552" s="70"/>
      <c r="K552" s="72"/>
      <c r="L552" s="70"/>
      <c r="M552" s="69"/>
      <c r="N552" s="70"/>
      <c r="O552" s="69"/>
      <c r="P552" s="70"/>
      <c r="Q552" s="69"/>
      <c r="R552" s="70"/>
      <c r="S552" s="69"/>
      <c r="T552" s="70"/>
      <c r="U552" s="69"/>
      <c r="V552" s="70"/>
      <c r="W552" s="69"/>
      <c r="X552" s="70"/>
      <c r="Y552" s="69"/>
      <c r="Z552" s="70"/>
      <c r="AA552" s="69"/>
      <c r="AB552" s="71"/>
      <c r="AC552" s="69"/>
      <c r="AD552" s="69"/>
      <c r="AE552" s="69"/>
      <c r="AF552" s="68"/>
      <c r="AG552" s="68"/>
      <c r="AH552" s="285"/>
      <c r="AI552" s="66" t="s">
        <v>135</v>
      </c>
      <c r="AJ552" s="65">
        <f t="shared" ref="AJ552:BB552" si="73">AJ551/3</f>
        <v>27.666666666666668</v>
      </c>
      <c r="AK552" s="64">
        <f t="shared" si="73"/>
        <v>2.3333333333333335</v>
      </c>
      <c r="AL552" s="63">
        <f t="shared" si="73"/>
        <v>0</v>
      </c>
      <c r="AM552" s="65">
        <f t="shared" si="73"/>
        <v>11</v>
      </c>
      <c r="AN552" s="64">
        <f t="shared" si="73"/>
        <v>1.3333333333333333</v>
      </c>
      <c r="AO552" s="63">
        <f t="shared" si="73"/>
        <v>0</v>
      </c>
      <c r="AP552" s="65">
        <f t="shared" si="73"/>
        <v>0.66666666666666663</v>
      </c>
      <c r="AQ552" s="64">
        <f t="shared" si="73"/>
        <v>0</v>
      </c>
      <c r="AR552" s="63">
        <f t="shared" si="73"/>
        <v>0</v>
      </c>
      <c r="AS552" s="65">
        <f t="shared" si="73"/>
        <v>6.333333333333333</v>
      </c>
      <c r="AT552" s="64">
        <f t="shared" si="73"/>
        <v>0</v>
      </c>
      <c r="AU552" s="63">
        <f t="shared" si="73"/>
        <v>0</v>
      </c>
      <c r="AV552" s="65">
        <f t="shared" si="73"/>
        <v>0.66666666666666663</v>
      </c>
      <c r="AW552" s="64">
        <f t="shared" si="73"/>
        <v>0</v>
      </c>
      <c r="AX552" s="63">
        <f t="shared" si="73"/>
        <v>0</v>
      </c>
      <c r="AY552" s="62">
        <f t="shared" si="73"/>
        <v>0</v>
      </c>
      <c r="AZ552" s="61">
        <f t="shared" si="73"/>
        <v>0</v>
      </c>
      <c r="BA552" s="61">
        <f t="shared" si="73"/>
        <v>0.66666666666666663</v>
      </c>
      <c r="BB552" s="60">
        <f t="shared" si="73"/>
        <v>0</v>
      </c>
      <c r="BC552" s="59" t="s">
        <v>134</v>
      </c>
    </row>
    <row r="553" spans="2:62" ht="28.15" customHeight="1" x14ac:dyDescent="0.2">
      <c r="B553" s="30"/>
      <c r="C553" s="338">
        <v>1</v>
      </c>
      <c r="D553" s="239" t="s">
        <v>701</v>
      </c>
      <c r="E553" s="198"/>
      <c r="F553" s="198"/>
      <c r="G553" s="197"/>
      <c r="H553" s="358" t="s">
        <v>370</v>
      </c>
      <c r="I553" s="390">
        <v>201</v>
      </c>
      <c r="J553" s="390">
        <v>39</v>
      </c>
      <c r="K553" s="390">
        <v>7</v>
      </c>
      <c r="L553" s="42" t="s">
        <v>131</v>
      </c>
      <c r="M553" s="43" t="s">
        <v>132</v>
      </c>
      <c r="N553" s="42" t="s">
        <v>129</v>
      </c>
      <c r="O553" s="43" t="s">
        <v>1595</v>
      </c>
      <c r="P553" s="42" t="s">
        <v>128</v>
      </c>
      <c r="Q553" s="43" t="s">
        <v>527</v>
      </c>
      <c r="R553" s="42" t="s">
        <v>127</v>
      </c>
      <c r="S553" s="43" t="s">
        <v>893</v>
      </c>
      <c r="T553" s="42" t="s">
        <v>126</v>
      </c>
      <c r="U553" s="43" t="s">
        <v>1594</v>
      </c>
      <c r="V553" s="42" t="s">
        <v>125</v>
      </c>
      <c r="W553" s="43" t="s">
        <v>780</v>
      </c>
      <c r="X553" s="42" t="s">
        <v>124</v>
      </c>
      <c r="Y553" s="43" t="s">
        <v>489</v>
      </c>
      <c r="Z553" s="42" t="s">
        <v>123</v>
      </c>
      <c r="AA553" s="43" t="s">
        <v>347</v>
      </c>
      <c r="AB553" s="196"/>
      <c r="AC553" s="43"/>
      <c r="AD553" s="196" t="s">
        <v>458</v>
      </c>
      <c r="AE553" s="58" t="s">
        <v>494</v>
      </c>
      <c r="AF553" s="421">
        <v>6</v>
      </c>
      <c r="AG553" s="421"/>
      <c r="AH553" s="279"/>
      <c r="AI553" s="306"/>
      <c r="AJ553" s="349">
        <f>SUMPRODUCT(LEN($M553:$AA556)-LEN(SUBSTITUTE($M553:$AA556,"A", "")))</f>
        <v>83</v>
      </c>
      <c r="AK553" s="352">
        <f>SUMPRODUCT(LEN($AD553:$AD556)-LEN(SUBSTITUTE($AD553:$AD556,"A", "")))</f>
        <v>7</v>
      </c>
      <c r="AL553" s="335">
        <f>SUMPRODUCT(LEN($AC553:$AC556)-LEN(SUBSTITUTE($AC553:$AC556,"A", "")))</f>
        <v>0</v>
      </c>
      <c r="AM553" s="349">
        <f>SUMPRODUCT(LEN($M553:$AA556)-LEN(SUBSTITUTE($M553:$AA556,"S", "")))</f>
        <v>33</v>
      </c>
      <c r="AN553" s="352">
        <f>SUMPRODUCT(LEN($AD553:$AD556)-LEN(SUBSTITUTE($AD553:$AD556,"S", "")))</f>
        <v>4</v>
      </c>
      <c r="AO553" s="335">
        <f>SUMPRODUCT(LEN($AC553:$AC556)-LEN(SUBSTITUTE($AC553:$AC556,"S", "")))</f>
        <v>0</v>
      </c>
      <c r="AP553" s="349">
        <f>SUMPRODUCT(LEN($M553:$AA556)-LEN(SUBSTITUTE($M553:$AA556,"F", "")))</f>
        <v>2</v>
      </c>
      <c r="AQ553" s="352">
        <f>SUMPRODUCT(LEN($AD553:$AD556)-LEN(SUBSTITUTE($AD553:$AD556,"F", "")))</f>
        <v>0</v>
      </c>
      <c r="AR553" s="335">
        <f>SUMPRODUCT(LEN($AC553:$AC556)-LEN(SUBSTITUTE($AC553:$AC556,"F", "")))</f>
        <v>0</v>
      </c>
      <c r="AS553" s="349">
        <f>SUMPRODUCT(LEN($M553:$AA556)-LEN(SUBSTITUTE($M553:$AA556,"G", "")))</f>
        <v>19</v>
      </c>
      <c r="AT553" s="352">
        <f>SUMPRODUCT(LEN($AD553:$AD556)-LEN(SUBSTITUTE($AD553:$AD556,"G", "")))</f>
        <v>0</v>
      </c>
      <c r="AU553" s="335">
        <f>SUMPRODUCT(LEN($AC553:$AC556)-LEN(SUBSTITUTE($AC553:$AC556,"G", "")))</f>
        <v>0</v>
      </c>
      <c r="AV553" s="349">
        <f>SUMPRODUCT(LEN($L553:$AA556)-LEN(SUBSTITUTE($L553:$AA556,"M", "")))</f>
        <v>2</v>
      </c>
      <c r="AW553" s="362">
        <f>SUMPRODUCT(LEN($AD553:$AD556)-LEN(SUBSTITUTE($AD553:$AD556,"M", "")))</f>
        <v>0</v>
      </c>
      <c r="AX553" s="374">
        <f>SUMPRODUCT(LEN($AC553:$AC556)-LEN(SUBSTITUTE($AC553:$AC556,"M", "")))</f>
        <v>0</v>
      </c>
      <c r="AY553" s="416">
        <f>SUMPRODUCT(LEN($AE553:$AE556)-LEN(SUBSTITUTE($AE553:$AE556,"S", "")))</f>
        <v>0</v>
      </c>
      <c r="AZ553" s="410">
        <f>SUMPRODUCT(LEN($AE553:$AE556)-LEN(SUBSTITUTE($AE553:$AE556,"F", "")))</f>
        <v>0</v>
      </c>
      <c r="BA553" s="410">
        <f>SUMPRODUCT(LEN($AE553:$AE556)-LEN(SUBSTITUTE($AE553:$AE556,"G", "")))</f>
        <v>2</v>
      </c>
      <c r="BB553" s="413">
        <f>SUMPRODUCT(LEN($AE553:$AE556)-LEN(SUBSTITUTE($AE553:$AE556,"M", "")))</f>
        <v>0</v>
      </c>
    </row>
    <row r="554" spans="2:62" ht="28.15" customHeight="1" thickBot="1" x14ac:dyDescent="0.25">
      <c r="B554" s="30"/>
      <c r="C554" s="339"/>
      <c r="D554" s="221"/>
      <c r="E554" s="195"/>
      <c r="F554" s="195"/>
      <c r="G554" s="194"/>
      <c r="H554" s="359"/>
      <c r="I554" s="391"/>
      <c r="J554" s="391"/>
      <c r="K554" s="391"/>
      <c r="L554" s="33" t="s">
        <v>122</v>
      </c>
      <c r="M554" s="55" t="s">
        <v>1276</v>
      </c>
      <c r="N554" s="33" t="s">
        <v>121</v>
      </c>
      <c r="O554" s="55" t="s">
        <v>527</v>
      </c>
      <c r="P554" s="33" t="s">
        <v>120</v>
      </c>
      <c r="Q554" s="55" t="s">
        <v>458</v>
      </c>
      <c r="R554" s="33" t="s">
        <v>119</v>
      </c>
      <c r="S554" s="55" t="s">
        <v>1381</v>
      </c>
      <c r="T554" s="33" t="s">
        <v>118</v>
      </c>
      <c r="U554" s="55" t="s">
        <v>1593</v>
      </c>
      <c r="V554" s="33" t="s">
        <v>117</v>
      </c>
      <c r="W554" s="55" t="s">
        <v>373</v>
      </c>
      <c r="X554" s="33" t="s">
        <v>116</v>
      </c>
      <c r="Y554" s="55" t="s">
        <v>819</v>
      </c>
      <c r="Z554" s="33" t="s">
        <v>115</v>
      </c>
      <c r="AA554" s="55" t="s">
        <v>354</v>
      </c>
      <c r="AB554" s="193"/>
      <c r="AC554" s="55"/>
      <c r="AD554" s="193" t="s">
        <v>462</v>
      </c>
      <c r="AE554" s="57"/>
      <c r="AF554" s="422"/>
      <c r="AG554" s="422"/>
      <c r="AH554" s="278"/>
      <c r="AI554" s="306"/>
      <c r="AJ554" s="379"/>
      <c r="AK554" s="347"/>
      <c r="AL554" s="377"/>
      <c r="AM554" s="379"/>
      <c r="AN554" s="347"/>
      <c r="AO554" s="377"/>
      <c r="AP554" s="379"/>
      <c r="AQ554" s="347"/>
      <c r="AR554" s="377"/>
      <c r="AS554" s="379"/>
      <c r="AT554" s="347"/>
      <c r="AU554" s="377"/>
      <c r="AV554" s="379"/>
      <c r="AW554" s="372"/>
      <c r="AX554" s="375"/>
      <c r="AY554" s="417"/>
      <c r="AZ554" s="411"/>
      <c r="BA554" s="411"/>
      <c r="BB554" s="414"/>
    </row>
    <row r="555" spans="2:62" ht="28.15" customHeight="1" x14ac:dyDescent="0.2">
      <c r="B555" s="30"/>
      <c r="C555" s="340"/>
      <c r="D555" s="218"/>
      <c r="E555" s="192"/>
      <c r="F555" s="192"/>
      <c r="G555" s="191"/>
      <c r="H555" s="360"/>
      <c r="I555" s="392"/>
      <c r="J555" s="392"/>
      <c r="K555" s="392"/>
      <c r="L555" s="25" t="s">
        <v>114</v>
      </c>
      <c r="M555" s="114" t="s">
        <v>1442</v>
      </c>
      <c r="N555" s="25" t="s">
        <v>112</v>
      </c>
      <c r="O555" s="114" t="s">
        <v>527</v>
      </c>
      <c r="P555" s="25" t="s">
        <v>111</v>
      </c>
      <c r="Q555" s="114" t="s">
        <v>527</v>
      </c>
      <c r="R555" s="25" t="s">
        <v>110</v>
      </c>
      <c r="S555" s="114" t="s">
        <v>1042</v>
      </c>
      <c r="T555" s="25" t="s">
        <v>109</v>
      </c>
      <c r="U555" s="114" t="s">
        <v>1592</v>
      </c>
      <c r="V555" s="25" t="s">
        <v>108</v>
      </c>
      <c r="W555" s="114" t="s">
        <v>474</v>
      </c>
      <c r="X555" s="25" t="s">
        <v>107</v>
      </c>
      <c r="Y555" s="114" t="s">
        <v>489</v>
      </c>
      <c r="Z555" s="25" t="s">
        <v>106</v>
      </c>
      <c r="AA555" s="114" t="s">
        <v>130</v>
      </c>
      <c r="AB555" s="190"/>
      <c r="AC555" s="114"/>
      <c r="AD555" s="190" t="s">
        <v>353</v>
      </c>
      <c r="AE555" s="57"/>
      <c r="AF555" s="422"/>
      <c r="AG555" s="422"/>
      <c r="AH555" s="278"/>
      <c r="AI555" s="306"/>
      <c r="AJ555" s="379"/>
      <c r="AK555" s="347"/>
      <c r="AL555" s="377"/>
      <c r="AM555" s="379"/>
      <c r="AN555" s="347"/>
      <c r="AO555" s="377"/>
      <c r="AP555" s="379"/>
      <c r="AQ555" s="347"/>
      <c r="AR555" s="377"/>
      <c r="AS555" s="379"/>
      <c r="AT555" s="347"/>
      <c r="AU555" s="377"/>
      <c r="AV555" s="379"/>
      <c r="AW555" s="372"/>
      <c r="AX555" s="375"/>
      <c r="AY555" s="417"/>
      <c r="AZ555" s="411"/>
      <c r="BA555" s="411"/>
      <c r="BB555" s="414"/>
    </row>
    <row r="556" spans="2:62" ht="28.15" customHeight="1" thickBot="1" x14ac:dyDescent="0.25">
      <c r="B556" s="30"/>
      <c r="C556" s="355"/>
      <c r="D556" s="246"/>
      <c r="E556" s="200"/>
      <c r="F556" s="200"/>
      <c r="G556" s="199"/>
      <c r="H556" s="361"/>
      <c r="I556" s="393"/>
      <c r="J556" s="393"/>
      <c r="K556" s="393"/>
      <c r="L556" s="50" t="s">
        <v>105</v>
      </c>
      <c r="M556" s="51" t="s">
        <v>1591</v>
      </c>
      <c r="N556" s="50" t="s">
        <v>104</v>
      </c>
      <c r="O556" s="51" t="s">
        <v>527</v>
      </c>
      <c r="P556" s="50" t="s">
        <v>103</v>
      </c>
      <c r="Q556" s="51" t="s">
        <v>458</v>
      </c>
      <c r="R556" s="50" t="s">
        <v>102</v>
      </c>
      <c r="S556" s="51" t="s">
        <v>527</v>
      </c>
      <c r="T556" s="50">
        <v>20</v>
      </c>
      <c r="U556" s="51" t="s">
        <v>1086</v>
      </c>
      <c r="V556" s="50" t="s">
        <v>101</v>
      </c>
      <c r="W556" s="51" t="s">
        <v>536</v>
      </c>
      <c r="X556" s="50" t="s">
        <v>100</v>
      </c>
      <c r="Y556" s="51" t="s">
        <v>489</v>
      </c>
      <c r="Z556" s="50" t="s">
        <v>99</v>
      </c>
      <c r="AA556" s="51" t="s">
        <v>130</v>
      </c>
      <c r="AB556" s="187"/>
      <c r="AC556" s="51"/>
      <c r="AD556" s="187"/>
      <c r="AE556" s="56"/>
      <c r="AF556" s="424"/>
      <c r="AG556" s="424"/>
      <c r="AH556" s="280"/>
      <c r="AI556" s="306"/>
      <c r="AJ556" s="380"/>
      <c r="AK556" s="381"/>
      <c r="AL556" s="378"/>
      <c r="AM556" s="380"/>
      <c r="AN556" s="381"/>
      <c r="AO556" s="378"/>
      <c r="AP556" s="380"/>
      <c r="AQ556" s="381"/>
      <c r="AR556" s="378"/>
      <c r="AS556" s="380"/>
      <c r="AT556" s="381"/>
      <c r="AU556" s="378"/>
      <c r="AV556" s="380"/>
      <c r="AW556" s="373"/>
      <c r="AX556" s="376"/>
      <c r="AY556" s="418"/>
      <c r="AZ556" s="412"/>
      <c r="BA556" s="412"/>
      <c r="BB556" s="415"/>
    </row>
    <row r="557" spans="2:62" ht="28.15" customHeight="1" x14ac:dyDescent="0.2">
      <c r="B557" s="30"/>
      <c r="C557" s="338">
        <v>2</v>
      </c>
      <c r="D557" s="212"/>
      <c r="E557" s="198"/>
      <c r="F557" s="198"/>
      <c r="G557" s="197"/>
      <c r="H557" s="358"/>
      <c r="I557" s="390"/>
      <c r="J557" s="390"/>
      <c r="K557" s="390"/>
      <c r="L557" s="42" t="s">
        <v>131</v>
      </c>
      <c r="M557" s="43"/>
      <c r="N557" s="42" t="s">
        <v>129</v>
      </c>
      <c r="O557" s="43"/>
      <c r="P557" s="42" t="s">
        <v>128</v>
      </c>
      <c r="Q557" s="43"/>
      <c r="R557" s="42" t="s">
        <v>127</v>
      </c>
      <c r="S557" s="43"/>
      <c r="T557" s="42" t="s">
        <v>126</v>
      </c>
      <c r="U557" s="43"/>
      <c r="V557" s="42" t="s">
        <v>125</v>
      </c>
      <c r="W557" s="43"/>
      <c r="X557" s="42" t="s">
        <v>124</v>
      </c>
      <c r="Y557" s="43"/>
      <c r="Z557" s="42" t="s">
        <v>123</v>
      </c>
      <c r="AA557" s="43"/>
      <c r="AB557" s="196"/>
      <c r="AC557" s="43"/>
      <c r="AD557" s="196"/>
      <c r="AE557" s="39"/>
      <c r="AF557" s="421"/>
      <c r="AG557" s="421"/>
      <c r="AH557" s="279"/>
      <c r="AI557" s="306"/>
      <c r="AJ557" s="349">
        <f>SUMPRODUCT(LEN($M557:$AA560)-LEN(SUBSTITUTE($M557:$AA560,"A", "")))</f>
        <v>0</v>
      </c>
      <c r="AK557" s="352">
        <f>SUMPRODUCT(LEN($AD557:$AD560)-LEN(SUBSTITUTE($AD557:$AD560,"A", "")))</f>
        <v>0</v>
      </c>
      <c r="AL557" s="335">
        <f>SUMPRODUCT(LEN($AC557:$AC560)-LEN(SUBSTITUTE($AC557:$AC560,"A", "")))</f>
        <v>0</v>
      </c>
      <c r="AM557" s="349">
        <f>SUMPRODUCT(LEN($M557:$AA560)-LEN(SUBSTITUTE($M557:$AA560,"S", "")))</f>
        <v>0</v>
      </c>
      <c r="AN557" s="352">
        <f>SUMPRODUCT(LEN($AD557:$AD560)-LEN(SUBSTITUTE($AD557:$AD560,"S", "")))</f>
        <v>0</v>
      </c>
      <c r="AO557" s="335">
        <f>SUMPRODUCT(LEN($AC557:$AC560)-LEN(SUBSTITUTE($AC557:$AC560,"S", "")))</f>
        <v>0</v>
      </c>
      <c r="AP557" s="349">
        <f>SUMPRODUCT(LEN($M557:$AA560)-LEN(SUBSTITUTE($M557:$AA560,"F", "")))</f>
        <v>0</v>
      </c>
      <c r="AQ557" s="352">
        <f>SUMPRODUCT(LEN($AD557:$AD560)-LEN(SUBSTITUTE($AD557:$AD560,"F", "")))</f>
        <v>0</v>
      </c>
      <c r="AR557" s="335">
        <f>SUMPRODUCT(LEN($AC557:$AC560)-LEN(SUBSTITUTE($AC557:$AC560,"F", "")))</f>
        <v>0</v>
      </c>
      <c r="AS557" s="349">
        <f>SUMPRODUCT(LEN($M557:$AA560)-LEN(SUBSTITUTE($M557:$AA560,"G", "")))</f>
        <v>0</v>
      </c>
      <c r="AT557" s="352">
        <f>SUMPRODUCT(LEN($AD557:$AD560)-LEN(SUBSTITUTE($AD557:$AD560,"G", "")))</f>
        <v>0</v>
      </c>
      <c r="AU557" s="335">
        <f>SUMPRODUCT(LEN($AC557:$AC560)-LEN(SUBSTITUTE($AC557:$AC560,"G", "")))</f>
        <v>0</v>
      </c>
      <c r="AV557" s="349">
        <f>SUMPRODUCT(LEN($L557:$AA560)-LEN(SUBSTITUTE($L557:$AA560,"M", "")))</f>
        <v>0</v>
      </c>
      <c r="AW557" s="362">
        <f>SUMPRODUCT(LEN($AD557:$AD560)-LEN(SUBSTITUTE($AD557:$AD560,"M", "")))</f>
        <v>0</v>
      </c>
      <c r="AX557" s="374">
        <f>SUMPRODUCT(LEN($AC557:$AC560)-LEN(SUBSTITUTE($AC557:$AC560,"M", "")))</f>
        <v>0</v>
      </c>
      <c r="AY557" s="416">
        <f>SUMPRODUCT(LEN($AE557:$AE560)-LEN(SUBSTITUTE($AE557:$AE560,"S", "")))</f>
        <v>0</v>
      </c>
      <c r="AZ557" s="410">
        <f>SUMPRODUCT(LEN($AE557:$AE560)-LEN(SUBSTITUTE($AE557:$AE560,"F", "")))</f>
        <v>0</v>
      </c>
      <c r="BA557" s="410">
        <f>SUMPRODUCT(LEN($AE557:$AE560)-LEN(SUBSTITUTE($AE557:$AE560,"G", "")))</f>
        <v>0</v>
      </c>
      <c r="BB557" s="413">
        <f>SUMPRODUCT(LEN($AE557:$AE560)-LEN(SUBSTITUTE($AE557:$AE560,"M", "")))</f>
        <v>0</v>
      </c>
    </row>
    <row r="558" spans="2:62" ht="28.15" customHeight="1" thickBot="1" x14ac:dyDescent="0.25">
      <c r="B558" s="30"/>
      <c r="C558" s="339"/>
      <c r="D558" s="221"/>
      <c r="E558" s="195"/>
      <c r="F558" s="195"/>
      <c r="G558" s="194"/>
      <c r="H558" s="359"/>
      <c r="I558" s="391"/>
      <c r="J558" s="391"/>
      <c r="K558" s="391"/>
      <c r="L558" s="33" t="s">
        <v>122</v>
      </c>
      <c r="M558" s="55"/>
      <c r="N558" s="33" t="s">
        <v>121</v>
      </c>
      <c r="O558" s="55"/>
      <c r="P558" s="33" t="s">
        <v>120</v>
      </c>
      <c r="Q558" s="55"/>
      <c r="R558" s="33" t="s">
        <v>119</v>
      </c>
      <c r="S558" s="55"/>
      <c r="T558" s="33" t="s">
        <v>118</v>
      </c>
      <c r="U558" s="55"/>
      <c r="V558" s="33" t="s">
        <v>117</v>
      </c>
      <c r="W558" s="55"/>
      <c r="X558" s="33" t="s">
        <v>116</v>
      </c>
      <c r="Y558" s="55"/>
      <c r="Z558" s="33" t="s">
        <v>115</v>
      </c>
      <c r="AA558" s="55"/>
      <c r="AB558" s="193"/>
      <c r="AC558" s="55"/>
      <c r="AD558" s="193"/>
      <c r="AE558" s="22"/>
      <c r="AF558" s="422"/>
      <c r="AG558" s="422"/>
      <c r="AH558" s="278"/>
      <c r="AI558" s="306"/>
      <c r="AJ558" s="379"/>
      <c r="AK558" s="347"/>
      <c r="AL558" s="377"/>
      <c r="AM558" s="379"/>
      <c r="AN558" s="347"/>
      <c r="AO558" s="377"/>
      <c r="AP558" s="379"/>
      <c r="AQ558" s="347"/>
      <c r="AR558" s="377"/>
      <c r="AS558" s="379"/>
      <c r="AT558" s="347"/>
      <c r="AU558" s="377"/>
      <c r="AV558" s="379"/>
      <c r="AW558" s="372"/>
      <c r="AX558" s="375"/>
      <c r="AY558" s="417"/>
      <c r="AZ558" s="411"/>
      <c r="BA558" s="411"/>
      <c r="BB558" s="414"/>
    </row>
    <row r="559" spans="2:62" ht="28.15" customHeight="1" x14ac:dyDescent="0.2">
      <c r="B559" s="30"/>
      <c r="C559" s="340"/>
      <c r="D559" s="218"/>
      <c r="E559" s="192"/>
      <c r="F559" s="192"/>
      <c r="G559" s="191"/>
      <c r="H559" s="360"/>
      <c r="I559" s="392"/>
      <c r="J559" s="392"/>
      <c r="K559" s="392"/>
      <c r="L559" s="25" t="s">
        <v>114</v>
      </c>
      <c r="M559" s="114"/>
      <c r="N559" s="25" t="s">
        <v>112</v>
      </c>
      <c r="O559" s="114"/>
      <c r="P559" s="25" t="s">
        <v>111</v>
      </c>
      <c r="Q559" s="114"/>
      <c r="R559" s="25" t="s">
        <v>110</v>
      </c>
      <c r="S559" s="114"/>
      <c r="T559" s="25" t="s">
        <v>109</v>
      </c>
      <c r="U559" s="114"/>
      <c r="V559" s="25" t="s">
        <v>108</v>
      </c>
      <c r="W559" s="114"/>
      <c r="X559" s="25" t="s">
        <v>107</v>
      </c>
      <c r="Y559" s="114"/>
      <c r="Z559" s="25" t="s">
        <v>106</v>
      </c>
      <c r="AA559" s="114"/>
      <c r="AB559" s="190"/>
      <c r="AC559" s="114"/>
      <c r="AD559" s="190"/>
      <c r="AE559" s="22"/>
      <c r="AF559" s="422"/>
      <c r="AG559" s="422"/>
      <c r="AH559" s="278"/>
      <c r="AI559" s="306"/>
      <c r="AJ559" s="379"/>
      <c r="AK559" s="347"/>
      <c r="AL559" s="377"/>
      <c r="AM559" s="379"/>
      <c r="AN559" s="347"/>
      <c r="AO559" s="377"/>
      <c r="AP559" s="379"/>
      <c r="AQ559" s="347"/>
      <c r="AR559" s="377"/>
      <c r="AS559" s="379"/>
      <c r="AT559" s="347"/>
      <c r="AU559" s="377"/>
      <c r="AV559" s="379"/>
      <c r="AW559" s="372"/>
      <c r="AX559" s="375"/>
      <c r="AY559" s="417"/>
      <c r="AZ559" s="411"/>
      <c r="BA559" s="411"/>
      <c r="BB559" s="414"/>
    </row>
    <row r="560" spans="2:62" ht="28.15" customHeight="1" thickBot="1" x14ac:dyDescent="0.25">
      <c r="B560" s="30"/>
      <c r="C560" s="355"/>
      <c r="D560" s="246"/>
      <c r="E560" s="200"/>
      <c r="F560" s="200"/>
      <c r="G560" s="199"/>
      <c r="H560" s="361"/>
      <c r="I560" s="393"/>
      <c r="J560" s="393"/>
      <c r="K560" s="393"/>
      <c r="L560" s="50" t="s">
        <v>105</v>
      </c>
      <c r="M560" s="51"/>
      <c r="N560" s="50" t="s">
        <v>104</v>
      </c>
      <c r="O560" s="51"/>
      <c r="P560" s="50" t="s">
        <v>103</v>
      </c>
      <c r="Q560" s="51"/>
      <c r="R560" s="50" t="s">
        <v>102</v>
      </c>
      <c r="S560" s="51"/>
      <c r="T560" s="50">
        <v>20</v>
      </c>
      <c r="U560" s="51"/>
      <c r="V560" s="50" t="s">
        <v>101</v>
      </c>
      <c r="W560" s="51"/>
      <c r="X560" s="50" t="s">
        <v>100</v>
      </c>
      <c r="Y560" s="51"/>
      <c r="Z560" s="50" t="s">
        <v>99</v>
      </c>
      <c r="AA560" s="51"/>
      <c r="AB560" s="187"/>
      <c r="AC560" s="51"/>
      <c r="AD560" s="187"/>
      <c r="AE560" s="48"/>
      <c r="AF560" s="424"/>
      <c r="AG560" s="424"/>
      <c r="AH560" s="280"/>
      <c r="AI560" s="306"/>
      <c r="AJ560" s="380"/>
      <c r="AK560" s="381"/>
      <c r="AL560" s="378"/>
      <c r="AM560" s="380"/>
      <c r="AN560" s="381"/>
      <c r="AO560" s="378"/>
      <c r="AP560" s="380"/>
      <c r="AQ560" s="381"/>
      <c r="AR560" s="378"/>
      <c r="AS560" s="380"/>
      <c r="AT560" s="381"/>
      <c r="AU560" s="378"/>
      <c r="AV560" s="380"/>
      <c r="AW560" s="373"/>
      <c r="AX560" s="376"/>
      <c r="AY560" s="418"/>
      <c r="AZ560" s="412"/>
      <c r="BA560" s="412"/>
      <c r="BB560" s="415"/>
    </row>
    <row r="561" spans="2:62" ht="28.15" customHeight="1" x14ac:dyDescent="0.2">
      <c r="B561" s="30"/>
      <c r="C561" s="338">
        <v>3</v>
      </c>
      <c r="D561" s="212"/>
      <c r="E561" s="198"/>
      <c r="F561" s="198"/>
      <c r="G561" s="197"/>
      <c r="H561" s="358"/>
      <c r="I561" s="390"/>
      <c r="J561" s="390"/>
      <c r="K561" s="390"/>
      <c r="L561" s="42" t="s">
        <v>131</v>
      </c>
      <c r="M561" s="43"/>
      <c r="N561" s="42" t="s">
        <v>129</v>
      </c>
      <c r="O561" s="43"/>
      <c r="P561" s="42" t="s">
        <v>128</v>
      </c>
      <c r="Q561" s="43"/>
      <c r="R561" s="42" t="s">
        <v>127</v>
      </c>
      <c r="S561" s="43"/>
      <c r="T561" s="42" t="s">
        <v>126</v>
      </c>
      <c r="U561" s="43"/>
      <c r="V561" s="42" t="s">
        <v>125</v>
      </c>
      <c r="W561" s="43"/>
      <c r="X561" s="42" t="s">
        <v>124</v>
      </c>
      <c r="Y561" s="43"/>
      <c r="Z561" s="42" t="s">
        <v>123</v>
      </c>
      <c r="AA561" s="43"/>
      <c r="AB561" s="196"/>
      <c r="AC561" s="43"/>
      <c r="AD561" s="196"/>
      <c r="AE561" s="39"/>
      <c r="AF561" s="421"/>
      <c r="AG561" s="421"/>
      <c r="AH561" s="279"/>
      <c r="AI561" s="306"/>
      <c r="AJ561" s="349">
        <f>SUMPRODUCT(LEN($M561:$AA564)-LEN(SUBSTITUTE($M561:$AA564,"A", "")))</f>
        <v>0</v>
      </c>
      <c r="AK561" s="352">
        <f>SUMPRODUCT(LEN($AD561:$AD564)-LEN(SUBSTITUTE($AD561:$AD564,"A", "")))</f>
        <v>0</v>
      </c>
      <c r="AL561" s="335">
        <f>SUMPRODUCT(LEN($AC561:$AC564)-LEN(SUBSTITUTE($AC561:$AC564,"A", "")))</f>
        <v>0</v>
      </c>
      <c r="AM561" s="349">
        <f>SUMPRODUCT(LEN($M561:$AA564)-LEN(SUBSTITUTE($M561:$AA564,"S", "")))</f>
        <v>0</v>
      </c>
      <c r="AN561" s="352">
        <f>SUMPRODUCT(LEN($AD561:$AD564)-LEN(SUBSTITUTE($AD561:$AD564,"S", "")))</f>
        <v>0</v>
      </c>
      <c r="AO561" s="335">
        <f>SUMPRODUCT(LEN($AC561:$AC564)-LEN(SUBSTITUTE($AC561:$AC564,"S", "")))</f>
        <v>0</v>
      </c>
      <c r="AP561" s="349">
        <f>SUMPRODUCT(LEN($M561:$AA564)-LEN(SUBSTITUTE($M561:$AA564,"F", "")))</f>
        <v>0</v>
      </c>
      <c r="AQ561" s="352">
        <f>SUMPRODUCT(LEN($AD561:$AD564)-LEN(SUBSTITUTE($AD561:$AD564,"F", "")))</f>
        <v>0</v>
      </c>
      <c r="AR561" s="335">
        <f>SUMPRODUCT(LEN($AC561:$AC564)-LEN(SUBSTITUTE($AC561:$AC564,"F", "")))</f>
        <v>0</v>
      </c>
      <c r="AS561" s="349">
        <f>SUMPRODUCT(LEN($M561:$AA564)-LEN(SUBSTITUTE($M561:$AA564,"G", "")))</f>
        <v>0</v>
      </c>
      <c r="AT561" s="352">
        <f>SUMPRODUCT(LEN($AD561:$AD564)-LEN(SUBSTITUTE($AD561:$AD564,"G", "")))</f>
        <v>0</v>
      </c>
      <c r="AU561" s="335">
        <f>SUMPRODUCT(LEN($AC561:$AC564)-LEN(SUBSTITUTE($AC561:$AC564,"G", "")))</f>
        <v>0</v>
      </c>
      <c r="AV561" s="349">
        <f>SUMPRODUCT(LEN($L561:$AA564)-LEN(SUBSTITUTE($L561:$AA564,"M", "")))</f>
        <v>0</v>
      </c>
      <c r="AW561" s="362">
        <f>SUMPRODUCT(LEN($AD561:$AD564)-LEN(SUBSTITUTE($AD561:$AD564,"M", "")))</f>
        <v>0</v>
      </c>
      <c r="AX561" s="374">
        <f>SUMPRODUCT(LEN($AC561:$AC564)-LEN(SUBSTITUTE($AC561:$AC564,"M", "")))</f>
        <v>0</v>
      </c>
      <c r="AY561" s="416">
        <f>SUMPRODUCT(LEN($AE561:$AE564)-LEN(SUBSTITUTE($AE561:$AE564,"S", "")))</f>
        <v>0</v>
      </c>
      <c r="AZ561" s="410">
        <f>SUMPRODUCT(LEN($AE561:$AE564)-LEN(SUBSTITUTE($AE561:$AE564,"F", "")))</f>
        <v>0</v>
      </c>
      <c r="BA561" s="410">
        <f>SUMPRODUCT(LEN($AE561:$AE564)-LEN(SUBSTITUTE($AE561:$AE564,"G", "")))</f>
        <v>0</v>
      </c>
      <c r="BB561" s="413">
        <f>SUMPRODUCT(LEN($AE561:$AE564)-LEN(SUBSTITUTE($AE561:$AE564,"M", "")))</f>
        <v>0</v>
      </c>
    </row>
    <row r="562" spans="2:62" ht="28.15" customHeight="1" thickBot="1" x14ac:dyDescent="0.25">
      <c r="B562" s="30"/>
      <c r="C562" s="339"/>
      <c r="D562" s="221"/>
      <c r="E562" s="195"/>
      <c r="F562" s="195"/>
      <c r="G562" s="194"/>
      <c r="H562" s="359"/>
      <c r="I562" s="391"/>
      <c r="J562" s="391"/>
      <c r="K562" s="391"/>
      <c r="L562" s="33" t="s">
        <v>122</v>
      </c>
      <c r="M562" s="55"/>
      <c r="N562" s="33" t="s">
        <v>121</v>
      </c>
      <c r="O562" s="55"/>
      <c r="P562" s="33" t="s">
        <v>120</v>
      </c>
      <c r="Q562" s="55"/>
      <c r="R562" s="33" t="s">
        <v>119</v>
      </c>
      <c r="S562" s="55"/>
      <c r="T562" s="33" t="s">
        <v>118</v>
      </c>
      <c r="U562" s="55"/>
      <c r="V562" s="33" t="s">
        <v>117</v>
      </c>
      <c r="W562" s="55"/>
      <c r="X562" s="33" t="s">
        <v>116</v>
      </c>
      <c r="Y562" s="55"/>
      <c r="Z562" s="33" t="s">
        <v>115</v>
      </c>
      <c r="AA562" s="55"/>
      <c r="AB562" s="193"/>
      <c r="AC562" s="55"/>
      <c r="AD562" s="193"/>
      <c r="AE562" s="22"/>
      <c r="AF562" s="422"/>
      <c r="AG562" s="422"/>
      <c r="AH562" s="278"/>
      <c r="AI562" s="306"/>
      <c r="AJ562" s="379"/>
      <c r="AK562" s="347"/>
      <c r="AL562" s="377"/>
      <c r="AM562" s="379"/>
      <c r="AN562" s="347"/>
      <c r="AO562" s="377"/>
      <c r="AP562" s="379"/>
      <c r="AQ562" s="347"/>
      <c r="AR562" s="377"/>
      <c r="AS562" s="379"/>
      <c r="AT562" s="347"/>
      <c r="AU562" s="377"/>
      <c r="AV562" s="379"/>
      <c r="AW562" s="372"/>
      <c r="AX562" s="375"/>
      <c r="AY562" s="417"/>
      <c r="AZ562" s="411"/>
      <c r="BA562" s="411"/>
      <c r="BB562" s="414"/>
    </row>
    <row r="563" spans="2:62" ht="28.15" customHeight="1" x14ac:dyDescent="0.2">
      <c r="B563" s="30"/>
      <c r="C563" s="340"/>
      <c r="D563" s="218"/>
      <c r="E563" s="192"/>
      <c r="F563" s="192"/>
      <c r="G563" s="191"/>
      <c r="H563" s="360"/>
      <c r="I563" s="392"/>
      <c r="J563" s="392"/>
      <c r="K563" s="392"/>
      <c r="L563" s="25" t="s">
        <v>114</v>
      </c>
      <c r="M563" s="114"/>
      <c r="N563" s="25" t="s">
        <v>112</v>
      </c>
      <c r="O563" s="114"/>
      <c r="P563" s="25" t="s">
        <v>111</v>
      </c>
      <c r="Q563" s="114"/>
      <c r="R563" s="25" t="s">
        <v>110</v>
      </c>
      <c r="S563" s="114"/>
      <c r="T563" s="25" t="s">
        <v>109</v>
      </c>
      <c r="U563" s="114"/>
      <c r="V563" s="25" t="s">
        <v>108</v>
      </c>
      <c r="W563" s="114"/>
      <c r="X563" s="25" t="s">
        <v>107</v>
      </c>
      <c r="Y563" s="114"/>
      <c r="Z563" s="25" t="s">
        <v>106</v>
      </c>
      <c r="AA563" s="114"/>
      <c r="AB563" s="190"/>
      <c r="AC563" s="114"/>
      <c r="AD563" s="190"/>
      <c r="AE563" s="22"/>
      <c r="AF563" s="422"/>
      <c r="AG563" s="422"/>
      <c r="AH563" s="278"/>
      <c r="AI563" s="306"/>
      <c r="AJ563" s="379"/>
      <c r="AK563" s="347"/>
      <c r="AL563" s="377"/>
      <c r="AM563" s="379"/>
      <c r="AN563" s="347"/>
      <c r="AO563" s="377"/>
      <c r="AP563" s="379"/>
      <c r="AQ563" s="347"/>
      <c r="AR563" s="377"/>
      <c r="AS563" s="379"/>
      <c r="AT563" s="347"/>
      <c r="AU563" s="377"/>
      <c r="AV563" s="379"/>
      <c r="AW563" s="372"/>
      <c r="AX563" s="375"/>
      <c r="AY563" s="417"/>
      <c r="AZ563" s="411"/>
      <c r="BA563" s="411"/>
      <c r="BB563" s="414"/>
    </row>
    <row r="564" spans="2:62" ht="28.15" customHeight="1" thickBot="1" x14ac:dyDescent="0.25">
      <c r="B564" s="20"/>
      <c r="C564" s="341"/>
      <c r="D564" s="215"/>
      <c r="E564" s="189"/>
      <c r="F564" s="189"/>
      <c r="G564" s="188"/>
      <c r="H564" s="361"/>
      <c r="I564" s="394"/>
      <c r="J564" s="394"/>
      <c r="K564" s="394"/>
      <c r="L564" s="15" t="s">
        <v>105</v>
      </c>
      <c r="M564" s="16"/>
      <c r="N564" s="15" t="s">
        <v>104</v>
      </c>
      <c r="O564" s="16"/>
      <c r="P564" s="15" t="s">
        <v>103</v>
      </c>
      <c r="Q564" s="16"/>
      <c r="R564" s="15" t="s">
        <v>102</v>
      </c>
      <c r="S564" s="16"/>
      <c r="T564" s="15">
        <v>20</v>
      </c>
      <c r="U564" s="16"/>
      <c r="V564" s="15" t="s">
        <v>101</v>
      </c>
      <c r="W564" s="16"/>
      <c r="X564" s="15" t="s">
        <v>100</v>
      </c>
      <c r="Y564" s="16"/>
      <c r="Z564" s="15" t="s">
        <v>99</v>
      </c>
      <c r="AA564" s="16"/>
      <c r="AB564" s="187"/>
      <c r="AC564" s="16"/>
      <c r="AD564" s="186"/>
      <c r="AE564" s="11"/>
      <c r="AF564" s="423"/>
      <c r="AG564" s="423"/>
      <c r="AH564" s="277"/>
      <c r="AI564" s="306"/>
      <c r="AJ564" s="380"/>
      <c r="AK564" s="381"/>
      <c r="AL564" s="378"/>
      <c r="AM564" s="380"/>
      <c r="AN564" s="381"/>
      <c r="AO564" s="378"/>
      <c r="AP564" s="380"/>
      <c r="AQ564" s="381"/>
      <c r="AR564" s="378"/>
      <c r="AS564" s="380"/>
      <c r="AT564" s="381"/>
      <c r="AU564" s="378"/>
      <c r="AV564" s="380"/>
      <c r="AW564" s="373"/>
      <c r="AX564" s="376"/>
      <c r="AY564" s="418"/>
      <c r="AZ564" s="412"/>
      <c r="BA564" s="412"/>
      <c r="BB564" s="415"/>
    </row>
    <row r="565" spans="2:62" ht="85.9" customHeight="1" thickTop="1" thickBot="1" x14ac:dyDescent="0.35">
      <c r="B565" s="113" t="s">
        <v>173</v>
      </c>
      <c r="C565" s="103" t="s">
        <v>172</v>
      </c>
      <c r="D565" s="108" t="s">
        <v>171</v>
      </c>
      <c r="E565" s="211" t="s">
        <v>170</v>
      </c>
      <c r="F565" s="210"/>
      <c r="G565" s="209"/>
      <c r="H565" s="109" t="s">
        <v>169</v>
      </c>
      <c r="I565" s="108" t="s">
        <v>96</v>
      </c>
      <c r="J565" s="108" t="s">
        <v>168</v>
      </c>
      <c r="K565" s="108" t="s">
        <v>97</v>
      </c>
      <c r="L565" s="365" t="s">
        <v>167</v>
      </c>
      <c r="M565" s="366"/>
      <c r="N565" s="365" t="s">
        <v>166</v>
      </c>
      <c r="O565" s="366"/>
      <c r="P565" s="365" t="s">
        <v>166</v>
      </c>
      <c r="Q565" s="367"/>
      <c r="R565" s="365" t="s">
        <v>166</v>
      </c>
      <c r="S565" s="367"/>
      <c r="T565" s="365" t="s">
        <v>166</v>
      </c>
      <c r="U565" s="367"/>
      <c r="V565" s="365" t="s">
        <v>166</v>
      </c>
      <c r="W565" s="367"/>
      <c r="X565" s="365" t="s">
        <v>166</v>
      </c>
      <c r="Y565" s="367"/>
      <c r="Z565" s="365" t="s">
        <v>166</v>
      </c>
      <c r="AA565" s="367"/>
      <c r="AB565" s="368" t="s">
        <v>165</v>
      </c>
      <c r="AC565" s="367"/>
      <c r="AD565" s="109" t="s">
        <v>164</v>
      </c>
      <c r="AE565" s="109" t="s">
        <v>163</v>
      </c>
      <c r="AF565" s="108" t="s">
        <v>162</v>
      </c>
      <c r="AG565" s="108" t="s">
        <v>161</v>
      </c>
      <c r="AH565" s="286" t="s">
        <v>160</v>
      </c>
      <c r="AI565" s="293"/>
      <c r="AJ565" s="104" t="s">
        <v>159</v>
      </c>
      <c r="AK565" s="103" t="s">
        <v>158</v>
      </c>
      <c r="AL565" s="102" t="s">
        <v>157</v>
      </c>
      <c r="AM565" s="104" t="s">
        <v>156</v>
      </c>
      <c r="AN565" s="103" t="s">
        <v>155</v>
      </c>
      <c r="AO565" s="102" t="s">
        <v>154</v>
      </c>
      <c r="AP565" s="104" t="s">
        <v>153</v>
      </c>
      <c r="AQ565" s="103" t="s">
        <v>152</v>
      </c>
      <c r="AR565" s="105" t="s">
        <v>151</v>
      </c>
      <c r="AS565" s="104" t="s">
        <v>150</v>
      </c>
      <c r="AT565" s="103" t="s">
        <v>149</v>
      </c>
      <c r="AU565" s="102" t="s">
        <v>148</v>
      </c>
      <c r="AV565" s="104" t="s">
        <v>147</v>
      </c>
      <c r="AW565" s="103" t="s">
        <v>146</v>
      </c>
      <c r="AX565" s="102" t="s">
        <v>145</v>
      </c>
      <c r="AY565" s="101" t="s">
        <v>144</v>
      </c>
      <c r="AZ565" s="100" t="s">
        <v>143</v>
      </c>
      <c r="BA565" s="100" t="s">
        <v>142</v>
      </c>
      <c r="BB565" s="99" t="s">
        <v>141</v>
      </c>
    </row>
    <row r="566" spans="2:62" ht="48" thickBot="1" x14ac:dyDescent="0.3">
      <c r="B566" s="98" t="s">
        <v>204</v>
      </c>
      <c r="C566" s="97"/>
      <c r="D566" s="208">
        <v>244</v>
      </c>
      <c r="E566" s="425">
        <v>9190.7000000000007</v>
      </c>
      <c r="F566" s="426"/>
      <c r="G566" s="427"/>
      <c r="H566" s="95" t="s">
        <v>139</v>
      </c>
      <c r="I566" s="94"/>
      <c r="J566" s="94"/>
      <c r="K566" s="93"/>
      <c r="L566" s="92"/>
      <c r="M566" s="88"/>
      <c r="N566" s="92"/>
      <c r="O566" s="88"/>
      <c r="P566" s="92"/>
      <c r="Q566" s="88"/>
      <c r="R566" s="92"/>
      <c r="S566" s="88"/>
      <c r="T566" s="92"/>
      <c r="U566" s="88"/>
      <c r="V566" s="92"/>
      <c r="W566" s="88"/>
      <c r="X566" s="92"/>
      <c r="Y566" s="88"/>
      <c r="Z566" s="92"/>
      <c r="AA566" s="207"/>
      <c r="AB566" s="90" t="s">
        <v>138</v>
      </c>
      <c r="AC566" s="88"/>
      <c r="AD566" s="88"/>
      <c r="AE566" s="88"/>
      <c r="AF566" s="87"/>
      <c r="AG566" s="87"/>
      <c r="AH566" s="285"/>
      <c r="AI566" s="66" t="s">
        <v>137</v>
      </c>
      <c r="AJ566" s="85">
        <f t="shared" ref="AJ566:BB566" si="74">SUM(AJ568:AJ579)</f>
        <v>48</v>
      </c>
      <c r="AK566" s="84">
        <f t="shared" si="74"/>
        <v>1</v>
      </c>
      <c r="AL566" s="83">
        <f t="shared" si="74"/>
        <v>0</v>
      </c>
      <c r="AM566" s="85">
        <f t="shared" si="74"/>
        <v>26</v>
      </c>
      <c r="AN566" s="84">
        <f t="shared" si="74"/>
        <v>0</v>
      </c>
      <c r="AO566" s="83">
        <f t="shared" si="74"/>
        <v>0</v>
      </c>
      <c r="AP566" s="85">
        <f t="shared" si="74"/>
        <v>0</v>
      </c>
      <c r="AQ566" s="84">
        <f t="shared" si="74"/>
        <v>0</v>
      </c>
      <c r="AR566" s="83">
        <f t="shared" si="74"/>
        <v>0</v>
      </c>
      <c r="AS566" s="85">
        <f t="shared" si="74"/>
        <v>21</v>
      </c>
      <c r="AT566" s="84">
        <f t="shared" si="74"/>
        <v>0</v>
      </c>
      <c r="AU566" s="83">
        <f t="shared" si="74"/>
        <v>0</v>
      </c>
      <c r="AV566" s="85">
        <f t="shared" si="74"/>
        <v>1</v>
      </c>
      <c r="AW566" s="84">
        <f t="shared" si="74"/>
        <v>0</v>
      </c>
      <c r="AX566" s="83">
        <f t="shared" si="74"/>
        <v>0</v>
      </c>
      <c r="AY566" s="82">
        <f t="shared" si="74"/>
        <v>2</v>
      </c>
      <c r="AZ566" s="81">
        <f t="shared" si="74"/>
        <v>0</v>
      </c>
      <c r="BA566" s="81">
        <f t="shared" si="74"/>
        <v>0</v>
      </c>
      <c r="BB566" s="80">
        <f t="shared" si="74"/>
        <v>0</v>
      </c>
      <c r="BC566" s="79" t="s">
        <v>136</v>
      </c>
      <c r="BF566" s="5">
        <f>SUM(AJ566:AL566)/$BG$5</f>
        <v>49</v>
      </c>
      <c r="BG566" s="5">
        <f>SUM(AM566:AO566,AY566)/$BG$5</f>
        <v>28</v>
      </c>
      <c r="BH566" s="5">
        <f>SUM(AP566:AR566,AZ566)/$BG$5</f>
        <v>0</v>
      </c>
      <c r="BI566" s="5">
        <f>SUM(AS566:AU566,BA566)/$BG$5</f>
        <v>21</v>
      </c>
      <c r="BJ566" s="5">
        <f>SUM(AV566:AX566,BB566)/$BG$5</f>
        <v>1</v>
      </c>
    </row>
    <row r="567" spans="2:62" ht="37.5" thickBot="1" x14ac:dyDescent="0.3">
      <c r="B567" s="78"/>
      <c r="C567" s="77"/>
      <c r="D567" s="206"/>
      <c r="E567" s="205"/>
      <c r="F567" s="205"/>
      <c r="G567" s="204"/>
      <c r="H567" s="73"/>
      <c r="I567" s="70"/>
      <c r="J567" s="70"/>
      <c r="K567" s="72"/>
      <c r="L567" s="70"/>
      <c r="M567" s="69"/>
      <c r="N567" s="70"/>
      <c r="O567" s="69"/>
      <c r="P567" s="70"/>
      <c r="Q567" s="69"/>
      <c r="R567" s="70"/>
      <c r="S567" s="69"/>
      <c r="T567" s="70"/>
      <c r="U567" s="69"/>
      <c r="V567" s="70"/>
      <c r="W567" s="69"/>
      <c r="X567" s="70"/>
      <c r="Y567" s="69"/>
      <c r="Z567" s="70"/>
      <c r="AA567" s="69"/>
      <c r="AB567" s="71"/>
      <c r="AC567" s="69"/>
      <c r="AD567" s="69"/>
      <c r="AE567" s="69"/>
      <c r="AF567" s="68"/>
      <c r="AG567" s="68"/>
      <c r="AH567" s="285"/>
      <c r="AI567" s="66" t="s">
        <v>135</v>
      </c>
      <c r="AJ567" s="65">
        <f t="shared" ref="AJ567:BB567" si="75">AJ566/3</f>
        <v>16</v>
      </c>
      <c r="AK567" s="64">
        <f t="shared" si="75"/>
        <v>0.33333333333333331</v>
      </c>
      <c r="AL567" s="63">
        <f t="shared" si="75"/>
        <v>0</v>
      </c>
      <c r="AM567" s="65">
        <f t="shared" si="75"/>
        <v>8.6666666666666661</v>
      </c>
      <c r="AN567" s="64">
        <f t="shared" si="75"/>
        <v>0</v>
      </c>
      <c r="AO567" s="63">
        <f t="shared" si="75"/>
        <v>0</v>
      </c>
      <c r="AP567" s="65">
        <f t="shared" si="75"/>
        <v>0</v>
      </c>
      <c r="AQ567" s="64">
        <f t="shared" si="75"/>
        <v>0</v>
      </c>
      <c r="AR567" s="63">
        <f t="shared" si="75"/>
        <v>0</v>
      </c>
      <c r="AS567" s="65">
        <f t="shared" si="75"/>
        <v>7</v>
      </c>
      <c r="AT567" s="64">
        <f t="shared" si="75"/>
        <v>0</v>
      </c>
      <c r="AU567" s="63">
        <f t="shared" si="75"/>
        <v>0</v>
      </c>
      <c r="AV567" s="65">
        <f t="shared" si="75"/>
        <v>0.33333333333333331</v>
      </c>
      <c r="AW567" s="64">
        <f t="shared" si="75"/>
        <v>0</v>
      </c>
      <c r="AX567" s="63">
        <f t="shared" si="75"/>
        <v>0</v>
      </c>
      <c r="AY567" s="62">
        <f t="shared" si="75"/>
        <v>0.66666666666666663</v>
      </c>
      <c r="AZ567" s="61">
        <f t="shared" si="75"/>
        <v>0</v>
      </c>
      <c r="BA567" s="61">
        <f t="shared" si="75"/>
        <v>0</v>
      </c>
      <c r="BB567" s="60">
        <f t="shared" si="75"/>
        <v>0</v>
      </c>
      <c r="BC567" s="59" t="s">
        <v>134</v>
      </c>
    </row>
    <row r="568" spans="2:62" ht="28.15" customHeight="1" x14ac:dyDescent="0.2">
      <c r="B568" s="30"/>
      <c r="C568" s="338">
        <v>1</v>
      </c>
      <c r="D568" s="239" t="s">
        <v>1108</v>
      </c>
      <c r="E568" s="198"/>
      <c r="F568" s="198"/>
      <c r="G568" s="197"/>
      <c r="H568" s="358" t="s">
        <v>370</v>
      </c>
      <c r="I568" s="390">
        <v>177</v>
      </c>
      <c r="J568" s="390">
        <v>36</v>
      </c>
      <c r="K568" s="390">
        <v>8</v>
      </c>
      <c r="L568" s="42" t="s">
        <v>131</v>
      </c>
      <c r="M568" s="43" t="s">
        <v>179</v>
      </c>
      <c r="N568" s="42" t="s">
        <v>129</v>
      </c>
      <c r="O568" s="43" t="s">
        <v>357</v>
      </c>
      <c r="P568" s="42" t="s">
        <v>128</v>
      </c>
      <c r="Q568" s="43" t="s">
        <v>1131</v>
      </c>
      <c r="R568" s="42" t="s">
        <v>127</v>
      </c>
      <c r="S568" s="43" t="s">
        <v>487</v>
      </c>
      <c r="T568" s="42" t="s">
        <v>126</v>
      </c>
      <c r="U568" s="43" t="s">
        <v>686</v>
      </c>
      <c r="V568" s="42" t="s">
        <v>125</v>
      </c>
      <c r="W568" s="43" t="s">
        <v>579</v>
      </c>
      <c r="X568" s="42" t="s">
        <v>124</v>
      </c>
      <c r="Y568" s="43" t="s">
        <v>349</v>
      </c>
      <c r="Z568" s="42" t="s">
        <v>123</v>
      </c>
      <c r="AA568" s="43"/>
      <c r="AB568" s="196"/>
      <c r="AC568" s="43"/>
      <c r="AD568" s="196" t="s">
        <v>132</v>
      </c>
      <c r="AE568" s="58" t="s">
        <v>354</v>
      </c>
      <c r="AF568" s="421"/>
      <c r="AG568" s="421"/>
      <c r="AH568" s="279"/>
      <c r="AI568" s="306"/>
      <c r="AJ568" s="349">
        <f>SUMPRODUCT(LEN($M568:$AA571)-LEN(SUBSTITUTE($M568:$AA571,"A", "")))</f>
        <v>48</v>
      </c>
      <c r="AK568" s="352">
        <f>SUMPRODUCT(LEN($AD568:$AD571)-LEN(SUBSTITUTE($AD568:$AD571,"A", "")))</f>
        <v>1</v>
      </c>
      <c r="AL568" s="335">
        <f>SUMPRODUCT(LEN($AC568:$AC571)-LEN(SUBSTITUTE($AC568:$AC571,"A", "")))</f>
        <v>0</v>
      </c>
      <c r="AM568" s="349">
        <f>SUMPRODUCT(LEN($M568:$AA571)-LEN(SUBSTITUTE($M568:$AA571,"S", "")))</f>
        <v>26</v>
      </c>
      <c r="AN568" s="352">
        <f>SUMPRODUCT(LEN($AD568:$AD571)-LEN(SUBSTITUTE($AD568:$AD571,"S", "")))</f>
        <v>0</v>
      </c>
      <c r="AO568" s="335">
        <f>SUMPRODUCT(LEN($AC568:$AC571)-LEN(SUBSTITUTE($AC568:$AC571,"S", "")))</f>
        <v>0</v>
      </c>
      <c r="AP568" s="349">
        <f>SUMPRODUCT(LEN($M568:$AA571)-LEN(SUBSTITUTE($M568:$AA571,"F", "")))</f>
        <v>0</v>
      </c>
      <c r="AQ568" s="352">
        <f>SUMPRODUCT(LEN($AD568:$AD571)-LEN(SUBSTITUTE($AD568:$AD571,"F", "")))</f>
        <v>0</v>
      </c>
      <c r="AR568" s="335">
        <f>SUMPRODUCT(LEN($AC568:$AC571)-LEN(SUBSTITUTE($AC568:$AC571,"F", "")))</f>
        <v>0</v>
      </c>
      <c r="AS568" s="349">
        <f>SUMPRODUCT(LEN($M568:$AA571)-LEN(SUBSTITUTE($M568:$AA571,"G", "")))</f>
        <v>21</v>
      </c>
      <c r="AT568" s="352">
        <f>SUMPRODUCT(LEN($AD568:$AD571)-LEN(SUBSTITUTE($AD568:$AD571,"G", "")))</f>
        <v>0</v>
      </c>
      <c r="AU568" s="335">
        <f>SUMPRODUCT(LEN($AC568:$AC571)-LEN(SUBSTITUTE($AC568:$AC571,"G", "")))</f>
        <v>0</v>
      </c>
      <c r="AV568" s="349">
        <f>SUMPRODUCT(LEN($L568:$AA571)-LEN(SUBSTITUTE($L568:$AA571,"M", "")))</f>
        <v>1</v>
      </c>
      <c r="AW568" s="362">
        <f>SUMPRODUCT(LEN($AD568:$AD571)-LEN(SUBSTITUTE($AD568:$AD571,"M", "")))</f>
        <v>0</v>
      </c>
      <c r="AX568" s="374">
        <f>SUMPRODUCT(LEN($AC568:$AC571)-LEN(SUBSTITUTE($AC568:$AC571,"M", "")))</f>
        <v>0</v>
      </c>
      <c r="AY568" s="416">
        <f>SUMPRODUCT(LEN($AE568:$AE571)-LEN(SUBSTITUTE($AE568:$AE571,"S", "")))</f>
        <v>2</v>
      </c>
      <c r="AZ568" s="410">
        <f>SUMPRODUCT(LEN($AE568:$AE571)-LEN(SUBSTITUTE($AE568:$AE571,"F", "")))</f>
        <v>0</v>
      </c>
      <c r="BA568" s="410">
        <f>SUMPRODUCT(LEN($AE568:$AE571)-LEN(SUBSTITUTE($AE568:$AE571,"G", "")))</f>
        <v>0</v>
      </c>
      <c r="BB568" s="413">
        <f>SUMPRODUCT(LEN($AE568:$AE571)-LEN(SUBSTITUTE($AE568:$AE571,"M", "")))</f>
        <v>0</v>
      </c>
    </row>
    <row r="569" spans="2:62" ht="28.15" customHeight="1" thickBot="1" x14ac:dyDescent="0.25">
      <c r="B569" s="30"/>
      <c r="C569" s="339"/>
      <c r="D569" s="221"/>
      <c r="E569" s="195"/>
      <c r="F569" s="195"/>
      <c r="G569" s="194"/>
      <c r="H569" s="359"/>
      <c r="I569" s="391"/>
      <c r="J569" s="391"/>
      <c r="K569" s="391"/>
      <c r="L569" s="33" t="s">
        <v>122</v>
      </c>
      <c r="M569" s="55" t="s">
        <v>132</v>
      </c>
      <c r="N569" s="33" t="s">
        <v>121</v>
      </c>
      <c r="O569" s="55" t="s">
        <v>357</v>
      </c>
      <c r="P569" s="33" t="s">
        <v>120</v>
      </c>
      <c r="Q569" s="55" t="s">
        <v>1131</v>
      </c>
      <c r="R569" s="33" t="s">
        <v>119</v>
      </c>
      <c r="S569" s="55" t="s">
        <v>1590</v>
      </c>
      <c r="T569" s="33" t="s">
        <v>118</v>
      </c>
      <c r="U569" s="55" t="s">
        <v>702</v>
      </c>
      <c r="V569" s="33" t="s">
        <v>117</v>
      </c>
      <c r="W569" s="55" t="s">
        <v>353</v>
      </c>
      <c r="X569" s="33" t="s">
        <v>116</v>
      </c>
      <c r="Y569" s="55" t="s">
        <v>354</v>
      </c>
      <c r="Z569" s="33" t="s">
        <v>115</v>
      </c>
      <c r="AA569" s="55"/>
      <c r="AB569" s="193"/>
      <c r="AC569" s="55"/>
      <c r="AD569" s="193"/>
      <c r="AE569" s="57"/>
      <c r="AF569" s="422"/>
      <c r="AG569" s="422"/>
      <c r="AH569" s="278"/>
      <c r="AI569" s="306"/>
      <c r="AJ569" s="379"/>
      <c r="AK569" s="347"/>
      <c r="AL569" s="377"/>
      <c r="AM569" s="379"/>
      <c r="AN569" s="347"/>
      <c r="AO569" s="377"/>
      <c r="AP569" s="379"/>
      <c r="AQ569" s="347"/>
      <c r="AR569" s="377"/>
      <c r="AS569" s="379"/>
      <c r="AT569" s="347"/>
      <c r="AU569" s="377"/>
      <c r="AV569" s="379"/>
      <c r="AW569" s="372"/>
      <c r="AX569" s="375"/>
      <c r="AY569" s="417"/>
      <c r="AZ569" s="411"/>
      <c r="BA569" s="411"/>
      <c r="BB569" s="414"/>
    </row>
    <row r="570" spans="2:62" ht="28.15" customHeight="1" x14ac:dyDescent="0.2">
      <c r="B570" s="30"/>
      <c r="C570" s="340"/>
      <c r="D570" s="218"/>
      <c r="E570" s="192"/>
      <c r="F570" s="192"/>
      <c r="G570" s="191"/>
      <c r="H570" s="360">
        <v>244</v>
      </c>
      <c r="I570" s="392"/>
      <c r="J570" s="392"/>
      <c r="K570" s="392"/>
      <c r="L570" s="25" t="s">
        <v>114</v>
      </c>
      <c r="M570" s="114" t="s">
        <v>1288</v>
      </c>
      <c r="N570" s="25" t="s">
        <v>112</v>
      </c>
      <c r="O570" s="114" t="s">
        <v>470</v>
      </c>
      <c r="P570" s="25" t="s">
        <v>111</v>
      </c>
      <c r="Q570" s="114" t="s">
        <v>132</v>
      </c>
      <c r="R570" s="25" t="s">
        <v>110</v>
      </c>
      <c r="S570" s="114" t="s">
        <v>984</v>
      </c>
      <c r="T570" s="25" t="s">
        <v>109</v>
      </c>
      <c r="U570" s="114" t="s">
        <v>502</v>
      </c>
      <c r="V570" s="25" t="s">
        <v>108</v>
      </c>
      <c r="W570" s="114" t="s">
        <v>474</v>
      </c>
      <c r="X570" s="25" t="s">
        <v>107</v>
      </c>
      <c r="Y570" s="114" t="s">
        <v>130</v>
      </c>
      <c r="Z570" s="25" t="s">
        <v>106</v>
      </c>
      <c r="AA570" s="114"/>
      <c r="AB570" s="190"/>
      <c r="AC570" s="114"/>
      <c r="AD570" s="190"/>
      <c r="AE570" s="57"/>
      <c r="AF570" s="422"/>
      <c r="AG570" s="422"/>
      <c r="AH570" s="278"/>
      <c r="AI570" s="306"/>
      <c r="AJ570" s="379"/>
      <c r="AK570" s="347"/>
      <c r="AL570" s="377"/>
      <c r="AM570" s="379"/>
      <c r="AN570" s="347"/>
      <c r="AO570" s="377"/>
      <c r="AP570" s="379"/>
      <c r="AQ570" s="347"/>
      <c r="AR570" s="377"/>
      <c r="AS570" s="379"/>
      <c r="AT570" s="347"/>
      <c r="AU570" s="377"/>
      <c r="AV570" s="379"/>
      <c r="AW570" s="372"/>
      <c r="AX570" s="375"/>
      <c r="AY570" s="417"/>
      <c r="AZ570" s="411"/>
      <c r="BA570" s="411"/>
      <c r="BB570" s="414"/>
    </row>
    <row r="571" spans="2:62" ht="28.15" customHeight="1" thickBot="1" x14ac:dyDescent="0.25">
      <c r="B571" s="30"/>
      <c r="C571" s="355"/>
      <c r="D571" s="246"/>
      <c r="E571" s="200"/>
      <c r="F571" s="200"/>
      <c r="G571" s="199"/>
      <c r="H571" s="361"/>
      <c r="I571" s="393"/>
      <c r="J571" s="393"/>
      <c r="K571" s="393"/>
      <c r="L571" s="50" t="s">
        <v>105</v>
      </c>
      <c r="M571" s="51" t="s">
        <v>132</v>
      </c>
      <c r="N571" s="50" t="s">
        <v>104</v>
      </c>
      <c r="O571" s="51" t="s">
        <v>469</v>
      </c>
      <c r="P571" s="50" t="s">
        <v>103</v>
      </c>
      <c r="Q571" s="51" t="s">
        <v>458</v>
      </c>
      <c r="R571" s="50" t="s">
        <v>102</v>
      </c>
      <c r="S571" s="51" t="s">
        <v>726</v>
      </c>
      <c r="T571" s="50">
        <v>20</v>
      </c>
      <c r="U571" s="51" t="s">
        <v>578</v>
      </c>
      <c r="V571" s="50" t="s">
        <v>101</v>
      </c>
      <c r="W571" s="51" t="s">
        <v>349</v>
      </c>
      <c r="X571" s="50" t="s">
        <v>100</v>
      </c>
      <c r="Y571" s="51" t="s">
        <v>130</v>
      </c>
      <c r="Z571" s="50" t="s">
        <v>99</v>
      </c>
      <c r="AA571" s="51"/>
      <c r="AB571" s="187"/>
      <c r="AC571" s="51"/>
      <c r="AD571" s="187"/>
      <c r="AE571" s="56"/>
      <c r="AF571" s="424"/>
      <c r="AG571" s="424"/>
      <c r="AH571" s="280"/>
      <c r="AI571" s="306"/>
      <c r="AJ571" s="380"/>
      <c r="AK571" s="381"/>
      <c r="AL571" s="378"/>
      <c r="AM571" s="380"/>
      <c r="AN571" s="381"/>
      <c r="AO571" s="378"/>
      <c r="AP571" s="380"/>
      <c r="AQ571" s="381"/>
      <c r="AR571" s="378"/>
      <c r="AS571" s="380"/>
      <c r="AT571" s="381"/>
      <c r="AU571" s="378"/>
      <c r="AV571" s="380"/>
      <c r="AW571" s="373"/>
      <c r="AX571" s="376"/>
      <c r="AY571" s="418"/>
      <c r="AZ571" s="412"/>
      <c r="BA571" s="412"/>
      <c r="BB571" s="415"/>
    </row>
    <row r="572" spans="2:62" ht="28.15" customHeight="1" x14ac:dyDescent="0.2">
      <c r="B572" s="30"/>
      <c r="C572" s="338">
        <v>2</v>
      </c>
      <c r="D572" s="212"/>
      <c r="E572" s="198"/>
      <c r="F572" s="198"/>
      <c r="G572" s="197"/>
      <c r="H572" s="358"/>
      <c r="I572" s="390"/>
      <c r="J572" s="390"/>
      <c r="K572" s="390"/>
      <c r="L572" s="42" t="s">
        <v>131</v>
      </c>
      <c r="M572" s="43"/>
      <c r="N572" s="42" t="s">
        <v>129</v>
      </c>
      <c r="O572" s="43"/>
      <c r="P572" s="42" t="s">
        <v>128</v>
      </c>
      <c r="Q572" s="43"/>
      <c r="R572" s="42" t="s">
        <v>127</v>
      </c>
      <c r="S572" s="43"/>
      <c r="T572" s="42" t="s">
        <v>126</v>
      </c>
      <c r="U572" s="43"/>
      <c r="V572" s="42" t="s">
        <v>125</v>
      </c>
      <c r="W572" s="43"/>
      <c r="X572" s="42" t="s">
        <v>124</v>
      </c>
      <c r="Y572" s="43"/>
      <c r="Z572" s="42" t="s">
        <v>123</v>
      </c>
      <c r="AA572" s="43"/>
      <c r="AB572" s="196"/>
      <c r="AC572" s="43"/>
      <c r="AD572" s="196"/>
      <c r="AE572" s="39"/>
      <c r="AF572" s="421"/>
      <c r="AG572" s="421"/>
      <c r="AH572" s="279"/>
      <c r="AI572" s="306"/>
      <c r="AJ572" s="349">
        <f>SUMPRODUCT(LEN($M572:$AA575)-LEN(SUBSTITUTE($M572:$AA575,"A", "")))</f>
        <v>0</v>
      </c>
      <c r="AK572" s="352">
        <f>SUMPRODUCT(LEN($AD572:$AD575)-LEN(SUBSTITUTE($AD572:$AD575,"A", "")))</f>
        <v>0</v>
      </c>
      <c r="AL572" s="335">
        <f>SUMPRODUCT(LEN($AC572:$AC575)-LEN(SUBSTITUTE($AC572:$AC575,"A", "")))</f>
        <v>0</v>
      </c>
      <c r="AM572" s="349">
        <f>SUMPRODUCT(LEN($M572:$AA575)-LEN(SUBSTITUTE($M572:$AA575,"S", "")))</f>
        <v>0</v>
      </c>
      <c r="AN572" s="352">
        <f>SUMPRODUCT(LEN($AD572:$AD575)-LEN(SUBSTITUTE($AD572:$AD575,"S", "")))</f>
        <v>0</v>
      </c>
      <c r="AO572" s="335">
        <f>SUMPRODUCT(LEN($AC572:$AC575)-LEN(SUBSTITUTE($AC572:$AC575,"S", "")))</f>
        <v>0</v>
      </c>
      <c r="AP572" s="349">
        <f>SUMPRODUCT(LEN($M572:$AA575)-LEN(SUBSTITUTE($M572:$AA575,"F", "")))</f>
        <v>0</v>
      </c>
      <c r="AQ572" s="352">
        <f>SUMPRODUCT(LEN($AD572:$AD575)-LEN(SUBSTITUTE($AD572:$AD575,"F", "")))</f>
        <v>0</v>
      </c>
      <c r="AR572" s="335">
        <f>SUMPRODUCT(LEN($AC572:$AC575)-LEN(SUBSTITUTE($AC572:$AC575,"F", "")))</f>
        <v>0</v>
      </c>
      <c r="AS572" s="349">
        <f>SUMPRODUCT(LEN($M572:$AA575)-LEN(SUBSTITUTE($M572:$AA575,"G", "")))</f>
        <v>0</v>
      </c>
      <c r="AT572" s="352">
        <f>SUMPRODUCT(LEN($AD572:$AD575)-LEN(SUBSTITUTE($AD572:$AD575,"G", "")))</f>
        <v>0</v>
      </c>
      <c r="AU572" s="335">
        <f>SUMPRODUCT(LEN($AC572:$AC575)-LEN(SUBSTITUTE($AC572:$AC575,"G", "")))</f>
        <v>0</v>
      </c>
      <c r="AV572" s="349">
        <f>SUMPRODUCT(LEN($L572:$AA575)-LEN(SUBSTITUTE($L572:$AA575,"M", "")))</f>
        <v>0</v>
      </c>
      <c r="AW572" s="362">
        <f>SUMPRODUCT(LEN($AD572:$AD575)-LEN(SUBSTITUTE($AD572:$AD575,"M", "")))</f>
        <v>0</v>
      </c>
      <c r="AX572" s="374">
        <f>SUMPRODUCT(LEN($AC572:$AC575)-LEN(SUBSTITUTE($AC572:$AC575,"M", "")))</f>
        <v>0</v>
      </c>
      <c r="AY572" s="416">
        <f>SUMPRODUCT(LEN($AE572:$AE575)-LEN(SUBSTITUTE($AE572:$AE575,"S", "")))</f>
        <v>0</v>
      </c>
      <c r="AZ572" s="410">
        <f>SUMPRODUCT(LEN($AE572:$AE575)-LEN(SUBSTITUTE($AE572:$AE575,"F", "")))</f>
        <v>0</v>
      </c>
      <c r="BA572" s="410">
        <f>SUMPRODUCT(LEN($AE572:$AE575)-LEN(SUBSTITUTE($AE572:$AE575,"G", "")))</f>
        <v>0</v>
      </c>
      <c r="BB572" s="413">
        <f>SUMPRODUCT(LEN($AE572:$AE575)-LEN(SUBSTITUTE($AE572:$AE575,"M", "")))</f>
        <v>0</v>
      </c>
    </row>
    <row r="573" spans="2:62" ht="28.15" customHeight="1" thickBot="1" x14ac:dyDescent="0.25">
      <c r="B573" s="30"/>
      <c r="C573" s="339"/>
      <c r="D573" s="221"/>
      <c r="E573" s="195"/>
      <c r="F573" s="195"/>
      <c r="G573" s="194"/>
      <c r="H573" s="359"/>
      <c r="I573" s="391"/>
      <c r="J573" s="391"/>
      <c r="K573" s="391"/>
      <c r="L573" s="33" t="s">
        <v>122</v>
      </c>
      <c r="M573" s="55"/>
      <c r="N573" s="33" t="s">
        <v>121</v>
      </c>
      <c r="O573" s="55"/>
      <c r="P573" s="33" t="s">
        <v>120</v>
      </c>
      <c r="Q573" s="55"/>
      <c r="R573" s="33" t="s">
        <v>119</v>
      </c>
      <c r="S573" s="55"/>
      <c r="T573" s="33" t="s">
        <v>118</v>
      </c>
      <c r="U573" s="55"/>
      <c r="V573" s="33" t="s">
        <v>117</v>
      </c>
      <c r="W573" s="55"/>
      <c r="X573" s="33" t="s">
        <v>116</v>
      </c>
      <c r="Y573" s="55"/>
      <c r="Z573" s="33" t="s">
        <v>115</v>
      </c>
      <c r="AA573" s="55"/>
      <c r="AB573" s="193"/>
      <c r="AC573" s="55"/>
      <c r="AD573" s="193"/>
      <c r="AE573" s="22"/>
      <c r="AF573" s="422"/>
      <c r="AG573" s="422"/>
      <c r="AH573" s="278"/>
      <c r="AI573" s="306"/>
      <c r="AJ573" s="379"/>
      <c r="AK573" s="347"/>
      <c r="AL573" s="377"/>
      <c r="AM573" s="379"/>
      <c r="AN573" s="347"/>
      <c r="AO573" s="377"/>
      <c r="AP573" s="379"/>
      <c r="AQ573" s="347"/>
      <c r="AR573" s="377"/>
      <c r="AS573" s="379"/>
      <c r="AT573" s="347"/>
      <c r="AU573" s="377"/>
      <c r="AV573" s="379"/>
      <c r="AW573" s="372"/>
      <c r="AX573" s="375"/>
      <c r="AY573" s="417"/>
      <c r="AZ573" s="411"/>
      <c r="BA573" s="411"/>
      <c r="BB573" s="414"/>
    </row>
    <row r="574" spans="2:62" ht="28.15" customHeight="1" x14ac:dyDescent="0.2">
      <c r="B574" s="30"/>
      <c r="C574" s="340"/>
      <c r="D574" s="218"/>
      <c r="E574" s="192"/>
      <c r="F574" s="192"/>
      <c r="G574" s="191"/>
      <c r="H574" s="360"/>
      <c r="I574" s="392"/>
      <c r="J574" s="392"/>
      <c r="K574" s="392"/>
      <c r="L574" s="25" t="s">
        <v>114</v>
      </c>
      <c r="M574" s="114"/>
      <c r="N574" s="25" t="s">
        <v>112</v>
      </c>
      <c r="O574" s="114"/>
      <c r="P574" s="25" t="s">
        <v>111</v>
      </c>
      <c r="Q574" s="114"/>
      <c r="R574" s="25" t="s">
        <v>110</v>
      </c>
      <c r="S574" s="114"/>
      <c r="T574" s="25" t="s">
        <v>109</v>
      </c>
      <c r="U574" s="114"/>
      <c r="V574" s="25" t="s">
        <v>108</v>
      </c>
      <c r="W574" s="114"/>
      <c r="X574" s="25" t="s">
        <v>107</v>
      </c>
      <c r="Y574" s="114"/>
      <c r="Z574" s="25" t="s">
        <v>106</v>
      </c>
      <c r="AA574" s="114"/>
      <c r="AB574" s="190"/>
      <c r="AC574" s="114"/>
      <c r="AD574" s="190"/>
      <c r="AE574" s="22"/>
      <c r="AF574" s="422"/>
      <c r="AG574" s="422"/>
      <c r="AH574" s="278"/>
      <c r="AI574" s="306"/>
      <c r="AJ574" s="379"/>
      <c r="AK574" s="347"/>
      <c r="AL574" s="377"/>
      <c r="AM574" s="379"/>
      <c r="AN574" s="347"/>
      <c r="AO574" s="377"/>
      <c r="AP574" s="379"/>
      <c r="AQ574" s="347"/>
      <c r="AR574" s="377"/>
      <c r="AS574" s="379"/>
      <c r="AT574" s="347"/>
      <c r="AU574" s="377"/>
      <c r="AV574" s="379"/>
      <c r="AW574" s="372"/>
      <c r="AX574" s="375"/>
      <c r="AY574" s="417"/>
      <c r="AZ574" s="411"/>
      <c r="BA574" s="411"/>
      <c r="BB574" s="414"/>
    </row>
    <row r="575" spans="2:62" ht="28.15" customHeight="1" thickBot="1" x14ac:dyDescent="0.25">
      <c r="B575" s="30"/>
      <c r="C575" s="355"/>
      <c r="D575" s="246"/>
      <c r="E575" s="200"/>
      <c r="F575" s="200"/>
      <c r="G575" s="199"/>
      <c r="H575" s="361"/>
      <c r="I575" s="393"/>
      <c r="J575" s="393"/>
      <c r="K575" s="393"/>
      <c r="L575" s="50" t="s">
        <v>105</v>
      </c>
      <c r="M575" s="51"/>
      <c r="N575" s="50" t="s">
        <v>104</v>
      </c>
      <c r="O575" s="51"/>
      <c r="P575" s="50" t="s">
        <v>103</v>
      </c>
      <c r="Q575" s="51"/>
      <c r="R575" s="50" t="s">
        <v>102</v>
      </c>
      <c r="S575" s="51"/>
      <c r="T575" s="50">
        <v>20</v>
      </c>
      <c r="U575" s="51"/>
      <c r="V575" s="50" t="s">
        <v>101</v>
      </c>
      <c r="W575" s="51"/>
      <c r="X575" s="50" t="s">
        <v>100</v>
      </c>
      <c r="Y575" s="51"/>
      <c r="Z575" s="50" t="s">
        <v>99</v>
      </c>
      <c r="AA575" s="51"/>
      <c r="AB575" s="187"/>
      <c r="AC575" s="51"/>
      <c r="AD575" s="187"/>
      <c r="AE575" s="48"/>
      <c r="AF575" s="424"/>
      <c r="AG575" s="424"/>
      <c r="AH575" s="280"/>
      <c r="AI575" s="306"/>
      <c r="AJ575" s="380"/>
      <c r="AK575" s="381"/>
      <c r="AL575" s="378"/>
      <c r="AM575" s="380"/>
      <c r="AN575" s="381"/>
      <c r="AO575" s="378"/>
      <c r="AP575" s="380"/>
      <c r="AQ575" s="381"/>
      <c r="AR575" s="378"/>
      <c r="AS575" s="380"/>
      <c r="AT575" s="381"/>
      <c r="AU575" s="378"/>
      <c r="AV575" s="380"/>
      <c r="AW575" s="373"/>
      <c r="AX575" s="376"/>
      <c r="AY575" s="418"/>
      <c r="AZ575" s="412"/>
      <c r="BA575" s="412"/>
      <c r="BB575" s="415"/>
    </row>
    <row r="576" spans="2:62" ht="28.15" customHeight="1" x14ac:dyDescent="0.2">
      <c r="B576" s="30"/>
      <c r="C576" s="338">
        <v>3</v>
      </c>
      <c r="D576" s="212"/>
      <c r="E576" s="198"/>
      <c r="F576" s="198"/>
      <c r="G576" s="197"/>
      <c r="H576" s="358"/>
      <c r="I576" s="390"/>
      <c r="J576" s="390"/>
      <c r="K576" s="390"/>
      <c r="L576" s="42" t="s">
        <v>131</v>
      </c>
      <c r="M576" s="43"/>
      <c r="N576" s="42" t="s">
        <v>129</v>
      </c>
      <c r="O576" s="43"/>
      <c r="P576" s="42" t="s">
        <v>128</v>
      </c>
      <c r="Q576" s="43"/>
      <c r="R576" s="42" t="s">
        <v>127</v>
      </c>
      <c r="S576" s="43"/>
      <c r="T576" s="42" t="s">
        <v>126</v>
      </c>
      <c r="U576" s="43"/>
      <c r="V576" s="42" t="s">
        <v>125</v>
      </c>
      <c r="W576" s="43"/>
      <c r="X576" s="42" t="s">
        <v>124</v>
      </c>
      <c r="Y576" s="43"/>
      <c r="Z576" s="42" t="s">
        <v>123</v>
      </c>
      <c r="AA576" s="43"/>
      <c r="AB576" s="196"/>
      <c r="AC576" s="43"/>
      <c r="AD576" s="196"/>
      <c r="AE576" s="39"/>
      <c r="AF576" s="421"/>
      <c r="AG576" s="421"/>
      <c r="AH576" s="279"/>
      <c r="AI576" s="306"/>
      <c r="AJ576" s="349">
        <f>SUMPRODUCT(LEN($M576:$AA579)-LEN(SUBSTITUTE($M576:$AA579,"A", "")))</f>
        <v>0</v>
      </c>
      <c r="AK576" s="352">
        <f>SUMPRODUCT(LEN($AD576:$AD579)-LEN(SUBSTITUTE($AD576:$AD579,"A", "")))</f>
        <v>0</v>
      </c>
      <c r="AL576" s="335">
        <f>SUMPRODUCT(LEN($AC576:$AC579)-LEN(SUBSTITUTE($AC576:$AC579,"A", "")))</f>
        <v>0</v>
      </c>
      <c r="AM576" s="349">
        <f>SUMPRODUCT(LEN($M576:$AA579)-LEN(SUBSTITUTE($M576:$AA579,"S", "")))</f>
        <v>0</v>
      </c>
      <c r="AN576" s="352">
        <f>SUMPRODUCT(LEN($AD576:$AD579)-LEN(SUBSTITUTE($AD576:$AD579,"S", "")))</f>
        <v>0</v>
      </c>
      <c r="AO576" s="335">
        <f>SUMPRODUCT(LEN($AC576:$AC579)-LEN(SUBSTITUTE($AC576:$AC579,"S", "")))</f>
        <v>0</v>
      </c>
      <c r="AP576" s="349">
        <f>SUMPRODUCT(LEN($M576:$AA579)-LEN(SUBSTITUTE($M576:$AA579,"F", "")))</f>
        <v>0</v>
      </c>
      <c r="AQ576" s="352">
        <f>SUMPRODUCT(LEN($AD576:$AD579)-LEN(SUBSTITUTE($AD576:$AD579,"F", "")))</f>
        <v>0</v>
      </c>
      <c r="AR576" s="335">
        <f>SUMPRODUCT(LEN($AC576:$AC579)-LEN(SUBSTITUTE($AC576:$AC579,"F", "")))</f>
        <v>0</v>
      </c>
      <c r="AS576" s="349">
        <f>SUMPRODUCT(LEN($M576:$AA579)-LEN(SUBSTITUTE($M576:$AA579,"G", "")))</f>
        <v>0</v>
      </c>
      <c r="AT576" s="352">
        <f>SUMPRODUCT(LEN($AD576:$AD579)-LEN(SUBSTITUTE($AD576:$AD579,"G", "")))</f>
        <v>0</v>
      </c>
      <c r="AU576" s="335">
        <f>SUMPRODUCT(LEN($AC576:$AC579)-LEN(SUBSTITUTE($AC576:$AC579,"G", "")))</f>
        <v>0</v>
      </c>
      <c r="AV576" s="349">
        <f>SUMPRODUCT(LEN($L576:$AA579)-LEN(SUBSTITUTE($L576:$AA579,"M", "")))</f>
        <v>0</v>
      </c>
      <c r="AW576" s="362">
        <f>SUMPRODUCT(LEN($AD576:$AD579)-LEN(SUBSTITUTE($AD576:$AD579,"M", "")))</f>
        <v>0</v>
      </c>
      <c r="AX576" s="374">
        <f>SUMPRODUCT(LEN($AC576:$AC579)-LEN(SUBSTITUTE($AC576:$AC579,"M", "")))</f>
        <v>0</v>
      </c>
      <c r="AY576" s="416">
        <f>SUMPRODUCT(LEN($AE576:$AE579)-LEN(SUBSTITUTE($AE576:$AE579,"S", "")))</f>
        <v>0</v>
      </c>
      <c r="AZ576" s="410">
        <f>SUMPRODUCT(LEN($AE576:$AE579)-LEN(SUBSTITUTE($AE576:$AE579,"F", "")))</f>
        <v>0</v>
      </c>
      <c r="BA576" s="410">
        <f>SUMPRODUCT(LEN($AE576:$AE579)-LEN(SUBSTITUTE($AE576:$AE579,"G", "")))</f>
        <v>0</v>
      </c>
      <c r="BB576" s="413">
        <f>SUMPRODUCT(LEN($AE576:$AE579)-LEN(SUBSTITUTE($AE576:$AE579,"M", "")))</f>
        <v>0</v>
      </c>
    </row>
    <row r="577" spans="2:62" ht="28.15" customHeight="1" thickBot="1" x14ac:dyDescent="0.25">
      <c r="B577" s="30"/>
      <c r="C577" s="339"/>
      <c r="D577" s="221"/>
      <c r="E577" s="195"/>
      <c r="F577" s="195"/>
      <c r="G577" s="194"/>
      <c r="H577" s="359"/>
      <c r="I577" s="391"/>
      <c r="J577" s="391"/>
      <c r="K577" s="391"/>
      <c r="L577" s="33" t="s">
        <v>122</v>
      </c>
      <c r="M577" s="55"/>
      <c r="N577" s="33" t="s">
        <v>121</v>
      </c>
      <c r="O577" s="55"/>
      <c r="P577" s="33" t="s">
        <v>120</v>
      </c>
      <c r="Q577" s="55"/>
      <c r="R577" s="33" t="s">
        <v>119</v>
      </c>
      <c r="S577" s="55"/>
      <c r="T577" s="33" t="s">
        <v>118</v>
      </c>
      <c r="U577" s="55"/>
      <c r="V577" s="33" t="s">
        <v>117</v>
      </c>
      <c r="W577" s="55"/>
      <c r="X577" s="33" t="s">
        <v>116</v>
      </c>
      <c r="Y577" s="55"/>
      <c r="Z577" s="33" t="s">
        <v>115</v>
      </c>
      <c r="AA577" s="55"/>
      <c r="AB577" s="193"/>
      <c r="AC577" s="55"/>
      <c r="AD577" s="193"/>
      <c r="AE577" s="22"/>
      <c r="AF577" s="422"/>
      <c r="AG577" s="422"/>
      <c r="AH577" s="278"/>
      <c r="AI577" s="306"/>
      <c r="AJ577" s="379"/>
      <c r="AK577" s="347"/>
      <c r="AL577" s="377"/>
      <c r="AM577" s="379"/>
      <c r="AN577" s="347"/>
      <c r="AO577" s="377"/>
      <c r="AP577" s="379"/>
      <c r="AQ577" s="347"/>
      <c r="AR577" s="377"/>
      <c r="AS577" s="379"/>
      <c r="AT577" s="347"/>
      <c r="AU577" s="377"/>
      <c r="AV577" s="379"/>
      <c r="AW577" s="372"/>
      <c r="AX577" s="375"/>
      <c r="AY577" s="417"/>
      <c r="AZ577" s="411"/>
      <c r="BA577" s="411"/>
      <c r="BB577" s="414"/>
    </row>
    <row r="578" spans="2:62" ht="28.15" customHeight="1" x14ac:dyDescent="0.2">
      <c r="B578" s="30"/>
      <c r="C578" s="340"/>
      <c r="D578" s="218"/>
      <c r="E578" s="192"/>
      <c r="F578" s="192"/>
      <c r="G578" s="191"/>
      <c r="H578" s="360"/>
      <c r="I578" s="392"/>
      <c r="J578" s="392"/>
      <c r="K578" s="392"/>
      <c r="L578" s="25" t="s">
        <v>114</v>
      </c>
      <c r="M578" s="114"/>
      <c r="N578" s="25" t="s">
        <v>112</v>
      </c>
      <c r="O578" s="114"/>
      <c r="P578" s="25" t="s">
        <v>111</v>
      </c>
      <c r="Q578" s="114"/>
      <c r="R578" s="25" t="s">
        <v>110</v>
      </c>
      <c r="S578" s="114"/>
      <c r="T578" s="25" t="s">
        <v>109</v>
      </c>
      <c r="U578" s="114"/>
      <c r="V578" s="25" t="s">
        <v>108</v>
      </c>
      <c r="W578" s="114"/>
      <c r="X578" s="25" t="s">
        <v>107</v>
      </c>
      <c r="Y578" s="114"/>
      <c r="Z578" s="25" t="s">
        <v>106</v>
      </c>
      <c r="AA578" s="114"/>
      <c r="AB578" s="190"/>
      <c r="AC578" s="114"/>
      <c r="AD578" s="190"/>
      <c r="AE578" s="22"/>
      <c r="AF578" s="422"/>
      <c r="AG578" s="422"/>
      <c r="AH578" s="278"/>
      <c r="AI578" s="306"/>
      <c r="AJ578" s="379"/>
      <c r="AK578" s="347"/>
      <c r="AL578" s="377"/>
      <c r="AM578" s="379"/>
      <c r="AN578" s="347"/>
      <c r="AO578" s="377"/>
      <c r="AP578" s="379"/>
      <c r="AQ578" s="347"/>
      <c r="AR578" s="377"/>
      <c r="AS578" s="379"/>
      <c r="AT578" s="347"/>
      <c r="AU578" s="377"/>
      <c r="AV578" s="379"/>
      <c r="AW578" s="372"/>
      <c r="AX578" s="375"/>
      <c r="AY578" s="417"/>
      <c r="AZ578" s="411"/>
      <c r="BA578" s="411"/>
      <c r="BB578" s="414"/>
    </row>
    <row r="579" spans="2:62" ht="28.15" customHeight="1" thickBot="1" x14ac:dyDescent="0.25">
      <c r="B579" s="20"/>
      <c r="C579" s="341"/>
      <c r="D579" s="215"/>
      <c r="E579" s="189"/>
      <c r="F579" s="189"/>
      <c r="G579" s="188"/>
      <c r="H579" s="361"/>
      <c r="I579" s="394"/>
      <c r="J579" s="394"/>
      <c r="K579" s="394"/>
      <c r="L579" s="15" t="s">
        <v>105</v>
      </c>
      <c r="M579" s="16"/>
      <c r="N579" s="15" t="s">
        <v>104</v>
      </c>
      <c r="O579" s="16"/>
      <c r="P579" s="15" t="s">
        <v>103</v>
      </c>
      <c r="Q579" s="16"/>
      <c r="R579" s="15" t="s">
        <v>102</v>
      </c>
      <c r="S579" s="16"/>
      <c r="T579" s="15">
        <v>20</v>
      </c>
      <c r="U579" s="16"/>
      <c r="V579" s="15" t="s">
        <v>101</v>
      </c>
      <c r="W579" s="16"/>
      <c r="X579" s="15" t="s">
        <v>100</v>
      </c>
      <c r="Y579" s="16"/>
      <c r="Z579" s="15" t="s">
        <v>99</v>
      </c>
      <c r="AA579" s="16"/>
      <c r="AB579" s="187"/>
      <c r="AC579" s="16"/>
      <c r="AD579" s="186"/>
      <c r="AE579" s="11"/>
      <c r="AF579" s="423"/>
      <c r="AG579" s="423"/>
      <c r="AH579" s="277"/>
      <c r="AI579" s="306"/>
      <c r="AJ579" s="380"/>
      <c r="AK579" s="381"/>
      <c r="AL579" s="378"/>
      <c r="AM579" s="380"/>
      <c r="AN579" s="381"/>
      <c r="AO579" s="378"/>
      <c r="AP579" s="380"/>
      <c r="AQ579" s="381"/>
      <c r="AR579" s="378"/>
      <c r="AS579" s="380"/>
      <c r="AT579" s="381"/>
      <c r="AU579" s="378"/>
      <c r="AV579" s="380"/>
      <c r="AW579" s="373"/>
      <c r="AX579" s="376"/>
      <c r="AY579" s="418"/>
      <c r="AZ579" s="412"/>
      <c r="BA579" s="412"/>
      <c r="BB579" s="415"/>
    </row>
    <row r="580" spans="2:62" ht="85.9" customHeight="1" thickTop="1" thickBot="1" x14ac:dyDescent="0.35">
      <c r="B580" s="113" t="s">
        <v>173</v>
      </c>
      <c r="C580" s="103" t="s">
        <v>172</v>
      </c>
      <c r="D580" s="108" t="s">
        <v>171</v>
      </c>
      <c r="E580" s="211" t="s">
        <v>170</v>
      </c>
      <c r="F580" s="210"/>
      <c r="G580" s="209"/>
      <c r="H580" s="109" t="s">
        <v>169</v>
      </c>
      <c r="I580" s="108" t="s">
        <v>96</v>
      </c>
      <c r="J580" s="108" t="s">
        <v>168</v>
      </c>
      <c r="K580" s="108" t="s">
        <v>97</v>
      </c>
      <c r="L580" s="365" t="s">
        <v>167</v>
      </c>
      <c r="M580" s="366"/>
      <c r="N580" s="365" t="s">
        <v>166</v>
      </c>
      <c r="O580" s="366"/>
      <c r="P580" s="365" t="s">
        <v>166</v>
      </c>
      <c r="Q580" s="367"/>
      <c r="R580" s="365" t="s">
        <v>166</v>
      </c>
      <c r="S580" s="367"/>
      <c r="T580" s="365" t="s">
        <v>166</v>
      </c>
      <c r="U580" s="367"/>
      <c r="V580" s="365" t="s">
        <v>166</v>
      </c>
      <c r="W580" s="367"/>
      <c r="X580" s="365" t="s">
        <v>166</v>
      </c>
      <c r="Y580" s="367"/>
      <c r="Z580" s="365" t="s">
        <v>166</v>
      </c>
      <c r="AA580" s="367"/>
      <c r="AB580" s="368" t="s">
        <v>165</v>
      </c>
      <c r="AC580" s="367"/>
      <c r="AD580" s="109" t="s">
        <v>164</v>
      </c>
      <c r="AE580" s="109" t="s">
        <v>163</v>
      </c>
      <c r="AF580" s="108" t="s">
        <v>162</v>
      </c>
      <c r="AG580" s="108" t="s">
        <v>161</v>
      </c>
      <c r="AH580" s="286" t="s">
        <v>160</v>
      </c>
      <c r="AI580" s="293"/>
      <c r="AJ580" s="104" t="s">
        <v>159</v>
      </c>
      <c r="AK580" s="103" t="s">
        <v>158</v>
      </c>
      <c r="AL580" s="102" t="s">
        <v>157</v>
      </c>
      <c r="AM580" s="104" t="s">
        <v>156</v>
      </c>
      <c r="AN580" s="103" t="s">
        <v>155</v>
      </c>
      <c r="AO580" s="102" t="s">
        <v>154</v>
      </c>
      <c r="AP580" s="104" t="s">
        <v>153</v>
      </c>
      <c r="AQ580" s="103" t="s">
        <v>152</v>
      </c>
      <c r="AR580" s="105" t="s">
        <v>151</v>
      </c>
      <c r="AS580" s="104" t="s">
        <v>150</v>
      </c>
      <c r="AT580" s="103" t="s">
        <v>149</v>
      </c>
      <c r="AU580" s="102" t="s">
        <v>148</v>
      </c>
      <c r="AV580" s="104" t="s">
        <v>147</v>
      </c>
      <c r="AW580" s="103" t="s">
        <v>146</v>
      </c>
      <c r="AX580" s="102" t="s">
        <v>145</v>
      </c>
      <c r="AY580" s="101" t="s">
        <v>144</v>
      </c>
      <c r="AZ580" s="100" t="s">
        <v>143</v>
      </c>
      <c r="BA580" s="100" t="s">
        <v>142</v>
      </c>
      <c r="BB580" s="99" t="s">
        <v>141</v>
      </c>
    </row>
    <row r="581" spans="2:62" ht="48" thickBot="1" x14ac:dyDescent="0.3">
      <c r="B581" s="98" t="s">
        <v>203</v>
      </c>
      <c r="C581" s="97"/>
      <c r="D581" s="208">
        <v>244</v>
      </c>
      <c r="E581" s="425">
        <v>9103.7999999999993</v>
      </c>
      <c r="F581" s="426"/>
      <c r="G581" s="427"/>
      <c r="H581" s="95" t="s">
        <v>139</v>
      </c>
      <c r="I581" s="94"/>
      <c r="J581" s="94"/>
      <c r="K581" s="93"/>
      <c r="L581" s="92"/>
      <c r="M581" s="88"/>
      <c r="N581" s="92"/>
      <c r="O581" s="88"/>
      <c r="P581" s="92"/>
      <c r="Q581" s="88"/>
      <c r="R581" s="92"/>
      <c r="S581" s="88"/>
      <c r="T581" s="92"/>
      <c r="U581" s="88"/>
      <c r="V581" s="92"/>
      <c r="W581" s="88"/>
      <c r="X581" s="92"/>
      <c r="Y581" s="88"/>
      <c r="Z581" s="92"/>
      <c r="AA581" s="207"/>
      <c r="AB581" s="90" t="s">
        <v>138</v>
      </c>
      <c r="AC581" s="88"/>
      <c r="AD581" s="88"/>
      <c r="AE581" s="88"/>
      <c r="AF581" s="87"/>
      <c r="AG581" s="87"/>
      <c r="AH581" s="285"/>
      <c r="AI581" s="66" t="s">
        <v>137</v>
      </c>
      <c r="AJ581" s="85">
        <f t="shared" ref="AJ581:BB581" si="76">SUM(AJ583:AJ594)</f>
        <v>64</v>
      </c>
      <c r="AK581" s="84">
        <f t="shared" si="76"/>
        <v>6</v>
      </c>
      <c r="AL581" s="83">
        <f t="shared" si="76"/>
        <v>0</v>
      </c>
      <c r="AM581" s="85">
        <f t="shared" si="76"/>
        <v>6</v>
      </c>
      <c r="AN581" s="84">
        <f t="shared" si="76"/>
        <v>3</v>
      </c>
      <c r="AO581" s="83">
        <f t="shared" si="76"/>
        <v>0</v>
      </c>
      <c r="AP581" s="85">
        <f t="shared" si="76"/>
        <v>1</v>
      </c>
      <c r="AQ581" s="84">
        <f t="shared" si="76"/>
        <v>0</v>
      </c>
      <c r="AR581" s="83">
        <f t="shared" si="76"/>
        <v>0</v>
      </c>
      <c r="AS581" s="85">
        <f t="shared" si="76"/>
        <v>12</v>
      </c>
      <c r="AT581" s="84">
        <f t="shared" si="76"/>
        <v>3</v>
      </c>
      <c r="AU581" s="83">
        <f t="shared" si="76"/>
        <v>0</v>
      </c>
      <c r="AV581" s="85">
        <f t="shared" si="76"/>
        <v>3</v>
      </c>
      <c r="AW581" s="84">
        <f t="shared" si="76"/>
        <v>0</v>
      </c>
      <c r="AX581" s="83">
        <f t="shared" si="76"/>
        <v>0</v>
      </c>
      <c r="AY581" s="82">
        <f t="shared" si="76"/>
        <v>0</v>
      </c>
      <c r="AZ581" s="81">
        <f t="shared" si="76"/>
        <v>0</v>
      </c>
      <c r="BA581" s="81">
        <f t="shared" si="76"/>
        <v>0</v>
      </c>
      <c r="BB581" s="80">
        <f t="shared" si="76"/>
        <v>0</v>
      </c>
      <c r="BC581" s="79" t="s">
        <v>136</v>
      </c>
      <c r="BF581" s="5">
        <f>SUM(AJ581:AL581)/$BG$5</f>
        <v>70</v>
      </c>
      <c r="BG581" s="5">
        <f>SUM(AM581:AO581,AY581)/$BG$5</f>
        <v>9</v>
      </c>
      <c r="BH581" s="5">
        <f>SUM(AP581:AR581,AZ581)/$BG$5</f>
        <v>1</v>
      </c>
      <c r="BI581" s="5">
        <f>SUM(AS581:AU581,BA581)/$BG$5</f>
        <v>15</v>
      </c>
      <c r="BJ581" s="5">
        <f>SUM(AV581:AX581,BB581)/$BG$5</f>
        <v>3</v>
      </c>
    </row>
    <row r="582" spans="2:62" ht="37.5" thickBot="1" x14ac:dyDescent="0.3">
      <c r="B582" s="78"/>
      <c r="C582" s="77"/>
      <c r="D582" s="206"/>
      <c r="E582" s="205"/>
      <c r="F582" s="205"/>
      <c r="G582" s="204"/>
      <c r="H582" s="73"/>
      <c r="I582" s="70"/>
      <c r="J582" s="70"/>
      <c r="K582" s="72"/>
      <c r="L582" s="70"/>
      <c r="M582" s="69"/>
      <c r="N582" s="70"/>
      <c r="O582" s="69"/>
      <c r="P582" s="70"/>
      <c r="Q582" s="69"/>
      <c r="R582" s="70"/>
      <c r="S582" s="69"/>
      <c r="T582" s="70"/>
      <c r="U582" s="69"/>
      <c r="V582" s="70"/>
      <c r="W582" s="69"/>
      <c r="X582" s="70"/>
      <c r="Y582" s="69"/>
      <c r="Z582" s="70"/>
      <c r="AA582" s="69"/>
      <c r="AB582" s="71"/>
      <c r="AC582" s="69"/>
      <c r="AD582" s="69"/>
      <c r="AE582" s="69"/>
      <c r="AF582" s="68"/>
      <c r="AG582" s="68"/>
      <c r="AH582" s="285"/>
      <c r="AI582" s="66" t="s">
        <v>135</v>
      </c>
      <c r="AJ582" s="65">
        <f t="shared" ref="AJ582:BB582" si="77">AJ581/3</f>
        <v>21.333333333333332</v>
      </c>
      <c r="AK582" s="64">
        <f t="shared" si="77"/>
        <v>2</v>
      </c>
      <c r="AL582" s="63">
        <f t="shared" si="77"/>
        <v>0</v>
      </c>
      <c r="AM582" s="65">
        <f t="shared" si="77"/>
        <v>2</v>
      </c>
      <c r="AN582" s="64">
        <f t="shared" si="77"/>
        <v>1</v>
      </c>
      <c r="AO582" s="63">
        <f t="shared" si="77"/>
        <v>0</v>
      </c>
      <c r="AP582" s="65">
        <f t="shared" si="77"/>
        <v>0.33333333333333331</v>
      </c>
      <c r="AQ582" s="64">
        <f t="shared" si="77"/>
        <v>0</v>
      </c>
      <c r="AR582" s="63">
        <f t="shared" si="77"/>
        <v>0</v>
      </c>
      <c r="AS582" s="65">
        <f t="shared" si="77"/>
        <v>4</v>
      </c>
      <c r="AT582" s="64">
        <f t="shared" si="77"/>
        <v>1</v>
      </c>
      <c r="AU582" s="63">
        <f t="shared" si="77"/>
        <v>0</v>
      </c>
      <c r="AV582" s="65">
        <f t="shared" si="77"/>
        <v>1</v>
      </c>
      <c r="AW582" s="64">
        <f t="shared" si="77"/>
        <v>0</v>
      </c>
      <c r="AX582" s="63">
        <f t="shared" si="77"/>
        <v>0</v>
      </c>
      <c r="AY582" s="62">
        <f t="shared" si="77"/>
        <v>0</v>
      </c>
      <c r="AZ582" s="61">
        <f t="shared" si="77"/>
        <v>0</v>
      </c>
      <c r="BA582" s="61">
        <f t="shared" si="77"/>
        <v>0</v>
      </c>
      <c r="BB582" s="60">
        <f t="shared" si="77"/>
        <v>0</v>
      </c>
      <c r="BC582" s="59" t="s">
        <v>134</v>
      </c>
    </row>
    <row r="583" spans="2:62" ht="28.15" customHeight="1" x14ac:dyDescent="0.2">
      <c r="B583" s="30"/>
      <c r="C583" s="338">
        <v>1</v>
      </c>
      <c r="D583" s="212"/>
      <c r="E583" s="198"/>
      <c r="F583" s="198"/>
      <c r="G583" s="197"/>
      <c r="H583" s="358" t="s">
        <v>370</v>
      </c>
      <c r="I583" s="390">
        <v>157</v>
      </c>
      <c r="J583" s="390">
        <v>33</v>
      </c>
      <c r="K583" s="390">
        <v>7</v>
      </c>
      <c r="L583" s="42" t="s">
        <v>131</v>
      </c>
      <c r="M583" s="43" t="s">
        <v>1329</v>
      </c>
      <c r="N583" s="42" t="s">
        <v>129</v>
      </c>
      <c r="O583" s="43" t="s">
        <v>1181</v>
      </c>
      <c r="P583" s="42" t="s">
        <v>128</v>
      </c>
      <c r="Q583" s="43" t="s">
        <v>984</v>
      </c>
      <c r="R583" s="42" t="s">
        <v>127</v>
      </c>
      <c r="S583" s="43" t="s">
        <v>1589</v>
      </c>
      <c r="T583" s="42" t="s">
        <v>126</v>
      </c>
      <c r="U583" s="43" t="s">
        <v>179</v>
      </c>
      <c r="V583" s="42" t="s">
        <v>125</v>
      </c>
      <c r="W583" s="43" t="s">
        <v>455</v>
      </c>
      <c r="X583" s="42" t="s">
        <v>124</v>
      </c>
      <c r="Y583" s="43" t="s">
        <v>132</v>
      </c>
      <c r="Z583" s="42" t="s">
        <v>123</v>
      </c>
      <c r="AA583" s="43"/>
      <c r="AB583" s="196"/>
      <c r="AC583" s="43"/>
      <c r="AD583" s="196" t="s">
        <v>1588</v>
      </c>
      <c r="AE583" s="58"/>
      <c r="AF583" s="421">
        <v>3</v>
      </c>
      <c r="AG583" s="421"/>
      <c r="AH583" s="279"/>
      <c r="AI583" s="306"/>
      <c r="AJ583" s="349">
        <f>SUMPRODUCT(LEN($M583:$AA586)-LEN(SUBSTITUTE($M583:$AA586,"A", "")))</f>
        <v>64</v>
      </c>
      <c r="AK583" s="352">
        <f>SUMPRODUCT(LEN($AD583:$AD586)-LEN(SUBSTITUTE($AD583:$AD586,"A", "")))</f>
        <v>6</v>
      </c>
      <c r="AL583" s="335">
        <f>SUMPRODUCT(LEN($AC583:$AC586)-LEN(SUBSTITUTE($AC583:$AC586,"A", "")))</f>
        <v>0</v>
      </c>
      <c r="AM583" s="349">
        <f>SUMPRODUCT(LEN($M583:$AA586)-LEN(SUBSTITUTE($M583:$AA586,"S", "")))</f>
        <v>6</v>
      </c>
      <c r="AN583" s="352">
        <f>SUMPRODUCT(LEN($AD583:$AD586)-LEN(SUBSTITUTE($AD583:$AD586,"S", "")))</f>
        <v>3</v>
      </c>
      <c r="AO583" s="335">
        <f>SUMPRODUCT(LEN($AC583:$AC586)-LEN(SUBSTITUTE($AC583:$AC586,"S", "")))</f>
        <v>0</v>
      </c>
      <c r="AP583" s="349">
        <f>SUMPRODUCT(LEN($M583:$AA586)-LEN(SUBSTITUTE($M583:$AA586,"F", "")))</f>
        <v>1</v>
      </c>
      <c r="AQ583" s="352">
        <f>SUMPRODUCT(LEN($AD583:$AD586)-LEN(SUBSTITUTE($AD583:$AD586,"F", "")))</f>
        <v>0</v>
      </c>
      <c r="AR583" s="335">
        <f>SUMPRODUCT(LEN($AC583:$AC586)-LEN(SUBSTITUTE($AC583:$AC586,"F", "")))</f>
        <v>0</v>
      </c>
      <c r="AS583" s="349">
        <f>SUMPRODUCT(LEN($M583:$AA586)-LEN(SUBSTITUTE($M583:$AA586,"G", "")))</f>
        <v>12</v>
      </c>
      <c r="AT583" s="352">
        <f>SUMPRODUCT(LEN($AD583:$AD586)-LEN(SUBSTITUTE($AD583:$AD586,"G", "")))</f>
        <v>3</v>
      </c>
      <c r="AU583" s="335">
        <f>SUMPRODUCT(LEN($AC583:$AC586)-LEN(SUBSTITUTE($AC583:$AC586,"G", "")))</f>
        <v>0</v>
      </c>
      <c r="AV583" s="349">
        <f>SUMPRODUCT(LEN($L583:$AA586)-LEN(SUBSTITUTE($L583:$AA586,"M", "")))</f>
        <v>3</v>
      </c>
      <c r="AW583" s="362">
        <f>SUMPRODUCT(LEN($AD583:$AD586)-LEN(SUBSTITUTE($AD583:$AD586,"M", "")))</f>
        <v>0</v>
      </c>
      <c r="AX583" s="374">
        <f>SUMPRODUCT(LEN($AC583:$AC586)-LEN(SUBSTITUTE($AC583:$AC586,"M", "")))</f>
        <v>0</v>
      </c>
      <c r="AY583" s="416">
        <f>SUMPRODUCT(LEN($AE583:$AE586)-LEN(SUBSTITUTE($AE583:$AE586,"S", "")))</f>
        <v>0</v>
      </c>
      <c r="AZ583" s="410">
        <f>SUMPRODUCT(LEN($AE583:$AE586)-LEN(SUBSTITUTE($AE583:$AE586,"F", "")))</f>
        <v>0</v>
      </c>
      <c r="BA583" s="410">
        <f>SUMPRODUCT(LEN($AE583:$AE586)-LEN(SUBSTITUTE($AE583:$AE586,"G", "")))</f>
        <v>0</v>
      </c>
      <c r="BB583" s="413">
        <f>SUMPRODUCT(LEN($AE583:$AE586)-LEN(SUBSTITUTE($AE583:$AE586,"M", "")))</f>
        <v>0</v>
      </c>
    </row>
    <row r="584" spans="2:62" ht="28.15" customHeight="1" thickBot="1" x14ac:dyDescent="0.25">
      <c r="B584" s="30"/>
      <c r="C584" s="339"/>
      <c r="D584" s="221"/>
      <c r="E584" s="195"/>
      <c r="F584" s="195"/>
      <c r="G584" s="194"/>
      <c r="H584" s="359"/>
      <c r="I584" s="391"/>
      <c r="J584" s="391"/>
      <c r="K584" s="391"/>
      <c r="L584" s="33" t="s">
        <v>122</v>
      </c>
      <c r="M584" s="55" t="s">
        <v>1414</v>
      </c>
      <c r="N584" s="33" t="s">
        <v>121</v>
      </c>
      <c r="O584" s="55" t="s">
        <v>812</v>
      </c>
      <c r="P584" s="33" t="s">
        <v>120</v>
      </c>
      <c r="Q584" s="55" t="s">
        <v>132</v>
      </c>
      <c r="R584" s="33" t="s">
        <v>119</v>
      </c>
      <c r="S584" s="55" t="s">
        <v>357</v>
      </c>
      <c r="T584" s="33" t="s">
        <v>118</v>
      </c>
      <c r="U584" s="55" t="s">
        <v>471</v>
      </c>
      <c r="V584" s="33" t="s">
        <v>117</v>
      </c>
      <c r="W584" s="55" t="s">
        <v>455</v>
      </c>
      <c r="X584" s="33" t="s">
        <v>116</v>
      </c>
      <c r="Y584" s="55" t="s">
        <v>132</v>
      </c>
      <c r="Z584" s="33" t="s">
        <v>115</v>
      </c>
      <c r="AA584" s="55"/>
      <c r="AB584" s="193"/>
      <c r="AC584" s="55"/>
      <c r="AD584" s="193" t="s">
        <v>351</v>
      </c>
      <c r="AE584" s="57"/>
      <c r="AF584" s="422"/>
      <c r="AG584" s="422"/>
      <c r="AH584" s="278"/>
      <c r="AI584" s="306"/>
      <c r="AJ584" s="379"/>
      <c r="AK584" s="347"/>
      <c r="AL584" s="377"/>
      <c r="AM584" s="379"/>
      <c r="AN584" s="347"/>
      <c r="AO584" s="377"/>
      <c r="AP584" s="379"/>
      <c r="AQ584" s="347"/>
      <c r="AR584" s="377"/>
      <c r="AS584" s="379"/>
      <c r="AT584" s="347"/>
      <c r="AU584" s="377"/>
      <c r="AV584" s="379"/>
      <c r="AW584" s="372"/>
      <c r="AX584" s="375"/>
      <c r="AY584" s="417"/>
      <c r="AZ584" s="411"/>
      <c r="BA584" s="411"/>
      <c r="BB584" s="414"/>
    </row>
    <row r="585" spans="2:62" ht="28.15" customHeight="1" x14ac:dyDescent="0.2">
      <c r="B585" s="30"/>
      <c r="C585" s="340"/>
      <c r="D585" s="218"/>
      <c r="E585" s="192"/>
      <c r="F585" s="192"/>
      <c r="G585" s="191"/>
      <c r="H585" s="360">
        <v>244</v>
      </c>
      <c r="I585" s="392"/>
      <c r="J585" s="392"/>
      <c r="K585" s="392"/>
      <c r="L585" s="25" t="s">
        <v>114</v>
      </c>
      <c r="M585" s="114" t="s">
        <v>1414</v>
      </c>
      <c r="N585" s="25" t="s">
        <v>112</v>
      </c>
      <c r="O585" s="114" t="s">
        <v>179</v>
      </c>
      <c r="P585" s="25" t="s">
        <v>111</v>
      </c>
      <c r="Q585" s="114" t="s">
        <v>479</v>
      </c>
      <c r="R585" s="25" t="s">
        <v>110</v>
      </c>
      <c r="S585" s="114" t="s">
        <v>484</v>
      </c>
      <c r="T585" s="25" t="s">
        <v>109</v>
      </c>
      <c r="U585" s="114" t="s">
        <v>688</v>
      </c>
      <c r="V585" s="25" t="s">
        <v>108</v>
      </c>
      <c r="W585" s="114" t="s">
        <v>522</v>
      </c>
      <c r="X585" s="25" t="s">
        <v>107</v>
      </c>
      <c r="Y585" s="114"/>
      <c r="Z585" s="25" t="s">
        <v>106</v>
      </c>
      <c r="AA585" s="114"/>
      <c r="AB585" s="190"/>
      <c r="AC585" s="114"/>
      <c r="AD585" s="190"/>
      <c r="AE585" s="57"/>
      <c r="AF585" s="422"/>
      <c r="AG585" s="422"/>
      <c r="AH585" s="278"/>
      <c r="AI585" s="306"/>
      <c r="AJ585" s="379"/>
      <c r="AK585" s="347"/>
      <c r="AL585" s="377"/>
      <c r="AM585" s="379"/>
      <c r="AN585" s="347"/>
      <c r="AO585" s="377"/>
      <c r="AP585" s="379"/>
      <c r="AQ585" s="347"/>
      <c r="AR585" s="377"/>
      <c r="AS585" s="379"/>
      <c r="AT585" s="347"/>
      <c r="AU585" s="377"/>
      <c r="AV585" s="379"/>
      <c r="AW585" s="372"/>
      <c r="AX585" s="375"/>
      <c r="AY585" s="417"/>
      <c r="AZ585" s="411"/>
      <c r="BA585" s="411"/>
      <c r="BB585" s="414"/>
    </row>
    <row r="586" spans="2:62" ht="28.15" customHeight="1" thickBot="1" x14ac:dyDescent="0.25">
      <c r="B586" s="30"/>
      <c r="C586" s="355"/>
      <c r="D586" s="246"/>
      <c r="E586" s="200"/>
      <c r="F586" s="200"/>
      <c r="G586" s="199"/>
      <c r="H586" s="361"/>
      <c r="I586" s="393"/>
      <c r="J586" s="393"/>
      <c r="K586" s="393"/>
      <c r="L586" s="50" t="s">
        <v>105</v>
      </c>
      <c r="M586" s="51" t="s">
        <v>179</v>
      </c>
      <c r="N586" s="50" t="s">
        <v>104</v>
      </c>
      <c r="O586" s="51" t="s">
        <v>458</v>
      </c>
      <c r="P586" s="50" t="s">
        <v>103</v>
      </c>
      <c r="Q586" s="51" t="s">
        <v>458</v>
      </c>
      <c r="R586" s="50" t="s">
        <v>102</v>
      </c>
      <c r="S586" s="51" t="s">
        <v>679</v>
      </c>
      <c r="T586" s="50">
        <v>20</v>
      </c>
      <c r="U586" s="51" t="s">
        <v>179</v>
      </c>
      <c r="V586" s="50" t="s">
        <v>101</v>
      </c>
      <c r="W586" s="51" t="s">
        <v>354</v>
      </c>
      <c r="X586" s="50" t="s">
        <v>100</v>
      </c>
      <c r="Y586" s="51"/>
      <c r="Z586" s="50" t="s">
        <v>99</v>
      </c>
      <c r="AA586" s="51"/>
      <c r="AB586" s="187"/>
      <c r="AC586" s="51"/>
      <c r="AD586" s="187"/>
      <c r="AE586" s="56"/>
      <c r="AF586" s="424"/>
      <c r="AG586" s="424"/>
      <c r="AH586" s="280"/>
      <c r="AI586" s="306"/>
      <c r="AJ586" s="380"/>
      <c r="AK586" s="381"/>
      <c r="AL586" s="378"/>
      <c r="AM586" s="380"/>
      <c r="AN586" s="381"/>
      <c r="AO586" s="378"/>
      <c r="AP586" s="380"/>
      <c r="AQ586" s="381"/>
      <c r="AR586" s="378"/>
      <c r="AS586" s="380"/>
      <c r="AT586" s="381"/>
      <c r="AU586" s="378"/>
      <c r="AV586" s="380"/>
      <c r="AW586" s="373"/>
      <c r="AX586" s="376"/>
      <c r="AY586" s="418"/>
      <c r="AZ586" s="412"/>
      <c r="BA586" s="412"/>
      <c r="BB586" s="415"/>
    </row>
    <row r="587" spans="2:62" ht="28.15" customHeight="1" x14ac:dyDescent="0.2">
      <c r="B587" s="30"/>
      <c r="C587" s="338">
        <v>2</v>
      </c>
      <c r="D587" s="212"/>
      <c r="E587" s="198"/>
      <c r="F587" s="198"/>
      <c r="G587" s="197"/>
      <c r="H587" s="358"/>
      <c r="I587" s="390"/>
      <c r="J587" s="390"/>
      <c r="K587" s="390"/>
      <c r="L587" s="42" t="s">
        <v>131</v>
      </c>
      <c r="M587" s="43"/>
      <c r="N587" s="42" t="s">
        <v>129</v>
      </c>
      <c r="O587" s="43"/>
      <c r="P587" s="42" t="s">
        <v>128</v>
      </c>
      <c r="Q587" s="43"/>
      <c r="R587" s="42" t="s">
        <v>127</v>
      </c>
      <c r="S587" s="43"/>
      <c r="T587" s="42" t="s">
        <v>126</v>
      </c>
      <c r="U587" s="43"/>
      <c r="V587" s="42" t="s">
        <v>125</v>
      </c>
      <c r="W587" s="43"/>
      <c r="X587" s="42" t="s">
        <v>124</v>
      </c>
      <c r="Y587" s="43"/>
      <c r="Z587" s="42" t="s">
        <v>123</v>
      </c>
      <c r="AA587" s="43"/>
      <c r="AB587" s="196"/>
      <c r="AC587" s="43"/>
      <c r="AD587" s="196"/>
      <c r="AE587" s="39"/>
      <c r="AF587" s="421"/>
      <c r="AG587" s="421"/>
      <c r="AH587" s="279"/>
      <c r="AI587" s="306"/>
      <c r="AJ587" s="349">
        <f>SUMPRODUCT(LEN($M587:$AA590)-LEN(SUBSTITUTE($M587:$AA590,"A", "")))</f>
        <v>0</v>
      </c>
      <c r="AK587" s="352">
        <f>SUMPRODUCT(LEN($AD587:$AD590)-LEN(SUBSTITUTE($AD587:$AD590,"A", "")))</f>
        <v>0</v>
      </c>
      <c r="AL587" s="335">
        <f>SUMPRODUCT(LEN($AC587:$AC590)-LEN(SUBSTITUTE($AC587:$AC590,"A", "")))</f>
        <v>0</v>
      </c>
      <c r="AM587" s="349">
        <f>SUMPRODUCT(LEN($M587:$AA590)-LEN(SUBSTITUTE($M587:$AA590,"S", "")))</f>
        <v>0</v>
      </c>
      <c r="AN587" s="352">
        <f>SUMPRODUCT(LEN($AD587:$AD590)-LEN(SUBSTITUTE($AD587:$AD590,"S", "")))</f>
        <v>0</v>
      </c>
      <c r="AO587" s="335">
        <f>SUMPRODUCT(LEN($AC587:$AC590)-LEN(SUBSTITUTE($AC587:$AC590,"S", "")))</f>
        <v>0</v>
      </c>
      <c r="AP587" s="349">
        <f>SUMPRODUCT(LEN($M587:$AA590)-LEN(SUBSTITUTE($M587:$AA590,"F", "")))</f>
        <v>0</v>
      </c>
      <c r="AQ587" s="352">
        <f>SUMPRODUCT(LEN($AD587:$AD590)-LEN(SUBSTITUTE($AD587:$AD590,"F", "")))</f>
        <v>0</v>
      </c>
      <c r="AR587" s="335">
        <f>SUMPRODUCT(LEN($AC587:$AC590)-LEN(SUBSTITUTE($AC587:$AC590,"F", "")))</f>
        <v>0</v>
      </c>
      <c r="AS587" s="349">
        <f>SUMPRODUCT(LEN($M587:$AA590)-LEN(SUBSTITUTE($M587:$AA590,"G", "")))</f>
        <v>0</v>
      </c>
      <c r="AT587" s="352">
        <f>SUMPRODUCT(LEN($AD587:$AD590)-LEN(SUBSTITUTE($AD587:$AD590,"G", "")))</f>
        <v>0</v>
      </c>
      <c r="AU587" s="335">
        <f>SUMPRODUCT(LEN($AC587:$AC590)-LEN(SUBSTITUTE($AC587:$AC590,"G", "")))</f>
        <v>0</v>
      </c>
      <c r="AV587" s="349">
        <f>SUMPRODUCT(LEN($L587:$AA590)-LEN(SUBSTITUTE($L587:$AA590,"M", "")))</f>
        <v>0</v>
      </c>
      <c r="AW587" s="362">
        <f>SUMPRODUCT(LEN($AD587:$AD590)-LEN(SUBSTITUTE($AD587:$AD590,"M", "")))</f>
        <v>0</v>
      </c>
      <c r="AX587" s="374">
        <f>SUMPRODUCT(LEN($AC587:$AC590)-LEN(SUBSTITUTE($AC587:$AC590,"M", "")))</f>
        <v>0</v>
      </c>
      <c r="AY587" s="416">
        <f>SUMPRODUCT(LEN($AE587:$AE590)-LEN(SUBSTITUTE($AE587:$AE590,"S", "")))</f>
        <v>0</v>
      </c>
      <c r="AZ587" s="410">
        <f>SUMPRODUCT(LEN($AE587:$AE590)-LEN(SUBSTITUTE($AE587:$AE590,"F", "")))</f>
        <v>0</v>
      </c>
      <c r="BA587" s="410">
        <f>SUMPRODUCT(LEN($AE587:$AE590)-LEN(SUBSTITUTE($AE587:$AE590,"G", "")))</f>
        <v>0</v>
      </c>
      <c r="BB587" s="413">
        <f>SUMPRODUCT(LEN($AE587:$AE590)-LEN(SUBSTITUTE($AE587:$AE590,"M", "")))</f>
        <v>0</v>
      </c>
    </row>
    <row r="588" spans="2:62" ht="28.15" customHeight="1" thickBot="1" x14ac:dyDescent="0.25">
      <c r="B588" s="30"/>
      <c r="C588" s="339"/>
      <c r="D588" s="221"/>
      <c r="E588" s="195"/>
      <c r="F588" s="195"/>
      <c r="G588" s="194"/>
      <c r="H588" s="359"/>
      <c r="I588" s="391"/>
      <c r="J588" s="391"/>
      <c r="K588" s="391"/>
      <c r="L588" s="33" t="s">
        <v>122</v>
      </c>
      <c r="M588" s="55"/>
      <c r="N588" s="33" t="s">
        <v>121</v>
      </c>
      <c r="O588" s="55"/>
      <c r="P588" s="33" t="s">
        <v>120</v>
      </c>
      <c r="Q588" s="55"/>
      <c r="R588" s="33" t="s">
        <v>119</v>
      </c>
      <c r="S588" s="55"/>
      <c r="T588" s="33" t="s">
        <v>118</v>
      </c>
      <c r="U588" s="55"/>
      <c r="V588" s="33" t="s">
        <v>117</v>
      </c>
      <c r="W588" s="55"/>
      <c r="X588" s="33" t="s">
        <v>116</v>
      </c>
      <c r="Y588" s="55"/>
      <c r="Z588" s="33" t="s">
        <v>115</v>
      </c>
      <c r="AA588" s="55"/>
      <c r="AB588" s="193"/>
      <c r="AC588" s="55"/>
      <c r="AD588" s="193"/>
      <c r="AE588" s="22"/>
      <c r="AF588" s="422"/>
      <c r="AG588" s="422"/>
      <c r="AH588" s="278"/>
      <c r="AI588" s="306"/>
      <c r="AJ588" s="379"/>
      <c r="AK588" s="347"/>
      <c r="AL588" s="377"/>
      <c r="AM588" s="379"/>
      <c r="AN588" s="347"/>
      <c r="AO588" s="377"/>
      <c r="AP588" s="379"/>
      <c r="AQ588" s="347"/>
      <c r="AR588" s="377"/>
      <c r="AS588" s="379"/>
      <c r="AT588" s="347"/>
      <c r="AU588" s="377"/>
      <c r="AV588" s="379"/>
      <c r="AW588" s="372"/>
      <c r="AX588" s="375"/>
      <c r="AY588" s="417"/>
      <c r="AZ588" s="411"/>
      <c r="BA588" s="411"/>
      <c r="BB588" s="414"/>
    </row>
    <row r="589" spans="2:62" ht="28.15" customHeight="1" x14ac:dyDescent="0.2">
      <c r="B589" s="30"/>
      <c r="C589" s="340"/>
      <c r="D589" s="218"/>
      <c r="E589" s="192"/>
      <c r="F589" s="192"/>
      <c r="G589" s="191"/>
      <c r="H589" s="360"/>
      <c r="I589" s="392"/>
      <c r="J589" s="392"/>
      <c r="K589" s="392"/>
      <c r="L589" s="25" t="s">
        <v>114</v>
      </c>
      <c r="M589" s="114"/>
      <c r="N589" s="25" t="s">
        <v>112</v>
      </c>
      <c r="O589" s="114"/>
      <c r="P589" s="25" t="s">
        <v>111</v>
      </c>
      <c r="Q589" s="114"/>
      <c r="R589" s="25" t="s">
        <v>110</v>
      </c>
      <c r="S589" s="114"/>
      <c r="T589" s="25" t="s">
        <v>109</v>
      </c>
      <c r="U589" s="114"/>
      <c r="V589" s="25" t="s">
        <v>108</v>
      </c>
      <c r="W589" s="114"/>
      <c r="X589" s="25" t="s">
        <v>107</v>
      </c>
      <c r="Y589" s="114"/>
      <c r="Z589" s="25" t="s">
        <v>106</v>
      </c>
      <c r="AA589" s="114"/>
      <c r="AB589" s="190"/>
      <c r="AC589" s="114"/>
      <c r="AD589" s="190"/>
      <c r="AE589" s="22"/>
      <c r="AF589" s="422"/>
      <c r="AG589" s="422"/>
      <c r="AH589" s="278"/>
      <c r="AI589" s="306"/>
      <c r="AJ589" s="379"/>
      <c r="AK589" s="347"/>
      <c r="AL589" s="377"/>
      <c r="AM589" s="379"/>
      <c r="AN589" s="347"/>
      <c r="AO589" s="377"/>
      <c r="AP589" s="379"/>
      <c r="AQ589" s="347"/>
      <c r="AR589" s="377"/>
      <c r="AS589" s="379"/>
      <c r="AT589" s="347"/>
      <c r="AU589" s="377"/>
      <c r="AV589" s="379"/>
      <c r="AW589" s="372"/>
      <c r="AX589" s="375"/>
      <c r="AY589" s="417"/>
      <c r="AZ589" s="411"/>
      <c r="BA589" s="411"/>
      <c r="BB589" s="414"/>
    </row>
    <row r="590" spans="2:62" ht="28.15" customHeight="1" thickBot="1" x14ac:dyDescent="0.25">
      <c r="B590" s="30"/>
      <c r="C590" s="355"/>
      <c r="D590" s="246"/>
      <c r="E590" s="200"/>
      <c r="F590" s="200"/>
      <c r="G590" s="199"/>
      <c r="H590" s="361"/>
      <c r="I590" s="393"/>
      <c r="J590" s="393"/>
      <c r="K590" s="393"/>
      <c r="L590" s="50" t="s">
        <v>105</v>
      </c>
      <c r="M590" s="51"/>
      <c r="N590" s="50" t="s">
        <v>104</v>
      </c>
      <c r="O590" s="51"/>
      <c r="P590" s="50" t="s">
        <v>103</v>
      </c>
      <c r="Q590" s="51"/>
      <c r="R590" s="50" t="s">
        <v>102</v>
      </c>
      <c r="S590" s="51"/>
      <c r="T590" s="50">
        <v>20</v>
      </c>
      <c r="U590" s="51"/>
      <c r="V590" s="50" t="s">
        <v>101</v>
      </c>
      <c r="W590" s="51"/>
      <c r="X590" s="50" t="s">
        <v>100</v>
      </c>
      <c r="Y590" s="51"/>
      <c r="Z590" s="50" t="s">
        <v>99</v>
      </c>
      <c r="AA590" s="51"/>
      <c r="AB590" s="187"/>
      <c r="AC590" s="51"/>
      <c r="AD590" s="187"/>
      <c r="AE590" s="48"/>
      <c r="AF590" s="424"/>
      <c r="AG590" s="424"/>
      <c r="AH590" s="280"/>
      <c r="AI590" s="306"/>
      <c r="AJ590" s="380"/>
      <c r="AK590" s="381"/>
      <c r="AL590" s="378"/>
      <c r="AM590" s="380"/>
      <c r="AN590" s="381"/>
      <c r="AO590" s="378"/>
      <c r="AP590" s="380"/>
      <c r="AQ590" s="381"/>
      <c r="AR590" s="378"/>
      <c r="AS590" s="380"/>
      <c r="AT590" s="381"/>
      <c r="AU590" s="378"/>
      <c r="AV590" s="380"/>
      <c r="AW590" s="373"/>
      <c r="AX590" s="376"/>
      <c r="AY590" s="418"/>
      <c r="AZ590" s="412"/>
      <c r="BA590" s="412"/>
      <c r="BB590" s="415"/>
    </row>
    <row r="591" spans="2:62" ht="28.15" customHeight="1" x14ac:dyDescent="0.2">
      <c r="B591" s="30"/>
      <c r="C591" s="338">
        <v>3</v>
      </c>
      <c r="D591" s="212"/>
      <c r="E591" s="198"/>
      <c r="F591" s="198"/>
      <c r="G591" s="197"/>
      <c r="H591" s="358"/>
      <c r="I591" s="390"/>
      <c r="J591" s="390"/>
      <c r="K591" s="390"/>
      <c r="L591" s="42" t="s">
        <v>131</v>
      </c>
      <c r="M591" s="43"/>
      <c r="N591" s="42" t="s">
        <v>129</v>
      </c>
      <c r="O591" s="43"/>
      <c r="P591" s="42" t="s">
        <v>128</v>
      </c>
      <c r="Q591" s="43"/>
      <c r="R591" s="42" t="s">
        <v>127</v>
      </c>
      <c r="S591" s="43"/>
      <c r="T591" s="42" t="s">
        <v>126</v>
      </c>
      <c r="U591" s="43"/>
      <c r="V591" s="42" t="s">
        <v>125</v>
      </c>
      <c r="W591" s="43"/>
      <c r="X591" s="42" t="s">
        <v>124</v>
      </c>
      <c r="Y591" s="43"/>
      <c r="Z591" s="42" t="s">
        <v>123</v>
      </c>
      <c r="AA591" s="43"/>
      <c r="AB591" s="196"/>
      <c r="AC591" s="43"/>
      <c r="AD591" s="196"/>
      <c r="AE591" s="39"/>
      <c r="AF591" s="421"/>
      <c r="AG591" s="421"/>
      <c r="AH591" s="279"/>
      <c r="AI591" s="306"/>
      <c r="AJ591" s="349">
        <f>SUMPRODUCT(LEN($M591:$AA594)-LEN(SUBSTITUTE($M591:$AA594,"A", "")))</f>
        <v>0</v>
      </c>
      <c r="AK591" s="352">
        <f>SUMPRODUCT(LEN($AD591:$AD594)-LEN(SUBSTITUTE($AD591:$AD594,"A", "")))</f>
        <v>0</v>
      </c>
      <c r="AL591" s="335">
        <f>SUMPRODUCT(LEN($AC591:$AC594)-LEN(SUBSTITUTE($AC591:$AC594,"A", "")))</f>
        <v>0</v>
      </c>
      <c r="AM591" s="349">
        <f>SUMPRODUCT(LEN($M591:$AA594)-LEN(SUBSTITUTE($M591:$AA594,"S", "")))</f>
        <v>0</v>
      </c>
      <c r="AN591" s="352">
        <f>SUMPRODUCT(LEN($AD591:$AD594)-LEN(SUBSTITUTE($AD591:$AD594,"S", "")))</f>
        <v>0</v>
      </c>
      <c r="AO591" s="335">
        <f>SUMPRODUCT(LEN($AC591:$AC594)-LEN(SUBSTITUTE($AC591:$AC594,"S", "")))</f>
        <v>0</v>
      </c>
      <c r="AP591" s="349">
        <f>SUMPRODUCT(LEN($M591:$AA594)-LEN(SUBSTITUTE($M591:$AA594,"F", "")))</f>
        <v>0</v>
      </c>
      <c r="AQ591" s="352">
        <f>SUMPRODUCT(LEN($AD591:$AD594)-LEN(SUBSTITUTE($AD591:$AD594,"F", "")))</f>
        <v>0</v>
      </c>
      <c r="AR591" s="335">
        <f>SUMPRODUCT(LEN($AC591:$AC594)-LEN(SUBSTITUTE($AC591:$AC594,"F", "")))</f>
        <v>0</v>
      </c>
      <c r="AS591" s="349">
        <f>SUMPRODUCT(LEN($M591:$AA594)-LEN(SUBSTITUTE($M591:$AA594,"G", "")))</f>
        <v>0</v>
      </c>
      <c r="AT591" s="352">
        <f>SUMPRODUCT(LEN($AD591:$AD594)-LEN(SUBSTITUTE($AD591:$AD594,"G", "")))</f>
        <v>0</v>
      </c>
      <c r="AU591" s="335">
        <f>SUMPRODUCT(LEN($AC591:$AC594)-LEN(SUBSTITUTE($AC591:$AC594,"G", "")))</f>
        <v>0</v>
      </c>
      <c r="AV591" s="349">
        <f>SUMPRODUCT(LEN($L591:$AA594)-LEN(SUBSTITUTE($L591:$AA594,"M", "")))</f>
        <v>0</v>
      </c>
      <c r="AW591" s="362">
        <f>SUMPRODUCT(LEN($AD591:$AD594)-LEN(SUBSTITUTE($AD591:$AD594,"M", "")))</f>
        <v>0</v>
      </c>
      <c r="AX591" s="374">
        <f>SUMPRODUCT(LEN($AC591:$AC594)-LEN(SUBSTITUTE($AC591:$AC594,"M", "")))</f>
        <v>0</v>
      </c>
      <c r="AY591" s="416">
        <f>SUMPRODUCT(LEN($AE591:$AE594)-LEN(SUBSTITUTE($AE591:$AE594,"S", "")))</f>
        <v>0</v>
      </c>
      <c r="AZ591" s="410">
        <f>SUMPRODUCT(LEN($AE591:$AE594)-LEN(SUBSTITUTE($AE591:$AE594,"F", "")))</f>
        <v>0</v>
      </c>
      <c r="BA591" s="410">
        <f>SUMPRODUCT(LEN($AE591:$AE594)-LEN(SUBSTITUTE($AE591:$AE594,"G", "")))</f>
        <v>0</v>
      </c>
      <c r="BB591" s="413">
        <f>SUMPRODUCT(LEN($AE591:$AE594)-LEN(SUBSTITUTE($AE591:$AE594,"M", "")))</f>
        <v>0</v>
      </c>
    </row>
    <row r="592" spans="2:62" ht="28.15" customHeight="1" thickBot="1" x14ac:dyDescent="0.25">
      <c r="B592" s="30"/>
      <c r="C592" s="339"/>
      <c r="D592" s="221"/>
      <c r="E592" s="195"/>
      <c r="F592" s="195"/>
      <c r="G592" s="194"/>
      <c r="H592" s="359"/>
      <c r="I592" s="391"/>
      <c r="J592" s="391"/>
      <c r="K592" s="391"/>
      <c r="L592" s="33" t="s">
        <v>122</v>
      </c>
      <c r="M592" s="55"/>
      <c r="N592" s="33" t="s">
        <v>121</v>
      </c>
      <c r="O592" s="55"/>
      <c r="P592" s="33" t="s">
        <v>120</v>
      </c>
      <c r="Q592" s="55"/>
      <c r="R592" s="33" t="s">
        <v>119</v>
      </c>
      <c r="S592" s="55"/>
      <c r="T592" s="33" t="s">
        <v>118</v>
      </c>
      <c r="U592" s="55"/>
      <c r="V592" s="33" t="s">
        <v>117</v>
      </c>
      <c r="W592" s="55"/>
      <c r="X592" s="33" t="s">
        <v>116</v>
      </c>
      <c r="Y592" s="55"/>
      <c r="Z592" s="33" t="s">
        <v>115</v>
      </c>
      <c r="AA592" s="55"/>
      <c r="AB592" s="193"/>
      <c r="AC592" s="55"/>
      <c r="AD592" s="193"/>
      <c r="AE592" s="22"/>
      <c r="AF592" s="422"/>
      <c r="AG592" s="422"/>
      <c r="AH592" s="278"/>
      <c r="AI592" s="306"/>
      <c r="AJ592" s="379"/>
      <c r="AK592" s="347"/>
      <c r="AL592" s="377"/>
      <c r="AM592" s="379"/>
      <c r="AN592" s="347"/>
      <c r="AO592" s="377"/>
      <c r="AP592" s="379"/>
      <c r="AQ592" s="347"/>
      <c r="AR592" s="377"/>
      <c r="AS592" s="379"/>
      <c r="AT592" s="347"/>
      <c r="AU592" s="377"/>
      <c r="AV592" s="379"/>
      <c r="AW592" s="372"/>
      <c r="AX592" s="375"/>
      <c r="AY592" s="417"/>
      <c r="AZ592" s="411"/>
      <c r="BA592" s="411"/>
      <c r="BB592" s="414"/>
    </row>
    <row r="593" spans="2:62" ht="28.15" customHeight="1" x14ac:dyDescent="0.2">
      <c r="B593" s="30"/>
      <c r="C593" s="340"/>
      <c r="D593" s="218"/>
      <c r="E593" s="192"/>
      <c r="F593" s="192"/>
      <c r="G593" s="191"/>
      <c r="H593" s="360"/>
      <c r="I593" s="392"/>
      <c r="J593" s="392"/>
      <c r="K593" s="392"/>
      <c r="L593" s="25" t="s">
        <v>114</v>
      </c>
      <c r="M593" s="114"/>
      <c r="N593" s="25" t="s">
        <v>112</v>
      </c>
      <c r="O593" s="114"/>
      <c r="P593" s="25" t="s">
        <v>111</v>
      </c>
      <c r="Q593" s="114"/>
      <c r="R593" s="25" t="s">
        <v>110</v>
      </c>
      <c r="S593" s="114"/>
      <c r="T593" s="25" t="s">
        <v>109</v>
      </c>
      <c r="U593" s="114"/>
      <c r="V593" s="25" t="s">
        <v>108</v>
      </c>
      <c r="W593" s="114"/>
      <c r="X593" s="25" t="s">
        <v>107</v>
      </c>
      <c r="Y593" s="114"/>
      <c r="Z593" s="25" t="s">
        <v>106</v>
      </c>
      <c r="AA593" s="114"/>
      <c r="AB593" s="190"/>
      <c r="AC593" s="114"/>
      <c r="AD593" s="190"/>
      <c r="AE593" s="22"/>
      <c r="AF593" s="422"/>
      <c r="AG593" s="422"/>
      <c r="AH593" s="278"/>
      <c r="AI593" s="306"/>
      <c r="AJ593" s="379"/>
      <c r="AK593" s="347"/>
      <c r="AL593" s="377"/>
      <c r="AM593" s="379"/>
      <c r="AN593" s="347"/>
      <c r="AO593" s="377"/>
      <c r="AP593" s="379"/>
      <c r="AQ593" s="347"/>
      <c r="AR593" s="377"/>
      <c r="AS593" s="379"/>
      <c r="AT593" s="347"/>
      <c r="AU593" s="377"/>
      <c r="AV593" s="379"/>
      <c r="AW593" s="372"/>
      <c r="AX593" s="375"/>
      <c r="AY593" s="417"/>
      <c r="AZ593" s="411"/>
      <c r="BA593" s="411"/>
      <c r="BB593" s="414"/>
    </row>
    <row r="594" spans="2:62" ht="28.15" customHeight="1" thickBot="1" x14ac:dyDescent="0.25">
      <c r="B594" s="20"/>
      <c r="C594" s="341"/>
      <c r="D594" s="215"/>
      <c r="E594" s="189"/>
      <c r="F594" s="189"/>
      <c r="G594" s="188"/>
      <c r="H594" s="361"/>
      <c r="I594" s="394"/>
      <c r="J594" s="394"/>
      <c r="K594" s="394"/>
      <c r="L594" s="15" t="s">
        <v>105</v>
      </c>
      <c r="M594" s="16"/>
      <c r="N594" s="15" t="s">
        <v>104</v>
      </c>
      <c r="O594" s="16"/>
      <c r="P594" s="15" t="s">
        <v>103</v>
      </c>
      <c r="Q594" s="16"/>
      <c r="R594" s="15" t="s">
        <v>102</v>
      </c>
      <c r="S594" s="16"/>
      <c r="T594" s="15">
        <v>20</v>
      </c>
      <c r="U594" s="16"/>
      <c r="V594" s="15" t="s">
        <v>101</v>
      </c>
      <c r="W594" s="16"/>
      <c r="X594" s="15" t="s">
        <v>100</v>
      </c>
      <c r="Y594" s="16"/>
      <c r="Z594" s="15" t="s">
        <v>99</v>
      </c>
      <c r="AA594" s="16"/>
      <c r="AB594" s="187"/>
      <c r="AC594" s="16"/>
      <c r="AD594" s="186"/>
      <c r="AE594" s="11"/>
      <c r="AF594" s="423"/>
      <c r="AG594" s="423"/>
      <c r="AH594" s="277"/>
      <c r="AI594" s="306"/>
      <c r="AJ594" s="380"/>
      <c r="AK594" s="381"/>
      <c r="AL594" s="378"/>
      <c r="AM594" s="380"/>
      <c r="AN594" s="381"/>
      <c r="AO594" s="378"/>
      <c r="AP594" s="380"/>
      <c r="AQ594" s="381"/>
      <c r="AR594" s="378"/>
      <c r="AS594" s="380"/>
      <c r="AT594" s="381"/>
      <c r="AU594" s="378"/>
      <c r="AV594" s="380"/>
      <c r="AW594" s="373"/>
      <c r="AX594" s="376"/>
      <c r="AY594" s="418"/>
      <c r="AZ594" s="412"/>
      <c r="BA594" s="412"/>
      <c r="BB594" s="415"/>
    </row>
    <row r="595" spans="2:62" ht="85.9" customHeight="1" thickTop="1" thickBot="1" x14ac:dyDescent="0.35">
      <c r="B595" s="113" t="s">
        <v>173</v>
      </c>
      <c r="C595" s="103" t="s">
        <v>172</v>
      </c>
      <c r="D595" s="108" t="s">
        <v>171</v>
      </c>
      <c r="E595" s="211" t="s">
        <v>170</v>
      </c>
      <c r="F595" s="210"/>
      <c r="G595" s="209"/>
      <c r="H595" s="109" t="s">
        <v>169</v>
      </c>
      <c r="I595" s="108" t="s">
        <v>96</v>
      </c>
      <c r="J595" s="108" t="s">
        <v>168</v>
      </c>
      <c r="K595" s="108" t="s">
        <v>97</v>
      </c>
      <c r="L595" s="365" t="s">
        <v>167</v>
      </c>
      <c r="M595" s="366"/>
      <c r="N595" s="365" t="s">
        <v>166</v>
      </c>
      <c r="O595" s="366"/>
      <c r="P595" s="365" t="s">
        <v>166</v>
      </c>
      <c r="Q595" s="367"/>
      <c r="R595" s="365" t="s">
        <v>166</v>
      </c>
      <c r="S595" s="367"/>
      <c r="T595" s="365" t="s">
        <v>166</v>
      </c>
      <c r="U595" s="367"/>
      <c r="V595" s="365" t="s">
        <v>166</v>
      </c>
      <c r="W595" s="367"/>
      <c r="X595" s="365" t="s">
        <v>166</v>
      </c>
      <c r="Y595" s="367"/>
      <c r="Z595" s="365" t="s">
        <v>166</v>
      </c>
      <c r="AA595" s="367"/>
      <c r="AB595" s="368" t="s">
        <v>165</v>
      </c>
      <c r="AC595" s="367"/>
      <c r="AD595" s="109" t="s">
        <v>164</v>
      </c>
      <c r="AE595" s="109" t="s">
        <v>163</v>
      </c>
      <c r="AF595" s="108" t="s">
        <v>162</v>
      </c>
      <c r="AG595" s="108" t="s">
        <v>161</v>
      </c>
      <c r="AH595" s="286" t="s">
        <v>160</v>
      </c>
      <c r="AI595" s="293"/>
      <c r="AJ595" s="104" t="s">
        <v>159</v>
      </c>
      <c r="AK595" s="103" t="s">
        <v>158</v>
      </c>
      <c r="AL595" s="102" t="s">
        <v>157</v>
      </c>
      <c r="AM595" s="104" t="s">
        <v>156</v>
      </c>
      <c r="AN595" s="103" t="s">
        <v>155</v>
      </c>
      <c r="AO595" s="102" t="s">
        <v>154</v>
      </c>
      <c r="AP595" s="104" t="s">
        <v>153</v>
      </c>
      <c r="AQ595" s="103" t="s">
        <v>152</v>
      </c>
      <c r="AR595" s="105" t="s">
        <v>151</v>
      </c>
      <c r="AS595" s="104" t="s">
        <v>150</v>
      </c>
      <c r="AT595" s="103" t="s">
        <v>149</v>
      </c>
      <c r="AU595" s="102" t="s">
        <v>148</v>
      </c>
      <c r="AV595" s="104" t="s">
        <v>147</v>
      </c>
      <c r="AW595" s="103" t="s">
        <v>146</v>
      </c>
      <c r="AX595" s="102" t="s">
        <v>145</v>
      </c>
      <c r="AY595" s="101" t="s">
        <v>144</v>
      </c>
      <c r="AZ595" s="100" t="s">
        <v>143</v>
      </c>
      <c r="BA595" s="100" t="s">
        <v>142</v>
      </c>
      <c r="BB595" s="99" t="s">
        <v>141</v>
      </c>
    </row>
    <row r="596" spans="2:62" ht="48" thickBot="1" x14ac:dyDescent="0.3">
      <c r="B596" s="98" t="s">
        <v>202</v>
      </c>
      <c r="C596" s="97"/>
      <c r="D596" s="208">
        <v>244</v>
      </c>
      <c r="E596" s="425">
        <v>7174.57</v>
      </c>
      <c r="F596" s="426"/>
      <c r="G596" s="427"/>
      <c r="H596" s="95" t="s">
        <v>139</v>
      </c>
      <c r="I596" s="94"/>
      <c r="J596" s="94"/>
      <c r="K596" s="93"/>
      <c r="L596" s="92"/>
      <c r="M596" s="88"/>
      <c r="N596" s="92"/>
      <c r="O596" s="88"/>
      <c r="P596" s="92"/>
      <c r="Q596" s="88"/>
      <c r="R596" s="92"/>
      <c r="S596" s="88"/>
      <c r="T596" s="92"/>
      <c r="U596" s="88"/>
      <c r="V596" s="92"/>
      <c r="W596" s="88"/>
      <c r="X596" s="92"/>
      <c r="Y596" s="88"/>
      <c r="Z596" s="92"/>
      <c r="AA596" s="207"/>
      <c r="AB596" s="90" t="s">
        <v>138</v>
      </c>
      <c r="AC596" s="88"/>
      <c r="AD596" s="88"/>
      <c r="AE596" s="88"/>
      <c r="AF596" s="87"/>
      <c r="AG596" s="87"/>
      <c r="AH596" s="285"/>
      <c r="AI596" s="66" t="s">
        <v>137</v>
      </c>
      <c r="AJ596" s="85">
        <f t="shared" ref="AJ596:BB596" si="78">SUM(AJ598:AJ609)</f>
        <v>49</v>
      </c>
      <c r="AK596" s="84">
        <f t="shared" si="78"/>
        <v>2</v>
      </c>
      <c r="AL596" s="83">
        <f t="shared" si="78"/>
        <v>0</v>
      </c>
      <c r="AM596" s="85">
        <f t="shared" si="78"/>
        <v>18</v>
      </c>
      <c r="AN596" s="84">
        <f t="shared" si="78"/>
        <v>0</v>
      </c>
      <c r="AO596" s="83">
        <f t="shared" si="78"/>
        <v>0</v>
      </c>
      <c r="AP596" s="85">
        <f t="shared" si="78"/>
        <v>0</v>
      </c>
      <c r="AQ596" s="84">
        <f t="shared" si="78"/>
        <v>0</v>
      </c>
      <c r="AR596" s="83">
        <f t="shared" si="78"/>
        <v>0</v>
      </c>
      <c r="AS596" s="85">
        <f t="shared" si="78"/>
        <v>15</v>
      </c>
      <c r="AT596" s="84">
        <f t="shared" si="78"/>
        <v>0</v>
      </c>
      <c r="AU596" s="83">
        <f t="shared" si="78"/>
        <v>0</v>
      </c>
      <c r="AV596" s="85">
        <f t="shared" si="78"/>
        <v>0</v>
      </c>
      <c r="AW596" s="84">
        <f t="shared" si="78"/>
        <v>0</v>
      </c>
      <c r="AX596" s="83">
        <f t="shared" si="78"/>
        <v>0</v>
      </c>
      <c r="AY596" s="82">
        <f t="shared" si="78"/>
        <v>0</v>
      </c>
      <c r="AZ596" s="81">
        <f t="shared" si="78"/>
        <v>0</v>
      </c>
      <c r="BA596" s="81">
        <f t="shared" si="78"/>
        <v>0</v>
      </c>
      <c r="BB596" s="80">
        <f t="shared" si="78"/>
        <v>0</v>
      </c>
      <c r="BC596" s="79" t="s">
        <v>136</v>
      </c>
      <c r="BF596" s="5">
        <f>SUM(AJ596:AL596)/$BG$5</f>
        <v>51</v>
      </c>
      <c r="BG596" s="5">
        <f>SUM(AM596:AO596,AY596)/$BG$5</f>
        <v>18</v>
      </c>
      <c r="BH596" s="5">
        <f>SUM(AP596:AR596,AZ596)/$BG$5</f>
        <v>0</v>
      </c>
      <c r="BI596" s="5">
        <f>SUM(AS596:AU596,BA596)/$BG$5</f>
        <v>15</v>
      </c>
      <c r="BJ596" s="5">
        <f>SUM(AV596:AX596,BB596)/$BG$5</f>
        <v>0</v>
      </c>
    </row>
    <row r="597" spans="2:62" ht="37.5" thickBot="1" x14ac:dyDescent="0.3">
      <c r="B597" s="78"/>
      <c r="C597" s="77"/>
      <c r="D597" s="206"/>
      <c r="E597" s="205"/>
      <c r="F597" s="205"/>
      <c r="G597" s="204"/>
      <c r="H597" s="73"/>
      <c r="I597" s="70"/>
      <c r="J597" s="70"/>
      <c r="K597" s="72"/>
      <c r="L597" s="70"/>
      <c r="M597" s="69"/>
      <c r="N597" s="70"/>
      <c r="O597" s="69"/>
      <c r="P597" s="70"/>
      <c r="Q597" s="69"/>
      <c r="R597" s="70"/>
      <c r="S597" s="69"/>
      <c r="T597" s="70"/>
      <c r="U597" s="69"/>
      <c r="V597" s="70"/>
      <c r="W597" s="69"/>
      <c r="X597" s="70"/>
      <c r="Y597" s="69"/>
      <c r="Z597" s="70"/>
      <c r="AA597" s="69"/>
      <c r="AB597" s="71"/>
      <c r="AC597" s="69"/>
      <c r="AD597" s="69"/>
      <c r="AE597" s="69"/>
      <c r="AF597" s="68"/>
      <c r="AG597" s="68"/>
      <c r="AH597" s="285"/>
      <c r="AI597" s="66" t="s">
        <v>135</v>
      </c>
      <c r="AJ597" s="65">
        <f t="shared" ref="AJ597:BB597" si="79">AJ596/3</f>
        <v>16.333333333333332</v>
      </c>
      <c r="AK597" s="64">
        <f t="shared" si="79"/>
        <v>0.66666666666666663</v>
      </c>
      <c r="AL597" s="63">
        <f t="shared" si="79"/>
        <v>0</v>
      </c>
      <c r="AM597" s="65">
        <f t="shared" si="79"/>
        <v>6</v>
      </c>
      <c r="AN597" s="64">
        <f t="shared" si="79"/>
        <v>0</v>
      </c>
      <c r="AO597" s="63">
        <f t="shared" si="79"/>
        <v>0</v>
      </c>
      <c r="AP597" s="65">
        <f t="shared" si="79"/>
        <v>0</v>
      </c>
      <c r="AQ597" s="64">
        <f t="shared" si="79"/>
        <v>0</v>
      </c>
      <c r="AR597" s="63">
        <f t="shared" si="79"/>
        <v>0</v>
      </c>
      <c r="AS597" s="65">
        <f t="shared" si="79"/>
        <v>5</v>
      </c>
      <c r="AT597" s="64">
        <f t="shared" si="79"/>
        <v>0</v>
      </c>
      <c r="AU597" s="63">
        <f t="shared" si="79"/>
        <v>0</v>
      </c>
      <c r="AV597" s="65">
        <f t="shared" si="79"/>
        <v>0</v>
      </c>
      <c r="AW597" s="64">
        <f t="shared" si="79"/>
        <v>0</v>
      </c>
      <c r="AX597" s="63">
        <f t="shared" si="79"/>
        <v>0</v>
      </c>
      <c r="AY597" s="62">
        <f t="shared" si="79"/>
        <v>0</v>
      </c>
      <c r="AZ597" s="61">
        <f t="shared" si="79"/>
        <v>0</v>
      </c>
      <c r="BA597" s="61">
        <f t="shared" si="79"/>
        <v>0</v>
      </c>
      <c r="BB597" s="60">
        <f t="shared" si="79"/>
        <v>0</v>
      </c>
      <c r="BC597" s="59" t="s">
        <v>134</v>
      </c>
    </row>
    <row r="598" spans="2:62" ht="28.15" customHeight="1" x14ac:dyDescent="0.2">
      <c r="B598" s="30"/>
      <c r="C598" s="338">
        <v>1</v>
      </c>
      <c r="D598" s="212"/>
      <c r="E598" s="198"/>
      <c r="F598" s="198"/>
      <c r="G598" s="197"/>
      <c r="H598" s="358" t="s">
        <v>370</v>
      </c>
      <c r="I598" s="390">
        <v>164</v>
      </c>
      <c r="J598" s="390">
        <v>32</v>
      </c>
      <c r="K598" s="390">
        <v>7</v>
      </c>
      <c r="L598" s="42" t="s">
        <v>131</v>
      </c>
      <c r="M598" s="43" t="s">
        <v>132</v>
      </c>
      <c r="N598" s="42" t="s">
        <v>129</v>
      </c>
      <c r="O598" s="43" t="s">
        <v>357</v>
      </c>
      <c r="P598" s="42" t="s">
        <v>128</v>
      </c>
      <c r="Q598" s="43" t="s">
        <v>458</v>
      </c>
      <c r="R598" s="42" t="s">
        <v>127</v>
      </c>
      <c r="S598" s="43" t="s">
        <v>684</v>
      </c>
      <c r="T598" s="42" t="s">
        <v>126</v>
      </c>
      <c r="U598" s="43" t="s">
        <v>485</v>
      </c>
      <c r="V598" s="42" t="s">
        <v>125</v>
      </c>
      <c r="W598" s="43" t="s">
        <v>349</v>
      </c>
      <c r="X598" s="42" t="s">
        <v>124</v>
      </c>
      <c r="Y598" s="43" t="s">
        <v>130</v>
      </c>
      <c r="Z598" s="42" t="s">
        <v>123</v>
      </c>
      <c r="AA598" s="43"/>
      <c r="AB598" s="196"/>
      <c r="AC598" s="43"/>
      <c r="AD598" s="196" t="s">
        <v>179</v>
      </c>
      <c r="AE598" s="58"/>
      <c r="AF598" s="421"/>
      <c r="AG598" s="421"/>
      <c r="AH598" s="279"/>
      <c r="AI598" s="306"/>
      <c r="AJ598" s="349">
        <f>SUMPRODUCT(LEN($M598:$AA601)-LEN(SUBSTITUTE($M598:$AA601,"A", "")))</f>
        <v>49</v>
      </c>
      <c r="AK598" s="352">
        <f>SUMPRODUCT(LEN($AD598:$AD601)-LEN(SUBSTITUTE($AD598:$AD601,"A", "")))</f>
        <v>2</v>
      </c>
      <c r="AL598" s="335">
        <f>SUMPRODUCT(LEN($AC598:$AC601)-LEN(SUBSTITUTE($AC598:$AC601,"A", "")))</f>
        <v>0</v>
      </c>
      <c r="AM598" s="349">
        <f>SUMPRODUCT(LEN($M598:$AA601)-LEN(SUBSTITUTE($M598:$AA601,"S", "")))</f>
        <v>18</v>
      </c>
      <c r="AN598" s="352">
        <f>SUMPRODUCT(LEN($AD598:$AD601)-LEN(SUBSTITUTE($AD598:$AD601,"S", "")))</f>
        <v>0</v>
      </c>
      <c r="AO598" s="335">
        <f>SUMPRODUCT(LEN($AC598:$AC601)-LEN(SUBSTITUTE($AC598:$AC601,"S", "")))</f>
        <v>0</v>
      </c>
      <c r="AP598" s="349">
        <f>SUMPRODUCT(LEN($M598:$AA601)-LEN(SUBSTITUTE($M598:$AA601,"F", "")))</f>
        <v>0</v>
      </c>
      <c r="AQ598" s="352">
        <f>SUMPRODUCT(LEN($AD598:$AD601)-LEN(SUBSTITUTE($AD598:$AD601,"F", "")))</f>
        <v>0</v>
      </c>
      <c r="AR598" s="335">
        <f>SUMPRODUCT(LEN($AC598:$AC601)-LEN(SUBSTITUTE($AC598:$AC601,"F", "")))</f>
        <v>0</v>
      </c>
      <c r="AS598" s="349">
        <f>SUMPRODUCT(LEN($M598:$AA601)-LEN(SUBSTITUTE($M598:$AA601,"G", "")))</f>
        <v>15</v>
      </c>
      <c r="AT598" s="352">
        <f>SUMPRODUCT(LEN($AD598:$AD601)-LEN(SUBSTITUTE($AD598:$AD601,"G", "")))</f>
        <v>0</v>
      </c>
      <c r="AU598" s="335">
        <f>SUMPRODUCT(LEN($AC598:$AC601)-LEN(SUBSTITUTE($AC598:$AC601,"G", "")))</f>
        <v>0</v>
      </c>
      <c r="AV598" s="349">
        <f>SUMPRODUCT(LEN($L598:$AA601)-LEN(SUBSTITUTE($L598:$AA601,"M", "")))</f>
        <v>0</v>
      </c>
      <c r="AW598" s="362">
        <f>SUMPRODUCT(LEN($AD598:$AD601)-LEN(SUBSTITUTE($AD598:$AD601,"M", "")))</f>
        <v>0</v>
      </c>
      <c r="AX598" s="374">
        <f>SUMPRODUCT(LEN($AC598:$AC601)-LEN(SUBSTITUTE($AC598:$AC601,"M", "")))</f>
        <v>0</v>
      </c>
      <c r="AY598" s="416">
        <f>SUMPRODUCT(LEN($AE598:$AE601)-LEN(SUBSTITUTE($AE598:$AE601,"S", "")))</f>
        <v>0</v>
      </c>
      <c r="AZ598" s="410">
        <f>SUMPRODUCT(LEN($AE598:$AE601)-LEN(SUBSTITUTE($AE598:$AE601,"F", "")))</f>
        <v>0</v>
      </c>
      <c r="BA598" s="410">
        <f>SUMPRODUCT(LEN($AE598:$AE601)-LEN(SUBSTITUTE($AE598:$AE601,"G", "")))</f>
        <v>0</v>
      </c>
      <c r="BB598" s="413">
        <f>SUMPRODUCT(LEN($AE598:$AE601)-LEN(SUBSTITUTE($AE598:$AE601,"M", "")))</f>
        <v>0</v>
      </c>
    </row>
    <row r="599" spans="2:62" ht="28.15" customHeight="1" thickBot="1" x14ac:dyDescent="0.25">
      <c r="B599" s="30"/>
      <c r="C599" s="339"/>
      <c r="D599" s="221"/>
      <c r="E599" s="195"/>
      <c r="F599" s="195"/>
      <c r="G599" s="194"/>
      <c r="H599" s="359"/>
      <c r="I599" s="391"/>
      <c r="J599" s="391"/>
      <c r="K599" s="391"/>
      <c r="L599" s="33" t="s">
        <v>122</v>
      </c>
      <c r="M599" s="55" t="s">
        <v>493</v>
      </c>
      <c r="N599" s="33" t="s">
        <v>121</v>
      </c>
      <c r="O599" s="55" t="s">
        <v>527</v>
      </c>
      <c r="P599" s="33" t="s">
        <v>120</v>
      </c>
      <c r="Q599" s="55" t="s">
        <v>789</v>
      </c>
      <c r="R599" s="33" t="s">
        <v>119</v>
      </c>
      <c r="S599" s="55" t="s">
        <v>1007</v>
      </c>
      <c r="T599" s="33" t="s">
        <v>118</v>
      </c>
      <c r="U599" s="55" t="s">
        <v>495</v>
      </c>
      <c r="V599" s="33" t="s">
        <v>117</v>
      </c>
      <c r="W599" s="55" t="s">
        <v>347</v>
      </c>
      <c r="X599" s="33" t="s">
        <v>116</v>
      </c>
      <c r="Y599" s="55"/>
      <c r="Z599" s="33" t="s">
        <v>115</v>
      </c>
      <c r="AA599" s="55"/>
      <c r="AB599" s="193"/>
      <c r="AC599" s="55"/>
      <c r="AD599" s="193"/>
      <c r="AE599" s="57"/>
      <c r="AF599" s="422"/>
      <c r="AG599" s="422"/>
      <c r="AH599" s="278"/>
      <c r="AI599" s="306"/>
      <c r="AJ599" s="379"/>
      <c r="AK599" s="347"/>
      <c r="AL599" s="377"/>
      <c r="AM599" s="379"/>
      <c r="AN599" s="347"/>
      <c r="AO599" s="377"/>
      <c r="AP599" s="379"/>
      <c r="AQ599" s="347"/>
      <c r="AR599" s="377"/>
      <c r="AS599" s="379"/>
      <c r="AT599" s="347"/>
      <c r="AU599" s="377"/>
      <c r="AV599" s="379"/>
      <c r="AW599" s="372"/>
      <c r="AX599" s="375"/>
      <c r="AY599" s="417"/>
      <c r="AZ599" s="411"/>
      <c r="BA599" s="411"/>
      <c r="BB599" s="414"/>
    </row>
    <row r="600" spans="2:62" ht="28.15" customHeight="1" x14ac:dyDescent="0.2">
      <c r="B600" s="30"/>
      <c r="C600" s="340"/>
      <c r="D600" s="218"/>
      <c r="E600" s="192"/>
      <c r="F600" s="192"/>
      <c r="G600" s="191"/>
      <c r="H600" s="360">
        <v>244</v>
      </c>
      <c r="I600" s="392"/>
      <c r="J600" s="392"/>
      <c r="K600" s="392"/>
      <c r="L600" s="25" t="s">
        <v>114</v>
      </c>
      <c r="M600" s="114" t="s">
        <v>132</v>
      </c>
      <c r="N600" s="25" t="s">
        <v>112</v>
      </c>
      <c r="O600" s="114" t="s">
        <v>984</v>
      </c>
      <c r="P600" s="25" t="s">
        <v>111</v>
      </c>
      <c r="Q600" s="114" t="s">
        <v>493</v>
      </c>
      <c r="R600" s="25" t="s">
        <v>110</v>
      </c>
      <c r="S600" s="114" t="s">
        <v>707</v>
      </c>
      <c r="T600" s="25" t="s">
        <v>109</v>
      </c>
      <c r="U600" s="114" t="s">
        <v>498</v>
      </c>
      <c r="V600" s="25" t="s">
        <v>108</v>
      </c>
      <c r="W600" s="114" t="s">
        <v>354</v>
      </c>
      <c r="X600" s="25" t="s">
        <v>107</v>
      </c>
      <c r="Y600" s="114"/>
      <c r="Z600" s="25" t="s">
        <v>106</v>
      </c>
      <c r="AA600" s="114"/>
      <c r="AB600" s="190"/>
      <c r="AC600" s="114"/>
      <c r="AD600" s="190"/>
      <c r="AE600" s="57"/>
      <c r="AF600" s="422"/>
      <c r="AG600" s="422"/>
      <c r="AH600" s="278"/>
      <c r="AI600" s="306"/>
      <c r="AJ600" s="379"/>
      <c r="AK600" s="347"/>
      <c r="AL600" s="377"/>
      <c r="AM600" s="379"/>
      <c r="AN600" s="347"/>
      <c r="AO600" s="377"/>
      <c r="AP600" s="379"/>
      <c r="AQ600" s="347"/>
      <c r="AR600" s="377"/>
      <c r="AS600" s="379"/>
      <c r="AT600" s="347"/>
      <c r="AU600" s="377"/>
      <c r="AV600" s="379"/>
      <c r="AW600" s="372"/>
      <c r="AX600" s="375"/>
      <c r="AY600" s="417"/>
      <c r="AZ600" s="411"/>
      <c r="BA600" s="411"/>
      <c r="BB600" s="414"/>
    </row>
    <row r="601" spans="2:62" ht="28.15" customHeight="1" thickBot="1" x14ac:dyDescent="0.25">
      <c r="B601" s="30"/>
      <c r="C601" s="355"/>
      <c r="D601" s="246"/>
      <c r="E601" s="200"/>
      <c r="F601" s="200"/>
      <c r="G601" s="199"/>
      <c r="H601" s="361"/>
      <c r="I601" s="393"/>
      <c r="J601" s="393"/>
      <c r="K601" s="393"/>
      <c r="L601" s="50" t="s">
        <v>105</v>
      </c>
      <c r="M601" s="51" t="s">
        <v>458</v>
      </c>
      <c r="N601" s="50" t="s">
        <v>104</v>
      </c>
      <c r="O601" s="51" t="s">
        <v>527</v>
      </c>
      <c r="P601" s="50" t="s">
        <v>103</v>
      </c>
      <c r="Q601" s="51" t="s">
        <v>679</v>
      </c>
      <c r="R601" s="50" t="s">
        <v>102</v>
      </c>
      <c r="S601" s="51" t="s">
        <v>502</v>
      </c>
      <c r="T601" s="50">
        <v>20</v>
      </c>
      <c r="U601" s="51" t="s">
        <v>498</v>
      </c>
      <c r="V601" s="50" t="s">
        <v>101</v>
      </c>
      <c r="W601" s="51" t="s">
        <v>130</v>
      </c>
      <c r="X601" s="50" t="s">
        <v>100</v>
      </c>
      <c r="Y601" s="51"/>
      <c r="Z601" s="50" t="s">
        <v>99</v>
      </c>
      <c r="AA601" s="51"/>
      <c r="AB601" s="187"/>
      <c r="AC601" s="51"/>
      <c r="AD601" s="187"/>
      <c r="AE601" s="56"/>
      <c r="AF601" s="424"/>
      <c r="AG601" s="424"/>
      <c r="AH601" s="280"/>
      <c r="AI601" s="306"/>
      <c r="AJ601" s="380"/>
      <c r="AK601" s="381"/>
      <c r="AL601" s="378"/>
      <c r="AM601" s="380"/>
      <c r="AN601" s="381"/>
      <c r="AO601" s="378"/>
      <c r="AP601" s="380"/>
      <c r="AQ601" s="381"/>
      <c r="AR601" s="378"/>
      <c r="AS601" s="380"/>
      <c r="AT601" s="381"/>
      <c r="AU601" s="378"/>
      <c r="AV601" s="380"/>
      <c r="AW601" s="373"/>
      <c r="AX601" s="376"/>
      <c r="AY601" s="418"/>
      <c r="AZ601" s="412"/>
      <c r="BA601" s="412"/>
      <c r="BB601" s="415"/>
    </row>
    <row r="602" spans="2:62" ht="28.15" customHeight="1" x14ac:dyDescent="0.2">
      <c r="B602" s="30"/>
      <c r="C602" s="338">
        <v>2</v>
      </c>
      <c r="D602" s="212"/>
      <c r="E602" s="198"/>
      <c r="F602" s="198"/>
      <c r="G602" s="197"/>
      <c r="H602" s="358"/>
      <c r="I602" s="390"/>
      <c r="J602" s="390"/>
      <c r="K602" s="390"/>
      <c r="L602" s="42" t="s">
        <v>131</v>
      </c>
      <c r="M602" s="43"/>
      <c r="N602" s="42" t="s">
        <v>129</v>
      </c>
      <c r="O602" s="43"/>
      <c r="P602" s="42" t="s">
        <v>128</v>
      </c>
      <c r="Q602" s="43"/>
      <c r="R602" s="42" t="s">
        <v>127</v>
      </c>
      <c r="S602" s="43"/>
      <c r="T602" s="42" t="s">
        <v>126</v>
      </c>
      <c r="U602" s="43"/>
      <c r="V602" s="42" t="s">
        <v>125</v>
      </c>
      <c r="W602" s="43"/>
      <c r="X602" s="42" t="s">
        <v>124</v>
      </c>
      <c r="Y602" s="43"/>
      <c r="Z602" s="42" t="s">
        <v>123</v>
      </c>
      <c r="AA602" s="43"/>
      <c r="AB602" s="196"/>
      <c r="AC602" s="43"/>
      <c r="AD602" s="196"/>
      <c r="AE602" s="39"/>
      <c r="AF602" s="421"/>
      <c r="AG602" s="421"/>
      <c r="AH602" s="279"/>
      <c r="AI602" s="306"/>
      <c r="AJ602" s="349">
        <f>SUMPRODUCT(LEN($M602:$AA605)-LEN(SUBSTITUTE($M602:$AA605,"A", "")))</f>
        <v>0</v>
      </c>
      <c r="AK602" s="352">
        <f>SUMPRODUCT(LEN($AD602:$AD605)-LEN(SUBSTITUTE($AD602:$AD605,"A", "")))</f>
        <v>0</v>
      </c>
      <c r="AL602" s="335">
        <f>SUMPRODUCT(LEN($AC602:$AC605)-LEN(SUBSTITUTE($AC602:$AC605,"A", "")))</f>
        <v>0</v>
      </c>
      <c r="AM602" s="349">
        <f>SUMPRODUCT(LEN($M602:$AA605)-LEN(SUBSTITUTE($M602:$AA605,"S", "")))</f>
        <v>0</v>
      </c>
      <c r="AN602" s="352">
        <f>SUMPRODUCT(LEN($AD602:$AD605)-LEN(SUBSTITUTE($AD602:$AD605,"S", "")))</f>
        <v>0</v>
      </c>
      <c r="AO602" s="335">
        <f>SUMPRODUCT(LEN($AC602:$AC605)-LEN(SUBSTITUTE($AC602:$AC605,"S", "")))</f>
        <v>0</v>
      </c>
      <c r="AP602" s="349">
        <f>SUMPRODUCT(LEN($M602:$AA605)-LEN(SUBSTITUTE($M602:$AA605,"F", "")))</f>
        <v>0</v>
      </c>
      <c r="AQ602" s="352">
        <f>SUMPRODUCT(LEN($AD602:$AD605)-LEN(SUBSTITUTE($AD602:$AD605,"F", "")))</f>
        <v>0</v>
      </c>
      <c r="AR602" s="335">
        <f>SUMPRODUCT(LEN($AC602:$AC605)-LEN(SUBSTITUTE($AC602:$AC605,"F", "")))</f>
        <v>0</v>
      </c>
      <c r="AS602" s="349">
        <f>SUMPRODUCT(LEN($M602:$AA605)-LEN(SUBSTITUTE($M602:$AA605,"G", "")))</f>
        <v>0</v>
      </c>
      <c r="AT602" s="352">
        <f>SUMPRODUCT(LEN($AD602:$AD605)-LEN(SUBSTITUTE($AD602:$AD605,"G", "")))</f>
        <v>0</v>
      </c>
      <c r="AU602" s="335">
        <f>SUMPRODUCT(LEN($AC602:$AC605)-LEN(SUBSTITUTE($AC602:$AC605,"G", "")))</f>
        <v>0</v>
      </c>
      <c r="AV602" s="349">
        <f>SUMPRODUCT(LEN($L602:$AA605)-LEN(SUBSTITUTE($L602:$AA605,"M", "")))</f>
        <v>0</v>
      </c>
      <c r="AW602" s="362">
        <f>SUMPRODUCT(LEN($AD602:$AD605)-LEN(SUBSTITUTE($AD602:$AD605,"M", "")))</f>
        <v>0</v>
      </c>
      <c r="AX602" s="374">
        <f>SUMPRODUCT(LEN($AC602:$AC605)-LEN(SUBSTITUTE($AC602:$AC605,"M", "")))</f>
        <v>0</v>
      </c>
      <c r="AY602" s="416">
        <f>SUMPRODUCT(LEN($AE602:$AE605)-LEN(SUBSTITUTE($AE602:$AE605,"S", "")))</f>
        <v>0</v>
      </c>
      <c r="AZ602" s="410">
        <f>SUMPRODUCT(LEN($AE602:$AE605)-LEN(SUBSTITUTE($AE602:$AE605,"F", "")))</f>
        <v>0</v>
      </c>
      <c r="BA602" s="410">
        <f>SUMPRODUCT(LEN($AE602:$AE605)-LEN(SUBSTITUTE($AE602:$AE605,"G", "")))</f>
        <v>0</v>
      </c>
      <c r="BB602" s="413">
        <f>SUMPRODUCT(LEN($AE602:$AE605)-LEN(SUBSTITUTE($AE602:$AE605,"M", "")))</f>
        <v>0</v>
      </c>
    </row>
    <row r="603" spans="2:62" ht="28.15" customHeight="1" thickBot="1" x14ac:dyDescent="0.25">
      <c r="B603" s="30"/>
      <c r="C603" s="339"/>
      <c r="D603" s="221"/>
      <c r="E603" s="195"/>
      <c r="F603" s="195"/>
      <c r="G603" s="194"/>
      <c r="H603" s="359"/>
      <c r="I603" s="391"/>
      <c r="J603" s="391"/>
      <c r="K603" s="391"/>
      <c r="L603" s="33" t="s">
        <v>122</v>
      </c>
      <c r="M603" s="55"/>
      <c r="N603" s="33" t="s">
        <v>121</v>
      </c>
      <c r="O603" s="55"/>
      <c r="P603" s="33" t="s">
        <v>120</v>
      </c>
      <c r="Q603" s="55"/>
      <c r="R603" s="33" t="s">
        <v>119</v>
      </c>
      <c r="S603" s="55"/>
      <c r="T603" s="33" t="s">
        <v>118</v>
      </c>
      <c r="U603" s="55"/>
      <c r="V603" s="33" t="s">
        <v>117</v>
      </c>
      <c r="W603" s="55"/>
      <c r="X603" s="33" t="s">
        <v>116</v>
      </c>
      <c r="Y603" s="55"/>
      <c r="Z603" s="33" t="s">
        <v>115</v>
      </c>
      <c r="AA603" s="55"/>
      <c r="AB603" s="193"/>
      <c r="AC603" s="55"/>
      <c r="AD603" s="193"/>
      <c r="AE603" s="22"/>
      <c r="AF603" s="422"/>
      <c r="AG603" s="422"/>
      <c r="AH603" s="278"/>
      <c r="AI603" s="306"/>
      <c r="AJ603" s="379"/>
      <c r="AK603" s="347"/>
      <c r="AL603" s="377"/>
      <c r="AM603" s="379"/>
      <c r="AN603" s="347"/>
      <c r="AO603" s="377"/>
      <c r="AP603" s="379"/>
      <c r="AQ603" s="347"/>
      <c r="AR603" s="377"/>
      <c r="AS603" s="379"/>
      <c r="AT603" s="347"/>
      <c r="AU603" s="377"/>
      <c r="AV603" s="379"/>
      <c r="AW603" s="372"/>
      <c r="AX603" s="375"/>
      <c r="AY603" s="417"/>
      <c r="AZ603" s="411"/>
      <c r="BA603" s="411"/>
      <c r="BB603" s="414"/>
    </row>
    <row r="604" spans="2:62" ht="28.15" customHeight="1" x14ac:dyDescent="0.2">
      <c r="B604" s="30"/>
      <c r="C604" s="340"/>
      <c r="D604" s="218"/>
      <c r="E604" s="192"/>
      <c r="F604" s="192"/>
      <c r="G604" s="191"/>
      <c r="H604" s="360"/>
      <c r="I604" s="392"/>
      <c r="J604" s="392"/>
      <c r="K604" s="392"/>
      <c r="L604" s="25" t="s">
        <v>114</v>
      </c>
      <c r="M604" s="114"/>
      <c r="N604" s="25" t="s">
        <v>112</v>
      </c>
      <c r="O604" s="114"/>
      <c r="P604" s="25" t="s">
        <v>111</v>
      </c>
      <c r="Q604" s="114"/>
      <c r="R604" s="25" t="s">
        <v>110</v>
      </c>
      <c r="S604" s="114"/>
      <c r="T604" s="25" t="s">
        <v>109</v>
      </c>
      <c r="U604" s="114"/>
      <c r="V604" s="25" t="s">
        <v>108</v>
      </c>
      <c r="W604" s="114"/>
      <c r="X604" s="25" t="s">
        <v>107</v>
      </c>
      <c r="Y604" s="114"/>
      <c r="Z604" s="25" t="s">
        <v>106</v>
      </c>
      <c r="AA604" s="114"/>
      <c r="AB604" s="190"/>
      <c r="AC604" s="114"/>
      <c r="AD604" s="190"/>
      <c r="AE604" s="22"/>
      <c r="AF604" s="422"/>
      <c r="AG604" s="422"/>
      <c r="AH604" s="278"/>
      <c r="AI604" s="306"/>
      <c r="AJ604" s="379"/>
      <c r="AK604" s="347"/>
      <c r="AL604" s="377"/>
      <c r="AM604" s="379"/>
      <c r="AN604" s="347"/>
      <c r="AO604" s="377"/>
      <c r="AP604" s="379"/>
      <c r="AQ604" s="347"/>
      <c r="AR604" s="377"/>
      <c r="AS604" s="379"/>
      <c r="AT604" s="347"/>
      <c r="AU604" s="377"/>
      <c r="AV604" s="379"/>
      <c r="AW604" s="372"/>
      <c r="AX604" s="375"/>
      <c r="AY604" s="417"/>
      <c r="AZ604" s="411"/>
      <c r="BA604" s="411"/>
      <c r="BB604" s="414"/>
    </row>
    <row r="605" spans="2:62" ht="28.15" customHeight="1" thickBot="1" x14ac:dyDescent="0.25">
      <c r="B605" s="30"/>
      <c r="C605" s="355"/>
      <c r="D605" s="246"/>
      <c r="E605" s="200"/>
      <c r="F605" s="200"/>
      <c r="G605" s="199"/>
      <c r="H605" s="361"/>
      <c r="I605" s="393"/>
      <c r="J605" s="393"/>
      <c r="K605" s="393"/>
      <c r="L605" s="50" t="s">
        <v>105</v>
      </c>
      <c r="M605" s="51"/>
      <c r="N605" s="50" t="s">
        <v>104</v>
      </c>
      <c r="O605" s="51"/>
      <c r="P605" s="50" t="s">
        <v>103</v>
      </c>
      <c r="Q605" s="51"/>
      <c r="R605" s="50" t="s">
        <v>102</v>
      </c>
      <c r="S605" s="51"/>
      <c r="T605" s="50">
        <v>20</v>
      </c>
      <c r="U605" s="51"/>
      <c r="V605" s="50" t="s">
        <v>101</v>
      </c>
      <c r="W605" s="51"/>
      <c r="X605" s="50" t="s">
        <v>100</v>
      </c>
      <c r="Y605" s="51"/>
      <c r="Z605" s="50" t="s">
        <v>99</v>
      </c>
      <c r="AA605" s="51"/>
      <c r="AB605" s="187"/>
      <c r="AC605" s="51"/>
      <c r="AD605" s="187"/>
      <c r="AE605" s="48"/>
      <c r="AF605" s="424"/>
      <c r="AG605" s="424"/>
      <c r="AH605" s="280"/>
      <c r="AI605" s="306"/>
      <c r="AJ605" s="380"/>
      <c r="AK605" s="381"/>
      <c r="AL605" s="378"/>
      <c r="AM605" s="380"/>
      <c r="AN605" s="381"/>
      <c r="AO605" s="378"/>
      <c r="AP605" s="380"/>
      <c r="AQ605" s="381"/>
      <c r="AR605" s="378"/>
      <c r="AS605" s="380"/>
      <c r="AT605" s="381"/>
      <c r="AU605" s="378"/>
      <c r="AV605" s="380"/>
      <c r="AW605" s="373"/>
      <c r="AX605" s="376"/>
      <c r="AY605" s="418"/>
      <c r="AZ605" s="412"/>
      <c r="BA605" s="412"/>
      <c r="BB605" s="415"/>
    </row>
    <row r="606" spans="2:62" ht="28.15" customHeight="1" x14ac:dyDescent="0.2">
      <c r="B606" s="30"/>
      <c r="C606" s="338">
        <v>3</v>
      </c>
      <c r="D606" s="212"/>
      <c r="E606" s="198"/>
      <c r="F606" s="198"/>
      <c r="G606" s="197"/>
      <c r="H606" s="358"/>
      <c r="I606" s="390"/>
      <c r="J606" s="390"/>
      <c r="K606" s="390"/>
      <c r="L606" s="42" t="s">
        <v>131</v>
      </c>
      <c r="M606" s="43"/>
      <c r="N606" s="42" t="s">
        <v>129</v>
      </c>
      <c r="O606" s="43"/>
      <c r="P606" s="42" t="s">
        <v>128</v>
      </c>
      <c r="Q606" s="43"/>
      <c r="R606" s="42" t="s">
        <v>127</v>
      </c>
      <c r="S606" s="43"/>
      <c r="T606" s="42" t="s">
        <v>126</v>
      </c>
      <c r="U606" s="43"/>
      <c r="V606" s="42" t="s">
        <v>125</v>
      </c>
      <c r="W606" s="43"/>
      <c r="X606" s="42" t="s">
        <v>124</v>
      </c>
      <c r="Y606" s="43"/>
      <c r="Z606" s="42" t="s">
        <v>123</v>
      </c>
      <c r="AA606" s="43"/>
      <c r="AB606" s="196"/>
      <c r="AC606" s="43"/>
      <c r="AD606" s="196"/>
      <c r="AE606" s="39"/>
      <c r="AF606" s="421"/>
      <c r="AG606" s="421"/>
      <c r="AH606" s="279"/>
      <c r="AI606" s="306"/>
      <c r="AJ606" s="349">
        <f>SUMPRODUCT(LEN($M606:$AA609)-LEN(SUBSTITUTE($M606:$AA609,"A", "")))</f>
        <v>0</v>
      </c>
      <c r="AK606" s="352">
        <f>SUMPRODUCT(LEN($AD606:$AD609)-LEN(SUBSTITUTE($AD606:$AD609,"A", "")))</f>
        <v>0</v>
      </c>
      <c r="AL606" s="335">
        <f>SUMPRODUCT(LEN($AC606:$AC609)-LEN(SUBSTITUTE($AC606:$AC609,"A", "")))</f>
        <v>0</v>
      </c>
      <c r="AM606" s="349">
        <f>SUMPRODUCT(LEN($M606:$AA609)-LEN(SUBSTITUTE($M606:$AA609,"S", "")))</f>
        <v>0</v>
      </c>
      <c r="AN606" s="352">
        <f>SUMPRODUCT(LEN($AD606:$AD609)-LEN(SUBSTITUTE($AD606:$AD609,"S", "")))</f>
        <v>0</v>
      </c>
      <c r="AO606" s="335">
        <f>SUMPRODUCT(LEN($AC606:$AC609)-LEN(SUBSTITUTE($AC606:$AC609,"S", "")))</f>
        <v>0</v>
      </c>
      <c r="AP606" s="349">
        <f>SUMPRODUCT(LEN($M606:$AA609)-LEN(SUBSTITUTE($M606:$AA609,"F", "")))</f>
        <v>0</v>
      </c>
      <c r="AQ606" s="352">
        <f>SUMPRODUCT(LEN($AD606:$AD609)-LEN(SUBSTITUTE($AD606:$AD609,"F", "")))</f>
        <v>0</v>
      </c>
      <c r="AR606" s="335">
        <f>SUMPRODUCT(LEN($AC606:$AC609)-LEN(SUBSTITUTE($AC606:$AC609,"F", "")))</f>
        <v>0</v>
      </c>
      <c r="AS606" s="349">
        <f>SUMPRODUCT(LEN($M606:$AA609)-LEN(SUBSTITUTE($M606:$AA609,"G", "")))</f>
        <v>0</v>
      </c>
      <c r="AT606" s="352">
        <f>SUMPRODUCT(LEN($AD606:$AD609)-LEN(SUBSTITUTE($AD606:$AD609,"G", "")))</f>
        <v>0</v>
      </c>
      <c r="AU606" s="335">
        <f>SUMPRODUCT(LEN($AC606:$AC609)-LEN(SUBSTITUTE($AC606:$AC609,"G", "")))</f>
        <v>0</v>
      </c>
      <c r="AV606" s="349">
        <f>SUMPRODUCT(LEN($L606:$AA609)-LEN(SUBSTITUTE($L606:$AA609,"M", "")))</f>
        <v>0</v>
      </c>
      <c r="AW606" s="362">
        <f>SUMPRODUCT(LEN($AD606:$AD609)-LEN(SUBSTITUTE($AD606:$AD609,"M", "")))</f>
        <v>0</v>
      </c>
      <c r="AX606" s="374">
        <f>SUMPRODUCT(LEN($AC606:$AC609)-LEN(SUBSTITUTE($AC606:$AC609,"M", "")))</f>
        <v>0</v>
      </c>
      <c r="AY606" s="416">
        <f>SUMPRODUCT(LEN($AE606:$AE609)-LEN(SUBSTITUTE($AE606:$AE609,"S", "")))</f>
        <v>0</v>
      </c>
      <c r="AZ606" s="410">
        <f>SUMPRODUCT(LEN($AE606:$AE609)-LEN(SUBSTITUTE($AE606:$AE609,"F", "")))</f>
        <v>0</v>
      </c>
      <c r="BA606" s="410">
        <f>SUMPRODUCT(LEN($AE606:$AE609)-LEN(SUBSTITUTE($AE606:$AE609,"G", "")))</f>
        <v>0</v>
      </c>
      <c r="BB606" s="413">
        <f>SUMPRODUCT(LEN($AE606:$AE609)-LEN(SUBSTITUTE($AE606:$AE609,"M", "")))</f>
        <v>0</v>
      </c>
    </row>
    <row r="607" spans="2:62" ht="28.15" customHeight="1" thickBot="1" x14ac:dyDescent="0.25">
      <c r="B607" s="30"/>
      <c r="C607" s="339"/>
      <c r="D607" s="221"/>
      <c r="E607" s="195"/>
      <c r="F607" s="195"/>
      <c r="G607" s="194"/>
      <c r="H607" s="359"/>
      <c r="I607" s="391"/>
      <c r="J607" s="391"/>
      <c r="K607" s="391"/>
      <c r="L607" s="33" t="s">
        <v>122</v>
      </c>
      <c r="M607" s="55"/>
      <c r="N607" s="33" t="s">
        <v>121</v>
      </c>
      <c r="O607" s="55"/>
      <c r="P607" s="33" t="s">
        <v>120</v>
      </c>
      <c r="Q607" s="55"/>
      <c r="R607" s="33" t="s">
        <v>119</v>
      </c>
      <c r="S607" s="55"/>
      <c r="T607" s="33" t="s">
        <v>118</v>
      </c>
      <c r="U607" s="55"/>
      <c r="V607" s="33" t="s">
        <v>117</v>
      </c>
      <c r="W607" s="55"/>
      <c r="X607" s="33" t="s">
        <v>116</v>
      </c>
      <c r="Y607" s="55"/>
      <c r="Z607" s="33" t="s">
        <v>115</v>
      </c>
      <c r="AA607" s="55"/>
      <c r="AB607" s="193"/>
      <c r="AC607" s="55"/>
      <c r="AD607" s="193"/>
      <c r="AE607" s="22"/>
      <c r="AF607" s="422"/>
      <c r="AG607" s="422"/>
      <c r="AH607" s="278"/>
      <c r="AI607" s="306"/>
      <c r="AJ607" s="379"/>
      <c r="AK607" s="347"/>
      <c r="AL607" s="377"/>
      <c r="AM607" s="379"/>
      <c r="AN607" s="347"/>
      <c r="AO607" s="377"/>
      <c r="AP607" s="379"/>
      <c r="AQ607" s="347"/>
      <c r="AR607" s="377"/>
      <c r="AS607" s="379"/>
      <c r="AT607" s="347"/>
      <c r="AU607" s="377"/>
      <c r="AV607" s="379"/>
      <c r="AW607" s="372"/>
      <c r="AX607" s="375"/>
      <c r="AY607" s="417"/>
      <c r="AZ607" s="411"/>
      <c r="BA607" s="411"/>
      <c r="BB607" s="414"/>
    </row>
    <row r="608" spans="2:62" ht="28.15" customHeight="1" x14ac:dyDescent="0.2">
      <c r="B608" s="30"/>
      <c r="C608" s="340"/>
      <c r="D608" s="218"/>
      <c r="E608" s="192"/>
      <c r="F608" s="192"/>
      <c r="G608" s="191"/>
      <c r="H608" s="360"/>
      <c r="I608" s="392"/>
      <c r="J608" s="392"/>
      <c r="K608" s="392"/>
      <c r="L608" s="25" t="s">
        <v>114</v>
      </c>
      <c r="M608" s="114"/>
      <c r="N608" s="25" t="s">
        <v>112</v>
      </c>
      <c r="O608" s="114"/>
      <c r="P608" s="25" t="s">
        <v>111</v>
      </c>
      <c r="Q608" s="114"/>
      <c r="R608" s="25" t="s">
        <v>110</v>
      </c>
      <c r="S608" s="114"/>
      <c r="T608" s="25" t="s">
        <v>109</v>
      </c>
      <c r="U608" s="114"/>
      <c r="V608" s="25" t="s">
        <v>108</v>
      </c>
      <c r="W608" s="114"/>
      <c r="X608" s="25" t="s">
        <v>107</v>
      </c>
      <c r="Y608" s="114"/>
      <c r="Z608" s="25" t="s">
        <v>106</v>
      </c>
      <c r="AA608" s="114"/>
      <c r="AB608" s="190"/>
      <c r="AC608" s="114"/>
      <c r="AD608" s="190"/>
      <c r="AE608" s="22"/>
      <c r="AF608" s="422"/>
      <c r="AG608" s="422"/>
      <c r="AH608" s="278"/>
      <c r="AI608" s="306"/>
      <c r="AJ608" s="379"/>
      <c r="AK608" s="347"/>
      <c r="AL608" s="377"/>
      <c r="AM608" s="379"/>
      <c r="AN608" s="347"/>
      <c r="AO608" s="377"/>
      <c r="AP608" s="379"/>
      <c r="AQ608" s="347"/>
      <c r="AR608" s="377"/>
      <c r="AS608" s="379"/>
      <c r="AT608" s="347"/>
      <c r="AU608" s="377"/>
      <c r="AV608" s="379"/>
      <c r="AW608" s="372"/>
      <c r="AX608" s="375"/>
      <c r="AY608" s="417"/>
      <c r="AZ608" s="411"/>
      <c r="BA608" s="411"/>
      <c r="BB608" s="414"/>
    </row>
    <row r="609" spans="2:62" ht="28.15" customHeight="1" thickBot="1" x14ac:dyDescent="0.25">
      <c r="B609" s="20"/>
      <c r="C609" s="341"/>
      <c r="D609" s="215"/>
      <c r="E609" s="189"/>
      <c r="F609" s="189"/>
      <c r="G609" s="188"/>
      <c r="H609" s="361"/>
      <c r="I609" s="394"/>
      <c r="J609" s="394"/>
      <c r="K609" s="394"/>
      <c r="L609" s="15" t="s">
        <v>105</v>
      </c>
      <c r="M609" s="16"/>
      <c r="N609" s="15" t="s">
        <v>104</v>
      </c>
      <c r="O609" s="16"/>
      <c r="P609" s="15" t="s">
        <v>103</v>
      </c>
      <c r="Q609" s="16"/>
      <c r="R609" s="15" t="s">
        <v>102</v>
      </c>
      <c r="S609" s="16"/>
      <c r="T609" s="15">
        <v>20</v>
      </c>
      <c r="U609" s="16"/>
      <c r="V609" s="15" t="s">
        <v>101</v>
      </c>
      <c r="W609" s="16"/>
      <c r="X609" s="15" t="s">
        <v>100</v>
      </c>
      <c r="Y609" s="16"/>
      <c r="Z609" s="15" t="s">
        <v>99</v>
      </c>
      <c r="AA609" s="16"/>
      <c r="AB609" s="187"/>
      <c r="AC609" s="16"/>
      <c r="AD609" s="186"/>
      <c r="AE609" s="11"/>
      <c r="AF609" s="423"/>
      <c r="AG609" s="423"/>
      <c r="AH609" s="277"/>
      <c r="AI609" s="306"/>
      <c r="AJ609" s="380"/>
      <c r="AK609" s="381"/>
      <c r="AL609" s="378"/>
      <c r="AM609" s="380"/>
      <c r="AN609" s="381"/>
      <c r="AO609" s="378"/>
      <c r="AP609" s="380"/>
      <c r="AQ609" s="381"/>
      <c r="AR609" s="378"/>
      <c r="AS609" s="380"/>
      <c r="AT609" s="381"/>
      <c r="AU609" s="378"/>
      <c r="AV609" s="380"/>
      <c r="AW609" s="373"/>
      <c r="AX609" s="376"/>
      <c r="AY609" s="418"/>
      <c r="AZ609" s="412"/>
      <c r="BA609" s="412"/>
      <c r="BB609" s="415"/>
    </row>
    <row r="610" spans="2:62" ht="85.9" customHeight="1" thickTop="1" thickBot="1" x14ac:dyDescent="0.35">
      <c r="B610" s="113" t="s">
        <v>173</v>
      </c>
      <c r="C610" s="103" t="s">
        <v>172</v>
      </c>
      <c r="D610" s="108" t="s">
        <v>171</v>
      </c>
      <c r="E610" s="211" t="s">
        <v>170</v>
      </c>
      <c r="F610" s="210"/>
      <c r="G610" s="209"/>
      <c r="H610" s="109" t="s">
        <v>169</v>
      </c>
      <c r="I610" s="108" t="s">
        <v>96</v>
      </c>
      <c r="J610" s="108" t="s">
        <v>168</v>
      </c>
      <c r="K610" s="108" t="s">
        <v>97</v>
      </c>
      <c r="L610" s="365" t="s">
        <v>167</v>
      </c>
      <c r="M610" s="366"/>
      <c r="N610" s="365" t="s">
        <v>166</v>
      </c>
      <c r="O610" s="366"/>
      <c r="P610" s="365" t="s">
        <v>166</v>
      </c>
      <c r="Q610" s="367"/>
      <c r="R610" s="365" t="s">
        <v>166</v>
      </c>
      <c r="S610" s="367"/>
      <c r="T610" s="365" t="s">
        <v>166</v>
      </c>
      <c r="U610" s="367"/>
      <c r="V610" s="365" t="s">
        <v>166</v>
      </c>
      <c r="W610" s="367"/>
      <c r="X610" s="365" t="s">
        <v>166</v>
      </c>
      <c r="Y610" s="367"/>
      <c r="Z610" s="365" t="s">
        <v>166</v>
      </c>
      <c r="AA610" s="367"/>
      <c r="AB610" s="368" t="s">
        <v>165</v>
      </c>
      <c r="AC610" s="367"/>
      <c r="AD610" s="109" t="s">
        <v>164</v>
      </c>
      <c r="AE610" s="109" t="s">
        <v>163</v>
      </c>
      <c r="AF610" s="108" t="s">
        <v>162</v>
      </c>
      <c r="AG610" s="108" t="s">
        <v>161</v>
      </c>
      <c r="AH610" s="286" t="s">
        <v>160</v>
      </c>
      <c r="AI610" s="293"/>
      <c r="AJ610" s="104" t="s">
        <v>159</v>
      </c>
      <c r="AK610" s="103" t="s">
        <v>158</v>
      </c>
      <c r="AL610" s="102" t="s">
        <v>157</v>
      </c>
      <c r="AM610" s="104" t="s">
        <v>156</v>
      </c>
      <c r="AN610" s="103" t="s">
        <v>155</v>
      </c>
      <c r="AO610" s="102" t="s">
        <v>154</v>
      </c>
      <c r="AP610" s="104" t="s">
        <v>153</v>
      </c>
      <c r="AQ610" s="103" t="s">
        <v>152</v>
      </c>
      <c r="AR610" s="105" t="s">
        <v>151</v>
      </c>
      <c r="AS610" s="104" t="s">
        <v>150</v>
      </c>
      <c r="AT610" s="103" t="s">
        <v>149</v>
      </c>
      <c r="AU610" s="102" t="s">
        <v>148</v>
      </c>
      <c r="AV610" s="104" t="s">
        <v>147</v>
      </c>
      <c r="AW610" s="103" t="s">
        <v>146</v>
      </c>
      <c r="AX610" s="102" t="s">
        <v>145</v>
      </c>
      <c r="AY610" s="101" t="s">
        <v>144</v>
      </c>
      <c r="AZ610" s="100" t="s">
        <v>143</v>
      </c>
      <c r="BA610" s="100" t="s">
        <v>142</v>
      </c>
      <c r="BB610" s="99" t="s">
        <v>141</v>
      </c>
    </row>
    <row r="611" spans="2:62" ht="48" thickBot="1" x14ac:dyDescent="0.3">
      <c r="B611" s="98" t="s">
        <v>201</v>
      </c>
      <c r="C611" s="97"/>
      <c r="D611" s="208">
        <v>244</v>
      </c>
      <c r="E611" s="425">
        <v>8942.3799999999992</v>
      </c>
      <c r="F611" s="426"/>
      <c r="G611" s="427"/>
      <c r="H611" s="95" t="s">
        <v>139</v>
      </c>
      <c r="I611" s="94"/>
      <c r="J611" s="94"/>
      <c r="K611" s="93"/>
      <c r="L611" s="92"/>
      <c r="M611" s="88"/>
      <c r="N611" s="92"/>
      <c r="O611" s="88"/>
      <c r="P611" s="92"/>
      <c r="Q611" s="88"/>
      <c r="R611" s="92"/>
      <c r="S611" s="88"/>
      <c r="T611" s="92"/>
      <c r="U611" s="88"/>
      <c r="V611" s="92"/>
      <c r="W611" s="88"/>
      <c r="X611" s="92"/>
      <c r="Y611" s="88"/>
      <c r="Z611" s="92"/>
      <c r="AA611" s="207"/>
      <c r="AB611" s="90" t="s">
        <v>138</v>
      </c>
      <c r="AC611" s="88"/>
      <c r="AD611" s="88"/>
      <c r="AE611" s="88"/>
      <c r="AF611" s="87"/>
      <c r="AG611" s="87"/>
      <c r="AH611" s="285"/>
      <c r="AI611" s="66" t="s">
        <v>137</v>
      </c>
      <c r="AJ611" s="85">
        <f t="shared" ref="AJ611:BB611" si="80">SUM(AJ613:AJ624)</f>
        <v>67</v>
      </c>
      <c r="AK611" s="84">
        <f t="shared" si="80"/>
        <v>16</v>
      </c>
      <c r="AL611" s="83">
        <f t="shared" si="80"/>
        <v>0</v>
      </c>
      <c r="AM611" s="85">
        <f t="shared" si="80"/>
        <v>10</v>
      </c>
      <c r="AN611" s="84">
        <f t="shared" si="80"/>
        <v>4</v>
      </c>
      <c r="AO611" s="83">
        <f t="shared" si="80"/>
        <v>0</v>
      </c>
      <c r="AP611" s="85">
        <f t="shared" si="80"/>
        <v>2</v>
      </c>
      <c r="AQ611" s="84">
        <f t="shared" si="80"/>
        <v>0</v>
      </c>
      <c r="AR611" s="83">
        <f t="shared" si="80"/>
        <v>0</v>
      </c>
      <c r="AS611" s="85">
        <f t="shared" si="80"/>
        <v>17</v>
      </c>
      <c r="AT611" s="84">
        <f t="shared" si="80"/>
        <v>5</v>
      </c>
      <c r="AU611" s="83">
        <f t="shared" si="80"/>
        <v>0</v>
      </c>
      <c r="AV611" s="85">
        <f t="shared" si="80"/>
        <v>0</v>
      </c>
      <c r="AW611" s="84">
        <f t="shared" si="80"/>
        <v>0</v>
      </c>
      <c r="AX611" s="83">
        <f t="shared" si="80"/>
        <v>0</v>
      </c>
      <c r="AY611" s="82">
        <f t="shared" si="80"/>
        <v>0</v>
      </c>
      <c r="AZ611" s="81">
        <f t="shared" si="80"/>
        <v>0</v>
      </c>
      <c r="BA611" s="81">
        <f t="shared" si="80"/>
        <v>0</v>
      </c>
      <c r="BB611" s="80">
        <f t="shared" si="80"/>
        <v>0</v>
      </c>
      <c r="BC611" s="79" t="s">
        <v>136</v>
      </c>
      <c r="BF611" s="5">
        <f>SUM(AJ611:AL611)/$BG$5</f>
        <v>83</v>
      </c>
      <c r="BG611" s="5">
        <f>SUM(AM611:AO611,AY611)/$BG$5</f>
        <v>14</v>
      </c>
      <c r="BH611" s="5">
        <f>SUM(AP611:AR611,AZ611)/$BG$5</f>
        <v>2</v>
      </c>
      <c r="BI611" s="5">
        <f>SUM(AS611:AU611,BA611)/$BG$5</f>
        <v>22</v>
      </c>
      <c r="BJ611" s="5">
        <f>SUM(AV611:AX611,BB611)/$BG$5</f>
        <v>0</v>
      </c>
    </row>
    <row r="612" spans="2:62" ht="37.5" thickBot="1" x14ac:dyDescent="0.3">
      <c r="B612" s="78"/>
      <c r="C612" s="77"/>
      <c r="D612" s="206"/>
      <c r="E612" s="205"/>
      <c r="F612" s="205"/>
      <c r="G612" s="204"/>
      <c r="H612" s="73"/>
      <c r="I612" s="70"/>
      <c r="J612" s="70"/>
      <c r="K612" s="72"/>
      <c r="L612" s="70"/>
      <c r="M612" s="69"/>
      <c r="N612" s="70"/>
      <c r="O612" s="69"/>
      <c r="P612" s="70"/>
      <c r="Q612" s="69"/>
      <c r="R612" s="70"/>
      <c r="S612" s="69"/>
      <c r="T612" s="70"/>
      <c r="U612" s="69"/>
      <c r="V612" s="70"/>
      <c r="W612" s="69"/>
      <c r="X612" s="70"/>
      <c r="Y612" s="69"/>
      <c r="Z612" s="70"/>
      <c r="AA612" s="69"/>
      <c r="AB612" s="71"/>
      <c r="AC612" s="69"/>
      <c r="AD612" s="69"/>
      <c r="AE612" s="69"/>
      <c r="AF612" s="68"/>
      <c r="AG612" s="68"/>
      <c r="AH612" s="285"/>
      <c r="AI612" s="66" t="s">
        <v>135</v>
      </c>
      <c r="AJ612" s="65">
        <f t="shared" ref="AJ612:BB612" si="81">AJ611/3</f>
        <v>22.333333333333332</v>
      </c>
      <c r="AK612" s="64">
        <f t="shared" si="81"/>
        <v>5.333333333333333</v>
      </c>
      <c r="AL612" s="63">
        <f t="shared" si="81"/>
        <v>0</v>
      </c>
      <c r="AM612" s="65">
        <f t="shared" si="81"/>
        <v>3.3333333333333335</v>
      </c>
      <c r="AN612" s="64">
        <f t="shared" si="81"/>
        <v>1.3333333333333333</v>
      </c>
      <c r="AO612" s="63">
        <f t="shared" si="81"/>
        <v>0</v>
      </c>
      <c r="AP612" s="65">
        <f t="shared" si="81"/>
        <v>0.66666666666666663</v>
      </c>
      <c r="AQ612" s="64">
        <f t="shared" si="81"/>
        <v>0</v>
      </c>
      <c r="AR612" s="63">
        <f t="shared" si="81"/>
        <v>0</v>
      </c>
      <c r="AS612" s="65">
        <f t="shared" si="81"/>
        <v>5.666666666666667</v>
      </c>
      <c r="AT612" s="64">
        <f t="shared" si="81"/>
        <v>1.6666666666666667</v>
      </c>
      <c r="AU612" s="63">
        <f t="shared" si="81"/>
        <v>0</v>
      </c>
      <c r="AV612" s="65">
        <f t="shared" si="81"/>
        <v>0</v>
      </c>
      <c r="AW612" s="64">
        <f t="shared" si="81"/>
        <v>0</v>
      </c>
      <c r="AX612" s="63">
        <f t="shared" si="81"/>
        <v>0</v>
      </c>
      <c r="AY612" s="62">
        <f t="shared" si="81"/>
        <v>0</v>
      </c>
      <c r="AZ612" s="61">
        <f t="shared" si="81"/>
        <v>0</v>
      </c>
      <c r="BA612" s="61">
        <f t="shared" si="81"/>
        <v>0</v>
      </c>
      <c r="BB612" s="60">
        <f t="shared" si="81"/>
        <v>0</v>
      </c>
      <c r="BC612" s="59" t="s">
        <v>134</v>
      </c>
    </row>
    <row r="613" spans="2:62" ht="28.15" customHeight="1" x14ac:dyDescent="0.2">
      <c r="B613" s="30"/>
      <c r="C613" s="338">
        <v>1</v>
      </c>
      <c r="D613" s="212"/>
      <c r="E613" s="198"/>
      <c r="F613" s="198"/>
      <c r="G613" s="197"/>
      <c r="H613" s="358" t="s">
        <v>133</v>
      </c>
      <c r="I613" s="390">
        <v>176</v>
      </c>
      <c r="J613" s="390">
        <v>36</v>
      </c>
      <c r="K613" s="390">
        <v>7</v>
      </c>
      <c r="L613" s="42" t="s">
        <v>131</v>
      </c>
      <c r="M613" s="43" t="s">
        <v>132</v>
      </c>
      <c r="N613" s="42" t="s">
        <v>129</v>
      </c>
      <c r="O613" s="43" t="s">
        <v>986</v>
      </c>
      <c r="P613" s="42" t="s">
        <v>128</v>
      </c>
      <c r="Q613" s="43" t="s">
        <v>458</v>
      </c>
      <c r="R613" s="42" t="s">
        <v>127</v>
      </c>
      <c r="S613" s="43" t="s">
        <v>1131</v>
      </c>
      <c r="T613" s="42" t="s">
        <v>126</v>
      </c>
      <c r="U613" s="43" t="s">
        <v>723</v>
      </c>
      <c r="V613" s="42" t="s">
        <v>125</v>
      </c>
      <c r="W613" s="43" t="s">
        <v>747</v>
      </c>
      <c r="X613" s="42" t="s">
        <v>124</v>
      </c>
      <c r="Y613" s="43" t="s">
        <v>542</v>
      </c>
      <c r="Z613" s="42" t="s">
        <v>123</v>
      </c>
      <c r="AA613" s="43" t="s">
        <v>132</v>
      </c>
      <c r="AB613" s="196"/>
      <c r="AC613" s="43"/>
      <c r="AD613" s="196" t="s">
        <v>1587</v>
      </c>
      <c r="AE613" s="58"/>
      <c r="AF613" s="421"/>
      <c r="AG613" s="421"/>
      <c r="AH613" s="279"/>
      <c r="AI613" s="306"/>
      <c r="AJ613" s="349">
        <f>SUMPRODUCT(LEN($M613:$AA616)-LEN(SUBSTITUTE($M613:$AA616,"A", "")))</f>
        <v>67</v>
      </c>
      <c r="AK613" s="352">
        <f>SUMPRODUCT(LEN($AD613:$AD616)-LEN(SUBSTITUTE($AD613:$AD616,"A", "")))</f>
        <v>16</v>
      </c>
      <c r="AL613" s="335">
        <f>SUMPRODUCT(LEN($AC613:$AC616)-LEN(SUBSTITUTE($AC613:$AC616,"A", "")))</f>
        <v>0</v>
      </c>
      <c r="AM613" s="349">
        <f>SUMPRODUCT(LEN($M613:$AA616)-LEN(SUBSTITUTE($M613:$AA616,"S", "")))</f>
        <v>10</v>
      </c>
      <c r="AN613" s="352">
        <f>SUMPRODUCT(LEN($AD613:$AD616)-LEN(SUBSTITUTE($AD613:$AD616,"S", "")))</f>
        <v>4</v>
      </c>
      <c r="AO613" s="335">
        <f>SUMPRODUCT(LEN($AC613:$AC616)-LEN(SUBSTITUTE($AC613:$AC616,"S", "")))</f>
        <v>0</v>
      </c>
      <c r="AP613" s="349">
        <f>SUMPRODUCT(LEN($M613:$AA616)-LEN(SUBSTITUTE($M613:$AA616,"F", "")))</f>
        <v>2</v>
      </c>
      <c r="AQ613" s="352">
        <f>SUMPRODUCT(LEN($AD613:$AD616)-LEN(SUBSTITUTE($AD613:$AD616,"F", "")))</f>
        <v>0</v>
      </c>
      <c r="AR613" s="335">
        <f>SUMPRODUCT(LEN($AC613:$AC616)-LEN(SUBSTITUTE($AC613:$AC616,"F", "")))</f>
        <v>0</v>
      </c>
      <c r="AS613" s="349">
        <f>SUMPRODUCT(LEN($M613:$AA616)-LEN(SUBSTITUTE($M613:$AA616,"G", "")))</f>
        <v>17</v>
      </c>
      <c r="AT613" s="352">
        <f>SUMPRODUCT(LEN($AD613:$AD616)-LEN(SUBSTITUTE($AD613:$AD616,"G", "")))</f>
        <v>5</v>
      </c>
      <c r="AU613" s="335">
        <f>SUMPRODUCT(LEN($AC613:$AC616)-LEN(SUBSTITUTE($AC613:$AC616,"G", "")))</f>
        <v>0</v>
      </c>
      <c r="AV613" s="349">
        <f>SUMPRODUCT(LEN($L613:$AA616)-LEN(SUBSTITUTE($L613:$AA616,"M", "")))</f>
        <v>0</v>
      </c>
      <c r="AW613" s="362">
        <f>SUMPRODUCT(LEN($AD613:$AD616)-LEN(SUBSTITUTE($AD613:$AD616,"M", "")))</f>
        <v>0</v>
      </c>
      <c r="AX613" s="374">
        <f>SUMPRODUCT(LEN($AC613:$AC616)-LEN(SUBSTITUTE($AC613:$AC616,"M", "")))</f>
        <v>0</v>
      </c>
      <c r="AY613" s="416">
        <f>SUMPRODUCT(LEN($AE613:$AE616)-LEN(SUBSTITUTE($AE613:$AE616,"S", "")))</f>
        <v>0</v>
      </c>
      <c r="AZ613" s="410">
        <f>SUMPRODUCT(LEN($AE613:$AE616)-LEN(SUBSTITUTE($AE613:$AE616,"F", "")))</f>
        <v>0</v>
      </c>
      <c r="BA613" s="410">
        <f>SUMPRODUCT(LEN($AE613:$AE616)-LEN(SUBSTITUTE($AE613:$AE616,"G", "")))</f>
        <v>0</v>
      </c>
      <c r="BB613" s="413">
        <f>SUMPRODUCT(LEN($AE613:$AE616)-LEN(SUBSTITUTE($AE613:$AE616,"M", "")))</f>
        <v>0</v>
      </c>
    </row>
    <row r="614" spans="2:62" ht="28.15" customHeight="1" thickBot="1" x14ac:dyDescent="0.25">
      <c r="B614" s="30"/>
      <c r="C614" s="339"/>
      <c r="D614" s="221"/>
      <c r="E614" s="195"/>
      <c r="F614" s="195"/>
      <c r="G614" s="194"/>
      <c r="H614" s="359"/>
      <c r="I614" s="391"/>
      <c r="J614" s="391"/>
      <c r="K614" s="391"/>
      <c r="L614" s="33" t="s">
        <v>122</v>
      </c>
      <c r="M614" s="55" t="s">
        <v>132</v>
      </c>
      <c r="N614" s="33" t="s">
        <v>121</v>
      </c>
      <c r="O614" s="55" t="s">
        <v>527</v>
      </c>
      <c r="P614" s="33" t="s">
        <v>120</v>
      </c>
      <c r="Q614" s="55" t="s">
        <v>179</v>
      </c>
      <c r="R614" s="33" t="s">
        <v>119</v>
      </c>
      <c r="S614" s="55" t="s">
        <v>1051</v>
      </c>
      <c r="T614" s="33" t="s">
        <v>118</v>
      </c>
      <c r="U614" s="55" t="s">
        <v>357</v>
      </c>
      <c r="V614" s="33" t="s">
        <v>117</v>
      </c>
      <c r="W614" s="55" t="s">
        <v>491</v>
      </c>
      <c r="X614" s="33" t="s">
        <v>116</v>
      </c>
      <c r="Y614" s="55" t="s">
        <v>130</v>
      </c>
      <c r="Z614" s="33" t="s">
        <v>115</v>
      </c>
      <c r="AA614" s="55"/>
      <c r="AB614" s="193"/>
      <c r="AC614" s="55"/>
      <c r="AD614" s="193"/>
      <c r="AE614" s="57"/>
      <c r="AF614" s="422"/>
      <c r="AG614" s="422"/>
      <c r="AH614" s="278"/>
      <c r="AI614" s="306"/>
      <c r="AJ614" s="379"/>
      <c r="AK614" s="347"/>
      <c r="AL614" s="377"/>
      <c r="AM614" s="379"/>
      <c r="AN614" s="347"/>
      <c r="AO614" s="377"/>
      <c r="AP614" s="379"/>
      <c r="AQ614" s="347"/>
      <c r="AR614" s="377"/>
      <c r="AS614" s="379"/>
      <c r="AT614" s="347"/>
      <c r="AU614" s="377"/>
      <c r="AV614" s="379"/>
      <c r="AW614" s="372"/>
      <c r="AX614" s="375"/>
      <c r="AY614" s="417"/>
      <c r="AZ614" s="411"/>
      <c r="BA614" s="411"/>
      <c r="BB614" s="414"/>
    </row>
    <row r="615" spans="2:62" ht="28.15" customHeight="1" x14ac:dyDescent="0.2">
      <c r="B615" s="30"/>
      <c r="C615" s="340"/>
      <c r="D615" s="218"/>
      <c r="E615" s="192"/>
      <c r="F615" s="192"/>
      <c r="G615" s="191"/>
      <c r="H615" s="360">
        <v>244</v>
      </c>
      <c r="I615" s="392"/>
      <c r="J615" s="392"/>
      <c r="K615" s="392"/>
      <c r="L615" s="25" t="s">
        <v>114</v>
      </c>
      <c r="M615" s="114" t="s">
        <v>357</v>
      </c>
      <c r="N615" s="25" t="s">
        <v>112</v>
      </c>
      <c r="O615" s="114" t="s">
        <v>179</v>
      </c>
      <c r="P615" s="25" t="s">
        <v>111</v>
      </c>
      <c r="Q615" s="114" t="s">
        <v>357</v>
      </c>
      <c r="R615" s="25" t="s">
        <v>110</v>
      </c>
      <c r="S615" s="114" t="s">
        <v>754</v>
      </c>
      <c r="T615" s="25" t="s">
        <v>109</v>
      </c>
      <c r="U615" s="114" t="s">
        <v>1586</v>
      </c>
      <c r="V615" s="25" t="s">
        <v>108</v>
      </c>
      <c r="W615" s="114" t="s">
        <v>491</v>
      </c>
      <c r="X615" s="25" t="s">
        <v>107</v>
      </c>
      <c r="Y615" s="114" t="s">
        <v>130</v>
      </c>
      <c r="Z615" s="25" t="s">
        <v>106</v>
      </c>
      <c r="AA615" s="114"/>
      <c r="AB615" s="190"/>
      <c r="AC615" s="114"/>
      <c r="AD615" s="190"/>
      <c r="AE615" s="57"/>
      <c r="AF615" s="422"/>
      <c r="AG615" s="422"/>
      <c r="AH615" s="278"/>
      <c r="AI615" s="306"/>
      <c r="AJ615" s="379"/>
      <c r="AK615" s="347"/>
      <c r="AL615" s="377"/>
      <c r="AM615" s="379"/>
      <c r="AN615" s="347"/>
      <c r="AO615" s="377"/>
      <c r="AP615" s="379"/>
      <c r="AQ615" s="347"/>
      <c r="AR615" s="377"/>
      <c r="AS615" s="379"/>
      <c r="AT615" s="347"/>
      <c r="AU615" s="377"/>
      <c r="AV615" s="379"/>
      <c r="AW615" s="372"/>
      <c r="AX615" s="375"/>
      <c r="AY615" s="417"/>
      <c r="AZ615" s="411"/>
      <c r="BA615" s="411"/>
      <c r="BB615" s="414"/>
    </row>
    <row r="616" spans="2:62" ht="28.15" customHeight="1" thickBot="1" x14ac:dyDescent="0.25">
      <c r="B616" s="30"/>
      <c r="C616" s="355"/>
      <c r="D616" s="246"/>
      <c r="E616" s="200"/>
      <c r="F616" s="200"/>
      <c r="G616" s="199"/>
      <c r="H616" s="361"/>
      <c r="I616" s="393"/>
      <c r="J616" s="393"/>
      <c r="K616" s="393"/>
      <c r="L616" s="50" t="s">
        <v>105</v>
      </c>
      <c r="M616" s="51" t="s">
        <v>357</v>
      </c>
      <c r="N616" s="50" t="s">
        <v>104</v>
      </c>
      <c r="O616" s="51" t="s">
        <v>527</v>
      </c>
      <c r="P616" s="50" t="s">
        <v>103</v>
      </c>
      <c r="Q616" s="51" t="s">
        <v>754</v>
      </c>
      <c r="R616" s="50" t="s">
        <v>102</v>
      </c>
      <c r="S616" s="51" t="s">
        <v>487</v>
      </c>
      <c r="T616" s="50">
        <v>20</v>
      </c>
      <c r="U616" s="51" t="s">
        <v>707</v>
      </c>
      <c r="V616" s="50" t="s">
        <v>101</v>
      </c>
      <c r="W616" s="51" t="s">
        <v>542</v>
      </c>
      <c r="X616" s="50" t="s">
        <v>100</v>
      </c>
      <c r="Y616" s="51" t="s">
        <v>130</v>
      </c>
      <c r="Z616" s="50" t="s">
        <v>99</v>
      </c>
      <c r="AA616" s="51"/>
      <c r="AB616" s="187"/>
      <c r="AC616" s="51"/>
      <c r="AD616" s="187"/>
      <c r="AE616" s="56"/>
      <c r="AF616" s="424"/>
      <c r="AG616" s="424"/>
      <c r="AH616" s="280"/>
      <c r="AI616" s="306"/>
      <c r="AJ616" s="380"/>
      <c r="AK616" s="381"/>
      <c r="AL616" s="378"/>
      <c r="AM616" s="380"/>
      <c r="AN616" s="381"/>
      <c r="AO616" s="378"/>
      <c r="AP616" s="380"/>
      <c r="AQ616" s="381"/>
      <c r="AR616" s="378"/>
      <c r="AS616" s="380"/>
      <c r="AT616" s="381"/>
      <c r="AU616" s="378"/>
      <c r="AV616" s="380"/>
      <c r="AW616" s="373"/>
      <c r="AX616" s="376"/>
      <c r="AY616" s="418"/>
      <c r="AZ616" s="412"/>
      <c r="BA616" s="412"/>
      <c r="BB616" s="415"/>
    </row>
    <row r="617" spans="2:62" ht="28.15" customHeight="1" x14ac:dyDescent="0.2">
      <c r="B617" s="30"/>
      <c r="C617" s="338">
        <v>2</v>
      </c>
      <c r="D617" s="212"/>
      <c r="E617" s="198"/>
      <c r="F617" s="198"/>
      <c r="G617" s="197"/>
      <c r="H617" s="358"/>
      <c r="I617" s="390"/>
      <c r="J617" s="390"/>
      <c r="K617" s="390"/>
      <c r="L617" s="42" t="s">
        <v>131</v>
      </c>
      <c r="M617" s="43"/>
      <c r="N617" s="42" t="s">
        <v>129</v>
      </c>
      <c r="O617" s="43"/>
      <c r="P617" s="42" t="s">
        <v>128</v>
      </c>
      <c r="Q617" s="43"/>
      <c r="R617" s="42" t="s">
        <v>127</v>
      </c>
      <c r="S617" s="43"/>
      <c r="T617" s="42" t="s">
        <v>126</v>
      </c>
      <c r="U617" s="43"/>
      <c r="V617" s="42" t="s">
        <v>125</v>
      </c>
      <c r="W617" s="43"/>
      <c r="X617" s="42" t="s">
        <v>124</v>
      </c>
      <c r="Y617" s="43"/>
      <c r="Z617" s="42" t="s">
        <v>123</v>
      </c>
      <c r="AA617" s="43"/>
      <c r="AB617" s="196"/>
      <c r="AC617" s="43"/>
      <c r="AD617" s="196"/>
      <c r="AE617" s="39"/>
      <c r="AF617" s="421"/>
      <c r="AG617" s="421"/>
      <c r="AH617" s="279"/>
      <c r="AI617" s="306"/>
      <c r="AJ617" s="349">
        <f>SUMPRODUCT(LEN($M617:$AA620)-LEN(SUBSTITUTE($M617:$AA620,"A", "")))</f>
        <v>0</v>
      </c>
      <c r="AK617" s="352">
        <f>SUMPRODUCT(LEN($AD617:$AD620)-LEN(SUBSTITUTE($AD617:$AD620,"A", "")))</f>
        <v>0</v>
      </c>
      <c r="AL617" s="335">
        <f>SUMPRODUCT(LEN($AC617:$AC620)-LEN(SUBSTITUTE($AC617:$AC620,"A", "")))</f>
        <v>0</v>
      </c>
      <c r="AM617" s="349">
        <f>SUMPRODUCT(LEN($M617:$AA620)-LEN(SUBSTITUTE($M617:$AA620,"S", "")))</f>
        <v>0</v>
      </c>
      <c r="AN617" s="352">
        <f>SUMPRODUCT(LEN($AD617:$AD620)-LEN(SUBSTITUTE($AD617:$AD620,"S", "")))</f>
        <v>0</v>
      </c>
      <c r="AO617" s="335">
        <f>SUMPRODUCT(LEN($AC617:$AC620)-LEN(SUBSTITUTE($AC617:$AC620,"S", "")))</f>
        <v>0</v>
      </c>
      <c r="AP617" s="349">
        <f>SUMPRODUCT(LEN($M617:$AA620)-LEN(SUBSTITUTE($M617:$AA620,"F", "")))</f>
        <v>0</v>
      </c>
      <c r="AQ617" s="352">
        <f>SUMPRODUCT(LEN($AD617:$AD620)-LEN(SUBSTITUTE($AD617:$AD620,"F", "")))</f>
        <v>0</v>
      </c>
      <c r="AR617" s="335">
        <f>SUMPRODUCT(LEN($AC617:$AC620)-LEN(SUBSTITUTE($AC617:$AC620,"F", "")))</f>
        <v>0</v>
      </c>
      <c r="AS617" s="349">
        <f>SUMPRODUCT(LEN($M617:$AA620)-LEN(SUBSTITUTE($M617:$AA620,"G", "")))</f>
        <v>0</v>
      </c>
      <c r="AT617" s="352">
        <f>SUMPRODUCT(LEN($AD617:$AD620)-LEN(SUBSTITUTE($AD617:$AD620,"G", "")))</f>
        <v>0</v>
      </c>
      <c r="AU617" s="335">
        <f>SUMPRODUCT(LEN($AC617:$AC620)-LEN(SUBSTITUTE($AC617:$AC620,"G", "")))</f>
        <v>0</v>
      </c>
      <c r="AV617" s="349">
        <f>SUMPRODUCT(LEN($L617:$AA620)-LEN(SUBSTITUTE($L617:$AA620,"M", "")))</f>
        <v>0</v>
      </c>
      <c r="AW617" s="362">
        <f>SUMPRODUCT(LEN($AD617:$AD620)-LEN(SUBSTITUTE($AD617:$AD620,"M", "")))</f>
        <v>0</v>
      </c>
      <c r="AX617" s="374">
        <f>SUMPRODUCT(LEN($AC617:$AC620)-LEN(SUBSTITUTE($AC617:$AC620,"M", "")))</f>
        <v>0</v>
      </c>
      <c r="AY617" s="416">
        <f>SUMPRODUCT(LEN($AE617:$AE620)-LEN(SUBSTITUTE($AE617:$AE620,"S", "")))</f>
        <v>0</v>
      </c>
      <c r="AZ617" s="410">
        <f>SUMPRODUCT(LEN($AE617:$AE620)-LEN(SUBSTITUTE($AE617:$AE620,"F", "")))</f>
        <v>0</v>
      </c>
      <c r="BA617" s="410">
        <f>SUMPRODUCT(LEN($AE617:$AE620)-LEN(SUBSTITUTE($AE617:$AE620,"G", "")))</f>
        <v>0</v>
      </c>
      <c r="BB617" s="413">
        <f>SUMPRODUCT(LEN($AE617:$AE620)-LEN(SUBSTITUTE($AE617:$AE620,"M", "")))</f>
        <v>0</v>
      </c>
    </row>
    <row r="618" spans="2:62" ht="28.15" customHeight="1" thickBot="1" x14ac:dyDescent="0.25">
      <c r="B618" s="30"/>
      <c r="C618" s="339"/>
      <c r="D618" s="221"/>
      <c r="E618" s="195"/>
      <c r="F618" s="195"/>
      <c r="G618" s="194"/>
      <c r="H618" s="359"/>
      <c r="I618" s="391"/>
      <c r="J618" s="391"/>
      <c r="K618" s="391"/>
      <c r="L618" s="33" t="s">
        <v>122</v>
      </c>
      <c r="M618" s="55"/>
      <c r="N618" s="33" t="s">
        <v>121</v>
      </c>
      <c r="O618" s="55"/>
      <c r="P618" s="33" t="s">
        <v>120</v>
      </c>
      <c r="Q618" s="55"/>
      <c r="R618" s="33" t="s">
        <v>119</v>
      </c>
      <c r="S618" s="55"/>
      <c r="T618" s="33" t="s">
        <v>118</v>
      </c>
      <c r="U618" s="55"/>
      <c r="V618" s="33" t="s">
        <v>117</v>
      </c>
      <c r="W618" s="55"/>
      <c r="X618" s="33" t="s">
        <v>116</v>
      </c>
      <c r="Y618" s="55"/>
      <c r="Z618" s="33" t="s">
        <v>115</v>
      </c>
      <c r="AA618" s="55"/>
      <c r="AB618" s="193"/>
      <c r="AC618" s="55"/>
      <c r="AD618" s="193"/>
      <c r="AE618" s="22"/>
      <c r="AF618" s="422"/>
      <c r="AG618" s="422"/>
      <c r="AH618" s="278"/>
      <c r="AI618" s="306"/>
      <c r="AJ618" s="379"/>
      <c r="AK618" s="347"/>
      <c r="AL618" s="377"/>
      <c r="AM618" s="379"/>
      <c r="AN618" s="347"/>
      <c r="AO618" s="377"/>
      <c r="AP618" s="379"/>
      <c r="AQ618" s="347"/>
      <c r="AR618" s="377"/>
      <c r="AS618" s="379"/>
      <c r="AT618" s="347"/>
      <c r="AU618" s="377"/>
      <c r="AV618" s="379"/>
      <c r="AW618" s="372"/>
      <c r="AX618" s="375"/>
      <c r="AY618" s="417"/>
      <c r="AZ618" s="411"/>
      <c r="BA618" s="411"/>
      <c r="BB618" s="414"/>
    </row>
    <row r="619" spans="2:62" ht="28.15" customHeight="1" x14ac:dyDescent="0.2">
      <c r="B619" s="30"/>
      <c r="C619" s="340"/>
      <c r="D619" s="218"/>
      <c r="E619" s="192"/>
      <c r="F619" s="192"/>
      <c r="G619" s="191"/>
      <c r="H619" s="360"/>
      <c r="I619" s="392"/>
      <c r="J619" s="392"/>
      <c r="K619" s="392"/>
      <c r="L619" s="25" t="s">
        <v>114</v>
      </c>
      <c r="M619" s="114"/>
      <c r="N619" s="25" t="s">
        <v>112</v>
      </c>
      <c r="O619" s="114"/>
      <c r="P619" s="25" t="s">
        <v>111</v>
      </c>
      <c r="Q619" s="114"/>
      <c r="R619" s="25" t="s">
        <v>110</v>
      </c>
      <c r="S619" s="114"/>
      <c r="T619" s="25" t="s">
        <v>109</v>
      </c>
      <c r="U619" s="114"/>
      <c r="V619" s="25" t="s">
        <v>108</v>
      </c>
      <c r="W619" s="114"/>
      <c r="X619" s="25" t="s">
        <v>107</v>
      </c>
      <c r="Y619" s="114"/>
      <c r="Z619" s="25" t="s">
        <v>106</v>
      </c>
      <c r="AA619" s="114"/>
      <c r="AB619" s="190"/>
      <c r="AC619" s="114"/>
      <c r="AD619" s="190"/>
      <c r="AE619" s="22"/>
      <c r="AF619" s="422"/>
      <c r="AG619" s="422"/>
      <c r="AH619" s="278"/>
      <c r="AI619" s="306"/>
      <c r="AJ619" s="379"/>
      <c r="AK619" s="347"/>
      <c r="AL619" s="377"/>
      <c r="AM619" s="379"/>
      <c r="AN619" s="347"/>
      <c r="AO619" s="377"/>
      <c r="AP619" s="379"/>
      <c r="AQ619" s="347"/>
      <c r="AR619" s="377"/>
      <c r="AS619" s="379"/>
      <c r="AT619" s="347"/>
      <c r="AU619" s="377"/>
      <c r="AV619" s="379"/>
      <c r="AW619" s="372"/>
      <c r="AX619" s="375"/>
      <c r="AY619" s="417"/>
      <c r="AZ619" s="411"/>
      <c r="BA619" s="411"/>
      <c r="BB619" s="414"/>
    </row>
    <row r="620" spans="2:62" ht="28.15" customHeight="1" thickBot="1" x14ac:dyDescent="0.25">
      <c r="B620" s="30"/>
      <c r="C620" s="355"/>
      <c r="D620" s="246"/>
      <c r="E620" s="200"/>
      <c r="F620" s="200"/>
      <c r="G620" s="199"/>
      <c r="H620" s="361"/>
      <c r="I620" s="393"/>
      <c r="J620" s="393"/>
      <c r="K620" s="393"/>
      <c r="L620" s="50" t="s">
        <v>105</v>
      </c>
      <c r="M620" s="51"/>
      <c r="N620" s="50" t="s">
        <v>104</v>
      </c>
      <c r="O620" s="51"/>
      <c r="P620" s="50" t="s">
        <v>103</v>
      </c>
      <c r="Q620" s="51"/>
      <c r="R620" s="50" t="s">
        <v>102</v>
      </c>
      <c r="S620" s="51"/>
      <c r="T620" s="50">
        <v>20</v>
      </c>
      <c r="U620" s="51"/>
      <c r="V620" s="50" t="s">
        <v>101</v>
      </c>
      <c r="W620" s="51"/>
      <c r="X620" s="50" t="s">
        <v>100</v>
      </c>
      <c r="Y620" s="51"/>
      <c r="Z620" s="50" t="s">
        <v>99</v>
      </c>
      <c r="AA620" s="51"/>
      <c r="AB620" s="187"/>
      <c r="AC620" s="51"/>
      <c r="AD620" s="187"/>
      <c r="AE620" s="48"/>
      <c r="AF620" s="424"/>
      <c r="AG620" s="424"/>
      <c r="AH620" s="280"/>
      <c r="AI620" s="306"/>
      <c r="AJ620" s="380"/>
      <c r="AK620" s="381"/>
      <c r="AL620" s="378"/>
      <c r="AM620" s="380"/>
      <c r="AN620" s="381"/>
      <c r="AO620" s="378"/>
      <c r="AP620" s="380"/>
      <c r="AQ620" s="381"/>
      <c r="AR620" s="378"/>
      <c r="AS620" s="380"/>
      <c r="AT620" s="381"/>
      <c r="AU620" s="378"/>
      <c r="AV620" s="380"/>
      <c r="AW620" s="373"/>
      <c r="AX620" s="376"/>
      <c r="AY620" s="418"/>
      <c r="AZ620" s="412"/>
      <c r="BA620" s="412"/>
      <c r="BB620" s="415"/>
    </row>
    <row r="621" spans="2:62" ht="28.15" customHeight="1" x14ac:dyDescent="0.2">
      <c r="B621" s="30"/>
      <c r="C621" s="338">
        <v>3</v>
      </c>
      <c r="D621" s="212"/>
      <c r="E621" s="198"/>
      <c r="F621" s="198"/>
      <c r="G621" s="197"/>
      <c r="H621" s="358"/>
      <c r="I621" s="390"/>
      <c r="J621" s="390"/>
      <c r="K621" s="390"/>
      <c r="L621" s="42" t="s">
        <v>131</v>
      </c>
      <c r="M621" s="43"/>
      <c r="N621" s="42" t="s">
        <v>129</v>
      </c>
      <c r="O621" s="43"/>
      <c r="P621" s="42" t="s">
        <v>128</v>
      </c>
      <c r="Q621" s="43"/>
      <c r="R621" s="42" t="s">
        <v>127</v>
      </c>
      <c r="S621" s="43"/>
      <c r="T621" s="42" t="s">
        <v>126</v>
      </c>
      <c r="U621" s="43"/>
      <c r="V621" s="42" t="s">
        <v>125</v>
      </c>
      <c r="W621" s="43"/>
      <c r="X621" s="42" t="s">
        <v>124</v>
      </c>
      <c r="Y621" s="43"/>
      <c r="Z621" s="42" t="s">
        <v>123</v>
      </c>
      <c r="AA621" s="43"/>
      <c r="AB621" s="196"/>
      <c r="AC621" s="43"/>
      <c r="AD621" s="196"/>
      <c r="AE621" s="39"/>
      <c r="AF621" s="421"/>
      <c r="AG621" s="421"/>
      <c r="AH621" s="279"/>
      <c r="AI621" s="306"/>
      <c r="AJ621" s="349">
        <f>SUMPRODUCT(LEN($M621:$AA624)-LEN(SUBSTITUTE($M621:$AA624,"A", "")))</f>
        <v>0</v>
      </c>
      <c r="AK621" s="352">
        <f>SUMPRODUCT(LEN($AD621:$AD624)-LEN(SUBSTITUTE($AD621:$AD624,"A", "")))</f>
        <v>0</v>
      </c>
      <c r="AL621" s="335">
        <f>SUMPRODUCT(LEN($AC621:$AC624)-LEN(SUBSTITUTE($AC621:$AC624,"A", "")))</f>
        <v>0</v>
      </c>
      <c r="AM621" s="349">
        <f>SUMPRODUCT(LEN($M621:$AA624)-LEN(SUBSTITUTE($M621:$AA624,"S", "")))</f>
        <v>0</v>
      </c>
      <c r="AN621" s="352">
        <f>SUMPRODUCT(LEN($AD621:$AD624)-LEN(SUBSTITUTE($AD621:$AD624,"S", "")))</f>
        <v>0</v>
      </c>
      <c r="AO621" s="335">
        <f>SUMPRODUCT(LEN($AC621:$AC624)-LEN(SUBSTITUTE($AC621:$AC624,"S", "")))</f>
        <v>0</v>
      </c>
      <c r="AP621" s="349">
        <f>SUMPRODUCT(LEN($M621:$AA624)-LEN(SUBSTITUTE($M621:$AA624,"F", "")))</f>
        <v>0</v>
      </c>
      <c r="AQ621" s="352">
        <f>SUMPRODUCT(LEN($AD621:$AD624)-LEN(SUBSTITUTE($AD621:$AD624,"F", "")))</f>
        <v>0</v>
      </c>
      <c r="AR621" s="335">
        <f>SUMPRODUCT(LEN($AC621:$AC624)-LEN(SUBSTITUTE($AC621:$AC624,"F", "")))</f>
        <v>0</v>
      </c>
      <c r="AS621" s="349">
        <f>SUMPRODUCT(LEN($M621:$AA624)-LEN(SUBSTITUTE($M621:$AA624,"G", "")))</f>
        <v>0</v>
      </c>
      <c r="AT621" s="352">
        <f>SUMPRODUCT(LEN($AD621:$AD624)-LEN(SUBSTITUTE($AD621:$AD624,"G", "")))</f>
        <v>0</v>
      </c>
      <c r="AU621" s="335">
        <f>SUMPRODUCT(LEN($AC621:$AC624)-LEN(SUBSTITUTE($AC621:$AC624,"G", "")))</f>
        <v>0</v>
      </c>
      <c r="AV621" s="349">
        <f>SUMPRODUCT(LEN($L621:$AA624)-LEN(SUBSTITUTE($L621:$AA624,"M", "")))</f>
        <v>0</v>
      </c>
      <c r="AW621" s="362">
        <f>SUMPRODUCT(LEN($AD621:$AD624)-LEN(SUBSTITUTE($AD621:$AD624,"M", "")))</f>
        <v>0</v>
      </c>
      <c r="AX621" s="374">
        <f>SUMPRODUCT(LEN($AC621:$AC624)-LEN(SUBSTITUTE($AC621:$AC624,"M", "")))</f>
        <v>0</v>
      </c>
      <c r="AY621" s="416">
        <f>SUMPRODUCT(LEN($AE621:$AE624)-LEN(SUBSTITUTE($AE621:$AE624,"S", "")))</f>
        <v>0</v>
      </c>
      <c r="AZ621" s="410">
        <f>SUMPRODUCT(LEN($AE621:$AE624)-LEN(SUBSTITUTE($AE621:$AE624,"F", "")))</f>
        <v>0</v>
      </c>
      <c r="BA621" s="410">
        <f>SUMPRODUCT(LEN($AE621:$AE624)-LEN(SUBSTITUTE($AE621:$AE624,"G", "")))</f>
        <v>0</v>
      </c>
      <c r="BB621" s="413">
        <f>SUMPRODUCT(LEN($AE621:$AE624)-LEN(SUBSTITUTE($AE621:$AE624,"M", "")))</f>
        <v>0</v>
      </c>
    </row>
    <row r="622" spans="2:62" ht="28.15" customHeight="1" thickBot="1" x14ac:dyDescent="0.25">
      <c r="B622" s="30"/>
      <c r="C622" s="339"/>
      <c r="D622" s="221"/>
      <c r="E622" s="195"/>
      <c r="F622" s="195"/>
      <c r="G622" s="194"/>
      <c r="H622" s="359"/>
      <c r="I622" s="391"/>
      <c r="J622" s="391"/>
      <c r="K622" s="391"/>
      <c r="L622" s="33" t="s">
        <v>122</v>
      </c>
      <c r="M622" s="55"/>
      <c r="N622" s="33" t="s">
        <v>121</v>
      </c>
      <c r="O622" s="55"/>
      <c r="P622" s="33" t="s">
        <v>120</v>
      </c>
      <c r="Q622" s="55"/>
      <c r="R622" s="33" t="s">
        <v>119</v>
      </c>
      <c r="S622" s="55"/>
      <c r="T622" s="33" t="s">
        <v>118</v>
      </c>
      <c r="U622" s="55"/>
      <c r="V622" s="33" t="s">
        <v>117</v>
      </c>
      <c r="W622" s="55"/>
      <c r="X622" s="33" t="s">
        <v>116</v>
      </c>
      <c r="Y622" s="55"/>
      <c r="Z622" s="33" t="s">
        <v>115</v>
      </c>
      <c r="AA622" s="55"/>
      <c r="AB622" s="193"/>
      <c r="AC622" s="55"/>
      <c r="AD622" s="193"/>
      <c r="AE622" s="22"/>
      <c r="AF622" s="422"/>
      <c r="AG622" s="422"/>
      <c r="AH622" s="278"/>
      <c r="AI622" s="306"/>
      <c r="AJ622" s="379"/>
      <c r="AK622" s="347"/>
      <c r="AL622" s="377"/>
      <c r="AM622" s="379"/>
      <c r="AN622" s="347"/>
      <c r="AO622" s="377"/>
      <c r="AP622" s="379"/>
      <c r="AQ622" s="347"/>
      <c r="AR622" s="377"/>
      <c r="AS622" s="379"/>
      <c r="AT622" s="347"/>
      <c r="AU622" s="377"/>
      <c r="AV622" s="379"/>
      <c r="AW622" s="372"/>
      <c r="AX622" s="375"/>
      <c r="AY622" s="417"/>
      <c r="AZ622" s="411"/>
      <c r="BA622" s="411"/>
      <c r="BB622" s="414"/>
    </row>
    <row r="623" spans="2:62" ht="28.15" customHeight="1" x14ac:dyDescent="0.2">
      <c r="B623" s="30"/>
      <c r="C623" s="340"/>
      <c r="D623" s="218"/>
      <c r="E623" s="192"/>
      <c r="F623" s="192"/>
      <c r="G623" s="191"/>
      <c r="H623" s="360"/>
      <c r="I623" s="392"/>
      <c r="J623" s="392"/>
      <c r="K623" s="392"/>
      <c r="L623" s="25" t="s">
        <v>114</v>
      </c>
      <c r="M623" s="114"/>
      <c r="N623" s="25" t="s">
        <v>112</v>
      </c>
      <c r="O623" s="114"/>
      <c r="P623" s="25" t="s">
        <v>111</v>
      </c>
      <c r="Q623" s="114"/>
      <c r="R623" s="25" t="s">
        <v>110</v>
      </c>
      <c r="S623" s="114"/>
      <c r="T623" s="25" t="s">
        <v>109</v>
      </c>
      <c r="U623" s="114"/>
      <c r="V623" s="25" t="s">
        <v>108</v>
      </c>
      <c r="W623" s="114"/>
      <c r="X623" s="25" t="s">
        <v>107</v>
      </c>
      <c r="Y623" s="114"/>
      <c r="Z623" s="25" t="s">
        <v>106</v>
      </c>
      <c r="AA623" s="114"/>
      <c r="AB623" s="190"/>
      <c r="AC623" s="114"/>
      <c r="AD623" s="190"/>
      <c r="AE623" s="22"/>
      <c r="AF623" s="422"/>
      <c r="AG623" s="422"/>
      <c r="AH623" s="278"/>
      <c r="AI623" s="306"/>
      <c r="AJ623" s="379"/>
      <c r="AK623" s="347"/>
      <c r="AL623" s="377"/>
      <c r="AM623" s="379"/>
      <c r="AN623" s="347"/>
      <c r="AO623" s="377"/>
      <c r="AP623" s="379"/>
      <c r="AQ623" s="347"/>
      <c r="AR623" s="377"/>
      <c r="AS623" s="379"/>
      <c r="AT623" s="347"/>
      <c r="AU623" s="377"/>
      <c r="AV623" s="379"/>
      <c r="AW623" s="372"/>
      <c r="AX623" s="375"/>
      <c r="AY623" s="417"/>
      <c r="AZ623" s="411"/>
      <c r="BA623" s="411"/>
      <c r="BB623" s="414"/>
    </row>
    <row r="624" spans="2:62" ht="28.15" customHeight="1" thickBot="1" x14ac:dyDescent="0.25">
      <c r="B624" s="20"/>
      <c r="C624" s="341"/>
      <c r="D624" s="215"/>
      <c r="E624" s="189"/>
      <c r="F624" s="189"/>
      <c r="G624" s="188"/>
      <c r="H624" s="361"/>
      <c r="I624" s="394"/>
      <c r="J624" s="394"/>
      <c r="K624" s="394"/>
      <c r="L624" s="15" t="s">
        <v>105</v>
      </c>
      <c r="M624" s="16"/>
      <c r="N624" s="15" t="s">
        <v>104</v>
      </c>
      <c r="O624" s="16"/>
      <c r="P624" s="15" t="s">
        <v>103</v>
      </c>
      <c r="Q624" s="16"/>
      <c r="R624" s="15" t="s">
        <v>102</v>
      </c>
      <c r="S624" s="16"/>
      <c r="T624" s="15">
        <v>20</v>
      </c>
      <c r="U624" s="16"/>
      <c r="V624" s="15" t="s">
        <v>101</v>
      </c>
      <c r="W624" s="16"/>
      <c r="X624" s="15" t="s">
        <v>100</v>
      </c>
      <c r="Y624" s="16"/>
      <c r="Z624" s="15" t="s">
        <v>99</v>
      </c>
      <c r="AA624" s="16"/>
      <c r="AB624" s="187"/>
      <c r="AC624" s="16"/>
      <c r="AD624" s="186"/>
      <c r="AE624" s="11"/>
      <c r="AF624" s="423"/>
      <c r="AG624" s="423"/>
      <c r="AH624" s="277"/>
      <c r="AI624" s="306"/>
      <c r="AJ624" s="380"/>
      <c r="AK624" s="381"/>
      <c r="AL624" s="378"/>
      <c r="AM624" s="380"/>
      <c r="AN624" s="381"/>
      <c r="AO624" s="378"/>
      <c r="AP624" s="380"/>
      <c r="AQ624" s="381"/>
      <c r="AR624" s="378"/>
      <c r="AS624" s="380"/>
      <c r="AT624" s="381"/>
      <c r="AU624" s="378"/>
      <c r="AV624" s="380"/>
      <c r="AW624" s="373"/>
      <c r="AX624" s="376"/>
      <c r="AY624" s="418"/>
      <c r="AZ624" s="412"/>
      <c r="BA624" s="412"/>
      <c r="BB624" s="415"/>
    </row>
    <row r="625" spans="2:62" ht="85.9" customHeight="1" thickTop="1" thickBot="1" x14ac:dyDescent="0.35">
      <c r="B625" s="113" t="s">
        <v>173</v>
      </c>
      <c r="C625" s="103" t="s">
        <v>172</v>
      </c>
      <c r="D625" s="108" t="s">
        <v>171</v>
      </c>
      <c r="E625" s="211" t="s">
        <v>170</v>
      </c>
      <c r="F625" s="210"/>
      <c r="G625" s="209"/>
      <c r="H625" s="109" t="s">
        <v>169</v>
      </c>
      <c r="I625" s="108" t="s">
        <v>96</v>
      </c>
      <c r="J625" s="108" t="s">
        <v>168</v>
      </c>
      <c r="K625" s="108" t="s">
        <v>97</v>
      </c>
      <c r="L625" s="365" t="s">
        <v>167</v>
      </c>
      <c r="M625" s="366"/>
      <c r="N625" s="365" t="s">
        <v>166</v>
      </c>
      <c r="O625" s="366"/>
      <c r="P625" s="365" t="s">
        <v>166</v>
      </c>
      <c r="Q625" s="367"/>
      <c r="R625" s="365" t="s">
        <v>166</v>
      </c>
      <c r="S625" s="367"/>
      <c r="T625" s="365" t="s">
        <v>166</v>
      </c>
      <c r="U625" s="367"/>
      <c r="V625" s="365" t="s">
        <v>166</v>
      </c>
      <c r="W625" s="367"/>
      <c r="X625" s="365" t="s">
        <v>166</v>
      </c>
      <c r="Y625" s="367"/>
      <c r="Z625" s="365" t="s">
        <v>166</v>
      </c>
      <c r="AA625" s="367"/>
      <c r="AB625" s="368" t="s">
        <v>165</v>
      </c>
      <c r="AC625" s="367"/>
      <c r="AD625" s="109" t="s">
        <v>164</v>
      </c>
      <c r="AE625" s="109" t="s">
        <v>163</v>
      </c>
      <c r="AF625" s="108" t="s">
        <v>162</v>
      </c>
      <c r="AG625" s="108" t="s">
        <v>161</v>
      </c>
      <c r="AH625" s="286" t="s">
        <v>160</v>
      </c>
      <c r="AI625" s="293"/>
      <c r="AJ625" s="104" t="s">
        <v>159</v>
      </c>
      <c r="AK625" s="103" t="s">
        <v>158</v>
      </c>
      <c r="AL625" s="102" t="s">
        <v>157</v>
      </c>
      <c r="AM625" s="104" t="s">
        <v>156</v>
      </c>
      <c r="AN625" s="103" t="s">
        <v>155</v>
      </c>
      <c r="AO625" s="102" t="s">
        <v>154</v>
      </c>
      <c r="AP625" s="104" t="s">
        <v>153</v>
      </c>
      <c r="AQ625" s="103" t="s">
        <v>152</v>
      </c>
      <c r="AR625" s="105" t="s">
        <v>151</v>
      </c>
      <c r="AS625" s="104" t="s">
        <v>150</v>
      </c>
      <c r="AT625" s="103" t="s">
        <v>149</v>
      </c>
      <c r="AU625" s="102" t="s">
        <v>148</v>
      </c>
      <c r="AV625" s="104" t="s">
        <v>147</v>
      </c>
      <c r="AW625" s="103" t="s">
        <v>146</v>
      </c>
      <c r="AX625" s="102" t="s">
        <v>145</v>
      </c>
      <c r="AY625" s="101" t="s">
        <v>144</v>
      </c>
      <c r="AZ625" s="100" t="s">
        <v>143</v>
      </c>
      <c r="BA625" s="100" t="s">
        <v>142</v>
      </c>
      <c r="BB625" s="99" t="s">
        <v>141</v>
      </c>
    </row>
    <row r="626" spans="2:62" ht="48" thickBot="1" x14ac:dyDescent="0.3">
      <c r="B626" s="98" t="s">
        <v>200</v>
      </c>
      <c r="C626" s="97"/>
      <c r="D626" s="208">
        <v>244</v>
      </c>
      <c r="E626" s="425">
        <v>7342.67</v>
      </c>
      <c r="F626" s="426"/>
      <c r="G626" s="427"/>
      <c r="H626" s="95" t="s">
        <v>139</v>
      </c>
      <c r="I626" s="94"/>
      <c r="J626" s="94"/>
      <c r="K626" s="93"/>
      <c r="L626" s="92"/>
      <c r="M626" s="88"/>
      <c r="N626" s="92"/>
      <c r="O626" s="88"/>
      <c r="P626" s="92"/>
      <c r="Q626" s="88"/>
      <c r="R626" s="92"/>
      <c r="S626" s="88"/>
      <c r="T626" s="92"/>
      <c r="U626" s="88"/>
      <c r="V626" s="92"/>
      <c r="W626" s="88"/>
      <c r="X626" s="92"/>
      <c r="Y626" s="88"/>
      <c r="Z626" s="92"/>
      <c r="AA626" s="207"/>
      <c r="AB626" s="90" t="s">
        <v>138</v>
      </c>
      <c r="AC626" s="88"/>
      <c r="AD626" s="88"/>
      <c r="AE626" s="88"/>
      <c r="AF626" s="87"/>
      <c r="AG626" s="87"/>
      <c r="AH626" s="285"/>
      <c r="AI626" s="66" t="s">
        <v>137</v>
      </c>
      <c r="AJ626" s="85">
        <f t="shared" ref="AJ626:BB626" si="82">SUM(AJ628:AJ639)</f>
        <v>48</v>
      </c>
      <c r="AK626" s="84">
        <f t="shared" si="82"/>
        <v>6</v>
      </c>
      <c r="AL626" s="83">
        <f t="shared" si="82"/>
        <v>0</v>
      </c>
      <c r="AM626" s="85">
        <f t="shared" si="82"/>
        <v>8</v>
      </c>
      <c r="AN626" s="84">
        <f t="shared" si="82"/>
        <v>0</v>
      </c>
      <c r="AO626" s="83">
        <f t="shared" si="82"/>
        <v>0</v>
      </c>
      <c r="AP626" s="85">
        <f t="shared" si="82"/>
        <v>0</v>
      </c>
      <c r="AQ626" s="84">
        <f t="shared" si="82"/>
        <v>0</v>
      </c>
      <c r="AR626" s="83">
        <f t="shared" si="82"/>
        <v>0</v>
      </c>
      <c r="AS626" s="85">
        <f t="shared" si="82"/>
        <v>27</v>
      </c>
      <c r="AT626" s="84">
        <f t="shared" si="82"/>
        <v>2</v>
      </c>
      <c r="AU626" s="83">
        <f t="shared" si="82"/>
        <v>0</v>
      </c>
      <c r="AV626" s="85">
        <f t="shared" si="82"/>
        <v>3</v>
      </c>
      <c r="AW626" s="84">
        <f t="shared" si="82"/>
        <v>0</v>
      </c>
      <c r="AX626" s="83">
        <f t="shared" si="82"/>
        <v>0</v>
      </c>
      <c r="AY626" s="82">
        <f t="shared" si="82"/>
        <v>0</v>
      </c>
      <c r="AZ626" s="81">
        <f t="shared" si="82"/>
        <v>0</v>
      </c>
      <c r="BA626" s="81">
        <f t="shared" si="82"/>
        <v>1</v>
      </c>
      <c r="BB626" s="80">
        <f t="shared" si="82"/>
        <v>0</v>
      </c>
      <c r="BC626" s="79" t="s">
        <v>136</v>
      </c>
      <c r="BF626" s="5">
        <f>SUM(AJ626:AL626)/$BG$5</f>
        <v>54</v>
      </c>
      <c r="BG626" s="5">
        <f>SUM(AM626:AO626,AY626)/$BG$5</f>
        <v>8</v>
      </c>
      <c r="BH626" s="5">
        <f>SUM(AP626:AR626,AZ626)/$BG$5</f>
        <v>0</v>
      </c>
      <c r="BI626" s="5">
        <f>SUM(AS626:AU626,BA626)/$BG$5</f>
        <v>30</v>
      </c>
      <c r="BJ626" s="5">
        <f>SUM(AV626:AX626,BB626)/$BG$5</f>
        <v>3</v>
      </c>
    </row>
    <row r="627" spans="2:62" ht="37.5" thickBot="1" x14ac:dyDescent="0.3">
      <c r="B627" s="78"/>
      <c r="C627" s="77"/>
      <c r="D627" s="206"/>
      <c r="E627" s="205"/>
      <c r="F627" s="205"/>
      <c r="G627" s="204"/>
      <c r="H627" s="73"/>
      <c r="I627" s="70"/>
      <c r="J627" s="70"/>
      <c r="K627" s="72"/>
      <c r="L627" s="70"/>
      <c r="M627" s="69"/>
      <c r="N627" s="70"/>
      <c r="O627" s="69"/>
      <c r="P627" s="70"/>
      <c r="Q627" s="69"/>
      <c r="R627" s="70"/>
      <c r="S627" s="69"/>
      <c r="T627" s="70"/>
      <c r="U627" s="69"/>
      <c r="V627" s="70"/>
      <c r="W627" s="69"/>
      <c r="X627" s="70"/>
      <c r="Y627" s="69"/>
      <c r="Z627" s="70"/>
      <c r="AA627" s="69"/>
      <c r="AB627" s="71"/>
      <c r="AC627" s="69"/>
      <c r="AD627" s="69"/>
      <c r="AE627" s="69"/>
      <c r="AF627" s="68"/>
      <c r="AG627" s="68"/>
      <c r="AH627" s="285"/>
      <c r="AI627" s="66" t="s">
        <v>135</v>
      </c>
      <c r="AJ627" s="65">
        <f t="shared" ref="AJ627:BB627" si="83">AJ626/3</f>
        <v>16</v>
      </c>
      <c r="AK627" s="64">
        <f t="shared" si="83"/>
        <v>2</v>
      </c>
      <c r="AL627" s="63">
        <f t="shared" si="83"/>
        <v>0</v>
      </c>
      <c r="AM627" s="65">
        <f t="shared" si="83"/>
        <v>2.6666666666666665</v>
      </c>
      <c r="AN627" s="64">
        <f t="shared" si="83"/>
        <v>0</v>
      </c>
      <c r="AO627" s="63">
        <f t="shared" si="83"/>
        <v>0</v>
      </c>
      <c r="AP627" s="65">
        <f t="shared" si="83"/>
        <v>0</v>
      </c>
      <c r="AQ627" s="64">
        <f t="shared" si="83"/>
        <v>0</v>
      </c>
      <c r="AR627" s="63">
        <f t="shared" si="83"/>
        <v>0</v>
      </c>
      <c r="AS627" s="65">
        <f t="shared" si="83"/>
        <v>9</v>
      </c>
      <c r="AT627" s="64">
        <f t="shared" si="83"/>
        <v>0.66666666666666663</v>
      </c>
      <c r="AU627" s="63">
        <f t="shared" si="83"/>
        <v>0</v>
      </c>
      <c r="AV627" s="65">
        <f t="shared" si="83"/>
        <v>1</v>
      </c>
      <c r="AW627" s="64">
        <f t="shared" si="83"/>
        <v>0</v>
      </c>
      <c r="AX627" s="63">
        <f t="shared" si="83"/>
        <v>0</v>
      </c>
      <c r="AY627" s="62">
        <f t="shared" si="83"/>
        <v>0</v>
      </c>
      <c r="AZ627" s="61">
        <f t="shared" si="83"/>
        <v>0</v>
      </c>
      <c r="BA627" s="61">
        <f t="shared" si="83"/>
        <v>0.33333333333333331</v>
      </c>
      <c r="BB627" s="60">
        <f t="shared" si="83"/>
        <v>0</v>
      </c>
      <c r="BC627" s="59" t="s">
        <v>134</v>
      </c>
    </row>
    <row r="628" spans="2:62" ht="28.15" customHeight="1" x14ac:dyDescent="0.2">
      <c r="B628" s="30"/>
      <c r="C628" s="338">
        <v>1</v>
      </c>
      <c r="D628" s="239" t="s">
        <v>980</v>
      </c>
      <c r="E628" s="198"/>
      <c r="F628" s="198"/>
      <c r="G628" s="197"/>
      <c r="H628" s="358" t="s">
        <v>133</v>
      </c>
      <c r="I628" s="390">
        <v>153</v>
      </c>
      <c r="J628" s="390">
        <v>33</v>
      </c>
      <c r="K628" s="390">
        <v>6</v>
      </c>
      <c r="L628" s="42" t="s">
        <v>131</v>
      </c>
      <c r="M628" s="43" t="s">
        <v>132</v>
      </c>
      <c r="N628" s="42" t="s">
        <v>129</v>
      </c>
      <c r="O628" s="43" t="s">
        <v>1288</v>
      </c>
      <c r="P628" s="42" t="s">
        <v>128</v>
      </c>
      <c r="Q628" s="43" t="s">
        <v>357</v>
      </c>
      <c r="R628" s="42" t="s">
        <v>127</v>
      </c>
      <c r="S628" s="43" t="s">
        <v>1003</v>
      </c>
      <c r="T628" s="42" t="s">
        <v>126</v>
      </c>
      <c r="U628" s="43" t="s">
        <v>1109</v>
      </c>
      <c r="V628" s="42" t="s">
        <v>125</v>
      </c>
      <c r="W628" s="43" t="s">
        <v>672</v>
      </c>
      <c r="X628" s="42" t="s">
        <v>124</v>
      </c>
      <c r="Y628" s="43" t="s">
        <v>496</v>
      </c>
      <c r="Z628" s="42" t="s">
        <v>123</v>
      </c>
      <c r="AA628" s="43"/>
      <c r="AB628" s="196"/>
      <c r="AC628" s="43"/>
      <c r="AD628" s="196" t="s">
        <v>1585</v>
      </c>
      <c r="AE628" s="58" t="s">
        <v>496</v>
      </c>
      <c r="AF628" s="421"/>
      <c r="AG628" s="421"/>
      <c r="AH628" s="279"/>
      <c r="AI628" s="306"/>
      <c r="AJ628" s="349">
        <f>SUMPRODUCT(LEN($M628:$AA631)-LEN(SUBSTITUTE($M628:$AA631,"A", "")))</f>
        <v>48</v>
      </c>
      <c r="AK628" s="352">
        <f>SUMPRODUCT(LEN($AD628:$AD631)-LEN(SUBSTITUTE($AD628:$AD631,"A", "")))</f>
        <v>6</v>
      </c>
      <c r="AL628" s="335">
        <f>SUMPRODUCT(LEN($AC628:$AC631)-LEN(SUBSTITUTE($AC628:$AC631,"A", "")))</f>
        <v>0</v>
      </c>
      <c r="AM628" s="349">
        <f>SUMPRODUCT(LEN($M628:$AA631)-LEN(SUBSTITUTE($M628:$AA631,"S", "")))</f>
        <v>8</v>
      </c>
      <c r="AN628" s="352">
        <f>SUMPRODUCT(LEN($AD628:$AD631)-LEN(SUBSTITUTE($AD628:$AD631,"S", "")))</f>
        <v>0</v>
      </c>
      <c r="AO628" s="335">
        <f>SUMPRODUCT(LEN($AC628:$AC631)-LEN(SUBSTITUTE($AC628:$AC631,"S", "")))</f>
        <v>0</v>
      </c>
      <c r="AP628" s="349">
        <f>SUMPRODUCT(LEN($M628:$AA631)-LEN(SUBSTITUTE($M628:$AA631,"F", "")))</f>
        <v>0</v>
      </c>
      <c r="AQ628" s="352">
        <f>SUMPRODUCT(LEN($AD628:$AD631)-LEN(SUBSTITUTE($AD628:$AD631,"F", "")))</f>
        <v>0</v>
      </c>
      <c r="AR628" s="335">
        <f>SUMPRODUCT(LEN($AC628:$AC631)-LEN(SUBSTITUTE($AC628:$AC631,"F", "")))</f>
        <v>0</v>
      </c>
      <c r="AS628" s="349">
        <f>SUMPRODUCT(LEN($M628:$AA631)-LEN(SUBSTITUTE($M628:$AA631,"G", "")))</f>
        <v>27</v>
      </c>
      <c r="AT628" s="352">
        <f>SUMPRODUCT(LEN($AD628:$AD631)-LEN(SUBSTITUTE($AD628:$AD631,"G", "")))</f>
        <v>2</v>
      </c>
      <c r="AU628" s="335">
        <f>SUMPRODUCT(LEN($AC628:$AC631)-LEN(SUBSTITUTE($AC628:$AC631,"G", "")))</f>
        <v>0</v>
      </c>
      <c r="AV628" s="349">
        <f>SUMPRODUCT(LEN($L628:$AA631)-LEN(SUBSTITUTE($L628:$AA631,"M", "")))</f>
        <v>3</v>
      </c>
      <c r="AW628" s="362">
        <f>SUMPRODUCT(LEN($AD628:$AD631)-LEN(SUBSTITUTE($AD628:$AD631,"M", "")))</f>
        <v>0</v>
      </c>
      <c r="AX628" s="374">
        <f>SUMPRODUCT(LEN($AC628:$AC631)-LEN(SUBSTITUTE($AC628:$AC631,"M", "")))</f>
        <v>0</v>
      </c>
      <c r="AY628" s="416">
        <f>SUMPRODUCT(LEN($AE628:$AE631)-LEN(SUBSTITUTE($AE628:$AE631,"S", "")))</f>
        <v>0</v>
      </c>
      <c r="AZ628" s="410">
        <f>SUMPRODUCT(LEN($AE628:$AE631)-LEN(SUBSTITUTE($AE628:$AE631,"F", "")))</f>
        <v>0</v>
      </c>
      <c r="BA628" s="410">
        <f>SUMPRODUCT(LEN($AE628:$AE631)-LEN(SUBSTITUTE($AE628:$AE631,"G", "")))</f>
        <v>1</v>
      </c>
      <c r="BB628" s="413">
        <f>SUMPRODUCT(LEN($AE628:$AE631)-LEN(SUBSTITUTE($AE628:$AE631,"M", "")))</f>
        <v>0</v>
      </c>
    </row>
    <row r="629" spans="2:62" ht="28.15" customHeight="1" thickBot="1" x14ac:dyDescent="0.25">
      <c r="B629" s="30"/>
      <c r="C629" s="339"/>
      <c r="D629" s="221"/>
      <c r="E629" s="195"/>
      <c r="F629" s="195"/>
      <c r="G629" s="194"/>
      <c r="H629" s="359"/>
      <c r="I629" s="391"/>
      <c r="J629" s="391"/>
      <c r="K629" s="391"/>
      <c r="L629" s="33" t="s">
        <v>122</v>
      </c>
      <c r="M629" s="55" t="s">
        <v>132</v>
      </c>
      <c r="N629" s="33" t="s">
        <v>121</v>
      </c>
      <c r="O629" s="55" t="s">
        <v>1288</v>
      </c>
      <c r="P629" s="33" t="s">
        <v>120</v>
      </c>
      <c r="Q629" s="55" t="s">
        <v>132</v>
      </c>
      <c r="R629" s="33" t="s">
        <v>119</v>
      </c>
      <c r="S629" s="55" t="s">
        <v>1408</v>
      </c>
      <c r="T629" s="33" t="s">
        <v>118</v>
      </c>
      <c r="U629" s="55" t="s">
        <v>1167</v>
      </c>
      <c r="V629" s="33" t="s">
        <v>117</v>
      </c>
      <c r="W629" s="55" t="s">
        <v>462</v>
      </c>
      <c r="X629" s="33" t="s">
        <v>116</v>
      </c>
      <c r="Y629" s="55" t="s">
        <v>130</v>
      </c>
      <c r="Z629" s="33" t="s">
        <v>115</v>
      </c>
      <c r="AA629" s="55"/>
      <c r="AB629" s="193"/>
      <c r="AC629" s="55"/>
      <c r="AD629" s="193"/>
      <c r="AE629" s="57"/>
      <c r="AF629" s="422"/>
      <c r="AG629" s="422"/>
      <c r="AH629" s="278"/>
      <c r="AI629" s="306"/>
      <c r="AJ629" s="379"/>
      <c r="AK629" s="347"/>
      <c r="AL629" s="377"/>
      <c r="AM629" s="379"/>
      <c r="AN629" s="347"/>
      <c r="AO629" s="377"/>
      <c r="AP629" s="379"/>
      <c r="AQ629" s="347"/>
      <c r="AR629" s="377"/>
      <c r="AS629" s="379"/>
      <c r="AT629" s="347"/>
      <c r="AU629" s="377"/>
      <c r="AV629" s="379"/>
      <c r="AW629" s="372"/>
      <c r="AX629" s="375"/>
      <c r="AY629" s="417"/>
      <c r="AZ629" s="411"/>
      <c r="BA629" s="411"/>
      <c r="BB629" s="414"/>
    </row>
    <row r="630" spans="2:62" ht="28.15" customHeight="1" x14ac:dyDescent="0.2">
      <c r="B630" s="30"/>
      <c r="C630" s="340"/>
      <c r="D630" s="218"/>
      <c r="E630" s="192"/>
      <c r="F630" s="192"/>
      <c r="G630" s="191"/>
      <c r="H630" s="360">
        <v>244</v>
      </c>
      <c r="I630" s="392"/>
      <c r="J630" s="392"/>
      <c r="K630" s="392"/>
      <c r="L630" s="25" t="s">
        <v>114</v>
      </c>
      <c r="M630" s="114" t="s">
        <v>132</v>
      </c>
      <c r="N630" s="25" t="s">
        <v>112</v>
      </c>
      <c r="O630" s="114" t="s">
        <v>1566</v>
      </c>
      <c r="P630" s="25" t="s">
        <v>111</v>
      </c>
      <c r="Q630" s="114" t="s">
        <v>686</v>
      </c>
      <c r="R630" s="25" t="s">
        <v>110</v>
      </c>
      <c r="S630" s="114" t="s">
        <v>1584</v>
      </c>
      <c r="T630" s="25" t="s">
        <v>109</v>
      </c>
      <c r="U630" s="114" t="s">
        <v>705</v>
      </c>
      <c r="V630" s="25" t="s">
        <v>108</v>
      </c>
      <c r="W630" s="114" t="s">
        <v>509</v>
      </c>
      <c r="X630" s="25" t="s">
        <v>107</v>
      </c>
      <c r="Y630" s="114" t="s">
        <v>130</v>
      </c>
      <c r="Z630" s="25" t="s">
        <v>106</v>
      </c>
      <c r="AA630" s="114"/>
      <c r="AB630" s="190"/>
      <c r="AC630" s="114"/>
      <c r="AD630" s="190"/>
      <c r="AE630" s="57"/>
      <c r="AF630" s="422"/>
      <c r="AG630" s="422"/>
      <c r="AH630" s="278"/>
      <c r="AI630" s="306"/>
      <c r="AJ630" s="379"/>
      <c r="AK630" s="347"/>
      <c r="AL630" s="377"/>
      <c r="AM630" s="379"/>
      <c r="AN630" s="347"/>
      <c r="AO630" s="377"/>
      <c r="AP630" s="379"/>
      <c r="AQ630" s="347"/>
      <c r="AR630" s="377"/>
      <c r="AS630" s="379"/>
      <c r="AT630" s="347"/>
      <c r="AU630" s="377"/>
      <c r="AV630" s="379"/>
      <c r="AW630" s="372"/>
      <c r="AX630" s="375"/>
      <c r="AY630" s="417"/>
      <c r="AZ630" s="411"/>
      <c r="BA630" s="411"/>
      <c r="BB630" s="414"/>
    </row>
    <row r="631" spans="2:62" ht="28.15" customHeight="1" thickBot="1" x14ac:dyDescent="0.25">
      <c r="B631" s="30"/>
      <c r="C631" s="355"/>
      <c r="D631" s="246"/>
      <c r="E631" s="200"/>
      <c r="F631" s="200"/>
      <c r="G631" s="199"/>
      <c r="H631" s="361"/>
      <c r="I631" s="393"/>
      <c r="J631" s="393"/>
      <c r="K631" s="393"/>
      <c r="L631" s="50" t="s">
        <v>105</v>
      </c>
      <c r="M631" s="51" t="s">
        <v>1268</v>
      </c>
      <c r="N631" s="50" t="s">
        <v>104</v>
      </c>
      <c r="O631" s="51" t="s">
        <v>179</v>
      </c>
      <c r="P631" s="50" t="s">
        <v>103</v>
      </c>
      <c r="Q631" s="51" t="s">
        <v>1044</v>
      </c>
      <c r="R631" s="50" t="s">
        <v>102</v>
      </c>
      <c r="S631" s="51" t="s">
        <v>1051</v>
      </c>
      <c r="T631" s="50">
        <v>20</v>
      </c>
      <c r="U631" s="51" t="s">
        <v>697</v>
      </c>
      <c r="V631" s="50" t="s">
        <v>101</v>
      </c>
      <c r="W631" s="51" t="s">
        <v>351</v>
      </c>
      <c r="X631" s="50" t="s">
        <v>100</v>
      </c>
      <c r="Y631" s="51"/>
      <c r="Z631" s="50" t="s">
        <v>99</v>
      </c>
      <c r="AA631" s="51"/>
      <c r="AB631" s="187"/>
      <c r="AC631" s="51"/>
      <c r="AD631" s="187"/>
      <c r="AE631" s="56"/>
      <c r="AF631" s="424"/>
      <c r="AG631" s="424"/>
      <c r="AH631" s="280"/>
      <c r="AI631" s="306"/>
      <c r="AJ631" s="380"/>
      <c r="AK631" s="381"/>
      <c r="AL631" s="378"/>
      <c r="AM631" s="380"/>
      <c r="AN631" s="381"/>
      <c r="AO631" s="378"/>
      <c r="AP631" s="380"/>
      <c r="AQ631" s="381"/>
      <c r="AR631" s="378"/>
      <c r="AS631" s="380"/>
      <c r="AT631" s="381"/>
      <c r="AU631" s="378"/>
      <c r="AV631" s="380"/>
      <c r="AW631" s="373"/>
      <c r="AX631" s="376"/>
      <c r="AY631" s="418"/>
      <c r="AZ631" s="412"/>
      <c r="BA631" s="412"/>
      <c r="BB631" s="415"/>
    </row>
    <row r="632" spans="2:62" ht="28.15" customHeight="1" x14ac:dyDescent="0.2">
      <c r="B632" s="30"/>
      <c r="C632" s="338">
        <v>2</v>
      </c>
      <c r="D632" s="212"/>
      <c r="E632" s="198"/>
      <c r="F632" s="198"/>
      <c r="G632" s="197"/>
      <c r="H632" s="358"/>
      <c r="I632" s="390"/>
      <c r="J632" s="390"/>
      <c r="K632" s="390"/>
      <c r="L632" s="42" t="s">
        <v>131</v>
      </c>
      <c r="M632" s="43"/>
      <c r="N632" s="42" t="s">
        <v>129</v>
      </c>
      <c r="O632" s="43"/>
      <c r="P632" s="42" t="s">
        <v>128</v>
      </c>
      <c r="Q632" s="43"/>
      <c r="R632" s="42" t="s">
        <v>127</v>
      </c>
      <c r="S632" s="43"/>
      <c r="T632" s="42" t="s">
        <v>126</v>
      </c>
      <c r="U632" s="43"/>
      <c r="V632" s="42" t="s">
        <v>125</v>
      </c>
      <c r="W632" s="43"/>
      <c r="X632" s="42" t="s">
        <v>124</v>
      </c>
      <c r="Y632" s="43"/>
      <c r="Z632" s="42" t="s">
        <v>123</v>
      </c>
      <c r="AA632" s="43"/>
      <c r="AB632" s="196"/>
      <c r="AC632" s="43"/>
      <c r="AD632" s="196"/>
      <c r="AE632" s="39"/>
      <c r="AF632" s="421"/>
      <c r="AG632" s="421"/>
      <c r="AH632" s="279"/>
      <c r="AI632" s="306"/>
      <c r="AJ632" s="349">
        <f>SUMPRODUCT(LEN($M632:$AA635)-LEN(SUBSTITUTE($M632:$AA635,"A", "")))</f>
        <v>0</v>
      </c>
      <c r="AK632" s="352">
        <f>SUMPRODUCT(LEN($AD632:$AD635)-LEN(SUBSTITUTE($AD632:$AD635,"A", "")))</f>
        <v>0</v>
      </c>
      <c r="AL632" s="335">
        <f>SUMPRODUCT(LEN($AC632:$AC635)-LEN(SUBSTITUTE($AC632:$AC635,"A", "")))</f>
        <v>0</v>
      </c>
      <c r="AM632" s="349">
        <f>SUMPRODUCT(LEN($M632:$AA635)-LEN(SUBSTITUTE($M632:$AA635,"S", "")))</f>
        <v>0</v>
      </c>
      <c r="AN632" s="352">
        <f>SUMPRODUCT(LEN($AD632:$AD635)-LEN(SUBSTITUTE($AD632:$AD635,"S", "")))</f>
        <v>0</v>
      </c>
      <c r="AO632" s="335">
        <f>SUMPRODUCT(LEN($AC632:$AC635)-LEN(SUBSTITUTE($AC632:$AC635,"S", "")))</f>
        <v>0</v>
      </c>
      <c r="AP632" s="349">
        <f>SUMPRODUCT(LEN($M632:$AA635)-LEN(SUBSTITUTE($M632:$AA635,"F", "")))</f>
        <v>0</v>
      </c>
      <c r="AQ632" s="352">
        <f>SUMPRODUCT(LEN($AD632:$AD635)-LEN(SUBSTITUTE($AD632:$AD635,"F", "")))</f>
        <v>0</v>
      </c>
      <c r="AR632" s="335">
        <f>SUMPRODUCT(LEN($AC632:$AC635)-LEN(SUBSTITUTE($AC632:$AC635,"F", "")))</f>
        <v>0</v>
      </c>
      <c r="AS632" s="349">
        <f>SUMPRODUCT(LEN($M632:$AA635)-LEN(SUBSTITUTE($M632:$AA635,"G", "")))</f>
        <v>0</v>
      </c>
      <c r="AT632" s="352">
        <f>SUMPRODUCT(LEN($AD632:$AD635)-LEN(SUBSTITUTE($AD632:$AD635,"G", "")))</f>
        <v>0</v>
      </c>
      <c r="AU632" s="335">
        <f>SUMPRODUCT(LEN($AC632:$AC635)-LEN(SUBSTITUTE($AC632:$AC635,"G", "")))</f>
        <v>0</v>
      </c>
      <c r="AV632" s="349">
        <f>SUMPRODUCT(LEN($L632:$AA635)-LEN(SUBSTITUTE($L632:$AA635,"M", "")))</f>
        <v>0</v>
      </c>
      <c r="AW632" s="362">
        <f>SUMPRODUCT(LEN($AD632:$AD635)-LEN(SUBSTITUTE($AD632:$AD635,"M", "")))</f>
        <v>0</v>
      </c>
      <c r="AX632" s="374">
        <f>SUMPRODUCT(LEN($AC632:$AC635)-LEN(SUBSTITUTE($AC632:$AC635,"M", "")))</f>
        <v>0</v>
      </c>
      <c r="AY632" s="416">
        <f>SUMPRODUCT(LEN($AE632:$AE635)-LEN(SUBSTITUTE($AE632:$AE635,"S", "")))</f>
        <v>0</v>
      </c>
      <c r="AZ632" s="410">
        <f>SUMPRODUCT(LEN($AE632:$AE635)-LEN(SUBSTITUTE($AE632:$AE635,"F", "")))</f>
        <v>0</v>
      </c>
      <c r="BA632" s="410">
        <f>SUMPRODUCT(LEN($AE632:$AE635)-LEN(SUBSTITUTE($AE632:$AE635,"G", "")))</f>
        <v>0</v>
      </c>
      <c r="BB632" s="413">
        <f>SUMPRODUCT(LEN($AE632:$AE635)-LEN(SUBSTITUTE($AE632:$AE635,"M", "")))</f>
        <v>0</v>
      </c>
    </row>
    <row r="633" spans="2:62" ht="28.15" customHeight="1" thickBot="1" x14ac:dyDescent="0.25">
      <c r="B633" s="30"/>
      <c r="C633" s="339"/>
      <c r="D633" s="221"/>
      <c r="E633" s="195"/>
      <c r="F633" s="195"/>
      <c r="G633" s="194"/>
      <c r="H633" s="359"/>
      <c r="I633" s="391"/>
      <c r="J633" s="391"/>
      <c r="K633" s="391"/>
      <c r="L633" s="33" t="s">
        <v>122</v>
      </c>
      <c r="M633" s="55"/>
      <c r="N633" s="33" t="s">
        <v>121</v>
      </c>
      <c r="O633" s="55"/>
      <c r="P633" s="33" t="s">
        <v>120</v>
      </c>
      <c r="Q633" s="55"/>
      <c r="R633" s="33" t="s">
        <v>119</v>
      </c>
      <c r="S633" s="55"/>
      <c r="T633" s="33" t="s">
        <v>118</v>
      </c>
      <c r="U633" s="55"/>
      <c r="V633" s="33" t="s">
        <v>117</v>
      </c>
      <c r="W633" s="55"/>
      <c r="X633" s="33" t="s">
        <v>116</v>
      </c>
      <c r="Y633" s="55"/>
      <c r="Z633" s="33" t="s">
        <v>115</v>
      </c>
      <c r="AA633" s="55"/>
      <c r="AB633" s="193"/>
      <c r="AC633" s="55"/>
      <c r="AD633" s="193"/>
      <c r="AE633" s="22"/>
      <c r="AF633" s="422"/>
      <c r="AG633" s="422"/>
      <c r="AH633" s="278"/>
      <c r="AI633" s="306"/>
      <c r="AJ633" s="379"/>
      <c r="AK633" s="347"/>
      <c r="AL633" s="377"/>
      <c r="AM633" s="379"/>
      <c r="AN633" s="347"/>
      <c r="AO633" s="377"/>
      <c r="AP633" s="379"/>
      <c r="AQ633" s="347"/>
      <c r="AR633" s="377"/>
      <c r="AS633" s="379"/>
      <c r="AT633" s="347"/>
      <c r="AU633" s="377"/>
      <c r="AV633" s="379"/>
      <c r="AW633" s="372"/>
      <c r="AX633" s="375"/>
      <c r="AY633" s="417"/>
      <c r="AZ633" s="411"/>
      <c r="BA633" s="411"/>
      <c r="BB633" s="414"/>
    </row>
    <row r="634" spans="2:62" ht="28.15" customHeight="1" x14ac:dyDescent="0.2">
      <c r="B634" s="30"/>
      <c r="C634" s="340"/>
      <c r="D634" s="218"/>
      <c r="E634" s="192"/>
      <c r="F634" s="192"/>
      <c r="G634" s="191"/>
      <c r="H634" s="360"/>
      <c r="I634" s="392"/>
      <c r="J634" s="392"/>
      <c r="K634" s="392"/>
      <c r="L634" s="25" t="s">
        <v>114</v>
      </c>
      <c r="M634" s="114"/>
      <c r="N634" s="25" t="s">
        <v>112</v>
      </c>
      <c r="O634" s="114"/>
      <c r="P634" s="25" t="s">
        <v>111</v>
      </c>
      <c r="Q634" s="114"/>
      <c r="R634" s="25" t="s">
        <v>110</v>
      </c>
      <c r="S634" s="114"/>
      <c r="T634" s="25" t="s">
        <v>109</v>
      </c>
      <c r="U634" s="114"/>
      <c r="V634" s="25" t="s">
        <v>108</v>
      </c>
      <c r="W634" s="114"/>
      <c r="X634" s="25" t="s">
        <v>107</v>
      </c>
      <c r="Y634" s="114"/>
      <c r="Z634" s="25" t="s">
        <v>106</v>
      </c>
      <c r="AA634" s="114"/>
      <c r="AB634" s="190"/>
      <c r="AC634" s="114"/>
      <c r="AD634" s="190"/>
      <c r="AE634" s="22"/>
      <c r="AF634" s="422"/>
      <c r="AG634" s="422"/>
      <c r="AH634" s="278"/>
      <c r="AI634" s="306"/>
      <c r="AJ634" s="379"/>
      <c r="AK634" s="347"/>
      <c r="AL634" s="377"/>
      <c r="AM634" s="379"/>
      <c r="AN634" s="347"/>
      <c r="AO634" s="377"/>
      <c r="AP634" s="379"/>
      <c r="AQ634" s="347"/>
      <c r="AR634" s="377"/>
      <c r="AS634" s="379"/>
      <c r="AT634" s="347"/>
      <c r="AU634" s="377"/>
      <c r="AV634" s="379"/>
      <c r="AW634" s="372"/>
      <c r="AX634" s="375"/>
      <c r="AY634" s="417"/>
      <c r="AZ634" s="411"/>
      <c r="BA634" s="411"/>
      <c r="BB634" s="414"/>
    </row>
    <row r="635" spans="2:62" ht="28.15" customHeight="1" thickBot="1" x14ac:dyDescent="0.25">
      <c r="B635" s="30"/>
      <c r="C635" s="355"/>
      <c r="D635" s="246"/>
      <c r="E635" s="200"/>
      <c r="F635" s="200"/>
      <c r="G635" s="199"/>
      <c r="H635" s="361"/>
      <c r="I635" s="393"/>
      <c r="J635" s="393"/>
      <c r="K635" s="393"/>
      <c r="L635" s="50" t="s">
        <v>105</v>
      </c>
      <c r="M635" s="51"/>
      <c r="N635" s="50" t="s">
        <v>104</v>
      </c>
      <c r="O635" s="51"/>
      <c r="P635" s="50" t="s">
        <v>103</v>
      </c>
      <c r="Q635" s="51"/>
      <c r="R635" s="50" t="s">
        <v>102</v>
      </c>
      <c r="S635" s="51"/>
      <c r="T635" s="50">
        <v>20</v>
      </c>
      <c r="U635" s="51"/>
      <c r="V635" s="50" t="s">
        <v>101</v>
      </c>
      <c r="W635" s="51"/>
      <c r="X635" s="50" t="s">
        <v>100</v>
      </c>
      <c r="Y635" s="51"/>
      <c r="Z635" s="50" t="s">
        <v>99</v>
      </c>
      <c r="AA635" s="51"/>
      <c r="AB635" s="187"/>
      <c r="AC635" s="51"/>
      <c r="AD635" s="187"/>
      <c r="AE635" s="48"/>
      <c r="AF635" s="424"/>
      <c r="AG635" s="424"/>
      <c r="AH635" s="280"/>
      <c r="AI635" s="306"/>
      <c r="AJ635" s="380"/>
      <c r="AK635" s="381"/>
      <c r="AL635" s="378"/>
      <c r="AM635" s="380"/>
      <c r="AN635" s="381"/>
      <c r="AO635" s="378"/>
      <c r="AP635" s="380"/>
      <c r="AQ635" s="381"/>
      <c r="AR635" s="378"/>
      <c r="AS635" s="380"/>
      <c r="AT635" s="381"/>
      <c r="AU635" s="378"/>
      <c r="AV635" s="380"/>
      <c r="AW635" s="373"/>
      <c r="AX635" s="376"/>
      <c r="AY635" s="418"/>
      <c r="AZ635" s="412"/>
      <c r="BA635" s="412"/>
      <c r="BB635" s="415"/>
    </row>
    <row r="636" spans="2:62" ht="28.15" customHeight="1" x14ac:dyDescent="0.2">
      <c r="B636" s="30"/>
      <c r="C636" s="338">
        <v>3</v>
      </c>
      <c r="D636" s="212"/>
      <c r="E636" s="198"/>
      <c r="F636" s="198"/>
      <c r="G636" s="197"/>
      <c r="H636" s="358"/>
      <c r="I636" s="390"/>
      <c r="J636" s="390"/>
      <c r="K636" s="390"/>
      <c r="L636" s="42" t="s">
        <v>131</v>
      </c>
      <c r="M636" s="43"/>
      <c r="N636" s="42" t="s">
        <v>129</v>
      </c>
      <c r="O636" s="43"/>
      <c r="P636" s="42" t="s">
        <v>128</v>
      </c>
      <c r="Q636" s="43"/>
      <c r="R636" s="42" t="s">
        <v>127</v>
      </c>
      <c r="S636" s="43"/>
      <c r="T636" s="42" t="s">
        <v>126</v>
      </c>
      <c r="U636" s="43"/>
      <c r="V636" s="42" t="s">
        <v>125</v>
      </c>
      <c r="W636" s="43"/>
      <c r="X636" s="42" t="s">
        <v>124</v>
      </c>
      <c r="Y636" s="43"/>
      <c r="Z636" s="42" t="s">
        <v>123</v>
      </c>
      <c r="AA636" s="43"/>
      <c r="AB636" s="196"/>
      <c r="AC636" s="43"/>
      <c r="AD636" s="196"/>
      <c r="AE636" s="39"/>
      <c r="AF636" s="421"/>
      <c r="AG636" s="421"/>
      <c r="AH636" s="279"/>
      <c r="AI636" s="306"/>
      <c r="AJ636" s="349">
        <f>SUMPRODUCT(LEN($M636:$AA639)-LEN(SUBSTITUTE($M636:$AA639,"A", "")))</f>
        <v>0</v>
      </c>
      <c r="AK636" s="352">
        <f>SUMPRODUCT(LEN($AD636:$AD639)-LEN(SUBSTITUTE($AD636:$AD639,"A", "")))</f>
        <v>0</v>
      </c>
      <c r="AL636" s="335">
        <f>SUMPRODUCT(LEN($AC636:$AC639)-LEN(SUBSTITUTE($AC636:$AC639,"A", "")))</f>
        <v>0</v>
      </c>
      <c r="AM636" s="349">
        <f>SUMPRODUCT(LEN($M636:$AA639)-LEN(SUBSTITUTE($M636:$AA639,"S", "")))</f>
        <v>0</v>
      </c>
      <c r="AN636" s="352">
        <f>SUMPRODUCT(LEN($AD636:$AD639)-LEN(SUBSTITUTE($AD636:$AD639,"S", "")))</f>
        <v>0</v>
      </c>
      <c r="AO636" s="335">
        <f>SUMPRODUCT(LEN($AC636:$AC639)-LEN(SUBSTITUTE($AC636:$AC639,"S", "")))</f>
        <v>0</v>
      </c>
      <c r="AP636" s="349">
        <f>SUMPRODUCT(LEN($M636:$AA639)-LEN(SUBSTITUTE($M636:$AA639,"F", "")))</f>
        <v>0</v>
      </c>
      <c r="AQ636" s="352">
        <f>SUMPRODUCT(LEN($AD636:$AD639)-LEN(SUBSTITUTE($AD636:$AD639,"F", "")))</f>
        <v>0</v>
      </c>
      <c r="AR636" s="335">
        <f>SUMPRODUCT(LEN($AC636:$AC639)-LEN(SUBSTITUTE($AC636:$AC639,"F", "")))</f>
        <v>0</v>
      </c>
      <c r="AS636" s="349">
        <f>SUMPRODUCT(LEN($M636:$AA639)-LEN(SUBSTITUTE($M636:$AA639,"G", "")))</f>
        <v>0</v>
      </c>
      <c r="AT636" s="352">
        <f>SUMPRODUCT(LEN($AD636:$AD639)-LEN(SUBSTITUTE($AD636:$AD639,"G", "")))</f>
        <v>0</v>
      </c>
      <c r="AU636" s="335">
        <f>SUMPRODUCT(LEN($AC636:$AC639)-LEN(SUBSTITUTE($AC636:$AC639,"G", "")))</f>
        <v>0</v>
      </c>
      <c r="AV636" s="349">
        <f>SUMPRODUCT(LEN($L636:$AA639)-LEN(SUBSTITUTE($L636:$AA639,"M", "")))</f>
        <v>0</v>
      </c>
      <c r="AW636" s="362">
        <f>SUMPRODUCT(LEN($AD636:$AD639)-LEN(SUBSTITUTE($AD636:$AD639,"M", "")))</f>
        <v>0</v>
      </c>
      <c r="AX636" s="374">
        <f>SUMPRODUCT(LEN($AC636:$AC639)-LEN(SUBSTITUTE($AC636:$AC639,"M", "")))</f>
        <v>0</v>
      </c>
      <c r="AY636" s="416">
        <f>SUMPRODUCT(LEN($AE636:$AE639)-LEN(SUBSTITUTE($AE636:$AE639,"S", "")))</f>
        <v>0</v>
      </c>
      <c r="AZ636" s="410">
        <f>SUMPRODUCT(LEN($AE636:$AE639)-LEN(SUBSTITUTE($AE636:$AE639,"F", "")))</f>
        <v>0</v>
      </c>
      <c r="BA636" s="410">
        <f>SUMPRODUCT(LEN($AE636:$AE639)-LEN(SUBSTITUTE($AE636:$AE639,"G", "")))</f>
        <v>0</v>
      </c>
      <c r="BB636" s="413">
        <f>SUMPRODUCT(LEN($AE636:$AE639)-LEN(SUBSTITUTE($AE636:$AE639,"M", "")))</f>
        <v>0</v>
      </c>
    </row>
    <row r="637" spans="2:62" ht="28.15" customHeight="1" thickBot="1" x14ac:dyDescent="0.25">
      <c r="B637" s="30"/>
      <c r="C637" s="339"/>
      <c r="D637" s="221"/>
      <c r="E637" s="195"/>
      <c r="F637" s="195"/>
      <c r="G637" s="194"/>
      <c r="H637" s="359"/>
      <c r="I637" s="391"/>
      <c r="J637" s="391"/>
      <c r="K637" s="391"/>
      <c r="L637" s="33" t="s">
        <v>122</v>
      </c>
      <c r="M637" s="55"/>
      <c r="N637" s="33" t="s">
        <v>121</v>
      </c>
      <c r="O637" s="55"/>
      <c r="P637" s="33" t="s">
        <v>120</v>
      </c>
      <c r="Q637" s="55"/>
      <c r="R637" s="33" t="s">
        <v>119</v>
      </c>
      <c r="S637" s="55"/>
      <c r="T637" s="33" t="s">
        <v>118</v>
      </c>
      <c r="U637" s="55"/>
      <c r="V637" s="33" t="s">
        <v>117</v>
      </c>
      <c r="W637" s="55"/>
      <c r="X637" s="33" t="s">
        <v>116</v>
      </c>
      <c r="Y637" s="55"/>
      <c r="Z637" s="33" t="s">
        <v>115</v>
      </c>
      <c r="AA637" s="55"/>
      <c r="AB637" s="193"/>
      <c r="AC637" s="55"/>
      <c r="AD637" s="193"/>
      <c r="AE637" s="22"/>
      <c r="AF637" s="422"/>
      <c r="AG637" s="422"/>
      <c r="AH637" s="278"/>
      <c r="AI637" s="306"/>
      <c r="AJ637" s="379"/>
      <c r="AK637" s="347"/>
      <c r="AL637" s="377"/>
      <c r="AM637" s="379"/>
      <c r="AN637" s="347"/>
      <c r="AO637" s="377"/>
      <c r="AP637" s="379"/>
      <c r="AQ637" s="347"/>
      <c r="AR637" s="377"/>
      <c r="AS637" s="379"/>
      <c r="AT637" s="347"/>
      <c r="AU637" s="377"/>
      <c r="AV637" s="379"/>
      <c r="AW637" s="372"/>
      <c r="AX637" s="375"/>
      <c r="AY637" s="417"/>
      <c r="AZ637" s="411"/>
      <c r="BA637" s="411"/>
      <c r="BB637" s="414"/>
    </row>
    <row r="638" spans="2:62" ht="28.15" customHeight="1" x14ac:dyDescent="0.2">
      <c r="B638" s="30"/>
      <c r="C638" s="340"/>
      <c r="D638" s="218"/>
      <c r="E638" s="192"/>
      <c r="F638" s="192"/>
      <c r="G638" s="191"/>
      <c r="H638" s="360"/>
      <c r="I638" s="392"/>
      <c r="J638" s="392"/>
      <c r="K638" s="392"/>
      <c r="L638" s="25" t="s">
        <v>114</v>
      </c>
      <c r="M638" s="114"/>
      <c r="N638" s="25" t="s">
        <v>112</v>
      </c>
      <c r="O638" s="114"/>
      <c r="P638" s="25" t="s">
        <v>111</v>
      </c>
      <c r="Q638" s="114"/>
      <c r="R638" s="25" t="s">
        <v>110</v>
      </c>
      <c r="S638" s="114"/>
      <c r="T638" s="25" t="s">
        <v>109</v>
      </c>
      <c r="U638" s="114"/>
      <c r="V638" s="25" t="s">
        <v>108</v>
      </c>
      <c r="W638" s="114"/>
      <c r="X638" s="25" t="s">
        <v>107</v>
      </c>
      <c r="Y638" s="114"/>
      <c r="Z638" s="25" t="s">
        <v>106</v>
      </c>
      <c r="AA638" s="114"/>
      <c r="AB638" s="190"/>
      <c r="AC638" s="114"/>
      <c r="AD638" s="190"/>
      <c r="AE638" s="22"/>
      <c r="AF638" s="422"/>
      <c r="AG638" s="422"/>
      <c r="AH638" s="278"/>
      <c r="AI638" s="306"/>
      <c r="AJ638" s="379"/>
      <c r="AK638" s="347"/>
      <c r="AL638" s="377"/>
      <c r="AM638" s="379"/>
      <c r="AN638" s="347"/>
      <c r="AO638" s="377"/>
      <c r="AP638" s="379"/>
      <c r="AQ638" s="347"/>
      <c r="AR638" s="377"/>
      <c r="AS638" s="379"/>
      <c r="AT638" s="347"/>
      <c r="AU638" s="377"/>
      <c r="AV638" s="379"/>
      <c r="AW638" s="372"/>
      <c r="AX638" s="375"/>
      <c r="AY638" s="417"/>
      <c r="AZ638" s="411"/>
      <c r="BA638" s="411"/>
      <c r="BB638" s="414"/>
    </row>
    <row r="639" spans="2:62" ht="28.15" customHeight="1" thickBot="1" x14ac:dyDescent="0.25">
      <c r="B639" s="20"/>
      <c r="C639" s="341"/>
      <c r="D639" s="215"/>
      <c r="E639" s="189"/>
      <c r="F639" s="189"/>
      <c r="G639" s="188"/>
      <c r="H639" s="361"/>
      <c r="I639" s="394"/>
      <c r="J639" s="394"/>
      <c r="K639" s="394"/>
      <c r="L639" s="15" t="s">
        <v>105</v>
      </c>
      <c r="M639" s="16"/>
      <c r="N639" s="15" t="s">
        <v>104</v>
      </c>
      <c r="O639" s="16"/>
      <c r="P639" s="15" t="s">
        <v>103</v>
      </c>
      <c r="Q639" s="16"/>
      <c r="R639" s="15" t="s">
        <v>102</v>
      </c>
      <c r="S639" s="16"/>
      <c r="T639" s="15">
        <v>20</v>
      </c>
      <c r="U639" s="16"/>
      <c r="V639" s="15" t="s">
        <v>101</v>
      </c>
      <c r="W639" s="16"/>
      <c r="X639" s="15" t="s">
        <v>100</v>
      </c>
      <c r="Y639" s="16"/>
      <c r="Z639" s="15" t="s">
        <v>99</v>
      </c>
      <c r="AA639" s="16"/>
      <c r="AB639" s="187"/>
      <c r="AC639" s="16"/>
      <c r="AD639" s="186"/>
      <c r="AE639" s="11"/>
      <c r="AF639" s="423"/>
      <c r="AG639" s="423"/>
      <c r="AH639" s="277"/>
      <c r="AI639" s="306"/>
      <c r="AJ639" s="380"/>
      <c r="AK639" s="381"/>
      <c r="AL639" s="378"/>
      <c r="AM639" s="380"/>
      <c r="AN639" s="381"/>
      <c r="AO639" s="378"/>
      <c r="AP639" s="380"/>
      <c r="AQ639" s="381"/>
      <c r="AR639" s="378"/>
      <c r="AS639" s="380"/>
      <c r="AT639" s="381"/>
      <c r="AU639" s="378"/>
      <c r="AV639" s="380"/>
      <c r="AW639" s="373"/>
      <c r="AX639" s="376"/>
      <c r="AY639" s="418"/>
      <c r="AZ639" s="412"/>
      <c r="BA639" s="412"/>
      <c r="BB639" s="415"/>
    </row>
    <row r="640" spans="2:62" ht="85.9" customHeight="1" thickTop="1" thickBot="1" x14ac:dyDescent="0.35">
      <c r="B640" s="113" t="s">
        <v>173</v>
      </c>
      <c r="C640" s="103" t="s">
        <v>172</v>
      </c>
      <c r="D640" s="108" t="s">
        <v>171</v>
      </c>
      <c r="E640" s="211" t="s">
        <v>170</v>
      </c>
      <c r="F640" s="210"/>
      <c r="G640" s="209"/>
      <c r="H640" s="109" t="s">
        <v>169</v>
      </c>
      <c r="I640" s="108" t="s">
        <v>96</v>
      </c>
      <c r="J640" s="108" t="s">
        <v>168</v>
      </c>
      <c r="K640" s="108" t="s">
        <v>97</v>
      </c>
      <c r="L640" s="365" t="s">
        <v>167</v>
      </c>
      <c r="M640" s="366"/>
      <c r="N640" s="365" t="s">
        <v>166</v>
      </c>
      <c r="O640" s="366"/>
      <c r="P640" s="365" t="s">
        <v>166</v>
      </c>
      <c r="Q640" s="367"/>
      <c r="R640" s="365" t="s">
        <v>166</v>
      </c>
      <c r="S640" s="367"/>
      <c r="T640" s="365" t="s">
        <v>166</v>
      </c>
      <c r="U640" s="367"/>
      <c r="V640" s="365" t="s">
        <v>166</v>
      </c>
      <c r="W640" s="367"/>
      <c r="X640" s="365" t="s">
        <v>166</v>
      </c>
      <c r="Y640" s="367"/>
      <c r="Z640" s="365" t="s">
        <v>166</v>
      </c>
      <c r="AA640" s="367"/>
      <c r="AB640" s="368" t="s">
        <v>165</v>
      </c>
      <c r="AC640" s="367"/>
      <c r="AD640" s="109" t="s">
        <v>164</v>
      </c>
      <c r="AE640" s="109" t="s">
        <v>163</v>
      </c>
      <c r="AF640" s="108" t="s">
        <v>162</v>
      </c>
      <c r="AG640" s="108" t="s">
        <v>161</v>
      </c>
      <c r="AH640" s="286" t="s">
        <v>160</v>
      </c>
      <c r="AI640" s="293"/>
      <c r="AJ640" s="104" t="s">
        <v>159</v>
      </c>
      <c r="AK640" s="103" t="s">
        <v>158</v>
      </c>
      <c r="AL640" s="102" t="s">
        <v>157</v>
      </c>
      <c r="AM640" s="104" t="s">
        <v>156</v>
      </c>
      <c r="AN640" s="103" t="s">
        <v>155</v>
      </c>
      <c r="AO640" s="102" t="s">
        <v>154</v>
      </c>
      <c r="AP640" s="104" t="s">
        <v>153</v>
      </c>
      <c r="AQ640" s="103" t="s">
        <v>152</v>
      </c>
      <c r="AR640" s="105" t="s">
        <v>151</v>
      </c>
      <c r="AS640" s="104" t="s">
        <v>150</v>
      </c>
      <c r="AT640" s="103" t="s">
        <v>149</v>
      </c>
      <c r="AU640" s="102" t="s">
        <v>148</v>
      </c>
      <c r="AV640" s="104" t="s">
        <v>147</v>
      </c>
      <c r="AW640" s="103" t="s">
        <v>146</v>
      </c>
      <c r="AX640" s="102" t="s">
        <v>145</v>
      </c>
      <c r="AY640" s="101" t="s">
        <v>144</v>
      </c>
      <c r="AZ640" s="100" t="s">
        <v>143</v>
      </c>
      <c r="BA640" s="100" t="s">
        <v>142</v>
      </c>
      <c r="BB640" s="99" t="s">
        <v>141</v>
      </c>
    </row>
    <row r="641" spans="2:62" ht="48" thickBot="1" x14ac:dyDescent="0.3">
      <c r="B641" s="98" t="s">
        <v>199</v>
      </c>
      <c r="C641" s="97"/>
      <c r="D641" s="208">
        <v>244</v>
      </c>
      <c r="E641" s="425">
        <v>7847.72</v>
      </c>
      <c r="F641" s="426"/>
      <c r="G641" s="427"/>
      <c r="H641" s="95" t="s">
        <v>139</v>
      </c>
      <c r="I641" s="94"/>
      <c r="J641" s="94"/>
      <c r="K641" s="93"/>
      <c r="L641" s="92"/>
      <c r="M641" s="88"/>
      <c r="N641" s="92"/>
      <c r="O641" s="88"/>
      <c r="P641" s="92"/>
      <c r="Q641" s="88"/>
      <c r="R641" s="92"/>
      <c r="S641" s="88"/>
      <c r="T641" s="92"/>
      <c r="U641" s="88"/>
      <c r="V641" s="92"/>
      <c r="W641" s="88"/>
      <c r="X641" s="92"/>
      <c r="Y641" s="88"/>
      <c r="Z641" s="92"/>
      <c r="AA641" s="207"/>
      <c r="AB641" s="90" t="s">
        <v>138</v>
      </c>
      <c r="AC641" s="88"/>
      <c r="AD641" s="88"/>
      <c r="AE641" s="88"/>
      <c r="AF641" s="87"/>
      <c r="AG641" s="87"/>
      <c r="AH641" s="285"/>
      <c r="AI641" s="66" t="s">
        <v>137</v>
      </c>
      <c r="AJ641" s="85">
        <f t="shared" ref="AJ641:BB641" si="84">SUM(AJ643:AJ654)</f>
        <v>62</v>
      </c>
      <c r="AK641" s="84">
        <f t="shared" si="84"/>
        <v>0</v>
      </c>
      <c r="AL641" s="83">
        <f t="shared" si="84"/>
        <v>0</v>
      </c>
      <c r="AM641" s="85">
        <f t="shared" si="84"/>
        <v>15</v>
      </c>
      <c r="AN641" s="84">
        <f t="shared" si="84"/>
        <v>0</v>
      </c>
      <c r="AO641" s="83">
        <f t="shared" si="84"/>
        <v>0</v>
      </c>
      <c r="AP641" s="85">
        <f t="shared" si="84"/>
        <v>0</v>
      </c>
      <c r="AQ641" s="84">
        <f t="shared" si="84"/>
        <v>0</v>
      </c>
      <c r="AR641" s="83">
        <f t="shared" si="84"/>
        <v>0</v>
      </c>
      <c r="AS641" s="85">
        <f t="shared" si="84"/>
        <v>22</v>
      </c>
      <c r="AT641" s="84">
        <f t="shared" si="84"/>
        <v>0</v>
      </c>
      <c r="AU641" s="83">
        <f t="shared" si="84"/>
        <v>0</v>
      </c>
      <c r="AV641" s="85">
        <f t="shared" si="84"/>
        <v>2</v>
      </c>
      <c r="AW641" s="84">
        <f t="shared" si="84"/>
        <v>0</v>
      </c>
      <c r="AX641" s="83">
        <f t="shared" si="84"/>
        <v>0</v>
      </c>
      <c r="AY641" s="82">
        <f t="shared" si="84"/>
        <v>0</v>
      </c>
      <c r="AZ641" s="81">
        <f t="shared" si="84"/>
        <v>0</v>
      </c>
      <c r="BA641" s="81">
        <f t="shared" si="84"/>
        <v>0</v>
      </c>
      <c r="BB641" s="80">
        <f t="shared" si="84"/>
        <v>0</v>
      </c>
      <c r="BC641" s="79" t="s">
        <v>136</v>
      </c>
      <c r="BF641" s="5">
        <f>SUM(AJ641:AL641)/$BG$5</f>
        <v>62</v>
      </c>
      <c r="BG641" s="5">
        <f>SUM(AM641:AO641,AY641)/$BG$5</f>
        <v>15</v>
      </c>
      <c r="BH641" s="5">
        <f>SUM(AP641:AR641,AZ641)/$BG$5</f>
        <v>0</v>
      </c>
      <c r="BI641" s="5">
        <f>SUM(AS641:AU641,BA641)/$BG$5</f>
        <v>22</v>
      </c>
      <c r="BJ641" s="5">
        <f>SUM(AV641:AX641,BB641)/$BG$5</f>
        <v>2</v>
      </c>
    </row>
    <row r="642" spans="2:62" ht="37.5" thickBot="1" x14ac:dyDescent="0.3">
      <c r="B642" s="78"/>
      <c r="C642" s="77"/>
      <c r="D642" s="206"/>
      <c r="E642" s="205"/>
      <c r="F642" s="205"/>
      <c r="G642" s="204"/>
      <c r="H642" s="73"/>
      <c r="I642" s="70"/>
      <c r="J642" s="70"/>
      <c r="K642" s="72"/>
      <c r="L642" s="70"/>
      <c r="M642" s="69"/>
      <c r="N642" s="70"/>
      <c r="O642" s="69"/>
      <c r="P642" s="70"/>
      <c r="Q642" s="69"/>
      <c r="R642" s="70"/>
      <c r="S642" s="69"/>
      <c r="T642" s="70"/>
      <c r="U642" s="69"/>
      <c r="V642" s="70"/>
      <c r="W642" s="69"/>
      <c r="X642" s="70"/>
      <c r="Y642" s="69"/>
      <c r="Z642" s="70"/>
      <c r="AA642" s="69"/>
      <c r="AB642" s="71"/>
      <c r="AC642" s="69"/>
      <c r="AD642" s="69"/>
      <c r="AE642" s="69"/>
      <c r="AF642" s="68"/>
      <c r="AG642" s="68"/>
      <c r="AH642" s="285"/>
      <c r="AI642" s="66" t="s">
        <v>135</v>
      </c>
      <c r="AJ642" s="65">
        <f t="shared" ref="AJ642:BB642" si="85">AJ641/3</f>
        <v>20.666666666666668</v>
      </c>
      <c r="AK642" s="64">
        <f t="shared" si="85"/>
        <v>0</v>
      </c>
      <c r="AL642" s="63">
        <f t="shared" si="85"/>
        <v>0</v>
      </c>
      <c r="AM642" s="65">
        <f t="shared" si="85"/>
        <v>5</v>
      </c>
      <c r="AN642" s="64">
        <f t="shared" si="85"/>
        <v>0</v>
      </c>
      <c r="AO642" s="63">
        <f t="shared" si="85"/>
        <v>0</v>
      </c>
      <c r="AP642" s="65">
        <f t="shared" si="85"/>
        <v>0</v>
      </c>
      <c r="AQ642" s="64">
        <f t="shared" si="85"/>
        <v>0</v>
      </c>
      <c r="AR642" s="63">
        <f t="shared" si="85"/>
        <v>0</v>
      </c>
      <c r="AS642" s="65">
        <f t="shared" si="85"/>
        <v>7.333333333333333</v>
      </c>
      <c r="AT642" s="64">
        <f t="shared" si="85"/>
        <v>0</v>
      </c>
      <c r="AU642" s="63">
        <f t="shared" si="85"/>
        <v>0</v>
      </c>
      <c r="AV642" s="65">
        <f t="shared" si="85"/>
        <v>0.66666666666666663</v>
      </c>
      <c r="AW642" s="64">
        <f t="shared" si="85"/>
        <v>0</v>
      </c>
      <c r="AX642" s="63">
        <f t="shared" si="85"/>
        <v>0</v>
      </c>
      <c r="AY642" s="62">
        <f t="shared" si="85"/>
        <v>0</v>
      </c>
      <c r="AZ642" s="61">
        <f t="shared" si="85"/>
        <v>0</v>
      </c>
      <c r="BA642" s="61">
        <f t="shared" si="85"/>
        <v>0</v>
      </c>
      <c r="BB642" s="60">
        <f t="shared" si="85"/>
        <v>0</v>
      </c>
      <c r="BC642" s="59" t="s">
        <v>134</v>
      </c>
    </row>
    <row r="643" spans="2:62" ht="28.15" customHeight="1" x14ac:dyDescent="0.2">
      <c r="B643" s="30"/>
      <c r="C643" s="338">
        <v>1</v>
      </c>
      <c r="D643" s="212"/>
      <c r="E643" s="198"/>
      <c r="F643" s="198"/>
      <c r="G643" s="197"/>
      <c r="H643" s="358" t="s">
        <v>133</v>
      </c>
      <c r="I643" s="390">
        <v>167</v>
      </c>
      <c r="J643" s="390">
        <v>37</v>
      </c>
      <c r="K643" s="390">
        <v>7</v>
      </c>
      <c r="L643" s="42" t="s">
        <v>131</v>
      </c>
      <c r="M643" s="43" t="s">
        <v>132</v>
      </c>
      <c r="N643" s="42" t="s">
        <v>129</v>
      </c>
      <c r="O643" s="43" t="s">
        <v>357</v>
      </c>
      <c r="P643" s="42" t="s">
        <v>128</v>
      </c>
      <c r="Q643" s="43" t="s">
        <v>1115</v>
      </c>
      <c r="R643" s="42" t="s">
        <v>127</v>
      </c>
      <c r="S643" s="43" t="s">
        <v>469</v>
      </c>
      <c r="T643" s="42" t="s">
        <v>126</v>
      </c>
      <c r="U643" s="43" t="s">
        <v>866</v>
      </c>
      <c r="V643" s="42" t="s">
        <v>125</v>
      </c>
      <c r="W643" s="43" t="s">
        <v>549</v>
      </c>
      <c r="X643" s="42" t="s">
        <v>124</v>
      </c>
      <c r="Y643" s="43" t="s">
        <v>542</v>
      </c>
      <c r="Z643" s="42" t="s">
        <v>123</v>
      </c>
      <c r="AA643" s="43" t="s">
        <v>130</v>
      </c>
      <c r="AB643" s="196"/>
      <c r="AC643" s="43"/>
      <c r="AD643" s="196"/>
      <c r="AE643" s="58"/>
      <c r="AF643" s="421"/>
      <c r="AG643" s="421"/>
      <c r="AH643" s="279"/>
      <c r="AI643" s="306"/>
      <c r="AJ643" s="349">
        <f>SUMPRODUCT(LEN($M643:$AA646)-LEN(SUBSTITUTE($M643:$AA646,"A", "")))</f>
        <v>62</v>
      </c>
      <c r="AK643" s="352">
        <f>SUMPRODUCT(LEN($AD643:$AD646)-LEN(SUBSTITUTE($AD643:$AD646,"A", "")))</f>
        <v>0</v>
      </c>
      <c r="AL643" s="335">
        <f>SUMPRODUCT(LEN($AC643:$AC646)-LEN(SUBSTITUTE($AC643:$AC646,"A", "")))</f>
        <v>0</v>
      </c>
      <c r="AM643" s="349">
        <f>SUMPRODUCT(LEN($M643:$AA646)-LEN(SUBSTITUTE($M643:$AA646,"S", "")))</f>
        <v>15</v>
      </c>
      <c r="AN643" s="352">
        <f>SUMPRODUCT(LEN($AD643:$AD646)-LEN(SUBSTITUTE($AD643:$AD646,"S", "")))</f>
        <v>0</v>
      </c>
      <c r="AO643" s="335">
        <f>SUMPRODUCT(LEN($AC643:$AC646)-LEN(SUBSTITUTE($AC643:$AC646,"S", "")))</f>
        <v>0</v>
      </c>
      <c r="AP643" s="349">
        <f>SUMPRODUCT(LEN($M643:$AA646)-LEN(SUBSTITUTE($M643:$AA646,"F", "")))</f>
        <v>0</v>
      </c>
      <c r="AQ643" s="352">
        <f>SUMPRODUCT(LEN($AD643:$AD646)-LEN(SUBSTITUTE($AD643:$AD646,"F", "")))</f>
        <v>0</v>
      </c>
      <c r="AR643" s="335">
        <f>SUMPRODUCT(LEN($AC643:$AC646)-LEN(SUBSTITUTE($AC643:$AC646,"F", "")))</f>
        <v>0</v>
      </c>
      <c r="AS643" s="349">
        <f>SUMPRODUCT(LEN($M643:$AA646)-LEN(SUBSTITUTE($M643:$AA646,"G", "")))</f>
        <v>22</v>
      </c>
      <c r="AT643" s="352">
        <f>SUMPRODUCT(LEN($AD643:$AD646)-LEN(SUBSTITUTE($AD643:$AD646,"G", "")))</f>
        <v>0</v>
      </c>
      <c r="AU643" s="335">
        <f>SUMPRODUCT(LEN($AC643:$AC646)-LEN(SUBSTITUTE($AC643:$AC646,"G", "")))</f>
        <v>0</v>
      </c>
      <c r="AV643" s="349">
        <f>SUMPRODUCT(LEN($L643:$AA646)-LEN(SUBSTITUTE($L643:$AA646,"M", "")))</f>
        <v>2</v>
      </c>
      <c r="AW643" s="362">
        <f>SUMPRODUCT(LEN($AD643:$AD646)-LEN(SUBSTITUTE($AD643:$AD646,"M", "")))</f>
        <v>0</v>
      </c>
      <c r="AX643" s="374">
        <f>SUMPRODUCT(LEN($AC643:$AC646)-LEN(SUBSTITUTE($AC643:$AC646,"M", "")))</f>
        <v>0</v>
      </c>
      <c r="AY643" s="416">
        <f>SUMPRODUCT(LEN($AE643:$AE646)-LEN(SUBSTITUTE($AE643:$AE646,"S", "")))</f>
        <v>0</v>
      </c>
      <c r="AZ643" s="410">
        <f>SUMPRODUCT(LEN($AE643:$AE646)-LEN(SUBSTITUTE($AE643:$AE646,"F", "")))</f>
        <v>0</v>
      </c>
      <c r="BA643" s="410">
        <f>SUMPRODUCT(LEN($AE643:$AE646)-LEN(SUBSTITUTE($AE643:$AE646,"G", "")))</f>
        <v>0</v>
      </c>
      <c r="BB643" s="413">
        <f>SUMPRODUCT(LEN($AE643:$AE646)-LEN(SUBSTITUTE($AE643:$AE646,"M", "")))</f>
        <v>0</v>
      </c>
    </row>
    <row r="644" spans="2:62" ht="28.15" customHeight="1" thickBot="1" x14ac:dyDescent="0.25">
      <c r="B644" s="30"/>
      <c r="C644" s="339"/>
      <c r="D644" s="221"/>
      <c r="E644" s="195"/>
      <c r="F644" s="195"/>
      <c r="G644" s="194"/>
      <c r="H644" s="359"/>
      <c r="I644" s="391"/>
      <c r="J644" s="391"/>
      <c r="K644" s="391"/>
      <c r="L644" s="33" t="s">
        <v>122</v>
      </c>
      <c r="M644" s="55" t="s">
        <v>1442</v>
      </c>
      <c r="N644" s="33" t="s">
        <v>121</v>
      </c>
      <c r="O644" s="55" t="s">
        <v>693</v>
      </c>
      <c r="P644" s="33" t="s">
        <v>120</v>
      </c>
      <c r="Q644" s="55" t="s">
        <v>357</v>
      </c>
      <c r="R644" s="33" t="s">
        <v>119</v>
      </c>
      <c r="S644" s="55" t="s">
        <v>1583</v>
      </c>
      <c r="T644" s="33" t="s">
        <v>118</v>
      </c>
      <c r="U644" s="55" t="s">
        <v>723</v>
      </c>
      <c r="V644" s="33" t="s">
        <v>117</v>
      </c>
      <c r="W644" s="55" t="s">
        <v>491</v>
      </c>
      <c r="X644" s="33" t="s">
        <v>116</v>
      </c>
      <c r="Y644" s="55" t="s">
        <v>354</v>
      </c>
      <c r="Z644" s="33" t="s">
        <v>115</v>
      </c>
      <c r="AA644" s="55" t="s">
        <v>130</v>
      </c>
      <c r="AB644" s="193"/>
      <c r="AC644" s="55"/>
      <c r="AD644" s="193"/>
      <c r="AE644" s="57"/>
      <c r="AF644" s="422"/>
      <c r="AG644" s="422"/>
      <c r="AH644" s="278"/>
      <c r="AI644" s="306"/>
      <c r="AJ644" s="379"/>
      <c r="AK644" s="347"/>
      <c r="AL644" s="377"/>
      <c r="AM644" s="379"/>
      <c r="AN644" s="347"/>
      <c r="AO644" s="377"/>
      <c r="AP644" s="379"/>
      <c r="AQ644" s="347"/>
      <c r="AR644" s="377"/>
      <c r="AS644" s="379"/>
      <c r="AT644" s="347"/>
      <c r="AU644" s="377"/>
      <c r="AV644" s="379"/>
      <c r="AW644" s="372"/>
      <c r="AX644" s="375"/>
      <c r="AY644" s="417"/>
      <c r="AZ644" s="411"/>
      <c r="BA644" s="411"/>
      <c r="BB644" s="414"/>
    </row>
    <row r="645" spans="2:62" ht="28.15" customHeight="1" x14ac:dyDescent="0.2">
      <c r="B645" s="30"/>
      <c r="C645" s="340"/>
      <c r="D645" s="218"/>
      <c r="E645" s="192"/>
      <c r="F645" s="192"/>
      <c r="G645" s="191"/>
      <c r="H645" s="360">
        <v>244</v>
      </c>
      <c r="I645" s="392"/>
      <c r="J645" s="392"/>
      <c r="K645" s="392"/>
      <c r="L645" s="25" t="s">
        <v>114</v>
      </c>
      <c r="M645" s="114" t="s">
        <v>1270</v>
      </c>
      <c r="N645" s="25" t="s">
        <v>112</v>
      </c>
      <c r="O645" s="114" t="s">
        <v>132</v>
      </c>
      <c r="P645" s="25" t="s">
        <v>111</v>
      </c>
      <c r="Q645" s="114" t="s">
        <v>996</v>
      </c>
      <c r="R645" s="25" t="s">
        <v>110</v>
      </c>
      <c r="S645" s="114" t="s">
        <v>754</v>
      </c>
      <c r="T645" s="25" t="s">
        <v>109</v>
      </c>
      <c r="U645" s="114" t="s">
        <v>465</v>
      </c>
      <c r="V645" s="25" t="s">
        <v>108</v>
      </c>
      <c r="W645" s="114" t="s">
        <v>470</v>
      </c>
      <c r="X645" s="25" t="s">
        <v>107</v>
      </c>
      <c r="Y645" s="114" t="s">
        <v>130</v>
      </c>
      <c r="Z645" s="25" t="s">
        <v>106</v>
      </c>
      <c r="AA645" s="114"/>
      <c r="AB645" s="190"/>
      <c r="AC645" s="114"/>
      <c r="AD645" s="190"/>
      <c r="AE645" s="57"/>
      <c r="AF645" s="422"/>
      <c r="AG645" s="422"/>
      <c r="AH645" s="278"/>
      <c r="AI645" s="306"/>
      <c r="AJ645" s="379"/>
      <c r="AK645" s="347"/>
      <c r="AL645" s="377"/>
      <c r="AM645" s="379"/>
      <c r="AN645" s="347"/>
      <c r="AO645" s="377"/>
      <c r="AP645" s="379"/>
      <c r="AQ645" s="347"/>
      <c r="AR645" s="377"/>
      <c r="AS645" s="379"/>
      <c r="AT645" s="347"/>
      <c r="AU645" s="377"/>
      <c r="AV645" s="379"/>
      <c r="AW645" s="372"/>
      <c r="AX645" s="375"/>
      <c r="AY645" s="417"/>
      <c r="AZ645" s="411"/>
      <c r="BA645" s="411"/>
      <c r="BB645" s="414"/>
    </row>
    <row r="646" spans="2:62" ht="28.15" customHeight="1" thickBot="1" x14ac:dyDescent="0.25">
      <c r="B646" s="30"/>
      <c r="C646" s="355"/>
      <c r="D646" s="246"/>
      <c r="E646" s="200"/>
      <c r="F646" s="200"/>
      <c r="G646" s="199"/>
      <c r="H646" s="361"/>
      <c r="I646" s="393"/>
      <c r="J646" s="393"/>
      <c r="K646" s="393"/>
      <c r="L646" s="50" t="s">
        <v>105</v>
      </c>
      <c r="M646" s="51" t="s">
        <v>357</v>
      </c>
      <c r="N646" s="50" t="s">
        <v>104</v>
      </c>
      <c r="O646" s="51" t="s">
        <v>357</v>
      </c>
      <c r="P646" s="50" t="s">
        <v>103</v>
      </c>
      <c r="Q646" s="51" t="s">
        <v>1042</v>
      </c>
      <c r="R646" s="50" t="s">
        <v>102</v>
      </c>
      <c r="S646" s="51" t="s">
        <v>527</v>
      </c>
      <c r="T646" s="50">
        <v>20</v>
      </c>
      <c r="U646" s="51" t="s">
        <v>815</v>
      </c>
      <c r="V646" s="50" t="s">
        <v>101</v>
      </c>
      <c r="W646" s="51" t="s">
        <v>498</v>
      </c>
      <c r="X646" s="50" t="s">
        <v>100</v>
      </c>
      <c r="Y646" s="51" t="s">
        <v>130</v>
      </c>
      <c r="Z646" s="50" t="s">
        <v>99</v>
      </c>
      <c r="AA646" s="51"/>
      <c r="AB646" s="187"/>
      <c r="AC646" s="51"/>
      <c r="AD646" s="187"/>
      <c r="AE646" s="56"/>
      <c r="AF646" s="424"/>
      <c r="AG646" s="424"/>
      <c r="AH646" s="280"/>
      <c r="AI646" s="306"/>
      <c r="AJ646" s="380"/>
      <c r="AK646" s="381"/>
      <c r="AL646" s="378"/>
      <c r="AM646" s="380"/>
      <c r="AN646" s="381"/>
      <c r="AO646" s="378"/>
      <c r="AP646" s="380"/>
      <c r="AQ646" s="381"/>
      <c r="AR646" s="378"/>
      <c r="AS646" s="380"/>
      <c r="AT646" s="381"/>
      <c r="AU646" s="378"/>
      <c r="AV646" s="380"/>
      <c r="AW646" s="373"/>
      <c r="AX646" s="376"/>
      <c r="AY646" s="418"/>
      <c r="AZ646" s="412"/>
      <c r="BA646" s="412"/>
      <c r="BB646" s="415"/>
    </row>
    <row r="647" spans="2:62" ht="28.15" customHeight="1" x14ac:dyDescent="0.2">
      <c r="B647" s="30"/>
      <c r="C647" s="338">
        <v>2</v>
      </c>
      <c r="D647" s="212"/>
      <c r="E647" s="198"/>
      <c r="F647" s="198"/>
      <c r="G647" s="197"/>
      <c r="H647" s="358"/>
      <c r="I647" s="390"/>
      <c r="J647" s="390"/>
      <c r="K647" s="390"/>
      <c r="L647" s="42" t="s">
        <v>131</v>
      </c>
      <c r="M647" s="43"/>
      <c r="N647" s="42" t="s">
        <v>129</v>
      </c>
      <c r="O647" s="43"/>
      <c r="P647" s="42" t="s">
        <v>128</v>
      </c>
      <c r="Q647" s="43"/>
      <c r="R647" s="42" t="s">
        <v>127</v>
      </c>
      <c r="S647" s="43"/>
      <c r="T647" s="42" t="s">
        <v>126</v>
      </c>
      <c r="U647" s="43"/>
      <c r="V647" s="42" t="s">
        <v>125</v>
      </c>
      <c r="W647" s="43"/>
      <c r="X647" s="42" t="s">
        <v>124</v>
      </c>
      <c r="Y647" s="43"/>
      <c r="Z647" s="42" t="s">
        <v>123</v>
      </c>
      <c r="AA647" s="43"/>
      <c r="AB647" s="196"/>
      <c r="AC647" s="43"/>
      <c r="AD647" s="196"/>
      <c r="AE647" s="39"/>
      <c r="AF647" s="421"/>
      <c r="AG647" s="421"/>
      <c r="AH647" s="279"/>
      <c r="AI647" s="306"/>
      <c r="AJ647" s="349">
        <f>SUMPRODUCT(LEN($M647:$AA650)-LEN(SUBSTITUTE($M647:$AA650,"A", "")))</f>
        <v>0</v>
      </c>
      <c r="AK647" s="352">
        <f>SUMPRODUCT(LEN($AD647:$AD650)-LEN(SUBSTITUTE($AD647:$AD650,"A", "")))</f>
        <v>0</v>
      </c>
      <c r="AL647" s="335">
        <f>SUMPRODUCT(LEN($AC647:$AC650)-LEN(SUBSTITUTE($AC647:$AC650,"A", "")))</f>
        <v>0</v>
      </c>
      <c r="AM647" s="349">
        <f>SUMPRODUCT(LEN($M647:$AA650)-LEN(SUBSTITUTE($M647:$AA650,"S", "")))</f>
        <v>0</v>
      </c>
      <c r="AN647" s="352">
        <f>SUMPRODUCT(LEN($AD647:$AD650)-LEN(SUBSTITUTE($AD647:$AD650,"S", "")))</f>
        <v>0</v>
      </c>
      <c r="AO647" s="335">
        <f>SUMPRODUCT(LEN($AC647:$AC650)-LEN(SUBSTITUTE($AC647:$AC650,"S", "")))</f>
        <v>0</v>
      </c>
      <c r="AP647" s="349">
        <f>SUMPRODUCT(LEN($M647:$AA650)-LEN(SUBSTITUTE($M647:$AA650,"F", "")))</f>
        <v>0</v>
      </c>
      <c r="AQ647" s="352">
        <f>SUMPRODUCT(LEN($AD647:$AD650)-LEN(SUBSTITUTE($AD647:$AD650,"F", "")))</f>
        <v>0</v>
      </c>
      <c r="AR647" s="335">
        <f>SUMPRODUCT(LEN($AC647:$AC650)-LEN(SUBSTITUTE($AC647:$AC650,"F", "")))</f>
        <v>0</v>
      </c>
      <c r="AS647" s="349">
        <f>SUMPRODUCT(LEN($M647:$AA650)-LEN(SUBSTITUTE($M647:$AA650,"G", "")))</f>
        <v>0</v>
      </c>
      <c r="AT647" s="352">
        <f>SUMPRODUCT(LEN($AD647:$AD650)-LEN(SUBSTITUTE($AD647:$AD650,"G", "")))</f>
        <v>0</v>
      </c>
      <c r="AU647" s="335">
        <f>SUMPRODUCT(LEN($AC647:$AC650)-LEN(SUBSTITUTE($AC647:$AC650,"G", "")))</f>
        <v>0</v>
      </c>
      <c r="AV647" s="349">
        <f>SUMPRODUCT(LEN($L647:$AA650)-LEN(SUBSTITUTE($L647:$AA650,"M", "")))</f>
        <v>0</v>
      </c>
      <c r="AW647" s="362">
        <f>SUMPRODUCT(LEN($AD647:$AD650)-LEN(SUBSTITUTE($AD647:$AD650,"M", "")))</f>
        <v>0</v>
      </c>
      <c r="AX647" s="374">
        <f>SUMPRODUCT(LEN($AC647:$AC650)-LEN(SUBSTITUTE($AC647:$AC650,"M", "")))</f>
        <v>0</v>
      </c>
      <c r="AY647" s="416">
        <f>SUMPRODUCT(LEN($AE647:$AE650)-LEN(SUBSTITUTE($AE647:$AE650,"S", "")))</f>
        <v>0</v>
      </c>
      <c r="AZ647" s="410">
        <f>SUMPRODUCT(LEN($AE647:$AE650)-LEN(SUBSTITUTE($AE647:$AE650,"F", "")))</f>
        <v>0</v>
      </c>
      <c r="BA647" s="410">
        <f>SUMPRODUCT(LEN($AE647:$AE650)-LEN(SUBSTITUTE($AE647:$AE650,"G", "")))</f>
        <v>0</v>
      </c>
      <c r="BB647" s="413">
        <f>SUMPRODUCT(LEN($AE647:$AE650)-LEN(SUBSTITUTE($AE647:$AE650,"M", "")))</f>
        <v>0</v>
      </c>
    </row>
    <row r="648" spans="2:62" ht="28.15" customHeight="1" thickBot="1" x14ac:dyDescent="0.25">
      <c r="B648" s="30"/>
      <c r="C648" s="339"/>
      <c r="D648" s="221"/>
      <c r="E648" s="195"/>
      <c r="F648" s="195"/>
      <c r="G648" s="194"/>
      <c r="H648" s="359"/>
      <c r="I648" s="391"/>
      <c r="J648" s="391"/>
      <c r="K648" s="391"/>
      <c r="L648" s="33" t="s">
        <v>122</v>
      </c>
      <c r="M648" s="55"/>
      <c r="N648" s="33" t="s">
        <v>121</v>
      </c>
      <c r="O648" s="55"/>
      <c r="P648" s="33" t="s">
        <v>120</v>
      </c>
      <c r="Q648" s="55"/>
      <c r="R648" s="33" t="s">
        <v>119</v>
      </c>
      <c r="S648" s="55"/>
      <c r="T648" s="33" t="s">
        <v>118</v>
      </c>
      <c r="U648" s="55"/>
      <c r="V648" s="33" t="s">
        <v>117</v>
      </c>
      <c r="W648" s="55"/>
      <c r="X648" s="33" t="s">
        <v>116</v>
      </c>
      <c r="Y648" s="55"/>
      <c r="Z648" s="33" t="s">
        <v>115</v>
      </c>
      <c r="AA648" s="55"/>
      <c r="AB648" s="193"/>
      <c r="AC648" s="55"/>
      <c r="AD648" s="193"/>
      <c r="AE648" s="22"/>
      <c r="AF648" s="422"/>
      <c r="AG648" s="422"/>
      <c r="AH648" s="278"/>
      <c r="AI648" s="306"/>
      <c r="AJ648" s="379"/>
      <c r="AK648" s="347"/>
      <c r="AL648" s="377"/>
      <c r="AM648" s="379"/>
      <c r="AN648" s="347"/>
      <c r="AO648" s="377"/>
      <c r="AP648" s="379"/>
      <c r="AQ648" s="347"/>
      <c r="AR648" s="377"/>
      <c r="AS648" s="379"/>
      <c r="AT648" s="347"/>
      <c r="AU648" s="377"/>
      <c r="AV648" s="379"/>
      <c r="AW648" s="372"/>
      <c r="AX648" s="375"/>
      <c r="AY648" s="417"/>
      <c r="AZ648" s="411"/>
      <c r="BA648" s="411"/>
      <c r="BB648" s="414"/>
    </row>
    <row r="649" spans="2:62" ht="28.15" customHeight="1" x14ac:dyDescent="0.2">
      <c r="B649" s="30"/>
      <c r="C649" s="340"/>
      <c r="D649" s="218"/>
      <c r="E649" s="192"/>
      <c r="F649" s="192"/>
      <c r="G649" s="191"/>
      <c r="H649" s="360"/>
      <c r="I649" s="392"/>
      <c r="J649" s="392"/>
      <c r="K649" s="392"/>
      <c r="L649" s="25" t="s">
        <v>114</v>
      </c>
      <c r="M649" s="114"/>
      <c r="N649" s="25" t="s">
        <v>112</v>
      </c>
      <c r="O649" s="114"/>
      <c r="P649" s="25" t="s">
        <v>111</v>
      </c>
      <c r="Q649" s="114"/>
      <c r="R649" s="25" t="s">
        <v>110</v>
      </c>
      <c r="S649" s="114"/>
      <c r="T649" s="25" t="s">
        <v>109</v>
      </c>
      <c r="U649" s="114"/>
      <c r="V649" s="25" t="s">
        <v>108</v>
      </c>
      <c r="W649" s="114"/>
      <c r="X649" s="25" t="s">
        <v>107</v>
      </c>
      <c r="Y649" s="114"/>
      <c r="Z649" s="25" t="s">
        <v>106</v>
      </c>
      <c r="AA649" s="114"/>
      <c r="AB649" s="190"/>
      <c r="AC649" s="114"/>
      <c r="AD649" s="190"/>
      <c r="AE649" s="22"/>
      <c r="AF649" s="422"/>
      <c r="AG649" s="422"/>
      <c r="AH649" s="278"/>
      <c r="AI649" s="306"/>
      <c r="AJ649" s="379"/>
      <c r="AK649" s="347"/>
      <c r="AL649" s="377"/>
      <c r="AM649" s="379"/>
      <c r="AN649" s="347"/>
      <c r="AO649" s="377"/>
      <c r="AP649" s="379"/>
      <c r="AQ649" s="347"/>
      <c r="AR649" s="377"/>
      <c r="AS649" s="379"/>
      <c r="AT649" s="347"/>
      <c r="AU649" s="377"/>
      <c r="AV649" s="379"/>
      <c r="AW649" s="372"/>
      <c r="AX649" s="375"/>
      <c r="AY649" s="417"/>
      <c r="AZ649" s="411"/>
      <c r="BA649" s="411"/>
      <c r="BB649" s="414"/>
    </row>
    <row r="650" spans="2:62" ht="28.15" customHeight="1" thickBot="1" x14ac:dyDescent="0.25">
      <c r="B650" s="30"/>
      <c r="C650" s="355"/>
      <c r="D650" s="246"/>
      <c r="E650" s="200"/>
      <c r="F650" s="200"/>
      <c r="G650" s="199"/>
      <c r="H650" s="361"/>
      <c r="I650" s="393"/>
      <c r="J650" s="393"/>
      <c r="K650" s="393"/>
      <c r="L650" s="50" t="s">
        <v>105</v>
      </c>
      <c r="M650" s="51"/>
      <c r="N650" s="50" t="s">
        <v>104</v>
      </c>
      <c r="O650" s="51"/>
      <c r="P650" s="50" t="s">
        <v>103</v>
      </c>
      <c r="Q650" s="51"/>
      <c r="R650" s="50" t="s">
        <v>102</v>
      </c>
      <c r="S650" s="51"/>
      <c r="T650" s="50">
        <v>20</v>
      </c>
      <c r="U650" s="51"/>
      <c r="V650" s="50" t="s">
        <v>101</v>
      </c>
      <c r="W650" s="51"/>
      <c r="X650" s="50" t="s">
        <v>100</v>
      </c>
      <c r="Y650" s="51"/>
      <c r="Z650" s="50" t="s">
        <v>99</v>
      </c>
      <c r="AA650" s="51"/>
      <c r="AB650" s="187"/>
      <c r="AC650" s="51"/>
      <c r="AD650" s="187"/>
      <c r="AE650" s="48"/>
      <c r="AF650" s="424"/>
      <c r="AG650" s="424"/>
      <c r="AH650" s="280"/>
      <c r="AI650" s="306"/>
      <c r="AJ650" s="380"/>
      <c r="AK650" s="381"/>
      <c r="AL650" s="378"/>
      <c r="AM650" s="380"/>
      <c r="AN650" s="381"/>
      <c r="AO650" s="378"/>
      <c r="AP650" s="380"/>
      <c r="AQ650" s="381"/>
      <c r="AR650" s="378"/>
      <c r="AS650" s="380"/>
      <c r="AT650" s="381"/>
      <c r="AU650" s="378"/>
      <c r="AV650" s="380"/>
      <c r="AW650" s="373"/>
      <c r="AX650" s="376"/>
      <c r="AY650" s="418"/>
      <c r="AZ650" s="412"/>
      <c r="BA650" s="412"/>
      <c r="BB650" s="415"/>
    </row>
    <row r="651" spans="2:62" ht="28.15" customHeight="1" x14ac:dyDescent="0.2">
      <c r="B651" s="30"/>
      <c r="C651" s="338">
        <v>3</v>
      </c>
      <c r="D651" s="212"/>
      <c r="E651" s="198"/>
      <c r="F651" s="198"/>
      <c r="G651" s="197"/>
      <c r="H651" s="358"/>
      <c r="I651" s="390"/>
      <c r="J651" s="390"/>
      <c r="K651" s="390"/>
      <c r="L651" s="42" t="s">
        <v>131</v>
      </c>
      <c r="M651" s="43"/>
      <c r="N651" s="42" t="s">
        <v>129</v>
      </c>
      <c r="O651" s="43"/>
      <c r="P651" s="42" t="s">
        <v>128</v>
      </c>
      <c r="Q651" s="43"/>
      <c r="R651" s="42" t="s">
        <v>127</v>
      </c>
      <c r="S651" s="43"/>
      <c r="T651" s="42" t="s">
        <v>126</v>
      </c>
      <c r="U651" s="43"/>
      <c r="V651" s="42" t="s">
        <v>125</v>
      </c>
      <c r="W651" s="43"/>
      <c r="X651" s="42" t="s">
        <v>124</v>
      </c>
      <c r="Y651" s="43"/>
      <c r="Z651" s="42" t="s">
        <v>123</v>
      </c>
      <c r="AA651" s="43"/>
      <c r="AB651" s="196"/>
      <c r="AC651" s="43"/>
      <c r="AD651" s="196"/>
      <c r="AE651" s="39"/>
      <c r="AF651" s="421"/>
      <c r="AG651" s="421"/>
      <c r="AH651" s="279"/>
      <c r="AI651" s="306"/>
      <c r="AJ651" s="349">
        <f>SUMPRODUCT(LEN($M651:$AA654)-LEN(SUBSTITUTE($M651:$AA654,"A", "")))</f>
        <v>0</v>
      </c>
      <c r="AK651" s="352">
        <f>SUMPRODUCT(LEN($AD651:$AD654)-LEN(SUBSTITUTE($AD651:$AD654,"A", "")))</f>
        <v>0</v>
      </c>
      <c r="AL651" s="335">
        <f>SUMPRODUCT(LEN($AC651:$AC654)-LEN(SUBSTITUTE($AC651:$AC654,"A", "")))</f>
        <v>0</v>
      </c>
      <c r="AM651" s="349">
        <f>SUMPRODUCT(LEN($M651:$AA654)-LEN(SUBSTITUTE($M651:$AA654,"S", "")))</f>
        <v>0</v>
      </c>
      <c r="AN651" s="352">
        <f>SUMPRODUCT(LEN($AD651:$AD654)-LEN(SUBSTITUTE($AD651:$AD654,"S", "")))</f>
        <v>0</v>
      </c>
      <c r="AO651" s="335">
        <f>SUMPRODUCT(LEN($AC651:$AC654)-LEN(SUBSTITUTE($AC651:$AC654,"S", "")))</f>
        <v>0</v>
      </c>
      <c r="AP651" s="349">
        <f>SUMPRODUCT(LEN($M651:$AA654)-LEN(SUBSTITUTE($M651:$AA654,"F", "")))</f>
        <v>0</v>
      </c>
      <c r="AQ651" s="352">
        <f>SUMPRODUCT(LEN($AD651:$AD654)-LEN(SUBSTITUTE($AD651:$AD654,"F", "")))</f>
        <v>0</v>
      </c>
      <c r="AR651" s="335">
        <f>SUMPRODUCT(LEN($AC651:$AC654)-LEN(SUBSTITUTE($AC651:$AC654,"F", "")))</f>
        <v>0</v>
      </c>
      <c r="AS651" s="349">
        <f>SUMPRODUCT(LEN($M651:$AA654)-LEN(SUBSTITUTE($M651:$AA654,"G", "")))</f>
        <v>0</v>
      </c>
      <c r="AT651" s="352">
        <f>SUMPRODUCT(LEN($AD651:$AD654)-LEN(SUBSTITUTE($AD651:$AD654,"G", "")))</f>
        <v>0</v>
      </c>
      <c r="AU651" s="335">
        <f>SUMPRODUCT(LEN($AC651:$AC654)-LEN(SUBSTITUTE($AC651:$AC654,"G", "")))</f>
        <v>0</v>
      </c>
      <c r="AV651" s="349">
        <f>SUMPRODUCT(LEN($L651:$AA654)-LEN(SUBSTITUTE($L651:$AA654,"M", "")))</f>
        <v>0</v>
      </c>
      <c r="AW651" s="362">
        <f>SUMPRODUCT(LEN($AD651:$AD654)-LEN(SUBSTITUTE($AD651:$AD654,"M", "")))</f>
        <v>0</v>
      </c>
      <c r="AX651" s="374">
        <f>SUMPRODUCT(LEN($AC651:$AC654)-LEN(SUBSTITUTE($AC651:$AC654,"M", "")))</f>
        <v>0</v>
      </c>
      <c r="AY651" s="416">
        <f>SUMPRODUCT(LEN($AE651:$AE654)-LEN(SUBSTITUTE($AE651:$AE654,"S", "")))</f>
        <v>0</v>
      </c>
      <c r="AZ651" s="410">
        <f>SUMPRODUCT(LEN($AE651:$AE654)-LEN(SUBSTITUTE($AE651:$AE654,"F", "")))</f>
        <v>0</v>
      </c>
      <c r="BA651" s="410">
        <f>SUMPRODUCT(LEN($AE651:$AE654)-LEN(SUBSTITUTE($AE651:$AE654,"G", "")))</f>
        <v>0</v>
      </c>
      <c r="BB651" s="413">
        <f>SUMPRODUCT(LEN($AE651:$AE654)-LEN(SUBSTITUTE($AE651:$AE654,"M", "")))</f>
        <v>0</v>
      </c>
    </row>
    <row r="652" spans="2:62" ht="28.15" customHeight="1" thickBot="1" x14ac:dyDescent="0.25">
      <c r="B652" s="30"/>
      <c r="C652" s="339"/>
      <c r="D652" s="221"/>
      <c r="E652" s="195"/>
      <c r="F652" s="195"/>
      <c r="G652" s="194"/>
      <c r="H652" s="359"/>
      <c r="I652" s="391"/>
      <c r="J652" s="391"/>
      <c r="K652" s="391"/>
      <c r="L652" s="33" t="s">
        <v>122</v>
      </c>
      <c r="M652" s="55"/>
      <c r="N652" s="33" t="s">
        <v>121</v>
      </c>
      <c r="O652" s="55"/>
      <c r="P652" s="33" t="s">
        <v>120</v>
      </c>
      <c r="Q652" s="55"/>
      <c r="R652" s="33" t="s">
        <v>119</v>
      </c>
      <c r="S652" s="55"/>
      <c r="T652" s="33" t="s">
        <v>118</v>
      </c>
      <c r="U652" s="55"/>
      <c r="V652" s="33" t="s">
        <v>117</v>
      </c>
      <c r="W652" s="55"/>
      <c r="X652" s="33" t="s">
        <v>116</v>
      </c>
      <c r="Y652" s="55"/>
      <c r="Z652" s="33" t="s">
        <v>115</v>
      </c>
      <c r="AA652" s="55"/>
      <c r="AB652" s="193"/>
      <c r="AC652" s="55"/>
      <c r="AD652" s="193"/>
      <c r="AE652" s="22"/>
      <c r="AF652" s="422"/>
      <c r="AG652" s="422"/>
      <c r="AH652" s="278"/>
      <c r="AI652" s="306"/>
      <c r="AJ652" s="379"/>
      <c r="AK652" s="347"/>
      <c r="AL652" s="377"/>
      <c r="AM652" s="379"/>
      <c r="AN652" s="347"/>
      <c r="AO652" s="377"/>
      <c r="AP652" s="379"/>
      <c r="AQ652" s="347"/>
      <c r="AR652" s="377"/>
      <c r="AS652" s="379"/>
      <c r="AT652" s="347"/>
      <c r="AU652" s="377"/>
      <c r="AV652" s="379"/>
      <c r="AW652" s="372"/>
      <c r="AX652" s="375"/>
      <c r="AY652" s="417"/>
      <c r="AZ652" s="411"/>
      <c r="BA652" s="411"/>
      <c r="BB652" s="414"/>
    </row>
    <row r="653" spans="2:62" ht="28.15" customHeight="1" x14ac:dyDescent="0.2">
      <c r="B653" s="30"/>
      <c r="C653" s="340"/>
      <c r="D653" s="218"/>
      <c r="E653" s="192"/>
      <c r="F653" s="192"/>
      <c r="G653" s="191"/>
      <c r="H653" s="360"/>
      <c r="I653" s="392"/>
      <c r="J653" s="392"/>
      <c r="K653" s="392"/>
      <c r="L653" s="25" t="s">
        <v>114</v>
      </c>
      <c r="M653" s="114"/>
      <c r="N653" s="25" t="s">
        <v>112</v>
      </c>
      <c r="O653" s="114"/>
      <c r="P653" s="25" t="s">
        <v>111</v>
      </c>
      <c r="Q653" s="114"/>
      <c r="R653" s="25" t="s">
        <v>110</v>
      </c>
      <c r="S653" s="114"/>
      <c r="T653" s="25" t="s">
        <v>109</v>
      </c>
      <c r="U653" s="114"/>
      <c r="V653" s="25" t="s">
        <v>108</v>
      </c>
      <c r="W653" s="114"/>
      <c r="X653" s="25" t="s">
        <v>107</v>
      </c>
      <c r="Y653" s="114"/>
      <c r="Z653" s="25" t="s">
        <v>106</v>
      </c>
      <c r="AA653" s="114"/>
      <c r="AB653" s="190"/>
      <c r="AC653" s="114"/>
      <c r="AD653" s="190"/>
      <c r="AE653" s="22"/>
      <c r="AF653" s="422"/>
      <c r="AG653" s="422"/>
      <c r="AH653" s="278"/>
      <c r="AI653" s="306"/>
      <c r="AJ653" s="379"/>
      <c r="AK653" s="347"/>
      <c r="AL653" s="377"/>
      <c r="AM653" s="379"/>
      <c r="AN653" s="347"/>
      <c r="AO653" s="377"/>
      <c r="AP653" s="379"/>
      <c r="AQ653" s="347"/>
      <c r="AR653" s="377"/>
      <c r="AS653" s="379"/>
      <c r="AT653" s="347"/>
      <c r="AU653" s="377"/>
      <c r="AV653" s="379"/>
      <c r="AW653" s="372"/>
      <c r="AX653" s="375"/>
      <c r="AY653" s="417"/>
      <c r="AZ653" s="411"/>
      <c r="BA653" s="411"/>
      <c r="BB653" s="414"/>
    </row>
    <row r="654" spans="2:62" ht="28.15" customHeight="1" thickBot="1" x14ac:dyDescent="0.25">
      <c r="B654" s="20"/>
      <c r="C654" s="341"/>
      <c r="D654" s="215"/>
      <c r="E654" s="189"/>
      <c r="F654" s="189"/>
      <c r="G654" s="188"/>
      <c r="H654" s="361"/>
      <c r="I654" s="394"/>
      <c r="J654" s="394"/>
      <c r="K654" s="394"/>
      <c r="L654" s="15" t="s">
        <v>105</v>
      </c>
      <c r="M654" s="16"/>
      <c r="N654" s="15" t="s">
        <v>104</v>
      </c>
      <c r="O654" s="16"/>
      <c r="P654" s="15" t="s">
        <v>103</v>
      </c>
      <c r="Q654" s="16"/>
      <c r="R654" s="15" t="s">
        <v>102</v>
      </c>
      <c r="S654" s="16"/>
      <c r="T654" s="15">
        <v>20</v>
      </c>
      <c r="U654" s="16"/>
      <c r="V654" s="15" t="s">
        <v>101</v>
      </c>
      <c r="W654" s="16"/>
      <c r="X654" s="15" t="s">
        <v>100</v>
      </c>
      <c r="Y654" s="16"/>
      <c r="Z654" s="15" t="s">
        <v>99</v>
      </c>
      <c r="AA654" s="16"/>
      <c r="AB654" s="187"/>
      <c r="AC654" s="16"/>
      <c r="AD654" s="186"/>
      <c r="AE654" s="11"/>
      <c r="AF654" s="423"/>
      <c r="AG654" s="423"/>
      <c r="AH654" s="277"/>
      <c r="AI654" s="306"/>
      <c r="AJ654" s="380"/>
      <c r="AK654" s="381"/>
      <c r="AL654" s="378"/>
      <c r="AM654" s="380"/>
      <c r="AN654" s="381"/>
      <c r="AO654" s="378"/>
      <c r="AP654" s="380"/>
      <c r="AQ654" s="381"/>
      <c r="AR654" s="378"/>
      <c r="AS654" s="380"/>
      <c r="AT654" s="381"/>
      <c r="AU654" s="378"/>
      <c r="AV654" s="380"/>
      <c r="AW654" s="373"/>
      <c r="AX654" s="376"/>
      <c r="AY654" s="418"/>
      <c r="AZ654" s="412"/>
      <c r="BA654" s="412"/>
      <c r="BB654" s="415"/>
    </row>
    <row r="655" spans="2:62" ht="85.9" customHeight="1" thickTop="1" thickBot="1" x14ac:dyDescent="0.35">
      <c r="B655" s="113" t="s">
        <v>173</v>
      </c>
      <c r="C655" s="103" t="s">
        <v>172</v>
      </c>
      <c r="D655" s="108" t="s">
        <v>171</v>
      </c>
      <c r="E655" s="211" t="s">
        <v>170</v>
      </c>
      <c r="F655" s="210"/>
      <c r="G655" s="209"/>
      <c r="H655" s="109" t="s">
        <v>169</v>
      </c>
      <c r="I655" s="108" t="s">
        <v>96</v>
      </c>
      <c r="J655" s="108" t="s">
        <v>168</v>
      </c>
      <c r="K655" s="108" t="s">
        <v>97</v>
      </c>
      <c r="L655" s="365" t="s">
        <v>167</v>
      </c>
      <c r="M655" s="366"/>
      <c r="N655" s="365" t="s">
        <v>166</v>
      </c>
      <c r="O655" s="366"/>
      <c r="P655" s="365" t="s">
        <v>166</v>
      </c>
      <c r="Q655" s="367"/>
      <c r="R655" s="365" t="s">
        <v>166</v>
      </c>
      <c r="S655" s="367"/>
      <c r="T655" s="365" t="s">
        <v>166</v>
      </c>
      <c r="U655" s="367"/>
      <c r="V655" s="365" t="s">
        <v>166</v>
      </c>
      <c r="W655" s="367"/>
      <c r="X655" s="365" t="s">
        <v>166</v>
      </c>
      <c r="Y655" s="367"/>
      <c r="Z655" s="365" t="s">
        <v>166</v>
      </c>
      <c r="AA655" s="367"/>
      <c r="AB655" s="368" t="s">
        <v>165</v>
      </c>
      <c r="AC655" s="367"/>
      <c r="AD655" s="109" t="s">
        <v>164</v>
      </c>
      <c r="AE655" s="109" t="s">
        <v>163</v>
      </c>
      <c r="AF655" s="108" t="s">
        <v>162</v>
      </c>
      <c r="AG655" s="108" t="s">
        <v>161</v>
      </c>
      <c r="AH655" s="286" t="s">
        <v>160</v>
      </c>
      <c r="AI655" s="293"/>
      <c r="AJ655" s="104" t="s">
        <v>159</v>
      </c>
      <c r="AK655" s="103" t="s">
        <v>158</v>
      </c>
      <c r="AL655" s="102" t="s">
        <v>157</v>
      </c>
      <c r="AM655" s="104" t="s">
        <v>156</v>
      </c>
      <c r="AN655" s="103" t="s">
        <v>155</v>
      </c>
      <c r="AO655" s="102" t="s">
        <v>154</v>
      </c>
      <c r="AP655" s="104" t="s">
        <v>153</v>
      </c>
      <c r="AQ655" s="103" t="s">
        <v>152</v>
      </c>
      <c r="AR655" s="105" t="s">
        <v>151</v>
      </c>
      <c r="AS655" s="104" t="s">
        <v>150</v>
      </c>
      <c r="AT655" s="103" t="s">
        <v>149</v>
      </c>
      <c r="AU655" s="102" t="s">
        <v>148</v>
      </c>
      <c r="AV655" s="104" t="s">
        <v>147</v>
      </c>
      <c r="AW655" s="103" t="s">
        <v>146</v>
      </c>
      <c r="AX655" s="102" t="s">
        <v>145</v>
      </c>
      <c r="AY655" s="101" t="s">
        <v>144</v>
      </c>
      <c r="AZ655" s="100" t="s">
        <v>143</v>
      </c>
      <c r="BA655" s="100" t="s">
        <v>142</v>
      </c>
      <c r="BB655" s="99" t="s">
        <v>141</v>
      </c>
    </row>
    <row r="656" spans="2:62" ht="48" thickBot="1" x14ac:dyDescent="0.3">
      <c r="B656" s="98" t="s">
        <v>198</v>
      </c>
      <c r="C656" s="97"/>
      <c r="D656" s="208">
        <v>244</v>
      </c>
      <c r="E656" s="425">
        <v>5465.75</v>
      </c>
      <c r="F656" s="426"/>
      <c r="G656" s="427"/>
      <c r="H656" s="95" t="s">
        <v>139</v>
      </c>
      <c r="I656" s="94"/>
      <c r="J656" s="94"/>
      <c r="K656" s="93"/>
      <c r="L656" s="92"/>
      <c r="M656" s="88"/>
      <c r="N656" s="92"/>
      <c r="O656" s="88"/>
      <c r="P656" s="92"/>
      <c r="Q656" s="88"/>
      <c r="R656" s="92"/>
      <c r="S656" s="88"/>
      <c r="T656" s="92"/>
      <c r="U656" s="88"/>
      <c r="V656" s="92"/>
      <c r="W656" s="88"/>
      <c r="X656" s="92"/>
      <c r="Y656" s="88"/>
      <c r="Z656" s="92"/>
      <c r="AA656" s="207"/>
      <c r="AB656" s="90" t="s">
        <v>138</v>
      </c>
      <c r="AC656" s="88"/>
      <c r="AD656" s="88"/>
      <c r="AE656" s="88"/>
      <c r="AF656" s="87"/>
      <c r="AG656" s="87"/>
      <c r="AH656" s="285"/>
      <c r="AI656" s="66" t="s">
        <v>137</v>
      </c>
      <c r="AJ656" s="85">
        <f t="shared" ref="AJ656:BB656" si="86">SUM(AJ658:AJ669)</f>
        <v>42</v>
      </c>
      <c r="AK656" s="84">
        <f t="shared" si="86"/>
        <v>1</v>
      </c>
      <c r="AL656" s="83">
        <f t="shared" si="86"/>
        <v>0</v>
      </c>
      <c r="AM656" s="85">
        <f t="shared" si="86"/>
        <v>14</v>
      </c>
      <c r="AN656" s="84">
        <f t="shared" si="86"/>
        <v>0</v>
      </c>
      <c r="AO656" s="83">
        <f t="shared" si="86"/>
        <v>0</v>
      </c>
      <c r="AP656" s="85">
        <f t="shared" si="86"/>
        <v>2</v>
      </c>
      <c r="AQ656" s="84">
        <f t="shared" si="86"/>
        <v>0</v>
      </c>
      <c r="AR656" s="83">
        <f t="shared" si="86"/>
        <v>0</v>
      </c>
      <c r="AS656" s="85">
        <f t="shared" si="86"/>
        <v>19</v>
      </c>
      <c r="AT656" s="84">
        <f t="shared" si="86"/>
        <v>0</v>
      </c>
      <c r="AU656" s="83">
        <f t="shared" si="86"/>
        <v>0</v>
      </c>
      <c r="AV656" s="85">
        <f t="shared" si="86"/>
        <v>0</v>
      </c>
      <c r="AW656" s="84">
        <f t="shared" si="86"/>
        <v>0</v>
      </c>
      <c r="AX656" s="83">
        <f t="shared" si="86"/>
        <v>0</v>
      </c>
      <c r="AY656" s="82">
        <f t="shared" si="86"/>
        <v>0</v>
      </c>
      <c r="AZ656" s="81">
        <f t="shared" si="86"/>
        <v>0</v>
      </c>
      <c r="BA656" s="81">
        <f t="shared" si="86"/>
        <v>0</v>
      </c>
      <c r="BB656" s="80">
        <f t="shared" si="86"/>
        <v>0</v>
      </c>
      <c r="BC656" s="79" t="s">
        <v>136</v>
      </c>
      <c r="BF656" s="5">
        <f>SUM(AJ656:AL656)/$BG$5</f>
        <v>43</v>
      </c>
      <c r="BG656" s="5">
        <f>SUM(AM656:AO656,AY656)/$BG$5</f>
        <v>14</v>
      </c>
      <c r="BH656" s="5">
        <f>SUM(AP656:AR656,AZ656)/$BG$5</f>
        <v>2</v>
      </c>
      <c r="BI656" s="5">
        <f>SUM(AS656:AU656,BA656)/$BG$5</f>
        <v>19</v>
      </c>
      <c r="BJ656" s="5">
        <f>SUM(AV656:AX656,BB656)/$BG$5</f>
        <v>0</v>
      </c>
    </row>
    <row r="657" spans="2:62" ht="37.5" thickBot="1" x14ac:dyDescent="0.3">
      <c r="B657" s="78"/>
      <c r="C657" s="77"/>
      <c r="D657" s="206"/>
      <c r="E657" s="205"/>
      <c r="F657" s="205"/>
      <c r="G657" s="204"/>
      <c r="H657" s="73"/>
      <c r="I657" s="70"/>
      <c r="J657" s="70"/>
      <c r="K657" s="72"/>
      <c r="L657" s="70"/>
      <c r="M657" s="69"/>
      <c r="N657" s="70"/>
      <c r="O657" s="69"/>
      <c r="P657" s="70"/>
      <c r="Q657" s="69"/>
      <c r="R657" s="70"/>
      <c r="S657" s="69"/>
      <c r="T657" s="70"/>
      <c r="U657" s="69"/>
      <c r="V657" s="70"/>
      <c r="W657" s="69"/>
      <c r="X657" s="70"/>
      <c r="Y657" s="69"/>
      <c r="Z657" s="70"/>
      <c r="AA657" s="69"/>
      <c r="AB657" s="71"/>
      <c r="AC657" s="69"/>
      <c r="AD657" s="69"/>
      <c r="AE657" s="69"/>
      <c r="AF657" s="68"/>
      <c r="AG657" s="68"/>
      <c r="AH657" s="285"/>
      <c r="AI657" s="66" t="s">
        <v>135</v>
      </c>
      <c r="AJ657" s="65">
        <f t="shared" ref="AJ657:BB657" si="87">AJ656/3</f>
        <v>14</v>
      </c>
      <c r="AK657" s="64">
        <f t="shared" si="87"/>
        <v>0.33333333333333331</v>
      </c>
      <c r="AL657" s="63">
        <f t="shared" si="87"/>
        <v>0</v>
      </c>
      <c r="AM657" s="65">
        <f t="shared" si="87"/>
        <v>4.666666666666667</v>
      </c>
      <c r="AN657" s="64">
        <f t="shared" si="87"/>
        <v>0</v>
      </c>
      <c r="AO657" s="63">
        <f t="shared" si="87"/>
        <v>0</v>
      </c>
      <c r="AP657" s="65">
        <f t="shared" si="87"/>
        <v>0.66666666666666663</v>
      </c>
      <c r="AQ657" s="64">
        <f t="shared" si="87"/>
        <v>0</v>
      </c>
      <c r="AR657" s="63">
        <f t="shared" si="87"/>
        <v>0</v>
      </c>
      <c r="AS657" s="65">
        <f t="shared" si="87"/>
        <v>6.333333333333333</v>
      </c>
      <c r="AT657" s="64">
        <f t="shared" si="87"/>
        <v>0</v>
      </c>
      <c r="AU657" s="63">
        <f t="shared" si="87"/>
        <v>0</v>
      </c>
      <c r="AV657" s="65">
        <f t="shared" si="87"/>
        <v>0</v>
      </c>
      <c r="AW657" s="64">
        <f t="shared" si="87"/>
        <v>0</v>
      </c>
      <c r="AX657" s="63">
        <f t="shared" si="87"/>
        <v>0</v>
      </c>
      <c r="AY657" s="62">
        <f t="shared" si="87"/>
        <v>0</v>
      </c>
      <c r="AZ657" s="61">
        <f t="shared" si="87"/>
        <v>0</v>
      </c>
      <c r="BA657" s="61">
        <f t="shared" si="87"/>
        <v>0</v>
      </c>
      <c r="BB657" s="60">
        <f t="shared" si="87"/>
        <v>0</v>
      </c>
      <c r="BC657" s="59" t="s">
        <v>134</v>
      </c>
    </row>
    <row r="658" spans="2:62" ht="28.15" customHeight="1" x14ac:dyDescent="0.2">
      <c r="B658" s="30"/>
      <c r="C658" s="338">
        <v>1</v>
      </c>
      <c r="D658" s="212"/>
      <c r="E658" s="198"/>
      <c r="F658" s="198"/>
      <c r="G658" s="197"/>
      <c r="H658" s="358" t="s">
        <v>133</v>
      </c>
      <c r="I658" s="390">
        <v>131</v>
      </c>
      <c r="J658" s="390">
        <v>33</v>
      </c>
      <c r="K658" s="390">
        <v>7</v>
      </c>
      <c r="L658" s="42" t="s">
        <v>131</v>
      </c>
      <c r="M658" s="43" t="s">
        <v>179</v>
      </c>
      <c r="N658" s="42" t="s">
        <v>129</v>
      </c>
      <c r="O658" s="43" t="s">
        <v>684</v>
      </c>
      <c r="P658" s="42" t="s">
        <v>128</v>
      </c>
      <c r="Q658" s="43" t="s">
        <v>487</v>
      </c>
      <c r="R658" s="42" t="s">
        <v>127</v>
      </c>
      <c r="S658" s="43" t="s">
        <v>1322</v>
      </c>
      <c r="T658" s="42" t="s">
        <v>126</v>
      </c>
      <c r="U658" s="43" t="s">
        <v>714</v>
      </c>
      <c r="V658" s="42" t="s">
        <v>125</v>
      </c>
      <c r="W658" s="43" t="s">
        <v>542</v>
      </c>
      <c r="X658" s="42" t="s">
        <v>124</v>
      </c>
      <c r="Y658" s="43" t="s">
        <v>130</v>
      </c>
      <c r="Z658" s="42" t="s">
        <v>123</v>
      </c>
      <c r="AA658" s="43"/>
      <c r="AB658" s="196"/>
      <c r="AC658" s="43"/>
      <c r="AD658" s="196" t="s">
        <v>132</v>
      </c>
      <c r="AE658" s="58"/>
      <c r="AF658" s="421">
        <v>4</v>
      </c>
      <c r="AG658" s="421"/>
      <c r="AH658" s="279"/>
      <c r="AI658" s="306"/>
      <c r="AJ658" s="349">
        <f>SUMPRODUCT(LEN($M658:$AA661)-LEN(SUBSTITUTE($M658:$AA661,"A", "")))</f>
        <v>42</v>
      </c>
      <c r="AK658" s="352">
        <f>SUMPRODUCT(LEN($AD658:$AD661)-LEN(SUBSTITUTE($AD658:$AD661,"A", "")))</f>
        <v>1</v>
      </c>
      <c r="AL658" s="335">
        <f>SUMPRODUCT(LEN($AC658:$AC661)-LEN(SUBSTITUTE($AC658:$AC661,"A", "")))</f>
        <v>0</v>
      </c>
      <c r="AM658" s="349">
        <f>SUMPRODUCT(LEN($M658:$AA661)-LEN(SUBSTITUTE($M658:$AA661,"S", "")))</f>
        <v>14</v>
      </c>
      <c r="AN658" s="352">
        <f>SUMPRODUCT(LEN($AD658:$AD661)-LEN(SUBSTITUTE($AD658:$AD661,"S", "")))</f>
        <v>0</v>
      </c>
      <c r="AO658" s="335">
        <f>SUMPRODUCT(LEN($AC658:$AC661)-LEN(SUBSTITUTE($AC658:$AC661,"S", "")))</f>
        <v>0</v>
      </c>
      <c r="AP658" s="349">
        <f>SUMPRODUCT(LEN($M658:$AA661)-LEN(SUBSTITUTE($M658:$AA661,"F", "")))</f>
        <v>2</v>
      </c>
      <c r="AQ658" s="352">
        <f>SUMPRODUCT(LEN($AD658:$AD661)-LEN(SUBSTITUTE($AD658:$AD661,"F", "")))</f>
        <v>0</v>
      </c>
      <c r="AR658" s="335">
        <f>SUMPRODUCT(LEN($AC658:$AC661)-LEN(SUBSTITUTE($AC658:$AC661,"F", "")))</f>
        <v>0</v>
      </c>
      <c r="AS658" s="349">
        <f>SUMPRODUCT(LEN($M658:$AA661)-LEN(SUBSTITUTE($M658:$AA661,"G", "")))</f>
        <v>19</v>
      </c>
      <c r="AT658" s="352">
        <f>SUMPRODUCT(LEN($AD658:$AD661)-LEN(SUBSTITUTE($AD658:$AD661,"G", "")))</f>
        <v>0</v>
      </c>
      <c r="AU658" s="335">
        <f>SUMPRODUCT(LEN($AC658:$AC661)-LEN(SUBSTITUTE($AC658:$AC661,"G", "")))</f>
        <v>0</v>
      </c>
      <c r="AV658" s="349">
        <f>SUMPRODUCT(LEN($L658:$AA661)-LEN(SUBSTITUTE($L658:$AA661,"M", "")))</f>
        <v>0</v>
      </c>
      <c r="AW658" s="362">
        <f>SUMPRODUCT(LEN($AD658:$AD661)-LEN(SUBSTITUTE($AD658:$AD661,"M", "")))</f>
        <v>0</v>
      </c>
      <c r="AX658" s="374">
        <f>SUMPRODUCT(LEN($AC658:$AC661)-LEN(SUBSTITUTE($AC658:$AC661,"M", "")))</f>
        <v>0</v>
      </c>
      <c r="AY658" s="416">
        <f>SUMPRODUCT(LEN($AE658:$AE661)-LEN(SUBSTITUTE($AE658:$AE661,"S", "")))</f>
        <v>0</v>
      </c>
      <c r="AZ658" s="410">
        <f>SUMPRODUCT(LEN($AE658:$AE661)-LEN(SUBSTITUTE($AE658:$AE661,"F", "")))</f>
        <v>0</v>
      </c>
      <c r="BA658" s="410">
        <f>SUMPRODUCT(LEN($AE658:$AE661)-LEN(SUBSTITUTE($AE658:$AE661,"G", "")))</f>
        <v>0</v>
      </c>
      <c r="BB658" s="413">
        <f>SUMPRODUCT(LEN($AE658:$AE661)-LEN(SUBSTITUTE($AE658:$AE661,"M", "")))</f>
        <v>0</v>
      </c>
    </row>
    <row r="659" spans="2:62" ht="28.15" customHeight="1" thickBot="1" x14ac:dyDescent="0.25">
      <c r="B659" s="30"/>
      <c r="C659" s="339"/>
      <c r="D659" s="221"/>
      <c r="E659" s="195"/>
      <c r="F659" s="195"/>
      <c r="G659" s="194"/>
      <c r="H659" s="359"/>
      <c r="I659" s="391"/>
      <c r="J659" s="391"/>
      <c r="K659" s="391"/>
      <c r="L659" s="33" t="s">
        <v>122</v>
      </c>
      <c r="M659" s="55" t="s">
        <v>179</v>
      </c>
      <c r="N659" s="33" t="s">
        <v>121</v>
      </c>
      <c r="O659" s="55" t="s">
        <v>179</v>
      </c>
      <c r="P659" s="33" t="s">
        <v>120</v>
      </c>
      <c r="Q659" s="55" t="s">
        <v>179</v>
      </c>
      <c r="R659" s="33" t="s">
        <v>119</v>
      </c>
      <c r="S659" s="55" t="s">
        <v>179</v>
      </c>
      <c r="T659" s="33" t="s">
        <v>118</v>
      </c>
      <c r="U659" s="55" t="s">
        <v>688</v>
      </c>
      <c r="V659" s="33" t="s">
        <v>117</v>
      </c>
      <c r="W659" s="55" t="s">
        <v>567</v>
      </c>
      <c r="X659" s="33" t="s">
        <v>116</v>
      </c>
      <c r="Y659" s="55" t="s">
        <v>130</v>
      </c>
      <c r="Z659" s="33" t="s">
        <v>115</v>
      </c>
      <c r="AA659" s="55"/>
      <c r="AB659" s="193"/>
      <c r="AC659" s="55"/>
      <c r="AD659" s="193"/>
      <c r="AE659" s="57"/>
      <c r="AF659" s="422"/>
      <c r="AG659" s="422"/>
      <c r="AH659" s="278"/>
      <c r="AI659" s="306"/>
      <c r="AJ659" s="379"/>
      <c r="AK659" s="347"/>
      <c r="AL659" s="377"/>
      <c r="AM659" s="379"/>
      <c r="AN659" s="347"/>
      <c r="AO659" s="377"/>
      <c r="AP659" s="379"/>
      <c r="AQ659" s="347"/>
      <c r="AR659" s="377"/>
      <c r="AS659" s="379"/>
      <c r="AT659" s="347"/>
      <c r="AU659" s="377"/>
      <c r="AV659" s="379"/>
      <c r="AW659" s="372"/>
      <c r="AX659" s="375"/>
      <c r="AY659" s="417"/>
      <c r="AZ659" s="411"/>
      <c r="BA659" s="411"/>
      <c r="BB659" s="414"/>
    </row>
    <row r="660" spans="2:62" ht="28.15" customHeight="1" x14ac:dyDescent="0.2">
      <c r="B660" s="30"/>
      <c r="C660" s="340"/>
      <c r="D660" s="218"/>
      <c r="E660" s="192"/>
      <c r="F660" s="192"/>
      <c r="G660" s="191"/>
      <c r="H660" s="360">
        <v>244</v>
      </c>
      <c r="I660" s="392"/>
      <c r="J660" s="392"/>
      <c r="K660" s="392"/>
      <c r="L660" s="25" t="s">
        <v>114</v>
      </c>
      <c r="M660" s="114" t="s">
        <v>357</v>
      </c>
      <c r="N660" s="25" t="s">
        <v>112</v>
      </c>
      <c r="O660" s="114" t="s">
        <v>467</v>
      </c>
      <c r="P660" s="25" t="s">
        <v>111</v>
      </c>
      <c r="Q660" s="114" t="s">
        <v>795</v>
      </c>
      <c r="R660" s="25" t="s">
        <v>110</v>
      </c>
      <c r="S660" s="114" t="s">
        <v>1088</v>
      </c>
      <c r="T660" s="25" t="s">
        <v>109</v>
      </c>
      <c r="U660" s="114" t="s">
        <v>549</v>
      </c>
      <c r="V660" s="25" t="s">
        <v>108</v>
      </c>
      <c r="W660" s="114" t="s">
        <v>354</v>
      </c>
      <c r="X660" s="25" t="s">
        <v>107</v>
      </c>
      <c r="Y660" s="114"/>
      <c r="Z660" s="25" t="s">
        <v>106</v>
      </c>
      <c r="AA660" s="114"/>
      <c r="AB660" s="190"/>
      <c r="AC660" s="114"/>
      <c r="AD660" s="190"/>
      <c r="AE660" s="57"/>
      <c r="AF660" s="422"/>
      <c r="AG660" s="422"/>
      <c r="AH660" s="278"/>
      <c r="AI660" s="306"/>
      <c r="AJ660" s="379"/>
      <c r="AK660" s="347"/>
      <c r="AL660" s="377"/>
      <c r="AM660" s="379"/>
      <c r="AN660" s="347"/>
      <c r="AO660" s="377"/>
      <c r="AP660" s="379"/>
      <c r="AQ660" s="347"/>
      <c r="AR660" s="377"/>
      <c r="AS660" s="379"/>
      <c r="AT660" s="347"/>
      <c r="AU660" s="377"/>
      <c r="AV660" s="379"/>
      <c r="AW660" s="372"/>
      <c r="AX660" s="375"/>
      <c r="AY660" s="417"/>
      <c r="AZ660" s="411"/>
      <c r="BA660" s="411"/>
      <c r="BB660" s="414"/>
    </row>
    <row r="661" spans="2:62" ht="28.15" customHeight="1" thickBot="1" x14ac:dyDescent="0.25">
      <c r="B661" s="30"/>
      <c r="C661" s="355"/>
      <c r="D661" s="246"/>
      <c r="E661" s="200"/>
      <c r="F661" s="200"/>
      <c r="G661" s="199"/>
      <c r="H661" s="361"/>
      <c r="I661" s="393"/>
      <c r="J661" s="393"/>
      <c r="K661" s="393"/>
      <c r="L661" s="50" t="s">
        <v>105</v>
      </c>
      <c r="M661" s="51" t="s">
        <v>357</v>
      </c>
      <c r="N661" s="50" t="s">
        <v>104</v>
      </c>
      <c r="O661" s="51" t="s">
        <v>357</v>
      </c>
      <c r="P661" s="50" t="s">
        <v>103</v>
      </c>
      <c r="Q661" s="51" t="s">
        <v>697</v>
      </c>
      <c r="R661" s="50" t="s">
        <v>102</v>
      </c>
      <c r="S661" s="51" t="s">
        <v>874</v>
      </c>
      <c r="T661" s="50">
        <v>20</v>
      </c>
      <c r="U661" s="51" t="s">
        <v>498</v>
      </c>
      <c r="V661" s="50" t="s">
        <v>101</v>
      </c>
      <c r="W661" s="51" t="s">
        <v>130</v>
      </c>
      <c r="X661" s="50" t="s">
        <v>100</v>
      </c>
      <c r="Y661" s="51"/>
      <c r="Z661" s="50" t="s">
        <v>99</v>
      </c>
      <c r="AA661" s="51"/>
      <c r="AB661" s="187"/>
      <c r="AC661" s="51"/>
      <c r="AD661" s="187"/>
      <c r="AE661" s="56"/>
      <c r="AF661" s="424"/>
      <c r="AG661" s="424"/>
      <c r="AH661" s="280"/>
      <c r="AI661" s="306"/>
      <c r="AJ661" s="380"/>
      <c r="AK661" s="381"/>
      <c r="AL661" s="378"/>
      <c r="AM661" s="380"/>
      <c r="AN661" s="381"/>
      <c r="AO661" s="378"/>
      <c r="AP661" s="380"/>
      <c r="AQ661" s="381"/>
      <c r="AR661" s="378"/>
      <c r="AS661" s="380"/>
      <c r="AT661" s="381"/>
      <c r="AU661" s="378"/>
      <c r="AV661" s="380"/>
      <c r="AW661" s="373"/>
      <c r="AX661" s="376"/>
      <c r="AY661" s="418"/>
      <c r="AZ661" s="412"/>
      <c r="BA661" s="412"/>
      <c r="BB661" s="415"/>
    </row>
    <row r="662" spans="2:62" ht="28.15" customHeight="1" x14ac:dyDescent="0.2">
      <c r="B662" s="30"/>
      <c r="C662" s="338">
        <v>2</v>
      </c>
      <c r="D662" s="212"/>
      <c r="E662" s="198"/>
      <c r="F662" s="198"/>
      <c r="G662" s="197"/>
      <c r="H662" s="358"/>
      <c r="I662" s="390"/>
      <c r="J662" s="390"/>
      <c r="K662" s="390"/>
      <c r="L662" s="42" t="s">
        <v>131</v>
      </c>
      <c r="M662" s="43"/>
      <c r="N662" s="42" t="s">
        <v>129</v>
      </c>
      <c r="O662" s="43"/>
      <c r="P662" s="42" t="s">
        <v>128</v>
      </c>
      <c r="Q662" s="43"/>
      <c r="R662" s="42" t="s">
        <v>127</v>
      </c>
      <c r="S662" s="43"/>
      <c r="T662" s="42" t="s">
        <v>126</v>
      </c>
      <c r="U662" s="43"/>
      <c r="V662" s="42" t="s">
        <v>125</v>
      </c>
      <c r="W662" s="43"/>
      <c r="X662" s="42" t="s">
        <v>124</v>
      </c>
      <c r="Y662" s="43"/>
      <c r="Z662" s="42" t="s">
        <v>123</v>
      </c>
      <c r="AA662" s="43"/>
      <c r="AB662" s="196"/>
      <c r="AC662" s="43"/>
      <c r="AD662" s="196"/>
      <c r="AE662" s="39"/>
      <c r="AF662" s="421"/>
      <c r="AG662" s="421"/>
      <c r="AH662" s="279"/>
      <c r="AI662" s="306"/>
      <c r="AJ662" s="349">
        <f>SUMPRODUCT(LEN($M662:$AA665)-LEN(SUBSTITUTE($M662:$AA665,"A", "")))</f>
        <v>0</v>
      </c>
      <c r="AK662" s="352">
        <f>SUMPRODUCT(LEN($AD662:$AD665)-LEN(SUBSTITUTE($AD662:$AD665,"A", "")))</f>
        <v>0</v>
      </c>
      <c r="AL662" s="335">
        <f>SUMPRODUCT(LEN($AC662:$AC665)-LEN(SUBSTITUTE($AC662:$AC665,"A", "")))</f>
        <v>0</v>
      </c>
      <c r="AM662" s="349">
        <f>SUMPRODUCT(LEN($M662:$AA665)-LEN(SUBSTITUTE($M662:$AA665,"S", "")))</f>
        <v>0</v>
      </c>
      <c r="AN662" s="352">
        <f>SUMPRODUCT(LEN($AD662:$AD665)-LEN(SUBSTITUTE($AD662:$AD665,"S", "")))</f>
        <v>0</v>
      </c>
      <c r="AO662" s="335">
        <f>SUMPRODUCT(LEN($AC662:$AC665)-LEN(SUBSTITUTE($AC662:$AC665,"S", "")))</f>
        <v>0</v>
      </c>
      <c r="AP662" s="349">
        <f>SUMPRODUCT(LEN($M662:$AA665)-LEN(SUBSTITUTE($M662:$AA665,"F", "")))</f>
        <v>0</v>
      </c>
      <c r="AQ662" s="352">
        <f>SUMPRODUCT(LEN($AD662:$AD665)-LEN(SUBSTITUTE($AD662:$AD665,"F", "")))</f>
        <v>0</v>
      </c>
      <c r="AR662" s="335">
        <f>SUMPRODUCT(LEN($AC662:$AC665)-LEN(SUBSTITUTE($AC662:$AC665,"F", "")))</f>
        <v>0</v>
      </c>
      <c r="AS662" s="349">
        <f>SUMPRODUCT(LEN($M662:$AA665)-LEN(SUBSTITUTE($M662:$AA665,"G", "")))</f>
        <v>0</v>
      </c>
      <c r="AT662" s="352">
        <f>SUMPRODUCT(LEN($AD662:$AD665)-LEN(SUBSTITUTE($AD662:$AD665,"G", "")))</f>
        <v>0</v>
      </c>
      <c r="AU662" s="335">
        <f>SUMPRODUCT(LEN($AC662:$AC665)-LEN(SUBSTITUTE($AC662:$AC665,"G", "")))</f>
        <v>0</v>
      </c>
      <c r="AV662" s="349">
        <f>SUMPRODUCT(LEN($L662:$AA665)-LEN(SUBSTITUTE($L662:$AA665,"M", "")))</f>
        <v>0</v>
      </c>
      <c r="AW662" s="362">
        <f>SUMPRODUCT(LEN($AD662:$AD665)-LEN(SUBSTITUTE($AD662:$AD665,"M", "")))</f>
        <v>0</v>
      </c>
      <c r="AX662" s="374">
        <f>SUMPRODUCT(LEN($AC662:$AC665)-LEN(SUBSTITUTE($AC662:$AC665,"M", "")))</f>
        <v>0</v>
      </c>
      <c r="AY662" s="416">
        <f>SUMPRODUCT(LEN($AE662:$AE665)-LEN(SUBSTITUTE($AE662:$AE665,"S", "")))</f>
        <v>0</v>
      </c>
      <c r="AZ662" s="410">
        <f>SUMPRODUCT(LEN($AE662:$AE665)-LEN(SUBSTITUTE($AE662:$AE665,"F", "")))</f>
        <v>0</v>
      </c>
      <c r="BA662" s="410">
        <f>SUMPRODUCT(LEN($AE662:$AE665)-LEN(SUBSTITUTE($AE662:$AE665,"G", "")))</f>
        <v>0</v>
      </c>
      <c r="BB662" s="413">
        <f>SUMPRODUCT(LEN($AE662:$AE665)-LEN(SUBSTITUTE($AE662:$AE665,"M", "")))</f>
        <v>0</v>
      </c>
    </row>
    <row r="663" spans="2:62" ht="28.15" customHeight="1" thickBot="1" x14ac:dyDescent="0.25">
      <c r="B663" s="30"/>
      <c r="C663" s="339"/>
      <c r="D663" s="221"/>
      <c r="E663" s="195"/>
      <c r="F663" s="195"/>
      <c r="G663" s="194"/>
      <c r="H663" s="359"/>
      <c r="I663" s="391"/>
      <c r="J663" s="391"/>
      <c r="K663" s="391"/>
      <c r="L663" s="33" t="s">
        <v>122</v>
      </c>
      <c r="M663" s="55"/>
      <c r="N663" s="33" t="s">
        <v>121</v>
      </c>
      <c r="O663" s="55"/>
      <c r="P663" s="33" t="s">
        <v>120</v>
      </c>
      <c r="Q663" s="55"/>
      <c r="R663" s="33" t="s">
        <v>119</v>
      </c>
      <c r="S663" s="55"/>
      <c r="T663" s="33" t="s">
        <v>118</v>
      </c>
      <c r="U663" s="55"/>
      <c r="V663" s="33" t="s">
        <v>117</v>
      </c>
      <c r="W663" s="55"/>
      <c r="X663" s="33" t="s">
        <v>116</v>
      </c>
      <c r="Y663" s="55"/>
      <c r="Z663" s="33" t="s">
        <v>115</v>
      </c>
      <c r="AA663" s="55"/>
      <c r="AB663" s="193"/>
      <c r="AC663" s="55"/>
      <c r="AD663" s="193"/>
      <c r="AE663" s="22"/>
      <c r="AF663" s="422"/>
      <c r="AG663" s="422"/>
      <c r="AH663" s="278"/>
      <c r="AI663" s="306"/>
      <c r="AJ663" s="379"/>
      <c r="AK663" s="347"/>
      <c r="AL663" s="377"/>
      <c r="AM663" s="379"/>
      <c r="AN663" s="347"/>
      <c r="AO663" s="377"/>
      <c r="AP663" s="379"/>
      <c r="AQ663" s="347"/>
      <c r="AR663" s="377"/>
      <c r="AS663" s="379"/>
      <c r="AT663" s="347"/>
      <c r="AU663" s="377"/>
      <c r="AV663" s="379"/>
      <c r="AW663" s="372"/>
      <c r="AX663" s="375"/>
      <c r="AY663" s="417"/>
      <c r="AZ663" s="411"/>
      <c r="BA663" s="411"/>
      <c r="BB663" s="414"/>
    </row>
    <row r="664" spans="2:62" ht="28.15" customHeight="1" x14ac:dyDescent="0.2">
      <c r="B664" s="30"/>
      <c r="C664" s="340"/>
      <c r="D664" s="218"/>
      <c r="E664" s="192"/>
      <c r="F664" s="192"/>
      <c r="G664" s="191"/>
      <c r="H664" s="360"/>
      <c r="I664" s="392"/>
      <c r="J664" s="392"/>
      <c r="K664" s="392"/>
      <c r="L664" s="25" t="s">
        <v>114</v>
      </c>
      <c r="M664" s="114"/>
      <c r="N664" s="25" t="s">
        <v>112</v>
      </c>
      <c r="O664" s="114"/>
      <c r="P664" s="25" t="s">
        <v>111</v>
      </c>
      <c r="Q664" s="114"/>
      <c r="R664" s="25" t="s">
        <v>110</v>
      </c>
      <c r="S664" s="114"/>
      <c r="T664" s="25" t="s">
        <v>109</v>
      </c>
      <c r="U664" s="114"/>
      <c r="V664" s="25" t="s">
        <v>108</v>
      </c>
      <c r="W664" s="114"/>
      <c r="X664" s="25" t="s">
        <v>107</v>
      </c>
      <c r="Y664" s="114"/>
      <c r="Z664" s="25" t="s">
        <v>106</v>
      </c>
      <c r="AA664" s="114"/>
      <c r="AB664" s="190"/>
      <c r="AC664" s="114"/>
      <c r="AD664" s="190"/>
      <c r="AE664" s="22"/>
      <c r="AF664" s="422"/>
      <c r="AG664" s="422"/>
      <c r="AH664" s="278"/>
      <c r="AI664" s="306"/>
      <c r="AJ664" s="379"/>
      <c r="AK664" s="347"/>
      <c r="AL664" s="377"/>
      <c r="AM664" s="379"/>
      <c r="AN664" s="347"/>
      <c r="AO664" s="377"/>
      <c r="AP664" s="379"/>
      <c r="AQ664" s="347"/>
      <c r="AR664" s="377"/>
      <c r="AS664" s="379"/>
      <c r="AT664" s="347"/>
      <c r="AU664" s="377"/>
      <c r="AV664" s="379"/>
      <c r="AW664" s="372"/>
      <c r="AX664" s="375"/>
      <c r="AY664" s="417"/>
      <c r="AZ664" s="411"/>
      <c r="BA664" s="411"/>
      <c r="BB664" s="414"/>
    </row>
    <row r="665" spans="2:62" ht="28.15" customHeight="1" thickBot="1" x14ac:dyDescent="0.25">
      <c r="B665" s="30"/>
      <c r="C665" s="355"/>
      <c r="D665" s="246"/>
      <c r="E665" s="200"/>
      <c r="F665" s="200"/>
      <c r="G665" s="199"/>
      <c r="H665" s="361"/>
      <c r="I665" s="393"/>
      <c r="J665" s="393"/>
      <c r="K665" s="393"/>
      <c r="L665" s="50" t="s">
        <v>105</v>
      </c>
      <c r="M665" s="51"/>
      <c r="N665" s="50" t="s">
        <v>104</v>
      </c>
      <c r="O665" s="51"/>
      <c r="P665" s="50" t="s">
        <v>103</v>
      </c>
      <c r="Q665" s="51"/>
      <c r="R665" s="50" t="s">
        <v>102</v>
      </c>
      <c r="S665" s="51"/>
      <c r="T665" s="50">
        <v>20</v>
      </c>
      <c r="U665" s="51"/>
      <c r="V665" s="50" t="s">
        <v>101</v>
      </c>
      <c r="W665" s="51"/>
      <c r="X665" s="50" t="s">
        <v>100</v>
      </c>
      <c r="Y665" s="51"/>
      <c r="Z665" s="50" t="s">
        <v>99</v>
      </c>
      <c r="AA665" s="51"/>
      <c r="AB665" s="187"/>
      <c r="AC665" s="51"/>
      <c r="AD665" s="187"/>
      <c r="AE665" s="48"/>
      <c r="AF665" s="424"/>
      <c r="AG665" s="424"/>
      <c r="AH665" s="280"/>
      <c r="AI665" s="306"/>
      <c r="AJ665" s="380"/>
      <c r="AK665" s="381"/>
      <c r="AL665" s="378"/>
      <c r="AM665" s="380"/>
      <c r="AN665" s="381"/>
      <c r="AO665" s="378"/>
      <c r="AP665" s="380"/>
      <c r="AQ665" s="381"/>
      <c r="AR665" s="378"/>
      <c r="AS665" s="380"/>
      <c r="AT665" s="381"/>
      <c r="AU665" s="378"/>
      <c r="AV665" s="380"/>
      <c r="AW665" s="373"/>
      <c r="AX665" s="376"/>
      <c r="AY665" s="418"/>
      <c r="AZ665" s="412"/>
      <c r="BA665" s="412"/>
      <c r="BB665" s="415"/>
    </row>
    <row r="666" spans="2:62" ht="28.15" customHeight="1" x14ac:dyDescent="0.2">
      <c r="B666" s="30"/>
      <c r="C666" s="338">
        <v>3</v>
      </c>
      <c r="D666" s="212"/>
      <c r="E666" s="198"/>
      <c r="F666" s="198"/>
      <c r="G666" s="197"/>
      <c r="H666" s="358"/>
      <c r="I666" s="390"/>
      <c r="J666" s="390"/>
      <c r="K666" s="390"/>
      <c r="L666" s="42" t="s">
        <v>131</v>
      </c>
      <c r="M666" s="43"/>
      <c r="N666" s="42" t="s">
        <v>129</v>
      </c>
      <c r="O666" s="43"/>
      <c r="P666" s="42" t="s">
        <v>128</v>
      </c>
      <c r="Q666" s="43"/>
      <c r="R666" s="42" t="s">
        <v>127</v>
      </c>
      <c r="S666" s="43"/>
      <c r="T666" s="42" t="s">
        <v>126</v>
      </c>
      <c r="U666" s="43"/>
      <c r="V666" s="42" t="s">
        <v>125</v>
      </c>
      <c r="W666" s="43"/>
      <c r="X666" s="42" t="s">
        <v>124</v>
      </c>
      <c r="Y666" s="43"/>
      <c r="Z666" s="42" t="s">
        <v>123</v>
      </c>
      <c r="AA666" s="43"/>
      <c r="AB666" s="196"/>
      <c r="AC666" s="43"/>
      <c r="AD666" s="196"/>
      <c r="AE666" s="39"/>
      <c r="AF666" s="421"/>
      <c r="AG666" s="421"/>
      <c r="AH666" s="279"/>
      <c r="AI666" s="306"/>
      <c r="AJ666" s="349">
        <f>SUMPRODUCT(LEN($M666:$AA669)-LEN(SUBSTITUTE($M666:$AA669,"A", "")))</f>
        <v>0</v>
      </c>
      <c r="AK666" s="352">
        <f>SUMPRODUCT(LEN($AD666:$AD669)-LEN(SUBSTITUTE($AD666:$AD669,"A", "")))</f>
        <v>0</v>
      </c>
      <c r="AL666" s="335">
        <f>SUMPRODUCT(LEN($AC666:$AC669)-LEN(SUBSTITUTE($AC666:$AC669,"A", "")))</f>
        <v>0</v>
      </c>
      <c r="AM666" s="349">
        <f>SUMPRODUCT(LEN($M666:$AA669)-LEN(SUBSTITUTE($M666:$AA669,"S", "")))</f>
        <v>0</v>
      </c>
      <c r="AN666" s="352">
        <f>SUMPRODUCT(LEN($AD666:$AD669)-LEN(SUBSTITUTE($AD666:$AD669,"S", "")))</f>
        <v>0</v>
      </c>
      <c r="AO666" s="335">
        <f>SUMPRODUCT(LEN($AC666:$AC669)-LEN(SUBSTITUTE($AC666:$AC669,"S", "")))</f>
        <v>0</v>
      </c>
      <c r="AP666" s="349">
        <f>SUMPRODUCT(LEN($M666:$AA669)-LEN(SUBSTITUTE($M666:$AA669,"F", "")))</f>
        <v>0</v>
      </c>
      <c r="AQ666" s="352">
        <f>SUMPRODUCT(LEN($AD666:$AD669)-LEN(SUBSTITUTE($AD666:$AD669,"F", "")))</f>
        <v>0</v>
      </c>
      <c r="AR666" s="335">
        <f>SUMPRODUCT(LEN($AC666:$AC669)-LEN(SUBSTITUTE($AC666:$AC669,"F", "")))</f>
        <v>0</v>
      </c>
      <c r="AS666" s="349">
        <f>SUMPRODUCT(LEN($M666:$AA669)-LEN(SUBSTITUTE($M666:$AA669,"G", "")))</f>
        <v>0</v>
      </c>
      <c r="AT666" s="352">
        <f>SUMPRODUCT(LEN($AD666:$AD669)-LEN(SUBSTITUTE($AD666:$AD669,"G", "")))</f>
        <v>0</v>
      </c>
      <c r="AU666" s="335">
        <f>SUMPRODUCT(LEN($AC666:$AC669)-LEN(SUBSTITUTE($AC666:$AC669,"G", "")))</f>
        <v>0</v>
      </c>
      <c r="AV666" s="349">
        <f>SUMPRODUCT(LEN($L666:$AA669)-LEN(SUBSTITUTE($L666:$AA669,"M", "")))</f>
        <v>0</v>
      </c>
      <c r="AW666" s="362">
        <f>SUMPRODUCT(LEN($AD666:$AD669)-LEN(SUBSTITUTE($AD666:$AD669,"M", "")))</f>
        <v>0</v>
      </c>
      <c r="AX666" s="374">
        <f>SUMPRODUCT(LEN($AC666:$AC669)-LEN(SUBSTITUTE($AC666:$AC669,"M", "")))</f>
        <v>0</v>
      </c>
      <c r="AY666" s="416">
        <f>SUMPRODUCT(LEN($AE666:$AE669)-LEN(SUBSTITUTE($AE666:$AE669,"S", "")))</f>
        <v>0</v>
      </c>
      <c r="AZ666" s="410">
        <f>SUMPRODUCT(LEN($AE666:$AE669)-LEN(SUBSTITUTE($AE666:$AE669,"F", "")))</f>
        <v>0</v>
      </c>
      <c r="BA666" s="410">
        <f>SUMPRODUCT(LEN($AE666:$AE669)-LEN(SUBSTITUTE($AE666:$AE669,"G", "")))</f>
        <v>0</v>
      </c>
      <c r="BB666" s="413">
        <f>SUMPRODUCT(LEN($AE666:$AE669)-LEN(SUBSTITUTE($AE666:$AE669,"M", "")))</f>
        <v>0</v>
      </c>
    </row>
    <row r="667" spans="2:62" ht="28.15" customHeight="1" thickBot="1" x14ac:dyDescent="0.25">
      <c r="B667" s="30"/>
      <c r="C667" s="339"/>
      <c r="D667" s="221"/>
      <c r="E667" s="195"/>
      <c r="F667" s="195"/>
      <c r="G667" s="194"/>
      <c r="H667" s="359"/>
      <c r="I667" s="391"/>
      <c r="J667" s="391"/>
      <c r="K667" s="391"/>
      <c r="L667" s="33" t="s">
        <v>122</v>
      </c>
      <c r="M667" s="55"/>
      <c r="N667" s="33" t="s">
        <v>121</v>
      </c>
      <c r="O667" s="55"/>
      <c r="P667" s="33" t="s">
        <v>120</v>
      </c>
      <c r="Q667" s="55"/>
      <c r="R667" s="33" t="s">
        <v>119</v>
      </c>
      <c r="S667" s="55"/>
      <c r="T667" s="33" t="s">
        <v>118</v>
      </c>
      <c r="U667" s="55"/>
      <c r="V667" s="33" t="s">
        <v>117</v>
      </c>
      <c r="W667" s="55"/>
      <c r="X667" s="33" t="s">
        <v>116</v>
      </c>
      <c r="Y667" s="55"/>
      <c r="Z667" s="33" t="s">
        <v>115</v>
      </c>
      <c r="AA667" s="55"/>
      <c r="AB667" s="193"/>
      <c r="AC667" s="55"/>
      <c r="AD667" s="193"/>
      <c r="AE667" s="22"/>
      <c r="AF667" s="422"/>
      <c r="AG667" s="422"/>
      <c r="AH667" s="278"/>
      <c r="AI667" s="306"/>
      <c r="AJ667" s="379"/>
      <c r="AK667" s="347"/>
      <c r="AL667" s="377"/>
      <c r="AM667" s="379"/>
      <c r="AN667" s="347"/>
      <c r="AO667" s="377"/>
      <c r="AP667" s="379"/>
      <c r="AQ667" s="347"/>
      <c r="AR667" s="377"/>
      <c r="AS667" s="379"/>
      <c r="AT667" s="347"/>
      <c r="AU667" s="377"/>
      <c r="AV667" s="379"/>
      <c r="AW667" s="372"/>
      <c r="AX667" s="375"/>
      <c r="AY667" s="417"/>
      <c r="AZ667" s="411"/>
      <c r="BA667" s="411"/>
      <c r="BB667" s="414"/>
    </row>
    <row r="668" spans="2:62" ht="28.15" customHeight="1" x14ac:dyDescent="0.2">
      <c r="B668" s="30"/>
      <c r="C668" s="340"/>
      <c r="D668" s="218"/>
      <c r="E668" s="192"/>
      <c r="F668" s="192"/>
      <c r="G668" s="191"/>
      <c r="H668" s="360"/>
      <c r="I668" s="392"/>
      <c r="J668" s="392"/>
      <c r="K668" s="392"/>
      <c r="L668" s="25" t="s">
        <v>114</v>
      </c>
      <c r="M668" s="114"/>
      <c r="N668" s="25" t="s">
        <v>112</v>
      </c>
      <c r="O668" s="114"/>
      <c r="P668" s="25" t="s">
        <v>111</v>
      </c>
      <c r="Q668" s="114"/>
      <c r="R668" s="25" t="s">
        <v>110</v>
      </c>
      <c r="S668" s="114"/>
      <c r="T668" s="25" t="s">
        <v>109</v>
      </c>
      <c r="U668" s="114"/>
      <c r="V668" s="25" t="s">
        <v>108</v>
      </c>
      <c r="W668" s="114"/>
      <c r="X668" s="25" t="s">
        <v>107</v>
      </c>
      <c r="Y668" s="114"/>
      <c r="Z668" s="25" t="s">
        <v>106</v>
      </c>
      <c r="AA668" s="114"/>
      <c r="AB668" s="190"/>
      <c r="AC668" s="114"/>
      <c r="AD668" s="190"/>
      <c r="AE668" s="22"/>
      <c r="AF668" s="422"/>
      <c r="AG668" s="422"/>
      <c r="AH668" s="278"/>
      <c r="AI668" s="306"/>
      <c r="AJ668" s="379"/>
      <c r="AK668" s="347"/>
      <c r="AL668" s="377"/>
      <c r="AM668" s="379"/>
      <c r="AN668" s="347"/>
      <c r="AO668" s="377"/>
      <c r="AP668" s="379"/>
      <c r="AQ668" s="347"/>
      <c r="AR668" s="377"/>
      <c r="AS668" s="379"/>
      <c r="AT668" s="347"/>
      <c r="AU668" s="377"/>
      <c r="AV668" s="379"/>
      <c r="AW668" s="372"/>
      <c r="AX668" s="375"/>
      <c r="AY668" s="417"/>
      <c r="AZ668" s="411"/>
      <c r="BA668" s="411"/>
      <c r="BB668" s="414"/>
    </row>
    <row r="669" spans="2:62" ht="28.15" customHeight="1" thickBot="1" x14ac:dyDescent="0.25">
      <c r="B669" s="20"/>
      <c r="C669" s="341"/>
      <c r="D669" s="215"/>
      <c r="E669" s="189"/>
      <c r="F669" s="189"/>
      <c r="G669" s="188"/>
      <c r="H669" s="361"/>
      <c r="I669" s="394"/>
      <c r="J669" s="394"/>
      <c r="K669" s="394"/>
      <c r="L669" s="15" t="s">
        <v>105</v>
      </c>
      <c r="M669" s="16"/>
      <c r="N669" s="15" t="s">
        <v>104</v>
      </c>
      <c r="O669" s="16"/>
      <c r="P669" s="15" t="s">
        <v>103</v>
      </c>
      <c r="Q669" s="16"/>
      <c r="R669" s="15" t="s">
        <v>102</v>
      </c>
      <c r="S669" s="16"/>
      <c r="T669" s="15">
        <v>20</v>
      </c>
      <c r="U669" s="16"/>
      <c r="V669" s="15" t="s">
        <v>101</v>
      </c>
      <c r="W669" s="16"/>
      <c r="X669" s="15" t="s">
        <v>100</v>
      </c>
      <c r="Y669" s="16"/>
      <c r="Z669" s="15" t="s">
        <v>99</v>
      </c>
      <c r="AA669" s="16"/>
      <c r="AB669" s="187"/>
      <c r="AC669" s="16"/>
      <c r="AD669" s="186"/>
      <c r="AE669" s="11"/>
      <c r="AF669" s="423"/>
      <c r="AG669" s="423"/>
      <c r="AH669" s="277"/>
      <c r="AI669" s="306"/>
      <c r="AJ669" s="380"/>
      <c r="AK669" s="381"/>
      <c r="AL669" s="378"/>
      <c r="AM669" s="380"/>
      <c r="AN669" s="381"/>
      <c r="AO669" s="378"/>
      <c r="AP669" s="380"/>
      <c r="AQ669" s="381"/>
      <c r="AR669" s="378"/>
      <c r="AS669" s="380"/>
      <c r="AT669" s="381"/>
      <c r="AU669" s="378"/>
      <c r="AV669" s="380"/>
      <c r="AW669" s="373"/>
      <c r="AX669" s="376"/>
      <c r="AY669" s="418"/>
      <c r="AZ669" s="412"/>
      <c r="BA669" s="412"/>
      <c r="BB669" s="415"/>
    </row>
    <row r="670" spans="2:62" ht="85.9" customHeight="1" thickTop="1" thickBot="1" x14ac:dyDescent="0.35">
      <c r="B670" s="113" t="s">
        <v>173</v>
      </c>
      <c r="C670" s="103" t="s">
        <v>172</v>
      </c>
      <c r="D670" s="108" t="s">
        <v>171</v>
      </c>
      <c r="E670" s="211" t="s">
        <v>170</v>
      </c>
      <c r="F670" s="210"/>
      <c r="G670" s="209"/>
      <c r="H670" s="109" t="s">
        <v>169</v>
      </c>
      <c r="I670" s="108" t="s">
        <v>96</v>
      </c>
      <c r="J670" s="108" t="s">
        <v>168</v>
      </c>
      <c r="K670" s="108" t="s">
        <v>97</v>
      </c>
      <c r="L670" s="365" t="s">
        <v>167</v>
      </c>
      <c r="M670" s="366"/>
      <c r="N670" s="365" t="s">
        <v>166</v>
      </c>
      <c r="O670" s="366"/>
      <c r="P670" s="365" t="s">
        <v>166</v>
      </c>
      <c r="Q670" s="367"/>
      <c r="R670" s="365" t="s">
        <v>166</v>
      </c>
      <c r="S670" s="367"/>
      <c r="T670" s="365" t="s">
        <v>166</v>
      </c>
      <c r="U670" s="367"/>
      <c r="V670" s="365" t="s">
        <v>166</v>
      </c>
      <c r="W670" s="367"/>
      <c r="X670" s="365" t="s">
        <v>166</v>
      </c>
      <c r="Y670" s="367"/>
      <c r="Z670" s="365" t="s">
        <v>166</v>
      </c>
      <c r="AA670" s="367"/>
      <c r="AB670" s="368" t="s">
        <v>165</v>
      </c>
      <c r="AC670" s="367"/>
      <c r="AD670" s="109" t="s">
        <v>164</v>
      </c>
      <c r="AE670" s="109" t="s">
        <v>163</v>
      </c>
      <c r="AF670" s="108" t="s">
        <v>162</v>
      </c>
      <c r="AG670" s="108" t="s">
        <v>161</v>
      </c>
      <c r="AH670" s="286" t="s">
        <v>160</v>
      </c>
      <c r="AI670" s="293"/>
      <c r="AJ670" s="104" t="s">
        <v>159</v>
      </c>
      <c r="AK670" s="103" t="s">
        <v>158</v>
      </c>
      <c r="AL670" s="102" t="s">
        <v>157</v>
      </c>
      <c r="AM670" s="104" t="s">
        <v>156</v>
      </c>
      <c r="AN670" s="103" t="s">
        <v>155</v>
      </c>
      <c r="AO670" s="102" t="s">
        <v>154</v>
      </c>
      <c r="AP670" s="104" t="s">
        <v>153</v>
      </c>
      <c r="AQ670" s="103" t="s">
        <v>152</v>
      </c>
      <c r="AR670" s="105" t="s">
        <v>151</v>
      </c>
      <c r="AS670" s="104" t="s">
        <v>150</v>
      </c>
      <c r="AT670" s="103" t="s">
        <v>149</v>
      </c>
      <c r="AU670" s="102" t="s">
        <v>148</v>
      </c>
      <c r="AV670" s="104" t="s">
        <v>147</v>
      </c>
      <c r="AW670" s="103" t="s">
        <v>146</v>
      </c>
      <c r="AX670" s="102" t="s">
        <v>145</v>
      </c>
      <c r="AY670" s="101" t="s">
        <v>144</v>
      </c>
      <c r="AZ670" s="100" t="s">
        <v>143</v>
      </c>
      <c r="BA670" s="100" t="s">
        <v>142</v>
      </c>
      <c r="BB670" s="99" t="s">
        <v>141</v>
      </c>
    </row>
    <row r="671" spans="2:62" ht="48" thickBot="1" x14ac:dyDescent="0.3">
      <c r="B671" s="98" t="s">
        <v>197</v>
      </c>
      <c r="C671" s="97"/>
      <c r="D671" s="208">
        <v>245</v>
      </c>
      <c r="E671" s="425">
        <v>4377.2700000000004</v>
      </c>
      <c r="F671" s="426"/>
      <c r="G671" s="427"/>
      <c r="H671" s="95" t="s">
        <v>139</v>
      </c>
      <c r="I671" s="94"/>
      <c r="J671" s="94"/>
      <c r="K671" s="93"/>
      <c r="L671" s="92"/>
      <c r="M671" s="88"/>
      <c r="N671" s="92"/>
      <c r="O671" s="88"/>
      <c r="P671" s="92"/>
      <c r="Q671" s="88"/>
      <c r="R671" s="92"/>
      <c r="S671" s="88"/>
      <c r="T671" s="92"/>
      <c r="U671" s="88"/>
      <c r="V671" s="92"/>
      <c r="W671" s="88"/>
      <c r="X671" s="92"/>
      <c r="Y671" s="88"/>
      <c r="Z671" s="92"/>
      <c r="AA671" s="207"/>
      <c r="AB671" s="90" t="s">
        <v>138</v>
      </c>
      <c r="AC671" s="88"/>
      <c r="AD671" s="88"/>
      <c r="AE671" s="88"/>
      <c r="AF671" s="87"/>
      <c r="AG671" s="87"/>
      <c r="AH671" s="285"/>
      <c r="AI671" s="66" t="s">
        <v>137</v>
      </c>
      <c r="AJ671" s="85">
        <f t="shared" ref="AJ671:BB671" si="88">SUM(AJ673:AJ684)</f>
        <v>38</v>
      </c>
      <c r="AK671" s="84">
        <f t="shared" si="88"/>
        <v>1</v>
      </c>
      <c r="AL671" s="83">
        <f t="shared" si="88"/>
        <v>0</v>
      </c>
      <c r="AM671" s="85">
        <f t="shared" si="88"/>
        <v>2</v>
      </c>
      <c r="AN671" s="84">
        <f t="shared" si="88"/>
        <v>0</v>
      </c>
      <c r="AO671" s="83">
        <f t="shared" si="88"/>
        <v>0</v>
      </c>
      <c r="AP671" s="85">
        <f t="shared" si="88"/>
        <v>1</v>
      </c>
      <c r="AQ671" s="84">
        <f t="shared" si="88"/>
        <v>0</v>
      </c>
      <c r="AR671" s="83">
        <f t="shared" si="88"/>
        <v>0</v>
      </c>
      <c r="AS671" s="85">
        <f t="shared" si="88"/>
        <v>13</v>
      </c>
      <c r="AT671" s="84">
        <f t="shared" si="88"/>
        <v>3</v>
      </c>
      <c r="AU671" s="83">
        <f t="shared" si="88"/>
        <v>0</v>
      </c>
      <c r="AV671" s="85">
        <f t="shared" si="88"/>
        <v>1</v>
      </c>
      <c r="AW671" s="84">
        <f t="shared" si="88"/>
        <v>0</v>
      </c>
      <c r="AX671" s="83">
        <f t="shared" si="88"/>
        <v>0</v>
      </c>
      <c r="AY671" s="82">
        <f t="shared" si="88"/>
        <v>0</v>
      </c>
      <c r="AZ671" s="81">
        <f t="shared" si="88"/>
        <v>0</v>
      </c>
      <c r="BA671" s="81">
        <f t="shared" si="88"/>
        <v>1</v>
      </c>
      <c r="BB671" s="80">
        <f t="shared" si="88"/>
        <v>0</v>
      </c>
      <c r="BC671" s="79" t="s">
        <v>136</v>
      </c>
      <c r="BF671" s="5">
        <f>SUM(AJ671:AL671)/$BG$5</f>
        <v>39</v>
      </c>
      <c r="BG671" s="5">
        <f>SUM(AM671:AO671,AY671)/$BG$5</f>
        <v>2</v>
      </c>
      <c r="BH671" s="5">
        <f>SUM(AP671:AR671,AZ671)/$BG$5</f>
        <v>1</v>
      </c>
      <c r="BI671" s="5">
        <f>SUM(AS671:AU671,BA671)/$BG$5</f>
        <v>17</v>
      </c>
      <c r="BJ671" s="5">
        <f>SUM(AV671:AX671,BB671)/$BG$5</f>
        <v>1</v>
      </c>
    </row>
    <row r="672" spans="2:62" ht="37.5" thickBot="1" x14ac:dyDescent="0.3">
      <c r="B672" s="78"/>
      <c r="C672" s="77"/>
      <c r="D672" s="206"/>
      <c r="E672" s="205"/>
      <c r="F672" s="205"/>
      <c r="G672" s="204"/>
      <c r="H672" s="73"/>
      <c r="I672" s="70"/>
      <c r="J672" s="70"/>
      <c r="K672" s="72"/>
      <c r="L672" s="70"/>
      <c r="M672" s="69"/>
      <c r="N672" s="70"/>
      <c r="O672" s="69"/>
      <c r="P672" s="70"/>
      <c r="Q672" s="69"/>
      <c r="R672" s="70"/>
      <c r="S672" s="69"/>
      <c r="T672" s="70"/>
      <c r="U672" s="69"/>
      <c r="V672" s="70"/>
      <c r="W672" s="69"/>
      <c r="X672" s="70"/>
      <c r="Y672" s="69"/>
      <c r="Z672" s="70"/>
      <c r="AA672" s="69"/>
      <c r="AB672" s="71"/>
      <c r="AC672" s="69"/>
      <c r="AD672" s="69"/>
      <c r="AE672" s="69"/>
      <c r="AF672" s="68"/>
      <c r="AG672" s="68"/>
      <c r="AH672" s="285"/>
      <c r="AI672" s="66" t="s">
        <v>135</v>
      </c>
      <c r="AJ672" s="65">
        <f t="shared" ref="AJ672:BB672" si="89">AJ671/3</f>
        <v>12.666666666666666</v>
      </c>
      <c r="AK672" s="64">
        <f t="shared" si="89"/>
        <v>0.33333333333333331</v>
      </c>
      <c r="AL672" s="63">
        <f t="shared" si="89"/>
        <v>0</v>
      </c>
      <c r="AM672" s="65">
        <f t="shared" si="89"/>
        <v>0.66666666666666663</v>
      </c>
      <c r="AN672" s="64">
        <f t="shared" si="89"/>
        <v>0</v>
      </c>
      <c r="AO672" s="63">
        <f t="shared" si="89"/>
        <v>0</v>
      </c>
      <c r="AP672" s="65">
        <f t="shared" si="89"/>
        <v>0.33333333333333331</v>
      </c>
      <c r="AQ672" s="64">
        <f t="shared" si="89"/>
        <v>0</v>
      </c>
      <c r="AR672" s="63">
        <f t="shared" si="89"/>
        <v>0</v>
      </c>
      <c r="AS672" s="65">
        <f t="shared" si="89"/>
        <v>4.333333333333333</v>
      </c>
      <c r="AT672" s="64">
        <f t="shared" si="89"/>
        <v>1</v>
      </c>
      <c r="AU672" s="63">
        <f t="shared" si="89"/>
        <v>0</v>
      </c>
      <c r="AV672" s="65">
        <f t="shared" si="89"/>
        <v>0.33333333333333331</v>
      </c>
      <c r="AW672" s="64">
        <f t="shared" si="89"/>
        <v>0</v>
      </c>
      <c r="AX672" s="63">
        <f t="shared" si="89"/>
        <v>0</v>
      </c>
      <c r="AY672" s="62">
        <f t="shared" si="89"/>
        <v>0</v>
      </c>
      <c r="AZ672" s="61">
        <f t="shared" si="89"/>
        <v>0</v>
      </c>
      <c r="BA672" s="61">
        <f t="shared" si="89"/>
        <v>0.33333333333333331</v>
      </c>
      <c r="BB672" s="60">
        <f t="shared" si="89"/>
        <v>0</v>
      </c>
      <c r="BC672" s="59" t="s">
        <v>134</v>
      </c>
    </row>
    <row r="673" spans="2:62" ht="28.15" customHeight="1" x14ac:dyDescent="0.2">
      <c r="B673" s="30"/>
      <c r="C673" s="338">
        <v>1</v>
      </c>
      <c r="D673" s="239" t="s">
        <v>980</v>
      </c>
      <c r="E673" s="198"/>
      <c r="F673" s="198"/>
      <c r="G673" s="197"/>
      <c r="H673" s="358" t="s">
        <v>133</v>
      </c>
      <c r="I673" s="390">
        <v>116</v>
      </c>
      <c r="J673" s="390">
        <v>30</v>
      </c>
      <c r="K673" s="390">
        <v>8</v>
      </c>
      <c r="L673" s="42" t="s">
        <v>131</v>
      </c>
      <c r="M673" s="43" t="s">
        <v>1268</v>
      </c>
      <c r="N673" s="42" t="s">
        <v>129</v>
      </c>
      <c r="O673" s="43" t="s">
        <v>457</v>
      </c>
      <c r="P673" s="42" t="s">
        <v>128</v>
      </c>
      <c r="Q673" s="43" t="s">
        <v>179</v>
      </c>
      <c r="R673" s="42" t="s">
        <v>127</v>
      </c>
      <c r="S673" s="43" t="s">
        <v>357</v>
      </c>
      <c r="T673" s="42" t="s">
        <v>126</v>
      </c>
      <c r="U673" s="43" t="s">
        <v>494</v>
      </c>
      <c r="V673" s="42" t="s">
        <v>125</v>
      </c>
      <c r="W673" s="43" t="s">
        <v>132</v>
      </c>
      <c r="X673" s="42" t="s">
        <v>124</v>
      </c>
      <c r="Y673" s="43"/>
      <c r="Z673" s="42" t="s">
        <v>123</v>
      </c>
      <c r="AA673" s="43"/>
      <c r="AB673" s="196"/>
      <c r="AC673" s="43"/>
      <c r="AD673" s="196" t="s">
        <v>780</v>
      </c>
      <c r="AE673" s="58" t="s">
        <v>496</v>
      </c>
      <c r="AF673" s="421"/>
      <c r="AG673" s="421"/>
      <c r="AH673" s="279"/>
      <c r="AI673" s="306"/>
      <c r="AJ673" s="349">
        <f>SUMPRODUCT(LEN($M673:$AA676)-LEN(SUBSTITUTE($M673:$AA676,"A", "")))</f>
        <v>38</v>
      </c>
      <c r="AK673" s="352">
        <f>SUMPRODUCT(LEN($AD673:$AD676)-LEN(SUBSTITUTE($AD673:$AD676,"A", "")))</f>
        <v>1</v>
      </c>
      <c r="AL673" s="335">
        <f>SUMPRODUCT(LEN($AC673:$AC676)-LEN(SUBSTITUTE($AC673:$AC676,"A", "")))</f>
        <v>0</v>
      </c>
      <c r="AM673" s="349">
        <f>SUMPRODUCT(LEN($M673:$AA676)-LEN(SUBSTITUTE($M673:$AA676,"S", "")))</f>
        <v>2</v>
      </c>
      <c r="AN673" s="352">
        <f>SUMPRODUCT(LEN($AD673:$AD676)-LEN(SUBSTITUTE($AD673:$AD676,"S", "")))</f>
        <v>0</v>
      </c>
      <c r="AO673" s="335">
        <f>SUMPRODUCT(LEN($AC673:$AC676)-LEN(SUBSTITUTE($AC673:$AC676,"S", "")))</f>
        <v>0</v>
      </c>
      <c r="AP673" s="349">
        <f>SUMPRODUCT(LEN($M673:$AA676)-LEN(SUBSTITUTE($M673:$AA676,"F", "")))</f>
        <v>1</v>
      </c>
      <c r="AQ673" s="352">
        <f>SUMPRODUCT(LEN($AD673:$AD676)-LEN(SUBSTITUTE($AD673:$AD676,"F", "")))</f>
        <v>0</v>
      </c>
      <c r="AR673" s="335">
        <f>SUMPRODUCT(LEN($AC673:$AC676)-LEN(SUBSTITUTE($AC673:$AC676,"F", "")))</f>
        <v>0</v>
      </c>
      <c r="AS673" s="349">
        <f>SUMPRODUCT(LEN($M673:$AA676)-LEN(SUBSTITUTE($M673:$AA676,"G", "")))</f>
        <v>13</v>
      </c>
      <c r="AT673" s="352">
        <f>SUMPRODUCT(LEN($AD673:$AD676)-LEN(SUBSTITUTE($AD673:$AD676,"G", "")))</f>
        <v>3</v>
      </c>
      <c r="AU673" s="335">
        <f>SUMPRODUCT(LEN($AC673:$AC676)-LEN(SUBSTITUTE($AC673:$AC676,"G", "")))</f>
        <v>0</v>
      </c>
      <c r="AV673" s="349">
        <f>SUMPRODUCT(LEN($L673:$AA676)-LEN(SUBSTITUTE($L673:$AA676,"M", "")))</f>
        <v>1</v>
      </c>
      <c r="AW673" s="362">
        <f>SUMPRODUCT(LEN($AD673:$AD676)-LEN(SUBSTITUTE($AD673:$AD676,"M", "")))</f>
        <v>0</v>
      </c>
      <c r="AX673" s="374">
        <f>SUMPRODUCT(LEN($AC673:$AC676)-LEN(SUBSTITUTE($AC673:$AC676,"M", "")))</f>
        <v>0</v>
      </c>
      <c r="AY673" s="416">
        <f>SUMPRODUCT(LEN($AE673:$AE676)-LEN(SUBSTITUTE($AE673:$AE676,"S", "")))</f>
        <v>0</v>
      </c>
      <c r="AZ673" s="410">
        <f>SUMPRODUCT(LEN($AE673:$AE676)-LEN(SUBSTITUTE($AE673:$AE676,"F", "")))</f>
        <v>0</v>
      </c>
      <c r="BA673" s="410">
        <f>SUMPRODUCT(LEN($AE673:$AE676)-LEN(SUBSTITUTE($AE673:$AE676,"G", "")))</f>
        <v>1</v>
      </c>
      <c r="BB673" s="413">
        <f>SUMPRODUCT(LEN($AE673:$AE676)-LEN(SUBSTITUTE($AE673:$AE676,"M", "")))</f>
        <v>0</v>
      </c>
    </row>
    <row r="674" spans="2:62" ht="28.15" customHeight="1" thickBot="1" x14ac:dyDescent="0.25">
      <c r="B674" s="30"/>
      <c r="C674" s="339"/>
      <c r="D674" s="221"/>
      <c r="E674" s="195"/>
      <c r="F674" s="195"/>
      <c r="G674" s="194"/>
      <c r="H674" s="359"/>
      <c r="I674" s="391"/>
      <c r="J674" s="391"/>
      <c r="K674" s="391"/>
      <c r="L674" s="33" t="s">
        <v>122</v>
      </c>
      <c r="M674" s="55" t="s">
        <v>132</v>
      </c>
      <c r="N674" s="33" t="s">
        <v>121</v>
      </c>
      <c r="O674" s="55" t="s">
        <v>467</v>
      </c>
      <c r="P674" s="33" t="s">
        <v>120</v>
      </c>
      <c r="Q674" s="55" t="s">
        <v>458</v>
      </c>
      <c r="R674" s="33" t="s">
        <v>119</v>
      </c>
      <c r="S674" s="55" t="s">
        <v>697</v>
      </c>
      <c r="T674" s="33" t="s">
        <v>118</v>
      </c>
      <c r="U674" s="55" t="s">
        <v>565</v>
      </c>
      <c r="V674" s="33" t="s">
        <v>117</v>
      </c>
      <c r="W674" s="55" t="s">
        <v>130</v>
      </c>
      <c r="X674" s="33" t="s">
        <v>116</v>
      </c>
      <c r="Y674" s="55"/>
      <c r="Z674" s="33" t="s">
        <v>115</v>
      </c>
      <c r="AA674" s="55"/>
      <c r="AB674" s="193"/>
      <c r="AC674" s="55"/>
      <c r="AD674" s="193"/>
      <c r="AE674" s="57"/>
      <c r="AF674" s="422"/>
      <c r="AG674" s="422"/>
      <c r="AH674" s="278"/>
      <c r="AI674" s="306"/>
      <c r="AJ674" s="379"/>
      <c r="AK674" s="347"/>
      <c r="AL674" s="377"/>
      <c r="AM674" s="379"/>
      <c r="AN674" s="347"/>
      <c r="AO674" s="377"/>
      <c r="AP674" s="379"/>
      <c r="AQ674" s="347"/>
      <c r="AR674" s="377"/>
      <c r="AS674" s="379"/>
      <c r="AT674" s="347"/>
      <c r="AU674" s="377"/>
      <c r="AV674" s="379"/>
      <c r="AW674" s="372"/>
      <c r="AX674" s="375"/>
      <c r="AY674" s="417"/>
      <c r="AZ674" s="411"/>
      <c r="BA674" s="411"/>
      <c r="BB674" s="414"/>
    </row>
    <row r="675" spans="2:62" ht="28.15" customHeight="1" x14ac:dyDescent="0.2">
      <c r="B675" s="30"/>
      <c r="C675" s="340"/>
      <c r="D675" s="218"/>
      <c r="E675" s="192"/>
      <c r="F675" s="192"/>
      <c r="G675" s="191"/>
      <c r="H675" s="360">
        <v>245</v>
      </c>
      <c r="I675" s="392"/>
      <c r="J675" s="392"/>
      <c r="K675" s="392"/>
      <c r="L675" s="25" t="s">
        <v>114</v>
      </c>
      <c r="M675" s="114" t="s">
        <v>179</v>
      </c>
      <c r="N675" s="25" t="s">
        <v>112</v>
      </c>
      <c r="O675" s="114" t="s">
        <v>457</v>
      </c>
      <c r="P675" s="25" t="s">
        <v>111</v>
      </c>
      <c r="Q675" s="114" t="s">
        <v>684</v>
      </c>
      <c r="R675" s="25" t="s">
        <v>110</v>
      </c>
      <c r="S675" s="114" t="s">
        <v>373</v>
      </c>
      <c r="T675" s="25" t="s">
        <v>109</v>
      </c>
      <c r="U675" s="114" t="s">
        <v>467</v>
      </c>
      <c r="V675" s="25" t="s">
        <v>108</v>
      </c>
      <c r="W675" s="114"/>
      <c r="X675" s="25" t="s">
        <v>107</v>
      </c>
      <c r="Y675" s="114"/>
      <c r="Z675" s="25" t="s">
        <v>106</v>
      </c>
      <c r="AA675" s="114"/>
      <c r="AB675" s="190"/>
      <c r="AC675" s="114"/>
      <c r="AD675" s="190"/>
      <c r="AE675" s="57"/>
      <c r="AF675" s="422"/>
      <c r="AG675" s="422"/>
      <c r="AH675" s="278"/>
      <c r="AI675" s="306"/>
      <c r="AJ675" s="379"/>
      <c r="AK675" s="347"/>
      <c r="AL675" s="377"/>
      <c r="AM675" s="379"/>
      <c r="AN675" s="347"/>
      <c r="AO675" s="377"/>
      <c r="AP675" s="379"/>
      <c r="AQ675" s="347"/>
      <c r="AR675" s="377"/>
      <c r="AS675" s="379"/>
      <c r="AT675" s="347"/>
      <c r="AU675" s="377"/>
      <c r="AV675" s="379"/>
      <c r="AW675" s="372"/>
      <c r="AX675" s="375"/>
      <c r="AY675" s="417"/>
      <c r="AZ675" s="411"/>
      <c r="BA675" s="411"/>
      <c r="BB675" s="414"/>
    </row>
    <row r="676" spans="2:62" ht="28.15" customHeight="1" thickBot="1" x14ac:dyDescent="0.25">
      <c r="B676" s="30"/>
      <c r="C676" s="355"/>
      <c r="D676" s="246"/>
      <c r="E676" s="200"/>
      <c r="F676" s="200"/>
      <c r="G676" s="199"/>
      <c r="H676" s="361"/>
      <c r="I676" s="393"/>
      <c r="J676" s="393"/>
      <c r="K676" s="393"/>
      <c r="L676" s="50" t="s">
        <v>105</v>
      </c>
      <c r="M676" s="51" t="s">
        <v>484</v>
      </c>
      <c r="N676" s="50" t="s">
        <v>104</v>
      </c>
      <c r="O676" s="51" t="s">
        <v>357</v>
      </c>
      <c r="P676" s="50" t="s">
        <v>103</v>
      </c>
      <c r="Q676" s="51" t="s">
        <v>714</v>
      </c>
      <c r="R676" s="50" t="s">
        <v>102</v>
      </c>
      <c r="S676" s="51" t="s">
        <v>509</v>
      </c>
      <c r="T676" s="50">
        <v>20</v>
      </c>
      <c r="U676" s="51" t="s">
        <v>132</v>
      </c>
      <c r="V676" s="50" t="s">
        <v>101</v>
      </c>
      <c r="W676" s="51"/>
      <c r="X676" s="50" t="s">
        <v>100</v>
      </c>
      <c r="Y676" s="51"/>
      <c r="Z676" s="50" t="s">
        <v>99</v>
      </c>
      <c r="AA676" s="51"/>
      <c r="AB676" s="187"/>
      <c r="AC676" s="51"/>
      <c r="AD676" s="187"/>
      <c r="AE676" s="56"/>
      <c r="AF676" s="424"/>
      <c r="AG676" s="424"/>
      <c r="AH676" s="280"/>
      <c r="AI676" s="306"/>
      <c r="AJ676" s="380"/>
      <c r="AK676" s="381"/>
      <c r="AL676" s="378"/>
      <c r="AM676" s="380"/>
      <c r="AN676" s="381"/>
      <c r="AO676" s="378"/>
      <c r="AP676" s="380"/>
      <c r="AQ676" s="381"/>
      <c r="AR676" s="378"/>
      <c r="AS676" s="380"/>
      <c r="AT676" s="381"/>
      <c r="AU676" s="378"/>
      <c r="AV676" s="380"/>
      <c r="AW676" s="373"/>
      <c r="AX676" s="376"/>
      <c r="AY676" s="418"/>
      <c r="AZ676" s="412"/>
      <c r="BA676" s="412"/>
      <c r="BB676" s="415"/>
    </row>
    <row r="677" spans="2:62" ht="28.15" customHeight="1" x14ac:dyDescent="0.2">
      <c r="B677" s="30"/>
      <c r="C677" s="338">
        <v>2</v>
      </c>
      <c r="D677" s="212"/>
      <c r="E677" s="198"/>
      <c r="F677" s="198"/>
      <c r="G677" s="197"/>
      <c r="H677" s="358"/>
      <c r="I677" s="390"/>
      <c r="J677" s="390"/>
      <c r="K677" s="390"/>
      <c r="L677" s="42" t="s">
        <v>131</v>
      </c>
      <c r="M677" s="43"/>
      <c r="N677" s="42" t="s">
        <v>129</v>
      </c>
      <c r="O677" s="43"/>
      <c r="P677" s="42" t="s">
        <v>128</v>
      </c>
      <c r="Q677" s="43"/>
      <c r="R677" s="42" t="s">
        <v>127</v>
      </c>
      <c r="S677" s="43"/>
      <c r="T677" s="42" t="s">
        <v>126</v>
      </c>
      <c r="U677" s="43"/>
      <c r="V677" s="42" t="s">
        <v>125</v>
      </c>
      <c r="W677" s="43"/>
      <c r="X677" s="42" t="s">
        <v>124</v>
      </c>
      <c r="Y677" s="43"/>
      <c r="Z677" s="42" t="s">
        <v>123</v>
      </c>
      <c r="AA677" s="43"/>
      <c r="AB677" s="196"/>
      <c r="AC677" s="43"/>
      <c r="AD677" s="196"/>
      <c r="AE677" s="39"/>
      <c r="AF677" s="421"/>
      <c r="AG677" s="421"/>
      <c r="AH677" s="279"/>
      <c r="AI677" s="306"/>
      <c r="AJ677" s="349">
        <f>SUMPRODUCT(LEN($M677:$AA680)-LEN(SUBSTITUTE($M677:$AA680,"A", "")))</f>
        <v>0</v>
      </c>
      <c r="AK677" s="352">
        <f>SUMPRODUCT(LEN($AD677:$AD680)-LEN(SUBSTITUTE($AD677:$AD680,"A", "")))</f>
        <v>0</v>
      </c>
      <c r="AL677" s="335">
        <f>SUMPRODUCT(LEN($AC677:$AC680)-LEN(SUBSTITUTE($AC677:$AC680,"A", "")))</f>
        <v>0</v>
      </c>
      <c r="AM677" s="349">
        <f>SUMPRODUCT(LEN($M677:$AA680)-LEN(SUBSTITUTE($M677:$AA680,"S", "")))</f>
        <v>0</v>
      </c>
      <c r="AN677" s="352">
        <f>SUMPRODUCT(LEN($AD677:$AD680)-LEN(SUBSTITUTE($AD677:$AD680,"S", "")))</f>
        <v>0</v>
      </c>
      <c r="AO677" s="335">
        <f>SUMPRODUCT(LEN($AC677:$AC680)-LEN(SUBSTITUTE($AC677:$AC680,"S", "")))</f>
        <v>0</v>
      </c>
      <c r="AP677" s="349">
        <f>SUMPRODUCT(LEN($M677:$AA680)-LEN(SUBSTITUTE($M677:$AA680,"F", "")))</f>
        <v>0</v>
      </c>
      <c r="AQ677" s="352">
        <f>SUMPRODUCT(LEN($AD677:$AD680)-LEN(SUBSTITUTE($AD677:$AD680,"F", "")))</f>
        <v>0</v>
      </c>
      <c r="AR677" s="335">
        <f>SUMPRODUCT(LEN($AC677:$AC680)-LEN(SUBSTITUTE($AC677:$AC680,"F", "")))</f>
        <v>0</v>
      </c>
      <c r="AS677" s="349">
        <f>SUMPRODUCT(LEN($M677:$AA680)-LEN(SUBSTITUTE($M677:$AA680,"G", "")))</f>
        <v>0</v>
      </c>
      <c r="AT677" s="352">
        <f>SUMPRODUCT(LEN($AD677:$AD680)-LEN(SUBSTITUTE($AD677:$AD680,"G", "")))</f>
        <v>0</v>
      </c>
      <c r="AU677" s="335">
        <f>SUMPRODUCT(LEN($AC677:$AC680)-LEN(SUBSTITUTE($AC677:$AC680,"G", "")))</f>
        <v>0</v>
      </c>
      <c r="AV677" s="349">
        <f>SUMPRODUCT(LEN($L677:$AA680)-LEN(SUBSTITUTE($L677:$AA680,"M", "")))</f>
        <v>0</v>
      </c>
      <c r="AW677" s="362">
        <f>SUMPRODUCT(LEN($AD677:$AD680)-LEN(SUBSTITUTE($AD677:$AD680,"M", "")))</f>
        <v>0</v>
      </c>
      <c r="AX677" s="374">
        <f>SUMPRODUCT(LEN($AC677:$AC680)-LEN(SUBSTITUTE($AC677:$AC680,"M", "")))</f>
        <v>0</v>
      </c>
      <c r="AY677" s="416">
        <f>SUMPRODUCT(LEN($AE677:$AE680)-LEN(SUBSTITUTE($AE677:$AE680,"S", "")))</f>
        <v>0</v>
      </c>
      <c r="AZ677" s="410">
        <f>SUMPRODUCT(LEN($AE677:$AE680)-LEN(SUBSTITUTE($AE677:$AE680,"F", "")))</f>
        <v>0</v>
      </c>
      <c r="BA677" s="410">
        <f>SUMPRODUCT(LEN($AE677:$AE680)-LEN(SUBSTITUTE($AE677:$AE680,"G", "")))</f>
        <v>0</v>
      </c>
      <c r="BB677" s="413">
        <f>SUMPRODUCT(LEN($AE677:$AE680)-LEN(SUBSTITUTE($AE677:$AE680,"M", "")))</f>
        <v>0</v>
      </c>
    </row>
    <row r="678" spans="2:62" ht="28.15" customHeight="1" thickBot="1" x14ac:dyDescent="0.25">
      <c r="B678" s="30"/>
      <c r="C678" s="339"/>
      <c r="D678" s="221"/>
      <c r="E678" s="195"/>
      <c r="F678" s="195"/>
      <c r="G678" s="194"/>
      <c r="H678" s="359"/>
      <c r="I678" s="391"/>
      <c r="J678" s="391"/>
      <c r="K678" s="391"/>
      <c r="L678" s="33" t="s">
        <v>122</v>
      </c>
      <c r="M678" s="55"/>
      <c r="N678" s="33" t="s">
        <v>121</v>
      </c>
      <c r="O678" s="55"/>
      <c r="P678" s="33" t="s">
        <v>120</v>
      </c>
      <c r="Q678" s="55"/>
      <c r="R678" s="33" t="s">
        <v>119</v>
      </c>
      <c r="S678" s="55"/>
      <c r="T678" s="33" t="s">
        <v>118</v>
      </c>
      <c r="U678" s="55"/>
      <c r="V678" s="33" t="s">
        <v>117</v>
      </c>
      <c r="W678" s="55"/>
      <c r="X678" s="33" t="s">
        <v>116</v>
      </c>
      <c r="Y678" s="55"/>
      <c r="Z678" s="33" t="s">
        <v>115</v>
      </c>
      <c r="AA678" s="55"/>
      <c r="AB678" s="193"/>
      <c r="AC678" s="55"/>
      <c r="AD678" s="193"/>
      <c r="AE678" s="22"/>
      <c r="AF678" s="422"/>
      <c r="AG678" s="422"/>
      <c r="AH678" s="278"/>
      <c r="AI678" s="306"/>
      <c r="AJ678" s="379"/>
      <c r="AK678" s="347"/>
      <c r="AL678" s="377"/>
      <c r="AM678" s="379"/>
      <c r="AN678" s="347"/>
      <c r="AO678" s="377"/>
      <c r="AP678" s="379"/>
      <c r="AQ678" s="347"/>
      <c r="AR678" s="377"/>
      <c r="AS678" s="379"/>
      <c r="AT678" s="347"/>
      <c r="AU678" s="377"/>
      <c r="AV678" s="379"/>
      <c r="AW678" s="372"/>
      <c r="AX678" s="375"/>
      <c r="AY678" s="417"/>
      <c r="AZ678" s="411"/>
      <c r="BA678" s="411"/>
      <c r="BB678" s="414"/>
    </row>
    <row r="679" spans="2:62" ht="28.15" customHeight="1" x14ac:dyDescent="0.2">
      <c r="B679" s="30"/>
      <c r="C679" s="340"/>
      <c r="D679" s="218"/>
      <c r="E679" s="192"/>
      <c r="F679" s="192"/>
      <c r="G679" s="191"/>
      <c r="H679" s="360"/>
      <c r="I679" s="392"/>
      <c r="J679" s="392"/>
      <c r="K679" s="392"/>
      <c r="L679" s="25" t="s">
        <v>114</v>
      </c>
      <c r="M679" s="114"/>
      <c r="N679" s="25" t="s">
        <v>112</v>
      </c>
      <c r="O679" s="114"/>
      <c r="P679" s="25" t="s">
        <v>111</v>
      </c>
      <c r="Q679" s="114"/>
      <c r="R679" s="25" t="s">
        <v>110</v>
      </c>
      <c r="S679" s="114"/>
      <c r="T679" s="25" t="s">
        <v>109</v>
      </c>
      <c r="U679" s="114"/>
      <c r="V679" s="25" t="s">
        <v>108</v>
      </c>
      <c r="W679" s="114"/>
      <c r="X679" s="25" t="s">
        <v>107</v>
      </c>
      <c r="Y679" s="114"/>
      <c r="Z679" s="25" t="s">
        <v>106</v>
      </c>
      <c r="AA679" s="114"/>
      <c r="AB679" s="190"/>
      <c r="AC679" s="114"/>
      <c r="AD679" s="190"/>
      <c r="AE679" s="22"/>
      <c r="AF679" s="422"/>
      <c r="AG679" s="422"/>
      <c r="AH679" s="278"/>
      <c r="AI679" s="306"/>
      <c r="AJ679" s="379"/>
      <c r="AK679" s="347"/>
      <c r="AL679" s="377"/>
      <c r="AM679" s="379"/>
      <c r="AN679" s="347"/>
      <c r="AO679" s="377"/>
      <c r="AP679" s="379"/>
      <c r="AQ679" s="347"/>
      <c r="AR679" s="377"/>
      <c r="AS679" s="379"/>
      <c r="AT679" s="347"/>
      <c r="AU679" s="377"/>
      <c r="AV679" s="379"/>
      <c r="AW679" s="372"/>
      <c r="AX679" s="375"/>
      <c r="AY679" s="417"/>
      <c r="AZ679" s="411"/>
      <c r="BA679" s="411"/>
      <c r="BB679" s="414"/>
    </row>
    <row r="680" spans="2:62" ht="28.15" customHeight="1" thickBot="1" x14ac:dyDescent="0.25">
      <c r="B680" s="30"/>
      <c r="C680" s="355"/>
      <c r="D680" s="246"/>
      <c r="E680" s="200"/>
      <c r="F680" s="200"/>
      <c r="G680" s="199"/>
      <c r="H680" s="361"/>
      <c r="I680" s="393"/>
      <c r="J680" s="393"/>
      <c r="K680" s="393"/>
      <c r="L680" s="50" t="s">
        <v>105</v>
      </c>
      <c r="M680" s="51"/>
      <c r="N680" s="50" t="s">
        <v>104</v>
      </c>
      <c r="O680" s="51"/>
      <c r="P680" s="50" t="s">
        <v>103</v>
      </c>
      <c r="Q680" s="51"/>
      <c r="R680" s="50" t="s">
        <v>102</v>
      </c>
      <c r="S680" s="51"/>
      <c r="T680" s="50">
        <v>20</v>
      </c>
      <c r="U680" s="51"/>
      <c r="V680" s="50" t="s">
        <v>101</v>
      </c>
      <c r="W680" s="51"/>
      <c r="X680" s="50" t="s">
        <v>100</v>
      </c>
      <c r="Y680" s="51"/>
      <c r="Z680" s="50" t="s">
        <v>99</v>
      </c>
      <c r="AA680" s="51"/>
      <c r="AB680" s="187"/>
      <c r="AC680" s="51"/>
      <c r="AD680" s="187"/>
      <c r="AE680" s="48"/>
      <c r="AF680" s="424"/>
      <c r="AG680" s="424"/>
      <c r="AH680" s="280"/>
      <c r="AI680" s="306"/>
      <c r="AJ680" s="380"/>
      <c r="AK680" s="381"/>
      <c r="AL680" s="378"/>
      <c r="AM680" s="380"/>
      <c r="AN680" s="381"/>
      <c r="AO680" s="378"/>
      <c r="AP680" s="380"/>
      <c r="AQ680" s="381"/>
      <c r="AR680" s="378"/>
      <c r="AS680" s="380"/>
      <c r="AT680" s="381"/>
      <c r="AU680" s="378"/>
      <c r="AV680" s="380"/>
      <c r="AW680" s="373"/>
      <c r="AX680" s="376"/>
      <c r="AY680" s="418"/>
      <c r="AZ680" s="412"/>
      <c r="BA680" s="412"/>
      <c r="BB680" s="415"/>
    </row>
    <row r="681" spans="2:62" ht="28.15" customHeight="1" x14ac:dyDescent="0.2">
      <c r="B681" s="30"/>
      <c r="C681" s="338">
        <v>3</v>
      </c>
      <c r="D681" s="212"/>
      <c r="E681" s="198"/>
      <c r="F681" s="198"/>
      <c r="G681" s="197"/>
      <c r="H681" s="358"/>
      <c r="I681" s="390"/>
      <c r="J681" s="390"/>
      <c r="K681" s="390"/>
      <c r="L681" s="42" t="s">
        <v>131</v>
      </c>
      <c r="M681" s="43"/>
      <c r="N681" s="42" t="s">
        <v>129</v>
      </c>
      <c r="O681" s="43"/>
      <c r="P681" s="42" t="s">
        <v>128</v>
      </c>
      <c r="Q681" s="43"/>
      <c r="R681" s="42" t="s">
        <v>127</v>
      </c>
      <c r="S681" s="43"/>
      <c r="T681" s="42" t="s">
        <v>126</v>
      </c>
      <c r="U681" s="43"/>
      <c r="V681" s="42" t="s">
        <v>125</v>
      </c>
      <c r="W681" s="43"/>
      <c r="X681" s="42" t="s">
        <v>124</v>
      </c>
      <c r="Y681" s="43"/>
      <c r="Z681" s="42" t="s">
        <v>123</v>
      </c>
      <c r="AA681" s="43"/>
      <c r="AB681" s="196"/>
      <c r="AC681" s="43"/>
      <c r="AD681" s="196"/>
      <c r="AE681" s="39"/>
      <c r="AF681" s="421"/>
      <c r="AG681" s="421"/>
      <c r="AH681" s="279"/>
      <c r="AI681" s="306"/>
      <c r="AJ681" s="349">
        <f>SUMPRODUCT(LEN($M681:$AA684)-LEN(SUBSTITUTE($M681:$AA684,"A", "")))</f>
        <v>0</v>
      </c>
      <c r="AK681" s="352">
        <f>SUMPRODUCT(LEN($AD681:$AD684)-LEN(SUBSTITUTE($AD681:$AD684,"A", "")))</f>
        <v>0</v>
      </c>
      <c r="AL681" s="335">
        <f>SUMPRODUCT(LEN($AC681:$AC684)-LEN(SUBSTITUTE($AC681:$AC684,"A", "")))</f>
        <v>0</v>
      </c>
      <c r="AM681" s="349">
        <f>SUMPRODUCT(LEN($M681:$AA684)-LEN(SUBSTITUTE($M681:$AA684,"S", "")))</f>
        <v>0</v>
      </c>
      <c r="AN681" s="352">
        <f>SUMPRODUCT(LEN($AD681:$AD684)-LEN(SUBSTITUTE($AD681:$AD684,"S", "")))</f>
        <v>0</v>
      </c>
      <c r="AO681" s="335">
        <f>SUMPRODUCT(LEN($AC681:$AC684)-LEN(SUBSTITUTE($AC681:$AC684,"S", "")))</f>
        <v>0</v>
      </c>
      <c r="AP681" s="349">
        <f>SUMPRODUCT(LEN($M681:$AA684)-LEN(SUBSTITUTE($M681:$AA684,"F", "")))</f>
        <v>0</v>
      </c>
      <c r="AQ681" s="352">
        <f>SUMPRODUCT(LEN($AD681:$AD684)-LEN(SUBSTITUTE($AD681:$AD684,"F", "")))</f>
        <v>0</v>
      </c>
      <c r="AR681" s="335">
        <f>SUMPRODUCT(LEN($AC681:$AC684)-LEN(SUBSTITUTE($AC681:$AC684,"F", "")))</f>
        <v>0</v>
      </c>
      <c r="AS681" s="349">
        <f>SUMPRODUCT(LEN($M681:$AA684)-LEN(SUBSTITUTE($M681:$AA684,"G", "")))</f>
        <v>0</v>
      </c>
      <c r="AT681" s="352">
        <f>SUMPRODUCT(LEN($AD681:$AD684)-LEN(SUBSTITUTE($AD681:$AD684,"G", "")))</f>
        <v>0</v>
      </c>
      <c r="AU681" s="335">
        <f>SUMPRODUCT(LEN($AC681:$AC684)-LEN(SUBSTITUTE($AC681:$AC684,"G", "")))</f>
        <v>0</v>
      </c>
      <c r="AV681" s="349">
        <f>SUMPRODUCT(LEN($L681:$AA684)-LEN(SUBSTITUTE($L681:$AA684,"M", "")))</f>
        <v>0</v>
      </c>
      <c r="AW681" s="362">
        <f>SUMPRODUCT(LEN($AD681:$AD684)-LEN(SUBSTITUTE($AD681:$AD684,"M", "")))</f>
        <v>0</v>
      </c>
      <c r="AX681" s="374">
        <f>SUMPRODUCT(LEN($AC681:$AC684)-LEN(SUBSTITUTE($AC681:$AC684,"M", "")))</f>
        <v>0</v>
      </c>
      <c r="AY681" s="416">
        <f>SUMPRODUCT(LEN($AE681:$AE684)-LEN(SUBSTITUTE($AE681:$AE684,"S", "")))</f>
        <v>0</v>
      </c>
      <c r="AZ681" s="410">
        <f>SUMPRODUCT(LEN($AE681:$AE684)-LEN(SUBSTITUTE($AE681:$AE684,"F", "")))</f>
        <v>0</v>
      </c>
      <c r="BA681" s="410">
        <f>SUMPRODUCT(LEN($AE681:$AE684)-LEN(SUBSTITUTE($AE681:$AE684,"G", "")))</f>
        <v>0</v>
      </c>
      <c r="BB681" s="413">
        <f>SUMPRODUCT(LEN($AE681:$AE684)-LEN(SUBSTITUTE($AE681:$AE684,"M", "")))</f>
        <v>0</v>
      </c>
    </row>
    <row r="682" spans="2:62" ht="28.15" customHeight="1" thickBot="1" x14ac:dyDescent="0.25">
      <c r="B682" s="30"/>
      <c r="C682" s="339"/>
      <c r="D682" s="221"/>
      <c r="E682" s="195"/>
      <c r="F682" s="195"/>
      <c r="G682" s="194"/>
      <c r="H682" s="359"/>
      <c r="I682" s="391"/>
      <c r="J682" s="391"/>
      <c r="K682" s="391"/>
      <c r="L682" s="33" t="s">
        <v>122</v>
      </c>
      <c r="M682" s="55"/>
      <c r="N682" s="33" t="s">
        <v>121</v>
      </c>
      <c r="O682" s="55"/>
      <c r="P682" s="33" t="s">
        <v>120</v>
      </c>
      <c r="Q682" s="55"/>
      <c r="R682" s="33" t="s">
        <v>119</v>
      </c>
      <c r="S682" s="55"/>
      <c r="T682" s="33" t="s">
        <v>118</v>
      </c>
      <c r="U682" s="55"/>
      <c r="V682" s="33" t="s">
        <v>117</v>
      </c>
      <c r="W682" s="55"/>
      <c r="X682" s="33" t="s">
        <v>116</v>
      </c>
      <c r="Y682" s="55"/>
      <c r="Z682" s="33" t="s">
        <v>115</v>
      </c>
      <c r="AA682" s="55"/>
      <c r="AB682" s="193"/>
      <c r="AC682" s="55"/>
      <c r="AD682" s="193"/>
      <c r="AE682" s="22"/>
      <c r="AF682" s="422"/>
      <c r="AG682" s="422"/>
      <c r="AH682" s="278"/>
      <c r="AI682" s="306"/>
      <c r="AJ682" s="379"/>
      <c r="AK682" s="347"/>
      <c r="AL682" s="377"/>
      <c r="AM682" s="379"/>
      <c r="AN682" s="347"/>
      <c r="AO682" s="377"/>
      <c r="AP682" s="379"/>
      <c r="AQ682" s="347"/>
      <c r="AR682" s="377"/>
      <c r="AS682" s="379"/>
      <c r="AT682" s="347"/>
      <c r="AU682" s="377"/>
      <c r="AV682" s="379"/>
      <c r="AW682" s="372"/>
      <c r="AX682" s="375"/>
      <c r="AY682" s="417"/>
      <c r="AZ682" s="411"/>
      <c r="BA682" s="411"/>
      <c r="BB682" s="414"/>
    </row>
    <row r="683" spans="2:62" ht="28.15" customHeight="1" x14ac:dyDescent="0.2">
      <c r="B683" s="30"/>
      <c r="C683" s="340"/>
      <c r="D683" s="218"/>
      <c r="E683" s="192"/>
      <c r="F683" s="192"/>
      <c r="G683" s="191"/>
      <c r="H683" s="360"/>
      <c r="I683" s="392"/>
      <c r="J683" s="392"/>
      <c r="K683" s="392"/>
      <c r="L683" s="25" t="s">
        <v>114</v>
      </c>
      <c r="M683" s="114"/>
      <c r="N683" s="25" t="s">
        <v>112</v>
      </c>
      <c r="O683" s="114"/>
      <c r="P683" s="25" t="s">
        <v>111</v>
      </c>
      <c r="Q683" s="114"/>
      <c r="R683" s="25" t="s">
        <v>110</v>
      </c>
      <c r="S683" s="114"/>
      <c r="T683" s="25" t="s">
        <v>109</v>
      </c>
      <c r="U683" s="114"/>
      <c r="V683" s="25" t="s">
        <v>108</v>
      </c>
      <c r="W683" s="114"/>
      <c r="X683" s="25" t="s">
        <v>107</v>
      </c>
      <c r="Y683" s="114"/>
      <c r="Z683" s="25" t="s">
        <v>106</v>
      </c>
      <c r="AA683" s="114"/>
      <c r="AB683" s="190"/>
      <c r="AC683" s="114"/>
      <c r="AD683" s="190"/>
      <c r="AE683" s="22"/>
      <c r="AF683" s="422"/>
      <c r="AG683" s="422"/>
      <c r="AH683" s="278"/>
      <c r="AI683" s="306"/>
      <c r="AJ683" s="379"/>
      <c r="AK683" s="347"/>
      <c r="AL683" s="377"/>
      <c r="AM683" s="379"/>
      <c r="AN683" s="347"/>
      <c r="AO683" s="377"/>
      <c r="AP683" s="379"/>
      <c r="AQ683" s="347"/>
      <c r="AR683" s="377"/>
      <c r="AS683" s="379"/>
      <c r="AT683" s="347"/>
      <c r="AU683" s="377"/>
      <c r="AV683" s="379"/>
      <c r="AW683" s="372"/>
      <c r="AX683" s="375"/>
      <c r="AY683" s="417"/>
      <c r="AZ683" s="411"/>
      <c r="BA683" s="411"/>
      <c r="BB683" s="414"/>
    </row>
    <row r="684" spans="2:62" ht="28.15" customHeight="1" thickBot="1" x14ac:dyDescent="0.25">
      <c r="B684" s="20"/>
      <c r="C684" s="341"/>
      <c r="D684" s="215"/>
      <c r="E684" s="189"/>
      <c r="F684" s="189"/>
      <c r="G684" s="188"/>
      <c r="H684" s="361"/>
      <c r="I684" s="394"/>
      <c r="J684" s="394"/>
      <c r="K684" s="394"/>
      <c r="L684" s="15" t="s">
        <v>105</v>
      </c>
      <c r="M684" s="16"/>
      <c r="N684" s="15" t="s">
        <v>104</v>
      </c>
      <c r="O684" s="16"/>
      <c r="P684" s="15" t="s">
        <v>103</v>
      </c>
      <c r="Q684" s="16"/>
      <c r="R684" s="15" t="s">
        <v>102</v>
      </c>
      <c r="S684" s="16"/>
      <c r="T684" s="15">
        <v>20</v>
      </c>
      <c r="U684" s="16"/>
      <c r="V684" s="15" t="s">
        <v>101</v>
      </c>
      <c r="W684" s="16"/>
      <c r="X684" s="15" t="s">
        <v>100</v>
      </c>
      <c r="Y684" s="16"/>
      <c r="Z684" s="15" t="s">
        <v>99</v>
      </c>
      <c r="AA684" s="16"/>
      <c r="AB684" s="187"/>
      <c r="AC684" s="16"/>
      <c r="AD684" s="186"/>
      <c r="AE684" s="11"/>
      <c r="AF684" s="423"/>
      <c r="AG684" s="423"/>
      <c r="AH684" s="277"/>
      <c r="AI684" s="306"/>
      <c r="AJ684" s="380"/>
      <c r="AK684" s="381"/>
      <c r="AL684" s="378"/>
      <c r="AM684" s="380"/>
      <c r="AN684" s="381"/>
      <c r="AO684" s="378"/>
      <c r="AP684" s="380"/>
      <c r="AQ684" s="381"/>
      <c r="AR684" s="378"/>
      <c r="AS684" s="380"/>
      <c r="AT684" s="381"/>
      <c r="AU684" s="378"/>
      <c r="AV684" s="380"/>
      <c r="AW684" s="373"/>
      <c r="AX684" s="376"/>
      <c r="AY684" s="418"/>
      <c r="AZ684" s="412"/>
      <c r="BA684" s="412"/>
      <c r="BB684" s="415"/>
    </row>
    <row r="685" spans="2:62" ht="85.9" customHeight="1" thickTop="1" thickBot="1" x14ac:dyDescent="0.35">
      <c r="B685" s="113" t="s">
        <v>173</v>
      </c>
      <c r="C685" s="103" t="s">
        <v>172</v>
      </c>
      <c r="D685" s="108" t="s">
        <v>171</v>
      </c>
      <c r="E685" s="211" t="s">
        <v>170</v>
      </c>
      <c r="F685" s="210"/>
      <c r="G685" s="209"/>
      <c r="H685" s="109" t="s">
        <v>169</v>
      </c>
      <c r="I685" s="108" t="s">
        <v>96</v>
      </c>
      <c r="J685" s="108" t="s">
        <v>168</v>
      </c>
      <c r="K685" s="108" t="s">
        <v>97</v>
      </c>
      <c r="L685" s="365" t="s">
        <v>167</v>
      </c>
      <c r="M685" s="366"/>
      <c r="N685" s="365" t="s">
        <v>166</v>
      </c>
      <c r="O685" s="366"/>
      <c r="P685" s="365" t="s">
        <v>166</v>
      </c>
      <c r="Q685" s="367"/>
      <c r="R685" s="365" t="s">
        <v>166</v>
      </c>
      <c r="S685" s="367"/>
      <c r="T685" s="365" t="s">
        <v>166</v>
      </c>
      <c r="U685" s="367"/>
      <c r="V685" s="365" t="s">
        <v>166</v>
      </c>
      <c r="W685" s="367"/>
      <c r="X685" s="365" t="s">
        <v>166</v>
      </c>
      <c r="Y685" s="367"/>
      <c r="Z685" s="365" t="s">
        <v>166</v>
      </c>
      <c r="AA685" s="367"/>
      <c r="AB685" s="368" t="s">
        <v>165</v>
      </c>
      <c r="AC685" s="367"/>
      <c r="AD685" s="109" t="s">
        <v>164</v>
      </c>
      <c r="AE685" s="109" t="s">
        <v>163</v>
      </c>
      <c r="AF685" s="108" t="s">
        <v>162</v>
      </c>
      <c r="AG685" s="108" t="s">
        <v>161</v>
      </c>
      <c r="AH685" s="286" t="s">
        <v>160</v>
      </c>
      <c r="AI685" s="293"/>
      <c r="AJ685" s="104" t="s">
        <v>159</v>
      </c>
      <c r="AK685" s="103" t="s">
        <v>158</v>
      </c>
      <c r="AL685" s="102" t="s">
        <v>157</v>
      </c>
      <c r="AM685" s="104" t="s">
        <v>156</v>
      </c>
      <c r="AN685" s="103" t="s">
        <v>155</v>
      </c>
      <c r="AO685" s="102" t="s">
        <v>154</v>
      </c>
      <c r="AP685" s="104" t="s">
        <v>153</v>
      </c>
      <c r="AQ685" s="103" t="s">
        <v>152</v>
      </c>
      <c r="AR685" s="105" t="s">
        <v>151</v>
      </c>
      <c r="AS685" s="104" t="s">
        <v>150</v>
      </c>
      <c r="AT685" s="103" t="s">
        <v>149</v>
      </c>
      <c r="AU685" s="102" t="s">
        <v>148</v>
      </c>
      <c r="AV685" s="104" t="s">
        <v>147</v>
      </c>
      <c r="AW685" s="103" t="s">
        <v>146</v>
      </c>
      <c r="AX685" s="102" t="s">
        <v>145</v>
      </c>
      <c r="AY685" s="101" t="s">
        <v>144</v>
      </c>
      <c r="AZ685" s="100" t="s">
        <v>143</v>
      </c>
      <c r="BA685" s="100" t="s">
        <v>142</v>
      </c>
      <c r="BB685" s="99" t="s">
        <v>141</v>
      </c>
    </row>
    <row r="686" spans="2:62" ht="48" thickBot="1" x14ac:dyDescent="0.3">
      <c r="B686" s="98" t="s">
        <v>196</v>
      </c>
      <c r="C686" s="97"/>
      <c r="D686" s="208">
        <v>245</v>
      </c>
      <c r="E686" s="425">
        <v>8668.7800000000007</v>
      </c>
      <c r="F686" s="426"/>
      <c r="G686" s="427"/>
      <c r="H686" s="95" t="s">
        <v>139</v>
      </c>
      <c r="I686" s="94"/>
      <c r="J686" s="94"/>
      <c r="K686" s="93"/>
      <c r="L686" s="92"/>
      <c r="M686" s="88"/>
      <c r="N686" s="92"/>
      <c r="O686" s="88"/>
      <c r="P686" s="92"/>
      <c r="Q686" s="88"/>
      <c r="R686" s="92"/>
      <c r="S686" s="88"/>
      <c r="T686" s="92"/>
      <c r="U686" s="88"/>
      <c r="V686" s="92"/>
      <c r="W686" s="88"/>
      <c r="X686" s="92"/>
      <c r="Y686" s="88"/>
      <c r="Z686" s="92"/>
      <c r="AA686" s="207"/>
      <c r="AB686" s="90" t="s">
        <v>138</v>
      </c>
      <c r="AC686" s="88"/>
      <c r="AD686" s="88"/>
      <c r="AE686" s="88"/>
      <c r="AF686" s="87"/>
      <c r="AG686" s="87"/>
      <c r="AH686" s="285"/>
      <c r="AI686" s="66" t="s">
        <v>137</v>
      </c>
      <c r="AJ686" s="85">
        <f t="shared" ref="AJ686:BB686" si="90">SUM(AJ688:AJ699)</f>
        <v>57</v>
      </c>
      <c r="AK686" s="84">
        <f t="shared" si="90"/>
        <v>3</v>
      </c>
      <c r="AL686" s="83">
        <f t="shared" si="90"/>
        <v>1</v>
      </c>
      <c r="AM686" s="85">
        <f t="shared" si="90"/>
        <v>29</v>
      </c>
      <c r="AN686" s="84">
        <f t="shared" si="90"/>
        <v>0</v>
      </c>
      <c r="AO686" s="83">
        <f t="shared" si="90"/>
        <v>0</v>
      </c>
      <c r="AP686" s="85">
        <f t="shared" si="90"/>
        <v>2</v>
      </c>
      <c r="AQ686" s="84">
        <f t="shared" si="90"/>
        <v>0</v>
      </c>
      <c r="AR686" s="83">
        <f t="shared" si="90"/>
        <v>0</v>
      </c>
      <c r="AS686" s="85">
        <f t="shared" si="90"/>
        <v>23</v>
      </c>
      <c r="AT686" s="84">
        <f t="shared" si="90"/>
        <v>1</v>
      </c>
      <c r="AU686" s="83">
        <f t="shared" si="90"/>
        <v>1</v>
      </c>
      <c r="AV686" s="85">
        <f t="shared" si="90"/>
        <v>0</v>
      </c>
      <c r="AW686" s="84">
        <f t="shared" si="90"/>
        <v>0</v>
      </c>
      <c r="AX686" s="83">
        <f t="shared" si="90"/>
        <v>0</v>
      </c>
      <c r="AY686" s="82">
        <f t="shared" si="90"/>
        <v>0</v>
      </c>
      <c r="AZ686" s="81">
        <f t="shared" si="90"/>
        <v>0</v>
      </c>
      <c r="BA686" s="81">
        <f t="shared" si="90"/>
        <v>1</v>
      </c>
      <c r="BB686" s="80">
        <f t="shared" si="90"/>
        <v>0</v>
      </c>
      <c r="BC686" s="79" t="s">
        <v>136</v>
      </c>
      <c r="BF686" s="5">
        <f>SUM(AJ686:AL686)/$BG$5</f>
        <v>61</v>
      </c>
      <c r="BG686" s="5">
        <f>SUM(AM686:AO686,AY686)/$BG$5</f>
        <v>29</v>
      </c>
      <c r="BH686" s="5">
        <f>SUM(AP686:AR686,AZ686)/$BG$5</f>
        <v>2</v>
      </c>
      <c r="BI686" s="5">
        <f>SUM(AS686:AU686,BA686)/$BG$5</f>
        <v>26</v>
      </c>
      <c r="BJ686" s="5">
        <f>SUM(AV686:AX686,BB686)/$BG$5</f>
        <v>0</v>
      </c>
    </row>
    <row r="687" spans="2:62" ht="37.5" thickBot="1" x14ac:dyDescent="0.3">
      <c r="B687" s="78"/>
      <c r="C687" s="77"/>
      <c r="D687" s="206"/>
      <c r="E687" s="205"/>
      <c r="F687" s="205"/>
      <c r="G687" s="204"/>
      <c r="H687" s="73"/>
      <c r="I687" s="70"/>
      <c r="J687" s="70"/>
      <c r="K687" s="72"/>
      <c r="L687" s="70"/>
      <c r="M687" s="69"/>
      <c r="N687" s="70"/>
      <c r="O687" s="69"/>
      <c r="P687" s="70"/>
      <c r="Q687" s="69"/>
      <c r="R687" s="70"/>
      <c r="S687" s="69"/>
      <c r="T687" s="70"/>
      <c r="U687" s="69"/>
      <c r="V687" s="70"/>
      <c r="W687" s="69"/>
      <c r="X687" s="70"/>
      <c r="Y687" s="69"/>
      <c r="Z687" s="70"/>
      <c r="AA687" s="69"/>
      <c r="AB687" s="71"/>
      <c r="AC687" s="69"/>
      <c r="AD687" s="69"/>
      <c r="AE687" s="69"/>
      <c r="AF687" s="68"/>
      <c r="AG687" s="68"/>
      <c r="AH687" s="285"/>
      <c r="AI687" s="66" t="s">
        <v>135</v>
      </c>
      <c r="AJ687" s="65">
        <f t="shared" ref="AJ687:BB687" si="91">AJ686/3</f>
        <v>19</v>
      </c>
      <c r="AK687" s="64">
        <f t="shared" si="91"/>
        <v>1</v>
      </c>
      <c r="AL687" s="63">
        <f t="shared" si="91"/>
        <v>0.33333333333333331</v>
      </c>
      <c r="AM687" s="65">
        <f t="shared" si="91"/>
        <v>9.6666666666666661</v>
      </c>
      <c r="AN687" s="64">
        <f t="shared" si="91"/>
        <v>0</v>
      </c>
      <c r="AO687" s="63">
        <f t="shared" si="91"/>
        <v>0</v>
      </c>
      <c r="AP687" s="65">
        <f t="shared" si="91"/>
        <v>0.66666666666666663</v>
      </c>
      <c r="AQ687" s="64">
        <f t="shared" si="91"/>
        <v>0</v>
      </c>
      <c r="AR687" s="63">
        <f t="shared" si="91"/>
        <v>0</v>
      </c>
      <c r="AS687" s="65">
        <f t="shared" si="91"/>
        <v>7.666666666666667</v>
      </c>
      <c r="AT687" s="64">
        <f t="shared" si="91"/>
        <v>0.33333333333333331</v>
      </c>
      <c r="AU687" s="63">
        <f t="shared" si="91"/>
        <v>0.33333333333333331</v>
      </c>
      <c r="AV687" s="65">
        <f t="shared" si="91"/>
        <v>0</v>
      </c>
      <c r="AW687" s="64">
        <f t="shared" si="91"/>
        <v>0</v>
      </c>
      <c r="AX687" s="63">
        <f t="shared" si="91"/>
        <v>0</v>
      </c>
      <c r="AY687" s="62">
        <f t="shared" si="91"/>
        <v>0</v>
      </c>
      <c r="AZ687" s="61">
        <f t="shared" si="91"/>
        <v>0</v>
      </c>
      <c r="BA687" s="61">
        <f t="shared" si="91"/>
        <v>0.33333333333333331</v>
      </c>
      <c r="BB687" s="60">
        <f t="shared" si="91"/>
        <v>0</v>
      </c>
      <c r="BC687" s="59" t="s">
        <v>134</v>
      </c>
    </row>
    <row r="688" spans="2:62" ht="28.15" customHeight="1" x14ac:dyDescent="0.2">
      <c r="B688" s="30"/>
      <c r="C688" s="338">
        <v>1</v>
      </c>
      <c r="D688" s="239" t="s">
        <v>980</v>
      </c>
      <c r="E688" s="198"/>
      <c r="F688" s="198"/>
      <c r="G688" s="197"/>
      <c r="H688" s="358" t="s">
        <v>133</v>
      </c>
      <c r="I688" s="390">
        <v>139</v>
      </c>
      <c r="J688" s="390">
        <v>36</v>
      </c>
      <c r="K688" s="390">
        <v>7</v>
      </c>
      <c r="L688" s="42" t="s">
        <v>131</v>
      </c>
      <c r="M688" s="43" t="s">
        <v>179</v>
      </c>
      <c r="N688" s="42" t="s">
        <v>129</v>
      </c>
      <c r="O688" s="43" t="s">
        <v>132</v>
      </c>
      <c r="P688" s="42" t="s">
        <v>128</v>
      </c>
      <c r="Q688" s="43" t="s">
        <v>697</v>
      </c>
      <c r="R688" s="42" t="s">
        <v>127</v>
      </c>
      <c r="S688" s="43" t="s">
        <v>1367</v>
      </c>
      <c r="T688" s="42" t="s">
        <v>126</v>
      </c>
      <c r="U688" s="43" t="s">
        <v>1426</v>
      </c>
      <c r="V688" s="42" t="s">
        <v>125</v>
      </c>
      <c r="W688" s="43" t="s">
        <v>536</v>
      </c>
      <c r="X688" s="42" t="s">
        <v>124</v>
      </c>
      <c r="Y688" s="43" t="s">
        <v>130</v>
      </c>
      <c r="Z688" s="42" t="s">
        <v>123</v>
      </c>
      <c r="AA688" s="43" t="s">
        <v>130</v>
      </c>
      <c r="AB688" s="196">
        <v>14</v>
      </c>
      <c r="AC688" s="43" t="s">
        <v>496</v>
      </c>
      <c r="AD688" s="196" t="s">
        <v>684</v>
      </c>
      <c r="AE688" s="58" t="s">
        <v>496</v>
      </c>
      <c r="AF688" s="421">
        <v>6</v>
      </c>
      <c r="AG688" s="421"/>
      <c r="AH688" s="279"/>
      <c r="AI688" s="306"/>
      <c r="AJ688" s="349">
        <f>SUMPRODUCT(LEN($M688:$AA691)-LEN(SUBSTITUTE($M688:$AA691,"A", "")))</f>
        <v>57</v>
      </c>
      <c r="AK688" s="352">
        <f>SUMPRODUCT(LEN($AD688:$AD691)-LEN(SUBSTITUTE($AD688:$AD691,"A", "")))</f>
        <v>3</v>
      </c>
      <c r="AL688" s="335">
        <f>SUMPRODUCT(LEN($AC688:$AC691)-LEN(SUBSTITUTE($AC688:$AC691,"A", "")))</f>
        <v>1</v>
      </c>
      <c r="AM688" s="349">
        <f>SUMPRODUCT(LEN($M688:$AA691)-LEN(SUBSTITUTE($M688:$AA691,"S", "")))</f>
        <v>29</v>
      </c>
      <c r="AN688" s="352">
        <f>SUMPRODUCT(LEN($AD688:$AD691)-LEN(SUBSTITUTE($AD688:$AD691,"S", "")))</f>
        <v>0</v>
      </c>
      <c r="AO688" s="335">
        <f>SUMPRODUCT(LEN($AC688:$AC691)-LEN(SUBSTITUTE($AC688:$AC691,"S", "")))</f>
        <v>0</v>
      </c>
      <c r="AP688" s="349">
        <f>SUMPRODUCT(LEN($M688:$AA691)-LEN(SUBSTITUTE($M688:$AA691,"F", "")))</f>
        <v>2</v>
      </c>
      <c r="AQ688" s="352">
        <f>SUMPRODUCT(LEN($AD688:$AD691)-LEN(SUBSTITUTE($AD688:$AD691,"F", "")))</f>
        <v>0</v>
      </c>
      <c r="AR688" s="335">
        <f>SUMPRODUCT(LEN($AC688:$AC691)-LEN(SUBSTITUTE($AC688:$AC691,"F", "")))</f>
        <v>0</v>
      </c>
      <c r="AS688" s="349">
        <f>SUMPRODUCT(LEN($M688:$AA691)-LEN(SUBSTITUTE($M688:$AA691,"G", "")))</f>
        <v>23</v>
      </c>
      <c r="AT688" s="352">
        <f>SUMPRODUCT(LEN($AD688:$AD691)-LEN(SUBSTITUTE($AD688:$AD691,"G", "")))</f>
        <v>1</v>
      </c>
      <c r="AU688" s="335">
        <f>SUMPRODUCT(LEN($AC688:$AC691)-LEN(SUBSTITUTE($AC688:$AC691,"G", "")))</f>
        <v>1</v>
      </c>
      <c r="AV688" s="349">
        <f>SUMPRODUCT(LEN($L688:$AA691)-LEN(SUBSTITUTE($L688:$AA691,"M", "")))</f>
        <v>0</v>
      </c>
      <c r="AW688" s="362">
        <f>SUMPRODUCT(LEN($AD688:$AD691)-LEN(SUBSTITUTE($AD688:$AD691,"M", "")))</f>
        <v>0</v>
      </c>
      <c r="AX688" s="374">
        <f>SUMPRODUCT(LEN($AC688:$AC691)-LEN(SUBSTITUTE($AC688:$AC691,"M", "")))</f>
        <v>0</v>
      </c>
      <c r="AY688" s="416">
        <f>SUMPRODUCT(LEN($AE688:$AE691)-LEN(SUBSTITUTE($AE688:$AE691,"S", "")))</f>
        <v>0</v>
      </c>
      <c r="AZ688" s="410">
        <f>SUMPRODUCT(LEN($AE688:$AE691)-LEN(SUBSTITUTE($AE688:$AE691,"F", "")))</f>
        <v>0</v>
      </c>
      <c r="BA688" s="410">
        <f>SUMPRODUCT(LEN($AE688:$AE691)-LEN(SUBSTITUTE($AE688:$AE691,"G", "")))</f>
        <v>1</v>
      </c>
      <c r="BB688" s="413">
        <f>SUMPRODUCT(LEN($AE688:$AE691)-LEN(SUBSTITUTE($AE688:$AE691,"M", "")))</f>
        <v>0</v>
      </c>
    </row>
    <row r="689" spans="2:62" ht="28.15" customHeight="1" thickBot="1" x14ac:dyDescent="0.25">
      <c r="B689" s="30"/>
      <c r="C689" s="339"/>
      <c r="D689" s="221"/>
      <c r="E689" s="195"/>
      <c r="F689" s="195"/>
      <c r="G689" s="194"/>
      <c r="H689" s="359"/>
      <c r="I689" s="391"/>
      <c r="J689" s="391"/>
      <c r="K689" s="391"/>
      <c r="L689" s="33" t="s">
        <v>122</v>
      </c>
      <c r="M689" s="55" t="s">
        <v>705</v>
      </c>
      <c r="N689" s="33" t="s">
        <v>121</v>
      </c>
      <c r="O689" s="55" t="s">
        <v>527</v>
      </c>
      <c r="P689" s="33" t="s">
        <v>120</v>
      </c>
      <c r="Q689" s="55" t="s">
        <v>812</v>
      </c>
      <c r="R689" s="33" t="s">
        <v>119</v>
      </c>
      <c r="S689" s="55" t="s">
        <v>872</v>
      </c>
      <c r="T689" s="33" t="s">
        <v>118</v>
      </c>
      <c r="U689" s="55" t="s">
        <v>532</v>
      </c>
      <c r="V689" s="33" t="s">
        <v>117</v>
      </c>
      <c r="W689" s="55" t="s">
        <v>498</v>
      </c>
      <c r="X689" s="33" t="s">
        <v>116</v>
      </c>
      <c r="Y689" s="55" t="s">
        <v>354</v>
      </c>
      <c r="Z689" s="33" t="s">
        <v>115</v>
      </c>
      <c r="AA689" s="55"/>
      <c r="AB689" s="193">
        <v>28</v>
      </c>
      <c r="AC689" s="55" t="s">
        <v>132</v>
      </c>
      <c r="AD689" s="193"/>
      <c r="AE689" s="57"/>
      <c r="AF689" s="422"/>
      <c r="AG689" s="422"/>
      <c r="AH689" s="278"/>
      <c r="AI689" s="306"/>
      <c r="AJ689" s="379"/>
      <c r="AK689" s="347"/>
      <c r="AL689" s="377"/>
      <c r="AM689" s="379"/>
      <c r="AN689" s="347"/>
      <c r="AO689" s="377"/>
      <c r="AP689" s="379"/>
      <c r="AQ689" s="347"/>
      <c r="AR689" s="377"/>
      <c r="AS689" s="379"/>
      <c r="AT689" s="347"/>
      <c r="AU689" s="377"/>
      <c r="AV689" s="379"/>
      <c r="AW689" s="372"/>
      <c r="AX689" s="375"/>
      <c r="AY689" s="417"/>
      <c r="AZ689" s="411"/>
      <c r="BA689" s="411"/>
      <c r="BB689" s="414"/>
    </row>
    <row r="690" spans="2:62" ht="28.15" customHeight="1" x14ac:dyDescent="0.2">
      <c r="B690" s="30"/>
      <c r="C690" s="340"/>
      <c r="D690" s="218"/>
      <c r="E690" s="192"/>
      <c r="F690" s="192"/>
      <c r="G690" s="191"/>
      <c r="H690" s="360">
        <v>245</v>
      </c>
      <c r="I690" s="392"/>
      <c r="J690" s="392"/>
      <c r="K690" s="392"/>
      <c r="L690" s="25" t="s">
        <v>114</v>
      </c>
      <c r="M690" s="114" t="s">
        <v>357</v>
      </c>
      <c r="N690" s="25" t="s">
        <v>112</v>
      </c>
      <c r="O690" s="114" t="s">
        <v>132</v>
      </c>
      <c r="P690" s="25" t="s">
        <v>111</v>
      </c>
      <c r="Q690" s="114" t="s">
        <v>763</v>
      </c>
      <c r="R690" s="25" t="s">
        <v>110</v>
      </c>
      <c r="S690" s="114" t="s">
        <v>1035</v>
      </c>
      <c r="T690" s="25" t="s">
        <v>109</v>
      </c>
      <c r="U690" s="114" t="s">
        <v>698</v>
      </c>
      <c r="V690" s="25" t="s">
        <v>108</v>
      </c>
      <c r="W690" s="114" t="s">
        <v>519</v>
      </c>
      <c r="X690" s="25" t="s">
        <v>107</v>
      </c>
      <c r="Y690" s="114" t="s">
        <v>130</v>
      </c>
      <c r="Z690" s="25" t="s">
        <v>106</v>
      </c>
      <c r="AA690" s="114"/>
      <c r="AB690" s="190"/>
      <c r="AC690" s="114"/>
      <c r="AD690" s="190"/>
      <c r="AE690" s="57"/>
      <c r="AF690" s="422"/>
      <c r="AG690" s="422"/>
      <c r="AH690" s="278"/>
      <c r="AI690" s="306"/>
      <c r="AJ690" s="379"/>
      <c r="AK690" s="347"/>
      <c r="AL690" s="377"/>
      <c r="AM690" s="379"/>
      <c r="AN690" s="347"/>
      <c r="AO690" s="377"/>
      <c r="AP690" s="379"/>
      <c r="AQ690" s="347"/>
      <c r="AR690" s="377"/>
      <c r="AS690" s="379"/>
      <c r="AT690" s="347"/>
      <c r="AU690" s="377"/>
      <c r="AV690" s="379"/>
      <c r="AW690" s="372"/>
      <c r="AX690" s="375"/>
      <c r="AY690" s="417"/>
      <c r="AZ690" s="411"/>
      <c r="BA690" s="411"/>
      <c r="BB690" s="414"/>
    </row>
    <row r="691" spans="2:62" ht="28.15" customHeight="1" thickBot="1" x14ac:dyDescent="0.25">
      <c r="B691" s="30"/>
      <c r="C691" s="355"/>
      <c r="D691" s="246"/>
      <c r="E691" s="200"/>
      <c r="F691" s="200"/>
      <c r="G691" s="199"/>
      <c r="H691" s="361"/>
      <c r="I691" s="393"/>
      <c r="J691" s="393"/>
      <c r="K691" s="393"/>
      <c r="L691" s="50" t="s">
        <v>105</v>
      </c>
      <c r="M691" s="51" t="s">
        <v>458</v>
      </c>
      <c r="N691" s="50" t="s">
        <v>104</v>
      </c>
      <c r="O691" s="51" t="s">
        <v>1046</v>
      </c>
      <c r="P691" s="50" t="s">
        <v>103</v>
      </c>
      <c r="Q691" s="51" t="s">
        <v>795</v>
      </c>
      <c r="R691" s="50" t="s">
        <v>102</v>
      </c>
      <c r="S691" s="51" t="s">
        <v>593</v>
      </c>
      <c r="T691" s="50">
        <v>20</v>
      </c>
      <c r="U691" s="51" t="s">
        <v>532</v>
      </c>
      <c r="V691" s="50" t="s">
        <v>101</v>
      </c>
      <c r="W691" s="51" t="s">
        <v>349</v>
      </c>
      <c r="X691" s="50" t="s">
        <v>100</v>
      </c>
      <c r="Y691" s="51" t="s">
        <v>130</v>
      </c>
      <c r="Z691" s="50" t="s">
        <v>99</v>
      </c>
      <c r="AA691" s="51"/>
      <c r="AB691" s="187"/>
      <c r="AC691" s="51"/>
      <c r="AD691" s="187"/>
      <c r="AE691" s="56"/>
      <c r="AF691" s="424"/>
      <c r="AG691" s="424"/>
      <c r="AH691" s="280"/>
      <c r="AI691" s="306"/>
      <c r="AJ691" s="380"/>
      <c r="AK691" s="381"/>
      <c r="AL691" s="378"/>
      <c r="AM691" s="380"/>
      <c r="AN691" s="381"/>
      <c r="AO691" s="378"/>
      <c r="AP691" s="380"/>
      <c r="AQ691" s="381"/>
      <c r="AR691" s="378"/>
      <c r="AS691" s="380"/>
      <c r="AT691" s="381"/>
      <c r="AU691" s="378"/>
      <c r="AV691" s="380"/>
      <c r="AW691" s="373"/>
      <c r="AX691" s="376"/>
      <c r="AY691" s="418"/>
      <c r="AZ691" s="412"/>
      <c r="BA691" s="412"/>
      <c r="BB691" s="415"/>
    </row>
    <row r="692" spans="2:62" ht="28.15" customHeight="1" x14ac:dyDescent="0.2">
      <c r="B692" s="30"/>
      <c r="C692" s="338">
        <v>2</v>
      </c>
      <c r="D692" s="212"/>
      <c r="E692" s="198"/>
      <c r="F692" s="198"/>
      <c r="G692" s="197"/>
      <c r="H692" s="358"/>
      <c r="I692" s="390"/>
      <c r="J692" s="390"/>
      <c r="K692" s="390"/>
      <c r="L692" s="42" t="s">
        <v>131</v>
      </c>
      <c r="M692" s="43"/>
      <c r="N692" s="42" t="s">
        <v>129</v>
      </c>
      <c r="O692" s="43"/>
      <c r="P692" s="42" t="s">
        <v>128</v>
      </c>
      <c r="Q692" s="43"/>
      <c r="R692" s="42" t="s">
        <v>127</v>
      </c>
      <c r="S692" s="43"/>
      <c r="T692" s="42" t="s">
        <v>126</v>
      </c>
      <c r="U692" s="43"/>
      <c r="V692" s="42" t="s">
        <v>125</v>
      </c>
      <c r="W692" s="43"/>
      <c r="X692" s="42" t="s">
        <v>124</v>
      </c>
      <c r="Y692" s="43"/>
      <c r="Z692" s="42" t="s">
        <v>123</v>
      </c>
      <c r="AA692" s="43"/>
      <c r="AB692" s="196"/>
      <c r="AC692" s="43"/>
      <c r="AD692" s="196"/>
      <c r="AE692" s="39"/>
      <c r="AF692" s="421"/>
      <c r="AG692" s="421"/>
      <c r="AH692" s="279"/>
      <c r="AI692" s="306"/>
      <c r="AJ692" s="349">
        <f>SUMPRODUCT(LEN($M692:$AA695)-LEN(SUBSTITUTE($M692:$AA695,"A", "")))</f>
        <v>0</v>
      </c>
      <c r="AK692" s="352">
        <f>SUMPRODUCT(LEN($AD692:$AD695)-LEN(SUBSTITUTE($AD692:$AD695,"A", "")))</f>
        <v>0</v>
      </c>
      <c r="AL692" s="335">
        <f>SUMPRODUCT(LEN($AC692:$AC695)-LEN(SUBSTITUTE($AC692:$AC695,"A", "")))</f>
        <v>0</v>
      </c>
      <c r="AM692" s="349">
        <f>SUMPRODUCT(LEN($M692:$AA695)-LEN(SUBSTITUTE($M692:$AA695,"S", "")))</f>
        <v>0</v>
      </c>
      <c r="AN692" s="352">
        <f>SUMPRODUCT(LEN($AD692:$AD695)-LEN(SUBSTITUTE($AD692:$AD695,"S", "")))</f>
        <v>0</v>
      </c>
      <c r="AO692" s="335">
        <f>SUMPRODUCT(LEN($AC692:$AC695)-LEN(SUBSTITUTE($AC692:$AC695,"S", "")))</f>
        <v>0</v>
      </c>
      <c r="AP692" s="349">
        <f>SUMPRODUCT(LEN($M692:$AA695)-LEN(SUBSTITUTE($M692:$AA695,"F", "")))</f>
        <v>0</v>
      </c>
      <c r="AQ692" s="352">
        <f>SUMPRODUCT(LEN($AD692:$AD695)-LEN(SUBSTITUTE($AD692:$AD695,"F", "")))</f>
        <v>0</v>
      </c>
      <c r="AR692" s="335">
        <f>SUMPRODUCT(LEN($AC692:$AC695)-LEN(SUBSTITUTE($AC692:$AC695,"F", "")))</f>
        <v>0</v>
      </c>
      <c r="AS692" s="349">
        <f>SUMPRODUCT(LEN($M692:$AA695)-LEN(SUBSTITUTE($M692:$AA695,"G", "")))</f>
        <v>0</v>
      </c>
      <c r="AT692" s="352">
        <f>SUMPRODUCT(LEN($AD692:$AD695)-LEN(SUBSTITUTE($AD692:$AD695,"G", "")))</f>
        <v>0</v>
      </c>
      <c r="AU692" s="335">
        <f>SUMPRODUCT(LEN($AC692:$AC695)-LEN(SUBSTITUTE($AC692:$AC695,"G", "")))</f>
        <v>0</v>
      </c>
      <c r="AV692" s="349">
        <f>SUMPRODUCT(LEN($L692:$AA695)-LEN(SUBSTITUTE($L692:$AA695,"M", "")))</f>
        <v>0</v>
      </c>
      <c r="AW692" s="362">
        <f>SUMPRODUCT(LEN($AD692:$AD695)-LEN(SUBSTITUTE($AD692:$AD695,"M", "")))</f>
        <v>0</v>
      </c>
      <c r="AX692" s="374">
        <f>SUMPRODUCT(LEN($AC692:$AC695)-LEN(SUBSTITUTE($AC692:$AC695,"M", "")))</f>
        <v>0</v>
      </c>
      <c r="AY692" s="416">
        <f>SUMPRODUCT(LEN($AE692:$AE695)-LEN(SUBSTITUTE($AE692:$AE695,"S", "")))</f>
        <v>0</v>
      </c>
      <c r="AZ692" s="410">
        <f>SUMPRODUCT(LEN($AE692:$AE695)-LEN(SUBSTITUTE($AE692:$AE695,"F", "")))</f>
        <v>0</v>
      </c>
      <c r="BA692" s="410">
        <f>SUMPRODUCT(LEN($AE692:$AE695)-LEN(SUBSTITUTE($AE692:$AE695,"G", "")))</f>
        <v>0</v>
      </c>
      <c r="BB692" s="413">
        <f>SUMPRODUCT(LEN($AE692:$AE695)-LEN(SUBSTITUTE($AE692:$AE695,"M", "")))</f>
        <v>0</v>
      </c>
    </row>
    <row r="693" spans="2:62" ht="28.15" customHeight="1" thickBot="1" x14ac:dyDescent="0.25">
      <c r="B693" s="30"/>
      <c r="C693" s="339"/>
      <c r="D693" s="221"/>
      <c r="E693" s="195"/>
      <c r="F693" s="195"/>
      <c r="G693" s="194"/>
      <c r="H693" s="359"/>
      <c r="I693" s="391"/>
      <c r="J693" s="391"/>
      <c r="K693" s="391"/>
      <c r="L693" s="33" t="s">
        <v>122</v>
      </c>
      <c r="M693" s="55"/>
      <c r="N693" s="33" t="s">
        <v>121</v>
      </c>
      <c r="O693" s="55"/>
      <c r="P693" s="33" t="s">
        <v>120</v>
      </c>
      <c r="Q693" s="55"/>
      <c r="R693" s="33" t="s">
        <v>119</v>
      </c>
      <c r="S693" s="55"/>
      <c r="T693" s="33" t="s">
        <v>118</v>
      </c>
      <c r="U693" s="55"/>
      <c r="V693" s="33" t="s">
        <v>117</v>
      </c>
      <c r="W693" s="55"/>
      <c r="X693" s="33" t="s">
        <v>116</v>
      </c>
      <c r="Y693" s="55"/>
      <c r="Z693" s="33" t="s">
        <v>115</v>
      </c>
      <c r="AA693" s="55"/>
      <c r="AB693" s="193"/>
      <c r="AC693" s="55"/>
      <c r="AD693" s="193"/>
      <c r="AE693" s="22"/>
      <c r="AF693" s="422"/>
      <c r="AG693" s="422"/>
      <c r="AH693" s="278"/>
      <c r="AI693" s="306"/>
      <c r="AJ693" s="379"/>
      <c r="AK693" s="347"/>
      <c r="AL693" s="377"/>
      <c r="AM693" s="379"/>
      <c r="AN693" s="347"/>
      <c r="AO693" s="377"/>
      <c r="AP693" s="379"/>
      <c r="AQ693" s="347"/>
      <c r="AR693" s="377"/>
      <c r="AS693" s="379"/>
      <c r="AT693" s="347"/>
      <c r="AU693" s="377"/>
      <c r="AV693" s="379"/>
      <c r="AW693" s="372"/>
      <c r="AX693" s="375"/>
      <c r="AY693" s="417"/>
      <c r="AZ693" s="411"/>
      <c r="BA693" s="411"/>
      <c r="BB693" s="414"/>
    </row>
    <row r="694" spans="2:62" ht="28.15" customHeight="1" x14ac:dyDescent="0.2">
      <c r="B694" s="30"/>
      <c r="C694" s="340"/>
      <c r="D694" s="218"/>
      <c r="E694" s="192"/>
      <c r="F694" s="192"/>
      <c r="G694" s="191"/>
      <c r="H694" s="360"/>
      <c r="I694" s="392"/>
      <c r="J694" s="392"/>
      <c r="K694" s="392"/>
      <c r="L694" s="25" t="s">
        <v>114</v>
      </c>
      <c r="M694" s="114"/>
      <c r="N694" s="25" t="s">
        <v>112</v>
      </c>
      <c r="O694" s="114"/>
      <c r="P694" s="25" t="s">
        <v>111</v>
      </c>
      <c r="Q694" s="114"/>
      <c r="R694" s="25" t="s">
        <v>110</v>
      </c>
      <c r="S694" s="114"/>
      <c r="T694" s="25" t="s">
        <v>109</v>
      </c>
      <c r="U694" s="114"/>
      <c r="V694" s="25" t="s">
        <v>108</v>
      </c>
      <c r="W694" s="114"/>
      <c r="X694" s="25" t="s">
        <v>107</v>
      </c>
      <c r="Y694" s="114"/>
      <c r="Z694" s="25" t="s">
        <v>106</v>
      </c>
      <c r="AA694" s="114"/>
      <c r="AB694" s="190"/>
      <c r="AC694" s="114"/>
      <c r="AD694" s="190"/>
      <c r="AE694" s="22"/>
      <c r="AF694" s="422"/>
      <c r="AG694" s="422"/>
      <c r="AH694" s="278"/>
      <c r="AI694" s="306"/>
      <c r="AJ694" s="379"/>
      <c r="AK694" s="347"/>
      <c r="AL694" s="377"/>
      <c r="AM694" s="379"/>
      <c r="AN694" s="347"/>
      <c r="AO694" s="377"/>
      <c r="AP694" s="379"/>
      <c r="AQ694" s="347"/>
      <c r="AR694" s="377"/>
      <c r="AS694" s="379"/>
      <c r="AT694" s="347"/>
      <c r="AU694" s="377"/>
      <c r="AV694" s="379"/>
      <c r="AW694" s="372"/>
      <c r="AX694" s="375"/>
      <c r="AY694" s="417"/>
      <c r="AZ694" s="411"/>
      <c r="BA694" s="411"/>
      <c r="BB694" s="414"/>
    </row>
    <row r="695" spans="2:62" ht="28.15" customHeight="1" thickBot="1" x14ac:dyDescent="0.25">
      <c r="B695" s="30"/>
      <c r="C695" s="355"/>
      <c r="D695" s="246"/>
      <c r="E695" s="200"/>
      <c r="F695" s="200"/>
      <c r="G695" s="199"/>
      <c r="H695" s="361"/>
      <c r="I695" s="393"/>
      <c r="J695" s="393"/>
      <c r="K695" s="393"/>
      <c r="L695" s="50" t="s">
        <v>105</v>
      </c>
      <c r="M695" s="51"/>
      <c r="N695" s="50" t="s">
        <v>104</v>
      </c>
      <c r="O695" s="51"/>
      <c r="P695" s="50" t="s">
        <v>103</v>
      </c>
      <c r="Q695" s="51"/>
      <c r="R695" s="50" t="s">
        <v>102</v>
      </c>
      <c r="S695" s="51"/>
      <c r="T695" s="50">
        <v>20</v>
      </c>
      <c r="U695" s="51"/>
      <c r="V695" s="50" t="s">
        <v>101</v>
      </c>
      <c r="W695" s="51"/>
      <c r="X695" s="50" t="s">
        <v>100</v>
      </c>
      <c r="Y695" s="51"/>
      <c r="Z695" s="50" t="s">
        <v>99</v>
      </c>
      <c r="AA695" s="51"/>
      <c r="AB695" s="187"/>
      <c r="AC695" s="51"/>
      <c r="AD695" s="187"/>
      <c r="AE695" s="48"/>
      <c r="AF695" s="424"/>
      <c r="AG695" s="424"/>
      <c r="AH695" s="280"/>
      <c r="AI695" s="306"/>
      <c r="AJ695" s="380"/>
      <c r="AK695" s="381"/>
      <c r="AL695" s="378"/>
      <c r="AM695" s="380"/>
      <c r="AN695" s="381"/>
      <c r="AO695" s="378"/>
      <c r="AP695" s="380"/>
      <c r="AQ695" s="381"/>
      <c r="AR695" s="378"/>
      <c r="AS695" s="380"/>
      <c r="AT695" s="381"/>
      <c r="AU695" s="378"/>
      <c r="AV695" s="380"/>
      <c r="AW695" s="373"/>
      <c r="AX695" s="376"/>
      <c r="AY695" s="418"/>
      <c r="AZ695" s="412"/>
      <c r="BA695" s="412"/>
      <c r="BB695" s="415"/>
    </row>
    <row r="696" spans="2:62" ht="28.15" customHeight="1" x14ac:dyDescent="0.2">
      <c r="B696" s="30"/>
      <c r="C696" s="338">
        <v>3</v>
      </c>
      <c r="D696" s="212"/>
      <c r="E696" s="198"/>
      <c r="F696" s="198"/>
      <c r="G696" s="197"/>
      <c r="H696" s="358"/>
      <c r="I696" s="390"/>
      <c r="J696" s="390"/>
      <c r="K696" s="390"/>
      <c r="L696" s="42" t="s">
        <v>131</v>
      </c>
      <c r="M696" s="43"/>
      <c r="N696" s="42" t="s">
        <v>129</v>
      </c>
      <c r="O696" s="43"/>
      <c r="P696" s="42" t="s">
        <v>128</v>
      </c>
      <c r="Q696" s="43"/>
      <c r="R696" s="42" t="s">
        <v>127</v>
      </c>
      <c r="S696" s="43"/>
      <c r="T696" s="42" t="s">
        <v>126</v>
      </c>
      <c r="U696" s="43"/>
      <c r="V696" s="42" t="s">
        <v>125</v>
      </c>
      <c r="W696" s="43"/>
      <c r="X696" s="42" t="s">
        <v>124</v>
      </c>
      <c r="Y696" s="43"/>
      <c r="Z696" s="42" t="s">
        <v>123</v>
      </c>
      <c r="AA696" s="43"/>
      <c r="AB696" s="196"/>
      <c r="AC696" s="43"/>
      <c r="AD696" s="196"/>
      <c r="AE696" s="39"/>
      <c r="AF696" s="421"/>
      <c r="AG696" s="421"/>
      <c r="AH696" s="279"/>
      <c r="AI696" s="306"/>
      <c r="AJ696" s="349">
        <f>SUMPRODUCT(LEN($M696:$AA699)-LEN(SUBSTITUTE($M696:$AA699,"A", "")))</f>
        <v>0</v>
      </c>
      <c r="AK696" s="352">
        <f>SUMPRODUCT(LEN($AD696:$AD699)-LEN(SUBSTITUTE($AD696:$AD699,"A", "")))</f>
        <v>0</v>
      </c>
      <c r="AL696" s="335">
        <f>SUMPRODUCT(LEN($AC696:$AC699)-LEN(SUBSTITUTE($AC696:$AC699,"A", "")))</f>
        <v>0</v>
      </c>
      <c r="AM696" s="349">
        <f>SUMPRODUCT(LEN($M696:$AA699)-LEN(SUBSTITUTE($M696:$AA699,"S", "")))</f>
        <v>0</v>
      </c>
      <c r="AN696" s="352">
        <f>SUMPRODUCT(LEN($AD696:$AD699)-LEN(SUBSTITUTE($AD696:$AD699,"S", "")))</f>
        <v>0</v>
      </c>
      <c r="AO696" s="335">
        <f>SUMPRODUCT(LEN($AC696:$AC699)-LEN(SUBSTITUTE($AC696:$AC699,"S", "")))</f>
        <v>0</v>
      </c>
      <c r="AP696" s="349">
        <f>SUMPRODUCT(LEN($M696:$AA699)-LEN(SUBSTITUTE($M696:$AA699,"F", "")))</f>
        <v>0</v>
      </c>
      <c r="AQ696" s="352">
        <f>SUMPRODUCT(LEN($AD696:$AD699)-LEN(SUBSTITUTE($AD696:$AD699,"F", "")))</f>
        <v>0</v>
      </c>
      <c r="AR696" s="335">
        <f>SUMPRODUCT(LEN($AC696:$AC699)-LEN(SUBSTITUTE($AC696:$AC699,"F", "")))</f>
        <v>0</v>
      </c>
      <c r="AS696" s="349">
        <f>SUMPRODUCT(LEN($M696:$AA699)-LEN(SUBSTITUTE($M696:$AA699,"G", "")))</f>
        <v>0</v>
      </c>
      <c r="AT696" s="352">
        <f>SUMPRODUCT(LEN($AD696:$AD699)-LEN(SUBSTITUTE($AD696:$AD699,"G", "")))</f>
        <v>0</v>
      </c>
      <c r="AU696" s="335">
        <f>SUMPRODUCT(LEN($AC696:$AC699)-LEN(SUBSTITUTE($AC696:$AC699,"G", "")))</f>
        <v>0</v>
      </c>
      <c r="AV696" s="349">
        <f>SUMPRODUCT(LEN($L696:$AA699)-LEN(SUBSTITUTE($L696:$AA699,"M", "")))</f>
        <v>0</v>
      </c>
      <c r="AW696" s="362">
        <f>SUMPRODUCT(LEN($AD696:$AD699)-LEN(SUBSTITUTE($AD696:$AD699,"M", "")))</f>
        <v>0</v>
      </c>
      <c r="AX696" s="374">
        <f>SUMPRODUCT(LEN($AC696:$AC699)-LEN(SUBSTITUTE($AC696:$AC699,"M", "")))</f>
        <v>0</v>
      </c>
      <c r="AY696" s="416">
        <f>SUMPRODUCT(LEN($AE696:$AE699)-LEN(SUBSTITUTE($AE696:$AE699,"S", "")))</f>
        <v>0</v>
      </c>
      <c r="AZ696" s="410">
        <f>SUMPRODUCT(LEN($AE696:$AE699)-LEN(SUBSTITUTE($AE696:$AE699,"F", "")))</f>
        <v>0</v>
      </c>
      <c r="BA696" s="410">
        <f>SUMPRODUCT(LEN($AE696:$AE699)-LEN(SUBSTITUTE($AE696:$AE699,"G", "")))</f>
        <v>0</v>
      </c>
      <c r="BB696" s="413">
        <f>SUMPRODUCT(LEN($AE696:$AE699)-LEN(SUBSTITUTE($AE696:$AE699,"M", "")))</f>
        <v>0</v>
      </c>
    </row>
    <row r="697" spans="2:62" ht="28.15" customHeight="1" thickBot="1" x14ac:dyDescent="0.25">
      <c r="B697" s="30"/>
      <c r="C697" s="339"/>
      <c r="D697" s="221"/>
      <c r="E697" s="195"/>
      <c r="F697" s="195"/>
      <c r="G697" s="194"/>
      <c r="H697" s="359"/>
      <c r="I697" s="391"/>
      <c r="J697" s="391"/>
      <c r="K697" s="391"/>
      <c r="L697" s="33" t="s">
        <v>122</v>
      </c>
      <c r="M697" s="55"/>
      <c r="N697" s="33" t="s">
        <v>121</v>
      </c>
      <c r="O697" s="55"/>
      <c r="P697" s="33" t="s">
        <v>120</v>
      </c>
      <c r="Q697" s="55"/>
      <c r="R697" s="33" t="s">
        <v>119</v>
      </c>
      <c r="S697" s="55"/>
      <c r="T697" s="33" t="s">
        <v>118</v>
      </c>
      <c r="U697" s="55"/>
      <c r="V697" s="33" t="s">
        <v>117</v>
      </c>
      <c r="W697" s="55"/>
      <c r="X697" s="33" t="s">
        <v>116</v>
      </c>
      <c r="Y697" s="55"/>
      <c r="Z697" s="33" t="s">
        <v>115</v>
      </c>
      <c r="AA697" s="55"/>
      <c r="AB697" s="193"/>
      <c r="AC697" s="55"/>
      <c r="AD697" s="193"/>
      <c r="AE697" s="22"/>
      <c r="AF697" s="422"/>
      <c r="AG697" s="422"/>
      <c r="AH697" s="278"/>
      <c r="AI697" s="306"/>
      <c r="AJ697" s="379"/>
      <c r="AK697" s="347"/>
      <c r="AL697" s="377"/>
      <c r="AM697" s="379"/>
      <c r="AN697" s="347"/>
      <c r="AO697" s="377"/>
      <c r="AP697" s="379"/>
      <c r="AQ697" s="347"/>
      <c r="AR697" s="377"/>
      <c r="AS697" s="379"/>
      <c r="AT697" s="347"/>
      <c r="AU697" s="377"/>
      <c r="AV697" s="379"/>
      <c r="AW697" s="372"/>
      <c r="AX697" s="375"/>
      <c r="AY697" s="417"/>
      <c r="AZ697" s="411"/>
      <c r="BA697" s="411"/>
      <c r="BB697" s="414"/>
    </row>
    <row r="698" spans="2:62" ht="28.15" customHeight="1" x14ac:dyDescent="0.2">
      <c r="B698" s="30"/>
      <c r="C698" s="340"/>
      <c r="D698" s="218"/>
      <c r="E698" s="192"/>
      <c r="F698" s="192"/>
      <c r="G698" s="191"/>
      <c r="H698" s="360"/>
      <c r="I698" s="392"/>
      <c r="J698" s="392"/>
      <c r="K698" s="392"/>
      <c r="L698" s="25" t="s">
        <v>114</v>
      </c>
      <c r="M698" s="114"/>
      <c r="N698" s="25" t="s">
        <v>112</v>
      </c>
      <c r="O698" s="114"/>
      <c r="P698" s="25" t="s">
        <v>111</v>
      </c>
      <c r="Q698" s="114"/>
      <c r="R698" s="25" t="s">
        <v>110</v>
      </c>
      <c r="S698" s="114"/>
      <c r="T698" s="25" t="s">
        <v>109</v>
      </c>
      <c r="U698" s="114"/>
      <c r="V698" s="25" t="s">
        <v>108</v>
      </c>
      <c r="W698" s="114"/>
      <c r="X698" s="25" t="s">
        <v>107</v>
      </c>
      <c r="Y698" s="114"/>
      <c r="Z698" s="25" t="s">
        <v>106</v>
      </c>
      <c r="AA698" s="114"/>
      <c r="AB698" s="190"/>
      <c r="AC698" s="114"/>
      <c r="AD698" s="190"/>
      <c r="AE698" s="22"/>
      <c r="AF698" s="422"/>
      <c r="AG698" s="422"/>
      <c r="AH698" s="278"/>
      <c r="AI698" s="306"/>
      <c r="AJ698" s="379"/>
      <c r="AK698" s="347"/>
      <c r="AL698" s="377"/>
      <c r="AM698" s="379"/>
      <c r="AN698" s="347"/>
      <c r="AO698" s="377"/>
      <c r="AP698" s="379"/>
      <c r="AQ698" s="347"/>
      <c r="AR698" s="377"/>
      <c r="AS698" s="379"/>
      <c r="AT698" s="347"/>
      <c r="AU698" s="377"/>
      <c r="AV698" s="379"/>
      <c r="AW698" s="372"/>
      <c r="AX698" s="375"/>
      <c r="AY698" s="417"/>
      <c r="AZ698" s="411"/>
      <c r="BA698" s="411"/>
      <c r="BB698" s="414"/>
    </row>
    <row r="699" spans="2:62" ht="28.15" customHeight="1" thickBot="1" x14ac:dyDescent="0.25">
      <c r="B699" s="20"/>
      <c r="C699" s="341"/>
      <c r="D699" s="215"/>
      <c r="E699" s="189"/>
      <c r="F699" s="189"/>
      <c r="G699" s="188"/>
      <c r="H699" s="361"/>
      <c r="I699" s="394"/>
      <c r="J699" s="394"/>
      <c r="K699" s="394"/>
      <c r="L699" s="15" t="s">
        <v>105</v>
      </c>
      <c r="M699" s="16"/>
      <c r="N699" s="15" t="s">
        <v>104</v>
      </c>
      <c r="O699" s="16"/>
      <c r="P699" s="15" t="s">
        <v>103</v>
      </c>
      <c r="Q699" s="16"/>
      <c r="R699" s="15" t="s">
        <v>102</v>
      </c>
      <c r="S699" s="16"/>
      <c r="T699" s="15">
        <v>20</v>
      </c>
      <c r="U699" s="16"/>
      <c r="V699" s="15" t="s">
        <v>101</v>
      </c>
      <c r="W699" s="16"/>
      <c r="X699" s="15" t="s">
        <v>100</v>
      </c>
      <c r="Y699" s="16"/>
      <c r="Z699" s="15" t="s">
        <v>99</v>
      </c>
      <c r="AA699" s="16"/>
      <c r="AB699" s="187"/>
      <c r="AC699" s="16"/>
      <c r="AD699" s="186"/>
      <c r="AE699" s="11"/>
      <c r="AF699" s="423"/>
      <c r="AG699" s="423"/>
      <c r="AH699" s="277"/>
      <c r="AI699" s="306"/>
      <c r="AJ699" s="380"/>
      <c r="AK699" s="381"/>
      <c r="AL699" s="378"/>
      <c r="AM699" s="380"/>
      <c r="AN699" s="381"/>
      <c r="AO699" s="378"/>
      <c r="AP699" s="380"/>
      <c r="AQ699" s="381"/>
      <c r="AR699" s="378"/>
      <c r="AS699" s="380"/>
      <c r="AT699" s="381"/>
      <c r="AU699" s="378"/>
      <c r="AV699" s="380"/>
      <c r="AW699" s="373"/>
      <c r="AX699" s="376"/>
      <c r="AY699" s="418"/>
      <c r="AZ699" s="412"/>
      <c r="BA699" s="412"/>
      <c r="BB699" s="415"/>
    </row>
    <row r="700" spans="2:62" ht="85.9" customHeight="1" thickTop="1" thickBot="1" x14ac:dyDescent="0.35">
      <c r="B700" s="113" t="s">
        <v>173</v>
      </c>
      <c r="C700" s="103" t="s">
        <v>172</v>
      </c>
      <c r="D700" s="108" t="s">
        <v>171</v>
      </c>
      <c r="E700" s="211" t="s">
        <v>170</v>
      </c>
      <c r="F700" s="210"/>
      <c r="G700" s="209"/>
      <c r="H700" s="109" t="s">
        <v>169</v>
      </c>
      <c r="I700" s="108" t="s">
        <v>96</v>
      </c>
      <c r="J700" s="108" t="s">
        <v>168</v>
      </c>
      <c r="K700" s="108" t="s">
        <v>97</v>
      </c>
      <c r="L700" s="365" t="s">
        <v>167</v>
      </c>
      <c r="M700" s="366"/>
      <c r="N700" s="365" t="s">
        <v>166</v>
      </c>
      <c r="O700" s="366"/>
      <c r="P700" s="365" t="s">
        <v>166</v>
      </c>
      <c r="Q700" s="367"/>
      <c r="R700" s="365" t="s">
        <v>166</v>
      </c>
      <c r="S700" s="367"/>
      <c r="T700" s="365" t="s">
        <v>166</v>
      </c>
      <c r="U700" s="367"/>
      <c r="V700" s="365" t="s">
        <v>166</v>
      </c>
      <c r="W700" s="367"/>
      <c r="X700" s="365" t="s">
        <v>166</v>
      </c>
      <c r="Y700" s="367"/>
      <c r="Z700" s="365" t="s">
        <v>166</v>
      </c>
      <c r="AA700" s="367"/>
      <c r="AB700" s="368" t="s">
        <v>165</v>
      </c>
      <c r="AC700" s="367"/>
      <c r="AD700" s="109" t="s">
        <v>164</v>
      </c>
      <c r="AE700" s="109" t="s">
        <v>163</v>
      </c>
      <c r="AF700" s="108" t="s">
        <v>162</v>
      </c>
      <c r="AG700" s="108" t="s">
        <v>161</v>
      </c>
      <c r="AH700" s="286" t="s">
        <v>160</v>
      </c>
      <c r="AI700" s="293"/>
      <c r="AJ700" s="104" t="s">
        <v>159</v>
      </c>
      <c r="AK700" s="103" t="s">
        <v>158</v>
      </c>
      <c r="AL700" s="102" t="s">
        <v>157</v>
      </c>
      <c r="AM700" s="104" t="s">
        <v>156</v>
      </c>
      <c r="AN700" s="103" t="s">
        <v>155</v>
      </c>
      <c r="AO700" s="102" t="s">
        <v>154</v>
      </c>
      <c r="AP700" s="104" t="s">
        <v>153</v>
      </c>
      <c r="AQ700" s="103" t="s">
        <v>152</v>
      </c>
      <c r="AR700" s="105" t="s">
        <v>151</v>
      </c>
      <c r="AS700" s="104" t="s">
        <v>150</v>
      </c>
      <c r="AT700" s="103" t="s">
        <v>149</v>
      </c>
      <c r="AU700" s="102" t="s">
        <v>148</v>
      </c>
      <c r="AV700" s="104" t="s">
        <v>147</v>
      </c>
      <c r="AW700" s="103" t="s">
        <v>146</v>
      </c>
      <c r="AX700" s="102" t="s">
        <v>145</v>
      </c>
      <c r="AY700" s="101" t="s">
        <v>144</v>
      </c>
      <c r="AZ700" s="100" t="s">
        <v>143</v>
      </c>
      <c r="BA700" s="100" t="s">
        <v>142</v>
      </c>
      <c r="BB700" s="99" t="s">
        <v>141</v>
      </c>
    </row>
    <row r="701" spans="2:62" ht="48" thickBot="1" x14ac:dyDescent="0.3">
      <c r="B701" s="98" t="s">
        <v>195</v>
      </c>
      <c r="C701" s="97"/>
      <c r="D701" s="208">
        <v>245</v>
      </c>
      <c r="E701" s="425">
        <v>8541.7800000000007</v>
      </c>
      <c r="F701" s="426"/>
      <c r="G701" s="427"/>
      <c r="H701" s="95" t="s">
        <v>139</v>
      </c>
      <c r="I701" s="94"/>
      <c r="J701" s="94"/>
      <c r="K701" s="93"/>
      <c r="L701" s="92"/>
      <c r="M701" s="88"/>
      <c r="N701" s="92"/>
      <c r="O701" s="88"/>
      <c r="P701" s="92"/>
      <c r="Q701" s="88"/>
      <c r="R701" s="92"/>
      <c r="S701" s="88"/>
      <c r="T701" s="92"/>
      <c r="U701" s="88"/>
      <c r="V701" s="92"/>
      <c r="W701" s="88"/>
      <c r="X701" s="92"/>
      <c r="Y701" s="88"/>
      <c r="Z701" s="92"/>
      <c r="AA701" s="207"/>
      <c r="AB701" s="90" t="s">
        <v>138</v>
      </c>
      <c r="AC701" s="88"/>
      <c r="AD701" s="88"/>
      <c r="AE701" s="88"/>
      <c r="AF701" s="87"/>
      <c r="AG701" s="87"/>
      <c r="AH701" s="285"/>
      <c r="AI701" s="66" t="s">
        <v>137</v>
      </c>
      <c r="AJ701" s="85">
        <f t="shared" ref="AJ701:BB701" si="92">SUM(AJ703:AJ714)</f>
        <v>74</v>
      </c>
      <c r="AK701" s="84">
        <f t="shared" si="92"/>
        <v>1</v>
      </c>
      <c r="AL701" s="83">
        <f t="shared" si="92"/>
        <v>0</v>
      </c>
      <c r="AM701" s="85">
        <f t="shared" si="92"/>
        <v>21</v>
      </c>
      <c r="AN701" s="84">
        <f t="shared" si="92"/>
        <v>0</v>
      </c>
      <c r="AO701" s="83">
        <f t="shared" si="92"/>
        <v>1</v>
      </c>
      <c r="AP701" s="85">
        <f t="shared" si="92"/>
        <v>0</v>
      </c>
      <c r="AQ701" s="84">
        <f t="shared" si="92"/>
        <v>0</v>
      </c>
      <c r="AR701" s="83">
        <f t="shared" si="92"/>
        <v>0</v>
      </c>
      <c r="AS701" s="85">
        <f t="shared" si="92"/>
        <v>23</v>
      </c>
      <c r="AT701" s="84">
        <f t="shared" si="92"/>
        <v>0</v>
      </c>
      <c r="AU701" s="83">
        <f t="shared" si="92"/>
        <v>0</v>
      </c>
      <c r="AV701" s="85">
        <f t="shared" si="92"/>
        <v>0</v>
      </c>
      <c r="AW701" s="84">
        <f t="shared" si="92"/>
        <v>0</v>
      </c>
      <c r="AX701" s="83">
        <f t="shared" si="92"/>
        <v>0</v>
      </c>
      <c r="AY701" s="82">
        <f t="shared" si="92"/>
        <v>0</v>
      </c>
      <c r="AZ701" s="81">
        <f t="shared" si="92"/>
        <v>0</v>
      </c>
      <c r="BA701" s="81">
        <f t="shared" si="92"/>
        <v>0</v>
      </c>
      <c r="BB701" s="80">
        <f t="shared" si="92"/>
        <v>0</v>
      </c>
      <c r="BC701" s="79" t="s">
        <v>136</v>
      </c>
      <c r="BF701" s="5">
        <f>SUM(AJ701:AL701)/$BG$5</f>
        <v>75</v>
      </c>
      <c r="BG701" s="5">
        <f>SUM(AM701:AO701,AY701)/$BG$5</f>
        <v>22</v>
      </c>
      <c r="BH701" s="5">
        <f>SUM(AP701:AR701,AZ701)/$BG$5</f>
        <v>0</v>
      </c>
      <c r="BI701" s="5">
        <f>SUM(AS701:AU701,BA701)/$BG$5</f>
        <v>23</v>
      </c>
      <c r="BJ701" s="5">
        <f>SUM(AV701:AX701,BB701)/$BG$5</f>
        <v>0</v>
      </c>
    </row>
    <row r="702" spans="2:62" ht="37.5" thickBot="1" x14ac:dyDescent="0.3">
      <c r="B702" s="78"/>
      <c r="C702" s="77"/>
      <c r="D702" s="206"/>
      <c r="E702" s="205"/>
      <c r="F702" s="205"/>
      <c r="G702" s="204"/>
      <c r="H702" s="73"/>
      <c r="I702" s="70"/>
      <c r="J702" s="70"/>
      <c r="K702" s="72"/>
      <c r="L702" s="70"/>
      <c r="M702" s="69"/>
      <c r="N702" s="70"/>
      <c r="O702" s="69"/>
      <c r="P702" s="70"/>
      <c r="Q702" s="69"/>
      <c r="R702" s="70"/>
      <c r="S702" s="69"/>
      <c r="T702" s="70"/>
      <c r="U702" s="69"/>
      <c r="V702" s="70"/>
      <c r="W702" s="69"/>
      <c r="X702" s="70"/>
      <c r="Y702" s="69"/>
      <c r="Z702" s="70"/>
      <c r="AA702" s="69"/>
      <c r="AB702" s="71"/>
      <c r="AC702" s="69"/>
      <c r="AD702" s="69"/>
      <c r="AE702" s="69"/>
      <c r="AF702" s="68"/>
      <c r="AG702" s="68"/>
      <c r="AH702" s="285"/>
      <c r="AI702" s="66" t="s">
        <v>135</v>
      </c>
      <c r="AJ702" s="65">
        <f t="shared" ref="AJ702:BB702" si="93">AJ701/3</f>
        <v>24.666666666666668</v>
      </c>
      <c r="AK702" s="64">
        <f t="shared" si="93"/>
        <v>0.33333333333333331</v>
      </c>
      <c r="AL702" s="63">
        <f t="shared" si="93"/>
        <v>0</v>
      </c>
      <c r="AM702" s="65">
        <f t="shared" si="93"/>
        <v>7</v>
      </c>
      <c r="AN702" s="64">
        <f t="shared" si="93"/>
        <v>0</v>
      </c>
      <c r="AO702" s="63">
        <f t="shared" si="93"/>
        <v>0.33333333333333331</v>
      </c>
      <c r="AP702" s="65">
        <f t="shared" si="93"/>
        <v>0</v>
      </c>
      <c r="AQ702" s="64">
        <f t="shared" si="93"/>
        <v>0</v>
      </c>
      <c r="AR702" s="63">
        <f t="shared" si="93"/>
        <v>0</v>
      </c>
      <c r="AS702" s="65">
        <f t="shared" si="93"/>
        <v>7.666666666666667</v>
      </c>
      <c r="AT702" s="64">
        <f t="shared" si="93"/>
        <v>0</v>
      </c>
      <c r="AU702" s="63">
        <f t="shared" si="93"/>
        <v>0</v>
      </c>
      <c r="AV702" s="65">
        <f t="shared" si="93"/>
        <v>0</v>
      </c>
      <c r="AW702" s="64">
        <f t="shared" si="93"/>
        <v>0</v>
      </c>
      <c r="AX702" s="63">
        <f t="shared" si="93"/>
        <v>0</v>
      </c>
      <c r="AY702" s="62">
        <f t="shared" si="93"/>
        <v>0</v>
      </c>
      <c r="AZ702" s="61">
        <f t="shared" si="93"/>
        <v>0</v>
      </c>
      <c r="BA702" s="61">
        <f t="shared" si="93"/>
        <v>0</v>
      </c>
      <c r="BB702" s="60">
        <f t="shared" si="93"/>
        <v>0</v>
      </c>
      <c r="BC702" s="59" t="s">
        <v>134</v>
      </c>
    </row>
    <row r="703" spans="2:62" ht="28.15" customHeight="1" x14ac:dyDescent="0.2">
      <c r="B703" s="30"/>
      <c r="C703" s="338">
        <v>1</v>
      </c>
      <c r="D703" s="212"/>
      <c r="E703" s="198"/>
      <c r="F703" s="198"/>
      <c r="G703" s="197"/>
      <c r="H703" s="358" t="s">
        <v>133</v>
      </c>
      <c r="I703" s="390">
        <v>169</v>
      </c>
      <c r="J703" s="390">
        <v>37</v>
      </c>
      <c r="K703" s="390">
        <v>7</v>
      </c>
      <c r="L703" s="42" t="s">
        <v>131</v>
      </c>
      <c r="M703" s="43" t="s">
        <v>179</v>
      </c>
      <c r="N703" s="42" t="s">
        <v>129</v>
      </c>
      <c r="O703" s="43" t="s">
        <v>1042</v>
      </c>
      <c r="P703" s="42" t="s">
        <v>128</v>
      </c>
      <c r="Q703" s="43" t="s">
        <v>1042</v>
      </c>
      <c r="R703" s="42" t="s">
        <v>127</v>
      </c>
      <c r="S703" s="43" t="s">
        <v>1582</v>
      </c>
      <c r="T703" s="42" t="s">
        <v>126</v>
      </c>
      <c r="U703" s="43" t="s">
        <v>684</v>
      </c>
      <c r="V703" s="42" t="s">
        <v>125</v>
      </c>
      <c r="W703" s="43" t="s">
        <v>735</v>
      </c>
      <c r="X703" s="42" t="s">
        <v>124</v>
      </c>
      <c r="Y703" s="43" t="s">
        <v>498</v>
      </c>
      <c r="Z703" s="42" t="s">
        <v>123</v>
      </c>
      <c r="AA703" s="43" t="s">
        <v>130</v>
      </c>
      <c r="AB703" s="196">
        <v>32</v>
      </c>
      <c r="AC703" s="43" t="s">
        <v>130</v>
      </c>
      <c r="AD703" s="196" t="s">
        <v>132</v>
      </c>
      <c r="AE703" s="58"/>
      <c r="AF703" s="421"/>
      <c r="AG703" s="421"/>
      <c r="AH703" s="279"/>
      <c r="AI703" s="306"/>
      <c r="AJ703" s="349">
        <f>SUMPRODUCT(LEN($M703:$AA706)-LEN(SUBSTITUTE($M703:$AA706,"A", "")))</f>
        <v>74</v>
      </c>
      <c r="AK703" s="352">
        <f>SUMPRODUCT(LEN($AD703:$AD706)-LEN(SUBSTITUTE($AD703:$AD706,"A", "")))</f>
        <v>1</v>
      </c>
      <c r="AL703" s="335">
        <f>SUMPRODUCT(LEN($AC703:$AC706)-LEN(SUBSTITUTE($AC703:$AC706,"A", "")))</f>
        <v>0</v>
      </c>
      <c r="AM703" s="349">
        <f>SUMPRODUCT(LEN($M703:$AA706)-LEN(SUBSTITUTE($M703:$AA706,"S", "")))</f>
        <v>21</v>
      </c>
      <c r="AN703" s="352">
        <f>SUMPRODUCT(LEN($AD703:$AD706)-LEN(SUBSTITUTE($AD703:$AD706,"S", "")))</f>
        <v>0</v>
      </c>
      <c r="AO703" s="335">
        <f>SUMPRODUCT(LEN($AC703:$AC706)-LEN(SUBSTITUTE($AC703:$AC706,"S", "")))</f>
        <v>1</v>
      </c>
      <c r="AP703" s="349">
        <f>SUMPRODUCT(LEN($M703:$AA706)-LEN(SUBSTITUTE($M703:$AA706,"F", "")))</f>
        <v>0</v>
      </c>
      <c r="AQ703" s="352">
        <f>SUMPRODUCT(LEN($AD703:$AD706)-LEN(SUBSTITUTE($AD703:$AD706,"F", "")))</f>
        <v>0</v>
      </c>
      <c r="AR703" s="335">
        <f>SUMPRODUCT(LEN($AC703:$AC706)-LEN(SUBSTITUTE($AC703:$AC706,"F", "")))</f>
        <v>0</v>
      </c>
      <c r="AS703" s="349">
        <f>SUMPRODUCT(LEN($M703:$AA706)-LEN(SUBSTITUTE($M703:$AA706,"G", "")))</f>
        <v>23</v>
      </c>
      <c r="AT703" s="352">
        <f>SUMPRODUCT(LEN($AD703:$AD706)-LEN(SUBSTITUTE($AD703:$AD706,"G", "")))</f>
        <v>0</v>
      </c>
      <c r="AU703" s="335">
        <f>SUMPRODUCT(LEN($AC703:$AC706)-LEN(SUBSTITUTE($AC703:$AC706,"G", "")))</f>
        <v>0</v>
      </c>
      <c r="AV703" s="349">
        <f>SUMPRODUCT(LEN($L703:$AA706)-LEN(SUBSTITUTE($L703:$AA706,"M", "")))</f>
        <v>0</v>
      </c>
      <c r="AW703" s="362">
        <f>SUMPRODUCT(LEN($AD703:$AD706)-LEN(SUBSTITUTE($AD703:$AD706,"M", "")))</f>
        <v>0</v>
      </c>
      <c r="AX703" s="374">
        <f>SUMPRODUCT(LEN($AC703:$AC706)-LEN(SUBSTITUTE($AC703:$AC706,"M", "")))</f>
        <v>0</v>
      </c>
      <c r="AY703" s="416">
        <f>SUMPRODUCT(LEN($AE703:$AE706)-LEN(SUBSTITUTE($AE703:$AE706,"S", "")))</f>
        <v>0</v>
      </c>
      <c r="AZ703" s="410">
        <f>SUMPRODUCT(LEN($AE703:$AE706)-LEN(SUBSTITUTE($AE703:$AE706,"F", "")))</f>
        <v>0</v>
      </c>
      <c r="BA703" s="410">
        <f>SUMPRODUCT(LEN($AE703:$AE706)-LEN(SUBSTITUTE($AE703:$AE706,"G", "")))</f>
        <v>0</v>
      </c>
      <c r="BB703" s="413">
        <f>SUMPRODUCT(LEN($AE703:$AE706)-LEN(SUBSTITUTE($AE703:$AE706,"M", "")))</f>
        <v>0</v>
      </c>
    </row>
    <row r="704" spans="2:62" ht="28.15" customHeight="1" thickBot="1" x14ac:dyDescent="0.25">
      <c r="B704" s="30"/>
      <c r="C704" s="339"/>
      <c r="D704" s="221"/>
      <c r="E704" s="195"/>
      <c r="F704" s="195"/>
      <c r="G704" s="194"/>
      <c r="H704" s="359"/>
      <c r="I704" s="391"/>
      <c r="J704" s="391"/>
      <c r="K704" s="391"/>
      <c r="L704" s="33" t="s">
        <v>122</v>
      </c>
      <c r="M704" s="55" t="s">
        <v>357</v>
      </c>
      <c r="N704" s="33" t="s">
        <v>121</v>
      </c>
      <c r="O704" s="55" t="s">
        <v>795</v>
      </c>
      <c r="P704" s="33" t="s">
        <v>120</v>
      </c>
      <c r="Q704" s="55" t="s">
        <v>527</v>
      </c>
      <c r="R704" s="33" t="s">
        <v>119</v>
      </c>
      <c r="S704" s="55" t="s">
        <v>679</v>
      </c>
      <c r="T704" s="33" t="s">
        <v>118</v>
      </c>
      <c r="U704" s="55" t="s">
        <v>726</v>
      </c>
      <c r="V704" s="33" t="s">
        <v>117</v>
      </c>
      <c r="W704" s="55" t="s">
        <v>474</v>
      </c>
      <c r="X704" s="33" t="s">
        <v>116</v>
      </c>
      <c r="Y704" s="55" t="s">
        <v>354</v>
      </c>
      <c r="Z704" s="33" t="s">
        <v>115</v>
      </c>
      <c r="AA704" s="55" t="s">
        <v>130</v>
      </c>
      <c r="AB704" s="193"/>
      <c r="AC704" s="55"/>
      <c r="AD704" s="193"/>
      <c r="AE704" s="57"/>
      <c r="AF704" s="422"/>
      <c r="AG704" s="422"/>
      <c r="AH704" s="278"/>
      <c r="AI704" s="306"/>
      <c r="AJ704" s="379"/>
      <c r="AK704" s="347"/>
      <c r="AL704" s="377"/>
      <c r="AM704" s="379"/>
      <c r="AN704" s="347"/>
      <c r="AO704" s="377"/>
      <c r="AP704" s="379"/>
      <c r="AQ704" s="347"/>
      <c r="AR704" s="377"/>
      <c r="AS704" s="379"/>
      <c r="AT704" s="347"/>
      <c r="AU704" s="377"/>
      <c r="AV704" s="379"/>
      <c r="AW704" s="372"/>
      <c r="AX704" s="375"/>
      <c r="AY704" s="417"/>
      <c r="AZ704" s="411"/>
      <c r="BA704" s="411"/>
      <c r="BB704" s="414"/>
    </row>
    <row r="705" spans="2:62" ht="28.15" customHeight="1" x14ac:dyDescent="0.2">
      <c r="B705" s="30"/>
      <c r="C705" s="340"/>
      <c r="D705" s="218"/>
      <c r="E705" s="192"/>
      <c r="F705" s="192"/>
      <c r="G705" s="191"/>
      <c r="H705" s="360">
        <v>245</v>
      </c>
      <c r="I705" s="392"/>
      <c r="J705" s="392"/>
      <c r="K705" s="392"/>
      <c r="L705" s="25" t="s">
        <v>114</v>
      </c>
      <c r="M705" s="114" t="s">
        <v>179</v>
      </c>
      <c r="N705" s="25" t="s">
        <v>112</v>
      </c>
      <c r="O705" s="114" t="s">
        <v>484</v>
      </c>
      <c r="P705" s="25" t="s">
        <v>111</v>
      </c>
      <c r="Q705" s="114" t="s">
        <v>458</v>
      </c>
      <c r="R705" s="25" t="s">
        <v>110</v>
      </c>
      <c r="S705" s="114" t="s">
        <v>795</v>
      </c>
      <c r="T705" s="25" t="s">
        <v>109</v>
      </c>
      <c r="U705" s="114" t="s">
        <v>1086</v>
      </c>
      <c r="V705" s="25" t="s">
        <v>108</v>
      </c>
      <c r="W705" s="114" t="s">
        <v>491</v>
      </c>
      <c r="X705" s="25" t="s">
        <v>107</v>
      </c>
      <c r="Y705" s="114" t="s">
        <v>354</v>
      </c>
      <c r="Z705" s="25" t="s">
        <v>106</v>
      </c>
      <c r="AA705" s="114"/>
      <c r="AB705" s="190"/>
      <c r="AC705" s="114"/>
      <c r="AD705" s="190"/>
      <c r="AE705" s="57"/>
      <c r="AF705" s="422"/>
      <c r="AG705" s="422"/>
      <c r="AH705" s="278"/>
      <c r="AI705" s="306"/>
      <c r="AJ705" s="379"/>
      <c r="AK705" s="347"/>
      <c r="AL705" s="377"/>
      <c r="AM705" s="379"/>
      <c r="AN705" s="347"/>
      <c r="AO705" s="377"/>
      <c r="AP705" s="379"/>
      <c r="AQ705" s="347"/>
      <c r="AR705" s="377"/>
      <c r="AS705" s="379"/>
      <c r="AT705" s="347"/>
      <c r="AU705" s="377"/>
      <c r="AV705" s="379"/>
      <c r="AW705" s="372"/>
      <c r="AX705" s="375"/>
      <c r="AY705" s="417"/>
      <c r="AZ705" s="411"/>
      <c r="BA705" s="411"/>
      <c r="BB705" s="414"/>
    </row>
    <row r="706" spans="2:62" ht="28.15" customHeight="1" thickBot="1" x14ac:dyDescent="0.25">
      <c r="B706" s="30"/>
      <c r="C706" s="355"/>
      <c r="D706" s="246"/>
      <c r="E706" s="200"/>
      <c r="F706" s="200"/>
      <c r="G706" s="199"/>
      <c r="H706" s="361"/>
      <c r="I706" s="393"/>
      <c r="J706" s="393"/>
      <c r="K706" s="393"/>
      <c r="L706" s="50" t="s">
        <v>105</v>
      </c>
      <c r="M706" s="51" t="s">
        <v>357</v>
      </c>
      <c r="N706" s="50" t="s">
        <v>104</v>
      </c>
      <c r="O706" s="51" t="s">
        <v>484</v>
      </c>
      <c r="P706" s="50" t="s">
        <v>103</v>
      </c>
      <c r="Q706" s="51" t="s">
        <v>527</v>
      </c>
      <c r="R706" s="50" t="s">
        <v>102</v>
      </c>
      <c r="S706" s="51" t="s">
        <v>1581</v>
      </c>
      <c r="T706" s="50">
        <v>20</v>
      </c>
      <c r="U706" s="51" t="s">
        <v>815</v>
      </c>
      <c r="V706" s="50" t="s">
        <v>101</v>
      </c>
      <c r="W706" s="51" t="s">
        <v>498</v>
      </c>
      <c r="X706" s="50" t="s">
        <v>100</v>
      </c>
      <c r="Y706" s="51" t="s">
        <v>354</v>
      </c>
      <c r="Z706" s="50" t="s">
        <v>99</v>
      </c>
      <c r="AA706" s="51"/>
      <c r="AB706" s="187"/>
      <c r="AC706" s="51"/>
      <c r="AD706" s="187"/>
      <c r="AE706" s="56"/>
      <c r="AF706" s="424"/>
      <c r="AG706" s="424"/>
      <c r="AH706" s="280"/>
      <c r="AI706" s="306"/>
      <c r="AJ706" s="380"/>
      <c r="AK706" s="381"/>
      <c r="AL706" s="378"/>
      <c r="AM706" s="380"/>
      <c r="AN706" s="381"/>
      <c r="AO706" s="378"/>
      <c r="AP706" s="380"/>
      <c r="AQ706" s="381"/>
      <c r="AR706" s="378"/>
      <c r="AS706" s="380"/>
      <c r="AT706" s="381"/>
      <c r="AU706" s="378"/>
      <c r="AV706" s="380"/>
      <c r="AW706" s="373"/>
      <c r="AX706" s="376"/>
      <c r="AY706" s="418"/>
      <c r="AZ706" s="412"/>
      <c r="BA706" s="412"/>
      <c r="BB706" s="415"/>
    </row>
    <row r="707" spans="2:62" ht="28.15" customHeight="1" x14ac:dyDescent="0.2">
      <c r="B707" s="30"/>
      <c r="C707" s="338">
        <v>2</v>
      </c>
      <c r="D707" s="212"/>
      <c r="E707" s="198"/>
      <c r="F707" s="198"/>
      <c r="G707" s="197"/>
      <c r="H707" s="358"/>
      <c r="I707" s="390"/>
      <c r="J707" s="390"/>
      <c r="K707" s="390"/>
      <c r="L707" s="42" t="s">
        <v>131</v>
      </c>
      <c r="M707" s="43"/>
      <c r="N707" s="42" t="s">
        <v>129</v>
      </c>
      <c r="O707" s="43"/>
      <c r="P707" s="42" t="s">
        <v>128</v>
      </c>
      <c r="Q707" s="43"/>
      <c r="R707" s="42" t="s">
        <v>127</v>
      </c>
      <c r="S707" s="43"/>
      <c r="T707" s="42" t="s">
        <v>126</v>
      </c>
      <c r="U707" s="43"/>
      <c r="V707" s="42" t="s">
        <v>125</v>
      </c>
      <c r="W707" s="43"/>
      <c r="X707" s="42" t="s">
        <v>124</v>
      </c>
      <c r="Y707" s="43"/>
      <c r="Z707" s="42" t="s">
        <v>123</v>
      </c>
      <c r="AA707" s="43"/>
      <c r="AB707" s="196"/>
      <c r="AC707" s="43"/>
      <c r="AD707" s="196"/>
      <c r="AE707" s="39"/>
      <c r="AF707" s="421"/>
      <c r="AG707" s="421"/>
      <c r="AH707" s="279"/>
      <c r="AI707" s="306"/>
      <c r="AJ707" s="349">
        <f>SUMPRODUCT(LEN($M707:$AA710)-LEN(SUBSTITUTE($M707:$AA710,"A", "")))</f>
        <v>0</v>
      </c>
      <c r="AK707" s="352">
        <f>SUMPRODUCT(LEN($AD707:$AD710)-LEN(SUBSTITUTE($AD707:$AD710,"A", "")))</f>
        <v>0</v>
      </c>
      <c r="AL707" s="335">
        <f>SUMPRODUCT(LEN($AC707:$AC710)-LEN(SUBSTITUTE($AC707:$AC710,"A", "")))</f>
        <v>0</v>
      </c>
      <c r="AM707" s="349">
        <f>SUMPRODUCT(LEN($M707:$AA710)-LEN(SUBSTITUTE($M707:$AA710,"S", "")))</f>
        <v>0</v>
      </c>
      <c r="AN707" s="352">
        <f>SUMPRODUCT(LEN($AD707:$AD710)-LEN(SUBSTITUTE($AD707:$AD710,"S", "")))</f>
        <v>0</v>
      </c>
      <c r="AO707" s="335">
        <f>SUMPRODUCT(LEN($AC707:$AC710)-LEN(SUBSTITUTE($AC707:$AC710,"S", "")))</f>
        <v>0</v>
      </c>
      <c r="AP707" s="349">
        <f>SUMPRODUCT(LEN($M707:$AA710)-LEN(SUBSTITUTE($M707:$AA710,"F", "")))</f>
        <v>0</v>
      </c>
      <c r="AQ707" s="352">
        <f>SUMPRODUCT(LEN($AD707:$AD710)-LEN(SUBSTITUTE($AD707:$AD710,"F", "")))</f>
        <v>0</v>
      </c>
      <c r="AR707" s="335">
        <f>SUMPRODUCT(LEN($AC707:$AC710)-LEN(SUBSTITUTE($AC707:$AC710,"F", "")))</f>
        <v>0</v>
      </c>
      <c r="AS707" s="349">
        <f>SUMPRODUCT(LEN($M707:$AA710)-LEN(SUBSTITUTE($M707:$AA710,"G", "")))</f>
        <v>0</v>
      </c>
      <c r="AT707" s="352">
        <f>SUMPRODUCT(LEN($AD707:$AD710)-LEN(SUBSTITUTE($AD707:$AD710,"G", "")))</f>
        <v>0</v>
      </c>
      <c r="AU707" s="335">
        <f>SUMPRODUCT(LEN($AC707:$AC710)-LEN(SUBSTITUTE($AC707:$AC710,"G", "")))</f>
        <v>0</v>
      </c>
      <c r="AV707" s="349">
        <f>SUMPRODUCT(LEN($L707:$AA710)-LEN(SUBSTITUTE($L707:$AA710,"M", "")))</f>
        <v>0</v>
      </c>
      <c r="AW707" s="362">
        <f>SUMPRODUCT(LEN($AD707:$AD710)-LEN(SUBSTITUTE($AD707:$AD710,"M", "")))</f>
        <v>0</v>
      </c>
      <c r="AX707" s="374">
        <f>SUMPRODUCT(LEN($AC707:$AC710)-LEN(SUBSTITUTE($AC707:$AC710,"M", "")))</f>
        <v>0</v>
      </c>
      <c r="AY707" s="416">
        <f>SUMPRODUCT(LEN($AE707:$AE710)-LEN(SUBSTITUTE($AE707:$AE710,"S", "")))</f>
        <v>0</v>
      </c>
      <c r="AZ707" s="410">
        <f>SUMPRODUCT(LEN($AE707:$AE710)-LEN(SUBSTITUTE($AE707:$AE710,"F", "")))</f>
        <v>0</v>
      </c>
      <c r="BA707" s="410">
        <f>SUMPRODUCT(LEN($AE707:$AE710)-LEN(SUBSTITUTE($AE707:$AE710,"G", "")))</f>
        <v>0</v>
      </c>
      <c r="BB707" s="413">
        <f>SUMPRODUCT(LEN($AE707:$AE710)-LEN(SUBSTITUTE($AE707:$AE710,"M", "")))</f>
        <v>0</v>
      </c>
    </row>
    <row r="708" spans="2:62" ht="28.15" customHeight="1" thickBot="1" x14ac:dyDescent="0.25">
      <c r="B708" s="30"/>
      <c r="C708" s="339"/>
      <c r="D708" s="221"/>
      <c r="E708" s="195"/>
      <c r="F708" s="195"/>
      <c r="G708" s="194"/>
      <c r="H708" s="359"/>
      <c r="I708" s="391"/>
      <c r="J708" s="391"/>
      <c r="K708" s="391"/>
      <c r="L708" s="33" t="s">
        <v>122</v>
      </c>
      <c r="M708" s="55"/>
      <c r="N708" s="33" t="s">
        <v>121</v>
      </c>
      <c r="O708" s="55"/>
      <c r="P708" s="33" t="s">
        <v>120</v>
      </c>
      <c r="Q708" s="55"/>
      <c r="R708" s="33" t="s">
        <v>119</v>
      </c>
      <c r="S708" s="55"/>
      <c r="T708" s="33" t="s">
        <v>118</v>
      </c>
      <c r="U708" s="55"/>
      <c r="V708" s="33" t="s">
        <v>117</v>
      </c>
      <c r="W708" s="55"/>
      <c r="X708" s="33" t="s">
        <v>116</v>
      </c>
      <c r="Y708" s="55"/>
      <c r="Z708" s="33" t="s">
        <v>115</v>
      </c>
      <c r="AA708" s="55"/>
      <c r="AB708" s="193"/>
      <c r="AC708" s="55"/>
      <c r="AD708" s="193"/>
      <c r="AE708" s="22"/>
      <c r="AF708" s="422"/>
      <c r="AG708" s="422"/>
      <c r="AH708" s="278"/>
      <c r="AI708" s="306"/>
      <c r="AJ708" s="379"/>
      <c r="AK708" s="347"/>
      <c r="AL708" s="377"/>
      <c r="AM708" s="379"/>
      <c r="AN708" s="347"/>
      <c r="AO708" s="377"/>
      <c r="AP708" s="379"/>
      <c r="AQ708" s="347"/>
      <c r="AR708" s="377"/>
      <c r="AS708" s="379"/>
      <c r="AT708" s="347"/>
      <c r="AU708" s="377"/>
      <c r="AV708" s="379"/>
      <c r="AW708" s="372"/>
      <c r="AX708" s="375"/>
      <c r="AY708" s="417"/>
      <c r="AZ708" s="411"/>
      <c r="BA708" s="411"/>
      <c r="BB708" s="414"/>
    </row>
    <row r="709" spans="2:62" ht="28.15" customHeight="1" x14ac:dyDescent="0.2">
      <c r="B709" s="30"/>
      <c r="C709" s="340"/>
      <c r="D709" s="218"/>
      <c r="E709" s="192"/>
      <c r="F709" s="192"/>
      <c r="G709" s="191"/>
      <c r="H709" s="360"/>
      <c r="I709" s="392"/>
      <c r="J709" s="392"/>
      <c r="K709" s="392"/>
      <c r="L709" s="25" t="s">
        <v>114</v>
      </c>
      <c r="M709" s="114"/>
      <c r="N709" s="25" t="s">
        <v>112</v>
      </c>
      <c r="O709" s="114"/>
      <c r="P709" s="25" t="s">
        <v>111</v>
      </c>
      <c r="Q709" s="114"/>
      <c r="R709" s="25" t="s">
        <v>110</v>
      </c>
      <c r="S709" s="114"/>
      <c r="T709" s="25" t="s">
        <v>109</v>
      </c>
      <c r="U709" s="114"/>
      <c r="V709" s="25" t="s">
        <v>108</v>
      </c>
      <c r="W709" s="114"/>
      <c r="X709" s="25" t="s">
        <v>107</v>
      </c>
      <c r="Y709" s="114"/>
      <c r="Z709" s="25" t="s">
        <v>106</v>
      </c>
      <c r="AA709" s="114"/>
      <c r="AB709" s="190"/>
      <c r="AC709" s="114"/>
      <c r="AD709" s="190"/>
      <c r="AE709" s="22"/>
      <c r="AF709" s="422"/>
      <c r="AG709" s="422"/>
      <c r="AH709" s="278"/>
      <c r="AI709" s="306"/>
      <c r="AJ709" s="379"/>
      <c r="AK709" s="347"/>
      <c r="AL709" s="377"/>
      <c r="AM709" s="379"/>
      <c r="AN709" s="347"/>
      <c r="AO709" s="377"/>
      <c r="AP709" s="379"/>
      <c r="AQ709" s="347"/>
      <c r="AR709" s="377"/>
      <c r="AS709" s="379"/>
      <c r="AT709" s="347"/>
      <c r="AU709" s="377"/>
      <c r="AV709" s="379"/>
      <c r="AW709" s="372"/>
      <c r="AX709" s="375"/>
      <c r="AY709" s="417"/>
      <c r="AZ709" s="411"/>
      <c r="BA709" s="411"/>
      <c r="BB709" s="414"/>
    </row>
    <row r="710" spans="2:62" ht="28.15" customHeight="1" thickBot="1" x14ac:dyDescent="0.25">
      <c r="B710" s="30"/>
      <c r="C710" s="355"/>
      <c r="D710" s="246"/>
      <c r="E710" s="200"/>
      <c r="F710" s="200"/>
      <c r="G710" s="199"/>
      <c r="H710" s="361"/>
      <c r="I710" s="393"/>
      <c r="J710" s="393"/>
      <c r="K710" s="393"/>
      <c r="L710" s="50" t="s">
        <v>105</v>
      </c>
      <c r="M710" s="51"/>
      <c r="N710" s="50" t="s">
        <v>104</v>
      </c>
      <c r="O710" s="51"/>
      <c r="P710" s="50" t="s">
        <v>103</v>
      </c>
      <c r="Q710" s="51"/>
      <c r="R710" s="50" t="s">
        <v>102</v>
      </c>
      <c r="S710" s="51"/>
      <c r="T710" s="50">
        <v>20</v>
      </c>
      <c r="U710" s="51"/>
      <c r="V710" s="50" t="s">
        <v>101</v>
      </c>
      <c r="W710" s="51"/>
      <c r="X710" s="50" t="s">
        <v>100</v>
      </c>
      <c r="Y710" s="51"/>
      <c r="Z710" s="50" t="s">
        <v>99</v>
      </c>
      <c r="AA710" s="51"/>
      <c r="AB710" s="187"/>
      <c r="AC710" s="51"/>
      <c r="AD710" s="187"/>
      <c r="AE710" s="48"/>
      <c r="AF710" s="424"/>
      <c r="AG710" s="424"/>
      <c r="AH710" s="280"/>
      <c r="AI710" s="306"/>
      <c r="AJ710" s="380"/>
      <c r="AK710" s="381"/>
      <c r="AL710" s="378"/>
      <c r="AM710" s="380"/>
      <c r="AN710" s="381"/>
      <c r="AO710" s="378"/>
      <c r="AP710" s="380"/>
      <c r="AQ710" s="381"/>
      <c r="AR710" s="378"/>
      <c r="AS710" s="380"/>
      <c r="AT710" s="381"/>
      <c r="AU710" s="378"/>
      <c r="AV710" s="380"/>
      <c r="AW710" s="373"/>
      <c r="AX710" s="376"/>
      <c r="AY710" s="418"/>
      <c r="AZ710" s="412"/>
      <c r="BA710" s="412"/>
      <c r="BB710" s="415"/>
    </row>
    <row r="711" spans="2:62" ht="28.15" customHeight="1" x14ac:dyDescent="0.2">
      <c r="B711" s="30"/>
      <c r="C711" s="338">
        <v>3</v>
      </c>
      <c r="D711" s="212"/>
      <c r="E711" s="198"/>
      <c r="F711" s="198"/>
      <c r="G711" s="197"/>
      <c r="H711" s="358"/>
      <c r="I711" s="390"/>
      <c r="J711" s="390"/>
      <c r="K711" s="390"/>
      <c r="L711" s="42" t="s">
        <v>131</v>
      </c>
      <c r="M711" s="43"/>
      <c r="N711" s="42" t="s">
        <v>129</v>
      </c>
      <c r="O711" s="43"/>
      <c r="P711" s="42" t="s">
        <v>128</v>
      </c>
      <c r="Q711" s="43"/>
      <c r="R711" s="42" t="s">
        <v>127</v>
      </c>
      <c r="S711" s="43"/>
      <c r="T711" s="42" t="s">
        <v>126</v>
      </c>
      <c r="U711" s="43"/>
      <c r="V711" s="42" t="s">
        <v>125</v>
      </c>
      <c r="W711" s="43"/>
      <c r="X711" s="42" t="s">
        <v>124</v>
      </c>
      <c r="Y711" s="43"/>
      <c r="Z711" s="42" t="s">
        <v>123</v>
      </c>
      <c r="AA711" s="43"/>
      <c r="AB711" s="196"/>
      <c r="AC711" s="43"/>
      <c r="AD711" s="196"/>
      <c r="AE711" s="39"/>
      <c r="AF711" s="421"/>
      <c r="AG711" s="421"/>
      <c r="AH711" s="279"/>
      <c r="AI711" s="306"/>
      <c r="AJ711" s="349">
        <f>SUMPRODUCT(LEN($M711:$AA714)-LEN(SUBSTITUTE($M711:$AA714,"A", "")))</f>
        <v>0</v>
      </c>
      <c r="AK711" s="352">
        <f>SUMPRODUCT(LEN($AD711:$AD714)-LEN(SUBSTITUTE($AD711:$AD714,"A", "")))</f>
        <v>0</v>
      </c>
      <c r="AL711" s="335">
        <f>SUMPRODUCT(LEN($AC711:$AC714)-LEN(SUBSTITUTE($AC711:$AC714,"A", "")))</f>
        <v>0</v>
      </c>
      <c r="AM711" s="349">
        <f>SUMPRODUCT(LEN($M711:$AA714)-LEN(SUBSTITUTE($M711:$AA714,"S", "")))</f>
        <v>0</v>
      </c>
      <c r="AN711" s="352">
        <f>SUMPRODUCT(LEN($AD711:$AD714)-LEN(SUBSTITUTE($AD711:$AD714,"S", "")))</f>
        <v>0</v>
      </c>
      <c r="AO711" s="335">
        <f>SUMPRODUCT(LEN($AC711:$AC714)-LEN(SUBSTITUTE($AC711:$AC714,"S", "")))</f>
        <v>0</v>
      </c>
      <c r="AP711" s="349">
        <f>SUMPRODUCT(LEN($M711:$AA714)-LEN(SUBSTITUTE($M711:$AA714,"F", "")))</f>
        <v>0</v>
      </c>
      <c r="AQ711" s="352">
        <f>SUMPRODUCT(LEN($AD711:$AD714)-LEN(SUBSTITUTE($AD711:$AD714,"F", "")))</f>
        <v>0</v>
      </c>
      <c r="AR711" s="335">
        <f>SUMPRODUCT(LEN($AC711:$AC714)-LEN(SUBSTITUTE($AC711:$AC714,"F", "")))</f>
        <v>0</v>
      </c>
      <c r="AS711" s="349">
        <f>SUMPRODUCT(LEN($M711:$AA714)-LEN(SUBSTITUTE($M711:$AA714,"G", "")))</f>
        <v>0</v>
      </c>
      <c r="AT711" s="352">
        <f>SUMPRODUCT(LEN($AD711:$AD714)-LEN(SUBSTITUTE($AD711:$AD714,"G", "")))</f>
        <v>0</v>
      </c>
      <c r="AU711" s="335">
        <f>SUMPRODUCT(LEN($AC711:$AC714)-LEN(SUBSTITUTE($AC711:$AC714,"G", "")))</f>
        <v>0</v>
      </c>
      <c r="AV711" s="349">
        <f>SUMPRODUCT(LEN($L711:$AA714)-LEN(SUBSTITUTE($L711:$AA714,"M", "")))</f>
        <v>0</v>
      </c>
      <c r="AW711" s="362">
        <f>SUMPRODUCT(LEN($AD711:$AD714)-LEN(SUBSTITUTE($AD711:$AD714,"M", "")))</f>
        <v>0</v>
      </c>
      <c r="AX711" s="374">
        <f>SUMPRODUCT(LEN($AC711:$AC714)-LEN(SUBSTITUTE($AC711:$AC714,"M", "")))</f>
        <v>0</v>
      </c>
      <c r="AY711" s="416">
        <f>SUMPRODUCT(LEN($AE711:$AE714)-LEN(SUBSTITUTE($AE711:$AE714,"S", "")))</f>
        <v>0</v>
      </c>
      <c r="AZ711" s="410">
        <f>SUMPRODUCT(LEN($AE711:$AE714)-LEN(SUBSTITUTE($AE711:$AE714,"F", "")))</f>
        <v>0</v>
      </c>
      <c r="BA711" s="410">
        <f>SUMPRODUCT(LEN($AE711:$AE714)-LEN(SUBSTITUTE($AE711:$AE714,"G", "")))</f>
        <v>0</v>
      </c>
      <c r="BB711" s="413">
        <f>SUMPRODUCT(LEN($AE711:$AE714)-LEN(SUBSTITUTE($AE711:$AE714,"M", "")))</f>
        <v>0</v>
      </c>
    </row>
    <row r="712" spans="2:62" ht="28.15" customHeight="1" thickBot="1" x14ac:dyDescent="0.25">
      <c r="B712" s="30"/>
      <c r="C712" s="339"/>
      <c r="D712" s="221"/>
      <c r="E712" s="195"/>
      <c r="F712" s="195"/>
      <c r="G712" s="194"/>
      <c r="H712" s="359"/>
      <c r="I712" s="391"/>
      <c r="J712" s="391"/>
      <c r="K712" s="391"/>
      <c r="L712" s="33" t="s">
        <v>122</v>
      </c>
      <c r="M712" s="55"/>
      <c r="N712" s="33" t="s">
        <v>121</v>
      </c>
      <c r="O712" s="55"/>
      <c r="P712" s="33" t="s">
        <v>120</v>
      </c>
      <c r="Q712" s="55"/>
      <c r="R712" s="33" t="s">
        <v>119</v>
      </c>
      <c r="S712" s="55"/>
      <c r="T712" s="33" t="s">
        <v>118</v>
      </c>
      <c r="U712" s="55"/>
      <c r="V712" s="33" t="s">
        <v>117</v>
      </c>
      <c r="W712" s="55"/>
      <c r="X712" s="33" t="s">
        <v>116</v>
      </c>
      <c r="Y712" s="55"/>
      <c r="Z712" s="33" t="s">
        <v>115</v>
      </c>
      <c r="AA712" s="55"/>
      <c r="AB712" s="193"/>
      <c r="AC712" s="55"/>
      <c r="AD712" s="193"/>
      <c r="AE712" s="22"/>
      <c r="AF712" s="422"/>
      <c r="AG712" s="422"/>
      <c r="AH712" s="278"/>
      <c r="AI712" s="306"/>
      <c r="AJ712" s="379"/>
      <c r="AK712" s="347"/>
      <c r="AL712" s="377"/>
      <c r="AM712" s="379"/>
      <c r="AN712" s="347"/>
      <c r="AO712" s="377"/>
      <c r="AP712" s="379"/>
      <c r="AQ712" s="347"/>
      <c r="AR712" s="377"/>
      <c r="AS712" s="379"/>
      <c r="AT712" s="347"/>
      <c r="AU712" s="377"/>
      <c r="AV712" s="379"/>
      <c r="AW712" s="372"/>
      <c r="AX712" s="375"/>
      <c r="AY712" s="417"/>
      <c r="AZ712" s="411"/>
      <c r="BA712" s="411"/>
      <c r="BB712" s="414"/>
    </row>
    <row r="713" spans="2:62" ht="28.15" customHeight="1" x14ac:dyDescent="0.2">
      <c r="B713" s="30"/>
      <c r="C713" s="340"/>
      <c r="D713" s="218"/>
      <c r="E713" s="192"/>
      <c r="F713" s="192"/>
      <c r="G713" s="191"/>
      <c r="H713" s="360"/>
      <c r="I713" s="392"/>
      <c r="J713" s="392"/>
      <c r="K713" s="392"/>
      <c r="L713" s="25" t="s">
        <v>114</v>
      </c>
      <c r="M713" s="114"/>
      <c r="N713" s="25" t="s">
        <v>112</v>
      </c>
      <c r="O713" s="114"/>
      <c r="P713" s="25" t="s">
        <v>111</v>
      </c>
      <c r="Q713" s="114"/>
      <c r="R713" s="25" t="s">
        <v>110</v>
      </c>
      <c r="S713" s="114"/>
      <c r="T713" s="25" t="s">
        <v>109</v>
      </c>
      <c r="U713" s="114"/>
      <c r="V713" s="25" t="s">
        <v>108</v>
      </c>
      <c r="W713" s="114"/>
      <c r="X713" s="25" t="s">
        <v>107</v>
      </c>
      <c r="Y713" s="114"/>
      <c r="Z713" s="25" t="s">
        <v>106</v>
      </c>
      <c r="AA713" s="114"/>
      <c r="AB713" s="190"/>
      <c r="AC713" s="114"/>
      <c r="AD713" s="190"/>
      <c r="AE713" s="22"/>
      <c r="AF713" s="422"/>
      <c r="AG713" s="422"/>
      <c r="AH713" s="278"/>
      <c r="AI713" s="306"/>
      <c r="AJ713" s="379"/>
      <c r="AK713" s="347"/>
      <c r="AL713" s="377"/>
      <c r="AM713" s="379"/>
      <c r="AN713" s="347"/>
      <c r="AO713" s="377"/>
      <c r="AP713" s="379"/>
      <c r="AQ713" s="347"/>
      <c r="AR713" s="377"/>
      <c r="AS713" s="379"/>
      <c r="AT713" s="347"/>
      <c r="AU713" s="377"/>
      <c r="AV713" s="379"/>
      <c r="AW713" s="372"/>
      <c r="AX713" s="375"/>
      <c r="AY713" s="417"/>
      <c r="AZ713" s="411"/>
      <c r="BA713" s="411"/>
      <c r="BB713" s="414"/>
    </row>
    <row r="714" spans="2:62" ht="28.15" customHeight="1" thickBot="1" x14ac:dyDescent="0.25">
      <c r="B714" s="20"/>
      <c r="C714" s="341"/>
      <c r="D714" s="215"/>
      <c r="E714" s="189"/>
      <c r="F714" s="189"/>
      <c r="G714" s="188"/>
      <c r="H714" s="361"/>
      <c r="I714" s="394"/>
      <c r="J714" s="394"/>
      <c r="K714" s="394"/>
      <c r="L714" s="15" t="s">
        <v>105</v>
      </c>
      <c r="M714" s="16"/>
      <c r="N714" s="15" t="s">
        <v>104</v>
      </c>
      <c r="O714" s="16"/>
      <c r="P714" s="15" t="s">
        <v>103</v>
      </c>
      <c r="Q714" s="16"/>
      <c r="R714" s="15" t="s">
        <v>102</v>
      </c>
      <c r="S714" s="16"/>
      <c r="T714" s="15">
        <v>20</v>
      </c>
      <c r="U714" s="16"/>
      <c r="V714" s="15" t="s">
        <v>101</v>
      </c>
      <c r="W714" s="16"/>
      <c r="X714" s="15" t="s">
        <v>100</v>
      </c>
      <c r="Y714" s="16"/>
      <c r="Z714" s="15" t="s">
        <v>99</v>
      </c>
      <c r="AA714" s="16"/>
      <c r="AB714" s="187"/>
      <c r="AC714" s="16"/>
      <c r="AD714" s="186"/>
      <c r="AE714" s="11"/>
      <c r="AF714" s="423"/>
      <c r="AG714" s="423"/>
      <c r="AH714" s="277"/>
      <c r="AI714" s="306"/>
      <c r="AJ714" s="380"/>
      <c r="AK714" s="381"/>
      <c r="AL714" s="378"/>
      <c r="AM714" s="380"/>
      <c r="AN714" s="381"/>
      <c r="AO714" s="378"/>
      <c r="AP714" s="380"/>
      <c r="AQ714" s="381"/>
      <c r="AR714" s="378"/>
      <c r="AS714" s="380"/>
      <c r="AT714" s="381"/>
      <c r="AU714" s="378"/>
      <c r="AV714" s="380"/>
      <c r="AW714" s="373"/>
      <c r="AX714" s="376"/>
      <c r="AY714" s="418"/>
      <c r="AZ714" s="412"/>
      <c r="BA714" s="412"/>
      <c r="BB714" s="415"/>
    </row>
    <row r="715" spans="2:62" ht="85.9" customHeight="1" thickTop="1" thickBot="1" x14ac:dyDescent="0.35">
      <c r="B715" s="113" t="s">
        <v>173</v>
      </c>
      <c r="C715" s="103" t="s">
        <v>172</v>
      </c>
      <c r="D715" s="108" t="s">
        <v>171</v>
      </c>
      <c r="E715" s="211" t="s">
        <v>170</v>
      </c>
      <c r="F715" s="210"/>
      <c r="G715" s="209"/>
      <c r="H715" s="109" t="s">
        <v>169</v>
      </c>
      <c r="I715" s="108" t="s">
        <v>96</v>
      </c>
      <c r="J715" s="108" t="s">
        <v>168</v>
      </c>
      <c r="K715" s="108" t="s">
        <v>97</v>
      </c>
      <c r="L715" s="365" t="s">
        <v>167</v>
      </c>
      <c r="M715" s="366"/>
      <c r="N715" s="365" t="s">
        <v>166</v>
      </c>
      <c r="O715" s="366"/>
      <c r="P715" s="365" t="s">
        <v>166</v>
      </c>
      <c r="Q715" s="367"/>
      <c r="R715" s="365" t="s">
        <v>166</v>
      </c>
      <c r="S715" s="367"/>
      <c r="T715" s="365" t="s">
        <v>166</v>
      </c>
      <c r="U715" s="367"/>
      <c r="V715" s="365" t="s">
        <v>166</v>
      </c>
      <c r="W715" s="367"/>
      <c r="X715" s="365" t="s">
        <v>166</v>
      </c>
      <c r="Y715" s="367"/>
      <c r="Z715" s="365" t="s">
        <v>166</v>
      </c>
      <c r="AA715" s="367"/>
      <c r="AB715" s="368" t="s">
        <v>165</v>
      </c>
      <c r="AC715" s="367"/>
      <c r="AD715" s="109" t="s">
        <v>164</v>
      </c>
      <c r="AE715" s="109" t="s">
        <v>163</v>
      </c>
      <c r="AF715" s="108" t="s">
        <v>162</v>
      </c>
      <c r="AG715" s="108" t="s">
        <v>161</v>
      </c>
      <c r="AH715" s="286" t="s">
        <v>160</v>
      </c>
      <c r="AI715" s="293"/>
      <c r="AJ715" s="104" t="s">
        <v>159</v>
      </c>
      <c r="AK715" s="103" t="s">
        <v>158</v>
      </c>
      <c r="AL715" s="102" t="s">
        <v>157</v>
      </c>
      <c r="AM715" s="104" t="s">
        <v>156</v>
      </c>
      <c r="AN715" s="103" t="s">
        <v>155</v>
      </c>
      <c r="AO715" s="102" t="s">
        <v>154</v>
      </c>
      <c r="AP715" s="104" t="s">
        <v>153</v>
      </c>
      <c r="AQ715" s="103" t="s">
        <v>152</v>
      </c>
      <c r="AR715" s="105" t="s">
        <v>151</v>
      </c>
      <c r="AS715" s="104" t="s">
        <v>150</v>
      </c>
      <c r="AT715" s="103" t="s">
        <v>149</v>
      </c>
      <c r="AU715" s="102" t="s">
        <v>148</v>
      </c>
      <c r="AV715" s="104" t="s">
        <v>147</v>
      </c>
      <c r="AW715" s="103" t="s">
        <v>146</v>
      </c>
      <c r="AX715" s="102" t="s">
        <v>145</v>
      </c>
      <c r="AY715" s="101" t="s">
        <v>144</v>
      </c>
      <c r="AZ715" s="100" t="s">
        <v>143</v>
      </c>
      <c r="BA715" s="100" t="s">
        <v>142</v>
      </c>
      <c r="BB715" s="99" t="s">
        <v>141</v>
      </c>
    </row>
    <row r="716" spans="2:62" ht="48" thickBot="1" x14ac:dyDescent="0.3">
      <c r="B716" s="98" t="s">
        <v>194</v>
      </c>
      <c r="C716" s="97"/>
      <c r="D716" s="208">
        <v>245</v>
      </c>
      <c r="E716" s="425">
        <v>3410.79</v>
      </c>
      <c r="F716" s="426"/>
      <c r="G716" s="427"/>
      <c r="H716" s="95" t="s">
        <v>139</v>
      </c>
      <c r="I716" s="94"/>
      <c r="J716" s="94"/>
      <c r="K716" s="93"/>
      <c r="L716" s="92"/>
      <c r="M716" s="88"/>
      <c r="N716" s="92"/>
      <c r="O716" s="88"/>
      <c r="P716" s="92"/>
      <c r="Q716" s="88"/>
      <c r="R716" s="92"/>
      <c r="S716" s="88"/>
      <c r="T716" s="92"/>
      <c r="U716" s="88"/>
      <c r="V716" s="92"/>
      <c r="W716" s="88"/>
      <c r="X716" s="92"/>
      <c r="Y716" s="88"/>
      <c r="Z716" s="92"/>
      <c r="AA716" s="207"/>
      <c r="AB716" s="90" t="s">
        <v>138</v>
      </c>
      <c r="AC716" s="88"/>
      <c r="AD716" s="88"/>
      <c r="AE716" s="88"/>
      <c r="AF716" s="87"/>
      <c r="AG716" s="87"/>
      <c r="AH716" s="285"/>
      <c r="AI716" s="66" t="s">
        <v>137</v>
      </c>
      <c r="AJ716" s="85">
        <f t="shared" ref="AJ716:BB716" si="94">SUM(AJ718:AJ729)</f>
        <v>25</v>
      </c>
      <c r="AK716" s="84">
        <f t="shared" si="94"/>
        <v>2</v>
      </c>
      <c r="AL716" s="83">
        <f t="shared" si="94"/>
        <v>0</v>
      </c>
      <c r="AM716" s="85">
        <f t="shared" si="94"/>
        <v>6</v>
      </c>
      <c r="AN716" s="84">
        <f t="shared" si="94"/>
        <v>0</v>
      </c>
      <c r="AO716" s="83">
        <f t="shared" si="94"/>
        <v>0</v>
      </c>
      <c r="AP716" s="85">
        <f t="shared" si="94"/>
        <v>0</v>
      </c>
      <c r="AQ716" s="84">
        <f t="shared" si="94"/>
        <v>0</v>
      </c>
      <c r="AR716" s="83">
        <f t="shared" si="94"/>
        <v>0</v>
      </c>
      <c r="AS716" s="85">
        <f t="shared" si="94"/>
        <v>5</v>
      </c>
      <c r="AT716" s="84">
        <f t="shared" si="94"/>
        <v>0</v>
      </c>
      <c r="AU716" s="83">
        <f t="shared" si="94"/>
        <v>0</v>
      </c>
      <c r="AV716" s="85">
        <f t="shared" si="94"/>
        <v>5</v>
      </c>
      <c r="AW716" s="84">
        <f t="shared" si="94"/>
        <v>0</v>
      </c>
      <c r="AX716" s="83">
        <f t="shared" si="94"/>
        <v>0</v>
      </c>
      <c r="AY716" s="82">
        <f t="shared" si="94"/>
        <v>0</v>
      </c>
      <c r="AZ716" s="81">
        <f t="shared" si="94"/>
        <v>0</v>
      </c>
      <c r="BA716" s="81">
        <f t="shared" si="94"/>
        <v>0</v>
      </c>
      <c r="BB716" s="80">
        <f t="shared" si="94"/>
        <v>0</v>
      </c>
      <c r="BC716" s="79" t="s">
        <v>136</v>
      </c>
      <c r="BF716" s="5">
        <f>SUM(AJ716:AL716)/$BG$5</f>
        <v>27</v>
      </c>
      <c r="BG716" s="5">
        <f>SUM(AM716:AO716,AY716)/$BG$5</f>
        <v>6</v>
      </c>
      <c r="BH716" s="5">
        <f>SUM(AP716:AR716,AZ716)/$BG$5</f>
        <v>0</v>
      </c>
      <c r="BI716" s="5">
        <f>SUM(AS716:AU716,BA716)/$BG$5</f>
        <v>5</v>
      </c>
      <c r="BJ716" s="5">
        <f>SUM(AV716:AX716,BB716)/$BG$5</f>
        <v>5</v>
      </c>
    </row>
    <row r="717" spans="2:62" ht="37.5" thickBot="1" x14ac:dyDescent="0.3">
      <c r="B717" s="78"/>
      <c r="C717" s="77"/>
      <c r="D717" s="206"/>
      <c r="E717" s="205"/>
      <c r="F717" s="205"/>
      <c r="G717" s="204"/>
      <c r="H717" s="73"/>
      <c r="I717" s="70"/>
      <c r="J717" s="70"/>
      <c r="K717" s="72"/>
      <c r="L717" s="70"/>
      <c r="M717" s="69"/>
      <c r="N717" s="70"/>
      <c r="O717" s="69"/>
      <c r="P717" s="70"/>
      <c r="Q717" s="69"/>
      <c r="R717" s="70"/>
      <c r="S717" s="69"/>
      <c r="T717" s="70"/>
      <c r="U717" s="69"/>
      <c r="V717" s="70"/>
      <c r="W717" s="69"/>
      <c r="X717" s="70"/>
      <c r="Y717" s="69"/>
      <c r="Z717" s="70"/>
      <c r="AA717" s="69"/>
      <c r="AB717" s="71"/>
      <c r="AC717" s="69"/>
      <c r="AD717" s="69"/>
      <c r="AE717" s="69"/>
      <c r="AF717" s="68"/>
      <c r="AG717" s="68"/>
      <c r="AH717" s="285"/>
      <c r="AI717" s="66" t="s">
        <v>135</v>
      </c>
      <c r="AJ717" s="65">
        <f t="shared" ref="AJ717:BB717" si="95">AJ716/3</f>
        <v>8.3333333333333339</v>
      </c>
      <c r="AK717" s="64">
        <f t="shared" si="95"/>
        <v>0.66666666666666663</v>
      </c>
      <c r="AL717" s="63">
        <f t="shared" si="95"/>
        <v>0</v>
      </c>
      <c r="AM717" s="65">
        <f t="shared" si="95"/>
        <v>2</v>
      </c>
      <c r="AN717" s="64">
        <f t="shared" si="95"/>
        <v>0</v>
      </c>
      <c r="AO717" s="63">
        <f t="shared" si="95"/>
        <v>0</v>
      </c>
      <c r="AP717" s="65">
        <f t="shared" si="95"/>
        <v>0</v>
      </c>
      <c r="AQ717" s="64">
        <f t="shared" si="95"/>
        <v>0</v>
      </c>
      <c r="AR717" s="63">
        <f t="shared" si="95"/>
        <v>0</v>
      </c>
      <c r="AS717" s="65">
        <f t="shared" si="95"/>
        <v>1.6666666666666667</v>
      </c>
      <c r="AT717" s="64">
        <f t="shared" si="95"/>
        <v>0</v>
      </c>
      <c r="AU717" s="63">
        <f t="shared" si="95"/>
        <v>0</v>
      </c>
      <c r="AV717" s="65">
        <f t="shared" si="95"/>
        <v>1.6666666666666667</v>
      </c>
      <c r="AW717" s="64">
        <f t="shared" si="95"/>
        <v>0</v>
      </c>
      <c r="AX717" s="63">
        <f t="shared" si="95"/>
        <v>0</v>
      </c>
      <c r="AY717" s="62">
        <f t="shared" si="95"/>
        <v>0</v>
      </c>
      <c r="AZ717" s="61">
        <f t="shared" si="95"/>
        <v>0</v>
      </c>
      <c r="BA717" s="61">
        <f t="shared" si="95"/>
        <v>0</v>
      </c>
      <c r="BB717" s="60">
        <f t="shared" si="95"/>
        <v>0</v>
      </c>
      <c r="BC717" s="59" t="s">
        <v>134</v>
      </c>
    </row>
    <row r="718" spans="2:62" ht="28.15" customHeight="1" x14ac:dyDescent="0.2">
      <c r="B718" s="30"/>
      <c r="C718" s="338">
        <v>1</v>
      </c>
      <c r="D718" s="212"/>
      <c r="E718" s="198"/>
      <c r="F718" s="198"/>
      <c r="G718" s="197"/>
      <c r="H718" s="358" t="s">
        <v>133</v>
      </c>
      <c r="I718" s="390">
        <v>89</v>
      </c>
      <c r="J718" s="390">
        <v>27</v>
      </c>
      <c r="K718" s="390">
        <v>6</v>
      </c>
      <c r="L718" s="42" t="s">
        <v>131</v>
      </c>
      <c r="M718" s="43" t="s">
        <v>179</v>
      </c>
      <c r="N718" s="42" t="s">
        <v>129</v>
      </c>
      <c r="O718" s="43" t="s">
        <v>1579</v>
      </c>
      <c r="P718" s="42" t="s">
        <v>128</v>
      </c>
      <c r="Q718" s="43" t="s">
        <v>458</v>
      </c>
      <c r="R718" s="42" t="s">
        <v>127</v>
      </c>
      <c r="S718" s="43" t="s">
        <v>179</v>
      </c>
      <c r="T718" s="42" t="s">
        <v>126</v>
      </c>
      <c r="U718" s="43" t="s">
        <v>467</v>
      </c>
      <c r="V718" s="42" t="s">
        <v>125</v>
      </c>
      <c r="W718" s="43" t="s">
        <v>130</v>
      </c>
      <c r="X718" s="42" t="s">
        <v>124</v>
      </c>
      <c r="Y718" s="43"/>
      <c r="Z718" s="42" t="s">
        <v>123</v>
      </c>
      <c r="AA718" s="43"/>
      <c r="AB718" s="196"/>
      <c r="AC718" s="43"/>
      <c r="AD718" s="196" t="s">
        <v>132</v>
      </c>
      <c r="AE718" s="58"/>
      <c r="AF718" s="421"/>
      <c r="AG718" s="421"/>
      <c r="AH718" s="279"/>
      <c r="AI718" s="306"/>
      <c r="AJ718" s="349">
        <f>SUMPRODUCT(LEN($M718:$AA721)-LEN(SUBSTITUTE($M718:$AA721,"A", "")))</f>
        <v>25</v>
      </c>
      <c r="AK718" s="352">
        <f>SUMPRODUCT(LEN($AD718:$AD721)-LEN(SUBSTITUTE($AD718:$AD721,"A", "")))</f>
        <v>2</v>
      </c>
      <c r="AL718" s="335">
        <f>SUMPRODUCT(LEN($AC718:$AC721)-LEN(SUBSTITUTE($AC718:$AC721,"A", "")))</f>
        <v>0</v>
      </c>
      <c r="AM718" s="349">
        <f>SUMPRODUCT(LEN($M718:$AA721)-LEN(SUBSTITUTE($M718:$AA721,"S", "")))</f>
        <v>6</v>
      </c>
      <c r="AN718" s="352">
        <f>SUMPRODUCT(LEN($AD718:$AD721)-LEN(SUBSTITUTE($AD718:$AD721,"S", "")))</f>
        <v>0</v>
      </c>
      <c r="AO718" s="335">
        <f>SUMPRODUCT(LEN($AC718:$AC721)-LEN(SUBSTITUTE($AC718:$AC721,"S", "")))</f>
        <v>0</v>
      </c>
      <c r="AP718" s="349">
        <f>SUMPRODUCT(LEN($M718:$AA721)-LEN(SUBSTITUTE($M718:$AA721,"F", "")))</f>
        <v>0</v>
      </c>
      <c r="AQ718" s="352">
        <f>SUMPRODUCT(LEN($AD718:$AD721)-LEN(SUBSTITUTE($AD718:$AD721,"F", "")))</f>
        <v>0</v>
      </c>
      <c r="AR718" s="335">
        <f>SUMPRODUCT(LEN($AC718:$AC721)-LEN(SUBSTITUTE($AC718:$AC721,"F", "")))</f>
        <v>0</v>
      </c>
      <c r="AS718" s="349">
        <f>SUMPRODUCT(LEN($M718:$AA721)-LEN(SUBSTITUTE($M718:$AA721,"G", "")))</f>
        <v>5</v>
      </c>
      <c r="AT718" s="352">
        <f>SUMPRODUCT(LEN($AD718:$AD721)-LEN(SUBSTITUTE($AD718:$AD721,"G", "")))</f>
        <v>0</v>
      </c>
      <c r="AU718" s="335">
        <f>SUMPRODUCT(LEN($AC718:$AC721)-LEN(SUBSTITUTE($AC718:$AC721,"G", "")))</f>
        <v>0</v>
      </c>
      <c r="AV718" s="349">
        <f>SUMPRODUCT(LEN($L718:$AA721)-LEN(SUBSTITUTE($L718:$AA721,"M", "")))</f>
        <v>5</v>
      </c>
      <c r="AW718" s="362">
        <f>SUMPRODUCT(LEN($AD718:$AD721)-LEN(SUBSTITUTE($AD718:$AD721,"M", "")))</f>
        <v>0</v>
      </c>
      <c r="AX718" s="374">
        <f>SUMPRODUCT(LEN($AC718:$AC721)-LEN(SUBSTITUTE($AC718:$AC721,"M", "")))</f>
        <v>0</v>
      </c>
      <c r="AY718" s="416">
        <f>SUMPRODUCT(LEN($AE718:$AE721)-LEN(SUBSTITUTE($AE718:$AE721,"S", "")))</f>
        <v>0</v>
      </c>
      <c r="AZ718" s="410">
        <f>SUMPRODUCT(LEN($AE718:$AE721)-LEN(SUBSTITUTE($AE718:$AE721,"F", "")))</f>
        <v>0</v>
      </c>
      <c r="BA718" s="410">
        <f>SUMPRODUCT(LEN($AE718:$AE721)-LEN(SUBSTITUTE($AE718:$AE721,"G", "")))</f>
        <v>0</v>
      </c>
      <c r="BB718" s="413">
        <f>SUMPRODUCT(LEN($AE718:$AE721)-LEN(SUBSTITUTE($AE718:$AE721,"M", "")))</f>
        <v>0</v>
      </c>
    </row>
    <row r="719" spans="2:62" ht="28.15" customHeight="1" thickBot="1" x14ac:dyDescent="0.25">
      <c r="B719" s="30"/>
      <c r="C719" s="339"/>
      <c r="D719" s="221"/>
      <c r="E719" s="195"/>
      <c r="F719" s="195"/>
      <c r="G719" s="194"/>
      <c r="H719" s="359"/>
      <c r="I719" s="391"/>
      <c r="J719" s="391"/>
      <c r="K719" s="391"/>
      <c r="L719" s="33" t="s">
        <v>122</v>
      </c>
      <c r="M719" s="55" t="s">
        <v>179</v>
      </c>
      <c r="N719" s="33" t="s">
        <v>121</v>
      </c>
      <c r="O719" s="55" t="s">
        <v>179</v>
      </c>
      <c r="P719" s="33" t="s">
        <v>120</v>
      </c>
      <c r="Q719" s="55" t="s">
        <v>132</v>
      </c>
      <c r="R719" s="33" t="s">
        <v>119</v>
      </c>
      <c r="S719" s="55" t="s">
        <v>467</v>
      </c>
      <c r="T719" s="33" t="s">
        <v>118</v>
      </c>
      <c r="U719" s="55" t="s">
        <v>354</v>
      </c>
      <c r="V719" s="33" t="s">
        <v>117</v>
      </c>
      <c r="W719" s="55"/>
      <c r="X719" s="33" t="s">
        <v>116</v>
      </c>
      <c r="Y719" s="55"/>
      <c r="Z719" s="33" t="s">
        <v>115</v>
      </c>
      <c r="AA719" s="55"/>
      <c r="AB719" s="193"/>
      <c r="AC719" s="55"/>
      <c r="AD719" s="193" t="s">
        <v>1580</v>
      </c>
      <c r="AE719" s="57"/>
      <c r="AF719" s="422"/>
      <c r="AG719" s="422"/>
      <c r="AH719" s="278"/>
      <c r="AI719" s="306"/>
      <c r="AJ719" s="379"/>
      <c r="AK719" s="347"/>
      <c r="AL719" s="377"/>
      <c r="AM719" s="379"/>
      <c r="AN719" s="347"/>
      <c r="AO719" s="377"/>
      <c r="AP719" s="379"/>
      <c r="AQ719" s="347"/>
      <c r="AR719" s="377"/>
      <c r="AS719" s="379"/>
      <c r="AT719" s="347"/>
      <c r="AU719" s="377"/>
      <c r="AV719" s="379"/>
      <c r="AW719" s="372"/>
      <c r="AX719" s="375"/>
      <c r="AY719" s="417"/>
      <c r="AZ719" s="411"/>
      <c r="BA719" s="411"/>
      <c r="BB719" s="414"/>
    </row>
    <row r="720" spans="2:62" ht="28.15" customHeight="1" x14ac:dyDescent="0.2">
      <c r="B720" s="30"/>
      <c r="C720" s="340"/>
      <c r="D720" s="218"/>
      <c r="E720" s="192"/>
      <c r="F720" s="192"/>
      <c r="G720" s="191"/>
      <c r="H720" s="360">
        <v>245</v>
      </c>
      <c r="I720" s="392"/>
      <c r="J720" s="392"/>
      <c r="K720" s="392"/>
      <c r="L720" s="25" t="s">
        <v>114</v>
      </c>
      <c r="M720" s="114" t="s">
        <v>358</v>
      </c>
      <c r="N720" s="25" t="s">
        <v>112</v>
      </c>
      <c r="O720" s="114" t="s">
        <v>1329</v>
      </c>
      <c r="P720" s="25" t="s">
        <v>111</v>
      </c>
      <c r="Q720" s="114" t="s">
        <v>467</v>
      </c>
      <c r="R720" s="25" t="s">
        <v>110</v>
      </c>
      <c r="S720" s="114" t="s">
        <v>467</v>
      </c>
      <c r="T720" s="25" t="s">
        <v>109</v>
      </c>
      <c r="U720" s="114" t="s">
        <v>354</v>
      </c>
      <c r="V720" s="25" t="s">
        <v>108</v>
      </c>
      <c r="W720" s="114"/>
      <c r="X720" s="25" t="s">
        <v>107</v>
      </c>
      <c r="Y720" s="114"/>
      <c r="Z720" s="25" t="s">
        <v>106</v>
      </c>
      <c r="AA720" s="114"/>
      <c r="AB720" s="190"/>
      <c r="AC720" s="114"/>
      <c r="AD720" s="190"/>
      <c r="AE720" s="57"/>
      <c r="AF720" s="422"/>
      <c r="AG720" s="422"/>
      <c r="AH720" s="278"/>
      <c r="AI720" s="306"/>
      <c r="AJ720" s="379"/>
      <c r="AK720" s="347"/>
      <c r="AL720" s="377"/>
      <c r="AM720" s="379"/>
      <c r="AN720" s="347"/>
      <c r="AO720" s="377"/>
      <c r="AP720" s="379"/>
      <c r="AQ720" s="347"/>
      <c r="AR720" s="377"/>
      <c r="AS720" s="379"/>
      <c r="AT720" s="347"/>
      <c r="AU720" s="377"/>
      <c r="AV720" s="379"/>
      <c r="AW720" s="372"/>
      <c r="AX720" s="375"/>
      <c r="AY720" s="417"/>
      <c r="AZ720" s="411"/>
      <c r="BA720" s="411"/>
      <c r="BB720" s="414"/>
    </row>
    <row r="721" spans="2:62" ht="28.15" customHeight="1" thickBot="1" x14ac:dyDescent="0.25">
      <c r="B721" s="30"/>
      <c r="C721" s="355"/>
      <c r="D721" s="246"/>
      <c r="E721" s="200"/>
      <c r="F721" s="200"/>
      <c r="G721" s="199"/>
      <c r="H721" s="361"/>
      <c r="I721" s="393"/>
      <c r="J721" s="393"/>
      <c r="K721" s="393"/>
      <c r="L721" s="50" t="s">
        <v>105</v>
      </c>
      <c r="M721" s="51" t="s">
        <v>1329</v>
      </c>
      <c r="N721" s="50" t="s">
        <v>104</v>
      </c>
      <c r="O721" s="51" t="s">
        <v>1329</v>
      </c>
      <c r="P721" s="50" t="s">
        <v>103</v>
      </c>
      <c r="Q721" s="51" t="s">
        <v>357</v>
      </c>
      <c r="R721" s="50" t="s">
        <v>102</v>
      </c>
      <c r="S721" s="51" t="s">
        <v>467</v>
      </c>
      <c r="T721" s="50">
        <v>20</v>
      </c>
      <c r="U721" s="51" t="s">
        <v>130</v>
      </c>
      <c r="V721" s="50" t="s">
        <v>101</v>
      </c>
      <c r="W721" s="51"/>
      <c r="X721" s="50" t="s">
        <v>100</v>
      </c>
      <c r="Y721" s="51"/>
      <c r="Z721" s="50" t="s">
        <v>99</v>
      </c>
      <c r="AA721" s="51"/>
      <c r="AB721" s="187"/>
      <c r="AC721" s="51"/>
      <c r="AD721" s="187"/>
      <c r="AE721" s="56"/>
      <c r="AF721" s="424"/>
      <c r="AG721" s="424"/>
      <c r="AH721" s="280"/>
      <c r="AI721" s="306"/>
      <c r="AJ721" s="380"/>
      <c r="AK721" s="381"/>
      <c r="AL721" s="378"/>
      <c r="AM721" s="380"/>
      <c r="AN721" s="381"/>
      <c r="AO721" s="378"/>
      <c r="AP721" s="380"/>
      <c r="AQ721" s="381"/>
      <c r="AR721" s="378"/>
      <c r="AS721" s="380"/>
      <c r="AT721" s="381"/>
      <c r="AU721" s="378"/>
      <c r="AV721" s="380"/>
      <c r="AW721" s="373"/>
      <c r="AX721" s="376"/>
      <c r="AY721" s="418"/>
      <c r="AZ721" s="412"/>
      <c r="BA721" s="412"/>
      <c r="BB721" s="415"/>
    </row>
    <row r="722" spans="2:62" ht="28.15" customHeight="1" x14ac:dyDescent="0.2">
      <c r="B722" s="30"/>
      <c r="C722" s="338">
        <v>2</v>
      </c>
      <c r="D722" s="212"/>
      <c r="E722" s="198"/>
      <c r="F722" s="198"/>
      <c r="G722" s="197"/>
      <c r="H722" s="358"/>
      <c r="I722" s="390"/>
      <c r="J722" s="390"/>
      <c r="K722" s="390"/>
      <c r="L722" s="42" t="s">
        <v>131</v>
      </c>
      <c r="M722" s="43"/>
      <c r="N722" s="42" t="s">
        <v>129</v>
      </c>
      <c r="O722" s="43"/>
      <c r="P722" s="42" t="s">
        <v>128</v>
      </c>
      <c r="Q722" s="43"/>
      <c r="R722" s="42" t="s">
        <v>127</v>
      </c>
      <c r="S722" s="43"/>
      <c r="T722" s="42" t="s">
        <v>126</v>
      </c>
      <c r="U722" s="43"/>
      <c r="V722" s="42" t="s">
        <v>125</v>
      </c>
      <c r="W722" s="43"/>
      <c r="X722" s="42" t="s">
        <v>124</v>
      </c>
      <c r="Y722" s="43"/>
      <c r="Z722" s="42" t="s">
        <v>123</v>
      </c>
      <c r="AA722" s="43"/>
      <c r="AB722" s="196"/>
      <c r="AC722" s="43"/>
      <c r="AD722" s="196"/>
      <c r="AE722" s="39"/>
      <c r="AF722" s="421"/>
      <c r="AG722" s="421"/>
      <c r="AH722" s="279"/>
      <c r="AI722" s="306"/>
      <c r="AJ722" s="349">
        <f>SUMPRODUCT(LEN($M722:$AA725)-LEN(SUBSTITUTE($M722:$AA725,"A", "")))</f>
        <v>0</v>
      </c>
      <c r="AK722" s="352">
        <f>SUMPRODUCT(LEN($AD722:$AD725)-LEN(SUBSTITUTE($AD722:$AD725,"A", "")))</f>
        <v>0</v>
      </c>
      <c r="AL722" s="335">
        <f>SUMPRODUCT(LEN($AC722:$AC725)-LEN(SUBSTITUTE($AC722:$AC725,"A", "")))</f>
        <v>0</v>
      </c>
      <c r="AM722" s="349">
        <f>SUMPRODUCT(LEN($M722:$AA725)-LEN(SUBSTITUTE($M722:$AA725,"S", "")))</f>
        <v>0</v>
      </c>
      <c r="AN722" s="352">
        <f>SUMPRODUCT(LEN($AD722:$AD725)-LEN(SUBSTITUTE($AD722:$AD725,"S", "")))</f>
        <v>0</v>
      </c>
      <c r="AO722" s="335">
        <f>SUMPRODUCT(LEN($AC722:$AC725)-LEN(SUBSTITUTE($AC722:$AC725,"S", "")))</f>
        <v>0</v>
      </c>
      <c r="AP722" s="349">
        <f>SUMPRODUCT(LEN($M722:$AA725)-LEN(SUBSTITUTE($M722:$AA725,"F", "")))</f>
        <v>0</v>
      </c>
      <c r="AQ722" s="352">
        <f>SUMPRODUCT(LEN($AD722:$AD725)-LEN(SUBSTITUTE($AD722:$AD725,"F", "")))</f>
        <v>0</v>
      </c>
      <c r="AR722" s="335">
        <f>SUMPRODUCT(LEN($AC722:$AC725)-LEN(SUBSTITUTE($AC722:$AC725,"F", "")))</f>
        <v>0</v>
      </c>
      <c r="AS722" s="349">
        <f>SUMPRODUCT(LEN($M722:$AA725)-LEN(SUBSTITUTE($M722:$AA725,"G", "")))</f>
        <v>0</v>
      </c>
      <c r="AT722" s="352">
        <f>SUMPRODUCT(LEN($AD722:$AD725)-LEN(SUBSTITUTE($AD722:$AD725,"G", "")))</f>
        <v>0</v>
      </c>
      <c r="AU722" s="335">
        <f>SUMPRODUCT(LEN($AC722:$AC725)-LEN(SUBSTITUTE($AC722:$AC725,"G", "")))</f>
        <v>0</v>
      </c>
      <c r="AV722" s="349">
        <f>SUMPRODUCT(LEN($L722:$AA725)-LEN(SUBSTITUTE($L722:$AA725,"M", "")))</f>
        <v>0</v>
      </c>
      <c r="AW722" s="362">
        <f>SUMPRODUCT(LEN($AD722:$AD725)-LEN(SUBSTITUTE($AD722:$AD725,"M", "")))</f>
        <v>0</v>
      </c>
      <c r="AX722" s="374">
        <f>SUMPRODUCT(LEN($AC722:$AC725)-LEN(SUBSTITUTE($AC722:$AC725,"M", "")))</f>
        <v>0</v>
      </c>
      <c r="AY722" s="416">
        <f>SUMPRODUCT(LEN($AE722:$AE725)-LEN(SUBSTITUTE($AE722:$AE725,"S", "")))</f>
        <v>0</v>
      </c>
      <c r="AZ722" s="410">
        <f>SUMPRODUCT(LEN($AE722:$AE725)-LEN(SUBSTITUTE($AE722:$AE725,"F", "")))</f>
        <v>0</v>
      </c>
      <c r="BA722" s="410">
        <f>SUMPRODUCT(LEN($AE722:$AE725)-LEN(SUBSTITUTE($AE722:$AE725,"G", "")))</f>
        <v>0</v>
      </c>
      <c r="BB722" s="413">
        <f>SUMPRODUCT(LEN($AE722:$AE725)-LEN(SUBSTITUTE($AE722:$AE725,"M", "")))</f>
        <v>0</v>
      </c>
    </row>
    <row r="723" spans="2:62" ht="28.15" customHeight="1" thickBot="1" x14ac:dyDescent="0.25">
      <c r="B723" s="30"/>
      <c r="C723" s="339"/>
      <c r="D723" s="221"/>
      <c r="E723" s="195"/>
      <c r="F723" s="195"/>
      <c r="G723" s="194"/>
      <c r="H723" s="359"/>
      <c r="I723" s="391"/>
      <c r="J723" s="391"/>
      <c r="K723" s="391"/>
      <c r="L723" s="33" t="s">
        <v>122</v>
      </c>
      <c r="M723" s="55"/>
      <c r="N723" s="33" t="s">
        <v>121</v>
      </c>
      <c r="O723" s="55"/>
      <c r="P723" s="33" t="s">
        <v>120</v>
      </c>
      <c r="Q723" s="55"/>
      <c r="R723" s="33" t="s">
        <v>119</v>
      </c>
      <c r="S723" s="55"/>
      <c r="T723" s="33" t="s">
        <v>118</v>
      </c>
      <c r="U723" s="55"/>
      <c r="V723" s="33" t="s">
        <v>117</v>
      </c>
      <c r="W723" s="55"/>
      <c r="X723" s="33" t="s">
        <v>116</v>
      </c>
      <c r="Y723" s="55"/>
      <c r="Z723" s="33" t="s">
        <v>115</v>
      </c>
      <c r="AA723" s="55"/>
      <c r="AB723" s="193"/>
      <c r="AC723" s="55"/>
      <c r="AD723" s="193"/>
      <c r="AE723" s="22"/>
      <c r="AF723" s="422"/>
      <c r="AG723" s="422"/>
      <c r="AH723" s="278"/>
      <c r="AI723" s="306"/>
      <c r="AJ723" s="379"/>
      <c r="AK723" s="347"/>
      <c r="AL723" s="377"/>
      <c r="AM723" s="379"/>
      <c r="AN723" s="347"/>
      <c r="AO723" s="377"/>
      <c r="AP723" s="379"/>
      <c r="AQ723" s="347"/>
      <c r="AR723" s="377"/>
      <c r="AS723" s="379"/>
      <c r="AT723" s="347"/>
      <c r="AU723" s="377"/>
      <c r="AV723" s="379"/>
      <c r="AW723" s="372"/>
      <c r="AX723" s="375"/>
      <c r="AY723" s="417"/>
      <c r="AZ723" s="411"/>
      <c r="BA723" s="411"/>
      <c r="BB723" s="414"/>
    </row>
    <row r="724" spans="2:62" ht="28.15" customHeight="1" x14ac:dyDescent="0.2">
      <c r="B724" s="30"/>
      <c r="C724" s="340"/>
      <c r="D724" s="218"/>
      <c r="E724" s="192"/>
      <c r="F724" s="192"/>
      <c r="G724" s="191"/>
      <c r="H724" s="360"/>
      <c r="I724" s="392"/>
      <c r="J724" s="392"/>
      <c r="K724" s="392"/>
      <c r="L724" s="25" t="s">
        <v>114</v>
      </c>
      <c r="M724" s="114"/>
      <c r="N724" s="25" t="s">
        <v>112</v>
      </c>
      <c r="O724" s="114"/>
      <c r="P724" s="25" t="s">
        <v>111</v>
      </c>
      <c r="Q724" s="114"/>
      <c r="R724" s="25" t="s">
        <v>110</v>
      </c>
      <c r="S724" s="114"/>
      <c r="T724" s="25" t="s">
        <v>109</v>
      </c>
      <c r="U724" s="114"/>
      <c r="V724" s="25" t="s">
        <v>108</v>
      </c>
      <c r="W724" s="114"/>
      <c r="X724" s="25" t="s">
        <v>107</v>
      </c>
      <c r="Y724" s="114"/>
      <c r="Z724" s="25" t="s">
        <v>106</v>
      </c>
      <c r="AA724" s="114"/>
      <c r="AB724" s="190"/>
      <c r="AC724" s="114"/>
      <c r="AD724" s="190"/>
      <c r="AE724" s="22"/>
      <c r="AF724" s="422"/>
      <c r="AG724" s="422"/>
      <c r="AH724" s="278"/>
      <c r="AI724" s="306"/>
      <c r="AJ724" s="379"/>
      <c r="AK724" s="347"/>
      <c r="AL724" s="377"/>
      <c r="AM724" s="379"/>
      <c r="AN724" s="347"/>
      <c r="AO724" s="377"/>
      <c r="AP724" s="379"/>
      <c r="AQ724" s="347"/>
      <c r="AR724" s="377"/>
      <c r="AS724" s="379"/>
      <c r="AT724" s="347"/>
      <c r="AU724" s="377"/>
      <c r="AV724" s="379"/>
      <c r="AW724" s="372"/>
      <c r="AX724" s="375"/>
      <c r="AY724" s="417"/>
      <c r="AZ724" s="411"/>
      <c r="BA724" s="411"/>
      <c r="BB724" s="414"/>
    </row>
    <row r="725" spans="2:62" ht="28.15" customHeight="1" thickBot="1" x14ac:dyDescent="0.25">
      <c r="B725" s="30"/>
      <c r="C725" s="355"/>
      <c r="D725" s="246"/>
      <c r="E725" s="200"/>
      <c r="F725" s="200"/>
      <c r="G725" s="199"/>
      <c r="H725" s="361"/>
      <c r="I725" s="393"/>
      <c r="J725" s="393"/>
      <c r="K725" s="393"/>
      <c r="L725" s="50" t="s">
        <v>105</v>
      </c>
      <c r="M725" s="51"/>
      <c r="N725" s="50" t="s">
        <v>104</v>
      </c>
      <c r="O725" s="51"/>
      <c r="P725" s="50" t="s">
        <v>103</v>
      </c>
      <c r="Q725" s="51"/>
      <c r="R725" s="50" t="s">
        <v>102</v>
      </c>
      <c r="S725" s="51"/>
      <c r="T725" s="50">
        <v>20</v>
      </c>
      <c r="U725" s="51"/>
      <c r="V725" s="50" t="s">
        <v>101</v>
      </c>
      <c r="W725" s="51"/>
      <c r="X725" s="50" t="s">
        <v>100</v>
      </c>
      <c r="Y725" s="51"/>
      <c r="Z725" s="50" t="s">
        <v>99</v>
      </c>
      <c r="AA725" s="51"/>
      <c r="AB725" s="187"/>
      <c r="AC725" s="51"/>
      <c r="AD725" s="187"/>
      <c r="AE725" s="48"/>
      <c r="AF725" s="424"/>
      <c r="AG725" s="424"/>
      <c r="AH725" s="280"/>
      <c r="AI725" s="306"/>
      <c r="AJ725" s="380"/>
      <c r="AK725" s="381"/>
      <c r="AL725" s="378"/>
      <c r="AM725" s="380"/>
      <c r="AN725" s="381"/>
      <c r="AO725" s="378"/>
      <c r="AP725" s="380"/>
      <c r="AQ725" s="381"/>
      <c r="AR725" s="378"/>
      <c r="AS725" s="380"/>
      <c r="AT725" s="381"/>
      <c r="AU725" s="378"/>
      <c r="AV725" s="380"/>
      <c r="AW725" s="373"/>
      <c r="AX725" s="376"/>
      <c r="AY725" s="418"/>
      <c r="AZ725" s="412"/>
      <c r="BA725" s="412"/>
      <c r="BB725" s="415"/>
    </row>
    <row r="726" spans="2:62" ht="28.15" customHeight="1" x14ac:dyDescent="0.2">
      <c r="B726" s="30"/>
      <c r="C726" s="338">
        <v>3</v>
      </c>
      <c r="D726" s="212"/>
      <c r="E726" s="198"/>
      <c r="F726" s="198"/>
      <c r="G726" s="197"/>
      <c r="H726" s="358"/>
      <c r="I726" s="390"/>
      <c r="J726" s="390"/>
      <c r="K726" s="390"/>
      <c r="L726" s="42" t="s">
        <v>131</v>
      </c>
      <c r="M726" s="43"/>
      <c r="N726" s="42" t="s">
        <v>129</v>
      </c>
      <c r="O726" s="43"/>
      <c r="P726" s="42" t="s">
        <v>128</v>
      </c>
      <c r="Q726" s="43"/>
      <c r="R726" s="42" t="s">
        <v>127</v>
      </c>
      <c r="S726" s="43"/>
      <c r="T726" s="42" t="s">
        <v>126</v>
      </c>
      <c r="U726" s="43"/>
      <c r="V726" s="42" t="s">
        <v>125</v>
      </c>
      <c r="W726" s="43"/>
      <c r="X726" s="42" t="s">
        <v>124</v>
      </c>
      <c r="Y726" s="43"/>
      <c r="Z726" s="42" t="s">
        <v>123</v>
      </c>
      <c r="AA726" s="43"/>
      <c r="AB726" s="196"/>
      <c r="AC726" s="43"/>
      <c r="AD726" s="196"/>
      <c r="AE726" s="39"/>
      <c r="AF726" s="421"/>
      <c r="AG726" s="421"/>
      <c r="AH726" s="279"/>
      <c r="AI726" s="306"/>
      <c r="AJ726" s="349">
        <f>SUMPRODUCT(LEN($M726:$AA729)-LEN(SUBSTITUTE($M726:$AA729,"A", "")))</f>
        <v>0</v>
      </c>
      <c r="AK726" s="352">
        <f>SUMPRODUCT(LEN($AD726:$AD729)-LEN(SUBSTITUTE($AD726:$AD729,"A", "")))</f>
        <v>0</v>
      </c>
      <c r="AL726" s="335">
        <f>SUMPRODUCT(LEN($AC726:$AC729)-LEN(SUBSTITUTE($AC726:$AC729,"A", "")))</f>
        <v>0</v>
      </c>
      <c r="AM726" s="349">
        <f>SUMPRODUCT(LEN($M726:$AA729)-LEN(SUBSTITUTE($M726:$AA729,"S", "")))</f>
        <v>0</v>
      </c>
      <c r="AN726" s="352">
        <f>SUMPRODUCT(LEN($AD726:$AD729)-LEN(SUBSTITUTE($AD726:$AD729,"S", "")))</f>
        <v>0</v>
      </c>
      <c r="AO726" s="335">
        <f>SUMPRODUCT(LEN($AC726:$AC729)-LEN(SUBSTITUTE($AC726:$AC729,"S", "")))</f>
        <v>0</v>
      </c>
      <c r="AP726" s="349">
        <f>SUMPRODUCT(LEN($M726:$AA729)-LEN(SUBSTITUTE($M726:$AA729,"F", "")))</f>
        <v>0</v>
      </c>
      <c r="AQ726" s="352">
        <f>SUMPRODUCT(LEN($AD726:$AD729)-LEN(SUBSTITUTE($AD726:$AD729,"F", "")))</f>
        <v>0</v>
      </c>
      <c r="AR726" s="335">
        <f>SUMPRODUCT(LEN($AC726:$AC729)-LEN(SUBSTITUTE($AC726:$AC729,"F", "")))</f>
        <v>0</v>
      </c>
      <c r="AS726" s="349">
        <f>SUMPRODUCT(LEN($M726:$AA729)-LEN(SUBSTITUTE($M726:$AA729,"G", "")))</f>
        <v>0</v>
      </c>
      <c r="AT726" s="352">
        <f>SUMPRODUCT(LEN($AD726:$AD729)-LEN(SUBSTITUTE($AD726:$AD729,"G", "")))</f>
        <v>0</v>
      </c>
      <c r="AU726" s="335">
        <f>SUMPRODUCT(LEN($AC726:$AC729)-LEN(SUBSTITUTE($AC726:$AC729,"G", "")))</f>
        <v>0</v>
      </c>
      <c r="AV726" s="349">
        <f>SUMPRODUCT(LEN($L726:$AA729)-LEN(SUBSTITUTE($L726:$AA729,"M", "")))</f>
        <v>0</v>
      </c>
      <c r="AW726" s="362">
        <f>SUMPRODUCT(LEN($AD726:$AD729)-LEN(SUBSTITUTE($AD726:$AD729,"M", "")))</f>
        <v>0</v>
      </c>
      <c r="AX726" s="374">
        <f>SUMPRODUCT(LEN($AC726:$AC729)-LEN(SUBSTITUTE($AC726:$AC729,"M", "")))</f>
        <v>0</v>
      </c>
      <c r="AY726" s="416">
        <f>SUMPRODUCT(LEN($AE726:$AE729)-LEN(SUBSTITUTE($AE726:$AE729,"S", "")))</f>
        <v>0</v>
      </c>
      <c r="AZ726" s="410">
        <f>SUMPRODUCT(LEN($AE726:$AE729)-LEN(SUBSTITUTE($AE726:$AE729,"F", "")))</f>
        <v>0</v>
      </c>
      <c r="BA726" s="410">
        <f>SUMPRODUCT(LEN($AE726:$AE729)-LEN(SUBSTITUTE($AE726:$AE729,"G", "")))</f>
        <v>0</v>
      </c>
      <c r="BB726" s="413">
        <f>SUMPRODUCT(LEN($AE726:$AE729)-LEN(SUBSTITUTE($AE726:$AE729,"M", "")))</f>
        <v>0</v>
      </c>
    </row>
    <row r="727" spans="2:62" ht="28.15" customHeight="1" thickBot="1" x14ac:dyDescent="0.25">
      <c r="B727" s="30"/>
      <c r="C727" s="339"/>
      <c r="D727" s="221"/>
      <c r="E727" s="195"/>
      <c r="F727" s="195"/>
      <c r="G727" s="194"/>
      <c r="H727" s="359"/>
      <c r="I727" s="391"/>
      <c r="J727" s="391"/>
      <c r="K727" s="391"/>
      <c r="L727" s="33" t="s">
        <v>122</v>
      </c>
      <c r="M727" s="55"/>
      <c r="N727" s="33" t="s">
        <v>121</v>
      </c>
      <c r="O727" s="55"/>
      <c r="P727" s="33" t="s">
        <v>120</v>
      </c>
      <c r="Q727" s="55"/>
      <c r="R727" s="33" t="s">
        <v>119</v>
      </c>
      <c r="S727" s="55"/>
      <c r="T727" s="33" t="s">
        <v>118</v>
      </c>
      <c r="U727" s="55"/>
      <c r="V727" s="33" t="s">
        <v>117</v>
      </c>
      <c r="W727" s="55"/>
      <c r="X727" s="33" t="s">
        <v>116</v>
      </c>
      <c r="Y727" s="55"/>
      <c r="Z727" s="33" t="s">
        <v>115</v>
      </c>
      <c r="AA727" s="55"/>
      <c r="AB727" s="193"/>
      <c r="AC727" s="55"/>
      <c r="AD727" s="193"/>
      <c r="AE727" s="22"/>
      <c r="AF727" s="422"/>
      <c r="AG727" s="422"/>
      <c r="AH727" s="278"/>
      <c r="AI727" s="306"/>
      <c r="AJ727" s="379"/>
      <c r="AK727" s="347"/>
      <c r="AL727" s="377"/>
      <c r="AM727" s="379"/>
      <c r="AN727" s="347"/>
      <c r="AO727" s="377"/>
      <c r="AP727" s="379"/>
      <c r="AQ727" s="347"/>
      <c r="AR727" s="377"/>
      <c r="AS727" s="379"/>
      <c r="AT727" s="347"/>
      <c r="AU727" s="377"/>
      <c r="AV727" s="379"/>
      <c r="AW727" s="372"/>
      <c r="AX727" s="375"/>
      <c r="AY727" s="417"/>
      <c r="AZ727" s="411"/>
      <c r="BA727" s="411"/>
      <c r="BB727" s="414"/>
    </row>
    <row r="728" spans="2:62" ht="28.15" customHeight="1" x14ac:dyDescent="0.2">
      <c r="B728" s="30"/>
      <c r="C728" s="340"/>
      <c r="D728" s="218"/>
      <c r="E728" s="192"/>
      <c r="F728" s="192"/>
      <c r="G728" s="191"/>
      <c r="H728" s="360"/>
      <c r="I728" s="392"/>
      <c r="J728" s="392"/>
      <c r="K728" s="392"/>
      <c r="L728" s="25" t="s">
        <v>114</v>
      </c>
      <c r="M728" s="114"/>
      <c r="N728" s="25" t="s">
        <v>112</v>
      </c>
      <c r="O728" s="114"/>
      <c r="P728" s="25" t="s">
        <v>111</v>
      </c>
      <c r="Q728" s="114"/>
      <c r="R728" s="25" t="s">
        <v>110</v>
      </c>
      <c r="S728" s="114"/>
      <c r="T728" s="25" t="s">
        <v>109</v>
      </c>
      <c r="U728" s="114"/>
      <c r="V728" s="25" t="s">
        <v>108</v>
      </c>
      <c r="W728" s="114"/>
      <c r="X728" s="25" t="s">
        <v>107</v>
      </c>
      <c r="Y728" s="114"/>
      <c r="Z728" s="25" t="s">
        <v>106</v>
      </c>
      <c r="AA728" s="114"/>
      <c r="AB728" s="190"/>
      <c r="AC728" s="114"/>
      <c r="AD728" s="190"/>
      <c r="AE728" s="22"/>
      <c r="AF728" s="422"/>
      <c r="AG728" s="422"/>
      <c r="AH728" s="278"/>
      <c r="AI728" s="306"/>
      <c r="AJ728" s="379"/>
      <c r="AK728" s="347"/>
      <c r="AL728" s="377"/>
      <c r="AM728" s="379"/>
      <c r="AN728" s="347"/>
      <c r="AO728" s="377"/>
      <c r="AP728" s="379"/>
      <c r="AQ728" s="347"/>
      <c r="AR728" s="377"/>
      <c r="AS728" s="379"/>
      <c r="AT728" s="347"/>
      <c r="AU728" s="377"/>
      <c r="AV728" s="379"/>
      <c r="AW728" s="372"/>
      <c r="AX728" s="375"/>
      <c r="AY728" s="417"/>
      <c r="AZ728" s="411"/>
      <c r="BA728" s="411"/>
      <c r="BB728" s="414"/>
    </row>
    <row r="729" spans="2:62" ht="28.15" customHeight="1" thickBot="1" x14ac:dyDescent="0.25">
      <c r="B729" s="20"/>
      <c r="C729" s="341"/>
      <c r="D729" s="215"/>
      <c r="E729" s="189"/>
      <c r="F729" s="189"/>
      <c r="G729" s="188"/>
      <c r="H729" s="361"/>
      <c r="I729" s="394"/>
      <c r="J729" s="394"/>
      <c r="K729" s="394"/>
      <c r="L729" s="15" t="s">
        <v>105</v>
      </c>
      <c r="M729" s="16"/>
      <c r="N729" s="15" t="s">
        <v>104</v>
      </c>
      <c r="O729" s="16"/>
      <c r="P729" s="15" t="s">
        <v>103</v>
      </c>
      <c r="Q729" s="16"/>
      <c r="R729" s="15" t="s">
        <v>102</v>
      </c>
      <c r="S729" s="16"/>
      <c r="T729" s="15">
        <v>20</v>
      </c>
      <c r="U729" s="16"/>
      <c r="V729" s="15" t="s">
        <v>101</v>
      </c>
      <c r="W729" s="16"/>
      <c r="X729" s="15" t="s">
        <v>100</v>
      </c>
      <c r="Y729" s="16"/>
      <c r="Z729" s="15" t="s">
        <v>99</v>
      </c>
      <c r="AA729" s="16"/>
      <c r="AB729" s="187"/>
      <c r="AC729" s="16"/>
      <c r="AD729" s="186"/>
      <c r="AE729" s="11"/>
      <c r="AF729" s="423"/>
      <c r="AG729" s="423"/>
      <c r="AH729" s="277"/>
      <c r="AI729" s="306"/>
      <c r="AJ729" s="380"/>
      <c r="AK729" s="381"/>
      <c r="AL729" s="378"/>
      <c r="AM729" s="380"/>
      <c r="AN729" s="381"/>
      <c r="AO729" s="378"/>
      <c r="AP729" s="380"/>
      <c r="AQ729" s="381"/>
      <c r="AR729" s="378"/>
      <c r="AS729" s="380"/>
      <c r="AT729" s="381"/>
      <c r="AU729" s="378"/>
      <c r="AV729" s="380"/>
      <c r="AW729" s="373"/>
      <c r="AX729" s="376"/>
      <c r="AY729" s="418"/>
      <c r="AZ729" s="412"/>
      <c r="BA729" s="412"/>
      <c r="BB729" s="415"/>
    </row>
    <row r="730" spans="2:62" ht="85.9" customHeight="1" thickTop="1" thickBot="1" x14ac:dyDescent="0.35">
      <c r="B730" s="113" t="s">
        <v>173</v>
      </c>
      <c r="C730" s="103" t="s">
        <v>172</v>
      </c>
      <c r="D730" s="108" t="s">
        <v>171</v>
      </c>
      <c r="E730" s="211" t="s">
        <v>170</v>
      </c>
      <c r="F730" s="210"/>
      <c r="G730" s="209"/>
      <c r="H730" s="109" t="s">
        <v>169</v>
      </c>
      <c r="I730" s="108" t="s">
        <v>96</v>
      </c>
      <c r="J730" s="108" t="s">
        <v>168</v>
      </c>
      <c r="K730" s="108" t="s">
        <v>97</v>
      </c>
      <c r="L730" s="365" t="s">
        <v>167</v>
      </c>
      <c r="M730" s="366"/>
      <c r="N730" s="365" t="s">
        <v>166</v>
      </c>
      <c r="O730" s="366"/>
      <c r="P730" s="365" t="s">
        <v>166</v>
      </c>
      <c r="Q730" s="367"/>
      <c r="R730" s="365" t="s">
        <v>166</v>
      </c>
      <c r="S730" s="367"/>
      <c r="T730" s="365" t="s">
        <v>166</v>
      </c>
      <c r="U730" s="367"/>
      <c r="V730" s="365" t="s">
        <v>166</v>
      </c>
      <c r="W730" s="367"/>
      <c r="X730" s="365" t="s">
        <v>166</v>
      </c>
      <c r="Y730" s="367"/>
      <c r="Z730" s="365" t="s">
        <v>166</v>
      </c>
      <c r="AA730" s="367"/>
      <c r="AB730" s="368" t="s">
        <v>165</v>
      </c>
      <c r="AC730" s="367"/>
      <c r="AD730" s="109" t="s">
        <v>164</v>
      </c>
      <c r="AE730" s="109" t="s">
        <v>163</v>
      </c>
      <c r="AF730" s="108" t="s">
        <v>162</v>
      </c>
      <c r="AG730" s="108" t="s">
        <v>161</v>
      </c>
      <c r="AH730" s="286" t="s">
        <v>160</v>
      </c>
      <c r="AI730" s="293"/>
      <c r="AJ730" s="104" t="s">
        <v>159</v>
      </c>
      <c r="AK730" s="103" t="s">
        <v>158</v>
      </c>
      <c r="AL730" s="102" t="s">
        <v>157</v>
      </c>
      <c r="AM730" s="104" t="s">
        <v>156</v>
      </c>
      <c r="AN730" s="103" t="s">
        <v>155</v>
      </c>
      <c r="AO730" s="102" t="s">
        <v>154</v>
      </c>
      <c r="AP730" s="104" t="s">
        <v>153</v>
      </c>
      <c r="AQ730" s="103" t="s">
        <v>152</v>
      </c>
      <c r="AR730" s="105" t="s">
        <v>151</v>
      </c>
      <c r="AS730" s="104" t="s">
        <v>150</v>
      </c>
      <c r="AT730" s="103" t="s">
        <v>149</v>
      </c>
      <c r="AU730" s="102" t="s">
        <v>148</v>
      </c>
      <c r="AV730" s="104" t="s">
        <v>147</v>
      </c>
      <c r="AW730" s="103" t="s">
        <v>146</v>
      </c>
      <c r="AX730" s="102" t="s">
        <v>145</v>
      </c>
      <c r="AY730" s="101" t="s">
        <v>144</v>
      </c>
      <c r="AZ730" s="100" t="s">
        <v>143</v>
      </c>
      <c r="BA730" s="100" t="s">
        <v>142</v>
      </c>
      <c r="BB730" s="99" t="s">
        <v>141</v>
      </c>
    </row>
    <row r="731" spans="2:62" ht="48" thickBot="1" x14ac:dyDescent="0.3">
      <c r="B731" s="98" t="s">
        <v>193</v>
      </c>
      <c r="C731" s="97"/>
      <c r="D731" s="208" t="s">
        <v>95</v>
      </c>
      <c r="E731" s="425">
        <v>4680.5</v>
      </c>
      <c r="F731" s="426"/>
      <c r="G731" s="427"/>
      <c r="H731" s="95" t="s">
        <v>139</v>
      </c>
      <c r="I731" s="94"/>
      <c r="J731" s="94"/>
      <c r="K731" s="93"/>
      <c r="L731" s="92"/>
      <c r="M731" s="88"/>
      <c r="N731" s="92"/>
      <c r="O731" s="88"/>
      <c r="P731" s="92"/>
      <c r="Q731" s="88"/>
      <c r="R731" s="92"/>
      <c r="S731" s="88"/>
      <c r="T731" s="92"/>
      <c r="U731" s="88"/>
      <c r="V731" s="92"/>
      <c r="W731" s="88"/>
      <c r="X731" s="92"/>
      <c r="Y731" s="88"/>
      <c r="Z731" s="92"/>
      <c r="AA731" s="207"/>
      <c r="AB731" s="90" t="s">
        <v>138</v>
      </c>
      <c r="AC731" s="88"/>
      <c r="AD731" s="88"/>
      <c r="AE731" s="88"/>
      <c r="AF731" s="87"/>
      <c r="AG731" s="87"/>
      <c r="AH731" s="285"/>
      <c r="AI731" s="66" t="s">
        <v>137</v>
      </c>
      <c r="AJ731" s="85">
        <f t="shared" ref="AJ731:BB731" si="96">SUM(AJ733:AJ744)</f>
        <v>46</v>
      </c>
      <c r="AK731" s="84">
        <f t="shared" si="96"/>
        <v>1</v>
      </c>
      <c r="AL731" s="83">
        <f t="shared" si="96"/>
        <v>0</v>
      </c>
      <c r="AM731" s="85">
        <f t="shared" si="96"/>
        <v>9</v>
      </c>
      <c r="AN731" s="84">
        <f t="shared" si="96"/>
        <v>0</v>
      </c>
      <c r="AO731" s="83">
        <f t="shared" si="96"/>
        <v>0</v>
      </c>
      <c r="AP731" s="85">
        <f t="shared" si="96"/>
        <v>0</v>
      </c>
      <c r="AQ731" s="84">
        <f t="shared" si="96"/>
        <v>0</v>
      </c>
      <c r="AR731" s="83">
        <f t="shared" si="96"/>
        <v>0</v>
      </c>
      <c r="AS731" s="85">
        <f t="shared" si="96"/>
        <v>9</v>
      </c>
      <c r="AT731" s="84">
        <f t="shared" si="96"/>
        <v>0</v>
      </c>
      <c r="AU731" s="83">
        <f t="shared" si="96"/>
        <v>0</v>
      </c>
      <c r="AV731" s="85">
        <f t="shared" si="96"/>
        <v>4</v>
      </c>
      <c r="AW731" s="84">
        <f t="shared" si="96"/>
        <v>0</v>
      </c>
      <c r="AX731" s="83">
        <f t="shared" si="96"/>
        <v>0</v>
      </c>
      <c r="AY731" s="82">
        <f t="shared" si="96"/>
        <v>0</v>
      </c>
      <c r="AZ731" s="81">
        <f t="shared" si="96"/>
        <v>0</v>
      </c>
      <c r="BA731" s="81">
        <f t="shared" si="96"/>
        <v>0</v>
      </c>
      <c r="BB731" s="80">
        <f t="shared" si="96"/>
        <v>0</v>
      </c>
      <c r="BC731" s="79" t="s">
        <v>136</v>
      </c>
      <c r="BF731" s="5">
        <f>SUM(AJ731:AL731)/$BG$5</f>
        <v>47</v>
      </c>
      <c r="BG731" s="5">
        <f>SUM(AM731:AO731,AY731)/$BG$5</f>
        <v>9</v>
      </c>
      <c r="BH731" s="5">
        <f>SUM(AP731:AR731,AZ731)/$BG$5</f>
        <v>0</v>
      </c>
      <c r="BI731" s="5">
        <f>SUM(AS731:AU731,BA731)/$BG$5</f>
        <v>9</v>
      </c>
      <c r="BJ731" s="5">
        <f>SUM(AV731:AX731,BB731)/$BG$5</f>
        <v>4</v>
      </c>
    </row>
    <row r="732" spans="2:62" ht="37.5" thickBot="1" x14ac:dyDescent="0.3">
      <c r="B732" s="78"/>
      <c r="C732" s="77"/>
      <c r="D732" s="206"/>
      <c r="E732" s="205"/>
      <c r="F732" s="205"/>
      <c r="G732" s="204"/>
      <c r="H732" s="73"/>
      <c r="I732" s="70"/>
      <c r="J732" s="70"/>
      <c r="K732" s="72"/>
      <c r="L732" s="70"/>
      <c r="M732" s="69"/>
      <c r="N732" s="70"/>
      <c r="O732" s="69"/>
      <c r="P732" s="70"/>
      <c r="Q732" s="69"/>
      <c r="R732" s="70"/>
      <c r="S732" s="69"/>
      <c r="T732" s="70"/>
      <c r="U732" s="69"/>
      <c r="V732" s="70"/>
      <c r="W732" s="69"/>
      <c r="X732" s="70"/>
      <c r="Y732" s="69"/>
      <c r="Z732" s="70"/>
      <c r="AA732" s="69"/>
      <c r="AB732" s="71"/>
      <c r="AC732" s="69"/>
      <c r="AD732" s="69"/>
      <c r="AE732" s="69"/>
      <c r="AF732" s="68"/>
      <c r="AG732" s="68"/>
      <c r="AH732" s="285"/>
      <c r="AI732" s="66" t="s">
        <v>135</v>
      </c>
      <c r="AJ732" s="65">
        <f t="shared" ref="AJ732:BB732" si="97">AJ731/3</f>
        <v>15.333333333333334</v>
      </c>
      <c r="AK732" s="64">
        <f t="shared" si="97"/>
        <v>0.33333333333333331</v>
      </c>
      <c r="AL732" s="63">
        <f t="shared" si="97"/>
        <v>0</v>
      </c>
      <c r="AM732" s="65">
        <f t="shared" si="97"/>
        <v>3</v>
      </c>
      <c r="AN732" s="64">
        <f t="shared" si="97"/>
        <v>0</v>
      </c>
      <c r="AO732" s="63">
        <f t="shared" si="97"/>
        <v>0</v>
      </c>
      <c r="AP732" s="65">
        <f t="shared" si="97"/>
        <v>0</v>
      </c>
      <c r="AQ732" s="64">
        <f t="shared" si="97"/>
        <v>0</v>
      </c>
      <c r="AR732" s="63">
        <f t="shared" si="97"/>
        <v>0</v>
      </c>
      <c r="AS732" s="65">
        <f t="shared" si="97"/>
        <v>3</v>
      </c>
      <c r="AT732" s="64">
        <f t="shared" si="97"/>
        <v>0</v>
      </c>
      <c r="AU732" s="63">
        <f t="shared" si="97"/>
        <v>0</v>
      </c>
      <c r="AV732" s="65">
        <f t="shared" si="97"/>
        <v>1.3333333333333333</v>
      </c>
      <c r="AW732" s="64">
        <f t="shared" si="97"/>
        <v>0</v>
      </c>
      <c r="AX732" s="63">
        <f t="shared" si="97"/>
        <v>0</v>
      </c>
      <c r="AY732" s="62">
        <f t="shared" si="97"/>
        <v>0</v>
      </c>
      <c r="AZ732" s="61">
        <f t="shared" si="97"/>
        <v>0</v>
      </c>
      <c r="BA732" s="61">
        <f t="shared" si="97"/>
        <v>0</v>
      </c>
      <c r="BB732" s="60">
        <f t="shared" si="97"/>
        <v>0</v>
      </c>
      <c r="BC732" s="59" t="s">
        <v>134</v>
      </c>
    </row>
    <row r="733" spans="2:62" ht="28.15" customHeight="1" x14ac:dyDescent="0.2">
      <c r="B733" s="30"/>
      <c r="C733" s="338">
        <v>1</v>
      </c>
      <c r="D733" s="212"/>
      <c r="E733" s="198"/>
      <c r="F733" s="198"/>
      <c r="G733" s="197"/>
      <c r="H733" s="358" t="s">
        <v>370</v>
      </c>
      <c r="I733" s="390">
        <v>125</v>
      </c>
      <c r="J733" s="390">
        <v>33</v>
      </c>
      <c r="K733" s="390">
        <v>6</v>
      </c>
      <c r="L733" s="42" t="s">
        <v>131</v>
      </c>
      <c r="M733" s="43" t="s">
        <v>132</v>
      </c>
      <c r="N733" s="42" t="s">
        <v>129</v>
      </c>
      <c r="O733" s="43" t="s">
        <v>179</v>
      </c>
      <c r="P733" s="42" t="s">
        <v>128</v>
      </c>
      <c r="Q733" s="43" t="s">
        <v>458</v>
      </c>
      <c r="R733" s="42" t="s">
        <v>127</v>
      </c>
      <c r="S733" s="43" t="s">
        <v>479</v>
      </c>
      <c r="T733" s="42" t="s">
        <v>126</v>
      </c>
      <c r="U733" s="43" t="s">
        <v>179</v>
      </c>
      <c r="V733" s="42" t="s">
        <v>125</v>
      </c>
      <c r="W733" s="43" t="s">
        <v>179</v>
      </c>
      <c r="X733" s="42" t="s">
        <v>124</v>
      </c>
      <c r="Y733" s="43" t="s">
        <v>132</v>
      </c>
      <c r="Z733" s="42" t="s">
        <v>123</v>
      </c>
      <c r="AA733" s="43"/>
      <c r="AB733" s="196"/>
      <c r="AC733" s="43"/>
      <c r="AD733" s="196" t="s">
        <v>132</v>
      </c>
      <c r="AE733" s="58"/>
      <c r="AF733" s="421"/>
      <c r="AG733" s="421"/>
      <c r="AH733" s="279"/>
      <c r="AI733" s="306"/>
      <c r="AJ733" s="349">
        <f>SUMPRODUCT(LEN($M733:$AA736)-LEN(SUBSTITUTE($M733:$AA736,"A", "")))</f>
        <v>46</v>
      </c>
      <c r="AK733" s="352">
        <f>SUMPRODUCT(LEN($AD733:$AD736)-LEN(SUBSTITUTE($AD733:$AD736,"A", "")))</f>
        <v>1</v>
      </c>
      <c r="AL733" s="335">
        <f>SUMPRODUCT(LEN($AC733:$AC736)-LEN(SUBSTITUTE($AC733:$AC736,"A", "")))</f>
        <v>0</v>
      </c>
      <c r="AM733" s="349">
        <f>SUMPRODUCT(LEN($M733:$AA736)-LEN(SUBSTITUTE($M733:$AA736,"S", "")))</f>
        <v>9</v>
      </c>
      <c r="AN733" s="352">
        <f>SUMPRODUCT(LEN($AD733:$AD736)-LEN(SUBSTITUTE($AD733:$AD736,"S", "")))</f>
        <v>0</v>
      </c>
      <c r="AO733" s="335">
        <f>SUMPRODUCT(LEN($AC733:$AC736)-LEN(SUBSTITUTE($AC733:$AC736,"S", "")))</f>
        <v>0</v>
      </c>
      <c r="AP733" s="349">
        <f>SUMPRODUCT(LEN($M733:$AA736)-LEN(SUBSTITUTE($M733:$AA736,"F", "")))</f>
        <v>0</v>
      </c>
      <c r="AQ733" s="352">
        <f>SUMPRODUCT(LEN($AD733:$AD736)-LEN(SUBSTITUTE($AD733:$AD736,"F", "")))</f>
        <v>0</v>
      </c>
      <c r="AR733" s="335">
        <f>SUMPRODUCT(LEN($AC733:$AC736)-LEN(SUBSTITUTE($AC733:$AC736,"F", "")))</f>
        <v>0</v>
      </c>
      <c r="AS733" s="349">
        <f>SUMPRODUCT(LEN($M733:$AA736)-LEN(SUBSTITUTE($M733:$AA736,"G", "")))</f>
        <v>9</v>
      </c>
      <c r="AT733" s="352">
        <f>SUMPRODUCT(LEN($AD733:$AD736)-LEN(SUBSTITUTE($AD733:$AD736,"G", "")))</f>
        <v>0</v>
      </c>
      <c r="AU733" s="335">
        <f>SUMPRODUCT(LEN($AC733:$AC736)-LEN(SUBSTITUTE($AC733:$AC736,"G", "")))</f>
        <v>0</v>
      </c>
      <c r="AV733" s="349">
        <f>SUMPRODUCT(LEN($L733:$AA736)-LEN(SUBSTITUTE($L733:$AA736,"M", "")))</f>
        <v>4</v>
      </c>
      <c r="AW733" s="362">
        <f>SUMPRODUCT(LEN($AD733:$AD736)-LEN(SUBSTITUTE($AD733:$AD736,"M", "")))</f>
        <v>0</v>
      </c>
      <c r="AX733" s="374">
        <f>SUMPRODUCT(LEN($AC733:$AC736)-LEN(SUBSTITUTE($AC733:$AC736,"M", "")))</f>
        <v>0</v>
      </c>
      <c r="AY733" s="416">
        <f>SUMPRODUCT(LEN($AE733:$AE736)-LEN(SUBSTITUTE($AE733:$AE736,"S", "")))</f>
        <v>0</v>
      </c>
      <c r="AZ733" s="410">
        <f>SUMPRODUCT(LEN($AE733:$AE736)-LEN(SUBSTITUTE($AE733:$AE736,"F", "")))</f>
        <v>0</v>
      </c>
      <c r="BA733" s="410">
        <f>SUMPRODUCT(LEN($AE733:$AE736)-LEN(SUBSTITUTE($AE733:$AE736,"G", "")))</f>
        <v>0</v>
      </c>
      <c r="BB733" s="413">
        <f>SUMPRODUCT(LEN($AE733:$AE736)-LEN(SUBSTITUTE($AE733:$AE736,"M", "")))</f>
        <v>0</v>
      </c>
    </row>
    <row r="734" spans="2:62" ht="28.15" customHeight="1" thickBot="1" x14ac:dyDescent="0.25">
      <c r="B734" s="30"/>
      <c r="C734" s="339"/>
      <c r="D734" s="221"/>
      <c r="E734" s="195"/>
      <c r="F734" s="195"/>
      <c r="G734" s="194"/>
      <c r="H734" s="359"/>
      <c r="I734" s="391"/>
      <c r="J734" s="391"/>
      <c r="K734" s="391"/>
      <c r="L734" s="33" t="s">
        <v>122</v>
      </c>
      <c r="M734" s="55" t="s">
        <v>132</v>
      </c>
      <c r="N734" s="33" t="s">
        <v>121</v>
      </c>
      <c r="O734" s="55" t="s">
        <v>1269</v>
      </c>
      <c r="P734" s="33" t="s">
        <v>120</v>
      </c>
      <c r="Q734" s="55" t="s">
        <v>179</v>
      </c>
      <c r="R734" s="33" t="s">
        <v>119</v>
      </c>
      <c r="S734" s="55" t="s">
        <v>357</v>
      </c>
      <c r="T734" s="33" t="s">
        <v>118</v>
      </c>
      <c r="U734" s="55" t="s">
        <v>479</v>
      </c>
      <c r="V734" s="33" t="s">
        <v>117</v>
      </c>
      <c r="W734" s="55" t="s">
        <v>347</v>
      </c>
      <c r="X734" s="33" t="s">
        <v>116</v>
      </c>
      <c r="Y734" s="55" t="s">
        <v>130</v>
      </c>
      <c r="Z734" s="33" t="s">
        <v>115</v>
      </c>
      <c r="AA734" s="55"/>
      <c r="AB734" s="193"/>
      <c r="AC734" s="55"/>
      <c r="AD734" s="193"/>
      <c r="AE734" s="57"/>
      <c r="AF734" s="422"/>
      <c r="AG734" s="422"/>
      <c r="AH734" s="278"/>
      <c r="AI734" s="306"/>
      <c r="AJ734" s="379"/>
      <c r="AK734" s="347"/>
      <c r="AL734" s="377"/>
      <c r="AM734" s="379"/>
      <c r="AN734" s="347"/>
      <c r="AO734" s="377"/>
      <c r="AP734" s="379"/>
      <c r="AQ734" s="347"/>
      <c r="AR734" s="377"/>
      <c r="AS734" s="379"/>
      <c r="AT734" s="347"/>
      <c r="AU734" s="377"/>
      <c r="AV734" s="379"/>
      <c r="AW734" s="372"/>
      <c r="AX734" s="375"/>
      <c r="AY734" s="417"/>
      <c r="AZ734" s="411"/>
      <c r="BA734" s="411"/>
      <c r="BB734" s="414"/>
    </row>
    <row r="735" spans="2:62" ht="28.15" customHeight="1" x14ac:dyDescent="0.2">
      <c r="B735" s="30"/>
      <c r="C735" s="340"/>
      <c r="D735" s="218"/>
      <c r="E735" s="192"/>
      <c r="F735" s="192"/>
      <c r="G735" s="191"/>
      <c r="H735" s="360"/>
      <c r="I735" s="392"/>
      <c r="J735" s="392"/>
      <c r="K735" s="392"/>
      <c r="L735" s="25" t="s">
        <v>114</v>
      </c>
      <c r="M735" s="114" t="s">
        <v>458</v>
      </c>
      <c r="N735" s="25" t="s">
        <v>112</v>
      </c>
      <c r="O735" s="114" t="s">
        <v>1328</v>
      </c>
      <c r="P735" s="25" t="s">
        <v>111</v>
      </c>
      <c r="Q735" s="114" t="s">
        <v>458</v>
      </c>
      <c r="R735" s="25" t="s">
        <v>110</v>
      </c>
      <c r="S735" s="114" t="s">
        <v>1167</v>
      </c>
      <c r="T735" s="25" t="s">
        <v>109</v>
      </c>
      <c r="U735" s="114" t="s">
        <v>179</v>
      </c>
      <c r="V735" s="25" t="s">
        <v>108</v>
      </c>
      <c r="W735" s="114" t="s">
        <v>354</v>
      </c>
      <c r="X735" s="25" t="s">
        <v>107</v>
      </c>
      <c r="Y735" s="114" t="s">
        <v>130</v>
      </c>
      <c r="Z735" s="25" t="s">
        <v>106</v>
      </c>
      <c r="AA735" s="114"/>
      <c r="AB735" s="190"/>
      <c r="AC735" s="114"/>
      <c r="AD735" s="190"/>
      <c r="AE735" s="57"/>
      <c r="AF735" s="422"/>
      <c r="AG735" s="422"/>
      <c r="AH735" s="278"/>
      <c r="AI735" s="306"/>
      <c r="AJ735" s="379"/>
      <c r="AK735" s="347"/>
      <c r="AL735" s="377"/>
      <c r="AM735" s="379"/>
      <c r="AN735" s="347"/>
      <c r="AO735" s="377"/>
      <c r="AP735" s="379"/>
      <c r="AQ735" s="347"/>
      <c r="AR735" s="377"/>
      <c r="AS735" s="379"/>
      <c r="AT735" s="347"/>
      <c r="AU735" s="377"/>
      <c r="AV735" s="379"/>
      <c r="AW735" s="372"/>
      <c r="AX735" s="375"/>
      <c r="AY735" s="417"/>
      <c r="AZ735" s="411"/>
      <c r="BA735" s="411"/>
      <c r="BB735" s="414"/>
    </row>
    <row r="736" spans="2:62" ht="28.15" customHeight="1" thickBot="1" x14ac:dyDescent="0.25">
      <c r="B736" s="30"/>
      <c r="C736" s="355"/>
      <c r="D736" s="246"/>
      <c r="E736" s="200"/>
      <c r="F736" s="200"/>
      <c r="G736" s="199"/>
      <c r="H736" s="361"/>
      <c r="I736" s="393"/>
      <c r="J736" s="393"/>
      <c r="K736" s="393"/>
      <c r="L736" s="50" t="s">
        <v>105</v>
      </c>
      <c r="M736" s="51" t="s">
        <v>1579</v>
      </c>
      <c r="N736" s="50" t="s">
        <v>104</v>
      </c>
      <c r="O736" s="51" t="s">
        <v>470</v>
      </c>
      <c r="P736" s="50" t="s">
        <v>103</v>
      </c>
      <c r="Q736" s="51" t="s">
        <v>509</v>
      </c>
      <c r="R736" s="50" t="s">
        <v>102</v>
      </c>
      <c r="S736" s="51" t="s">
        <v>357</v>
      </c>
      <c r="T736" s="50">
        <v>20</v>
      </c>
      <c r="U736" s="51" t="s">
        <v>462</v>
      </c>
      <c r="V736" s="50" t="s">
        <v>101</v>
      </c>
      <c r="W736" s="51" t="s">
        <v>354</v>
      </c>
      <c r="X736" s="50" t="s">
        <v>100</v>
      </c>
      <c r="Y736" s="51"/>
      <c r="Z736" s="50" t="s">
        <v>99</v>
      </c>
      <c r="AA736" s="51"/>
      <c r="AB736" s="187"/>
      <c r="AC736" s="51"/>
      <c r="AD736" s="187"/>
      <c r="AE736" s="56"/>
      <c r="AF736" s="424"/>
      <c r="AG736" s="424"/>
      <c r="AH736" s="280"/>
      <c r="AI736" s="306"/>
      <c r="AJ736" s="380"/>
      <c r="AK736" s="381"/>
      <c r="AL736" s="378"/>
      <c r="AM736" s="380"/>
      <c r="AN736" s="381"/>
      <c r="AO736" s="378"/>
      <c r="AP736" s="380"/>
      <c r="AQ736" s="381"/>
      <c r="AR736" s="378"/>
      <c r="AS736" s="380"/>
      <c r="AT736" s="381"/>
      <c r="AU736" s="378"/>
      <c r="AV736" s="380"/>
      <c r="AW736" s="373"/>
      <c r="AX736" s="376"/>
      <c r="AY736" s="418"/>
      <c r="AZ736" s="412"/>
      <c r="BA736" s="412"/>
      <c r="BB736" s="415"/>
    </row>
    <row r="737" spans="2:62" ht="28.15" customHeight="1" x14ac:dyDescent="0.2">
      <c r="B737" s="30"/>
      <c r="C737" s="338">
        <v>2</v>
      </c>
      <c r="D737" s="212"/>
      <c r="E737" s="198"/>
      <c r="F737" s="198"/>
      <c r="G737" s="197"/>
      <c r="H737" s="358"/>
      <c r="I737" s="390"/>
      <c r="J737" s="390"/>
      <c r="K737" s="390"/>
      <c r="L737" s="42" t="s">
        <v>131</v>
      </c>
      <c r="M737" s="43"/>
      <c r="N737" s="42" t="s">
        <v>129</v>
      </c>
      <c r="O737" s="43"/>
      <c r="P737" s="42" t="s">
        <v>128</v>
      </c>
      <c r="Q737" s="43"/>
      <c r="R737" s="42" t="s">
        <v>127</v>
      </c>
      <c r="S737" s="43"/>
      <c r="T737" s="42" t="s">
        <v>126</v>
      </c>
      <c r="U737" s="43"/>
      <c r="V737" s="42" t="s">
        <v>125</v>
      </c>
      <c r="W737" s="43"/>
      <c r="X737" s="42" t="s">
        <v>124</v>
      </c>
      <c r="Y737" s="43"/>
      <c r="Z737" s="42" t="s">
        <v>123</v>
      </c>
      <c r="AA737" s="43"/>
      <c r="AB737" s="196"/>
      <c r="AC737" s="43"/>
      <c r="AD737" s="196"/>
      <c r="AE737" s="39"/>
      <c r="AF737" s="421"/>
      <c r="AG737" s="421"/>
      <c r="AH737" s="279"/>
      <c r="AI737" s="306"/>
      <c r="AJ737" s="349">
        <f>SUMPRODUCT(LEN($M737:$AA740)-LEN(SUBSTITUTE($M737:$AA740,"A", "")))</f>
        <v>0</v>
      </c>
      <c r="AK737" s="352">
        <f>SUMPRODUCT(LEN($AD737:$AD740)-LEN(SUBSTITUTE($AD737:$AD740,"A", "")))</f>
        <v>0</v>
      </c>
      <c r="AL737" s="335">
        <f>SUMPRODUCT(LEN($AC737:$AC740)-LEN(SUBSTITUTE($AC737:$AC740,"A", "")))</f>
        <v>0</v>
      </c>
      <c r="AM737" s="349">
        <f>SUMPRODUCT(LEN($M737:$AA740)-LEN(SUBSTITUTE($M737:$AA740,"S", "")))</f>
        <v>0</v>
      </c>
      <c r="AN737" s="352">
        <f>SUMPRODUCT(LEN($AD737:$AD740)-LEN(SUBSTITUTE($AD737:$AD740,"S", "")))</f>
        <v>0</v>
      </c>
      <c r="AO737" s="335">
        <f>SUMPRODUCT(LEN($AC737:$AC740)-LEN(SUBSTITUTE($AC737:$AC740,"S", "")))</f>
        <v>0</v>
      </c>
      <c r="AP737" s="349">
        <f>SUMPRODUCT(LEN($M737:$AA740)-LEN(SUBSTITUTE($M737:$AA740,"F", "")))</f>
        <v>0</v>
      </c>
      <c r="AQ737" s="352">
        <f>SUMPRODUCT(LEN($AD737:$AD740)-LEN(SUBSTITUTE($AD737:$AD740,"F", "")))</f>
        <v>0</v>
      </c>
      <c r="AR737" s="335">
        <f>SUMPRODUCT(LEN($AC737:$AC740)-LEN(SUBSTITUTE($AC737:$AC740,"F", "")))</f>
        <v>0</v>
      </c>
      <c r="AS737" s="349">
        <f>SUMPRODUCT(LEN($M737:$AA740)-LEN(SUBSTITUTE($M737:$AA740,"G", "")))</f>
        <v>0</v>
      </c>
      <c r="AT737" s="352">
        <f>SUMPRODUCT(LEN($AD737:$AD740)-LEN(SUBSTITUTE($AD737:$AD740,"G", "")))</f>
        <v>0</v>
      </c>
      <c r="AU737" s="335">
        <f>SUMPRODUCT(LEN($AC737:$AC740)-LEN(SUBSTITUTE($AC737:$AC740,"G", "")))</f>
        <v>0</v>
      </c>
      <c r="AV737" s="349">
        <f>SUMPRODUCT(LEN($L737:$AA740)-LEN(SUBSTITUTE($L737:$AA740,"M", "")))</f>
        <v>0</v>
      </c>
      <c r="AW737" s="362">
        <f>SUMPRODUCT(LEN($AD737:$AD740)-LEN(SUBSTITUTE($AD737:$AD740,"M", "")))</f>
        <v>0</v>
      </c>
      <c r="AX737" s="374">
        <f>SUMPRODUCT(LEN($AC737:$AC740)-LEN(SUBSTITUTE($AC737:$AC740,"M", "")))</f>
        <v>0</v>
      </c>
      <c r="AY737" s="416">
        <f>SUMPRODUCT(LEN($AE737:$AE740)-LEN(SUBSTITUTE($AE737:$AE740,"S", "")))</f>
        <v>0</v>
      </c>
      <c r="AZ737" s="410">
        <f>SUMPRODUCT(LEN($AE737:$AE740)-LEN(SUBSTITUTE($AE737:$AE740,"F", "")))</f>
        <v>0</v>
      </c>
      <c r="BA737" s="410">
        <f>SUMPRODUCT(LEN($AE737:$AE740)-LEN(SUBSTITUTE($AE737:$AE740,"G", "")))</f>
        <v>0</v>
      </c>
      <c r="BB737" s="413">
        <f>SUMPRODUCT(LEN($AE737:$AE740)-LEN(SUBSTITUTE($AE737:$AE740,"M", "")))</f>
        <v>0</v>
      </c>
    </row>
    <row r="738" spans="2:62" ht="28.15" customHeight="1" thickBot="1" x14ac:dyDescent="0.25">
      <c r="B738" s="30"/>
      <c r="C738" s="339"/>
      <c r="D738" s="221"/>
      <c r="E738" s="195"/>
      <c r="F738" s="195"/>
      <c r="G738" s="194"/>
      <c r="H738" s="359"/>
      <c r="I738" s="391"/>
      <c r="J738" s="391"/>
      <c r="K738" s="391"/>
      <c r="L738" s="33" t="s">
        <v>122</v>
      </c>
      <c r="M738" s="55"/>
      <c r="N738" s="33" t="s">
        <v>121</v>
      </c>
      <c r="O738" s="55"/>
      <c r="P738" s="33" t="s">
        <v>120</v>
      </c>
      <c r="Q738" s="55"/>
      <c r="R738" s="33" t="s">
        <v>119</v>
      </c>
      <c r="S738" s="55"/>
      <c r="T738" s="33" t="s">
        <v>118</v>
      </c>
      <c r="U738" s="55"/>
      <c r="V738" s="33" t="s">
        <v>117</v>
      </c>
      <c r="W738" s="55"/>
      <c r="X738" s="33" t="s">
        <v>116</v>
      </c>
      <c r="Y738" s="55"/>
      <c r="Z738" s="33" t="s">
        <v>115</v>
      </c>
      <c r="AA738" s="55"/>
      <c r="AB738" s="193"/>
      <c r="AC738" s="55"/>
      <c r="AD738" s="193"/>
      <c r="AE738" s="22"/>
      <c r="AF738" s="422"/>
      <c r="AG738" s="422"/>
      <c r="AH738" s="278"/>
      <c r="AI738" s="306"/>
      <c r="AJ738" s="379"/>
      <c r="AK738" s="347"/>
      <c r="AL738" s="377"/>
      <c r="AM738" s="379"/>
      <c r="AN738" s="347"/>
      <c r="AO738" s="377"/>
      <c r="AP738" s="379"/>
      <c r="AQ738" s="347"/>
      <c r="AR738" s="377"/>
      <c r="AS738" s="379"/>
      <c r="AT738" s="347"/>
      <c r="AU738" s="377"/>
      <c r="AV738" s="379"/>
      <c r="AW738" s="372"/>
      <c r="AX738" s="375"/>
      <c r="AY738" s="417"/>
      <c r="AZ738" s="411"/>
      <c r="BA738" s="411"/>
      <c r="BB738" s="414"/>
    </row>
    <row r="739" spans="2:62" ht="28.15" customHeight="1" x14ac:dyDescent="0.2">
      <c r="B739" s="30"/>
      <c r="C739" s="340"/>
      <c r="D739" s="218"/>
      <c r="E739" s="192"/>
      <c r="F739" s="192"/>
      <c r="G739" s="191"/>
      <c r="H739" s="360"/>
      <c r="I739" s="392"/>
      <c r="J739" s="392"/>
      <c r="K739" s="392"/>
      <c r="L739" s="25" t="s">
        <v>114</v>
      </c>
      <c r="M739" s="114"/>
      <c r="N739" s="25" t="s">
        <v>112</v>
      </c>
      <c r="O739" s="114"/>
      <c r="P739" s="25" t="s">
        <v>111</v>
      </c>
      <c r="Q739" s="114"/>
      <c r="R739" s="25" t="s">
        <v>110</v>
      </c>
      <c r="S739" s="114"/>
      <c r="T739" s="25" t="s">
        <v>109</v>
      </c>
      <c r="U739" s="114"/>
      <c r="V739" s="25" t="s">
        <v>108</v>
      </c>
      <c r="W739" s="114"/>
      <c r="X739" s="25" t="s">
        <v>107</v>
      </c>
      <c r="Y739" s="114"/>
      <c r="Z739" s="25" t="s">
        <v>106</v>
      </c>
      <c r="AA739" s="114"/>
      <c r="AB739" s="190"/>
      <c r="AC739" s="114"/>
      <c r="AD739" s="190"/>
      <c r="AE739" s="22"/>
      <c r="AF739" s="422"/>
      <c r="AG739" s="422"/>
      <c r="AH739" s="278"/>
      <c r="AI739" s="306"/>
      <c r="AJ739" s="379"/>
      <c r="AK739" s="347"/>
      <c r="AL739" s="377"/>
      <c r="AM739" s="379"/>
      <c r="AN739" s="347"/>
      <c r="AO739" s="377"/>
      <c r="AP739" s="379"/>
      <c r="AQ739" s="347"/>
      <c r="AR739" s="377"/>
      <c r="AS739" s="379"/>
      <c r="AT739" s="347"/>
      <c r="AU739" s="377"/>
      <c r="AV739" s="379"/>
      <c r="AW739" s="372"/>
      <c r="AX739" s="375"/>
      <c r="AY739" s="417"/>
      <c r="AZ739" s="411"/>
      <c r="BA739" s="411"/>
      <c r="BB739" s="414"/>
    </row>
    <row r="740" spans="2:62" ht="28.15" customHeight="1" thickBot="1" x14ac:dyDescent="0.25">
      <c r="B740" s="30"/>
      <c r="C740" s="355"/>
      <c r="D740" s="246"/>
      <c r="E740" s="200"/>
      <c r="F740" s="200"/>
      <c r="G740" s="199"/>
      <c r="H740" s="361"/>
      <c r="I740" s="393"/>
      <c r="J740" s="393"/>
      <c r="K740" s="393"/>
      <c r="L740" s="50" t="s">
        <v>105</v>
      </c>
      <c r="M740" s="51"/>
      <c r="N740" s="50" t="s">
        <v>104</v>
      </c>
      <c r="O740" s="51"/>
      <c r="P740" s="50" t="s">
        <v>103</v>
      </c>
      <c r="Q740" s="51"/>
      <c r="R740" s="50" t="s">
        <v>102</v>
      </c>
      <c r="S740" s="51"/>
      <c r="T740" s="50">
        <v>20</v>
      </c>
      <c r="U740" s="51"/>
      <c r="V740" s="50" t="s">
        <v>101</v>
      </c>
      <c r="W740" s="51"/>
      <c r="X740" s="50" t="s">
        <v>100</v>
      </c>
      <c r="Y740" s="51"/>
      <c r="Z740" s="50" t="s">
        <v>99</v>
      </c>
      <c r="AA740" s="51"/>
      <c r="AB740" s="187"/>
      <c r="AC740" s="51"/>
      <c r="AD740" s="187"/>
      <c r="AE740" s="48"/>
      <c r="AF740" s="424"/>
      <c r="AG740" s="424"/>
      <c r="AH740" s="280"/>
      <c r="AI740" s="306"/>
      <c r="AJ740" s="380"/>
      <c r="AK740" s="381"/>
      <c r="AL740" s="378"/>
      <c r="AM740" s="380"/>
      <c r="AN740" s="381"/>
      <c r="AO740" s="378"/>
      <c r="AP740" s="380"/>
      <c r="AQ740" s="381"/>
      <c r="AR740" s="378"/>
      <c r="AS740" s="380"/>
      <c r="AT740" s="381"/>
      <c r="AU740" s="378"/>
      <c r="AV740" s="380"/>
      <c r="AW740" s="373"/>
      <c r="AX740" s="376"/>
      <c r="AY740" s="418"/>
      <c r="AZ740" s="412"/>
      <c r="BA740" s="412"/>
      <c r="BB740" s="415"/>
    </row>
    <row r="741" spans="2:62" ht="28.15" customHeight="1" x14ac:dyDescent="0.2">
      <c r="B741" s="30"/>
      <c r="C741" s="338">
        <v>3</v>
      </c>
      <c r="D741" s="212"/>
      <c r="E741" s="198"/>
      <c r="F741" s="198"/>
      <c r="G741" s="197"/>
      <c r="H741" s="358"/>
      <c r="I741" s="390"/>
      <c r="J741" s="390"/>
      <c r="K741" s="390"/>
      <c r="L741" s="42" t="s">
        <v>131</v>
      </c>
      <c r="M741" s="43"/>
      <c r="N741" s="42" t="s">
        <v>129</v>
      </c>
      <c r="O741" s="43"/>
      <c r="P741" s="42" t="s">
        <v>128</v>
      </c>
      <c r="Q741" s="43"/>
      <c r="R741" s="42" t="s">
        <v>127</v>
      </c>
      <c r="S741" s="43"/>
      <c r="T741" s="42" t="s">
        <v>126</v>
      </c>
      <c r="U741" s="43"/>
      <c r="V741" s="42" t="s">
        <v>125</v>
      </c>
      <c r="W741" s="43"/>
      <c r="X741" s="42" t="s">
        <v>124</v>
      </c>
      <c r="Y741" s="43"/>
      <c r="Z741" s="42" t="s">
        <v>123</v>
      </c>
      <c r="AA741" s="43"/>
      <c r="AB741" s="196"/>
      <c r="AC741" s="43"/>
      <c r="AD741" s="196"/>
      <c r="AE741" s="39"/>
      <c r="AF741" s="421"/>
      <c r="AG741" s="421"/>
      <c r="AH741" s="279"/>
      <c r="AI741" s="306"/>
      <c r="AJ741" s="349">
        <f>SUMPRODUCT(LEN($M741:$AA744)-LEN(SUBSTITUTE($M741:$AA744,"A", "")))</f>
        <v>0</v>
      </c>
      <c r="AK741" s="352">
        <f>SUMPRODUCT(LEN($AD741:$AD744)-LEN(SUBSTITUTE($AD741:$AD744,"A", "")))</f>
        <v>0</v>
      </c>
      <c r="AL741" s="335">
        <f>SUMPRODUCT(LEN($AC741:$AC744)-LEN(SUBSTITUTE($AC741:$AC744,"A", "")))</f>
        <v>0</v>
      </c>
      <c r="AM741" s="349">
        <f>SUMPRODUCT(LEN($M741:$AA744)-LEN(SUBSTITUTE($M741:$AA744,"S", "")))</f>
        <v>0</v>
      </c>
      <c r="AN741" s="352">
        <f>SUMPRODUCT(LEN($AD741:$AD744)-LEN(SUBSTITUTE($AD741:$AD744,"S", "")))</f>
        <v>0</v>
      </c>
      <c r="AO741" s="335">
        <f>SUMPRODUCT(LEN($AC741:$AC744)-LEN(SUBSTITUTE($AC741:$AC744,"S", "")))</f>
        <v>0</v>
      </c>
      <c r="AP741" s="349">
        <f>SUMPRODUCT(LEN($M741:$AA744)-LEN(SUBSTITUTE($M741:$AA744,"F", "")))</f>
        <v>0</v>
      </c>
      <c r="AQ741" s="352">
        <f>SUMPRODUCT(LEN($AD741:$AD744)-LEN(SUBSTITUTE($AD741:$AD744,"F", "")))</f>
        <v>0</v>
      </c>
      <c r="AR741" s="335">
        <f>SUMPRODUCT(LEN($AC741:$AC744)-LEN(SUBSTITUTE($AC741:$AC744,"F", "")))</f>
        <v>0</v>
      </c>
      <c r="AS741" s="349">
        <f>SUMPRODUCT(LEN($M741:$AA744)-LEN(SUBSTITUTE($M741:$AA744,"G", "")))</f>
        <v>0</v>
      </c>
      <c r="AT741" s="352">
        <f>SUMPRODUCT(LEN($AD741:$AD744)-LEN(SUBSTITUTE($AD741:$AD744,"G", "")))</f>
        <v>0</v>
      </c>
      <c r="AU741" s="335">
        <f>SUMPRODUCT(LEN($AC741:$AC744)-LEN(SUBSTITUTE($AC741:$AC744,"G", "")))</f>
        <v>0</v>
      </c>
      <c r="AV741" s="349">
        <f>SUMPRODUCT(LEN($L741:$AA744)-LEN(SUBSTITUTE($L741:$AA744,"M", "")))</f>
        <v>0</v>
      </c>
      <c r="AW741" s="362">
        <f>SUMPRODUCT(LEN($AD741:$AD744)-LEN(SUBSTITUTE($AD741:$AD744,"M", "")))</f>
        <v>0</v>
      </c>
      <c r="AX741" s="374">
        <f>SUMPRODUCT(LEN($AC741:$AC744)-LEN(SUBSTITUTE($AC741:$AC744,"M", "")))</f>
        <v>0</v>
      </c>
      <c r="AY741" s="416">
        <f>SUMPRODUCT(LEN($AE741:$AE744)-LEN(SUBSTITUTE($AE741:$AE744,"S", "")))</f>
        <v>0</v>
      </c>
      <c r="AZ741" s="410">
        <f>SUMPRODUCT(LEN($AE741:$AE744)-LEN(SUBSTITUTE($AE741:$AE744,"F", "")))</f>
        <v>0</v>
      </c>
      <c r="BA741" s="410">
        <f>SUMPRODUCT(LEN($AE741:$AE744)-LEN(SUBSTITUTE($AE741:$AE744,"G", "")))</f>
        <v>0</v>
      </c>
      <c r="BB741" s="413">
        <f>SUMPRODUCT(LEN($AE741:$AE744)-LEN(SUBSTITUTE($AE741:$AE744,"M", "")))</f>
        <v>0</v>
      </c>
    </row>
    <row r="742" spans="2:62" ht="28.15" customHeight="1" thickBot="1" x14ac:dyDescent="0.25">
      <c r="B742" s="30"/>
      <c r="C742" s="339"/>
      <c r="D742" s="221"/>
      <c r="E742" s="195"/>
      <c r="F742" s="195"/>
      <c r="G742" s="194"/>
      <c r="H742" s="359"/>
      <c r="I742" s="391"/>
      <c r="J742" s="391"/>
      <c r="K742" s="391"/>
      <c r="L742" s="33" t="s">
        <v>122</v>
      </c>
      <c r="M742" s="55"/>
      <c r="N742" s="33" t="s">
        <v>121</v>
      </c>
      <c r="O742" s="55"/>
      <c r="P742" s="33" t="s">
        <v>120</v>
      </c>
      <c r="Q742" s="55"/>
      <c r="R742" s="33" t="s">
        <v>119</v>
      </c>
      <c r="S742" s="55"/>
      <c r="T742" s="33" t="s">
        <v>118</v>
      </c>
      <c r="U742" s="55"/>
      <c r="V742" s="33" t="s">
        <v>117</v>
      </c>
      <c r="W742" s="55"/>
      <c r="X742" s="33" t="s">
        <v>116</v>
      </c>
      <c r="Y742" s="55"/>
      <c r="Z742" s="33" t="s">
        <v>115</v>
      </c>
      <c r="AA742" s="55"/>
      <c r="AB742" s="193"/>
      <c r="AC742" s="55"/>
      <c r="AD742" s="193"/>
      <c r="AE742" s="22"/>
      <c r="AF742" s="422"/>
      <c r="AG742" s="422"/>
      <c r="AH742" s="278"/>
      <c r="AI742" s="306"/>
      <c r="AJ742" s="379"/>
      <c r="AK742" s="347"/>
      <c r="AL742" s="377"/>
      <c r="AM742" s="379"/>
      <c r="AN742" s="347"/>
      <c r="AO742" s="377"/>
      <c r="AP742" s="379"/>
      <c r="AQ742" s="347"/>
      <c r="AR742" s="377"/>
      <c r="AS742" s="379"/>
      <c r="AT742" s="347"/>
      <c r="AU742" s="377"/>
      <c r="AV742" s="379"/>
      <c r="AW742" s="372"/>
      <c r="AX742" s="375"/>
      <c r="AY742" s="417"/>
      <c r="AZ742" s="411"/>
      <c r="BA742" s="411"/>
      <c r="BB742" s="414"/>
    </row>
    <row r="743" spans="2:62" ht="28.15" customHeight="1" x14ac:dyDescent="0.2">
      <c r="B743" s="30"/>
      <c r="C743" s="340"/>
      <c r="D743" s="218"/>
      <c r="E743" s="192"/>
      <c r="F743" s="192"/>
      <c r="G743" s="191"/>
      <c r="H743" s="360"/>
      <c r="I743" s="392"/>
      <c r="J743" s="392"/>
      <c r="K743" s="392"/>
      <c r="L743" s="25" t="s">
        <v>114</v>
      </c>
      <c r="M743" s="114"/>
      <c r="N743" s="25" t="s">
        <v>112</v>
      </c>
      <c r="O743" s="114"/>
      <c r="P743" s="25" t="s">
        <v>111</v>
      </c>
      <c r="Q743" s="114"/>
      <c r="R743" s="25" t="s">
        <v>110</v>
      </c>
      <c r="S743" s="114"/>
      <c r="T743" s="25" t="s">
        <v>109</v>
      </c>
      <c r="U743" s="114"/>
      <c r="V743" s="25" t="s">
        <v>108</v>
      </c>
      <c r="W743" s="114"/>
      <c r="X743" s="25" t="s">
        <v>107</v>
      </c>
      <c r="Y743" s="114"/>
      <c r="Z743" s="25" t="s">
        <v>106</v>
      </c>
      <c r="AA743" s="114"/>
      <c r="AB743" s="190"/>
      <c r="AC743" s="114"/>
      <c r="AD743" s="190"/>
      <c r="AE743" s="22"/>
      <c r="AF743" s="422"/>
      <c r="AG743" s="422"/>
      <c r="AH743" s="278"/>
      <c r="AI743" s="306"/>
      <c r="AJ743" s="379"/>
      <c r="AK743" s="347"/>
      <c r="AL743" s="377"/>
      <c r="AM743" s="379"/>
      <c r="AN743" s="347"/>
      <c r="AO743" s="377"/>
      <c r="AP743" s="379"/>
      <c r="AQ743" s="347"/>
      <c r="AR743" s="377"/>
      <c r="AS743" s="379"/>
      <c r="AT743" s="347"/>
      <c r="AU743" s="377"/>
      <c r="AV743" s="379"/>
      <c r="AW743" s="372"/>
      <c r="AX743" s="375"/>
      <c r="AY743" s="417"/>
      <c r="AZ743" s="411"/>
      <c r="BA743" s="411"/>
      <c r="BB743" s="414"/>
    </row>
    <row r="744" spans="2:62" ht="28.15" customHeight="1" thickBot="1" x14ac:dyDescent="0.25">
      <c r="B744" s="20"/>
      <c r="C744" s="341"/>
      <c r="D744" s="215"/>
      <c r="E744" s="189"/>
      <c r="F744" s="189"/>
      <c r="G744" s="188"/>
      <c r="H744" s="361"/>
      <c r="I744" s="394"/>
      <c r="J744" s="394"/>
      <c r="K744" s="394"/>
      <c r="L744" s="15" t="s">
        <v>105</v>
      </c>
      <c r="M744" s="16"/>
      <c r="N744" s="15" t="s">
        <v>104</v>
      </c>
      <c r="O744" s="16"/>
      <c r="P744" s="15" t="s">
        <v>103</v>
      </c>
      <c r="Q744" s="16"/>
      <c r="R744" s="15" t="s">
        <v>102</v>
      </c>
      <c r="S744" s="16"/>
      <c r="T744" s="15">
        <v>20</v>
      </c>
      <c r="U744" s="16"/>
      <c r="V744" s="15" t="s">
        <v>101</v>
      </c>
      <c r="W744" s="16"/>
      <c r="X744" s="15" t="s">
        <v>100</v>
      </c>
      <c r="Y744" s="16"/>
      <c r="Z744" s="15" t="s">
        <v>99</v>
      </c>
      <c r="AA744" s="16"/>
      <c r="AB744" s="187"/>
      <c r="AC744" s="16"/>
      <c r="AD744" s="186"/>
      <c r="AE744" s="11"/>
      <c r="AF744" s="423"/>
      <c r="AG744" s="423"/>
      <c r="AH744" s="277"/>
      <c r="AI744" s="306"/>
      <c r="AJ744" s="380"/>
      <c r="AK744" s="381"/>
      <c r="AL744" s="378"/>
      <c r="AM744" s="380"/>
      <c r="AN744" s="381"/>
      <c r="AO744" s="378"/>
      <c r="AP744" s="380"/>
      <c r="AQ744" s="381"/>
      <c r="AR744" s="378"/>
      <c r="AS744" s="380"/>
      <c r="AT744" s="381"/>
      <c r="AU744" s="378"/>
      <c r="AV744" s="380"/>
      <c r="AW744" s="373"/>
      <c r="AX744" s="376"/>
      <c r="AY744" s="418"/>
      <c r="AZ744" s="412"/>
      <c r="BA744" s="412"/>
      <c r="BB744" s="415"/>
    </row>
    <row r="745" spans="2:62" ht="85.9" customHeight="1" thickTop="1" thickBot="1" x14ac:dyDescent="0.35">
      <c r="B745" s="113" t="s">
        <v>173</v>
      </c>
      <c r="C745" s="103" t="s">
        <v>172</v>
      </c>
      <c r="D745" s="108" t="s">
        <v>171</v>
      </c>
      <c r="E745" s="211" t="s">
        <v>170</v>
      </c>
      <c r="F745" s="210"/>
      <c r="G745" s="209"/>
      <c r="H745" s="109" t="s">
        <v>169</v>
      </c>
      <c r="I745" s="108" t="s">
        <v>96</v>
      </c>
      <c r="J745" s="108" t="s">
        <v>168</v>
      </c>
      <c r="K745" s="108" t="s">
        <v>97</v>
      </c>
      <c r="L745" s="365" t="s">
        <v>167</v>
      </c>
      <c r="M745" s="366"/>
      <c r="N745" s="365" t="s">
        <v>166</v>
      </c>
      <c r="O745" s="366"/>
      <c r="P745" s="365" t="s">
        <v>166</v>
      </c>
      <c r="Q745" s="367"/>
      <c r="R745" s="365" t="s">
        <v>166</v>
      </c>
      <c r="S745" s="367"/>
      <c r="T745" s="365" t="s">
        <v>166</v>
      </c>
      <c r="U745" s="367"/>
      <c r="V745" s="365" t="s">
        <v>166</v>
      </c>
      <c r="W745" s="367"/>
      <c r="X745" s="365" t="s">
        <v>166</v>
      </c>
      <c r="Y745" s="367"/>
      <c r="Z745" s="365" t="s">
        <v>166</v>
      </c>
      <c r="AA745" s="367"/>
      <c r="AB745" s="368" t="s">
        <v>165</v>
      </c>
      <c r="AC745" s="367"/>
      <c r="AD745" s="109" t="s">
        <v>164</v>
      </c>
      <c r="AE745" s="109" t="s">
        <v>163</v>
      </c>
      <c r="AF745" s="108" t="s">
        <v>162</v>
      </c>
      <c r="AG745" s="108" t="s">
        <v>161</v>
      </c>
      <c r="AH745" s="286" t="s">
        <v>160</v>
      </c>
      <c r="AI745" s="293"/>
      <c r="AJ745" s="104" t="s">
        <v>159</v>
      </c>
      <c r="AK745" s="103" t="s">
        <v>158</v>
      </c>
      <c r="AL745" s="102" t="s">
        <v>157</v>
      </c>
      <c r="AM745" s="104" t="s">
        <v>156</v>
      </c>
      <c r="AN745" s="103" t="s">
        <v>155</v>
      </c>
      <c r="AO745" s="102" t="s">
        <v>154</v>
      </c>
      <c r="AP745" s="104" t="s">
        <v>153</v>
      </c>
      <c r="AQ745" s="103" t="s">
        <v>152</v>
      </c>
      <c r="AR745" s="105" t="s">
        <v>151</v>
      </c>
      <c r="AS745" s="104" t="s">
        <v>150</v>
      </c>
      <c r="AT745" s="103" t="s">
        <v>149</v>
      </c>
      <c r="AU745" s="102" t="s">
        <v>148</v>
      </c>
      <c r="AV745" s="104" t="s">
        <v>147</v>
      </c>
      <c r="AW745" s="103" t="s">
        <v>146</v>
      </c>
      <c r="AX745" s="102" t="s">
        <v>145</v>
      </c>
      <c r="AY745" s="101" t="s">
        <v>144</v>
      </c>
      <c r="AZ745" s="100" t="s">
        <v>143</v>
      </c>
      <c r="BA745" s="100" t="s">
        <v>142</v>
      </c>
      <c r="BB745" s="99" t="s">
        <v>141</v>
      </c>
    </row>
    <row r="746" spans="2:62" ht="48" thickBot="1" x14ac:dyDescent="0.3">
      <c r="B746" s="98" t="s">
        <v>192</v>
      </c>
      <c r="C746" s="97"/>
      <c r="D746" s="208">
        <v>244</v>
      </c>
      <c r="E746" s="425">
        <v>7469.34</v>
      </c>
      <c r="F746" s="426"/>
      <c r="G746" s="427"/>
      <c r="H746" s="95" t="s">
        <v>139</v>
      </c>
      <c r="I746" s="94"/>
      <c r="J746" s="94"/>
      <c r="K746" s="93"/>
      <c r="L746" s="92"/>
      <c r="M746" s="88"/>
      <c r="N746" s="92"/>
      <c r="O746" s="88"/>
      <c r="P746" s="92"/>
      <c r="Q746" s="88"/>
      <c r="R746" s="92"/>
      <c r="S746" s="88"/>
      <c r="T746" s="92"/>
      <c r="U746" s="88"/>
      <c r="V746" s="92"/>
      <c r="W746" s="88"/>
      <c r="X746" s="92"/>
      <c r="Y746" s="88"/>
      <c r="Z746" s="92"/>
      <c r="AA746" s="207"/>
      <c r="AB746" s="90" t="s">
        <v>138</v>
      </c>
      <c r="AC746" s="88"/>
      <c r="AD746" s="88"/>
      <c r="AE746" s="88"/>
      <c r="AF746" s="87"/>
      <c r="AG746" s="87"/>
      <c r="AH746" s="285"/>
      <c r="AI746" s="66" t="s">
        <v>137</v>
      </c>
      <c r="AJ746" s="85">
        <f t="shared" ref="AJ746:BB746" si="98">SUM(AJ748:AJ759)</f>
        <v>57</v>
      </c>
      <c r="AK746" s="84">
        <f t="shared" si="98"/>
        <v>1</v>
      </c>
      <c r="AL746" s="83">
        <f t="shared" si="98"/>
        <v>0</v>
      </c>
      <c r="AM746" s="85">
        <f t="shared" si="98"/>
        <v>11</v>
      </c>
      <c r="AN746" s="84">
        <f t="shared" si="98"/>
        <v>0</v>
      </c>
      <c r="AO746" s="83">
        <f t="shared" si="98"/>
        <v>0</v>
      </c>
      <c r="AP746" s="85">
        <f t="shared" si="98"/>
        <v>0</v>
      </c>
      <c r="AQ746" s="84">
        <f t="shared" si="98"/>
        <v>0</v>
      </c>
      <c r="AR746" s="83">
        <f t="shared" si="98"/>
        <v>0</v>
      </c>
      <c r="AS746" s="85">
        <f t="shared" si="98"/>
        <v>12</v>
      </c>
      <c r="AT746" s="84">
        <f t="shared" si="98"/>
        <v>0</v>
      </c>
      <c r="AU746" s="83">
        <f t="shared" si="98"/>
        <v>0</v>
      </c>
      <c r="AV746" s="85">
        <f t="shared" si="98"/>
        <v>0</v>
      </c>
      <c r="AW746" s="84">
        <f t="shared" si="98"/>
        <v>0</v>
      </c>
      <c r="AX746" s="83">
        <f t="shared" si="98"/>
        <v>0</v>
      </c>
      <c r="AY746" s="82">
        <f t="shared" si="98"/>
        <v>0</v>
      </c>
      <c r="AZ746" s="81">
        <f t="shared" si="98"/>
        <v>0</v>
      </c>
      <c r="BA746" s="81">
        <f t="shared" si="98"/>
        <v>0</v>
      </c>
      <c r="BB746" s="80">
        <f t="shared" si="98"/>
        <v>0</v>
      </c>
      <c r="BC746" s="79" t="s">
        <v>136</v>
      </c>
      <c r="BF746" s="5">
        <f>SUM(AJ746:AL746)/$BG$5</f>
        <v>58</v>
      </c>
      <c r="BG746" s="5">
        <f>SUM(AM746:AO746,AY746)/$BG$5</f>
        <v>11</v>
      </c>
      <c r="BH746" s="5">
        <f>SUM(AP746:AR746,AZ746)/$BG$5</f>
        <v>0</v>
      </c>
      <c r="BI746" s="5">
        <f>SUM(AS746:AU746,BA746)/$BG$5</f>
        <v>12</v>
      </c>
      <c r="BJ746" s="5">
        <f>SUM(AV746:AX746,BB746)/$BG$5</f>
        <v>0</v>
      </c>
    </row>
    <row r="747" spans="2:62" ht="37.5" thickBot="1" x14ac:dyDescent="0.3">
      <c r="B747" s="78"/>
      <c r="C747" s="77"/>
      <c r="D747" s="206"/>
      <c r="E747" s="205"/>
      <c r="F747" s="205"/>
      <c r="G747" s="204"/>
      <c r="H747" s="73"/>
      <c r="I747" s="70"/>
      <c r="J747" s="70"/>
      <c r="K747" s="72"/>
      <c r="L747" s="70"/>
      <c r="M747" s="69"/>
      <c r="N747" s="70"/>
      <c r="O747" s="69"/>
      <c r="P747" s="70"/>
      <c r="Q747" s="69"/>
      <c r="R747" s="70"/>
      <c r="S747" s="69"/>
      <c r="T747" s="70"/>
      <c r="U747" s="69"/>
      <c r="V747" s="70"/>
      <c r="W747" s="69"/>
      <c r="X747" s="70"/>
      <c r="Y747" s="69"/>
      <c r="Z747" s="70"/>
      <c r="AA747" s="69"/>
      <c r="AB747" s="71"/>
      <c r="AC747" s="69"/>
      <c r="AD747" s="69"/>
      <c r="AE747" s="69"/>
      <c r="AF747" s="68"/>
      <c r="AG747" s="68"/>
      <c r="AH747" s="285"/>
      <c r="AI747" s="66" t="s">
        <v>135</v>
      </c>
      <c r="AJ747" s="65">
        <f t="shared" ref="AJ747:BB747" si="99">AJ746/3</f>
        <v>19</v>
      </c>
      <c r="AK747" s="64">
        <f t="shared" si="99"/>
        <v>0.33333333333333331</v>
      </c>
      <c r="AL747" s="63">
        <f t="shared" si="99"/>
        <v>0</v>
      </c>
      <c r="AM747" s="65">
        <f t="shared" si="99"/>
        <v>3.6666666666666665</v>
      </c>
      <c r="AN747" s="64">
        <f t="shared" si="99"/>
        <v>0</v>
      </c>
      <c r="AO747" s="63">
        <f t="shared" si="99"/>
        <v>0</v>
      </c>
      <c r="AP747" s="65">
        <f t="shared" si="99"/>
        <v>0</v>
      </c>
      <c r="AQ747" s="64">
        <f t="shared" si="99"/>
        <v>0</v>
      </c>
      <c r="AR747" s="63">
        <f t="shared" si="99"/>
        <v>0</v>
      </c>
      <c r="AS747" s="65">
        <f t="shared" si="99"/>
        <v>4</v>
      </c>
      <c r="AT747" s="64">
        <f t="shared" si="99"/>
        <v>0</v>
      </c>
      <c r="AU747" s="63">
        <f t="shared" si="99"/>
        <v>0</v>
      </c>
      <c r="AV747" s="65">
        <f t="shared" si="99"/>
        <v>0</v>
      </c>
      <c r="AW747" s="64">
        <f t="shared" si="99"/>
        <v>0</v>
      </c>
      <c r="AX747" s="63">
        <f t="shared" si="99"/>
        <v>0</v>
      </c>
      <c r="AY747" s="62">
        <f t="shared" si="99"/>
        <v>0</v>
      </c>
      <c r="AZ747" s="61">
        <f t="shared" si="99"/>
        <v>0</v>
      </c>
      <c r="BA747" s="61">
        <f t="shared" si="99"/>
        <v>0</v>
      </c>
      <c r="BB747" s="60">
        <f t="shared" si="99"/>
        <v>0</v>
      </c>
      <c r="BC747" s="59" t="s">
        <v>134</v>
      </c>
    </row>
    <row r="748" spans="2:62" ht="28.15" customHeight="1" x14ac:dyDescent="0.2">
      <c r="B748" s="30"/>
      <c r="C748" s="338">
        <v>1</v>
      </c>
      <c r="D748" s="212"/>
      <c r="E748" s="198"/>
      <c r="F748" s="198"/>
      <c r="G748" s="197"/>
      <c r="H748" s="358" t="s">
        <v>370</v>
      </c>
      <c r="I748" s="390">
        <v>180</v>
      </c>
      <c r="J748" s="390">
        <v>36</v>
      </c>
      <c r="K748" s="390">
        <v>8</v>
      </c>
      <c r="L748" s="42" t="s">
        <v>131</v>
      </c>
      <c r="M748" s="43" t="s">
        <v>132</v>
      </c>
      <c r="N748" s="42" t="s">
        <v>129</v>
      </c>
      <c r="O748" s="43" t="s">
        <v>458</v>
      </c>
      <c r="P748" s="42" t="s">
        <v>128</v>
      </c>
      <c r="Q748" s="43" t="s">
        <v>527</v>
      </c>
      <c r="R748" s="42" t="s">
        <v>127</v>
      </c>
      <c r="S748" s="43" t="s">
        <v>1131</v>
      </c>
      <c r="T748" s="42" t="s">
        <v>126</v>
      </c>
      <c r="U748" s="43" t="s">
        <v>179</v>
      </c>
      <c r="V748" s="42" t="s">
        <v>125</v>
      </c>
      <c r="W748" s="43" t="s">
        <v>179</v>
      </c>
      <c r="X748" s="42" t="s">
        <v>124</v>
      </c>
      <c r="Y748" s="43" t="s">
        <v>132</v>
      </c>
      <c r="Z748" s="42" t="s">
        <v>123</v>
      </c>
      <c r="AA748" s="43"/>
      <c r="AB748" s="196"/>
      <c r="AC748" s="43"/>
      <c r="AD748" s="196" t="s">
        <v>132</v>
      </c>
      <c r="AE748" s="58"/>
      <c r="AF748" s="421"/>
      <c r="AG748" s="421"/>
      <c r="AH748" s="279"/>
      <c r="AI748" s="306"/>
      <c r="AJ748" s="349">
        <f>SUMPRODUCT(LEN($M748:$AA751)-LEN(SUBSTITUTE($M748:$AA751,"A", "")))</f>
        <v>57</v>
      </c>
      <c r="AK748" s="352">
        <f>SUMPRODUCT(LEN($AD748:$AD751)-LEN(SUBSTITUTE($AD748:$AD751,"A", "")))</f>
        <v>1</v>
      </c>
      <c r="AL748" s="335">
        <f>SUMPRODUCT(LEN($AC748:$AC751)-LEN(SUBSTITUTE($AC748:$AC751,"A", "")))</f>
        <v>0</v>
      </c>
      <c r="AM748" s="349">
        <f>SUMPRODUCT(LEN($M748:$AA751)-LEN(SUBSTITUTE($M748:$AA751,"S", "")))</f>
        <v>11</v>
      </c>
      <c r="AN748" s="352">
        <f>SUMPRODUCT(LEN($AD748:$AD751)-LEN(SUBSTITUTE($AD748:$AD751,"S", "")))</f>
        <v>0</v>
      </c>
      <c r="AO748" s="335">
        <f>SUMPRODUCT(LEN($AC748:$AC751)-LEN(SUBSTITUTE($AC748:$AC751,"S", "")))</f>
        <v>0</v>
      </c>
      <c r="AP748" s="349">
        <f>SUMPRODUCT(LEN($M748:$AA751)-LEN(SUBSTITUTE($M748:$AA751,"F", "")))</f>
        <v>0</v>
      </c>
      <c r="AQ748" s="352">
        <f>SUMPRODUCT(LEN($AD748:$AD751)-LEN(SUBSTITUTE($AD748:$AD751,"F", "")))</f>
        <v>0</v>
      </c>
      <c r="AR748" s="335">
        <f>SUMPRODUCT(LEN($AC748:$AC751)-LEN(SUBSTITUTE($AC748:$AC751,"F", "")))</f>
        <v>0</v>
      </c>
      <c r="AS748" s="349">
        <f>SUMPRODUCT(LEN($M748:$AA751)-LEN(SUBSTITUTE($M748:$AA751,"G", "")))</f>
        <v>12</v>
      </c>
      <c r="AT748" s="352">
        <f>SUMPRODUCT(LEN($AD748:$AD751)-LEN(SUBSTITUTE($AD748:$AD751,"G", "")))</f>
        <v>0</v>
      </c>
      <c r="AU748" s="335">
        <f>SUMPRODUCT(LEN($AC748:$AC751)-LEN(SUBSTITUTE($AC748:$AC751,"G", "")))</f>
        <v>0</v>
      </c>
      <c r="AV748" s="349">
        <f>SUMPRODUCT(LEN($L748:$AA751)-LEN(SUBSTITUTE($L748:$AA751,"M", "")))</f>
        <v>0</v>
      </c>
      <c r="AW748" s="362">
        <f>SUMPRODUCT(LEN($AD748:$AD751)-LEN(SUBSTITUTE($AD748:$AD751,"M", "")))</f>
        <v>0</v>
      </c>
      <c r="AX748" s="374">
        <f>SUMPRODUCT(LEN($AC748:$AC751)-LEN(SUBSTITUTE($AC748:$AC751,"M", "")))</f>
        <v>0</v>
      </c>
      <c r="AY748" s="416">
        <f>SUMPRODUCT(LEN($AE748:$AE751)-LEN(SUBSTITUTE($AE748:$AE751,"S", "")))</f>
        <v>0</v>
      </c>
      <c r="AZ748" s="410">
        <f>SUMPRODUCT(LEN($AE748:$AE751)-LEN(SUBSTITUTE($AE748:$AE751,"F", "")))</f>
        <v>0</v>
      </c>
      <c r="BA748" s="410">
        <f>SUMPRODUCT(LEN($AE748:$AE751)-LEN(SUBSTITUTE($AE748:$AE751,"G", "")))</f>
        <v>0</v>
      </c>
      <c r="BB748" s="413">
        <f>SUMPRODUCT(LEN($AE748:$AE751)-LEN(SUBSTITUTE($AE748:$AE751,"M", "")))</f>
        <v>0</v>
      </c>
    </row>
    <row r="749" spans="2:62" ht="28.15" customHeight="1" thickBot="1" x14ac:dyDescent="0.25">
      <c r="B749" s="30"/>
      <c r="C749" s="339"/>
      <c r="D749" s="221"/>
      <c r="E749" s="195"/>
      <c r="F749" s="195"/>
      <c r="G749" s="194"/>
      <c r="H749" s="359"/>
      <c r="I749" s="391"/>
      <c r="J749" s="391"/>
      <c r="K749" s="391"/>
      <c r="L749" s="33" t="s">
        <v>122</v>
      </c>
      <c r="M749" s="55" t="s">
        <v>132</v>
      </c>
      <c r="N749" s="33" t="s">
        <v>121</v>
      </c>
      <c r="O749" s="55" t="s">
        <v>458</v>
      </c>
      <c r="P749" s="33" t="s">
        <v>120</v>
      </c>
      <c r="Q749" s="55" t="s">
        <v>679</v>
      </c>
      <c r="R749" s="33" t="s">
        <v>119</v>
      </c>
      <c r="S749" s="55" t="s">
        <v>1578</v>
      </c>
      <c r="T749" s="33" t="s">
        <v>118</v>
      </c>
      <c r="U749" s="55" t="s">
        <v>479</v>
      </c>
      <c r="V749" s="33" t="s">
        <v>117</v>
      </c>
      <c r="W749" s="55" t="s">
        <v>347</v>
      </c>
      <c r="X749" s="33" t="s">
        <v>116</v>
      </c>
      <c r="Y749" s="55" t="s">
        <v>130</v>
      </c>
      <c r="Z749" s="33" t="s">
        <v>115</v>
      </c>
      <c r="AA749" s="55"/>
      <c r="AB749" s="193"/>
      <c r="AC749" s="55"/>
      <c r="AD749" s="193"/>
      <c r="AE749" s="57"/>
      <c r="AF749" s="422"/>
      <c r="AG749" s="422"/>
      <c r="AH749" s="278"/>
      <c r="AI749" s="306"/>
      <c r="AJ749" s="379"/>
      <c r="AK749" s="347"/>
      <c r="AL749" s="377"/>
      <c r="AM749" s="379"/>
      <c r="AN749" s="347"/>
      <c r="AO749" s="377"/>
      <c r="AP749" s="379"/>
      <c r="AQ749" s="347"/>
      <c r="AR749" s="377"/>
      <c r="AS749" s="379"/>
      <c r="AT749" s="347"/>
      <c r="AU749" s="377"/>
      <c r="AV749" s="379"/>
      <c r="AW749" s="372"/>
      <c r="AX749" s="375"/>
      <c r="AY749" s="417"/>
      <c r="AZ749" s="411"/>
      <c r="BA749" s="411"/>
      <c r="BB749" s="414"/>
    </row>
    <row r="750" spans="2:62" ht="28.15" customHeight="1" x14ac:dyDescent="0.2">
      <c r="B750" s="30"/>
      <c r="C750" s="340"/>
      <c r="D750" s="218"/>
      <c r="E750" s="192"/>
      <c r="F750" s="192"/>
      <c r="G750" s="191"/>
      <c r="H750" s="360">
        <v>244</v>
      </c>
      <c r="I750" s="392"/>
      <c r="J750" s="392"/>
      <c r="K750" s="392"/>
      <c r="L750" s="25" t="s">
        <v>114</v>
      </c>
      <c r="M750" s="114" t="s">
        <v>132</v>
      </c>
      <c r="N750" s="25" t="s">
        <v>112</v>
      </c>
      <c r="O750" s="114" t="s">
        <v>179</v>
      </c>
      <c r="P750" s="25" t="s">
        <v>111</v>
      </c>
      <c r="Q750" s="114" t="s">
        <v>179</v>
      </c>
      <c r="R750" s="25" t="s">
        <v>110</v>
      </c>
      <c r="S750" s="114" t="s">
        <v>723</v>
      </c>
      <c r="T750" s="25" t="s">
        <v>109</v>
      </c>
      <c r="U750" s="114" t="s">
        <v>179</v>
      </c>
      <c r="V750" s="25" t="s">
        <v>108</v>
      </c>
      <c r="W750" s="114" t="s">
        <v>354</v>
      </c>
      <c r="X750" s="25" t="s">
        <v>107</v>
      </c>
      <c r="Y750" s="114" t="s">
        <v>130</v>
      </c>
      <c r="Z750" s="25" t="s">
        <v>106</v>
      </c>
      <c r="AA750" s="114"/>
      <c r="AB750" s="190"/>
      <c r="AC750" s="114"/>
      <c r="AD750" s="190"/>
      <c r="AE750" s="57"/>
      <c r="AF750" s="422"/>
      <c r="AG750" s="422"/>
      <c r="AH750" s="278"/>
      <c r="AI750" s="306"/>
      <c r="AJ750" s="379"/>
      <c r="AK750" s="347"/>
      <c r="AL750" s="377"/>
      <c r="AM750" s="379"/>
      <c r="AN750" s="347"/>
      <c r="AO750" s="377"/>
      <c r="AP750" s="379"/>
      <c r="AQ750" s="347"/>
      <c r="AR750" s="377"/>
      <c r="AS750" s="379"/>
      <c r="AT750" s="347"/>
      <c r="AU750" s="377"/>
      <c r="AV750" s="379"/>
      <c r="AW750" s="372"/>
      <c r="AX750" s="375"/>
      <c r="AY750" s="417"/>
      <c r="AZ750" s="411"/>
      <c r="BA750" s="411"/>
      <c r="BB750" s="414"/>
    </row>
    <row r="751" spans="2:62" ht="28.15" customHeight="1" thickBot="1" x14ac:dyDescent="0.25">
      <c r="B751" s="30"/>
      <c r="C751" s="355"/>
      <c r="D751" s="246"/>
      <c r="E751" s="200"/>
      <c r="F751" s="200"/>
      <c r="G751" s="199"/>
      <c r="H751" s="361"/>
      <c r="I751" s="393"/>
      <c r="J751" s="393"/>
      <c r="K751" s="393"/>
      <c r="L751" s="50" t="s">
        <v>105</v>
      </c>
      <c r="M751" s="51" t="s">
        <v>179</v>
      </c>
      <c r="N751" s="50" t="s">
        <v>104</v>
      </c>
      <c r="O751" s="51" t="s">
        <v>684</v>
      </c>
      <c r="P751" s="50" t="s">
        <v>103</v>
      </c>
      <c r="Q751" s="51" t="s">
        <v>1112</v>
      </c>
      <c r="R751" s="50" t="s">
        <v>102</v>
      </c>
      <c r="S751" s="51" t="s">
        <v>732</v>
      </c>
      <c r="T751" s="50">
        <v>20</v>
      </c>
      <c r="U751" s="51" t="s">
        <v>462</v>
      </c>
      <c r="V751" s="50" t="s">
        <v>101</v>
      </c>
      <c r="W751" s="51" t="s">
        <v>354</v>
      </c>
      <c r="X751" s="50" t="s">
        <v>100</v>
      </c>
      <c r="Y751" s="51"/>
      <c r="Z751" s="50" t="s">
        <v>99</v>
      </c>
      <c r="AA751" s="51"/>
      <c r="AB751" s="187"/>
      <c r="AC751" s="51"/>
      <c r="AD751" s="187"/>
      <c r="AE751" s="56"/>
      <c r="AF751" s="424"/>
      <c r="AG751" s="424"/>
      <c r="AH751" s="280"/>
      <c r="AI751" s="306"/>
      <c r="AJ751" s="380"/>
      <c r="AK751" s="381"/>
      <c r="AL751" s="378"/>
      <c r="AM751" s="380"/>
      <c r="AN751" s="381"/>
      <c r="AO751" s="378"/>
      <c r="AP751" s="380"/>
      <c r="AQ751" s="381"/>
      <c r="AR751" s="378"/>
      <c r="AS751" s="380"/>
      <c r="AT751" s="381"/>
      <c r="AU751" s="378"/>
      <c r="AV751" s="380"/>
      <c r="AW751" s="373"/>
      <c r="AX751" s="376"/>
      <c r="AY751" s="418"/>
      <c r="AZ751" s="412"/>
      <c r="BA751" s="412"/>
      <c r="BB751" s="415"/>
    </row>
    <row r="752" spans="2:62" ht="28.15" customHeight="1" x14ac:dyDescent="0.2">
      <c r="B752" s="30"/>
      <c r="C752" s="338">
        <v>2</v>
      </c>
      <c r="D752" s="212"/>
      <c r="E752" s="198"/>
      <c r="F752" s="198"/>
      <c r="G752" s="197"/>
      <c r="H752" s="358"/>
      <c r="I752" s="390"/>
      <c r="J752" s="390"/>
      <c r="K752" s="390"/>
      <c r="L752" s="42" t="s">
        <v>131</v>
      </c>
      <c r="M752" s="43"/>
      <c r="N752" s="42" t="s">
        <v>129</v>
      </c>
      <c r="O752" s="43"/>
      <c r="P752" s="42" t="s">
        <v>128</v>
      </c>
      <c r="Q752" s="43"/>
      <c r="R752" s="42" t="s">
        <v>127</v>
      </c>
      <c r="S752" s="43"/>
      <c r="T752" s="42" t="s">
        <v>126</v>
      </c>
      <c r="U752" s="43"/>
      <c r="V752" s="42" t="s">
        <v>125</v>
      </c>
      <c r="W752" s="43"/>
      <c r="X752" s="42" t="s">
        <v>124</v>
      </c>
      <c r="Y752" s="43"/>
      <c r="Z752" s="42" t="s">
        <v>123</v>
      </c>
      <c r="AA752" s="43"/>
      <c r="AB752" s="196"/>
      <c r="AC752" s="43"/>
      <c r="AD752" s="196"/>
      <c r="AE752" s="39"/>
      <c r="AF752" s="421"/>
      <c r="AG752" s="421"/>
      <c r="AH752" s="279"/>
      <c r="AI752" s="306"/>
      <c r="AJ752" s="349">
        <f>SUMPRODUCT(LEN($M752:$AA755)-LEN(SUBSTITUTE($M752:$AA755,"A", "")))</f>
        <v>0</v>
      </c>
      <c r="AK752" s="352">
        <f>SUMPRODUCT(LEN($AD752:$AD755)-LEN(SUBSTITUTE($AD752:$AD755,"A", "")))</f>
        <v>0</v>
      </c>
      <c r="AL752" s="335">
        <f>SUMPRODUCT(LEN($AC752:$AC755)-LEN(SUBSTITUTE($AC752:$AC755,"A", "")))</f>
        <v>0</v>
      </c>
      <c r="AM752" s="349">
        <f>SUMPRODUCT(LEN($M752:$AA755)-LEN(SUBSTITUTE($M752:$AA755,"S", "")))</f>
        <v>0</v>
      </c>
      <c r="AN752" s="352">
        <f>SUMPRODUCT(LEN($AD752:$AD755)-LEN(SUBSTITUTE($AD752:$AD755,"S", "")))</f>
        <v>0</v>
      </c>
      <c r="AO752" s="335">
        <f>SUMPRODUCT(LEN($AC752:$AC755)-LEN(SUBSTITUTE($AC752:$AC755,"S", "")))</f>
        <v>0</v>
      </c>
      <c r="AP752" s="349">
        <f>SUMPRODUCT(LEN($M752:$AA755)-LEN(SUBSTITUTE($M752:$AA755,"F", "")))</f>
        <v>0</v>
      </c>
      <c r="AQ752" s="352">
        <f>SUMPRODUCT(LEN($AD752:$AD755)-LEN(SUBSTITUTE($AD752:$AD755,"F", "")))</f>
        <v>0</v>
      </c>
      <c r="AR752" s="335">
        <f>SUMPRODUCT(LEN($AC752:$AC755)-LEN(SUBSTITUTE($AC752:$AC755,"F", "")))</f>
        <v>0</v>
      </c>
      <c r="AS752" s="349">
        <f>SUMPRODUCT(LEN($M752:$AA755)-LEN(SUBSTITUTE($M752:$AA755,"G", "")))</f>
        <v>0</v>
      </c>
      <c r="AT752" s="352">
        <f>SUMPRODUCT(LEN($AD752:$AD755)-LEN(SUBSTITUTE($AD752:$AD755,"G", "")))</f>
        <v>0</v>
      </c>
      <c r="AU752" s="335">
        <f>SUMPRODUCT(LEN($AC752:$AC755)-LEN(SUBSTITUTE($AC752:$AC755,"G", "")))</f>
        <v>0</v>
      </c>
      <c r="AV752" s="349">
        <f>SUMPRODUCT(LEN($L752:$AA755)-LEN(SUBSTITUTE($L752:$AA755,"M", "")))</f>
        <v>0</v>
      </c>
      <c r="AW752" s="362">
        <f>SUMPRODUCT(LEN($AD752:$AD755)-LEN(SUBSTITUTE($AD752:$AD755,"M", "")))</f>
        <v>0</v>
      </c>
      <c r="AX752" s="374">
        <f>SUMPRODUCT(LEN($AC752:$AC755)-LEN(SUBSTITUTE($AC752:$AC755,"M", "")))</f>
        <v>0</v>
      </c>
      <c r="AY752" s="416">
        <f>SUMPRODUCT(LEN($AE752:$AE755)-LEN(SUBSTITUTE($AE752:$AE755,"S", "")))</f>
        <v>0</v>
      </c>
      <c r="AZ752" s="410">
        <f>SUMPRODUCT(LEN($AE752:$AE755)-LEN(SUBSTITUTE($AE752:$AE755,"F", "")))</f>
        <v>0</v>
      </c>
      <c r="BA752" s="410">
        <f>SUMPRODUCT(LEN($AE752:$AE755)-LEN(SUBSTITUTE($AE752:$AE755,"G", "")))</f>
        <v>0</v>
      </c>
      <c r="BB752" s="413">
        <f>SUMPRODUCT(LEN($AE752:$AE755)-LEN(SUBSTITUTE($AE752:$AE755,"M", "")))</f>
        <v>0</v>
      </c>
    </row>
    <row r="753" spans="2:62" ht="28.15" customHeight="1" thickBot="1" x14ac:dyDescent="0.25">
      <c r="B753" s="30"/>
      <c r="C753" s="339"/>
      <c r="D753" s="221"/>
      <c r="E753" s="195"/>
      <c r="F753" s="195"/>
      <c r="G753" s="194"/>
      <c r="H753" s="359"/>
      <c r="I753" s="391"/>
      <c r="J753" s="391"/>
      <c r="K753" s="391"/>
      <c r="L753" s="33" t="s">
        <v>122</v>
      </c>
      <c r="M753" s="55"/>
      <c r="N753" s="33" t="s">
        <v>121</v>
      </c>
      <c r="O753" s="55"/>
      <c r="P753" s="33" t="s">
        <v>120</v>
      </c>
      <c r="Q753" s="55"/>
      <c r="R753" s="33" t="s">
        <v>119</v>
      </c>
      <c r="S753" s="55"/>
      <c r="T753" s="33" t="s">
        <v>118</v>
      </c>
      <c r="U753" s="55"/>
      <c r="V753" s="33" t="s">
        <v>117</v>
      </c>
      <c r="W753" s="55"/>
      <c r="X753" s="33" t="s">
        <v>116</v>
      </c>
      <c r="Y753" s="55"/>
      <c r="Z753" s="33" t="s">
        <v>115</v>
      </c>
      <c r="AA753" s="55"/>
      <c r="AB753" s="193"/>
      <c r="AC753" s="55"/>
      <c r="AD753" s="193"/>
      <c r="AE753" s="22"/>
      <c r="AF753" s="422"/>
      <c r="AG753" s="422"/>
      <c r="AH753" s="278"/>
      <c r="AI753" s="306"/>
      <c r="AJ753" s="379"/>
      <c r="AK753" s="347"/>
      <c r="AL753" s="377"/>
      <c r="AM753" s="379"/>
      <c r="AN753" s="347"/>
      <c r="AO753" s="377"/>
      <c r="AP753" s="379"/>
      <c r="AQ753" s="347"/>
      <c r="AR753" s="377"/>
      <c r="AS753" s="379"/>
      <c r="AT753" s="347"/>
      <c r="AU753" s="377"/>
      <c r="AV753" s="379"/>
      <c r="AW753" s="372"/>
      <c r="AX753" s="375"/>
      <c r="AY753" s="417"/>
      <c r="AZ753" s="411"/>
      <c r="BA753" s="411"/>
      <c r="BB753" s="414"/>
    </row>
    <row r="754" spans="2:62" ht="28.15" customHeight="1" x14ac:dyDescent="0.2">
      <c r="B754" s="30"/>
      <c r="C754" s="340"/>
      <c r="D754" s="218"/>
      <c r="E754" s="192"/>
      <c r="F754" s="192"/>
      <c r="G754" s="191"/>
      <c r="H754" s="360"/>
      <c r="I754" s="392"/>
      <c r="J754" s="392"/>
      <c r="K754" s="392"/>
      <c r="L754" s="25" t="s">
        <v>114</v>
      </c>
      <c r="M754" s="114"/>
      <c r="N754" s="25" t="s">
        <v>112</v>
      </c>
      <c r="O754" s="114"/>
      <c r="P754" s="25" t="s">
        <v>111</v>
      </c>
      <c r="Q754" s="114"/>
      <c r="R754" s="25" t="s">
        <v>110</v>
      </c>
      <c r="S754" s="114"/>
      <c r="T754" s="25" t="s">
        <v>109</v>
      </c>
      <c r="U754" s="114"/>
      <c r="V754" s="25" t="s">
        <v>108</v>
      </c>
      <c r="W754" s="114"/>
      <c r="X754" s="25" t="s">
        <v>107</v>
      </c>
      <c r="Y754" s="114"/>
      <c r="Z754" s="25" t="s">
        <v>106</v>
      </c>
      <c r="AA754" s="114"/>
      <c r="AB754" s="190"/>
      <c r="AC754" s="114"/>
      <c r="AD754" s="190"/>
      <c r="AE754" s="22"/>
      <c r="AF754" s="422"/>
      <c r="AG754" s="422"/>
      <c r="AH754" s="278"/>
      <c r="AI754" s="306"/>
      <c r="AJ754" s="379"/>
      <c r="AK754" s="347"/>
      <c r="AL754" s="377"/>
      <c r="AM754" s="379"/>
      <c r="AN754" s="347"/>
      <c r="AO754" s="377"/>
      <c r="AP754" s="379"/>
      <c r="AQ754" s="347"/>
      <c r="AR754" s="377"/>
      <c r="AS754" s="379"/>
      <c r="AT754" s="347"/>
      <c r="AU754" s="377"/>
      <c r="AV754" s="379"/>
      <c r="AW754" s="372"/>
      <c r="AX754" s="375"/>
      <c r="AY754" s="417"/>
      <c r="AZ754" s="411"/>
      <c r="BA754" s="411"/>
      <c r="BB754" s="414"/>
    </row>
    <row r="755" spans="2:62" ht="28.15" customHeight="1" thickBot="1" x14ac:dyDescent="0.25">
      <c r="B755" s="30"/>
      <c r="C755" s="355"/>
      <c r="D755" s="246"/>
      <c r="E755" s="200"/>
      <c r="F755" s="200"/>
      <c r="G755" s="199"/>
      <c r="H755" s="361"/>
      <c r="I755" s="393"/>
      <c r="J755" s="393"/>
      <c r="K755" s="393"/>
      <c r="L755" s="50" t="s">
        <v>105</v>
      </c>
      <c r="M755" s="51"/>
      <c r="N755" s="50" t="s">
        <v>104</v>
      </c>
      <c r="O755" s="51"/>
      <c r="P755" s="50" t="s">
        <v>103</v>
      </c>
      <c r="Q755" s="51"/>
      <c r="R755" s="50" t="s">
        <v>102</v>
      </c>
      <c r="S755" s="51"/>
      <c r="T755" s="50">
        <v>20</v>
      </c>
      <c r="U755" s="51"/>
      <c r="V755" s="50" t="s">
        <v>101</v>
      </c>
      <c r="W755" s="51"/>
      <c r="X755" s="50" t="s">
        <v>100</v>
      </c>
      <c r="Y755" s="51"/>
      <c r="Z755" s="50" t="s">
        <v>99</v>
      </c>
      <c r="AA755" s="51"/>
      <c r="AB755" s="187"/>
      <c r="AC755" s="51"/>
      <c r="AD755" s="187"/>
      <c r="AE755" s="48"/>
      <c r="AF755" s="424"/>
      <c r="AG755" s="424"/>
      <c r="AH755" s="280"/>
      <c r="AI755" s="306"/>
      <c r="AJ755" s="380"/>
      <c r="AK755" s="381"/>
      <c r="AL755" s="378"/>
      <c r="AM755" s="380"/>
      <c r="AN755" s="381"/>
      <c r="AO755" s="378"/>
      <c r="AP755" s="380"/>
      <c r="AQ755" s="381"/>
      <c r="AR755" s="378"/>
      <c r="AS755" s="380"/>
      <c r="AT755" s="381"/>
      <c r="AU755" s="378"/>
      <c r="AV755" s="380"/>
      <c r="AW755" s="373"/>
      <c r="AX755" s="376"/>
      <c r="AY755" s="418"/>
      <c r="AZ755" s="412"/>
      <c r="BA755" s="412"/>
      <c r="BB755" s="415"/>
    </row>
    <row r="756" spans="2:62" ht="28.15" customHeight="1" x14ac:dyDescent="0.2">
      <c r="B756" s="30"/>
      <c r="C756" s="338">
        <v>3</v>
      </c>
      <c r="D756" s="212"/>
      <c r="E756" s="198"/>
      <c r="F756" s="198"/>
      <c r="G756" s="197"/>
      <c r="H756" s="358"/>
      <c r="I756" s="390"/>
      <c r="J756" s="390"/>
      <c r="K756" s="390"/>
      <c r="L756" s="42" t="s">
        <v>131</v>
      </c>
      <c r="M756" s="43"/>
      <c r="N756" s="42" t="s">
        <v>129</v>
      </c>
      <c r="O756" s="43"/>
      <c r="P756" s="42" t="s">
        <v>128</v>
      </c>
      <c r="Q756" s="43"/>
      <c r="R756" s="42" t="s">
        <v>127</v>
      </c>
      <c r="S756" s="43"/>
      <c r="T756" s="42" t="s">
        <v>126</v>
      </c>
      <c r="U756" s="43"/>
      <c r="V756" s="42" t="s">
        <v>125</v>
      </c>
      <c r="W756" s="43"/>
      <c r="X756" s="42" t="s">
        <v>124</v>
      </c>
      <c r="Y756" s="43"/>
      <c r="Z756" s="42" t="s">
        <v>123</v>
      </c>
      <c r="AA756" s="43"/>
      <c r="AB756" s="196"/>
      <c r="AC756" s="43"/>
      <c r="AD756" s="196"/>
      <c r="AE756" s="39"/>
      <c r="AF756" s="421"/>
      <c r="AG756" s="421"/>
      <c r="AH756" s="279"/>
      <c r="AI756" s="306"/>
      <c r="AJ756" s="349">
        <f>SUMPRODUCT(LEN($M756:$AA759)-LEN(SUBSTITUTE($M756:$AA759,"A", "")))</f>
        <v>0</v>
      </c>
      <c r="AK756" s="352">
        <f>SUMPRODUCT(LEN($AD756:$AD759)-LEN(SUBSTITUTE($AD756:$AD759,"A", "")))</f>
        <v>0</v>
      </c>
      <c r="AL756" s="335">
        <f>SUMPRODUCT(LEN($AC756:$AC759)-LEN(SUBSTITUTE($AC756:$AC759,"A", "")))</f>
        <v>0</v>
      </c>
      <c r="AM756" s="349">
        <f>SUMPRODUCT(LEN($M756:$AA759)-LEN(SUBSTITUTE($M756:$AA759,"S", "")))</f>
        <v>0</v>
      </c>
      <c r="AN756" s="352">
        <f>SUMPRODUCT(LEN($AD756:$AD759)-LEN(SUBSTITUTE($AD756:$AD759,"S", "")))</f>
        <v>0</v>
      </c>
      <c r="AO756" s="335">
        <f>SUMPRODUCT(LEN($AC756:$AC759)-LEN(SUBSTITUTE($AC756:$AC759,"S", "")))</f>
        <v>0</v>
      </c>
      <c r="AP756" s="349">
        <f>SUMPRODUCT(LEN($M756:$AA759)-LEN(SUBSTITUTE($M756:$AA759,"F", "")))</f>
        <v>0</v>
      </c>
      <c r="AQ756" s="352">
        <f>SUMPRODUCT(LEN($AD756:$AD759)-LEN(SUBSTITUTE($AD756:$AD759,"F", "")))</f>
        <v>0</v>
      </c>
      <c r="AR756" s="335">
        <f>SUMPRODUCT(LEN($AC756:$AC759)-LEN(SUBSTITUTE($AC756:$AC759,"F", "")))</f>
        <v>0</v>
      </c>
      <c r="AS756" s="349">
        <f>SUMPRODUCT(LEN($M756:$AA759)-LEN(SUBSTITUTE($M756:$AA759,"G", "")))</f>
        <v>0</v>
      </c>
      <c r="AT756" s="352">
        <f>SUMPRODUCT(LEN($AD756:$AD759)-LEN(SUBSTITUTE($AD756:$AD759,"G", "")))</f>
        <v>0</v>
      </c>
      <c r="AU756" s="335">
        <f>SUMPRODUCT(LEN($AC756:$AC759)-LEN(SUBSTITUTE($AC756:$AC759,"G", "")))</f>
        <v>0</v>
      </c>
      <c r="AV756" s="349">
        <f>SUMPRODUCT(LEN($L756:$AA759)-LEN(SUBSTITUTE($L756:$AA759,"M", "")))</f>
        <v>0</v>
      </c>
      <c r="AW756" s="362">
        <f>SUMPRODUCT(LEN($AD756:$AD759)-LEN(SUBSTITUTE($AD756:$AD759,"M", "")))</f>
        <v>0</v>
      </c>
      <c r="AX756" s="374">
        <f>SUMPRODUCT(LEN($AC756:$AC759)-LEN(SUBSTITUTE($AC756:$AC759,"M", "")))</f>
        <v>0</v>
      </c>
      <c r="AY756" s="416">
        <f>SUMPRODUCT(LEN($AE756:$AE759)-LEN(SUBSTITUTE($AE756:$AE759,"S", "")))</f>
        <v>0</v>
      </c>
      <c r="AZ756" s="410">
        <f>SUMPRODUCT(LEN($AE756:$AE759)-LEN(SUBSTITUTE($AE756:$AE759,"F", "")))</f>
        <v>0</v>
      </c>
      <c r="BA756" s="410">
        <f>SUMPRODUCT(LEN($AE756:$AE759)-LEN(SUBSTITUTE($AE756:$AE759,"G", "")))</f>
        <v>0</v>
      </c>
      <c r="BB756" s="413">
        <f>SUMPRODUCT(LEN($AE756:$AE759)-LEN(SUBSTITUTE($AE756:$AE759,"M", "")))</f>
        <v>0</v>
      </c>
    </row>
    <row r="757" spans="2:62" ht="28.15" customHeight="1" thickBot="1" x14ac:dyDescent="0.25">
      <c r="B757" s="30"/>
      <c r="C757" s="339"/>
      <c r="D757" s="221"/>
      <c r="E757" s="195"/>
      <c r="F757" s="195"/>
      <c r="G757" s="194"/>
      <c r="H757" s="359"/>
      <c r="I757" s="391"/>
      <c r="J757" s="391"/>
      <c r="K757" s="391"/>
      <c r="L757" s="33" t="s">
        <v>122</v>
      </c>
      <c r="M757" s="55"/>
      <c r="N757" s="33" t="s">
        <v>121</v>
      </c>
      <c r="O757" s="55"/>
      <c r="P757" s="33" t="s">
        <v>120</v>
      </c>
      <c r="Q757" s="55"/>
      <c r="R757" s="33" t="s">
        <v>119</v>
      </c>
      <c r="S757" s="55"/>
      <c r="T757" s="33" t="s">
        <v>118</v>
      </c>
      <c r="U757" s="55"/>
      <c r="V757" s="33" t="s">
        <v>117</v>
      </c>
      <c r="W757" s="55"/>
      <c r="X757" s="33" t="s">
        <v>116</v>
      </c>
      <c r="Y757" s="55"/>
      <c r="Z757" s="33" t="s">
        <v>115</v>
      </c>
      <c r="AA757" s="55"/>
      <c r="AB757" s="193"/>
      <c r="AC757" s="55"/>
      <c r="AD757" s="193"/>
      <c r="AE757" s="22"/>
      <c r="AF757" s="422"/>
      <c r="AG757" s="422"/>
      <c r="AH757" s="278"/>
      <c r="AI757" s="306"/>
      <c r="AJ757" s="379"/>
      <c r="AK757" s="347"/>
      <c r="AL757" s="377"/>
      <c r="AM757" s="379"/>
      <c r="AN757" s="347"/>
      <c r="AO757" s="377"/>
      <c r="AP757" s="379"/>
      <c r="AQ757" s="347"/>
      <c r="AR757" s="377"/>
      <c r="AS757" s="379"/>
      <c r="AT757" s="347"/>
      <c r="AU757" s="377"/>
      <c r="AV757" s="379"/>
      <c r="AW757" s="372"/>
      <c r="AX757" s="375"/>
      <c r="AY757" s="417"/>
      <c r="AZ757" s="411"/>
      <c r="BA757" s="411"/>
      <c r="BB757" s="414"/>
    </row>
    <row r="758" spans="2:62" ht="28.15" customHeight="1" x14ac:dyDescent="0.2">
      <c r="B758" s="30"/>
      <c r="C758" s="340"/>
      <c r="D758" s="218"/>
      <c r="E758" s="192"/>
      <c r="F758" s="192"/>
      <c r="G758" s="191"/>
      <c r="H758" s="360"/>
      <c r="I758" s="392"/>
      <c r="J758" s="392"/>
      <c r="K758" s="392"/>
      <c r="L758" s="25" t="s">
        <v>114</v>
      </c>
      <c r="M758" s="114"/>
      <c r="N758" s="25" t="s">
        <v>112</v>
      </c>
      <c r="O758" s="114"/>
      <c r="P758" s="25" t="s">
        <v>111</v>
      </c>
      <c r="Q758" s="114"/>
      <c r="R758" s="25" t="s">
        <v>110</v>
      </c>
      <c r="S758" s="114"/>
      <c r="T758" s="25" t="s">
        <v>109</v>
      </c>
      <c r="U758" s="114"/>
      <c r="V758" s="25" t="s">
        <v>108</v>
      </c>
      <c r="W758" s="114"/>
      <c r="X758" s="25" t="s">
        <v>107</v>
      </c>
      <c r="Y758" s="114"/>
      <c r="Z758" s="25" t="s">
        <v>106</v>
      </c>
      <c r="AA758" s="114"/>
      <c r="AB758" s="190"/>
      <c r="AC758" s="114"/>
      <c r="AD758" s="190"/>
      <c r="AE758" s="22"/>
      <c r="AF758" s="422"/>
      <c r="AG758" s="422"/>
      <c r="AH758" s="278"/>
      <c r="AI758" s="306"/>
      <c r="AJ758" s="379"/>
      <c r="AK758" s="347"/>
      <c r="AL758" s="377"/>
      <c r="AM758" s="379"/>
      <c r="AN758" s="347"/>
      <c r="AO758" s="377"/>
      <c r="AP758" s="379"/>
      <c r="AQ758" s="347"/>
      <c r="AR758" s="377"/>
      <c r="AS758" s="379"/>
      <c r="AT758" s="347"/>
      <c r="AU758" s="377"/>
      <c r="AV758" s="379"/>
      <c r="AW758" s="372"/>
      <c r="AX758" s="375"/>
      <c r="AY758" s="417"/>
      <c r="AZ758" s="411"/>
      <c r="BA758" s="411"/>
      <c r="BB758" s="414"/>
    </row>
    <row r="759" spans="2:62" ht="28.15" customHeight="1" thickBot="1" x14ac:dyDescent="0.25">
      <c r="B759" s="20"/>
      <c r="C759" s="341"/>
      <c r="D759" s="215"/>
      <c r="E759" s="189"/>
      <c r="F759" s="189"/>
      <c r="G759" s="188"/>
      <c r="H759" s="361"/>
      <c r="I759" s="394"/>
      <c r="J759" s="394"/>
      <c r="K759" s="394"/>
      <c r="L759" s="15" t="s">
        <v>105</v>
      </c>
      <c r="M759" s="16"/>
      <c r="N759" s="15" t="s">
        <v>104</v>
      </c>
      <c r="O759" s="16"/>
      <c r="P759" s="15" t="s">
        <v>103</v>
      </c>
      <c r="Q759" s="16"/>
      <c r="R759" s="15" t="s">
        <v>102</v>
      </c>
      <c r="S759" s="16"/>
      <c r="T759" s="15">
        <v>20</v>
      </c>
      <c r="U759" s="16"/>
      <c r="V759" s="15" t="s">
        <v>101</v>
      </c>
      <c r="W759" s="16"/>
      <c r="X759" s="15" t="s">
        <v>100</v>
      </c>
      <c r="Y759" s="16"/>
      <c r="Z759" s="15" t="s">
        <v>99</v>
      </c>
      <c r="AA759" s="16"/>
      <c r="AB759" s="187"/>
      <c r="AC759" s="16"/>
      <c r="AD759" s="186"/>
      <c r="AE759" s="11"/>
      <c r="AF759" s="423"/>
      <c r="AG759" s="423"/>
      <c r="AH759" s="277"/>
      <c r="AI759" s="306"/>
      <c r="AJ759" s="380"/>
      <c r="AK759" s="381"/>
      <c r="AL759" s="378"/>
      <c r="AM759" s="380"/>
      <c r="AN759" s="381"/>
      <c r="AO759" s="378"/>
      <c r="AP759" s="380"/>
      <c r="AQ759" s="381"/>
      <c r="AR759" s="378"/>
      <c r="AS759" s="380"/>
      <c r="AT759" s="381"/>
      <c r="AU759" s="378"/>
      <c r="AV759" s="380"/>
      <c r="AW759" s="373"/>
      <c r="AX759" s="376"/>
      <c r="AY759" s="418"/>
      <c r="AZ759" s="412"/>
      <c r="BA759" s="412"/>
      <c r="BB759" s="415"/>
    </row>
    <row r="760" spans="2:62" ht="85.9" customHeight="1" thickTop="1" thickBot="1" x14ac:dyDescent="0.35">
      <c r="B760" s="113" t="s">
        <v>173</v>
      </c>
      <c r="C760" s="103" t="s">
        <v>172</v>
      </c>
      <c r="D760" s="108" t="s">
        <v>171</v>
      </c>
      <c r="E760" s="211" t="s">
        <v>170</v>
      </c>
      <c r="F760" s="210"/>
      <c r="G760" s="209"/>
      <c r="H760" s="109" t="s">
        <v>169</v>
      </c>
      <c r="I760" s="108" t="s">
        <v>96</v>
      </c>
      <c r="J760" s="108" t="s">
        <v>168</v>
      </c>
      <c r="K760" s="108" t="s">
        <v>97</v>
      </c>
      <c r="L760" s="365" t="s">
        <v>167</v>
      </c>
      <c r="M760" s="366"/>
      <c r="N760" s="365" t="s">
        <v>166</v>
      </c>
      <c r="O760" s="366"/>
      <c r="P760" s="365" t="s">
        <v>166</v>
      </c>
      <c r="Q760" s="367"/>
      <c r="R760" s="365" t="s">
        <v>166</v>
      </c>
      <c r="S760" s="367"/>
      <c r="T760" s="365" t="s">
        <v>166</v>
      </c>
      <c r="U760" s="367"/>
      <c r="V760" s="365" t="s">
        <v>166</v>
      </c>
      <c r="W760" s="367"/>
      <c r="X760" s="365" t="s">
        <v>166</v>
      </c>
      <c r="Y760" s="367"/>
      <c r="Z760" s="365" t="s">
        <v>166</v>
      </c>
      <c r="AA760" s="367"/>
      <c r="AB760" s="368" t="s">
        <v>165</v>
      </c>
      <c r="AC760" s="367"/>
      <c r="AD760" s="109" t="s">
        <v>164</v>
      </c>
      <c r="AE760" s="109" t="s">
        <v>163</v>
      </c>
      <c r="AF760" s="108" t="s">
        <v>162</v>
      </c>
      <c r="AG760" s="108" t="s">
        <v>161</v>
      </c>
      <c r="AH760" s="286" t="s">
        <v>160</v>
      </c>
      <c r="AI760" s="293"/>
      <c r="AJ760" s="104" t="s">
        <v>159</v>
      </c>
      <c r="AK760" s="103" t="s">
        <v>158</v>
      </c>
      <c r="AL760" s="102" t="s">
        <v>157</v>
      </c>
      <c r="AM760" s="104" t="s">
        <v>156</v>
      </c>
      <c r="AN760" s="103" t="s">
        <v>155</v>
      </c>
      <c r="AO760" s="102" t="s">
        <v>154</v>
      </c>
      <c r="AP760" s="104" t="s">
        <v>153</v>
      </c>
      <c r="AQ760" s="103" t="s">
        <v>152</v>
      </c>
      <c r="AR760" s="105" t="s">
        <v>151</v>
      </c>
      <c r="AS760" s="104" t="s">
        <v>150</v>
      </c>
      <c r="AT760" s="103" t="s">
        <v>149</v>
      </c>
      <c r="AU760" s="102" t="s">
        <v>148</v>
      </c>
      <c r="AV760" s="104" t="s">
        <v>147</v>
      </c>
      <c r="AW760" s="103" t="s">
        <v>146</v>
      </c>
      <c r="AX760" s="102" t="s">
        <v>145</v>
      </c>
      <c r="AY760" s="101" t="s">
        <v>144</v>
      </c>
      <c r="AZ760" s="100" t="s">
        <v>143</v>
      </c>
      <c r="BA760" s="100" t="s">
        <v>142</v>
      </c>
      <c r="BB760" s="99" t="s">
        <v>141</v>
      </c>
    </row>
    <row r="761" spans="2:62" ht="48" thickBot="1" x14ac:dyDescent="0.3">
      <c r="B761" s="98" t="s">
        <v>191</v>
      </c>
      <c r="C761" s="97"/>
      <c r="D761" s="208">
        <v>244</v>
      </c>
      <c r="E761" s="425">
        <v>8999.2000000000007</v>
      </c>
      <c r="F761" s="426"/>
      <c r="G761" s="427"/>
      <c r="H761" s="95" t="s">
        <v>139</v>
      </c>
      <c r="I761" s="94"/>
      <c r="J761" s="94"/>
      <c r="K761" s="93"/>
      <c r="L761" s="92"/>
      <c r="M761" s="88"/>
      <c r="N761" s="92"/>
      <c r="O761" s="88"/>
      <c r="P761" s="92"/>
      <c r="Q761" s="88"/>
      <c r="R761" s="92"/>
      <c r="S761" s="88"/>
      <c r="T761" s="92"/>
      <c r="U761" s="88"/>
      <c r="V761" s="92"/>
      <c r="W761" s="88"/>
      <c r="X761" s="92"/>
      <c r="Y761" s="88"/>
      <c r="Z761" s="92"/>
      <c r="AA761" s="207"/>
      <c r="AB761" s="90" t="s">
        <v>138</v>
      </c>
      <c r="AC761" s="88"/>
      <c r="AD761" s="88"/>
      <c r="AE761" s="88"/>
      <c r="AF761" s="87"/>
      <c r="AG761" s="87"/>
      <c r="AH761" s="285"/>
      <c r="AI761" s="66" t="s">
        <v>137</v>
      </c>
      <c r="AJ761" s="85">
        <f t="shared" ref="AJ761:BB761" si="100">SUM(AJ763:AJ774)</f>
        <v>55</v>
      </c>
      <c r="AK761" s="84">
        <f t="shared" si="100"/>
        <v>3</v>
      </c>
      <c r="AL761" s="83">
        <f t="shared" si="100"/>
        <v>0</v>
      </c>
      <c r="AM761" s="85">
        <f t="shared" si="100"/>
        <v>13</v>
      </c>
      <c r="AN761" s="84">
        <f t="shared" si="100"/>
        <v>0</v>
      </c>
      <c r="AO761" s="83">
        <f t="shared" si="100"/>
        <v>0</v>
      </c>
      <c r="AP761" s="85">
        <f t="shared" si="100"/>
        <v>3</v>
      </c>
      <c r="AQ761" s="84">
        <f t="shared" si="100"/>
        <v>0</v>
      </c>
      <c r="AR761" s="83">
        <f t="shared" si="100"/>
        <v>0</v>
      </c>
      <c r="AS761" s="85">
        <f t="shared" si="100"/>
        <v>20</v>
      </c>
      <c r="AT761" s="84">
        <f t="shared" si="100"/>
        <v>3</v>
      </c>
      <c r="AU761" s="83">
        <f t="shared" si="100"/>
        <v>0</v>
      </c>
      <c r="AV761" s="85">
        <f t="shared" si="100"/>
        <v>1</v>
      </c>
      <c r="AW761" s="84">
        <f t="shared" si="100"/>
        <v>0</v>
      </c>
      <c r="AX761" s="83">
        <f t="shared" si="100"/>
        <v>0</v>
      </c>
      <c r="AY761" s="82">
        <f t="shared" si="100"/>
        <v>0</v>
      </c>
      <c r="AZ761" s="81">
        <f t="shared" si="100"/>
        <v>0</v>
      </c>
      <c r="BA761" s="81">
        <f t="shared" si="100"/>
        <v>1</v>
      </c>
      <c r="BB761" s="80">
        <f t="shared" si="100"/>
        <v>0</v>
      </c>
      <c r="BC761" s="79" t="s">
        <v>136</v>
      </c>
      <c r="BF761" s="5">
        <f>SUM(AJ761:AL761)/$BG$5</f>
        <v>58</v>
      </c>
      <c r="BG761" s="5">
        <f>SUM(AM761:AO761,AY761)/$BG$5</f>
        <v>13</v>
      </c>
      <c r="BH761" s="5">
        <f>SUM(AP761:AR761,AZ761)/$BG$5</f>
        <v>3</v>
      </c>
      <c r="BI761" s="5">
        <f>SUM(AS761:AU761,BA761)/$BG$5</f>
        <v>24</v>
      </c>
      <c r="BJ761" s="5">
        <f>SUM(AV761:AX761,BB761)/$BG$5</f>
        <v>1</v>
      </c>
    </row>
    <row r="762" spans="2:62" ht="37.5" thickBot="1" x14ac:dyDescent="0.3">
      <c r="B762" s="78"/>
      <c r="C762" s="77"/>
      <c r="D762" s="206"/>
      <c r="E762" s="205"/>
      <c r="F762" s="205"/>
      <c r="G762" s="204"/>
      <c r="H762" s="73"/>
      <c r="I762" s="70"/>
      <c r="J762" s="70"/>
      <c r="K762" s="72"/>
      <c r="L762" s="70"/>
      <c r="M762" s="69"/>
      <c r="N762" s="70"/>
      <c r="O762" s="69"/>
      <c r="P762" s="70"/>
      <c r="Q762" s="69"/>
      <c r="R762" s="70"/>
      <c r="S762" s="69"/>
      <c r="T762" s="70"/>
      <c r="U762" s="69"/>
      <c r="V762" s="70"/>
      <c r="W762" s="69"/>
      <c r="X762" s="70"/>
      <c r="Y762" s="69"/>
      <c r="Z762" s="70"/>
      <c r="AA762" s="69"/>
      <c r="AB762" s="71"/>
      <c r="AC762" s="69"/>
      <c r="AD762" s="69"/>
      <c r="AE762" s="69"/>
      <c r="AF762" s="68"/>
      <c r="AG762" s="68"/>
      <c r="AH762" s="285"/>
      <c r="AI762" s="66" t="s">
        <v>135</v>
      </c>
      <c r="AJ762" s="65">
        <f t="shared" ref="AJ762:BB762" si="101">AJ761/3</f>
        <v>18.333333333333332</v>
      </c>
      <c r="AK762" s="64">
        <f t="shared" si="101"/>
        <v>1</v>
      </c>
      <c r="AL762" s="63">
        <f t="shared" si="101"/>
        <v>0</v>
      </c>
      <c r="AM762" s="65">
        <f t="shared" si="101"/>
        <v>4.333333333333333</v>
      </c>
      <c r="AN762" s="64">
        <f t="shared" si="101"/>
        <v>0</v>
      </c>
      <c r="AO762" s="63">
        <f t="shared" si="101"/>
        <v>0</v>
      </c>
      <c r="AP762" s="65">
        <f t="shared" si="101"/>
        <v>1</v>
      </c>
      <c r="AQ762" s="64">
        <f t="shared" si="101"/>
        <v>0</v>
      </c>
      <c r="AR762" s="63">
        <f t="shared" si="101"/>
        <v>0</v>
      </c>
      <c r="AS762" s="65">
        <f t="shared" si="101"/>
        <v>6.666666666666667</v>
      </c>
      <c r="AT762" s="64">
        <f t="shared" si="101"/>
        <v>1</v>
      </c>
      <c r="AU762" s="63">
        <f t="shared" si="101"/>
        <v>0</v>
      </c>
      <c r="AV762" s="65">
        <f t="shared" si="101"/>
        <v>0.33333333333333331</v>
      </c>
      <c r="AW762" s="64">
        <f t="shared" si="101"/>
        <v>0</v>
      </c>
      <c r="AX762" s="63">
        <f t="shared" si="101"/>
        <v>0</v>
      </c>
      <c r="AY762" s="62">
        <f t="shared" si="101"/>
        <v>0</v>
      </c>
      <c r="AZ762" s="61">
        <f t="shared" si="101"/>
        <v>0</v>
      </c>
      <c r="BA762" s="61">
        <f t="shared" si="101"/>
        <v>0.33333333333333331</v>
      </c>
      <c r="BB762" s="60">
        <f t="shared" si="101"/>
        <v>0</v>
      </c>
      <c r="BC762" s="59" t="s">
        <v>134</v>
      </c>
    </row>
    <row r="763" spans="2:62" ht="28.15" customHeight="1" x14ac:dyDescent="0.2">
      <c r="B763" s="30"/>
      <c r="C763" s="338">
        <v>1</v>
      </c>
      <c r="D763" s="239" t="s">
        <v>980</v>
      </c>
      <c r="E763" s="198"/>
      <c r="F763" s="198"/>
      <c r="G763" s="197"/>
      <c r="H763" s="358" t="s">
        <v>370</v>
      </c>
      <c r="I763" s="390">
        <v>178</v>
      </c>
      <c r="J763" s="390">
        <v>35</v>
      </c>
      <c r="K763" s="390">
        <v>7</v>
      </c>
      <c r="L763" s="42" t="s">
        <v>131</v>
      </c>
      <c r="M763" s="43" t="s">
        <v>1329</v>
      </c>
      <c r="N763" s="42" t="s">
        <v>129</v>
      </c>
      <c r="O763" s="43" t="s">
        <v>458</v>
      </c>
      <c r="P763" s="42" t="s">
        <v>128</v>
      </c>
      <c r="Q763" s="43" t="s">
        <v>458</v>
      </c>
      <c r="R763" s="42" t="s">
        <v>127</v>
      </c>
      <c r="S763" s="43" t="s">
        <v>1421</v>
      </c>
      <c r="T763" s="42" t="s">
        <v>126</v>
      </c>
      <c r="U763" s="43" t="s">
        <v>1287</v>
      </c>
      <c r="V763" s="42" t="s">
        <v>125</v>
      </c>
      <c r="W763" s="43" t="s">
        <v>491</v>
      </c>
      <c r="X763" s="42" t="s">
        <v>124</v>
      </c>
      <c r="Y763" s="43" t="s">
        <v>354</v>
      </c>
      <c r="Z763" s="42" t="s">
        <v>123</v>
      </c>
      <c r="AA763" s="43"/>
      <c r="AB763" s="196"/>
      <c r="AC763" s="43"/>
      <c r="AD763" s="196" t="s">
        <v>1376</v>
      </c>
      <c r="AE763" s="58" t="s">
        <v>496</v>
      </c>
      <c r="AF763" s="421">
        <v>4</v>
      </c>
      <c r="AG763" s="421"/>
      <c r="AH763" s="279"/>
      <c r="AI763" s="306"/>
      <c r="AJ763" s="349">
        <f>SUMPRODUCT(LEN($M763:$AA766)-LEN(SUBSTITUTE($M763:$AA766,"A", "")))</f>
        <v>55</v>
      </c>
      <c r="AK763" s="352">
        <f>SUMPRODUCT(LEN($AD763:$AD766)-LEN(SUBSTITUTE($AD763:$AD766,"A", "")))</f>
        <v>3</v>
      </c>
      <c r="AL763" s="335">
        <f>SUMPRODUCT(LEN($AC763:$AC766)-LEN(SUBSTITUTE($AC763:$AC766,"A", "")))</f>
        <v>0</v>
      </c>
      <c r="AM763" s="349">
        <f>SUMPRODUCT(LEN($M763:$AA766)-LEN(SUBSTITUTE($M763:$AA766,"S", "")))</f>
        <v>13</v>
      </c>
      <c r="AN763" s="352">
        <f>SUMPRODUCT(LEN($AD763:$AD766)-LEN(SUBSTITUTE($AD763:$AD766,"S", "")))</f>
        <v>0</v>
      </c>
      <c r="AO763" s="335">
        <f>SUMPRODUCT(LEN($AC763:$AC766)-LEN(SUBSTITUTE($AC763:$AC766,"S", "")))</f>
        <v>0</v>
      </c>
      <c r="AP763" s="349">
        <f>SUMPRODUCT(LEN($M763:$AA766)-LEN(SUBSTITUTE($M763:$AA766,"F", "")))</f>
        <v>3</v>
      </c>
      <c r="AQ763" s="352">
        <f>SUMPRODUCT(LEN($AD763:$AD766)-LEN(SUBSTITUTE($AD763:$AD766,"F", "")))</f>
        <v>0</v>
      </c>
      <c r="AR763" s="335">
        <f>SUMPRODUCT(LEN($AC763:$AC766)-LEN(SUBSTITUTE($AC763:$AC766,"F", "")))</f>
        <v>0</v>
      </c>
      <c r="AS763" s="349">
        <f>SUMPRODUCT(LEN($M763:$AA766)-LEN(SUBSTITUTE($M763:$AA766,"G", "")))</f>
        <v>20</v>
      </c>
      <c r="AT763" s="352">
        <f>SUMPRODUCT(LEN($AD763:$AD766)-LEN(SUBSTITUTE($AD763:$AD766,"G", "")))</f>
        <v>3</v>
      </c>
      <c r="AU763" s="335">
        <f>SUMPRODUCT(LEN($AC763:$AC766)-LEN(SUBSTITUTE($AC763:$AC766,"G", "")))</f>
        <v>0</v>
      </c>
      <c r="AV763" s="349">
        <f>SUMPRODUCT(LEN($L763:$AA766)-LEN(SUBSTITUTE($L763:$AA766,"M", "")))</f>
        <v>1</v>
      </c>
      <c r="AW763" s="362">
        <f>SUMPRODUCT(LEN($AD763:$AD766)-LEN(SUBSTITUTE($AD763:$AD766,"M", "")))</f>
        <v>0</v>
      </c>
      <c r="AX763" s="374">
        <f>SUMPRODUCT(LEN($AC763:$AC766)-LEN(SUBSTITUTE($AC763:$AC766,"M", "")))</f>
        <v>0</v>
      </c>
      <c r="AY763" s="416">
        <f>SUMPRODUCT(LEN($AE763:$AE766)-LEN(SUBSTITUTE($AE763:$AE766,"S", "")))</f>
        <v>0</v>
      </c>
      <c r="AZ763" s="410">
        <f>SUMPRODUCT(LEN($AE763:$AE766)-LEN(SUBSTITUTE($AE763:$AE766,"F", "")))</f>
        <v>0</v>
      </c>
      <c r="BA763" s="410">
        <f>SUMPRODUCT(LEN($AE763:$AE766)-LEN(SUBSTITUTE($AE763:$AE766,"G", "")))</f>
        <v>1</v>
      </c>
      <c r="BB763" s="413">
        <f>SUMPRODUCT(LEN($AE763:$AE766)-LEN(SUBSTITUTE($AE763:$AE766,"M", "")))</f>
        <v>0</v>
      </c>
    </row>
    <row r="764" spans="2:62" ht="28.15" customHeight="1" thickBot="1" x14ac:dyDescent="0.25">
      <c r="B764" s="30"/>
      <c r="C764" s="339"/>
      <c r="D764" s="221"/>
      <c r="E764" s="195"/>
      <c r="F764" s="195"/>
      <c r="G764" s="194"/>
      <c r="H764" s="359"/>
      <c r="I764" s="391"/>
      <c r="J764" s="391"/>
      <c r="K764" s="391"/>
      <c r="L764" s="33" t="s">
        <v>122</v>
      </c>
      <c r="M764" s="55" t="s">
        <v>132</v>
      </c>
      <c r="N764" s="33" t="s">
        <v>121</v>
      </c>
      <c r="O764" s="55" t="s">
        <v>179</v>
      </c>
      <c r="P764" s="33" t="s">
        <v>120</v>
      </c>
      <c r="Q764" s="55" t="s">
        <v>754</v>
      </c>
      <c r="R764" s="33" t="s">
        <v>119</v>
      </c>
      <c r="S764" s="55" t="s">
        <v>679</v>
      </c>
      <c r="T764" s="33" t="s">
        <v>118</v>
      </c>
      <c r="U764" s="55" t="s">
        <v>494</v>
      </c>
      <c r="V764" s="33" t="s">
        <v>117</v>
      </c>
      <c r="W764" s="55" t="s">
        <v>744</v>
      </c>
      <c r="X764" s="33" t="s">
        <v>116</v>
      </c>
      <c r="Y764" s="55" t="s">
        <v>130</v>
      </c>
      <c r="Z764" s="33" t="s">
        <v>115</v>
      </c>
      <c r="AA764" s="55"/>
      <c r="AB764" s="193"/>
      <c r="AC764" s="55"/>
      <c r="AD764" s="193"/>
      <c r="AE764" s="57"/>
      <c r="AF764" s="422"/>
      <c r="AG764" s="422"/>
      <c r="AH764" s="278"/>
      <c r="AI764" s="306"/>
      <c r="AJ764" s="379"/>
      <c r="AK764" s="347"/>
      <c r="AL764" s="377"/>
      <c r="AM764" s="379"/>
      <c r="AN764" s="347"/>
      <c r="AO764" s="377"/>
      <c r="AP764" s="379"/>
      <c r="AQ764" s="347"/>
      <c r="AR764" s="377"/>
      <c r="AS764" s="379"/>
      <c r="AT764" s="347"/>
      <c r="AU764" s="377"/>
      <c r="AV764" s="379"/>
      <c r="AW764" s="372"/>
      <c r="AX764" s="375"/>
      <c r="AY764" s="417"/>
      <c r="AZ764" s="411"/>
      <c r="BA764" s="411"/>
      <c r="BB764" s="414"/>
    </row>
    <row r="765" spans="2:62" ht="28.15" customHeight="1" x14ac:dyDescent="0.2">
      <c r="B765" s="30"/>
      <c r="C765" s="340"/>
      <c r="D765" s="218"/>
      <c r="E765" s="192"/>
      <c r="F765" s="192"/>
      <c r="G765" s="191"/>
      <c r="H765" s="360">
        <v>244</v>
      </c>
      <c r="I765" s="392"/>
      <c r="J765" s="392"/>
      <c r="K765" s="392"/>
      <c r="L765" s="25" t="s">
        <v>114</v>
      </c>
      <c r="M765" s="114" t="s">
        <v>357</v>
      </c>
      <c r="N765" s="25" t="s">
        <v>112</v>
      </c>
      <c r="O765" s="114" t="s">
        <v>527</v>
      </c>
      <c r="P765" s="25" t="s">
        <v>111</v>
      </c>
      <c r="Q765" s="114" t="s">
        <v>493</v>
      </c>
      <c r="R765" s="25" t="s">
        <v>110</v>
      </c>
      <c r="S765" s="114" t="s">
        <v>357</v>
      </c>
      <c r="T765" s="25" t="s">
        <v>109</v>
      </c>
      <c r="U765" s="114" t="s">
        <v>578</v>
      </c>
      <c r="V765" s="25" t="s">
        <v>108</v>
      </c>
      <c r="W765" s="114" t="s">
        <v>455</v>
      </c>
      <c r="X765" s="25" t="s">
        <v>107</v>
      </c>
      <c r="Y765" s="114" t="s">
        <v>130</v>
      </c>
      <c r="Z765" s="25" t="s">
        <v>106</v>
      </c>
      <c r="AA765" s="114"/>
      <c r="AB765" s="190"/>
      <c r="AC765" s="114"/>
      <c r="AD765" s="190"/>
      <c r="AE765" s="57"/>
      <c r="AF765" s="422"/>
      <c r="AG765" s="422"/>
      <c r="AH765" s="278"/>
      <c r="AI765" s="306"/>
      <c r="AJ765" s="379"/>
      <c r="AK765" s="347"/>
      <c r="AL765" s="377"/>
      <c r="AM765" s="379"/>
      <c r="AN765" s="347"/>
      <c r="AO765" s="377"/>
      <c r="AP765" s="379"/>
      <c r="AQ765" s="347"/>
      <c r="AR765" s="377"/>
      <c r="AS765" s="379"/>
      <c r="AT765" s="347"/>
      <c r="AU765" s="377"/>
      <c r="AV765" s="379"/>
      <c r="AW765" s="372"/>
      <c r="AX765" s="375"/>
      <c r="AY765" s="417"/>
      <c r="AZ765" s="411"/>
      <c r="BA765" s="411"/>
      <c r="BB765" s="414"/>
    </row>
    <row r="766" spans="2:62" ht="28.15" customHeight="1" thickBot="1" x14ac:dyDescent="0.25">
      <c r="B766" s="30"/>
      <c r="C766" s="355"/>
      <c r="D766" s="246"/>
      <c r="E766" s="200"/>
      <c r="F766" s="200"/>
      <c r="G766" s="199"/>
      <c r="H766" s="361"/>
      <c r="I766" s="393"/>
      <c r="J766" s="393"/>
      <c r="K766" s="393"/>
      <c r="L766" s="50" t="s">
        <v>105</v>
      </c>
      <c r="M766" s="51" t="s">
        <v>527</v>
      </c>
      <c r="N766" s="50" t="s">
        <v>104</v>
      </c>
      <c r="O766" s="51" t="s">
        <v>684</v>
      </c>
      <c r="P766" s="50" t="s">
        <v>103</v>
      </c>
      <c r="Q766" s="51" t="s">
        <v>1576</v>
      </c>
      <c r="R766" s="50" t="s">
        <v>102</v>
      </c>
      <c r="S766" s="51" t="s">
        <v>457</v>
      </c>
      <c r="T766" s="50">
        <v>20</v>
      </c>
      <c r="U766" s="51" t="s">
        <v>481</v>
      </c>
      <c r="V766" s="50" t="s">
        <v>101</v>
      </c>
      <c r="W766" s="51" t="s">
        <v>567</v>
      </c>
      <c r="X766" s="50" t="s">
        <v>100</v>
      </c>
      <c r="Y766" s="51" t="s">
        <v>130</v>
      </c>
      <c r="Z766" s="50" t="s">
        <v>99</v>
      </c>
      <c r="AA766" s="51"/>
      <c r="AB766" s="187"/>
      <c r="AC766" s="51"/>
      <c r="AD766" s="187"/>
      <c r="AE766" s="56"/>
      <c r="AF766" s="424"/>
      <c r="AG766" s="424"/>
      <c r="AH766" s="280"/>
      <c r="AI766" s="306"/>
      <c r="AJ766" s="380"/>
      <c r="AK766" s="381"/>
      <c r="AL766" s="378"/>
      <c r="AM766" s="380"/>
      <c r="AN766" s="381"/>
      <c r="AO766" s="378"/>
      <c r="AP766" s="380"/>
      <c r="AQ766" s="381"/>
      <c r="AR766" s="378"/>
      <c r="AS766" s="380"/>
      <c r="AT766" s="381"/>
      <c r="AU766" s="378"/>
      <c r="AV766" s="380"/>
      <c r="AW766" s="373"/>
      <c r="AX766" s="376"/>
      <c r="AY766" s="418"/>
      <c r="AZ766" s="412"/>
      <c r="BA766" s="412"/>
      <c r="BB766" s="415"/>
    </row>
    <row r="767" spans="2:62" ht="28.15" customHeight="1" x14ac:dyDescent="0.2">
      <c r="B767" s="30"/>
      <c r="C767" s="338">
        <v>2</v>
      </c>
      <c r="D767" s="212"/>
      <c r="E767" s="198"/>
      <c r="F767" s="198"/>
      <c r="G767" s="197"/>
      <c r="H767" s="358"/>
      <c r="I767" s="390"/>
      <c r="J767" s="390"/>
      <c r="K767" s="390"/>
      <c r="L767" s="42" t="s">
        <v>131</v>
      </c>
      <c r="M767" s="43"/>
      <c r="N767" s="42" t="s">
        <v>129</v>
      </c>
      <c r="O767" s="43"/>
      <c r="P767" s="42" t="s">
        <v>128</v>
      </c>
      <c r="Q767" s="43"/>
      <c r="R767" s="42" t="s">
        <v>127</v>
      </c>
      <c r="S767" s="43"/>
      <c r="T767" s="42" t="s">
        <v>126</v>
      </c>
      <c r="U767" s="43"/>
      <c r="V767" s="42" t="s">
        <v>125</v>
      </c>
      <c r="W767" s="43"/>
      <c r="X767" s="42" t="s">
        <v>124</v>
      </c>
      <c r="Y767" s="43"/>
      <c r="Z767" s="42" t="s">
        <v>123</v>
      </c>
      <c r="AA767" s="43"/>
      <c r="AB767" s="196"/>
      <c r="AC767" s="43"/>
      <c r="AD767" s="196"/>
      <c r="AE767" s="39"/>
      <c r="AF767" s="421"/>
      <c r="AG767" s="421"/>
      <c r="AH767" s="279"/>
      <c r="AI767" s="306"/>
      <c r="AJ767" s="349">
        <f>SUMPRODUCT(LEN($M767:$AA770)-LEN(SUBSTITUTE($M767:$AA770,"A", "")))</f>
        <v>0</v>
      </c>
      <c r="AK767" s="352">
        <f>SUMPRODUCT(LEN($AD767:$AD770)-LEN(SUBSTITUTE($AD767:$AD770,"A", "")))</f>
        <v>0</v>
      </c>
      <c r="AL767" s="335">
        <f>SUMPRODUCT(LEN($AC767:$AC770)-LEN(SUBSTITUTE($AC767:$AC770,"A", "")))</f>
        <v>0</v>
      </c>
      <c r="AM767" s="349">
        <f>SUMPRODUCT(LEN($M767:$AA770)-LEN(SUBSTITUTE($M767:$AA770,"S", "")))</f>
        <v>0</v>
      </c>
      <c r="AN767" s="352">
        <f>SUMPRODUCT(LEN($AD767:$AD770)-LEN(SUBSTITUTE($AD767:$AD770,"S", "")))</f>
        <v>0</v>
      </c>
      <c r="AO767" s="335">
        <f>SUMPRODUCT(LEN($AC767:$AC770)-LEN(SUBSTITUTE($AC767:$AC770,"S", "")))</f>
        <v>0</v>
      </c>
      <c r="AP767" s="349">
        <f>SUMPRODUCT(LEN($M767:$AA770)-LEN(SUBSTITUTE($M767:$AA770,"F", "")))</f>
        <v>0</v>
      </c>
      <c r="AQ767" s="352">
        <f>SUMPRODUCT(LEN($AD767:$AD770)-LEN(SUBSTITUTE($AD767:$AD770,"F", "")))</f>
        <v>0</v>
      </c>
      <c r="AR767" s="335">
        <f>SUMPRODUCT(LEN($AC767:$AC770)-LEN(SUBSTITUTE($AC767:$AC770,"F", "")))</f>
        <v>0</v>
      </c>
      <c r="AS767" s="349">
        <f>SUMPRODUCT(LEN($M767:$AA770)-LEN(SUBSTITUTE($M767:$AA770,"G", "")))</f>
        <v>0</v>
      </c>
      <c r="AT767" s="352">
        <f>SUMPRODUCT(LEN($AD767:$AD770)-LEN(SUBSTITUTE($AD767:$AD770,"G", "")))</f>
        <v>0</v>
      </c>
      <c r="AU767" s="335">
        <f>SUMPRODUCT(LEN($AC767:$AC770)-LEN(SUBSTITUTE($AC767:$AC770,"G", "")))</f>
        <v>0</v>
      </c>
      <c r="AV767" s="349">
        <f>SUMPRODUCT(LEN($L767:$AA770)-LEN(SUBSTITUTE($L767:$AA770,"M", "")))</f>
        <v>0</v>
      </c>
      <c r="AW767" s="362">
        <f>SUMPRODUCT(LEN($AD767:$AD770)-LEN(SUBSTITUTE($AD767:$AD770,"M", "")))</f>
        <v>0</v>
      </c>
      <c r="AX767" s="374">
        <f>SUMPRODUCT(LEN($AC767:$AC770)-LEN(SUBSTITUTE($AC767:$AC770,"M", "")))</f>
        <v>0</v>
      </c>
      <c r="AY767" s="416">
        <f>SUMPRODUCT(LEN($AE767:$AE770)-LEN(SUBSTITUTE($AE767:$AE770,"S", "")))</f>
        <v>0</v>
      </c>
      <c r="AZ767" s="410">
        <f>SUMPRODUCT(LEN($AE767:$AE770)-LEN(SUBSTITUTE($AE767:$AE770,"F", "")))</f>
        <v>0</v>
      </c>
      <c r="BA767" s="410">
        <f>SUMPRODUCT(LEN($AE767:$AE770)-LEN(SUBSTITUTE($AE767:$AE770,"G", "")))</f>
        <v>0</v>
      </c>
      <c r="BB767" s="413">
        <f>SUMPRODUCT(LEN($AE767:$AE770)-LEN(SUBSTITUTE($AE767:$AE770,"M", "")))</f>
        <v>0</v>
      </c>
    </row>
    <row r="768" spans="2:62" ht="28.15" customHeight="1" thickBot="1" x14ac:dyDescent="0.25">
      <c r="B768" s="30"/>
      <c r="C768" s="339"/>
      <c r="D768" s="221"/>
      <c r="E768" s="195"/>
      <c r="F768" s="195"/>
      <c r="G768" s="194"/>
      <c r="H768" s="359"/>
      <c r="I768" s="391"/>
      <c r="J768" s="391"/>
      <c r="K768" s="391"/>
      <c r="L768" s="33" t="s">
        <v>122</v>
      </c>
      <c r="M768" s="55"/>
      <c r="N768" s="33" t="s">
        <v>121</v>
      </c>
      <c r="O768" s="55"/>
      <c r="P768" s="33" t="s">
        <v>120</v>
      </c>
      <c r="Q768" s="55"/>
      <c r="R768" s="33" t="s">
        <v>119</v>
      </c>
      <c r="S768" s="55"/>
      <c r="T768" s="33" t="s">
        <v>118</v>
      </c>
      <c r="U768" s="55"/>
      <c r="V768" s="33" t="s">
        <v>117</v>
      </c>
      <c r="W768" s="55"/>
      <c r="X768" s="33" t="s">
        <v>116</v>
      </c>
      <c r="Y768" s="55"/>
      <c r="Z768" s="33" t="s">
        <v>115</v>
      </c>
      <c r="AA768" s="55"/>
      <c r="AB768" s="193"/>
      <c r="AC768" s="55"/>
      <c r="AD768" s="193"/>
      <c r="AE768" s="22"/>
      <c r="AF768" s="422"/>
      <c r="AG768" s="422"/>
      <c r="AH768" s="278"/>
      <c r="AI768" s="306"/>
      <c r="AJ768" s="379"/>
      <c r="AK768" s="347"/>
      <c r="AL768" s="377"/>
      <c r="AM768" s="379"/>
      <c r="AN768" s="347"/>
      <c r="AO768" s="377"/>
      <c r="AP768" s="379"/>
      <c r="AQ768" s="347"/>
      <c r="AR768" s="377"/>
      <c r="AS768" s="379"/>
      <c r="AT768" s="347"/>
      <c r="AU768" s="377"/>
      <c r="AV768" s="379"/>
      <c r="AW768" s="372"/>
      <c r="AX768" s="375"/>
      <c r="AY768" s="417"/>
      <c r="AZ768" s="411"/>
      <c r="BA768" s="411"/>
      <c r="BB768" s="414"/>
    </row>
    <row r="769" spans="2:62" ht="28.15" customHeight="1" x14ac:dyDescent="0.2">
      <c r="B769" s="30"/>
      <c r="C769" s="340"/>
      <c r="D769" s="218"/>
      <c r="E769" s="192"/>
      <c r="F769" s="192"/>
      <c r="G769" s="191"/>
      <c r="H769" s="360"/>
      <c r="I769" s="392"/>
      <c r="J769" s="392"/>
      <c r="K769" s="392"/>
      <c r="L769" s="25" t="s">
        <v>114</v>
      </c>
      <c r="M769" s="114"/>
      <c r="N769" s="25" t="s">
        <v>112</v>
      </c>
      <c r="O769" s="114"/>
      <c r="P769" s="25" t="s">
        <v>111</v>
      </c>
      <c r="Q769" s="114"/>
      <c r="R769" s="25" t="s">
        <v>110</v>
      </c>
      <c r="S769" s="114"/>
      <c r="T769" s="25" t="s">
        <v>109</v>
      </c>
      <c r="U769" s="114"/>
      <c r="V769" s="25" t="s">
        <v>108</v>
      </c>
      <c r="W769" s="114"/>
      <c r="X769" s="25" t="s">
        <v>107</v>
      </c>
      <c r="Y769" s="114"/>
      <c r="Z769" s="25" t="s">
        <v>106</v>
      </c>
      <c r="AA769" s="114"/>
      <c r="AB769" s="190"/>
      <c r="AC769" s="114"/>
      <c r="AD769" s="190"/>
      <c r="AE769" s="22"/>
      <c r="AF769" s="422"/>
      <c r="AG769" s="422"/>
      <c r="AH769" s="278"/>
      <c r="AI769" s="306"/>
      <c r="AJ769" s="379"/>
      <c r="AK769" s="347"/>
      <c r="AL769" s="377"/>
      <c r="AM769" s="379"/>
      <c r="AN769" s="347"/>
      <c r="AO769" s="377"/>
      <c r="AP769" s="379"/>
      <c r="AQ769" s="347"/>
      <c r="AR769" s="377"/>
      <c r="AS769" s="379"/>
      <c r="AT769" s="347"/>
      <c r="AU769" s="377"/>
      <c r="AV769" s="379"/>
      <c r="AW769" s="372"/>
      <c r="AX769" s="375"/>
      <c r="AY769" s="417"/>
      <c r="AZ769" s="411"/>
      <c r="BA769" s="411"/>
      <c r="BB769" s="414"/>
    </row>
    <row r="770" spans="2:62" ht="28.15" customHeight="1" thickBot="1" x14ac:dyDescent="0.25">
      <c r="B770" s="30"/>
      <c r="C770" s="355"/>
      <c r="D770" s="246"/>
      <c r="E770" s="200"/>
      <c r="F770" s="200"/>
      <c r="G770" s="199"/>
      <c r="H770" s="361"/>
      <c r="I770" s="393"/>
      <c r="J770" s="393"/>
      <c r="K770" s="393"/>
      <c r="L770" s="50" t="s">
        <v>105</v>
      </c>
      <c r="M770" s="51"/>
      <c r="N770" s="50" t="s">
        <v>104</v>
      </c>
      <c r="O770" s="51"/>
      <c r="P770" s="50" t="s">
        <v>103</v>
      </c>
      <c r="Q770" s="51"/>
      <c r="R770" s="50" t="s">
        <v>102</v>
      </c>
      <c r="S770" s="51"/>
      <c r="T770" s="50">
        <v>20</v>
      </c>
      <c r="U770" s="51"/>
      <c r="V770" s="50" t="s">
        <v>101</v>
      </c>
      <c r="W770" s="51"/>
      <c r="X770" s="50" t="s">
        <v>100</v>
      </c>
      <c r="Y770" s="51"/>
      <c r="Z770" s="50" t="s">
        <v>99</v>
      </c>
      <c r="AA770" s="51"/>
      <c r="AB770" s="187"/>
      <c r="AC770" s="51"/>
      <c r="AD770" s="187"/>
      <c r="AE770" s="48"/>
      <c r="AF770" s="424"/>
      <c r="AG770" s="424"/>
      <c r="AH770" s="280"/>
      <c r="AI770" s="306"/>
      <c r="AJ770" s="380"/>
      <c r="AK770" s="381"/>
      <c r="AL770" s="378"/>
      <c r="AM770" s="380"/>
      <c r="AN770" s="381"/>
      <c r="AO770" s="378"/>
      <c r="AP770" s="380"/>
      <c r="AQ770" s="381"/>
      <c r="AR770" s="378"/>
      <c r="AS770" s="380"/>
      <c r="AT770" s="381"/>
      <c r="AU770" s="378"/>
      <c r="AV770" s="380"/>
      <c r="AW770" s="373"/>
      <c r="AX770" s="376"/>
      <c r="AY770" s="418"/>
      <c r="AZ770" s="412"/>
      <c r="BA770" s="412"/>
      <c r="BB770" s="415"/>
    </row>
    <row r="771" spans="2:62" ht="28.15" customHeight="1" x14ac:dyDescent="0.2">
      <c r="B771" s="30"/>
      <c r="C771" s="338">
        <v>3</v>
      </c>
      <c r="D771" s="212"/>
      <c r="E771" s="198"/>
      <c r="F771" s="198"/>
      <c r="G771" s="197"/>
      <c r="H771" s="358"/>
      <c r="I771" s="390"/>
      <c r="J771" s="390"/>
      <c r="K771" s="390"/>
      <c r="L771" s="42" t="s">
        <v>131</v>
      </c>
      <c r="M771" s="43"/>
      <c r="N771" s="42" t="s">
        <v>129</v>
      </c>
      <c r="O771" s="43"/>
      <c r="P771" s="42" t="s">
        <v>128</v>
      </c>
      <c r="Q771" s="43"/>
      <c r="R771" s="42" t="s">
        <v>127</v>
      </c>
      <c r="S771" s="43"/>
      <c r="T771" s="42" t="s">
        <v>126</v>
      </c>
      <c r="U771" s="43"/>
      <c r="V771" s="42" t="s">
        <v>125</v>
      </c>
      <c r="W771" s="43"/>
      <c r="X771" s="42" t="s">
        <v>124</v>
      </c>
      <c r="Y771" s="43"/>
      <c r="Z771" s="42" t="s">
        <v>123</v>
      </c>
      <c r="AA771" s="43"/>
      <c r="AB771" s="196"/>
      <c r="AC771" s="43"/>
      <c r="AD771" s="196"/>
      <c r="AE771" s="39"/>
      <c r="AF771" s="421"/>
      <c r="AG771" s="421"/>
      <c r="AH771" s="279"/>
      <c r="AI771" s="306"/>
      <c r="AJ771" s="349">
        <f>SUMPRODUCT(LEN($M771:$AA774)-LEN(SUBSTITUTE($M771:$AA774,"A", "")))</f>
        <v>0</v>
      </c>
      <c r="AK771" s="352">
        <f>SUMPRODUCT(LEN($AD771:$AD774)-LEN(SUBSTITUTE($AD771:$AD774,"A", "")))</f>
        <v>0</v>
      </c>
      <c r="AL771" s="335">
        <f>SUMPRODUCT(LEN($AC771:$AC774)-LEN(SUBSTITUTE($AC771:$AC774,"A", "")))</f>
        <v>0</v>
      </c>
      <c r="AM771" s="349">
        <f>SUMPRODUCT(LEN($M771:$AA774)-LEN(SUBSTITUTE($M771:$AA774,"S", "")))</f>
        <v>0</v>
      </c>
      <c r="AN771" s="352">
        <f>SUMPRODUCT(LEN($AD771:$AD774)-LEN(SUBSTITUTE($AD771:$AD774,"S", "")))</f>
        <v>0</v>
      </c>
      <c r="AO771" s="335">
        <f>SUMPRODUCT(LEN($AC771:$AC774)-LEN(SUBSTITUTE($AC771:$AC774,"S", "")))</f>
        <v>0</v>
      </c>
      <c r="AP771" s="349">
        <f>SUMPRODUCT(LEN($M771:$AA774)-LEN(SUBSTITUTE($M771:$AA774,"F", "")))</f>
        <v>0</v>
      </c>
      <c r="AQ771" s="352">
        <f>SUMPRODUCT(LEN($AD771:$AD774)-LEN(SUBSTITUTE($AD771:$AD774,"F", "")))</f>
        <v>0</v>
      </c>
      <c r="AR771" s="335">
        <f>SUMPRODUCT(LEN($AC771:$AC774)-LEN(SUBSTITUTE($AC771:$AC774,"F", "")))</f>
        <v>0</v>
      </c>
      <c r="AS771" s="349">
        <f>SUMPRODUCT(LEN($M771:$AA774)-LEN(SUBSTITUTE($M771:$AA774,"G", "")))</f>
        <v>0</v>
      </c>
      <c r="AT771" s="352">
        <f>SUMPRODUCT(LEN($AD771:$AD774)-LEN(SUBSTITUTE($AD771:$AD774,"G", "")))</f>
        <v>0</v>
      </c>
      <c r="AU771" s="335">
        <f>SUMPRODUCT(LEN($AC771:$AC774)-LEN(SUBSTITUTE($AC771:$AC774,"G", "")))</f>
        <v>0</v>
      </c>
      <c r="AV771" s="349">
        <f>SUMPRODUCT(LEN($L771:$AA774)-LEN(SUBSTITUTE($L771:$AA774,"M", "")))</f>
        <v>0</v>
      </c>
      <c r="AW771" s="362">
        <f>SUMPRODUCT(LEN($AD771:$AD774)-LEN(SUBSTITUTE($AD771:$AD774,"M", "")))</f>
        <v>0</v>
      </c>
      <c r="AX771" s="374">
        <f>SUMPRODUCT(LEN($AC771:$AC774)-LEN(SUBSTITUTE($AC771:$AC774,"M", "")))</f>
        <v>0</v>
      </c>
      <c r="AY771" s="416">
        <f>SUMPRODUCT(LEN($AE771:$AE774)-LEN(SUBSTITUTE($AE771:$AE774,"S", "")))</f>
        <v>0</v>
      </c>
      <c r="AZ771" s="410">
        <f>SUMPRODUCT(LEN($AE771:$AE774)-LEN(SUBSTITUTE($AE771:$AE774,"F", "")))</f>
        <v>0</v>
      </c>
      <c r="BA771" s="410">
        <f>SUMPRODUCT(LEN($AE771:$AE774)-LEN(SUBSTITUTE($AE771:$AE774,"G", "")))</f>
        <v>0</v>
      </c>
      <c r="BB771" s="413">
        <f>SUMPRODUCT(LEN($AE771:$AE774)-LEN(SUBSTITUTE($AE771:$AE774,"M", "")))</f>
        <v>0</v>
      </c>
    </row>
    <row r="772" spans="2:62" ht="28.15" customHeight="1" thickBot="1" x14ac:dyDescent="0.25">
      <c r="B772" s="30"/>
      <c r="C772" s="339"/>
      <c r="D772" s="221"/>
      <c r="E772" s="195"/>
      <c r="F772" s="195"/>
      <c r="G772" s="194"/>
      <c r="H772" s="359"/>
      <c r="I772" s="391"/>
      <c r="J772" s="391"/>
      <c r="K772" s="391"/>
      <c r="L772" s="33" t="s">
        <v>122</v>
      </c>
      <c r="M772" s="55"/>
      <c r="N772" s="33" t="s">
        <v>121</v>
      </c>
      <c r="O772" s="55"/>
      <c r="P772" s="33" t="s">
        <v>120</v>
      </c>
      <c r="Q772" s="55"/>
      <c r="R772" s="33" t="s">
        <v>119</v>
      </c>
      <c r="S772" s="55"/>
      <c r="T772" s="33" t="s">
        <v>118</v>
      </c>
      <c r="U772" s="55"/>
      <c r="V772" s="33" t="s">
        <v>117</v>
      </c>
      <c r="W772" s="55"/>
      <c r="X772" s="33" t="s">
        <v>116</v>
      </c>
      <c r="Y772" s="55"/>
      <c r="Z772" s="33" t="s">
        <v>115</v>
      </c>
      <c r="AA772" s="55"/>
      <c r="AB772" s="193"/>
      <c r="AC772" s="55"/>
      <c r="AD772" s="193"/>
      <c r="AE772" s="22"/>
      <c r="AF772" s="422"/>
      <c r="AG772" s="422"/>
      <c r="AH772" s="278"/>
      <c r="AI772" s="306"/>
      <c r="AJ772" s="379"/>
      <c r="AK772" s="347"/>
      <c r="AL772" s="377"/>
      <c r="AM772" s="379"/>
      <c r="AN772" s="347"/>
      <c r="AO772" s="377"/>
      <c r="AP772" s="379"/>
      <c r="AQ772" s="347"/>
      <c r="AR772" s="377"/>
      <c r="AS772" s="379"/>
      <c r="AT772" s="347"/>
      <c r="AU772" s="377"/>
      <c r="AV772" s="379"/>
      <c r="AW772" s="372"/>
      <c r="AX772" s="375"/>
      <c r="AY772" s="417"/>
      <c r="AZ772" s="411"/>
      <c r="BA772" s="411"/>
      <c r="BB772" s="414"/>
    </row>
    <row r="773" spans="2:62" ht="28.15" customHeight="1" x14ac:dyDescent="0.2">
      <c r="B773" s="30"/>
      <c r="C773" s="340"/>
      <c r="D773" s="218"/>
      <c r="E773" s="192"/>
      <c r="F773" s="192"/>
      <c r="G773" s="191"/>
      <c r="H773" s="360"/>
      <c r="I773" s="392"/>
      <c r="J773" s="392"/>
      <c r="K773" s="392"/>
      <c r="L773" s="25" t="s">
        <v>114</v>
      </c>
      <c r="M773" s="114"/>
      <c r="N773" s="25" t="s">
        <v>112</v>
      </c>
      <c r="O773" s="114"/>
      <c r="P773" s="25" t="s">
        <v>111</v>
      </c>
      <c r="Q773" s="114"/>
      <c r="R773" s="25" t="s">
        <v>110</v>
      </c>
      <c r="S773" s="114"/>
      <c r="T773" s="25" t="s">
        <v>109</v>
      </c>
      <c r="U773" s="114"/>
      <c r="V773" s="25" t="s">
        <v>108</v>
      </c>
      <c r="W773" s="114"/>
      <c r="X773" s="25" t="s">
        <v>107</v>
      </c>
      <c r="Y773" s="114"/>
      <c r="Z773" s="25" t="s">
        <v>106</v>
      </c>
      <c r="AA773" s="114"/>
      <c r="AB773" s="190"/>
      <c r="AC773" s="114"/>
      <c r="AD773" s="190"/>
      <c r="AE773" s="22"/>
      <c r="AF773" s="422"/>
      <c r="AG773" s="422"/>
      <c r="AH773" s="278"/>
      <c r="AI773" s="306"/>
      <c r="AJ773" s="379"/>
      <c r="AK773" s="347"/>
      <c r="AL773" s="377"/>
      <c r="AM773" s="379"/>
      <c r="AN773" s="347"/>
      <c r="AO773" s="377"/>
      <c r="AP773" s="379"/>
      <c r="AQ773" s="347"/>
      <c r="AR773" s="377"/>
      <c r="AS773" s="379"/>
      <c r="AT773" s="347"/>
      <c r="AU773" s="377"/>
      <c r="AV773" s="379"/>
      <c r="AW773" s="372"/>
      <c r="AX773" s="375"/>
      <c r="AY773" s="417"/>
      <c r="AZ773" s="411"/>
      <c r="BA773" s="411"/>
      <c r="BB773" s="414"/>
    </row>
    <row r="774" spans="2:62" ht="28.15" customHeight="1" thickBot="1" x14ac:dyDescent="0.25">
      <c r="B774" s="20"/>
      <c r="C774" s="341"/>
      <c r="D774" s="215"/>
      <c r="E774" s="189"/>
      <c r="F774" s="189"/>
      <c r="G774" s="188"/>
      <c r="H774" s="361"/>
      <c r="I774" s="394"/>
      <c r="J774" s="394"/>
      <c r="K774" s="394"/>
      <c r="L774" s="15" t="s">
        <v>105</v>
      </c>
      <c r="M774" s="16"/>
      <c r="N774" s="15" t="s">
        <v>104</v>
      </c>
      <c r="O774" s="16"/>
      <c r="P774" s="15" t="s">
        <v>103</v>
      </c>
      <c r="Q774" s="16"/>
      <c r="R774" s="15" t="s">
        <v>102</v>
      </c>
      <c r="S774" s="16"/>
      <c r="T774" s="15">
        <v>20</v>
      </c>
      <c r="U774" s="16"/>
      <c r="V774" s="15" t="s">
        <v>101</v>
      </c>
      <c r="W774" s="16"/>
      <c r="X774" s="15" t="s">
        <v>100</v>
      </c>
      <c r="Y774" s="16"/>
      <c r="Z774" s="15" t="s">
        <v>99</v>
      </c>
      <c r="AA774" s="16"/>
      <c r="AB774" s="187"/>
      <c r="AC774" s="16"/>
      <c r="AD774" s="186"/>
      <c r="AE774" s="11"/>
      <c r="AF774" s="423"/>
      <c r="AG774" s="423"/>
      <c r="AH774" s="277"/>
      <c r="AI774" s="306"/>
      <c r="AJ774" s="380"/>
      <c r="AK774" s="381"/>
      <c r="AL774" s="378"/>
      <c r="AM774" s="380"/>
      <c r="AN774" s="381"/>
      <c r="AO774" s="378"/>
      <c r="AP774" s="380"/>
      <c r="AQ774" s="381"/>
      <c r="AR774" s="378"/>
      <c r="AS774" s="380"/>
      <c r="AT774" s="381"/>
      <c r="AU774" s="378"/>
      <c r="AV774" s="380"/>
      <c r="AW774" s="373"/>
      <c r="AX774" s="376"/>
      <c r="AY774" s="418"/>
      <c r="AZ774" s="412"/>
      <c r="BA774" s="412"/>
      <c r="BB774" s="415"/>
    </row>
    <row r="775" spans="2:62" ht="85.9" customHeight="1" thickTop="1" thickBot="1" x14ac:dyDescent="0.35">
      <c r="B775" s="113" t="s">
        <v>173</v>
      </c>
      <c r="C775" s="103" t="s">
        <v>172</v>
      </c>
      <c r="D775" s="108" t="s">
        <v>171</v>
      </c>
      <c r="E775" s="211" t="s">
        <v>170</v>
      </c>
      <c r="F775" s="210"/>
      <c r="G775" s="209"/>
      <c r="H775" s="109" t="s">
        <v>169</v>
      </c>
      <c r="I775" s="108" t="s">
        <v>96</v>
      </c>
      <c r="J775" s="108" t="s">
        <v>168</v>
      </c>
      <c r="K775" s="108" t="s">
        <v>97</v>
      </c>
      <c r="L775" s="365" t="s">
        <v>167</v>
      </c>
      <c r="M775" s="366"/>
      <c r="N775" s="365" t="s">
        <v>166</v>
      </c>
      <c r="O775" s="366"/>
      <c r="P775" s="365" t="s">
        <v>166</v>
      </c>
      <c r="Q775" s="367"/>
      <c r="R775" s="365" t="s">
        <v>166</v>
      </c>
      <c r="S775" s="367"/>
      <c r="T775" s="365" t="s">
        <v>166</v>
      </c>
      <c r="U775" s="367"/>
      <c r="V775" s="365" t="s">
        <v>166</v>
      </c>
      <c r="W775" s="367"/>
      <c r="X775" s="365" t="s">
        <v>166</v>
      </c>
      <c r="Y775" s="367"/>
      <c r="Z775" s="365" t="s">
        <v>166</v>
      </c>
      <c r="AA775" s="367"/>
      <c r="AB775" s="368" t="s">
        <v>165</v>
      </c>
      <c r="AC775" s="367"/>
      <c r="AD775" s="109" t="s">
        <v>164</v>
      </c>
      <c r="AE775" s="109" t="s">
        <v>163</v>
      </c>
      <c r="AF775" s="108" t="s">
        <v>162</v>
      </c>
      <c r="AG775" s="108" t="s">
        <v>161</v>
      </c>
      <c r="AH775" s="286" t="s">
        <v>160</v>
      </c>
      <c r="AI775" s="293"/>
      <c r="AJ775" s="104" t="s">
        <v>159</v>
      </c>
      <c r="AK775" s="103" t="s">
        <v>158</v>
      </c>
      <c r="AL775" s="102" t="s">
        <v>157</v>
      </c>
      <c r="AM775" s="104" t="s">
        <v>156</v>
      </c>
      <c r="AN775" s="103" t="s">
        <v>155</v>
      </c>
      <c r="AO775" s="102" t="s">
        <v>154</v>
      </c>
      <c r="AP775" s="104" t="s">
        <v>153</v>
      </c>
      <c r="AQ775" s="103" t="s">
        <v>152</v>
      </c>
      <c r="AR775" s="105" t="s">
        <v>151</v>
      </c>
      <c r="AS775" s="104" t="s">
        <v>150</v>
      </c>
      <c r="AT775" s="103" t="s">
        <v>149</v>
      </c>
      <c r="AU775" s="102" t="s">
        <v>148</v>
      </c>
      <c r="AV775" s="104" t="s">
        <v>147</v>
      </c>
      <c r="AW775" s="103" t="s">
        <v>146</v>
      </c>
      <c r="AX775" s="102" t="s">
        <v>145</v>
      </c>
      <c r="AY775" s="101" t="s">
        <v>144</v>
      </c>
      <c r="AZ775" s="100" t="s">
        <v>143</v>
      </c>
      <c r="BA775" s="100" t="s">
        <v>142</v>
      </c>
      <c r="BB775" s="99" t="s">
        <v>141</v>
      </c>
    </row>
    <row r="776" spans="2:62" ht="48" thickBot="1" x14ac:dyDescent="0.3">
      <c r="B776" s="98" t="s">
        <v>190</v>
      </c>
      <c r="C776" s="97"/>
      <c r="D776" s="208">
        <v>244</v>
      </c>
      <c r="E776" s="425">
        <v>7215.7</v>
      </c>
      <c r="F776" s="426"/>
      <c r="G776" s="427"/>
      <c r="H776" s="95" t="s">
        <v>139</v>
      </c>
      <c r="I776" s="94"/>
      <c r="J776" s="94"/>
      <c r="K776" s="93"/>
      <c r="L776" s="92"/>
      <c r="M776" s="88"/>
      <c r="N776" s="92"/>
      <c r="O776" s="88"/>
      <c r="P776" s="92"/>
      <c r="Q776" s="88"/>
      <c r="R776" s="92"/>
      <c r="S776" s="88"/>
      <c r="T776" s="92"/>
      <c r="U776" s="88"/>
      <c r="V776" s="92"/>
      <c r="W776" s="88"/>
      <c r="X776" s="92"/>
      <c r="Y776" s="88"/>
      <c r="Z776" s="92"/>
      <c r="AA776" s="207"/>
      <c r="AB776" s="90" t="s">
        <v>138</v>
      </c>
      <c r="AC776" s="88"/>
      <c r="AD776" s="88"/>
      <c r="AE776" s="88"/>
      <c r="AF776" s="87"/>
      <c r="AG776" s="87"/>
      <c r="AH776" s="285"/>
      <c r="AI776" s="66" t="s">
        <v>137</v>
      </c>
      <c r="AJ776" s="85">
        <f t="shared" ref="AJ776:BB776" si="102">SUM(AJ778:AJ789)</f>
        <v>57</v>
      </c>
      <c r="AK776" s="84">
        <f t="shared" si="102"/>
        <v>2</v>
      </c>
      <c r="AL776" s="83">
        <f t="shared" si="102"/>
        <v>0</v>
      </c>
      <c r="AM776" s="85">
        <f t="shared" si="102"/>
        <v>3</v>
      </c>
      <c r="AN776" s="84">
        <f t="shared" si="102"/>
        <v>0</v>
      </c>
      <c r="AO776" s="83">
        <f t="shared" si="102"/>
        <v>0</v>
      </c>
      <c r="AP776" s="85">
        <f t="shared" si="102"/>
        <v>1</v>
      </c>
      <c r="AQ776" s="84">
        <f t="shared" si="102"/>
        <v>0</v>
      </c>
      <c r="AR776" s="83">
        <f t="shared" si="102"/>
        <v>0</v>
      </c>
      <c r="AS776" s="85">
        <f t="shared" si="102"/>
        <v>25</v>
      </c>
      <c r="AT776" s="84">
        <f t="shared" si="102"/>
        <v>3</v>
      </c>
      <c r="AU776" s="83">
        <f t="shared" si="102"/>
        <v>0</v>
      </c>
      <c r="AV776" s="85">
        <f t="shared" si="102"/>
        <v>0</v>
      </c>
      <c r="AW776" s="84">
        <f t="shared" si="102"/>
        <v>0</v>
      </c>
      <c r="AX776" s="83">
        <f t="shared" si="102"/>
        <v>0</v>
      </c>
      <c r="AY776" s="82">
        <f t="shared" si="102"/>
        <v>0</v>
      </c>
      <c r="AZ776" s="81">
        <f t="shared" si="102"/>
        <v>0</v>
      </c>
      <c r="BA776" s="81">
        <f t="shared" si="102"/>
        <v>0</v>
      </c>
      <c r="BB776" s="80">
        <f t="shared" si="102"/>
        <v>0</v>
      </c>
      <c r="BC776" s="79" t="s">
        <v>136</v>
      </c>
      <c r="BF776" s="5">
        <f>SUM(AJ776:AL776)/$BG$5</f>
        <v>59</v>
      </c>
      <c r="BG776" s="5">
        <f>SUM(AM776:AO776,AY776)/$BG$5</f>
        <v>3</v>
      </c>
      <c r="BH776" s="5">
        <f>SUM(AP776:AR776,AZ776)/$BG$5</f>
        <v>1</v>
      </c>
      <c r="BI776" s="5">
        <f>SUM(AS776:AU776,BA776)/$BG$5</f>
        <v>28</v>
      </c>
      <c r="BJ776" s="5">
        <f>SUM(AV776:AX776,BB776)/$BG$5</f>
        <v>0</v>
      </c>
    </row>
    <row r="777" spans="2:62" ht="37.5" thickBot="1" x14ac:dyDescent="0.3">
      <c r="B777" s="78"/>
      <c r="C777" s="77"/>
      <c r="D777" s="206"/>
      <c r="E777" s="205"/>
      <c r="F777" s="205"/>
      <c r="G777" s="204"/>
      <c r="H777" s="73"/>
      <c r="I777" s="70"/>
      <c r="J777" s="70"/>
      <c r="K777" s="72"/>
      <c r="L777" s="70"/>
      <c r="M777" s="69"/>
      <c r="N777" s="70"/>
      <c r="O777" s="69"/>
      <c r="P777" s="70"/>
      <c r="Q777" s="69"/>
      <c r="R777" s="70"/>
      <c r="S777" s="69"/>
      <c r="T777" s="70"/>
      <c r="U777" s="69"/>
      <c r="V777" s="70"/>
      <c r="W777" s="69"/>
      <c r="X777" s="70"/>
      <c r="Y777" s="69"/>
      <c r="Z777" s="70"/>
      <c r="AA777" s="69"/>
      <c r="AB777" s="71"/>
      <c r="AC777" s="69"/>
      <c r="AD777" s="69"/>
      <c r="AE777" s="69"/>
      <c r="AF777" s="68"/>
      <c r="AG777" s="68"/>
      <c r="AH777" s="285"/>
      <c r="AI777" s="66" t="s">
        <v>135</v>
      </c>
      <c r="AJ777" s="65">
        <f t="shared" ref="AJ777:BB777" si="103">AJ776/3</f>
        <v>19</v>
      </c>
      <c r="AK777" s="64">
        <f t="shared" si="103"/>
        <v>0.66666666666666663</v>
      </c>
      <c r="AL777" s="63">
        <f t="shared" si="103"/>
        <v>0</v>
      </c>
      <c r="AM777" s="65">
        <f t="shared" si="103"/>
        <v>1</v>
      </c>
      <c r="AN777" s="64">
        <f t="shared" si="103"/>
        <v>0</v>
      </c>
      <c r="AO777" s="63">
        <f t="shared" si="103"/>
        <v>0</v>
      </c>
      <c r="AP777" s="65">
        <f t="shared" si="103"/>
        <v>0.33333333333333331</v>
      </c>
      <c r="AQ777" s="64">
        <f t="shared" si="103"/>
        <v>0</v>
      </c>
      <c r="AR777" s="63">
        <f t="shared" si="103"/>
        <v>0</v>
      </c>
      <c r="AS777" s="65">
        <f t="shared" si="103"/>
        <v>8.3333333333333339</v>
      </c>
      <c r="AT777" s="64">
        <f t="shared" si="103"/>
        <v>1</v>
      </c>
      <c r="AU777" s="63">
        <f t="shared" si="103"/>
        <v>0</v>
      </c>
      <c r="AV777" s="65">
        <f t="shared" si="103"/>
        <v>0</v>
      </c>
      <c r="AW777" s="64">
        <f t="shared" si="103"/>
        <v>0</v>
      </c>
      <c r="AX777" s="63">
        <f t="shared" si="103"/>
        <v>0</v>
      </c>
      <c r="AY777" s="62">
        <f t="shared" si="103"/>
        <v>0</v>
      </c>
      <c r="AZ777" s="61">
        <f t="shared" si="103"/>
        <v>0</v>
      </c>
      <c r="BA777" s="61">
        <f t="shared" si="103"/>
        <v>0</v>
      </c>
      <c r="BB777" s="60">
        <f t="shared" si="103"/>
        <v>0</v>
      </c>
      <c r="BC777" s="59" t="s">
        <v>134</v>
      </c>
    </row>
    <row r="778" spans="2:62" ht="28.15" customHeight="1" x14ac:dyDescent="0.2">
      <c r="B778" s="30"/>
      <c r="C778" s="338">
        <v>1</v>
      </c>
      <c r="D778" s="212"/>
      <c r="E778" s="198"/>
      <c r="F778" s="198"/>
      <c r="G778" s="197"/>
      <c r="H778" s="358" t="s">
        <v>133</v>
      </c>
      <c r="I778" s="390">
        <v>139</v>
      </c>
      <c r="J778" s="390">
        <v>32</v>
      </c>
      <c r="K778" s="390">
        <v>6</v>
      </c>
      <c r="L778" s="42" t="s">
        <v>131</v>
      </c>
      <c r="M778" s="43" t="s">
        <v>132</v>
      </c>
      <c r="N778" s="42" t="s">
        <v>129</v>
      </c>
      <c r="O778" s="43" t="s">
        <v>357</v>
      </c>
      <c r="P778" s="42" t="s">
        <v>128</v>
      </c>
      <c r="Q778" s="43" t="s">
        <v>457</v>
      </c>
      <c r="R778" s="42" t="s">
        <v>127</v>
      </c>
      <c r="S778" s="43" t="s">
        <v>789</v>
      </c>
      <c r="T778" s="42" t="s">
        <v>126</v>
      </c>
      <c r="U778" s="43" t="s">
        <v>1167</v>
      </c>
      <c r="V778" s="42" t="s">
        <v>125</v>
      </c>
      <c r="W778" s="43" t="s">
        <v>348</v>
      </c>
      <c r="X778" s="42" t="s">
        <v>124</v>
      </c>
      <c r="Y778" s="43" t="s">
        <v>130</v>
      </c>
      <c r="Z778" s="42" t="s">
        <v>123</v>
      </c>
      <c r="AA778" s="43"/>
      <c r="AB778" s="196"/>
      <c r="AC778" s="43"/>
      <c r="AD778" s="196" t="s">
        <v>872</v>
      </c>
      <c r="AE778" s="58"/>
      <c r="AF778" s="421"/>
      <c r="AG778" s="421"/>
      <c r="AH778" s="279"/>
      <c r="AI778" s="306"/>
      <c r="AJ778" s="349">
        <f>SUMPRODUCT(LEN($M778:$AA781)-LEN(SUBSTITUTE($M778:$AA781,"A", "")))</f>
        <v>57</v>
      </c>
      <c r="AK778" s="352">
        <f>SUMPRODUCT(LEN($AD778:$AD781)-LEN(SUBSTITUTE($AD778:$AD781,"A", "")))</f>
        <v>2</v>
      </c>
      <c r="AL778" s="335">
        <f>SUMPRODUCT(LEN($AC778:$AC781)-LEN(SUBSTITUTE($AC778:$AC781,"A", "")))</f>
        <v>0</v>
      </c>
      <c r="AM778" s="349">
        <f>SUMPRODUCT(LEN($M778:$AA781)-LEN(SUBSTITUTE($M778:$AA781,"S", "")))</f>
        <v>3</v>
      </c>
      <c r="AN778" s="352">
        <f>SUMPRODUCT(LEN($AD778:$AD781)-LEN(SUBSTITUTE($AD778:$AD781,"S", "")))</f>
        <v>0</v>
      </c>
      <c r="AO778" s="335">
        <f>SUMPRODUCT(LEN($AC778:$AC781)-LEN(SUBSTITUTE($AC778:$AC781,"S", "")))</f>
        <v>0</v>
      </c>
      <c r="AP778" s="349">
        <f>SUMPRODUCT(LEN($M778:$AA781)-LEN(SUBSTITUTE($M778:$AA781,"F", "")))</f>
        <v>1</v>
      </c>
      <c r="AQ778" s="352">
        <f>SUMPRODUCT(LEN($AD778:$AD781)-LEN(SUBSTITUTE($AD778:$AD781,"F", "")))</f>
        <v>0</v>
      </c>
      <c r="AR778" s="335">
        <f>SUMPRODUCT(LEN($AC778:$AC781)-LEN(SUBSTITUTE($AC778:$AC781,"F", "")))</f>
        <v>0</v>
      </c>
      <c r="AS778" s="349">
        <f>SUMPRODUCT(LEN($M778:$AA781)-LEN(SUBSTITUTE($M778:$AA781,"G", "")))</f>
        <v>25</v>
      </c>
      <c r="AT778" s="352">
        <f>SUMPRODUCT(LEN($AD778:$AD781)-LEN(SUBSTITUTE($AD778:$AD781,"G", "")))</f>
        <v>3</v>
      </c>
      <c r="AU778" s="335">
        <f>SUMPRODUCT(LEN($AC778:$AC781)-LEN(SUBSTITUTE($AC778:$AC781,"G", "")))</f>
        <v>0</v>
      </c>
      <c r="AV778" s="349">
        <f>SUMPRODUCT(LEN($L778:$AA781)-LEN(SUBSTITUTE($L778:$AA781,"M", "")))</f>
        <v>0</v>
      </c>
      <c r="AW778" s="362">
        <f>SUMPRODUCT(LEN($AD778:$AD781)-LEN(SUBSTITUTE($AD778:$AD781,"M", "")))</f>
        <v>0</v>
      </c>
      <c r="AX778" s="374">
        <f>SUMPRODUCT(LEN($AC778:$AC781)-LEN(SUBSTITUTE($AC778:$AC781,"M", "")))</f>
        <v>0</v>
      </c>
      <c r="AY778" s="416">
        <f>SUMPRODUCT(LEN($AE778:$AE781)-LEN(SUBSTITUTE($AE778:$AE781,"S", "")))</f>
        <v>0</v>
      </c>
      <c r="AZ778" s="410">
        <f>SUMPRODUCT(LEN($AE778:$AE781)-LEN(SUBSTITUTE($AE778:$AE781,"F", "")))</f>
        <v>0</v>
      </c>
      <c r="BA778" s="410">
        <f>SUMPRODUCT(LEN($AE778:$AE781)-LEN(SUBSTITUTE($AE778:$AE781,"G", "")))</f>
        <v>0</v>
      </c>
      <c r="BB778" s="413">
        <f>SUMPRODUCT(LEN($AE778:$AE781)-LEN(SUBSTITUTE($AE778:$AE781,"M", "")))</f>
        <v>0</v>
      </c>
    </row>
    <row r="779" spans="2:62" ht="28.15" customHeight="1" thickBot="1" x14ac:dyDescent="0.25">
      <c r="B779" s="30"/>
      <c r="C779" s="339"/>
      <c r="D779" s="221"/>
      <c r="E779" s="195"/>
      <c r="F779" s="195"/>
      <c r="G779" s="194"/>
      <c r="H779" s="359"/>
      <c r="I779" s="391"/>
      <c r="J779" s="391"/>
      <c r="K779" s="391"/>
      <c r="L779" s="33" t="s">
        <v>122</v>
      </c>
      <c r="M779" s="55" t="s">
        <v>179</v>
      </c>
      <c r="N779" s="33" t="s">
        <v>121</v>
      </c>
      <c r="O779" s="55" t="s">
        <v>357</v>
      </c>
      <c r="P779" s="33" t="s">
        <v>120</v>
      </c>
      <c r="Q779" s="55" t="s">
        <v>527</v>
      </c>
      <c r="R779" s="33" t="s">
        <v>119</v>
      </c>
      <c r="S779" s="55" t="s">
        <v>1577</v>
      </c>
      <c r="T779" s="33" t="s">
        <v>118</v>
      </c>
      <c r="U779" s="55" t="s">
        <v>484</v>
      </c>
      <c r="V779" s="33" t="s">
        <v>117</v>
      </c>
      <c r="W779" s="55" t="s">
        <v>494</v>
      </c>
      <c r="X779" s="33" t="s">
        <v>116</v>
      </c>
      <c r="Y779" s="55" t="s">
        <v>132</v>
      </c>
      <c r="Z779" s="33" t="s">
        <v>115</v>
      </c>
      <c r="AA779" s="55"/>
      <c r="AB779" s="193"/>
      <c r="AC779" s="55"/>
      <c r="AD779" s="193"/>
      <c r="AE779" s="57"/>
      <c r="AF779" s="422"/>
      <c r="AG779" s="422"/>
      <c r="AH779" s="278"/>
      <c r="AI779" s="306"/>
      <c r="AJ779" s="379"/>
      <c r="AK779" s="347"/>
      <c r="AL779" s="377"/>
      <c r="AM779" s="379"/>
      <c r="AN779" s="347"/>
      <c r="AO779" s="377"/>
      <c r="AP779" s="379"/>
      <c r="AQ779" s="347"/>
      <c r="AR779" s="377"/>
      <c r="AS779" s="379"/>
      <c r="AT779" s="347"/>
      <c r="AU779" s="377"/>
      <c r="AV779" s="379"/>
      <c r="AW779" s="372"/>
      <c r="AX779" s="375"/>
      <c r="AY779" s="417"/>
      <c r="AZ779" s="411"/>
      <c r="BA779" s="411"/>
      <c r="BB779" s="414"/>
    </row>
    <row r="780" spans="2:62" ht="28.15" customHeight="1" x14ac:dyDescent="0.2">
      <c r="B780" s="30"/>
      <c r="C780" s="340"/>
      <c r="D780" s="218"/>
      <c r="E780" s="192"/>
      <c r="F780" s="192"/>
      <c r="G780" s="191"/>
      <c r="H780" s="360">
        <v>244</v>
      </c>
      <c r="I780" s="392"/>
      <c r="J780" s="392"/>
      <c r="K780" s="392"/>
      <c r="L780" s="25" t="s">
        <v>114</v>
      </c>
      <c r="M780" s="114" t="s">
        <v>357</v>
      </c>
      <c r="N780" s="25" t="s">
        <v>112</v>
      </c>
      <c r="O780" s="114" t="s">
        <v>179</v>
      </c>
      <c r="P780" s="25" t="s">
        <v>111</v>
      </c>
      <c r="Q780" s="114" t="s">
        <v>1576</v>
      </c>
      <c r="R780" s="25" t="s">
        <v>110</v>
      </c>
      <c r="S780" s="114" t="s">
        <v>527</v>
      </c>
      <c r="T780" s="25" t="s">
        <v>109</v>
      </c>
      <c r="U780" s="114" t="s">
        <v>686</v>
      </c>
      <c r="V780" s="25" t="s">
        <v>108</v>
      </c>
      <c r="W780" s="114" t="s">
        <v>565</v>
      </c>
      <c r="X780" s="25" t="s">
        <v>107</v>
      </c>
      <c r="Y780" s="114"/>
      <c r="Z780" s="25" t="s">
        <v>106</v>
      </c>
      <c r="AA780" s="114"/>
      <c r="AB780" s="190"/>
      <c r="AC780" s="114"/>
      <c r="AD780" s="190"/>
      <c r="AE780" s="57"/>
      <c r="AF780" s="422"/>
      <c r="AG780" s="422"/>
      <c r="AH780" s="278"/>
      <c r="AI780" s="306"/>
      <c r="AJ780" s="379"/>
      <c r="AK780" s="347"/>
      <c r="AL780" s="377"/>
      <c r="AM780" s="379"/>
      <c r="AN780" s="347"/>
      <c r="AO780" s="377"/>
      <c r="AP780" s="379"/>
      <c r="AQ780" s="347"/>
      <c r="AR780" s="377"/>
      <c r="AS780" s="379"/>
      <c r="AT780" s="347"/>
      <c r="AU780" s="377"/>
      <c r="AV780" s="379"/>
      <c r="AW780" s="372"/>
      <c r="AX780" s="375"/>
      <c r="AY780" s="417"/>
      <c r="AZ780" s="411"/>
      <c r="BA780" s="411"/>
      <c r="BB780" s="414"/>
    </row>
    <row r="781" spans="2:62" ht="28.15" customHeight="1" thickBot="1" x14ac:dyDescent="0.25">
      <c r="B781" s="30"/>
      <c r="C781" s="355"/>
      <c r="D781" s="246"/>
      <c r="E781" s="200"/>
      <c r="F781" s="200"/>
      <c r="G781" s="199"/>
      <c r="H781" s="361"/>
      <c r="I781" s="393"/>
      <c r="J781" s="393"/>
      <c r="K781" s="393"/>
      <c r="L781" s="50" t="s">
        <v>105</v>
      </c>
      <c r="M781" s="51" t="s">
        <v>457</v>
      </c>
      <c r="N781" s="50" t="s">
        <v>104</v>
      </c>
      <c r="O781" s="51" t="s">
        <v>458</v>
      </c>
      <c r="P781" s="50" t="s">
        <v>103</v>
      </c>
      <c r="Q781" s="51" t="s">
        <v>1100</v>
      </c>
      <c r="R781" s="50" t="s">
        <v>102</v>
      </c>
      <c r="S781" s="51" t="s">
        <v>697</v>
      </c>
      <c r="T781" s="50">
        <v>20</v>
      </c>
      <c r="U781" s="51" t="s">
        <v>484</v>
      </c>
      <c r="V781" s="50" t="s">
        <v>101</v>
      </c>
      <c r="W781" s="51" t="s">
        <v>542</v>
      </c>
      <c r="X781" s="50" t="s">
        <v>100</v>
      </c>
      <c r="Y781" s="51"/>
      <c r="Z781" s="50" t="s">
        <v>99</v>
      </c>
      <c r="AA781" s="51"/>
      <c r="AB781" s="187"/>
      <c r="AC781" s="51"/>
      <c r="AD781" s="187"/>
      <c r="AE781" s="56"/>
      <c r="AF781" s="424"/>
      <c r="AG781" s="424"/>
      <c r="AH781" s="280"/>
      <c r="AI781" s="306"/>
      <c r="AJ781" s="380"/>
      <c r="AK781" s="381"/>
      <c r="AL781" s="378"/>
      <c r="AM781" s="380"/>
      <c r="AN781" s="381"/>
      <c r="AO781" s="378"/>
      <c r="AP781" s="380"/>
      <c r="AQ781" s="381"/>
      <c r="AR781" s="378"/>
      <c r="AS781" s="380"/>
      <c r="AT781" s="381"/>
      <c r="AU781" s="378"/>
      <c r="AV781" s="380"/>
      <c r="AW781" s="373"/>
      <c r="AX781" s="376"/>
      <c r="AY781" s="418"/>
      <c r="AZ781" s="412"/>
      <c r="BA781" s="412"/>
      <c r="BB781" s="415"/>
    </row>
    <row r="782" spans="2:62" ht="28.15" customHeight="1" x14ac:dyDescent="0.2">
      <c r="B782" s="30"/>
      <c r="C782" s="338">
        <v>2</v>
      </c>
      <c r="D782" s="212"/>
      <c r="E782" s="198"/>
      <c r="F782" s="198"/>
      <c r="G782" s="197"/>
      <c r="H782" s="358"/>
      <c r="I782" s="390"/>
      <c r="J782" s="390"/>
      <c r="K782" s="390"/>
      <c r="L782" s="42" t="s">
        <v>131</v>
      </c>
      <c r="M782" s="43"/>
      <c r="N782" s="42" t="s">
        <v>129</v>
      </c>
      <c r="O782" s="43"/>
      <c r="P782" s="42" t="s">
        <v>128</v>
      </c>
      <c r="Q782" s="43"/>
      <c r="R782" s="42" t="s">
        <v>127</v>
      </c>
      <c r="S782" s="43"/>
      <c r="T782" s="42" t="s">
        <v>126</v>
      </c>
      <c r="U782" s="43"/>
      <c r="V782" s="42" t="s">
        <v>125</v>
      </c>
      <c r="W782" s="43"/>
      <c r="X782" s="42" t="s">
        <v>124</v>
      </c>
      <c r="Y782" s="43"/>
      <c r="Z782" s="42" t="s">
        <v>123</v>
      </c>
      <c r="AA782" s="43"/>
      <c r="AB782" s="196"/>
      <c r="AC782" s="43"/>
      <c r="AD782" s="196"/>
      <c r="AE782" s="39"/>
      <c r="AF782" s="421"/>
      <c r="AG782" s="421"/>
      <c r="AH782" s="279"/>
      <c r="AI782" s="306"/>
      <c r="AJ782" s="349">
        <f>SUMPRODUCT(LEN($M782:$AA785)-LEN(SUBSTITUTE($M782:$AA785,"A", "")))</f>
        <v>0</v>
      </c>
      <c r="AK782" s="352">
        <f>SUMPRODUCT(LEN($AD782:$AD785)-LEN(SUBSTITUTE($AD782:$AD785,"A", "")))</f>
        <v>0</v>
      </c>
      <c r="AL782" s="335">
        <f>SUMPRODUCT(LEN($AC782:$AC785)-LEN(SUBSTITUTE($AC782:$AC785,"A", "")))</f>
        <v>0</v>
      </c>
      <c r="AM782" s="349">
        <f>SUMPRODUCT(LEN($M782:$AA785)-LEN(SUBSTITUTE($M782:$AA785,"S", "")))</f>
        <v>0</v>
      </c>
      <c r="AN782" s="352">
        <f>SUMPRODUCT(LEN($AD782:$AD785)-LEN(SUBSTITUTE($AD782:$AD785,"S", "")))</f>
        <v>0</v>
      </c>
      <c r="AO782" s="335">
        <f>SUMPRODUCT(LEN($AC782:$AC785)-LEN(SUBSTITUTE($AC782:$AC785,"S", "")))</f>
        <v>0</v>
      </c>
      <c r="AP782" s="349">
        <f>SUMPRODUCT(LEN($M782:$AA785)-LEN(SUBSTITUTE($M782:$AA785,"F", "")))</f>
        <v>0</v>
      </c>
      <c r="AQ782" s="352">
        <f>SUMPRODUCT(LEN($AD782:$AD785)-LEN(SUBSTITUTE($AD782:$AD785,"F", "")))</f>
        <v>0</v>
      </c>
      <c r="AR782" s="335">
        <f>SUMPRODUCT(LEN($AC782:$AC785)-LEN(SUBSTITUTE($AC782:$AC785,"F", "")))</f>
        <v>0</v>
      </c>
      <c r="AS782" s="349">
        <f>SUMPRODUCT(LEN($M782:$AA785)-LEN(SUBSTITUTE($M782:$AA785,"G", "")))</f>
        <v>0</v>
      </c>
      <c r="AT782" s="352">
        <f>SUMPRODUCT(LEN($AD782:$AD785)-LEN(SUBSTITUTE($AD782:$AD785,"G", "")))</f>
        <v>0</v>
      </c>
      <c r="AU782" s="335">
        <f>SUMPRODUCT(LEN($AC782:$AC785)-LEN(SUBSTITUTE($AC782:$AC785,"G", "")))</f>
        <v>0</v>
      </c>
      <c r="AV782" s="349">
        <f>SUMPRODUCT(LEN($L782:$AA785)-LEN(SUBSTITUTE($L782:$AA785,"M", "")))</f>
        <v>0</v>
      </c>
      <c r="AW782" s="362">
        <f>SUMPRODUCT(LEN($AD782:$AD785)-LEN(SUBSTITUTE($AD782:$AD785,"M", "")))</f>
        <v>0</v>
      </c>
      <c r="AX782" s="374">
        <f>SUMPRODUCT(LEN($AC782:$AC785)-LEN(SUBSTITUTE($AC782:$AC785,"M", "")))</f>
        <v>0</v>
      </c>
      <c r="AY782" s="416">
        <f>SUMPRODUCT(LEN($AE782:$AE785)-LEN(SUBSTITUTE($AE782:$AE785,"S", "")))</f>
        <v>0</v>
      </c>
      <c r="AZ782" s="410">
        <f>SUMPRODUCT(LEN($AE782:$AE785)-LEN(SUBSTITUTE($AE782:$AE785,"F", "")))</f>
        <v>0</v>
      </c>
      <c r="BA782" s="410">
        <f>SUMPRODUCT(LEN($AE782:$AE785)-LEN(SUBSTITUTE($AE782:$AE785,"G", "")))</f>
        <v>0</v>
      </c>
      <c r="BB782" s="413">
        <f>SUMPRODUCT(LEN($AE782:$AE785)-LEN(SUBSTITUTE($AE782:$AE785,"M", "")))</f>
        <v>0</v>
      </c>
    </row>
    <row r="783" spans="2:62" ht="28.15" customHeight="1" thickBot="1" x14ac:dyDescent="0.25">
      <c r="B783" s="30"/>
      <c r="C783" s="339"/>
      <c r="D783" s="221"/>
      <c r="E783" s="195"/>
      <c r="F783" s="195"/>
      <c r="G783" s="194"/>
      <c r="H783" s="359"/>
      <c r="I783" s="391"/>
      <c r="J783" s="391"/>
      <c r="K783" s="391"/>
      <c r="L783" s="33" t="s">
        <v>122</v>
      </c>
      <c r="M783" s="55"/>
      <c r="N783" s="33" t="s">
        <v>121</v>
      </c>
      <c r="O783" s="55"/>
      <c r="P783" s="33" t="s">
        <v>120</v>
      </c>
      <c r="Q783" s="55"/>
      <c r="R783" s="33" t="s">
        <v>119</v>
      </c>
      <c r="S783" s="55"/>
      <c r="T783" s="33" t="s">
        <v>118</v>
      </c>
      <c r="U783" s="55"/>
      <c r="V783" s="33" t="s">
        <v>117</v>
      </c>
      <c r="W783" s="55"/>
      <c r="X783" s="33" t="s">
        <v>116</v>
      </c>
      <c r="Y783" s="55"/>
      <c r="Z783" s="33" t="s">
        <v>115</v>
      </c>
      <c r="AA783" s="55"/>
      <c r="AB783" s="193"/>
      <c r="AC783" s="55"/>
      <c r="AD783" s="193"/>
      <c r="AE783" s="22"/>
      <c r="AF783" s="422"/>
      <c r="AG783" s="422"/>
      <c r="AH783" s="278"/>
      <c r="AI783" s="306"/>
      <c r="AJ783" s="379"/>
      <c r="AK783" s="347"/>
      <c r="AL783" s="377"/>
      <c r="AM783" s="379"/>
      <c r="AN783" s="347"/>
      <c r="AO783" s="377"/>
      <c r="AP783" s="379"/>
      <c r="AQ783" s="347"/>
      <c r="AR783" s="377"/>
      <c r="AS783" s="379"/>
      <c r="AT783" s="347"/>
      <c r="AU783" s="377"/>
      <c r="AV783" s="379"/>
      <c r="AW783" s="372"/>
      <c r="AX783" s="375"/>
      <c r="AY783" s="417"/>
      <c r="AZ783" s="411"/>
      <c r="BA783" s="411"/>
      <c r="BB783" s="414"/>
    </row>
    <row r="784" spans="2:62" ht="28.15" customHeight="1" x14ac:dyDescent="0.2">
      <c r="B784" s="30"/>
      <c r="C784" s="340"/>
      <c r="D784" s="218"/>
      <c r="E784" s="192"/>
      <c r="F784" s="192"/>
      <c r="G784" s="191"/>
      <c r="H784" s="360"/>
      <c r="I784" s="392"/>
      <c r="J784" s="392"/>
      <c r="K784" s="392"/>
      <c r="L784" s="25" t="s">
        <v>114</v>
      </c>
      <c r="M784" s="114"/>
      <c r="N784" s="25" t="s">
        <v>112</v>
      </c>
      <c r="O784" s="114"/>
      <c r="P784" s="25" t="s">
        <v>111</v>
      </c>
      <c r="Q784" s="114"/>
      <c r="R784" s="25" t="s">
        <v>110</v>
      </c>
      <c r="S784" s="114"/>
      <c r="T784" s="25" t="s">
        <v>109</v>
      </c>
      <c r="U784" s="114"/>
      <c r="V784" s="25" t="s">
        <v>108</v>
      </c>
      <c r="W784" s="114"/>
      <c r="X784" s="25" t="s">
        <v>107</v>
      </c>
      <c r="Y784" s="114"/>
      <c r="Z784" s="25" t="s">
        <v>106</v>
      </c>
      <c r="AA784" s="114"/>
      <c r="AB784" s="190"/>
      <c r="AC784" s="114"/>
      <c r="AD784" s="190"/>
      <c r="AE784" s="22"/>
      <c r="AF784" s="422"/>
      <c r="AG784" s="422"/>
      <c r="AH784" s="278"/>
      <c r="AI784" s="306"/>
      <c r="AJ784" s="379"/>
      <c r="AK784" s="347"/>
      <c r="AL784" s="377"/>
      <c r="AM784" s="379"/>
      <c r="AN784" s="347"/>
      <c r="AO784" s="377"/>
      <c r="AP784" s="379"/>
      <c r="AQ784" s="347"/>
      <c r="AR784" s="377"/>
      <c r="AS784" s="379"/>
      <c r="AT784" s="347"/>
      <c r="AU784" s="377"/>
      <c r="AV784" s="379"/>
      <c r="AW784" s="372"/>
      <c r="AX784" s="375"/>
      <c r="AY784" s="417"/>
      <c r="AZ784" s="411"/>
      <c r="BA784" s="411"/>
      <c r="BB784" s="414"/>
    </row>
    <row r="785" spans="2:62" ht="28.15" customHeight="1" thickBot="1" x14ac:dyDescent="0.25">
      <c r="B785" s="30"/>
      <c r="C785" s="355"/>
      <c r="D785" s="246"/>
      <c r="E785" s="200"/>
      <c r="F785" s="200"/>
      <c r="G785" s="199"/>
      <c r="H785" s="361"/>
      <c r="I785" s="393"/>
      <c r="J785" s="393"/>
      <c r="K785" s="393"/>
      <c r="L785" s="50" t="s">
        <v>105</v>
      </c>
      <c r="M785" s="51"/>
      <c r="N785" s="50" t="s">
        <v>104</v>
      </c>
      <c r="O785" s="51"/>
      <c r="P785" s="50" t="s">
        <v>103</v>
      </c>
      <c r="Q785" s="51"/>
      <c r="R785" s="50" t="s">
        <v>102</v>
      </c>
      <c r="S785" s="51"/>
      <c r="T785" s="50">
        <v>20</v>
      </c>
      <c r="U785" s="51"/>
      <c r="V785" s="50" t="s">
        <v>101</v>
      </c>
      <c r="W785" s="51"/>
      <c r="X785" s="50" t="s">
        <v>100</v>
      </c>
      <c r="Y785" s="51"/>
      <c r="Z785" s="50" t="s">
        <v>99</v>
      </c>
      <c r="AA785" s="51"/>
      <c r="AB785" s="187"/>
      <c r="AC785" s="51"/>
      <c r="AD785" s="187"/>
      <c r="AE785" s="48"/>
      <c r="AF785" s="424"/>
      <c r="AG785" s="424"/>
      <c r="AH785" s="280"/>
      <c r="AI785" s="306"/>
      <c r="AJ785" s="380"/>
      <c r="AK785" s="381"/>
      <c r="AL785" s="378"/>
      <c r="AM785" s="380"/>
      <c r="AN785" s="381"/>
      <c r="AO785" s="378"/>
      <c r="AP785" s="380"/>
      <c r="AQ785" s="381"/>
      <c r="AR785" s="378"/>
      <c r="AS785" s="380"/>
      <c r="AT785" s="381"/>
      <c r="AU785" s="378"/>
      <c r="AV785" s="380"/>
      <c r="AW785" s="373"/>
      <c r="AX785" s="376"/>
      <c r="AY785" s="418"/>
      <c r="AZ785" s="412"/>
      <c r="BA785" s="412"/>
      <c r="BB785" s="415"/>
    </row>
    <row r="786" spans="2:62" ht="28.15" customHeight="1" x14ac:dyDescent="0.2">
      <c r="B786" s="30"/>
      <c r="C786" s="338">
        <v>3</v>
      </c>
      <c r="D786" s="212"/>
      <c r="E786" s="198"/>
      <c r="F786" s="198"/>
      <c r="G786" s="197"/>
      <c r="H786" s="358"/>
      <c r="I786" s="390"/>
      <c r="J786" s="390"/>
      <c r="K786" s="390"/>
      <c r="L786" s="42" t="s">
        <v>131</v>
      </c>
      <c r="M786" s="43"/>
      <c r="N786" s="42" t="s">
        <v>129</v>
      </c>
      <c r="O786" s="43"/>
      <c r="P786" s="42" t="s">
        <v>128</v>
      </c>
      <c r="Q786" s="43"/>
      <c r="R786" s="42" t="s">
        <v>127</v>
      </c>
      <c r="S786" s="43"/>
      <c r="T786" s="42" t="s">
        <v>126</v>
      </c>
      <c r="U786" s="43"/>
      <c r="V786" s="42" t="s">
        <v>125</v>
      </c>
      <c r="W786" s="43"/>
      <c r="X786" s="42" t="s">
        <v>124</v>
      </c>
      <c r="Y786" s="43"/>
      <c r="Z786" s="42" t="s">
        <v>123</v>
      </c>
      <c r="AA786" s="43"/>
      <c r="AB786" s="196"/>
      <c r="AC786" s="43"/>
      <c r="AD786" s="196"/>
      <c r="AE786" s="39"/>
      <c r="AF786" s="421"/>
      <c r="AG786" s="421"/>
      <c r="AH786" s="279"/>
      <c r="AI786" s="306"/>
      <c r="AJ786" s="349">
        <f>SUMPRODUCT(LEN($M786:$AA789)-LEN(SUBSTITUTE($M786:$AA789,"A", "")))</f>
        <v>0</v>
      </c>
      <c r="AK786" s="352">
        <f>SUMPRODUCT(LEN($AD786:$AD789)-LEN(SUBSTITUTE($AD786:$AD789,"A", "")))</f>
        <v>0</v>
      </c>
      <c r="AL786" s="335">
        <f>SUMPRODUCT(LEN($AC786:$AC789)-LEN(SUBSTITUTE($AC786:$AC789,"A", "")))</f>
        <v>0</v>
      </c>
      <c r="AM786" s="349">
        <f>SUMPRODUCT(LEN($M786:$AA789)-LEN(SUBSTITUTE($M786:$AA789,"S", "")))</f>
        <v>0</v>
      </c>
      <c r="AN786" s="352">
        <f>SUMPRODUCT(LEN($AD786:$AD789)-LEN(SUBSTITUTE($AD786:$AD789,"S", "")))</f>
        <v>0</v>
      </c>
      <c r="AO786" s="335">
        <f>SUMPRODUCT(LEN($AC786:$AC789)-LEN(SUBSTITUTE($AC786:$AC789,"S", "")))</f>
        <v>0</v>
      </c>
      <c r="AP786" s="349">
        <f>SUMPRODUCT(LEN($M786:$AA789)-LEN(SUBSTITUTE($M786:$AA789,"F", "")))</f>
        <v>0</v>
      </c>
      <c r="AQ786" s="352">
        <f>SUMPRODUCT(LEN($AD786:$AD789)-LEN(SUBSTITUTE($AD786:$AD789,"F", "")))</f>
        <v>0</v>
      </c>
      <c r="AR786" s="335">
        <f>SUMPRODUCT(LEN($AC786:$AC789)-LEN(SUBSTITUTE($AC786:$AC789,"F", "")))</f>
        <v>0</v>
      </c>
      <c r="AS786" s="349">
        <f>SUMPRODUCT(LEN($M786:$AA789)-LEN(SUBSTITUTE($M786:$AA789,"G", "")))</f>
        <v>0</v>
      </c>
      <c r="AT786" s="352">
        <f>SUMPRODUCT(LEN($AD786:$AD789)-LEN(SUBSTITUTE($AD786:$AD789,"G", "")))</f>
        <v>0</v>
      </c>
      <c r="AU786" s="335">
        <f>SUMPRODUCT(LEN($AC786:$AC789)-LEN(SUBSTITUTE($AC786:$AC789,"G", "")))</f>
        <v>0</v>
      </c>
      <c r="AV786" s="349">
        <f>SUMPRODUCT(LEN($L786:$AA789)-LEN(SUBSTITUTE($L786:$AA789,"M", "")))</f>
        <v>0</v>
      </c>
      <c r="AW786" s="362">
        <f>SUMPRODUCT(LEN($AD786:$AD789)-LEN(SUBSTITUTE($AD786:$AD789,"M", "")))</f>
        <v>0</v>
      </c>
      <c r="AX786" s="374">
        <f>SUMPRODUCT(LEN($AC786:$AC789)-LEN(SUBSTITUTE($AC786:$AC789,"M", "")))</f>
        <v>0</v>
      </c>
      <c r="AY786" s="416">
        <f>SUMPRODUCT(LEN($AE786:$AE789)-LEN(SUBSTITUTE($AE786:$AE789,"S", "")))</f>
        <v>0</v>
      </c>
      <c r="AZ786" s="410">
        <f>SUMPRODUCT(LEN($AE786:$AE789)-LEN(SUBSTITUTE($AE786:$AE789,"F", "")))</f>
        <v>0</v>
      </c>
      <c r="BA786" s="410">
        <f>SUMPRODUCT(LEN($AE786:$AE789)-LEN(SUBSTITUTE($AE786:$AE789,"G", "")))</f>
        <v>0</v>
      </c>
      <c r="BB786" s="413">
        <f>SUMPRODUCT(LEN($AE786:$AE789)-LEN(SUBSTITUTE($AE786:$AE789,"M", "")))</f>
        <v>0</v>
      </c>
    </row>
    <row r="787" spans="2:62" ht="28.15" customHeight="1" thickBot="1" x14ac:dyDescent="0.25">
      <c r="B787" s="30"/>
      <c r="C787" s="339"/>
      <c r="D787" s="221"/>
      <c r="E787" s="195"/>
      <c r="F787" s="195"/>
      <c r="G787" s="194"/>
      <c r="H787" s="359"/>
      <c r="I787" s="391"/>
      <c r="J787" s="391"/>
      <c r="K787" s="391"/>
      <c r="L787" s="33" t="s">
        <v>122</v>
      </c>
      <c r="M787" s="55"/>
      <c r="N787" s="33" t="s">
        <v>121</v>
      </c>
      <c r="O787" s="55"/>
      <c r="P787" s="33" t="s">
        <v>120</v>
      </c>
      <c r="Q787" s="55"/>
      <c r="R787" s="33" t="s">
        <v>119</v>
      </c>
      <c r="S787" s="55"/>
      <c r="T787" s="33" t="s">
        <v>118</v>
      </c>
      <c r="U787" s="55"/>
      <c r="V787" s="33" t="s">
        <v>117</v>
      </c>
      <c r="W787" s="55"/>
      <c r="X787" s="33" t="s">
        <v>116</v>
      </c>
      <c r="Y787" s="55"/>
      <c r="Z787" s="33" t="s">
        <v>115</v>
      </c>
      <c r="AA787" s="55"/>
      <c r="AB787" s="193"/>
      <c r="AC787" s="55"/>
      <c r="AD787" s="193"/>
      <c r="AE787" s="22"/>
      <c r="AF787" s="422"/>
      <c r="AG787" s="422"/>
      <c r="AH787" s="278"/>
      <c r="AI787" s="306"/>
      <c r="AJ787" s="379"/>
      <c r="AK787" s="347"/>
      <c r="AL787" s="377"/>
      <c r="AM787" s="379"/>
      <c r="AN787" s="347"/>
      <c r="AO787" s="377"/>
      <c r="AP787" s="379"/>
      <c r="AQ787" s="347"/>
      <c r="AR787" s="377"/>
      <c r="AS787" s="379"/>
      <c r="AT787" s="347"/>
      <c r="AU787" s="377"/>
      <c r="AV787" s="379"/>
      <c r="AW787" s="372"/>
      <c r="AX787" s="375"/>
      <c r="AY787" s="417"/>
      <c r="AZ787" s="411"/>
      <c r="BA787" s="411"/>
      <c r="BB787" s="414"/>
    </row>
    <row r="788" spans="2:62" ht="28.15" customHeight="1" x14ac:dyDescent="0.2">
      <c r="B788" s="30"/>
      <c r="C788" s="340"/>
      <c r="D788" s="218"/>
      <c r="E788" s="192"/>
      <c r="F788" s="192"/>
      <c r="G788" s="191"/>
      <c r="H788" s="360"/>
      <c r="I788" s="392"/>
      <c r="J788" s="392"/>
      <c r="K788" s="392"/>
      <c r="L788" s="25" t="s">
        <v>114</v>
      </c>
      <c r="M788" s="114"/>
      <c r="N788" s="25" t="s">
        <v>112</v>
      </c>
      <c r="O788" s="114"/>
      <c r="P788" s="25" t="s">
        <v>111</v>
      </c>
      <c r="Q788" s="114"/>
      <c r="R788" s="25" t="s">
        <v>110</v>
      </c>
      <c r="S788" s="114"/>
      <c r="T788" s="25" t="s">
        <v>109</v>
      </c>
      <c r="U788" s="114"/>
      <c r="V788" s="25" t="s">
        <v>108</v>
      </c>
      <c r="W788" s="114"/>
      <c r="X788" s="25" t="s">
        <v>107</v>
      </c>
      <c r="Y788" s="114"/>
      <c r="Z788" s="25" t="s">
        <v>106</v>
      </c>
      <c r="AA788" s="114"/>
      <c r="AB788" s="190"/>
      <c r="AC788" s="114"/>
      <c r="AD788" s="190"/>
      <c r="AE788" s="22"/>
      <c r="AF788" s="422"/>
      <c r="AG788" s="422"/>
      <c r="AH788" s="278"/>
      <c r="AI788" s="306"/>
      <c r="AJ788" s="379"/>
      <c r="AK788" s="347"/>
      <c r="AL788" s="377"/>
      <c r="AM788" s="379"/>
      <c r="AN788" s="347"/>
      <c r="AO788" s="377"/>
      <c r="AP788" s="379"/>
      <c r="AQ788" s="347"/>
      <c r="AR788" s="377"/>
      <c r="AS788" s="379"/>
      <c r="AT788" s="347"/>
      <c r="AU788" s="377"/>
      <c r="AV788" s="379"/>
      <c r="AW788" s="372"/>
      <c r="AX788" s="375"/>
      <c r="AY788" s="417"/>
      <c r="AZ788" s="411"/>
      <c r="BA788" s="411"/>
      <c r="BB788" s="414"/>
    </row>
    <row r="789" spans="2:62" ht="28.15" customHeight="1" thickBot="1" x14ac:dyDescent="0.25">
      <c r="B789" s="20"/>
      <c r="C789" s="341"/>
      <c r="D789" s="215"/>
      <c r="E789" s="189"/>
      <c r="F789" s="189"/>
      <c r="G789" s="188"/>
      <c r="H789" s="361"/>
      <c r="I789" s="394"/>
      <c r="J789" s="394"/>
      <c r="K789" s="394"/>
      <c r="L789" s="15" t="s">
        <v>105</v>
      </c>
      <c r="M789" s="16"/>
      <c r="N789" s="15" t="s">
        <v>104</v>
      </c>
      <c r="O789" s="16"/>
      <c r="P789" s="15" t="s">
        <v>103</v>
      </c>
      <c r="Q789" s="16"/>
      <c r="R789" s="15" t="s">
        <v>102</v>
      </c>
      <c r="S789" s="16"/>
      <c r="T789" s="15">
        <v>20</v>
      </c>
      <c r="U789" s="16"/>
      <c r="V789" s="15" t="s">
        <v>101</v>
      </c>
      <c r="W789" s="16"/>
      <c r="X789" s="15" t="s">
        <v>100</v>
      </c>
      <c r="Y789" s="16"/>
      <c r="Z789" s="15" t="s">
        <v>99</v>
      </c>
      <c r="AA789" s="16"/>
      <c r="AB789" s="187"/>
      <c r="AC789" s="16"/>
      <c r="AD789" s="186"/>
      <c r="AE789" s="11"/>
      <c r="AF789" s="423"/>
      <c r="AG789" s="423"/>
      <c r="AH789" s="277"/>
      <c r="AI789" s="306"/>
      <c r="AJ789" s="380"/>
      <c r="AK789" s="381"/>
      <c r="AL789" s="378"/>
      <c r="AM789" s="380"/>
      <c r="AN789" s="381"/>
      <c r="AO789" s="378"/>
      <c r="AP789" s="380"/>
      <c r="AQ789" s="381"/>
      <c r="AR789" s="378"/>
      <c r="AS789" s="380"/>
      <c r="AT789" s="381"/>
      <c r="AU789" s="378"/>
      <c r="AV789" s="380"/>
      <c r="AW789" s="373"/>
      <c r="AX789" s="376"/>
      <c r="AY789" s="418"/>
      <c r="AZ789" s="412"/>
      <c r="BA789" s="412"/>
      <c r="BB789" s="415"/>
    </row>
    <row r="790" spans="2:62" ht="85.9" customHeight="1" thickTop="1" thickBot="1" x14ac:dyDescent="0.35">
      <c r="B790" s="113" t="s">
        <v>173</v>
      </c>
      <c r="C790" s="103" t="s">
        <v>172</v>
      </c>
      <c r="D790" s="108" t="s">
        <v>171</v>
      </c>
      <c r="E790" s="211" t="s">
        <v>170</v>
      </c>
      <c r="F790" s="210"/>
      <c r="G790" s="209"/>
      <c r="H790" s="109" t="s">
        <v>169</v>
      </c>
      <c r="I790" s="108" t="s">
        <v>96</v>
      </c>
      <c r="J790" s="108" t="s">
        <v>168</v>
      </c>
      <c r="K790" s="108" t="s">
        <v>97</v>
      </c>
      <c r="L790" s="365" t="s">
        <v>167</v>
      </c>
      <c r="M790" s="366"/>
      <c r="N790" s="365" t="s">
        <v>166</v>
      </c>
      <c r="O790" s="366"/>
      <c r="P790" s="365" t="s">
        <v>166</v>
      </c>
      <c r="Q790" s="367"/>
      <c r="R790" s="365" t="s">
        <v>166</v>
      </c>
      <c r="S790" s="367"/>
      <c r="T790" s="365" t="s">
        <v>166</v>
      </c>
      <c r="U790" s="367"/>
      <c r="V790" s="365" t="s">
        <v>166</v>
      </c>
      <c r="W790" s="367"/>
      <c r="X790" s="365" t="s">
        <v>166</v>
      </c>
      <c r="Y790" s="367"/>
      <c r="Z790" s="365" t="s">
        <v>166</v>
      </c>
      <c r="AA790" s="367"/>
      <c r="AB790" s="368" t="s">
        <v>165</v>
      </c>
      <c r="AC790" s="367"/>
      <c r="AD790" s="109" t="s">
        <v>164</v>
      </c>
      <c r="AE790" s="109" t="s">
        <v>163</v>
      </c>
      <c r="AF790" s="108" t="s">
        <v>162</v>
      </c>
      <c r="AG790" s="108" t="s">
        <v>161</v>
      </c>
      <c r="AH790" s="286" t="s">
        <v>160</v>
      </c>
      <c r="AI790" s="293"/>
      <c r="AJ790" s="104" t="s">
        <v>159</v>
      </c>
      <c r="AK790" s="103" t="s">
        <v>158</v>
      </c>
      <c r="AL790" s="102" t="s">
        <v>157</v>
      </c>
      <c r="AM790" s="104" t="s">
        <v>156</v>
      </c>
      <c r="AN790" s="103" t="s">
        <v>155</v>
      </c>
      <c r="AO790" s="102" t="s">
        <v>154</v>
      </c>
      <c r="AP790" s="104" t="s">
        <v>153</v>
      </c>
      <c r="AQ790" s="103" t="s">
        <v>152</v>
      </c>
      <c r="AR790" s="105" t="s">
        <v>151</v>
      </c>
      <c r="AS790" s="104" t="s">
        <v>150</v>
      </c>
      <c r="AT790" s="103" t="s">
        <v>149</v>
      </c>
      <c r="AU790" s="102" t="s">
        <v>148</v>
      </c>
      <c r="AV790" s="104" t="s">
        <v>147</v>
      </c>
      <c r="AW790" s="103" t="s">
        <v>146</v>
      </c>
      <c r="AX790" s="102" t="s">
        <v>145</v>
      </c>
      <c r="AY790" s="101" t="s">
        <v>144</v>
      </c>
      <c r="AZ790" s="100" t="s">
        <v>143</v>
      </c>
      <c r="BA790" s="100" t="s">
        <v>142</v>
      </c>
      <c r="BB790" s="99" t="s">
        <v>141</v>
      </c>
    </row>
    <row r="791" spans="2:62" ht="48" thickBot="1" x14ac:dyDescent="0.3">
      <c r="B791" s="98" t="s">
        <v>189</v>
      </c>
      <c r="C791" s="97"/>
      <c r="D791" s="208">
        <v>245</v>
      </c>
      <c r="E791" s="425">
        <v>7454.02</v>
      </c>
      <c r="F791" s="426"/>
      <c r="G791" s="427"/>
      <c r="H791" s="95" t="s">
        <v>139</v>
      </c>
      <c r="I791" s="94"/>
      <c r="J791" s="94"/>
      <c r="K791" s="93"/>
      <c r="L791" s="92"/>
      <c r="M791" s="88"/>
      <c r="N791" s="92"/>
      <c r="O791" s="88"/>
      <c r="P791" s="92"/>
      <c r="Q791" s="88"/>
      <c r="R791" s="92"/>
      <c r="S791" s="88"/>
      <c r="T791" s="92"/>
      <c r="U791" s="88"/>
      <c r="V791" s="92"/>
      <c r="W791" s="88"/>
      <c r="X791" s="92"/>
      <c r="Y791" s="88"/>
      <c r="Z791" s="92"/>
      <c r="AA791" s="207"/>
      <c r="AB791" s="90" t="s">
        <v>138</v>
      </c>
      <c r="AC791" s="88"/>
      <c r="AD791" s="88"/>
      <c r="AE791" s="88"/>
      <c r="AF791" s="87"/>
      <c r="AG791" s="87"/>
      <c r="AH791" s="285"/>
      <c r="AI791" s="66" t="s">
        <v>137</v>
      </c>
      <c r="AJ791" s="85">
        <f t="shared" ref="AJ791:BB791" si="104">SUM(AJ793:AJ804)</f>
        <v>60</v>
      </c>
      <c r="AK791" s="84">
        <f t="shared" si="104"/>
        <v>0</v>
      </c>
      <c r="AL791" s="83">
        <f t="shared" si="104"/>
        <v>0</v>
      </c>
      <c r="AM791" s="85">
        <f t="shared" si="104"/>
        <v>23</v>
      </c>
      <c r="AN791" s="84">
        <f t="shared" si="104"/>
        <v>0</v>
      </c>
      <c r="AO791" s="83">
        <f t="shared" si="104"/>
        <v>0</v>
      </c>
      <c r="AP791" s="85">
        <f t="shared" si="104"/>
        <v>0</v>
      </c>
      <c r="AQ791" s="84">
        <f t="shared" si="104"/>
        <v>0</v>
      </c>
      <c r="AR791" s="83">
        <f t="shared" si="104"/>
        <v>0</v>
      </c>
      <c r="AS791" s="85">
        <f t="shared" si="104"/>
        <v>25</v>
      </c>
      <c r="AT791" s="84">
        <f t="shared" si="104"/>
        <v>0</v>
      </c>
      <c r="AU791" s="83">
        <f t="shared" si="104"/>
        <v>0</v>
      </c>
      <c r="AV791" s="85">
        <f t="shared" si="104"/>
        <v>3</v>
      </c>
      <c r="AW791" s="84">
        <f t="shared" si="104"/>
        <v>0</v>
      </c>
      <c r="AX791" s="83">
        <f t="shared" si="104"/>
        <v>0</v>
      </c>
      <c r="AY791" s="82">
        <f t="shared" si="104"/>
        <v>0</v>
      </c>
      <c r="AZ791" s="81">
        <f t="shared" si="104"/>
        <v>0</v>
      </c>
      <c r="BA791" s="81">
        <f t="shared" si="104"/>
        <v>0</v>
      </c>
      <c r="BB791" s="80">
        <f t="shared" si="104"/>
        <v>0</v>
      </c>
      <c r="BC791" s="79" t="s">
        <v>136</v>
      </c>
      <c r="BF791" s="5">
        <f>SUM(AJ791:AL791)/$BG$5</f>
        <v>60</v>
      </c>
      <c r="BG791" s="5">
        <f>SUM(AM791:AO791,AY791)/$BG$5</f>
        <v>23</v>
      </c>
      <c r="BH791" s="5">
        <f>SUM(AP791:AR791,AZ791)/$BG$5</f>
        <v>0</v>
      </c>
      <c r="BI791" s="5">
        <f>SUM(AS791:AU791,BA791)/$BG$5</f>
        <v>25</v>
      </c>
      <c r="BJ791" s="5">
        <f>SUM(AV791:AX791,BB791)/$BG$5</f>
        <v>3</v>
      </c>
    </row>
    <row r="792" spans="2:62" ht="37.5" thickBot="1" x14ac:dyDescent="0.3">
      <c r="B792" s="78"/>
      <c r="C792" s="77"/>
      <c r="D792" s="206"/>
      <c r="E792" s="205"/>
      <c r="F792" s="205"/>
      <c r="G792" s="204"/>
      <c r="H792" s="73"/>
      <c r="I792" s="70"/>
      <c r="J792" s="70"/>
      <c r="K792" s="72"/>
      <c r="L792" s="70"/>
      <c r="M792" s="69"/>
      <c r="N792" s="70"/>
      <c r="O792" s="69"/>
      <c r="P792" s="70"/>
      <c r="Q792" s="69"/>
      <c r="R792" s="70"/>
      <c r="S792" s="69"/>
      <c r="T792" s="70"/>
      <c r="U792" s="69"/>
      <c r="V792" s="70"/>
      <c r="W792" s="69"/>
      <c r="X792" s="70"/>
      <c r="Y792" s="69"/>
      <c r="Z792" s="70"/>
      <c r="AA792" s="69"/>
      <c r="AB792" s="71"/>
      <c r="AC792" s="69"/>
      <c r="AD792" s="69"/>
      <c r="AE792" s="69"/>
      <c r="AF792" s="68"/>
      <c r="AG792" s="68"/>
      <c r="AH792" s="285"/>
      <c r="AI792" s="66" t="s">
        <v>135</v>
      </c>
      <c r="AJ792" s="65">
        <f t="shared" ref="AJ792:BB792" si="105">AJ791/3</f>
        <v>20</v>
      </c>
      <c r="AK792" s="64">
        <f t="shared" si="105"/>
        <v>0</v>
      </c>
      <c r="AL792" s="63">
        <f t="shared" si="105"/>
        <v>0</v>
      </c>
      <c r="AM792" s="65">
        <f t="shared" si="105"/>
        <v>7.666666666666667</v>
      </c>
      <c r="AN792" s="64">
        <f t="shared" si="105"/>
        <v>0</v>
      </c>
      <c r="AO792" s="63">
        <f t="shared" si="105"/>
        <v>0</v>
      </c>
      <c r="AP792" s="65">
        <f t="shared" si="105"/>
        <v>0</v>
      </c>
      <c r="AQ792" s="64">
        <f t="shared" si="105"/>
        <v>0</v>
      </c>
      <c r="AR792" s="63">
        <f t="shared" si="105"/>
        <v>0</v>
      </c>
      <c r="AS792" s="65">
        <f t="shared" si="105"/>
        <v>8.3333333333333339</v>
      </c>
      <c r="AT792" s="64">
        <f t="shared" si="105"/>
        <v>0</v>
      </c>
      <c r="AU792" s="63">
        <f t="shared" si="105"/>
        <v>0</v>
      </c>
      <c r="AV792" s="65">
        <f t="shared" si="105"/>
        <v>1</v>
      </c>
      <c r="AW792" s="64">
        <f t="shared" si="105"/>
        <v>0</v>
      </c>
      <c r="AX792" s="63">
        <f t="shared" si="105"/>
        <v>0</v>
      </c>
      <c r="AY792" s="62">
        <f t="shared" si="105"/>
        <v>0</v>
      </c>
      <c r="AZ792" s="61">
        <f t="shared" si="105"/>
        <v>0</v>
      </c>
      <c r="BA792" s="61">
        <f t="shared" si="105"/>
        <v>0</v>
      </c>
      <c r="BB792" s="60">
        <f t="shared" si="105"/>
        <v>0</v>
      </c>
      <c r="BC792" s="59" t="s">
        <v>134</v>
      </c>
    </row>
    <row r="793" spans="2:62" ht="28.15" customHeight="1" x14ac:dyDescent="0.2">
      <c r="B793" s="30"/>
      <c r="C793" s="338">
        <v>1</v>
      </c>
      <c r="D793" s="212"/>
      <c r="E793" s="198"/>
      <c r="F793" s="198"/>
      <c r="G793" s="197"/>
      <c r="H793" s="358" t="s">
        <v>133</v>
      </c>
      <c r="I793" s="390">
        <v>159</v>
      </c>
      <c r="J793" s="390">
        <v>38</v>
      </c>
      <c r="K793" s="390">
        <v>7</v>
      </c>
      <c r="L793" s="42" t="s">
        <v>131</v>
      </c>
      <c r="M793" s="43" t="s">
        <v>1268</v>
      </c>
      <c r="N793" s="42" t="s">
        <v>129</v>
      </c>
      <c r="O793" s="43" t="s">
        <v>179</v>
      </c>
      <c r="P793" s="42" t="s">
        <v>128</v>
      </c>
      <c r="Q793" s="43" t="s">
        <v>1167</v>
      </c>
      <c r="R793" s="42" t="s">
        <v>127</v>
      </c>
      <c r="S793" s="43" t="s">
        <v>754</v>
      </c>
      <c r="T793" s="42" t="s">
        <v>126</v>
      </c>
      <c r="U793" s="43" t="s">
        <v>1016</v>
      </c>
      <c r="V793" s="42" t="s">
        <v>125</v>
      </c>
      <c r="W793" s="43" t="s">
        <v>578</v>
      </c>
      <c r="X793" s="42" t="s">
        <v>124</v>
      </c>
      <c r="Y793" s="43" t="s">
        <v>498</v>
      </c>
      <c r="Z793" s="42" t="s">
        <v>123</v>
      </c>
      <c r="AA793" s="43" t="s">
        <v>354</v>
      </c>
      <c r="AB793" s="196"/>
      <c r="AC793" s="43"/>
      <c r="AD793" s="196"/>
      <c r="AE793" s="58"/>
      <c r="AF793" s="421"/>
      <c r="AG793" s="421"/>
      <c r="AH793" s="279"/>
      <c r="AI793" s="306"/>
      <c r="AJ793" s="349">
        <f>SUMPRODUCT(LEN($M793:$AA796)-LEN(SUBSTITUTE($M793:$AA796,"A", "")))</f>
        <v>60</v>
      </c>
      <c r="AK793" s="352">
        <f>SUMPRODUCT(LEN($AD793:$AD796)-LEN(SUBSTITUTE($AD793:$AD796,"A", "")))</f>
        <v>0</v>
      </c>
      <c r="AL793" s="335">
        <f>SUMPRODUCT(LEN($AC793:$AC796)-LEN(SUBSTITUTE($AC793:$AC796,"A", "")))</f>
        <v>0</v>
      </c>
      <c r="AM793" s="349">
        <f>SUMPRODUCT(LEN($M793:$AA796)-LEN(SUBSTITUTE($M793:$AA796,"S", "")))</f>
        <v>23</v>
      </c>
      <c r="AN793" s="352">
        <f>SUMPRODUCT(LEN($AD793:$AD796)-LEN(SUBSTITUTE($AD793:$AD796,"S", "")))</f>
        <v>0</v>
      </c>
      <c r="AO793" s="335">
        <f>SUMPRODUCT(LEN($AC793:$AC796)-LEN(SUBSTITUTE($AC793:$AC796,"S", "")))</f>
        <v>0</v>
      </c>
      <c r="AP793" s="349">
        <f>SUMPRODUCT(LEN($M793:$AA796)-LEN(SUBSTITUTE($M793:$AA796,"F", "")))</f>
        <v>0</v>
      </c>
      <c r="AQ793" s="352">
        <f>SUMPRODUCT(LEN($AD793:$AD796)-LEN(SUBSTITUTE($AD793:$AD796,"F", "")))</f>
        <v>0</v>
      </c>
      <c r="AR793" s="335">
        <f>SUMPRODUCT(LEN($AC793:$AC796)-LEN(SUBSTITUTE($AC793:$AC796,"F", "")))</f>
        <v>0</v>
      </c>
      <c r="AS793" s="349">
        <f>SUMPRODUCT(LEN($M793:$AA796)-LEN(SUBSTITUTE($M793:$AA796,"G", "")))</f>
        <v>25</v>
      </c>
      <c r="AT793" s="352">
        <f>SUMPRODUCT(LEN($AD793:$AD796)-LEN(SUBSTITUTE($AD793:$AD796,"G", "")))</f>
        <v>0</v>
      </c>
      <c r="AU793" s="335">
        <f>SUMPRODUCT(LEN($AC793:$AC796)-LEN(SUBSTITUTE($AC793:$AC796,"G", "")))</f>
        <v>0</v>
      </c>
      <c r="AV793" s="349">
        <f>SUMPRODUCT(LEN($L793:$AA796)-LEN(SUBSTITUTE($L793:$AA796,"M", "")))</f>
        <v>3</v>
      </c>
      <c r="AW793" s="362">
        <f>SUMPRODUCT(LEN($AD793:$AD796)-LEN(SUBSTITUTE($AD793:$AD796,"M", "")))</f>
        <v>0</v>
      </c>
      <c r="AX793" s="374">
        <f>SUMPRODUCT(LEN($AC793:$AC796)-LEN(SUBSTITUTE($AC793:$AC796,"M", "")))</f>
        <v>0</v>
      </c>
      <c r="AY793" s="416">
        <f>SUMPRODUCT(LEN($AE793:$AE796)-LEN(SUBSTITUTE($AE793:$AE796,"S", "")))</f>
        <v>0</v>
      </c>
      <c r="AZ793" s="410">
        <f>SUMPRODUCT(LEN($AE793:$AE796)-LEN(SUBSTITUTE($AE793:$AE796,"F", "")))</f>
        <v>0</v>
      </c>
      <c r="BA793" s="410">
        <f>SUMPRODUCT(LEN($AE793:$AE796)-LEN(SUBSTITUTE($AE793:$AE796,"G", "")))</f>
        <v>0</v>
      </c>
      <c r="BB793" s="413">
        <f>SUMPRODUCT(LEN($AE793:$AE796)-LEN(SUBSTITUTE($AE793:$AE796,"M", "")))</f>
        <v>0</v>
      </c>
    </row>
    <row r="794" spans="2:62" ht="28.15" customHeight="1" thickBot="1" x14ac:dyDescent="0.25">
      <c r="B794" s="30"/>
      <c r="C794" s="339"/>
      <c r="D794" s="221"/>
      <c r="E794" s="195"/>
      <c r="F794" s="195"/>
      <c r="G794" s="194"/>
      <c r="H794" s="359"/>
      <c r="I794" s="391"/>
      <c r="J794" s="391"/>
      <c r="K794" s="391"/>
      <c r="L794" s="33" t="s">
        <v>122</v>
      </c>
      <c r="M794" s="55" t="s">
        <v>1575</v>
      </c>
      <c r="N794" s="33" t="s">
        <v>121</v>
      </c>
      <c r="O794" s="55" t="s">
        <v>684</v>
      </c>
      <c r="P794" s="33" t="s">
        <v>120</v>
      </c>
      <c r="Q794" s="55" t="s">
        <v>357</v>
      </c>
      <c r="R794" s="33" t="s">
        <v>119</v>
      </c>
      <c r="S794" s="55" t="s">
        <v>1091</v>
      </c>
      <c r="T794" s="33" t="s">
        <v>118</v>
      </c>
      <c r="U794" s="55" t="s">
        <v>1007</v>
      </c>
      <c r="V794" s="33" t="s">
        <v>117</v>
      </c>
      <c r="W794" s="55" t="s">
        <v>549</v>
      </c>
      <c r="X794" s="33" t="s">
        <v>116</v>
      </c>
      <c r="Y794" s="55" t="s">
        <v>349</v>
      </c>
      <c r="Z794" s="33" t="s">
        <v>115</v>
      </c>
      <c r="AA794" s="55" t="s">
        <v>130</v>
      </c>
      <c r="AB794" s="193"/>
      <c r="AC794" s="55"/>
      <c r="AD794" s="193"/>
      <c r="AE794" s="57"/>
      <c r="AF794" s="422"/>
      <c r="AG794" s="422"/>
      <c r="AH794" s="278"/>
      <c r="AI794" s="306"/>
      <c r="AJ794" s="379"/>
      <c r="AK794" s="347"/>
      <c r="AL794" s="377"/>
      <c r="AM794" s="379"/>
      <c r="AN794" s="347"/>
      <c r="AO794" s="377"/>
      <c r="AP794" s="379"/>
      <c r="AQ794" s="347"/>
      <c r="AR794" s="377"/>
      <c r="AS794" s="379"/>
      <c r="AT794" s="347"/>
      <c r="AU794" s="377"/>
      <c r="AV794" s="379"/>
      <c r="AW794" s="372"/>
      <c r="AX794" s="375"/>
      <c r="AY794" s="417"/>
      <c r="AZ794" s="411"/>
      <c r="BA794" s="411"/>
      <c r="BB794" s="414"/>
    </row>
    <row r="795" spans="2:62" ht="28.15" customHeight="1" x14ac:dyDescent="0.2">
      <c r="B795" s="30"/>
      <c r="C795" s="340"/>
      <c r="D795" s="218"/>
      <c r="E795" s="192"/>
      <c r="F795" s="192"/>
      <c r="G795" s="191"/>
      <c r="H795" s="360">
        <v>246</v>
      </c>
      <c r="I795" s="392"/>
      <c r="J795" s="392"/>
      <c r="K795" s="392"/>
      <c r="L795" s="25" t="s">
        <v>114</v>
      </c>
      <c r="M795" s="114" t="s">
        <v>458</v>
      </c>
      <c r="N795" s="25" t="s">
        <v>112</v>
      </c>
      <c r="O795" s="114" t="s">
        <v>984</v>
      </c>
      <c r="P795" s="25" t="s">
        <v>111</v>
      </c>
      <c r="Q795" s="114" t="s">
        <v>458</v>
      </c>
      <c r="R795" s="25" t="s">
        <v>110</v>
      </c>
      <c r="S795" s="114" t="s">
        <v>527</v>
      </c>
      <c r="T795" s="25" t="s">
        <v>109</v>
      </c>
      <c r="U795" s="114" t="s">
        <v>707</v>
      </c>
      <c r="V795" s="25" t="s">
        <v>108</v>
      </c>
      <c r="W795" s="114" t="s">
        <v>498</v>
      </c>
      <c r="X795" s="25" t="s">
        <v>107</v>
      </c>
      <c r="Y795" s="114" t="s">
        <v>354</v>
      </c>
      <c r="Z795" s="25" t="s">
        <v>106</v>
      </c>
      <c r="AA795" s="114" t="s">
        <v>130</v>
      </c>
      <c r="AB795" s="190"/>
      <c r="AC795" s="114"/>
      <c r="AD795" s="190"/>
      <c r="AE795" s="57"/>
      <c r="AF795" s="422"/>
      <c r="AG795" s="422"/>
      <c r="AH795" s="278"/>
      <c r="AI795" s="306"/>
      <c r="AJ795" s="379"/>
      <c r="AK795" s="347"/>
      <c r="AL795" s="377"/>
      <c r="AM795" s="379"/>
      <c r="AN795" s="347"/>
      <c r="AO795" s="377"/>
      <c r="AP795" s="379"/>
      <c r="AQ795" s="347"/>
      <c r="AR795" s="377"/>
      <c r="AS795" s="379"/>
      <c r="AT795" s="347"/>
      <c r="AU795" s="377"/>
      <c r="AV795" s="379"/>
      <c r="AW795" s="372"/>
      <c r="AX795" s="375"/>
      <c r="AY795" s="417"/>
      <c r="AZ795" s="411"/>
      <c r="BA795" s="411"/>
      <c r="BB795" s="414"/>
    </row>
    <row r="796" spans="2:62" ht="28.15" customHeight="1" thickBot="1" x14ac:dyDescent="0.25">
      <c r="B796" s="30"/>
      <c r="C796" s="355"/>
      <c r="D796" s="246"/>
      <c r="E796" s="200"/>
      <c r="F796" s="200"/>
      <c r="G796" s="199"/>
      <c r="H796" s="361"/>
      <c r="I796" s="393"/>
      <c r="J796" s="393"/>
      <c r="K796" s="393"/>
      <c r="L796" s="50" t="s">
        <v>105</v>
      </c>
      <c r="M796" s="51" t="s">
        <v>1446</v>
      </c>
      <c r="N796" s="50" t="s">
        <v>104</v>
      </c>
      <c r="O796" s="51" t="s">
        <v>357</v>
      </c>
      <c r="P796" s="50" t="s">
        <v>103</v>
      </c>
      <c r="Q796" s="51" t="s">
        <v>893</v>
      </c>
      <c r="R796" s="50" t="s">
        <v>102</v>
      </c>
      <c r="S796" s="51" t="s">
        <v>794</v>
      </c>
      <c r="T796" s="50">
        <v>20</v>
      </c>
      <c r="U796" s="51" t="s">
        <v>753</v>
      </c>
      <c r="V796" s="50" t="s">
        <v>101</v>
      </c>
      <c r="W796" s="51" t="s">
        <v>498</v>
      </c>
      <c r="X796" s="50" t="s">
        <v>100</v>
      </c>
      <c r="Y796" s="51" t="s">
        <v>354</v>
      </c>
      <c r="Z796" s="50" t="s">
        <v>99</v>
      </c>
      <c r="AA796" s="51"/>
      <c r="AB796" s="187"/>
      <c r="AC796" s="51"/>
      <c r="AD796" s="187"/>
      <c r="AE796" s="56"/>
      <c r="AF796" s="424"/>
      <c r="AG796" s="424"/>
      <c r="AH796" s="280"/>
      <c r="AI796" s="306"/>
      <c r="AJ796" s="380"/>
      <c r="AK796" s="381"/>
      <c r="AL796" s="378"/>
      <c r="AM796" s="380"/>
      <c r="AN796" s="381"/>
      <c r="AO796" s="378"/>
      <c r="AP796" s="380"/>
      <c r="AQ796" s="381"/>
      <c r="AR796" s="378"/>
      <c r="AS796" s="380"/>
      <c r="AT796" s="381"/>
      <c r="AU796" s="378"/>
      <c r="AV796" s="380"/>
      <c r="AW796" s="373"/>
      <c r="AX796" s="376"/>
      <c r="AY796" s="418"/>
      <c r="AZ796" s="412"/>
      <c r="BA796" s="412"/>
      <c r="BB796" s="415"/>
    </row>
    <row r="797" spans="2:62" ht="28.15" customHeight="1" x14ac:dyDescent="0.2">
      <c r="B797" s="30"/>
      <c r="C797" s="338">
        <v>2</v>
      </c>
      <c r="D797" s="212"/>
      <c r="E797" s="198"/>
      <c r="F797" s="198"/>
      <c r="G797" s="197"/>
      <c r="H797" s="358"/>
      <c r="I797" s="390"/>
      <c r="J797" s="390"/>
      <c r="K797" s="390"/>
      <c r="L797" s="42" t="s">
        <v>131</v>
      </c>
      <c r="M797" s="43"/>
      <c r="N797" s="42" t="s">
        <v>129</v>
      </c>
      <c r="O797" s="43"/>
      <c r="P797" s="42" t="s">
        <v>128</v>
      </c>
      <c r="Q797" s="43"/>
      <c r="R797" s="42" t="s">
        <v>127</v>
      </c>
      <c r="S797" s="43"/>
      <c r="T797" s="42" t="s">
        <v>126</v>
      </c>
      <c r="U797" s="43"/>
      <c r="V797" s="42" t="s">
        <v>125</v>
      </c>
      <c r="W797" s="43"/>
      <c r="X797" s="42" t="s">
        <v>124</v>
      </c>
      <c r="Y797" s="43"/>
      <c r="Z797" s="42" t="s">
        <v>123</v>
      </c>
      <c r="AA797" s="43"/>
      <c r="AB797" s="196"/>
      <c r="AC797" s="43"/>
      <c r="AD797" s="196"/>
      <c r="AE797" s="39"/>
      <c r="AF797" s="421"/>
      <c r="AG797" s="421"/>
      <c r="AH797" s="279"/>
      <c r="AI797" s="306"/>
      <c r="AJ797" s="349">
        <f>SUMPRODUCT(LEN($M797:$AA800)-LEN(SUBSTITUTE($M797:$AA800,"A", "")))</f>
        <v>0</v>
      </c>
      <c r="AK797" s="352">
        <f>SUMPRODUCT(LEN($AD797:$AD800)-LEN(SUBSTITUTE($AD797:$AD800,"A", "")))</f>
        <v>0</v>
      </c>
      <c r="AL797" s="335">
        <f>SUMPRODUCT(LEN($AC797:$AC800)-LEN(SUBSTITUTE($AC797:$AC800,"A", "")))</f>
        <v>0</v>
      </c>
      <c r="AM797" s="349">
        <f>SUMPRODUCT(LEN($M797:$AA800)-LEN(SUBSTITUTE($M797:$AA800,"S", "")))</f>
        <v>0</v>
      </c>
      <c r="AN797" s="352">
        <f>SUMPRODUCT(LEN($AD797:$AD800)-LEN(SUBSTITUTE($AD797:$AD800,"S", "")))</f>
        <v>0</v>
      </c>
      <c r="AO797" s="335">
        <f>SUMPRODUCT(LEN($AC797:$AC800)-LEN(SUBSTITUTE($AC797:$AC800,"S", "")))</f>
        <v>0</v>
      </c>
      <c r="AP797" s="349">
        <f>SUMPRODUCT(LEN($M797:$AA800)-LEN(SUBSTITUTE($M797:$AA800,"F", "")))</f>
        <v>0</v>
      </c>
      <c r="AQ797" s="352">
        <f>SUMPRODUCT(LEN($AD797:$AD800)-LEN(SUBSTITUTE($AD797:$AD800,"F", "")))</f>
        <v>0</v>
      </c>
      <c r="AR797" s="335">
        <f>SUMPRODUCT(LEN($AC797:$AC800)-LEN(SUBSTITUTE($AC797:$AC800,"F", "")))</f>
        <v>0</v>
      </c>
      <c r="AS797" s="349">
        <f>SUMPRODUCT(LEN($M797:$AA800)-LEN(SUBSTITUTE($M797:$AA800,"G", "")))</f>
        <v>0</v>
      </c>
      <c r="AT797" s="352">
        <f>SUMPRODUCT(LEN($AD797:$AD800)-LEN(SUBSTITUTE($AD797:$AD800,"G", "")))</f>
        <v>0</v>
      </c>
      <c r="AU797" s="335">
        <f>SUMPRODUCT(LEN($AC797:$AC800)-LEN(SUBSTITUTE($AC797:$AC800,"G", "")))</f>
        <v>0</v>
      </c>
      <c r="AV797" s="349">
        <f>SUMPRODUCT(LEN($L797:$AA800)-LEN(SUBSTITUTE($L797:$AA800,"M", "")))</f>
        <v>0</v>
      </c>
      <c r="AW797" s="362">
        <f>SUMPRODUCT(LEN($AD797:$AD800)-LEN(SUBSTITUTE($AD797:$AD800,"M", "")))</f>
        <v>0</v>
      </c>
      <c r="AX797" s="374">
        <f>SUMPRODUCT(LEN($AC797:$AC800)-LEN(SUBSTITUTE($AC797:$AC800,"M", "")))</f>
        <v>0</v>
      </c>
      <c r="AY797" s="416">
        <f>SUMPRODUCT(LEN($AE797:$AE800)-LEN(SUBSTITUTE($AE797:$AE800,"S", "")))</f>
        <v>0</v>
      </c>
      <c r="AZ797" s="410">
        <f>SUMPRODUCT(LEN($AE797:$AE800)-LEN(SUBSTITUTE($AE797:$AE800,"F", "")))</f>
        <v>0</v>
      </c>
      <c r="BA797" s="410">
        <f>SUMPRODUCT(LEN($AE797:$AE800)-LEN(SUBSTITUTE($AE797:$AE800,"G", "")))</f>
        <v>0</v>
      </c>
      <c r="BB797" s="413">
        <f>SUMPRODUCT(LEN($AE797:$AE800)-LEN(SUBSTITUTE($AE797:$AE800,"M", "")))</f>
        <v>0</v>
      </c>
    </row>
    <row r="798" spans="2:62" ht="28.15" customHeight="1" thickBot="1" x14ac:dyDescent="0.25">
      <c r="B798" s="30"/>
      <c r="C798" s="339"/>
      <c r="D798" s="221"/>
      <c r="E798" s="195"/>
      <c r="F798" s="195"/>
      <c r="G798" s="194"/>
      <c r="H798" s="359"/>
      <c r="I798" s="391"/>
      <c r="J798" s="391"/>
      <c r="K798" s="391"/>
      <c r="L798" s="33" t="s">
        <v>122</v>
      </c>
      <c r="M798" s="55"/>
      <c r="N798" s="33" t="s">
        <v>121</v>
      </c>
      <c r="O798" s="55"/>
      <c r="P798" s="33" t="s">
        <v>120</v>
      </c>
      <c r="Q798" s="55"/>
      <c r="R798" s="33" t="s">
        <v>119</v>
      </c>
      <c r="S798" s="55"/>
      <c r="T798" s="33" t="s">
        <v>118</v>
      </c>
      <c r="U798" s="55"/>
      <c r="V798" s="33" t="s">
        <v>117</v>
      </c>
      <c r="W798" s="55"/>
      <c r="X798" s="33" t="s">
        <v>116</v>
      </c>
      <c r="Y798" s="55"/>
      <c r="Z798" s="33" t="s">
        <v>115</v>
      </c>
      <c r="AA798" s="55"/>
      <c r="AB798" s="193"/>
      <c r="AC798" s="55"/>
      <c r="AD798" s="193"/>
      <c r="AE798" s="22"/>
      <c r="AF798" s="422"/>
      <c r="AG798" s="422"/>
      <c r="AH798" s="278"/>
      <c r="AI798" s="306"/>
      <c r="AJ798" s="379"/>
      <c r="AK798" s="347"/>
      <c r="AL798" s="377"/>
      <c r="AM798" s="379"/>
      <c r="AN798" s="347"/>
      <c r="AO798" s="377"/>
      <c r="AP798" s="379"/>
      <c r="AQ798" s="347"/>
      <c r="AR798" s="377"/>
      <c r="AS798" s="379"/>
      <c r="AT798" s="347"/>
      <c r="AU798" s="377"/>
      <c r="AV798" s="379"/>
      <c r="AW798" s="372"/>
      <c r="AX798" s="375"/>
      <c r="AY798" s="417"/>
      <c r="AZ798" s="411"/>
      <c r="BA798" s="411"/>
      <c r="BB798" s="414"/>
    </row>
    <row r="799" spans="2:62" ht="28.15" customHeight="1" x14ac:dyDescent="0.2">
      <c r="B799" s="30"/>
      <c r="C799" s="340"/>
      <c r="D799" s="218"/>
      <c r="E799" s="192"/>
      <c r="F799" s="192"/>
      <c r="G799" s="191"/>
      <c r="H799" s="360"/>
      <c r="I799" s="392"/>
      <c r="J799" s="392"/>
      <c r="K799" s="392"/>
      <c r="L799" s="25" t="s">
        <v>114</v>
      </c>
      <c r="M799" s="114"/>
      <c r="N799" s="25" t="s">
        <v>112</v>
      </c>
      <c r="O799" s="114"/>
      <c r="P799" s="25" t="s">
        <v>111</v>
      </c>
      <c r="Q799" s="114"/>
      <c r="R799" s="25" t="s">
        <v>110</v>
      </c>
      <c r="S799" s="114"/>
      <c r="T799" s="25" t="s">
        <v>109</v>
      </c>
      <c r="U799" s="114"/>
      <c r="V799" s="25" t="s">
        <v>108</v>
      </c>
      <c r="W799" s="114"/>
      <c r="X799" s="25" t="s">
        <v>107</v>
      </c>
      <c r="Y799" s="114"/>
      <c r="Z799" s="25" t="s">
        <v>106</v>
      </c>
      <c r="AA799" s="114"/>
      <c r="AB799" s="190"/>
      <c r="AC799" s="114"/>
      <c r="AD799" s="190"/>
      <c r="AE799" s="22"/>
      <c r="AF799" s="422"/>
      <c r="AG799" s="422"/>
      <c r="AH799" s="278"/>
      <c r="AI799" s="306"/>
      <c r="AJ799" s="379"/>
      <c r="AK799" s="347"/>
      <c r="AL799" s="377"/>
      <c r="AM799" s="379"/>
      <c r="AN799" s="347"/>
      <c r="AO799" s="377"/>
      <c r="AP799" s="379"/>
      <c r="AQ799" s="347"/>
      <c r="AR799" s="377"/>
      <c r="AS799" s="379"/>
      <c r="AT799" s="347"/>
      <c r="AU799" s="377"/>
      <c r="AV799" s="379"/>
      <c r="AW799" s="372"/>
      <c r="AX799" s="375"/>
      <c r="AY799" s="417"/>
      <c r="AZ799" s="411"/>
      <c r="BA799" s="411"/>
      <c r="BB799" s="414"/>
    </row>
    <row r="800" spans="2:62" ht="28.15" customHeight="1" thickBot="1" x14ac:dyDescent="0.25">
      <c r="B800" s="30"/>
      <c r="C800" s="355"/>
      <c r="D800" s="246"/>
      <c r="E800" s="200"/>
      <c r="F800" s="200"/>
      <c r="G800" s="199"/>
      <c r="H800" s="361"/>
      <c r="I800" s="393"/>
      <c r="J800" s="393"/>
      <c r="K800" s="393"/>
      <c r="L800" s="50" t="s">
        <v>105</v>
      </c>
      <c r="M800" s="51"/>
      <c r="N800" s="50" t="s">
        <v>104</v>
      </c>
      <c r="O800" s="51"/>
      <c r="P800" s="50" t="s">
        <v>103</v>
      </c>
      <c r="Q800" s="51"/>
      <c r="R800" s="50" t="s">
        <v>102</v>
      </c>
      <c r="S800" s="51"/>
      <c r="T800" s="50">
        <v>20</v>
      </c>
      <c r="U800" s="51"/>
      <c r="V800" s="50" t="s">
        <v>101</v>
      </c>
      <c r="W800" s="51"/>
      <c r="X800" s="50" t="s">
        <v>100</v>
      </c>
      <c r="Y800" s="51"/>
      <c r="Z800" s="50" t="s">
        <v>99</v>
      </c>
      <c r="AA800" s="51"/>
      <c r="AB800" s="187"/>
      <c r="AC800" s="51"/>
      <c r="AD800" s="187"/>
      <c r="AE800" s="48"/>
      <c r="AF800" s="424"/>
      <c r="AG800" s="424"/>
      <c r="AH800" s="280"/>
      <c r="AI800" s="306"/>
      <c r="AJ800" s="380"/>
      <c r="AK800" s="381"/>
      <c r="AL800" s="378"/>
      <c r="AM800" s="380"/>
      <c r="AN800" s="381"/>
      <c r="AO800" s="378"/>
      <c r="AP800" s="380"/>
      <c r="AQ800" s="381"/>
      <c r="AR800" s="378"/>
      <c r="AS800" s="380"/>
      <c r="AT800" s="381"/>
      <c r="AU800" s="378"/>
      <c r="AV800" s="380"/>
      <c r="AW800" s="373"/>
      <c r="AX800" s="376"/>
      <c r="AY800" s="418"/>
      <c r="AZ800" s="412"/>
      <c r="BA800" s="412"/>
      <c r="BB800" s="415"/>
    </row>
    <row r="801" spans="2:62" ht="28.15" customHeight="1" x14ac:dyDescent="0.2">
      <c r="B801" s="30"/>
      <c r="C801" s="338">
        <v>3</v>
      </c>
      <c r="D801" s="212"/>
      <c r="E801" s="198"/>
      <c r="F801" s="198"/>
      <c r="G801" s="197"/>
      <c r="H801" s="358"/>
      <c r="I801" s="390"/>
      <c r="J801" s="390"/>
      <c r="K801" s="390"/>
      <c r="L801" s="42" t="s">
        <v>131</v>
      </c>
      <c r="M801" s="43"/>
      <c r="N801" s="42" t="s">
        <v>129</v>
      </c>
      <c r="O801" s="43"/>
      <c r="P801" s="42" t="s">
        <v>128</v>
      </c>
      <c r="Q801" s="43"/>
      <c r="R801" s="42" t="s">
        <v>127</v>
      </c>
      <c r="S801" s="43"/>
      <c r="T801" s="42" t="s">
        <v>126</v>
      </c>
      <c r="U801" s="43"/>
      <c r="V801" s="42" t="s">
        <v>125</v>
      </c>
      <c r="W801" s="43"/>
      <c r="X801" s="42" t="s">
        <v>124</v>
      </c>
      <c r="Y801" s="43"/>
      <c r="Z801" s="42" t="s">
        <v>123</v>
      </c>
      <c r="AA801" s="43"/>
      <c r="AB801" s="196"/>
      <c r="AC801" s="43"/>
      <c r="AD801" s="196"/>
      <c r="AE801" s="39"/>
      <c r="AF801" s="421"/>
      <c r="AG801" s="421"/>
      <c r="AH801" s="279"/>
      <c r="AI801" s="306"/>
      <c r="AJ801" s="349">
        <f>SUMPRODUCT(LEN($M801:$AA804)-LEN(SUBSTITUTE($M801:$AA804,"A", "")))</f>
        <v>0</v>
      </c>
      <c r="AK801" s="352">
        <f>SUMPRODUCT(LEN($AD801:$AD804)-LEN(SUBSTITUTE($AD801:$AD804,"A", "")))</f>
        <v>0</v>
      </c>
      <c r="AL801" s="335">
        <f>SUMPRODUCT(LEN($AC801:$AC804)-LEN(SUBSTITUTE($AC801:$AC804,"A", "")))</f>
        <v>0</v>
      </c>
      <c r="AM801" s="349">
        <f>SUMPRODUCT(LEN($M801:$AA804)-LEN(SUBSTITUTE($M801:$AA804,"S", "")))</f>
        <v>0</v>
      </c>
      <c r="AN801" s="352">
        <f>SUMPRODUCT(LEN($AD801:$AD804)-LEN(SUBSTITUTE($AD801:$AD804,"S", "")))</f>
        <v>0</v>
      </c>
      <c r="AO801" s="335">
        <f>SUMPRODUCT(LEN($AC801:$AC804)-LEN(SUBSTITUTE($AC801:$AC804,"S", "")))</f>
        <v>0</v>
      </c>
      <c r="AP801" s="349">
        <f>SUMPRODUCT(LEN($M801:$AA804)-LEN(SUBSTITUTE($M801:$AA804,"F", "")))</f>
        <v>0</v>
      </c>
      <c r="AQ801" s="352">
        <f>SUMPRODUCT(LEN($AD801:$AD804)-LEN(SUBSTITUTE($AD801:$AD804,"F", "")))</f>
        <v>0</v>
      </c>
      <c r="AR801" s="335">
        <f>SUMPRODUCT(LEN($AC801:$AC804)-LEN(SUBSTITUTE($AC801:$AC804,"F", "")))</f>
        <v>0</v>
      </c>
      <c r="AS801" s="349">
        <f>SUMPRODUCT(LEN($M801:$AA804)-LEN(SUBSTITUTE($M801:$AA804,"G", "")))</f>
        <v>0</v>
      </c>
      <c r="AT801" s="352">
        <f>SUMPRODUCT(LEN($AD801:$AD804)-LEN(SUBSTITUTE($AD801:$AD804,"G", "")))</f>
        <v>0</v>
      </c>
      <c r="AU801" s="335">
        <f>SUMPRODUCT(LEN($AC801:$AC804)-LEN(SUBSTITUTE($AC801:$AC804,"G", "")))</f>
        <v>0</v>
      </c>
      <c r="AV801" s="349">
        <f>SUMPRODUCT(LEN($L801:$AA804)-LEN(SUBSTITUTE($L801:$AA804,"M", "")))</f>
        <v>0</v>
      </c>
      <c r="AW801" s="362">
        <f>SUMPRODUCT(LEN($AD801:$AD804)-LEN(SUBSTITUTE($AD801:$AD804,"M", "")))</f>
        <v>0</v>
      </c>
      <c r="AX801" s="374">
        <f>SUMPRODUCT(LEN($AC801:$AC804)-LEN(SUBSTITUTE($AC801:$AC804,"M", "")))</f>
        <v>0</v>
      </c>
      <c r="AY801" s="416">
        <f>SUMPRODUCT(LEN($AE801:$AE804)-LEN(SUBSTITUTE($AE801:$AE804,"S", "")))</f>
        <v>0</v>
      </c>
      <c r="AZ801" s="410">
        <f>SUMPRODUCT(LEN($AE801:$AE804)-LEN(SUBSTITUTE($AE801:$AE804,"F", "")))</f>
        <v>0</v>
      </c>
      <c r="BA801" s="410">
        <f>SUMPRODUCT(LEN($AE801:$AE804)-LEN(SUBSTITUTE($AE801:$AE804,"G", "")))</f>
        <v>0</v>
      </c>
      <c r="BB801" s="413">
        <f>SUMPRODUCT(LEN($AE801:$AE804)-LEN(SUBSTITUTE($AE801:$AE804,"M", "")))</f>
        <v>0</v>
      </c>
    </row>
    <row r="802" spans="2:62" ht="28.15" customHeight="1" thickBot="1" x14ac:dyDescent="0.25">
      <c r="B802" s="30"/>
      <c r="C802" s="339"/>
      <c r="D802" s="221"/>
      <c r="E802" s="195"/>
      <c r="F802" s="195"/>
      <c r="G802" s="194"/>
      <c r="H802" s="359"/>
      <c r="I802" s="391"/>
      <c r="J802" s="391"/>
      <c r="K802" s="391"/>
      <c r="L802" s="33" t="s">
        <v>122</v>
      </c>
      <c r="M802" s="55"/>
      <c r="N802" s="33" t="s">
        <v>121</v>
      </c>
      <c r="O802" s="55"/>
      <c r="P802" s="33" t="s">
        <v>120</v>
      </c>
      <c r="Q802" s="55"/>
      <c r="R802" s="33" t="s">
        <v>119</v>
      </c>
      <c r="S802" s="55"/>
      <c r="T802" s="33" t="s">
        <v>118</v>
      </c>
      <c r="U802" s="55"/>
      <c r="V802" s="33" t="s">
        <v>117</v>
      </c>
      <c r="W802" s="55"/>
      <c r="X802" s="33" t="s">
        <v>116</v>
      </c>
      <c r="Y802" s="55"/>
      <c r="Z802" s="33" t="s">
        <v>115</v>
      </c>
      <c r="AA802" s="55"/>
      <c r="AB802" s="193"/>
      <c r="AC802" s="55"/>
      <c r="AD802" s="193"/>
      <c r="AE802" s="22"/>
      <c r="AF802" s="422"/>
      <c r="AG802" s="422"/>
      <c r="AH802" s="278"/>
      <c r="AI802" s="306"/>
      <c r="AJ802" s="379"/>
      <c r="AK802" s="347"/>
      <c r="AL802" s="377"/>
      <c r="AM802" s="379"/>
      <c r="AN802" s="347"/>
      <c r="AO802" s="377"/>
      <c r="AP802" s="379"/>
      <c r="AQ802" s="347"/>
      <c r="AR802" s="377"/>
      <c r="AS802" s="379"/>
      <c r="AT802" s="347"/>
      <c r="AU802" s="377"/>
      <c r="AV802" s="379"/>
      <c r="AW802" s="372"/>
      <c r="AX802" s="375"/>
      <c r="AY802" s="417"/>
      <c r="AZ802" s="411"/>
      <c r="BA802" s="411"/>
      <c r="BB802" s="414"/>
    </row>
    <row r="803" spans="2:62" ht="28.15" customHeight="1" x14ac:dyDescent="0.2">
      <c r="B803" s="30"/>
      <c r="C803" s="340"/>
      <c r="D803" s="218"/>
      <c r="E803" s="192"/>
      <c r="F803" s="192"/>
      <c r="G803" s="191"/>
      <c r="H803" s="360"/>
      <c r="I803" s="392"/>
      <c r="J803" s="392"/>
      <c r="K803" s="392"/>
      <c r="L803" s="25" t="s">
        <v>114</v>
      </c>
      <c r="M803" s="114"/>
      <c r="N803" s="25" t="s">
        <v>112</v>
      </c>
      <c r="O803" s="114"/>
      <c r="P803" s="25" t="s">
        <v>111</v>
      </c>
      <c r="Q803" s="114"/>
      <c r="R803" s="25" t="s">
        <v>110</v>
      </c>
      <c r="S803" s="114"/>
      <c r="T803" s="25" t="s">
        <v>109</v>
      </c>
      <c r="U803" s="114"/>
      <c r="V803" s="25" t="s">
        <v>108</v>
      </c>
      <c r="W803" s="114"/>
      <c r="X803" s="25" t="s">
        <v>107</v>
      </c>
      <c r="Y803" s="114"/>
      <c r="Z803" s="25" t="s">
        <v>106</v>
      </c>
      <c r="AA803" s="114"/>
      <c r="AB803" s="190"/>
      <c r="AC803" s="114"/>
      <c r="AD803" s="190"/>
      <c r="AE803" s="22"/>
      <c r="AF803" s="422"/>
      <c r="AG803" s="422"/>
      <c r="AH803" s="278"/>
      <c r="AI803" s="306"/>
      <c r="AJ803" s="379"/>
      <c r="AK803" s="347"/>
      <c r="AL803" s="377"/>
      <c r="AM803" s="379"/>
      <c r="AN803" s="347"/>
      <c r="AO803" s="377"/>
      <c r="AP803" s="379"/>
      <c r="AQ803" s="347"/>
      <c r="AR803" s="377"/>
      <c r="AS803" s="379"/>
      <c r="AT803" s="347"/>
      <c r="AU803" s="377"/>
      <c r="AV803" s="379"/>
      <c r="AW803" s="372"/>
      <c r="AX803" s="375"/>
      <c r="AY803" s="417"/>
      <c r="AZ803" s="411"/>
      <c r="BA803" s="411"/>
      <c r="BB803" s="414"/>
    </row>
    <row r="804" spans="2:62" ht="28.15" customHeight="1" thickBot="1" x14ac:dyDescent="0.25">
      <c r="B804" s="20"/>
      <c r="C804" s="341"/>
      <c r="D804" s="215"/>
      <c r="E804" s="189"/>
      <c r="F804" s="189"/>
      <c r="G804" s="188"/>
      <c r="H804" s="361"/>
      <c r="I804" s="394"/>
      <c r="J804" s="394"/>
      <c r="K804" s="394"/>
      <c r="L804" s="15" t="s">
        <v>105</v>
      </c>
      <c r="M804" s="16"/>
      <c r="N804" s="15" t="s">
        <v>104</v>
      </c>
      <c r="O804" s="16"/>
      <c r="P804" s="15" t="s">
        <v>103</v>
      </c>
      <c r="Q804" s="16"/>
      <c r="R804" s="15" t="s">
        <v>102</v>
      </c>
      <c r="S804" s="16"/>
      <c r="T804" s="15">
        <v>20</v>
      </c>
      <c r="U804" s="16"/>
      <c r="V804" s="15" t="s">
        <v>101</v>
      </c>
      <c r="W804" s="16"/>
      <c r="X804" s="15" t="s">
        <v>100</v>
      </c>
      <c r="Y804" s="16"/>
      <c r="Z804" s="15" t="s">
        <v>99</v>
      </c>
      <c r="AA804" s="16"/>
      <c r="AB804" s="187"/>
      <c r="AC804" s="16"/>
      <c r="AD804" s="186"/>
      <c r="AE804" s="11"/>
      <c r="AF804" s="423"/>
      <c r="AG804" s="423"/>
      <c r="AH804" s="277"/>
      <c r="AI804" s="306"/>
      <c r="AJ804" s="380"/>
      <c r="AK804" s="381"/>
      <c r="AL804" s="378"/>
      <c r="AM804" s="380"/>
      <c r="AN804" s="381"/>
      <c r="AO804" s="378"/>
      <c r="AP804" s="380"/>
      <c r="AQ804" s="381"/>
      <c r="AR804" s="378"/>
      <c r="AS804" s="380"/>
      <c r="AT804" s="381"/>
      <c r="AU804" s="378"/>
      <c r="AV804" s="380"/>
      <c r="AW804" s="373"/>
      <c r="AX804" s="376"/>
      <c r="AY804" s="418"/>
      <c r="AZ804" s="412"/>
      <c r="BA804" s="412"/>
      <c r="BB804" s="415"/>
    </row>
    <row r="805" spans="2:62" ht="85.9" customHeight="1" thickTop="1" thickBot="1" x14ac:dyDescent="0.35">
      <c r="B805" s="113" t="s">
        <v>173</v>
      </c>
      <c r="C805" s="103" t="s">
        <v>172</v>
      </c>
      <c r="D805" s="108" t="s">
        <v>171</v>
      </c>
      <c r="E805" s="211" t="s">
        <v>170</v>
      </c>
      <c r="F805" s="210"/>
      <c r="G805" s="209"/>
      <c r="H805" s="109" t="s">
        <v>169</v>
      </c>
      <c r="I805" s="108" t="s">
        <v>96</v>
      </c>
      <c r="J805" s="108" t="s">
        <v>168</v>
      </c>
      <c r="K805" s="108" t="s">
        <v>97</v>
      </c>
      <c r="L805" s="365" t="s">
        <v>167</v>
      </c>
      <c r="M805" s="366"/>
      <c r="N805" s="365" t="s">
        <v>166</v>
      </c>
      <c r="O805" s="366"/>
      <c r="P805" s="365" t="s">
        <v>166</v>
      </c>
      <c r="Q805" s="367"/>
      <c r="R805" s="365" t="s">
        <v>166</v>
      </c>
      <c r="S805" s="367"/>
      <c r="T805" s="365" t="s">
        <v>166</v>
      </c>
      <c r="U805" s="367"/>
      <c r="V805" s="365" t="s">
        <v>166</v>
      </c>
      <c r="W805" s="367"/>
      <c r="X805" s="365" t="s">
        <v>166</v>
      </c>
      <c r="Y805" s="367"/>
      <c r="Z805" s="365" t="s">
        <v>166</v>
      </c>
      <c r="AA805" s="367"/>
      <c r="AB805" s="368" t="s">
        <v>165</v>
      </c>
      <c r="AC805" s="367"/>
      <c r="AD805" s="109" t="s">
        <v>164</v>
      </c>
      <c r="AE805" s="109" t="s">
        <v>163</v>
      </c>
      <c r="AF805" s="108" t="s">
        <v>162</v>
      </c>
      <c r="AG805" s="108" t="s">
        <v>161</v>
      </c>
      <c r="AH805" s="286" t="s">
        <v>160</v>
      </c>
      <c r="AI805" s="293"/>
      <c r="AJ805" s="104" t="s">
        <v>159</v>
      </c>
      <c r="AK805" s="103" t="s">
        <v>158</v>
      </c>
      <c r="AL805" s="102" t="s">
        <v>157</v>
      </c>
      <c r="AM805" s="104" t="s">
        <v>156</v>
      </c>
      <c r="AN805" s="103" t="s">
        <v>155</v>
      </c>
      <c r="AO805" s="102" t="s">
        <v>154</v>
      </c>
      <c r="AP805" s="104" t="s">
        <v>153</v>
      </c>
      <c r="AQ805" s="103" t="s">
        <v>152</v>
      </c>
      <c r="AR805" s="105" t="s">
        <v>151</v>
      </c>
      <c r="AS805" s="104" t="s">
        <v>150</v>
      </c>
      <c r="AT805" s="103" t="s">
        <v>149</v>
      </c>
      <c r="AU805" s="102" t="s">
        <v>148</v>
      </c>
      <c r="AV805" s="104" t="s">
        <v>147</v>
      </c>
      <c r="AW805" s="103" t="s">
        <v>146</v>
      </c>
      <c r="AX805" s="102" t="s">
        <v>145</v>
      </c>
      <c r="AY805" s="101" t="s">
        <v>144</v>
      </c>
      <c r="AZ805" s="100" t="s">
        <v>143</v>
      </c>
      <c r="BA805" s="100" t="s">
        <v>142</v>
      </c>
      <c r="BB805" s="99" t="s">
        <v>141</v>
      </c>
    </row>
    <row r="806" spans="2:62" ht="48" thickBot="1" x14ac:dyDescent="0.3">
      <c r="B806" s="98" t="s">
        <v>187</v>
      </c>
      <c r="C806" s="97"/>
      <c r="D806" s="208">
        <v>245</v>
      </c>
      <c r="E806" s="425">
        <v>8802.6200000000008</v>
      </c>
      <c r="F806" s="426"/>
      <c r="G806" s="427"/>
      <c r="H806" s="95" t="s">
        <v>139</v>
      </c>
      <c r="I806" s="94"/>
      <c r="J806" s="94"/>
      <c r="K806" s="93"/>
      <c r="L806" s="92"/>
      <c r="M806" s="88"/>
      <c r="N806" s="92"/>
      <c r="O806" s="88"/>
      <c r="P806" s="92"/>
      <c r="Q806" s="88"/>
      <c r="R806" s="92"/>
      <c r="S806" s="88"/>
      <c r="T806" s="92"/>
      <c r="U806" s="88"/>
      <c r="V806" s="92"/>
      <c r="W806" s="88"/>
      <c r="X806" s="92"/>
      <c r="Y806" s="88"/>
      <c r="Z806" s="92"/>
      <c r="AA806" s="207"/>
      <c r="AB806" s="90" t="s">
        <v>138</v>
      </c>
      <c r="AC806" s="88"/>
      <c r="AD806" s="88"/>
      <c r="AE806" s="88"/>
      <c r="AF806" s="87"/>
      <c r="AG806" s="87"/>
      <c r="AH806" s="285"/>
      <c r="AI806" s="66" t="s">
        <v>137</v>
      </c>
      <c r="AJ806" s="85">
        <f t="shared" ref="AJ806:BB806" si="106">SUM(AJ808:AJ819)</f>
        <v>58</v>
      </c>
      <c r="AK806" s="84">
        <f t="shared" si="106"/>
        <v>8</v>
      </c>
      <c r="AL806" s="83">
        <f t="shared" si="106"/>
        <v>0</v>
      </c>
      <c r="AM806" s="85">
        <f t="shared" si="106"/>
        <v>14</v>
      </c>
      <c r="AN806" s="84">
        <f t="shared" si="106"/>
        <v>5</v>
      </c>
      <c r="AO806" s="83">
        <f t="shared" si="106"/>
        <v>1</v>
      </c>
      <c r="AP806" s="85">
        <f t="shared" si="106"/>
        <v>0</v>
      </c>
      <c r="AQ806" s="84">
        <f t="shared" si="106"/>
        <v>0</v>
      </c>
      <c r="AR806" s="83">
        <f t="shared" si="106"/>
        <v>0</v>
      </c>
      <c r="AS806" s="85">
        <f t="shared" si="106"/>
        <v>16</v>
      </c>
      <c r="AT806" s="84">
        <f t="shared" si="106"/>
        <v>5</v>
      </c>
      <c r="AU806" s="83">
        <f t="shared" si="106"/>
        <v>0</v>
      </c>
      <c r="AV806" s="85">
        <f t="shared" si="106"/>
        <v>3</v>
      </c>
      <c r="AW806" s="84">
        <f t="shared" si="106"/>
        <v>0</v>
      </c>
      <c r="AX806" s="83">
        <f t="shared" si="106"/>
        <v>0</v>
      </c>
      <c r="AY806" s="82">
        <f t="shared" si="106"/>
        <v>0</v>
      </c>
      <c r="AZ806" s="81">
        <f t="shared" si="106"/>
        <v>0</v>
      </c>
      <c r="BA806" s="81">
        <f t="shared" si="106"/>
        <v>0</v>
      </c>
      <c r="BB806" s="80">
        <f t="shared" si="106"/>
        <v>0</v>
      </c>
      <c r="BC806" s="79" t="s">
        <v>136</v>
      </c>
      <c r="BF806" s="5">
        <f>SUM(AJ806:AL806)/$BG$5</f>
        <v>66</v>
      </c>
      <c r="BG806" s="5">
        <f>SUM(AM806:AO806,AY806)/$BG$5</f>
        <v>20</v>
      </c>
      <c r="BH806" s="5">
        <f>SUM(AP806:AR806,AZ806)/$BG$5</f>
        <v>0</v>
      </c>
      <c r="BI806" s="5">
        <f>SUM(AS806:AU806,BA806)/$BG$5</f>
        <v>21</v>
      </c>
      <c r="BJ806" s="5">
        <f>SUM(AV806:AX806,BB806)/$BG$5</f>
        <v>3</v>
      </c>
    </row>
    <row r="807" spans="2:62" ht="37.5" thickBot="1" x14ac:dyDescent="0.3">
      <c r="B807" s="78"/>
      <c r="C807" s="77"/>
      <c r="D807" s="206"/>
      <c r="E807" s="205"/>
      <c r="F807" s="205"/>
      <c r="G807" s="204"/>
      <c r="H807" s="73"/>
      <c r="I807" s="70"/>
      <c r="J807" s="70"/>
      <c r="K807" s="72"/>
      <c r="L807" s="70"/>
      <c r="M807" s="69"/>
      <c r="N807" s="70"/>
      <c r="O807" s="69"/>
      <c r="P807" s="70"/>
      <c r="Q807" s="69"/>
      <c r="R807" s="70"/>
      <c r="S807" s="69"/>
      <c r="T807" s="70"/>
      <c r="U807" s="69"/>
      <c r="V807" s="70"/>
      <c r="W807" s="69"/>
      <c r="X807" s="70"/>
      <c r="Y807" s="69"/>
      <c r="Z807" s="70"/>
      <c r="AA807" s="69"/>
      <c r="AB807" s="71"/>
      <c r="AC807" s="69"/>
      <c r="AD807" s="69"/>
      <c r="AE807" s="69"/>
      <c r="AF807" s="68"/>
      <c r="AG807" s="68"/>
      <c r="AH807" s="285"/>
      <c r="AI807" s="66" t="s">
        <v>135</v>
      </c>
      <c r="AJ807" s="65">
        <f t="shared" ref="AJ807:BB807" si="107">AJ806/3</f>
        <v>19.333333333333332</v>
      </c>
      <c r="AK807" s="64">
        <f t="shared" si="107"/>
        <v>2.6666666666666665</v>
      </c>
      <c r="AL807" s="63">
        <f t="shared" si="107"/>
        <v>0</v>
      </c>
      <c r="AM807" s="65">
        <f t="shared" si="107"/>
        <v>4.666666666666667</v>
      </c>
      <c r="AN807" s="64">
        <f t="shared" si="107"/>
        <v>1.6666666666666667</v>
      </c>
      <c r="AO807" s="63">
        <f t="shared" si="107"/>
        <v>0.33333333333333331</v>
      </c>
      <c r="AP807" s="65">
        <f t="shared" si="107"/>
        <v>0</v>
      </c>
      <c r="AQ807" s="64">
        <f t="shared" si="107"/>
        <v>0</v>
      </c>
      <c r="AR807" s="63">
        <f t="shared" si="107"/>
        <v>0</v>
      </c>
      <c r="AS807" s="65">
        <f t="shared" si="107"/>
        <v>5.333333333333333</v>
      </c>
      <c r="AT807" s="64">
        <f t="shared" si="107"/>
        <v>1.6666666666666667</v>
      </c>
      <c r="AU807" s="63">
        <f t="shared" si="107"/>
        <v>0</v>
      </c>
      <c r="AV807" s="65">
        <f t="shared" si="107"/>
        <v>1</v>
      </c>
      <c r="AW807" s="64">
        <f t="shared" si="107"/>
        <v>0</v>
      </c>
      <c r="AX807" s="63">
        <f t="shared" si="107"/>
        <v>0</v>
      </c>
      <c r="AY807" s="62">
        <f t="shared" si="107"/>
        <v>0</v>
      </c>
      <c r="AZ807" s="61">
        <f t="shared" si="107"/>
        <v>0</v>
      </c>
      <c r="BA807" s="61">
        <f t="shared" si="107"/>
        <v>0</v>
      </c>
      <c r="BB807" s="60">
        <f t="shared" si="107"/>
        <v>0</v>
      </c>
      <c r="BC807" s="59" t="s">
        <v>134</v>
      </c>
    </row>
    <row r="808" spans="2:62" ht="28.15" customHeight="1" x14ac:dyDescent="0.2">
      <c r="B808" s="30"/>
      <c r="C808" s="338">
        <v>1</v>
      </c>
      <c r="D808" s="212"/>
      <c r="E808" s="198"/>
      <c r="F808" s="198"/>
      <c r="G808" s="197"/>
      <c r="H808" s="358" t="s">
        <v>133</v>
      </c>
      <c r="I808" s="390">
        <v>166</v>
      </c>
      <c r="J808" s="390">
        <v>33</v>
      </c>
      <c r="K808" s="390">
        <v>6</v>
      </c>
      <c r="L808" s="42" t="s">
        <v>131</v>
      </c>
      <c r="M808" s="43" t="s">
        <v>1574</v>
      </c>
      <c r="N808" s="42" t="s">
        <v>129</v>
      </c>
      <c r="O808" s="43" t="s">
        <v>457</v>
      </c>
      <c r="P808" s="42" t="s">
        <v>128</v>
      </c>
      <c r="Q808" s="43" t="s">
        <v>179</v>
      </c>
      <c r="R808" s="42" t="s">
        <v>127</v>
      </c>
      <c r="S808" s="43" t="s">
        <v>1396</v>
      </c>
      <c r="T808" s="42" t="s">
        <v>126</v>
      </c>
      <c r="U808" s="43" t="s">
        <v>462</v>
      </c>
      <c r="V808" s="42" t="s">
        <v>125</v>
      </c>
      <c r="W808" s="43" t="s">
        <v>474</v>
      </c>
      <c r="X808" s="42" t="s">
        <v>124</v>
      </c>
      <c r="Y808" s="43" t="s">
        <v>130</v>
      </c>
      <c r="Z808" s="42" t="s">
        <v>123</v>
      </c>
      <c r="AA808" s="43"/>
      <c r="AB808" s="196">
        <v>26</v>
      </c>
      <c r="AC808" s="43" t="s">
        <v>130</v>
      </c>
      <c r="AD808" s="196" t="s">
        <v>1573</v>
      </c>
      <c r="AE808" s="58"/>
      <c r="AF808" s="421"/>
      <c r="AG808" s="421"/>
      <c r="AH808" s="279"/>
      <c r="AI808" s="306"/>
      <c r="AJ808" s="349">
        <f>SUMPRODUCT(LEN($M808:$AA811)-LEN(SUBSTITUTE($M808:$AA811,"A", "")))</f>
        <v>58</v>
      </c>
      <c r="AK808" s="352">
        <f>SUMPRODUCT(LEN($AD808:$AD811)-LEN(SUBSTITUTE($AD808:$AD811,"A", "")))</f>
        <v>8</v>
      </c>
      <c r="AL808" s="335">
        <f>SUMPRODUCT(LEN($AC808:$AC811)-LEN(SUBSTITUTE($AC808:$AC811,"A", "")))</f>
        <v>0</v>
      </c>
      <c r="AM808" s="349">
        <f>SUMPRODUCT(LEN($M808:$AA811)-LEN(SUBSTITUTE($M808:$AA811,"S", "")))</f>
        <v>14</v>
      </c>
      <c r="AN808" s="352">
        <f>SUMPRODUCT(LEN($AD808:$AD811)-LEN(SUBSTITUTE($AD808:$AD811,"S", "")))</f>
        <v>5</v>
      </c>
      <c r="AO808" s="335">
        <f>SUMPRODUCT(LEN($AC808:$AC811)-LEN(SUBSTITUTE($AC808:$AC811,"S", "")))</f>
        <v>1</v>
      </c>
      <c r="AP808" s="349">
        <f>SUMPRODUCT(LEN($M808:$AA811)-LEN(SUBSTITUTE($M808:$AA811,"F", "")))</f>
        <v>0</v>
      </c>
      <c r="AQ808" s="352">
        <f>SUMPRODUCT(LEN($AD808:$AD811)-LEN(SUBSTITUTE($AD808:$AD811,"F", "")))</f>
        <v>0</v>
      </c>
      <c r="AR808" s="335">
        <f>SUMPRODUCT(LEN($AC808:$AC811)-LEN(SUBSTITUTE($AC808:$AC811,"F", "")))</f>
        <v>0</v>
      </c>
      <c r="AS808" s="349">
        <f>SUMPRODUCT(LEN($M808:$AA811)-LEN(SUBSTITUTE($M808:$AA811,"G", "")))</f>
        <v>16</v>
      </c>
      <c r="AT808" s="352">
        <f>SUMPRODUCT(LEN($AD808:$AD811)-LEN(SUBSTITUTE($AD808:$AD811,"G", "")))</f>
        <v>5</v>
      </c>
      <c r="AU808" s="335">
        <f>SUMPRODUCT(LEN($AC808:$AC811)-LEN(SUBSTITUTE($AC808:$AC811,"G", "")))</f>
        <v>0</v>
      </c>
      <c r="AV808" s="349">
        <f>SUMPRODUCT(LEN($L808:$AA811)-LEN(SUBSTITUTE($L808:$AA811,"M", "")))</f>
        <v>3</v>
      </c>
      <c r="AW808" s="362">
        <f>SUMPRODUCT(LEN($AD808:$AD811)-LEN(SUBSTITUTE($AD808:$AD811,"M", "")))</f>
        <v>0</v>
      </c>
      <c r="AX808" s="374">
        <f>SUMPRODUCT(LEN($AC808:$AC811)-LEN(SUBSTITUTE($AC808:$AC811,"M", "")))</f>
        <v>0</v>
      </c>
      <c r="AY808" s="416">
        <f>SUMPRODUCT(LEN($AE808:$AE811)-LEN(SUBSTITUTE($AE808:$AE811,"S", "")))</f>
        <v>0</v>
      </c>
      <c r="AZ808" s="410">
        <f>SUMPRODUCT(LEN($AE808:$AE811)-LEN(SUBSTITUTE($AE808:$AE811,"F", "")))</f>
        <v>0</v>
      </c>
      <c r="BA808" s="410">
        <f>SUMPRODUCT(LEN($AE808:$AE811)-LEN(SUBSTITUTE($AE808:$AE811,"G", "")))</f>
        <v>0</v>
      </c>
      <c r="BB808" s="413">
        <f>SUMPRODUCT(LEN($AE808:$AE811)-LEN(SUBSTITUTE($AE808:$AE811,"M", "")))</f>
        <v>0</v>
      </c>
    </row>
    <row r="809" spans="2:62" ht="28.15" customHeight="1" thickBot="1" x14ac:dyDescent="0.25">
      <c r="B809" s="30"/>
      <c r="C809" s="339"/>
      <c r="D809" s="221"/>
      <c r="E809" s="195"/>
      <c r="F809" s="195"/>
      <c r="G809" s="194"/>
      <c r="H809" s="359"/>
      <c r="I809" s="391"/>
      <c r="J809" s="391"/>
      <c r="K809" s="391"/>
      <c r="L809" s="33" t="s">
        <v>122</v>
      </c>
      <c r="M809" s="55" t="s">
        <v>357</v>
      </c>
      <c r="N809" s="33" t="s">
        <v>121</v>
      </c>
      <c r="O809" s="55" t="s">
        <v>458</v>
      </c>
      <c r="P809" s="33" t="s">
        <v>120</v>
      </c>
      <c r="Q809" s="55" t="s">
        <v>527</v>
      </c>
      <c r="R809" s="33" t="s">
        <v>119</v>
      </c>
      <c r="S809" s="55" t="s">
        <v>1572</v>
      </c>
      <c r="T809" s="33" t="s">
        <v>118</v>
      </c>
      <c r="U809" s="55" t="s">
        <v>732</v>
      </c>
      <c r="V809" s="33" t="s">
        <v>117</v>
      </c>
      <c r="W809" s="55" t="s">
        <v>542</v>
      </c>
      <c r="X809" s="33" t="s">
        <v>116</v>
      </c>
      <c r="Y809" s="55" t="s">
        <v>130</v>
      </c>
      <c r="Z809" s="33" t="s">
        <v>115</v>
      </c>
      <c r="AA809" s="55"/>
      <c r="AB809" s="193"/>
      <c r="AC809" s="55"/>
      <c r="AD809" s="193"/>
      <c r="AE809" s="57"/>
      <c r="AF809" s="422"/>
      <c r="AG809" s="422"/>
      <c r="AH809" s="278"/>
      <c r="AI809" s="306"/>
      <c r="AJ809" s="379"/>
      <c r="AK809" s="347"/>
      <c r="AL809" s="377"/>
      <c r="AM809" s="379"/>
      <c r="AN809" s="347"/>
      <c r="AO809" s="377"/>
      <c r="AP809" s="379"/>
      <c r="AQ809" s="347"/>
      <c r="AR809" s="377"/>
      <c r="AS809" s="379"/>
      <c r="AT809" s="347"/>
      <c r="AU809" s="377"/>
      <c r="AV809" s="379"/>
      <c r="AW809" s="372"/>
      <c r="AX809" s="375"/>
      <c r="AY809" s="417"/>
      <c r="AZ809" s="411"/>
      <c r="BA809" s="411"/>
      <c r="BB809" s="414"/>
    </row>
    <row r="810" spans="2:62" ht="28.15" customHeight="1" x14ac:dyDescent="0.2">
      <c r="B810" s="30"/>
      <c r="C810" s="340"/>
      <c r="D810" s="218"/>
      <c r="E810" s="192"/>
      <c r="F810" s="192"/>
      <c r="G810" s="191"/>
      <c r="H810" s="360">
        <v>246</v>
      </c>
      <c r="I810" s="392"/>
      <c r="J810" s="392"/>
      <c r="K810" s="392"/>
      <c r="L810" s="25" t="s">
        <v>114</v>
      </c>
      <c r="M810" s="114" t="s">
        <v>357</v>
      </c>
      <c r="N810" s="25" t="s">
        <v>112</v>
      </c>
      <c r="O810" s="114" t="s">
        <v>458</v>
      </c>
      <c r="P810" s="25" t="s">
        <v>111</v>
      </c>
      <c r="Q810" s="114" t="s">
        <v>754</v>
      </c>
      <c r="R810" s="25" t="s">
        <v>110</v>
      </c>
      <c r="S810" s="114" t="s">
        <v>457</v>
      </c>
      <c r="T810" s="25" t="s">
        <v>109</v>
      </c>
      <c r="U810" s="114" t="s">
        <v>493</v>
      </c>
      <c r="V810" s="25" t="s">
        <v>108</v>
      </c>
      <c r="W810" s="114" t="s">
        <v>130</v>
      </c>
      <c r="X810" s="25" t="s">
        <v>107</v>
      </c>
      <c r="Y810" s="114" t="s">
        <v>130</v>
      </c>
      <c r="Z810" s="25" t="s">
        <v>106</v>
      </c>
      <c r="AA810" s="114"/>
      <c r="AB810" s="190"/>
      <c r="AC810" s="114"/>
      <c r="AD810" s="190"/>
      <c r="AE810" s="57"/>
      <c r="AF810" s="422"/>
      <c r="AG810" s="422"/>
      <c r="AH810" s="278"/>
      <c r="AI810" s="306"/>
      <c r="AJ810" s="379"/>
      <c r="AK810" s="347"/>
      <c r="AL810" s="377"/>
      <c r="AM810" s="379"/>
      <c r="AN810" s="347"/>
      <c r="AO810" s="377"/>
      <c r="AP810" s="379"/>
      <c r="AQ810" s="347"/>
      <c r="AR810" s="377"/>
      <c r="AS810" s="379"/>
      <c r="AT810" s="347"/>
      <c r="AU810" s="377"/>
      <c r="AV810" s="379"/>
      <c r="AW810" s="372"/>
      <c r="AX810" s="375"/>
      <c r="AY810" s="417"/>
      <c r="AZ810" s="411"/>
      <c r="BA810" s="411"/>
      <c r="BB810" s="414"/>
    </row>
    <row r="811" spans="2:62" ht="28.15" customHeight="1" thickBot="1" x14ac:dyDescent="0.25">
      <c r="B811" s="30"/>
      <c r="C811" s="355"/>
      <c r="D811" s="246"/>
      <c r="E811" s="200"/>
      <c r="F811" s="200"/>
      <c r="G811" s="199"/>
      <c r="H811" s="361"/>
      <c r="I811" s="393"/>
      <c r="J811" s="393"/>
      <c r="K811" s="393"/>
      <c r="L811" s="50" t="s">
        <v>105</v>
      </c>
      <c r="M811" s="51" t="s">
        <v>1414</v>
      </c>
      <c r="N811" s="50" t="s">
        <v>104</v>
      </c>
      <c r="O811" s="51" t="s">
        <v>527</v>
      </c>
      <c r="P811" s="50" t="s">
        <v>103</v>
      </c>
      <c r="Q811" s="51" t="s">
        <v>458</v>
      </c>
      <c r="R811" s="50" t="s">
        <v>102</v>
      </c>
      <c r="S811" s="51" t="s">
        <v>1175</v>
      </c>
      <c r="T811" s="50">
        <v>20</v>
      </c>
      <c r="U811" s="51" t="s">
        <v>470</v>
      </c>
      <c r="V811" s="50" t="s">
        <v>101</v>
      </c>
      <c r="W811" s="51" t="s">
        <v>347</v>
      </c>
      <c r="X811" s="50" t="s">
        <v>100</v>
      </c>
      <c r="Y811" s="51"/>
      <c r="Z811" s="50" t="s">
        <v>99</v>
      </c>
      <c r="AA811" s="51"/>
      <c r="AB811" s="187"/>
      <c r="AC811" s="51"/>
      <c r="AD811" s="187"/>
      <c r="AE811" s="56"/>
      <c r="AF811" s="424"/>
      <c r="AG811" s="424"/>
      <c r="AH811" s="280"/>
      <c r="AI811" s="306"/>
      <c r="AJ811" s="380"/>
      <c r="AK811" s="381"/>
      <c r="AL811" s="378"/>
      <c r="AM811" s="380"/>
      <c r="AN811" s="381"/>
      <c r="AO811" s="378"/>
      <c r="AP811" s="380"/>
      <c r="AQ811" s="381"/>
      <c r="AR811" s="378"/>
      <c r="AS811" s="380"/>
      <c r="AT811" s="381"/>
      <c r="AU811" s="378"/>
      <c r="AV811" s="380"/>
      <c r="AW811" s="373"/>
      <c r="AX811" s="376"/>
      <c r="AY811" s="418"/>
      <c r="AZ811" s="412"/>
      <c r="BA811" s="412"/>
      <c r="BB811" s="415"/>
    </row>
    <row r="812" spans="2:62" ht="28.15" customHeight="1" x14ac:dyDescent="0.2">
      <c r="B812" s="30"/>
      <c r="C812" s="338">
        <v>2</v>
      </c>
      <c r="D812" s="212"/>
      <c r="E812" s="198"/>
      <c r="F812" s="198"/>
      <c r="G812" s="197"/>
      <c r="H812" s="358"/>
      <c r="I812" s="390"/>
      <c r="J812" s="390"/>
      <c r="K812" s="390"/>
      <c r="L812" s="42" t="s">
        <v>131</v>
      </c>
      <c r="M812" s="43"/>
      <c r="N812" s="42" t="s">
        <v>129</v>
      </c>
      <c r="O812" s="43"/>
      <c r="P812" s="42" t="s">
        <v>128</v>
      </c>
      <c r="Q812" s="43"/>
      <c r="R812" s="42" t="s">
        <v>127</v>
      </c>
      <c r="S812" s="43"/>
      <c r="T812" s="42" t="s">
        <v>126</v>
      </c>
      <c r="U812" s="43"/>
      <c r="V812" s="42" t="s">
        <v>125</v>
      </c>
      <c r="W812" s="43"/>
      <c r="X812" s="42" t="s">
        <v>124</v>
      </c>
      <c r="Y812" s="43"/>
      <c r="Z812" s="42" t="s">
        <v>123</v>
      </c>
      <c r="AA812" s="43"/>
      <c r="AB812" s="196"/>
      <c r="AC812" s="43"/>
      <c r="AD812" s="196"/>
      <c r="AE812" s="39"/>
      <c r="AF812" s="421"/>
      <c r="AG812" s="421"/>
      <c r="AH812" s="279"/>
      <c r="AI812" s="306"/>
      <c r="AJ812" s="349">
        <f>SUMPRODUCT(LEN($M812:$AA815)-LEN(SUBSTITUTE($M812:$AA815,"A", "")))</f>
        <v>0</v>
      </c>
      <c r="AK812" s="352">
        <f>SUMPRODUCT(LEN($AD812:$AD815)-LEN(SUBSTITUTE($AD812:$AD815,"A", "")))</f>
        <v>0</v>
      </c>
      <c r="AL812" s="335">
        <f>SUMPRODUCT(LEN($AC812:$AC815)-LEN(SUBSTITUTE($AC812:$AC815,"A", "")))</f>
        <v>0</v>
      </c>
      <c r="AM812" s="349">
        <f>SUMPRODUCT(LEN($M812:$AA815)-LEN(SUBSTITUTE($M812:$AA815,"S", "")))</f>
        <v>0</v>
      </c>
      <c r="AN812" s="352">
        <f>SUMPRODUCT(LEN($AD812:$AD815)-LEN(SUBSTITUTE($AD812:$AD815,"S", "")))</f>
        <v>0</v>
      </c>
      <c r="AO812" s="335">
        <f>SUMPRODUCT(LEN($AC812:$AC815)-LEN(SUBSTITUTE($AC812:$AC815,"S", "")))</f>
        <v>0</v>
      </c>
      <c r="AP812" s="349">
        <f>SUMPRODUCT(LEN($M812:$AA815)-LEN(SUBSTITUTE($M812:$AA815,"F", "")))</f>
        <v>0</v>
      </c>
      <c r="AQ812" s="352">
        <f>SUMPRODUCT(LEN($AD812:$AD815)-LEN(SUBSTITUTE($AD812:$AD815,"F", "")))</f>
        <v>0</v>
      </c>
      <c r="AR812" s="335">
        <f>SUMPRODUCT(LEN($AC812:$AC815)-LEN(SUBSTITUTE($AC812:$AC815,"F", "")))</f>
        <v>0</v>
      </c>
      <c r="AS812" s="349">
        <f>SUMPRODUCT(LEN($M812:$AA815)-LEN(SUBSTITUTE($M812:$AA815,"G", "")))</f>
        <v>0</v>
      </c>
      <c r="AT812" s="352">
        <f>SUMPRODUCT(LEN($AD812:$AD815)-LEN(SUBSTITUTE($AD812:$AD815,"G", "")))</f>
        <v>0</v>
      </c>
      <c r="AU812" s="335">
        <f>SUMPRODUCT(LEN($AC812:$AC815)-LEN(SUBSTITUTE($AC812:$AC815,"G", "")))</f>
        <v>0</v>
      </c>
      <c r="AV812" s="349">
        <f>SUMPRODUCT(LEN($L812:$AA815)-LEN(SUBSTITUTE($L812:$AA815,"M", "")))</f>
        <v>0</v>
      </c>
      <c r="AW812" s="362">
        <f>SUMPRODUCT(LEN($AD812:$AD815)-LEN(SUBSTITUTE($AD812:$AD815,"M", "")))</f>
        <v>0</v>
      </c>
      <c r="AX812" s="374">
        <f>SUMPRODUCT(LEN($AC812:$AC815)-LEN(SUBSTITUTE($AC812:$AC815,"M", "")))</f>
        <v>0</v>
      </c>
      <c r="AY812" s="416">
        <f>SUMPRODUCT(LEN($AE812:$AE815)-LEN(SUBSTITUTE($AE812:$AE815,"S", "")))</f>
        <v>0</v>
      </c>
      <c r="AZ812" s="410">
        <f>SUMPRODUCT(LEN($AE812:$AE815)-LEN(SUBSTITUTE($AE812:$AE815,"F", "")))</f>
        <v>0</v>
      </c>
      <c r="BA812" s="410">
        <f>SUMPRODUCT(LEN($AE812:$AE815)-LEN(SUBSTITUTE($AE812:$AE815,"G", "")))</f>
        <v>0</v>
      </c>
      <c r="BB812" s="413">
        <f>SUMPRODUCT(LEN($AE812:$AE815)-LEN(SUBSTITUTE($AE812:$AE815,"M", "")))</f>
        <v>0</v>
      </c>
    </row>
    <row r="813" spans="2:62" ht="28.15" customHeight="1" thickBot="1" x14ac:dyDescent="0.25">
      <c r="B813" s="30"/>
      <c r="C813" s="339"/>
      <c r="D813" s="221"/>
      <c r="E813" s="195"/>
      <c r="F813" s="195"/>
      <c r="G813" s="194"/>
      <c r="H813" s="359"/>
      <c r="I813" s="391"/>
      <c r="J813" s="391"/>
      <c r="K813" s="391"/>
      <c r="L813" s="33" t="s">
        <v>122</v>
      </c>
      <c r="M813" s="55"/>
      <c r="N813" s="33" t="s">
        <v>121</v>
      </c>
      <c r="O813" s="55"/>
      <c r="P813" s="33" t="s">
        <v>120</v>
      </c>
      <c r="Q813" s="55"/>
      <c r="R813" s="33" t="s">
        <v>119</v>
      </c>
      <c r="S813" s="55"/>
      <c r="T813" s="33" t="s">
        <v>118</v>
      </c>
      <c r="U813" s="55"/>
      <c r="V813" s="33" t="s">
        <v>117</v>
      </c>
      <c r="W813" s="55"/>
      <c r="X813" s="33" t="s">
        <v>116</v>
      </c>
      <c r="Y813" s="55"/>
      <c r="Z813" s="33" t="s">
        <v>115</v>
      </c>
      <c r="AA813" s="55"/>
      <c r="AB813" s="193"/>
      <c r="AC813" s="55"/>
      <c r="AD813" s="193"/>
      <c r="AE813" s="22"/>
      <c r="AF813" s="422"/>
      <c r="AG813" s="422"/>
      <c r="AH813" s="278"/>
      <c r="AI813" s="306"/>
      <c r="AJ813" s="379"/>
      <c r="AK813" s="347"/>
      <c r="AL813" s="377"/>
      <c r="AM813" s="379"/>
      <c r="AN813" s="347"/>
      <c r="AO813" s="377"/>
      <c r="AP813" s="379"/>
      <c r="AQ813" s="347"/>
      <c r="AR813" s="377"/>
      <c r="AS813" s="379"/>
      <c r="AT813" s="347"/>
      <c r="AU813" s="377"/>
      <c r="AV813" s="379"/>
      <c r="AW813" s="372"/>
      <c r="AX813" s="375"/>
      <c r="AY813" s="417"/>
      <c r="AZ813" s="411"/>
      <c r="BA813" s="411"/>
      <c r="BB813" s="414"/>
    </row>
    <row r="814" spans="2:62" ht="28.15" customHeight="1" x14ac:dyDescent="0.2">
      <c r="B814" s="30"/>
      <c r="C814" s="340"/>
      <c r="D814" s="218"/>
      <c r="E814" s="192"/>
      <c r="F814" s="192"/>
      <c r="G814" s="191"/>
      <c r="H814" s="360"/>
      <c r="I814" s="392"/>
      <c r="J814" s="392"/>
      <c r="K814" s="392"/>
      <c r="L814" s="25" t="s">
        <v>114</v>
      </c>
      <c r="M814" s="114"/>
      <c r="N814" s="25" t="s">
        <v>112</v>
      </c>
      <c r="O814" s="114"/>
      <c r="P814" s="25" t="s">
        <v>111</v>
      </c>
      <c r="Q814" s="114"/>
      <c r="R814" s="25" t="s">
        <v>110</v>
      </c>
      <c r="S814" s="114"/>
      <c r="T814" s="25" t="s">
        <v>109</v>
      </c>
      <c r="U814" s="114"/>
      <c r="V814" s="25" t="s">
        <v>108</v>
      </c>
      <c r="W814" s="114"/>
      <c r="X814" s="25" t="s">
        <v>107</v>
      </c>
      <c r="Y814" s="114"/>
      <c r="Z814" s="25" t="s">
        <v>106</v>
      </c>
      <c r="AA814" s="114"/>
      <c r="AB814" s="190"/>
      <c r="AC814" s="114"/>
      <c r="AD814" s="190"/>
      <c r="AE814" s="22"/>
      <c r="AF814" s="422"/>
      <c r="AG814" s="422"/>
      <c r="AH814" s="278"/>
      <c r="AI814" s="306"/>
      <c r="AJ814" s="379"/>
      <c r="AK814" s="347"/>
      <c r="AL814" s="377"/>
      <c r="AM814" s="379"/>
      <c r="AN814" s="347"/>
      <c r="AO814" s="377"/>
      <c r="AP814" s="379"/>
      <c r="AQ814" s="347"/>
      <c r="AR814" s="377"/>
      <c r="AS814" s="379"/>
      <c r="AT814" s="347"/>
      <c r="AU814" s="377"/>
      <c r="AV814" s="379"/>
      <c r="AW814" s="372"/>
      <c r="AX814" s="375"/>
      <c r="AY814" s="417"/>
      <c r="AZ814" s="411"/>
      <c r="BA814" s="411"/>
      <c r="BB814" s="414"/>
    </row>
    <row r="815" spans="2:62" ht="28.15" customHeight="1" thickBot="1" x14ac:dyDescent="0.25">
      <c r="B815" s="30"/>
      <c r="C815" s="355"/>
      <c r="D815" s="246"/>
      <c r="E815" s="200"/>
      <c r="F815" s="200"/>
      <c r="G815" s="199"/>
      <c r="H815" s="361"/>
      <c r="I815" s="393"/>
      <c r="J815" s="393"/>
      <c r="K815" s="393"/>
      <c r="L815" s="50" t="s">
        <v>105</v>
      </c>
      <c r="M815" s="51"/>
      <c r="N815" s="50" t="s">
        <v>104</v>
      </c>
      <c r="O815" s="51"/>
      <c r="P815" s="50" t="s">
        <v>103</v>
      </c>
      <c r="Q815" s="51"/>
      <c r="R815" s="50" t="s">
        <v>102</v>
      </c>
      <c r="S815" s="51"/>
      <c r="T815" s="50">
        <v>20</v>
      </c>
      <c r="U815" s="51"/>
      <c r="V815" s="50" t="s">
        <v>101</v>
      </c>
      <c r="W815" s="51"/>
      <c r="X815" s="50" t="s">
        <v>100</v>
      </c>
      <c r="Y815" s="51"/>
      <c r="Z815" s="50" t="s">
        <v>99</v>
      </c>
      <c r="AA815" s="51"/>
      <c r="AB815" s="187"/>
      <c r="AC815" s="51"/>
      <c r="AD815" s="187"/>
      <c r="AE815" s="48"/>
      <c r="AF815" s="424"/>
      <c r="AG815" s="424"/>
      <c r="AH815" s="280"/>
      <c r="AI815" s="306"/>
      <c r="AJ815" s="380"/>
      <c r="AK815" s="381"/>
      <c r="AL815" s="378"/>
      <c r="AM815" s="380"/>
      <c r="AN815" s="381"/>
      <c r="AO815" s="378"/>
      <c r="AP815" s="380"/>
      <c r="AQ815" s="381"/>
      <c r="AR815" s="378"/>
      <c r="AS815" s="380"/>
      <c r="AT815" s="381"/>
      <c r="AU815" s="378"/>
      <c r="AV815" s="380"/>
      <c r="AW815" s="373"/>
      <c r="AX815" s="376"/>
      <c r="AY815" s="418"/>
      <c r="AZ815" s="412"/>
      <c r="BA815" s="412"/>
      <c r="BB815" s="415"/>
    </row>
    <row r="816" spans="2:62" ht="28.15" customHeight="1" x14ac:dyDescent="0.2">
      <c r="B816" s="30"/>
      <c r="C816" s="338">
        <v>3</v>
      </c>
      <c r="D816" s="212"/>
      <c r="E816" s="198"/>
      <c r="F816" s="198"/>
      <c r="G816" s="197"/>
      <c r="H816" s="358"/>
      <c r="I816" s="390"/>
      <c r="J816" s="390"/>
      <c r="K816" s="390"/>
      <c r="L816" s="42" t="s">
        <v>131</v>
      </c>
      <c r="M816" s="43"/>
      <c r="N816" s="42" t="s">
        <v>129</v>
      </c>
      <c r="O816" s="43"/>
      <c r="P816" s="42" t="s">
        <v>128</v>
      </c>
      <c r="Q816" s="43"/>
      <c r="R816" s="42" t="s">
        <v>127</v>
      </c>
      <c r="S816" s="43"/>
      <c r="T816" s="42" t="s">
        <v>126</v>
      </c>
      <c r="U816" s="43"/>
      <c r="V816" s="42" t="s">
        <v>125</v>
      </c>
      <c r="W816" s="43"/>
      <c r="X816" s="42" t="s">
        <v>124</v>
      </c>
      <c r="Y816" s="43"/>
      <c r="Z816" s="42" t="s">
        <v>123</v>
      </c>
      <c r="AA816" s="43"/>
      <c r="AB816" s="196"/>
      <c r="AC816" s="43"/>
      <c r="AD816" s="196"/>
      <c r="AE816" s="39"/>
      <c r="AF816" s="421"/>
      <c r="AG816" s="421"/>
      <c r="AH816" s="279"/>
      <c r="AI816" s="306"/>
      <c r="AJ816" s="349">
        <f>SUMPRODUCT(LEN($M816:$AA819)-LEN(SUBSTITUTE($M816:$AA819,"A", "")))</f>
        <v>0</v>
      </c>
      <c r="AK816" s="352">
        <f>SUMPRODUCT(LEN($AD816:$AD819)-LEN(SUBSTITUTE($AD816:$AD819,"A", "")))</f>
        <v>0</v>
      </c>
      <c r="AL816" s="335">
        <f>SUMPRODUCT(LEN($AC816:$AC819)-LEN(SUBSTITUTE($AC816:$AC819,"A", "")))</f>
        <v>0</v>
      </c>
      <c r="AM816" s="349">
        <f>SUMPRODUCT(LEN($M816:$AA819)-LEN(SUBSTITUTE($M816:$AA819,"S", "")))</f>
        <v>0</v>
      </c>
      <c r="AN816" s="352">
        <f>SUMPRODUCT(LEN($AD816:$AD819)-LEN(SUBSTITUTE($AD816:$AD819,"S", "")))</f>
        <v>0</v>
      </c>
      <c r="AO816" s="335">
        <f>SUMPRODUCT(LEN($AC816:$AC819)-LEN(SUBSTITUTE($AC816:$AC819,"S", "")))</f>
        <v>0</v>
      </c>
      <c r="AP816" s="349">
        <f>SUMPRODUCT(LEN($M816:$AA819)-LEN(SUBSTITUTE($M816:$AA819,"F", "")))</f>
        <v>0</v>
      </c>
      <c r="AQ816" s="352">
        <f>SUMPRODUCT(LEN($AD816:$AD819)-LEN(SUBSTITUTE($AD816:$AD819,"F", "")))</f>
        <v>0</v>
      </c>
      <c r="AR816" s="335">
        <f>SUMPRODUCT(LEN($AC816:$AC819)-LEN(SUBSTITUTE($AC816:$AC819,"F", "")))</f>
        <v>0</v>
      </c>
      <c r="AS816" s="349">
        <f>SUMPRODUCT(LEN($M816:$AA819)-LEN(SUBSTITUTE($M816:$AA819,"G", "")))</f>
        <v>0</v>
      </c>
      <c r="AT816" s="352">
        <f>SUMPRODUCT(LEN($AD816:$AD819)-LEN(SUBSTITUTE($AD816:$AD819,"G", "")))</f>
        <v>0</v>
      </c>
      <c r="AU816" s="335">
        <f>SUMPRODUCT(LEN($AC816:$AC819)-LEN(SUBSTITUTE($AC816:$AC819,"G", "")))</f>
        <v>0</v>
      </c>
      <c r="AV816" s="349">
        <f>SUMPRODUCT(LEN($L816:$AA819)-LEN(SUBSTITUTE($L816:$AA819,"M", "")))</f>
        <v>0</v>
      </c>
      <c r="AW816" s="362">
        <f>SUMPRODUCT(LEN($AD816:$AD819)-LEN(SUBSTITUTE($AD816:$AD819,"M", "")))</f>
        <v>0</v>
      </c>
      <c r="AX816" s="374">
        <f>SUMPRODUCT(LEN($AC816:$AC819)-LEN(SUBSTITUTE($AC816:$AC819,"M", "")))</f>
        <v>0</v>
      </c>
      <c r="AY816" s="416">
        <f>SUMPRODUCT(LEN($AE816:$AE819)-LEN(SUBSTITUTE($AE816:$AE819,"S", "")))</f>
        <v>0</v>
      </c>
      <c r="AZ816" s="410">
        <f>SUMPRODUCT(LEN($AE816:$AE819)-LEN(SUBSTITUTE($AE816:$AE819,"F", "")))</f>
        <v>0</v>
      </c>
      <c r="BA816" s="410">
        <f>SUMPRODUCT(LEN($AE816:$AE819)-LEN(SUBSTITUTE($AE816:$AE819,"G", "")))</f>
        <v>0</v>
      </c>
      <c r="BB816" s="413">
        <f>SUMPRODUCT(LEN($AE816:$AE819)-LEN(SUBSTITUTE($AE816:$AE819,"M", "")))</f>
        <v>0</v>
      </c>
    </row>
    <row r="817" spans="2:62" ht="28.15" customHeight="1" thickBot="1" x14ac:dyDescent="0.25">
      <c r="B817" s="30"/>
      <c r="C817" s="339"/>
      <c r="D817" s="221"/>
      <c r="E817" s="195"/>
      <c r="F817" s="195"/>
      <c r="G817" s="194"/>
      <c r="H817" s="359"/>
      <c r="I817" s="391"/>
      <c r="J817" s="391"/>
      <c r="K817" s="391"/>
      <c r="L817" s="33" t="s">
        <v>122</v>
      </c>
      <c r="M817" s="55"/>
      <c r="N817" s="33" t="s">
        <v>121</v>
      </c>
      <c r="O817" s="55"/>
      <c r="P817" s="33" t="s">
        <v>120</v>
      </c>
      <c r="Q817" s="55"/>
      <c r="R817" s="33" t="s">
        <v>119</v>
      </c>
      <c r="S817" s="55"/>
      <c r="T817" s="33" t="s">
        <v>118</v>
      </c>
      <c r="U817" s="55"/>
      <c r="V817" s="33" t="s">
        <v>117</v>
      </c>
      <c r="W817" s="55"/>
      <c r="X817" s="33" t="s">
        <v>116</v>
      </c>
      <c r="Y817" s="55"/>
      <c r="Z817" s="33" t="s">
        <v>115</v>
      </c>
      <c r="AA817" s="55"/>
      <c r="AB817" s="193"/>
      <c r="AC817" s="55"/>
      <c r="AD817" s="193"/>
      <c r="AE817" s="22"/>
      <c r="AF817" s="422"/>
      <c r="AG817" s="422"/>
      <c r="AH817" s="278"/>
      <c r="AI817" s="306"/>
      <c r="AJ817" s="379"/>
      <c r="AK817" s="347"/>
      <c r="AL817" s="377"/>
      <c r="AM817" s="379"/>
      <c r="AN817" s="347"/>
      <c r="AO817" s="377"/>
      <c r="AP817" s="379"/>
      <c r="AQ817" s="347"/>
      <c r="AR817" s="377"/>
      <c r="AS817" s="379"/>
      <c r="AT817" s="347"/>
      <c r="AU817" s="377"/>
      <c r="AV817" s="379"/>
      <c r="AW817" s="372"/>
      <c r="AX817" s="375"/>
      <c r="AY817" s="417"/>
      <c r="AZ817" s="411"/>
      <c r="BA817" s="411"/>
      <c r="BB817" s="414"/>
    </row>
    <row r="818" spans="2:62" ht="28.15" customHeight="1" x14ac:dyDescent="0.2">
      <c r="B818" s="30"/>
      <c r="C818" s="340"/>
      <c r="D818" s="218"/>
      <c r="E818" s="192"/>
      <c r="F818" s="192"/>
      <c r="G818" s="191"/>
      <c r="H818" s="360"/>
      <c r="I818" s="392"/>
      <c r="J818" s="392"/>
      <c r="K818" s="392"/>
      <c r="L818" s="25" t="s">
        <v>114</v>
      </c>
      <c r="M818" s="114"/>
      <c r="N818" s="25" t="s">
        <v>112</v>
      </c>
      <c r="O818" s="114"/>
      <c r="P818" s="25" t="s">
        <v>111</v>
      </c>
      <c r="Q818" s="114"/>
      <c r="R818" s="25" t="s">
        <v>110</v>
      </c>
      <c r="S818" s="114"/>
      <c r="T818" s="25" t="s">
        <v>109</v>
      </c>
      <c r="U818" s="114"/>
      <c r="V818" s="25" t="s">
        <v>108</v>
      </c>
      <c r="W818" s="114"/>
      <c r="X818" s="25" t="s">
        <v>107</v>
      </c>
      <c r="Y818" s="114"/>
      <c r="Z818" s="25" t="s">
        <v>106</v>
      </c>
      <c r="AA818" s="114"/>
      <c r="AB818" s="190"/>
      <c r="AC818" s="114"/>
      <c r="AD818" s="190"/>
      <c r="AE818" s="22"/>
      <c r="AF818" s="422"/>
      <c r="AG818" s="422"/>
      <c r="AH818" s="278"/>
      <c r="AI818" s="306"/>
      <c r="AJ818" s="379"/>
      <c r="AK818" s="347"/>
      <c r="AL818" s="377"/>
      <c r="AM818" s="379"/>
      <c r="AN818" s="347"/>
      <c r="AO818" s="377"/>
      <c r="AP818" s="379"/>
      <c r="AQ818" s="347"/>
      <c r="AR818" s="377"/>
      <c r="AS818" s="379"/>
      <c r="AT818" s="347"/>
      <c r="AU818" s="377"/>
      <c r="AV818" s="379"/>
      <c r="AW818" s="372"/>
      <c r="AX818" s="375"/>
      <c r="AY818" s="417"/>
      <c r="AZ818" s="411"/>
      <c r="BA818" s="411"/>
      <c r="BB818" s="414"/>
    </row>
    <row r="819" spans="2:62" ht="28.15" customHeight="1" thickBot="1" x14ac:dyDescent="0.25">
      <c r="B819" s="20"/>
      <c r="C819" s="341"/>
      <c r="D819" s="215"/>
      <c r="E819" s="189"/>
      <c r="F819" s="189"/>
      <c r="G819" s="188"/>
      <c r="H819" s="361"/>
      <c r="I819" s="394"/>
      <c r="J819" s="394"/>
      <c r="K819" s="394"/>
      <c r="L819" s="15" t="s">
        <v>105</v>
      </c>
      <c r="M819" s="16"/>
      <c r="N819" s="15" t="s">
        <v>104</v>
      </c>
      <c r="O819" s="16"/>
      <c r="P819" s="15" t="s">
        <v>103</v>
      </c>
      <c r="Q819" s="16"/>
      <c r="R819" s="15" t="s">
        <v>102</v>
      </c>
      <c r="S819" s="16"/>
      <c r="T819" s="15">
        <v>20</v>
      </c>
      <c r="U819" s="16"/>
      <c r="V819" s="15" t="s">
        <v>101</v>
      </c>
      <c r="W819" s="16"/>
      <c r="X819" s="15" t="s">
        <v>100</v>
      </c>
      <c r="Y819" s="16"/>
      <c r="Z819" s="15" t="s">
        <v>99</v>
      </c>
      <c r="AA819" s="16"/>
      <c r="AB819" s="187"/>
      <c r="AC819" s="16"/>
      <c r="AD819" s="186"/>
      <c r="AE819" s="11"/>
      <c r="AF819" s="423"/>
      <c r="AG819" s="423"/>
      <c r="AH819" s="277"/>
      <c r="AI819" s="306"/>
      <c r="AJ819" s="380"/>
      <c r="AK819" s="381"/>
      <c r="AL819" s="378"/>
      <c r="AM819" s="380"/>
      <c r="AN819" s="381"/>
      <c r="AO819" s="378"/>
      <c r="AP819" s="380"/>
      <c r="AQ819" s="381"/>
      <c r="AR819" s="378"/>
      <c r="AS819" s="380"/>
      <c r="AT819" s="381"/>
      <c r="AU819" s="378"/>
      <c r="AV819" s="380"/>
      <c r="AW819" s="373"/>
      <c r="AX819" s="376"/>
      <c r="AY819" s="418"/>
      <c r="AZ819" s="412"/>
      <c r="BA819" s="412"/>
      <c r="BB819" s="415"/>
    </row>
    <row r="820" spans="2:62" ht="85.9" customHeight="1" thickTop="1" thickBot="1" x14ac:dyDescent="0.35">
      <c r="B820" s="113" t="s">
        <v>173</v>
      </c>
      <c r="C820" s="103" t="s">
        <v>172</v>
      </c>
      <c r="D820" s="108" t="s">
        <v>171</v>
      </c>
      <c r="E820" s="211" t="s">
        <v>170</v>
      </c>
      <c r="F820" s="210"/>
      <c r="G820" s="209"/>
      <c r="H820" s="109" t="s">
        <v>169</v>
      </c>
      <c r="I820" s="108" t="s">
        <v>96</v>
      </c>
      <c r="J820" s="108" t="s">
        <v>168</v>
      </c>
      <c r="K820" s="108" t="s">
        <v>97</v>
      </c>
      <c r="L820" s="365" t="s">
        <v>167</v>
      </c>
      <c r="M820" s="366"/>
      <c r="N820" s="365" t="s">
        <v>166</v>
      </c>
      <c r="O820" s="366"/>
      <c r="P820" s="365" t="s">
        <v>166</v>
      </c>
      <c r="Q820" s="367"/>
      <c r="R820" s="365" t="s">
        <v>166</v>
      </c>
      <c r="S820" s="367"/>
      <c r="T820" s="365" t="s">
        <v>166</v>
      </c>
      <c r="U820" s="367"/>
      <c r="V820" s="365" t="s">
        <v>166</v>
      </c>
      <c r="W820" s="367"/>
      <c r="X820" s="365" t="s">
        <v>166</v>
      </c>
      <c r="Y820" s="367"/>
      <c r="Z820" s="365" t="s">
        <v>166</v>
      </c>
      <c r="AA820" s="367"/>
      <c r="AB820" s="368" t="s">
        <v>165</v>
      </c>
      <c r="AC820" s="367"/>
      <c r="AD820" s="109" t="s">
        <v>164</v>
      </c>
      <c r="AE820" s="109" t="s">
        <v>163</v>
      </c>
      <c r="AF820" s="108" t="s">
        <v>162</v>
      </c>
      <c r="AG820" s="108" t="s">
        <v>161</v>
      </c>
      <c r="AH820" s="286" t="s">
        <v>160</v>
      </c>
      <c r="AI820" s="293"/>
      <c r="AJ820" s="104" t="s">
        <v>159</v>
      </c>
      <c r="AK820" s="103" t="s">
        <v>158</v>
      </c>
      <c r="AL820" s="102" t="s">
        <v>157</v>
      </c>
      <c r="AM820" s="104" t="s">
        <v>156</v>
      </c>
      <c r="AN820" s="103" t="s">
        <v>155</v>
      </c>
      <c r="AO820" s="102" t="s">
        <v>154</v>
      </c>
      <c r="AP820" s="104" t="s">
        <v>153</v>
      </c>
      <c r="AQ820" s="103" t="s">
        <v>152</v>
      </c>
      <c r="AR820" s="105" t="s">
        <v>151</v>
      </c>
      <c r="AS820" s="104" t="s">
        <v>150</v>
      </c>
      <c r="AT820" s="103" t="s">
        <v>149</v>
      </c>
      <c r="AU820" s="102" t="s">
        <v>148</v>
      </c>
      <c r="AV820" s="104" t="s">
        <v>147</v>
      </c>
      <c r="AW820" s="103" t="s">
        <v>146</v>
      </c>
      <c r="AX820" s="102" t="s">
        <v>145</v>
      </c>
      <c r="AY820" s="101" t="s">
        <v>144</v>
      </c>
      <c r="AZ820" s="100" t="s">
        <v>143</v>
      </c>
      <c r="BA820" s="100" t="s">
        <v>142</v>
      </c>
      <c r="BB820" s="99" t="s">
        <v>141</v>
      </c>
    </row>
    <row r="821" spans="2:62" ht="48" thickBot="1" x14ac:dyDescent="0.3">
      <c r="B821" s="98" t="s">
        <v>186</v>
      </c>
      <c r="C821" s="97"/>
      <c r="D821" s="208">
        <v>245</v>
      </c>
      <c r="E821" s="425">
        <v>10259</v>
      </c>
      <c r="F821" s="426"/>
      <c r="G821" s="427"/>
      <c r="H821" s="95" t="s">
        <v>139</v>
      </c>
      <c r="I821" s="94"/>
      <c r="J821" s="94"/>
      <c r="K821" s="93"/>
      <c r="L821" s="92"/>
      <c r="M821" s="88"/>
      <c r="N821" s="92"/>
      <c r="O821" s="88"/>
      <c r="P821" s="92"/>
      <c r="Q821" s="88"/>
      <c r="R821" s="92"/>
      <c r="S821" s="88"/>
      <c r="T821" s="92"/>
      <c r="U821" s="88"/>
      <c r="V821" s="92"/>
      <c r="W821" s="88"/>
      <c r="X821" s="92"/>
      <c r="Y821" s="88"/>
      <c r="Z821" s="92"/>
      <c r="AA821" s="207"/>
      <c r="AB821" s="90" t="s">
        <v>138</v>
      </c>
      <c r="AC821" s="88"/>
      <c r="AD821" s="88"/>
      <c r="AE821" s="88"/>
      <c r="AF821" s="87"/>
      <c r="AG821" s="87"/>
      <c r="AH821" s="285"/>
      <c r="AI821" s="66" t="s">
        <v>137</v>
      </c>
      <c r="AJ821" s="85">
        <f t="shared" ref="AJ821:BB821" si="108">SUM(AJ823:AJ834)</f>
        <v>65</v>
      </c>
      <c r="AK821" s="84">
        <f t="shared" si="108"/>
        <v>8</v>
      </c>
      <c r="AL821" s="83">
        <f t="shared" si="108"/>
        <v>0</v>
      </c>
      <c r="AM821" s="85">
        <f t="shared" si="108"/>
        <v>24</v>
      </c>
      <c r="AN821" s="84">
        <f t="shared" si="108"/>
        <v>1</v>
      </c>
      <c r="AO821" s="83">
        <f t="shared" si="108"/>
        <v>0</v>
      </c>
      <c r="AP821" s="85">
        <f t="shared" si="108"/>
        <v>0</v>
      </c>
      <c r="AQ821" s="84">
        <f t="shared" si="108"/>
        <v>0</v>
      </c>
      <c r="AR821" s="83">
        <f t="shared" si="108"/>
        <v>0</v>
      </c>
      <c r="AS821" s="85">
        <f t="shared" si="108"/>
        <v>28</v>
      </c>
      <c r="AT821" s="84">
        <f t="shared" si="108"/>
        <v>8</v>
      </c>
      <c r="AU821" s="83">
        <f t="shared" si="108"/>
        <v>0</v>
      </c>
      <c r="AV821" s="85">
        <f t="shared" si="108"/>
        <v>1</v>
      </c>
      <c r="AW821" s="84">
        <f t="shared" si="108"/>
        <v>0</v>
      </c>
      <c r="AX821" s="83">
        <f t="shared" si="108"/>
        <v>0</v>
      </c>
      <c r="AY821" s="82">
        <f t="shared" si="108"/>
        <v>0</v>
      </c>
      <c r="AZ821" s="81">
        <f t="shared" si="108"/>
        <v>0</v>
      </c>
      <c r="BA821" s="81">
        <f t="shared" si="108"/>
        <v>1</v>
      </c>
      <c r="BB821" s="80">
        <f t="shared" si="108"/>
        <v>0</v>
      </c>
      <c r="BC821" s="79" t="s">
        <v>136</v>
      </c>
      <c r="BF821" s="5">
        <f>SUM(AJ821:AL821)/$BG$5</f>
        <v>73</v>
      </c>
      <c r="BG821" s="5">
        <f>SUM(AM821:AO821,AY821)/$BG$5</f>
        <v>25</v>
      </c>
      <c r="BH821" s="5">
        <f>SUM(AP821:AR821,AZ821)/$BG$5</f>
        <v>0</v>
      </c>
      <c r="BI821" s="5">
        <f>SUM(AS821:AU821,BA821)/$BG$5</f>
        <v>37</v>
      </c>
      <c r="BJ821" s="5">
        <f>SUM(AV821:AX821,BB821)/$BG$5</f>
        <v>1</v>
      </c>
    </row>
    <row r="822" spans="2:62" ht="37.5" thickBot="1" x14ac:dyDescent="0.3">
      <c r="B822" s="78"/>
      <c r="C822" s="77"/>
      <c r="D822" s="206"/>
      <c r="E822" s="205"/>
      <c r="F822" s="205"/>
      <c r="G822" s="204"/>
      <c r="H822" s="73"/>
      <c r="I822" s="70"/>
      <c r="J822" s="70"/>
      <c r="K822" s="72"/>
      <c r="L822" s="70"/>
      <c r="M822" s="69"/>
      <c r="N822" s="70"/>
      <c r="O822" s="69"/>
      <c r="P822" s="70"/>
      <c r="Q822" s="69"/>
      <c r="R822" s="70"/>
      <c r="S822" s="69"/>
      <c r="T822" s="70"/>
      <c r="U822" s="69"/>
      <c r="V822" s="70"/>
      <c r="W822" s="69"/>
      <c r="X822" s="70"/>
      <c r="Y822" s="69"/>
      <c r="Z822" s="70"/>
      <c r="AA822" s="69"/>
      <c r="AB822" s="71"/>
      <c r="AC822" s="69"/>
      <c r="AD822" s="69"/>
      <c r="AE822" s="69"/>
      <c r="AF822" s="68"/>
      <c r="AG822" s="68"/>
      <c r="AH822" s="285"/>
      <c r="AI822" s="66" t="s">
        <v>135</v>
      </c>
      <c r="AJ822" s="65">
        <f t="shared" ref="AJ822:BB822" si="109">AJ821/3</f>
        <v>21.666666666666668</v>
      </c>
      <c r="AK822" s="64">
        <f t="shared" si="109"/>
        <v>2.6666666666666665</v>
      </c>
      <c r="AL822" s="63">
        <f t="shared" si="109"/>
        <v>0</v>
      </c>
      <c r="AM822" s="65">
        <f t="shared" si="109"/>
        <v>8</v>
      </c>
      <c r="AN822" s="64">
        <f t="shared" si="109"/>
        <v>0.33333333333333331</v>
      </c>
      <c r="AO822" s="63">
        <f t="shared" si="109"/>
        <v>0</v>
      </c>
      <c r="AP822" s="65">
        <f t="shared" si="109"/>
        <v>0</v>
      </c>
      <c r="AQ822" s="64">
        <f t="shared" si="109"/>
        <v>0</v>
      </c>
      <c r="AR822" s="63">
        <f t="shared" si="109"/>
        <v>0</v>
      </c>
      <c r="AS822" s="65">
        <f t="shared" si="109"/>
        <v>9.3333333333333339</v>
      </c>
      <c r="AT822" s="64">
        <f t="shared" si="109"/>
        <v>2.6666666666666665</v>
      </c>
      <c r="AU822" s="63">
        <f t="shared" si="109"/>
        <v>0</v>
      </c>
      <c r="AV822" s="65">
        <f t="shared" si="109"/>
        <v>0.33333333333333331</v>
      </c>
      <c r="AW822" s="64">
        <f t="shared" si="109"/>
        <v>0</v>
      </c>
      <c r="AX822" s="63">
        <f t="shared" si="109"/>
        <v>0</v>
      </c>
      <c r="AY822" s="62">
        <f t="shared" si="109"/>
        <v>0</v>
      </c>
      <c r="AZ822" s="61">
        <f t="shared" si="109"/>
        <v>0</v>
      </c>
      <c r="BA822" s="61">
        <f t="shared" si="109"/>
        <v>0.33333333333333331</v>
      </c>
      <c r="BB822" s="60">
        <f t="shared" si="109"/>
        <v>0</v>
      </c>
      <c r="BC822" s="59" t="s">
        <v>134</v>
      </c>
    </row>
    <row r="823" spans="2:62" ht="28.15" customHeight="1" x14ac:dyDescent="0.2">
      <c r="B823" s="30"/>
      <c r="C823" s="338">
        <v>1</v>
      </c>
      <c r="D823" s="239" t="s">
        <v>980</v>
      </c>
      <c r="E823" s="198"/>
      <c r="F823" s="198"/>
      <c r="G823" s="197"/>
      <c r="H823" s="358" t="s">
        <v>133</v>
      </c>
      <c r="I823" s="390">
        <v>161</v>
      </c>
      <c r="J823" s="390">
        <v>37</v>
      </c>
      <c r="K823" s="390">
        <v>6</v>
      </c>
      <c r="L823" s="42" t="s">
        <v>131</v>
      </c>
      <c r="M823" s="43" t="s">
        <v>1442</v>
      </c>
      <c r="N823" s="42" t="s">
        <v>129</v>
      </c>
      <c r="O823" s="43" t="s">
        <v>357</v>
      </c>
      <c r="P823" s="42" t="s">
        <v>128</v>
      </c>
      <c r="Q823" s="43" t="s">
        <v>527</v>
      </c>
      <c r="R823" s="42" t="s">
        <v>127</v>
      </c>
      <c r="S823" s="43" t="s">
        <v>458</v>
      </c>
      <c r="T823" s="42" t="s">
        <v>126</v>
      </c>
      <c r="U823" s="43" t="s">
        <v>1571</v>
      </c>
      <c r="V823" s="42" t="s">
        <v>125</v>
      </c>
      <c r="W823" s="43" t="s">
        <v>732</v>
      </c>
      <c r="X823" s="42" t="s">
        <v>124</v>
      </c>
      <c r="Y823" s="43" t="s">
        <v>353</v>
      </c>
      <c r="Z823" s="42" t="s">
        <v>123</v>
      </c>
      <c r="AA823" s="43" t="s">
        <v>130</v>
      </c>
      <c r="AB823" s="196"/>
      <c r="AC823" s="43"/>
      <c r="AD823" s="196" t="s">
        <v>714</v>
      </c>
      <c r="AE823" s="58" t="s">
        <v>496</v>
      </c>
      <c r="AF823" s="421"/>
      <c r="AG823" s="421"/>
      <c r="AH823" s="279"/>
      <c r="AI823" s="306"/>
      <c r="AJ823" s="349">
        <f>SUMPRODUCT(LEN($M823:$AA826)-LEN(SUBSTITUTE($M823:$AA826,"A", "")))</f>
        <v>65</v>
      </c>
      <c r="AK823" s="352">
        <f>SUMPRODUCT(LEN($AD823:$AD826)-LEN(SUBSTITUTE($AD823:$AD826,"A", "")))</f>
        <v>8</v>
      </c>
      <c r="AL823" s="335">
        <f>SUMPRODUCT(LEN($AC823:$AC826)-LEN(SUBSTITUTE($AC823:$AC826,"A", "")))</f>
        <v>0</v>
      </c>
      <c r="AM823" s="349">
        <f>SUMPRODUCT(LEN($M823:$AA826)-LEN(SUBSTITUTE($M823:$AA826,"S", "")))</f>
        <v>24</v>
      </c>
      <c r="AN823" s="352">
        <f>SUMPRODUCT(LEN($AD823:$AD826)-LEN(SUBSTITUTE($AD823:$AD826,"S", "")))</f>
        <v>1</v>
      </c>
      <c r="AO823" s="335">
        <f>SUMPRODUCT(LEN($AC823:$AC826)-LEN(SUBSTITUTE($AC823:$AC826,"S", "")))</f>
        <v>0</v>
      </c>
      <c r="AP823" s="349">
        <f>SUMPRODUCT(LEN($M823:$AA826)-LEN(SUBSTITUTE($M823:$AA826,"F", "")))</f>
        <v>0</v>
      </c>
      <c r="AQ823" s="352">
        <f>SUMPRODUCT(LEN($AD823:$AD826)-LEN(SUBSTITUTE($AD823:$AD826,"F", "")))</f>
        <v>0</v>
      </c>
      <c r="AR823" s="335">
        <f>SUMPRODUCT(LEN($AC823:$AC826)-LEN(SUBSTITUTE($AC823:$AC826,"F", "")))</f>
        <v>0</v>
      </c>
      <c r="AS823" s="349">
        <f>SUMPRODUCT(LEN($M823:$AA826)-LEN(SUBSTITUTE($M823:$AA826,"G", "")))</f>
        <v>28</v>
      </c>
      <c r="AT823" s="352">
        <f>SUMPRODUCT(LEN($AD823:$AD826)-LEN(SUBSTITUTE($AD823:$AD826,"G", "")))</f>
        <v>8</v>
      </c>
      <c r="AU823" s="335">
        <f>SUMPRODUCT(LEN($AC823:$AC826)-LEN(SUBSTITUTE($AC823:$AC826,"G", "")))</f>
        <v>0</v>
      </c>
      <c r="AV823" s="349">
        <f>SUMPRODUCT(LEN($L823:$AA826)-LEN(SUBSTITUTE($L823:$AA826,"M", "")))</f>
        <v>1</v>
      </c>
      <c r="AW823" s="362">
        <f>SUMPRODUCT(LEN($AD823:$AD826)-LEN(SUBSTITUTE($AD823:$AD826,"M", "")))</f>
        <v>0</v>
      </c>
      <c r="AX823" s="374">
        <f>SUMPRODUCT(LEN($AC823:$AC826)-LEN(SUBSTITUTE($AC823:$AC826,"M", "")))</f>
        <v>0</v>
      </c>
      <c r="AY823" s="416">
        <f>SUMPRODUCT(LEN($AE823:$AE826)-LEN(SUBSTITUTE($AE823:$AE826,"S", "")))</f>
        <v>0</v>
      </c>
      <c r="AZ823" s="410">
        <f>SUMPRODUCT(LEN($AE823:$AE826)-LEN(SUBSTITUTE($AE823:$AE826,"F", "")))</f>
        <v>0</v>
      </c>
      <c r="BA823" s="410">
        <f>SUMPRODUCT(LEN($AE823:$AE826)-LEN(SUBSTITUTE($AE823:$AE826,"G", "")))</f>
        <v>1</v>
      </c>
      <c r="BB823" s="413">
        <f>SUMPRODUCT(LEN($AE823:$AE826)-LEN(SUBSTITUTE($AE823:$AE826,"M", "")))</f>
        <v>0</v>
      </c>
    </row>
    <row r="824" spans="2:62" ht="28.15" customHeight="1" thickBot="1" x14ac:dyDescent="0.25">
      <c r="B824" s="30"/>
      <c r="C824" s="339"/>
      <c r="D824" s="221"/>
      <c r="E824" s="195"/>
      <c r="F824" s="195"/>
      <c r="G824" s="194"/>
      <c r="H824" s="359"/>
      <c r="I824" s="391"/>
      <c r="J824" s="391"/>
      <c r="K824" s="391"/>
      <c r="L824" s="33" t="s">
        <v>122</v>
      </c>
      <c r="M824" s="55" t="s">
        <v>132</v>
      </c>
      <c r="N824" s="33" t="s">
        <v>121</v>
      </c>
      <c r="O824" s="55" t="s">
        <v>984</v>
      </c>
      <c r="P824" s="33" t="s">
        <v>120</v>
      </c>
      <c r="Q824" s="55" t="s">
        <v>984</v>
      </c>
      <c r="R824" s="33" t="s">
        <v>119</v>
      </c>
      <c r="S824" s="55" t="s">
        <v>1396</v>
      </c>
      <c r="T824" s="33" t="s">
        <v>118</v>
      </c>
      <c r="U824" s="55" t="s">
        <v>1042</v>
      </c>
      <c r="V824" s="33" t="s">
        <v>117</v>
      </c>
      <c r="W824" s="55" t="s">
        <v>704</v>
      </c>
      <c r="X824" s="33" t="s">
        <v>116</v>
      </c>
      <c r="Y824" s="55" t="s">
        <v>498</v>
      </c>
      <c r="Z824" s="33" t="s">
        <v>115</v>
      </c>
      <c r="AA824" s="55" t="s">
        <v>130</v>
      </c>
      <c r="AB824" s="193"/>
      <c r="AC824" s="55"/>
      <c r="AD824" s="193" t="s">
        <v>1570</v>
      </c>
      <c r="AE824" s="57"/>
      <c r="AF824" s="422"/>
      <c r="AG824" s="422"/>
      <c r="AH824" s="278"/>
      <c r="AI824" s="306"/>
      <c r="AJ824" s="379"/>
      <c r="AK824" s="347"/>
      <c r="AL824" s="377"/>
      <c r="AM824" s="379"/>
      <c r="AN824" s="347"/>
      <c r="AO824" s="377"/>
      <c r="AP824" s="379"/>
      <c r="AQ824" s="347"/>
      <c r="AR824" s="377"/>
      <c r="AS824" s="379"/>
      <c r="AT824" s="347"/>
      <c r="AU824" s="377"/>
      <c r="AV824" s="379"/>
      <c r="AW824" s="372"/>
      <c r="AX824" s="375"/>
      <c r="AY824" s="417"/>
      <c r="AZ824" s="411"/>
      <c r="BA824" s="411"/>
      <c r="BB824" s="414"/>
    </row>
    <row r="825" spans="2:62" ht="28.15" customHeight="1" x14ac:dyDescent="0.2">
      <c r="B825" s="30"/>
      <c r="C825" s="340"/>
      <c r="D825" s="218"/>
      <c r="E825" s="192"/>
      <c r="F825" s="192"/>
      <c r="G825" s="191"/>
      <c r="H825" s="360">
        <v>246</v>
      </c>
      <c r="I825" s="392"/>
      <c r="J825" s="392"/>
      <c r="K825" s="392"/>
      <c r="L825" s="25" t="s">
        <v>114</v>
      </c>
      <c r="M825" s="114" t="s">
        <v>179</v>
      </c>
      <c r="N825" s="25" t="s">
        <v>112</v>
      </c>
      <c r="O825" s="114" t="s">
        <v>357</v>
      </c>
      <c r="P825" s="25" t="s">
        <v>111</v>
      </c>
      <c r="Q825" s="114" t="s">
        <v>527</v>
      </c>
      <c r="R825" s="25" t="s">
        <v>110</v>
      </c>
      <c r="S825" s="114" t="s">
        <v>1112</v>
      </c>
      <c r="T825" s="25" t="s">
        <v>109</v>
      </c>
      <c r="U825" s="114" t="s">
        <v>1175</v>
      </c>
      <c r="V825" s="25" t="s">
        <v>108</v>
      </c>
      <c r="W825" s="114" t="s">
        <v>588</v>
      </c>
      <c r="X825" s="25" t="s">
        <v>107</v>
      </c>
      <c r="Y825" s="114" t="s">
        <v>354</v>
      </c>
      <c r="Z825" s="25" t="s">
        <v>106</v>
      </c>
      <c r="AA825" s="114" t="s">
        <v>130</v>
      </c>
      <c r="AB825" s="190"/>
      <c r="AC825" s="114"/>
      <c r="AD825" s="190"/>
      <c r="AE825" s="57"/>
      <c r="AF825" s="422"/>
      <c r="AG825" s="422"/>
      <c r="AH825" s="278"/>
      <c r="AI825" s="306"/>
      <c r="AJ825" s="379"/>
      <c r="AK825" s="347"/>
      <c r="AL825" s="377"/>
      <c r="AM825" s="379"/>
      <c r="AN825" s="347"/>
      <c r="AO825" s="377"/>
      <c r="AP825" s="379"/>
      <c r="AQ825" s="347"/>
      <c r="AR825" s="377"/>
      <c r="AS825" s="379"/>
      <c r="AT825" s="347"/>
      <c r="AU825" s="377"/>
      <c r="AV825" s="379"/>
      <c r="AW825" s="372"/>
      <c r="AX825" s="375"/>
      <c r="AY825" s="417"/>
      <c r="AZ825" s="411"/>
      <c r="BA825" s="411"/>
      <c r="BB825" s="414"/>
    </row>
    <row r="826" spans="2:62" ht="28.15" customHeight="1" thickBot="1" x14ac:dyDescent="0.25">
      <c r="B826" s="30"/>
      <c r="C826" s="355"/>
      <c r="D826" s="246"/>
      <c r="E826" s="200"/>
      <c r="F826" s="200"/>
      <c r="G826" s="199"/>
      <c r="H826" s="361"/>
      <c r="I826" s="393"/>
      <c r="J826" s="393"/>
      <c r="K826" s="393"/>
      <c r="L826" s="50" t="s">
        <v>105</v>
      </c>
      <c r="M826" s="51" t="s">
        <v>357</v>
      </c>
      <c r="N826" s="50" t="s">
        <v>104</v>
      </c>
      <c r="O826" s="51" t="s">
        <v>458</v>
      </c>
      <c r="P826" s="50" t="s">
        <v>103</v>
      </c>
      <c r="Q826" s="51" t="s">
        <v>1381</v>
      </c>
      <c r="R826" s="50" t="s">
        <v>102</v>
      </c>
      <c r="S826" s="51" t="s">
        <v>1569</v>
      </c>
      <c r="T826" s="50">
        <v>20</v>
      </c>
      <c r="U826" s="51" t="s">
        <v>1276</v>
      </c>
      <c r="V826" s="50" t="s">
        <v>101</v>
      </c>
      <c r="W826" s="51" t="s">
        <v>588</v>
      </c>
      <c r="X826" s="50" t="s">
        <v>100</v>
      </c>
      <c r="Y826" s="51" t="s">
        <v>354</v>
      </c>
      <c r="Z826" s="50" t="s">
        <v>99</v>
      </c>
      <c r="AA826" s="51"/>
      <c r="AB826" s="187"/>
      <c r="AC826" s="51"/>
      <c r="AD826" s="187"/>
      <c r="AE826" s="56"/>
      <c r="AF826" s="424"/>
      <c r="AG826" s="424"/>
      <c r="AH826" s="280"/>
      <c r="AI826" s="306"/>
      <c r="AJ826" s="380"/>
      <c r="AK826" s="381"/>
      <c r="AL826" s="378"/>
      <c r="AM826" s="380"/>
      <c r="AN826" s="381"/>
      <c r="AO826" s="378"/>
      <c r="AP826" s="380"/>
      <c r="AQ826" s="381"/>
      <c r="AR826" s="378"/>
      <c r="AS826" s="380"/>
      <c r="AT826" s="381"/>
      <c r="AU826" s="378"/>
      <c r="AV826" s="380"/>
      <c r="AW826" s="373"/>
      <c r="AX826" s="376"/>
      <c r="AY826" s="418"/>
      <c r="AZ826" s="412"/>
      <c r="BA826" s="412"/>
      <c r="BB826" s="415"/>
    </row>
    <row r="827" spans="2:62" ht="28.15" customHeight="1" x14ac:dyDescent="0.2">
      <c r="B827" s="30"/>
      <c r="C827" s="338">
        <v>2</v>
      </c>
      <c r="D827" s="212"/>
      <c r="E827" s="198"/>
      <c r="F827" s="198"/>
      <c r="G827" s="197"/>
      <c r="H827" s="358"/>
      <c r="I827" s="390"/>
      <c r="J827" s="390"/>
      <c r="K827" s="390"/>
      <c r="L827" s="42" t="s">
        <v>131</v>
      </c>
      <c r="M827" s="43"/>
      <c r="N827" s="42" t="s">
        <v>129</v>
      </c>
      <c r="O827" s="43"/>
      <c r="P827" s="42" t="s">
        <v>128</v>
      </c>
      <c r="Q827" s="43"/>
      <c r="R827" s="42" t="s">
        <v>127</v>
      </c>
      <c r="S827" s="43"/>
      <c r="T827" s="42" t="s">
        <v>126</v>
      </c>
      <c r="U827" s="43"/>
      <c r="V827" s="42" t="s">
        <v>125</v>
      </c>
      <c r="W827" s="43"/>
      <c r="X827" s="42" t="s">
        <v>124</v>
      </c>
      <c r="Y827" s="43"/>
      <c r="Z827" s="42" t="s">
        <v>123</v>
      </c>
      <c r="AA827" s="43"/>
      <c r="AB827" s="196"/>
      <c r="AC827" s="43"/>
      <c r="AD827" s="196"/>
      <c r="AE827" s="39"/>
      <c r="AF827" s="421"/>
      <c r="AG827" s="421"/>
      <c r="AH827" s="279"/>
      <c r="AI827" s="306"/>
      <c r="AJ827" s="349">
        <f>SUMPRODUCT(LEN($M827:$AA830)-LEN(SUBSTITUTE($M827:$AA830,"A", "")))</f>
        <v>0</v>
      </c>
      <c r="AK827" s="352">
        <f>SUMPRODUCT(LEN($AD827:$AD830)-LEN(SUBSTITUTE($AD827:$AD830,"A", "")))</f>
        <v>0</v>
      </c>
      <c r="AL827" s="335">
        <f>SUMPRODUCT(LEN($AC827:$AC830)-LEN(SUBSTITUTE($AC827:$AC830,"A", "")))</f>
        <v>0</v>
      </c>
      <c r="AM827" s="349">
        <f>SUMPRODUCT(LEN($M827:$AA830)-LEN(SUBSTITUTE($M827:$AA830,"S", "")))</f>
        <v>0</v>
      </c>
      <c r="AN827" s="352">
        <f>SUMPRODUCT(LEN($AD827:$AD830)-LEN(SUBSTITUTE($AD827:$AD830,"S", "")))</f>
        <v>0</v>
      </c>
      <c r="AO827" s="335">
        <f>SUMPRODUCT(LEN($AC827:$AC830)-LEN(SUBSTITUTE($AC827:$AC830,"S", "")))</f>
        <v>0</v>
      </c>
      <c r="AP827" s="349">
        <f>SUMPRODUCT(LEN($M827:$AA830)-LEN(SUBSTITUTE($M827:$AA830,"F", "")))</f>
        <v>0</v>
      </c>
      <c r="AQ827" s="352">
        <f>SUMPRODUCT(LEN($AD827:$AD830)-LEN(SUBSTITUTE($AD827:$AD830,"F", "")))</f>
        <v>0</v>
      </c>
      <c r="AR827" s="335">
        <f>SUMPRODUCT(LEN($AC827:$AC830)-LEN(SUBSTITUTE($AC827:$AC830,"F", "")))</f>
        <v>0</v>
      </c>
      <c r="AS827" s="349">
        <f>SUMPRODUCT(LEN($M827:$AA830)-LEN(SUBSTITUTE($M827:$AA830,"G", "")))</f>
        <v>0</v>
      </c>
      <c r="AT827" s="352">
        <f>SUMPRODUCT(LEN($AD827:$AD830)-LEN(SUBSTITUTE($AD827:$AD830,"G", "")))</f>
        <v>0</v>
      </c>
      <c r="AU827" s="335">
        <f>SUMPRODUCT(LEN($AC827:$AC830)-LEN(SUBSTITUTE($AC827:$AC830,"G", "")))</f>
        <v>0</v>
      </c>
      <c r="AV827" s="349">
        <f>SUMPRODUCT(LEN($L827:$AA830)-LEN(SUBSTITUTE($L827:$AA830,"M", "")))</f>
        <v>0</v>
      </c>
      <c r="AW827" s="362">
        <f>SUMPRODUCT(LEN($AD827:$AD830)-LEN(SUBSTITUTE($AD827:$AD830,"M", "")))</f>
        <v>0</v>
      </c>
      <c r="AX827" s="374">
        <f>SUMPRODUCT(LEN($AC827:$AC830)-LEN(SUBSTITUTE($AC827:$AC830,"M", "")))</f>
        <v>0</v>
      </c>
      <c r="AY827" s="416">
        <f>SUMPRODUCT(LEN($AE827:$AE830)-LEN(SUBSTITUTE($AE827:$AE830,"S", "")))</f>
        <v>0</v>
      </c>
      <c r="AZ827" s="410">
        <f>SUMPRODUCT(LEN($AE827:$AE830)-LEN(SUBSTITUTE($AE827:$AE830,"F", "")))</f>
        <v>0</v>
      </c>
      <c r="BA827" s="410">
        <f>SUMPRODUCT(LEN($AE827:$AE830)-LEN(SUBSTITUTE($AE827:$AE830,"G", "")))</f>
        <v>0</v>
      </c>
      <c r="BB827" s="413">
        <f>SUMPRODUCT(LEN($AE827:$AE830)-LEN(SUBSTITUTE($AE827:$AE830,"M", "")))</f>
        <v>0</v>
      </c>
    </row>
    <row r="828" spans="2:62" ht="28.15" customHeight="1" thickBot="1" x14ac:dyDescent="0.25">
      <c r="B828" s="30"/>
      <c r="C828" s="339"/>
      <c r="D828" s="221"/>
      <c r="E828" s="195"/>
      <c r="F828" s="195"/>
      <c r="G828" s="194"/>
      <c r="H828" s="359"/>
      <c r="I828" s="391"/>
      <c r="J828" s="391"/>
      <c r="K828" s="391"/>
      <c r="L828" s="33" t="s">
        <v>122</v>
      </c>
      <c r="M828" s="55"/>
      <c r="N828" s="33" t="s">
        <v>121</v>
      </c>
      <c r="O828" s="55"/>
      <c r="P828" s="33" t="s">
        <v>120</v>
      </c>
      <c r="Q828" s="55"/>
      <c r="R828" s="33" t="s">
        <v>119</v>
      </c>
      <c r="S828" s="55"/>
      <c r="T828" s="33" t="s">
        <v>118</v>
      </c>
      <c r="U828" s="55"/>
      <c r="V828" s="33" t="s">
        <v>117</v>
      </c>
      <c r="W828" s="55"/>
      <c r="X828" s="33" t="s">
        <v>116</v>
      </c>
      <c r="Y828" s="55"/>
      <c r="Z828" s="33" t="s">
        <v>115</v>
      </c>
      <c r="AA828" s="55"/>
      <c r="AB828" s="193"/>
      <c r="AC828" s="55"/>
      <c r="AD828" s="193"/>
      <c r="AE828" s="22"/>
      <c r="AF828" s="422"/>
      <c r="AG828" s="422"/>
      <c r="AH828" s="278"/>
      <c r="AI828" s="306"/>
      <c r="AJ828" s="379"/>
      <c r="AK828" s="347"/>
      <c r="AL828" s="377"/>
      <c r="AM828" s="379"/>
      <c r="AN828" s="347"/>
      <c r="AO828" s="377"/>
      <c r="AP828" s="379"/>
      <c r="AQ828" s="347"/>
      <c r="AR828" s="377"/>
      <c r="AS828" s="379"/>
      <c r="AT828" s="347"/>
      <c r="AU828" s="377"/>
      <c r="AV828" s="379"/>
      <c r="AW828" s="372"/>
      <c r="AX828" s="375"/>
      <c r="AY828" s="417"/>
      <c r="AZ828" s="411"/>
      <c r="BA828" s="411"/>
      <c r="BB828" s="414"/>
    </row>
    <row r="829" spans="2:62" ht="28.15" customHeight="1" x14ac:dyDescent="0.2">
      <c r="B829" s="30"/>
      <c r="C829" s="340"/>
      <c r="D829" s="218"/>
      <c r="E829" s="192"/>
      <c r="F829" s="192"/>
      <c r="G829" s="191"/>
      <c r="H829" s="360"/>
      <c r="I829" s="392"/>
      <c r="J829" s="392"/>
      <c r="K829" s="392"/>
      <c r="L829" s="25" t="s">
        <v>114</v>
      </c>
      <c r="M829" s="114"/>
      <c r="N829" s="25" t="s">
        <v>112</v>
      </c>
      <c r="O829" s="114"/>
      <c r="P829" s="25" t="s">
        <v>111</v>
      </c>
      <c r="Q829" s="114"/>
      <c r="R829" s="25" t="s">
        <v>110</v>
      </c>
      <c r="S829" s="114"/>
      <c r="T829" s="25" t="s">
        <v>109</v>
      </c>
      <c r="U829" s="114"/>
      <c r="V829" s="25" t="s">
        <v>108</v>
      </c>
      <c r="W829" s="114"/>
      <c r="X829" s="25" t="s">
        <v>107</v>
      </c>
      <c r="Y829" s="114"/>
      <c r="Z829" s="25" t="s">
        <v>106</v>
      </c>
      <c r="AA829" s="114"/>
      <c r="AB829" s="190"/>
      <c r="AC829" s="114"/>
      <c r="AD829" s="190"/>
      <c r="AE829" s="22"/>
      <c r="AF829" s="422"/>
      <c r="AG829" s="422"/>
      <c r="AH829" s="278"/>
      <c r="AI829" s="306"/>
      <c r="AJ829" s="379"/>
      <c r="AK829" s="347"/>
      <c r="AL829" s="377"/>
      <c r="AM829" s="379"/>
      <c r="AN829" s="347"/>
      <c r="AO829" s="377"/>
      <c r="AP829" s="379"/>
      <c r="AQ829" s="347"/>
      <c r="AR829" s="377"/>
      <c r="AS829" s="379"/>
      <c r="AT829" s="347"/>
      <c r="AU829" s="377"/>
      <c r="AV829" s="379"/>
      <c r="AW829" s="372"/>
      <c r="AX829" s="375"/>
      <c r="AY829" s="417"/>
      <c r="AZ829" s="411"/>
      <c r="BA829" s="411"/>
      <c r="BB829" s="414"/>
    </row>
    <row r="830" spans="2:62" ht="28.15" customHeight="1" thickBot="1" x14ac:dyDescent="0.25">
      <c r="B830" s="30"/>
      <c r="C830" s="355"/>
      <c r="D830" s="246"/>
      <c r="E830" s="200"/>
      <c r="F830" s="200"/>
      <c r="G830" s="199"/>
      <c r="H830" s="361"/>
      <c r="I830" s="393"/>
      <c r="J830" s="393"/>
      <c r="K830" s="393"/>
      <c r="L830" s="50" t="s">
        <v>105</v>
      </c>
      <c r="M830" s="51"/>
      <c r="N830" s="50" t="s">
        <v>104</v>
      </c>
      <c r="O830" s="51"/>
      <c r="P830" s="50" t="s">
        <v>103</v>
      </c>
      <c r="Q830" s="51"/>
      <c r="R830" s="50" t="s">
        <v>102</v>
      </c>
      <c r="S830" s="51"/>
      <c r="T830" s="50">
        <v>20</v>
      </c>
      <c r="U830" s="51"/>
      <c r="V830" s="50" t="s">
        <v>101</v>
      </c>
      <c r="W830" s="51"/>
      <c r="X830" s="50" t="s">
        <v>100</v>
      </c>
      <c r="Y830" s="51"/>
      <c r="Z830" s="50" t="s">
        <v>99</v>
      </c>
      <c r="AA830" s="51"/>
      <c r="AB830" s="187"/>
      <c r="AC830" s="51"/>
      <c r="AD830" s="187"/>
      <c r="AE830" s="48"/>
      <c r="AF830" s="424"/>
      <c r="AG830" s="424"/>
      <c r="AH830" s="280"/>
      <c r="AI830" s="306"/>
      <c r="AJ830" s="380"/>
      <c r="AK830" s="381"/>
      <c r="AL830" s="378"/>
      <c r="AM830" s="380"/>
      <c r="AN830" s="381"/>
      <c r="AO830" s="378"/>
      <c r="AP830" s="380"/>
      <c r="AQ830" s="381"/>
      <c r="AR830" s="378"/>
      <c r="AS830" s="380"/>
      <c r="AT830" s="381"/>
      <c r="AU830" s="378"/>
      <c r="AV830" s="380"/>
      <c r="AW830" s="373"/>
      <c r="AX830" s="376"/>
      <c r="AY830" s="418"/>
      <c r="AZ830" s="412"/>
      <c r="BA830" s="412"/>
      <c r="BB830" s="415"/>
    </row>
    <row r="831" spans="2:62" ht="28.15" customHeight="1" x14ac:dyDescent="0.2">
      <c r="B831" s="30"/>
      <c r="C831" s="338">
        <v>3</v>
      </c>
      <c r="D831" s="212"/>
      <c r="E831" s="198"/>
      <c r="F831" s="198"/>
      <c r="G831" s="197"/>
      <c r="H831" s="358"/>
      <c r="I831" s="390"/>
      <c r="J831" s="390"/>
      <c r="K831" s="390"/>
      <c r="L831" s="42" t="s">
        <v>131</v>
      </c>
      <c r="M831" s="43"/>
      <c r="N831" s="42" t="s">
        <v>129</v>
      </c>
      <c r="O831" s="43"/>
      <c r="P831" s="42" t="s">
        <v>128</v>
      </c>
      <c r="Q831" s="43"/>
      <c r="R831" s="42" t="s">
        <v>127</v>
      </c>
      <c r="S831" s="43"/>
      <c r="T831" s="42" t="s">
        <v>126</v>
      </c>
      <c r="U831" s="43"/>
      <c r="V831" s="42" t="s">
        <v>125</v>
      </c>
      <c r="W831" s="43"/>
      <c r="X831" s="42" t="s">
        <v>124</v>
      </c>
      <c r="Y831" s="43"/>
      <c r="Z831" s="42" t="s">
        <v>123</v>
      </c>
      <c r="AA831" s="43"/>
      <c r="AB831" s="196"/>
      <c r="AC831" s="43"/>
      <c r="AD831" s="196"/>
      <c r="AE831" s="39"/>
      <c r="AF831" s="421"/>
      <c r="AG831" s="421"/>
      <c r="AH831" s="279"/>
      <c r="AI831" s="306"/>
      <c r="AJ831" s="349">
        <f>SUMPRODUCT(LEN($M831:$AA834)-LEN(SUBSTITUTE($M831:$AA834,"A", "")))</f>
        <v>0</v>
      </c>
      <c r="AK831" s="352">
        <f>SUMPRODUCT(LEN($AD831:$AD834)-LEN(SUBSTITUTE($AD831:$AD834,"A", "")))</f>
        <v>0</v>
      </c>
      <c r="AL831" s="335">
        <f>SUMPRODUCT(LEN($AC831:$AC834)-LEN(SUBSTITUTE($AC831:$AC834,"A", "")))</f>
        <v>0</v>
      </c>
      <c r="AM831" s="349">
        <f>SUMPRODUCT(LEN($M831:$AA834)-LEN(SUBSTITUTE($M831:$AA834,"S", "")))</f>
        <v>0</v>
      </c>
      <c r="AN831" s="352">
        <f>SUMPRODUCT(LEN($AD831:$AD834)-LEN(SUBSTITUTE($AD831:$AD834,"S", "")))</f>
        <v>0</v>
      </c>
      <c r="AO831" s="335">
        <f>SUMPRODUCT(LEN($AC831:$AC834)-LEN(SUBSTITUTE($AC831:$AC834,"S", "")))</f>
        <v>0</v>
      </c>
      <c r="AP831" s="349">
        <f>SUMPRODUCT(LEN($M831:$AA834)-LEN(SUBSTITUTE($M831:$AA834,"F", "")))</f>
        <v>0</v>
      </c>
      <c r="AQ831" s="352">
        <f>SUMPRODUCT(LEN($AD831:$AD834)-LEN(SUBSTITUTE($AD831:$AD834,"F", "")))</f>
        <v>0</v>
      </c>
      <c r="AR831" s="335">
        <f>SUMPRODUCT(LEN($AC831:$AC834)-LEN(SUBSTITUTE($AC831:$AC834,"F", "")))</f>
        <v>0</v>
      </c>
      <c r="AS831" s="349">
        <f>SUMPRODUCT(LEN($M831:$AA834)-LEN(SUBSTITUTE($M831:$AA834,"G", "")))</f>
        <v>0</v>
      </c>
      <c r="AT831" s="352">
        <f>SUMPRODUCT(LEN($AD831:$AD834)-LEN(SUBSTITUTE($AD831:$AD834,"G", "")))</f>
        <v>0</v>
      </c>
      <c r="AU831" s="335">
        <f>SUMPRODUCT(LEN($AC831:$AC834)-LEN(SUBSTITUTE($AC831:$AC834,"G", "")))</f>
        <v>0</v>
      </c>
      <c r="AV831" s="349">
        <f>SUMPRODUCT(LEN($L831:$AA834)-LEN(SUBSTITUTE($L831:$AA834,"M", "")))</f>
        <v>0</v>
      </c>
      <c r="AW831" s="362">
        <f>SUMPRODUCT(LEN($AD831:$AD834)-LEN(SUBSTITUTE($AD831:$AD834,"M", "")))</f>
        <v>0</v>
      </c>
      <c r="AX831" s="374">
        <f>SUMPRODUCT(LEN($AC831:$AC834)-LEN(SUBSTITUTE($AC831:$AC834,"M", "")))</f>
        <v>0</v>
      </c>
      <c r="AY831" s="416">
        <f>SUMPRODUCT(LEN($AE831:$AE834)-LEN(SUBSTITUTE($AE831:$AE834,"S", "")))</f>
        <v>0</v>
      </c>
      <c r="AZ831" s="410">
        <f>SUMPRODUCT(LEN($AE831:$AE834)-LEN(SUBSTITUTE($AE831:$AE834,"F", "")))</f>
        <v>0</v>
      </c>
      <c r="BA831" s="410">
        <f>SUMPRODUCT(LEN($AE831:$AE834)-LEN(SUBSTITUTE($AE831:$AE834,"G", "")))</f>
        <v>0</v>
      </c>
      <c r="BB831" s="413">
        <f>SUMPRODUCT(LEN($AE831:$AE834)-LEN(SUBSTITUTE($AE831:$AE834,"M", "")))</f>
        <v>0</v>
      </c>
    </row>
    <row r="832" spans="2:62" ht="28.15" customHeight="1" thickBot="1" x14ac:dyDescent="0.25">
      <c r="B832" s="30"/>
      <c r="C832" s="339"/>
      <c r="D832" s="221"/>
      <c r="E832" s="195"/>
      <c r="F832" s="195"/>
      <c r="G832" s="194"/>
      <c r="H832" s="359"/>
      <c r="I832" s="391"/>
      <c r="J832" s="391"/>
      <c r="K832" s="391"/>
      <c r="L832" s="33" t="s">
        <v>122</v>
      </c>
      <c r="M832" s="55"/>
      <c r="N832" s="33" t="s">
        <v>121</v>
      </c>
      <c r="O832" s="55"/>
      <c r="P832" s="33" t="s">
        <v>120</v>
      </c>
      <c r="Q832" s="55"/>
      <c r="R832" s="33" t="s">
        <v>119</v>
      </c>
      <c r="S832" s="55"/>
      <c r="T832" s="33" t="s">
        <v>118</v>
      </c>
      <c r="U832" s="55"/>
      <c r="V832" s="33" t="s">
        <v>117</v>
      </c>
      <c r="W832" s="55"/>
      <c r="X832" s="33" t="s">
        <v>116</v>
      </c>
      <c r="Y832" s="55"/>
      <c r="Z832" s="33" t="s">
        <v>115</v>
      </c>
      <c r="AA832" s="55"/>
      <c r="AB832" s="193"/>
      <c r="AC832" s="55"/>
      <c r="AD832" s="193"/>
      <c r="AE832" s="22"/>
      <c r="AF832" s="422"/>
      <c r="AG832" s="422"/>
      <c r="AH832" s="278"/>
      <c r="AI832" s="306"/>
      <c r="AJ832" s="379"/>
      <c r="AK832" s="347"/>
      <c r="AL832" s="377"/>
      <c r="AM832" s="379"/>
      <c r="AN832" s="347"/>
      <c r="AO832" s="377"/>
      <c r="AP832" s="379"/>
      <c r="AQ832" s="347"/>
      <c r="AR832" s="377"/>
      <c r="AS832" s="379"/>
      <c r="AT832" s="347"/>
      <c r="AU832" s="377"/>
      <c r="AV832" s="379"/>
      <c r="AW832" s="372"/>
      <c r="AX832" s="375"/>
      <c r="AY832" s="417"/>
      <c r="AZ832" s="411"/>
      <c r="BA832" s="411"/>
      <c r="BB832" s="414"/>
    </row>
    <row r="833" spans="2:62" ht="28.15" customHeight="1" x14ac:dyDescent="0.2">
      <c r="B833" s="30"/>
      <c r="C833" s="340"/>
      <c r="D833" s="218"/>
      <c r="E833" s="192"/>
      <c r="F833" s="192"/>
      <c r="G833" s="191"/>
      <c r="H833" s="360"/>
      <c r="I833" s="392"/>
      <c r="J833" s="392"/>
      <c r="K833" s="392"/>
      <c r="L833" s="25" t="s">
        <v>114</v>
      </c>
      <c r="M833" s="114"/>
      <c r="N833" s="25" t="s">
        <v>112</v>
      </c>
      <c r="O833" s="114"/>
      <c r="P833" s="25" t="s">
        <v>111</v>
      </c>
      <c r="Q833" s="114"/>
      <c r="R833" s="25" t="s">
        <v>110</v>
      </c>
      <c r="S833" s="114"/>
      <c r="T833" s="25" t="s">
        <v>109</v>
      </c>
      <c r="U833" s="114"/>
      <c r="V833" s="25" t="s">
        <v>108</v>
      </c>
      <c r="W833" s="114"/>
      <c r="X833" s="25" t="s">
        <v>107</v>
      </c>
      <c r="Y833" s="114"/>
      <c r="Z833" s="25" t="s">
        <v>106</v>
      </c>
      <c r="AA833" s="114"/>
      <c r="AB833" s="190"/>
      <c r="AC833" s="114"/>
      <c r="AD833" s="190"/>
      <c r="AE833" s="22"/>
      <c r="AF833" s="422"/>
      <c r="AG833" s="422"/>
      <c r="AH833" s="278"/>
      <c r="AI833" s="306"/>
      <c r="AJ833" s="379"/>
      <c r="AK833" s="347"/>
      <c r="AL833" s="377"/>
      <c r="AM833" s="379"/>
      <c r="AN833" s="347"/>
      <c r="AO833" s="377"/>
      <c r="AP833" s="379"/>
      <c r="AQ833" s="347"/>
      <c r="AR833" s="377"/>
      <c r="AS833" s="379"/>
      <c r="AT833" s="347"/>
      <c r="AU833" s="377"/>
      <c r="AV833" s="379"/>
      <c r="AW833" s="372"/>
      <c r="AX833" s="375"/>
      <c r="AY833" s="417"/>
      <c r="AZ833" s="411"/>
      <c r="BA833" s="411"/>
      <c r="BB833" s="414"/>
    </row>
    <row r="834" spans="2:62" ht="28.15" customHeight="1" thickBot="1" x14ac:dyDescent="0.25">
      <c r="B834" s="20"/>
      <c r="C834" s="341"/>
      <c r="D834" s="215"/>
      <c r="E834" s="189"/>
      <c r="F834" s="189"/>
      <c r="G834" s="188"/>
      <c r="H834" s="361"/>
      <c r="I834" s="394"/>
      <c r="J834" s="394"/>
      <c r="K834" s="394"/>
      <c r="L834" s="15" t="s">
        <v>105</v>
      </c>
      <c r="M834" s="16"/>
      <c r="N834" s="15" t="s">
        <v>104</v>
      </c>
      <c r="O834" s="16"/>
      <c r="P834" s="15" t="s">
        <v>103</v>
      </c>
      <c r="Q834" s="16"/>
      <c r="R834" s="15" t="s">
        <v>102</v>
      </c>
      <c r="S834" s="16"/>
      <c r="T834" s="15">
        <v>20</v>
      </c>
      <c r="U834" s="16"/>
      <c r="V834" s="15" t="s">
        <v>101</v>
      </c>
      <c r="W834" s="16"/>
      <c r="X834" s="15" t="s">
        <v>100</v>
      </c>
      <c r="Y834" s="16"/>
      <c r="Z834" s="15" t="s">
        <v>99</v>
      </c>
      <c r="AA834" s="16"/>
      <c r="AB834" s="187"/>
      <c r="AC834" s="16"/>
      <c r="AD834" s="186"/>
      <c r="AE834" s="11"/>
      <c r="AF834" s="423"/>
      <c r="AG834" s="423"/>
      <c r="AH834" s="277"/>
      <c r="AI834" s="306"/>
      <c r="AJ834" s="380"/>
      <c r="AK834" s="381"/>
      <c r="AL834" s="378"/>
      <c r="AM834" s="380"/>
      <c r="AN834" s="381"/>
      <c r="AO834" s="378"/>
      <c r="AP834" s="380"/>
      <c r="AQ834" s="381"/>
      <c r="AR834" s="378"/>
      <c r="AS834" s="380"/>
      <c r="AT834" s="381"/>
      <c r="AU834" s="378"/>
      <c r="AV834" s="380"/>
      <c r="AW834" s="373"/>
      <c r="AX834" s="376"/>
      <c r="AY834" s="418"/>
      <c r="AZ834" s="412"/>
      <c r="BA834" s="412"/>
      <c r="BB834" s="415"/>
    </row>
    <row r="835" spans="2:62" ht="85.9" customHeight="1" thickTop="1" thickBot="1" x14ac:dyDescent="0.35">
      <c r="B835" s="113" t="s">
        <v>173</v>
      </c>
      <c r="C835" s="103" t="s">
        <v>172</v>
      </c>
      <c r="D835" s="108" t="s">
        <v>171</v>
      </c>
      <c r="E835" s="211" t="s">
        <v>170</v>
      </c>
      <c r="F835" s="210"/>
      <c r="G835" s="209"/>
      <c r="H835" s="109" t="s">
        <v>169</v>
      </c>
      <c r="I835" s="108" t="s">
        <v>96</v>
      </c>
      <c r="J835" s="108" t="s">
        <v>168</v>
      </c>
      <c r="K835" s="108" t="s">
        <v>97</v>
      </c>
      <c r="L835" s="365" t="s">
        <v>167</v>
      </c>
      <c r="M835" s="366"/>
      <c r="N835" s="365" t="s">
        <v>166</v>
      </c>
      <c r="O835" s="366"/>
      <c r="P835" s="365" t="s">
        <v>166</v>
      </c>
      <c r="Q835" s="367"/>
      <c r="R835" s="365" t="s">
        <v>166</v>
      </c>
      <c r="S835" s="367"/>
      <c r="T835" s="365" t="s">
        <v>166</v>
      </c>
      <c r="U835" s="367"/>
      <c r="V835" s="365" t="s">
        <v>166</v>
      </c>
      <c r="W835" s="367"/>
      <c r="X835" s="365" t="s">
        <v>166</v>
      </c>
      <c r="Y835" s="367"/>
      <c r="Z835" s="365" t="s">
        <v>166</v>
      </c>
      <c r="AA835" s="367"/>
      <c r="AB835" s="368" t="s">
        <v>165</v>
      </c>
      <c r="AC835" s="367"/>
      <c r="AD835" s="109" t="s">
        <v>164</v>
      </c>
      <c r="AE835" s="109" t="s">
        <v>163</v>
      </c>
      <c r="AF835" s="108" t="s">
        <v>162</v>
      </c>
      <c r="AG835" s="108" t="s">
        <v>161</v>
      </c>
      <c r="AH835" s="286" t="s">
        <v>160</v>
      </c>
      <c r="AI835" s="293"/>
      <c r="AJ835" s="104" t="s">
        <v>159</v>
      </c>
      <c r="AK835" s="103" t="s">
        <v>158</v>
      </c>
      <c r="AL835" s="102" t="s">
        <v>157</v>
      </c>
      <c r="AM835" s="104" t="s">
        <v>156</v>
      </c>
      <c r="AN835" s="103" t="s">
        <v>155</v>
      </c>
      <c r="AO835" s="102" t="s">
        <v>154</v>
      </c>
      <c r="AP835" s="104" t="s">
        <v>153</v>
      </c>
      <c r="AQ835" s="103" t="s">
        <v>152</v>
      </c>
      <c r="AR835" s="105" t="s">
        <v>151</v>
      </c>
      <c r="AS835" s="104" t="s">
        <v>150</v>
      </c>
      <c r="AT835" s="103" t="s">
        <v>149</v>
      </c>
      <c r="AU835" s="102" t="s">
        <v>148</v>
      </c>
      <c r="AV835" s="104" t="s">
        <v>147</v>
      </c>
      <c r="AW835" s="103" t="s">
        <v>146</v>
      </c>
      <c r="AX835" s="102" t="s">
        <v>145</v>
      </c>
      <c r="AY835" s="101" t="s">
        <v>144</v>
      </c>
      <c r="AZ835" s="100" t="s">
        <v>143</v>
      </c>
      <c r="BA835" s="100" t="s">
        <v>142</v>
      </c>
      <c r="BB835" s="99" t="s">
        <v>141</v>
      </c>
    </row>
    <row r="836" spans="2:62" ht="48" thickBot="1" x14ac:dyDescent="0.3">
      <c r="B836" s="98" t="s">
        <v>184</v>
      </c>
      <c r="C836" s="97"/>
      <c r="D836" s="208">
        <v>245</v>
      </c>
      <c r="E836" s="425">
        <v>4726.67</v>
      </c>
      <c r="F836" s="426"/>
      <c r="G836" s="427"/>
      <c r="H836" s="95" t="s">
        <v>139</v>
      </c>
      <c r="I836" s="94"/>
      <c r="J836" s="94"/>
      <c r="K836" s="93"/>
      <c r="L836" s="92"/>
      <c r="M836" s="88"/>
      <c r="N836" s="92"/>
      <c r="O836" s="88"/>
      <c r="P836" s="92"/>
      <c r="Q836" s="88"/>
      <c r="R836" s="92"/>
      <c r="S836" s="88"/>
      <c r="T836" s="92"/>
      <c r="U836" s="88"/>
      <c r="V836" s="92"/>
      <c r="W836" s="88"/>
      <c r="X836" s="92"/>
      <c r="Y836" s="88"/>
      <c r="Z836" s="92"/>
      <c r="AA836" s="207"/>
      <c r="AB836" s="90" t="s">
        <v>138</v>
      </c>
      <c r="AC836" s="88"/>
      <c r="AD836" s="88"/>
      <c r="AE836" s="88"/>
      <c r="AF836" s="87"/>
      <c r="AG836" s="87"/>
      <c r="AH836" s="285"/>
      <c r="AI836" s="66" t="s">
        <v>137</v>
      </c>
      <c r="AJ836" s="85">
        <f t="shared" ref="AJ836:BB836" si="110">SUM(AJ838:AJ849)</f>
        <v>30</v>
      </c>
      <c r="AK836" s="84">
        <f t="shared" si="110"/>
        <v>3</v>
      </c>
      <c r="AL836" s="83">
        <f t="shared" si="110"/>
        <v>0</v>
      </c>
      <c r="AM836" s="85">
        <f t="shared" si="110"/>
        <v>0</v>
      </c>
      <c r="AN836" s="84">
        <f t="shared" si="110"/>
        <v>0</v>
      </c>
      <c r="AO836" s="83">
        <f t="shared" si="110"/>
        <v>0</v>
      </c>
      <c r="AP836" s="85">
        <f t="shared" si="110"/>
        <v>0</v>
      </c>
      <c r="AQ836" s="84">
        <f t="shared" si="110"/>
        <v>0</v>
      </c>
      <c r="AR836" s="83">
        <f t="shared" si="110"/>
        <v>0</v>
      </c>
      <c r="AS836" s="85">
        <f t="shared" si="110"/>
        <v>12</v>
      </c>
      <c r="AT836" s="84">
        <f t="shared" si="110"/>
        <v>2</v>
      </c>
      <c r="AU836" s="83">
        <f t="shared" si="110"/>
        <v>0</v>
      </c>
      <c r="AV836" s="85">
        <f t="shared" si="110"/>
        <v>3</v>
      </c>
      <c r="AW836" s="84">
        <f t="shared" si="110"/>
        <v>0</v>
      </c>
      <c r="AX836" s="83">
        <f t="shared" si="110"/>
        <v>0</v>
      </c>
      <c r="AY836" s="82">
        <f t="shared" si="110"/>
        <v>0</v>
      </c>
      <c r="AZ836" s="81">
        <f t="shared" si="110"/>
        <v>0</v>
      </c>
      <c r="BA836" s="81">
        <f t="shared" si="110"/>
        <v>0</v>
      </c>
      <c r="BB836" s="80">
        <f t="shared" si="110"/>
        <v>0</v>
      </c>
      <c r="BC836" s="79" t="s">
        <v>136</v>
      </c>
      <c r="BF836" s="5">
        <f>SUM(AJ836:AL836)/$BG$5</f>
        <v>33</v>
      </c>
      <c r="BG836" s="5">
        <f>SUM(AM836:AO836,AY836)/$BG$5</f>
        <v>0</v>
      </c>
      <c r="BH836" s="5">
        <f>SUM(AP836:AR836,AZ836)/$BG$5</f>
        <v>0</v>
      </c>
      <c r="BI836" s="5">
        <f>SUM(AS836:AU836,BA836)/$BG$5</f>
        <v>14</v>
      </c>
      <c r="BJ836" s="5">
        <f>SUM(AV836:AX836,BB836)/$BG$5</f>
        <v>3</v>
      </c>
    </row>
    <row r="837" spans="2:62" ht="37.5" thickBot="1" x14ac:dyDescent="0.3">
      <c r="B837" s="78"/>
      <c r="C837" s="77"/>
      <c r="D837" s="206"/>
      <c r="E837" s="205"/>
      <c r="F837" s="205"/>
      <c r="G837" s="204"/>
      <c r="H837" s="73"/>
      <c r="I837" s="70"/>
      <c r="J837" s="70"/>
      <c r="K837" s="72"/>
      <c r="L837" s="70"/>
      <c r="M837" s="69"/>
      <c r="N837" s="70"/>
      <c r="O837" s="69"/>
      <c r="P837" s="70"/>
      <c r="Q837" s="69"/>
      <c r="R837" s="70"/>
      <c r="S837" s="69"/>
      <c r="T837" s="70"/>
      <c r="U837" s="69"/>
      <c r="V837" s="70"/>
      <c r="W837" s="69"/>
      <c r="X837" s="70"/>
      <c r="Y837" s="69"/>
      <c r="Z837" s="70"/>
      <c r="AA837" s="69"/>
      <c r="AB837" s="71"/>
      <c r="AC837" s="69"/>
      <c r="AD837" s="69"/>
      <c r="AE837" s="69"/>
      <c r="AF837" s="68"/>
      <c r="AG837" s="68"/>
      <c r="AH837" s="285"/>
      <c r="AI837" s="66" t="s">
        <v>135</v>
      </c>
      <c r="AJ837" s="65">
        <f t="shared" ref="AJ837:BB837" si="111">AJ836/3</f>
        <v>10</v>
      </c>
      <c r="AK837" s="64">
        <f t="shared" si="111"/>
        <v>1</v>
      </c>
      <c r="AL837" s="63">
        <f t="shared" si="111"/>
        <v>0</v>
      </c>
      <c r="AM837" s="65">
        <f t="shared" si="111"/>
        <v>0</v>
      </c>
      <c r="AN837" s="64">
        <f t="shared" si="111"/>
        <v>0</v>
      </c>
      <c r="AO837" s="63">
        <f t="shared" si="111"/>
        <v>0</v>
      </c>
      <c r="AP837" s="65">
        <f t="shared" si="111"/>
        <v>0</v>
      </c>
      <c r="AQ837" s="64">
        <f t="shared" si="111"/>
        <v>0</v>
      </c>
      <c r="AR837" s="63">
        <f t="shared" si="111"/>
        <v>0</v>
      </c>
      <c r="AS837" s="65">
        <f t="shared" si="111"/>
        <v>4</v>
      </c>
      <c r="AT837" s="64">
        <f t="shared" si="111"/>
        <v>0.66666666666666663</v>
      </c>
      <c r="AU837" s="63">
        <f t="shared" si="111"/>
        <v>0</v>
      </c>
      <c r="AV837" s="65">
        <f t="shared" si="111"/>
        <v>1</v>
      </c>
      <c r="AW837" s="64">
        <f t="shared" si="111"/>
        <v>0</v>
      </c>
      <c r="AX837" s="63">
        <f t="shared" si="111"/>
        <v>0</v>
      </c>
      <c r="AY837" s="62">
        <f t="shared" si="111"/>
        <v>0</v>
      </c>
      <c r="AZ837" s="61">
        <f t="shared" si="111"/>
        <v>0</v>
      </c>
      <c r="BA837" s="61">
        <f t="shared" si="111"/>
        <v>0</v>
      </c>
      <c r="BB837" s="60">
        <f t="shared" si="111"/>
        <v>0</v>
      </c>
      <c r="BC837" s="59" t="s">
        <v>134</v>
      </c>
    </row>
    <row r="838" spans="2:62" ht="28.15" customHeight="1" x14ac:dyDescent="0.2">
      <c r="B838" s="30"/>
      <c r="C838" s="338">
        <v>1</v>
      </c>
      <c r="D838" s="212"/>
      <c r="E838" s="198"/>
      <c r="F838" s="198"/>
      <c r="G838" s="197"/>
      <c r="H838" s="358" t="s">
        <v>133</v>
      </c>
      <c r="I838" s="390">
        <v>120.28</v>
      </c>
      <c r="J838" s="390">
        <v>28</v>
      </c>
      <c r="K838" s="390">
        <v>8</v>
      </c>
      <c r="L838" s="42" t="s">
        <v>131</v>
      </c>
      <c r="M838" s="43" t="s">
        <v>132</v>
      </c>
      <c r="N838" s="42" t="s">
        <v>129</v>
      </c>
      <c r="O838" s="43" t="s">
        <v>1288</v>
      </c>
      <c r="P838" s="42" t="s">
        <v>128</v>
      </c>
      <c r="Q838" s="43" t="s">
        <v>179</v>
      </c>
      <c r="R838" s="42" t="s">
        <v>127</v>
      </c>
      <c r="S838" s="43" t="s">
        <v>479</v>
      </c>
      <c r="T838" s="42" t="s">
        <v>126</v>
      </c>
      <c r="U838" s="43" t="s">
        <v>509</v>
      </c>
      <c r="V838" s="42" t="s">
        <v>125</v>
      </c>
      <c r="W838" s="43"/>
      <c r="X838" s="42" t="s">
        <v>124</v>
      </c>
      <c r="Y838" s="43"/>
      <c r="Z838" s="42" t="s">
        <v>123</v>
      </c>
      <c r="AA838" s="43"/>
      <c r="AB838" s="196"/>
      <c r="AC838" s="43"/>
      <c r="AD838" s="196" t="s">
        <v>1052</v>
      </c>
      <c r="AE838" s="58"/>
      <c r="AF838" s="421"/>
      <c r="AG838" s="421"/>
      <c r="AH838" s="279"/>
      <c r="AI838" s="306"/>
      <c r="AJ838" s="349">
        <f>SUMPRODUCT(LEN($M838:$AA841)-LEN(SUBSTITUTE($M838:$AA841,"A", "")))</f>
        <v>30</v>
      </c>
      <c r="AK838" s="352">
        <f>SUMPRODUCT(LEN($AD838:$AD841)-LEN(SUBSTITUTE($AD838:$AD841,"A", "")))</f>
        <v>3</v>
      </c>
      <c r="AL838" s="335">
        <f>SUMPRODUCT(LEN($AC838:$AC841)-LEN(SUBSTITUTE($AC838:$AC841,"A", "")))</f>
        <v>0</v>
      </c>
      <c r="AM838" s="349">
        <f>SUMPRODUCT(LEN($M838:$AA841)-LEN(SUBSTITUTE($M838:$AA841,"S", "")))</f>
        <v>0</v>
      </c>
      <c r="AN838" s="352">
        <f>SUMPRODUCT(LEN($AD838:$AD841)-LEN(SUBSTITUTE($AD838:$AD841,"S", "")))</f>
        <v>0</v>
      </c>
      <c r="AO838" s="335">
        <f>SUMPRODUCT(LEN($AC838:$AC841)-LEN(SUBSTITUTE($AC838:$AC841,"S", "")))</f>
        <v>0</v>
      </c>
      <c r="AP838" s="349">
        <f>SUMPRODUCT(LEN($M838:$AA841)-LEN(SUBSTITUTE($M838:$AA841,"F", "")))</f>
        <v>0</v>
      </c>
      <c r="AQ838" s="352">
        <f>SUMPRODUCT(LEN($AD838:$AD841)-LEN(SUBSTITUTE($AD838:$AD841,"F", "")))</f>
        <v>0</v>
      </c>
      <c r="AR838" s="335">
        <f>SUMPRODUCT(LEN($AC838:$AC841)-LEN(SUBSTITUTE($AC838:$AC841,"F", "")))</f>
        <v>0</v>
      </c>
      <c r="AS838" s="349">
        <f>SUMPRODUCT(LEN($M838:$AA841)-LEN(SUBSTITUTE($M838:$AA841,"G", "")))</f>
        <v>12</v>
      </c>
      <c r="AT838" s="352">
        <f>SUMPRODUCT(LEN($AD838:$AD841)-LEN(SUBSTITUTE($AD838:$AD841,"G", "")))</f>
        <v>2</v>
      </c>
      <c r="AU838" s="335">
        <f>SUMPRODUCT(LEN($AC838:$AC841)-LEN(SUBSTITUTE($AC838:$AC841,"G", "")))</f>
        <v>0</v>
      </c>
      <c r="AV838" s="349">
        <f>SUMPRODUCT(LEN($L838:$AA841)-LEN(SUBSTITUTE($L838:$AA841,"M", "")))</f>
        <v>3</v>
      </c>
      <c r="AW838" s="362">
        <f>SUMPRODUCT(LEN($AD838:$AD841)-LEN(SUBSTITUTE($AD838:$AD841,"M", "")))</f>
        <v>0</v>
      </c>
      <c r="AX838" s="374">
        <f>SUMPRODUCT(LEN($AC838:$AC841)-LEN(SUBSTITUTE($AC838:$AC841,"M", "")))</f>
        <v>0</v>
      </c>
      <c r="AY838" s="416">
        <f>SUMPRODUCT(LEN($AE838:$AE841)-LEN(SUBSTITUTE($AE838:$AE841,"S", "")))</f>
        <v>0</v>
      </c>
      <c r="AZ838" s="410">
        <f>SUMPRODUCT(LEN($AE838:$AE841)-LEN(SUBSTITUTE($AE838:$AE841,"F", "")))</f>
        <v>0</v>
      </c>
      <c r="BA838" s="410">
        <f>SUMPRODUCT(LEN($AE838:$AE841)-LEN(SUBSTITUTE($AE838:$AE841,"G", "")))</f>
        <v>0</v>
      </c>
      <c r="BB838" s="413">
        <f>SUMPRODUCT(LEN($AE838:$AE841)-LEN(SUBSTITUTE($AE838:$AE841,"M", "")))</f>
        <v>0</v>
      </c>
    </row>
    <row r="839" spans="2:62" ht="28.15" customHeight="1" thickBot="1" x14ac:dyDescent="0.25">
      <c r="B839" s="30"/>
      <c r="C839" s="339"/>
      <c r="D839" s="221"/>
      <c r="E839" s="195"/>
      <c r="F839" s="195"/>
      <c r="G839" s="194"/>
      <c r="H839" s="359"/>
      <c r="I839" s="391"/>
      <c r="J839" s="391"/>
      <c r="K839" s="391"/>
      <c r="L839" s="33" t="s">
        <v>122</v>
      </c>
      <c r="M839" s="55" t="s">
        <v>1562</v>
      </c>
      <c r="N839" s="33" t="s">
        <v>121</v>
      </c>
      <c r="O839" s="55" t="s">
        <v>1288</v>
      </c>
      <c r="P839" s="33" t="s">
        <v>120</v>
      </c>
      <c r="Q839" s="55" t="s">
        <v>479</v>
      </c>
      <c r="R839" s="33" t="s">
        <v>119</v>
      </c>
      <c r="S839" s="55" t="s">
        <v>467</v>
      </c>
      <c r="T839" s="33" t="s">
        <v>118</v>
      </c>
      <c r="U839" s="55" t="s">
        <v>357</v>
      </c>
      <c r="V839" s="33" t="s">
        <v>117</v>
      </c>
      <c r="W839" s="55"/>
      <c r="X839" s="33" t="s">
        <v>116</v>
      </c>
      <c r="Y839" s="55"/>
      <c r="Z839" s="33" t="s">
        <v>115</v>
      </c>
      <c r="AA839" s="55"/>
      <c r="AB839" s="193"/>
      <c r="AC839" s="55"/>
      <c r="AD839" s="193"/>
      <c r="AE839" s="57"/>
      <c r="AF839" s="422"/>
      <c r="AG839" s="422"/>
      <c r="AH839" s="278"/>
      <c r="AI839" s="306"/>
      <c r="AJ839" s="379"/>
      <c r="AK839" s="347"/>
      <c r="AL839" s="377"/>
      <c r="AM839" s="379"/>
      <c r="AN839" s="347"/>
      <c r="AO839" s="377"/>
      <c r="AP839" s="379"/>
      <c r="AQ839" s="347"/>
      <c r="AR839" s="377"/>
      <c r="AS839" s="379"/>
      <c r="AT839" s="347"/>
      <c r="AU839" s="377"/>
      <c r="AV839" s="379"/>
      <c r="AW839" s="372"/>
      <c r="AX839" s="375"/>
      <c r="AY839" s="417"/>
      <c r="AZ839" s="411"/>
      <c r="BA839" s="411"/>
      <c r="BB839" s="414"/>
    </row>
    <row r="840" spans="2:62" ht="28.15" customHeight="1" x14ac:dyDescent="0.2">
      <c r="B840" s="30"/>
      <c r="C840" s="340"/>
      <c r="D840" s="218"/>
      <c r="E840" s="192"/>
      <c r="F840" s="192"/>
      <c r="G840" s="191"/>
      <c r="H840" s="360">
        <v>246</v>
      </c>
      <c r="I840" s="392"/>
      <c r="J840" s="392"/>
      <c r="K840" s="392"/>
      <c r="L840" s="25" t="s">
        <v>114</v>
      </c>
      <c r="M840" s="114" t="s">
        <v>179</v>
      </c>
      <c r="N840" s="25" t="s">
        <v>112</v>
      </c>
      <c r="O840" s="114" t="s">
        <v>179</v>
      </c>
      <c r="P840" s="25" t="s">
        <v>111</v>
      </c>
      <c r="Q840" s="114" t="s">
        <v>509</v>
      </c>
      <c r="R840" s="25" t="s">
        <v>110</v>
      </c>
      <c r="S840" s="114" t="s">
        <v>467</v>
      </c>
      <c r="T840" s="25" t="s">
        <v>109</v>
      </c>
      <c r="U840" s="114" t="s">
        <v>132</v>
      </c>
      <c r="V840" s="25" t="s">
        <v>108</v>
      </c>
      <c r="W840" s="114"/>
      <c r="X840" s="25" t="s">
        <v>107</v>
      </c>
      <c r="Y840" s="114"/>
      <c r="Z840" s="25" t="s">
        <v>106</v>
      </c>
      <c r="AA840" s="114"/>
      <c r="AB840" s="190"/>
      <c r="AC840" s="114"/>
      <c r="AD840" s="190"/>
      <c r="AE840" s="57"/>
      <c r="AF840" s="422"/>
      <c r="AG840" s="422"/>
      <c r="AH840" s="278"/>
      <c r="AI840" s="306"/>
      <c r="AJ840" s="379"/>
      <c r="AK840" s="347"/>
      <c r="AL840" s="377"/>
      <c r="AM840" s="379"/>
      <c r="AN840" s="347"/>
      <c r="AO840" s="377"/>
      <c r="AP840" s="379"/>
      <c r="AQ840" s="347"/>
      <c r="AR840" s="377"/>
      <c r="AS840" s="379"/>
      <c r="AT840" s="347"/>
      <c r="AU840" s="377"/>
      <c r="AV840" s="379"/>
      <c r="AW840" s="372"/>
      <c r="AX840" s="375"/>
      <c r="AY840" s="417"/>
      <c r="AZ840" s="411"/>
      <c r="BA840" s="411"/>
      <c r="BB840" s="414"/>
    </row>
    <row r="841" spans="2:62" ht="28.15" customHeight="1" thickBot="1" x14ac:dyDescent="0.25">
      <c r="B841" s="30"/>
      <c r="C841" s="355"/>
      <c r="D841" s="246"/>
      <c r="E841" s="200"/>
      <c r="F841" s="200"/>
      <c r="G841" s="199"/>
      <c r="H841" s="361"/>
      <c r="I841" s="393"/>
      <c r="J841" s="393"/>
      <c r="K841" s="393"/>
      <c r="L841" s="50" t="s">
        <v>105</v>
      </c>
      <c r="M841" s="51" t="s">
        <v>509</v>
      </c>
      <c r="N841" s="50" t="s">
        <v>104</v>
      </c>
      <c r="O841" s="51" t="s">
        <v>179</v>
      </c>
      <c r="P841" s="50" t="s">
        <v>103</v>
      </c>
      <c r="Q841" s="51" t="s">
        <v>672</v>
      </c>
      <c r="R841" s="50" t="s">
        <v>102</v>
      </c>
      <c r="S841" s="51" t="s">
        <v>479</v>
      </c>
      <c r="T841" s="50">
        <v>20</v>
      </c>
      <c r="U841" s="51" t="s">
        <v>496</v>
      </c>
      <c r="V841" s="50" t="s">
        <v>101</v>
      </c>
      <c r="W841" s="51"/>
      <c r="X841" s="50" t="s">
        <v>100</v>
      </c>
      <c r="Y841" s="51"/>
      <c r="Z841" s="50" t="s">
        <v>99</v>
      </c>
      <c r="AA841" s="51"/>
      <c r="AB841" s="187"/>
      <c r="AC841" s="51"/>
      <c r="AD841" s="187"/>
      <c r="AE841" s="56"/>
      <c r="AF841" s="424"/>
      <c r="AG841" s="424"/>
      <c r="AH841" s="280"/>
      <c r="AI841" s="306"/>
      <c r="AJ841" s="380"/>
      <c r="AK841" s="381"/>
      <c r="AL841" s="378"/>
      <c r="AM841" s="380"/>
      <c r="AN841" s="381"/>
      <c r="AO841" s="378"/>
      <c r="AP841" s="380"/>
      <c r="AQ841" s="381"/>
      <c r="AR841" s="378"/>
      <c r="AS841" s="380"/>
      <c r="AT841" s="381"/>
      <c r="AU841" s="378"/>
      <c r="AV841" s="380"/>
      <c r="AW841" s="373"/>
      <c r="AX841" s="376"/>
      <c r="AY841" s="418"/>
      <c r="AZ841" s="412"/>
      <c r="BA841" s="412"/>
      <c r="BB841" s="415"/>
    </row>
    <row r="842" spans="2:62" ht="28.15" customHeight="1" x14ac:dyDescent="0.2">
      <c r="B842" s="30"/>
      <c r="C842" s="338">
        <v>2</v>
      </c>
      <c r="D842" s="212"/>
      <c r="E842" s="198"/>
      <c r="F842" s="198"/>
      <c r="G842" s="197"/>
      <c r="H842" s="358"/>
      <c r="I842" s="390"/>
      <c r="J842" s="390"/>
      <c r="K842" s="390"/>
      <c r="L842" s="42" t="s">
        <v>131</v>
      </c>
      <c r="M842" s="43"/>
      <c r="N842" s="42" t="s">
        <v>129</v>
      </c>
      <c r="O842" s="43"/>
      <c r="P842" s="42" t="s">
        <v>128</v>
      </c>
      <c r="Q842" s="43"/>
      <c r="R842" s="42" t="s">
        <v>127</v>
      </c>
      <c r="S842" s="43"/>
      <c r="T842" s="42" t="s">
        <v>126</v>
      </c>
      <c r="U842" s="43"/>
      <c r="V842" s="42" t="s">
        <v>125</v>
      </c>
      <c r="W842" s="43"/>
      <c r="X842" s="42" t="s">
        <v>124</v>
      </c>
      <c r="Y842" s="43"/>
      <c r="Z842" s="42" t="s">
        <v>123</v>
      </c>
      <c r="AA842" s="43"/>
      <c r="AB842" s="196"/>
      <c r="AC842" s="43"/>
      <c r="AD842" s="196"/>
      <c r="AE842" s="39"/>
      <c r="AF842" s="421"/>
      <c r="AG842" s="421"/>
      <c r="AH842" s="279"/>
      <c r="AI842" s="306"/>
      <c r="AJ842" s="349">
        <f>SUMPRODUCT(LEN($M842:$AA845)-LEN(SUBSTITUTE($M842:$AA845,"A", "")))</f>
        <v>0</v>
      </c>
      <c r="AK842" s="352">
        <f>SUMPRODUCT(LEN($AD842:$AD845)-LEN(SUBSTITUTE($AD842:$AD845,"A", "")))</f>
        <v>0</v>
      </c>
      <c r="AL842" s="335">
        <f>SUMPRODUCT(LEN($AC842:$AC845)-LEN(SUBSTITUTE($AC842:$AC845,"A", "")))</f>
        <v>0</v>
      </c>
      <c r="AM842" s="349">
        <f>SUMPRODUCT(LEN($M842:$AA845)-LEN(SUBSTITUTE($M842:$AA845,"S", "")))</f>
        <v>0</v>
      </c>
      <c r="AN842" s="352">
        <f>SUMPRODUCT(LEN($AD842:$AD845)-LEN(SUBSTITUTE($AD842:$AD845,"S", "")))</f>
        <v>0</v>
      </c>
      <c r="AO842" s="335">
        <f>SUMPRODUCT(LEN($AC842:$AC845)-LEN(SUBSTITUTE($AC842:$AC845,"S", "")))</f>
        <v>0</v>
      </c>
      <c r="AP842" s="349">
        <f>SUMPRODUCT(LEN($M842:$AA845)-LEN(SUBSTITUTE($M842:$AA845,"F", "")))</f>
        <v>0</v>
      </c>
      <c r="AQ842" s="352">
        <f>SUMPRODUCT(LEN($AD842:$AD845)-LEN(SUBSTITUTE($AD842:$AD845,"F", "")))</f>
        <v>0</v>
      </c>
      <c r="AR842" s="335">
        <f>SUMPRODUCT(LEN($AC842:$AC845)-LEN(SUBSTITUTE($AC842:$AC845,"F", "")))</f>
        <v>0</v>
      </c>
      <c r="AS842" s="349">
        <f>SUMPRODUCT(LEN($M842:$AA845)-LEN(SUBSTITUTE($M842:$AA845,"G", "")))</f>
        <v>0</v>
      </c>
      <c r="AT842" s="352">
        <f>SUMPRODUCT(LEN($AD842:$AD845)-LEN(SUBSTITUTE($AD842:$AD845,"G", "")))</f>
        <v>0</v>
      </c>
      <c r="AU842" s="335">
        <f>SUMPRODUCT(LEN($AC842:$AC845)-LEN(SUBSTITUTE($AC842:$AC845,"G", "")))</f>
        <v>0</v>
      </c>
      <c r="AV842" s="349">
        <f>SUMPRODUCT(LEN($L842:$AA845)-LEN(SUBSTITUTE($L842:$AA845,"M", "")))</f>
        <v>0</v>
      </c>
      <c r="AW842" s="362">
        <f>SUMPRODUCT(LEN($AD842:$AD845)-LEN(SUBSTITUTE($AD842:$AD845,"M", "")))</f>
        <v>0</v>
      </c>
      <c r="AX842" s="374">
        <f>SUMPRODUCT(LEN($AC842:$AC845)-LEN(SUBSTITUTE($AC842:$AC845,"M", "")))</f>
        <v>0</v>
      </c>
      <c r="AY842" s="416">
        <f>SUMPRODUCT(LEN($AE842:$AE845)-LEN(SUBSTITUTE($AE842:$AE845,"S", "")))</f>
        <v>0</v>
      </c>
      <c r="AZ842" s="410">
        <f>SUMPRODUCT(LEN($AE842:$AE845)-LEN(SUBSTITUTE($AE842:$AE845,"F", "")))</f>
        <v>0</v>
      </c>
      <c r="BA842" s="410">
        <f>SUMPRODUCT(LEN($AE842:$AE845)-LEN(SUBSTITUTE($AE842:$AE845,"G", "")))</f>
        <v>0</v>
      </c>
      <c r="BB842" s="413">
        <f>SUMPRODUCT(LEN($AE842:$AE845)-LEN(SUBSTITUTE($AE842:$AE845,"M", "")))</f>
        <v>0</v>
      </c>
    </row>
    <row r="843" spans="2:62" ht="28.15" customHeight="1" thickBot="1" x14ac:dyDescent="0.25">
      <c r="B843" s="30"/>
      <c r="C843" s="339"/>
      <c r="D843" s="221"/>
      <c r="E843" s="195"/>
      <c r="F843" s="195"/>
      <c r="G843" s="194"/>
      <c r="H843" s="359"/>
      <c r="I843" s="391"/>
      <c r="J843" s="391"/>
      <c r="K843" s="391"/>
      <c r="L843" s="33" t="s">
        <v>122</v>
      </c>
      <c r="M843" s="55"/>
      <c r="N843" s="33" t="s">
        <v>121</v>
      </c>
      <c r="O843" s="55"/>
      <c r="P843" s="33" t="s">
        <v>120</v>
      </c>
      <c r="Q843" s="55"/>
      <c r="R843" s="33" t="s">
        <v>119</v>
      </c>
      <c r="S843" s="55"/>
      <c r="T843" s="33" t="s">
        <v>118</v>
      </c>
      <c r="U843" s="55"/>
      <c r="V843" s="33" t="s">
        <v>117</v>
      </c>
      <c r="W843" s="55"/>
      <c r="X843" s="33" t="s">
        <v>116</v>
      </c>
      <c r="Y843" s="55"/>
      <c r="Z843" s="33" t="s">
        <v>115</v>
      </c>
      <c r="AA843" s="55"/>
      <c r="AB843" s="193"/>
      <c r="AC843" s="55"/>
      <c r="AD843" s="193"/>
      <c r="AE843" s="22"/>
      <c r="AF843" s="422"/>
      <c r="AG843" s="422"/>
      <c r="AH843" s="278"/>
      <c r="AI843" s="306"/>
      <c r="AJ843" s="379"/>
      <c r="AK843" s="347"/>
      <c r="AL843" s="377"/>
      <c r="AM843" s="379"/>
      <c r="AN843" s="347"/>
      <c r="AO843" s="377"/>
      <c r="AP843" s="379"/>
      <c r="AQ843" s="347"/>
      <c r="AR843" s="377"/>
      <c r="AS843" s="379"/>
      <c r="AT843" s="347"/>
      <c r="AU843" s="377"/>
      <c r="AV843" s="379"/>
      <c r="AW843" s="372"/>
      <c r="AX843" s="375"/>
      <c r="AY843" s="417"/>
      <c r="AZ843" s="411"/>
      <c r="BA843" s="411"/>
      <c r="BB843" s="414"/>
    </row>
    <row r="844" spans="2:62" ht="28.15" customHeight="1" x14ac:dyDescent="0.2">
      <c r="B844" s="30"/>
      <c r="C844" s="340"/>
      <c r="D844" s="218"/>
      <c r="E844" s="192"/>
      <c r="F844" s="192"/>
      <c r="G844" s="191"/>
      <c r="H844" s="360"/>
      <c r="I844" s="392"/>
      <c r="J844" s="392"/>
      <c r="K844" s="392"/>
      <c r="L844" s="25" t="s">
        <v>114</v>
      </c>
      <c r="M844" s="114"/>
      <c r="N844" s="25" t="s">
        <v>112</v>
      </c>
      <c r="O844" s="114"/>
      <c r="P844" s="25" t="s">
        <v>111</v>
      </c>
      <c r="Q844" s="114"/>
      <c r="R844" s="25" t="s">
        <v>110</v>
      </c>
      <c r="S844" s="114"/>
      <c r="T844" s="25" t="s">
        <v>109</v>
      </c>
      <c r="U844" s="114"/>
      <c r="V844" s="25" t="s">
        <v>108</v>
      </c>
      <c r="W844" s="114"/>
      <c r="X844" s="25" t="s">
        <v>107</v>
      </c>
      <c r="Y844" s="114"/>
      <c r="Z844" s="25" t="s">
        <v>106</v>
      </c>
      <c r="AA844" s="114"/>
      <c r="AB844" s="190"/>
      <c r="AC844" s="114"/>
      <c r="AD844" s="190"/>
      <c r="AE844" s="22"/>
      <c r="AF844" s="422"/>
      <c r="AG844" s="422"/>
      <c r="AH844" s="278"/>
      <c r="AI844" s="306"/>
      <c r="AJ844" s="379"/>
      <c r="AK844" s="347"/>
      <c r="AL844" s="377"/>
      <c r="AM844" s="379"/>
      <c r="AN844" s="347"/>
      <c r="AO844" s="377"/>
      <c r="AP844" s="379"/>
      <c r="AQ844" s="347"/>
      <c r="AR844" s="377"/>
      <c r="AS844" s="379"/>
      <c r="AT844" s="347"/>
      <c r="AU844" s="377"/>
      <c r="AV844" s="379"/>
      <c r="AW844" s="372"/>
      <c r="AX844" s="375"/>
      <c r="AY844" s="417"/>
      <c r="AZ844" s="411"/>
      <c r="BA844" s="411"/>
      <c r="BB844" s="414"/>
    </row>
    <row r="845" spans="2:62" ht="28.15" customHeight="1" thickBot="1" x14ac:dyDescent="0.25">
      <c r="B845" s="30"/>
      <c r="C845" s="355"/>
      <c r="D845" s="246"/>
      <c r="E845" s="200"/>
      <c r="F845" s="200"/>
      <c r="G845" s="199"/>
      <c r="H845" s="361"/>
      <c r="I845" s="393"/>
      <c r="J845" s="393"/>
      <c r="K845" s="393"/>
      <c r="L845" s="50" t="s">
        <v>105</v>
      </c>
      <c r="M845" s="51"/>
      <c r="N845" s="50" t="s">
        <v>104</v>
      </c>
      <c r="O845" s="51"/>
      <c r="P845" s="50" t="s">
        <v>103</v>
      </c>
      <c r="Q845" s="51"/>
      <c r="R845" s="50" t="s">
        <v>102</v>
      </c>
      <c r="S845" s="51"/>
      <c r="T845" s="50">
        <v>20</v>
      </c>
      <c r="U845" s="51"/>
      <c r="V845" s="50" t="s">
        <v>101</v>
      </c>
      <c r="W845" s="51"/>
      <c r="X845" s="50" t="s">
        <v>100</v>
      </c>
      <c r="Y845" s="51"/>
      <c r="Z845" s="50" t="s">
        <v>99</v>
      </c>
      <c r="AA845" s="51"/>
      <c r="AB845" s="187"/>
      <c r="AC845" s="51"/>
      <c r="AD845" s="187"/>
      <c r="AE845" s="48"/>
      <c r="AF845" s="424"/>
      <c r="AG845" s="424"/>
      <c r="AH845" s="280"/>
      <c r="AI845" s="306"/>
      <c r="AJ845" s="380"/>
      <c r="AK845" s="381"/>
      <c r="AL845" s="378"/>
      <c r="AM845" s="380"/>
      <c r="AN845" s="381"/>
      <c r="AO845" s="378"/>
      <c r="AP845" s="380"/>
      <c r="AQ845" s="381"/>
      <c r="AR845" s="378"/>
      <c r="AS845" s="380"/>
      <c r="AT845" s="381"/>
      <c r="AU845" s="378"/>
      <c r="AV845" s="380"/>
      <c r="AW845" s="373"/>
      <c r="AX845" s="376"/>
      <c r="AY845" s="418"/>
      <c r="AZ845" s="412"/>
      <c r="BA845" s="412"/>
      <c r="BB845" s="415"/>
    </row>
    <row r="846" spans="2:62" ht="28.15" customHeight="1" x14ac:dyDescent="0.2">
      <c r="B846" s="30"/>
      <c r="C846" s="338">
        <v>3</v>
      </c>
      <c r="D846" s="212"/>
      <c r="E846" s="198"/>
      <c r="F846" s="198"/>
      <c r="G846" s="197"/>
      <c r="H846" s="358"/>
      <c r="I846" s="390"/>
      <c r="J846" s="390"/>
      <c r="K846" s="390"/>
      <c r="L846" s="42" t="s">
        <v>131</v>
      </c>
      <c r="M846" s="43"/>
      <c r="N846" s="42" t="s">
        <v>129</v>
      </c>
      <c r="O846" s="43"/>
      <c r="P846" s="42" t="s">
        <v>128</v>
      </c>
      <c r="Q846" s="43"/>
      <c r="R846" s="42" t="s">
        <v>127</v>
      </c>
      <c r="S846" s="43"/>
      <c r="T846" s="42" t="s">
        <v>126</v>
      </c>
      <c r="U846" s="43"/>
      <c r="V846" s="42" t="s">
        <v>125</v>
      </c>
      <c r="W846" s="43"/>
      <c r="X846" s="42" t="s">
        <v>124</v>
      </c>
      <c r="Y846" s="43"/>
      <c r="Z846" s="42" t="s">
        <v>123</v>
      </c>
      <c r="AA846" s="43"/>
      <c r="AB846" s="196"/>
      <c r="AC846" s="43"/>
      <c r="AD846" s="196"/>
      <c r="AE846" s="39"/>
      <c r="AF846" s="421"/>
      <c r="AG846" s="421"/>
      <c r="AH846" s="279"/>
      <c r="AI846" s="306"/>
      <c r="AJ846" s="349">
        <f>SUMPRODUCT(LEN($M846:$AA849)-LEN(SUBSTITUTE($M846:$AA849,"A", "")))</f>
        <v>0</v>
      </c>
      <c r="AK846" s="352">
        <f>SUMPRODUCT(LEN($AD846:$AD849)-LEN(SUBSTITUTE($AD846:$AD849,"A", "")))</f>
        <v>0</v>
      </c>
      <c r="AL846" s="335">
        <f>SUMPRODUCT(LEN($AC846:$AC849)-LEN(SUBSTITUTE($AC846:$AC849,"A", "")))</f>
        <v>0</v>
      </c>
      <c r="AM846" s="349">
        <f>SUMPRODUCT(LEN($M846:$AA849)-LEN(SUBSTITUTE($M846:$AA849,"S", "")))</f>
        <v>0</v>
      </c>
      <c r="AN846" s="352">
        <f>SUMPRODUCT(LEN($AD846:$AD849)-LEN(SUBSTITUTE($AD846:$AD849,"S", "")))</f>
        <v>0</v>
      </c>
      <c r="AO846" s="335">
        <f>SUMPRODUCT(LEN($AC846:$AC849)-LEN(SUBSTITUTE($AC846:$AC849,"S", "")))</f>
        <v>0</v>
      </c>
      <c r="AP846" s="349">
        <f>SUMPRODUCT(LEN($M846:$AA849)-LEN(SUBSTITUTE($M846:$AA849,"F", "")))</f>
        <v>0</v>
      </c>
      <c r="AQ846" s="352">
        <f>SUMPRODUCT(LEN($AD846:$AD849)-LEN(SUBSTITUTE($AD846:$AD849,"F", "")))</f>
        <v>0</v>
      </c>
      <c r="AR846" s="335">
        <f>SUMPRODUCT(LEN($AC846:$AC849)-LEN(SUBSTITUTE($AC846:$AC849,"F", "")))</f>
        <v>0</v>
      </c>
      <c r="AS846" s="349">
        <f>SUMPRODUCT(LEN($M846:$AA849)-LEN(SUBSTITUTE($M846:$AA849,"G", "")))</f>
        <v>0</v>
      </c>
      <c r="AT846" s="352">
        <f>SUMPRODUCT(LEN($AD846:$AD849)-LEN(SUBSTITUTE($AD846:$AD849,"G", "")))</f>
        <v>0</v>
      </c>
      <c r="AU846" s="335">
        <f>SUMPRODUCT(LEN($AC846:$AC849)-LEN(SUBSTITUTE($AC846:$AC849,"G", "")))</f>
        <v>0</v>
      </c>
      <c r="AV846" s="349">
        <f>SUMPRODUCT(LEN($L846:$AA849)-LEN(SUBSTITUTE($L846:$AA849,"M", "")))</f>
        <v>0</v>
      </c>
      <c r="AW846" s="362">
        <f>SUMPRODUCT(LEN($AD846:$AD849)-LEN(SUBSTITUTE($AD846:$AD849,"M", "")))</f>
        <v>0</v>
      </c>
      <c r="AX846" s="374">
        <f>SUMPRODUCT(LEN($AC846:$AC849)-LEN(SUBSTITUTE($AC846:$AC849,"M", "")))</f>
        <v>0</v>
      </c>
      <c r="AY846" s="416">
        <f>SUMPRODUCT(LEN($AE846:$AE849)-LEN(SUBSTITUTE($AE846:$AE849,"S", "")))</f>
        <v>0</v>
      </c>
      <c r="AZ846" s="410">
        <f>SUMPRODUCT(LEN($AE846:$AE849)-LEN(SUBSTITUTE($AE846:$AE849,"F", "")))</f>
        <v>0</v>
      </c>
      <c r="BA846" s="410">
        <f>SUMPRODUCT(LEN($AE846:$AE849)-LEN(SUBSTITUTE($AE846:$AE849,"G", "")))</f>
        <v>0</v>
      </c>
      <c r="BB846" s="413">
        <f>SUMPRODUCT(LEN($AE846:$AE849)-LEN(SUBSTITUTE($AE846:$AE849,"M", "")))</f>
        <v>0</v>
      </c>
    </row>
    <row r="847" spans="2:62" ht="28.15" customHeight="1" thickBot="1" x14ac:dyDescent="0.25">
      <c r="B847" s="30"/>
      <c r="C847" s="339"/>
      <c r="D847" s="221"/>
      <c r="E847" s="195"/>
      <c r="F847" s="195"/>
      <c r="G847" s="194"/>
      <c r="H847" s="359"/>
      <c r="I847" s="391"/>
      <c r="J847" s="391"/>
      <c r="K847" s="391"/>
      <c r="L847" s="33" t="s">
        <v>122</v>
      </c>
      <c r="M847" s="55"/>
      <c r="N847" s="33" t="s">
        <v>121</v>
      </c>
      <c r="O847" s="55"/>
      <c r="P847" s="33" t="s">
        <v>120</v>
      </c>
      <c r="Q847" s="55"/>
      <c r="R847" s="33" t="s">
        <v>119</v>
      </c>
      <c r="S847" s="55"/>
      <c r="T847" s="33" t="s">
        <v>118</v>
      </c>
      <c r="U847" s="55"/>
      <c r="V847" s="33" t="s">
        <v>117</v>
      </c>
      <c r="W847" s="55"/>
      <c r="X847" s="33" t="s">
        <v>116</v>
      </c>
      <c r="Y847" s="55"/>
      <c r="Z847" s="33" t="s">
        <v>115</v>
      </c>
      <c r="AA847" s="55"/>
      <c r="AB847" s="193"/>
      <c r="AC847" s="55"/>
      <c r="AD847" s="193"/>
      <c r="AE847" s="22"/>
      <c r="AF847" s="422"/>
      <c r="AG847" s="422"/>
      <c r="AH847" s="278"/>
      <c r="AI847" s="306"/>
      <c r="AJ847" s="379"/>
      <c r="AK847" s="347"/>
      <c r="AL847" s="377"/>
      <c r="AM847" s="379"/>
      <c r="AN847" s="347"/>
      <c r="AO847" s="377"/>
      <c r="AP847" s="379"/>
      <c r="AQ847" s="347"/>
      <c r="AR847" s="377"/>
      <c r="AS847" s="379"/>
      <c r="AT847" s="347"/>
      <c r="AU847" s="377"/>
      <c r="AV847" s="379"/>
      <c r="AW847" s="372"/>
      <c r="AX847" s="375"/>
      <c r="AY847" s="417"/>
      <c r="AZ847" s="411"/>
      <c r="BA847" s="411"/>
      <c r="BB847" s="414"/>
    </row>
    <row r="848" spans="2:62" ht="28.15" customHeight="1" x14ac:dyDescent="0.2">
      <c r="B848" s="30"/>
      <c r="C848" s="340"/>
      <c r="D848" s="218"/>
      <c r="E848" s="192"/>
      <c r="F848" s="192"/>
      <c r="G848" s="191"/>
      <c r="H848" s="360"/>
      <c r="I848" s="392"/>
      <c r="J848" s="392"/>
      <c r="K848" s="392"/>
      <c r="L848" s="25" t="s">
        <v>114</v>
      </c>
      <c r="M848" s="114"/>
      <c r="N848" s="25" t="s">
        <v>112</v>
      </c>
      <c r="O848" s="114"/>
      <c r="P848" s="25" t="s">
        <v>111</v>
      </c>
      <c r="Q848" s="114"/>
      <c r="R848" s="25" t="s">
        <v>110</v>
      </c>
      <c r="S848" s="114"/>
      <c r="T848" s="25" t="s">
        <v>109</v>
      </c>
      <c r="U848" s="114"/>
      <c r="V848" s="25" t="s">
        <v>108</v>
      </c>
      <c r="W848" s="114"/>
      <c r="X848" s="25" t="s">
        <v>107</v>
      </c>
      <c r="Y848" s="114"/>
      <c r="Z848" s="25" t="s">
        <v>106</v>
      </c>
      <c r="AA848" s="114"/>
      <c r="AB848" s="190"/>
      <c r="AC848" s="114"/>
      <c r="AD848" s="190"/>
      <c r="AE848" s="22"/>
      <c r="AF848" s="422"/>
      <c r="AG848" s="422"/>
      <c r="AH848" s="278"/>
      <c r="AI848" s="306"/>
      <c r="AJ848" s="379"/>
      <c r="AK848" s="347"/>
      <c r="AL848" s="377"/>
      <c r="AM848" s="379"/>
      <c r="AN848" s="347"/>
      <c r="AO848" s="377"/>
      <c r="AP848" s="379"/>
      <c r="AQ848" s="347"/>
      <c r="AR848" s="377"/>
      <c r="AS848" s="379"/>
      <c r="AT848" s="347"/>
      <c r="AU848" s="377"/>
      <c r="AV848" s="379"/>
      <c r="AW848" s="372"/>
      <c r="AX848" s="375"/>
      <c r="AY848" s="417"/>
      <c r="AZ848" s="411"/>
      <c r="BA848" s="411"/>
      <c r="BB848" s="414"/>
    </row>
    <row r="849" spans="2:62" ht="28.15" customHeight="1" thickBot="1" x14ac:dyDescent="0.25">
      <c r="B849" s="20"/>
      <c r="C849" s="341"/>
      <c r="D849" s="215"/>
      <c r="E849" s="189"/>
      <c r="F849" s="189"/>
      <c r="G849" s="188"/>
      <c r="H849" s="361"/>
      <c r="I849" s="394"/>
      <c r="J849" s="394"/>
      <c r="K849" s="394"/>
      <c r="L849" s="15" t="s">
        <v>105</v>
      </c>
      <c r="M849" s="16"/>
      <c r="N849" s="15" t="s">
        <v>104</v>
      </c>
      <c r="O849" s="16"/>
      <c r="P849" s="15" t="s">
        <v>103</v>
      </c>
      <c r="Q849" s="16"/>
      <c r="R849" s="15" t="s">
        <v>102</v>
      </c>
      <c r="S849" s="16"/>
      <c r="T849" s="15">
        <v>20</v>
      </c>
      <c r="U849" s="16"/>
      <c r="V849" s="15" t="s">
        <v>101</v>
      </c>
      <c r="W849" s="16"/>
      <c r="X849" s="15" t="s">
        <v>100</v>
      </c>
      <c r="Y849" s="16"/>
      <c r="Z849" s="15" t="s">
        <v>99</v>
      </c>
      <c r="AA849" s="16"/>
      <c r="AB849" s="187"/>
      <c r="AC849" s="16"/>
      <c r="AD849" s="186"/>
      <c r="AE849" s="11"/>
      <c r="AF849" s="423"/>
      <c r="AG849" s="423"/>
      <c r="AH849" s="277"/>
      <c r="AI849" s="306"/>
      <c r="AJ849" s="380"/>
      <c r="AK849" s="381"/>
      <c r="AL849" s="378"/>
      <c r="AM849" s="380"/>
      <c r="AN849" s="381"/>
      <c r="AO849" s="378"/>
      <c r="AP849" s="380"/>
      <c r="AQ849" s="381"/>
      <c r="AR849" s="378"/>
      <c r="AS849" s="380"/>
      <c r="AT849" s="381"/>
      <c r="AU849" s="378"/>
      <c r="AV849" s="380"/>
      <c r="AW849" s="373"/>
      <c r="AX849" s="376"/>
      <c r="AY849" s="418"/>
      <c r="AZ849" s="412"/>
      <c r="BA849" s="412"/>
      <c r="BB849" s="415"/>
    </row>
    <row r="850" spans="2:62" ht="85.9" customHeight="1" thickTop="1" thickBot="1" x14ac:dyDescent="0.35">
      <c r="B850" s="113" t="s">
        <v>173</v>
      </c>
      <c r="C850" s="103" t="s">
        <v>172</v>
      </c>
      <c r="D850" s="108" t="s">
        <v>171</v>
      </c>
      <c r="E850" s="211" t="s">
        <v>170</v>
      </c>
      <c r="F850" s="210"/>
      <c r="G850" s="209"/>
      <c r="H850" s="109" t="s">
        <v>169</v>
      </c>
      <c r="I850" s="108" t="s">
        <v>96</v>
      </c>
      <c r="J850" s="108" t="s">
        <v>168</v>
      </c>
      <c r="K850" s="108" t="s">
        <v>97</v>
      </c>
      <c r="L850" s="365" t="s">
        <v>167</v>
      </c>
      <c r="M850" s="366"/>
      <c r="N850" s="365" t="s">
        <v>166</v>
      </c>
      <c r="O850" s="366"/>
      <c r="P850" s="365" t="s">
        <v>166</v>
      </c>
      <c r="Q850" s="367"/>
      <c r="R850" s="365" t="s">
        <v>166</v>
      </c>
      <c r="S850" s="367"/>
      <c r="T850" s="365" t="s">
        <v>166</v>
      </c>
      <c r="U850" s="367"/>
      <c r="V850" s="365" t="s">
        <v>166</v>
      </c>
      <c r="W850" s="367"/>
      <c r="X850" s="365" t="s">
        <v>166</v>
      </c>
      <c r="Y850" s="367"/>
      <c r="Z850" s="365" t="s">
        <v>166</v>
      </c>
      <c r="AA850" s="367"/>
      <c r="AB850" s="368" t="s">
        <v>165</v>
      </c>
      <c r="AC850" s="367"/>
      <c r="AD850" s="109" t="s">
        <v>164</v>
      </c>
      <c r="AE850" s="109" t="s">
        <v>163</v>
      </c>
      <c r="AF850" s="108" t="s">
        <v>162</v>
      </c>
      <c r="AG850" s="108" t="s">
        <v>161</v>
      </c>
      <c r="AH850" s="286" t="s">
        <v>160</v>
      </c>
      <c r="AI850" s="293"/>
      <c r="AJ850" s="104" t="s">
        <v>159</v>
      </c>
      <c r="AK850" s="103" t="s">
        <v>158</v>
      </c>
      <c r="AL850" s="102" t="s">
        <v>157</v>
      </c>
      <c r="AM850" s="104" t="s">
        <v>156</v>
      </c>
      <c r="AN850" s="103" t="s">
        <v>155</v>
      </c>
      <c r="AO850" s="102" t="s">
        <v>154</v>
      </c>
      <c r="AP850" s="104" t="s">
        <v>153</v>
      </c>
      <c r="AQ850" s="103" t="s">
        <v>152</v>
      </c>
      <c r="AR850" s="105" t="s">
        <v>151</v>
      </c>
      <c r="AS850" s="104" t="s">
        <v>150</v>
      </c>
      <c r="AT850" s="103" t="s">
        <v>149</v>
      </c>
      <c r="AU850" s="102" t="s">
        <v>148</v>
      </c>
      <c r="AV850" s="104" t="s">
        <v>147</v>
      </c>
      <c r="AW850" s="103" t="s">
        <v>146</v>
      </c>
      <c r="AX850" s="102" t="s">
        <v>145</v>
      </c>
      <c r="AY850" s="101" t="s">
        <v>144</v>
      </c>
      <c r="AZ850" s="100" t="s">
        <v>143</v>
      </c>
      <c r="BA850" s="100" t="s">
        <v>142</v>
      </c>
      <c r="BB850" s="99" t="s">
        <v>141</v>
      </c>
    </row>
    <row r="851" spans="2:62" ht="48" thickBot="1" x14ac:dyDescent="0.3">
      <c r="B851" s="98" t="s">
        <v>182</v>
      </c>
      <c r="C851" s="97"/>
      <c r="D851" s="208">
        <v>245</v>
      </c>
      <c r="E851" s="425">
        <v>8976.27</v>
      </c>
      <c r="F851" s="426"/>
      <c r="G851" s="427"/>
      <c r="H851" s="95" t="s">
        <v>139</v>
      </c>
      <c r="I851" s="94"/>
      <c r="J851" s="94"/>
      <c r="K851" s="93"/>
      <c r="L851" s="92"/>
      <c r="M851" s="88"/>
      <c r="N851" s="92"/>
      <c r="O851" s="88"/>
      <c r="P851" s="92"/>
      <c r="Q851" s="88"/>
      <c r="R851" s="92"/>
      <c r="S851" s="88"/>
      <c r="T851" s="92"/>
      <c r="U851" s="88"/>
      <c r="V851" s="92"/>
      <c r="W851" s="88"/>
      <c r="X851" s="92"/>
      <c r="Y851" s="88"/>
      <c r="Z851" s="92"/>
      <c r="AA851" s="207"/>
      <c r="AB851" s="90" t="s">
        <v>138</v>
      </c>
      <c r="AC851" s="88"/>
      <c r="AD851" s="88"/>
      <c r="AE851" s="88"/>
      <c r="AF851" s="87"/>
      <c r="AG851" s="87"/>
      <c r="AH851" s="285"/>
      <c r="AI851" s="66" t="s">
        <v>137</v>
      </c>
      <c r="AJ851" s="85">
        <f t="shared" ref="AJ851:BB851" si="112">SUM(AJ853:AJ864)</f>
        <v>53</v>
      </c>
      <c r="AK851" s="84">
        <f t="shared" si="112"/>
        <v>6</v>
      </c>
      <c r="AL851" s="83">
        <f t="shared" si="112"/>
        <v>0</v>
      </c>
      <c r="AM851" s="85">
        <f t="shared" si="112"/>
        <v>9</v>
      </c>
      <c r="AN851" s="84">
        <f t="shared" si="112"/>
        <v>0</v>
      </c>
      <c r="AO851" s="83">
        <f t="shared" si="112"/>
        <v>0</v>
      </c>
      <c r="AP851" s="85">
        <f t="shared" si="112"/>
        <v>1</v>
      </c>
      <c r="AQ851" s="84">
        <f t="shared" si="112"/>
        <v>0</v>
      </c>
      <c r="AR851" s="83">
        <f t="shared" si="112"/>
        <v>0</v>
      </c>
      <c r="AS851" s="85">
        <f t="shared" si="112"/>
        <v>18</v>
      </c>
      <c r="AT851" s="84">
        <f t="shared" si="112"/>
        <v>6</v>
      </c>
      <c r="AU851" s="83">
        <f t="shared" si="112"/>
        <v>1</v>
      </c>
      <c r="AV851" s="85">
        <f t="shared" si="112"/>
        <v>0</v>
      </c>
      <c r="AW851" s="84">
        <f t="shared" si="112"/>
        <v>0</v>
      </c>
      <c r="AX851" s="83">
        <f t="shared" si="112"/>
        <v>0</v>
      </c>
      <c r="AY851" s="82">
        <f t="shared" si="112"/>
        <v>0</v>
      </c>
      <c r="AZ851" s="81">
        <f t="shared" si="112"/>
        <v>0</v>
      </c>
      <c r="BA851" s="81">
        <f t="shared" si="112"/>
        <v>0</v>
      </c>
      <c r="BB851" s="80">
        <f t="shared" si="112"/>
        <v>0</v>
      </c>
      <c r="BC851" s="79" t="s">
        <v>136</v>
      </c>
      <c r="BF851" s="5">
        <f>SUM(AJ851:AL851)/$BG$5</f>
        <v>59</v>
      </c>
      <c r="BG851" s="5">
        <f>SUM(AM851:AO851,AY851)/$BG$5</f>
        <v>9</v>
      </c>
      <c r="BH851" s="5">
        <f>SUM(AP851:AR851,AZ851)/$BG$5</f>
        <v>1</v>
      </c>
      <c r="BI851" s="5">
        <f>SUM(AS851:AU851,BA851)/$BG$5</f>
        <v>25</v>
      </c>
      <c r="BJ851" s="5">
        <f>SUM(AV851:AX851,BB851)/$BG$5</f>
        <v>0</v>
      </c>
    </row>
    <row r="852" spans="2:62" ht="37.5" thickBot="1" x14ac:dyDescent="0.3">
      <c r="B852" s="78"/>
      <c r="C852" s="77"/>
      <c r="D852" s="206"/>
      <c r="E852" s="205"/>
      <c r="F852" s="205"/>
      <c r="G852" s="204"/>
      <c r="H852" s="73"/>
      <c r="I852" s="70"/>
      <c r="J852" s="70"/>
      <c r="K852" s="72"/>
      <c r="L852" s="70"/>
      <c r="M852" s="69"/>
      <c r="N852" s="70"/>
      <c r="O852" s="69"/>
      <c r="P852" s="70"/>
      <c r="Q852" s="69"/>
      <c r="R852" s="70"/>
      <c r="S852" s="69"/>
      <c r="T852" s="70"/>
      <c r="U852" s="69"/>
      <c r="V852" s="70"/>
      <c r="W852" s="69"/>
      <c r="X852" s="70"/>
      <c r="Y852" s="69"/>
      <c r="Z852" s="70"/>
      <c r="AA852" s="69"/>
      <c r="AB852" s="71"/>
      <c r="AC852" s="69"/>
      <c r="AD852" s="69"/>
      <c r="AE852" s="69"/>
      <c r="AF852" s="68"/>
      <c r="AG852" s="68"/>
      <c r="AH852" s="285"/>
      <c r="AI852" s="66" t="s">
        <v>135</v>
      </c>
      <c r="AJ852" s="65">
        <f t="shared" ref="AJ852:BB852" si="113">AJ851/3</f>
        <v>17.666666666666668</v>
      </c>
      <c r="AK852" s="64">
        <f t="shared" si="113"/>
        <v>2</v>
      </c>
      <c r="AL852" s="63">
        <f t="shared" si="113"/>
        <v>0</v>
      </c>
      <c r="AM852" s="65">
        <f t="shared" si="113"/>
        <v>3</v>
      </c>
      <c r="AN852" s="64">
        <f t="shared" si="113"/>
        <v>0</v>
      </c>
      <c r="AO852" s="63">
        <f t="shared" si="113"/>
        <v>0</v>
      </c>
      <c r="AP852" s="65">
        <f t="shared" si="113"/>
        <v>0.33333333333333331</v>
      </c>
      <c r="AQ852" s="64">
        <f t="shared" si="113"/>
        <v>0</v>
      </c>
      <c r="AR852" s="63">
        <f t="shared" si="113"/>
        <v>0</v>
      </c>
      <c r="AS852" s="65">
        <f t="shared" si="113"/>
        <v>6</v>
      </c>
      <c r="AT852" s="64">
        <f t="shared" si="113"/>
        <v>2</v>
      </c>
      <c r="AU852" s="63">
        <f t="shared" si="113"/>
        <v>0.33333333333333331</v>
      </c>
      <c r="AV852" s="65">
        <f t="shared" si="113"/>
        <v>0</v>
      </c>
      <c r="AW852" s="64">
        <f t="shared" si="113"/>
        <v>0</v>
      </c>
      <c r="AX852" s="63">
        <f t="shared" si="113"/>
        <v>0</v>
      </c>
      <c r="AY852" s="62">
        <f t="shared" si="113"/>
        <v>0</v>
      </c>
      <c r="AZ852" s="61">
        <f t="shared" si="113"/>
        <v>0</v>
      </c>
      <c r="BA852" s="61">
        <f t="shared" si="113"/>
        <v>0</v>
      </c>
      <c r="BB852" s="60">
        <f t="shared" si="113"/>
        <v>0</v>
      </c>
      <c r="BC852" s="59" t="s">
        <v>134</v>
      </c>
    </row>
    <row r="853" spans="2:62" ht="28.15" customHeight="1" x14ac:dyDescent="0.2">
      <c r="B853" s="30"/>
      <c r="C853" s="338">
        <v>1</v>
      </c>
      <c r="D853" s="212"/>
      <c r="E853" s="198"/>
      <c r="F853" s="198"/>
      <c r="G853" s="197"/>
      <c r="H853" s="358" t="s">
        <v>133</v>
      </c>
      <c r="I853" s="390">
        <v>182</v>
      </c>
      <c r="J853" s="390">
        <v>35</v>
      </c>
      <c r="K853" s="390">
        <v>6</v>
      </c>
      <c r="L853" s="42" t="s">
        <v>131</v>
      </c>
      <c r="M853" s="43" t="s">
        <v>132</v>
      </c>
      <c r="N853" s="42" t="s">
        <v>129</v>
      </c>
      <c r="O853" s="43" t="s">
        <v>179</v>
      </c>
      <c r="P853" s="42" t="s">
        <v>128</v>
      </c>
      <c r="Q853" s="43" t="s">
        <v>179</v>
      </c>
      <c r="R853" s="42" t="s">
        <v>127</v>
      </c>
      <c r="S853" s="43" t="s">
        <v>357</v>
      </c>
      <c r="T853" s="42" t="s">
        <v>126</v>
      </c>
      <c r="U853" s="43" t="s">
        <v>179</v>
      </c>
      <c r="V853" s="42" t="s">
        <v>125</v>
      </c>
      <c r="W853" s="43" t="s">
        <v>672</v>
      </c>
      <c r="X853" s="42" t="s">
        <v>124</v>
      </c>
      <c r="Y853" s="43" t="s">
        <v>542</v>
      </c>
      <c r="Z853" s="42" t="s">
        <v>123</v>
      </c>
      <c r="AA853" s="43" t="s">
        <v>130</v>
      </c>
      <c r="AB853" s="196">
        <v>28</v>
      </c>
      <c r="AC853" s="43" t="s">
        <v>496</v>
      </c>
      <c r="AD853" s="196" t="s">
        <v>132</v>
      </c>
      <c r="AE853" s="58"/>
      <c r="AF853" s="421"/>
      <c r="AG853" s="421"/>
      <c r="AH853" s="279"/>
      <c r="AI853" s="306"/>
      <c r="AJ853" s="349">
        <f>SUMPRODUCT(LEN($M853:$AA856)-LEN(SUBSTITUTE($M853:$AA856,"A", "")))</f>
        <v>53</v>
      </c>
      <c r="AK853" s="352">
        <f>SUMPRODUCT(LEN($AD853:$AD856)-LEN(SUBSTITUTE($AD853:$AD856,"A", "")))</f>
        <v>6</v>
      </c>
      <c r="AL853" s="335">
        <f>SUMPRODUCT(LEN($AC853:$AC856)-LEN(SUBSTITUTE($AC853:$AC856,"A", "")))</f>
        <v>0</v>
      </c>
      <c r="AM853" s="349">
        <f>SUMPRODUCT(LEN($M853:$AA856)-LEN(SUBSTITUTE($M853:$AA856,"S", "")))</f>
        <v>9</v>
      </c>
      <c r="AN853" s="352">
        <f>SUMPRODUCT(LEN($AD853:$AD856)-LEN(SUBSTITUTE($AD853:$AD856,"S", "")))</f>
        <v>0</v>
      </c>
      <c r="AO853" s="335">
        <f>SUMPRODUCT(LEN($AC853:$AC856)-LEN(SUBSTITUTE($AC853:$AC856,"S", "")))</f>
        <v>0</v>
      </c>
      <c r="AP853" s="349">
        <f>SUMPRODUCT(LEN($M853:$AA856)-LEN(SUBSTITUTE($M853:$AA856,"F", "")))</f>
        <v>1</v>
      </c>
      <c r="AQ853" s="352">
        <f>SUMPRODUCT(LEN($AD853:$AD856)-LEN(SUBSTITUTE($AD853:$AD856,"F", "")))</f>
        <v>0</v>
      </c>
      <c r="AR853" s="335">
        <f>SUMPRODUCT(LEN($AC853:$AC856)-LEN(SUBSTITUTE($AC853:$AC856,"F", "")))</f>
        <v>0</v>
      </c>
      <c r="AS853" s="349">
        <f>SUMPRODUCT(LEN($M853:$AA856)-LEN(SUBSTITUTE($M853:$AA856,"G", "")))</f>
        <v>18</v>
      </c>
      <c r="AT853" s="352">
        <f>SUMPRODUCT(LEN($AD853:$AD856)-LEN(SUBSTITUTE($AD853:$AD856,"G", "")))</f>
        <v>6</v>
      </c>
      <c r="AU853" s="335">
        <f>SUMPRODUCT(LEN($AC853:$AC856)-LEN(SUBSTITUTE($AC853:$AC856,"G", "")))</f>
        <v>1</v>
      </c>
      <c r="AV853" s="349">
        <f>SUMPRODUCT(LEN($L853:$AA856)-LEN(SUBSTITUTE($L853:$AA856,"M", "")))</f>
        <v>0</v>
      </c>
      <c r="AW853" s="362">
        <f>SUMPRODUCT(LEN($AD853:$AD856)-LEN(SUBSTITUTE($AD853:$AD856,"M", "")))</f>
        <v>0</v>
      </c>
      <c r="AX853" s="374">
        <f>SUMPRODUCT(LEN($AC853:$AC856)-LEN(SUBSTITUTE($AC853:$AC856,"M", "")))</f>
        <v>0</v>
      </c>
      <c r="AY853" s="416">
        <f>SUMPRODUCT(LEN($AE853:$AE856)-LEN(SUBSTITUTE($AE853:$AE856,"S", "")))</f>
        <v>0</v>
      </c>
      <c r="AZ853" s="410">
        <f>SUMPRODUCT(LEN($AE853:$AE856)-LEN(SUBSTITUTE($AE853:$AE856,"F", "")))</f>
        <v>0</v>
      </c>
      <c r="BA853" s="410">
        <f>SUMPRODUCT(LEN($AE853:$AE856)-LEN(SUBSTITUTE($AE853:$AE856,"G", "")))</f>
        <v>0</v>
      </c>
      <c r="BB853" s="413">
        <f>SUMPRODUCT(LEN($AE853:$AE856)-LEN(SUBSTITUTE($AE853:$AE856,"M", "")))</f>
        <v>0</v>
      </c>
    </row>
    <row r="854" spans="2:62" ht="28.15" customHeight="1" thickBot="1" x14ac:dyDescent="0.25">
      <c r="B854" s="30"/>
      <c r="C854" s="339"/>
      <c r="D854" s="221"/>
      <c r="E854" s="195"/>
      <c r="F854" s="195"/>
      <c r="G854" s="194"/>
      <c r="H854" s="359"/>
      <c r="I854" s="391"/>
      <c r="J854" s="391"/>
      <c r="K854" s="391"/>
      <c r="L854" s="33" t="s">
        <v>122</v>
      </c>
      <c r="M854" s="55" t="s">
        <v>132</v>
      </c>
      <c r="N854" s="33" t="s">
        <v>121</v>
      </c>
      <c r="O854" s="55" t="s">
        <v>179</v>
      </c>
      <c r="P854" s="33" t="s">
        <v>120</v>
      </c>
      <c r="Q854" s="55" t="s">
        <v>812</v>
      </c>
      <c r="R854" s="33" t="s">
        <v>119</v>
      </c>
      <c r="S854" s="55" t="s">
        <v>479</v>
      </c>
      <c r="T854" s="33" t="s">
        <v>118</v>
      </c>
      <c r="U854" s="55" t="s">
        <v>1166</v>
      </c>
      <c r="V854" s="33" t="s">
        <v>117</v>
      </c>
      <c r="W854" s="55" t="s">
        <v>549</v>
      </c>
      <c r="X854" s="33" t="s">
        <v>116</v>
      </c>
      <c r="Y854" s="55" t="s">
        <v>542</v>
      </c>
      <c r="Z854" s="33" t="s">
        <v>115</v>
      </c>
      <c r="AA854" s="55"/>
      <c r="AB854" s="193"/>
      <c r="AC854" s="55"/>
      <c r="AD854" s="193" t="s">
        <v>1568</v>
      </c>
      <c r="AE854" s="57"/>
      <c r="AF854" s="422"/>
      <c r="AG854" s="422"/>
      <c r="AH854" s="278"/>
      <c r="AI854" s="306"/>
      <c r="AJ854" s="379"/>
      <c r="AK854" s="347"/>
      <c r="AL854" s="377"/>
      <c r="AM854" s="379"/>
      <c r="AN854" s="347"/>
      <c r="AO854" s="377"/>
      <c r="AP854" s="379"/>
      <c r="AQ854" s="347"/>
      <c r="AR854" s="377"/>
      <c r="AS854" s="379"/>
      <c r="AT854" s="347"/>
      <c r="AU854" s="377"/>
      <c r="AV854" s="379"/>
      <c r="AW854" s="372"/>
      <c r="AX854" s="375"/>
      <c r="AY854" s="417"/>
      <c r="AZ854" s="411"/>
      <c r="BA854" s="411"/>
      <c r="BB854" s="414"/>
    </row>
    <row r="855" spans="2:62" ht="28.15" customHeight="1" x14ac:dyDescent="0.2">
      <c r="B855" s="30"/>
      <c r="C855" s="340"/>
      <c r="D855" s="218"/>
      <c r="E855" s="192"/>
      <c r="F855" s="192"/>
      <c r="G855" s="191"/>
      <c r="H855" s="360">
        <v>245</v>
      </c>
      <c r="I855" s="392"/>
      <c r="J855" s="392"/>
      <c r="K855" s="392"/>
      <c r="L855" s="25" t="s">
        <v>114</v>
      </c>
      <c r="M855" s="114" t="s">
        <v>179</v>
      </c>
      <c r="N855" s="25" t="s">
        <v>112</v>
      </c>
      <c r="O855" s="114" t="s">
        <v>357</v>
      </c>
      <c r="P855" s="25" t="s">
        <v>111</v>
      </c>
      <c r="Q855" s="114" t="s">
        <v>527</v>
      </c>
      <c r="R855" s="25" t="s">
        <v>110</v>
      </c>
      <c r="S855" s="114" t="s">
        <v>679</v>
      </c>
      <c r="T855" s="25" t="s">
        <v>109</v>
      </c>
      <c r="U855" s="114" t="s">
        <v>684</v>
      </c>
      <c r="V855" s="25" t="s">
        <v>108</v>
      </c>
      <c r="W855" s="114" t="s">
        <v>470</v>
      </c>
      <c r="X855" s="25" t="s">
        <v>107</v>
      </c>
      <c r="Y855" s="114" t="s">
        <v>130</v>
      </c>
      <c r="Z855" s="25" t="s">
        <v>106</v>
      </c>
      <c r="AA855" s="114"/>
      <c r="AB855" s="190"/>
      <c r="AC855" s="114"/>
      <c r="AD855" s="190"/>
      <c r="AE855" s="57"/>
      <c r="AF855" s="422"/>
      <c r="AG855" s="422"/>
      <c r="AH855" s="278"/>
      <c r="AI855" s="306"/>
      <c r="AJ855" s="379"/>
      <c r="AK855" s="347"/>
      <c r="AL855" s="377"/>
      <c r="AM855" s="379"/>
      <c r="AN855" s="347"/>
      <c r="AO855" s="377"/>
      <c r="AP855" s="379"/>
      <c r="AQ855" s="347"/>
      <c r="AR855" s="377"/>
      <c r="AS855" s="379"/>
      <c r="AT855" s="347"/>
      <c r="AU855" s="377"/>
      <c r="AV855" s="379"/>
      <c r="AW855" s="372"/>
      <c r="AX855" s="375"/>
      <c r="AY855" s="417"/>
      <c r="AZ855" s="411"/>
      <c r="BA855" s="411"/>
      <c r="BB855" s="414"/>
    </row>
    <row r="856" spans="2:62" ht="28.15" customHeight="1" thickBot="1" x14ac:dyDescent="0.25">
      <c r="B856" s="30"/>
      <c r="C856" s="355"/>
      <c r="D856" s="246"/>
      <c r="E856" s="200"/>
      <c r="F856" s="200"/>
      <c r="G856" s="199"/>
      <c r="H856" s="361"/>
      <c r="I856" s="393"/>
      <c r="J856" s="393"/>
      <c r="K856" s="393"/>
      <c r="L856" s="50" t="s">
        <v>105</v>
      </c>
      <c r="M856" s="51" t="s">
        <v>179</v>
      </c>
      <c r="N856" s="50" t="s">
        <v>104</v>
      </c>
      <c r="O856" s="51" t="s">
        <v>357</v>
      </c>
      <c r="P856" s="50" t="s">
        <v>103</v>
      </c>
      <c r="Q856" s="51" t="s">
        <v>469</v>
      </c>
      <c r="R856" s="50" t="s">
        <v>102</v>
      </c>
      <c r="S856" s="51" t="s">
        <v>1348</v>
      </c>
      <c r="T856" s="50">
        <v>20</v>
      </c>
      <c r="U856" s="51" t="s">
        <v>845</v>
      </c>
      <c r="V856" s="50" t="s">
        <v>101</v>
      </c>
      <c r="W856" s="51" t="s">
        <v>542</v>
      </c>
      <c r="X856" s="50" t="s">
        <v>100</v>
      </c>
      <c r="Y856" s="51" t="s">
        <v>130</v>
      </c>
      <c r="Z856" s="50" t="s">
        <v>99</v>
      </c>
      <c r="AA856" s="51"/>
      <c r="AB856" s="187"/>
      <c r="AC856" s="51"/>
      <c r="AD856" s="187"/>
      <c r="AE856" s="56"/>
      <c r="AF856" s="424"/>
      <c r="AG856" s="424"/>
      <c r="AH856" s="280"/>
      <c r="AI856" s="306"/>
      <c r="AJ856" s="380"/>
      <c r="AK856" s="381"/>
      <c r="AL856" s="378"/>
      <c r="AM856" s="380"/>
      <c r="AN856" s="381"/>
      <c r="AO856" s="378"/>
      <c r="AP856" s="380"/>
      <c r="AQ856" s="381"/>
      <c r="AR856" s="378"/>
      <c r="AS856" s="380"/>
      <c r="AT856" s="381"/>
      <c r="AU856" s="378"/>
      <c r="AV856" s="380"/>
      <c r="AW856" s="373"/>
      <c r="AX856" s="376"/>
      <c r="AY856" s="418"/>
      <c r="AZ856" s="412"/>
      <c r="BA856" s="412"/>
      <c r="BB856" s="415"/>
    </row>
    <row r="857" spans="2:62" ht="28.15" customHeight="1" x14ac:dyDescent="0.2">
      <c r="B857" s="30"/>
      <c r="C857" s="338">
        <v>2</v>
      </c>
      <c r="D857" s="212"/>
      <c r="E857" s="198"/>
      <c r="F857" s="198"/>
      <c r="G857" s="197"/>
      <c r="H857" s="358"/>
      <c r="I857" s="390"/>
      <c r="J857" s="390"/>
      <c r="K857" s="390"/>
      <c r="L857" s="42" t="s">
        <v>131</v>
      </c>
      <c r="M857" s="43"/>
      <c r="N857" s="42" t="s">
        <v>129</v>
      </c>
      <c r="O857" s="43"/>
      <c r="P857" s="42" t="s">
        <v>128</v>
      </c>
      <c r="Q857" s="43"/>
      <c r="R857" s="42" t="s">
        <v>127</v>
      </c>
      <c r="S857" s="43"/>
      <c r="T857" s="42" t="s">
        <v>126</v>
      </c>
      <c r="U857" s="43"/>
      <c r="V857" s="42" t="s">
        <v>125</v>
      </c>
      <c r="W857" s="43"/>
      <c r="X857" s="42" t="s">
        <v>124</v>
      </c>
      <c r="Y857" s="43"/>
      <c r="Z857" s="42" t="s">
        <v>123</v>
      </c>
      <c r="AA857" s="43"/>
      <c r="AB857" s="196"/>
      <c r="AC857" s="43"/>
      <c r="AD857" s="196"/>
      <c r="AE857" s="39"/>
      <c r="AF857" s="421"/>
      <c r="AG857" s="421"/>
      <c r="AH857" s="279"/>
      <c r="AI857" s="306"/>
      <c r="AJ857" s="349">
        <f>SUMPRODUCT(LEN($M857:$AA860)-LEN(SUBSTITUTE($M857:$AA860,"A", "")))</f>
        <v>0</v>
      </c>
      <c r="AK857" s="352">
        <f>SUMPRODUCT(LEN($AD857:$AD860)-LEN(SUBSTITUTE($AD857:$AD860,"A", "")))</f>
        <v>0</v>
      </c>
      <c r="AL857" s="335">
        <f>SUMPRODUCT(LEN($AC857:$AC860)-LEN(SUBSTITUTE($AC857:$AC860,"A", "")))</f>
        <v>0</v>
      </c>
      <c r="AM857" s="349">
        <f>SUMPRODUCT(LEN($M857:$AA860)-LEN(SUBSTITUTE($M857:$AA860,"S", "")))</f>
        <v>0</v>
      </c>
      <c r="AN857" s="352">
        <f>SUMPRODUCT(LEN($AD857:$AD860)-LEN(SUBSTITUTE($AD857:$AD860,"S", "")))</f>
        <v>0</v>
      </c>
      <c r="AO857" s="335">
        <f>SUMPRODUCT(LEN($AC857:$AC860)-LEN(SUBSTITUTE($AC857:$AC860,"S", "")))</f>
        <v>0</v>
      </c>
      <c r="AP857" s="349">
        <f>SUMPRODUCT(LEN($M857:$AA860)-LEN(SUBSTITUTE($M857:$AA860,"F", "")))</f>
        <v>0</v>
      </c>
      <c r="AQ857" s="352">
        <f>SUMPRODUCT(LEN($AD857:$AD860)-LEN(SUBSTITUTE($AD857:$AD860,"F", "")))</f>
        <v>0</v>
      </c>
      <c r="AR857" s="335">
        <f>SUMPRODUCT(LEN($AC857:$AC860)-LEN(SUBSTITUTE($AC857:$AC860,"F", "")))</f>
        <v>0</v>
      </c>
      <c r="AS857" s="349">
        <f>SUMPRODUCT(LEN($M857:$AA860)-LEN(SUBSTITUTE($M857:$AA860,"G", "")))</f>
        <v>0</v>
      </c>
      <c r="AT857" s="352">
        <f>SUMPRODUCT(LEN($AD857:$AD860)-LEN(SUBSTITUTE($AD857:$AD860,"G", "")))</f>
        <v>0</v>
      </c>
      <c r="AU857" s="335">
        <f>SUMPRODUCT(LEN($AC857:$AC860)-LEN(SUBSTITUTE($AC857:$AC860,"G", "")))</f>
        <v>0</v>
      </c>
      <c r="AV857" s="349">
        <f>SUMPRODUCT(LEN($L857:$AA860)-LEN(SUBSTITUTE($L857:$AA860,"M", "")))</f>
        <v>0</v>
      </c>
      <c r="AW857" s="362">
        <f>SUMPRODUCT(LEN($AD857:$AD860)-LEN(SUBSTITUTE($AD857:$AD860,"M", "")))</f>
        <v>0</v>
      </c>
      <c r="AX857" s="374">
        <f>SUMPRODUCT(LEN($AC857:$AC860)-LEN(SUBSTITUTE($AC857:$AC860,"M", "")))</f>
        <v>0</v>
      </c>
      <c r="AY857" s="416">
        <f>SUMPRODUCT(LEN($AE857:$AE860)-LEN(SUBSTITUTE($AE857:$AE860,"S", "")))</f>
        <v>0</v>
      </c>
      <c r="AZ857" s="410">
        <f>SUMPRODUCT(LEN($AE857:$AE860)-LEN(SUBSTITUTE($AE857:$AE860,"F", "")))</f>
        <v>0</v>
      </c>
      <c r="BA857" s="410">
        <f>SUMPRODUCT(LEN($AE857:$AE860)-LEN(SUBSTITUTE($AE857:$AE860,"G", "")))</f>
        <v>0</v>
      </c>
      <c r="BB857" s="413">
        <f>SUMPRODUCT(LEN($AE857:$AE860)-LEN(SUBSTITUTE($AE857:$AE860,"M", "")))</f>
        <v>0</v>
      </c>
    </row>
    <row r="858" spans="2:62" ht="28.15" customHeight="1" thickBot="1" x14ac:dyDescent="0.25">
      <c r="B858" s="30"/>
      <c r="C858" s="339"/>
      <c r="D858" s="221"/>
      <c r="E858" s="195"/>
      <c r="F858" s="195"/>
      <c r="G858" s="194"/>
      <c r="H858" s="359"/>
      <c r="I858" s="391"/>
      <c r="J858" s="391"/>
      <c r="K858" s="391"/>
      <c r="L858" s="33" t="s">
        <v>122</v>
      </c>
      <c r="M858" s="55"/>
      <c r="N858" s="33" t="s">
        <v>121</v>
      </c>
      <c r="O858" s="55"/>
      <c r="P858" s="33" t="s">
        <v>120</v>
      </c>
      <c r="Q858" s="55"/>
      <c r="R858" s="33" t="s">
        <v>119</v>
      </c>
      <c r="S858" s="55"/>
      <c r="T858" s="33" t="s">
        <v>118</v>
      </c>
      <c r="U858" s="55"/>
      <c r="V858" s="33" t="s">
        <v>117</v>
      </c>
      <c r="W858" s="55"/>
      <c r="X858" s="33" t="s">
        <v>116</v>
      </c>
      <c r="Y858" s="55"/>
      <c r="Z858" s="33" t="s">
        <v>115</v>
      </c>
      <c r="AA858" s="55"/>
      <c r="AB858" s="193"/>
      <c r="AC858" s="55"/>
      <c r="AD858" s="193"/>
      <c r="AE858" s="22"/>
      <c r="AF858" s="422"/>
      <c r="AG858" s="422"/>
      <c r="AH858" s="278"/>
      <c r="AI858" s="306"/>
      <c r="AJ858" s="379"/>
      <c r="AK858" s="347"/>
      <c r="AL858" s="377"/>
      <c r="AM858" s="379"/>
      <c r="AN858" s="347"/>
      <c r="AO858" s="377"/>
      <c r="AP858" s="379"/>
      <c r="AQ858" s="347"/>
      <c r="AR858" s="377"/>
      <c r="AS858" s="379"/>
      <c r="AT858" s="347"/>
      <c r="AU858" s="377"/>
      <c r="AV858" s="379"/>
      <c r="AW858" s="372"/>
      <c r="AX858" s="375"/>
      <c r="AY858" s="417"/>
      <c r="AZ858" s="411"/>
      <c r="BA858" s="411"/>
      <c r="BB858" s="414"/>
    </row>
    <row r="859" spans="2:62" ht="28.15" customHeight="1" x14ac:dyDescent="0.2">
      <c r="B859" s="30"/>
      <c r="C859" s="340"/>
      <c r="D859" s="218"/>
      <c r="E859" s="192"/>
      <c r="F859" s="192"/>
      <c r="G859" s="191"/>
      <c r="H859" s="360"/>
      <c r="I859" s="392"/>
      <c r="J859" s="392"/>
      <c r="K859" s="392"/>
      <c r="L859" s="25" t="s">
        <v>114</v>
      </c>
      <c r="M859" s="114"/>
      <c r="N859" s="25" t="s">
        <v>112</v>
      </c>
      <c r="O859" s="114"/>
      <c r="P859" s="25" t="s">
        <v>111</v>
      </c>
      <c r="Q859" s="114"/>
      <c r="R859" s="25" t="s">
        <v>110</v>
      </c>
      <c r="S859" s="114"/>
      <c r="T859" s="25" t="s">
        <v>109</v>
      </c>
      <c r="U859" s="114"/>
      <c r="V859" s="25" t="s">
        <v>108</v>
      </c>
      <c r="W859" s="114"/>
      <c r="X859" s="25" t="s">
        <v>107</v>
      </c>
      <c r="Y859" s="114"/>
      <c r="Z859" s="25" t="s">
        <v>106</v>
      </c>
      <c r="AA859" s="114"/>
      <c r="AB859" s="190"/>
      <c r="AC859" s="114"/>
      <c r="AD859" s="190"/>
      <c r="AE859" s="22"/>
      <c r="AF859" s="422"/>
      <c r="AG859" s="422"/>
      <c r="AH859" s="278"/>
      <c r="AI859" s="306"/>
      <c r="AJ859" s="379"/>
      <c r="AK859" s="347"/>
      <c r="AL859" s="377"/>
      <c r="AM859" s="379"/>
      <c r="AN859" s="347"/>
      <c r="AO859" s="377"/>
      <c r="AP859" s="379"/>
      <c r="AQ859" s="347"/>
      <c r="AR859" s="377"/>
      <c r="AS859" s="379"/>
      <c r="AT859" s="347"/>
      <c r="AU859" s="377"/>
      <c r="AV859" s="379"/>
      <c r="AW859" s="372"/>
      <c r="AX859" s="375"/>
      <c r="AY859" s="417"/>
      <c r="AZ859" s="411"/>
      <c r="BA859" s="411"/>
      <c r="BB859" s="414"/>
    </row>
    <row r="860" spans="2:62" ht="28.15" customHeight="1" thickBot="1" x14ac:dyDescent="0.25">
      <c r="B860" s="30"/>
      <c r="C860" s="355"/>
      <c r="D860" s="246"/>
      <c r="E860" s="200"/>
      <c r="F860" s="200"/>
      <c r="G860" s="199"/>
      <c r="H860" s="361"/>
      <c r="I860" s="393"/>
      <c r="J860" s="393"/>
      <c r="K860" s="393"/>
      <c r="L860" s="50" t="s">
        <v>105</v>
      </c>
      <c r="M860" s="51"/>
      <c r="N860" s="50" t="s">
        <v>104</v>
      </c>
      <c r="O860" s="51"/>
      <c r="P860" s="50" t="s">
        <v>103</v>
      </c>
      <c r="Q860" s="51"/>
      <c r="R860" s="50" t="s">
        <v>102</v>
      </c>
      <c r="S860" s="51"/>
      <c r="T860" s="50">
        <v>20</v>
      </c>
      <c r="U860" s="51"/>
      <c r="V860" s="50" t="s">
        <v>101</v>
      </c>
      <c r="W860" s="51"/>
      <c r="X860" s="50" t="s">
        <v>100</v>
      </c>
      <c r="Y860" s="51"/>
      <c r="Z860" s="50" t="s">
        <v>99</v>
      </c>
      <c r="AA860" s="51"/>
      <c r="AB860" s="187"/>
      <c r="AC860" s="51"/>
      <c r="AD860" s="187"/>
      <c r="AE860" s="48"/>
      <c r="AF860" s="424"/>
      <c r="AG860" s="424"/>
      <c r="AH860" s="280"/>
      <c r="AI860" s="306"/>
      <c r="AJ860" s="380"/>
      <c r="AK860" s="381"/>
      <c r="AL860" s="378"/>
      <c r="AM860" s="380"/>
      <c r="AN860" s="381"/>
      <c r="AO860" s="378"/>
      <c r="AP860" s="380"/>
      <c r="AQ860" s="381"/>
      <c r="AR860" s="378"/>
      <c r="AS860" s="380"/>
      <c r="AT860" s="381"/>
      <c r="AU860" s="378"/>
      <c r="AV860" s="380"/>
      <c r="AW860" s="373"/>
      <c r="AX860" s="376"/>
      <c r="AY860" s="418"/>
      <c r="AZ860" s="412"/>
      <c r="BA860" s="412"/>
      <c r="BB860" s="415"/>
    </row>
    <row r="861" spans="2:62" ht="28.15" customHeight="1" x14ac:dyDescent="0.2">
      <c r="B861" s="30"/>
      <c r="C861" s="338">
        <v>3</v>
      </c>
      <c r="D861" s="212"/>
      <c r="E861" s="198"/>
      <c r="F861" s="198"/>
      <c r="G861" s="197"/>
      <c r="H861" s="358"/>
      <c r="I861" s="390"/>
      <c r="J861" s="390"/>
      <c r="K861" s="390"/>
      <c r="L861" s="42" t="s">
        <v>131</v>
      </c>
      <c r="M861" s="43"/>
      <c r="N861" s="42" t="s">
        <v>129</v>
      </c>
      <c r="O861" s="43"/>
      <c r="P861" s="42" t="s">
        <v>128</v>
      </c>
      <c r="Q861" s="43"/>
      <c r="R861" s="42" t="s">
        <v>127</v>
      </c>
      <c r="S861" s="43"/>
      <c r="T861" s="42" t="s">
        <v>126</v>
      </c>
      <c r="U861" s="43"/>
      <c r="V861" s="42" t="s">
        <v>125</v>
      </c>
      <c r="W861" s="43"/>
      <c r="X861" s="42" t="s">
        <v>124</v>
      </c>
      <c r="Y861" s="43"/>
      <c r="Z861" s="42" t="s">
        <v>123</v>
      </c>
      <c r="AA861" s="43"/>
      <c r="AB861" s="196"/>
      <c r="AC861" s="43"/>
      <c r="AD861" s="196"/>
      <c r="AE861" s="39"/>
      <c r="AF861" s="421"/>
      <c r="AG861" s="421"/>
      <c r="AH861" s="279"/>
      <c r="AI861" s="306"/>
      <c r="AJ861" s="349">
        <f>SUMPRODUCT(LEN($M861:$AA864)-LEN(SUBSTITUTE($M861:$AA864,"A", "")))</f>
        <v>0</v>
      </c>
      <c r="AK861" s="352">
        <f>SUMPRODUCT(LEN($AD861:$AD864)-LEN(SUBSTITUTE($AD861:$AD864,"A", "")))</f>
        <v>0</v>
      </c>
      <c r="AL861" s="335">
        <f>SUMPRODUCT(LEN($AC861:$AC864)-LEN(SUBSTITUTE($AC861:$AC864,"A", "")))</f>
        <v>0</v>
      </c>
      <c r="AM861" s="349">
        <f>SUMPRODUCT(LEN($M861:$AA864)-LEN(SUBSTITUTE($M861:$AA864,"S", "")))</f>
        <v>0</v>
      </c>
      <c r="AN861" s="352">
        <f>SUMPRODUCT(LEN($AD861:$AD864)-LEN(SUBSTITUTE($AD861:$AD864,"S", "")))</f>
        <v>0</v>
      </c>
      <c r="AO861" s="335">
        <f>SUMPRODUCT(LEN($AC861:$AC864)-LEN(SUBSTITUTE($AC861:$AC864,"S", "")))</f>
        <v>0</v>
      </c>
      <c r="AP861" s="349">
        <f>SUMPRODUCT(LEN($M861:$AA864)-LEN(SUBSTITUTE($M861:$AA864,"F", "")))</f>
        <v>0</v>
      </c>
      <c r="AQ861" s="352">
        <f>SUMPRODUCT(LEN($AD861:$AD864)-LEN(SUBSTITUTE($AD861:$AD864,"F", "")))</f>
        <v>0</v>
      </c>
      <c r="AR861" s="335">
        <f>SUMPRODUCT(LEN($AC861:$AC864)-LEN(SUBSTITUTE($AC861:$AC864,"F", "")))</f>
        <v>0</v>
      </c>
      <c r="AS861" s="349">
        <f>SUMPRODUCT(LEN($M861:$AA864)-LEN(SUBSTITUTE($M861:$AA864,"G", "")))</f>
        <v>0</v>
      </c>
      <c r="AT861" s="352">
        <f>SUMPRODUCT(LEN($AD861:$AD864)-LEN(SUBSTITUTE($AD861:$AD864,"G", "")))</f>
        <v>0</v>
      </c>
      <c r="AU861" s="335">
        <f>SUMPRODUCT(LEN($AC861:$AC864)-LEN(SUBSTITUTE($AC861:$AC864,"G", "")))</f>
        <v>0</v>
      </c>
      <c r="AV861" s="349">
        <f>SUMPRODUCT(LEN($L861:$AA864)-LEN(SUBSTITUTE($L861:$AA864,"M", "")))</f>
        <v>0</v>
      </c>
      <c r="AW861" s="362">
        <f>SUMPRODUCT(LEN($AD861:$AD864)-LEN(SUBSTITUTE($AD861:$AD864,"M", "")))</f>
        <v>0</v>
      </c>
      <c r="AX861" s="374">
        <f>SUMPRODUCT(LEN($AC861:$AC864)-LEN(SUBSTITUTE($AC861:$AC864,"M", "")))</f>
        <v>0</v>
      </c>
      <c r="AY861" s="416">
        <f>SUMPRODUCT(LEN($AE861:$AE864)-LEN(SUBSTITUTE($AE861:$AE864,"S", "")))</f>
        <v>0</v>
      </c>
      <c r="AZ861" s="410">
        <f>SUMPRODUCT(LEN($AE861:$AE864)-LEN(SUBSTITUTE($AE861:$AE864,"F", "")))</f>
        <v>0</v>
      </c>
      <c r="BA861" s="410">
        <f>SUMPRODUCT(LEN($AE861:$AE864)-LEN(SUBSTITUTE($AE861:$AE864,"G", "")))</f>
        <v>0</v>
      </c>
      <c r="BB861" s="413">
        <f>SUMPRODUCT(LEN($AE861:$AE864)-LEN(SUBSTITUTE($AE861:$AE864,"M", "")))</f>
        <v>0</v>
      </c>
    </row>
    <row r="862" spans="2:62" ht="28.15" customHeight="1" thickBot="1" x14ac:dyDescent="0.25">
      <c r="B862" s="30"/>
      <c r="C862" s="339"/>
      <c r="D862" s="221"/>
      <c r="E862" s="195"/>
      <c r="F862" s="195"/>
      <c r="G862" s="194"/>
      <c r="H862" s="359"/>
      <c r="I862" s="391"/>
      <c r="J862" s="391"/>
      <c r="K862" s="391"/>
      <c r="L862" s="33" t="s">
        <v>122</v>
      </c>
      <c r="M862" s="55"/>
      <c r="N862" s="33" t="s">
        <v>121</v>
      </c>
      <c r="O862" s="55"/>
      <c r="P862" s="33" t="s">
        <v>120</v>
      </c>
      <c r="Q862" s="55"/>
      <c r="R862" s="33" t="s">
        <v>119</v>
      </c>
      <c r="S862" s="55"/>
      <c r="T862" s="33" t="s">
        <v>118</v>
      </c>
      <c r="U862" s="55"/>
      <c r="V862" s="33" t="s">
        <v>117</v>
      </c>
      <c r="W862" s="55"/>
      <c r="X862" s="33" t="s">
        <v>116</v>
      </c>
      <c r="Y862" s="55"/>
      <c r="Z862" s="33" t="s">
        <v>115</v>
      </c>
      <c r="AA862" s="55"/>
      <c r="AB862" s="193"/>
      <c r="AC862" s="55"/>
      <c r="AD862" s="193"/>
      <c r="AE862" s="22"/>
      <c r="AF862" s="422"/>
      <c r="AG862" s="422"/>
      <c r="AH862" s="278"/>
      <c r="AI862" s="306"/>
      <c r="AJ862" s="379"/>
      <c r="AK862" s="347"/>
      <c r="AL862" s="377"/>
      <c r="AM862" s="379"/>
      <c r="AN862" s="347"/>
      <c r="AO862" s="377"/>
      <c r="AP862" s="379"/>
      <c r="AQ862" s="347"/>
      <c r="AR862" s="377"/>
      <c r="AS862" s="379"/>
      <c r="AT862" s="347"/>
      <c r="AU862" s="377"/>
      <c r="AV862" s="379"/>
      <c r="AW862" s="372"/>
      <c r="AX862" s="375"/>
      <c r="AY862" s="417"/>
      <c r="AZ862" s="411"/>
      <c r="BA862" s="411"/>
      <c r="BB862" s="414"/>
    </row>
    <row r="863" spans="2:62" ht="28.15" customHeight="1" x14ac:dyDescent="0.2">
      <c r="B863" s="30"/>
      <c r="C863" s="340"/>
      <c r="D863" s="218"/>
      <c r="E863" s="192"/>
      <c r="F863" s="192"/>
      <c r="G863" s="191"/>
      <c r="H863" s="360"/>
      <c r="I863" s="392"/>
      <c r="J863" s="392"/>
      <c r="K863" s="392"/>
      <c r="L863" s="25" t="s">
        <v>114</v>
      </c>
      <c r="M863" s="114"/>
      <c r="N863" s="25" t="s">
        <v>112</v>
      </c>
      <c r="O863" s="114"/>
      <c r="P863" s="25" t="s">
        <v>111</v>
      </c>
      <c r="Q863" s="114"/>
      <c r="R863" s="25" t="s">
        <v>110</v>
      </c>
      <c r="S863" s="114"/>
      <c r="T863" s="25" t="s">
        <v>109</v>
      </c>
      <c r="U863" s="114"/>
      <c r="V863" s="25" t="s">
        <v>108</v>
      </c>
      <c r="W863" s="114"/>
      <c r="X863" s="25" t="s">
        <v>107</v>
      </c>
      <c r="Y863" s="114"/>
      <c r="Z863" s="25" t="s">
        <v>106</v>
      </c>
      <c r="AA863" s="114"/>
      <c r="AB863" s="190"/>
      <c r="AC863" s="114"/>
      <c r="AD863" s="190"/>
      <c r="AE863" s="22"/>
      <c r="AF863" s="422"/>
      <c r="AG863" s="422"/>
      <c r="AH863" s="278"/>
      <c r="AI863" s="306"/>
      <c r="AJ863" s="379"/>
      <c r="AK863" s="347"/>
      <c r="AL863" s="377"/>
      <c r="AM863" s="379"/>
      <c r="AN863" s="347"/>
      <c r="AO863" s="377"/>
      <c r="AP863" s="379"/>
      <c r="AQ863" s="347"/>
      <c r="AR863" s="377"/>
      <c r="AS863" s="379"/>
      <c r="AT863" s="347"/>
      <c r="AU863" s="377"/>
      <c r="AV863" s="379"/>
      <c r="AW863" s="372"/>
      <c r="AX863" s="375"/>
      <c r="AY863" s="417"/>
      <c r="AZ863" s="411"/>
      <c r="BA863" s="411"/>
      <c r="BB863" s="414"/>
    </row>
    <row r="864" spans="2:62" ht="28.15" customHeight="1" thickBot="1" x14ac:dyDescent="0.25">
      <c r="B864" s="20"/>
      <c r="C864" s="341"/>
      <c r="D864" s="215"/>
      <c r="E864" s="189"/>
      <c r="F864" s="189"/>
      <c r="G864" s="188"/>
      <c r="H864" s="361"/>
      <c r="I864" s="394"/>
      <c r="J864" s="394"/>
      <c r="K864" s="394"/>
      <c r="L864" s="15" t="s">
        <v>105</v>
      </c>
      <c r="M864" s="16"/>
      <c r="N864" s="15" t="s">
        <v>104</v>
      </c>
      <c r="O864" s="16"/>
      <c r="P864" s="15" t="s">
        <v>103</v>
      </c>
      <c r="Q864" s="16"/>
      <c r="R864" s="15" t="s">
        <v>102</v>
      </c>
      <c r="S864" s="16"/>
      <c r="T864" s="15">
        <v>20</v>
      </c>
      <c r="U864" s="16"/>
      <c r="V864" s="15" t="s">
        <v>101</v>
      </c>
      <c r="W864" s="16"/>
      <c r="X864" s="15" t="s">
        <v>100</v>
      </c>
      <c r="Y864" s="16"/>
      <c r="Z864" s="15" t="s">
        <v>99</v>
      </c>
      <c r="AA864" s="16"/>
      <c r="AB864" s="187"/>
      <c r="AC864" s="16"/>
      <c r="AD864" s="186"/>
      <c r="AE864" s="11"/>
      <c r="AF864" s="423"/>
      <c r="AG864" s="423"/>
      <c r="AH864" s="277"/>
      <c r="AI864" s="306"/>
      <c r="AJ864" s="380"/>
      <c r="AK864" s="381"/>
      <c r="AL864" s="378"/>
      <c r="AM864" s="380"/>
      <c r="AN864" s="381"/>
      <c r="AO864" s="378"/>
      <c r="AP864" s="380"/>
      <c r="AQ864" s="381"/>
      <c r="AR864" s="378"/>
      <c r="AS864" s="380"/>
      <c r="AT864" s="381"/>
      <c r="AU864" s="378"/>
      <c r="AV864" s="380"/>
      <c r="AW864" s="373"/>
      <c r="AX864" s="376"/>
      <c r="AY864" s="418"/>
      <c r="AZ864" s="412"/>
      <c r="BA864" s="412"/>
      <c r="BB864" s="415"/>
    </row>
    <row r="865" spans="2:62" ht="85.9" customHeight="1" thickTop="1" thickBot="1" x14ac:dyDescent="0.35">
      <c r="B865" s="113" t="s">
        <v>173</v>
      </c>
      <c r="C865" s="103" t="s">
        <v>172</v>
      </c>
      <c r="D865" s="108" t="s">
        <v>171</v>
      </c>
      <c r="E865" s="211" t="s">
        <v>170</v>
      </c>
      <c r="F865" s="210"/>
      <c r="G865" s="209"/>
      <c r="H865" s="109" t="s">
        <v>169</v>
      </c>
      <c r="I865" s="108" t="s">
        <v>96</v>
      </c>
      <c r="J865" s="108" t="s">
        <v>168</v>
      </c>
      <c r="K865" s="108" t="s">
        <v>97</v>
      </c>
      <c r="L865" s="365" t="s">
        <v>167</v>
      </c>
      <c r="M865" s="366"/>
      <c r="N865" s="365" t="s">
        <v>166</v>
      </c>
      <c r="O865" s="366"/>
      <c r="P865" s="365" t="s">
        <v>166</v>
      </c>
      <c r="Q865" s="367"/>
      <c r="R865" s="365" t="s">
        <v>166</v>
      </c>
      <c r="S865" s="367"/>
      <c r="T865" s="365" t="s">
        <v>166</v>
      </c>
      <c r="U865" s="367"/>
      <c r="V865" s="365" t="s">
        <v>166</v>
      </c>
      <c r="W865" s="367"/>
      <c r="X865" s="365" t="s">
        <v>166</v>
      </c>
      <c r="Y865" s="367"/>
      <c r="Z865" s="365" t="s">
        <v>166</v>
      </c>
      <c r="AA865" s="367"/>
      <c r="AB865" s="368" t="s">
        <v>165</v>
      </c>
      <c r="AC865" s="367"/>
      <c r="AD865" s="109" t="s">
        <v>164</v>
      </c>
      <c r="AE865" s="109" t="s">
        <v>163</v>
      </c>
      <c r="AF865" s="108" t="s">
        <v>162</v>
      </c>
      <c r="AG865" s="108" t="s">
        <v>161</v>
      </c>
      <c r="AH865" s="286" t="s">
        <v>160</v>
      </c>
      <c r="AI865" s="293"/>
      <c r="AJ865" s="104" t="s">
        <v>159</v>
      </c>
      <c r="AK865" s="103" t="s">
        <v>158</v>
      </c>
      <c r="AL865" s="102" t="s">
        <v>157</v>
      </c>
      <c r="AM865" s="104" t="s">
        <v>156</v>
      </c>
      <c r="AN865" s="103" t="s">
        <v>155</v>
      </c>
      <c r="AO865" s="102" t="s">
        <v>154</v>
      </c>
      <c r="AP865" s="104" t="s">
        <v>153</v>
      </c>
      <c r="AQ865" s="103" t="s">
        <v>152</v>
      </c>
      <c r="AR865" s="105" t="s">
        <v>151</v>
      </c>
      <c r="AS865" s="104" t="s">
        <v>150</v>
      </c>
      <c r="AT865" s="103" t="s">
        <v>149</v>
      </c>
      <c r="AU865" s="102" t="s">
        <v>148</v>
      </c>
      <c r="AV865" s="104" t="s">
        <v>147</v>
      </c>
      <c r="AW865" s="103" t="s">
        <v>146</v>
      </c>
      <c r="AX865" s="102" t="s">
        <v>145</v>
      </c>
      <c r="AY865" s="101" t="s">
        <v>144</v>
      </c>
      <c r="AZ865" s="100" t="s">
        <v>143</v>
      </c>
      <c r="BA865" s="100" t="s">
        <v>142</v>
      </c>
      <c r="BB865" s="99" t="s">
        <v>141</v>
      </c>
    </row>
    <row r="866" spans="2:62" ht="48" thickBot="1" x14ac:dyDescent="0.3">
      <c r="B866" s="98" t="s">
        <v>181</v>
      </c>
      <c r="C866" s="97"/>
      <c r="D866" s="208">
        <v>244</v>
      </c>
      <c r="E866" s="425">
        <v>5023.79</v>
      </c>
      <c r="F866" s="426"/>
      <c r="G866" s="427"/>
      <c r="H866" s="95" t="s">
        <v>139</v>
      </c>
      <c r="I866" s="94"/>
      <c r="J866" s="94"/>
      <c r="K866" s="93"/>
      <c r="L866" s="92"/>
      <c r="M866" s="88"/>
      <c r="N866" s="92"/>
      <c r="O866" s="88"/>
      <c r="P866" s="92"/>
      <c r="Q866" s="88"/>
      <c r="R866" s="92"/>
      <c r="S866" s="88"/>
      <c r="T866" s="92"/>
      <c r="U866" s="88"/>
      <c r="V866" s="92"/>
      <c r="W866" s="88"/>
      <c r="X866" s="92"/>
      <c r="Y866" s="88"/>
      <c r="Z866" s="92"/>
      <c r="AA866" s="207"/>
      <c r="AB866" s="90" t="s">
        <v>138</v>
      </c>
      <c r="AC866" s="88"/>
      <c r="AD866" s="88"/>
      <c r="AE866" s="88"/>
      <c r="AF866" s="87"/>
      <c r="AG866" s="87"/>
      <c r="AH866" s="285"/>
      <c r="AI866" s="66" t="s">
        <v>137</v>
      </c>
      <c r="AJ866" s="85">
        <f t="shared" ref="AJ866:BB866" si="114">SUM(AJ868:AJ879)</f>
        <v>36</v>
      </c>
      <c r="AK866" s="84">
        <f t="shared" si="114"/>
        <v>2</v>
      </c>
      <c r="AL866" s="83">
        <f t="shared" si="114"/>
        <v>0</v>
      </c>
      <c r="AM866" s="85">
        <f t="shared" si="114"/>
        <v>9</v>
      </c>
      <c r="AN866" s="84">
        <f t="shared" si="114"/>
        <v>0</v>
      </c>
      <c r="AO866" s="83">
        <f t="shared" si="114"/>
        <v>0</v>
      </c>
      <c r="AP866" s="85">
        <f t="shared" si="114"/>
        <v>0</v>
      </c>
      <c r="AQ866" s="84">
        <f t="shared" si="114"/>
        <v>0</v>
      </c>
      <c r="AR866" s="83">
        <f t="shared" si="114"/>
        <v>0</v>
      </c>
      <c r="AS866" s="85">
        <f t="shared" si="114"/>
        <v>10</v>
      </c>
      <c r="AT866" s="84">
        <f t="shared" si="114"/>
        <v>2</v>
      </c>
      <c r="AU866" s="83">
        <f t="shared" si="114"/>
        <v>0</v>
      </c>
      <c r="AV866" s="85">
        <f t="shared" si="114"/>
        <v>4</v>
      </c>
      <c r="AW866" s="84">
        <f t="shared" si="114"/>
        <v>0</v>
      </c>
      <c r="AX866" s="83">
        <f t="shared" si="114"/>
        <v>0</v>
      </c>
      <c r="AY866" s="82">
        <f t="shared" si="114"/>
        <v>0</v>
      </c>
      <c r="AZ866" s="81">
        <f t="shared" si="114"/>
        <v>0</v>
      </c>
      <c r="BA866" s="81">
        <f t="shared" si="114"/>
        <v>1</v>
      </c>
      <c r="BB866" s="80">
        <f t="shared" si="114"/>
        <v>0</v>
      </c>
      <c r="BC866" s="79" t="s">
        <v>136</v>
      </c>
      <c r="BF866" s="5">
        <f>SUM(AJ866:AL866)/$BG$5</f>
        <v>38</v>
      </c>
      <c r="BG866" s="5">
        <f>SUM(AM866:AO866,AY866)/$BG$5</f>
        <v>9</v>
      </c>
      <c r="BH866" s="5">
        <f>SUM(AP866:AR866,AZ866)/$BG$5</f>
        <v>0</v>
      </c>
      <c r="BI866" s="5">
        <f>SUM(AS866:AU866,BA866)/$BG$5</f>
        <v>13</v>
      </c>
      <c r="BJ866" s="5">
        <f>SUM(AV866:AX866,BB866)/$BG$5</f>
        <v>4</v>
      </c>
    </row>
    <row r="867" spans="2:62" ht="37.5" thickBot="1" x14ac:dyDescent="0.3">
      <c r="B867" s="78"/>
      <c r="C867" s="77"/>
      <c r="D867" s="206"/>
      <c r="E867" s="205"/>
      <c r="F867" s="205"/>
      <c r="G867" s="204"/>
      <c r="H867" s="73"/>
      <c r="I867" s="70"/>
      <c r="J867" s="70"/>
      <c r="K867" s="72"/>
      <c r="L867" s="70"/>
      <c r="M867" s="69"/>
      <c r="N867" s="70"/>
      <c r="O867" s="69"/>
      <c r="P867" s="70"/>
      <c r="Q867" s="69"/>
      <c r="R867" s="70"/>
      <c r="S867" s="69"/>
      <c r="T867" s="70"/>
      <c r="U867" s="69"/>
      <c r="V867" s="70"/>
      <c r="W867" s="69"/>
      <c r="X867" s="70"/>
      <c r="Y867" s="69"/>
      <c r="Z867" s="70"/>
      <c r="AA867" s="69"/>
      <c r="AB867" s="71"/>
      <c r="AC867" s="69"/>
      <c r="AD867" s="69"/>
      <c r="AE867" s="69"/>
      <c r="AF867" s="68"/>
      <c r="AG867" s="68"/>
      <c r="AH867" s="285"/>
      <c r="AI867" s="66" t="s">
        <v>135</v>
      </c>
      <c r="AJ867" s="65">
        <f t="shared" ref="AJ867:BB867" si="115">AJ866/3</f>
        <v>12</v>
      </c>
      <c r="AK867" s="64">
        <f t="shared" si="115"/>
        <v>0.66666666666666663</v>
      </c>
      <c r="AL867" s="63">
        <f t="shared" si="115"/>
        <v>0</v>
      </c>
      <c r="AM867" s="65">
        <f t="shared" si="115"/>
        <v>3</v>
      </c>
      <c r="AN867" s="64">
        <f t="shared" si="115"/>
        <v>0</v>
      </c>
      <c r="AO867" s="63">
        <f t="shared" si="115"/>
        <v>0</v>
      </c>
      <c r="AP867" s="65">
        <f t="shared" si="115"/>
        <v>0</v>
      </c>
      <c r="AQ867" s="64">
        <f t="shared" si="115"/>
        <v>0</v>
      </c>
      <c r="AR867" s="63">
        <f t="shared" si="115"/>
        <v>0</v>
      </c>
      <c r="AS867" s="65">
        <f t="shared" si="115"/>
        <v>3.3333333333333335</v>
      </c>
      <c r="AT867" s="64">
        <f t="shared" si="115"/>
        <v>0.66666666666666663</v>
      </c>
      <c r="AU867" s="63">
        <f t="shared" si="115"/>
        <v>0</v>
      </c>
      <c r="AV867" s="65">
        <f t="shared" si="115"/>
        <v>1.3333333333333333</v>
      </c>
      <c r="AW867" s="64">
        <f t="shared" si="115"/>
        <v>0</v>
      </c>
      <c r="AX867" s="63">
        <f t="shared" si="115"/>
        <v>0</v>
      </c>
      <c r="AY867" s="62">
        <f t="shared" si="115"/>
        <v>0</v>
      </c>
      <c r="AZ867" s="61">
        <f t="shared" si="115"/>
        <v>0</v>
      </c>
      <c r="BA867" s="61">
        <f t="shared" si="115"/>
        <v>0.33333333333333331</v>
      </c>
      <c r="BB867" s="60">
        <f t="shared" si="115"/>
        <v>0</v>
      </c>
      <c r="BC867" s="59" t="s">
        <v>134</v>
      </c>
    </row>
    <row r="868" spans="2:62" ht="28.15" customHeight="1" x14ac:dyDescent="0.2">
      <c r="B868" s="30"/>
      <c r="C868" s="338">
        <v>1</v>
      </c>
      <c r="D868" s="239" t="s">
        <v>980</v>
      </c>
      <c r="E868" s="198"/>
      <c r="F868" s="198"/>
      <c r="G868" s="197"/>
      <c r="H868" s="358" t="s">
        <v>370</v>
      </c>
      <c r="I868" s="390">
        <v>119</v>
      </c>
      <c r="J868" s="390">
        <v>31</v>
      </c>
      <c r="K868" s="390">
        <v>7</v>
      </c>
      <c r="L868" s="42" t="s">
        <v>131</v>
      </c>
      <c r="M868" s="43" t="s">
        <v>1567</v>
      </c>
      <c r="N868" s="42" t="s">
        <v>129</v>
      </c>
      <c r="O868" s="43" t="s">
        <v>179</v>
      </c>
      <c r="P868" s="42" t="s">
        <v>128</v>
      </c>
      <c r="Q868" s="43" t="s">
        <v>179</v>
      </c>
      <c r="R868" s="42" t="s">
        <v>127</v>
      </c>
      <c r="S868" s="43" t="s">
        <v>495</v>
      </c>
      <c r="T868" s="42" t="s">
        <v>126</v>
      </c>
      <c r="U868" s="43" t="s">
        <v>132</v>
      </c>
      <c r="V868" s="42" t="s">
        <v>125</v>
      </c>
      <c r="W868" s="43" t="s">
        <v>132</v>
      </c>
      <c r="X868" s="42" t="s">
        <v>124</v>
      </c>
      <c r="Y868" s="43"/>
      <c r="Z868" s="42" t="s">
        <v>123</v>
      </c>
      <c r="AA868" s="43"/>
      <c r="AB868" s="196"/>
      <c r="AC868" s="43"/>
      <c r="AD868" s="196" t="s">
        <v>715</v>
      </c>
      <c r="AE868" s="58" t="s">
        <v>496</v>
      </c>
      <c r="AF868" s="421"/>
      <c r="AG868" s="421"/>
      <c r="AH868" s="279"/>
      <c r="AI868" s="306"/>
      <c r="AJ868" s="349">
        <f>SUMPRODUCT(LEN($M868:$AA871)-LEN(SUBSTITUTE($M868:$AA871,"A", "")))</f>
        <v>36</v>
      </c>
      <c r="AK868" s="352">
        <f>SUMPRODUCT(LEN($AD868:$AD871)-LEN(SUBSTITUTE($AD868:$AD871,"A", "")))</f>
        <v>2</v>
      </c>
      <c r="AL868" s="335">
        <f>SUMPRODUCT(LEN($AC868:$AC871)-LEN(SUBSTITUTE($AC868:$AC871,"A", "")))</f>
        <v>0</v>
      </c>
      <c r="AM868" s="349">
        <f>SUMPRODUCT(LEN($M868:$AA871)-LEN(SUBSTITUTE($M868:$AA871,"S", "")))</f>
        <v>9</v>
      </c>
      <c r="AN868" s="352">
        <f>SUMPRODUCT(LEN($AD868:$AD871)-LEN(SUBSTITUTE($AD868:$AD871,"S", "")))</f>
        <v>0</v>
      </c>
      <c r="AO868" s="335">
        <f>SUMPRODUCT(LEN($AC868:$AC871)-LEN(SUBSTITUTE($AC868:$AC871,"S", "")))</f>
        <v>0</v>
      </c>
      <c r="AP868" s="349">
        <f>SUMPRODUCT(LEN($M868:$AA871)-LEN(SUBSTITUTE($M868:$AA871,"F", "")))</f>
        <v>0</v>
      </c>
      <c r="AQ868" s="352">
        <f>SUMPRODUCT(LEN($AD868:$AD871)-LEN(SUBSTITUTE($AD868:$AD871,"F", "")))</f>
        <v>0</v>
      </c>
      <c r="AR868" s="335">
        <f>SUMPRODUCT(LEN($AC868:$AC871)-LEN(SUBSTITUTE($AC868:$AC871,"F", "")))</f>
        <v>0</v>
      </c>
      <c r="AS868" s="349">
        <f>SUMPRODUCT(LEN($M868:$AA871)-LEN(SUBSTITUTE($M868:$AA871,"G", "")))</f>
        <v>10</v>
      </c>
      <c r="AT868" s="352">
        <f>SUMPRODUCT(LEN($AD868:$AD871)-LEN(SUBSTITUTE($AD868:$AD871,"G", "")))</f>
        <v>2</v>
      </c>
      <c r="AU868" s="335">
        <f>SUMPRODUCT(LEN($AC868:$AC871)-LEN(SUBSTITUTE($AC868:$AC871,"G", "")))</f>
        <v>0</v>
      </c>
      <c r="AV868" s="349">
        <f>SUMPRODUCT(LEN($L868:$AA871)-LEN(SUBSTITUTE($L868:$AA871,"M", "")))</f>
        <v>4</v>
      </c>
      <c r="AW868" s="362">
        <f>SUMPRODUCT(LEN($AD868:$AD871)-LEN(SUBSTITUTE($AD868:$AD871,"M", "")))</f>
        <v>0</v>
      </c>
      <c r="AX868" s="374">
        <f>SUMPRODUCT(LEN($AC868:$AC871)-LEN(SUBSTITUTE($AC868:$AC871,"M", "")))</f>
        <v>0</v>
      </c>
      <c r="AY868" s="416">
        <f>SUMPRODUCT(LEN($AE868:$AE871)-LEN(SUBSTITUTE($AE868:$AE871,"S", "")))</f>
        <v>0</v>
      </c>
      <c r="AZ868" s="410">
        <f>SUMPRODUCT(LEN($AE868:$AE871)-LEN(SUBSTITUTE($AE868:$AE871,"F", "")))</f>
        <v>0</v>
      </c>
      <c r="BA868" s="410">
        <f>SUMPRODUCT(LEN($AE868:$AE871)-LEN(SUBSTITUTE($AE868:$AE871,"G", "")))</f>
        <v>1</v>
      </c>
      <c r="BB868" s="413">
        <f>SUMPRODUCT(LEN($AE868:$AE871)-LEN(SUBSTITUTE($AE868:$AE871,"M", "")))</f>
        <v>0</v>
      </c>
    </row>
    <row r="869" spans="2:62" ht="28.15" customHeight="1" thickBot="1" x14ac:dyDescent="0.25">
      <c r="B869" s="30"/>
      <c r="C869" s="339"/>
      <c r="D869" s="221"/>
      <c r="E869" s="195"/>
      <c r="F869" s="195"/>
      <c r="G869" s="194"/>
      <c r="H869" s="359"/>
      <c r="I869" s="391"/>
      <c r="J869" s="391"/>
      <c r="K869" s="391"/>
      <c r="L869" s="33" t="s">
        <v>122</v>
      </c>
      <c r="M869" s="55" t="s">
        <v>1288</v>
      </c>
      <c r="N869" s="33" t="s">
        <v>121</v>
      </c>
      <c r="O869" s="55" t="s">
        <v>679</v>
      </c>
      <c r="P869" s="33" t="s">
        <v>120</v>
      </c>
      <c r="Q869" s="55" t="s">
        <v>509</v>
      </c>
      <c r="R869" s="33" t="s">
        <v>119</v>
      </c>
      <c r="S869" s="55" t="s">
        <v>467</v>
      </c>
      <c r="T869" s="33" t="s">
        <v>118</v>
      </c>
      <c r="U869" s="55" t="s">
        <v>549</v>
      </c>
      <c r="V869" s="33" t="s">
        <v>117</v>
      </c>
      <c r="W869" s="55" t="s">
        <v>354</v>
      </c>
      <c r="X869" s="33" t="s">
        <v>116</v>
      </c>
      <c r="Y869" s="55"/>
      <c r="Z869" s="33" t="s">
        <v>115</v>
      </c>
      <c r="AA869" s="55"/>
      <c r="AB869" s="193"/>
      <c r="AC869" s="55"/>
      <c r="AD869" s="193"/>
      <c r="AE869" s="57"/>
      <c r="AF869" s="422"/>
      <c r="AG869" s="422"/>
      <c r="AH869" s="278"/>
      <c r="AI869" s="306"/>
      <c r="AJ869" s="379"/>
      <c r="AK869" s="347"/>
      <c r="AL869" s="377"/>
      <c r="AM869" s="379"/>
      <c r="AN869" s="347"/>
      <c r="AO869" s="377"/>
      <c r="AP869" s="379"/>
      <c r="AQ869" s="347"/>
      <c r="AR869" s="377"/>
      <c r="AS869" s="379"/>
      <c r="AT869" s="347"/>
      <c r="AU869" s="377"/>
      <c r="AV869" s="379"/>
      <c r="AW869" s="372"/>
      <c r="AX869" s="375"/>
      <c r="AY869" s="417"/>
      <c r="AZ869" s="411"/>
      <c r="BA869" s="411"/>
      <c r="BB869" s="414"/>
    </row>
    <row r="870" spans="2:62" ht="28.15" customHeight="1" x14ac:dyDescent="0.2">
      <c r="B870" s="30"/>
      <c r="C870" s="340"/>
      <c r="D870" s="218"/>
      <c r="E870" s="192"/>
      <c r="F870" s="192"/>
      <c r="G870" s="191"/>
      <c r="H870" s="360">
        <v>244</v>
      </c>
      <c r="I870" s="392"/>
      <c r="J870" s="392"/>
      <c r="K870" s="392"/>
      <c r="L870" s="25" t="s">
        <v>114</v>
      </c>
      <c r="M870" s="114" t="s">
        <v>1288</v>
      </c>
      <c r="N870" s="25" t="s">
        <v>112</v>
      </c>
      <c r="O870" s="114" t="s">
        <v>493</v>
      </c>
      <c r="P870" s="25" t="s">
        <v>111</v>
      </c>
      <c r="Q870" s="114" t="s">
        <v>357</v>
      </c>
      <c r="R870" s="25" t="s">
        <v>110</v>
      </c>
      <c r="S870" s="114" t="s">
        <v>457</v>
      </c>
      <c r="T870" s="25" t="s">
        <v>109</v>
      </c>
      <c r="U870" s="114" t="s">
        <v>542</v>
      </c>
      <c r="V870" s="25" t="s">
        <v>108</v>
      </c>
      <c r="W870" s="114" t="s">
        <v>130</v>
      </c>
      <c r="X870" s="25" t="s">
        <v>107</v>
      </c>
      <c r="Y870" s="114"/>
      <c r="Z870" s="25" t="s">
        <v>106</v>
      </c>
      <c r="AA870" s="114"/>
      <c r="AB870" s="190"/>
      <c r="AC870" s="114"/>
      <c r="AD870" s="190"/>
      <c r="AE870" s="57"/>
      <c r="AF870" s="422"/>
      <c r="AG870" s="422"/>
      <c r="AH870" s="278"/>
      <c r="AI870" s="306"/>
      <c r="AJ870" s="379"/>
      <c r="AK870" s="347"/>
      <c r="AL870" s="377"/>
      <c r="AM870" s="379"/>
      <c r="AN870" s="347"/>
      <c r="AO870" s="377"/>
      <c r="AP870" s="379"/>
      <c r="AQ870" s="347"/>
      <c r="AR870" s="377"/>
      <c r="AS870" s="379"/>
      <c r="AT870" s="347"/>
      <c r="AU870" s="377"/>
      <c r="AV870" s="379"/>
      <c r="AW870" s="372"/>
      <c r="AX870" s="375"/>
      <c r="AY870" s="417"/>
      <c r="AZ870" s="411"/>
      <c r="BA870" s="411"/>
      <c r="BB870" s="414"/>
    </row>
    <row r="871" spans="2:62" ht="28.15" customHeight="1" thickBot="1" x14ac:dyDescent="0.25">
      <c r="B871" s="30"/>
      <c r="C871" s="355"/>
      <c r="D871" s="246"/>
      <c r="E871" s="200"/>
      <c r="F871" s="200"/>
      <c r="G871" s="199"/>
      <c r="H871" s="361"/>
      <c r="I871" s="393"/>
      <c r="J871" s="393"/>
      <c r="K871" s="393"/>
      <c r="L871" s="50" t="s">
        <v>105</v>
      </c>
      <c r="M871" s="51" t="s">
        <v>357</v>
      </c>
      <c r="N871" s="50" t="s">
        <v>104</v>
      </c>
      <c r="O871" s="51" t="s">
        <v>1329</v>
      </c>
      <c r="P871" s="50" t="s">
        <v>103</v>
      </c>
      <c r="Q871" s="51" t="s">
        <v>479</v>
      </c>
      <c r="R871" s="50" t="s">
        <v>102</v>
      </c>
      <c r="S871" s="51" t="s">
        <v>684</v>
      </c>
      <c r="T871" s="50">
        <v>20</v>
      </c>
      <c r="U871" s="51" t="s">
        <v>354</v>
      </c>
      <c r="V871" s="50" t="s">
        <v>101</v>
      </c>
      <c r="W871" s="51" t="s">
        <v>130</v>
      </c>
      <c r="X871" s="50" t="s">
        <v>100</v>
      </c>
      <c r="Y871" s="51"/>
      <c r="Z871" s="50" t="s">
        <v>99</v>
      </c>
      <c r="AA871" s="51"/>
      <c r="AB871" s="187"/>
      <c r="AC871" s="51"/>
      <c r="AD871" s="187"/>
      <c r="AE871" s="56"/>
      <c r="AF871" s="424"/>
      <c r="AG871" s="424"/>
      <c r="AH871" s="280"/>
      <c r="AI871" s="306"/>
      <c r="AJ871" s="380"/>
      <c r="AK871" s="381"/>
      <c r="AL871" s="378"/>
      <c r="AM871" s="380"/>
      <c r="AN871" s="381"/>
      <c r="AO871" s="378"/>
      <c r="AP871" s="380"/>
      <c r="AQ871" s="381"/>
      <c r="AR871" s="378"/>
      <c r="AS871" s="380"/>
      <c r="AT871" s="381"/>
      <c r="AU871" s="378"/>
      <c r="AV871" s="380"/>
      <c r="AW871" s="373"/>
      <c r="AX871" s="376"/>
      <c r="AY871" s="418"/>
      <c r="AZ871" s="412"/>
      <c r="BA871" s="412"/>
      <c r="BB871" s="415"/>
    </row>
    <row r="872" spans="2:62" ht="28.15" customHeight="1" x14ac:dyDescent="0.2">
      <c r="B872" s="30"/>
      <c r="C872" s="338">
        <v>2</v>
      </c>
      <c r="D872" s="212"/>
      <c r="E872" s="198"/>
      <c r="F872" s="198"/>
      <c r="G872" s="197"/>
      <c r="H872" s="358"/>
      <c r="I872" s="390"/>
      <c r="J872" s="390"/>
      <c r="K872" s="390"/>
      <c r="L872" s="42" t="s">
        <v>131</v>
      </c>
      <c r="M872" s="43"/>
      <c r="N872" s="42" t="s">
        <v>129</v>
      </c>
      <c r="O872" s="43"/>
      <c r="P872" s="42" t="s">
        <v>128</v>
      </c>
      <c r="Q872" s="43"/>
      <c r="R872" s="42" t="s">
        <v>127</v>
      </c>
      <c r="S872" s="43"/>
      <c r="T872" s="42" t="s">
        <v>126</v>
      </c>
      <c r="U872" s="43"/>
      <c r="V872" s="42" t="s">
        <v>125</v>
      </c>
      <c r="W872" s="43"/>
      <c r="X872" s="42" t="s">
        <v>124</v>
      </c>
      <c r="Y872" s="43"/>
      <c r="Z872" s="42" t="s">
        <v>123</v>
      </c>
      <c r="AA872" s="43"/>
      <c r="AB872" s="196"/>
      <c r="AC872" s="43"/>
      <c r="AD872" s="196"/>
      <c r="AE872" s="39"/>
      <c r="AF872" s="421"/>
      <c r="AG872" s="421"/>
      <c r="AH872" s="279"/>
      <c r="AI872" s="306"/>
      <c r="AJ872" s="349">
        <f>SUMPRODUCT(LEN($M872:$AA875)-LEN(SUBSTITUTE($M872:$AA875,"A", "")))</f>
        <v>0</v>
      </c>
      <c r="AK872" s="352">
        <f>SUMPRODUCT(LEN($AD872:$AD875)-LEN(SUBSTITUTE($AD872:$AD875,"A", "")))</f>
        <v>0</v>
      </c>
      <c r="AL872" s="335">
        <f>SUMPRODUCT(LEN($AC872:$AC875)-LEN(SUBSTITUTE($AC872:$AC875,"A", "")))</f>
        <v>0</v>
      </c>
      <c r="AM872" s="349">
        <f>SUMPRODUCT(LEN($M872:$AA875)-LEN(SUBSTITUTE($M872:$AA875,"S", "")))</f>
        <v>0</v>
      </c>
      <c r="AN872" s="352">
        <f>SUMPRODUCT(LEN($AD872:$AD875)-LEN(SUBSTITUTE($AD872:$AD875,"S", "")))</f>
        <v>0</v>
      </c>
      <c r="AO872" s="335">
        <f>SUMPRODUCT(LEN($AC872:$AC875)-LEN(SUBSTITUTE($AC872:$AC875,"S", "")))</f>
        <v>0</v>
      </c>
      <c r="AP872" s="349">
        <f>SUMPRODUCT(LEN($M872:$AA875)-LEN(SUBSTITUTE($M872:$AA875,"F", "")))</f>
        <v>0</v>
      </c>
      <c r="AQ872" s="352">
        <f>SUMPRODUCT(LEN($AD872:$AD875)-LEN(SUBSTITUTE($AD872:$AD875,"F", "")))</f>
        <v>0</v>
      </c>
      <c r="AR872" s="335">
        <f>SUMPRODUCT(LEN($AC872:$AC875)-LEN(SUBSTITUTE($AC872:$AC875,"F", "")))</f>
        <v>0</v>
      </c>
      <c r="AS872" s="349">
        <f>SUMPRODUCT(LEN($M872:$AA875)-LEN(SUBSTITUTE($M872:$AA875,"G", "")))</f>
        <v>0</v>
      </c>
      <c r="AT872" s="352">
        <f>SUMPRODUCT(LEN($AD872:$AD875)-LEN(SUBSTITUTE($AD872:$AD875,"G", "")))</f>
        <v>0</v>
      </c>
      <c r="AU872" s="335">
        <f>SUMPRODUCT(LEN($AC872:$AC875)-LEN(SUBSTITUTE($AC872:$AC875,"G", "")))</f>
        <v>0</v>
      </c>
      <c r="AV872" s="349">
        <f>SUMPRODUCT(LEN($L872:$AA875)-LEN(SUBSTITUTE($L872:$AA875,"M", "")))</f>
        <v>0</v>
      </c>
      <c r="AW872" s="362">
        <f>SUMPRODUCT(LEN($AD872:$AD875)-LEN(SUBSTITUTE($AD872:$AD875,"M", "")))</f>
        <v>0</v>
      </c>
      <c r="AX872" s="374">
        <f>SUMPRODUCT(LEN($AC872:$AC875)-LEN(SUBSTITUTE($AC872:$AC875,"M", "")))</f>
        <v>0</v>
      </c>
      <c r="AY872" s="416">
        <f>SUMPRODUCT(LEN($AE872:$AE875)-LEN(SUBSTITUTE($AE872:$AE875,"S", "")))</f>
        <v>0</v>
      </c>
      <c r="AZ872" s="410">
        <f>SUMPRODUCT(LEN($AE872:$AE875)-LEN(SUBSTITUTE($AE872:$AE875,"F", "")))</f>
        <v>0</v>
      </c>
      <c r="BA872" s="410">
        <f>SUMPRODUCT(LEN($AE872:$AE875)-LEN(SUBSTITUTE($AE872:$AE875,"G", "")))</f>
        <v>0</v>
      </c>
      <c r="BB872" s="413">
        <f>SUMPRODUCT(LEN($AE872:$AE875)-LEN(SUBSTITUTE($AE872:$AE875,"M", "")))</f>
        <v>0</v>
      </c>
    </row>
    <row r="873" spans="2:62" ht="28.15" customHeight="1" thickBot="1" x14ac:dyDescent="0.25">
      <c r="B873" s="30"/>
      <c r="C873" s="339"/>
      <c r="D873" s="221"/>
      <c r="E873" s="195"/>
      <c r="F873" s="195"/>
      <c r="G873" s="194"/>
      <c r="H873" s="359"/>
      <c r="I873" s="391"/>
      <c r="J873" s="391"/>
      <c r="K873" s="391"/>
      <c r="L873" s="33" t="s">
        <v>122</v>
      </c>
      <c r="M873" s="55"/>
      <c r="N873" s="33" t="s">
        <v>121</v>
      </c>
      <c r="O873" s="55"/>
      <c r="P873" s="33" t="s">
        <v>120</v>
      </c>
      <c r="Q873" s="55"/>
      <c r="R873" s="33" t="s">
        <v>119</v>
      </c>
      <c r="S873" s="55"/>
      <c r="T873" s="33" t="s">
        <v>118</v>
      </c>
      <c r="U873" s="55"/>
      <c r="V873" s="33" t="s">
        <v>117</v>
      </c>
      <c r="W873" s="55"/>
      <c r="X873" s="33" t="s">
        <v>116</v>
      </c>
      <c r="Y873" s="55"/>
      <c r="Z873" s="33" t="s">
        <v>115</v>
      </c>
      <c r="AA873" s="55"/>
      <c r="AB873" s="193"/>
      <c r="AC873" s="55"/>
      <c r="AD873" s="193"/>
      <c r="AE873" s="22"/>
      <c r="AF873" s="422"/>
      <c r="AG873" s="422"/>
      <c r="AH873" s="278"/>
      <c r="AI873" s="306"/>
      <c r="AJ873" s="379"/>
      <c r="AK873" s="347"/>
      <c r="AL873" s="377"/>
      <c r="AM873" s="379"/>
      <c r="AN873" s="347"/>
      <c r="AO873" s="377"/>
      <c r="AP873" s="379"/>
      <c r="AQ873" s="347"/>
      <c r="AR873" s="377"/>
      <c r="AS873" s="379"/>
      <c r="AT873" s="347"/>
      <c r="AU873" s="377"/>
      <c r="AV873" s="379"/>
      <c r="AW873" s="372"/>
      <c r="AX873" s="375"/>
      <c r="AY873" s="417"/>
      <c r="AZ873" s="411"/>
      <c r="BA873" s="411"/>
      <c r="BB873" s="414"/>
    </row>
    <row r="874" spans="2:62" ht="28.15" customHeight="1" x14ac:dyDescent="0.2">
      <c r="B874" s="30"/>
      <c r="C874" s="340"/>
      <c r="D874" s="218"/>
      <c r="E874" s="192"/>
      <c r="F874" s="192"/>
      <c r="G874" s="191"/>
      <c r="H874" s="360"/>
      <c r="I874" s="392"/>
      <c r="J874" s="392"/>
      <c r="K874" s="392"/>
      <c r="L874" s="25" t="s">
        <v>114</v>
      </c>
      <c r="M874" s="114"/>
      <c r="N874" s="25" t="s">
        <v>112</v>
      </c>
      <c r="O874" s="114"/>
      <c r="P874" s="25" t="s">
        <v>111</v>
      </c>
      <c r="Q874" s="114"/>
      <c r="R874" s="25" t="s">
        <v>110</v>
      </c>
      <c r="S874" s="114"/>
      <c r="T874" s="25" t="s">
        <v>109</v>
      </c>
      <c r="U874" s="114"/>
      <c r="V874" s="25" t="s">
        <v>108</v>
      </c>
      <c r="W874" s="114"/>
      <c r="X874" s="25" t="s">
        <v>107</v>
      </c>
      <c r="Y874" s="114"/>
      <c r="Z874" s="25" t="s">
        <v>106</v>
      </c>
      <c r="AA874" s="114"/>
      <c r="AB874" s="190"/>
      <c r="AC874" s="114"/>
      <c r="AD874" s="190"/>
      <c r="AE874" s="22"/>
      <c r="AF874" s="422"/>
      <c r="AG874" s="422"/>
      <c r="AH874" s="278"/>
      <c r="AI874" s="306"/>
      <c r="AJ874" s="379"/>
      <c r="AK874" s="347"/>
      <c r="AL874" s="377"/>
      <c r="AM874" s="379"/>
      <c r="AN874" s="347"/>
      <c r="AO874" s="377"/>
      <c r="AP874" s="379"/>
      <c r="AQ874" s="347"/>
      <c r="AR874" s="377"/>
      <c r="AS874" s="379"/>
      <c r="AT874" s="347"/>
      <c r="AU874" s="377"/>
      <c r="AV874" s="379"/>
      <c r="AW874" s="372"/>
      <c r="AX874" s="375"/>
      <c r="AY874" s="417"/>
      <c r="AZ874" s="411"/>
      <c r="BA874" s="411"/>
      <c r="BB874" s="414"/>
    </row>
    <row r="875" spans="2:62" ht="28.15" customHeight="1" thickBot="1" x14ac:dyDescent="0.25">
      <c r="B875" s="30"/>
      <c r="C875" s="355"/>
      <c r="D875" s="246"/>
      <c r="E875" s="200"/>
      <c r="F875" s="200"/>
      <c r="G875" s="199"/>
      <c r="H875" s="361"/>
      <c r="I875" s="393"/>
      <c r="J875" s="393"/>
      <c r="K875" s="393"/>
      <c r="L875" s="50" t="s">
        <v>105</v>
      </c>
      <c r="M875" s="51"/>
      <c r="N875" s="50" t="s">
        <v>104</v>
      </c>
      <c r="O875" s="51"/>
      <c r="P875" s="50" t="s">
        <v>103</v>
      </c>
      <c r="Q875" s="51"/>
      <c r="R875" s="50" t="s">
        <v>102</v>
      </c>
      <c r="S875" s="51"/>
      <c r="T875" s="50">
        <v>20</v>
      </c>
      <c r="U875" s="51"/>
      <c r="V875" s="50" t="s">
        <v>101</v>
      </c>
      <c r="W875" s="51"/>
      <c r="X875" s="50" t="s">
        <v>100</v>
      </c>
      <c r="Y875" s="51"/>
      <c r="Z875" s="50" t="s">
        <v>99</v>
      </c>
      <c r="AA875" s="51"/>
      <c r="AB875" s="187"/>
      <c r="AC875" s="51"/>
      <c r="AD875" s="187"/>
      <c r="AE875" s="48"/>
      <c r="AF875" s="424"/>
      <c r="AG875" s="424"/>
      <c r="AH875" s="280"/>
      <c r="AI875" s="306"/>
      <c r="AJ875" s="380"/>
      <c r="AK875" s="381"/>
      <c r="AL875" s="378"/>
      <c r="AM875" s="380"/>
      <c r="AN875" s="381"/>
      <c r="AO875" s="378"/>
      <c r="AP875" s="380"/>
      <c r="AQ875" s="381"/>
      <c r="AR875" s="378"/>
      <c r="AS875" s="380"/>
      <c r="AT875" s="381"/>
      <c r="AU875" s="378"/>
      <c r="AV875" s="380"/>
      <c r="AW875" s="373"/>
      <c r="AX875" s="376"/>
      <c r="AY875" s="418"/>
      <c r="AZ875" s="412"/>
      <c r="BA875" s="412"/>
      <c r="BB875" s="415"/>
    </row>
    <row r="876" spans="2:62" ht="28.15" customHeight="1" x14ac:dyDescent="0.2">
      <c r="B876" s="30"/>
      <c r="C876" s="338">
        <v>3</v>
      </c>
      <c r="D876" s="212"/>
      <c r="E876" s="198"/>
      <c r="F876" s="198"/>
      <c r="G876" s="197"/>
      <c r="H876" s="358"/>
      <c r="I876" s="390"/>
      <c r="J876" s="390"/>
      <c r="K876" s="390"/>
      <c r="L876" s="42" t="s">
        <v>131</v>
      </c>
      <c r="M876" s="43"/>
      <c r="N876" s="42" t="s">
        <v>129</v>
      </c>
      <c r="O876" s="43"/>
      <c r="P876" s="42" t="s">
        <v>128</v>
      </c>
      <c r="Q876" s="43"/>
      <c r="R876" s="42" t="s">
        <v>127</v>
      </c>
      <c r="S876" s="43"/>
      <c r="T876" s="42" t="s">
        <v>126</v>
      </c>
      <c r="U876" s="43"/>
      <c r="V876" s="42" t="s">
        <v>125</v>
      </c>
      <c r="W876" s="43"/>
      <c r="X876" s="42" t="s">
        <v>124</v>
      </c>
      <c r="Y876" s="43"/>
      <c r="Z876" s="42" t="s">
        <v>123</v>
      </c>
      <c r="AA876" s="43"/>
      <c r="AB876" s="196"/>
      <c r="AC876" s="43"/>
      <c r="AD876" s="196"/>
      <c r="AE876" s="39"/>
      <c r="AF876" s="421"/>
      <c r="AG876" s="421"/>
      <c r="AH876" s="279"/>
      <c r="AI876" s="306"/>
      <c r="AJ876" s="349">
        <f>SUMPRODUCT(LEN($M876:$AA879)-LEN(SUBSTITUTE($M876:$AA879,"A", "")))</f>
        <v>0</v>
      </c>
      <c r="AK876" s="352">
        <f>SUMPRODUCT(LEN($AD876:$AD879)-LEN(SUBSTITUTE($AD876:$AD879,"A", "")))</f>
        <v>0</v>
      </c>
      <c r="AL876" s="335">
        <f>SUMPRODUCT(LEN($AC876:$AC879)-LEN(SUBSTITUTE($AC876:$AC879,"A", "")))</f>
        <v>0</v>
      </c>
      <c r="AM876" s="349">
        <f>SUMPRODUCT(LEN($M876:$AA879)-LEN(SUBSTITUTE($M876:$AA879,"S", "")))</f>
        <v>0</v>
      </c>
      <c r="AN876" s="352">
        <f>SUMPRODUCT(LEN($AD876:$AD879)-LEN(SUBSTITUTE($AD876:$AD879,"S", "")))</f>
        <v>0</v>
      </c>
      <c r="AO876" s="335">
        <f>SUMPRODUCT(LEN($AC876:$AC879)-LEN(SUBSTITUTE($AC876:$AC879,"S", "")))</f>
        <v>0</v>
      </c>
      <c r="AP876" s="349">
        <f>SUMPRODUCT(LEN($M876:$AA879)-LEN(SUBSTITUTE($M876:$AA879,"F", "")))</f>
        <v>0</v>
      </c>
      <c r="AQ876" s="352">
        <f>SUMPRODUCT(LEN($AD876:$AD879)-LEN(SUBSTITUTE($AD876:$AD879,"F", "")))</f>
        <v>0</v>
      </c>
      <c r="AR876" s="335">
        <f>SUMPRODUCT(LEN($AC876:$AC879)-LEN(SUBSTITUTE($AC876:$AC879,"F", "")))</f>
        <v>0</v>
      </c>
      <c r="AS876" s="349">
        <f>SUMPRODUCT(LEN($M876:$AA879)-LEN(SUBSTITUTE($M876:$AA879,"G", "")))</f>
        <v>0</v>
      </c>
      <c r="AT876" s="352">
        <f>SUMPRODUCT(LEN($AD876:$AD879)-LEN(SUBSTITUTE($AD876:$AD879,"G", "")))</f>
        <v>0</v>
      </c>
      <c r="AU876" s="335">
        <f>SUMPRODUCT(LEN($AC876:$AC879)-LEN(SUBSTITUTE($AC876:$AC879,"G", "")))</f>
        <v>0</v>
      </c>
      <c r="AV876" s="349">
        <f>SUMPRODUCT(LEN($L876:$AA879)-LEN(SUBSTITUTE($L876:$AA879,"M", "")))</f>
        <v>0</v>
      </c>
      <c r="AW876" s="362">
        <f>SUMPRODUCT(LEN($AD876:$AD879)-LEN(SUBSTITUTE($AD876:$AD879,"M", "")))</f>
        <v>0</v>
      </c>
      <c r="AX876" s="374">
        <f>SUMPRODUCT(LEN($AC876:$AC879)-LEN(SUBSTITUTE($AC876:$AC879,"M", "")))</f>
        <v>0</v>
      </c>
      <c r="AY876" s="416">
        <f>SUMPRODUCT(LEN($AE876:$AE879)-LEN(SUBSTITUTE($AE876:$AE879,"S", "")))</f>
        <v>0</v>
      </c>
      <c r="AZ876" s="410">
        <f>SUMPRODUCT(LEN($AE876:$AE879)-LEN(SUBSTITUTE($AE876:$AE879,"F", "")))</f>
        <v>0</v>
      </c>
      <c r="BA876" s="410">
        <f>SUMPRODUCT(LEN($AE876:$AE879)-LEN(SUBSTITUTE($AE876:$AE879,"G", "")))</f>
        <v>0</v>
      </c>
      <c r="BB876" s="413">
        <f>SUMPRODUCT(LEN($AE876:$AE879)-LEN(SUBSTITUTE($AE876:$AE879,"M", "")))</f>
        <v>0</v>
      </c>
    </row>
    <row r="877" spans="2:62" ht="28.15" customHeight="1" thickBot="1" x14ac:dyDescent="0.25">
      <c r="B877" s="30"/>
      <c r="C877" s="339"/>
      <c r="D877" s="221"/>
      <c r="E877" s="195"/>
      <c r="F877" s="195"/>
      <c r="G877" s="194"/>
      <c r="H877" s="359"/>
      <c r="I877" s="391"/>
      <c r="J877" s="391"/>
      <c r="K877" s="391"/>
      <c r="L877" s="33" t="s">
        <v>122</v>
      </c>
      <c r="M877" s="55"/>
      <c r="N877" s="33" t="s">
        <v>121</v>
      </c>
      <c r="O877" s="55"/>
      <c r="P877" s="33" t="s">
        <v>120</v>
      </c>
      <c r="Q877" s="55"/>
      <c r="R877" s="33" t="s">
        <v>119</v>
      </c>
      <c r="S877" s="55"/>
      <c r="T877" s="33" t="s">
        <v>118</v>
      </c>
      <c r="U877" s="55"/>
      <c r="V877" s="33" t="s">
        <v>117</v>
      </c>
      <c r="W877" s="55"/>
      <c r="X877" s="33" t="s">
        <v>116</v>
      </c>
      <c r="Y877" s="55"/>
      <c r="Z877" s="33" t="s">
        <v>115</v>
      </c>
      <c r="AA877" s="55"/>
      <c r="AB877" s="193"/>
      <c r="AC877" s="55"/>
      <c r="AD877" s="193"/>
      <c r="AE877" s="22"/>
      <c r="AF877" s="422"/>
      <c r="AG877" s="422"/>
      <c r="AH877" s="278"/>
      <c r="AI877" s="306"/>
      <c r="AJ877" s="379"/>
      <c r="AK877" s="347"/>
      <c r="AL877" s="377"/>
      <c r="AM877" s="379"/>
      <c r="AN877" s="347"/>
      <c r="AO877" s="377"/>
      <c r="AP877" s="379"/>
      <c r="AQ877" s="347"/>
      <c r="AR877" s="377"/>
      <c r="AS877" s="379"/>
      <c r="AT877" s="347"/>
      <c r="AU877" s="377"/>
      <c r="AV877" s="379"/>
      <c r="AW877" s="372"/>
      <c r="AX877" s="375"/>
      <c r="AY877" s="417"/>
      <c r="AZ877" s="411"/>
      <c r="BA877" s="411"/>
      <c r="BB877" s="414"/>
    </row>
    <row r="878" spans="2:62" ht="28.15" customHeight="1" x14ac:dyDescent="0.2">
      <c r="B878" s="30"/>
      <c r="C878" s="340"/>
      <c r="D878" s="218"/>
      <c r="E878" s="192"/>
      <c r="F878" s="192"/>
      <c r="G878" s="191"/>
      <c r="H878" s="360"/>
      <c r="I878" s="392"/>
      <c r="J878" s="392"/>
      <c r="K878" s="392"/>
      <c r="L878" s="25" t="s">
        <v>114</v>
      </c>
      <c r="M878" s="114"/>
      <c r="N878" s="25" t="s">
        <v>112</v>
      </c>
      <c r="O878" s="114"/>
      <c r="P878" s="25" t="s">
        <v>111</v>
      </c>
      <c r="Q878" s="114"/>
      <c r="R878" s="25" t="s">
        <v>110</v>
      </c>
      <c r="S878" s="114"/>
      <c r="T878" s="25" t="s">
        <v>109</v>
      </c>
      <c r="U878" s="114"/>
      <c r="V878" s="25" t="s">
        <v>108</v>
      </c>
      <c r="W878" s="114"/>
      <c r="X878" s="25" t="s">
        <v>107</v>
      </c>
      <c r="Y878" s="114"/>
      <c r="Z878" s="25" t="s">
        <v>106</v>
      </c>
      <c r="AA878" s="114"/>
      <c r="AB878" s="190"/>
      <c r="AC878" s="114"/>
      <c r="AD878" s="190"/>
      <c r="AE878" s="22"/>
      <c r="AF878" s="422"/>
      <c r="AG878" s="422"/>
      <c r="AH878" s="278"/>
      <c r="AI878" s="306"/>
      <c r="AJ878" s="379"/>
      <c r="AK878" s="347"/>
      <c r="AL878" s="377"/>
      <c r="AM878" s="379"/>
      <c r="AN878" s="347"/>
      <c r="AO878" s="377"/>
      <c r="AP878" s="379"/>
      <c r="AQ878" s="347"/>
      <c r="AR878" s="377"/>
      <c r="AS878" s="379"/>
      <c r="AT878" s="347"/>
      <c r="AU878" s="377"/>
      <c r="AV878" s="379"/>
      <c r="AW878" s="372"/>
      <c r="AX878" s="375"/>
      <c r="AY878" s="417"/>
      <c r="AZ878" s="411"/>
      <c r="BA878" s="411"/>
      <c r="BB878" s="414"/>
    </row>
    <row r="879" spans="2:62" ht="28.15" customHeight="1" thickBot="1" x14ac:dyDescent="0.25">
      <c r="B879" s="20"/>
      <c r="C879" s="341"/>
      <c r="D879" s="215"/>
      <c r="E879" s="189"/>
      <c r="F879" s="189"/>
      <c r="G879" s="188"/>
      <c r="H879" s="361"/>
      <c r="I879" s="394"/>
      <c r="J879" s="394"/>
      <c r="K879" s="394"/>
      <c r="L879" s="15" t="s">
        <v>105</v>
      </c>
      <c r="M879" s="16"/>
      <c r="N879" s="15" t="s">
        <v>104</v>
      </c>
      <c r="O879" s="16"/>
      <c r="P879" s="15" t="s">
        <v>103</v>
      </c>
      <c r="Q879" s="16"/>
      <c r="R879" s="15" t="s">
        <v>102</v>
      </c>
      <c r="S879" s="16"/>
      <c r="T879" s="15">
        <v>20</v>
      </c>
      <c r="U879" s="16"/>
      <c r="V879" s="15" t="s">
        <v>101</v>
      </c>
      <c r="W879" s="16"/>
      <c r="X879" s="15" t="s">
        <v>100</v>
      </c>
      <c r="Y879" s="16"/>
      <c r="Z879" s="15" t="s">
        <v>99</v>
      </c>
      <c r="AA879" s="16"/>
      <c r="AB879" s="187"/>
      <c r="AC879" s="16"/>
      <c r="AD879" s="186"/>
      <c r="AE879" s="11"/>
      <c r="AF879" s="423"/>
      <c r="AG879" s="423"/>
      <c r="AH879" s="277"/>
      <c r="AI879" s="306"/>
      <c r="AJ879" s="380"/>
      <c r="AK879" s="381"/>
      <c r="AL879" s="378"/>
      <c r="AM879" s="380"/>
      <c r="AN879" s="381"/>
      <c r="AO879" s="378"/>
      <c r="AP879" s="380"/>
      <c r="AQ879" s="381"/>
      <c r="AR879" s="378"/>
      <c r="AS879" s="380"/>
      <c r="AT879" s="381"/>
      <c r="AU879" s="378"/>
      <c r="AV879" s="380"/>
      <c r="AW879" s="373"/>
      <c r="AX879" s="376"/>
      <c r="AY879" s="418"/>
      <c r="AZ879" s="412"/>
      <c r="BA879" s="412"/>
      <c r="BB879" s="415"/>
    </row>
    <row r="880" spans="2:62" ht="85.9" customHeight="1" thickTop="1" thickBot="1" x14ac:dyDescent="0.35">
      <c r="B880" s="113" t="s">
        <v>173</v>
      </c>
      <c r="C880" s="103" t="s">
        <v>172</v>
      </c>
      <c r="D880" s="108" t="s">
        <v>171</v>
      </c>
      <c r="E880" s="211" t="s">
        <v>170</v>
      </c>
      <c r="F880" s="210"/>
      <c r="G880" s="209"/>
      <c r="H880" s="109" t="s">
        <v>169</v>
      </c>
      <c r="I880" s="108" t="s">
        <v>96</v>
      </c>
      <c r="J880" s="108" t="s">
        <v>168</v>
      </c>
      <c r="K880" s="108" t="s">
        <v>97</v>
      </c>
      <c r="L880" s="365" t="s">
        <v>167</v>
      </c>
      <c r="M880" s="366"/>
      <c r="N880" s="365" t="s">
        <v>166</v>
      </c>
      <c r="O880" s="366"/>
      <c r="P880" s="365" t="s">
        <v>166</v>
      </c>
      <c r="Q880" s="367"/>
      <c r="R880" s="365" t="s">
        <v>166</v>
      </c>
      <c r="S880" s="367"/>
      <c r="T880" s="365" t="s">
        <v>166</v>
      </c>
      <c r="U880" s="367"/>
      <c r="V880" s="365" t="s">
        <v>166</v>
      </c>
      <c r="W880" s="367"/>
      <c r="X880" s="365" t="s">
        <v>166</v>
      </c>
      <c r="Y880" s="367"/>
      <c r="Z880" s="365" t="s">
        <v>166</v>
      </c>
      <c r="AA880" s="367"/>
      <c r="AB880" s="368" t="s">
        <v>165</v>
      </c>
      <c r="AC880" s="367"/>
      <c r="AD880" s="109" t="s">
        <v>164</v>
      </c>
      <c r="AE880" s="109" t="s">
        <v>163</v>
      </c>
      <c r="AF880" s="108" t="s">
        <v>162</v>
      </c>
      <c r="AG880" s="108" t="s">
        <v>161</v>
      </c>
      <c r="AH880" s="286" t="s">
        <v>160</v>
      </c>
      <c r="AI880" s="293"/>
      <c r="AJ880" s="104" t="s">
        <v>159</v>
      </c>
      <c r="AK880" s="103" t="s">
        <v>158</v>
      </c>
      <c r="AL880" s="102" t="s">
        <v>157</v>
      </c>
      <c r="AM880" s="104" t="s">
        <v>156</v>
      </c>
      <c r="AN880" s="103" t="s">
        <v>155</v>
      </c>
      <c r="AO880" s="102" t="s">
        <v>154</v>
      </c>
      <c r="AP880" s="104" t="s">
        <v>153</v>
      </c>
      <c r="AQ880" s="103" t="s">
        <v>152</v>
      </c>
      <c r="AR880" s="105" t="s">
        <v>151</v>
      </c>
      <c r="AS880" s="104" t="s">
        <v>150</v>
      </c>
      <c r="AT880" s="103" t="s">
        <v>149</v>
      </c>
      <c r="AU880" s="102" t="s">
        <v>148</v>
      </c>
      <c r="AV880" s="104" t="s">
        <v>147</v>
      </c>
      <c r="AW880" s="103" t="s">
        <v>146</v>
      </c>
      <c r="AX880" s="102" t="s">
        <v>145</v>
      </c>
      <c r="AY880" s="101" t="s">
        <v>144</v>
      </c>
      <c r="AZ880" s="100" t="s">
        <v>143</v>
      </c>
      <c r="BA880" s="100" t="s">
        <v>142</v>
      </c>
      <c r="BB880" s="99" t="s">
        <v>141</v>
      </c>
    </row>
    <row r="881" spans="2:62" ht="48" thickBot="1" x14ac:dyDescent="0.3">
      <c r="B881" s="98" t="s">
        <v>180</v>
      </c>
      <c r="C881" s="97"/>
      <c r="D881" s="208">
        <v>244</v>
      </c>
      <c r="E881" s="425">
        <v>6604.37</v>
      </c>
      <c r="F881" s="426"/>
      <c r="G881" s="427"/>
      <c r="H881" s="95" t="s">
        <v>139</v>
      </c>
      <c r="I881" s="94"/>
      <c r="J881" s="94"/>
      <c r="K881" s="93"/>
      <c r="L881" s="92"/>
      <c r="M881" s="88"/>
      <c r="N881" s="92"/>
      <c r="O881" s="88"/>
      <c r="P881" s="92"/>
      <c r="Q881" s="88"/>
      <c r="R881" s="92"/>
      <c r="S881" s="88"/>
      <c r="T881" s="92"/>
      <c r="U881" s="88"/>
      <c r="V881" s="92"/>
      <c r="W881" s="88"/>
      <c r="X881" s="92"/>
      <c r="Y881" s="88"/>
      <c r="Z881" s="92"/>
      <c r="AA881" s="207"/>
      <c r="AB881" s="90" t="s">
        <v>138</v>
      </c>
      <c r="AC881" s="88"/>
      <c r="AD881" s="88"/>
      <c r="AE881" s="88"/>
      <c r="AF881" s="87"/>
      <c r="AG881" s="87"/>
      <c r="AH881" s="285"/>
      <c r="AI881" s="66" t="s">
        <v>137</v>
      </c>
      <c r="AJ881" s="85">
        <f t="shared" ref="AJ881:BB881" si="116">SUM(AJ883:AJ894)</f>
        <v>54</v>
      </c>
      <c r="AK881" s="84">
        <f t="shared" si="116"/>
        <v>4</v>
      </c>
      <c r="AL881" s="83">
        <f t="shared" si="116"/>
        <v>0</v>
      </c>
      <c r="AM881" s="85">
        <f t="shared" si="116"/>
        <v>8</v>
      </c>
      <c r="AN881" s="84">
        <f t="shared" si="116"/>
        <v>1</v>
      </c>
      <c r="AO881" s="83">
        <f t="shared" si="116"/>
        <v>0</v>
      </c>
      <c r="AP881" s="85">
        <f t="shared" si="116"/>
        <v>0</v>
      </c>
      <c r="AQ881" s="84">
        <f t="shared" si="116"/>
        <v>0</v>
      </c>
      <c r="AR881" s="83">
        <f t="shared" si="116"/>
        <v>0</v>
      </c>
      <c r="AS881" s="85">
        <f t="shared" si="116"/>
        <v>13</v>
      </c>
      <c r="AT881" s="84">
        <f t="shared" si="116"/>
        <v>0</v>
      </c>
      <c r="AU881" s="83">
        <f t="shared" si="116"/>
        <v>0</v>
      </c>
      <c r="AV881" s="85">
        <f t="shared" si="116"/>
        <v>3</v>
      </c>
      <c r="AW881" s="84">
        <f t="shared" si="116"/>
        <v>0</v>
      </c>
      <c r="AX881" s="83">
        <f t="shared" si="116"/>
        <v>0</v>
      </c>
      <c r="AY881" s="82">
        <f t="shared" si="116"/>
        <v>0</v>
      </c>
      <c r="AZ881" s="81">
        <f t="shared" si="116"/>
        <v>0</v>
      </c>
      <c r="BA881" s="81">
        <f t="shared" si="116"/>
        <v>0</v>
      </c>
      <c r="BB881" s="80">
        <f t="shared" si="116"/>
        <v>0</v>
      </c>
      <c r="BC881" s="79" t="s">
        <v>136</v>
      </c>
      <c r="BF881" s="5">
        <f>SUM(AJ881:AL881)/$BG$5</f>
        <v>58</v>
      </c>
      <c r="BG881" s="5">
        <f>SUM(AM881:AO881,AY881)/$BG$5</f>
        <v>9</v>
      </c>
      <c r="BH881" s="5">
        <f>SUM(AP881:AR881,AZ881)/$BG$5</f>
        <v>0</v>
      </c>
      <c r="BI881" s="5">
        <f>SUM(AS881:AU881,BA881)/$BG$5</f>
        <v>13</v>
      </c>
      <c r="BJ881" s="5">
        <f>SUM(AV881:AX881,BB881)/$BG$5</f>
        <v>3</v>
      </c>
    </row>
    <row r="882" spans="2:62" ht="37.5" thickBot="1" x14ac:dyDescent="0.3">
      <c r="B882" s="78"/>
      <c r="C882" s="77"/>
      <c r="D882" s="206"/>
      <c r="E882" s="205"/>
      <c r="F882" s="205"/>
      <c r="G882" s="204"/>
      <c r="H882" s="73"/>
      <c r="I882" s="70"/>
      <c r="J882" s="70"/>
      <c r="K882" s="72"/>
      <c r="L882" s="70"/>
      <c r="M882" s="69"/>
      <c r="N882" s="70"/>
      <c r="O882" s="69"/>
      <c r="P882" s="70"/>
      <c r="Q882" s="69"/>
      <c r="R882" s="70"/>
      <c r="S882" s="69"/>
      <c r="T882" s="70"/>
      <c r="U882" s="69"/>
      <c r="V882" s="70"/>
      <c r="W882" s="69"/>
      <c r="X882" s="70"/>
      <c r="Y882" s="69"/>
      <c r="Z882" s="70"/>
      <c r="AA882" s="69"/>
      <c r="AB882" s="71"/>
      <c r="AC882" s="69"/>
      <c r="AD882" s="69"/>
      <c r="AE882" s="69"/>
      <c r="AF882" s="68"/>
      <c r="AG882" s="68"/>
      <c r="AH882" s="285"/>
      <c r="AI882" s="66" t="s">
        <v>135</v>
      </c>
      <c r="AJ882" s="65">
        <f t="shared" ref="AJ882:BB882" si="117">AJ881/3</f>
        <v>18</v>
      </c>
      <c r="AK882" s="64">
        <f t="shared" si="117"/>
        <v>1.3333333333333333</v>
      </c>
      <c r="AL882" s="63">
        <f t="shared" si="117"/>
        <v>0</v>
      </c>
      <c r="AM882" s="65">
        <f t="shared" si="117"/>
        <v>2.6666666666666665</v>
      </c>
      <c r="AN882" s="64">
        <f t="shared" si="117"/>
        <v>0.33333333333333331</v>
      </c>
      <c r="AO882" s="63">
        <f t="shared" si="117"/>
        <v>0</v>
      </c>
      <c r="AP882" s="65">
        <f t="shared" si="117"/>
        <v>0</v>
      </c>
      <c r="AQ882" s="64">
        <f t="shared" si="117"/>
        <v>0</v>
      </c>
      <c r="AR882" s="63">
        <f t="shared" si="117"/>
        <v>0</v>
      </c>
      <c r="AS882" s="65">
        <f t="shared" si="117"/>
        <v>4.333333333333333</v>
      </c>
      <c r="AT882" s="64">
        <f t="shared" si="117"/>
        <v>0</v>
      </c>
      <c r="AU882" s="63">
        <f t="shared" si="117"/>
        <v>0</v>
      </c>
      <c r="AV882" s="65">
        <f t="shared" si="117"/>
        <v>1</v>
      </c>
      <c r="AW882" s="64">
        <f t="shared" si="117"/>
        <v>0</v>
      </c>
      <c r="AX882" s="63">
        <f t="shared" si="117"/>
        <v>0</v>
      </c>
      <c r="AY882" s="62">
        <f t="shared" si="117"/>
        <v>0</v>
      </c>
      <c r="AZ882" s="61">
        <f t="shared" si="117"/>
        <v>0</v>
      </c>
      <c r="BA882" s="61">
        <f t="shared" si="117"/>
        <v>0</v>
      </c>
      <c r="BB882" s="60">
        <f t="shared" si="117"/>
        <v>0</v>
      </c>
      <c r="BC882" s="59" t="s">
        <v>134</v>
      </c>
    </row>
    <row r="883" spans="2:62" ht="28.15" customHeight="1" x14ac:dyDescent="0.2">
      <c r="B883" s="30"/>
      <c r="C883" s="338">
        <v>1</v>
      </c>
      <c r="D883" s="212"/>
      <c r="E883" s="198"/>
      <c r="F883" s="198"/>
      <c r="G883" s="197"/>
      <c r="H883" s="358" t="s">
        <v>370</v>
      </c>
      <c r="I883" s="390">
        <v>154</v>
      </c>
      <c r="J883" s="390">
        <v>33</v>
      </c>
      <c r="K883" s="390">
        <v>6</v>
      </c>
      <c r="L883" s="42" t="s">
        <v>131</v>
      </c>
      <c r="M883" s="43" t="s">
        <v>132</v>
      </c>
      <c r="N883" s="42" t="s">
        <v>129</v>
      </c>
      <c r="O883" s="43" t="s">
        <v>458</v>
      </c>
      <c r="P883" s="42" t="s">
        <v>128</v>
      </c>
      <c r="Q883" s="43" t="s">
        <v>684</v>
      </c>
      <c r="R883" s="42" t="s">
        <v>127</v>
      </c>
      <c r="S883" s="43" t="s">
        <v>357</v>
      </c>
      <c r="T883" s="42" t="s">
        <v>126</v>
      </c>
      <c r="U883" s="43" t="s">
        <v>684</v>
      </c>
      <c r="V883" s="42" t="s">
        <v>125</v>
      </c>
      <c r="W883" s="43" t="s">
        <v>491</v>
      </c>
      <c r="X883" s="42" t="s">
        <v>124</v>
      </c>
      <c r="Y883" s="43" t="s">
        <v>130</v>
      </c>
      <c r="Z883" s="42" t="s">
        <v>123</v>
      </c>
      <c r="AA883" s="43"/>
      <c r="AB883" s="196"/>
      <c r="AC883" s="43"/>
      <c r="AD883" s="196" t="s">
        <v>507</v>
      </c>
      <c r="AE883" s="58"/>
      <c r="AF883" s="421"/>
      <c r="AG883" s="421"/>
      <c r="AH883" s="279"/>
      <c r="AI883" s="306"/>
      <c r="AJ883" s="349">
        <f>SUMPRODUCT(LEN($M883:$AA886)-LEN(SUBSTITUTE($M883:$AA886,"A", "")))</f>
        <v>54</v>
      </c>
      <c r="AK883" s="352">
        <f>SUMPRODUCT(LEN($AD883:$AD886)-LEN(SUBSTITUTE($AD883:$AD886,"A", "")))</f>
        <v>4</v>
      </c>
      <c r="AL883" s="335">
        <f>SUMPRODUCT(LEN($AC883:$AC886)-LEN(SUBSTITUTE($AC883:$AC886,"A", "")))</f>
        <v>0</v>
      </c>
      <c r="AM883" s="349">
        <f>SUMPRODUCT(LEN($M883:$AA886)-LEN(SUBSTITUTE($M883:$AA886,"S", "")))</f>
        <v>8</v>
      </c>
      <c r="AN883" s="352">
        <f>SUMPRODUCT(LEN($AD883:$AD886)-LEN(SUBSTITUTE($AD883:$AD886,"S", "")))</f>
        <v>1</v>
      </c>
      <c r="AO883" s="335">
        <f>SUMPRODUCT(LEN($AC883:$AC886)-LEN(SUBSTITUTE($AC883:$AC886,"S", "")))</f>
        <v>0</v>
      </c>
      <c r="AP883" s="349">
        <f>SUMPRODUCT(LEN($M883:$AA886)-LEN(SUBSTITUTE($M883:$AA886,"F", "")))</f>
        <v>0</v>
      </c>
      <c r="AQ883" s="352">
        <f>SUMPRODUCT(LEN($AD883:$AD886)-LEN(SUBSTITUTE($AD883:$AD886,"F", "")))</f>
        <v>0</v>
      </c>
      <c r="AR883" s="335">
        <f>SUMPRODUCT(LEN($AC883:$AC886)-LEN(SUBSTITUTE($AC883:$AC886,"F", "")))</f>
        <v>0</v>
      </c>
      <c r="AS883" s="349">
        <f>SUMPRODUCT(LEN($M883:$AA886)-LEN(SUBSTITUTE($M883:$AA886,"G", "")))</f>
        <v>13</v>
      </c>
      <c r="AT883" s="352">
        <f>SUMPRODUCT(LEN($AD883:$AD886)-LEN(SUBSTITUTE($AD883:$AD886,"G", "")))</f>
        <v>0</v>
      </c>
      <c r="AU883" s="335">
        <f>SUMPRODUCT(LEN($AC883:$AC886)-LEN(SUBSTITUTE($AC883:$AC886,"G", "")))</f>
        <v>0</v>
      </c>
      <c r="AV883" s="349">
        <f>SUMPRODUCT(LEN($L883:$AA886)-LEN(SUBSTITUTE($L883:$AA886,"M", "")))</f>
        <v>3</v>
      </c>
      <c r="AW883" s="362">
        <f>SUMPRODUCT(LEN($AD883:$AD886)-LEN(SUBSTITUTE($AD883:$AD886,"M", "")))</f>
        <v>0</v>
      </c>
      <c r="AX883" s="374">
        <f>SUMPRODUCT(LEN($AC883:$AC886)-LEN(SUBSTITUTE($AC883:$AC886,"M", "")))</f>
        <v>0</v>
      </c>
      <c r="AY883" s="416">
        <f>SUMPRODUCT(LEN($AE883:$AE886)-LEN(SUBSTITUTE($AE883:$AE886,"S", "")))</f>
        <v>0</v>
      </c>
      <c r="AZ883" s="410">
        <f>SUMPRODUCT(LEN($AE883:$AE886)-LEN(SUBSTITUTE($AE883:$AE886,"F", "")))</f>
        <v>0</v>
      </c>
      <c r="BA883" s="410">
        <f>SUMPRODUCT(LEN($AE883:$AE886)-LEN(SUBSTITUTE($AE883:$AE886,"G", "")))</f>
        <v>0</v>
      </c>
      <c r="BB883" s="413">
        <f>SUMPRODUCT(LEN($AE883:$AE886)-LEN(SUBSTITUTE($AE883:$AE886,"M", "")))</f>
        <v>0</v>
      </c>
    </row>
    <row r="884" spans="2:62" ht="28.15" customHeight="1" thickBot="1" x14ac:dyDescent="0.25">
      <c r="B884" s="30"/>
      <c r="C884" s="339"/>
      <c r="D884" s="221"/>
      <c r="E884" s="195"/>
      <c r="F884" s="195"/>
      <c r="G884" s="194"/>
      <c r="H884" s="359"/>
      <c r="I884" s="391"/>
      <c r="J884" s="391"/>
      <c r="K884" s="391"/>
      <c r="L884" s="33" t="s">
        <v>122</v>
      </c>
      <c r="M884" s="55" t="s">
        <v>1329</v>
      </c>
      <c r="N884" s="33" t="s">
        <v>121</v>
      </c>
      <c r="O884" s="55" t="s">
        <v>1288</v>
      </c>
      <c r="P884" s="33" t="s">
        <v>120</v>
      </c>
      <c r="Q884" s="55" t="s">
        <v>357</v>
      </c>
      <c r="R884" s="33" t="s">
        <v>119</v>
      </c>
      <c r="S884" s="55" t="s">
        <v>527</v>
      </c>
      <c r="T884" s="33" t="s">
        <v>118</v>
      </c>
      <c r="U884" s="55" t="s">
        <v>479</v>
      </c>
      <c r="V884" s="33" t="s">
        <v>117</v>
      </c>
      <c r="W884" s="55" t="s">
        <v>542</v>
      </c>
      <c r="X884" s="33" t="s">
        <v>116</v>
      </c>
      <c r="Y884" s="55" t="s">
        <v>130</v>
      </c>
      <c r="Z884" s="33" t="s">
        <v>115</v>
      </c>
      <c r="AA884" s="55"/>
      <c r="AB884" s="193"/>
      <c r="AC884" s="55"/>
      <c r="AD884" s="193"/>
      <c r="AE884" s="57"/>
      <c r="AF884" s="422"/>
      <c r="AG884" s="422"/>
      <c r="AH884" s="278"/>
      <c r="AI884" s="306"/>
      <c r="AJ884" s="379"/>
      <c r="AK884" s="347"/>
      <c r="AL884" s="377"/>
      <c r="AM884" s="379"/>
      <c r="AN884" s="347"/>
      <c r="AO884" s="377"/>
      <c r="AP884" s="379"/>
      <c r="AQ884" s="347"/>
      <c r="AR884" s="377"/>
      <c r="AS884" s="379"/>
      <c r="AT884" s="347"/>
      <c r="AU884" s="377"/>
      <c r="AV884" s="379"/>
      <c r="AW884" s="372"/>
      <c r="AX884" s="375"/>
      <c r="AY884" s="417"/>
      <c r="AZ884" s="411"/>
      <c r="BA884" s="411"/>
      <c r="BB884" s="414"/>
    </row>
    <row r="885" spans="2:62" ht="28.15" customHeight="1" x14ac:dyDescent="0.2">
      <c r="B885" s="30"/>
      <c r="C885" s="340"/>
      <c r="D885" s="218"/>
      <c r="E885" s="192"/>
      <c r="F885" s="192"/>
      <c r="G885" s="191"/>
      <c r="H885" s="360">
        <v>244</v>
      </c>
      <c r="I885" s="392"/>
      <c r="J885" s="392"/>
      <c r="K885" s="392"/>
      <c r="L885" s="25" t="s">
        <v>114</v>
      </c>
      <c r="M885" s="114" t="s">
        <v>179</v>
      </c>
      <c r="N885" s="25" t="s">
        <v>112</v>
      </c>
      <c r="O885" s="114" t="s">
        <v>986</v>
      </c>
      <c r="P885" s="25" t="s">
        <v>111</v>
      </c>
      <c r="Q885" s="114" t="s">
        <v>357</v>
      </c>
      <c r="R885" s="25" t="s">
        <v>110</v>
      </c>
      <c r="S885" s="114" t="s">
        <v>479</v>
      </c>
      <c r="T885" s="25" t="s">
        <v>109</v>
      </c>
      <c r="U885" s="114" t="s">
        <v>479</v>
      </c>
      <c r="V885" s="25" t="s">
        <v>108</v>
      </c>
      <c r="W885" s="114" t="s">
        <v>542</v>
      </c>
      <c r="X885" s="25" t="s">
        <v>107</v>
      </c>
      <c r="Y885" s="114" t="s">
        <v>130</v>
      </c>
      <c r="Z885" s="25" t="s">
        <v>106</v>
      </c>
      <c r="AA885" s="114"/>
      <c r="AB885" s="190"/>
      <c r="AC885" s="114"/>
      <c r="AD885" s="190"/>
      <c r="AE885" s="57"/>
      <c r="AF885" s="422"/>
      <c r="AG885" s="422"/>
      <c r="AH885" s="278"/>
      <c r="AI885" s="306"/>
      <c r="AJ885" s="379"/>
      <c r="AK885" s="347"/>
      <c r="AL885" s="377"/>
      <c r="AM885" s="379"/>
      <c r="AN885" s="347"/>
      <c r="AO885" s="377"/>
      <c r="AP885" s="379"/>
      <c r="AQ885" s="347"/>
      <c r="AR885" s="377"/>
      <c r="AS885" s="379"/>
      <c r="AT885" s="347"/>
      <c r="AU885" s="377"/>
      <c r="AV885" s="379"/>
      <c r="AW885" s="372"/>
      <c r="AX885" s="375"/>
      <c r="AY885" s="417"/>
      <c r="AZ885" s="411"/>
      <c r="BA885" s="411"/>
      <c r="BB885" s="414"/>
    </row>
    <row r="886" spans="2:62" ht="28.15" customHeight="1" thickBot="1" x14ac:dyDescent="0.25">
      <c r="B886" s="30"/>
      <c r="C886" s="355"/>
      <c r="D886" s="246"/>
      <c r="E886" s="200"/>
      <c r="F886" s="200"/>
      <c r="G886" s="199"/>
      <c r="H886" s="361"/>
      <c r="I886" s="393"/>
      <c r="J886" s="393"/>
      <c r="K886" s="393"/>
      <c r="L886" s="50" t="s">
        <v>105</v>
      </c>
      <c r="M886" s="51" t="s">
        <v>1269</v>
      </c>
      <c r="N886" s="50" t="s">
        <v>104</v>
      </c>
      <c r="O886" s="51" t="s">
        <v>1381</v>
      </c>
      <c r="P886" s="50" t="s">
        <v>103</v>
      </c>
      <c r="Q886" s="51" t="s">
        <v>357</v>
      </c>
      <c r="R886" s="50" t="s">
        <v>102</v>
      </c>
      <c r="S886" s="51" t="s">
        <v>179</v>
      </c>
      <c r="T886" s="50">
        <v>20</v>
      </c>
      <c r="U886" s="51" t="s">
        <v>470</v>
      </c>
      <c r="V886" s="50" t="s">
        <v>101</v>
      </c>
      <c r="W886" s="51" t="s">
        <v>354</v>
      </c>
      <c r="X886" s="50" t="s">
        <v>100</v>
      </c>
      <c r="Y886" s="51"/>
      <c r="Z886" s="50" t="s">
        <v>99</v>
      </c>
      <c r="AA886" s="51"/>
      <c r="AB886" s="187"/>
      <c r="AC886" s="51"/>
      <c r="AD886" s="187"/>
      <c r="AE886" s="56"/>
      <c r="AF886" s="424"/>
      <c r="AG886" s="424"/>
      <c r="AH886" s="280"/>
      <c r="AI886" s="306"/>
      <c r="AJ886" s="380"/>
      <c r="AK886" s="381"/>
      <c r="AL886" s="378"/>
      <c r="AM886" s="380"/>
      <c r="AN886" s="381"/>
      <c r="AO886" s="378"/>
      <c r="AP886" s="380"/>
      <c r="AQ886" s="381"/>
      <c r="AR886" s="378"/>
      <c r="AS886" s="380"/>
      <c r="AT886" s="381"/>
      <c r="AU886" s="378"/>
      <c r="AV886" s="380"/>
      <c r="AW886" s="373"/>
      <c r="AX886" s="376"/>
      <c r="AY886" s="418"/>
      <c r="AZ886" s="412"/>
      <c r="BA886" s="412"/>
      <c r="BB886" s="415"/>
    </row>
    <row r="887" spans="2:62" ht="28.15" customHeight="1" x14ac:dyDescent="0.2">
      <c r="B887" s="30"/>
      <c r="C887" s="338">
        <v>2</v>
      </c>
      <c r="D887" s="212"/>
      <c r="E887" s="198"/>
      <c r="F887" s="198"/>
      <c r="G887" s="197"/>
      <c r="H887" s="358"/>
      <c r="I887" s="390"/>
      <c r="J887" s="390"/>
      <c r="K887" s="390"/>
      <c r="L887" s="42" t="s">
        <v>131</v>
      </c>
      <c r="M887" s="43"/>
      <c r="N887" s="42" t="s">
        <v>129</v>
      </c>
      <c r="O887" s="43"/>
      <c r="P887" s="42" t="s">
        <v>128</v>
      </c>
      <c r="Q887" s="43"/>
      <c r="R887" s="42" t="s">
        <v>127</v>
      </c>
      <c r="S887" s="43"/>
      <c r="T887" s="42" t="s">
        <v>126</v>
      </c>
      <c r="U887" s="43"/>
      <c r="V887" s="42" t="s">
        <v>125</v>
      </c>
      <c r="W887" s="43"/>
      <c r="X887" s="42" t="s">
        <v>124</v>
      </c>
      <c r="Y887" s="43"/>
      <c r="Z887" s="42" t="s">
        <v>123</v>
      </c>
      <c r="AA887" s="43"/>
      <c r="AB887" s="196"/>
      <c r="AC887" s="43"/>
      <c r="AD887" s="196"/>
      <c r="AE887" s="39"/>
      <c r="AF887" s="421"/>
      <c r="AG887" s="421"/>
      <c r="AH887" s="279"/>
      <c r="AI887" s="306"/>
      <c r="AJ887" s="349">
        <f>SUMPRODUCT(LEN($M887:$AA890)-LEN(SUBSTITUTE($M887:$AA890,"A", "")))</f>
        <v>0</v>
      </c>
      <c r="AK887" s="352">
        <f>SUMPRODUCT(LEN($AD887:$AD890)-LEN(SUBSTITUTE($AD887:$AD890,"A", "")))</f>
        <v>0</v>
      </c>
      <c r="AL887" s="335">
        <f>SUMPRODUCT(LEN($AC887:$AC890)-LEN(SUBSTITUTE($AC887:$AC890,"A", "")))</f>
        <v>0</v>
      </c>
      <c r="AM887" s="349">
        <f>SUMPRODUCT(LEN($M887:$AA890)-LEN(SUBSTITUTE($M887:$AA890,"S", "")))</f>
        <v>0</v>
      </c>
      <c r="AN887" s="352">
        <f>SUMPRODUCT(LEN($AD887:$AD890)-LEN(SUBSTITUTE($AD887:$AD890,"S", "")))</f>
        <v>0</v>
      </c>
      <c r="AO887" s="335">
        <f>SUMPRODUCT(LEN($AC887:$AC890)-LEN(SUBSTITUTE($AC887:$AC890,"S", "")))</f>
        <v>0</v>
      </c>
      <c r="AP887" s="349">
        <f>SUMPRODUCT(LEN($M887:$AA890)-LEN(SUBSTITUTE($M887:$AA890,"F", "")))</f>
        <v>0</v>
      </c>
      <c r="AQ887" s="352">
        <f>SUMPRODUCT(LEN($AD887:$AD890)-LEN(SUBSTITUTE($AD887:$AD890,"F", "")))</f>
        <v>0</v>
      </c>
      <c r="AR887" s="335">
        <f>SUMPRODUCT(LEN($AC887:$AC890)-LEN(SUBSTITUTE($AC887:$AC890,"F", "")))</f>
        <v>0</v>
      </c>
      <c r="AS887" s="349">
        <f>SUMPRODUCT(LEN($M887:$AA890)-LEN(SUBSTITUTE($M887:$AA890,"G", "")))</f>
        <v>0</v>
      </c>
      <c r="AT887" s="352">
        <f>SUMPRODUCT(LEN($AD887:$AD890)-LEN(SUBSTITUTE($AD887:$AD890,"G", "")))</f>
        <v>0</v>
      </c>
      <c r="AU887" s="335">
        <f>SUMPRODUCT(LEN($AC887:$AC890)-LEN(SUBSTITUTE($AC887:$AC890,"G", "")))</f>
        <v>0</v>
      </c>
      <c r="AV887" s="349">
        <f>SUMPRODUCT(LEN($L887:$AA890)-LEN(SUBSTITUTE($L887:$AA890,"M", "")))</f>
        <v>0</v>
      </c>
      <c r="AW887" s="362">
        <f>SUMPRODUCT(LEN($AD887:$AD890)-LEN(SUBSTITUTE($AD887:$AD890,"M", "")))</f>
        <v>0</v>
      </c>
      <c r="AX887" s="374">
        <f>SUMPRODUCT(LEN($AC887:$AC890)-LEN(SUBSTITUTE($AC887:$AC890,"M", "")))</f>
        <v>0</v>
      </c>
      <c r="AY887" s="416">
        <f>SUMPRODUCT(LEN($AE887:$AE890)-LEN(SUBSTITUTE($AE887:$AE890,"S", "")))</f>
        <v>0</v>
      </c>
      <c r="AZ887" s="410">
        <f>SUMPRODUCT(LEN($AE887:$AE890)-LEN(SUBSTITUTE($AE887:$AE890,"F", "")))</f>
        <v>0</v>
      </c>
      <c r="BA887" s="410">
        <f>SUMPRODUCT(LEN($AE887:$AE890)-LEN(SUBSTITUTE($AE887:$AE890,"G", "")))</f>
        <v>0</v>
      </c>
      <c r="BB887" s="413">
        <f>SUMPRODUCT(LEN($AE887:$AE890)-LEN(SUBSTITUTE($AE887:$AE890,"M", "")))</f>
        <v>0</v>
      </c>
    </row>
    <row r="888" spans="2:62" ht="28.15" customHeight="1" thickBot="1" x14ac:dyDescent="0.25">
      <c r="B888" s="30"/>
      <c r="C888" s="339"/>
      <c r="D888" s="221"/>
      <c r="E888" s="195"/>
      <c r="F888" s="195"/>
      <c r="G888" s="194"/>
      <c r="H888" s="359"/>
      <c r="I888" s="391"/>
      <c r="J888" s="391"/>
      <c r="K888" s="391"/>
      <c r="L888" s="33" t="s">
        <v>122</v>
      </c>
      <c r="M888" s="55"/>
      <c r="N888" s="33" t="s">
        <v>121</v>
      </c>
      <c r="O888" s="55"/>
      <c r="P888" s="33" t="s">
        <v>120</v>
      </c>
      <c r="Q888" s="55"/>
      <c r="R888" s="33" t="s">
        <v>119</v>
      </c>
      <c r="S888" s="55"/>
      <c r="T888" s="33" t="s">
        <v>118</v>
      </c>
      <c r="U888" s="55"/>
      <c r="V888" s="33" t="s">
        <v>117</v>
      </c>
      <c r="W888" s="55"/>
      <c r="X888" s="33" t="s">
        <v>116</v>
      </c>
      <c r="Y888" s="55"/>
      <c r="Z888" s="33" t="s">
        <v>115</v>
      </c>
      <c r="AA888" s="55"/>
      <c r="AB888" s="193"/>
      <c r="AC888" s="55"/>
      <c r="AD888" s="193"/>
      <c r="AE888" s="22"/>
      <c r="AF888" s="422"/>
      <c r="AG888" s="422"/>
      <c r="AH888" s="278"/>
      <c r="AI888" s="306"/>
      <c r="AJ888" s="379"/>
      <c r="AK888" s="347"/>
      <c r="AL888" s="377"/>
      <c r="AM888" s="379"/>
      <c r="AN888" s="347"/>
      <c r="AO888" s="377"/>
      <c r="AP888" s="379"/>
      <c r="AQ888" s="347"/>
      <c r="AR888" s="377"/>
      <c r="AS888" s="379"/>
      <c r="AT888" s="347"/>
      <c r="AU888" s="377"/>
      <c r="AV888" s="379"/>
      <c r="AW888" s="372"/>
      <c r="AX888" s="375"/>
      <c r="AY888" s="417"/>
      <c r="AZ888" s="411"/>
      <c r="BA888" s="411"/>
      <c r="BB888" s="414"/>
    </row>
    <row r="889" spans="2:62" ht="28.15" customHeight="1" x14ac:dyDescent="0.2">
      <c r="B889" s="30"/>
      <c r="C889" s="340"/>
      <c r="D889" s="218"/>
      <c r="E889" s="192"/>
      <c r="F889" s="192"/>
      <c r="G889" s="191"/>
      <c r="H889" s="360"/>
      <c r="I889" s="392"/>
      <c r="J889" s="392"/>
      <c r="K889" s="392"/>
      <c r="L889" s="25" t="s">
        <v>114</v>
      </c>
      <c r="M889" s="114"/>
      <c r="N889" s="25" t="s">
        <v>112</v>
      </c>
      <c r="O889" s="114"/>
      <c r="P889" s="25" t="s">
        <v>111</v>
      </c>
      <c r="Q889" s="114"/>
      <c r="R889" s="25" t="s">
        <v>110</v>
      </c>
      <c r="S889" s="114"/>
      <c r="T889" s="25" t="s">
        <v>109</v>
      </c>
      <c r="U889" s="114"/>
      <c r="V889" s="25" t="s">
        <v>108</v>
      </c>
      <c r="W889" s="114"/>
      <c r="X889" s="25" t="s">
        <v>107</v>
      </c>
      <c r="Y889" s="114"/>
      <c r="Z889" s="25" t="s">
        <v>106</v>
      </c>
      <c r="AA889" s="114"/>
      <c r="AB889" s="190"/>
      <c r="AC889" s="114"/>
      <c r="AD889" s="190"/>
      <c r="AE889" s="22"/>
      <c r="AF889" s="422"/>
      <c r="AG889" s="422"/>
      <c r="AH889" s="278"/>
      <c r="AI889" s="306"/>
      <c r="AJ889" s="379"/>
      <c r="AK889" s="347"/>
      <c r="AL889" s="377"/>
      <c r="AM889" s="379"/>
      <c r="AN889" s="347"/>
      <c r="AO889" s="377"/>
      <c r="AP889" s="379"/>
      <c r="AQ889" s="347"/>
      <c r="AR889" s="377"/>
      <c r="AS889" s="379"/>
      <c r="AT889" s="347"/>
      <c r="AU889" s="377"/>
      <c r="AV889" s="379"/>
      <c r="AW889" s="372"/>
      <c r="AX889" s="375"/>
      <c r="AY889" s="417"/>
      <c r="AZ889" s="411"/>
      <c r="BA889" s="411"/>
      <c r="BB889" s="414"/>
    </row>
    <row r="890" spans="2:62" ht="28.15" customHeight="1" thickBot="1" x14ac:dyDescent="0.25">
      <c r="B890" s="30"/>
      <c r="C890" s="355"/>
      <c r="D890" s="246"/>
      <c r="E890" s="200"/>
      <c r="F890" s="200"/>
      <c r="G890" s="199"/>
      <c r="H890" s="361"/>
      <c r="I890" s="393"/>
      <c r="J890" s="393"/>
      <c r="K890" s="393"/>
      <c r="L890" s="50" t="s">
        <v>105</v>
      </c>
      <c r="M890" s="51"/>
      <c r="N890" s="50" t="s">
        <v>104</v>
      </c>
      <c r="O890" s="51"/>
      <c r="P890" s="50" t="s">
        <v>103</v>
      </c>
      <c r="Q890" s="51"/>
      <c r="R890" s="50" t="s">
        <v>102</v>
      </c>
      <c r="S890" s="51"/>
      <c r="T890" s="50">
        <v>20</v>
      </c>
      <c r="U890" s="51"/>
      <c r="V890" s="50" t="s">
        <v>101</v>
      </c>
      <c r="W890" s="51"/>
      <c r="X890" s="50" t="s">
        <v>100</v>
      </c>
      <c r="Y890" s="51"/>
      <c r="Z890" s="50" t="s">
        <v>99</v>
      </c>
      <c r="AA890" s="51"/>
      <c r="AB890" s="187"/>
      <c r="AC890" s="51"/>
      <c r="AD890" s="187"/>
      <c r="AE890" s="48"/>
      <c r="AF890" s="424"/>
      <c r="AG890" s="424"/>
      <c r="AH890" s="280"/>
      <c r="AI890" s="306"/>
      <c r="AJ890" s="380"/>
      <c r="AK890" s="381"/>
      <c r="AL890" s="378"/>
      <c r="AM890" s="380"/>
      <c r="AN890" s="381"/>
      <c r="AO890" s="378"/>
      <c r="AP890" s="380"/>
      <c r="AQ890" s="381"/>
      <c r="AR890" s="378"/>
      <c r="AS890" s="380"/>
      <c r="AT890" s="381"/>
      <c r="AU890" s="378"/>
      <c r="AV890" s="380"/>
      <c r="AW890" s="373"/>
      <c r="AX890" s="376"/>
      <c r="AY890" s="418"/>
      <c r="AZ890" s="412"/>
      <c r="BA890" s="412"/>
      <c r="BB890" s="415"/>
    </row>
    <row r="891" spans="2:62" ht="28.15" customHeight="1" x14ac:dyDescent="0.2">
      <c r="B891" s="30"/>
      <c r="C891" s="338">
        <v>3</v>
      </c>
      <c r="D891" s="212"/>
      <c r="E891" s="198"/>
      <c r="F891" s="198"/>
      <c r="G891" s="197"/>
      <c r="H891" s="358"/>
      <c r="I891" s="390"/>
      <c r="J891" s="390"/>
      <c r="K891" s="390"/>
      <c r="L891" s="42" t="s">
        <v>131</v>
      </c>
      <c r="M891" s="43"/>
      <c r="N891" s="42" t="s">
        <v>129</v>
      </c>
      <c r="O891" s="43"/>
      <c r="P891" s="42" t="s">
        <v>128</v>
      </c>
      <c r="Q891" s="43"/>
      <c r="R891" s="42" t="s">
        <v>127</v>
      </c>
      <c r="S891" s="43"/>
      <c r="T891" s="42" t="s">
        <v>126</v>
      </c>
      <c r="U891" s="43"/>
      <c r="V891" s="42" t="s">
        <v>125</v>
      </c>
      <c r="W891" s="43"/>
      <c r="X891" s="42" t="s">
        <v>124</v>
      </c>
      <c r="Y891" s="43"/>
      <c r="Z891" s="42" t="s">
        <v>123</v>
      </c>
      <c r="AA891" s="43"/>
      <c r="AB891" s="196"/>
      <c r="AC891" s="43"/>
      <c r="AD891" s="196"/>
      <c r="AE891" s="39"/>
      <c r="AF891" s="421"/>
      <c r="AG891" s="421"/>
      <c r="AH891" s="279"/>
      <c r="AI891" s="306"/>
      <c r="AJ891" s="349">
        <f>SUMPRODUCT(LEN($M891:$AA894)-LEN(SUBSTITUTE($M891:$AA894,"A", "")))</f>
        <v>0</v>
      </c>
      <c r="AK891" s="352">
        <f>SUMPRODUCT(LEN($AD891:$AD894)-LEN(SUBSTITUTE($AD891:$AD894,"A", "")))</f>
        <v>0</v>
      </c>
      <c r="AL891" s="335">
        <f>SUMPRODUCT(LEN($AC891:$AC894)-LEN(SUBSTITUTE($AC891:$AC894,"A", "")))</f>
        <v>0</v>
      </c>
      <c r="AM891" s="349">
        <f>SUMPRODUCT(LEN($M891:$AA894)-LEN(SUBSTITUTE($M891:$AA894,"S", "")))</f>
        <v>0</v>
      </c>
      <c r="AN891" s="352">
        <f>SUMPRODUCT(LEN($AD891:$AD894)-LEN(SUBSTITUTE($AD891:$AD894,"S", "")))</f>
        <v>0</v>
      </c>
      <c r="AO891" s="335">
        <f>SUMPRODUCT(LEN($AC891:$AC894)-LEN(SUBSTITUTE($AC891:$AC894,"S", "")))</f>
        <v>0</v>
      </c>
      <c r="AP891" s="349">
        <f>SUMPRODUCT(LEN($M891:$AA894)-LEN(SUBSTITUTE($M891:$AA894,"F", "")))</f>
        <v>0</v>
      </c>
      <c r="AQ891" s="352">
        <f>SUMPRODUCT(LEN($AD891:$AD894)-LEN(SUBSTITUTE($AD891:$AD894,"F", "")))</f>
        <v>0</v>
      </c>
      <c r="AR891" s="335">
        <f>SUMPRODUCT(LEN($AC891:$AC894)-LEN(SUBSTITUTE($AC891:$AC894,"F", "")))</f>
        <v>0</v>
      </c>
      <c r="AS891" s="349">
        <f>SUMPRODUCT(LEN($M891:$AA894)-LEN(SUBSTITUTE($M891:$AA894,"G", "")))</f>
        <v>0</v>
      </c>
      <c r="AT891" s="352">
        <f>SUMPRODUCT(LEN($AD891:$AD894)-LEN(SUBSTITUTE($AD891:$AD894,"G", "")))</f>
        <v>0</v>
      </c>
      <c r="AU891" s="335">
        <f>SUMPRODUCT(LEN($AC891:$AC894)-LEN(SUBSTITUTE($AC891:$AC894,"G", "")))</f>
        <v>0</v>
      </c>
      <c r="AV891" s="349">
        <f>SUMPRODUCT(LEN($L891:$AA894)-LEN(SUBSTITUTE($L891:$AA894,"M", "")))</f>
        <v>0</v>
      </c>
      <c r="AW891" s="362">
        <f>SUMPRODUCT(LEN($AD891:$AD894)-LEN(SUBSTITUTE($AD891:$AD894,"M", "")))</f>
        <v>0</v>
      </c>
      <c r="AX891" s="374">
        <f>SUMPRODUCT(LEN($AC891:$AC894)-LEN(SUBSTITUTE($AC891:$AC894,"M", "")))</f>
        <v>0</v>
      </c>
      <c r="AY891" s="416">
        <f>SUMPRODUCT(LEN($AE891:$AE894)-LEN(SUBSTITUTE($AE891:$AE894,"S", "")))</f>
        <v>0</v>
      </c>
      <c r="AZ891" s="410">
        <f>SUMPRODUCT(LEN($AE891:$AE894)-LEN(SUBSTITUTE($AE891:$AE894,"F", "")))</f>
        <v>0</v>
      </c>
      <c r="BA891" s="410">
        <f>SUMPRODUCT(LEN($AE891:$AE894)-LEN(SUBSTITUTE($AE891:$AE894,"G", "")))</f>
        <v>0</v>
      </c>
      <c r="BB891" s="413">
        <f>SUMPRODUCT(LEN($AE891:$AE894)-LEN(SUBSTITUTE($AE891:$AE894,"M", "")))</f>
        <v>0</v>
      </c>
    </row>
    <row r="892" spans="2:62" ht="28.15" customHeight="1" thickBot="1" x14ac:dyDescent="0.25">
      <c r="B892" s="30"/>
      <c r="C892" s="339"/>
      <c r="D892" s="221"/>
      <c r="E892" s="195"/>
      <c r="F892" s="195"/>
      <c r="G892" s="194"/>
      <c r="H892" s="359"/>
      <c r="I892" s="391"/>
      <c r="J892" s="391"/>
      <c r="K892" s="391"/>
      <c r="L892" s="33" t="s">
        <v>122</v>
      </c>
      <c r="M892" s="55"/>
      <c r="N892" s="33" t="s">
        <v>121</v>
      </c>
      <c r="O892" s="55"/>
      <c r="P892" s="33" t="s">
        <v>120</v>
      </c>
      <c r="Q892" s="55"/>
      <c r="R892" s="33" t="s">
        <v>119</v>
      </c>
      <c r="S892" s="55"/>
      <c r="T892" s="33" t="s">
        <v>118</v>
      </c>
      <c r="U892" s="55"/>
      <c r="V892" s="33" t="s">
        <v>117</v>
      </c>
      <c r="W892" s="55"/>
      <c r="X892" s="33" t="s">
        <v>116</v>
      </c>
      <c r="Y892" s="55"/>
      <c r="Z892" s="33" t="s">
        <v>115</v>
      </c>
      <c r="AA892" s="55"/>
      <c r="AB892" s="193"/>
      <c r="AC892" s="55"/>
      <c r="AD892" s="193"/>
      <c r="AE892" s="22"/>
      <c r="AF892" s="422"/>
      <c r="AG892" s="422"/>
      <c r="AH892" s="278"/>
      <c r="AI892" s="306"/>
      <c r="AJ892" s="379"/>
      <c r="AK892" s="347"/>
      <c r="AL892" s="377"/>
      <c r="AM892" s="379"/>
      <c r="AN892" s="347"/>
      <c r="AO892" s="377"/>
      <c r="AP892" s="379"/>
      <c r="AQ892" s="347"/>
      <c r="AR892" s="377"/>
      <c r="AS892" s="379"/>
      <c r="AT892" s="347"/>
      <c r="AU892" s="377"/>
      <c r="AV892" s="379"/>
      <c r="AW892" s="372"/>
      <c r="AX892" s="375"/>
      <c r="AY892" s="417"/>
      <c r="AZ892" s="411"/>
      <c r="BA892" s="411"/>
      <c r="BB892" s="414"/>
    </row>
    <row r="893" spans="2:62" ht="28.15" customHeight="1" x14ac:dyDescent="0.2">
      <c r="B893" s="30"/>
      <c r="C893" s="340"/>
      <c r="D893" s="218"/>
      <c r="E893" s="192"/>
      <c r="F893" s="192"/>
      <c r="G893" s="191"/>
      <c r="H893" s="360"/>
      <c r="I893" s="392"/>
      <c r="J893" s="392"/>
      <c r="K893" s="392"/>
      <c r="L893" s="25" t="s">
        <v>114</v>
      </c>
      <c r="M893" s="114"/>
      <c r="N893" s="25" t="s">
        <v>112</v>
      </c>
      <c r="O893" s="114"/>
      <c r="P893" s="25" t="s">
        <v>111</v>
      </c>
      <c r="Q893" s="114"/>
      <c r="R893" s="25" t="s">
        <v>110</v>
      </c>
      <c r="S893" s="114"/>
      <c r="T893" s="25" t="s">
        <v>109</v>
      </c>
      <c r="U893" s="114"/>
      <c r="V893" s="25" t="s">
        <v>108</v>
      </c>
      <c r="W893" s="114"/>
      <c r="X893" s="25" t="s">
        <v>107</v>
      </c>
      <c r="Y893" s="114"/>
      <c r="Z893" s="25" t="s">
        <v>106</v>
      </c>
      <c r="AA893" s="114"/>
      <c r="AB893" s="190"/>
      <c r="AC893" s="114"/>
      <c r="AD893" s="190"/>
      <c r="AE893" s="22"/>
      <c r="AF893" s="422"/>
      <c r="AG893" s="422"/>
      <c r="AH893" s="278"/>
      <c r="AI893" s="306"/>
      <c r="AJ893" s="379"/>
      <c r="AK893" s="347"/>
      <c r="AL893" s="377"/>
      <c r="AM893" s="379"/>
      <c r="AN893" s="347"/>
      <c r="AO893" s="377"/>
      <c r="AP893" s="379"/>
      <c r="AQ893" s="347"/>
      <c r="AR893" s="377"/>
      <c r="AS893" s="379"/>
      <c r="AT893" s="347"/>
      <c r="AU893" s="377"/>
      <c r="AV893" s="379"/>
      <c r="AW893" s="372"/>
      <c r="AX893" s="375"/>
      <c r="AY893" s="417"/>
      <c r="AZ893" s="411"/>
      <c r="BA893" s="411"/>
      <c r="BB893" s="414"/>
    </row>
    <row r="894" spans="2:62" ht="28.15" customHeight="1" thickBot="1" x14ac:dyDescent="0.25">
      <c r="B894" s="20"/>
      <c r="C894" s="341"/>
      <c r="D894" s="215"/>
      <c r="E894" s="189"/>
      <c r="F894" s="189"/>
      <c r="G894" s="188"/>
      <c r="H894" s="361"/>
      <c r="I894" s="394"/>
      <c r="J894" s="394"/>
      <c r="K894" s="394"/>
      <c r="L894" s="15" t="s">
        <v>105</v>
      </c>
      <c r="M894" s="16"/>
      <c r="N894" s="15" t="s">
        <v>104</v>
      </c>
      <c r="O894" s="16"/>
      <c r="P894" s="15" t="s">
        <v>103</v>
      </c>
      <c r="Q894" s="16"/>
      <c r="R894" s="15" t="s">
        <v>102</v>
      </c>
      <c r="S894" s="16"/>
      <c r="T894" s="15">
        <v>20</v>
      </c>
      <c r="U894" s="16"/>
      <c r="V894" s="15" t="s">
        <v>101</v>
      </c>
      <c r="W894" s="16"/>
      <c r="X894" s="15" t="s">
        <v>100</v>
      </c>
      <c r="Y894" s="16"/>
      <c r="Z894" s="15" t="s">
        <v>99</v>
      </c>
      <c r="AA894" s="16"/>
      <c r="AB894" s="187"/>
      <c r="AC894" s="16"/>
      <c r="AD894" s="186"/>
      <c r="AE894" s="11"/>
      <c r="AF894" s="423"/>
      <c r="AG894" s="423"/>
      <c r="AH894" s="277"/>
      <c r="AI894" s="306"/>
      <c r="AJ894" s="380"/>
      <c r="AK894" s="381"/>
      <c r="AL894" s="378"/>
      <c r="AM894" s="380"/>
      <c r="AN894" s="381"/>
      <c r="AO894" s="378"/>
      <c r="AP894" s="380"/>
      <c r="AQ894" s="381"/>
      <c r="AR894" s="378"/>
      <c r="AS894" s="380"/>
      <c r="AT894" s="381"/>
      <c r="AU894" s="378"/>
      <c r="AV894" s="380"/>
      <c r="AW894" s="373"/>
      <c r="AX894" s="376"/>
      <c r="AY894" s="418"/>
      <c r="AZ894" s="412"/>
      <c r="BA894" s="412"/>
      <c r="BB894" s="415"/>
    </row>
    <row r="895" spans="2:62" ht="85.9" customHeight="1" thickTop="1" thickBot="1" x14ac:dyDescent="0.35">
      <c r="B895" s="113" t="s">
        <v>173</v>
      </c>
      <c r="C895" s="103" t="s">
        <v>172</v>
      </c>
      <c r="D895" s="108" t="s">
        <v>171</v>
      </c>
      <c r="E895" s="211" t="s">
        <v>170</v>
      </c>
      <c r="F895" s="210"/>
      <c r="G895" s="209"/>
      <c r="H895" s="109" t="s">
        <v>169</v>
      </c>
      <c r="I895" s="108" t="s">
        <v>96</v>
      </c>
      <c r="J895" s="108" t="s">
        <v>168</v>
      </c>
      <c r="K895" s="108" t="s">
        <v>97</v>
      </c>
      <c r="L895" s="365" t="s">
        <v>167</v>
      </c>
      <c r="M895" s="366"/>
      <c r="N895" s="365" t="s">
        <v>166</v>
      </c>
      <c r="O895" s="366"/>
      <c r="P895" s="365" t="s">
        <v>166</v>
      </c>
      <c r="Q895" s="367"/>
      <c r="R895" s="365" t="s">
        <v>166</v>
      </c>
      <c r="S895" s="367"/>
      <c r="T895" s="365" t="s">
        <v>166</v>
      </c>
      <c r="U895" s="367"/>
      <c r="V895" s="365" t="s">
        <v>166</v>
      </c>
      <c r="W895" s="367"/>
      <c r="X895" s="365" t="s">
        <v>166</v>
      </c>
      <c r="Y895" s="367"/>
      <c r="Z895" s="365" t="s">
        <v>166</v>
      </c>
      <c r="AA895" s="367"/>
      <c r="AB895" s="368" t="s">
        <v>165</v>
      </c>
      <c r="AC895" s="367"/>
      <c r="AD895" s="109" t="s">
        <v>164</v>
      </c>
      <c r="AE895" s="109" t="s">
        <v>163</v>
      </c>
      <c r="AF895" s="108" t="s">
        <v>162</v>
      </c>
      <c r="AG895" s="108" t="s">
        <v>161</v>
      </c>
      <c r="AH895" s="286" t="s">
        <v>160</v>
      </c>
      <c r="AI895" s="293"/>
      <c r="AJ895" s="104" t="s">
        <v>159</v>
      </c>
      <c r="AK895" s="103" t="s">
        <v>158</v>
      </c>
      <c r="AL895" s="102" t="s">
        <v>157</v>
      </c>
      <c r="AM895" s="104" t="s">
        <v>156</v>
      </c>
      <c r="AN895" s="103" t="s">
        <v>155</v>
      </c>
      <c r="AO895" s="102" t="s">
        <v>154</v>
      </c>
      <c r="AP895" s="104" t="s">
        <v>153</v>
      </c>
      <c r="AQ895" s="103" t="s">
        <v>152</v>
      </c>
      <c r="AR895" s="105" t="s">
        <v>151</v>
      </c>
      <c r="AS895" s="104" t="s">
        <v>150</v>
      </c>
      <c r="AT895" s="103" t="s">
        <v>149</v>
      </c>
      <c r="AU895" s="102" t="s">
        <v>148</v>
      </c>
      <c r="AV895" s="104" t="s">
        <v>147</v>
      </c>
      <c r="AW895" s="103" t="s">
        <v>146</v>
      </c>
      <c r="AX895" s="102" t="s">
        <v>145</v>
      </c>
      <c r="AY895" s="101" t="s">
        <v>144</v>
      </c>
      <c r="AZ895" s="100" t="s">
        <v>143</v>
      </c>
      <c r="BA895" s="100" t="s">
        <v>142</v>
      </c>
      <c r="BB895" s="99" t="s">
        <v>141</v>
      </c>
    </row>
    <row r="896" spans="2:62" ht="48" thickBot="1" x14ac:dyDescent="0.3">
      <c r="B896" s="98" t="s">
        <v>177</v>
      </c>
      <c r="C896" s="97"/>
      <c r="D896" s="208">
        <v>244</v>
      </c>
      <c r="E896" s="425">
        <v>6279.74</v>
      </c>
      <c r="F896" s="426"/>
      <c r="G896" s="427"/>
      <c r="H896" s="95" t="s">
        <v>139</v>
      </c>
      <c r="I896" s="94"/>
      <c r="J896" s="94"/>
      <c r="K896" s="93"/>
      <c r="L896" s="92"/>
      <c r="M896" s="88"/>
      <c r="N896" s="92"/>
      <c r="O896" s="88"/>
      <c r="P896" s="92"/>
      <c r="Q896" s="88"/>
      <c r="R896" s="92"/>
      <c r="S896" s="88"/>
      <c r="T896" s="92"/>
      <c r="U896" s="88"/>
      <c r="V896" s="92"/>
      <c r="W896" s="88"/>
      <c r="X896" s="92"/>
      <c r="Y896" s="88"/>
      <c r="Z896" s="92"/>
      <c r="AA896" s="207"/>
      <c r="AB896" s="90" t="s">
        <v>138</v>
      </c>
      <c r="AC896" s="88"/>
      <c r="AD896" s="88"/>
      <c r="AE896" s="88"/>
      <c r="AF896" s="87"/>
      <c r="AG896" s="87"/>
      <c r="AH896" s="285"/>
      <c r="AI896" s="66" t="s">
        <v>137</v>
      </c>
      <c r="AJ896" s="85">
        <f t="shared" ref="AJ896:BB896" si="118">SUM(AJ898:AJ909)</f>
        <v>53</v>
      </c>
      <c r="AK896" s="84">
        <f t="shared" si="118"/>
        <v>2</v>
      </c>
      <c r="AL896" s="83">
        <f t="shared" si="118"/>
        <v>0</v>
      </c>
      <c r="AM896" s="85">
        <f t="shared" si="118"/>
        <v>15</v>
      </c>
      <c r="AN896" s="84">
        <f t="shared" si="118"/>
        <v>1</v>
      </c>
      <c r="AO896" s="83">
        <f t="shared" si="118"/>
        <v>0</v>
      </c>
      <c r="AP896" s="85">
        <f t="shared" si="118"/>
        <v>0</v>
      </c>
      <c r="AQ896" s="84">
        <f t="shared" si="118"/>
        <v>0</v>
      </c>
      <c r="AR896" s="83">
        <f t="shared" si="118"/>
        <v>0</v>
      </c>
      <c r="AS896" s="85">
        <f t="shared" si="118"/>
        <v>16</v>
      </c>
      <c r="AT896" s="84">
        <f t="shared" si="118"/>
        <v>0</v>
      </c>
      <c r="AU896" s="83">
        <f t="shared" si="118"/>
        <v>0</v>
      </c>
      <c r="AV896" s="85">
        <f t="shared" si="118"/>
        <v>0</v>
      </c>
      <c r="AW896" s="84">
        <f t="shared" si="118"/>
        <v>0</v>
      </c>
      <c r="AX896" s="83">
        <f t="shared" si="118"/>
        <v>0</v>
      </c>
      <c r="AY896" s="82">
        <f t="shared" si="118"/>
        <v>0</v>
      </c>
      <c r="AZ896" s="81">
        <f t="shared" si="118"/>
        <v>0</v>
      </c>
      <c r="BA896" s="81">
        <f t="shared" si="118"/>
        <v>0</v>
      </c>
      <c r="BB896" s="80">
        <f t="shared" si="118"/>
        <v>0</v>
      </c>
      <c r="BC896" s="79" t="s">
        <v>136</v>
      </c>
      <c r="BF896" s="5">
        <f>SUM(AJ896:AL896)/$BG$5</f>
        <v>55</v>
      </c>
      <c r="BG896" s="5">
        <f>SUM(AM896:AO896,AY896)/$BG$5</f>
        <v>16</v>
      </c>
      <c r="BH896" s="5">
        <f>SUM(AP896:AR896,AZ896)/$BG$5</f>
        <v>0</v>
      </c>
      <c r="BI896" s="5">
        <f>SUM(AS896:AU896,BA896)/$BG$5</f>
        <v>16</v>
      </c>
      <c r="BJ896" s="5">
        <f>SUM(AV896:AX896,BB896)/$BG$5</f>
        <v>0</v>
      </c>
    </row>
    <row r="897" spans="2:62" ht="37.5" thickBot="1" x14ac:dyDescent="0.3">
      <c r="B897" s="78"/>
      <c r="C897" s="77"/>
      <c r="D897" s="206"/>
      <c r="E897" s="205"/>
      <c r="F897" s="205"/>
      <c r="G897" s="204"/>
      <c r="H897" s="73"/>
      <c r="I897" s="70"/>
      <c r="J897" s="70"/>
      <c r="K897" s="72"/>
      <c r="L897" s="70"/>
      <c r="M897" s="69"/>
      <c r="N897" s="70"/>
      <c r="O897" s="69"/>
      <c r="P897" s="70"/>
      <c r="Q897" s="69"/>
      <c r="R897" s="70"/>
      <c r="S897" s="69"/>
      <c r="T897" s="70"/>
      <c r="U897" s="69"/>
      <c r="V897" s="70"/>
      <c r="W897" s="69"/>
      <c r="X897" s="70"/>
      <c r="Y897" s="69"/>
      <c r="Z897" s="70"/>
      <c r="AA897" s="69"/>
      <c r="AB897" s="71"/>
      <c r="AC897" s="69"/>
      <c r="AD897" s="69"/>
      <c r="AE897" s="69"/>
      <c r="AF897" s="68"/>
      <c r="AG897" s="68"/>
      <c r="AH897" s="285"/>
      <c r="AI897" s="66" t="s">
        <v>135</v>
      </c>
      <c r="AJ897" s="65">
        <f t="shared" ref="AJ897:BB897" si="119">AJ896/3</f>
        <v>17.666666666666668</v>
      </c>
      <c r="AK897" s="64">
        <f t="shared" si="119"/>
        <v>0.66666666666666663</v>
      </c>
      <c r="AL897" s="63">
        <f t="shared" si="119"/>
        <v>0</v>
      </c>
      <c r="AM897" s="65">
        <f t="shared" si="119"/>
        <v>5</v>
      </c>
      <c r="AN897" s="64">
        <f t="shared" si="119"/>
        <v>0.33333333333333331</v>
      </c>
      <c r="AO897" s="63">
        <f t="shared" si="119"/>
        <v>0</v>
      </c>
      <c r="AP897" s="65">
        <f t="shared" si="119"/>
        <v>0</v>
      </c>
      <c r="AQ897" s="64">
        <f t="shared" si="119"/>
        <v>0</v>
      </c>
      <c r="AR897" s="63">
        <f t="shared" si="119"/>
        <v>0</v>
      </c>
      <c r="AS897" s="65">
        <f t="shared" si="119"/>
        <v>5.333333333333333</v>
      </c>
      <c r="AT897" s="64">
        <f t="shared" si="119"/>
        <v>0</v>
      </c>
      <c r="AU897" s="63">
        <f t="shared" si="119"/>
        <v>0</v>
      </c>
      <c r="AV897" s="65">
        <f t="shared" si="119"/>
        <v>0</v>
      </c>
      <c r="AW897" s="64">
        <f t="shared" si="119"/>
        <v>0</v>
      </c>
      <c r="AX897" s="63">
        <f t="shared" si="119"/>
        <v>0</v>
      </c>
      <c r="AY897" s="62">
        <f t="shared" si="119"/>
        <v>0</v>
      </c>
      <c r="AZ897" s="61">
        <f t="shared" si="119"/>
        <v>0</v>
      </c>
      <c r="BA897" s="61">
        <f t="shared" si="119"/>
        <v>0</v>
      </c>
      <c r="BB897" s="60">
        <f t="shared" si="119"/>
        <v>0</v>
      </c>
      <c r="BC897" s="59" t="s">
        <v>134</v>
      </c>
    </row>
    <row r="898" spans="2:62" ht="28.15" customHeight="1" x14ac:dyDescent="0.2">
      <c r="B898" s="30"/>
      <c r="C898" s="338">
        <v>1</v>
      </c>
      <c r="D898" s="212"/>
      <c r="E898" s="198"/>
      <c r="F898" s="198"/>
      <c r="G898" s="197"/>
      <c r="H898" s="358" t="s">
        <v>370</v>
      </c>
      <c r="I898" s="390">
        <v>170</v>
      </c>
      <c r="J898" s="390">
        <v>35</v>
      </c>
      <c r="K898" s="390">
        <v>8</v>
      </c>
      <c r="L898" s="42" t="s">
        <v>131</v>
      </c>
      <c r="M898" s="43" t="s">
        <v>179</v>
      </c>
      <c r="N898" s="42" t="s">
        <v>129</v>
      </c>
      <c r="O898" s="43" t="s">
        <v>527</v>
      </c>
      <c r="P898" s="42" t="s">
        <v>128</v>
      </c>
      <c r="Q898" s="43" t="s">
        <v>357</v>
      </c>
      <c r="R898" s="42" t="s">
        <v>127</v>
      </c>
      <c r="S898" s="43" t="s">
        <v>457</v>
      </c>
      <c r="T898" s="42" t="s">
        <v>126</v>
      </c>
      <c r="U898" s="43" t="s">
        <v>815</v>
      </c>
      <c r="V898" s="42" t="s">
        <v>125</v>
      </c>
      <c r="W898" s="43" t="s">
        <v>498</v>
      </c>
      <c r="X898" s="42" t="s">
        <v>124</v>
      </c>
      <c r="Y898" s="43" t="s">
        <v>130</v>
      </c>
      <c r="Z898" s="42" t="s">
        <v>123</v>
      </c>
      <c r="AA898" s="43"/>
      <c r="AB898" s="196"/>
      <c r="AC898" s="43"/>
      <c r="AD898" s="196" t="s">
        <v>359</v>
      </c>
      <c r="AE898" s="58"/>
      <c r="AF898" s="421"/>
      <c r="AG898" s="421"/>
      <c r="AH898" s="279"/>
      <c r="AI898" s="306"/>
      <c r="AJ898" s="349">
        <f>SUMPRODUCT(LEN($M898:$AA901)-LEN(SUBSTITUTE($M898:$AA901,"A", "")))</f>
        <v>53</v>
      </c>
      <c r="AK898" s="352">
        <f>SUMPRODUCT(LEN($AD898:$AD901)-LEN(SUBSTITUTE($AD898:$AD901,"A", "")))</f>
        <v>2</v>
      </c>
      <c r="AL898" s="335">
        <f>SUMPRODUCT(LEN($AC898:$AC901)-LEN(SUBSTITUTE($AC898:$AC901,"A", "")))</f>
        <v>0</v>
      </c>
      <c r="AM898" s="349">
        <f>SUMPRODUCT(LEN($M898:$AA901)-LEN(SUBSTITUTE($M898:$AA901,"S", "")))</f>
        <v>15</v>
      </c>
      <c r="AN898" s="352">
        <f>SUMPRODUCT(LEN($AD898:$AD901)-LEN(SUBSTITUTE($AD898:$AD901,"S", "")))</f>
        <v>1</v>
      </c>
      <c r="AO898" s="335">
        <f>SUMPRODUCT(LEN($AC898:$AC901)-LEN(SUBSTITUTE($AC898:$AC901,"S", "")))</f>
        <v>0</v>
      </c>
      <c r="AP898" s="349">
        <f>SUMPRODUCT(LEN($M898:$AA901)-LEN(SUBSTITUTE($M898:$AA901,"F", "")))</f>
        <v>0</v>
      </c>
      <c r="AQ898" s="352">
        <f>SUMPRODUCT(LEN($AD898:$AD901)-LEN(SUBSTITUTE($AD898:$AD901,"F", "")))</f>
        <v>0</v>
      </c>
      <c r="AR898" s="335">
        <f>SUMPRODUCT(LEN($AC898:$AC901)-LEN(SUBSTITUTE($AC898:$AC901,"F", "")))</f>
        <v>0</v>
      </c>
      <c r="AS898" s="349">
        <f>SUMPRODUCT(LEN($M898:$AA901)-LEN(SUBSTITUTE($M898:$AA901,"G", "")))</f>
        <v>16</v>
      </c>
      <c r="AT898" s="352">
        <f>SUMPRODUCT(LEN($AD898:$AD901)-LEN(SUBSTITUTE($AD898:$AD901,"G", "")))</f>
        <v>0</v>
      </c>
      <c r="AU898" s="335">
        <f>SUMPRODUCT(LEN($AC898:$AC901)-LEN(SUBSTITUTE($AC898:$AC901,"G", "")))</f>
        <v>0</v>
      </c>
      <c r="AV898" s="349">
        <f>SUMPRODUCT(LEN($L898:$AA901)-LEN(SUBSTITUTE($L898:$AA901,"M", "")))</f>
        <v>0</v>
      </c>
      <c r="AW898" s="362">
        <f>SUMPRODUCT(LEN($AD898:$AD901)-LEN(SUBSTITUTE($AD898:$AD901,"M", "")))</f>
        <v>0</v>
      </c>
      <c r="AX898" s="374">
        <f>SUMPRODUCT(LEN($AC898:$AC901)-LEN(SUBSTITUTE($AC898:$AC901,"M", "")))</f>
        <v>0</v>
      </c>
      <c r="AY898" s="416">
        <f>SUMPRODUCT(LEN($AE898:$AE901)-LEN(SUBSTITUTE($AE898:$AE901,"S", "")))</f>
        <v>0</v>
      </c>
      <c r="AZ898" s="410">
        <f>SUMPRODUCT(LEN($AE898:$AE901)-LEN(SUBSTITUTE($AE898:$AE901,"F", "")))</f>
        <v>0</v>
      </c>
      <c r="BA898" s="410">
        <f>SUMPRODUCT(LEN($AE898:$AE901)-LEN(SUBSTITUTE($AE898:$AE901,"G", "")))</f>
        <v>0</v>
      </c>
      <c r="BB898" s="413">
        <f>SUMPRODUCT(LEN($AE898:$AE901)-LEN(SUBSTITUTE($AE898:$AE901,"M", "")))</f>
        <v>0</v>
      </c>
    </row>
    <row r="899" spans="2:62" ht="28.15" customHeight="1" thickBot="1" x14ac:dyDescent="0.25">
      <c r="B899" s="30"/>
      <c r="C899" s="339"/>
      <c r="D899" s="221"/>
      <c r="E899" s="195"/>
      <c r="F899" s="195"/>
      <c r="G899" s="194"/>
      <c r="H899" s="359"/>
      <c r="I899" s="391"/>
      <c r="J899" s="391"/>
      <c r="K899" s="391"/>
      <c r="L899" s="33" t="s">
        <v>122</v>
      </c>
      <c r="M899" s="55" t="s">
        <v>132</v>
      </c>
      <c r="N899" s="33" t="s">
        <v>121</v>
      </c>
      <c r="O899" s="55" t="s">
        <v>179</v>
      </c>
      <c r="P899" s="33" t="s">
        <v>120</v>
      </c>
      <c r="Q899" s="55" t="s">
        <v>754</v>
      </c>
      <c r="R899" s="33" t="s">
        <v>119</v>
      </c>
      <c r="S899" s="55" t="s">
        <v>1007</v>
      </c>
      <c r="T899" s="33" t="s">
        <v>118</v>
      </c>
      <c r="U899" s="55" t="s">
        <v>673</v>
      </c>
      <c r="V899" s="33" t="s">
        <v>117</v>
      </c>
      <c r="W899" s="55" t="s">
        <v>498</v>
      </c>
      <c r="X899" s="33" t="s">
        <v>116</v>
      </c>
      <c r="Y899" s="55" t="s">
        <v>130</v>
      </c>
      <c r="Z899" s="33" t="s">
        <v>115</v>
      </c>
      <c r="AA899" s="55"/>
      <c r="AB899" s="193"/>
      <c r="AC899" s="55"/>
      <c r="AD899" s="193"/>
      <c r="AE899" s="57"/>
      <c r="AF899" s="422"/>
      <c r="AG899" s="422"/>
      <c r="AH899" s="278"/>
      <c r="AI899" s="306"/>
      <c r="AJ899" s="379"/>
      <c r="AK899" s="347"/>
      <c r="AL899" s="377"/>
      <c r="AM899" s="379"/>
      <c r="AN899" s="347"/>
      <c r="AO899" s="377"/>
      <c r="AP899" s="379"/>
      <c r="AQ899" s="347"/>
      <c r="AR899" s="377"/>
      <c r="AS899" s="379"/>
      <c r="AT899" s="347"/>
      <c r="AU899" s="377"/>
      <c r="AV899" s="379"/>
      <c r="AW899" s="372"/>
      <c r="AX899" s="375"/>
      <c r="AY899" s="417"/>
      <c r="AZ899" s="411"/>
      <c r="BA899" s="411"/>
      <c r="BB899" s="414"/>
    </row>
    <row r="900" spans="2:62" ht="28.15" customHeight="1" x14ac:dyDescent="0.2">
      <c r="B900" s="30"/>
      <c r="C900" s="340"/>
      <c r="D900" s="218"/>
      <c r="E900" s="192"/>
      <c r="F900" s="192"/>
      <c r="G900" s="191"/>
      <c r="H900" s="360">
        <v>244</v>
      </c>
      <c r="I900" s="392"/>
      <c r="J900" s="392"/>
      <c r="K900" s="392"/>
      <c r="L900" s="25" t="s">
        <v>114</v>
      </c>
      <c r="M900" s="114" t="s">
        <v>357</v>
      </c>
      <c r="N900" s="25" t="s">
        <v>112</v>
      </c>
      <c r="O900" s="114" t="s">
        <v>179</v>
      </c>
      <c r="P900" s="25" t="s">
        <v>111</v>
      </c>
      <c r="Q900" s="114" t="s">
        <v>527</v>
      </c>
      <c r="R900" s="25" t="s">
        <v>110</v>
      </c>
      <c r="S900" s="114" t="s">
        <v>684</v>
      </c>
      <c r="T900" s="25" t="s">
        <v>109</v>
      </c>
      <c r="U900" s="114" t="s">
        <v>498</v>
      </c>
      <c r="V900" s="25" t="s">
        <v>108</v>
      </c>
      <c r="W900" s="114" t="s">
        <v>347</v>
      </c>
      <c r="X900" s="25" t="s">
        <v>107</v>
      </c>
      <c r="Y900" s="114" t="s">
        <v>130</v>
      </c>
      <c r="Z900" s="25" t="s">
        <v>106</v>
      </c>
      <c r="AA900" s="114"/>
      <c r="AB900" s="190"/>
      <c r="AC900" s="114"/>
      <c r="AD900" s="190"/>
      <c r="AE900" s="57"/>
      <c r="AF900" s="422"/>
      <c r="AG900" s="422"/>
      <c r="AH900" s="278"/>
      <c r="AI900" s="306"/>
      <c r="AJ900" s="379"/>
      <c r="AK900" s="347"/>
      <c r="AL900" s="377"/>
      <c r="AM900" s="379"/>
      <c r="AN900" s="347"/>
      <c r="AO900" s="377"/>
      <c r="AP900" s="379"/>
      <c r="AQ900" s="347"/>
      <c r="AR900" s="377"/>
      <c r="AS900" s="379"/>
      <c r="AT900" s="347"/>
      <c r="AU900" s="377"/>
      <c r="AV900" s="379"/>
      <c r="AW900" s="372"/>
      <c r="AX900" s="375"/>
      <c r="AY900" s="417"/>
      <c r="AZ900" s="411"/>
      <c r="BA900" s="411"/>
      <c r="BB900" s="414"/>
    </row>
    <row r="901" spans="2:62" ht="28.15" customHeight="1" thickBot="1" x14ac:dyDescent="0.25">
      <c r="B901" s="30"/>
      <c r="C901" s="355"/>
      <c r="D901" s="246"/>
      <c r="E901" s="200"/>
      <c r="F901" s="200"/>
      <c r="G901" s="199"/>
      <c r="H901" s="361"/>
      <c r="I901" s="393"/>
      <c r="J901" s="393"/>
      <c r="K901" s="393"/>
      <c r="L901" s="50" t="s">
        <v>105</v>
      </c>
      <c r="M901" s="51" t="s">
        <v>357</v>
      </c>
      <c r="N901" s="50" t="s">
        <v>104</v>
      </c>
      <c r="O901" s="51" t="s">
        <v>479</v>
      </c>
      <c r="P901" s="50" t="s">
        <v>103</v>
      </c>
      <c r="Q901" s="51" t="s">
        <v>1131</v>
      </c>
      <c r="R901" s="50" t="s">
        <v>102</v>
      </c>
      <c r="S901" s="51" t="s">
        <v>673</v>
      </c>
      <c r="T901" s="50">
        <v>20</v>
      </c>
      <c r="U901" s="51" t="s">
        <v>549</v>
      </c>
      <c r="V901" s="50" t="s">
        <v>101</v>
      </c>
      <c r="W901" s="51" t="s">
        <v>354</v>
      </c>
      <c r="X901" s="50" t="s">
        <v>100</v>
      </c>
      <c r="Y901" s="51"/>
      <c r="Z901" s="50" t="s">
        <v>99</v>
      </c>
      <c r="AA901" s="51"/>
      <c r="AB901" s="187"/>
      <c r="AC901" s="51"/>
      <c r="AD901" s="187"/>
      <c r="AE901" s="56"/>
      <c r="AF901" s="424"/>
      <c r="AG901" s="424"/>
      <c r="AH901" s="280"/>
      <c r="AI901" s="306"/>
      <c r="AJ901" s="380"/>
      <c r="AK901" s="381"/>
      <c r="AL901" s="378"/>
      <c r="AM901" s="380"/>
      <c r="AN901" s="381"/>
      <c r="AO901" s="378"/>
      <c r="AP901" s="380"/>
      <c r="AQ901" s="381"/>
      <c r="AR901" s="378"/>
      <c r="AS901" s="380"/>
      <c r="AT901" s="381"/>
      <c r="AU901" s="378"/>
      <c r="AV901" s="380"/>
      <c r="AW901" s="373"/>
      <c r="AX901" s="376"/>
      <c r="AY901" s="418"/>
      <c r="AZ901" s="412"/>
      <c r="BA901" s="412"/>
      <c r="BB901" s="415"/>
    </row>
    <row r="902" spans="2:62" ht="28.15" customHeight="1" x14ac:dyDescent="0.2">
      <c r="B902" s="30"/>
      <c r="C902" s="338">
        <v>2</v>
      </c>
      <c r="D902" s="212"/>
      <c r="E902" s="198"/>
      <c r="F902" s="198"/>
      <c r="G902" s="197"/>
      <c r="H902" s="358"/>
      <c r="I902" s="390"/>
      <c r="J902" s="390"/>
      <c r="K902" s="390"/>
      <c r="L902" s="42" t="s">
        <v>131</v>
      </c>
      <c r="M902" s="43"/>
      <c r="N902" s="42" t="s">
        <v>129</v>
      </c>
      <c r="O902" s="43"/>
      <c r="P902" s="42" t="s">
        <v>128</v>
      </c>
      <c r="Q902" s="43"/>
      <c r="R902" s="42" t="s">
        <v>127</v>
      </c>
      <c r="S902" s="43"/>
      <c r="T902" s="42" t="s">
        <v>126</v>
      </c>
      <c r="U902" s="43"/>
      <c r="V902" s="42" t="s">
        <v>125</v>
      </c>
      <c r="W902" s="43"/>
      <c r="X902" s="42" t="s">
        <v>124</v>
      </c>
      <c r="Y902" s="43"/>
      <c r="Z902" s="42" t="s">
        <v>123</v>
      </c>
      <c r="AA902" s="43"/>
      <c r="AB902" s="196"/>
      <c r="AC902" s="43"/>
      <c r="AD902" s="196"/>
      <c r="AE902" s="39"/>
      <c r="AF902" s="421"/>
      <c r="AG902" s="421"/>
      <c r="AH902" s="279"/>
      <c r="AI902" s="306"/>
      <c r="AJ902" s="349">
        <f>SUMPRODUCT(LEN($M902:$AA905)-LEN(SUBSTITUTE($M902:$AA905,"A", "")))</f>
        <v>0</v>
      </c>
      <c r="AK902" s="352">
        <f>SUMPRODUCT(LEN($AD902:$AD905)-LEN(SUBSTITUTE($AD902:$AD905,"A", "")))</f>
        <v>0</v>
      </c>
      <c r="AL902" s="335">
        <f>SUMPRODUCT(LEN($AC902:$AC905)-LEN(SUBSTITUTE($AC902:$AC905,"A", "")))</f>
        <v>0</v>
      </c>
      <c r="AM902" s="349">
        <f>SUMPRODUCT(LEN($M902:$AA905)-LEN(SUBSTITUTE($M902:$AA905,"S", "")))</f>
        <v>0</v>
      </c>
      <c r="AN902" s="352">
        <f>SUMPRODUCT(LEN($AD902:$AD905)-LEN(SUBSTITUTE($AD902:$AD905,"S", "")))</f>
        <v>0</v>
      </c>
      <c r="AO902" s="335">
        <f>SUMPRODUCT(LEN($AC902:$AC905)-LEN(SUBSTITUTE($AC902:$AC905,"S", "")))</f>
        <v>0</v>
      </c>
      <c r="AP902" s="349">
        <f>SUMPRODUCT(LEN($M902:$AA905)-LEN(SUBSTITUTE($M902:$AA905,"F", "")))</f>
        <v>0</v>
      </c>
      <c r="AQ902" s="352">
        <f>SUMPRODUCT(LEN($AD902:$AD905)-LEN(SUBSTITUTE($AD902:$AD905,"F", "")))</f>
        <v>0</v>
      </c>
      <c r="AR902" s="335">
        <f>SUMPRODUCT(LEN($AC902:$AC905)-LEN(SUBSTITUTE($AC902:$AC905,"F", "")))</f>
        <v>0</v>
      </c>
      <c r="AS902" s="349">
        <f>SUMPRODUCT(LEN($M902:$AA905)-LEN(SUBSTITUTE($M902:$AA905,"G", "")))</f>
        <v>0</v>
      </c>
      <c r="AT902" s="352">
        <f>SUMPRODUCT(LEN($AD902:$AD905)-LEN(SUBSTITUTE($AD902:$AD905,"G", "")))</f>
        <v>0</v>
      </c>
      <c r="AU902" s="335">
        <f>SUMPRODUCT(LEN($AC902:$AC905)-LEN(SUBSTITUTE($AC902:$AC905,"G", "")))</f>
        <v>0</v>
      </c>
      <c r="AV902" s="349">
        <f>SUMPRODUCT(LEN($L902:$AA905)-LEN(SUBSTITUTE($L902:$AA905,"M", "")))</f>
        <v>0</v>
      </c>
      <c r="AW902" s="362">
        <f>SUMPRODUCT(LEN($AD902:$AD905)-LEN(SUBSTITUTE($AD902:$AD905,"M", "")))</f>
        <v>0</v>
      </c>
      <c r="AX902" s="374">
        <f>SUMPRODUCT(LEN($AC902:$AC905)-LEN(SUBSTITUTE($AC902:$AC905,"M", "")))</f>
        <v>0</v>
      </c>
      <c r="AY902" s="416">
        <f>SUMPRODUCT(LEN($AE902:$AE905)-LEN(SUBSTITUTE($AE902:$AE905,"S", "")))</f>
        <v>0</v>
      </c>
      <c r="AZ902" s="410">
        <f>SUMPRODUCT(LEN($AE902:$AE905)-LEN(SUBSTITUTE($AE902:$AE905,"F", "")))</f>
        <v>0</v>
      </c>
      <c r="BA902" s="410">
        <f>SUMPRODUCT(LEN($AE902:$AE905)-LEN(SUBSTITUTE($AE902:$AE905,"G", "")))</f>
        <v>0</v>
      </c>
      <c r="BB902" s="413">
        <f>SUMPRODUCT(LEN($AE902:$AE905)-LEN(SUBSTITUTE($AE902:$AE905,"M", "")))</f>
        <v>0</v>
      </c>
    </row>
    <row r="903" spans="2:62" ht="28.15" customHeight="1" thickBot="1" x14ac:dyDescent="0.25">
      <c r="B903" s="30"/>
      <c r="C903" s="339"/>
      <c r="D903" s="221"/>
      <c r="E903" s="195"/>
      <c r="F903" s="195"/>
      <c r="G903" s="194"/>
      <c r="H903" s="359"/>
      <c r="I903" s="391"/>
      <c r="J903" s="391"/>
      <c r="K903" s="391"/>
      <c r="L903" s="33" t="s">
        <v>122</v>
      </c>
      <c r="M903" s="55"/>
      <c r="N903" s="33" t="s">
        <v>121</v>
      </c>
      <c r="O903" s="55"/>
      <c r="P903" s="33" t="s">
        <v>120</v>
      </c>
      <c r="Q903" s="55"/>
      <c r="R903" s="33" t="s">
        <v>119</v>
      </c>
      <c r="S903" s="55"/>
      <c r="T903" s="33" t="s">
        <v>118</v>
      </c>
      <c r="U903" s="55"/>
      <c r="V903" s="33" t="s">
        <v>117</v>
      </c>
      <c r="W903" s="55"/>
      <c r="X903" s="33" t="s">
        <v>116</v>
      </c>
      <c r="Y903" s="55"/>
      <c r="Z903" s="33" t="s">
        <v>115</v>
      </c>
      <c r="AA903" s="55"/>
      <c r="AB903" s="193"/>
      <c r="AC903" s="55"/>
      <c r="AD903" s="193"/>
      <c r="AE903" s="22"/>
      <c r="AF903" s="422"/>
      <c r="AG903" s="422"/>
      <c r="AH903" s="278"/>
      <c r="AI903" s="306"/>
      <c r="AJ903" s="379"/>
      <c r="AK903" s="347"/>
      <c r="AL903" s="377"/>
      <c r="AM903" s="379"/>
      <c r="AN903" s="347"/>
      <c r="AO903" s="377"/>
      <c r="AP903" s="379"/>
      <c r="AQ903" s="347"/>
      <c r="AR903" s="377"/>
      <c r="AS903" s="379"/>
      <c r="AT903" s="347"/>
      <c r="AU903" s="377"/>
      <c r="AV903" s="379"/>
      <c r="AW903" s="372"/>
      <c r="AX903" s="375"/>
      <c r="AY903" s="417"/>
      <c r="AZ903" s="411"/>
      <c r="BA903" s="411"/>
      <c r="BB903" s="414"/>
    </row>
    <row r="904" spans="2:62" ht="28.15" customHeight="1" x14ac:dyDescent="0.2">
      <c r="B904" s="30"/>
      <c r="C904" s="340"/>
      <c r="D904" s="218"/>
      <c r="E904" s="192"/>
      <c r="F904" s="192"/>
      <c r="G904" s="191"/>
      <c r="H904" s="360"/>
      <c r="I904" s="392"/>
      <c r="J904" s="392"/>
      <c r="K904" s="392"/>
      <c r="L904" s="25" t="s">
        <v>114</v>
      </c>
      <c r="M904" s="114"/>
      <c r="N904" s="25" t="s">
        <v>112</v>
      </c>
      <c r="O904" s="114"/>
      <c r="P904" s="25" t="s">
        <v>111</v>
      </c>
      <c r="Q904" s="114"/>
      <c r="R904" s="25" t="s">
        <v>110</v>
      </c>
      <c r="S904" s="114"/>
      <c r="T904" s="25" t="s">
        <v>109</v>
      </c>
      <c r="U904" s="114"/>
      <c r="V904" s="25" t="s">
        <v>108</v>
      </c>
      <c r="W904" s="114"/>
      <c r="X904" s="25" t="s">
        <v>107</v>
      </c>
      <c r="Y904" s="114"/>
      <c r="Z904" s="25" t="s">
        <v>106</v>
      </c>
      <c r="AA904" s="114"/>
      <c r="AB904" s="190"/>
      <c r="AC904" s="114"/>
      <c r="AD904" s="190"/>
      <c r="AE904" s="22"/>
      <c r="AF904" s="422"/>
      <c r="AG904" s="422"/>
      <c r="AH904" s="278"/>
      <c r="AI904" s="306"/>
      <c r="AJ904" s="379"/>
      <c r="AK904" s="347"/>
      <c r="AL904" s="377"/>
      <c r="AM904" s="379"/>
      <c r="AN904" s="347"/>
      <c r="AO904" s="377"/>
      <c r="AP904" s="379"/>
      <c r="AQ904" s="347"/>
      <c r="AR904" s="377"/>
      <c r="AS904" s="379"/>
      <c r="AT904" s="347"/>
      <c r="AU904" s="377"/>
      <c r="AV904" s="379"/>
      <c r="AW904" s="372"/>
      <c r="AX904" s="375"/>
      <c r="AY904" s="417"/>
      <c r="AZ904" s="411"/>
      <c r="BA904" s="411"/>
      <c r="BB904" s="414"/>
    </row>
    <row r="905" spans="2:62" ht="28.15" customHeight="1" thickBot="1" x14ac:dyDescent="0.25">
      <c r="B905" s="30"/>
      <c r="C905" s="355"/>
      <c r="D905" s="246"/>
      <c r="E905" s="200"/>
      <c r="F905" s="200"/>
      <c r="G905" s="199"/>
      <c r="H905" s="361"/>
      <c r="I905" s="393"/>
      <c r="J905" s="393"/>
      <c r="K905" s="393"/>
      <c r="L905" s="50" t="s">
        <v>105</v>
      </c>
      <c r="M905" s="51"/>
      <c r="N905" s="50" t="s">
        <v>104</v>
      </c>
      <c r="O905" s="51"/>
      <c r="P905" s="50" t="s">
        <v>103</v>
      </c>
      <c r="Q905" s="51"/>
      <c r="R905" s="50" t="s">
        <v>102</v>
      </c>
      <c r="S905" s="51"/>
      <c r="T905" s="50">
        <v>20</v>
      </c>
      <c r="U905" s="51"/>
      <c r="V905" s="50" t="s">
        <v>101</v>
      </c>
      <c r="W905" s="51"/>
      <c r="X905" s="50" t="s">
        <v>100</v>
      </c>
      <c r="Y905" s="51"/>
      <c r="Z905" s="50" t="s">
        <v>99</v>
      </c>
      <c r="AA905" s="51"/>
      <c r="AB905" s="187"/>
      <c r="AC905" s="51"/>
      <c r="AD905" s="187"/>
      <c r="AE905" s="48"/>
      <c r="AF905" s="424"/>
      <c r="AG905" s="424"/>
      <c r="AH905" s="280"/>
      <c r="AI905" s="306"/>
      <c r="AJ905" s="380"/>
      <c r="AK905" s="381"/>
      <c r="AL905" s="378"/>
      <c r="AM905" s="380"/>
      <c r="AN905" s="381"/>
      <c r="AO905" s="378"/>
      <c r="AP905" s="380"/>
      <c r="AQ905" s="381"/>
      <c r="AR905" s="378"/>
      <c r="AS905" s="380"/>
      <c r="AT905" s="381"/>
      <c r="AU905" s="378"/>
      <c r="AV905" s="380"/>
      <c r="AW905" s="373"/>
      <c r="AX905" s="376"/>
      <c r="AY905" s="418"/>
      <c r="AZ905" s="412"/>
      <c r="BA905" s="412"/>
      <c r="BB905" s="415"/>
    </row>
    <row r="906" spans="2:62" ht="28.15" customHeight="1" x14ac:dyDescent="0.2">
      <c r="B906" s="30"/>
      <c r="C906" s="338">
        <v>3</v>
      </c>
      <c r="D906" s="212"/>
      <c r="E906" s="198"/>
      <c r="F906" s="198"/>
      <c r="G906" s="197"/>
      <c r="H906" s="358"/>
      <c r="I906" s="390"/>
      <c r="J906" s="390"/>
      <c r="K906" s="390"/>
      <c r="L906" s="42" t="s">
        <v>131</v>
      </c>
      <c r="M906" s="43"/>
      <c r="N906" s="42" t="s">
        <v>129</v>
      </c>
      <c r="O906" s="43"/>
      <c r="P906" s="42" t="s">
        <v>128</v>
      </c>
      <c r="Q906" s="43"/>
      <c r="R906" s="42" t="s">
        <v>127</v>
      </c>
      <c r="S906" s="43"/>
      <c r="T906" s="42" t="s">
        <v>126</v>
      </c>
      <c r="U906" s="43"/>
      <c r="V906" s="42" t="s">
        <v>125</v>
      </c>
      <c r="W906" s="43"/>
      <c r="X906" s="42" t="s">
        <v>124</v>
      </c>
      <c r="Y906" s="43"/>
      <c r="Z906" s="42" t="s">
        <v>123</v>
      </c>
      <c r="AA906" s="43"/>
      <c r="AB906" s="196"/>
      <c r="AC906" s="43"/>
      <c r="AD906" s="196"/>
      <c r="AE906" s="39"/>
      <c r="AF906" s="421"/>
      <c r="AG906" s="421"/>
      <c r="AH906" s="279"/>
      <c r="AI906" s="306"/>
      <c r="AJ906" s="349">
        <f>SUMPRODUCT(LEN($M906:$AA909)-LEN(SUBSTITUTE($M906:$AA909,"A", "")))</f>
        <v>0</v>
      </c>
      <c r="AK906" s="352">
        <f>SUMPRODUCT(LEN($AD906:$AD909)-LEN(SUBSTITUTE($AD906:$AD909,"A", "")))</f>
        <v>0</v>
      </c>
      <c r="AL906" s="335">
        <f>SUMPRODUCT(LEN($AC906:$AC909)-LEN(SUBSTITUTE($AC906:$AC909,"A", "")))</f>
        <v>0</v>
      </c>
      <c r="AM906" s="349">
        <f>SUMPRODUCT(LEN($M906:$AA909)-LEN(SUBSTITUTE($M906:$AA909,"S", "")))</f>
        <v>0</v>
      </c>
      <c r="AN906" s="352">
        <f>SUMPRODUCT(LEN($AD906:$AD909)-LEN(SUBSTITUTE($AD906:$AD909,"S", "")))</f>
        <v>0</v>
      </c>
      <c r="AO906" s="335">
        <f>SUMPRODUCT(LEN($AC906:$AC909)-LEN(SUBSTITUTE($AC906:$AC909,"S", "")))</f>
        <v>0</v>
      </c>
      <c r="AP906" s="349">
        <f>SUMPRODUCT(LEN($M906:$AA909)-LEN(SUBSTITUTE($M906:$AA909,"F", "")))</f>
        <v>0</v>
      </c>
      <c r="AQ906" s="352">
        <f>SUMPRODUCT(LEN($AD906:$AD909)-LEN(SUBSTITUTE($AD906:$AD909,"F", "")))</f>
        <v>0</v>
      </c>
      <c r="AR906" s="335">
        <f>SUMPRODUCT(LEN($AC906:$AC909)-LEN(SUBSTITUTE($AC906:$AC909,"F", "")))</f>
        <v>0</v>
      </c>
      <c r="AS906" s="349">
        <f>SUMPRODUCT(LEN($M906:$AA909)-LEN(SUBSTITUTE($M906:$AA909,"G", "")))</f>
        <v>0</v>
      </c>
      <c r="AT906" s="352">
        <f>SUMPRODUCT(LEN($AD906:$AD909)-LEN(SUBSTITUTE($AD906:$AD909,"G", "")))</f>
        <v>0</v>
      </c>
      <c r="AU906" s="335">
        <f>SUMPRODUCT(LEN($AC906:$AC909)-LEN(SUBSTITUTE($AC906:$AC909,"G", "")))</f>
        <v>0</v>
      </c>
      <c r="AV906" s="349">
        <f>SUMPRODUCT(LEN($L906:$AA909)-LEN(SUBSTITUTE($L906:$AA909,"M", "")))</f>
        <v>0</v>
      </c>
      <c r="AW906" s="362">
        <f>SUMPRODUCT(LEN($AD906:$AD909)-LEN(SUBSTITUTE($AD906:$AD909,"M", "")))</f>
        <v>0</v>
      </c>
      <c r="AX906" s="374">
        <f>SUMPRODUCT(LEN($AC906:$AC909)-LEN(SUBSTITUTE($AC906:$AC909,"M", "")))</f>
        <v>0</v>
      </c>
      <c r="AY906" s="416">
        <f>SUMPRODUCT(LEN($AE906:$AE909)-LEN(SUBSTITUTE($AE906:$AE909,"S", "")))</f>
        <v>0</v>
      </c>
      <c r="AZ906" s="410">
        <f>SUMPRODUCT(LEN($AE906:$AE909)-LEN(SUBSTITUTE($AE906:$AE909,"F", "")))</f>
        <v>0</v>
      </c>
      <c r="BA906" s="410">
        <f>SUMPRODUCT(LEN($AE906:$AE909)-LEN(SUBSTITUTE($AE906:$AE909,"G", "")))</f>
        <v>0</v>
      </c>
      <c r="BB906" s="413">
        <f>SUMPRODUCT(LEN($AE906:$AE909)-LEN(SUBSTITUTE($AE906:$AE909,"M", "")))</f>
        <v>0</v>
      </c>
    </row>
    <row r="907" spans="2:62" ht="28.15" customHeight="1" thickBot="1" x14ac:dyDescent="0.25">
      <c r="B907" s="30"/>
      <c r="C907" s="339"/>
      <c r="D907" s="221"/>
      <c r="E907" s="195"/>
      <c r="F907" s="195"/>
      <c r="G907" s="194"/>
      <c r="H907" s="359"/>
      <c r="I907" s="391"/>
      <c r="J907" s="391"/>
      <c r="K907" s="391"/>
      <c r="L907" s="33" t="s">
        <v>122</v>
      </c>
      <c r="M907" s="55"/>
      <c r="N907" s="33" t="s">
        <v>121</v>
      </c>
      <c r="O907" s="55"/>
      <c r="P907" s="33" t="s">
        <v>120</v>
      </c>
      <c r="Q907" s="55"/>
      <c r="R907" s="33" t="s">
        <v>119</v>
      </c>
      <c r="S907" s="55"/>
      <c r="T907" s="33" t="s">
        <v>118</v>
      </c>
      <c r="U907" s="55"/>
      <c r="V907" s="33" t="s">
        <v>117</v>
      </c>
      <c r="W907" s="55"/>
      <c r="X907" s="33" t="s">
        <v>116</v>
      </c>
      <c r="Y907" s="55"/>
      <c r="Z907" s="33" t="s">
        <v>115</v>
      </c>
      <c r="AA907" s="55"/>
      <c r="AB907" s="193"/>
      <c r="AC907" s="55"/>
      <c r="AD907" s="193"/>
      <c r="AE907" s="22"/>
      <c r="AF907" s="422"/>
      <c r="AG907" s="422"/>
      <c r="AH907" s="278"/>
      <c r="AI907" s="306"/>
      <c r="AJ907" s="379"/>
      <c r="AK907" s="347"/>
      <c r="AL907" s="377"/>
      <c r="AM907" s="379"/>
      <c r="AN907" s="347"/>
      <c r="AO907" s="377"/>
      <c r="AP907" s="379"/>
      <c r="AQ907" s="347"/>
      <c r="AR907" s="377"/>
      <c r="AS907" s="379"/>
      <c r="AT907" s="347"/>
      <c r="AU907" s="377"/>
      <c r="AV907" s="379"/>
      <c r="AW907" s="372"/>
      <c r="AX907" s="375"/>
      <c r="AY907" s="417"/>
      <c r="AZ907" s="411"/>
      <c r="BA907" s="411"/>
      <c r="BB907" s="414"/>
    </row>
    <row r="908" spans="2:62" ht="28.15" customHeight="1" x14ac:dyDescent="0.2">
      <c r="B908" s="30"/>
      <c r="C908" s="340"/>
      <c r="D908" s="218"/>
      <c r="E908" s="192"/>
      <c r="F908" s="192"/>
      <c r="G908" s="191"/>
      <c r="H908" s="360"/>
      <c r="I908" s="392"/>
      <c r="J908" s="392"/>
      <c r="K908" s="392"/>
      <c r="L908" s="25" t="s">
        <v>114</v>
      </c>
      <c r="M908" s="114"/>
      <c r="N908" s="25" t="s">
        <v>112</v>
      </c>
      <c r="O908" s="114"/>
      <c r="P908" s="25" t="s">
        <v>111</v>
      </c>
      <c r="Q908" s="114"/>
      <c r="R908" s="25" t="s">
        <v>110</v>
      </c>
      <c r="S908" s="114"/>
      <c r="T908" s="25" t="s">
        <v>109</v>
      </c>
      <c r="U908" s="114"/>
      <c r="V908" s="25" t="s">
        <v>108</v>
      </c>
      <c r="W908" s="114"/>
      <c r="X908" s="25" t="s">
        <v>107</v>
      </c>
      <c r="Y908" s="114"/>
      <c r="Z908" s="25" t="s">
        <v>106</v>
      </c>
      <c r="AA908" s="114"/>
      <c r="AB908" s="190"/>
      <c r="AC908" s="114"/>
      <c r="AD908" s="190"/>
      <c r="AE908" s="22"/>
      <c r="AF908" s="422"/>
      <c r="AG908" s="422"/>
      <c r="AH908" s="278"/>
      <c r="AI908" s="306"/>
      <c r="AJ908" s="379"/>
      <c r="AK908" s="347"/>
      <c r="AL908" s="377"/>
      <c r="AM908" s="379"/>
      <c r="AN908" s="347"/>
      <c r="AO908" s="377"/>
      <c r="AP908" s="379"/>
      <c r="AQ908" s="347"/>
      <c r="AR908" s="377"/>
      <c r="AS908" s="379"/>
      <c r="AT908" s="347"/>
      <c r="AU908" s="377"/>
      <c r="AV908" s="379"/>
      <c r="AW908" s="372"/>
      <c r="AX908" s="375"/>
      <c r="AY908" s="417"/>
      <c r="AZ908" s="411"/>
      <c r="BA908" s="411"/>
      <c r="BB908" s="414"/>
    </row>
    <row r="909" spans="2:62" ht="28.15" customHeight="1" thickBot="1" x14ac:dyDescent="0.25">
      <c r="B909" s="20"/>
      <c r="C909" s="341"/>
      <c r="D909" s="215"/>
      <c r="E909" s="189"/>
      <c r="F909" s="189"/>
      <c r="G909" s="188"/>
      <c r="H909" s="361"/>
      <c r="I909" s="394"/>
      <c r="J909" s="394"/>
      <c r="K909" s="394"/>
      <c r="L909" s="15" t="s">
        <v>105</v>
      </c>
      <c r="M909" s="16"/>
      <c r="N909" s="15" t="s">
        <v>104</v>
      </c>
      <c r="O909" s="16"/>
      <c r="P909" s="15" t="s">
        <v>103</v>
      </c>
      <c r="Q909" s="16"/>
      <c r="R909" s="15" t="s">
        <v>102</v>
      </c>
      <c r="S909" s="16"/>
      <c r="T909" s="15">
        <v>20</v>
      </c>
      <c r="U909" s="16"/>
      <c r="V909" s="15" t="s">
        <v>101</v>
      </c>
      <c r="W909" s="16"/>
      <c r="X909" s="15" t="s">
        <v>100</v>
      </c>
      <c r="Y909" s="16"/>
      <c r="Z909" s="15" t="s">
        <v>99</v>
      </c>
      <c r="AA909" s="16"/>
      <c r="AB909" s="187"/>
      <c r="AC909" s="16"/>
      <c r="AD909" s="186"/>
      <c r="AE909" s="11"/>
      <c r="AF909" s="423"/>
      <c r="AG909" s="423"/>
      <c r="AH909" s="277"/>
      <c r="AI909" s="306"/>
      <c r="AJ909" s="380"/>
      <c r="AK909" s="381"/>
      <c r="AL909" s="378"/>
      <c r="AM909" s="380"/>
      <c r="AN909" s="381"/>
      <c r="AO909" s="378"/>
      <c r="AP909" s="380"/>
      <c r="AQ909" s="381"/>
      <c r="AR909" s="378"/>
      <c r="AS909" s="380"/>
      <c r="AT909" s="381"/>
      <c r="AU909" s="378"/>
      <c r="AV909" s="380"/>
      <c r="AW909" s="373"/>
      <c r="AX909" s="376"/>
      <c r="AY909" s="418"/>
      <c r="AZ909" s="412"/>
      <c r="BA909" s="412"/>
      <c r="BB909" s="415"/>
    </row>
    <row r="910" spans="2:62" ht="85.9" customHeight="1" thickTop="1" thickBot="1" x14ac:dyDescent="0.35">
      <c r="B910" s="113" t="s">
        <v>173</v>
      </c>
      <c r="C910" s="103" t="s">
        <v>172</v>
      </c>
      <c r="D910" s="108" t="s">
        <v>171</v>
      </c>
      <c r="E910" s="211" t="s">
        <v>170</v>
      </c>
      <c r="F910" s="210"/>
      <c r="G910" s="209"/>
      <c r="H910" s="109" t="s">
        <v>169</v>
      </c>
      <c r="I910" s="108" t="s">
        <v>96</v>
      </c>
      <c r="J910" s="108" t="s">
        <v>168</v>
      </c>
      <c r="K910" s="108" t="s">
        <v>97</v>
      </c>
      <c r="L910" s="365" t="s">
        <v>167</v>
      </c>
      <c r="M910" s="366"/>
      <c r="N910" s="365" t="s">
        <v>166</v>
      </c>
      <c r="O910" s="366"/>
      <c r="P910" s="365" t="s">
        <v>166</v>
      </c>
      <c r="Q910" s="367"/>
      <c r="R910" s="365" t="s">
        <v>166</v>
      </c>
      <c r="S910" s="367"/>
      <c r="T910" s="365" t="s">
        <v>166</v>
      </c>
      <c r="U910" s="367"/>
      <c r="V910" s="365" t="s">
        <v>166</v>
      </c>
      <c r="W910" s="367"/>
      <c r="X910" s="365" t="s">
        <v>166</v>
      </c>
      <c r="Y910" s="367"/>
      <c r="Z910" s="365" t="s">
        <v>166</v>
      </c>
      <c r="AA910" s="367"/>
      <c r="AB910" s="368" t="s">
        <v>165</v>
      </c>
      <c r="AC910" s="367"/>
      <c r="AD910" s="109" t="s">
        <v>164</v>
      </c>
      <c r="AE910" s="109" t="s">
        <v>163</v>
      </c>
      <c r="AF910" s="108" t="s">
        <v>162</v>
      </c>
      <c r="AG910" s="108" t="s">
        <v>161</v>
      </c>
      <c r="AH910" s="286" t="s">
        <v>160</v>
      </c>
      <c r="AI910" s="293"/>
      <c r="AJ910" s="104" t="s">
        <v>159</v>
      </c>
      <c r="AK910" s="103" t="s">
        <v>158</v>
      </c>
      <c r="AL910" s="102" t="s">
        <v>157</v>
      </c>
      <c r="AM910" s="104" t="s">
        <v>156</v>
      </c>
      <c r="AN910" s="103" t="s">
        <v>155</v>
      </c>
      <c r="AO910" s="102" t="s">
        <v>154</v>
      </c>
      <c r="AP910" s="104" t="s">
        <v>153</v>
      </c>
      <c r="AQ910" s="103" t="s">
        <v>152</v>
      </c>
      <c r="AR910" s="105" t="s">
        <v>151</v>
      </c>
      <c r="AS910" s="104" t="s">
        <v>150</v>
      </c>
      <c r="AT910" s="103" t="s">
        <v>149</v>
      </c>
      <c r="AU910" s="102" t="s">
        <v>148</v>
      </c>
      <c r="AV910" s="104" t="s">
        <v>147</v>
      </c>
      <c r="AW910" s="103" t="s">
        <v>146</v>
      </c>
      <c r="AX910" s="102" t="s">
        <v>145</v>
      </c>
      <c r="AY910" s="101" t="s">
        <v>144</v>
      </c>
      <c r="AZ910" s="100" t="s">
        <v>143</v>
      </c>
      <c r="BA910" s="100" t="s">
        <v>142</v>
      </c>
      <c r="BB910" s="99" t="s">
        <v>141</v>
      </c>
    </row>
    <row r="911" spans="2:62" ht="48" thickBot="1" x14ac:dyDescent="0.3">
      <c r="B911" s="98" t="s">
        <v>176</v>
      </c>
      <c r="C911" s="97"/>
      <c r="D911" s="208">
        <v>244</v>
      </c>
      <c r="E911" s="425">
        <v>11376.91</v>
      </c>
      <c r="F911" s="426"/>
      <c r="G911" s="427"/>
      <c r="H911" s="95" t="s">
        <v>139</v>
      </c>
      <c r="I911" s="94"/>
      <c r="J911" s="94"/>
      <c r="K911" s="93"/>
      <c r="L911" s="92"/>
      <c r="M911" s="88"/>
      <c r="N911" s="92"/>
      <c r="O911" s="88"/>
      <c r="P911" s="92"/>
      <c r="Q911" s="88"/>
      <c r="R911" s="92"/>
      <c r="S911" s="88"/>
      <c r="T911" s="92"/>
      <c r="U911" s="88"/>
      <c r="V911" s="92"/>
      <c r="W911" s="88"/>
      <c r="X911" s="92"/>
      <c r="Y911" s="88"/>
      <c r="Z911" s="92"/>
      <c r="AA911" s="207"/>
      <c r="AB911" s="90" t="s">
        <v>138</v>
      </c>
      <c r="AC911" s="88"/>
      <c r="AD911" s="88"/>
      <c r="AE911" s="88"/>
      <c r="AF911" s="87"/>
      <c r="AG911" s="87"/>
      <c r="AH911" s="285"/>
      <c r="AI911" s="66" t="s">
        <v>137</v>
      </c>
      <c r="AJ911" s="85">
        <f t="shared" ref="AJ911:BB911" si="120">SUM(AJ913:AJ924)</f>
        <v>63</v>
      </c>
      <c r="AK911" s="84">
        <f t="shared" si="120"/>
        <v>4</v>
      </c>
      <c r="AL911" s="83">
        <f t="shared" si="120"/>
        <v>0</v>
      </c>
      <c r="AM911" s="85">
        <f t="shared" si="120"/>
        <v>11</v>
      </c>
      <c r="AN911" s="84">
        <f t="shared" si="120"/>
        <v>3</v>
      </c>
      <c r="AO911" s="83">
        <f t="shared" si="120"/>
        <v>0</v>
      </c>
      <c r="AP911" s="85">
        <f t="shared" si="120"/>
        <v>1</v>
      </c>
      <c r="AQ911" s="84">
        <f t="shared" si="120"/>
        <v>0</v>
      </c>
      <c r="AR911" s="83">
        <f t="shared" si="120"/>
        <v>0</v>
      </c>
      <c r="AS911" s="85">
        <f t="shared" si="120"/>
        <v>27</v>
      </c>
      <c r="AT911" s="84">
        <f t="shared" si="120"/>
        <v>1</v>
      </c>
      <c r="AU911" s="83">
        <f t="shared" si="120"/>
        <v>0</v>
      </c>
      <c r="AV911" s="85">
        <f t="shared" si="120"/>
        <v>0</v>
      </c>
      <c r="AW911" s="84">
        <f t="shared" si="120"/>
        <v>0</v>
      </c>
      <c r="AX911" s="83">
        <f t="shared" si="120"/>
        <v>0</v>
      </c>
      <c r="AY911" s="82">
        <f t="shared" si="120"/>
        <v>0</v>
      </c>
      <c r="AZ911" s="81">
        <f t="shared" si="120"/>
        <v>0</v>
      </c>
      <c r="BA911" s="81">
        <f t="shared" si="120"/>
        <v>0</v>
      </c>
      <c r="BB911" s="80">
        <f t="shared" si="120"/>
        <v>0</v>
      </c>
      <c r="BC911" s="79" t="s">
        <v>136</v>
      </c>
      <c r="BF911" s="5">
        <f>SUM(AJ911:AL911)/$BG$5</f>
        <v>67</v>
      </c>
      <c r="BG911" s="5">
        <f>SUM(AM911:AO911,AY911)/$BG$5</f>
        <v>14</v>
      </c>
      <c r="BH911" s="5">
        <f>SUM(AP911:AR911,AZ911)/$BG$5</f>
        <v>1</v>
      </c>
      <c r="BI911" s="5">
        <f>SUM(AS911:AU911,BA911)/$BG$5</f>
        <v>28</v>
      </c>
      <c r="BJ911" s="5">
        <f>SUM(AV911:AX911,BB911)/$BG$5</f>
        <v>0</v>
      </c>
    </row>
    <row r="912" spans="2:62" ht="37.5" thickBot="1" x14ac:dyDescent="0.3">
      <c r="B912" s="78"/>
      <c r="C912" s="77"/>
      <c r="D912" s="206"/>
      <c r="E912" s="205"/>
      <c r="F912" s="205"/>
      <c r="G912" s="204"/>
      <c r="H912" s="73"/>
      <c r="I912" s="70"/>
      <c r="J912" s="70"/>
      <c r="K912" s="72"/>
      <c r="L912" s="70"/>
      <c r="M912" s="69"/>
      <c r="N912" s="70"/>
      <c r="O912" s="69"/>
      <c r="P912" s="70"/>
      <c r="Q912" s="69"/>
      <c r="R912" s="70"/>
      <c r="S912" s="69"/>
      <c r="T912" s="70"/>
      <c r="U912" s="69"/>
      <c r="V912" s="70"/>
      <c r="W912" s="69"/>
      <c r="X912" s="70"/>
      <c r="Y912" s="69"/>
      <c r="Z912" s="70"/>
      <c r="AA912" s="69"/>
      <c r="AB912" s="71"/>
      <c r="AC912" s="69"/>
      <c r="AD912" s="69"/>
      <c r="AE912" s="69"/>
      <c r="AF912" s="68"/>
      <c r="AG912" s="68"/>
      <c r="AH912" s="285"/>
      <c r="AI912" s="66" t="s">
        <v>135</v>
      </c>
      <c r="AJ912" s="65">
        <f t="shared" ref="AJ912:BB912" si="121">AJ911/3</f>
        <v>21</v>
      </c>
      <c r="AK912" s="64">
        <f t="shared" si="121"/>
        <v>1.3333333333333333</v>
      </c>
      <c r="AL912" s="63">
        <f t="shared" si="121"/>
        <v>0</v>
      </c>
      <c r="AM912" s="65">
        <f t="shared" si="121"/>
        <v>3.6666666666666665</v>
      </c>
      <c r="AN912" s="64">
        <f t="shared" si="121"/>
        <v>1</v>
      </c>
      <c r="AO912" s="63">
        <f t="shared" si="121"/>
        <v>0</v>
      </c>
      <c r="AP912" s="65">
        <f t="shared" si="121"/>
        <v>0.33333333333333331</v>
      </c>
      <c r="AQ912" s="64">
        <f t="shared" si="121"/>
        <v>0</v>
      </c>
      <c r="AR912" s="63">
        <f t="shared" si="121"/>
        <v>0</v>
      </c>
      <c r="AS912" s="65">
        <f t="shared" si="121"/>
        <v>9</v>
      </c>
      <c r="AT912" s="64">
        <f t="shared" si="121"/>
        <v>0.33333333333333331</v>
      </c>
      <c r="AU912" s="63">
        <f t="shared" si="121"/>
        <v>0</v>
      </c>
      <c r="AV912" s="65">
        <f t="shared" si="121"/>
        <v>0</v>
      </c>
      <c r="AW912" s="64">
        <f t="shared" si="121"/>
        <v>0</v>
      </c>
      <c r="AX912" s="63">
        <f t="shared" si="121"/>
        <v>0</v>
      </c>
      <c r="AY912" s="62">
        <f t="shared" si="121"/>
        <v>0</v>
      </c>
      <c r="AZ912" s="61">
        <f t="shared" si="121"/>
        <v>0</v>
      </c>
      <c r="BA912" s="61">
        <f t="shared" si="121"/>
        <v>0</v>
      </c>
      <c r="BB912" s="60">
        <f t="shared" si="121"/>
        <v>0</v>
      </c>
      <c r="BC912" s="59" t="s">
        <v>134</v>
      </c>
    </row>
    <row r="913" spans="2:62" ht="28.15" customHeight="1" x14ac:dyDescent="0.2">
      <c r="B913" s="30"/>
      <c r="C913" s="338">
        <v>1</v>
      </c>
      <c r="D913" s="212"/>
      <c r="E913" s="198"/>
      <c r="F913" s="198"/>
      <c r="G913" s="197"/>
      <c r="H913" s="358" t="s">
        <v>370</v>
      </c>
      <c r="I913" s="390">
        <v>181</v>
      </c>
      <c r="J913" s="390">
        <v>35</v>
      </c>
      <c r="K913" s="390">
        <v>6</v>
      </c>
      <c r="L913" s="42" t="s">
        <v>131</v>
      </c>
      <c r="M913" s="43" t="s">
        <v>132</v>
      </c>
      <c r="N913" s="42" t="s">
        <v>129</v>
      </c>
      <c r="O913" s="43" t="s">
        <v>458</v>
      </c>
      <c r="P913" s="42" t="s">
        <v>128</v>
      </c>
      <c r="Q913" s="43" t="s">
        <v>1566</v>
      </c>
      <c r="R913" s="42" t="s">
        <v>127</v>
      </c>
      <c r="S913" s="43" t="s">
        <v>484</v>
      </c>
      <c r="T913" s="42" t="s">
        <v>126</v>
      </c>
      <c r="U913" s="43" t="s">
        <v>984</v>
      </c>
      <c r="V913" s="42" t="s">
        <v>125</v>
      </c>
      <c r="W913" s="43" t="s">
        <v>714</v>
      </c>
      <c r="X913" s="42" t="s">
        <v>124</v>
      </c>
      <c r="Y913" s="43" t="s">
        <v>498</v>
      </c>
      <c r="Z913" s="42" t="s">
        <v>123</v>
      </c>
      <c r="AA913" s="43" t="s">
        <v>130</v>
      </c>
      <c r="AB913" s="196"/>
      <c r="AC913" s="43"/>
      <c r="AD913" s="196" t="s">
        <v>1565</v>
      </c>
      <c r="AE913" s="58"/>
      <c r="AF913" s="421"/>
      <c r="AG913" s="421"/>
      <c r="AH913" s="279"/>
      <c r="AI913" s="306"/>
      <c r="AJ913" s="349">
        <f>SUMPRODUCT(LEN($M913:$AA916)-LEN(SUBSTITUTE($M913:$AA916,"A", "")))</f>
        <v>63</v>
      </c>
      <c r="AK913" s="352">
        <f>SUMPRODUCT(LEN($AD913:$AD916)-LEN(SUBSTITUTE($AD913:$AD916,"A", "")))</f>
        <v>4</v>
      </c>
      <c r="AL913" s="335">
        <f>SUMPRODUCT(LEN($AC913:$AC916)-LEN(SUBSTITUTE($AC913:$AC916,"A", "")))</f>
        <v>0</v>
      </c>
      <c r="AM913" s="349">
        <f>SUMPRODUCT(LEN($M913:$AA916)-LEN(SUBSTITUTE($M913:$AA916,"S", "")))</f>
        <v>11</v>
      </c>
      <c r="AN913" s="352">
        <f>SUMPRODUCT(LEN($AD913:$AD916)-LEN(SUBSTITUTE($AD913:$AD916,"S", "")))</f>
        <v>3</v>
      </c>
      <c r="AO913" s="335">
        <f>SUMPRODUCT(LEN($AC913:$AC916)-LEN(SUBSTITUTE($AC913:$AC916,"S", "")))</f>
        <v>0</v>
      </c>
      <c r="AP913" s="349">
        <f>SUMPRODUCT(LEN($M913:$AA916)-LEN(SUBSTITUTE($M913:$AA916,"F", "")))</f>
        <v>1</v>
      </c>
      <c r="AQ913" s="352">
        <f>SUMPRODUCT(LEN($AD913:$AD916)-LEN(SUBSTITUTE($AD913:$AD916,"F", "")))</f>
        <v>0</v>
      </c>
      <c r="AR913" s="335">
        <f>SUMPRODUCT(LEN($AC913:$AC916)-LEN(SUBSTITUTE($AC913:$AC916,"F", "")))</f>
        <v>0</v>
      </c>
      <c r="AS913" s="349">
        <f>SUMPRODUCT(LEN($M913:$AA916)-LEN(SUBSTITUTE($M913:$AA916,"G", "")))</f>
        <v>27</v>
      </c>
      <c r="AT913" s="352">
        <f>SUMPRODUCT(LEN($AD913:$AD916)-LEN(SUBSTITUTE($AD913:$AD916,"G", "")))</f>
        <v>1</v>
      </c>
      <c r="AU913" s="335">
        <f>SUMPRODUCT(LEN($AC913:$AC916)-LEN(SUBSTITUTE($AC913:$AC916,"G", "")))</f>
        <v>0</v>
      </c>
      <c r="AV913" s="349">
        <f>SUMPRODUCT(LEN($L913:$AA916)-LEN(SUBSTITUTE($L913:$AA916,"M", "")))</f>
        <v>0</v>
      </c>
      <c r="AW913" s="362">
        <f>SUMPRODUCT(LEN($AD913:$AD916)-LEN(SUBSTITUTE($AD913:$AD916,"M", "")))</f>
        <v>0</v>
      </c>
      <c r="AX913" s="374">
        <f>SUMPRODUCT(LEN($AC913:$AC916)-LEN(SUBSTITUTE($AC913:$AC916,"M", "")))</f>
        <v>0</v>
      </c>
      <c r="AY913" s="416">
        <f>SUMPRODUCT(LEN($AE913:$AE916)-LEN(SUBSTITUTE($AE913:$AE916,"S", "")))</f>
        <v>0</v>
      </c>
      <c r="AZ913" s="410">
        <f>SUMPRODUCT(LEN($AE913:$AE916)-LEN(SUBSTITUTE($AE913:$AE916,"F", "")))</f>
        <v>0</v>
      </c>
      <c r="BA913" s="410">
        <f>SUMPRODUCT(LEN($AE913:$AE916)-LEN(SUBSTITUTE($AE913:$AE916,"G", "")))</f>
        <v>0</v>
      </c>
      <c r="BB913" s="413">
        <f>SUMPRODUCT(LEN($AE913:$AE916)-LEN(SUBSTITUTE($AE913:$AE916,"M", "")))</f>
        <v>0</v>
      </c>
    </row>
    <row r="914" spans="2:62" ht="28.15" customHeight="1" thickBot="1" x14ac:dyDescent="0.25">
      <c r="B914" s="30"/>
      <c r="C914" s="339"/>
      <c r="D914" s="221"/>
      <c r="E914" s="195"/>
      <c r="F914" s="195"/>
      <c r="G914" s="194"/>
      <c r="H914" s="359"/>
      <c r="I914" s="391"/>
      <c r="J914" s="391"/>
      <c r="K914" s="391"/>
      <c r="L914" s="33" t="s">
        <v>122</v>
      </c>
      <c r="M914" s="55" t="s">
        <v>132</v>
      </c>
      <c r="N914" s="33" t="s">
        <v>121</v>
      </c>
      <c r="O914" s="55" t="s">
        <v>527</v>
      </c>
      <c r="P914" s="33" t="s">
        <v>120</v>
      </c>
      <c r="Q914" s="55" t="s">
        <v>527</v>
      </c>
      <c r="R914" s="33" t="s">
        <v>119</v>
      </c>
      <c r="S914" s="55" t="s">
        <v>1167</v>
      </c>
      <c r="T914" s="33" t="s">
        <v>118</v>
      </c>
      <c r="U914" s="55" t="s">
        <v>1041</v>
      </c>
      <c r="V914" s="33" t="s">
        <v>117</v>
      </c>
      <c r="W914" s="55" t="s">
        <v>824</v>
      </c>
      <c r="X914" s="33" t="s">
        <v>116</v>
      </c>
      <c r="Y914" s="55" t="s">
        <v>354</v>
      </c>
      <c r="Z914" s="33" t="s">
        <v>115</v>
      </c>
      <c r="AA914" s="55"/>
      <c r="AB914" s="193"/>
      <c r="AC914" s="55"/>
      <c r="AD914" s="193"/>
      <c r="AE914" s="57"/>
      <c r="AF914" s="422"/>
      <c r="AG914" s="422"/>
      <c r="AH914" s="278"/>
      <c r="AI914" s="306"/>
      <c r="AJ914" s="379"/>
      <c r="AK914" s="347"/>
      <c r="AL914" s="377"/>
      <c r="AM914" s="379"/>
      <c r="AN914" s="347"/>
      <c r="AO914" s="377"/>
      <c r="AP914" s="379"/>
      <c r="AQ914" s="347"/>
      <c r="AR914" s="377"/>
      <c r="AS914" s="379"/>
      <c r="AT914" s="347"/>
      <c r="AU914" s="377"/>
      <c r="AV914" s="379"/>
      <c r="AW914" s="372"/>
      <c r="AX914" s="375"/>
      <c r="AY914" s="417"/>
      <c r="AZ914" s="411"/>
      <c r="BA914" s="411"/>
      <c r="BB914" s="414"/>
    </row>
    <row r="915" spans="2:62" ht="28.15" customHeight="1" x14ac:dyDescent="0.2">
      <c r="B915" s="30"/>
      <c r="C915" s="340"/>
      <c r="D915" s="218"/>
      <c r="E915" s="192"/>
      <c r="F915" s="192"/>
      <c r="G915" s="191"/>
      <c r="H915" s="360">
        <v>244</v>
      </c>
      <c r="I915" s="392"/>
      <c r="J915" s="392"/>
      <c r="K915" s="392"/>
      <c r="L915" s="25" t="s">
        <v>114</v>
      </c>
      <c r="M915" s="114" t="s">
        <v>132</v>
      </c>
      <c r="N915" s="25" t="s">
        <v>112</v>
      </c>
      <c r="O915" s="114" t="s">
        <v>527</v>
      </c>
      <c r="P915" s="25" t="s">
        <v>111</v>
      </c>
      <c r="Q915" s="114" t="s">
        <v>458</v>
      </c>
      <c r="R915" s="25" t="s">
        <v>110</v>
      </c>
      <c r="S915" s="114" t="s">
        <v>1344</v>
      </c>
      <c r="T915" s="25" t="s">
        <v>109</v>
      </c>
      <c r="U915" s="114" t="s">
        <v>1041</v>
      </c>
      <c r="V915" s="25" t="s">
        <v>108</v>
      </c>
      <c r="W915" s="114" t="s">
        <v>549</v>
      </c>
      <c r="X915" s="25" t="s">
        <v>107</v>
      </c>
      <c r="Y915" s="114" t="s">
        <v>354</v>
      </c>
      <c r="Z915" s="25" t="s">
        <v>106</v>
      </c>
      <c r="AA915" s="114"/>
      <c r="AB915" s="190"/>
      <c r="AC915" s="114"/>
      <c r="AD915" s="190"/>
      <c r="AE915" s="57"/>
      <c r="AF915" s="422"/>
      <c r="AG915" s="422"/>
      <c r="AH915" s="278"/>
      <c r="AI915" s="306"/>
      <c r="AJ915" s="379"/>
      <c r="AK915" s="347"/>
      <c r="AL915" s="377"/>
      <c r="AM915" s="379"/>
      <c r="AN915" s="347"/>
      <c r="AO915" s="377"/>
      <c r="AP915" s="379"/>
      <c r="AQ915" s="347"/>
      <c r="AR915" s="377"/>
      <c r="AS915" s="379"/>
      <c r="AT915" s="347"/>
      <c r="AU915" s="377"/>
      <c r="AV915" s="379"/>
      <c r="AW915" s="372"/>
      <c r="AX915" s="375"/>
      <c r="AY915" s="417"/>
      <c r="AZ915" s="411"/>
      <c r="BA915" s="411"/>
      <c r="BB915" s="414"/>
    </row>
    <row r="916" spans="2:62" ht="28.15" customHeight="1" thickBot="1" x14ac:dyDescent="0.25">
      <c r="B916" s="30"/>
      <c r="C916" s="355"/>
      <c r="D916" s="246"/>
      <c r="E916" s="200"/>
      <c r="F916" s="200"/>
      <c r="G916" s="199"/>
      <c r="H916" s="361"/>
      <c r="I916" s="393"/>
      <c r="J916" s="393"/>
      <c r="K916" s="393"/>
      <c r="L916" s="50" t="s">
        <v>105</v>
      </c>
      <c r="M916" s="51" t="s">
        <v>1564</v>
      </c>
      <c r="N916" s="50" t="s">
        <v>104</v>
      </c>
      <c r="O916" s="51" t="s">
        <v>357</v>
      </c>
      <c r="P916" s="50" t="s">
        <v>103</v>
      </c>
      <c r="Q916" s="51" t="s">
        <v>484</v>
      </c>
      <c r="R916" s="50" t="s">
        <v>102</v>
      </c>
      <c r="S916" s="51" t="s">
        <v>1480</v>
      </c>
      <c r="T916" s="50">
        <v>20</v>
      </c>
      <c r="U916" s="51" t="s">
        <v>672</v>
      </c>
      <c r="V916" s="50" t="s">
        <v>101</v>
      </c>
      <c r="W916" s="51" t="s">
        <v>470</v>
      </c>
      <c r="X916" s="50" t="s">
        <v>100</v>
      </c>
      <c r="Y916" s="51" t="s">
        <v>130</v>
      </c>
      <c r="Z916" s="50" t="s">
        <v>99</v>
      </c>
      <c r="AA916" s="51"/>
      <c r="AB916" s="187"/>
      <c r="AC916" s="51"/>
      <c r="AD916" s="187"/>
      <c r="AE916" s="56"/>
      <c r="AF916" s="424"/>
      <c r="AG916" s="424"/>
      <c r="AH916" s="280"/>
      <c r="AI916" s="306"/>
      <c r="AJ916" s="380"/>
      <c r="AK916" s="381"/>
      <c r="AL916" s="378"/>
      <c r="AM916" s="380"/>
      <c r="AN916" s="381"/>
      <c r="AO916" s="378"/>
      <c r="AP916" s="380"/>
      <c r="AQ916" s="381"/>
      <c r="AR916" s="378"/>
      <c r="AS916" s="380"/>
      <c r="AT916" s="381"/>
      <c r="AU916" s="378"/>
      <c r="AV916" s="380"/>
      <c r="AW916" s="373"/>
      <c r="AX916" s="376"/>
      <c r="AY916" s="418"/>
      <c r="AZ916" s="412"/>
      <c r="BA916" s="412"/>
      <c r="BB916" s="415"/>
    </row>
    <row r="917" spans="2:62" ht="28.15" customHeight="1" x14ac:dyDescent="0.2">
      <c r="B917" s="30"/>
      <c r="C917" s="338">
        <v>2</v>
      </c>
      <c r="D917" s="212"/>
      <c r="E917" s="198"/>
      <c r="F917" s="198"/>
      <c r="G917" s="197"/>
      <c r="H917" s="358"/>
      <c r="I917" s="390"/>
      <c r="J917" s="390"/>
      <c r="K917" s="390"/>
      <c r="L917" s="42" t="s">
        <v>131</v>
      </c>
      <c r="M917" s="43"/>
      <c r="N917" s="42" t="s">
        <v>129</v>
      </c>
      <c r="O917" s="43"/>
      <c r="P917" s="42" t="s">
        <v>128</v>
      </c>
      <c r="Q917" s="43"/>
      <c r="R917" s="42" t="s">
        <v>127</v>
      </c>
      <c r="S917" s="43"/>
      <c r="T917" s="42" t="s">
        <v>126</v>
      </c>
      <c r="U917" s="43"/>
      <c r="V917" s="42" t="s">
        <v>125</v>
      </c>
      <c r="W917" s="43"/>
      <c r="X917" s="42" t="s">
        <v>124</v>
      </c>
      <c r="Y917" s="43"/>
      <c r="Z917" s="42" t="s">
        <v>123</v>
      </c>
      <c r="AA917" s="43"/>
      <c r="AB917" s="196"/>
      <c r="AC917" s="43"/>
      <c r="AD917" s="196"/>
      <c r="AE917" s="39"/>
      <c r="AF917" s="421"/>
      <c r="AG917" s="421"/>
      <c r="AH917" s="279"/>
      <c r="AI917" s="306"/>
      <c r="AJ917" s="349">
        <f>SUMPRODUCT(LEN($M917:$AA920)-LEN(SUBSTITUTE($M917:$AA920,"A", "")))</f>
        <v>0</v>
      </c>
      <c r="AK917" s="352">
        <f>SUMPRODUCT(LEN($AD917:$AD920)-LEN(SUBSTITUTE($AD917:$AD920,"A", "")))</f>
        <v>0</v>
      </c>
      <c r="AL917" s="335">
        <f>SUMPRODUCT(LEN($AC917:$AC920)-LEN(SUBSTITUTE($AC917:$AC920,"A", "")))</f>
        <v>0</v>
      </c>
      <c r="AM917" s="349">
        <f>SUMPRODUCT(LEN($M917:$AA920)-LEN(SUBSTITUTE($M917:$AA920,"S", "")))</f>
        <v>0</v>
      </c>
      <c r="AN917" s="352">
        <f>SUMPRODUCT(LEN($AD917:$AD920)-LEN(SUBSTITUTE($AD917:$AD920,"S", "")))</f>
        <v>0</v>
      </c>
      <c r="AO917" s="335">
        <f>SUMPRODUCT(LEN($AC917:$AC920)-LEN(SUBSTITUTE($AC917:$AC920,"S", "")))</f>
        <v>0</v>
      </c>
      <c r="AP917" s="349">
        <f>SUMPRODUCT(LEN($M917:$AA920)-LEN(SUBSTITUTE($M917:$AA920,"F", "")))</f>
        <v>0</v>
      </c>
      <c r="AQ917" s="352">
        <f>SUMPRODUCT(LEN($AD917:$AD920)-LEN(SUBSTITUTE($AD917:$AD920,"F", "")))</f>
        <v>0</v>
      </c>
      <c r="AR917" s="335">
        <f>SUMPRODUCT(LEN($AC917:$AC920)-LEN(SUBSTITUTE($AC917:$AC920,"F", "")))</f>
        <v>0</v>
      </c>
      <c r="AS917" s="349">
        <f>SUMPRODUCT(LEN($M917:$AA920)-LEN(SUBSTITUTE($M917:$AA920,"G", "")))</f>
        <v>0</v>
      </c>
      <c r="AT917" s="352">
        <f>SUMPRODUCT(LEN($AD917:$AD920)-LEN(SUBSTITUTE($AD917:$AD920,"G", "")))</f>
        <v>0</v>
      </c>
      <c r="AU917" s="335">
        <f>SUMPRODUCT(LEN($AC917:$AC920)-LEN(SUBSTITUTE($AC917:$AC920,"G", "")))</f>
        <v>0</v>
      </c>
      <c r="AV917" s="349">
        <f>SUMPRODUCT(LEN($L917:$AA920)-LEN(SUBSTITUTE($L917:$AA920,"M", "")))</f>
        <v>0</v>
      </c>
      <c r="AW917" s="362">
        <f>SUMPRODUCT(LEN($AD917:$AD920)-LEN(SUBSTITUTE($AD917:$AD920,"M", "")))</f>
        <v>0</v>
      </c>
      <c r="AX917" s="374">
        <f>SUMPRODUCT(LEN($AC917:$AC920)-LEN(SUBSTITUTE($AC917:$AC920,"M", "")))</f>
        <v>0</v>
      </c>
      <c r="AY917" s="416">
        <f>SUMPRODUCT(LEN($AE917:$AE920)-LEN(SUBSTITUTE($AE917:$AE920,"S", "")))</f>
        <v>0</v>
      </c>
      <c r="AZ917" s="410">
        <f>SUMPRODUCT(LEN($AE917:$AE920)-LEN(SUBSTITUTE($AE917:$AE920,"F", "")))</f>
        <v>0</v>
      </c>
      <c r="BA917" s="410">
        <f>SUMPRODUCT(LEN($AE917:$AE920)-LEN(SUBSTITUTE($AE917:$AE920,"G", "")))</f>
        <v>0</v>
      </c>
      <c r="BB917" s="413">
        <f>SUMPRODUCT(LEN($AE917:$AE920)-LEN(SUBSTITUTE($AE917:$AE920,"M", "")))</f>
        <v>0</v>
      </c>
    </row>
    <row r="918" spans="2:62" ht="28.15" customHeight="1" thickBot="1" x14ac:dyDescent="0.25">
      <c r="B918" s="30"/>
      <c r="C918" s="339"/>
      <c r="D918" s="221"/>
      <c r="E918" s="195"/>
      <c r="F918" s="195"/>
      <c r="G918" s="194"/>
      <c r="H918" s="359"/>
      <c r="I918" s="391"/>
      <c r="J918" s="391"/>
      <c r="K918" s="391"/>
      <c r="L918" s="33" t="s">
        <v>122</v>
      </c>
      <c r="M918" s="55"/>
      <c r="N918" s="33" t="s">
        <v>121</v>
      </c>
      <c r="O918" s="55"/>
      <c r="P918" s="33" t="s">
        <v>120</v>
      </c>
      <c r="Q918" s="55"/>
      <c r="R918" s="33" t="s">
        <v>119</v>
      </c>
      <c r="S918" s="55"/>
      <c r="T918" s="33" t="s">
        <v>118</v>
      </c>
      <c r="U918" s="55"/>
      <c r="V918" s="33" t="s">
        <v>117</v>
      </c>
      <c r="W918" s="55"/>
      <c r="X918" s="33" t="s">
        <v>116</v>
      </c>
      <c r="Y918" s="55"/>
      <c r="Z918" s="33" t="s">
        <v>115</v>
      </c>
      <c r="AA918" s="55"/>
      <c r="AB918" s="193"/>
      <c r="AC918" s="55"/>
      <c r="AD918" s="193"/>
      <c r="AE918" s="22"/>
      <c r="AF918" s="422"/>
      <c r="AG918" s="422"/>
      <c r="AH918" s="278"/>
      <c r="AI918" s="306"/>
      <c r="AJ918" s="379"/>
      <c r="AK918" s="347"/>
      <c r="AL918" s="377"/>
      <c r="AM918" s="379"/>
      <c r="AN918" s="347"/>
      <c r="AO918" s="377"/>
      <c r="AP918" s="379"/>
      <c r="AQ918" s="347"/>
      <c r="AR918" s="377"/>
      <c r="AS918" s="379"/>
      <c r="AT918" s="347"/>
      <c r="AU918" s="377"/>
      <c r="AV918" s="379"/>
      <c r="AW918" s="372"/>
      <c r="AX918" s="375"/>
      <c r="AY918" s="417"/>
      <c r="AZ918" s="411"/>
      <c r="BA918" s="411"/>
      <c r="BB918" s="414"/>
    </row>
    <row r="919" spans="2:62" ht="28.15" customHeight="1" x14ac:dyDescent="0.2">
      <c r="B919" s="30"/>
      <c r="C919" s="340"/>
      <c r="D919" s="218"/>
      <c r="E919" s="192"/>
      <c r="F919" s="192"/>
      <c r="G919" s="191"/>
      <c r="H919" s="360"/>
      <c r="I919" s="392"/>
      <c r="J919" s="392"/>
      <c r="K919" s="392"/>
      <c r="L919" s="25" t="s">
        <v>114</v>
      </c>
      <c r="M919" s="114"/>
      <c r="N919" s="25" t="s">
        <v>112</v>
      </c>
      <c r="O919" s="114"/>
      <c r="P919" s="25" t="s">
        <v>111</v>
      </c>
      <c r="Q919" s="114"/>
      <c r="R919" s="25" t="s">
        <v>110</v>
      </c>
      <c r="S919" s="114"/>
      <c r="T919" s="25" t="s">
        <v>109</v>
      </c>
      <c r="U919" s="114"/>
      <c r="V919" s="25" t="s">
        <v>108</v>
      </c>
      <c r="W919" s="114"/>
      <c r="X919" s="25" t="s">
        <v>107</v>
      </c>
      <c r="Y919" s="114"/>
      <c r="Z919" s="25" t="s">
        <v>106</v>
      </c>
      <c r="AA919" s="114"/>
      <c r="AB919" s="190"/>
      <c r="AC919" s="114"/>
      <c r="AD919" s="190"/>
      <c r="AE919" s="22"/>
      <c r="AF919" s="422"/>
      <c r="AG919" s="422"/>
      <c r="AH919" s="278"/>
      <c r="AI919" s="306"/>
      <c r="AJ919" s="379"/>
      <c r="AK919" s="347"/>
      <c r="AL919" s="377"/>
      <c r="AM919" s="379"/>
      <c r="AN919" s="347"/>
      <c r="AO919" s="377"/>
      <c r="AP919" s="379"/>
      <c r="AQ919" s="347"/>
      <c r="AR919" s="377"/>
      <c r="AS919" s="379"/>
      <c r="AT919" s="347"/>
      <c r="AU919" s="377"/>
      <c r="AV919" s="379"/>
      <c r="AW919" s="372"/>
      <c r="AX919" s="375"/>
      <c r="AY919" s="417"/>
      <c r="AZ919" s="411"/>
      <c r="BA919" s="411"/>
      <c r="BB919" s="414"/>
    </row>
    <row r="920" spans="2:62" ht="28.15" customHeight="1" thickBot="1" x14ac:dyDescent="0.25">
      <c r="B920" s="30"/>
      <c r="C920" s="355"/>
      <c r="D920" s="246"/>
      <c r="E920" s="200"/>
      <c r="F920" s="200"/>
      <c r="G920" s="199"/>
      <c r="H920" s="361"/>
      <c r="I920" s="393"/>
      <c r="J920" s="393"/>
      <c r="K920" s="393"/>
      <c r="L920" s="50" t="s">
        <v>105</v>
      </c>
      <c r="M920" s="51"/>
      <c r="N920" s="50" t="s">
        <v>104</v>
      </c>
      <c r="O920" s="51"/>
      <c r="P920" s="50" t="s">
        <v>103</v>
      </c>
      <c r="Q920" s="51"/>
      <c r="R920" s="50" t="s">
        <v>102</v>
      </c>
      <c r="S920" s="51"/>
      <c r="T920" s="50">
        <v>20</v>
      </c>
      <c r="U920" s="51"/>
      <c r="V920" s="50" t="s">
        <v>101</v>
      </c>
      <c r="W920" s="51"/>
      <c r="X920" s="50" t="s">
        <v>100</v>
      </c>
      <c r="Y920" s="51"/>
      <c r="Z920" s="50" t="s">
        <v>99</v>
      </c>
      <c r="AA920" s="51"/>
      <c r="AB920" s="187"/>
      <c r="AC920" s="51"/>
      <c r="AD920" s="187"/>
      <c r="AE920" s="48"/>
      <c r="AF920" s="424"/>
      <c r="AG920" s="424"/>
      <c r="AH920" s="280"/>
      <c r="AI920" s="306"/>
      <c r="AJ920" s="380"/>
      <c r="AK920" s="381"/>
      <c r="AL920" s="378"/>
      <c r="AM920" s="380"/>
      <c r="AN920" s="381"/>
      <c r="AO920" s="378"/>
      <c r="AP920" s="380"/>
      <c r="AQ920" s="381"/>
      <c r="AR920" s="378"/>
      <c r="AS920" s="380"/>
      <c r="AT920" s="381"/>
      <c r="AU920" s="378"/>
      <c r="AV920" s="380"/>
      <c r="AW920" s="373"/>
      <c r="AX920" s="376"/>
      <c r="AY920" s="418"/>
      <c r="AZ920" s="412"/>
      <c r="BA920" s="412"/>
      <c r="BB920" s="415"/>
    </row>
    <row r="921" spans="2:62" ht="28.15" customHeight="1" x14ac:dyDescent="0.2">
      <c r="B921" s="30"/>
      <c r="C921" s="338">
        <v>3</v>
      </c>
      <c r="D921" s="212"/>
      <c r="E921" s="198"/>
      <c r="F921" s="198"/>
      <c r="G921" s="197"/>
      <c r="H921" s="358"/>
      <c r="I921" s="390"/>
      <c r="J921" s="390"/>
      <c r="K921" s="390"/>
      <c r="L921" s="42" t="s">
        <v>131</v>
      </c>
      <c r="M921" s="43"/>
      <c r="N921" s="42" t="s">
        <v>129</v>
      </c>
      <c r="O921" s="43"/>
      <c r="P921" s="42" t="s">
        <v>128</v>
      </c>
      <c r="Q921" s="43"/>
      <c r="R921" s="42" t="s">
        <v>127</v>
      </c>
      <c r="S921" s="43"/>
      <c r="T921" s="42" t="s">
        <v>126</v>
      </c>
      <c r="U921" s="43"/>
      <c r="V921" s="42" t="s">
        <v>125</v>
      </c>
      <c r="W921" s="43"/>
      <c r="X921" s="42" t="s">
        <v>124</v>
      </c>
      <c r="Y921" s="43"/>
      <c r="Z921" s="42" t="s">
        <v>123</v>
      </c>
      <c r="AA921" s="43"/>
      <c r="AB921" s="196"/>
      <c r="AC921" s="43"/>
      <c r="AD921" s="196"/>
      <c r="AE921" s="39"/>
      <c r="AF921" s="421"/>
      <c r="AG921" s="421"/>
      <c r="AH921" s="279"/>
      <c r="AI921" s="306"/>
      <c r="AJ921" s="349">
        <f>SUMPRODUCT(LEN($M921:$AA924)-LEN(SUBSTITUTE($M921:$AA924,"A", "")))</f>
        <v>0</v>
      </c>
      <c r="AK921" s="352">
        <f>SUMPRODUCT(LEN($AD921:$AD924)-LEN(SUBSTITUTE($AD921:$AD924,"A", "")))</f>
        <v>0</v>
      </c>
      <c r="AL921" s="335">
        <f>SUMPRODUCT(LEN($AC921:$AC924)-LEN(SUBSTITUTE($AC921:$AC924,"A", "")))</f>
        <v>0</v>
      </c>
      <c r="AM921" s="349">
        <f>SUMPRODUCT(LEN($M921:$AA924)-LEN(SUBSTITUTE($M921:$AA924,"S", "")))</f>
        <v>0</v>
      </c>
      <c r="AN921" s="352">
        <f>SUMPRODUCT(LEN($AD921:$AD924)-LEN(SUBSTITUTE($AD921:$AD924,"S", "")))</f>
        <v>0</v>
      </c>
      <c r="AO921" s="335">
        <f>SUMPRODUCT(LEN($AC921:$AC924)-LEN(SUBSTITUTE($AC921:$AC924,"S", "")))</f>
        <v>0</v>
      </c>
      <c r="AP921" s="349">
        <f>SUMPRODUCT(LEN($M921:$AA924)-LEN(SUBSTITUTE($M921:$AA924,"F", "")))</f>
        <v>0</v>
      </c>
      <c r="AQ921" s="352">
        <f>SUMPRODUCT(LEN($AD921:$AD924)-LEN(SUBSTITUTE($AD921:$AD924,"F", "")))</f>
        <v>0</v>
      </c>
      <c r="AR921" s="335">
        <f>SUMPRODUCT(LEN($AC921:$AC924)-LEN(SUBSTITUTE($AC921:$AC924,"F", "")))</f>
        <v>0</v>
      </c>
      <c r="AS921" s="349">
        <f>SUMPRODUCT(LEN($M921:$AA924)-LEN(SUBSTITUTE($M921:$AA924,"G", "")))</f>
        <v>0</v>
      </c>
      <c r="AT921" s="352">
        <f>SUMPRODUCT(LEN($AD921:$AD924)-LEN(SUBSTITUTE($AD921:$AD924,"G", "")))</f>
        <v>0</v>
      </c>
      <c r="AU921" s="335">
        <f>SUMPRODUCT(LEN($AC921:$AC924)-LEN(SUBSTITUTE($AC921:$AC924,"G", "")))</f>
        <v>0</v>
      </c>
      <c r="AV921" s="349">
        <f>SUMPRODUCT(LEN($L921:$AA924)-LEN(SUBSTITUTE($L921:$AA924,"M", "")))</f>
        <v>0</v>
      </c>
      <c r="AW921" s="362">
        <f>SUMPRODUCT(LEN($AD921:$AD924)-LEN(SUBSTITUTE($AD921:$AD924,"M", "")))</f>
        <v>0</v>
      </c>
      <c r="AX921" s="374">
        <f>SUMPRODUCT(LEN($AC921:$AC924)-LEN(SUBSTITUTE($AC921:$AC924,"M", "")))</f>
        <v>0</v>
      </c>
      <c r="AY921" s="416">
        <f>SUMPRODUCT(LEN($AE921:$AE924)-LEN(SUBSTITUTE($AE921:$AE924,"S", "")))</f>
        <v>0</v>
      </c>
      <c r="AZ921" s="410">
        <f>SUMPRODUCT(LEN($AE921:$AE924)-LEN(SUBSTITUTE($AE921:$AE924,"F", "")))</f>
        <v>0</v>
      </c>
      <c r="BA921" s="410">
        <f>SUMPRODUCT(LEN($AE921:$AE924)-LEN(SUBSTITUTE($AE921:$AE924,"G", "")))</f>
        <v>0</v>
      </c>
      <c r="BB921" s="413">
        <f>SUMPRODUCT(LEN($AE921:$AE924)-LEN(SUBSTITUTE($AE921:$AE924,"M", "")))</f>
        <v>0</v>
      </c>
    </row>
    <row r="922" spans="2:62" ht="28.15" customHeight="1" thickBot="1" x14ac:dyDescent="0.25">
      <c r="B922" s="30"/>
      <c r="C922" s="339"/>
      <c r="D922" s="221"/>
      <c r="E922" s="195"/>
      <c r="F922" s="195"/>
      <c r="G922" s="194"/>
      <c r="H922" s="359"/>
      <c r="I922" s="391"/>
      <c r="J922" s="391"/>
      <c r="K922" s="391"/>
      <c r="L922" s="33" t="s">
        <v>122</v>
      </c>
      <c r="M922" s="55"/>
      <c r="N922" s="33" t="s">
        <v>121</v>
      </c>
      <c r="O922" s="55"/>
      <c r="P922" s="33" t="s">
        <v>120</v>
      </c>
      <c r="Q922" s="55"/>
      <c r="R922" s="33" t="s">
        <v>119</v>
      </c>
      <c r="S922" s="55"/>
      <c r="T922" s="33" t="s">
        <v>118</v>
      </c>
      <c r="U922" s="55"/>
      <c r="V922" s="33" t="s">
        <v>117</v>
      </c>
      <c r="W922" s="55"/>
      <c r="X922" s="33" t="s">
        <v>116</v>
      </c>
      <c r="Y922" s="55"/>
      <c r="Z922" s="33" t="s">
        <v>115</v>
      </c>
      <c r="AA922" s="55"/>
      <c r="AB922" s="193"/>
      <c r="AC922" s="55"/>
      <c r="AD922" s="193"/>
      <c r="AE922" s="22"/>
      <c r="AF922" s="422"/>
      <c r="AG922" s="422"/>
      <c r="AH922" s="278"/>
      <c r="AI922" s="306"/>
      <c r="AJ922" s="379"/>
      <c r="AK922" s="347"/>
      <c r="AL922" s="377"/>
      <c r="AM922" s="379"/>
      <c r="AN922" s="347"/>
      <c r="AO922" s="377"/>
      <c r="AP922" s="379"/>
      <c r="AQ922" s="347"/>
      <c r="AR922" s="377"/>
      <c r="AS922" s="379"/>
      <c r="AT922" s="347"/>
      <c r="AU922" s="377"/>
      <c r="AV922" s="379"/>
      <c r="AW922" s="372"/>
      <c r="AX922" s="375"/>
      <c r="AY922" s="417"/>
      <c r="AZ922" s="411"/>
      <c r="BA922" s="411"/>
      <c r="BB922" s="414"/>
    </row>
    <row r="923" spans="2:62" ht="28.15" customHeight="1" x14ac:dyDescent="0.2">
      <c r="B923" s="30"/>
      <c r="C923" s="340"/>
      <c r="D923" s="218"/>
      <c r="E923" s="192"/>
      <c r="F923" s="192"/>
      <c r="G923" s="191"/>
      <c r="H923" s="360"/>
      <c r="I923" s="392"/>
      <c r="J923" s="392"/>
      <c r="K923" s="392"/>
      <c r="L923" s="25" t="s">
        <v>114</v>
      </c>
      <c r="M923" s="114"/>
      <c r="N923" s="25" t="s">
        <v>112</v>
      </c>
      <c r="O923" s="114"/>
      <c r="P923" s="25" t="s">
        <v>111</v>
      </c>
      <c r="Q923" s="114"/>
      <c r="R923" s="25" t="s">
        <v>110</v>
      </c>
      <c r="S923" s="114"/>
      <c r="T923" s="25" t="s">
        <v>109</v>
      </c>
      <c r="U923" s="114"/>
      <c r="V923" s="25" t="s">
        <v>108</v>
      </c>
      <c r="W923" s="114"/>
      <c r="X923" s="25" t="s">
        <v>107</v>
      </c>
      <c r="Y923" s="114"/>
      <c r="Z923" s="25" t="s">
        <v>106</v>
      </c>
      <c r="AA923" s="114"/>
      <c r="AB923" s="190"/>
      <c r="AC923" s="114"/>
      <c r="AD923" s="190"/>
      <c r="AE923" s="22"/>
      <c r="AF923" s="422"/>
      <c r="AG923" s="422"/>
      <c r="AH923" s="278"/>
      <c r="AI923" s="306"/>
      <c r="AJ923" s="379"/>
      <c r="AK923" s="347"/>
      <c r="AL923" s="377"/>
      <c r="AM923" s="379"/>
      <c r="AN923" s="347"/>
      <c r="AO923" s="377"/>
      <c r="AP923" s="379"/>
      <c r="AQ923" s="347"/>
      <c r="AR923" s="377"/>
      <c r="AS923" s="379"/>
      <c r="AT923" s="347"/>
      <c r="AU923" s="377"/>
      <c r="AV923" s="379"/>
      <c r="AW923" s="372"/>
      <c r="AX923" s="375"/>
      <c r="AY923" s="417"/>
      <c r="AZ923" s="411"/>
      <c r="BA923" s="411"/>
      <c r="BB923" s="414"/>
    </row>
    <row r="924" spans="2:62" ht="28.15" customHeight="1" thickBot="1" x14ac:dyDescent="0.25">
      <c r="B924" s="20"/>
      <c r="C924" s="341"/>
      <c r="D924" s="215"/>
      <c r="E924" s="189"/>
      <c r="F924" s="189"/>
      <c r="G924" s="188"/>
      <c r="H924" s="361"/>
      <c r="I924" s="394"/>
      <c r="J924" s="394"/>
      <c r="K924" s="394"/>
      <c r="L924" s="15" t="s">
        <v>105</v>
      </c>
      <c r="M924" s="16"/>
      <c r="N924" s="15" t="s">
        <v>104</v>
      </c>
      <c r="O924" s="16"/>
      <c r="P924" s="15" t="s">
        <v>103</v>
      </c>
      <c r="Q924" s="16"/>
      <c r="R924" s="15" t="s">
        <v>102</v>
      </c>
      <c r="S924" s="16"/>
      <c r="T924" s="15">
        <v>20</v>
      </c>
      <c r="U924" s="16"/>
      <c r="V924" s="15" t="s">
        <v>101</v>
      </c>
      <c r="W924" s="16"/>
      <c r="X924" s="15" t="s">
        <v>100</v>
      </c>
      <c r="Y924" s="16"/>
      <c r="Z924" s="15" t="s">
        <v>99</v>
      </c>
      <c r="AA924" s="16"/>
      <c r="AB924" s="187"/>
      <c r="AC924" s="16"/>
      <c r="AD924" s="186"/>
      <c r="AE924" s="11"/>
      <c r="AF924" s="423"/>
      <c r="AG924" s="423"/>
      <c r="AH924" s="277"/>
      <c r="AI924" s="306"/>
      <c r="AJ924" s="380"/>
      <c r="AK924" s="381"/>
      <c r="AL924" s="378"/>
      <c r="AM924" s="380"/>
      <c r="AN924" s="381"/>
      <c r="AO924" s="378"/>
      <c r="AP924" s="380"/>
      <c r="AQ924" s="381"/>
      <c r="AR924" s="378"/>
      <c r="AS924" s="380"/>
      <c r="AT924" s="381"/>
      <c r="AU924" s="378"/>
      <c r="AV924" s="380"/>
      <c r="AW924" s="373"/>
      <c r="AX924" s="376"/>
      <c r="AY924" s="418"/>
      <c r="AZ924" s="412"/>
      <c r="BA924" s="412"/>
      <c r="BB924" s="415"/>
    </row>
    <row r="925" spans="2:62" ht="85.9" customHeight="1" thickTop="1" thickBot="1" x14ac:dyDescent="0.35">
      <c r="B925" s="113" t="s">
        <v>173</v>
      </c>
      <c r="C925" s="103" t="s">
        <v>172</v>
      </c>
      <c r="D925" s="108" t="s">
        <v>171</v>
      </c>
      <c r="E925" s="211" t="s">
        <v>170</v>
      </c>
      <c r="F925" s="210"/>
      <c r="G925" s="209"/>
      <c r="H925" s="109" t="s">
        <v>169</v>
      </c>
      <c r="I925" s="108" t="s">
        <v>96</v>
      </c>
      <c r="J925" s="108" t="s">
        <v>168</v>
      </c>
      <c r="K925" s="108" t="s">
        <v>97</v>
      </c>
      <c r="L925" s="365" t="s">
        <v>167</v>
      </c>
      <c r="M925" s="366"/>
      <c r="N925" s="365" t="s">
        <v>166</v>
      </c>
      <c r="O925" s="366"/>
      <c r="P925" s="365" t="s">
        <v>166</v>
      </c>
      <c r="Q925" s="367"/>
      <c r="R925" s="365" t="s">
        <v>166</v>
      </c>
      <c r="S925" s="367"/>
      <c r="T925" s="365" t="s">
        <v>166</v>
      </c>
      <c r="U925" s="367"/>
      <c r="V925" s="365" t="s">
        <v>166</v>
      </c>
      <c r="W925" s="367"/>
      <c r="X925" s="365" t="s">
        <v>166</v>
      </c>
      <c r="Y925" s="367"/>
      <c r="Z925" s="365" t="s">
        <v>166</v>
      </c>
      <c r="AA925" s="367"/>
      <c r="AB925" s="368" t="s">
        <v>165</v>
      </c>
      <c r="AC925" s="367"/>
      <c r="AD925" s="109" t="s">
        <v>164</v>
      </c>
      <c r="AE925" s="109" t="s">
        <v>163</v>
      </c>
      <c r="AF925" s="108" t="s">
        <v>162</v>
      </c>
      <c r="AG925" s="108" t="s">
        <v>161</v>
      </c>
      <c r="AH925" s="286" t="s">
        <v>160</v>
      </c>
      <c r="AI925" s="293"/>
      <c r="AJ925" s="104" t="s">
        <v>159</v>
      </c>
      <c r="AK925" s="103" t="s">
        <v>158</v>
      </c>
      <c r="AL925" s="102" t="s">
        <v>157</v>
      </c>
      <c r="AM925" s="104" t="s">
        <v>156</v>
      </c>
      <c r="AN925" s="103" t="s">
        <v>155</v>
      </c>
      <c r="AO925" s="102" t="s">
        <v>154</v>
      </c>
      <c r="AP925" s="104" t="s">
        <v>153</v>
      </c>
      <c r="AQ925" s="103" t="s">
        <v>152</v>
      </c>
      <c r="AR925" s="105" t="s">
        <v>151</v>
      </c>
      <c r="AS925" s="104" t="s">
        <v>150</v>
      </c>
      <c r="AT925" s="103" t="s">
        <v>149</v>
      </c>
      <c r="AU925" s="102" t="s">
        <v>148</v>
      </c>
      <c r="AV925" s="104" t="s">
        <v>147</v>
      </c>
      <c r="AW925" s="103" t="s">
        <v>146</v>
      </c>
      <c r="AX925" s="102" t="s">
        <v>145</v>
      </c>
      <c r="AY925" s="101" t="s">
        <v>144</v>
      </c>
      <c r="AZ925" s="100" t="s">
        <v>143</v>
      </c>
      <c r="BA925" s="100" t="s">
        <v>142</v>
      </c>
      <c r="BB925" s="99" t="s">
        <v>141</v>
      </c>
    </row>
    <row r="926" spans="2:62" ht="48" thickBot="1" x14ac:dyDescent="0.3">
      <c r="B926" s="98" t="s">
        <v>175</v>
      </c>
      <c r="C926" s="97"/>
      <c r="D926" s="208">
        <v>244</v>
      </c>
      <c r="E926" s="425">
        <v>2124.04</v>
      </c>
      <c r="F926" s="426"/>
      <c r="G926" s="427"/>
      <c r="H926" s="95" t="s">
        <v>139</v>
      </c>
      <c r="I926" s="94"/>
      <c r="J926" s="94"/>
      <c r="K926" s="93"/>
      <c r="L926" s="92"/>
      <c r="M926" s="88"/>
      <c r="N926" s="92"/>
      <c r="O926" s="88"/>
      <c r="P926" s="92"/>
      <c r="Q926" s="88"/>
      <c r="R926" s="92"/>
      <c r="S926" s="88"/>
      <c r="T926" s="92"/>
      <c r="U926" s="88"/>
      <c r="V926" s="92"/>
      <c r="W926" s="88"/>
      <c r="X926" s="92"/>
      <c r="Y926" s="88"/>
      <c r="Z926" s="92"/>
      <c r="AA926" s="207"/>
      <c r="AB926" s="90" t="s">
        <v>138</v>
      </c>
      <c r="AC926" s="88"/>
      <c r="AD926" s="88"/>
      <c r="AE926" s="88"/>
      <c r="AF926" s="87"/>
      <c r="AG926" s="87"/>
      <c r="AH926" s="285"/>
      <c r="AI926" s="66" t="s">
        <v>137</v>
      </c>
      <c r="AJ926" s="85">
        <f t="shared" ref="AJ926:BB926" si="122">SUM(AJ928:AJ939)</f>
        <v>27</v>
      </c>
      <c r="AK926" s="84">
        <f t="shared" si="122"/>
        <v>6</v>
      </c>
      <c r="AL926" s="83">
        <f t="shared" si="122"/>
        <v>0</v>
      </c>
      <c r="AM926" s="85">
        <f t="shared" si="122"/>
        <v>0</v>
      </c>
      <c r="AN926" s="84">
        <f t="shared" si="122"/>
        <v>0</v>
      </c>
      <c r="AO926" s="83">
        <f t="shared" si="122"/>
        <v>0</v>
      </c>
      <c r="AP926" s="85">
        <f t="shared" si="122"/>
        <v>0</v>
      </c>
      <c r="AQ926" s="84">
        <f t="shared" si="122"/>
        <v>0</v>
      </c>
      <c r="AR926" s="83">
        <f t="shared" si="122"/>
        <v>0</v>
      </c>
      <c r="AS926" s="85">
        <f t="shared" si="122"/>
        <v>6</v>
      </c>
      <c r="AT926" s="84">
        <f t="shared" si="122"/>
        <v>0</v>
      </c>
      <c r="AU926" s="83">
        <f t="shared" si="122"/>
        <v>0</v>
      </c>
      <c r="AV926" s="85">
        <f t="shared" si="122"/>
        <v>2</v>
      </c>
      <c r="AW926" s="84">
        <f t="shared" si="122"/>
        <v>1</v>
      </c>
      <c r="AX926" s="83">
        <f t="shared" si="122"/>
        <v>0</v>
      </c>
      <c r="AY926" s="82">
        <f t="shared" si="122"/>
        <v>0</v>
      </c>
      <c r="AZ926" s="81">
        <f t="shared" si="122"/>
        <v>0</v>
      </c>
      <c r="BA926" s="81">
        <f t="shared" si="122"/>
        <v>0</v>
      </c>
      <c r="BB926" s="80">
        <f t="shared" si="122"/>
        <v>0</v>
      </c>
      <c r="BC926" s="79" t="s">
        <v>136</v>
      </c>
      <c r="BF926" s="5">
        <f>SUM(AJ926:AL926)/$BG$5</f>
        <v>33</v>
      </c>
      <c r="BG926" s="5">
        <f>SUM(AM926:AO926,AY926)/$BG$5</f>
        <v>0</v>
      </c>
      <c r="BH926" s="5">
        <f>SUM(AP926:AR926,AZ926)/$BG$5</f>
        <v>0</v>
      </c>
      <c r="BI926" s="5">
        <f>SUM(AS926:AU926,BA926)/$BG$5</f>
        <v>6</v>
      </c>
      <c r="BJ926" s="5">
        <f>SUM(AV926:AX926,BB926)/$BG$5</f>
        <v>3</v>
      </c>
    </row>
    <row r="927" spans="2:62" ht="37.5" thickBot="1" x14ac:dyDescent="0.3">
      <c r="B927" s="78"/>
      <c r="C927" s="77"/>
      <c r="D927" s="206"/>
      <c r="E927" s="205"/>
      <c r="F927" s="205"/>
      <c r="G927" s="204"/>
      <c r="H927" s="73"/>
      <c r="I927" s="70"/>
      <c r="J927" s="70"/>
      <c r="K927" s="72"/>
      <c r="L927" s="70"/>
      <c r="M927" s="69"/>
      <c r="N927" s="70"/>
      <c r="O927" s="69"/>
      <c r="P927" s="70"/>
      <c r="Q927" s="69"/>
      <c r="R927" s="70"/>
      <c r="S927" s="69"/>
      <c r="T927" s="70"/>
      <c r="U927" s="69"/>
      <c r="V927" s="70"/>
      <c r="W927" s="69"/>
      <c r="X927" s="70"/>
      <c r="Y927" s="69"/>
      <c r="Z927" s="70"/>
      <c r="AA927" s="69"/>
      <c r="AB927" s="71"/>
      <c r="AC927" s="69"/>
      <c r="AD927" s="69"/>
      <c r="AE927" s="69"/>
      <c r="AF927" s="68"/>
      <c r="AG927" s="68"/>
      <c r="AH927" s="285"/>
      <c r="AI927" s="66" t="s">
        <v>135</v>
      </c>
      <c r="AJ927" s="65">
        <f t="shared" ref="AJ927:BB927" si="123">AJ926/3</f>
        <v>9</v>
      </c>
      <c r="AK927" s="64">
        <f t="shared" si="123"/>
        <v>2</v>
      </c>
      <c r="AL927" s="63">
        <f t="shared" si="123"/>
        <v>0</v>
      </c>
      <c r="AM927" s="65">
        <f t="shared" si="123"/>
        <v>0</v>
      </c>
      <c r="AN927" s="64">
        <f t="shared" si="123"/>
        <v>0</v>
      </c>
      <c r="AO927" s="63">
        <f t="shared" si="123"/>
        <v>0</v>
      </c>
      <c r="AP927" s="65">
        <f t="shared" si="123"/>
        <v>0</v>
      </c>
      <c r="AQ927" s="64">
        <f t="shared" si="123"/>
        <v>0</v>
      </c>
      <c r="AR927" s="63">
        <f t="shared" si="123"/>
        <v>0</v>
      </c>
      <c r="AS927" s="65">
        <f t="shared" si="123"/>
        <v>2</v>
      </c>
      <c r="AT927" s="64">
        <f t="shared" si="123"/>
        <v>0</v>
      </c>
      <c r="AU927" s="63">
        <f t="shared" si="123"/>
        <v>0</v>
      </c>
      <c r="AV927" s="65">
        <f t="shared" si="123"/>
        <v>0.66666666666666663</v>
      </c>
      <c r="AW927" s="64">
        <f t="shared" si="123"/>
        <v>0.33333333333333331</v>
      </c>
      <c r="AX927" s="63">
        <f t="shared" si="123"/>
        <v>0</v>
      </c>
      <c r="AY927" s="62">
        <f t="shared" si="123"/>
        <v>0</v>
      </c>
      <c r="AZ927" s="61">
        <f t="shared" si="123"/>
        <v>0</v>
      </c>
      <c r="BA927" s="61">
        <f t="shared" si="123"/>
        <v>0</v>
      </c>
      <c r="BB927" s="60">
        <f t="shared" si="123"/>
        <v>0</v>
      </c>
      <c r="BC927" s="59" t="s">
        <v>134</v>
      </c>
    </row>
    <row r="928" spans="2:62" ht="28.15" customHeight="1" x14ac:dyDescent="0.2">
      <c r="B928" s="30"/>
      <c r="C928" s="338">
        <v>1</v>
      </c>
      <c r="D928" s="212"/>
      <c r="E928" s="198"/>
      <c r="F928" s="198"/>
      <c r="G928" s="197"/>
      <c r="H928" s="358" t="s">
        <v>370</v>
      </c>
      <c r="I928" s="390">
        <v>82</v>
      </c>
      <c r="J928" s="390">
        <v>23</v>
      </c>
      <c r="K928" s="390">
        <v>6</v>
      </c>
      <c r="L928" s="42" t="s">
        <v>131</v>
      </c>
      <c r="M928" s="43" t="s">
        <v>132</v>
      </c>
      <c r="N928" s="42" t="s">
        <v>129</v>
      </c>
      <c r="O928" s="43" t="s">
        <v>357</v>
      </c>
      <c r="P928" s="42" t="s">
        <v>128</v>
      </c>
      <c r="Q928" s="43" t="s">
        <v>132</v>
      </c>
      <c r="R928" s="42" t="s">
        <v>127</v>
      </c>
      <c r="S928" s="43" t="s">
        <v>470</v>
      </c>
      <c r="T928" s="42" t="s">
        <v>126</v>
      </c>
      <c r="U928" s="43" t="s">
        <v>132</v>
      </c>
      <c r="V928" s="42" t="s">
        <v>125</v>
      </c>
      <c r="W928" s="43"/>
      <c r="X928" s="42" t="s">
        <v>124</v>
      </c>
      <c r="Y928" s="43"/>
      <c r="Z928" s="42" t="s">
        <v>123</v>
      </c>
      <c r="AA928" s="43"/>
      <c r="AB928" s="196"/>
      <c r="AC928" s="43"/>
      <c r="AD928" s="196" t="s">
        <v>1563</v>
      </c>
      <c r="AE928" s="58"/>
      <c r="AF928" s="421"/>
      <c r="AG928" s="421"/>
      <c r="AH928" s="279"/>
      <c r="AI928" s="306"/>
      <c r="AJ928" s="349">
        <f>SUMPRODUCT(LEN($M928:$AA931)-LEN(SUBSTITUTE($M928:$AA931,"A", "")))</f>
        <v>27</v>
      </c>
      <c r="AK928" s="352">
        <f>SUMPRODUCT(LEN($AD928:$AD931)-LEN(SUBSTITUTE($AD928:$AD931,"A", "")))</f>
        <v>6</v>
      </c>
      <c r="AL928" s="335">
        <f>SUMPRODUCT(LEN($AC928:$AC931)-LEN(SUBSTITUTE($AC928:$AC931,"A", "")))</f>
        <v>0</v>
      </c>
      <c r="AM928" s="349">
        <f>SUMPRODUCT(LEN($M928:$AA931)-LEN(SUBSTITUTE($M928:$AA931,"S", "")))</f>
        <v>0</v>
      </c>
      <c r="AN928" s="352">
        <f>SUMPRODUCT(LEN($AD928:$AD931)-LEN(SUBSTITUTE($AD928:$AD931,"S", "")))</f>
        <v>0</v>
      </c>
      <c r="AO928" s="335">
        <f>SUMPRODUCT(LEN($AC928:$AC931)-LEN(SUBSTITUTE($AC928:$AC931,"S", "")))</f>
        <v>0</v>
      </c>
      <c r="AP928" s="349">
        <f>SUMPRODUCT(LEN($M928:$AA931)-LEN(SUBSTITUTE($M928:$AA931,"F", "")))</f>
        <v>0</v>
      </c>
      <c r="AQ928" s="352">
        <f>SUMPRODUCT(LEN($AD928:$AD931)-LEN(SUBSTITUTE($AD928:$AD931,"F", "")))</f>
        <v>0</v>
      </c>
      <c r="AR928" s="335">
        <f>SUMPRODUCT(LEN($AC928:$AC931)-LEN(SUBSTITUTE($AC928:$AC931,"F", "")))</f>
        <v>0</v>
      </c>
      <c r="AS928" s="349">
        <f>SUMPRODUCT(LEN($M928:$AA931)-LEN(SUBSTITUTE($M928:$AA931,"G", "")))</f>
        <v>6</v>
      </c>
      <c r="AT928" s="352">
        <f>SUMPRODUCT(LEN($AD928:$AD931)-LEN(SUBSTITUTE($AD928:$AD931,"G", "")))</f>
        <v>0</v>
      </c>
      <c r="AU928" s="335">
        <f>SUMPRODUCT(LEN($AC928:$AC931)-LEN(SUBSTITUTE($AC928:$AC931,"G", "")))</f>
        <v>0</v>
      </c>
      <c r="AV928" s="349">
        <f>SUMPRODUCT(LEN($L928:$AA931)-LEN(SUBSTITUTE($L928:$AA931,"M", "")))</f>
        <v>2</v>
      </c>
      <c r="AW928" s="362">
        <f>SUMPRODUCT(LEN($AD928:$AD931)-LEN(SUBSTITUTE($AD928:$AD931,"M", "")))</f>
        <v>1</v>
      </c>
      <c r="AX928" s="374">
        <f>SUMPRODUCT(LEN($AC928:$AC931)-LEN(SUBSTITUTE($AC928:$AC931,"M", "")))</f>
        <v>0</v>
      </c>
      <c r="AY928" s="416">
        <f>SUMPRODUCT(LEN($AE928:$AE931)-LEN(SUBSTITUTE($AE928:$AE931,"S", "")))</f>
        <v>0</v>
      </c>
      <c r="AZ928" s="410">
        <f>SUMPRODUCT(LEN($AE928:$AE931)-LEN(SUBSTITUTE($AE928:$AE931,"F", "")))</f>
        <v>0</v>
      </c>
      <c r="BA928" s="410">
        <f>SUMPRODUCT(LEN($AE928:$AE931)-LEN(SUBSTITUTE($AE928:$AE931,"G", "")))</f>
        <v>0</v>
      </c>
      <c r="BB928" s="413">
        <f>SUMPRODUCT(LEN($AE928:$AE931)-LEN(SUBSTITUTE($AE928:$AE931,"M", "")))</f>
        <v>0</v>
      </c>
    </row>
    <row r="929" spans="2:62" ht="28.15" customHeight="1" thickBot="1" x14ac:dyDescent="0.25">
      <c r="B929" s="30"/>
      <c r="C929" s="339"/>
      <c r="D929" s="221"/>
      <c r="E929" s="195"/>
      <c r="F929" s="195"/>
      <c r="G929" s="194"/>
      <c r="H929" s="359"/>
      <c r="I929" s="391"/>
      <c r="J929" s="391"/>
      <c r="K929" s="391"/>
      <c r="L929" s="33" t="s">
        <v>122</v>
      </c>
      <c r="M929" s="55" t="s">
        <v>179</v>
      </c>
      <c r="N929" s="33" t="s">
        <v>121</v>
      </c>
      <c r="O929" s="55" t="s">
        <v>357</v>
      </c>
      <c r="P929" s="33" t="s">
        <v>120</v>
      </c>
      <c r="Q929" s="55" t="s">
        <v>179</v>
      </c>
      <c r="R929" s="33" t="s">
        <v>119</v>
      </c>
      <c r="S929" s="55" t="s">
        <v>467</v>
      </c>
      <c r="T929" s="33" t="s">
        <v>118</v>
      </c>
      <c r="U929" s="55"/>
      <c r="V929" s="33" t="s">
        <v>117</v>
      </c>
      <c r="W929" s="55"/>
      <c r="X929" s="33" t="s">
        <v>116</v>
      </c>
      <c r="Y929" s="55"/>
      <c r="Z929" s="33" t="s">
        <v>115</v>
      </c>
      <c r="AA929" s="55"/>
      <c r="AB929" s="193"/>
      <c r="AC929" s="55"/>
      <c r="AD929" s="193"/>
      <c r="AE929" s="57"/>
      <c r="AF929" s="422"/>
      <c r="AG929" s="422"/>
      <c r="AH929" s="278"/>
      <c r="AI929" s="306"/>
      <c r="AJ929" s="379"/>
      <c r="AK929" s="347"/>
      <c r="AL929" s="377"/>
      <c r="AM929" s="379"/>
      <c r="AN929" s="347"/>
      <c r="AO929" s="377"/>
      <c r="AP929" s="379"/>
      <c r="AQ929" s="347"/>
      <c r="AR929" s="377"/>
      <c r="AS929" s="379"/>
      <c r="AT929" s="347"/>
      <c r="AU929" s="377"/>
      <c r="AV929" s="379"/>
      <c r="AW929" s="372"/>
      <c r="AX929" s="375"/>
      <c r="AY929" s="417"/>
      <c r="AZ929" s="411"/>
      <c r="BA929" s="411"/>
      <c r="BB929" s="414"/>
    </row>
    <row r="930" spans="2:62" ht="28.15" customHeight="1" x14ac:dyDescent="0.2">
      <c r="B930" s="30"/>
      <c r="C930" s="340"/>
      <c r="D930" s="218"/>
      <c r="E930" s="192"/>
      <c r="F930" s="192"/>
      <c r="G930" s="191"/>
      <c r="H930" s="360">
        <v>244</v>
      </c>
      <c r="I930" s="392"/>
      <c r="J930" s="392"/>
      <c r="K930" s="392"/>
      <c r="L930" s="25" t="s">
        <v>114</v>
      </c>
      <c r="M930" s="114" t="s">
        <v>1329</v>
      </c>
      <c r="N930" s="25" t="s">
        <v>112</v>
      </c>
      <c r="O930" s="114" t="s">
        <v>132</v>
      </c>
      <c r="P930" s="25" t="s">
        <v>111</v>
      </c>
      <c r="Q930" s="114" t="s">
        <v>467</v>
      </c>
      <c r="R930" s="25" t="s">
        <v>110</v>
      </c>
      <c r="S930" s="114" t="s">
        <v>467</v>
      </c>
      <c r="T930" s="25" t="s">
        <v>109</v>
      </c>
      <c r="U930" s="114"/>
      <c r="V930" s="25" t="s">
        <v>108</v>
      </c>
      <c r="W930" s="114"/>
      <c r="X930" s="25" t="s">
        <v>107</v>
      </c>
      <c r="Y930" s="114"/>
      <c r="Z930" s="25" t="s">
        <v>106</v>
      </c>
      <c r="AA930" s="114"/>
      <c r="AB930" s="190"/>
      <c r="AC930" s="114"/>
      <c r="AD930" s="190"/>
      <c r="AE930" s="57"/>
      <c r="AF930" s="422"/>
      <c r="AG930" s="422"/>
      <c r="AH930" s="278"/>
      <c r="AI930" s="306"/>
      <c r="AJ930" s="379"/>
      <c r="AK930" s="347"/>
      <c r="AL930" s="377"/>
      <c r="AM930" s="379"/>
      <c r="AN930" s="347"/>
      <c r="AO930" s="377"/>
      <c r="AP930" s="379"/>
      <c r="AQ930" s="347"/>
      <c r="AR930" s="377"/>
      <c r="AS930" s="379"/>
      <c r="AT930" s="347"/>
      <c r="AU930" s="377"/>
      <c r="AV930" s="379"/>
      <c r="AW930" s="372"/>
      <c r="AX930" s="375"/>
      <c r="AY930" s="417"/>
      <c r="AZ930" s="411"/>
      <c r="BA930" s="411"/>
      <c r="BB930" s="414"/>
    </row>
    <row r="931" spans="2:62" ht="28.15" customHeight="1" thickBot="1" x14ac:dyDescent="0.25">
      <c r="B931" s="30"/>
      <c r="C931" s="355"/>
      <c r="D931" s="246"/>
      <c r="E931" s="200"/>
      <c r="F931" s="200"/>
      <c r="G931" s="199"/>
      <c r="H931" s="361"/>
      <c r="I931" s="393"/>
      <c r="J931" s="393"/>
      <c r="K931" s="393"/>
      <c r="L931" s="50" t="s">
        <v>105</v>
      </c>
      <c r="M931" s="51" t="s">
        <v>357</v>
      </c>
      <c r="N931" s="50" t="s">
        <v>104</v>
      </c>
      <c r="O931" s="51" t="s">
        <v>1562</v>
      </c>
      <c r="P931" s="50" t="s">
        <v>103</v>
      </c>
      <c r="Q931" s="51" t="s">
        <v>179</v>
      </c>
      <c r="R931" s="50" t="s">
        <v>102</v>
      </c>
      <c r="S931" s="51" t="s">
        <v>179</v>
      </c>
      <c r="T931" s="50">
        <v>20</v>
      </c>
      <c r="U931" s="51"/>
      <c r="V931" s="50" t="s">
        <v>101</v>
      </c>
      <c r="W931" s="51"/>
      <c r="X931" s="50" t="s">
        <v>100</v>
      </c>
      <c r="Y931" s="51"/>
      <c r="Z931" s="50" t="s">
        <v>99</v>
      </c>
      <c r="AA931" s="51"/>
      <c r="AB931" s="187"/>
      <c r="AC931" s="51"/>
      <c r="AD931" s="187"/>
      <c r="AE931" s="56"/>
      <c r="AF931" s="424"/>
      <c r="AG931" s="424"/>
      <c r="AH931" s="280"/>
      <c r="AI931" s="306"/>
      <c r="AJ931" s="380"/>
      <c r="AK931" s="381"/>
      <c r="AL931" s="378"/>
      <c r="AM931" s="380"/>
      <c r="AN931" s="381"/>
      <c r="AO931" s="378"/>
      <c r="AP931" s="380"/>
      <c r="AQ931" s="381"/>
      <c r="AR931" s="378"/>
      <c r="AS931" s="380"/>
      <c r="AT931" s="381"/>
      <c r="AU931" s="378"/>
      <c r="AV931" s="380"/>
      <c r="AW931" s="373"/>
      <c r="AX931" s="376"/>
      <c r="AY931" s="418"/>
      <c r="AZ931" s="412"/>
      <c r="BA931" s="412"/>
      <c r="BB931" s="415"/>
    </row>
    <row r="932" spans="2:62" ht="28.15" customHeight="1" x14ac:dyDescent="0.2">
      <c r="B932" s="30"/>
      <c r="C932" s="338">
        <v>2</v>
      </c>
      <c r="D932" s="212"/>
      <c r="E932" s="198"/>
      <c r="F932" s="198"/>
      <c r="G932" s="197"/>
      <c r="H932" s="358"/>
      <c r="I932" s="390"/>
      <c r="J932" s="390"/>
      <c r="K932" s="390"/>
      <c r="L932" s="42" t="s">
        <v>131</v>
      </c>
      <c r="M932" s="43"/>
      <c r="N932" s="42" t="s">
        <v>129</v>
      </c>
      <c r="O932" s="43"/>
      <c r="P932" s="42" t="s">
        <v>128</v>
      </c>
      <c r="Q932" s="43"/>
      <c r="R932" s="42" t="s">
        <v>127</v>
      </c>
      <c r="S932" s="43"/>
      <c r="T932" s="42" t="s">
        <v>126</v>
      </c>
      <c r="U932" s="43"/>
      <c r="V932" s="42" t="s">
        <v>125</v>
      </c>
      <c r="W932" s="43"/>
      <c r="X932" s="42" t="s">
        <v>124</v>
      </c>
      <c r="Y932" s="43"/>
      <c r="Z932" s="42" t="s">
        <v>123</v>
      </c>
      <c r="AA932" s="43"/>
      <c r="AB932" s="196"/>
      <c r="AC932" s="43"/>
      <c r="AD932" s="196"/>
      <c r="AE932" s="39"/>
      <c r="AF932" s="421"/>
      <c r="AG932" s="421"/>
      <c r="AH932" s="279"/>
      <c r="AI932" s="306"/>
      <c r="AJ932" s="349">
        <f>SUMPRODUCT(LEN($M932:$AA935)-LEN(SUBSTITUTE($M932:$AA935,"A", "")))</f>
        <v>0</v>
      </c>
      <c r="AK932" s="352">
        <f>SUMPRODUCT(LEN($AD932:$AD935)-LEN(SUBSTITUTE($AD932:$AD935,"A", "")))</f>
        <v>0</v>
      </c>
      <c r="AL932" s="335">
        <f>SUMPRODUCT(LEN($AC932:$AC935)-LEN(SUBSTITUTE($AC932:$AC935,"A", "")))</f>
        <v>0</v>
      </c>
      <c r="AM932" s="349">
        <f>SUMPRODUCT(LEN($M932:$AA935)-LEN(SUBSTITUTE($M932:$AA935,"S", "")))</f>
        <v>0</v>
      </c>
      <c r="AN932" s="352">
        <f>SUMPRODUCT(LEN($AD932:$AD935)-LEN(SUBSTITUTE($AD932:$AD935,"S", "")))</f>
        <v>0</v>
      </c>
      <c r="AO932" s="335">
        <f>SUMPRODUCT(LEN($AC932:$AC935)-LEN(SUBSTITUTE($AC932:$AC935,"S", "")))</f>
        <v>0</v>
      </c>
      <c r="AP932" s="349">
        <f>SUMPRODUCT(LEN($M932:$AA935)-LEN(SUBSTITUTE($M932:$AA935,"F", "")))</f>
        <v>0</v>
      </c>
      <c r="AQ932" s="352">
        <f>SUMPRODUCT(LEN($AD932:$AD935)-LEN(SUBSTITUTE($AD932:$AD935,"F", "")))</f>
        <v>0</v>
      </c>
      <c r="AR932" s="335">
        <f>SUMPRODUCT(LEN($AC932:$AC935)-LEN(SUBSTITUTE($AC932:$AC935,"F", "")))</f>
        <v>0</v>
      </c>
      <c r="AS932" s="349">
        <f>SUMPRODUCT(LEN($M932:$AA935)-LEN(SUBSTITUTE($M932:$AA935,"G", "")))</f>
        <v>0</v>
      </c>
      <c r="AT932" s="352">
        <f>SUMPRODUCT(LEN($AD932:$AD935)-LEN(SUBSTITUTE($AD932:$AD935,"G", "")))</f>
        <v>0</v>
      </c>
      <c r="AU932" s="335">
        <f>SUMPRODUCT(LEN($AC932:$AC935)-LEN(SUBSTITUTE($AC932:$AC935,"G", "")))</f>
        <v>0</v>
      </c>
      <c r="AV932" s="349">
        <f>SUMPRODUCT(LEN($L932:$AA935)-LEN(SUBSTITUTE($L932:$AA935,"M", "")))</f>
        <v>0</v>
      </c>
      <c r="AW932" s="362">
        <f>SUMPRODUCT(LEN($AD932:$AD935)-LEN(SUBSTITUTE($AD932:$AD935,"M", "")))</f>
        <v>0</v>
      </c>
      <c r="AX932" s="374">
        <f>SUMPRODUCT(LEN($AC932:$AC935)-LEN(SUBSTITUTE($AC932:$AC935,"M", "")))</f>
        <v>0</v>
      </c>
      <c r="AY932" s="416">
        <f>SUMPRODUCT(LEN($AE932:$AE935)-LEN(SUBSTITUTE($AE932:$AE935,"S", "")))</f>
        <v>0</v>
      </c>
      <c r="AZ932" s="410">
        <f>SUMPRODUCT(LEN($AE932:$AE935)-LEN(SUBSTITUTE($AE932:$AE935,"F", "")))</f>
        <v>0</v>
      </c>
      <c r="BA932" s="410">
        <f>SUMPRODUCT(LEN($AE932:$AE935)-LEN(SUBSTITUTE($AE932:$AE935,"G", "")))</f>
        <v>0</v>
      </c>
      <c r="BB932" s="413">
        <f>SUMPRODUCT(LEN($AE932:$AE935)-LEN(SUBSTITUTE($AE932:$AE935,"M", "")))</f>
        <v>0</v>
      </c>
    </row>
    <row r="933" spans="2:62" ht="28.15" customHeight="1" thickBot="1" x14ac:dyDescent="0.25">
      <c r="B933" s="30"/>
      <c r="C933" s="339"/>
      <c r="D933" s="221"/>
      <c r="E933" s="195"/>
      <c r="F933" s="195"/>
      <c r="G933" s="194"/>
      <c r="H933" s="359"/>
      <c r="I933" s="391"/>
      <c r="J933" s="391"/>
      <c r="K933" s="391"/>
      <c r="L933" s="33" t="s">
        <v>122</v>
      </c>
      <c r="M933" s="55"/>
      <c r="N933" s="33" t="s">
        <v>121</v>
      </c>
      <c r="O933" s="55"/>
      <c r="P933" s="33" t="s">
        <v>120</v>
      </c>
      <c r="Q933" s="55"/>
      <c r="R933" s="33" t="s">
        <v>119</v>
      </c>
      <c r="S933" s="55"/>
      <c r="T933" s="33" t="s">
        <v>118</v>
      </c>
      <c r="U933" s="55"/>
      <c r="V933" s="33" t="s">
        <v>117</v>
      </c>
      <c r="W933" s="55"/>
      <c r="X933" s="33" t="s">
        <v>116</v>
      </c>
      <c r="Y933" s="55"/>
      <c r="Z933" s="33" t="s">
        <v>115</v>
      </c>
      <c r="AA933" s="55"/>
      <c r="AB933" s="193"/>
      <c r="AC933" s="55"/>
      <c r="AD933" s="193"/>
      <c r="AE933" s="22"/>
      <c r="AF933" s="422"/>
      <c r="AG933" s="422"/>
      <c r="AH933" s="278"/>
      <c r="AI933" s="306"/>
      <c r="AJ933" s="379"/>
      <c r="AK933" s="347"/>
      <c r="AL933" s="377"/>
      <c r="AM933" s="379"/>
      <c r="AN933" s="347"/>
      <c r="AO933" s="377"/>
      <c r="AP933" s="379"/>
      <c r="AQ933" s="347"/>
      <c r="AR933" s="377"/>
      <c r="AS933" s="379"/>
      <c r="AT933" s="347"/>
      <c r="AU933" s="377"/>
      <c r="AV933" s="379"/>
      <c r="AW933" s="372"/>
      <c r="AX933" s="375"/>
      <c r="AY933" s="417"/>
      <c r="AZ933" s="411"/>
      <c r="BA933" s="411"/>
      <c r="BB933" s="414"/>
    </row>
    <row r="934" spans="2:62" ht="28.15" customHeight="1" x14ac:dyDescent="0.2">
      <c r="B934" s="30"/>
      <c r="C934" s="340"/>
      <c r="D934" s="218"/>
      <c r="E934" s="192"/>
      <c r="F934" s="192"/>
      <c r="G934" s="191"/>
      <c r="H934" s="360"/>
      <c r="I934" s="392"/>
      <c r="J934" s="392"/>
      <c r="K934" s="392"/>
      <c r="L934" s="25" t="s">
        <v>114</v>
      </c>
      <c r="M934" s="114"/>
      <c r="N934" s="25" t="s">
        <v>112</v>
      </c>
      <c r="O934" s="114"/>
      <c r="P934" s="25" t="s">
        <v>111</v>
      </c>
      <c r="Q934" s="114"/>
      <c r="R934" s="25" t="s">
        <v>110</v>
      </c>
      <c r="S934" s="114"/>
      <c r="T934" s="25" t="s">
        <v>109</v>
      </c>
      <c r="U934" s="114"/>
      <c r="V934" s="25" t="s">
        <v>108</v>
      </c>
      <c r="W934" s="114"/>
      <c r="X934" s="25" t="s">
        <v>107</v>
      </c>
      <c r="Y934" s="114"/>
      <c r="Z934" s="25" t="s">
        <v>106</v>
      </c>
      <c r="AA934" s="114"/>
      <c r="AB934" s="190"/>
      <c r="AC934" s="114"/>
      <c r="AD934" s="190"/>
      <c r="AE934" s="22"/>
      <c r="AF934" s="422"/>
      <c r="AG934" s="422"/>
      <c r="AH934" s="278"/>
      <c r="AI934" s="306"/>
      <c r="AJ934" s="379"/>
      <c r="AK934" s="347"/>
      <c r="AL934" s="377"/>
      <c r="AM934" s="379"/>
      <c r="AN934" s="347"/>
      <c r="AO934" s="377"/>
      <c r="AP934" s="379"/>
      <c r="AQ934" s="347"/>
      <c r="AR934" s="377"/>
      <c r="AS934" s="379"/>
      <c r="AT934" s="347"/>
      <c r="AU934" s="377"/>
      <c r="AV934" s="379"/>
      <c r="AW934" s="372"/>
      <c r="AX934" s="375"/>
      <c r="AY934" s="417"/>
      <c r="AZ934" s="411"/>
      <c r="BA934" s="411"/>
      <c r="BB934" s="414"/>
    </row>
    <row r="935" spans="2:62" ht="28.15" customHeight="1" thickBot="1" x14ac:dyDescent="0.25">
      <c r="B935" s="30"/>
      <c r="C935" s="355"/>
      <c r="D935" s="246"/>
      <c r="E935" s="200"/>
      <c r="F935" s="200"/>
      <c r="G935" s="199"/>
      <c r="H935" s="361"/>
      <c r="I935" s="393"/>
      <c r="J935" s="393"/>
      <c r="K935" s="393"/>
      <c r="L935" s="50" t="s">
        <v>105</v>
      </c>
      <c r="M935" s="51"/>
      <c r="N935" s="50" t="s">
        <v>104</v>
      </c>
      <c r="O935" s="51"/>
      <c r="P935" s="50" t="s">
        <v>103</v>
      </c>
      <c r="Q935" s="51"/>
      <c r="R935" s="50" t="s">
        <v>102</v>
      </c>
      <c r="S935" s="51"/>
      <c r="T935" s="50">
        <v>20</v>
      </c>
      <c r="U935" s="51"/>
      <c r="V935" s="50" t="s">
        <v>101</v>
      </c>
      <c r="W935" s="51"/>
      <c r="X935" s="50" t="s">
        <v>100</v>
      </c>
      <c r="Y935" s="51"/>
      <c r="Z935" s="50" t="s">
        <v>99</v>
      </c>
      <c r="AA935" s="51"/>
      <c r="AB935" s="187"/>
      <c r="AC935" s="51"/>
      <c r="AD935" s="187"/>
      <c r="AE935" s="48"/>
      <c r="AF935" s="424"/>
      <c r="AG935" s="424"/>
      <c r="AH935" s="280"/>
      <c r="AI935" s="306"/>
      <c r="AJ935" s="380"/>
      <c r="AK935" s="381"/>
      <c r="AL935" s="378"/>
      <c r="AM935" s="380"/>
      <c r="AN935" s="381"/>
      <c r="AO935" s="378"/>
      <c r="AP935" s="380"/>
      <c r="AQ935" s="381"/>
      <c r="AR935" s="378"/>
      <c r="AS935" s="380"/>
      <c r="AT935" s="381"/>
      <c r="AU935" s="378"/>
      <c r="AV935" s="380"/>
      <c r="AW935" s="373"/>
      <c r="AX935" s="376"/>
      <c r="AY935" s="418"/>
      <c r="AZ935" s="412"/>
      <c r="BA935" s="412"/>
      <c r="BB935" s="415"/>
    </row>
    <row r="936" spans="2:62" ht="28.15" customHeight="1" x14ac:dyDescent="0.2">
      <c r="B936" s="30"/>
      <c r="C936" s="338">
        <v>3</v>
      </c>
      <c r="D936" s="212"/>
      <c r="E936" s="198"/>
      <c r="F936" s="198"/>
      <c r="G936" s="197"/>
      <c r="H936" s="358"/>
      <c r="I936" s="390"/>
      <c r="J936" s="390"/>
      <c r="K936" s="390"/>
      <c r="L936" s="42" t="s">
        <v>131</v>
      </c>
      <c r="M936" s="43"/>
      <c r="N936" s="42" t="s">
        <v>129</v>
      </c>
      <c r="O936" s="43"/>
      <c r="P936" s="42" t="s">
        <v>128</v>
      </c>
      <c r="Q936" s="43"/>
      <c r="R936" s="42" t="s">
        <v>127</v>
      </c>
      <c r="S936" s="43"/>
      <c r="T936" s="42" t="s">
        <v>126</v>
      </c>
      <c r="U936" s="43"/>
      <c r="V936" s="42" t="s">
        <v>125</v>
      </c>
      <c r="W936" s="43"/>
      <c r="X936" s="42" t="s">
        <v>124</v>
      </c>
      <c r="Y936" s="43"/>
      <c r="Z936" s="42" t="s">
        <v>123</v>
      </c>
      <c r="AA936" s="43"/>
      <c r="AB936" s="196"/>
      <c r="AC936" s="43"/>
      <c r="AD936" s="196"/>
      <c r="AE936" s="39"/>
      <c r="AF936" s="421"/>
      <c r="AG936" s="421"/>
      <c r="AH936" s="279"/>
      <c r="AI936" s="306"/>
      <c r="AJ936" s="349">
        <f>SUMPRODUCT(LEN($M936:$AA939)-LEN(SUBSTITUTE($M936:$AA939,"A", "")))</f>
        <v>0</v>
      </c>
      <c r="AK936" s="352">
        <f>SUMPRODUCT(LEN($AD936:$AD939)-LEN(SUBSTITUTE($AD936:$AD939,"A", "")))</f>
        <v>0</v>
      </c>
      <c r="AL936" s="335">
        <f>SUMPRODUCT(LEN($AC936:$AC939)-LEN(SUBSTITUTE($AC936:$AC939,"A", "")))</f>
        <v>0</v>
      </c>
      <c r="AM936" s="349">
        <f>SUMPRODUCT(LEN($M936:$AA939)-LEN(SUBSTITUTE($M936:$AA939,"S", "")))</f>
        <v>0</v>
      </c>
      <c r="AN936" s="352">
        <f>SUMPRODUCT(LEN($AD936:$AD939)-LEN(SUBSTITUTE($AD936:$AD939,"S", "")))</f>
        <v>0</v>
      </c>
      <c r="AO936" s="335">
        <f>SUMPRODUCT(LEN($AC936:$AC939)-LEN(SUBSTITUTE($AC936:$AC939,"S", "")))</f>
        <v>0</v>
      </c>
      <c r="AP936" s="349">
        <f>SUMPRODUCT(LEN($M936:$AA939)-LEN(SUBSTITUTE($M936:$AA939,"F", "")))</f>
        <v>0</v>
      </c>
      <c r="AQ936" s="352">
        <f>SUMPRODUCT(LEN($AD936:$AD939)-LEN(SUBSTITUTE($AD936:$AD939,"F", "")))</f>
        <v>0</v>
      </c>
      <c r="AR936" s="335">
        <f>SUMPRODUCT(LEN($AC936:$AC939)-LEN(SUBSTITUTE($AC936:$AC939,"F", "")))</f>
        <v>0</v>
      </c>
      <c r="AS936" s="349">
        <f>SUMPRODUCT(LEN($M936:$AA939)-LEN(SUBSTITUTE($M936:$AA939,"G", "")))</f>
        <v>0</v>
      </c>
      <c r="AT936" s="352">
        <f>SUMPRODUCT(LEN($AD936:$AD939)-LEN(SUBSTITUTE($AD936:$AD939,"G", "")))</f>
        <v>0</v>
      </c>
      <c r="AU936" s="335">
        <f>SUMPRODUCT(LEN($AC936:$AC939)-LEN(SUBSTITUTE($AC936:$AC939,"G", "")))</f>
        <v>0</v>
      </c>
      <c r="AV936" s="349">
        <f>SUMPRODUCT(LEN($L936:$AA939)-LEN(SUBSTITUTE($L936:$AA939,"M", "")))</f>
        <v>0</v>
      </c>
      <c r="AW936" s="362">
        <f>SUMPRODUCT(LEN($AD936:$AD939)-LEN(SUBSTITUTE($AD936:$AD939,"M", "")))</f>
        <v>0</v>
      </c>
      <c r="AX936" s="374">
        <f>SUMPRODUCT(LEN($AC936:$AC939)-LEN(SUBSTITUTE($AC936:$AC939,"M", "")))</f>
        <v>0</v>
      </c>
      <c r="AY936" s="416">
        <f>SUMPRODUCT(LEN($AE936:$AE939)-LEN(SUBSTITUTE($AE936:$AE939,"S", "")))</f>
        <v>0</v>
      </c>
      <c r="AZ936" s="410">
        <f>SUMPRODUCT(LEN($AE936:$AE939)-LEN(SUBSTITUTE($AE936:$AE939,"F", "")))</f>
        <v>0</v>
      </c>
      <c r="BA936" s="410">
        <f>SUMPRODUCT(LEN($AE936:$AE939)-LEN(SUBSTITUTE($AE936:$AE939,"G", "")))</f>
        <v>0</v>
      </c>
      <c r="BB936" s="413">
        <f>SUMPRODUCT(LEN($AE936:$AE939)-LEN(SUBSTITUTE($AE936:$AE939,"M", "")))</f>
        <v>0</v>
      </c>
    </row>
    <row r="937" spans="2:62" ht="28.15" customHeight="1" thickBot="1" x14ac:dyDescent="0.25">
      <c r="B937" s="30"/>
      <c r="C937" s="339"/>
      <c r="D937" s="221"/>
      <c r="E937" s="195"/>
      <c r="F937" s="195"/>
      <c r="G937" s="194"/>
      <c r="H937" s="359"/>
      <c r="I937" s="391"/>
      <c r="J937" s="391"/>
      <c r="K937" s="391"/>
      <c r="L937" s="33" t="s">
        <v>122</v>
      </c>
      <c r="M937" s="55"/>
      <c r="N937" s="33" t="s">
        <v>121</v>
      </c>
      <c r="O937" s="55"/>
      <c r="P937" s="33" t="s">
        <v>120</v>
      </c>
      <c r="Q937" s="55"/>
      <c r="R937" s="33" t="s">
        <v>119</v>
      </c>
      <c r="S937" s="55"/>
      <c r="T937" s="33" t="s">
        <v>118</v>
      </c>
      <c r="U937" s="55"/>
      <c r="V937" s="33" t="s">
        <v>117</v>
      </c>
      <c r="W937" s="55"/>
      <c r="X937" s="33" t="s">
        <v>116</v>
      </c>
      <c r="Y937" s="55"/>
      <c r="Z937" s="33" t="s">
        <v>115</v>
      </c>
      <c r="AA937" s="55"/>
      <c r="AB937" s="193"/>
      <c r="AC937" s="55"/>
      <c r="AD937" s="193"/>
      <c r="AE937" s="22"/>
      <c r="AF937" s="422"/>
      <c r="AG937" s="422"/>
      <c r="AH937" s="278"/>
      <c r="AI937" s="306"/>
      <c r="AJ937" s="379"/>
      <c r="AK937" s="347"/>
      <c r="AL937" s="377"/>
      <c r="AM937" s="379"/>
      <c r="AN937" s="347"/>
      <c r="AO937" s="377"/>
      <c r="AP937" s="379"/>
      <c r="AQ937" s="347"/>
      <c r="AR937" s="377"/>
      <c r="AS937" s="379"/>
      <c r="AT937" s="347"/>
      <c r="AU937" s="377"/>
      <c r="AV937" s="379"/>
      <c r="AW937" s="372"/>
      <c r="AX937" s="375"/>
      <c r="AY937" s="417"/>
      <c r="AZ937" s="411"/>
      <c r="BA937" s="411"/>
      <c r="BB937" s="414"/>
    </row>
    <row r="938" spans="2:62" ht="28.15" customHeight="1" x14ac:dyDescent="0.2">
      <c r="B938" s="30"/>
      <c r="C938" s="340"/>
      <c r="D938" s="218"/>
      <c r="E938" s="192"/>
      <c r="F938" s="192"/>
      <c r="G938" s="191"/>
      <c r="H938" s="360"/>
      <c r="I938" s="392"/>
      <c r="J938" s="392"/>
      <c r="K938" s="392"/>
      <c r="L938" s="25" t="s">
        <v>114</v>
      </c>
      <c r="M938" s="114"/>
      <c r="N938" s="25" t="s">
        <v>112</v>
      </c>
      <c r="O938" s="114"/>
      <c r="P938" s="25" t="s">
        <v>111</v>
      </c>
      <c r="Q938" s="114"/>
      <c r="R938" s="25" t="s">
        <v>110</v>
      </c>
      <c r="S938" s="114"/>
      <c r="T938" s="25" t="s">
        <v>109</v>
      </c>
      <c r="U938" s="114"/>
      <c r="V938" s="25" t="s">
        <v>108</v>
      </c>
      <c r="W938" s="114"/>
      <c r="X938" s="25" t="s">
        <v>107</v>
      </c>
      <c r="Y938" s="114"/>
      <c r="Z938" s="25" t="s">
        <v>106</v>
      </c>
      <c r="AA938" s="114"/>
      <c r="AB938" s="190"/>
      <c r="AC938" s="114"/>
      <c r="AD938" s="190"/>
      <c r="AE938" s="22"/>
      <c r="AF938" s="422"/>
      <c r="AG938" s="422"/>
      <c r="AH938" s="278"/>
      <c r="AI938" s="306"/>
      <c r="AJ938" s="379"/>
      <c r="AK938" s="347"/>
      <c r="AL938" s="377"/>
      <c r="AM938" s="379"/>
      <c r="AN938" s="347"/>
      <c r="AO938" s="377"/>
      <c r="AP938" s="379"/>
      <c r="AQ938" s="347"/>
      <c r="AR938" s="377"/>
      <c r="AS938" s="379"/>
      <c r="AT938" s="347"/>
      <c r="AU938" s="377"/>
      <c r="AV938" s="379"/>
      <c r="AW938" s="372"/>
      <c r="AX938" s="375"/>
      <c r="AY938" s="417"/>
      <c r="AZ938" s="411"/>
      <c r="BA938" s="411"/>
      <c r="BB938" s="414"/>
    </row>
    <row r="939" spans="2:62" ht="28.15" customHeight="1" thickBot="1" x14ac:dyDescent="0.25">
      <c r="B939" s="20"/>
      <c r="C939" s="341"/>
      <c r="D939" s="215"/>
      <c r="E939" s="189"/>
      <c r="F939" s="189"/>
      <c r="G939" s="188"/>
      <c r="H939" s="361"/>
      <c r="I939" s="394"/>
      <c r="J939" s="394"/>
      <c r="K939" s="394"/>
      <c r="L939" s="15" t="s">
        <v>105</v>
      </c>
      <c r="M939" s="16"/>
      <c r="N939" s="15" t="s">
        <v>104</v>
      </c>
      <c r="O939" s="16"/>
      <c r="P939" s="15" t="s">
        <v>103</v>
      </c>
      <c r="Q939" s="16"/>
      <c r="R939" s="15" t="s">
        <v>102</v>
      </c>
      <c r="S939" s="16"/>
      <c r="T939" s="15">
        <v>20</v>
      </c>
      <c r="U939" s="16"/>
      <c r="V939" s="15" t="s">
        <v>101</v>
      </c>
      <c r="W939" s="16"/>
      <c r="X939" s="15" t="s">
        <v>100</v>
      </c>
      <c r="Y939" s="16"/>
      <c r="Z939" s="15" t="s">
        <v>99</v>
      </c>
      <c r="AA939" s="16"/>
      <c r="AB939" s="187"/>
      <c r="AC939" s="16"/>
      <c r="AD939" s="186"/>
      <c r="AE939" s="11"/>
      <c r="AF939" s="423"/>
      <c r="AG939" s="423"/>
      <c r="AH939" s="277"/>
      <c r="AI939" s="306"/>
      <c r="AJ939" s="380"/>
      <c r="AK939" s="381"/>
      <c r="AL939" s="378"/>
      <c r="AM939" s="380"/>
      <c r="AN939" s="381"/>
      <c r="AO939" s="378"/>
      <c r="AP939" s="380"/>
      <c r="AQ939" s="381"/>
      <c r="AR939" s="378"/>
      <c r="AS939" s="380"/>
      <c r="AT939" s="381"/>
      <c r="AU939" s="378"/>
      <c r="AV939" s="380"/>
      <c r="AW939" s="373"/>
      <c r="AX939" s="376"/>
      <c r="AY939" s="418"/>
      <c r="AZ939" s="412"/>
      <c r="BA939" s="412"/>
      <c r="BB939" s="415"/>
    </row>
    <row r="940" spans="2:62" ht="85.9" customHeight="1" thickTop="1" thickBot="1" x14ac:dyDescent="0.35">
      <c r="B940" s="113" t="s">
        <v>173</v>
      </c>
      <c r="C940" s="103" t="s">
        <v>172</v>
      </c>
      <c r="D940" s="108" t="s">
        <v>171</v>
      </c>
      <c r="E940" s="211" t="s">
        <v>170</v>
      </c>
      <c r="F940" s="210"/>
      <c r="G940" s="209"/>
      <c r="H940" s="109" t="s">
        <v>169</v>
      </c>
      <c r="I940" s="108" t="s">
        <v>96</v>
      </c>
      <c r="J940" s="108" t="s">
        <v>168</v>
      </c>
      <c r="K940" s="108" t="s">
        <v>97</v>
      </c>
      <c r="L940" s="365" t="s">
        <v>167</v>
      </c>
      <c r="M940" s="366"/>
      <c r="N940" s="365" t="s">
        <v>166</v>
      </c>
      <c r="O940" s="366"/>
      <c r="P940" s="365" t="s">
        <v>166</v>
      </c>
      <c r="Q940" s="367"/>
      <c r="R940" s="365" t="s">
        <v>166</v>
      </c>
      <c r="S940" s="367"/>
      <c r="T940" s="365" t="s">
        <v>166</v>
      </c>
      <c r="U940" s="367"/>
      <c r="V940" s="365" t="s">
        <v>166</v>
      </c>
      <c r="W940" s="367"/>
      <c r="X940" s="365" t="s">
        <v>166</v>
      </c>
      <c r="Y940" s="367"/>
      <c r="Z940" s="365" t="s">
        <v>166</v>
      </c>
      <c r="AA940" s="367"/>
      <c r="AB940" s="368" t="s">
        <v>165</v>
      </c>
      <c r="AC940" s="367"/>
      <c r="AD940" s="109" t="s">
        <v>164</v>
      </c>
      <c r="AE940" s="109" t="s">
        <v>163</v>
      </c>
      <c r="AF940" s="108" t="s">
        <v>162</v>
      </c>
      <c r="AG940" s="108" t="s">
        <v>161</v>
      </c>
      <c r="AH940" s="286" t="s">
        <v>160</v>
      </c>
      <c r="AI940" s="293"/>
      <c r="AJ940" s="104" t="s">
        <v>159</v>
      </c>
      <c r="AK940" s="103" t="s">
        <v>158</v>
      </c>
      <c r="AL940" s="102" t="s">
        <v>157</v>
      </c>
      <c r="AM940" s="104" t="s">
        <v>156</v>
      </c>
      <c r="AN940" s="103" t="s">
        <v>155</v>
      </c>
      <c r="AO940" s="102" t="s">
        <v>154</v>
      </c>
      <c r="AP940" s="104" t="s">
        <v>153</v>
      </c>
      <c r="AQ940" s="103" t="s">
        <v>152</v>
      </c>
      <c r="AR940" s="105" t="s">
        <v>151</v>
      </c>
      <c r="AS940" s="104" t="s">
        <v>150</v>
      </c>
      <c r="AT940" s="103" t="s">
        <v>149</v>
      </c>
      <c r="AU940" s="102" t="s">
        <v>148</v>
      </c>
      <c r="AV940" s="104" t="s">
        <v>147</v>
      </c>
      <c r="AW940" s="103" t="s">
        <v>146</v>
      </c>
      <c r="AX940" s="102" t="s">
        <v>145</v>
      </c>
      <c r="AY940" s="101" t="s">
        <v>144</v>
      </c>
      <c r="AZ940" s="100" t="s">
        <v>143</v>
      </c>
      <c r="BA940" s="100" t="s">
        <v>142</v>
      </c>
      <c r="BB940" s="99" t="s">
        <v>141</v>
      </c>
    </row>
    <row r="941" spans="2:62" ht="48" thickBot="1" x14ac:dyDescent="0.3">
      <c r="B941" s="98" t="s">
        <v>174</v>
      </c>
      <c r="C941" s="97"/>
      <c r="D941" s="208">
        <v>245</v>
      </c>
      <c r="E941" s="425">
        <v>4839.51</v>
      </c>
      <c r="F941" s="426"/>
      <c r="G941" s="427"/>
      <c r="H941" s="95" t="s">
        <v>139</v>
      </c>
      <c r="I941" s="94"/>
      <c r="J941" s="94"/>
      <c r="K941" s="93"/>
      <c r="L941" s="92"/>
      <c r="M941" s="88"/>
      <c r="N941" s="92"/>
      <c r="O941" s="88"/>
      <c r="P941" s="92"/>
      <c r="Q941" s="88"/>
      <c r="R941" s="92"/>
      <c r="S941" s="88"/>
      <c r="T941" s="92"/>
      <c r="U941" s="88"/>
      <c r="V941" s="92"/>
      <c r="W941" s="88"/>
      <c r="X941" s="92"/>
      <c r="Y941" s="88"/>
      <c r="Z941" s="92"/>
      <c r="AA941" s="207"/>
      <c r="AB941" s="90" t="s">
        <v>138</v>
      </c>
      <c r="AC941" s="88"/>
      <c r="AD941" s="88"/>
      <c r="AE941" s="88"/>
      <c r="AF941" s="87"/>
      <c r="AG941" s="87"/>
      <c r="AH941" s="285"/>
      <c r="AI941" s="66" t="s">
        <v>137</v>
      </c>
      <c r="AJ941" s="85">
        <f t="shared" ref="AJ941:BB941" si="124">SUM(AJ943:AJ954)</f>
        <v>36</v>
      </c>
      <c r="AK941" s="84">
        <f t="shared" si="124"/>
        <v>5</v>
      </c>
      <c r="AL941" s="83">
        <f t="shared" si="124"/>
        <v>0</v>
      </c>
      <c r="AM941" s="85">
        <f t="shared" si="124"/>
        <v>8</v>
      </c>
      <c r="AN941" s="84">
        <f t="shared" si="124"/>
        <v>0</v>
      </c>
      <c r="AO941" s="83">
        <f t="shared" si="124"/>
        <v>0</v>
      </c>
      <c r="AP941" s="85">
        <f t="shared" si="124"/>
        <v>1</v>
      </c>
      <c r="AQ941" s="84">
        <f t="shared" si="124"/>
        <v>0</v>
      </c>
      <c r="AR941" s="83">
        <f t="shared" si="124"/>
        <v>0</v>
      </c>
      <c r="AS941" s="85">
        <f t="shared" si="124"/>
        <v>13</v>
      </c>
      <c r="AT941" s="84">
        <f t="shared" si="124"/>
        <v>4</v>
      </c>
      <c r="AU941" s="83">
        <f t="shared" si="124"/>
        <v>0</v>
      </c>
      <c r="AV941" s="85">
        <f t="shared" si="124"/>
        <v>4</v>
      </c>
      <c r="AW941" s="84">
        <f t="shared" si="124"/>
        <v>0</v>
      </c>
      <c r="AX941" s="83">
        <f t="shared" si="124"/>
        <v>0</v>
      </c>
      <c r="AY941" s="82">
        <f t="shared" si="124"/>
        <v>0</v>
      </c>
      <c r="AZ941" s="81">
        <f t="shared" si="124"/>
        <v>0</v>
      </c>
      <c r="BA941" s="81">
        <f t="shared" si="124"/>
        <v>0</v>
      </c>
      <c r="BB941" s="80">
        <f t="shared" si="124"/>
        <v>0</v>
      </c>
      <c r="BC941" s="79" t="s">
        <v>136</v>
      </c>
      <c r="BF941" s="5">
        <f>SUM(AJ941:AL941)/$BG$5</f>
        <v>41</v>
      </c>
      <c r="BG941" s="5">
        <f>SUM(AM941:AO941,AY941)/$BG$5</f>
        <v>8</v>
      </c>
      <c r="BH941" s="5">
        <f>SUM(AP941:AR941,AZ941)/$BG$5</f>
        <v>1</v>
      </c>
      <c r="BI941" s="5">
        <f>SUM(AS941:AU941,BA941)/$BG$5</f>
        <v>17</v>
      </c>
      <c r="BJ941" s="5">
        <f>SUM(AV941:AX941,BB941)/$BG$5</f>
        <v>4</v>
      </c>
    </row>
    <row r="942" spans="2:62" ht="37.5" thickBot="1" x14ac:dyDescent="0.3">
      <c r="B942" s="78"/>
      <c r="C942" s="77"/>
      <c r="D942" s="206"/>
      <c r="E942" s="205"/>
      <c r="F942" s="205"/>
      <c r="G942" s="204"/>
      <c r="H942" s="73"/>
      <c r="I942" s="70"/>
      <c r="J942" s="70"/>
      <c r="K942" s="72"/>
      <c r="L942" s="70"/>
      <c r="M942" s="69"/>
      <c r="N942" s="70"/>
      <c r="O942" s="69"/>
      <c r="P942" s="70"/>
      <c r="Q942" s="69"/>
      <c r="R942" s="70"/>
      <c r="S942" s="69"/>
      <c r="T942" s="70"/>
      <c r="U942" s="69"/>
      <c r="V942" s="70"/>
      <c r="W942" s="69"/>
      <c r="X942" s="70"/>
      <c r="Y942" s="69"/>
      <c r="Z942" s="70"/>
      <c r="AA942" s="69"/>
      <c r="AB942" s="71"/>
      <c r="AC942" s="69"/>
      <c r="AD942" s="69"/>
      <c r="AE942" s="69"/>
      <c r="AF942" s="68"/>
      <c r="AG942" s="68"/>
      <c r="AH942" s="285"/>
      <c r="AI942" s="66" t="s">
        <v>135</v>
      </c>
      <c r="AJ942" s="65">
        <f t="shared" ref="AJ942:BB942" si="125">AJ941/3</f>
        <v>12</v>
      </c>
      <c r="AK942" s="64">
        <f t="shared" si="125"/>
        <v>1.6666666666666667</v>
      </c>
      <c r="AL942" s="63">
        <f t="shared" si="125"/>
        <v>0</v>
      </c>
      <c r="AM942" s="65">
        <f t="shared" si="125"/>
        <v>2.6666666666666665</v>
      </c>
      <c r="AN942" s="64">
        <f t="shared" si="125"/>
        <v>0</v>
      </c>
      <c r="AO942" s="63">
        <f t="shared" si="125"/>
        <v>0</v>
      </c>
      <c r="AP942" s="65">
        <f t="shared" si="125"/>
        <v>0.33333333333333331</v>
      </c>
      <c r="AQ942" s="64">
        <f t="shared" si="125"/>
        <v>0</v>
      </c>
      <c r="AR942" s="63">
        <f t="shared" si="125"/>
        <v>0</v>
      </c>
      <c r="AS942" s="65">
        <f t="shared" si="125"/>
        <v>4.333333333333333</v>
      </c>
      <c r="AT942" s="64">
        <f t="shared" si="125"/>
        <v>1.3333333333333333</v>
      </c>
      <c r="AU942" s="63">
        <f t="shared" si="125"/>
        <v>0</v>
      </c>
      <c r="AV942" s="65">
        <f t="shared" si="125"/>
        <v>1.3333333333333333</v>
      </c>
      <c r="AW942" s="64">
        <f t="shared" si="125"/>
        <v>0</v>
      </c>
      <c r="AX942" s="63">
        <f t="shared" si="125"/>
        <v>0</v>
      </c>
      <c r="AY942" s="62">
        <f t="shared" si="125"/>
        <v>0</v>
      </c>
      <c r="AZ942" s="61">
        <f t="shared" si="125"/>
        <v>0</v>
      </c>
      <c r="BA942" s="61">
        <f t="shared" si="125"/>
        <v>0</v>
      </c>
      <c r="BB942" s="60">
        <f t="shared" si="125"/>
        <v>0</v>
      </c>
      <c r="BC942" s="59" t="s">
        <v>134</v>
      </c>
    </row>
    <row r="943" spans="2:62" ht="28.15" customHeight="1" x14ac:dyDescent="0.2">
      <c r="B943" s="30"/>
      <c r="C943" s="338">
        <v>1</v>
      </c>
      <c r="D943" s="212"/>
      <c r="E943" s="198"/>
      <c r="F943" s="198"/>
      <c r="G943" s="197"/>
      <c r="H943" s="358" t="s">
        <v>133</v>
      </c>
      <c r="I943" s="390">
        <v>97</v>
      </c>
      <c r="J943" s="390">
        <v>29</v>
      </c>
      <c r="K943" s="390">
        <v>6</v>
      </c>
      <c r="L943" s="42" t="s">
        <v>131</v>
      </c>
      <c r="M943" s="43" t="s">
        <v>1329</v>
      </c>
      <c r="N943" s="42" t="s">
        <v>129</v>
      </c>
      <c r="O943" s="43" t="s">
        <v>1562</v>
      </c>
      <c r="P943" s="42" t="s">
        <v>128</v>
      </c>
      <c r="Q943" s="43" t="s">
        <v>458</v>
      </c>
      <c r="R943" s="42" t="s">
        <v>127</v>
      </c>
      <c r="S943" s="43" t="s">
        <v>459</v>
      </c>
      <c r="T943" s="42" t="s">
        <v>126</v>
      </c>
      <c r="U943" s="43" t="s">
        <v>744</v>
      </c>
      <c r="V943" s="42" t="s">
        <v>125</v>
      </c>
      <c r="W943" s="43" t="s">
        <v>130</v>
      </c>
      <c r="X943" s="42" t="s">
        <v>124</v>
      </c>
      <c r="Y943" s="43"/>
      <c r="Z943" s="42" t="s">
        <v>123</v>
      </c>
      <c r="AA943" s="43"/>
      <c r="AB943" s="196"/>
      <c r="AC943" s="43"/>
      <c r="AD943" s="196" t="s">
        <v>467</v>
      </c>
      <c r="AE943" s="58"/>
      <c r="AF943" s="421"/>
      <c r="AG943" s="421"/>
      <c r="AH943" s="279"/>
      <c r="AI943" s="306"/>
      <c r="AJ943" s="349">
        <f>SUMPRODUCT(LEN($M943:$AA946)-LEN(SUBSTITUTE($M943:$AA946,"A", "")))</f>
        <v>36</v>
      </c>
      <c r="AK943" s="352">
        <f>SUMPRODUCT(LEN($AD943:$AD946)-LEN(SUBSTITUTE($AD943:$AD946,"A", "")))</f>
        <v>5</v>
      </c>
      <c r="AL943" s="335">
        <f>SUMPRODUCT(LEN($AC943:$AC946)-LEN(SUBSTITUTE($AC943:$AC946,"A", "")))</f>
        <v>0</v>
      </c>
      <c r="AM943" s="349">
        <f>SUMPRODUCT(LEN($M943:$AA946)-LEN(SUBSTITUTE($M943:$AA946,"S", "")))</f>
        <v>8</v>
      </c>
      <c r="AN943" s="352">
        <f>SUMPRODUCT(LEN($AD943:$AD946)-LEN(SUBSTITUTE($AD943:$AD946,"S", "")))</f>
        <v>0</v>
      </c>
      <c r="AO943" s="335">
        <f>SUMPRODUCT(LEN($AC943:$AC946)-LEN(SUBSTITUTE($AC943:$AC946,"S", "")))</f>
        <v>0</v>
      </c>
      <c r="AP943" s="349">
        <f>SUMPRODUCT(LEN($M943:$AA946)-LEN(SUBSTITUTE($M943:$AA946,"F", "")))</f>
        <v>1</v>
      </c>
      <c r="AQ943" s="352">
        <f>SUMPRODUCT(LEN($AD943:$AD946)-LEN(SUBSTITUTE($AD943:$AD946,"F", "")))</f>
        <v>0</v>
      </c>
      <c r="AR943" s="335">
        <f>SUMPRODUCT(LEN($AC943:$AC946)-LEN(SUBSTITUTE($AC943:$AC946,"F", "")))</f>
        <v>0</v>
      </c>
      <c r="AS943" s="349">
        <f>SUMPRODUCT(LEN($M943:$AA946)-LEN(SUBSTITUTE($M943:$AA946,"G", "")))</f>
        <v>13</v>
      </c>
      <c r="AT943" s="352">
        <f>SUMPRODUCT(LEN($AD943:$AD946)-LEN(SUBSTITUTE($AD943:$AD946,"G", "")))</f>
        <v>4</v>
      </c>
      <c r="AU943" s="335">
        <f>SUMPRODUCT(LEN($AC943:$AC946)-LEN(SUBSTITUTE($AC943:$AC946,"G", "")))</f>
        <v>0</v>
      </c>
      <c r="AV943" s="349">
        <f>SUMPRODUCT(LEN($L943:$AA946)-LEN(SUBSTITUTE($L943:$AA946,"M", "")))</f>
        <v>4</v>
      </c>
      <c r="AW943" s="362">
        <f>SUMPRODUCT(LEN($AD943:$AD946)-LEN(SUBSTITUTE($AD943:$AD946,"M", "")))</f>
        <v>0</v>
      </c>
      <c r="AX943" s="374">
        <f>SUMPRODUCT(LEN($AC943:$AC946)-LEN(SUBSTITUTE($AC943:$AC946,"M", "")))</f>
        <v>0</v>
      </c>
      <c r="AY943" s="416">
        <f>SUMPRODUCT(LEN($AE943:$AE946)-LEN(SUBSTITUTE($AE943:$AE946,"S", "")))</f>
        <v>0</v>
      </c>
      <c r="AZ943" s="410">
        <f>SUMPRODUCT(LEN($AE943:$AE946)-LEN(SUBSTITUTE($AE943:$AE946,"F", "")))</f>
        <v>0</v>
      </c>
      <c r="BA943" s="410">
        <f>SUMPRODUCT(LEN($AE943:$AE946)-LEN(SUBSTITUTE($AE943:$AE946,"G", "")))</f>
        <v>0</v>
      </c>
      <c r="BB943" s="413">
        <f>SUMPRODUCT(LEN($AE943:$AE946)-LEN(SUBSTITUTE($AE943:$AE946,"M", "")))</f>
        <v>0</v>
      </c>
    </row>
    <row r="944" spans="2:62" ht="28.15" customHeight="1" thickBot="1" x14ac:dyDescent="0.25">
      <c r="B944" s="30"/>
      <c r="C944" s="339"/>
      <c r="D944" s="221"/>
      <c r="E944" s="195"/>
      <c r="F944" s="195"/>
      <c r="G944" s="194"/>
      <c r="H944" s="359"/>
      <c r="I944" s="391"/>
      <c r="J944" s="391"/>
      <c r="K944" s="391"/>
      <c r="L944" s="33" t="s">
        <v>122</v>
      </c>
      <c r="M944" s="55" t="s">
        <v>1269</v>
      </c>
      <c r="N944" s="33" t="s">
        <v>121</v>
      </c>
      <c r="O944" s="55" t="s">
        <v>357</v>
      </c>
      <c r="P944" s="33" t="s">
        <v>120</v>
      </c>
      <c r="Q944" s="55" t="s">
        <v>493</v>
      </c>
      <c r="R944" s="33" t="s">
        <v>119</v>
      </c>
      <c r="S944" s="55" t="s">
        <v>714</v>
      </c>
      <c r="T944" s="33" t="s">
        <v>118</v>
      </c>
      <c r="U944" s="55" t="s">
        <v>542</v>
      </c>
      <c r="V944" s="33" t="s">
        <v>117</v>
      </c>
      <c r="W944" s="55" t="s">
        <v>130</v>
      </c>
      <c r="X944" s="33" t="s">
        <v>116</v>
      </c>
      <c r="Y944" s="55"/>
      <c r="Z944" s="33" t="s">
        <v>115</v>
      </c>
      <c r="AA944" s="55"/>
      <c r="AB944" s="193"/>
      <c r="AC944" s="55"/>
      <c r="AD944" s="193" t="s">
        <v>1561</v>
      </c>
      <c r="AE944" s="57"/>
      <c r="AF944" s="422"/>
      <c r="AG944" s="422"/>
      <c r="AH944" s="278"/>
      <c r="AI944" s="306"/>
      <c r="AJ944" s="379"/>
      <c r="AK944" s="347"/>
      <c r="AL944" s="377"/>
      <c r="AM944" s="379"/>
      <c r="AN944" s="347"/>
      <c r="AO944" s="377"/>
      <c r="AP944" s="379"/>
      <c r="AQ944" s="347"/>
      <c r="AR944" s="377"/>
      <c r="AS944" s="379"/>
      <c r="AT944" s="347"/>
      <c r="AU944" s="377"/>
      <c r="AV944" s="379"/>
      <c r="AW944" s="372"/>
      <c r="AX944" s="375"/>
      <c r="AY944" s="417"/>
      <c r="AZ944" s="411"/>
      <c r="BA944" s="411"/>
      <c r="BB944" s="414"/>
    </row>
    <row r="945" spans="2:62" ht="28.15" customHeight="1" x14ac:dyDescent="0.2">
      <c r="B945" s="30"/>
      <c r="C945" s="340"/>
      <c r="D945" s="218"/>
      <c r="E945" s="192"/>
      <c r="F945" s="192"/>
      <c r="G945" s="191"/>
      <c r="H945" s="360">
        <v>246</v>
      </c>
      <c r="I945" s="392"/>
      <c r="J945" s="392"/>
      <c r="K945" s="392"/>
      <c r="L945" s="25" t="s">
        <v>114</v>
      </c>
      <c r="M945" s="114" t="s">
        <v>458</v>
      </c>
      <c r="N945" s="25" t="s">
        <v>112</v>
      </c>
      <c r="O945" s="114" t="s">
        <v>1560</v>
      </c>
      <c r="P945" s="25" t="s">
        <v>111</v>
      </c>
      <c r="Q945" s="114" t="s">
        <v>684</v>
      </c>
      <c r="R945" s="25" t="s">
        <v>110</v>
      </c>
      <c r="S945" s="114" t="s">
        <v>467</v>
      </c>
      <c r="T945" s="25" t="s">
        <v>109</v>
      </c>
      <c r="U945" s="114" t="s">
        <v>496</v>
      </c>
      <c r="V945" s="25" t="s">
        <v>108</v>
      </c>
      <c r="W945" s="114" t="s">
        <v>130</v>
      </c>
      <c r="X945" s="25" t="s">
        <v>107</v>
      </c>
      <c r="Y945" s="114"/>
      <c r="Z945" s="25" t="s">
        <v>106</v>
      </c>
      <c r="AA945" s="114"/>
      <c r="AB945" s="190"/>
      <c r="AC945" s="114"/>
      <c r="AD945" s="190"/>
      <c r="AE945" s="57"/>
      <c r="AF945" s="422"/>
      <c r="AG945" s="422"/>
      <c r="AH945" s="278"/>
      <c r="AI945" s="306"/>
      <c r="AJ945" s="379"/>
      <c r="AK945" s="347"/>
      <c r="AL945" s="377"/>
      <c r="AM945" s="379"/>
      <c r="AN945" s="347"/>
      <c r="AO945" s="377"/>
      <c r="AP945" s="379"/>
      <c r="AQ945" s="347"/>
      <c r="AR945" s="377"/>
      <c r="AS945" s="379"/>
      <c r="AT945" s="347"/>
      <c r="AU945" s="377"/>
      <c r="AV945" s="379"/>
      <c r="AW945" s="372"/>
      <c r="AX945" s="375"/>
      <c r="AY945" s="417"/>
      <c r="AZ945" s="411"/>
      <c r="BA945" s="411"/>
      <c r="BB945" s="414"/>
    </row>
    <row r="946" spans="2:62" ht="28.15" customHeight="1" thickBot="1" x14ac:dyDescent="0.25">
      <c r="B946" s="30"/>
      <c r="C946" s="355"/>
      <c r="D946" s="246"/>
      <c r="E946" s="200"/>
      <c r="F946" s="200"/>
      <c r="G946" s="199"/>
      <c r="H946" s="361"/>
      <c r="I946" s="393"/>
      <c r="J946" s="393"/>
      <c r="K946" s="393"/>
      <c r="L946" s="50" t="s">
        <v>105</v>
      </c>
      <c r="M946" s="51" t="s">
        <v>357</v>
      </c>
      <c r="N946" s="50" t="s">
        <v>104</v>
      </c>
      <c r="O946" s="51" t="s">
        <v>357</v>
      </c>
      <c r="P946" s="50" t="s">
        <v>103</v>
      </c>
      <c r="Q946" s="51" t="s">
        <v>697</v>
      </c>
      <c r="R946" s="50" t="s">
        <v>102</v>
      </c>
      <c r="S946" s="51" t="s">
        <v>352</v>
      </c>
      <c r="T946" s="50">
        <v>20</v>
      </c>
      <c r="U946" s="51" t="s">
        <v>130</v>
      </c>
      <c r="V946" s="50" t="s">
        <v>101</v>
      </c>
      <c r="W946" s="51"/>
      <c r="X946" s="50" t="s">
        <v>100</v>
      </c>
      <c r="Y946" s="51"/>
      <c r="Z946" s="50" t="s">
        <v>99</v>
      </c>
      <c r="AA946" s="51"/>
      <c r="AB946" s="187"/>
      <c r="AC946" s="51"/>
      <c r="AD946" s="187"/>
      <c r="AE946" s="56"/>
      <c r="AF946" s="424"/>
      <c r="AG946" s="424"/>
      <c r="AH946" s="280"/>
      <c r="AI946" s="306"/>
      <c r="AJ946" s="380"/>
      <c r="AK946" s="381"/>
      <c r="AL946" s="378"/>
      <c r="AM946" s="380"/>
      <c r="AN946" s="381"/>
      <c r="AO946" s="378"/>
      <c r="AP946" s="380"/>
      <c r="AQ946" s="381"/>
      <c r="AR946" s="378"/>
      <c r="AS946" s="380"/>
      <c r="AT946" s="381"/>
      <c r="AU946" s="378"/>
      <c r="AV946" s="380"/>
      <c r="AW946" s="373"/>
      <c r="AX946" s="376"/>
      <c r="AY946" s="418"/>
      <c r="AZ946" s="412"/>
      <c r="BA946" s="412"/>
      <c r="BB946" s="415"/>
    </row>
    <row r="947" spans="2:62" ht="28.15" customHeight="1" x14ac:dyDescent="0.2">
      <c r="B947" s="30"/>
      <c r="C947" s="338">
        <v>2</v>
      </c>
      <c r="D947" s="212"/>
      <c r="E947" s="198"/>
      <c r="F947" s="198"/>
      <c r="G947" s="197"/>
      <c r="H947" s="358"/>
      <c r="I947" s="390"/>
      <c r="J947" s="390"/>
      <c r="K947" s="390"/>
      <c r="L947" s="42" t="s">
        <v>131</v>
      </c>
      <c r="M947" s="43"/>
      <c r="N947" s="42" t="s">
        <v>129</v>
      </c>
      <c r="O947" s="43"/>
      <c r="P947" s="42" t="s">
        <v>128</v>
      </c>
      <c r="Q947" s="43"/>
      <c r="R947" s="42" t="s">
        <v>127</v>
      </c>
      <c r="S947" s="43"/>
      <c r="T947" s="42" t="s">
        <v>126</v>
      </c>
      <c r="U947" s="43"/>
      <c r="V947" s="42" t="s">
        <v>125</v>
      </c>
      <c r="W947" s="43"/>
      <c r="X947" s="42" t="s">
        <v>124</v>
      </c>
      <c r="Y947" s="43"/>
      <c r="Z947" s="42" t="s">
        <v>123</v>
      </c>
      <c r="AA947" s="43"/>
      <c r="AB947" s="196"/>
      <c r="AC947" s="43"/>
      <c r="AD947" s="196"/>
      <c r="AE947" s="39"/>
      <c r="AF947" s="421"/>
      <c r="AG947" s="421"/>
      <c r="AH947" s="279"/>
      <c r="AI947" s="306"/>
      <c r="AJ947" s="349">
        <f>SUMPRODUCT(LEN($M947:$AA950)-LEN(SUBSTITUTE($M947:$AA950,"A", "")))</f>
        <v>0</v>
      </c>
      <c r="AK947" s="352">
        <f>SUMPRODUCT(LEN($AD947:$AD950)-LEN(SUBSTITUTE($AD947:$AD950,"A", "")))</f>
        <v>0</v>
      </c>
      <c r="AL947" s="335">
        <f>SUMPRODUCT(LEN($AC947:$AC950)-LEN(SUBSTITUTE($AC947:$AC950,"A", "")))</f>
        <v>0</v>
      </c>
      <c r="AM947" s="349">
        <f>SUMPRODUCT(LEN($M947:$AA950)-LEN(SUBSTITUTE($M947:$AA950,"S", "")))</f>
        <v>0</v>
      </c>
      <c r="AN947" s="352">
        <f>SUMPRODUCT(LEN($AD947:$AD950)-LEN(SUBSTITUTE($AD947:$AD950,"S", "")))</f>
        <v>0</v>
      </c>
      <c r="AO947" s="335">
        <f>SUMPRODUCT(LEN($AC947:$AC950)-LEN(SUBSTITUTE($AC947:$AC950,"S", "")))</f>
        <v>0</v>
      </c>
      <c r="AP947" s="349">
        <f>SUMPRODUCT(LEN($M947:$AA950)-LEN(SUBSTITUTE($M947:$AA950,"F", "")))</f>
        <v>0</v>
      </c>
      <c r="AQ947" s="352">
        <f>SUMPRODUCT(LEN($AD947:$AD950)-LEN(SUBSTITUTE($AD947:$AD950,"F", "")))</f>
        <v>0</v>
      </c>
      <c r="AR947" s="335">
        <f>SUMPRODUCT(LEN($AC947:$AC950)-LEN(SUBSTITUTE($AC947:$AC950,"F", "")))</f>
        <v>0</v>
      </c>
      <c r="AS947" s="349">
        <f>SUMPRODUCT(LEN($M947:$AA950)-LEN(SUBSTITUTE($M947:$AA950,"G", "")))</f>
        <v>0</v>
      </c>
      <c r="AT947" s="352">
        <f>SUMPRODUCT(LEN($AD947:$AD950)-LEN(SUBSTITUTE($AD947:$AD950,"G", "")))</f>
        <v>0</v>
      </c>
      <c r="AU947" s="335">
        <f>SUMPRODUCT(LEN($AC947:$AC950)-LEN(SUBSTITUTE($AC947:$AC950,"G", "")))</f>
        <v>0</v>
      </c>
      <c r="AV947" s="349">
        <f>SUMPRODUCT(LEN($L947:$AA950)-LEN(SUBSTITUTE($L947:$AA950,"M", "")))</f>
        <v>0</v>
      </c>
      <c r="AW947" s="362">
        <f>SUMPRODUCT(LEN($AD947:$AD950)-LEN(SUBSTITUTE($AD947:$AD950,"M", "")))</f>
        <v>0</v>
      </c>
      <c r="AX947" s="374">
        <f>SUMPRODUCT(LEN($AC947:$AC950)-LEN(SUBSTITUTE($AC947:$AC950,"M", "")))</f>
        <v>0</v>
      </c>
      <c r="AY947" s="416">
        <f>SUMPRODUCT(LEN($AE947:$AE950)-LEN(SUBSTITUTE($AE947:$AE950,"S", "")))</f>
        <v>0</v>
      </c>
      <c r="AZ947" s="410">
        <f>SUMPRODUCT(LEN($AE947:$AE950)-LEN(SUBSTITUTE($AE947:$AE950,"F", "")))</f>
        <v>0</v>
      </c>
      <c r="BA947" s="410">
        <f>SUMPRODUCT(LEN($AE947:$AE950)-LEN(SUBSTITUTE($AE947:$AE950,"G", "")))</f>
        <v>0</v>
      </c>
      <c r="BB947" s="413">
        <f>SUMPRODUCT(LEN($AE947:$AE950)-LEN(SUBSTITUTE($AE947:$AE950,"M", "")))</f>
        <v>0</v>
      </c>
    </row>
    <row r="948" spans="2:62" ht="28.15" customHeight="1" thickBot="1" x14ac:dyDescent="0.25">
      <c r="B948" s="30"/>
      <c r="C948" s="339"/>
      <c r="D948" s="221"/>
      <c r="E948" s="195"/>
      <c r="F948" s="195"/>
      <c r="G948" s="194"/>
      <c r="H948" s="359"/>
      <c r="I948" s="391"/>
      <c r="J948" s="391"/>
      <c r="K948" s="391"/>
      <c r="L948" s="33" t="s">
        <v>122</v>
      </c>
      <c r="M948" s="55"/>
      <c r="N948" s="33" t="s">
        <v>121</v>
      </c>
      <c r="O948" s="55"/>
      <c r="P948" s="33" t="s">
        <v>120</v>
      </c>
      <c r="Q948" s="55"/>
      <c r="R948" s="33" t="s">
        <v>119</v>
      </c>
      <c r="S948" s="55"/>
      <c r="T948" s="33" t="s">
        <v>118</v>
      </c>
      <c r="U948" s="55"/>
      <c r="V948" s="33" t="s">
        <v>117</v>
      </c>
      <c r="W948" s="55"/>
      <c r="X948" s="33" t="s">
        <v>116</v>
      </c>
      <c r="Y948" s="55"/>
      <c r="Z948" s="33" t="s">
        <v>115</v>
      </c>
      <c r="AA948" s="55"/>
      <c r="AB948" s="193"/>
      <c r="AC948" s="55"/>
      <c r="AD948" s="193"/>
      <c r="AE948" s="22"/>
      <c r="AF948" s="422"/>
      <c r="AG948" s="422"/>
      <c r="AH948" s="278"/>
      <c r="AI948" s="306"/>
      <c r="AJ948" s="379"/>
      <c r="AK948" s="347"/>
      <c r="AL948" s="377"/>
      <c r="AM948" s="379"/>
      <c r="AN948" s="347"/>
      <c r="AO948" s="377"/>
      <c r="AP948" s="379"/>
      <c r="AQ948" s="347"/>
      <c r="AR948" s="377"/>
      <c r="AS948" s="379"/>
      <c r="AT948" s="347"/>
      <c r="AU948" s="377"/>
      <c r="AV948" s="379"/>
      <c r="AW948" s="372"/>
      <c r="AX948" s="375"/>
      <c r="AY948" s="417"/>
      <c r="AZ948" s="411"/>
      <c r="BA948" s="411"/>
      <c r="BB948" s="414"/>
    </row>
    <row r="949" spans="2:62" ht="28.15" customHeight="1" x14ac:dyDescent="0.2">
      <c r="B949" s="30"/>
      <c r="C949" s="340"/>
      <c r="D949" s="218"/>
      <c r="E949" s="192"/>
      <c r="F949" s="192"/>
      <c r="G949" s="191"/>
      <c r="H949" s="360"/>
      <c r="I949" s="392"/>
      <c r="J949" s="392"/>
      <c r="K949" s="392"/>
      <c r="L949" s="25" t="s">
        <v>114</v>
      </c>
      <c r="M949" s="114"/>
      <c r="N949" s="25" t="s">
        <v>112</v>
      </c>
      <c r="O949" s="114"/>
      <c r="P949" s="25" t="s">
        <v>111</v>
      </c>
      <c r="Q949" s="114"/>
      <c r="R949" s="25" t="s">
        <v>110</v>
      </c>
      <c r="S949" s="114"/>
      <c r="T949" s="25" t="s">
        <v>109</v>
      </c>
      <c r="U949" s="114"/>
      <c r="V949" s="25" t="s">
        <v>108</v>
      </c>
      <c r="W949" s="114"/>
      <c r="X949" s="25" t="s">
        <v>107</v>
      </c>
      <c r="Y949" s="114"/>
      <c r="Z949" s="25" t="s">
        <v>106</v>
      </c>
      <c r="AA949" s="114"/>
      <c r="AB949" s="190"/>
      <c r="AC949" s="114"/>
      <c r="AD949" s="190"/>
      <c r="AE949" s="22"/>
      <c r="AF949" s="422"/>
      <c r="AG949" s="422"/>
      <c r="AH949" s="278"/>
      <c r="AI949" s="306"/>
      <c r="AJ949" s="379"/>
      <c r="AK949" s="347"/>
      <c r="AL949" s="377"/>
      <c r="AM949" s="379"/>
      <c r="AN949" s="347"/>
      <c r="AO949" s="377"/>
      <c r="AP949" s="379"/>
      <c r="AQ949" s="347"/>
      <c r="AR949" s="377"/>
      <c r="AS949" s="379"/>
      <c r="AT949" s="347"/>
      <c r="AU949" s="377"/>
      <c r="AV949" s="379"/>
      <c r="AW949" s="372"/>
      <c r="AX949" s="375"/>
      <c r="AY949" s="417"/>
      <c r="AZ949" s="411"/>
      <c r="BA949" s="411"/>
      <c r="BB949" s="414"/>
    </row>
    <row r="950" spans="2:62" ht="28.15" customHeight="1" thickBot="1" x14ac:dyDescent="0.25">
      <c r="B950" s="30"/>
      <c r="C950" s="355"/>
      <c r="D950" s="246"/>
      <c r="E950" s="200"/>
      <c r="F950" s="200"/>
      <c r="G950" s="199"/>
      <c r="H950" s="361"/>
      <c r="I950" s="393"/>
      <c r="J950" s="393"/>
      <c r="K950" s="393"/>
      <c r="L950" s="50" t="s">
        <v>105</v>
      </c>
      <c r="M950" s="51"/>
      <c r="N950" s="50" t="s">
        <v>104</v>
      </c>
      <c r="O950" s="51"/>
      <c r="P950" s="50" t="s">
        <v>103</v>
      </c>
      <c r="Q950" s="51"/>
      <c r="R950" s="50" t="s">
        <v>102</v>
      </c>
      <c r="S950" s="51"/>
      <c r="T950" s="50">
        <v>20</v>
      </c>
      <c r="U950" s="51"/>
      <c r="V950" s="50" t="s">
        <v>101</v>
      </c>
      <c r="W950" s="51"/>
      <c r="X950" s="50" t="s">
        <v>100</v>
      </c>
      <c r="Y950" s="51"/>
      <c r="Z950" s="50" t="s">
        <v>99</v>
      </c>
      <c r="AA950" s="51"/>
      <c r="AB950" s="187"/>
      <c r="AC950" s="51"/>
      <c r="AD950" s="187"/>
      <c r="AE950" s="48"/>
      <c r="AF950" s="424"/>
      <c r="AG950" s="424"/>
      <c r="AH950" s="280"/>
      <c r="AI950" s="306"/>
      <c r="AJ950" s="380"/>
      <c r="AK950" s="381"/>
      <c r="AL950" s="378"/>
      <c r="AM950" s="380"/>
      <c r="AN950" s="381"/>
      <c r="AO950" s="378"/>
      <c r="AP950" s="380"/>
      <c r="AQ950" s="381"/>
      <c r="AR950" s="378"/>
      <c r="AS950" s="380"/>
      <c r="AT950" s="381"/>
      <c r="AU950" s="378"/>
      <c r="AV950" s="380"/>
      <c r="AW950" s="373"/>
      <c r="AX950" s="376"/>
      <c r="AY950" s="418"/>
      <c r="AZ950" s="412"/>
      <c r="BA950" s="412"/>
      <c r="BB950" s="415"/>
    </row>
    <row r="951" spans="2:62" ht="28.15" customHeight="1" x14ac:dyDescent="0.2">
      <c r="B951" s="30"/>
      <c r="C951" s="338">
        <v>3</v>
      </c>
      <c r="D951" s="212"/>
      <c r="E951" s="198"/>
      <c r="F951" s="198"/>
      <c r="G951" s="197"/>
      <c r="H951" s="358"/>
      <c r="I951" s="390"/>
      <c r="J951" s="390"/>
      <c r="K951" s="390"/>
      <c r="L951" s="42" t="s">
        <v>131</v>
      </c>
      <c r="M951" s="43"/>
      <c r="N951" s="42" t="s">
        <v>129</v>
      </c>
      <c r="O951" s="43"/>
      <c r="P951" s="42" t="s">
        <v>128</v>
      </c>
      <c r="Q951" s="43"/>
      <c r="R951" s="42" t="s">
        <v>127</v>
      </c>
      <c r="S951" s="43"/>
      <c r="T951" s="42" t="s">
        <v>126</v>
      </c>
      <c r="U951" s="43"/>
      <c r="V951" s="42" t="s">
        <v>125</v>
      </c>
      <c r="W951" s="43"/>
      <c r="X951" s="42" t="s">
        <v>124</v>
      </c>
      <c r="Y951" s="43"/>
      <c r="Z951" s="42" t="s">
        <v>123</v>
      </c>
      <c r="AA951" s="43"/>
      <c r="AB951" s="196"/>
      <c r="AC951" s="43"/>
      <c r="AD951" s="196"/>
      <c r="AE951" s="39"/>
      <c r="AF951" s="421"/>
      <c r="AG951" s="421"/>
      <c r="AH951" s="279"/>
      <c r="AI951" s="306"/>
      <c r="AJ951" s="349">
        <f>SUMPRODUCT(LEN($M951:$AA954)-LEN(SUBSTITUTE($M951:$AA954,"A", "")))</f>
        <v>0</v>
      </c>
      <c r="AK951" s="352">
        <f>SUMPRODUCT(LEN($AD951:$AD954)-LEN(SUBSTITUTE($AD951:$AD954,"A", "")))</f>
        <v>0</v>
      </c>
      <c r="AL951" s="335">
        <f>SUMPRODUCT(LEN($AC951:$AC954)-LEN(SUBSTITUTE($AC951:$AC954,"A", "")))</f>
        <v>0</v>
      </c>
      <c r="AM951" s="349">
        <f>SUMPRODUCT(LEN($M951:$AA954)-LEN(SUBSTITUTE($M951:$AA954,"S", "")))</f>
        <v>0</v>
      </c>
      <c r="AN951" s="352">
        <f>SUMPRODUCT(LEN($AD951:$AD954)-LEN(SUBSTITUTE($AD951:$AD954,"S", "")))</f>
        <v>0</v>
      </c>
      <c r="AO951" s="335">
        <f>SUMPRODUCT(LEN($AC951:$AC954)-LEN(SUBSTITUTE($AC951:$AC954,"S", "")))</f>
        <v>0</v>
      </c>
      <c r="AP951" s="349">
        <f>SUMPRODUCT(LEN($M951:$AA954)-LEN(SUBSTITUTE($M951:$AA954,"F", "")))</f>
        <v>0</v>
      </c>
      <c r="AQ951" s="352">
        <f>SUMPRODUCT(LEN($AD951:$AD954)-LEN(SUBSTITUTE($AD951:$AD954,"F", "")))</f>
        <v>0</v>
      </c>
      <c r="AR951" s="335">
        <f>SUMPRODUCT(LEN($AC951:$AC954)-LEN(SUBSTITUTE($AC951:$AC954,"F", "")))</f>
        <v>0</v>
      </c>
      <c r="AS951" s="349">
        <f>SUMPRODUCT(LEN($M951:$AA954)-LEN(SUBSTITUTE($M951:$AA954,"G", "")))</f>
        <v>0</v>
      </c>
      <c r="AT951" s="352">
        <f>SUMPRODUCT(LEN($AD951:$AD954)-LEN(SUBSTITUTE($AD951:$AD954,"G", "")))</f>
        <v>0</v>
      </c>
      <c r="AU951" s="335">
        <f>SUMPRODUCT(LEN($AC951:$AC954)-LEN(SUBSTITUTE($AC951:$AC954,"G", "")))</f>
        <v>0</v>
      </c>
      <c r="AV951" s="349">
        <f>SUMPRODUCT(LEN($L951:$AA954)-LEN(SUBSTITUTE($L951:$AA954,"M", "")))</f>
        <v>0</v>
      </c>
      <c r="AW951" s="362">
        <f>SUMPRODUCT(LEN($AD951:$AD954)-LEN(SUBSTITUTE($AD951:$AD954,"M", "")))</f>
        <v>0</v>
      </c>
      <c r="AX951" s="374">
        <f>SUMPRODUCT(LEN($AC951:$AC954)-LEN(SUBSTITUTE($AC951:$AC954,"M", "")))</f>
        <v>0</v>
      </c>
      <c r="AY951" s="416">
        <f>SUMPRODUCT(LEN($AE951:$AE954)-LEN(SUBSTITUTE($AE951:$AE954,"S", "")))</f>
        <v>0</v>
      </c>
      <c r="AZ951" s="410">
        <f>SUMPRODUCT(LEN($AE951:$AE954)-LEN(SUBSTITUTE($AE951:$AE954,"F", "")))</f>
        <v>0</v>
      </c>
      <c r="BA951" s="410">
        <f>SUMPRODUCT(LEN($AE951:$AE954)-LEN(SUBSTITUTE($AE951:$AE954,"G", "")))</f>
        <v>0</v>
      </c>
      <c r="BB951" s="413">
        <f>SUMPRODUCT(LEN($AE951:$AE954)-LEN(SUBSTITUTE($AE951:$AE954,"M", "")))</f>
        <v>0</v>
      </c>
    </row>
    <row r="952" spans="2:62" ht="28.15" customHeight="1" thickBot="1" x14ac:dyDescent="0.25">
      <c r="B952" s="30"/>
      <c r="C952" s="339"/>
      <c r="D952" s="221"/>
      <c r="E952" s="195"/>
      <c r="F952" s="195"/>
      <c r="G952" s="194"/>
      <c r="H952" s="359"/>
      <c r="I952" s="391"/>
      <c r="J952" s="391"/>
      <c r="K952" s="391"/>
      <c r="L952" s="33" t="s">
        <v>122</v>
      </c>
      <c r="M952" s="55"/>
      <c r="N952" s="33" t="s">
        <v>121</v>
      </c>
      <c r="O952" s="55"/>
      <c r="P952" s="33" t="s">
        <v>120</v>
      </c>
      <c r="Q952" s="55"/>
      <c r="R952" s="33" t="s">
        <v>119</v>
      </c>
      <c r="S952" s="55"/>
      <c r="T952" s="33" t="s">
        <v>118</v>
      </c>
      <c r="U952" s="55"/>
      <c r="V952" s="33" t="s">
        <v>117</v>
      </c>
      <c r="W952" s="55"/>
      <c r="X952" s="33" t="s">
        <v>116</v>
      </c>
      <c r="Y952" s="55"/>
      <c r="Z952" s="33" t="s">
        <v>115</v>
      </c>
      <c r="AA952" s="55"/>
      <c r="AB952" s="193"/>
      <c r="AC952" s="55"/>
      <c r="AD952" s="193"/>
      <c r="AE952" s="22"/>
      <c r="AF952" s="422"/>
      <c r="AG952" s="422"/>
      <c r="AH952" s="278"/>
      <c r="AI952" s="306"/>
      <c r="AJ952" s="379"/>
      <c r="AK952" s="347"/>
      <c r="AL952" s="377"/>
      <c r="AM952" s="379"/>
      <c r="AN952" s="347"/>
      <c r="AO952" s="377"/>
      <c r="AP952" s="379"/>
      <c r="AQ952" s="347"/>
      <c r="AR952" s="377"/>
      <c r="AS952" s="379"/>
      <c r="AT952" s="347"/>
      <c r="AU952" s="377"/>
      <c r="AV952" s="379"/>
      <c r="AW952" s="372"/>
      <c r="AX952" s="375"/>
      <c r="AY952" s="417"/>
      <c r="AZ952" s="411"/>
      <c r="BA952" s="411"/>
      <c r="BB952" s="414"/>
    </row>
    <row r="953" spans="2:62" ht="28.15" customHeight="1" x14ac:dyDescent="0.2">
      <c r="B953" s="30"/>
      <c r="C953" s="340"/>
      <c r="D953" s="218"/>
      <c r="E953" s="192"/>
      <c r="F953" s="192"/>
      <c r="G953" s="191"/>
      <c r="H953" s="360"/>
      <c r="I953" s="392"/>
      <c r="J953" s="392"/>
      <c r="K953" s="392"/>
      <c r="L953" s="25" t="s">
        <v>114</v>
      </c>
      <c r="M953" s="114"/>
      <c r="N953" s="25" t="s">
        <v>112</v>
      </c>
      <c r="O953" s="114"/>
      <c r="P953" s="25" t="s">
        <v>111</v>
      </c>
      <c r="Q953" s="114"/>
      <c r="R953" s="25" t="s">
        <v>110</v>
      </c>
      <c r="S953" s="114"/>
      <c r="T953" s="25" t="s">
        <v>109</v>
      </c>
      <c r="U953" s="114"/>
      <c r="V953" s="25" t="s">
        <v>108</v>
      </c>
      <c r="W953" s="114"/>
      <c r="X953" s="25" t="s">
        <v>107</v>
      </c>
      <c r="Y953" s="114"/>
      <c r="Z953" s="25" t="s">
        <v>106</v>
      </c>
      <c r="AA953" s="114"/>
      <c r="AB953" s="190"/>
      <c r="AC953" s="114"/>
      <c r="AD953" s="190"/>
      <c r="AE953" s="22"/>
      <c r="AF953" s="422"/>
      <c r="AG953" s="422"/>
      <c r="AH953" s="278"/>
      <c r="AI953" s="306"/>
      <c r="AJ953" s="379"/>
      <c r="AK953" s="347"/>
      <c r="AL953" s="377"/>
      <c r="AM953" s="379"/>
      <c r="AN953" s="347"/>
      <c r="AO953" s="377"/>
      <c r="AP953" s="379"/>
      <c r="AQ953" s="347"/>
      <c r="AR953" s="377"/>
      <c r="AS953" s="379"/>
      <c r="AT953" s="347"/>
      <c r="AU953" s="377"/>
      <c r="AV953" s="379"/>
      <c r="AW953" s="372"/>
      <c r="AX953" s="375"/>
      <c r="AY953" s="417"/>
      <c r="AZ953" s="411"/>
      <c r="BA953" s="411"/>
      <c r="BB953" s="414"/>
    </row>
    <row r="954" spans="2:62" ht="28.15" customHeight="1" thickBot="1" x14ac:dyDescent="0.25">
      <c r="B954" s="20"/>
      <c r="C954" s="341"/>
      <c r="D954" s="215"/>
      <c r="E954" s="189"/>
      <c r="F954" s="189"/>
      <c r="G954" s="188"/>
      <c r="H954" s="361"/>
      <c r="I954" s="394"/>
      <c r="J954" s="394"/>
      <c r="K954" s="394"/>
      <c r="L954" s="15" t="s">
        <v>105</v>
      </c>
      <c r="M954" s="16"/>
      <c r="N954" s="15" t="s">
        <v>104</v>
      </c>
      <c r="O954" s="16"/>
      <c r="P954" s="15" t="s">
        <v>103</v>
      </c>
      <c r="Q954" s="16"/>
      <c r="R954" s="15" t="s">
        <v>102</v>
      </c>
      <c r="S954" s="16"/>
      <c r="T954" s="15">
        <v>20</v>
      </c>
      <c r="U954" s="16"/>
      <c r="V954" s="15" t="s">
        <v>101</v>
      </c>
      <c r="W954" s="16"/>
      <c r="X954" s="15" t="s">
        <v>100</v>
      </c>
      <c r="Y954" s="16"/>
      <c r="Z954" s="15" t="s">
        <v>99</v>
      </c>
      <c r="AA954" s="16"/>
      <c r="AB954" s="187"/>
      <c r="AC954" s="16"/>
      <c r="AD954" s="186"/>
      <c r="AE954" s="11"/>
      <c r="AF954" s="423"/>
      <c r="AG954" s="423"/>
      <c r="AH954" s="277"/>
      <c r="AI954" s="306"/>
      <c r="AJ954" s="380"/>
      <c r="AK954" s="381"/>
      <c r="AL954" s="378"/>
      <c r="AM954" s="380"/>
      <c r="AN954" s="381"/>
      <c r="AO954" s="378"/>
      <c r="AP954" s="380"/>
      <c r="AQ954" s="381"/>
      <c r="AR954" s="378"/>
      <c r="AS954" s="380"/>
      <c r="AT954" s="381"/>
      <c r="AU954" s="378"/>
      <c r="AV954" s="380"/>
      <c r="AW954" s="373"/>
      <c r="AX954" s="376"/>
      <c r="AY954" s="418"/>
      <c r="AZ954" s="412"/>
      <c r="BA954" s="412"/>
      <c r="BB954" s="415"/>
    </row>
    <row r="955" spans="2:62" ht="85.9" customHeight="1" thickTop="1" thickBot="1" x14ac:dyDescent="0.35">
      <c r="B955" s="113" t="s">
        <v>173</v>
      </c>
      <c r="C955" s="103" t="s">
        <v>172</v>
      </c>
      <c r="D955" s="108" t="s">
        <v>171</v>
      </c>
      <c r="E955" s="211" t="s">
        <v>170</v>
      </c>
      <c r="F955" s="210"/>
      <c r="G955" s="209"/>
      <c r="H955" s="109" t="s">
        <v>169</v>
      </c>
      <c r="I955" s="108" t="s">
        <v>96</v>
      </c>
      <c r="J955" s="108" t="s">
        <v>168</v>
      </c>
      <c r="K955" s="108" t="s">
        <v>97</v>
      </c>
      <c r="L955" s="365" t="s">
        <v>167</v>
      </c>
      <c r="M955" s="366"/>
      <c r="N955" s="365" t="s">
        <v>166</v>
      </c>
      <c r="O955" s="366"/>
      <c r="P955" s="365" t="s">
        <v>166</v>
      </c>
      <c r="Q955" s="367"/>
      <c r="R955" s="365" t="s">
        <v>166</v>
      </c>
      <c r="S955" s="367"/>
      <c r="T955" s="365" t="s">
        <v>166</v>
      </c>
      <c r="U955" s="367"/>
      <c r="V955" s="365" t="s">
        <v>166</v>
      </c>
      <c r="W955" s="367"/>
      <c r="X955" s="365" t="s">
        <v>166</v>
      </c>
      <c r="Y955" s="367"/>
      <c r="Z955" s="365" t="s">
        <v>166</v>
      </c>
      <c r="AA955" s="367"/>
      <c r="AB955" s="368" t="s">
        <v>165</v>
      </c>
      <c r="AC955" s="367"/>
      <c r="AD955" s="109" t="s">
        <v>164</v>
      </c>
      <c r="AE955" s="109" t="s">
        <v>163</v>
      </c>
      <c r="AF955" s="108" t="s">
        <v>162</v>
      </c>
      <c r="AG955" s="108" t="s">
        <v>161</v>
      </c>
      <c r="AH955" s="286" t="s">
        <v>160</v>
      </c>
      <c r="AI955" s="293"/>
      <c r="AJ955" s="104" t="s">
        <v>159</v>
      </c>
      <c r="AK955" s="103" t="s">
        <v>158</v>
      </c>
      <c r="AL955" s="102" t="s">
        <v>157</v>
      </c>
      <c r="AM955" s="104" t="s">
        <v>156</v>
      </c>
      <c r="AN955" s="103" t="s">
        <v>155</v>
      </c>
      <c r="AO955" s="102" t="s">
        <v>154</v>
      </c>
      <c r="AP955" s="104" t="s">
        <v>153</v>
      </c>
      <c r="AQ955" s="103" t="s">
        <v>152</v>
      </c>
      <c r="AR955" s="105" t="s">
        <v>151</v>
      </c>
      <c r="AS955" s="104" t="s">
        <v>150</v>
      </c>
      <c r="AT955" s="103" t="s">
        <v>149</v>
      </c>
      <c r="AU955" s="102" t="s">
        <v>148</v>
      </c>
      <c r="AV955" s="104" t="s">
        <v>147</v>
      </c>
      <c r="AW955" s="103" t="s">
        <v>146</v>
      </c>
      <c r="AX955" s="102" t="s">
        <v>145</v>
      </c>
      <c r="AY955" s="101" t="s">
        <v>144</v>
      </c>
      <c r="AZ955" s="100" t="s">
        <v>143</v>
      </c>
      <c r="BA955" s="100" t="s">
        <v>142</v>
      </c>
      <c r="BB955" s="99" t="s">
        <v>141</v>
      </c>
    </row>
    <row r="956" spans="2:62" ht="48" thickBot="1" x14ac:dyDescent="0.3">
      <c r="B956" s="98" t="s">
        <v>140</v>
      </c>
      <c r="C956" s="97"/>
      <c r="D956" s="208">
        <v>245</v>
      </c>
      <c r="E956" s="425">
        <v>7262.27</v>
      </c>
      <c r="F956" s="426"/>
      <c r="G956" s="427"/>
      <c r="H956" s="95" t="s">
        <v>139</v>
      </c>
      <c r="I956" s="94"/>
      <c r="J956" s="94"/>
      <c r="K956" s="93"/>
      <c r="L956" s="92"/>
      <c r="M956" s="88"/>
      <c r="N956" s="92"/>
      <c r="O956" s="88"/>
      <c r="P956" s="92"/>
      <c r="Q956" s="88"/>
      <c r="R956" s="92"/>
      <c r="S956" s="88"/>
      <c r="T956" s="92"/>
      <c r="U956" s="88"/>
      <c r="V956" s="92"/>
      <c r="W956" s="88"/>
      <c r="X956" s="92"/>
      <c r="Y956" s="88"/>
      <c r="Z956" s="92"/>
      <c r="AA956" s="207"/>
      <c r="AB956" s="90" t="s">
        <v>138</v>
      </c>
      <c r="AC956" s="88"/>
      <c r="AD956" s="88"/>
      <c r="AE956" s="88"/>
      <c r="AF956" s="87"/>
      <c r="AG956" s="87"/>
      <c r="AH956" s="285"/>
      <c r="AI956" s="66" t="s">
        <v>137</v>
      </c>
      <c r="AJ956" s="85">
        <f t="shared" ref="AJ956:BB956" si="126">SUM(AJ958:AJ969)</f>
        <v>51</v>
      </c>
      <c r="AK956" s="84">
        <f t="shared" si="126"/>
        <v>6</v>
      </c>
      <c r="AL956" s="83">
        <f t="shared" si="126"/>
        <v>0</v>
      </c>
      <c r="AM956" s="85">
        <f t="shared" si="126"/>
        <v>9</v>
      </c>
      <c r="AN956" s="84">
        <f t="shared" si="126"/>
        <v>0</v>
      </c>
      <c r="AO956" s="83">
        <f t="shared" si="126"/>
        <v>0</v>
      </c>
      <c r="AP956" s="85">
        <f t="shared" si="126"/>
        <v>0</v>
      </c>
      <c r="AQ956" s="84">
        <f t="shared" si="126"/>
        <v>0</v>
      </c>
      <c r="AR956" s="83">
        <f t="shared" si="126"/>
        <v>0</v>
      </c>
      <c r="AS956" s="85">
        <f t="shared" si="126"/>
        <v>13</v>
      </c>
      <c r="AT956" s="84">
        <f t="shared" si="126"/>
        <v>5</v>
      </c>
      <c r="AU956" s="83">
        <f t="shared" si="126"/>
        <v>0</v>
      </c>
      <c r="AV956" s="85">
        <f t="shared" si="126"/>
        <v>3</v>
      </c>
      <c r="AW956" s="84">
        <f t="shared" si="126"/>
        <v>1</v>
      </c>
      <c r="AX956" s="83">
        <f t="shared" si="126"/>
        <v>0</v>
      </c>
      <c r="AY956" s="82">
        <f t="shared" si="126"/>
        <v>0</v>
      </c>
      <c r="AZ956" s="81">
        <f t="shared" si="126"/>
        <v>0</v>
      </c>
      <c r="BA956" s="81">
        <f t="shared" si="126"/>
        <v>1</v>
      </c>
      <c r="BB956" s="80">
        <f t="shared" si="126"/>
        <v>0</v>
      </c>
      <c r="BC956" s="79" t="s">
        <v>136</v>
      </c>
      <c r="BF956" s="5">
        <f>SUM(AJ956:AL956)/$BG$5</f>
        <v>57</v>
      </c>
      <c r="BG956" s="5">
        <f>SUM(AM956:AO956,AY956)/$BG$5</f>
        <v>9</v>
      </c>
      <c r="BH956" s="5">
        <f>SUM(AP956:AR956,AZ956)/$BG$5</f>
        <v>0</v>
      </c>
      <c r="BI956" s="5">
        <f>SUM(AS956:AU956,BA956)/$BG$5</f>
        <v>19</v>
      </c>
      <c r="BJ956" s="5">
        <f>SUM(AV956:AX956,BB956)/$BG$5</f>
        <v>4</v>
      </c>
    </row>
    <row r="957" spans="2:62" ht="37.5" thickBot="1" x14ac:dyDescent="0.3">
      <c r="B957" s="78"/>
      <c r="C957" s="77"/>
      <c r="D957" s="206"/>
      <c r="E957" s="205"/>
      <c r="F957" s="205"/>
      <c r="G957" s="204"/>
      <c r="H957" s="73"/>
      <c r="I957" s="70"/>
      <c r="J957" s="70"/>
      <c r="K957" s="72"/>
      <c r="L957" s="70"/>
      <c r="M957" s="69"/>
      <c r="N957" s="70"/>
      <c r="O957" s="69"/>
      <c r="P957" s="70"/>
      <c r="Q957" s="69"/>
      <c r="R957" s="70"/>
      <c r="S957" s="69"/>
      <c r="T957" s="70"/>
      <c r="U957" s="69"/>
      <c r="V957" s="70"/>
      <c r="W957" s="69"/>
      <c r="X957" s="70"/>
      <c r="Y957" s="69"/>
      <c r="Z957" s="70"/>
      <c r="AA957" s="69"/>
      <c r="AB957" s="71"/>
      <c r="AC957" s="69"/>
      <c r="AD957" s="69"/>
      <c r="AE957" s="69"/>
      <c r="AF957" s="68"/>
      <c r="AG957" s="68"/>
      <c r="AH957" s="285"/>
      <c r="AI957" s="66" t="s">
        <v>135</v>
      </c>
      <c r="AJ957" s="65">
        <f t="shared" ref="AJ957:BB957" si="127">AJ956/3</f>
        <v>17</v>
      </c>
      <c r="AK957" s="64">
        <f t="shared" si="127"/>
        <v>2</v>
      </c>
      <c r="AL957" s="63">
        <f t="shared" si="127"/>
        <v>0</v>
      </c>
      <c r="AM957" s="65">
        <f t="shared" si="127"/>
        <v>3</v>
      </c>
      <c r="AN957" s="64">
        <f t="shared" si="127"/>
        <v>0</v>
      </c>
      <c r="AO957" s="63">
        <f t="shared" si="127"/>
        <v>0</v>
      </c>
      <c r="AP957" s="65">
        <f t="shared" si="127"/>
        <v>0</v>
      </c>
      <c r="AQ957" s="64">
        <f t="shared" si="127"/>
        <v>0</v>
      </c>
      <c r="AR957" s="63">
        <f t="shared" si="127"/>
        <v>0</v>
      </c>
      <c r="AS957" s="65">
        <f t="shared" si="127"/>
        <v>4.333333333333333</v>
      </c>
      <c r="AT957" s="64">
        <f t="shared" si="127"/>
        <v>1.6666666666666667</v>
      </c>
      <c r="AU957" s="63">
        <f t="shared" si="127"/>
        <v>0</v>
      </c>
      <c r="AV957" s="65">
        <f t="shared" si="127"/>
        <v>1</v>
      </c>
      <c r="AW957" s="64">
        <f t="shared" si="127"/>
        <v>0.33333333333333331</v>
      </c>
      <c r="AX957" s="63">
        <f t="shared" si="127"/>
        <v>0</v>
      </c>
      <c r="AY957" s="62">
        <f t="shared" si="127"/>
        <v>0</v>
      </c>
      <c r="AZ957" s="61">
        <f t="shared" si="127"/>
        <v>0</v>
      </c>
      <c r="BA957" s="61">
        <f t="shared" si="127"/>
        <v>0.33333333333333331</v>
      </c>
      <c r="BB957" s="60">
        <f t="shared" si="127"/>
        <v>0</v>
      </c>
      <c r="BC957" s="59" t="s">
        <v>134</v>
      </c>
    </row>
    <row r="958" spans="2:62" ht="28.15" customHeight="1" x14ac:dyDescent="0.2">
      <c r="B958" s="30"/>
      <c r="C958" s="338">
        <v>1</v>
      </c>
      <c r="D958" s="239" t="s">
        <v>980</v>
      </c>
      <c r="E958" s="198"/>
      <c r="F958" s="198"/>
      <c r="G958" s="197"/>
      <c r="H958" s="358" t="s">
        <v>133</v>
      </c>
      <c r="I958" s="390">
        <v>126</v>
      </c>
      <c r="J958" s="390">
        <v>34</v>
      </c>
      <c r="K958" s="390">
        <v>6</v>
      </c>
      <c r="L958" s="42" t="s">
        <v>131</v>
      </c>
      <c r="M958" s="43" t="s">
        <v>1268</v>
      </c>
      <c r="N958" s="42" t="s">
        <v>129</v>
      </c>
      <c r="O958" s="43" t="s">
        <v>1288</v>
      </c>
      <c r="P958" s="42" t="s">
        <v>128</v>
      </c>
      <c r="Q958" s="43" t="s">
        <v>469</v>
      </c>
      <c r="R958" s="42" t="s">
        <v>127</v>
      </c>
      <c r="S958" s="43" t="s">
        <v>357</v>
      </c>
      <c r="T958" s="42" t="s">
        <v>126</v>
      </c>
      <c r="U958" s="43" t="s">
        <v>479</v>
      </c>
      <c r="V958" s="42" t="s">
        <v>125</v>
      </c>
      <c r="W958" s="43" t="s">
        <v>549</v>
      </c>
      <c r="X958" s="42" t="s">
        <v>124</v>
      </c>
      <c r="Y958" s="43" t="s">
        <v>354</v>
      </c>
      <c r="Z958" s="42" t="s">
        <v>123</v>
      </c>
      <c r="AA958" s="43"/>
      <c r="AB958" s="196"/>
      <c r="AC958" s="43"/>
      <c r="AD958" s="196" t="s">
        <v>467</v>
      </c>
      <c r="AE958" s="58" t="s">
        <v>496</v>
      </c>
      <c r="AF958" s="421"/>
      <c r="AG958" s="421"/>
      <c r="AH958" s="279"/>
      <c r="AI958" s="306"/>
      <c r="AJ958" s="349">
        <f>SUMPRODUCT(LEN($M958:$AA961)-LEN(SUBSTITUTE($M958:$AA961,"A", "")))</f>
        <v>51</v>
      </c>
      <c r="AK958" s="352">
        <f>SUMPRODUCT(LEN($AD958:$AD961)-LEN(SUBSTITUTE($AD958:$AD961,"A", "")))</f>
        <v>6</v>
      </c>
      <c r="AL958" s="335">
        <f>SUMPRODUCT(LEN($AC958:$AC961)-LEN(SUBSTITUTE($AC958:$AC961,"A", "")))</f>
        <v>0</v>
      </c>
      <c r="AM958" s="349">
        <f>SUMPRODUCT(LEN($M958:$AA961)-LEN(SUBSTITUTE($M958:$AA961,"S", "")))</f>
        <v>9</v>
      </c>
      <c r="AN958" s="352">
        <f>SUMPRODUCT(LEN($AD958:$AD961)-LEN(SUBSTITUTE($AD958:$AD961,"S", "")))</f>
        <v>0</v>
      </c>
      <c r="AO958" s="335">
        <f>SUMPRODUCT(LEN($AC958:$AC961)-LEN(SUBSTITUTE($AC958:$AC961,"S", "")))</f>
        <v>0</v>
      </c>
      <c r="AP958" s="349">
        <f>SUMPRODUCT(LEN($M958:$AA961)-LEN(SUBSTITUTE($M958:$AA961,"F", "")))</f>
        <v>0</v>
      </c>
      <c r="AQ958" s="352">
        <f>SUMPRODUCT(LEN($AD958:$AD961)-LEN(SUBSTITUTE($AD958:$AD961,"F", "")))</f>
        <v>0</v>
      </c>
      <c r="AR958" s="335">
        <f>SUMPRODUCT(LEN($AC958:$AC961)-LEN(SUBSTITUTE($AC958:$AC961,"F", "")))</f>
        <v>0</v>
      </c>
      <c r="AS958" s="349">
        <f>SUMPRODUCT(LEN($M958:$AA961)-LEN(SUBSTITUTE($M958:$AA961,"G", "")))</f>
        <v>13</v>
      </c>
      <c r="AT958" s="352">
        <f>SUMPRODUCT(LEN($AD958:$AD961)-LEN(SUBSTITUTE($AD958:$AD961,"G", "")))</f>
        <v>5</v>
      </c>
      <c r="AU958" s="335">
        <f>SUMPRODUCT(LEN($AC958:$AC961)-LEN(SUBSTITUTE($AC958:$AC961,"G", "")))</f>
        <v>0</v>
      </c>
      <c r="AV958" s="349">
        <f>SUMPRODUCT(LEN($L958:$AA961)-LEN(SUBSTITUTE($L958:$AA961,"M", "")))</f>
        <v>3</v>
      </c>
      <c r="AW958" s="362">
        <f>SUMPRODUCT(LEN($AD958:$AD961)-LEN(SUBSTITUTE($AD958:$AD961,"M", "")))</f>
        <v>1</v>
      </c>
      <c r="AX958" s="374">
        <f>SUMPRODUCT(LEN($AC958:$AC961)-LEN(SUBSTITUTE($AC958:$AC961,"M", "")))</f>
        <v>0</v>
      </c>
      <c r="AY958" s="416">
        <f>SUMPRODUCT(LEN($AE958:$AE961)-LEN(SUBSTITUTE($AE958:$AE961,"S", "")))</f>
        <v>0</v>
      </c>
      <c r="AZ958" s="410">
        <f>SUMPRODUCT(LEN($AE958:$AE961)-LEN(SUBSTITUTE($AE958:$AE961,"F", "")))</f>
        <v>0</v>
      </c>
      <c r="BA958" s="410">
        <f>SUMPRODUCT(LEN($AE958:$AE961)-LEN(SUBSTITUTE($AE958:$AE961,"G", "")))</f>
        <v>1</v>
      </c>
      <c r="BB958" s="413">
        <f>SUMPRODUCT(LEN($AE958:$AE961)-LEN(SUBSTITUTE($AE958:$AE961,"M", "")))</f>
        <v>0</v>
      </c>
    </row>
    <row r="959" spans="2:62" ht="28.15" customHeight="1" thickBot="1" x14ac:dyDescent="0.25">
      <c r="B959" s="30"/>
      <c r="C959" s="339"/>
      <c r="D959" s="221"/>
      <c r="E959" s="195"/>
      <c r="F959" s="195"/>
      <c r="G959" s="194"/>
      <c r="H959" s="359"/>
      <c r="I959" s="391"/>
      <c r="J959" s="391"/>
      <c r="K959" s="391"/>
      <c r="L959" s="33" t="s">
        <v>122</v>
      </c>
      <c r="M959" s="55" t="s">
        <v>132</v>
      </c>
      <c r="N959" s="33" t="s">
        <v>121</v>
      </c>
      <c r="O959" s="55" t="s">
        <v>1414</v>
      </c>
      <c r="P959" s="33" t="s">
        <v>120</v>
      </c>
      <c r="Q959" s="55" t="s">
        <v>984</v>
      </c>
      <c r="R959" s="33" t="s">
        <v>119</v>
      </c>
      <c r="S959" s="55" t="s">
        <v>479</v>
      </c>
      <c r="T959" s="33" t="s">
        <v>118</v>
      </c>
      <c r="U959" s="55" t="s">
        <v>357</v>
      </c>
      <c r="V959" s="33" t="s">
        <v>117</v>
      </c>
      <c r="W959" s="55" t="s">
        <v>494</v>
      </c>
      <c r="X959" s="33" t="s">
        <v>116</v>
      </c>
      <c r="Y959" s="55" t="s">
        <v>351</v>
      </c>
      <c r="Z959" s="33" t="s">
        <v>115</v>
      </c>
      <c r="AA959" s="55"/>
      <c r="AB959" s="193"/>
      <c r="AC959" s="55"/>
      <c r="AD959" s="193" t="s">
        <v>1559</v>
      </c>
      <c r="AE959" s="57"/>
      <c r="AF959" s="422"/>
      <c r="AG959" s="422"/>
      <c r="AH959" s="278"/>
      <c r="AI959" s="306"/>
      <c r="AJ959" s="379"/>
      <c r="AK959" s="347"/>
      <c r="AL959" s="377"/>
      <c r="AM959" s="379"/>
      <c r="AN959" s="347"/>
      <c r="AO959" s="377"/>
      <c r="AP959" s="379"/>
      <c r="AQ959" s="347"/>
      <c r="AR959" s="377"/>
      <c r="AS959" s="379"/>
      <c r="AT959" s="347"/>
      <c r="AU959" s="377"/>
      <c r="AV959" s="379"/>
      <c r="AW959" s="372"/>
      <c r="AX959" s="375"/>
      <c r="AY959" s="417"/>
      <c r="AZ959" s="411"/>
      <c r="BA959" s="411"/>
      <c r="BB959" s="414"/>
    </row>
    <row r="960" spans="2:62" ht="28.15" customHeight="1" x14ac:dyDescent="0.2">
      <c r="B960" s="30"/>
      <c r="C960" s="340"/>
      <c r="D960" s="218"/>
      <c r="E960" s="192"/>
      <c r="F960" s="192"/>
      <c r="G960" s="191"/>
      <c r="H960" s="360">
        <v>246</v>
      </c>
      <c r="I960" s="392"/>
      <c r="J960" s="392"/>
      <c r="K960" s="392"/>
      <c r="L960" s="25" t="s">
        <v>114</v>
      </c>
      <c r="M960" s="114" t="s">
        <v>357</v>
      </c>
      <c r="N960" s="25" t="s">
        <v>112</v>
      </c>
      <c r="O960" s="114" t="s">
        <v>132</v>
      </c>
      <c r="P960" s="25" t="s">
        <v>111</v>
      </c>
      <c r="Q960" s="114" t="s">
        <v>467</v>
      </c>
      <c r="R960" s="25" t="s">
        <v>110</v>
      </c>
      <c r="S960" s="114" t="s">
        <v>708</v>
      </c>
      <c r="T960" s="25" t="s">
        <v>109</v>
      </c>
      <c r="U960" s="114" t="s">
        <v>684</v>
      </c>
      <c r="V960" s="25" t="s">
        <v>108</v>
      </c>
      <c r="W960" s="114" t="s">
        <v>455</v>
      </c>
      <c r="X960" s="25" t="s">
        <v>107</v>
      </c>
      <c r="Y960" s="114" t="s">
        <v>354</v>
      </c>
      <c r="Z960" s="25" t="s">
        <v>106</v>
      </c>
      <c r="AA960" s="114"/>
      <c r="AB960" s="190"/>
      <c r="AC960" s="114"/>
      <c r="AD960" s="190"/>
      <c r="AE960" s="57"/>
      <c r="AF960" s="422"/>
      <c r="AG960" s="422"/>
      <c r="AH960" s="278"/>
      <c r="AI960" s="306"/>
      <c r="AJ960" s="379"/>
      <c r="AK960" s="347"/>
      <c r="AL960" s="377"/>
      <c r="AM960" s="379"/>
      <c r="AN960" s="347"/>
      <c r="AO960" s="377"/>
      <c r="AP960" s="379"/>
      <c r="AQ960" s="347"/>
      <c r="AR960" s="377"/>
      <c r="AS960" s="379"/>
      <c r="AT960" s="347"/>
      <c r="AU960" s="377"/>
      <c r="AV960" s="379"/>
      <c r="AW960" s="372"/>
      <c r="AX960" s="375"/>
      <c r="AY960" s="417"/>
      <c r="AZ960" s="411"/>
      <c r="BA960" s="411"/>
      <c r="BB960" s="414"/>
    </row>
    <row r="961" spans="2:54" ht="28.15" customHeight="1" thickBot="1" x14ac:dyDescent="0.25">
      <c r="B961" s="30"/>
      <c r="C961" s="355"/>
      <c r="D961" s="246"/>
      <c r="E961" s="200"/>
      <c r="F961" s="200"/>
      <c r="G961" s="199"/>
      <c r="H961" s="361"/>
      <c r="I961" s="393"/>
      <c r="J961" s="393"/>
      <c r="K961" s="393"/>
      <c r="L961" s="50" t="s">
        <v>105</v>
      </c>
      <c r="M961" s="51" t="s">
        <v>179</v>
      </c>
      <c r="N961" s="50" t="s">
        <v>104</v>
      </c>
      <c r="O961" s="51" t="s">
        <v>458</v>
      </c>
      <c r="P961" s="50" t="s">
        <v>103</v>
      </c>
      <c r="Q961" s="51" t="s">
        <v>697</v>
      </c>
      <c r="R961" s="50" t="s">
        <v>102</v>
      </c>
      <c r="S961" s="51" t="s">
        <v>357</v>
      </c>
      <c r="T961" s="50">
        <v>20</v>
      </c>
      <c r="U961" s="51" t="s">
        <v>185</v>
      </c>
      <c r="V961" s="50" t="s">
        <v>101</v>
      </c>
      <c r="W961" s="51" t="s">
        <v>496</v>
      </c>
      <c r="X961" s="50" t="s">
        <v>100</v>
      </c>
      <c r="Y961" s="51" t="s">
        <v>130</v>
      </c>
      <c r="Z961" s="50" t="s">
        <v>99</v>
      </c>
      <c r="AA961" s="51"/>
      <c r="AB961" s="187"/>
      <c r="AC961" s="51"/>
      <c r="AD961" s="187"/>
      <c r="AE961" s="56"/>
      <c r="AF961" s="424"/>
      <c r="AG961" s="424"/>
      <c r="AH961" s="280"/>
      <c r="AI961" s="306"/>
      <c r="AJ961" s="380"/>
      <c r="AK961" s="381"/>
      <c r="AL961" s="378"/>
      <c r="AM961" s="380"/>
      <c r="AN961" s="381"/>
      <c r="AO961" s="378"/>
      <c r="AP961" s="380"/>
      <c r="AQ961" s="381"/>
      <c r="AR961" s="378"/>
      <c r="AS961" s="380"/>
      <c r="AT961" s="381"/>
      <c r="AU961" s="378"/>
      <c r="AV961" s="380"/>
      <c r="AW961" s="373"/>
      <c r="AX961" s="376"/>
      <c r="AY961" s="418"/>
      <c r="AZ961" s="412"/>
      <c r="BA961" s="412"/>
      <c r="BB961" s="415"/>
    </row>
    <row r="962" spans="2:54" ht="28.15" customHeight="1" x14ac:dyDescent="0.2">
      <c r="B962" s="30"/>
      <c r="C962" s="338">
        <v>2</v>
      </c>
      <c r="D962" s="212"/>
      <c r="E962" s="198"/>
      <c r="F962" s="198"/>
      <c r="G962" s="197"/>
      <c r="H962" s="358"/>
      <c r="I962" s="390"/>
      <c r="J962" s="390"/>
      <c r="K962" s="390"/>
      <c r="L962" s="42" t="s">
        <v>131</v>
      </c>
      <c r="M962" s="43"/>
      <c r="N962" s="42" t="s">
        <v>129</v>
      </c>
      <c r="O962" s="43"/>
      <c r="P962" s="42" t="s">
        <v>128</v>
      </c>
      <c r="Q962" s="43"/>
      <c r="R962" s="42" t="s">
        <v>127</v>
      </c>
      <c r="S962" s="43"/>
      <c r="T962" s="42" t="s">
        <v>126</v>
      </c>
      <c r="U962" s="43"/>
      <c r="V962" s="42" t="s">
        <v>125</v>
      </c>
      <c r="W962" s="43"/>
      <c r="X962" s="42" t="s">
        <v>124</v>
      </c>
      <c r="Y962" s="43"/>
      <c r="Z962" s="42" t="s">
        <v>123</v>
      </c>
      <c r="AA962" s="43"/>
      <c r="AB962" s="196"/>
      <c r="AC962" s="43"/>
      <c r="AD962" s="196"/>
      <c r="AE962" s="39"/>
      <c r="AF962" s="421"/>
      <c r="AG962" s="421"/>
      <c r="AH962" s="279"/>
      <c r="AI962" s="306"/>
      <c r="AJ962" s="349">
        <f>SUMPRODUCT(LEN($M962:$AA965)-LEN(SUBSTITUTE($M962:$AA965,"A", "")))</f>
        <v>0</v>
      </c>
      <c r="AK962" s="352">
        <f>SUMPRODUCT(LEN($AD962:$AD965)-LEN(SUBSTITUTE($AD962:$AD965,"A", "")))</f>
        <v>0</v>
      </c>
      <c r="AL962" s="335">
        <f>SUMPRODUCT(LEN($AC962:$AC965)-LEN(SUBSTITUTE($AC962:$AC965,"A", "")))</f>
        <v>0</v>
      </c>
      <c r="AM962" s="349">
        <f>SUMPRODUCT(LEN($M962:$AA965)-LEN(SUBSTITUTE($M962:$AA965,"S", "")))</f>
        <v>0</v>
      </c>
      <c r="AN962" s="352">
        <f>SUMPRODUCT(LEN($AD962:$AD965)-LEN(SUBSTITUTE($AD962:$AD965,"S", "")))</f>
        <v>0</v>
      </c>
      <c r="AO962" s="335">
        <f>SUMPRODUCT(LEN($AC962:$AC965)-LEN(SUBSTITUTE($AC962:$AC965,"S", "")))</f>
        <v>0</v>
      </c>
      <c r="AP962" s="349">
        <f>SUMPRODUCT(LEN($M962:$AA965)-LEN(SUBSTITUTE($M962:$AA965,"F", "")))</f>
        <v>0</v>
      </c>
      <c r="AQ962" s="352">
        <f>SUMPRODUCT(LEN($AD962:$AD965)-LEN(SUBSTITUTE($AD962:$AD965,"F", "")))</f>
        <v>0</v>
      </c>
      <c r="AR962" s="335">
        <f>SUMPRODUCT(LEN($AC962:$AC965)-LEN(SUBSTITUTE($AC962:$AC965,"F", "")))</f>
        <v>0</v>
      </c>
      <c r="AS962" s="349">
        <f>SUMPRODUCT(LEN($M962:$AA965)-LEN(SUBSTITUTE($M962:$AA965,"G", "")))</f>
        <v>0</v>
      </c>
      <c r="AT962" s="352">
        <f>SUMPRODUCT(LEN($AD962:$AD965)-LEN(SUBSTITUTE($AD962:$AD965,"G", "")))</f>
        <v>0</v>
      </c>
      <c r="AU962" s="335">
        <f>SUMPRODUCT(LEN($AC962:$AC965)-LEN(SUBSTITUTE($AC962:$AC965,"G", "")))</f>
        <v>0</v>
      </c>
      <c r="AV962" s="349">
        <f>SUMPRODUCT(LEN($L962:$AA965)-LEN(SUBSTITUTE($L962:$AA965,"M", "")))</f>
        <v>0</v>
      </c>
      <c r="AW962" s="362">
        <f>SUMPRODUCT(LEN($AD962:$AD965)-LEN(SUBSTITUTE($AD962:$AD965,"M", "")))</f>
        <v>0</v>
      </c>
      <c r="AX962" s="374">
        <f>SUMPRODUCT(LEN($AC962:$AC965)-LEN(SUBSTITUTE($AC962:$AC965,"M", "")))</f>
        <v>0</v>
      </c>
      <c r="AY962" s="416">
        <f>SUMPRODUCT(LEN($AE962:$AE965)-LEN(SUBSTITUTE($AE962:$AE965,"S", "")))</f>
        <v>0</v>
      </c>
      <c r="AZ962" s="410">
        <f>SUMPRODUCT(LEN($AE962:$AE965)-LEN(SUBSTITUTE($AE962:$AE965,"F", "")))</f>
        <v>0</v>
      </c>
      <c r="BA962" s="410">
        <f>SUMPRODUCT(LEN($AE962:$AE965)-LEN(SUBSTITUTE($AE962:$AE965,"G", "")))</f>
        <v>0</v>
      </c>
      <c r="BB962" s="413">
        <f>SUMPRODUCT(LEN($AE962:$AE965)-LEN(SUBSTITUTE($AE962:$AE965,"M", "")))</f>
        <v>0</v>
      </c>
    </row>
    <row r="963" spans="2:54" ht="28.15" customHeight="1" thickBot="1" x14ac:dyDescent="0.25">
      <c r="B963" s="30"/>
      <c r="C963" s="339"/>
      <c r="D963" s="221"/>
      <c r="E963" s="195"/>
      <c r="F963" s="195"/>
      <c r="G963" s="194"/>
      <c r="H963" s="359"/>
      <c r="I963" s="391"/>
      <c r="J963" s="391"/>
      <c r="K963" s="391"/>
      <c r="L963" s="33" t="s">
        <v>122</v>
      </c>
      <c r="M963" s="55"/>
      <c r="N963" s="33" t="s">
        <v>121</v>
      </c>
      <c r="O963" s="55"/>
      <c r="P963" s="33" t="s">
        <v>120</v>
      </c>
      <c r="Q963" s="55"/>
      <c r="R963" s="33" t="s">
        <v>119</v>
      </c>
      <c r="S963" s="55"/>
      <c r="T963" s="33" t="s">
        <v>118</v>
      </c>
      <c r="U963" s="55"/>
      <c r="V963" s="33" t="s">
        <v>117</v>
      </c>
      <c r="W963" s="55"/>
      <c r="X963" s="33" t="s">
        <v>116</v>
      </c>
      <c r="Y963" s="55"/>
      <c r="Z963" s="33" t="s">
        <v>115</v>
      </c>
      <c r="AA963" s="55"/>
      <c r="AB963" s="193"/>
      <c r="AC963" s="55"/>
      <c r="AD963" s="193"/>
      <c r="AE963" s="22"/>
      <c r="AF963" s="422"/>
      <c r="AG963" s="422"/>
      <c r="AH963" s="278"/>
      <c r="AI963" s="306"/>
      <c r="AJ963" s="379"/>
      <c r="AK963" s="347"/>
      <c r="AL963" s="377"/>
      <c r="AM963" s="379"/>
      <c r="AN963" s="347"/>
      <c r="AO963" s="377"/>
      <c r="AP963" s="379"/>
      <c r="AQ963" s="347"/>
      <c r="AR963" s="377"/>
      <c r="AS963" s="379"/>
      <c r="AT963" s="347"/>
      <c r="AU963" s="377"/>
      <c r="AV963" s="379"/>
      <c r="AW963" s="372"/>
      <c r="AX963" s="375"/>
      <c r="AY963" s="417"/>
      <c r="AZ963" s="411"/>
      <c r="BA963" s="411"/>
      <c r="BB963" s="414"/>
    </row>
    <row r="964" spans="2:54" ht="28.15" customHeight="1" x14ac:dyDescent="0.2">
      <c r="B964" s="30"/>
      <c r="C964" s="340"/>
      <c r="D964" s="218"/>
      <c r="E964" s="192"/>
      <c r="F964" s="192"/>
      <c r="G964" s="191"/>
      <c r="H964" s="360"/>
      <c r="I964" s="392"/>
      <c r="J964" s="392"/>
      <c r="K964" s="392"/>
      <c r="L964" s="25" t="s">
        <v>114</v>
      </c>
      <c r="M964" s="114"/>
      <c r="N964" s="25" t="s">
        <v>112</v>
      </c>
      <c r="O964" s="114"/>
      <c r="P964" s="25" t="s">
        <v>111</v>
      </c>
      <c r="Q964" s="114"/>
      <c r="R964" s="25" t="s">
        <v>110</v>
      </c>
      <c r="S964" s="114"/>
      <c r="T964" s="25" t="s">
        <v>109</v>
      </c>
      <c r="U964" s="114"/>
      <c r="V964" s="25" t="s">
        <v>108</v>
      </c>
      <c r="W964" s="114"/>
      <c r="X964" s="25" t="s">
        <v>107</v>
      </c>
      <c r="Y964" s="114"/>
      <c r="Z964" s="25" t="s">
        <v>106</v>
      </c>
      <c r="AA964" s="114"/>
      <c r="AB964" s="190"/>
      <c r="AC964" s="114"/>
      <c r="AD964" s="190"/>
      <c r="AE964" s="22"/>
      <c r="AF964" s="422"/>
      <c r="AG964" s="422"/>
      <c r="AH964" s="278"/>
      <c r="AI964" s="306"/>
      <c r="AJ964" s="379"/>
      <c r="AK964" s="347"/>
      <c r="AL964" s="377"/>
      <c r="AM964" s="379"/>
      <c r="AN964" s="347"/>
      <c r="AO964" s="377"/>
      <c r="AP964" s="379"/>
      <c r="AQ964" s="347"/>
      <c r="AR964" s="377"/>
      <c r="AS964" s="379"/>
      <c r="AT964" s="347"/>
      <c r="AU964" s="377"/>
      <c r="AV964" s="379"/>
      <c r="AW964" s="372"/>
      <c r="AX964" s="375"/>
      <c r="AY964" s="417"/>
      <c r="AZ964" s="411"/>
      <c r="BA964" s="411"/>
      <c r="BB964" s="414"/>
    </row>
    <row r="965" spans="2:54" ht="28.15" customHeight="1" thickBot="1" x14ac:dyDescent="0.25">
      <c r="B965" s="30"/>
      <c r="C965" s="355"/>
      <c r="D965" s="246"/>
      <c r="E965" s="200"/>
      <c r="F965" s="200"/>
      <c r="G965" s="199"/>
      <c r="H965" s="361"/>
      <c r="I965" s="393"/>
      <c r="J965" s="393"/>
      <c r="K965" s="393"/>
      <c r="L965" s="50" t="s">
        <v>105</v>
      </c>
      <c r="M965" s="51"/>
      <c r="N965" s="50" t="s">
        <v>104</v>
      </c>
      <c r="O965" s="51"/>
      <c r="P965" s="50" t="s">
        <v>103</v>
      </c>
      <c r="Q965" s="51"/>
      <c r="R965" s="50" t="s">
        <v>102</v>
      </c>
      <c r="S965" s="51"/>
      <c r="T965" s="50">
        <v>20</v>
      </c>
      <c r="U965" s="51"/>
      <c r="V965" s="50" t="s">
        <v>101</v>
      </c>
      <c r="W965" s="51"/>
      <c r="X965" s="50" t="s">
        <v>100</v>
      </c>
      <c r="Y965" s="51"/>
      <c r="Z965" s="50" t="s">
        <v>99</v>
      </c>
      <c r="AA965" s="51"/>
      <c r="AB965" s="187"/>
      <c r="AC965" s="51"/>
      <c r="AD965" s="187"/>
      <c r="AE965" s="48"/>
      <c r="AF965" s="424"/>
      <c r="AG965" s="424"/>
      <c r="AH965" s="280"/>
      <c r="AI965" s="306"/>
      <c r="AJ965" s="380"/>
      <c r="AK965" s="381"/>
      <c r="AL965" s="378"/>
      <c r="AM965" s="380"/>
      <c r="AN965" s="381"/>
      <c r="AO965" s="378"/>
      <c r="AP965" s="380"/>
      <c r="AQ965" s="381"/>
      <c r="AR965" s="378"/>
      <c r="AS965" s="380"/>
      <c r="AT965" s="381"/>
      <c r="AU965" s="378"/>
      <c r="AV965" s="380"/>
      <c r="AW965" s="373"/>
      <c r="AX965" s="376"/>
      <c r="AY965" s="418"/>
      <c r="AZ965" s="412"/>
      <c r="BA965" s="412"/>
      <c r="BB965" s="415"/>
    </row>
    <row r="966" spans="2:54" ht="28.15" customHeight="1" x14ac:dyDescent="0.2">
      <c r="B966" s="30"/>
      <c r="C966" s="338">
        <v>3</v>
      </c>
      <c r="D966" s="212"/>
      <c r="E966" s="198"/>
      <c r="F966" s="198"/>
      <c r="G966" s="197"/>
      <c r="H966" s="358"/>
      <c r="I966" s="390"/>
      <c r="J966" s="390"/>
      <c r="K966" s="390"/>
      <c r="L966" s="42" t="s">
        <v>131</v>
      </c>
      <c r="M966" s="43"/>
      <c r="N966" s="42" t="s">
        <v>129</v>
      </c>
      <c r="O966" s="43"/>
      <c r="P966" s="42" t="s">
        <v>128</v>
      </c>
      <c r="Q966" s="43"/>
      <c r="R966" s="42" t="s">
        <v>127</v>
      </c>
      <c r="S966" s="43"/>
      <c r="T966" s="42" t="s">
        <v>126</v>
      </c>
      <c r="U966" s="43"/>
      <c r="V966" s="42" t="s">
        <v>125</v>
      </c>
      <c r="W966" s="43"/>
      <c r="X966" s="42" t="s">
        <v>124</v>
      </c>
      <c r="Y966" s="43"/>
      <c r="Z966" s="42" t="s">
        <v>123</v>
      </c>
      <c r="AA966" s="43"/>
      <c r="AB966" s="196"/>
      <c r="AC966" s="43"/>
      <c r="AD966" s="196"/>
      <c r="AE966" s="39"/>
      <c r="AF966" s="421"/>
      <c r="AG966" s="421"/>
      <c r="AH966" s="279"/>
      <c r="AI966" s="306"/>
      <c r="AJ966" s="349">
        <f>SUMPRODUCT(LEN($M966:$AA969)-LEN(SUBSTITUTE($M966:$AA969,"A", "")))</f>
        <v>0</v>
      </c>
      <c r="AK966" s="352">
        <f>SUMPRODUCT(LEN($AD966:$AD969)-LEN(SUBSTITUTE($AD966:$AD969,"A", "")))</f>
        <v>0</v>
      </c>
      <c r="AL966" s="335">
        <f>SUMPRODUCT(LEN($AC966:$AC969)-LEN(SUBSTITUTE($AC966:$AC969,"A", "")))</f>
        <v>0</v>
      </c>
      <c r="AM966" s="349">
        <f>SUMPRODUCT(LEN($M966:$AA969)-LEN(SUBSTITUTE($M966:$AA969,"S", "")))</f>
        <v>0</v>
      </c>
      <c r="AN966" s="352">
        <f>SUMPRODUCT(LEN($AD966:$AD969)-LEN(SUBSTITUTE($AD966:$AD969,"S", "")))</f>
        <v>0</v>
      </c>
      <c r="AO966" s="335">
        <f>SUMPRODUCT(LEN($AC966:$AC969)-LEN(SUBSTITUTE($AC966:$AC969,"S", "")))</f>
        <v>0</v>
      </c>
      <c r="AP966" s="349">
        <f>SUMPRODUCT(LEN($M966:$AA969)-LEN(SUBSTITUTE($M966:$AA969,"F", "")))</f>
        <v>0</v>
      </c>
      <c r="AQ966" s="352">
        <f>SUMPRODUCT(LEN($AD966:$AD969)-LEN(SUBSTITUTE($AD966:$AD969,"F", "")))</f>
        <v>0</v>
      </c>
      <c r="AR966" s="335">
        <f>SUMPRODUCT(LEN($AC966:$AC969)-LEN(SUBSTITUTE($AC966:$AC969,"F", "")))</f>
        <v>0</v>
      </c>
      <c r="AS966" s="349">
        <f>SUMPRODUCT(LEN($M966:$AA969)-LEN(SUBSTITUTE($M966:$AA969,"G", "")))</f>
        <v>0</v>
      </c>
      <c r="AT966" s="352">
        <f>SUMPRODUCT(LEN($AD966:$AD969)-LEN(SUBSTITUTE($AD966:$AD969,"G", "")))</f>
        <v>0</v>
      </c>
      <c r="AU966" s="335">
        <f>SUMPRODUCT(LEN($AC966:$AC969)-LEN(SUBSTITUTE($AC966:$AC969,"G", "")))</f>
        <v>0</v>
      </c>
      <c r="AV966" s="349">
        <f>SUMPRODUCT(LEN($L966:$AA969)-LEN(SUBSTITUTE($L966:$AA969,"M", "")))</f>
        <v>0</v>
      </c>
      <c r="AW966" s="362">
        <f>SUMPRODUCT(LEN($AD966:$AD969)-LEN(SUBSTITUTE($AD966:$AD969,"M", "")))</f>
        <v>0</v>
      </c>
      <c r="AX966" s="374">
        <f>SUMPRODUCT(LEN($AC966:$AC969)-LEN(SUBSTITUTE($AC966:$AC969,"M", "")))</f>
        <v>0</v>
      </c>
      <c r="AY966" s="416">
        <f>SUMPRODUCT(LEN($AE966:$AE969)-LEN(SUBSTITUTE($AE966:$AE969,"S", "")))</f>
        <v>0</v>
      </c>
      <c r="AZ966" s="410">
        <f>SUMPRODUCT(LEN($AE966:$AE969)-LEN(SUBSTITUTE($AE966:$AE969,"F", "")))</f>
        <v>0</v>
      </c>
      <c r="BA966" s="410">
        <f>SUMPRODUCT(LEN($AE966:$AE969)-LEN(SUBSTITUTE($AE966:$AE969,"G", "")))</f>
        <v>0</v>
      </c>
      <c r="BB966" s="413">
        <f>SUMPRODUCT(LEN($AE966:$AE969)-LEN(SUBSTITUTE($AE966:$AE969,"M", "")))</f>
        <v>0</v>
      </c>
    </row>
    <row r="967" spans="2:54" ht="28.15" customHeight="1" thickBot="1" x14ac:dyDescent="0.25">
      <c r="B967" s="30"/>
      <c r="C967" s="339"/>
      <c r="D967" s="221"/>
      <c r="E967" s="195"/>
      <c r="F967" s="195"/>
      <c r="G967" s="194"/>
      <c r="H967" s="359"/>
      <c r="I967" s="391"/>
      <c r="J967" s="391"/>
      <c r="K967" s="391"/>
      <c r="L967" s="33" t="s">
        <v>122</v>
      </c>
      <c r="M967" s="55"/>
      <c r="N967" s="33" t="s">
        <v>121</v>
      </c>
      <c r="O967" s="55"/>
      <c r="P967" s="33" t="s">
        <v>120</v>
      </c>
      <c r="Q967" s="55"/>
      <c r="R967" s="33" t="s">
        <v>119</v>
      </c>
      <c r="S967" s="55"/>
      <c r="T967" s="33" t="s">
        <v>118</v>
      </c>
      <c r="U967" s="55"/>
      <c r="V967" s="33" t="s">
        <v>117</v>
      </c>
      <c r="W967" s="55"/>
      <c r="X967" s="33" t="s">
        <v>116</v>
      </c>
      <c r="Y967" s="55"/>
      <c r="Z967" s="33" t="s">
        <v>115</v>
      </c>
      <c r="AA967" s="55"/>
      <c r="AB967" s="193"/>
      <c r="AC967" s="55"/>
      <c r="AD967" s="193"/>
      <c r="AE967" s="22"/>
      <c r="AF967" s="422"/>
      <c r="AG967" s="422"/>
      <c r="AH967" s="278"/>
      <c r="AI967" s="306"/>
      <c r="AJ967" s="379"/>
      <c r="AK967" s="347"/>
      <c r="AL967" s="377"/>
      <c r="AM967" s="379"/>
      <c r="AN967" s="347"/>
      <c r="AO967" s="377"/>
      <c r="AP967" s="379"/>
      <c r="AQ967" s="347"/>
      <c r="AR967" s="377"/>
      <c r="AS967" s="379"/>
      <c r="AT967" s="347"/>
      <c r="AU967" s="377"/>
      <c r="AV967" s="379"/>
      <c r="AW967" s="372"/>
      <c r="AX967" s="375"/>
      <c r="AY967" s="417"/>
      <c r="AZ967" s="411"/>
      <c r="BA967" s="411"/>
      <c r="BB967" s="414"/>
    </row>
    <row r="968" spans="2:54" ht="28.15" customHeight="1" x14ac:dyDescent="0.2">
      <c r="B968" s="30"/>
      <c r="C968" s="340"/>
      <c r="D968" s="218"/>
      <c r="E968" s="192"/>
      <c r="F968" s="192"/>
      <c r="G968" s="191"/>
      <c r="H968" s="360"/>
      <c r="I968" s="392"/>
      <c r="J968" s="392"/>
      <c r="K968" s="392"/>
      <c r="L968" s="25" t="s">
        <v>114</v>
      </c>
      <c r="M968" s="114"/>
      <c r="N968" s="25" t="s">
        <v>112</v>
      </c>
      <c r="O968" s="114"/>
      <c r="P968" s="25" t="s">
        <v>111</v>
      </c>
      <c r="Q968" s="114"/>
      <c r="R968" s="25" t="s">
        <v>110</v>
      </c>
      <c r="S968" s="114"/>
      <c r="T968" s="25" t="s">
        <v>109</v>
      </c>
      <c r="U968" s="114"/>
      <c r="V968" s="25" t="s">
        <v>108</v>
      </c>
      <c r="W968" s="114"/>
      <c r="X968" s="25" t="s">
        <v>107</v>
      </c>
      <c r="Y968" s="114"/>
      <c r="Z968" s="25" t="s">
        <v>106</v>
      </c>
      <c r="AA968" s="114"/>
      <c r="AB968" s="190"/>
      <c r="AC968" s="114"/>
      <c r="AD968" s="190"/>
      <c r="AE968" s="22"/>
      <c r="AF968" s="422"/>
      <c r="AG968" s="422"/>
      <c r="AH968" s="278"/>
      <c r="AI968" s="306"/>
      <c r="AJ968" s="379"/>
      <c r="AK968" s="347"/>
      <c r="AL968" s="377"/>
      <c r="AM968" s="379"/>
      <c r="AN968" s="347"/>
      <c r="AO968" s="377"/>
      <c r="AP968" s="379"/>
      <c r="AQ968" s="347"/>
      <c r="AR968" s="377"/>
      <c r="AS968" s="379"/>
      <c r="AT968" s="347"/>
      <c r="AU968" s="377"/>
      <c r="AV968" s="379"/>
      <c r="AW968" s="372"/>
      <c r="AX968" s="375"/>
      <c r="AY968" s="417"/>
      <c r="AZ968" s="411"/>
      <c r="BA968" s="411"/>
      <c r="BB968" s="414"/>
    </row>
    <row r="969" spans="2:54" ht="28.15" customHeight="1" thickBot="1" x14ac:dyDescent="0.25">
      <c r="B969" s="20"/>
      <c r="C969" s="341"/>
      <c r="D969" s="215"/>
      <c r="E969" s="189"/>
      <c r="F969" s="189"/>
      <c r="G969" s="188"/>
      <c r="H969" s="361"/>
      <c r="I969" s="394"/>
      <c r="J969" s="394"/>
      <c r="K969" s="394"/>
      <c r="L969" s="15" t="s">
        <v>105</v>
      </c>
      <c r="M969" s="16"/>
      <c r="N969" s="15" t="s">
        <v>104</v>
      </c>
      <c r="O969" s="16"/>
      <c r="P969" s="15" t="s">
        <v>103</v>
      </c>
      <c r="Q969" s="16"/>
      <c r="R969" s="15" t="s">
        <v>102</v>
      </c>
      <c r="S969" s="16"/>
      <c r="T969" s="15">
        <v>20</v>
      </c>
      <c r="U969" s="16"/>
      <c r="V969" s="15" t="s">
        <v>101</v>
      </c>
      <c r="W969" s="16"/>
      <c r="X969" s="15" t="s">
        <v>100</v>
      </c>
      <c r="Y969" s="16"/>
      <c r="Z969" s="15" t="s">
        <v>99</v>
      </c>
      <c r="AA969" s="16"/>
      <c r="AB969" s="187"/>
      <c r="AC969" s="16"/>
      <c r="AD969" s="186"/>
      <c r="AE969" s="11"/>
      <c r="AF969" s="423"/>
      <c r="AG969" s="423"/>
      <c r="AH969" s="277"/>
      <c r="AI969" s="306"/>
      <c r="AJ969" s="380"/>
      <c r="AK969" s="381"/>
      <c r="AL969" s="378"/>
      <c r="AM969" s="380"/>
      <c r="AN969" s="381"/>
      <c r="AO969" s="378"/>
      <c r="AP969" s="380"/>
      <c r="AQ969" s="381"/>
      <c r="AR969" s="378"/>
      <c r="AS969" s="380"/>
      <c r="AT969" s="381"/>
      <c r="AU969" s="378"/>
      <c r="AV969" s="380"/>
      <c r="AW969" s="373"/>
      <c r="AX969" s="376"/>
      <c r="AY969" s="418"/>
      <c r="AZ969" s="412"/>
      <c r="BA969" s="412"/>
      <c r="BB969" s="415"/>
    </row>
    <row r="970" spans="2:54" ht="15.75" thickTop="1" x14ac:dyDescent="0.2"/>
  </sheetData>
  <mergeCells count="5828">
    <mergeCell ref="AY966:AY969"/>
    <mergeCell ref="AZ966:AZ969"/>
    <mergeCell ref="BA966:BA969"/>
    <mergeCell ref="BB966:BB969"/>
    <mergeCell ref="AY936:AY939"/>
    <mergeCell ref="AZ936:AZ939"/>
    <mergeCell ref="BA936:BA939"/>
    <mergeCell ref="BB936:BB939"/>
    <mergeCell ref="AY943:AY946"/>
    <mergeCell ref="AZ943:AZ946"/>
    <mergeCell ref="AY932:AY935"/>
    <mergeCell ref="AZ932:AZ935"/>
    <mergeCell ref="BA932:BA935"/>
    <mergeCell ref="BB932:BB935"/>
    <mergeCell ref="AY962:AY965"/>
    <mergeCell ref="AZ962:AZ965"/>
    <mergeCell ref="BA962:BA965"/>
    <mergeCell ref="BB962:BB965"/>
    <mergeCell ref="BA943:BA946"/>
    <mergeCell ref="BB943:BB946"/>
    <mergeCell ref="AY921:AY924"/>
    <mergeCell ref="AZ921:AZ924"/>
    <mergeCell ref="BA921:BA924"/>
    <mergeCell ref="BB921:BB924"/>
    <mergeCell ref="AY928:AY931"/>
    <mergeCell ref="AZ928:AZ931"/>
    <mergeCell ref="BA928:BA931"/>
    <mergeCell ref="BB928:BB931"/>
    <mergeCell ref="AY958:AY961"/>
    <mergeCell ref="AZ958:AZ961"/>
    <mergeCell ref="BA958:BA961"/>
    <mergeCell ref="BB958:BB961"/>
    <mergeCell ref="AY947:AY950"/>
    <mergeCell ref="AZ947:AZ950"/>
    <mergeCell ref="BA947:BA950"/>
    <mergeCell ref="BB947:BB950"/>
    <mergeCell ref="AY951:AY954"/>
    <mergeCell ref="AZ951:AZ954"/>
    <mergeCell ref="BA951:BA954"/>
    <mergeCell ref="BB951:BB954"/>
    <mergeCell ref="AY913:AY916"/>
    <mergeCell ref="AZ913:AZ916"/>
    <mergeCell ref="BA913:BA916"/>
    <mergeCell ref="BB913:BB916"/>
    <mergeCell ref="AY917:AY920"/>
    <mergeCell ref="AZ917:AZ920"/>
    <mergeCell ref="BA917:BA920"/>
    <mergeCell ref="BB917:BB920"/>
    <mergeCell ref="AY902:AY905"/>
    <mergeCell ref="AZ902:AZ905"/>
    <mergeCell ref="BA902:BA905"/>
    <mergeCell ref="BB902:BB905"/>
    <mergeCell ref="AY906:AY909"/>
    <mergeCell ref="AZ906:AZ909"/>
    <mergeCell ref="BA906:BA909"/>
    <mergeCell ref="BB906:BB909"/>
    <mergeCell ref="AY891:AY894"/>
    <mergeCell ref="AZ891:AZ894"/>
    <mergeCell ref="BA891:BA894"/>
    <mergeCell ref="BB891:BB894"/>
    <mergeCell ref="AY898:AY901"/>
    <mergeCell ref="AZ898:AZ901"/>
    <mergeCell ref="BA898:BA901"/>
    <mergeCell ref="BB898:BB901"/>
    <mergeCell ref="AY883:AY886"/>
    <mergeCell ref="AZ883:AZ886"/>
    <mergeCell ref="BA883:BA886"/>
    <mergeCell ref="BB883:BB886"/>
    <mergeCell ref="AY887:AY890"/>
    <mergeCell ref="AZ887:AZ890"/>
    <mergeCell ref="BA887:BA890"/>
    <mergeCell ref="BB887:BB890"/>
    <mergeCell ref="AY872:AY875"/>
    <mergeCell ref="AZ872:AZ875"/>
    <mergeCell ref="BA872:BA875"/>
    <mergeCell ref="BB872:BB875"/>
    <mergeCell ref="AY876:AY879"/>
    <mergeCell ref="AZ876:AZ879"/>
    <mergeCell ref="BA876:BA879"/>
    <mergeCell ref="BB876:BB879"/>
    <mergeCell ref="AY861:AY864"/>
    <mergeCell ref="AZ861:AZ864"/>
    <mergeCell ref="BA861:BA864"/>
    <mergeCell ref="BB861:BB864"/>
    <mergeCell ref="AY868:AY871"/>
    <mergeCell ref="AZ868:AZ871"/>
    <mergeCell ref="BA868:BA871"/>
    <mergeCell ref="BB868:BB871"/>
    <mergeCell ref="AY853:AY856"/>
    <mergeCell ref="AZ853:AZ856"/>
    <mergeCell ref="BA853:BA856"/>
    <mergeCell ref="BB853:BB856"/>
    <mergeCell ref="AY857:AY860"/>
    <mergeCell ref="AZ857:AZ860"/>
    <mergeCell ref="BA857:BA860"/>
    <mergeCell ref="BB857:BB860"/>
    <mergeCell ref="AY842:AY845"/>
    <mergeCell ref="AZ842:AZ845"/>
    <mergeCell ref="BA842:BA845"/>
    <mergeCell ref="BB842:BB845"/>
    <mergeCell ref="AY846:AY849"/>
    <mergeCell ref="AZ846:AZ849"/>
    <mergeCell ref="BA846:BA849"/>
    <mergeCell ref="BB846:BB849"/>
    <mergeCell ref="AY831:AY834"/>
    <mergeCell ref="AZ831:AZ834"/>
    <mergeCell ref="BA831:BA834"/>
    <mergeCell ref="BB831:BB834"/>
    <mergeCell ref="AY838:AY841"/>
    <mergeCell ref="AZ838:AZ841"/>
    <mergeCell ref="BA838:BA841"/>
    <mergeCell ref="BB838:BB841"/>
    <mergeCell ref="AY823:AY826"/>
    <mergeCell ref="AZ823:AZ826"/>
    <mergeCell ref="BA823:BA826"/>
    <mergeCell ref="BB823:BB826"/>
    <mergeCell ref="AY827:AY830"/>
    <mergeCell ref="AZ827:AZ830"/>
    <mergeCell ref="BA827:BA830"/>
    <mergeCell ref="BB827:BB830"/>
    <mergeCell ref="AY812:AY815"/>
    <mergeCell ref="AZ812:AZ815"/>
    <mergeCell ref="BA812:BA815"/>
    <mergeCell ref="BB812:BB815"/>
    <mergeCell ref="AY816:AY819"/>
    <mergeCell ref="AZ816:AZ819"/>
    <mergeCell ref="BA816:BA819"/>
    <mergeCell ref="BB816:BB819"/>
    <mergeCell ref="AY801:AY804"/>
    <mergeCell ref="AZ801:AZ804"/>
    <mergeCell ref="BA801:BA804"/>
    <mergeCell ref="BB801:BB804"/>
    <mergeCell ref="AY808:AY811"/>
    <mergeCell ref="AZ808:AZ811"/>
    <mergeCell ref="BA808:BA811"/>
    <mergeCell ref="BB808:BB811"/>
    <mergeCell ref="AY793:AY796"/>
    <mergeCell ref="AZ793:AZ796"/>
    <mergeCell ref="BA793:BA796"/>
    <mergeCell ref="BB793:BB796"/>
    <mergeCell ref="AY797:AY800"/>
    <mergeCell ref="AZ797:AZ800"/>
    <mergeCell ref="BA797:BA800"/>
    <mergeCell ref="BB797:BB800"/>
    <mergeCell ref="AY782:AY785"/>
    <mergeCell ref="AZ782:AZ785"/>
    <mergeCell ref="BA782:BA785"/>
    <mergeCell ref="BB782:BB785"/>
    <mergeCell ref="AY786:AY789"/>
    <mergeCell ref="AZ786:AZ789"/>
    <mergeCell ref="BA786:BA789"/>
    <mergeCell ref="BB786:BB789"/>
    <mergeCell ref="AY771:AY774"/>
    <mergeCell ref="AZ771:AZ774"/>
    <mergeCell ref="BA771:BA774"/>
    <mergeCell ref="BB771:BB774"/>
    <mergeCell ref="AY778:AY781"/>
    <mergeCell ref="AZ778:AZ781"/>
    <mergeCell ref="BA778:BA781"/>
    <mergeCell ref="BB778:BB781"/>
    <mergeCell ref="AY763:AY766"/>
    <mergeCell ref="AZ763:AZ766"/>
    <mergeCell ref="BA763:BA766"/>
    <mergeCell ref="BB763:BB766"/>
    <mergeCell ref="AY767:AY770"/>
    <mergeCell ref="AZ767:AZ770"/>
    <mergeCell ref="BA767:BA770"/>
    <mergeCell ref="BB767:BB770"/>
    <mergeCell ref="AY752:AY755"/>
    <mergeCell ref="AZ752:AZ755"/>
    <mergeCell ref="BA752:BA755"/>
    <mergeCell ref="BB752:BB755"/>
    <mergeCell ref="AY756:AY759"/>
    <mergeCell ref="AZ756:AZ759"/>
    <mergeCell ref="BA756:BA759"/>
    <mergeCell ref="BB756:BB759"/>
    <mergeCell ref="AY741:AY744"/>
    <mergeCell ref="AZ741:AZ744"/>
    <mergeCell ref="BA741:BA744"/>
    <mergeCell ref="BB741:BB744"/>
    <mergeCell ref="AY748:AY751"/>
    <mergeCell ref="AZ748:AZ751"/>
    <mergeCell ref="BA748:BA751"/>
    <mergeCell ref="BB748:BB751"/>
    <mergeCell ref="AY733:AY736"/>
    <mergeCell ref="AZ733:AZ736"/>
    <mergeCell ref="BA733:BA736"/>
    <mergeCell ref="BB733:BB736"/>
    <mergeCell ref="AY737:AY740"/>
    <mergeCell ref="AZ737:AZ740"/>
    <mergeCell ref="BA737:BA740"/>
    <mergeCell ref="BB737:BB740"/>
    <mergeCell ref="AY722:AY725"/>
    <mergeCell ref="AZ722:AZ725"/>
    <mergeCell ref="BA722:BA725"/>
    <mergeCell ref="BB722:BB725"/>
    <mergeCell ref="AY726:AY729"/>
    <mergeCell ref="AZ726:AZ729"/>
    <mergeCell ref="BA726:BA729"/>
    <mergeCell ref="BB726:BB729"/>
    <mergeCell ref="AY711:AY714"/>
    <mergeCell ref="AZ711:AZ714"/>
    <mergeCell ref="BA711:BA714"/>
    <mergeCell ref="BB711:BB714"/>
    <mergeCell ref="AY718:AY721"/>
    <mergeCell ref="AZ718:AZ721"/>
    <mergeCell ref="BA718:BA721"/>
    <mergeCell ref="BB718:BB721"/>
    <mergeCell ref="AY703:AY706"/>
    <mergeCell ref="AZ703:AZ706"/>
    <mergeCell ref="BA703:BA706"/>
    <mergeCell ref="BB703:BB706"/>
    <mergeCell ref="AY707:AY710"/>
    <mergeCell ref="AZ707:AZ710"/>
    <mergeCell ref="BA707:BA710"/>
    <mergeCell ref="BB707:BB710"/>
    <mergeCell ref="AY692:AY695"/>
    <mergeCell ref="AZ692:AZ695"/>
    <mergeCell ref="BA692:BA695"/>
    <mergeCell ref="BB692:BB695"/>
    <mergeCell ref="AY696:AY699"/>
    <mergeCell ref="AZ696:AZ699"/>
    <mergeCell ref="BA696:BA699"/>
    <mergeCell ref="BB696:BB699"/>
    <mergeCell ref="AY681:AY684"/>
    <mergeCell ref="AZ681:AZ684"/>
    <mergeCell ref="BA681:BA684"/>
    <mergeCell ref="BB681:BB684"/>
    <mergeCell ref="AY688:AY691"/>
    <mergeCell ref="AZ688:AZ691"/>
    <mergeCell ref="BA688:BA691"/>
    <mergeCell ref="BB688:BB691"/>
    <mergeCell ref="AY673:AY676"/>
    <mergeCell ref="AZ673:AZ676"/>
    <mergeCell ref="BA673:BA676"/>
    <mergeCell ref="BB673:BB676"/>
    <mergeCell ref="AY677:AY680"/>
    <mergeCell ref="AZ677:AZ680"/>
    <mergeCell ref="BA677:BA680"/>
    <mergeCell ref="BB677:BB680"/>
    <mergeCell ref="AY662:AY665"/>
    <mergeCell ref="AZ662:AZ665"/>
    <mergeCell ref="BA662:BA665"/>
    <mergeCell ref="BB662:BB665"/>
    <mergeCell ref="AY666:AY669"/>
    <mergeCell ref="AZ666:AZ669"/>
    <mergeCell ref="BA666:BA669"/>
    <mergeCell ref="BB666:BB669"/>
    <mergeCell ref="AY651:AY654"/>
    <mergeCell ref="AZ651:AZ654"/>
    <mergeCell ref="BA651:BA654"/>
    <mergeCell ref="BB651:BB654"/>
    <mergeCell ref="AY658:AY661"/>
    <mergeCell ref="AZ658:AZ661"/>
    <mergeCell ref="BA658:BA661"/>
    <mergeCell ref="BB658:BB661"/>
    <mergeCell ref="AY643:AY646"/>
    <mergeCell ref="AZ643:AZ646"/>
    <mergeCell ref="BA643:BA646"/>
    <mergeCell ref="BB643:BB646"/>
    <mergeCell ref="AY647:AY650"/>
    <mergeCell ref="AZ647:AZ650"/>
    <mergeCell ref="BA647:BA650"/>
    <mergeCell ref="BB647:BB650"/>
    <mergeCell ref="AY632:AY635"/>
    <mergeCell ref="AZ632:AZ635"/>
    <mergeCell ref="BA632:BA635"/>
    <mergeCell ref="BB632:BB635"/>
    <mergeCell ref="AY636:AY639"/>
    <mergeCell ref="AZ636:AZ639"/>
    <mergeCell ref="BA636:BA639"/>
    <mergeCell ref="BB636:BB639"/>
    <mergeCell ref="AY621:AY624"/>
    <mergeCell ref="AZ621:AZ624"/>
    <mergeCell ref="BA621:BA624"/>
    <mergeCell ref="BB621:BB624"/>
    <mergeCell ref="AY628:AY631"/>
    <mergeCell ref="AZ628:AZ631"/>
    <mergeCell ref="BA628:BA631"/>
    <mergeCell ref="BB628:BB631"/>
    <mergeCell ref="AY613:AY616"/>
    <mergeCell ref="AZ613:AZ616"/>
    <mergeCell ref="BA613:BA616"/>
    <mergeCell ref="BB613:BB616"/>
    <mergeCell ref="AY617:AY620"/>
    <mergeCell ref="AZ617:AZ620"/>
    <mergeCell ref="BA617:BA620"/>
    <mergeCell ref="BB617:BB620"/>
    <mergeCell ref="AY602:AY605"/>
    <mergeCell ref="AZ602:AZ605"/>
    <mergeCell ref="BA602:BA605"/>
    <mergeCell ref="BB602:BB605"/>
    <mergeCell ref="AY606:AY609"/>
    <mergeCell ref="AZ606:AZ609"/>
    <mergeCell ref="BA606:BA609"/>
    <mergeCell ref="BB606:BB609"/>
    <mergeCell ref="AY591:AY594"/>
    <mergeCell ref="AZ591:AZ594"/>
    <mergeCell ref="BA591:BA594"/>
    <mergeCell ref="BB591:BB594"/>
    <mergeCell ref="AY598:AY601"/>
    <mergeCell ref="AZ598:AZ601"/>
    <mergeCell ref="BA598:BA601"/>
    <mergeCell ref="BB598:BB601"/>
    <mergeCell ref="AY583:AY586"/>
    <mergeCell ref="AZ583:AZ586"/>
    <mergeCell ref="BA583:BA586"/>
    <mergeCell ref="BB583:BB586"/>
    <mergeCell ref="AY587:AY590"/>
    <mergeCell ref="AZ587:AZ590"/>
    <mergeCell ref="BA587:BA590"/>
    <mergeCell ref="BB587:BB590"/>
    <mergeCell ref="AY572:AY575"/>
    <mergeCell ref="AZ572:AZ575"/>
    <mergeCell ref="BA572:BA575"/>
    <mergeCell ref="BB572:BB575"/>
    <mergeCell ref="AY576:AY579"/>
    <mergeCell ref="AZ576:AZ579"/>
    <mergeCell ref="BA576:BA579"/>
    <mergeCell ref="BB576:BB579"/>
    <mergeCell ref="AY561:AY564"/>
    <mergeCell ref="AZ561:AZ564"/>
    <mergeCell ref="BA561:BA564"/>
    <mergeCell ref="BB561:BB564"/>
    <mergeCell ref="AY568:AY571"/>
    <mergeCell ref="AZ568:AZ571"/>
    <mergeCell ref="BA568:BA571"/>
    <mergeCell ref="BB568:BB571"/>
    <mergeCell ref="AY553:AY556"/>
    <mergeCell ref="AZ553:AZ556"/>
    <mergeCell ref="BA553:BA556"/>
    <mergeCell ref="BB553:BB556"/>
    <mergeCell ref="AY557:AY560"/>
    <mergeCell ref="AZ557:AZ560"/>
    <mergeCell ref="BA557:BA560"/>
    <mergeCell ref="BB557:BB560"/>
    <mergeCell ref="AY542:AY545"/>
    <mergeCell ref="AZ542:AZ545"/>
    <mergeCell ref="BA542:BA545"/>
    <mergeCell ref="BB542:BB545"/>
    <mergeCell ref="AY546:AY549"/>
    <mergeCell ref="AZ546:AZ549"/>
    <mergeCell ref="BA546:BA549"/>
    <mergeCell ref="BB546:BB549"/>
    <mergeCell ref="AY531:AY534"/>
    <mergeCell ref="AZ531:AZ534"/>
    <mergeCell ref="BA531:BA534"/>
    <mergeCell ref="BB531:BB534"/>
    <mergeCell ref="AY538:AY541"/>
    <mergeCell ref="AZ538:AZ541"/>
    <mergeCell ref="BA538:BA541"/>
    <mergeCell ref="BB538:BB541"/>
    <mergeCell ref="AY523:AY526"/>
    <mergeCell ref="AZ523:AZ526"/>
    <mergeCell ref="BA523:BA526"/>
    <mergeCell ref="BB523:BB526"/>
    <mergeCell ref="AY527:AY530"/>
    <mergeCell ref="AZ527:AZ530"/>
    <mergeCell ref="BA527:BA530"/>
    <mergeCell ref="BB527:BB530"/>
    <mergeCell ref="AY512:AY515"/>
    <mergeCell ref="AZ512:AZ515"/>
    <mergeCell ref="BA512:BA515"/>
    <mergeCell ref="BB512:BB515"/>
    <mergeCell ref="AY516:AY519"/>
    <mergeCell ref="AZ516:AZ519"/>
    <mergeCell ref="BA516:BA519"/>
    <mergeCell ref="BB516:BB519"/>
    <mergeCell ref="AY501:AY504"/>
    <mergeCell ref="AZ501:AZ504"/>
    <mergeCell ref="BA501:BA504"/>
    <mergeCell ref="BB501:BB504"/>
    <mergeCell ref="AY508:AY511"/>
    <mergeCell ref="AZ508:AZ511"/>
    <mergeCell ref="BA508:BA511"/>
    <mergeCell ref="BB508:BB511"/>
    <mergeCell ref="AY493:AY496"/>
    <mergeCell ref="AZ493:AZ496"/>
    <mergeCell ref="BA493:BA496"/>
    <mergeCell ref="BB493:BB496"/>
    <mergeCell ref="AY497:AY500"/>
    <mergeCell ref="AZ497:AZ500"/>
    <mergeCell ref="BA497:BA500"/>
    <mergeCell ref="BB497:BB500"/>
    <mergeCell ref="AY482:AY485"/>
    <mergeCell ref="AZ482:AZ485"/>
    <mergeCell ref="BA482:BA485"/>
    <mergeCell ref="BB482:BB485"/>
    <mergeCell ref="AY486:AY489"/>
    <mergeCell ref="AZ486:AZ489"/>
    <mergeCell ref="BA486:BA489"/>
    <mergeCell ref="BB486:BB489"/>
    <mergeCell ref="AY471:AY474"/>
    <mergeCell ref="AZ471:AZ474"/>
    <mergeCell ref="BA471:BA474"/>
    <mergeCell ref="BB471:BB474"/>
    <mergeCell ref="AY478:AY481"/>
    <mergeCell ref="AZ478:AZ481"/>
    <mergeCell ref="BA478:BA481"/>
    <mergeCell ref="BB478:BB481"/>
    <mergeCell ref="AY463:AY466"/>
    <mergeCell ref="AZ463:AZ466"/>
    <mergeCell ref="BA463:BA466"/>
    <mergeCell ref="BB463:BB466"/>
    <mergeCell ref="AY467:AY470"/>
    <mergeCell ref="AZ467:AZ470"/>
    <mergeCell ref="BA467:BA470"/>
    <mergeCell ref="BB467:BB470"/>
    <mergeCell ref="AY452:AY455"/>
    <mergeCell ref="AZ452:AZ455"/>
    <mergeCell ref="BA452:BA455"/>
    <mergeCell ref="BB452:BB455"/>
    <mergeCell ref="AY456:AY459"/>
    <mergeCell ref="AZ456:AZ459"/>
    <mergeCell ref="BA456:BA459"/>
    <mergeCell ref="BB456:BB459"/>
    <mergeCell ref="AY441:AY444"/>
    <mergeCell ref="AZ441:AZ444"/>
    <mergeCell ref="BA441:BA444"/>
    <mergeCell ref="BB441:BB444"/>
    <mergeCell ref="AY448:AY451"/>
    <mergeCell ref="AZ448:AZ451"/>
    <mergeCell ref="BA448:BA451"/>
    <mergeCell ref="BB448:BB451"/>
    <mergeCell ref="AY433:AY436"/>
    <mergeCell ref="AZ433:AZ436"/>
    <mergeCell ref="BA433:BA436"/>
    <mergeCell ref="BB433:BB436"/>
    <mergeCell ref="AY437:AY440"/>
    <mergeCell ref="AZ437:AZ440"/>
    <mergeCell ref="BA437:BA440"/>
    <mergeCell ref="BB437:BB440"/>
    <mergeCell ref="AY422:AY425"/>
    <mergeCell ref="AZ422:AZ425"/>
    <mergeCell ref="BA422:BA425"/>
    <mergeCell ref="BB422:BB425"/>
    <mergeCell ref="AY426:AY429"/>
    <mergeCell ref="AZ426:AZ429"/>
    <mergeCell ref="BA426:BA429"/>
    <mergeCell ref="BB426:BB429"/>
    <mergeCell ref="AY411:AY414"/>
    <mergeCell ref="AZ411:AZ414"/>
    <mergeCell ref="BA411:BA414"/>
    <mergeCell ref="BB411:BB414"/>
    <mergeCell ref="AY418:AY421"/>
    <mergeCell ref="AZ418:AZ421"/>
    <mergeCell ref="BA418:BA421"/>
    <mergeCell ref="BB418:BB421"/>
    <mergeCell ref="AY403:AY406"/>
    <mergeCell ref="AZ403:AZ406"/>
    <mergeCell ref="BA403:BA406"/>
    <mergeCell ref="BB403:BB406"/>
    <mergeCell ref="AY407:AY410"/>
    <mergeCell ref="AZ407:AZ410"/>
    <mergeCell ref="BA407:BA410"/>
    <mergeCell ref="BB407:BB410"/>
    <mergeCell ref="AY392:AY395"/>
    <mergeCell ref="AZ392:AZ395"/>
    <mergeCell ref="BA392:BA395"/>
    <mergeCell ref="BB392:BB395"/>
    <mergeCell ref="AY396:AY399"/>
    <mergeCell ref="AZ396:AZ399"/>
    <mergeCell ref="BA396:BA399"/>
    <mergeCell ref="BB396:BB399"/>
    <mergeCell ref="AY381:AY384"/>
    <mergeCell ref="AZ381:AZ384"/>
    <mergeCell ref="BA381:BA384"/>
    <mergeCell ref="BB381:BB384"/>
    <mergeCell ref="AY388:AY391"/>
    <mergeCell ref="AZ388:AZ391"/>
    <mergeCell ref="BA388:BA391"/>
    <mergeCell ref="BB388:BB391"/>
    <mergeCell ref="AY373:AY376"/>
    <mergeCell ref="AZ373:AZ376"/>
    <mergeCell ref="BA373:BA376"/>
    <mergeCell ref="BB373:BB376"/>
    <mergeCell ref="AY377:AY380"/>
    <mergeCell ref="AZ377:AZ380"/>
    <mergeCell ref="BA377:BA380"/>
    <mergeCell ref="BB377:BB380"/>
    <mergeCell ref="AY362:AY365"/>
    <mergeCell ref="AZ362:AZ365"/>
    <mergeCell ref="BA362:BA365"/>
    <mergeCell ref="BB362:BB365"/>
    <mergeCell ref="AY366:AY369"/>
    <mergeCell ref="AZ366:AZ369"/>
    <mergeCell ref="BA366:BA369"/>
    <mergeCell ref="BB366:BB369"/>
    <mergeCell ref="AY351:AY354"/>
    <mergeCell ref="AZ351:AZ354"/>
    <mergeCell ref="BA351:BA354"/>
    <mergeCell ref="BB351:BB354"/>
    <mergeCell ref="AY358:AY361"/>
    <mergeCell ref="AZ358:AZ361"/>
    <mergeCell ref="BA358:BA361"/>
    <mergeCell ref="BB358:BB361"/>
    <mergeCell ref="AY343:AY346"/>
    <mergeCell ref="AZ343:AZ346"/>
    <mergeCell ref="BA343:BA346"/>
    <mergeCell ref="BB343:BB346"/>
    <mergeCell ref="AY347:AY350"/>
    <mergeCell ref="AZ347:AZ350"/>
    <mergeCell ref="BA347:BA350"/>
    <mergeCell ref="BB347:BB350"/>
    <mergeCell ref="AY332:AY335"/>
    <mergeCell ref="AZ332:AZ335"/>
    <mergeCell ref="BA332:BA335"/>
    <mergeCell ref="BB332:BB335"/>
    <mergeCell ref="AY336:AY339"/>
    <mergeCell ref="AZ336:AZ339"/>
    <mergeCell ref="BA336:BA339"/>
    <mergeCell ref="BB336:BB339"/>
    <mergeCell ref="AY321:AY324"/>
    <mergeCell ref="AZ321:AZ324"/>
    <mergeCell ref="BA321:BA324"/>
    <mergeCell ref="BB321:BB324"/>
    <mergeCell ref="AY328:AY331"/>
    <mergeCell ref="AZ328:AZ331"/>
    <mergeCell ref="BA328:BA331"/>
    <mergeCell ref="BB328:BB331"/>
    <mergeCell ref="AY313:AY316"/>
    <mergeCell ref="AZ313:AZ316"/>
    <mergeCell ref="BA313:BA316"/>
    <mergeCell ref="BB313:BB316"/>
    <mergeCell ref="AY317:AY320"/>
    <mergeCell ref="AZ317:AZ320"/>
    <mergeCell ref="BA317:BA320"/>
    <mergeCell ref="BB317:BB320"/>
    <mergeCell ref="AY302:AY305"/>
    <mergeCell ref="AZ302:AZ305"/>
    <mergeCell ref="BA302:BA305"/>
    <mergeCell ref="BB302:BB305"/>
    <mergeCell ref="AY306:AY309"/>
    <mergeCell ref="AZ306:AZ309"/>
    <mergeCell ref="BA306:BA309"/>
    <mergeCell ref="BB306:BB309"/>
    <mergeCell ref="AY291:AY294"/>
    <mergeCell ref="AZ291:AZ294"/>
    <mergeCell ref="BA291:BA294"/>
    <mergeCell ref="BB291:BB294"/>
    <mergeCell ref="AY298:AY301"/>
    <mergeCell ref="AZ298:AZ301"/>
    <mergeCell ref="BA298:BA301"/>
    <mergeCell ref="BB298:BB301"/>
    <mergeCell ref="AY283:AY286"/>
    <mergeCell ref="AZ283:AZ286"/>
    <mergeCell ref="BA283:BA286"/>
    <mergeCell ref="BB283:BB286"/>
    <mergeCell ref="AY287:AY290"/>
    <mergeCell ref="AZ287:AZ290"/>
    <mergeCell ref="BA287:BA290"/>
    <mergeCell ref="BB287:BB290"/>
    <mergeCell ref="AY272:AY275"/>
    <mergeCell ref="AZ272:AZ275"/>
    <mergeCell ref="BA272:BA275"/>
    <mergeCell ref="BB272:BB275"/>
    <mergeCell ref="AY276:AY279"/>
    <mergeCell ref="AZ276:AZ279"/>
    <mergeCell ref="BA276:BA279"/>
    <mergeCell ref="BB276:BB279"/>
    <mergeCell ref="AY261:AY264"/>
    <mergeCell ref="AZ261:AZ264"/>
    <mergeCell ref="BA261:BA264"/>
    <mergeCell ref="BB261:BB264"/>
    <mergeCell ref="AY268:AY271"/>
    <mergeCell ref="AZ268:AZ271"/>
    <mergeCell ref="BA268:BA271"/>
    <mergeCell ref="BB268:BB271"/>
    <mergeCell ref="AY253:AY256"/>
    <mergeCell ref="AZ253:AZ256"/>
    <mergeCell ref="BA253:BA256"/>
    <mergeCell ref="BB253:BB256"/>
    <mergeCell ref="AY257:AY260"/>
    <mergeCell ref="AZ257:AZ260"/>
    <mergeCell ref="BA257:BA260"/>
    <mergeCell ref="BB257:BB260"/>
    <mergeCell ref="AY242:AY245"/>
    <mergeCell ref="AZ242:AZ245"/>
    <mergeCell ref="BA242:BA245"/>
    <mergeCell ref="BB242:BB245"/>
    <mergeCell ref="AY246:AY249"/>
    <mergeCell ref="AZ246:AZ249"/>
    <mergeCell ref="BA246:BA249"/>
    <mergeCell ref="BB246:BB249"/>
    <mergeCell ref="AY231:AY234"/>
    <mergeCell ref="AZ231:AZ234"/>
    <mergeCell ref="BA231:BA234"/>
    <mergeCell ref="BB231:BB234"/>
    <mergeCell ref="AY238:AY241"/>
    <mergeCell ref="AZ238:AZ241"/>
    <mergeCell ref="BA238:BA241"/>
    <mergeCell ref="BB238:BB241"/>
    <mergeCell ref="AY223:AY226"/>
    <mergeCell ref="AZ223:AZ226"/>
    <mergeCell ref="BA223:BA226"/>
    <mergeCell ref="BB223:BB226"/>
    <mergeCell ref="AY227:AY230"/>
    <mergeCell ref="AZ227:AZ230"/>
    <mergeCell ref="BA227:BA230"/>
    <mergeCell ref="BB227:BB230"/>
    <mergeCell ref="AY212:AY215"/>
    <mergeCell ref="AZ212:AZ215"/>
    <mergeCell ref="BA212:BA215"/>
    <mergeCell ref="BB212:BB215"/>
    <mergeCell ref="AY216:AY219"/>
    <mergeCell ref="AZ216:AZ219"/>
    <mergeCell ref="BA216:BA219"/>
    <mergeCell ref="BB216:BB219"/>
    <mergeCell ref="AY201:AY204"/>
    <mergeCell ref="AZ201:AZ204"/>
    <mergeCell ref="BA201:BA204"/>
    <mergeCell ref="BB201:BB204"/>
    <mergeCell ref="AY208:AY211"/>
    <mergeCell ref="AZ208:AZ211"/>
    <mergeCell ref="BA208:BA211"/>
    <mergeCell ref="BB208:BB211"/>
    <mergeCell ref="AY193:AY196"/>
    <mergeCell ref="AZ193:AZ196"/>
    <mergeCell ref="BA193:BA196"/>
    <mergeCell ref="BB193:BB196"/>
    <mergeCell ref="AY197:AY200"/>
    <mergeCell ref="AZ197:AZ200"/>
    <mergeCell ref="BA197:BA200"/>
    <mergeCell ref="BB197:BB200"/>
    <mergeCell ref="AY182:AY185"/>
    <mergeCell ref="AZ182:AZ185"/>
    <mergeCell ref="BA182:BA185"/>
    <mergeCell ref="BB182:BB185"/>
    <mergeCell ref="AY186:AY189"/>
    <mergeCell ref="AZ186:AZ189"/>
    <mergeCell ref="BA186:BA189"/>
    <mergeCell ref="BB186:BB189"/>
    <mergeCell ref="AY171:AY174"/>
    <mergeCell ref="AZ171:AZ174"/>
    <mergeCell ref="BA171:BA174"/>
    <mergeCell ref="BB171:BB174"/>
    <mergeCell ref="AY178:AY181"/>
    <mergeCell ref="AZ178:AZ181"/>
    <mergeCell ref="BA178:BA181"/>
    <mergeCell ref="BB178:BB181"/>
    <mergeCell ref="AY163:AY166"/>
    <mergeCell ref="AZ163:AZ166"/>
    <mergeCell ref="BA163:BA166"/>
    <mergeCell ref="BB163:BB166"/>
    <mergeCell ref="AY167:AY170"/>
    <mergeCell ref="AZ167:AZ170"/>
    <mergeCell ref="BA167:BA170"/>
    <mergeCell ref="BB167:BB170"/>
    <mergeCell ref="AY152:AY155"/>
    <mergeCell ref="AZ152:AZ155"/>
    <mergeCell ref="BA152:BA155"/>
    <mergeCell ref="BB152:BB155"/>
    <mergeCell ref="AY156:AY159"/>
    <mergeCell ref="AZ156:AZ159"/>
    <mergeCell ref="BA156:BA159"/>
    <mergeCell ref="BB156:BB159"/>
    <mergeCell ref="AY141:AY144"/>
    <mergeCell ref="AZ141:AZ144"/>
    <mergeCell ref="BA141:BA144"/>
    <mergeCell ref="BB141:BB144"/>
    <mergeCell ref="AY148:AY151"/>
    <mergeCell ref="AZ148:AZ151"/>
    <mergeCell ref="BA148:BA151"/>
    <mergeCell ref="BB148:BB151"/>
    <mergeCell ref="AY133:AY136"/>
    <mergeCell ref="AZ133:AZ136"/>
    <mergeCell ref="BA133:BA136"/>
    <mergeCell ref="BB133:BB136"/>
    <mergeCell ref="AY137:AY140"/>
    <mergeCell ref="AZ137:AZ140"/>
    <mergeCell ref="BA137:BA140"/>
    <mergeCell ref="BB137:BB140"/>
    <mergeCell ref="AY122:AY125"/>
    <mergeCell ref="AZ122:AZ125"/>
    <mergeCell ref="BA122:BA125"/>
    <mergeCell ref="BB122:BB125"/>
    <mergeCell ref="AY126:AY129"/>
    <mergeCell ref="AZ126:AZ129"/>
    <mergeCell ref="BA126:BA129"/>
    <mergeCell ref="BB126:BB129"/>
    <mergeCell ref="AY111:AY114"/>
    <mergeCell ref="AZ111:AZ114"/>
    <mergeCell ref="BA111:BA114"/>
    <mergeCell ref="BB111:BB114"/>
    <mergeCell ref="AY118:AY121"/>
    <mergeCell ref="AZ118:AZ121"/>
    <mergeCell ref="BA118:BA121"/>
    <mergeCell ref="BB118:BB121"/>
    <mergeCell ref="AY103:AY106"/>
    <mergeCell ref="AZ103:AZ106"/>
    <mergeCell ref="BA103:BA106"/>
    <mergeCell ref="BB103:BB106"/>
    <mergeCell ref="AY107:AY110"/>
    <mergeCell ref="AZ107:AZ110"/>
    <mergeCell ref="BA107:BA110"/>
    <mergeCell ref="BB107:BB110"/>
    <mergeCell ref="AY92:AY95"/>
    <mergeCell ref="AZ92:AZ95"/>
    <mergeCell ref="BA92:BA95"/>
    <mergeCell ref="BB92:BB95"/>
    <mergeCell ref="AY96:AY99"/>
    <mergeCell ref="AZ96:AZ99"/>
    <mergeCell ref="BA96:BA99"/>
    <mergeCell ref="BB96:BB99"/>
    <mergeCell ref="AY81:AY84"/>
    <mergeCell ref="AZ81:AZ84"/>
    <mergeCell ref="BA81:BA84"/>
    <mergeCell ref="BB81:BB84"/>
    <mergeCell ref="AY88:AY91"/>
    <mergeCell ref="AZ88:AZ91"/>
    <mergeCell ref="BA88:BA91"/>
    <mergeCell ref="BB88:BB91"/>
    <mergeCell ref="AY73:AY76"/>
    <mergeCell ref="AZ73:AZ76"/>
    <mergeCell ref="BA73:BA76"/>
    <mergeCell ref="BB73:BB76"/>
    <mergeCell ref="AY77:AY80"/>
    <mergeCell ref="AZ77:AZ80"/>
    <mergeCell ref="BA77:BA80"/>
    <mergeCell ref="BB77:BB80"/>
    <mergeCell ref="AY62:AY65"/>
    <mergeCell ref="AZ62:AZ65"/>
    <mergeCell ref="BA62:BA65"/>
    <mergeCell ref="BB62:BB65"/>
    <mergeCell ref="AY66:AY69"/>
    <mergeCell ref="AZ66:AZ69"/>
    <mergeCell ref="BA66:BA69"/>
    <mergeCell ref="BB66:BB69"/>
    <mergeCell ref="AY51:AY54"/>
    <mergeCell ref="AZ51:AZ54"/>
    <mergeCell ref="BA51:BA54"/>
    <mergeCell ref="BB51:BB54"/>
    <mergeCell ref="AY58:AY61"/>
    <mergeCell ref="AZ58:AZ61"/>
    <mergeCell ref="BA58:BA61"/>
    <mergeCell ref="BB58:BB61"/>
    <mergeCell ref="AY43:AY46"/>
    <mergeCell ref="AZ43:AZ46"/>
    <mergeCell ref="BA43:BA46"/>
    <mergeCell ref="BB43:BB46"/>
    <mergeCell ref="AY47:AY50"/>
    <mergeCell ref="AZ47:AZ50"/>
    <mergeCell ref="BA47:BA50"/>
    <mergeCell ref="BB47:BB50"/>
    <mergeCell ref="AY32:AY35"/>
    <mergeCell ref="AZ32:AZ35"/>
    <mergeCell ref="BA32:BA35"/>
    <mergeCell ref="BB32:BB35"/>
    <mergeCell ref="AY36:AY39"/>
    <mergeCell ref="AZ36:AZ39"/>
    <mergeCell ref="BA36:BA39"/>
    <mergeCell ref="BB36:BB39"/>
    <mergeCell ref="AY21:AY24"/>
    <mergeCell ref="AZ21:AZ24"/>
    <mergeCell ref="BA21:BA24"/>
    <mergeCell ref="BB21:BB24"/>
    <mergeCell ref="AY28:AY31"/>
    <mergeCell ref="AZ28:AZ31"/>
    <mergeCell ref="BA28:BA31"/>
    <mergeCell ref="BB28:BB31"/>
    <mergeCell ref="AY13:AY16"/>
    <mergeCell ref="AZ13:AZ16"/>
    <mergeCell ref="BA13:BA16"/>
    <mergeCell ref="BB13:BB16"/>
    <mergeCell ref="AY17:AY20"/>
    <mergeCell ref="AZ17:AZ20"/>
    <mergeCell ref="BA17:BA20"/>
    <mergeCell ref="BB17:BB20"/>
    <mergeCell ref="E731:G731"/>
    <mergeCell ref="E746:G746"/>
    <mergeCell ref="E761:G761"/>
    <mergeCell ref="E776:G776"/>
    <mergeCell ref="E791:G791"/>
    <mergeCell ref="E806:G806"/>
    <mergeCell ref="E626:G626"/>
    <mergeCell ref="E641:G641"/>
    <mergeCell ref="E656:G656"/>
    <mergeCell ref="E671:G671"/>
    <mergeCell ref="E686:G686"/>
    <mergeCell ref="E701:G701"/>
    <mergeCell ref="E521:G521"/>
    <mergeCell ref="E536:G536"/>
    <mergeCell ref="E551:G551"/>
    <mergeCell ref="E221:G221"/>
    <mergeCell ref="E236:G236"/>
    <mergeCell ref="E251:G251"/>
    <mergeCell ref="E266:G266"/>
    <mergeCell ref="E281:G281"/>
    <mergeCell ref="E311:G311"/>
    <mergeCell ref="E131:G131"/>
    <mergeCell ref="E146:G146"/>
    <mergeCell ref="E161:G161"/>
    <mergeCell ref="E836:G836"/>
    <mergeCell ref="E851:G851"/>
    <mergeCell ref="E866:G866"/>
    <mergeCell ref="E566:G566"/>
    <mergeCell ref="E581:G581"/>
    <mergeCell ref="E596:G596"/>
    <mergeCell ref="E611:G611"/>
    <mergeCell ref="E416:G416"/>
    <mergeCell ref="E431:G431"/>
    <mergeCell ref="E446:G446"/>
    <mergeCell ref="E461:G461"/>
    <mergeCell ref="E476:G476"/>
    <mergeCell ref="E491:G491"/>
    <mergeCell ref="E326:G326"/>
    <mergeCell ref="E341:G341"/>
    <mergeCell ref="E356:G356"/>
    <mergeCell ref="E371:G371"/>
    <mergeCell ref="E386:G386"/>
    <mergeCell ref="E401:G401"/>
    <mergeCell ref="E176:G176"/>
    <mergeCell ref="E191:G191"/>
    <mergeCell ref="E206:G206"/>
    <mergeCell ref="AP943:AP946"/>
    <mergeCell ref="AQ943:AQ946"/>
    <mergeCell ref="AR943:AR946"/>
    <mergeCell ref="AS943:AS946"/>
    <mergeCell ref="E41:G41"/>
    <mergeCell ref="E56:G56"/>
    <mergeCell ref="E71:G71"/>
    <mergeCell ref="E86:G86"/>
    <mergeCell ref="E101:G101"/>
    <mergeCell ref="E116:G116"/>
    <mergeCell ref="AO951:AO954"/>
    <mergeCell ref="AP951:AP954"/>
    <mergeCell ref="AQ951:AQ954"/>
    <mergeCell ref="AR951:AR954"/>
    <mergeCell ref="AS951:AS954"/>
    <mergeCell ref="T925:U925"/>
    <mergeCell ref="V925:W925"/>
    <mergeCell ref="V910:W910"/>
    <mergeCell ref="X910:Y910"/>
    <mergeCell ref="Z910:AA910"/>
    <mergeCell ref="AB910:AC910"/>
    <mergeCell ref="E911:G911"/>
    <mergeCell ref="AB880:AC880"/>
    <mergeCell ref="E881:G881"/>
    <mergeCell ref="AB865:AC865"/>
    <mergeCell ref="AB850:AC850"/>
    <mergeCell ref="AS823:AS826"/>
    <mergeCell ref="X820:Y820"/>
    <mergeCell ref="Z820:AA820"/>
    <mergeCell ref="P925:Q925"/>
    <mergeCell ref="R925:S925"/>
    <mergeCell ref="AT951:AT954"/>
    <mergeCell ref="AG951:AG954"/>
    <mergeCell ref="AJ951:AJ954"/>
    <mergeCell ref="AK951:AK954"/>
    <mergeCell ref="AL951:AL954"/>
    <mergeCell ref="AM951:AM954"/>
    <mergeCell ref="AN951:AN954"/>
    <mergeCell ref="AX947:AX950"/>
    <mergeCell ref="AU951:AU954"/>
    <mergeCell ref="AV951:AV954"/>
    <mergeCell ref="AW951:AW954"/>
    <mergeCell ref="AX951:AX954"/>
    <mergeCell ref="C951:C954"/>
    <mergeCell ref="I951:I954"/>
    <mergeCell ref="J951:J954"/>
    <mergeCell ref="K951:K954"/>
    <mergeCell ref="AF951:AF954"/>
    <mergeCell ref="AU947:AU950"/>
    <mergeCell ref="AV947:AV950"/>
    <mergeCell ref="H947:H948"/>
    <mergeCell ref="H949:H950"/>
    <mergeCell ref="T940:U940"/>
    <mergeCell ref="V940:W940"/>
    <mergeCell ref="AJ936:AJ939"/>
    <mergeCell ref="AK936:AK939"/>
    <mergeCell ref="AL936:AL939"/>
    <mergeCell ref="AM936:AM939"/>
    <mergeCell ref="AN936:AN939"/>
    <mergeCell ref="AO936:AO939"/>
    <mergeCell ref="AX943:AX946"/>
    <mergeCell ref="E11:G11"/>
    <mergeCell ref="AW947:AW950"/>
    <mergeCell ref="AL943:AL946"/>
    <mergeCell ref="AM943:AM946"/>
    <mergeCell ref="AN943:AN946"/>
    <mergeCell ref="AO943:AO946"/>
    <mergeCell ref="AO947:AO950"/>
    <mergeCell ref="AP947:AP950"/>
    <mergeCell ref="AQ947:AQ950"/>
    <mergeCell ref="AR947:AR950"/>
    <mergeCell ref="AS947:AS950"/>
    <mergeCell ref="AT947:AT950"/>
    <mergeCell ref="AG947:AG950"/>
    <mergeCell ref="AJ947:AJ950"/>
    <mergeCell ref="AK947:AK950"/>
    <mergeCell ref="AL947:AL950"/>
    <mergeCell ref="AM947:AM950"/>
    <mergeCell ref="AN947:AN950"/>
    <mergeCell ref="AT943:AT946"/>
    <mergeCell ref="AU943:AU946"/>
    <mergeCell ref="AV943:AV946"/>
    <mergeCell ref="AW943:AW946"/>
    <mergeCell ref="AV936:AV939"/>
    <mergeCell ref="AW936:AW939"/>
    <mergeCell ref="X925:Y925"/>
    <mergeCell ref="Z925:AA925"/>
    <mergeCell ref="AB925:AC925"/>
    <mergeCell ref="E926:G926"/>
    <mergeCell ref="L925:M925"/>
    <mergeCell ref="N925:O925"/>
    <mergeCell ref="AT936:AT939"/>
    <mergeCell ref="AU936:AU939"/>
    <mergeCell ref="C947:C950"/>
    <mergeCell ref="I947:I950"/>
    <mergeCell ref="J947:J950"/>
    <mergeCell ref="K947:K950"/>
    <mergeCell ref="AF947:AF950"/>
    <mergeCell ref="AF943:AF946"/>
    <mergeCell ref="AG943:AG946"/>
    <mergeCell ref="AJ943:AJ946"/>
    <mergeCell ref="AK943:AK946"/>
    <mergeCell ref="H943:H944"/>
    <mergeCell ref="H945:H946"/>
    <mergeCell ref="X940:Y940"/>
    <mergeCell ref="Z940:AA940"/>
    <mergeCell ref="AB940:AC940"/>
    <mergeCell ref="C943:C946"/>
    <mergeCell ref="I943:I946"/>
    <mergeCell ref="J943:J946"/>
    <mergeCell ref="K943:K946"/>
    <mergeCell ref="E941:G941"/>
    <mergeCell ref="L940:M940"/>
    <mergeCell ref="N940:O940"/>
    <mergeCell ref="P940:Q940"/>
    <mergeCell ref="R940:S940"/>
    <mergeCell ref="C928:C931"/>
    <mergeCell ref="I928:I931"/>
    <mergeCell ref="J928:J931"/>
    <mergeCell ref="K928:K931"/>
    <mergeCell ref="C936:C939"/>
    <mergeCell ref="I936:I939"/>
    <mergeCell ref="J936:J939"/>
    <mergeCell ref="K936:K939"/>
    <mergeCell ref="AF936:AF939"/>
    <mergeCell ref="AG936:AG939"/>
    <mergeCell ref="AS932:AS935"/>
    <mergeCell ref="AT932:AT935"/>
    <mergeCell ref="AU932:AU935"/>
    <mergeCell ref="AV932:AV935"/>
    <mergeCell ref="AW932:AW935"/>
    <mergeCell ref="AX932:AX935"/>
    <mergeCell ref="AM932:AM935"/>
    <mergeCell ref="AN932:AN935"/>
    <mergeCell ref="AO932:AO935"/>
    <mergeCell ref="AP932:AP935"/>
    <mergeCell ref="AQ932:AQ935"/>
    <mergeCell ref="AR932:AR935"/>
    <mergeCell ref="AX936:AX939"/>
    <mergeCell ref="H932:H933"/>
    <mergeCell ref="H934:H935"/>
    <mergeCell ref="H936:H937"/>
    <mergeCell ref="H938:H939"/>
    <mergeCell ref="AP936:AP939"/>
    <mergeCell ref="AQ936:AQ939"/>
    <mergeCell ref="AR936:AR939"/>
    <mergeCell ref="AS936:AS939"/>
    <mergeCell ref="AK921:AK924"/>
    <mergeCell ref="AL921:AL924"/>
    <mergeCell ref="AM921:AM924"/>
    <mergeCell ref="AN921:AN924"/>
    <mergeCell ref="AO921:AO924"/>
    <mergeCell ref="AX928:AX931"/>
    <mergeCell ref="C932:C935"/>
    <mergeCell ref="I932:I935"/>
    <mergeCell ref="J932:J935"/>
    <mergeCell ref="K932:K935"/>
    <mergeCell ref="AF932:AF935"/>
    <mergeCell ref="AG932:AG935"/>
    <mergeCell ref="AJ932:AJ935"/>
    <mergeCell ref="AK932:AK935"/>
    <mergeCell ref="AL932:AL935"/>
    <mergeCell ref="AR928:AR931"/>
    <mergeCell ref="AS928:AS931"/>
    <mergeCell ref="AT928:AT931"/>
    <mergeCell ref="AU928:AU931"/>
    <mergeCell ref="AV928:AV931"/>
    <mergeCell ref="AW928:AW931"/>
    <mergeCell ref="AL928:AL931"/>
    <mergeCell ref="AM928:AM931"/>
    <mergeCell ref="AN928:AN931"/>
    <mergeCell ref="AO928:AO931"/>
    <mergeCell ref="AP928:AP931"/>
    <mergeCell ref="AQ928:AQ931"/>
    <mergeCell ref="AF928:AF931"/>
    <mergeCell ref="AG928:AG931"/>
    <mergeCell ref="AJ928:AJ931"/>
    <mergeCell ref="AK928:AK931"/>
    <mergeCell ref="H928:H929"/>
    <mergeCell ref="C921:C924"/>
    <mergeCell ref="I921:I924"/>
    <mergeCell ref="J921:J924"/>
    <mergeCell ref="K921:K924"/>
    <mergeCell ref="AF921:AF924"/>
    <mergeCell ref="AG921:AG924"/>
    <mergeCell ref="AS917:AS920"/>
    <mergeCell ref="AT917:AT920"/>
    <mergeCell ref="AU917:AU920"/>
    <mergeCell ref="AV917:AV920"/>
    <mergeCell ref="AW917:AW920"/>
    <mergeCell ref="AX917:AX920"/>
    <mergeCell ref="AM917:AM920"/>
    <mergeCell ref="AN917:AN920"/>
    <mergeCell ref="AO917:AO920"/>
    <mergeCell ref="AP917:AP920"/>
    <mergeCell ref="AQ917:AQ920"/>
    <mergeCell ref="AR917:AR920"/>
    <mergeCell ref="AV921:AV924"/>
    <mergeCell ref="AW921:AW924"/>
    <mergeCell ref="AX921:AX924"/>
    <mergeCell ref="H917:H918"/>
    <mergeCell ref="H919:H920"/>
    <mergeCell ref="H921:H922"/>
    <mergeCell ref="H923:H924"/>
    <mergeCell ref="AP921:AP924"/>
    <mergeCell ref="AQ921:AQ924"/>
    <mergeCell ref="AR921:AR924"/>
    <mergeCell ref="AS921:AS924"/>
    <mergeCell ref="AT921:AT924"/>
    <mergeCell ref="AU921:AU924"/>
    <mergeCell ref="AJ921:AJ924"/>
    <mergeCell ref="AX913:AX916"/>
    <mergeCell ref="C917:C920"/>
    <mergeCell ref="I917:I920"/>
    <mergeCell ref="J917:J920"/>
    <mergeCell ref="K917:K920"/>
    <mergeCell ref="AF917:AF920"/>
    <mergeCell ref="AG917:AG920"/>
    <mergeCell ref="AJ917:AJ920"/>
    <mergeCell ref="AK917:AK920"/>
    <mergeCell ref="AL917:AL920"/>
    <mergeCell ref="AR913:AR916"/>
    <mergeCell ref="AS913:AS916"/>
    <mergeCell ref="AT913:AT916"/>
    <mergeCell ref="AU913:AU916"/>
    <mergeCell ref="AV913:AV916"/>
    <mergeCell ref="AW913:AW916"/>
    <mergeCell ref="AL913:AL916"/>
    <mergeCell ref="AM913:AM916"/>
    <mergeCell ref="AN913:AN916"/>
    <mergeCell ref="AO913:AO916"/>
    <mergeCell ref="AP913:AP916"/>
    <mergeCell ref="AQ913:AQ916"/>
    <mergeCell ref="AF913:AF916"/>
    <mergeCell ref="AG913:AG916"/>
    <mergeCell ref="AJ913:AJ916"/>
    <mergeCell ref="AK913:AK916"/>
    <mergeCell ref="H913:H914"/>
    <mergeCell ref="H915:H916"/>
    <mergeCell ref="C913:C916"/>
    <mergeCell ref="I913:I916"/>
    <mergeCell ref="J913:J916"/>
    <mergeCell ref="K913:K916"/>
    <mergeCell ref="AW891:AW894"/>
    <mergeCell ref="AX891:AX894"/>
    <mergeCell ref="H889:H890"/>
    <mergeCell ref="H891:H892"/>
    <mergeCell ref="H893:H894"/>
    <mergeCell ref="L910:M910"/>
    <mergeCell ref="N910:O910"/>
    <mergeCell ref="P910:Q910"/>
    <mergeCell ref="R910:S910"/>
    <mergeCell ref="T910:U910"/>
    <mergeCell ref="AQ891:AQ894"/>
    <mergeCell ref="AR891:AR894"/>
    <mergeCell ref="AS891:AS894"/>
    <mergeCell ref="AT891:AT894"/>
    <mergeCell ref="AU891:AU894"/>
    <mergeCell ref="AV891:AV894"/>
    <mergeCell ref="AK891:AK894"/>
    <mergeCell ref="AL891:AL894"/>
    <mergeCell ref="AM891:AM894"/>
    <mergeCell ref="AN891:AN894"/>
    <mergeCell ref="AO891:AO894"/>
    <mergeCell ref="AP891:AP894"/>
    <mergeCell ref="AV887:AV890"/>
    <mergeCell ref="AW887:AW890"/>
    <mergeCell ref="AX887:AX890"/>
    <mergeCell ref="AT902:AT905"/>
    <mergeCell ref="AU902:AU905"/>
    <mergeCell ref="AV902:AV905"/>
    <mergeCell ref="AN902:AN905"/>
    <mergeCell ref="AO902:AO905"/>
    <mergeCell ref="AP902:AP905"/>
    <mergeCell ref="AQ902:AQ905"/>
    <mergeCell ref="C891:C894"/>
    <mergeCell ref="I891:I894"/>
    <mergeCell ref="J891:J894"/>
    <mergeCell ref="K891:K894"/>
    <mergeCell ref="AF891:AF894"/>
    <mergeCell ref="AG891:AG894"/>
    <mergeCell ref="AJ891:AJ894"/>
    <mergeCell ref="AP887:AP890"/>
    <mergeCell ref="AQ887:AQ890"/>
    <mergeCell ref="AR887:AR890"/>
    <mergeCell ref="AS887:AS890"/>
    <mergeCell ref="AT887:AT890"/>
    <mergeCell ref="AU887:AU890"/>
    <mergeCell ref="AJ887:AJ890"/>
    <mergeCell ref="AK887:AK890"/>
    <mergeCell ref="AL887:AL890"/>
    <mergeCell ref="AM887:AM890"/>
    <mergeCell ref="AN887:AN890"/>
    <mergeCell ref="AO887:AO890"/>
    <mergeCell ref="AU883:AU886"/>
    <mergeCell ref="AV883:AV886"/>
    <mergeCell ref="AW883:AW886"/>
    <mergeCell ref="AX883:AX886"/>
    <mergeCell ref="C887:C890"/>
    <mergeCell ref="I887:I890"/>
    <mergeCell ref="J887:J890"/>
    <mergeCell ref="K887:K890"/>
    <mergeCell ref="AF887:AF890"/>
    <mergeCell ref="AG887:AG890"/>
    <mergeCell ref="AO883:AO886"/>
    <mergeCell ref="AP883:AP886"/>
    <mergeCell ref="AQ883:AQ886"/>
    <mergeCell ref="AR883:AR886"/>
    <mergeCell ref="AS883:AS886"/>
    <mergeCell ref="AT883:AT886"/>
    <mergeCell ref="AG883:AG886"/>
    <mergeCell ref="AJ883:AJ886"/>
    <mergeCell ref="AK883:AK886"/>
    <mergeCell ref="AL883:AL886"/>
    <mergeCell ref="AM883:AM886"/>
    <mergeCell ref="AN883:AN886"/>
    <mergeCell ref="C883:C886"/>
    <mergeCell ref="I883:I886"/>
    <mergeCell ref="J883:J886"/>
    <mergeCell ref="K883:K886"/>
    <mergeCell ref="AF883:AF886"/>
    <mergeCell ref="H883:H884"/>
    <mergeCell ref="H885:H886"/>
    <mergeCell ref="AW876:AW879"/>
    <mergeCell ref="AX876:AX879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Q876:AQ879"/>
    <mergeCell ref="AR876:AR879"/>
    <mergeCell ref="AS876:AS879"/>
    <mergeCell ref="AT876:AT879"/>
    <mergeCell ref="AU876:AU879"/>
    <mergeCell ref="AV876:AV879"/>
    <mergeCell ref="AK876:AK879"/>
    <mergeCell ref="AL876:AL879"/>
    <mergeCell ref="AM876:AM879"/>
    <mergeCell ref="AN876:AN879"/>
    <mergeCell ref="AO876:AO879"/>
    <mergeCell ref="AP876:AP879"/>
    <mergeCell ref="C876:C879"/>
    <mergeCell ref="I876:I879"/>
    <mergeCell ref="J876:J879"/>
    <mergeCell ref="K876:K879"/>
    <mergeCell ref="AF876:AF879"/>
    <mergeCell ref="AG876:AG879"/>
    <mergeCell ref="AJ876:AJ879"/>
    <mergeCell ref="AP872:AP875"/>
    <mergeCell ref="AQ872:AQ875"/>
    <mergeCell ref="AR872:AR875"/>
    <mergeCell ref="AS872:AS875"/>
    <mergeCell ref="AT872:AT875"/>
    <mergeCell ref="AU872:AU875"/>
    <mergeCell ref="AJ872:AJ875"/>
    <mergeCell ref="AK872:AK875"/>
    <mergeCell ref="AL872:AL875"/>
    <mergeCell ref="AM872:AM875"/>
    <mergeCell ref="AN872:AN875"/>
    <mergeCell ref="AO872:AO875"/>
    <mergeCell ref="H876:H877"/>
    <mergeCell ref="H878:H879"/>
    <mergeCell ref="AU868:AU871"/>
    <mergeCell ref="AV868:AV871"/>
    <mergeCell ref="AW868:AW871"/>
    <mergeCell ref="AX868:AX871"/>
    <mergeCell ref="C872:C875"/>
    <mergeCell ref="I872:I875"/>
    <mergeCell ref="J872:J875"/>
    <mergeCell ref="K872:K875"/>
    <mergeCell ref="AF872:AF875"/>
    <mergeCell ref="AG872:AG875"/>
    <mergeCell ref="AO868:AO871"/>
    <mergeCell ref="AP868:AP871"/>
    <mergeCell ref="AQ868:AQ871"/>
    <mergeCell ref="AR868:AR871"/>
    <mergeCell ref="AS868:AS871"/>
    <mergeCell ref="AT868:AT871"/>
    <mergeCell ref="AG868:AG871"/>
    <mergeCell ref="AJ868:AJ871"/>
    <mergeCell ref="AK868:AK871"/>
    <mergeCell ref="AL868:AL871"/>
    <mergeCell ref="AM868:AM871"/>
    <mergeCell ref="AN868:AN871"/>
    <mergeCell ref="C868:C871"/>
    <mergeCell ref="I868:I871"/>
    <mergeCell ref="J868:J871"/>
    <mergeCell ref="K868:K871"/>
    <mergeCell ref="AF868:AF871"/>
    <mergeCell ref="AV872:AV875"/>
    <mergeCell ref="AW872:AW875"/>
    <mergeCell ref="AX872:AX875"/>
    <mergeCell ref="H872:H873"/>
    <mergeCell ref="H874:H875"/>
    <mergeCell ref="AW861:AW864"/>
    <mergeCell ref="AX861:AX864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AQ861:AQ864"/>
    <mergeCell ref="AR861:AR864"/>
    <mergeCell ref="AS861:AS864"/>
    <mergeCell ref="AT861:AT864"/>
    <mergeCell ref="AU861:AU864"/>
    <mergeCell ref="AV861:AV864"/>
    <mergeCell ref="AK861:AK864"/>
    <mergeCell ref="AL861:AL864"/>
    <mergeCell ref="AM861:AM864"/>
    <mergeCell ref="AN861:AN864"/>
    <mergeCell ref="AO861:AO864"/>
    <mergeCell ref="AP861:AP864"/>
    <mergeCell ref="C861:C864"/>
    <mergeCell ref="I861:I864"/>
    <mergeCell ref="J861:J864"/>
    <mergeCell ref="K861:K864"/>
    <mergeCell ref="AF861:AF864"/>
    <mergeCell ref="AG861:AG864"/>
    <mergeCell ref="AJ861:AJ864"/>
    <mergeCell ref="AP857:AP860"/>
    <mergeCell ref="AQ857:AQ860"/>
    <mergeCell ref="AR857:AR860"/>
    <mergeCell ref="AS857:AS860"/>
    <mergeCell ref="AT857:AT860"/>
    <mergeCell ref="AU857:AU860"/>
    <mergeCell ref="AJ857:AJ860"/>
    <mergeCell ref="AK857:AK860"/>
    <mergeCell ref="AL857:AL860"/>
    <mergeCell ref="AM857:AM860"/>
    <mergeCell ref="AN857:AN860"/>
    <mergeCell ref="AO857:AO860"/>
    <mergeCell ref="AU853:AU856"/>
    <mergeCell ref="AV853:AV856"/>
    <mergeCell ref="AW853:AW856"/>
    <mergeCell ref="AX853:AX856"/>
    <mergeCell ref="C857:C860"/>
    <mergeCell ref="I857:I860"/>
    <mergeCell ref="J857:J860"/>
    <mergeCell ref="K857:K860"/>
    <mergeCell ref="AF857:AF860"/>
    <mergeCell ref="AG857:AG860"/>
    <mergeCell ref="AO853:AO856"/>
    <mergeCell ref="AP853:AP856"/>
    <mergeCell ref="AQ853:AQ856"/>
    <mergeCell ref="AR853:AR856"/>
    <mergeCell ref="AS853:AS856"/>
    <mergeCell ref="AT853:AT856"/>
    <mergeCell ref="AG853:AG856"/>
    <mergeCell ref="AJ853:AJ856"/>
    <mergeCell ref="AK853:AK856"/>
    <mergeCell ref="AL853:AL856"/>
    <mergeCell ref="AM853:AM856"/>
    <mergeCell ref="AN853:AN856"/>
    <mergeCell ref="C853:C856"/>
    <mergeCell ref="I853:I856"/>
    <mergeCell ref="J853:J856"/>
    <mergeCell ref="K853:K856"/>
    <mergeCell ref="AF853:AF856"/>
    <mergeCell ref="AV857:AV860"/>
    <mergeCell ref="AW857:AW860"/>
    <mergeCell ref="AX857:AX860"/>
    <mergeCell ref="AW831:AW834"/>
    <mergeCell ref="AX831:AX834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AQ831:AQ834"/>
    <mergeCell ref="AR831:AR834"/>
    <mergeCell ref="AS831:AS834"/>
    <mergeCell ref="AT831:AT834"/>
    <mergeCell ref="AU831:AU834"/>
    <mergeCell ref="AV831:AV834"/>
    <mergeCell ref="AK831:AK834"/>
    <mergeCell ref="AL831:AL834"/>
    <mergeCell ref="AM831:AM834"/>
    <mergeCell ref="AN831:AN834"/>
    <mergeCell ref="AO831:AO834"/>
    <mergeCell ref="AP831:AP834"/>
    <mergeCell ref="AW838:AW841"/>
    <mergeCell ref="AX838:AX841"/>
    <mergeCell ref="AQ842:AQ845"/>
    <mergeCell ref="AR842:AR845"/>
    <mergeCell ref="AS842:AS845"/>
    <mergeCell ref="AT842:AT845"/>
    <mergeCell ref="AN846:AN849"/>
    <mergeCell ref="AO846:AO849"/>
    <mergeCell ref="AU842:AU845"/>
    <mergeCell ref="AV842:AV845"/>
    <mergeCell ref="C831:C834"/>
    <mergeCell ref="I831:I834"/>
    <mergeCell ref="J831:J834"/>
    <mergeCell ref="K831:K834"/>
    <mergeCell ref="AF831:AF834"/>
    <mergeCell ref="AG831:AG834"/>
    <mergeCell ref="AJ831:AJ834"/>
    <mergeCell ref="AP827:AP830"/>
    <mergeCell ref="AQ827:AQ830"/>
    <mergeCell ref="AR827:AR830"/>
    <mergeCell ref="AS827:AS830"/>
    <mergeCell ref="AT827:AT830"/>
    <mergeCell ref="AU827:AU830"/>
    <mergeCell ref="AJ827:AJ830"/>
    <mergeCell ref="AK827:AK830"/>
    <mergeCell ref="AL827:AL830"/>
    <mergeCell ref="AM827:AM830"/>
    <mergeCell ref="AN827:AN830"/>
    <mergeCell ref="AO827:AO830"/>
    <mergeCell ref="C827:C830"/>
    <mergeCell ref="I827:I830"/>
    <mergeCell ref="J827:J830"/>
    <mergeCell ref="K827:K830"/>
    <mergeCell ref="AF827:AF830"/>
    <mergeCell ref="AG827:AG830"/>
    <mergeCell ref="H833:H834"/>
    <mergeCell ref="AW823:AW826"/>
    <mergeCell ref="AX823:AX826"/>
    <mergeCell ref="AM823:AM826"/>
    <mergeCell ref="AN823:AN826"/>
    <mergeCell ref="AO823:AO826"/>
    <mergeCell ref="AP823:AP826"/>
    <mergeCell ref="AQ823:AQ826"/>
    <mergeCell ref="AR823:AR826"/>
    <mergeCell ref="AF823:AF826"/>
    <mergeCell ref="AG823:AG826"/>
    <mergeCell ref="AJ823:AJ826"/>
    <mergeCell ref="AK823:AK826"/>
    <mergeCell ref="E821:G821"/>
    <mergeCell ref="AL823:AL826"/>
    <mergeCell ref="AV827:AV830"/>
    <mergeCell ref="AW827:AW830"/>
    <mergeCell ref="AX827:AX830"/>
    <mergeCell ref="C823:C826"/>
    <mergeCell ref="I823:I826"/>
    <mergeCell ref="J823:J826"/>
    <mergeCell ref="K823:K826"/>
    <mergeCell ref="L820:M820"/>
    <mergeCell ref="N820:O820"/>
    <mergeCell ref="P820:Q820"/>
    <mergeCell ref="R820:S820"/>
    <mergeCell ref="T820:U820"/>
    <mergeCell ref="V820:W820"/>
    <mergeCell ref="AV816:AV819"/>
    <mergeCell ref="AW816:AW819"/>
    <mergeCell ref="AX816:AX819"/>
    <mergeCell ref="C812:C815"/>
    <mergeCell ref="I812:I815"/>
    <mergeCell ref="J812:J815"/>
    <mergeCell ref="K812:K815"/>
    <mergeCell ref="AF812:AF815"/>
    <mergeCell ref="AG812:AG815"/>
    <mergeCell ref="AJ812:AJ815"/>
    <mergeCell ref="AP816:AP819"/>
    <mergeCell ref="AQ816:AQ819"/>
    <mergeCell ref="AR816:AR819"/>
    <mergeCell ref="AS816:AS819"/>
    <mergeCell ref="AT816:AT819"/>
    <mergeCell ref="AU816:AU819"/>
    <mergeCell ref="AJ816:AJ819"/>
    <mergeCell ref="AK816:AK819"/>
    <mergeCell ref="AL816:AL819"/>
    <mergeCell ref="AM816:AM819"/>
    <mergeCell ref="AN816:AN819"/>
    <mergeCell ref="AT823:AT826"/>
    <mergeCell ref="AW812:AW815"/>
    <mergeCell ref="AX812:AX815"/>
    <mergeCell ref="C816:C819"/>
    <mergeCell ref="I816:I819"/>
    <mergeCell ref="J816:J819"/>
    <mergeCell ref="K816:K819"/>
    <mergeCell ref="AF816:AF819"/>
    <mergeCell ref="AG816:AG819"/>
    <mergeCell ref="X805:Y805"/>
    <mergeCell ref="Z805:AA805"/>
    <mergeCell ref="AB805:AC805"/>
    <mergeCell ref="AL808:AL811"/>
    <mergeCell ref="AM808:AM811"/>
    <mergeCell ref="AN808:AN811"/>
    <mergeCell ref="AQ812:AQ815"/>
    <mergeCell ref="AR812:AR815"/>
    <mergeCell ref="AS812:AS815"/>
    <mergeCell ref="AT812:AT815"/>
    <mergeCell ref="L805:M805"/>
    <mergeCell ref="N805:O805"/>
    <mergeCell ref="P805:Q805"/>
    <mergeCell ref="R805:S805"/>
    <mergeCell ref="T805:U805"/>
    <mergeCell ref="V805:W805"/>
    <mergeCell ref="AK812:AK815"/>
    <mergeCell ref="AL812:AL815"/>
    <mergeCell ref="AM812:AM815"/>
    <mergeCell ref="AN812:AN815"/>
    <mergeCell ref="AO812:AO815"/>
    <mergeCell ref="C808:C811"/>
    <mergeCell ref="AG808:AG811"/>
    <mergeCell ref="AW801:AW804"/>
    <mergeCell ref="AX801:AX804"/>
    <mergeCell ref="I797:I800"/>
    <mergeCell ref="AW808:AW811"/>
    <mergeCell ref="AX808:AX811"/>
    <mergeCell ref="AL801:AL804"/>
    <mergeCell ref="AM801:AM804"/>
    <mergeCell ref="AN801:AN804"/>
    <mergeCell ref="AO801:AO804"/>
    <mergeCell ref="AP801:AP804"/>
    <mergeCell ref="AQ801:AQ804"/>
    <mergeCell ref="AR801:AR804"/>
    <mergeCell ref="AS801:AS804"/>
    <mergeCell ref="AJ808:AJ811"/>
    <mergeCell ref="AK808:AK811"/>
    <mergeCell ref="AS808:AS811"/>
    <mergeCell ref="AT808:AT811"/>
    <mergeCell ref="AU808:AU811"/>
    <mergeCell ref="AV808:AV811"/>
    <mergeCell ref="AO808:AO811"/>
    <mergeCell ref="AP808:AP811"/>
    <mergeCell ref="AQ808:AQ811"/>
    <mergeCell ref="AR808:AR811"/>
    <mergeCell ref="AU797:AU800"/>
    <mergeCell ref="AV797:AV800"/>
    <mergeCell ref="AW797:AW800"/>
    <mergeCell ref="AX797:AX800"/>
    <mergeCell ref="AM797:AM800"/>
    <mergeCell ref="I808:I811"/>
    <mergeCell ref="J808:J811"/>
    <mergeCell ref="K808:K811"/>
    <mergeCell ref="AF808:AF811"/>
    <mergeCell ref="X775:Y775"/>
    <mergeCell ref="Z775:AA775"/>
    <mergeCell ref="AB775:AC775"/>
    <mergeCell ref="C801:C804"/>
    <mergeCell ref="I801:I804"/>
    <mergeCell ref="J801:J804"/>
    <mergeCell ref="K801:K804"/>
    <mergeCell ref="X790:Y790"/>
    <mergeCell ref="Z790:AA790"/>
    <mergeCell ref="L775:M775"/>
    <mergeCell ref="N775:O775"/>
    <mergeCell ref="P775:Q775"/>
    <mergeCell ref="R775:S775"/>
    <mergeCell ref="T775:U775"/>
    <mergeCell ref="V775:W775"/>
    <mergeCell ref="C782:C785"/>
    <mergeCell ref="H786:H787"/>
    <mergeCell ref="H788:H789"/>
    <mergeCell ref="H793:H794"/>
    <mergeCell ref="C786:C789"/>
    <mergeCell ref="I786:I789"/>
    <mergeCell ref="J786:J789"/>
    <mergeCell ref="K786:K789"/>
    <mergeCell ref="AQ778:AQ781"/>
    <mergeCell ref="J797:J800"/>
    <mergeCell ref="K797:K800"/>
    <mergeCell ref="AF797:AF800"/>
    <mergeCell ref="AG797:AG800"/>
    <mergeCell ref="AJ797:AJ800"/>
    <mergeCell ref="AK797:AK800"/>
    <mergeCell ref="AL797:AL800"/>
    <mergeCell ref="AO793:AO796"/>
    <mergeCell ref="AP793:AP796"/>
    <mergeCell ref="AQ793:AQ796"/>
    <mergeCell ref="AR793:AR796"/>
    <mergeCell ref="AS793:AS796"/>
    <mergeCell ref="AT793:AT796"/>
    <mergeCell ref="AG793:AG796"/>
    <mergeCell ref="AJ793:AJ796"/>
    <mergeCell ref="AK793:AK796"/>
    <mergeCell ref="AL793:AL796"/>
    <mergeCell ref="AM793:AM796"/>
    <mergeCell ref="AN793:AN796"/>
    <mergeCell ref="AS782:AS785"/>
    <mergeCell ref="AT782:AT785"/>
    <mergeCell ref="AG782:AG785"/>
    <mergeCell ref="AJ782:AJ785"/>
    <mergeCell ref="AK782:AK785"/>
    <mergeCell ref="AL782:AL785"/>
    <mergeCell ref="AM782:AM785"/>
    <mergeCell ref="AN782:AN785"/>
    <mergeCell ref="AQ786:AQ789"/>
    <mergeCell ref="AR786:AR789"/>
    <mergeCell ref="AS786:AS789"/>
    <mergeCell ref="AT786:AT789"/>
    <mergeCell ref="AW782:AW785"/>
    <mergeCell ref="AX782:AX785"/>
    <mergeCell ref="AU786:AU789"/>
    <mergeCell ref="AV786:AV789"/>
    <mergeCell ref="AW786:AW789"/>
    <mergeCell ref="C793:C796"/>
    <mergeCell ref="I793:I796"/>
    <mergeCell ref="J793:J796"/>
    <mergeCell ref="K793:K796"/>
    <mergeCell ref="AF793:AF796"/>
    <mergeCell ref="AX771:AX774"/>
    <mergeCell ref="AB790:AC790"/>
    <mergeCell ref="AU793:AU796"/>
    <mergeCell ref="AV793:AV796"/>
    <mergeCell ref="AW793:AW796"/>
    <mergeCell ref="AX793:AX796"/>
    <mergeCell ref="AW778:AW781"/>
    <mergeCell ref="AX778:AX781"/>
    <mergeCell ref="AU782:AU785"/>
    <mergeCell ref="AV782:AV785"/>
    <mergeCell ref="AS771:AS774"/>
    <mergeCell ref="AT771:AT774"/>
    <mergeCell ref="AU771:AU774"/>
    <mergeCell ref="AV771:AV774"/>
    <mergeCell ref="AW771:AW774"/>
    <mergeCell ref="C778:C781"/>
    <mergeCell ref="I778:I781"/>
    <mergeCell ref="J778:J781"/>
    <mergeCell ref="AO782:AO785"/>
    <mergeCell ref="AP782:AP785"/>
    <mergeCell ref="AQ782:AQ785"/>
    <mergeCell ref="AR782:AR785"/>
    <mergeCell ref="AL756:AL759"/>
    <mergeCell ref="AM756:AM759"/>
    <mergeCell ref="AN756:AN759"/>
    <mergeCell ref="AM771:AM774"/>
    <mergeCell ref="AN771:AN774"/>
    <mergeCell ref="AO771:AO774"/>
    <mergeCell ref="AP771:AP774"/>
    <mergeCell ref="AQ771:AQ774"/>
    <mergeCell ref="AR771:AR774"/>
    <mergeCell ref="K771:K774"/>
    <mergeCell ref="AF771:AF774"/>
    <mergeCell ref="AG771:AG774"/>
    <mergeCell ref="AJ771:AJ774"/>
    <mergeCell ref="AK771:AK774"/>
    <mergeCell ref="AL771:AL774"/>
    <mergeCell ref="AW767:AW770"/>
    <mergeCell ref="AX767:AX770"/>
    <mergeCell ref="AL763:AL766"/>
    <mergeCell ref="AM763:AM766"/>
    <mergeCell ref="AN763:AN766"/>
    <mergeCell ref="AO763:AO766"/>
    <mergeCell ref="AP763:AP766"/>
    <mergeCell ref="AQ767:AQ770"/>
    <mergeCell ref="AR767:AR770"/>
    <mergeCell ref="AS767:AS770"/>
    <mergeCell ref="AT767:AT770"/>
    <mergeCell ref="AU767:AU770"/>
    <mergeCell ref="AV767:AV770"/>
    <mergeCell ref="AK767:AK770"/>
    <mergeCell ref="AL767:AL770"/>
    <mergeCell ref="AM767:AM770"/>
    <mergeCell ref="AN767:AN770"/>
    <mergeCell ref="AP767:AP770"/>
    <mergeCell ref="AV763:AV766"/>
    <mergeCell ref="AW763:AW766"/>
    <mergeCell ref="AX763:AX766"/>
    <mergeCell ref="C767:C770"/>
    <mergeCell ref="I767:I770"/>
    <mergeCell ref="J767:J770"/>
    <mergeCell ref="K767:K770"/>
    <mergeCell ref="AF767:AF770"/>
    <mergeCell ref="AG767:AG770"/>
    <mergeCell ref="AJ767:AJ770"/>
    <mergeCell ref="AG763:AG766"/>
    <mergeCell ref="AJ763:AJ766"/>
    <mergeCell ref="AK763:AK766"/>
    <mergeCell ref="AS763:AS766"/>
    <mergeCell ref="AT763:AT766"/>
    <mergeCell ref="AU763:AU766"/>
    <mergeCell ref="AQ763:AQ766"/>
    <mergeCell ref="AR763:AR766"/>
    <mergeCell ref="AO767:AO770"/>
    <mergeCell ref="AS752:AS755"/>
    <mergeCell ref="AT752:AT755"/>
    <mergeCell ref="AU752:AU755"/>
    <mergeCell ref="AV752:AV755"/>
    <mergeCell ref="AW752:AW755"/>
    <mergeCell ref="C763:C766"/>
    <mergeCell ref="I763:I766"/>
    <mergeCell ref="J763:J766"/>
    <mergeCell ref="K763:K766"/>
    <mergeCell ref="AF763:AF766"/>
    <mergeCell ref="V760:W760"/>
    <mergeCell ref="X760:Y760"/>
    <mergeCell ref="Z760:AA760"/>
    <mergeCell ref="AB760:AC760"/>
    <mergeCell ref="AQ752:AQ755"/>
    <mergeCell ref="AR752:AR755"/>
    <mergeCell ref="AL752:AL755"/>
    <mergeCell ref="AM752:AM755"/>
    <mergeCell ref="AN752:AN755"/>
    <mergeCell ref="AO752:AO755"/>
    <mergeCell ref="AP752:AP755"/>
    <mergeCell ref="L760:M760"/>
    <mergeCell ref="N760:O760"/>
    <mergeCell ref="P760:Q760"/>
    <mergeCell ref="R760:S760"/>
    <mergeCell ref="T760:U760"/>
    <mergeCell ref="H758:H759"/>
    <mergeCell ref="AU756:AU759"/>
    <mergeCell ref="AV756:AV759"/>
    <mergeCell ref="AW756:AW759"/>
    <mergeCell ref="AJ756:AJ759"/>
    <mergeCell ref="AK756:AK759"/>
    <mergeCell ref="H748:H749"/>
    <mergeCell ref="C756:C759"/>
    <mergeCell ref="I756:I759"/>
    <mergeCell ref="J756:J759"/>
    <mergeCell ref="K756:K759"/>
    <mergeCell ref="AF756:AF759"/>
    <mergeCell ref="AX752:AX755"/>
    <mergeCell ref="C748:C751"/>
    <mergeCell ref="I748:I751"/>
    <mergeCell ref="J748:J751"/>
    <mergeCell ref="K748:K751"/>
    <mergeCell ref="AF748:AF751"/>
    <mergeCell ref="AG748:AG751"/>
    <mergeCell ref="AJ748:AJ751"/>
    <mergeCell ref="AK748:AK751"/>
    <mergeCell ref="AL748:AL751"/>
    <mergeCell ref="C752:C755"/>
    <mergeCell ref="I752:I755"/>
    <mergeCell ref="J752:J755"/>
    <mergeCell ref="AX756:AX759"/>
    <mergeCell ref="K752:K755"/>
    <mergeCell ref="AF752:AF755"/>
    <mergeCell ref="AG752:AG755"/>
    <mergeCell ref="AJ752:AJ755"/>
    <mergeCell ref="AK752:AK755"/>
    <mergeCell ref="AO756:AO759"/>
    <mergeCell ref="AP756:AP759"/>
    <mergeCell ref="AQ756:AQ759"/>
    <mergeCell ref="AR756:AR759"/>
    <mergeCell ref="AS756:AS759"/>
    <mergeCell ref="AT756:AT759"/>
    <mergeCell ref="AG756:AG759"/>
    <mergeCell ref="Z745:AA745"/>
    <mergeCell ref="AB745:AC745"/>
    <mergeCell ref="AU748:AU751"/>
    <mergeCell ref="AV748:AV751"/>
    <mergeCell ref="AW748:AW751"/>
    <mergeCell ref="AX748:AX751"/>
    <mergeCell ref="AM748:AM751"/>
    <mergeCell ref="AN748:AN751"/>
    <mergeCell ref="AO748:AO751"/>
    <mergeCell ref="AP748:AP751"/>
    <mergeCell ref="AV741:AV744"/>
    <mergeCell ref="AW741:AW744"/>
    <mergeCell ref="AX741:AX744"/>
    <mergeCell ref="L745:M745"/>
    <mergeCell ref="N745:O745"/>
    <mergeCell ref="P745:Q745"/>
    <mergeCell ref="R745:S745"/>
    <mergeCell ref="T745:U745"/>
    <mergeCell ref="V745:W745"/>
    <mergeCell ref="X745:Y745"/>
    <mergeCell ref="AP741:AP744"/>
    <mergeCell ref="AQ741:AQ744"/>
    <mergeCell ref="AR741:AR744"/>
    <mergeCell ref="AS741:AS744"/>
    <mergeCell ref="AT741:AT744"/>
    <mergeCell ref="AU741:AU744"/>
    <mergeCell ref="AQ748:AQ751"/>
    <mergeCell ref="AR748:AR751"/>
    <mergeCell ref="AS748:AS751"/>
    <mergeCell ref="AT748:AT751"/>
    <mergeCell ref="AX737:AX740"/>
    <mergeCell ref="K741:K744"/>
    <mergeCell ref="AF741:AF744"/>
    <mergeCell ref="AG741:AG744"/>
    <mergeCell ref="AJ741:AJ744"/>
    <mergeCell ref="AK741:AK744"/>
    <mergeCell ref="AL741:AL744"/>
    <mergeCell ref="AM741:AM744"/>
    <mergeCell ref="AN741:AN744"/>
    <mergeCell ref="AO741:AO744"/>
    <mergeCell ref="AV737:AV740"/>
    <mergeCell ref="AW737:AW740"/>
    <mergeCell ref="AJ722:AJ725"/>
    <mergeCell ref="AK722:AK725"/>
    <mergeCell ref="AL722:AL725"/>
    <mergeCell ref="AM722:AM725"/>
    <mergeCell ref="AN722:AN725"/>
    <mergeCell ref="AO722:AO725"/>
    <mergeCell ref="AP722:AP725"/>
    <mergeCell ref="AQ722:AQ725"/>
    <mergeCell ref="AP737:AP740"/>
    <mergeCell ref="AQ737:AQ740"/>
    <mergeCell ref="AR737:AR740"/>
    <mergeCell ref="AS737:AS740"/>
    <mergeCell ref="AT737:AT740"/>
    <mergeCell ref="AU737:AU740"/>
    <mergeCell ref="AJ737:AJ740"/>
    <mergeCell ref="AK737:AK740"/>
    <mergeCell ref="AL737:AL740"/>
    <mergeCell ref="AM737:AM740"/>
    <mergeCell ref="AN737:AN740"/>
    <mergeCell ref="AO737:AO740"/>
    <mergeCell ref="AX733:AX736"/>
    <mergeCell ref="AU711:AU714"/>
    <mergeCell ref="AV711:AV714"/>
    <mergeCell ref="AW711:AW714"/>
    <mergeCell ref="AX718:AX721"/>
    <mergeCell ref="C733:C736"/>
    <mergeCell ref="I733:I736"/>
    <mergeCell ref="J733:J736"/>
    <mergeCell ref="K733:K736"/>
    <mergeCell ref="AF733:AF736"/>
    <mergeCell ref="AG733:AG736"/>
    <mergeCell ref="AJ733:AJ736"/>
    <mergeCell ref="AK733:AK736"/>
    <mergeCell ref="AS733:AS736"/>
    <mergeCell ref="E716:G716"/>
    <mergeCell ref="L715:M715"/>
    <mergeCell ref="N715:O715"/>
    <mergeCell ref="P715:Q715"/>
    <mergeCell ref="R715:S715"/>
    <mergeCell ref="T715:U715"/>
    <mergeCell ref="V715:W715"/>
    <mergeCell ref="AX726:AX729"/>
    <mergeCell ref="AR733:AR736"/>
    <mergeCell ref="C722:C725"/>
    <mergeCell ref="I722:I725"/>
    <mergeCell ref="J722:J725"/>
    <mergeCell ref="AW722:AW725"/>
    <mergeCell ref="AX722:AX725"/>
    <mergeCell ref="C726:C729"/>
    <mergeCell ref="I726:I729"/>
    <mergeCell ref="J726:J729"/>
    <mergeCell ref="K726:K729"/>
    <mergeCell ref="AW718:AW721"/>
    <mergeCell ref="AT711:AT714"/>
    <mergeCell ref="X730:Y730"/>
    <mergeCell ref="Z730:AA730"/>
    <mergeCell ref="AB730:AC730"/>
    <mergeCell ref="AQ707:AQ710"/>
    <mergeCell ref="AR707:AR710"/>
    <mergeCell ref="AS707:AS710"/>
    <mergeCell ref="AF722:AF725"/>
    <mergeCell ref="AG722:AG725"/>
    <mergeCell ref="AS722:AS725"/>
    <mergeCell ref="AR722:AR725"/>
    <mergeCell ref="AN707:AN710"/>
    <mergeCell ref="AO707:AO710"/>
    <mergeCell ref="AP707:AP710"/>
    <mergeCell ref="C737:C740"/>
    <mergeCell ref="I737:I740"/>
    <mergeCell ref="J737:J740"/>
    <mergeCell ref="K737:K740"/>
    <mergeCell ref="AF737:AF740"/>
    <mergeCell ref="AG737:AG740"/>
    <mergeCell ref="AT733:AT736"/>
    <mergeCell ref="AU733:AU736"/>
    <mergeCell ref="AV733:AV736"/>
    <mergeCell ref="AW733:AW736"/>
    <mergeCell ref="L730:M730"/>
    <mergeCell ref="N730:O730"/>
    <mergeCell ref="P730:Q730"/>
    <mergeCell ref="R730:S730"/>
    <mergeCell ref="T730:U730"/>
    <mergeCell ref="V730:W730"/>
    <mergeCell ref="I707:I710"/>
    <mergeCell ref="C703:C706"/>
    <mergeCell ref="AX711:AX714"/>
    <mergeCell ref="K707:K710"/>
    <mergeCell ref="AF707:AF710"/>
    <mergeCell ref="AG707:AG710"/>
    <mergeCell ref="AJ707:AJ710"/>
    <mergeCell ref="AK707:AK710"/>
    <mergeCell ref="AL707:AL710"/>
    <mergeCell ref="AM707:AM710"/>
    <mergeCell ref="C711:C714"/>
    <mergeCell ref="I711:I714"/>
    <mergeCell ref="J711:J714"/>
    <mergeCell ref="K711:K714"/>
    <mergeCell ref="I703:I706"/>
    <mergeCell ref="J703:J706"/>
    <mergeCell ref="AL718:AL721"/>
    <mergeCell ref="AM718:AM721"/>
    <mergeCell ref="X715:Y715"/>
    <mergeCell ref="Z715:AA715"/>
    <mergeCell ref="AB715:AC715"/>
    <mergeCell ref="C718:C721"/>
    <mergeCell ref="I718:I721"/>
    <mergeCell ref="J718:J721"/>
    <mergeCell ref="K718:K721"/>
    <mergeCell ref="AT707:AT710"/>
    <mergeCell ref="AU703:AU706"/>
    <mergeCell ref="AV703:AV706"/>
    <mergeCell ref="AW703:AW706"/>
    <mergeCell ref="AX703:AX706"/>
    <mergeCell ref="AR711:AR714"/>
    <mergeCell ref="AS711:AS714"/>
    <mergeCell ref="AW707:AW710"/>
    <mergeCell ref="AX696:AX699"/>
    <mergeCell ref="L700:M700"/>
    <mergeCell ref="N700:O700"/>
    <mergeCell ref="P700:Q700"/>
    <mergeCell ref="R700:S700"/>
    <mergeCell ref="T700:U700"/>
    <mergeCell ref="V700:W700"/>
    <mergeCell ref="X700:Y700"/>
    <mergeCell ref="AL711:AL714"/>
    <mergeCell ref="AM711:AM714"/>
    <mergeCell ref="AN711:AN714"/>
    <mergeCell ref="AO711:AO714"/>
    <mergeCell ref="AP711:AP714"/>
    <mergeCell ref="AQ711:AQ714"/>
    <mergeCell ref="AS696:AS699"/>
    <mergeCell ref="AT696:AT699"/>
    <mergeCell ref="AF711:AF714"/>
    <mergeCell ref="AG711:AG714"/>
    <mergeCell ref="AJ711:AJ714"/>
    <mergeCell ref="AK711:AK714"/>
    <mergeCell ref="AM696:AM699"/>
    <mergeCell ref="AN696:AN699"/>
    <mergeCell ref="AO696:AO699"/>
    <mergeCell ref="AP696:AP699"/>
    <mergeCell ref="AU707:AU710"/>
    <mergeCell ref="AV707:AV710"/>
    <mergeCell ref="AR703:AR706"/>
    <mergeCell ref="AS703:AS706"/>
    <mergeCell ref="AT703:AT706"/>
    <mergeCell ref="AV696:AV699"/>
    <mergeCell ref="AW696:AW699"/>
    <mergeCell ref="AX707:AX710"/>
    <mergeCell ref="AU696:AU699"/>
    <mergeCell ref="K696:K699"/>
    <mergeCell ref="AF696:AF699"/>
    <mergeCell ref="AG696:AG699"/>
    <mergeCell ref="AJ696:AJ699"/>
    <mergeCell ref="AK696:AK699"/>
    <mergeCell ref="AL696:AL699"/>
    <mergeCell ref="AK703:AK706"/>
    <mergeCell ref="AL703:AL706"/>
    <mergeCell ref="AM703:AM706"/>
    <mergeCell ref="AN703:AN706"/>
    <mergeCell ref="AO703:AO706"/>
    <mergeCell ref="AP703:AP706"/>
    <mergeCell ref="K703:K706"/>
    <mergeCell ref="AF703:AF706"/>
    <mergeCell ref="AG703:AG706"/>
    <mergeCell ref="AJ703:AJ706"/>
    <mergeCell ref="Z700:AA700"/>
    <mergeCell ref="AB700:AC700"/>
    <mergeCell ref="AU692:AU695"/>
    <mergeCell ref="AV692:AV695"/>
    <mergeCell ref="AW692:AW695"/>
    <mergeCell ref="AX692:AX695"/>
    <mergeCell ref="AM692:AM695"/>
    <mergeCell ref="AN692:AN695"/>
    <mergeCell ref="AO692:AO695"/>
    <mergeCell ref="AP692:AP695"/>
    <mergeCell ref="AQ692:AQ695"/>
    <mergeCell ref="AR692:AR695"/>
    <mergeCell ref="AX688:AX691"/>
    <mergeCell ref="C692:C695"/>
    <mergeCell ref="I692:I695"/>
    <mergeCell ref="J692:J695"/>
    <mergeCell ref="K692:K695"/>
    <mergeCell ref="AF692:AF695"/>
    <mergeCell ref="AG692:AG695"/>
    <mergeCell ref="AJ692:AJ695"/>
    <mergeCell ref="AK692:AK695"/>
    <mergeCell ref="AL692:AL695"/>
    <mergeCell ref="AT688:AT691"/>
    <mergeCell ref="AU688:AU691"/>
    <mergeCell ref="AV688:AV691"/>
    <mergeCell ref="AJ688:AJ691"/>
    <mergeCell ref="AK688:AK691"/>
    <mergeCell ref="AL688:AL691"/>
    <mergeCell ref="AM688:AM691"/>
    <mergeCell ref="AW688:AW691"/>
    <mergeCell ref="AN688:AN691"/>
    <mergeCell ref="AO688:AO691"/>
    <mergeCell ref="AP688:AP691"/>
    <mergeCell ref="AQ688:AQ691"/>
    <mergeCell ref="AR688:AR691"/>
    <mergeCell ref="AS688:AS691"/>
    <mergeCell ref="AF688:AF691"/>
    <mergeCell ref="AG688:AG691"/>
    <mergeCell ref="X685:Y685"/>
    <mergeCell ref="Z685:AA685"/>
    <mergeCell ref="AB685:AC685"/>
    <mergeCell ref="AQ696:AQ699"/>
    <mergeCell ref="AR696:AR699"/>
    <mergeCell ref="C696:C699"/>
    <mergeCell ref="I696:I699"/>
    <mergeCell ref="J696:J699"/>
    <mergeCell ref="H690:H691"/>
    <mergeCell ref="H692:H693"/>
    <mergeCell ref="H694:H695"/>
    <mergeCell ref="AS692:AS695"/>
    <mergeCell ref="AT692:AT695"/>
    <mergeCell ref="C688:C691"/>
    <mergeCell ref="I688:I691"/>
    <mergeCell ref="J688:J691"/>
    <mergeCell ref="K688:K691"/>
    <mergeCell ref="L685:M685"/>
    <mergeCell ref="N685:O685"/>
    <mergeCell ref="P685:Q685"/>
    <mergeCell ref="R685:S685"/>
    <mergeCell ref="T685:U685"/>
    <mergeCell ref="V685:W685"/>
    <mergeCell ref="K677:K680"/>
    <mergeCell ref="AF677:AF680"/>
    <mergeCell ref="AG677:AG680"/>
    <mergeCell ref="H677:H678"/>
    <mergeCell ref="H679:H680"/>
    <mergeCell ref="H681:H682"/>
    <mergeCell ref="H683:H684"/>
    <mergeCell ref="AS681:AS684"/>
    <mergeCell ref="AT681:AT684"/>
    <mergeCell ref="AU681:AU684"/>
    <mergeCell ref="AV681:AV684"/>
    <mergeCell ref="AW681:AW684"/>
    <mergeCell ref="AX681:AX684"/>
    <mergeCell ref="AM681:AM684"/>
    <mergeCell ref="AN681:AN684"/>
    <mergeCell ref="AO681:AO684"/>
    <mergeCell ref="AP681:AP684"/>
    <mergeCell ref="AQ681:AQ684"/>
    <mergeCell ref="AR681:AR684"/>
    <mergeCell ref="P670:Q670"/>
    <mergeCell ref="R670:S670"/>
    <mergeCell ref="T670:U670"/>
    <mergeCell ref="V670:W670"/>
    <mergeCell ref="X670:Y670"/>
    <mergeCell ref="Z670:AA670"/>
    <mergeCell ref="AB670:AC670"/>
    <mergeCell ref="AX677:AX680"/>
    <mergeCell ref="C681:C684"/>
    <mergeCell ref="I681:I684"/>
    <mergeCell ref="J681:J684"/>
    <mergeCell ref="K681:K684"/>
    <mergeCell ref="AF681:AF684"/>
    <mergeCell ref="AG681:AG684"/>
    <mergeCell ref="AJ681:AJ684"/>
    <mergeCell ref="AK681:AK684"/>
    <mergeCell ref="AL681:AL684"/>
    <mergeCell ref="AR677:AR680"/>
    <mergeCell ref="AS677:AS680"/>
    <mergeCell ref="AT677:AT680"/>
    <mergeCell ref="AU677:AU680"/>
    <mergeCell ref="AV677:AV680"/>
    <mergeCell ref="AW677:AW680"/>
    <mergeCell ref="AJ677:AJ680"/>
    <mergeCell ref="AK677:AK680"/>
    <mergeCell ref="AL677:AL680"/>
    <mergeCell ref="AM677:AM680"/>
    <mergeCell ref="AN677:AN680"/>
    <mergeCell ref="AO677:AO680"/>
    <mergeCell ref="C677:C680"/>
    <mergeCell ref="I677:I680"/>
    <mergeCell ref="J677:J680"/>
    <mergeCell ref="X655:Y655"/>
    <mergeCell ref="Z655:AA655"/>
    <mergeCell ref="AB655:AC655"/>
    <mergeCell ref="AL658:AL661"/>
    <mergeCell ref="AM658:AM661"/>
    <mergeCell ref="AN658:AN661"/>
    <mergeCell ref="AO658:AO661"/>
    <mergeCell ref="AP658:AP661"/>
    <mergeCell ref="AQ658:AQ661"/>
    <mergeCell ref="AR658:AR661"/>
    <mergeCell ref="AX666:AX669"/>
    <mergeCell ref="AS673:AS676"/>
    <mergeCell ref="AT673:AT676"/>
    <mergeCell ref="AU673:AU676"/>
    <mergeCell ref="AV673:AV676"/>
    <mergeCell ref="AW673:AW676"/>
    <mergeCell ref="AX673:AX676"/>
    <mergeCell ref="AR666:AR669"/>
    <mergeCell ref="AS666:AS669"/>
    <mergeCell ref="AT666:AT669"/>
    <mergeCell ref="AU666:AU669"/>
    <mergeCell ref="AV666:AV669"/>
    <mergeCell ref="AW666:AW669"/>
    <mergeCell ref="AO673:AO676"/>
    <mergeCell ref="AP673:AP676"/>
    <mergeCell ref="AQ673:AQ676"/>
    <mergeCell ref="AR673:AR676"/>
    <mergeCell ref="AF673:AF676"/>
    <mergeCell ref="AG673:AG676"/>
    <mergeCell ref="AJ673:AJ676"/>
    <mergeCell ref="AK673:AK676"/>
    <mergeCell ref="AL673:AL676"/>
    <mergeCell ref="AW647:AW650"/>
    <mergeCell ref="AX647:AX650"/>
    <mergeCell ref="C651:C654"/>
    <mergeCell ref="I651:I654"/>
    <mergeCell ref="J651:J654"/>
    <mergeCell ref="K651:K654"/>
    <mergeCell ref="AF651:AF654"/>
    <mergeCell ref="AG651:AG654"/>
    <mergeCell ref="AJ651:AJ654"/>
    <mergeCell ref="AK651:AK654"/>
    <mergeCell ref="AQ647:AQ650"/>
    <mergeCell ref="AR647:AR650"/>
    <mergeCell ref="AS647:AS650"/>
    <mergeCell ref="AT647:AT650"/>
    <mergeCell ref="AU647:AU650"/>
    <mergeCell ref="AV647:AV650"/>
    <mergeCell ref="AK647:AK650"/>
    <mergeCell ref="AL647:AL650"/>
    <mergeCell ref="AM647:AM650"/>
    <mergeCell ref="AN647:AN650"/>
    <mergeCell ref="AO647:AO650"/>
    <mergeCell ref="AP647:AP650"/>
    <mergeCell ref="AX651:AX654"/>
    <mergeCell ref="AR651:AR654"/>
    <mergeCell ref="AS651:AS654"/>
    <mergeCell ref="AT651:AT654"/>
    <mergeCell ref="AU651:AU654"/>
    <mergeCell ref="AV651:AV654"/>
    <mergeCell ref="AW651:AW654"/>
    <mergeCell ref="AL651:AL654"/>
    <mergeCell ref="AM651:AM654"/>
    <mergeCell ref="AN651:AN654"/>
    <mergeCell ref="AV643:AV646"/>
    <mergeCell ref="AW643:AW646"/>
    <mergeCell ref="AX643:AX646"/>
    <mergeCell ref="C647:C650"/>
    <mergeCell ref="I647:I650"/>
    <mergeCell ref="J647:J650"/>
    <mergeCell ref="K647:K650"/>
    <mergeCell ref="AF647:AF650"/>
    <mergeCell ref="AG647:AG650"/>
    <mergeCell ref="AJ647:AJ650"/>
    <mergeCell ref="AG643:AG646"/>
    <mergeCell ref="AJ643:AJ646"/>
    <mergeCell ref="AK643:AK646"/>
    <mergeCell ref="AS643:AS646"/>
    <mergeCell ref="AT643:AT646"/>
    <mergeCell ref="AU643:AU646"/>
    <mergeCell ref="AF636:AF639"/>
    <mergeCell ref="AG636:AG639"/>
    <mergeCell ref="AJ636:AJ639"/>
    <mergeCell ref="H636:H637"/>
    <mergeCell ref="H638:H639"/>
    <mergeCell ref="C643:C646"/>
    <mergeCell ref="I643:I646"/>
    <mergeCell ref="J643:J646"/>
    <mergeCell ref="K643:K646"/>
    <mergeCell ref="AF643:AF646"/>
    <mergeCell ref="X640:Y640"/>
    <mergeCell ref="Z640:AA640"/>
    <mergeCell ref="AB640:AC640"/>
    <mergeCell ref="C636:C639"/>
    <mergeCell ref="I636:I639"/>
    <mergeCell ref="J636:J639"/>
    <mergeCell ref="AW636:AW639"/>
    <mergeCell ref="AX632:AX635"/>
    <mergeCell ref="AL632:AL635"/>
    <mergeCell ref="AM632:AM635"/>
    <mergeCell ref="AN632:AN635"/>
    <mergeCell ref="J632:J635"/>
    <mergeCell ref="K632:K635"/>
    <mergeCell ref="AF632:AF635"/>
    <mergeCell ref="AG632:AG635"/>
    <mergeCell ref="AJ632:AJ635"/>
    <mergeCell ref="AX636:AX639"/>
    <mergeCell ref="AK636:AK639"/>
    <mergeCell ref="AL636:AL639"/>
    <mergeCell ref="AM636:AM639"/>
    <mergeCell ref="AN636:AN639"/>
    <mergeCell ref="AO636:AO639"/>
    <mergeCell ref="AS636:AS639"/>
    <mergeCell ref="AT636:AT639"/>
    <mergeCell ref="AU636:AU639"/>
    <mergeCell ref="AV636:AV639"/>
    <mergeCell ref="AP636:AP639"/>
    <mergeCell ref="AQ636:AQ639"/>
    <mergeCell ref="AR636:AR639"/>
    <mergeCell ref="AV632:AV635"/>
    <mergeCell ref="AW632:AW635"/>
    <mergeCell ref="N625:O625"/>
    <mergeCell ref="P625:Q625"/>
    <mergeCell ref="R625:S625"/>
    <mergeCell ref="T625:U625"/>
    <mergeCell ref="V625:W625"/>
    <mergeCell ref="X625:Y625"/>
    <mergeCell ref="Z625:AA625"/>
    <mergeCell ref="AM628:AM631"/>
    <mergeCell ref="AN628:AN631"/>
    <mergeCell ref="AO628:AO631"/>
    <mergeCell ref="AP628:AP631"/>
    <mergeCell ref="AQ628:AQ631"/>
    <mergeCell ref="AR628:AR631"/>
    <mergeCell ref="K636:K639"/>
    <mergeCell ref="L640:M640"/>
    <mergeCell ref="N640:O640"/>
    <mergeCell ref="P640:Q640"/>
    <mergeCell ref="R640:S640"/>
    <mergeCell ref="T640:U640"/>
    <mergeCell ref="V640:W640"/>
    <mergeCell ref="H634:H635"/>
    <mergeCell ref="C628:C631"/>
    <mergeCell ref="I628:I631"/>
    <mergeCell ref="J628:J631"/>
    <mergeCell ref="K628:K631"/>
    <mergeCell ref="AF628:AF631"/>
    <mergeCell ref="AU621:AU624"/>
    <mergeCell ref="AV621:AV624"/>
    <mergeCell ref="AW621:AW624"/>
    <mergeCell ref="AX621:AX624"/>
    <mergeCell ref="H630:H631"/>
    <mergeCell ref="H632:H633"/>
    <mergeCell ref="AG628:AG631"/>
    <mergeCell ref="AJ628:AJ631"/>
    <mergeCell ref="AK628:AK631"/>
    <mergeCell ref="AL628:AL631"/>
    <mergeCell ref="AL621:AL624"/>
    <mergeCell ref="AM621:AM624"/>
    <mergeCell ref="AN621:AN624"/>
    <mergeCell ref="AO621:AO624"/>
    <mergeCell ref="AP621:AP624"/>
    <mergeCell ref="AQ621:AQ624"/>
    <mergeCell ref="C632:C635"/>
    <mergeCell ref="I632:I635"/>
    <mergeCell ref="H621:H622"/>
    <mergeCell ref="H623:H624"/>
    <mergeCell ref="H628:H629"/>
    <mergeCell ref="AB625:AC625"/>
    <mergeCell ref="AU628:AU631"/>
    <mergeCell ref="AV628:AV631"/>
    <mergeCell ref="AW628:AW631"/>
    <mergeCell ref="AX628:AX631"/>
    <mergeCell ref="K621:K624"/>
    <mergeCell ref="AF621:AF624"/>
    <mergeCell ref="AG621:AG624"/>
    <mergeCell ref="AJ621:AJ624"/>
    <mergeCell ref="AK621:AK624"/>
    <mergeCell ref="AU617:AU620"/>
    <mergeCell ref="AO632:AO635"/>
    <mergeCell ref="AP632:AP635"/>
    <mergeCell ref="AQ632:AQ635"/>
    <mergeCell ref="AR632:AR635"/>
    <mergeCell ref="AS632:AS635"/>
    <mergeCell ref="AT632:AT635"/>
    <mergeCell ref="AR621:AR624"/>
    <mergeCell ref="AS621:AS624"/>
    <mergeCell ref="AT621:AT624"/>
    <mergeCell ref="AO617:AO620"/>
    <mergeCell ref="AP617:AP620"/>
    <mergeCell ref="AQ617:AQ620"/>
    <mergeCell ref="AR617:AR620"/>
    <mergeCell ref="AS617:AS620"/>
    <mergeCell ref="AT617:AT620"/>
    <mergeCell ref="AG617:AG620"/>
    <mergeCell ref="AJ617:AJ620"/>
    <mergeCell ref="AK617:AK620"/>
    <mergeCell ref="AL617:AL620"/>
    <mergeCell ref="AM617:AM620"/>
    <mergeCell ref="AN617:AN620"/>
    <mergeCell ref="AU632:AU635"/>
    <mergeCell ref="AK632:AK635"/>
    <mergeCell ref="AS628:AS631"/>
    <mergeCell ref="AT628:AT631"/>
    <mergeCell ref="L625:M625"/>
    <mergeCell ref="AT613:AT616"/>
    <mergeCell ref="AU613:AU616"/>
    <mergeCell ref="AV613:AV616"/>
    <mergeCell ref="AW613:AW616"/>
    <mergeCell ref="AX613:AX616"/>
    <mergeCell ref="C617:C620"/>
    <mergeCell ref="I617:I620"/>
    <mergeCell ref="J617:J620"/>
    <mergeCell ref="K617:K620"/>
    <mergeCell ref="AF617:AF620"/>
    <mergeCell ref="AU602:AU605"/>
    <mergeCell ref="C613:C616"/>
    <mergeCell ref="I613:I616"/>
    <mergeCell ref="J613:J616"/>
    <mergeCell ref="K613:K616"/>
    <mergeCell ref="AF613:AF616"/>
    <mergeCell ref="AG613:AG616"/>
    <mergeCell ref="AJ613:AJ616"/>
    <mergeCell ref="AK613:AK616"/>
    <mergeCell ref="AS613:AS616"/>
    <mergeCell ref="AL613:AL616"/>
    <mergeCell ref="AM613:AM616"/>
    <mergeCell ref="AN613:AN616"/>
    <mergeCell ref="AO613:AO616"/>
    <mergeCell ref="AP606:AP609"/>
    <mergeCell ref="H617:H618"/>
    <mergeCell ref="H619:H620"/>
    <mergeCell ref="AV617:AV620"/>
    <mergeCell ref="AW617:AW620"/>
    <mergeCell ref="AX617:AX620"/>
    <mergeCell ref="AQ613:AQ616"/>
    <mergeCell ref="AR613:AR616"/>
    <mergeCell ref="AX598:AX601"/>
    <mergeCell ref="X610:Y610"/>
    <mergeCell ref="Z610:AA610"/>
    <mergeCell ref="AB610:AC610"/>
    <mergeCell ref="AM587:AM590"/>
    <mergeCell ref="AN587:AN590"/>
    <mergeCell ref="AO587:AO590"/>
    <mergeCell ref="L610:M610"/>
    <mergeCell ref="N610:O610"/>
    <mergeCell ref="P610:Q610"/>
    <mergeCell ref="R610:S610"/>
    <mergeCell ref="T610:U610"/>
    <mergeCell ref="V610:W610"/>
    <mergeCell ref="AX591:AX594"/>
    <mergeCell ref="AR602:AR605"/>
    <mergeCell ref="AS602:AS605"/>
    <mergeCell ref="AT602:AT605"/>
    <mergeCell ref="AF606:AF609"/>
    <mergeCell ref="AG606:AG609"/>
    <mergeCell ref="AJ606:AJ609"/>
    <mergeCell ref="AK606:AK609"/>
    <mergeCell ref="AL606:AL609"/>
    <mergeCell ref="AV602:AV605"/>
    <mergeCell ref="AW602:AW605"/>
    <mergeCell ref="AM606:AM609"/>
    <mergeCell ref="AN606:AN609"/>
    <mergeCell ref="AO606:AO609"/>
    <mergeCell ref="AV587:AV590"/>
    <mergeCell ref="AW587:AW590"/>
    <mergeCell ref="AX587:AX590"/>
    <mergeCell ref="I587:I590"/>
    <mergeCell ref="J587:J590"/>
    <mergeCell ref="K587:K590"/>
    <mergeCell ref="AF587:AF590"/>
    <mergeCell ref="AG587:AG590"/>
    <mergeCell ref="AJ587:AJ590"/>
    <mergeCell ref="AK587:AK590"/>
    <mergeCell ref="AL587:AL590"/>
    <mergeCell ref="AP587:AP590"/>
    <mergeCell ref="AR591:AR594"/>
    <mergeCell ref="AS591:AS594"/>
    <mergeCell ref="AT591:AT594"/>
    <mergeCell ref="AU591:AU594"/>
    <mergeCell ref="AV591:AV594"/>
    <mergeCell ref="AW591:AW594"/>
    <mergeCell ref="AL591:AL594"/>
    <mergeCell ref="AM591:AM594"/>
    <mergeCell ref="AN591:AN594"/>
    <mergeCell ref="AO591:AO594"/>
    <mergeCell ref="AP591:AP594"/>
    <mergeCell ref="AQ591:AQ594"/>
    <mergeCell ref="J591:J594"/>
    <mergeCell ref="K591:K594"/>
    <mergeCell ref="AF591:AF594"/>
    <mergeCell ref="AG591:AG594"/>
    <mergeCell ref="AJ591:AJ594"/>
    <mergeCell ref="AK591:AK594"/>
    <mergeCell ref="AQ587:AQ590"/>
    <mergeCell ref="AR587:AR590"/>
    <mergeCell ref="AS587:AS590"/>
    <mergeCell ref="AT587:AT590"/>
    <mergeCell ref="AU587:AU590"/>
    <mergeCell ref="AX576:AX579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AB580:AC580"/>
    <mergeCell ref="AO583:AO586"/>
    <mergeCell ref="AP583:AP586"/>
    <mergeCell ref="AQ583:AQ586"/>
    <mergeCell ref="AR583:AR586"/>
    <mergeCell ref="AS583:AS586"/>
    <mergeCell ref="AT583:AT586"/>
    <mergeCell ref="AG583:AG586"/>
    <mergeCell ref="AJ583:AJ586"/>
    <mergeCell ref="AK583:AK586"/>
    <mergeCell ref="AL583:AL586"/>
    <mergeCell ref="AM583:AM586"/>
    <mergeCell ref="AN583:AN586"/>
    <mergeCell ref="AS576:AS579"/>
    <mergeCell ref="AT576:AT579"/>
    <mergeCell ref="AU576:AU579"/>
    <mergeCell ref="AV576:AV579"/>
    <mergeCell ref="AW576:AW579"/>
    <mergeCell ref="AU583:AU586"/>
    <mergeCell ref="AV583:AV586"/>
    <mergeCell ref="AW583:AW586"/>
    <mergeCell ref="AX583:AX586"/>
    <mergeCell ref="C583:C586"/>
    <mergeCell ref="I583:I586"/>
    <mergeCell ref="J583:J586"/>
    <mergeCell ref="K583:K586"/>
    <mergeCell ref="AF583:AF586"/>
    <mergeCell ref="AM576:AM579"/>
    <mergeCell ref="AN576:AN579"/>
    <mergeCell ref="AO576:AO579"/>
    <mergeCell ref="AP576:AP579"/>
    <mergeCell ref="AQ576:AQ579"/>
    <mergeCell ref="AR576:AR579"/>
    <mergeCell ref="K576:K579"/>
    <mergeCell ref="AF576:AF579"/>
    <mergeCell ref="AG576:AG579"/>
    <mergeCell ref="AJ576:AJ579"/>
    <mergeCell ref="AK576:AK579"/>
    <mergeCell ref="AL576:AL579"/>
    <mergeCell ref="C576:C579"/>
    <mergeCell ref="I576:I579"/>
    <mergeCell ref="J576:J579"/>
    <mergeCell ref="AV572:AV575"/>
    <mergeCell ref="AW572:AW575"/>
    <mergeCell ref="AX572:AX575"/>
    <mergeCell ref="H568:H569"/>
    <mergeCell ref="H570:H571"/>
    <mergeCell ref="H572:H573"/>
    <mergeCell ref="H574:H575"/>
    <mergeCell ref="AP572:AP575"/>
    <mergeCell ref="AQ572:AQ575"/>
    <mergeCell ref="AR572:AR575"/>
    <mergeCell ref="AS572:AS575"/>
    <mergeCell ref="AT572:AT575"/>
    <mergeCell ref="AU572:AU575"/>
    <mergeCell ref="AJ572:AJ575"/>
    <mergeCell ref="AK572:AK575"/>
    <mergeCell ref="AL572:AL575"/>
    <mergeCell ref="AM572:AM575"/>
    <mergeCell ref="AN572:AN575"/>
    <mergeCell ref="AO572:AO575"/>
    <mergeCell ref="AU568:AU571"/>
    <mergeCell ref="AV568:AV571"/>
    <mergeCell ref="AW568:AW571"/>
    <mergeCell ref="AX568:AX571"/>
    <mergeCell ref="C572:C575"/>
    <mergeCell ref="I572:I575"/>
    <mergeCell ref="J572:J575"/>
    <mergeCell ref="K572:K575"/>
    <mergeCell ref="AF572:AF575"/>
    <mergeCell ref="AG572:AG575"/>
    <mergeCell ref="AO568:AO571"/>
    <mergeCell ref="AP568:AP571"/>
    <mergeCell ref="AQ568:AQ571"/>
    <mergeCell ref="AR568:AR571"/>
    <mergeCell ref="AS568:AS571"/>
    <mergeCell ref="AT568:AT571"/>
    <mergeCell ref="AG568:AG571"/>
    <mergeCell ref="AJ568:AJ571"/>
    <mergeCell ref="AK568:AK571"/>
    <mergeCell ref="AL568:AL571"/>
    <mergeCell ref="AM568:AM571"/>
    <mergeCell ref="AN568:AN571"/>
    <mergeCell ref="AB565:AC565"/>
    <mergeCell ref="C568:C571"/>
    <mergeCell ref="I568:I571"/>
    <mergeCell ref="J568:J571"/>
    <mergeCell ref="K568:K571"/>
    <mergeCell ref="AF568:AF571"/>
    <mergeCell ref="AW561:AW564"/>
    <mergeCell ref="AX561:AX564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Q561:AQ564"/>
    <mergeCell ref="AR561:AR564"/>
    <mergeCell ref="AS561:AS564"/>
    <mergeCell ref="AT561:AT564"/>
    <mergeCell ref="AU561:AU564"/>
    <mergeCell ref="AV561:AV564"/>
    <mergeCell ref="AK561:AK564"/>
    <mergeCell ref="AL561:AL564"/>
    <mergeCell ref="AM561:AM564"/>
    <mergeCell ref="AN561:AN564"/>
    <mergeCell ref="AO561:AO564"/>
    <mergeCell ref="AP561:AP564"/>
    <mergeCell ref="I561:I564"/>
    <mergeCell ref="J561:J564"/>
    <mergeCell ref="K561:K564"/>
    <mergeCell ref="AF561:AF564"/>
    <mergeCell ref="AG561:AG564"/>
    <mergeCell ref="AJ561:AJ564"/>
    <mergeCell ref="AL557:AL560"/>
    <mergeCell ref="AM557:AM560"/>
    <mergeCell ref="AN557:AN560"/>
    <mergeCell ref="AO557:AO560"/>
    <mergeCell ref="AP557:AP560"/>
    <mergeCell ref="AQ557:AQ560"/>
    <mergeCell ref="AS553:AS556"/>
    <mergeCell ref="AT553:AT556"/>
    <mergeCell ref="C557:C560"/>
    <mergeCell ref="I557:I560"/>
    <mergeCell ref="J557:J560"/>
    <mergeCell ref="K557:K560"/>
    <mergeCell ref="AF557:AF560"/>
    <mergeCell ref="AG557:AG560"/>
    <mergeCell ref="AJ557:AJ560"/>
    <mergeCell ref="AK557:AK560"/>
    <mergeCell ref="AG553:AG556"/>
    <mergeCell ref="AJ553:AJ556"/>
    <mergeCell ref="AK553:AK556"/>
    <mergeCell ref="AL553:AL556"/>
    <mergeCell ref="AM553:AM556"/>
    <mergeCell ref="AN553:AN556"/>
    <mergeCell ref="AO553:AO556"/>
    <mergeCell ref="AP553:AP556"/>
    <mergeCell ref="AQ553:AQ556"/>
    <mergeCell ref="AR553:AR556"/>
    <mergeCell ref="AR557:AR560"/>
    <mergeCell ref="AN531:AN534"/>
    <mergeCell ref="AO531:AO534"/>
    <mergeCell ref="AP531:AP534"/>
    <mergeCell ref="K523:K526"/>
    <mergeCell ref="AF523:AF526"/>
    <mergeCell ref="C553:C556"/>
    <mergeCell ref="I553:I556"/>
    <mergeCell ref="J553:J556"/>
    <mergeCell ref="K553:K556"/>
    <mergeCell ref="AF553:AF556"/>
    <mergeCell ref="AP523:AP526"/>
    <mergeCell ref="C531:C534"/>
    <mergeCell ref="I531:I534"/>
    <mergeCell ref="J531:J534"/>
    <mergeCell ref="K531:K534"/>
    <mergeCell ref="AF531:AF534"/>
    <mergeCell ref="AG531:AG534"/>
    <mergeCell ref="AJ531:AJ534"/>
    <mergeCell ref="AK531:AK534"/>
    <mergeCell ref="AL531:AL534"/>
    <mergeCell ref="V550:W550"/>
    <mergeCell ref="X550:Y550"/>
    <mergeCell ref="Z550:AA550"/>
    <mergeCell ref="AB550:AC550"/>
    <mergeCell ref="AL523:AL526"/>
    <mergeCell ref="AM523:AM526"/>
    <mergeCell ref="AM531:AM534"/>
    <mergeCell ref="AO523:AO526"/>
    <mergeCell ref="AP527:AP530"/>
    <mergeCell ref="AF542:AF545"/>
    <mergeCell ref="AG542:AG545"/>
    <mergeCell ref="AJ542:AJ545"/>
    <mergeCell ref="AW531:AW534"/>
    <mergeCell ref="AX531:AX534"/>
    <mergeCell ref="C523:C526"/>
    <mergeCell ref="I523:I526"/>
    <mergeCell ref="J523:J526"/>
    <mergeCell ref="L550:M550"/>
    <mergeCell ref="N550:O550"/>
    <mergeCell ref="P550:Q550"/>
    <mergeCell ref="R550:S550"/>
    <mergeCell ref="T550:U550"/>
    <mergeCell ref="AQ531:AQ534"/>
    <mergeCell ref="AR531:AR534"/>
    <mergeCell ref="AS531:AS534"/>
    <mergeCell ref="AT531:AT534"/>
    <mergeCell ref="AU531:AU534"/>
    <mergeCell ref="AV531:AV534"/>
    <mergeCell ref="AV523:AV526"/>
    <mergeCell ref="AW523:AW526"/>
    <mergeCell ref="AX523:AX526"/>
    <mergeCell ref="AU527:AU530"/>
    <mergeCell ref="AV527:AV530"/>
    <mergeCell ref="AW527:AW530"/>
    <mergeCell ref="AX527:AX530"/>
    <mergeCell ref="AG523:AG526"/>
    <mergeCell ref="AJ523:AJ526"/>
    <mergeCell ref="AK523:AK526"/>
    <mergeCell ref="AS523:AS526"/>
    <mergeCell ref="AT523:AT526"/>
    <mergeCell ref="AU523:AU526"/>
    <mergeCell ref="AQ523:AQ526"/>
    <mergeCell ref="AR523:AR526"/>
    <mergeCell ref="AN523:AN526"/>
    <mergeCell ref="C527:C530"/>
    <mergeCell ref="I527:I530"/>
    <mergeCell ref="J527:J530"/>
    <mergeCell ref="K527:K530"/>
    <mergeCell ref="AF527:AF530"/>
    <mergeCell ref="AG527:AG530"/>
    <mergeCell ref="X520:Y520"/>
    <mergeCell ref="Z520:AA520"/>
    <mergeCell ref="AB520:AC520"/>
    <mergeCell ref="AQ512:AQ515"/>
    <mergeCell ref="AR512:AR515"/>
    <mergeCell ref="AS512:AS515"/>
    <mergeCell ref="AM512:AM515"/>
    <mergeCell ref="AN512:AN515"/>
    <mergeCell ref="AO512:AO515"/>
    <mergeCell ref="AP512:AP515"/>
    <mergeCell ref="L520:M520"/>
    <mergeCell ref="AQ516:AQ519"/>
    <mergeCell ref="AR516:AR519"/>
    <mergeCell ref="AS516:AS519"/>
    <mergeCell ref="AG516:AG519"/>
    <mergeCell ref="AJ516:AJ519"/>
    <mergeCell ref="AK516:AK519"/>
    <mergeCell ref="AL516:AL519"/>
    <mergeCell ref="AM516:AM519"/>
    <mergeCell ref="AN516:AN519"/>
    <mergeCell ref="AQ527:AQ530"/>
    <mergeCell ref="AR527:AR530"/>
    <mergeCell ref="AS527:AS530"/>
    <mergeCell ref="AG512:AG515"/>
    <mergeCell ref="AJ512:AJ515"/>
    <mergeCell ref="AK512:AK515"/>
    <mergeCell ref="AT527:AT530"/>
    <mergeCell ref="H529:H530"/>
    <mergeCell ref="AJ527:AJ530"/>
    <mergeCell ref="AK527:AK530"/>
    <mergeCell ref="AL527:AL530"/>
    <mergeCell ref="AM527:AM530"/>
    <mergeCell ref="AN527:AN530"/>
    <mergeCell ref="AO527:AO530"/>
    <mergeCell ref="C516:C519"/>
    <mergeCell ref="I516:I519"/>
    <mergeCell ref="J516:J519"/>
    <mergeCell ref="K516:K519"/>
    <mergeCell ref="AF516:AF519"/>
    <mergeCell ref="AX508:AX511"/>
    <mergeCell ref="AX512:AX515"/>
    <mergeCell ref="C508:C511"/>
    <mergeCell ref="I508:I511"/>
    <mergeCell ref="J508:J511"/>
    <mergeCell ref="K508:K511"/>
    <mergeCell ref="AF508:AF511"/>
    <mergeCell ref="AG508:AG511"/>
    <mergeCell ref="AJ508:AJ511"/>
    <mergeCell ref="AK508:AK511"/>
    <mergeCell ref="N520:O520"/>
    <mergeCell ref="P520:Q520"/>
    <mergeCell ref="R520:S520"/>
    <mergeCell ref="T520:U520"/>
    <mergeCell ref="V520:W520"/>
    <mergeCell ref="AU516:AU519"/>
    <mergeCell ref="AV516:AV519"/>
    <mergeCell ref="K512:K515"/>
    <mergeCell ref="AF512:AF515"/>
    <mergeCell ref="AL512:AL515"/>
    <mergeCell ref="AO516:AO519"/>
    <mergeCell ref="AP516:AP519"/>
    <mergeCell ref="X505:Y505"/>
    <mergeCell ref="Z505:AA505"/>
    <mergeCell ref="AB505:AC505"/>
    <mergeCell ref="AU508:AU511"/>
    <mergeCell ref="AV508:AV511"/>
    <mergeCell ref="AW508:AW511"/>
    <mergeCell ref="AL508:AL511"/>
    <mergeCell ref="AM508:AM511"/>
    <mergeCell ref="AN508:AN511"/>
    <mergeCell ref="AO508:AO511"/>
    <mergeCell ref="L505:M505"/>
    <mergeCell ref="N505:O505"/>
    <mergeCell ref="P505:Q505"/>
    <mergeCell ref="R505:S505"/>
    <mergeCell ref="T505:U505"/>
    <mergeCell ref="V505:W505"/>
    <mergeCell ref="AT512:AT515"/>
    <mergeCell ref="AU512:AU515"/>
    <mergeCell ref="AV512:AV515"/>
    <mergeCell ref="AW512:AW515"/>
    <mergeCell ref="AT516:AT519"/>
    <mergeCell ref="AU501:AU504"/>
    <mergeCell ref="AV501:AV504"/>
    <mergeCell ref="AW501:AW504"/>
    <mergeCell ref="AP508:AP511"/>
    <mergeCell ref="AQ508:AQ511"/>
    <mergeCell ref="AR508:AR511"/>
    <mergeCell ref="AS508:AS511"/>
    <mergeCell ref="AT508:AT511"/>
    <mergeCell ref="AX501:AX504"/>
    <mergeCell ref="AM501:AM504"/>
    <mergeCell ref="AN501:AN504"/>
    <mergeCell ref="AO501:AO504"/>
    <mergeCell ref="AP501:AP504"/>
    <mergeCell ref="AQ501:AQ504"/>
    <mergeCell ref="AR501:AR504"/>
    <mergeCell ref="AW516:AW519"/>
    <mergeCell ref="AX516:AX519"/>
    <mergeCell ref="K501:K504"/>
    <mergeCell ref="AF501:AF504"/>
    <mergeCell ref="AG501:AG504"/>
    <mergeCell ref="AJ501:AJ504"/>
    <mergeCell ref="AK501:AK504"/>
    <mergeCell ref="AL501:AL504"/>
    <mergeCell ref="AO497:AO500"/>
    <mergeCell ref="AP497:AP500"/>
    <mergeCell ref="AQ497:AQ500"/>
    <mergeCell ref="AR497:AR500"/>
    <mergeCell ref="AS497:AS500"/>
    <mergeCell ref="AT497:AT500"/>
    <mergeCell ref="AG497:AG500"/>
    <mergeCell ref="AJ497:AJ500"/>
    <mergeCell ref="AK497:AK500"/>
    <mergeCell ref="AL497:AL500"/>
    <mergeCell ref="AM497:AM500"/>
    <mergeCell ref="AN497:AN500"/>
    <mergeCell ref="AS501:AS504"/>
    <mergeCell ref="AT501:AT504"/>
    <mergeCell ref="AT493:AT496"/>
    <mergeCell ref="AU493:AU496"/>
    <mergeCell ref="AV493:AV496"/>
    <mergeCell ref="AW493:AW496"/>
    <mergeCell ref="AX493:AX496"/>
    <mergeCell ref="C497:C500"/>
    <mergeCell ref="I497:I500"/>
    <mergeCell ref="J497:J500"/>
    <mergeCell ref="K497:K500"/>
    <mergeCell ref="AF497:AF500"/>
    <mergeCell ref="AN493:AN496"/>
    <mergeCell ref="AO493:AO496"/>
    <mergeCell ref="AP493:AP496"/>
    <mergeCell ref="AQ493:AQ496"/>
    <mergeCell ref="AR493:AR496"/>
    <mergeCell ref="AS493:AS496"/>
    <mergeCell ref="AF493:AF496"/>
    <mergeCell ref="AG493:AG496"/>
    <mergeCell ref="AJ493:AJ496"/>
    <mergeCell ref="AK493:AK496"/>
    <mergeCell ref="AL493:AL496"/>
    <mergeCell ref="AM493:AM496"/>
    <mergeCell ref="AU497:AU500"/>
    <mergeCell ref="AV497:AV500"/>
    <mergeCell ref="AW497:AW500"/>
    <mergeCell ref="AX497:AX500"/>
    <mergeCell ref="H493:H494"/>
    <mergeCell ref="H495:H496"/>
    <mergeCell ref="H497:H498"/>
    <mergeCell ref="X490:Y490"/>
    <mergeCell ref="Z490:AA490"/>
    <mergeCell ref="AB490:AC490"/>
    <mergeCell ref="C493:C496"/>
    <mergeCell ref="I493:I496"/>
    <mergeCell ref="J493:J496"/>
    <mergeCell ref="K493:K496"/>
    <mergeCell ref="AU471:AU474"/>
    <mergeCell ref="AV471:AV474"/>
    <mergeCell ref="AW471:AW474"/>
    <mergeCell ref="AX471:AX474"/>
    <mergeCell ref="L490:M490"/>
    <mergeCell ref="N490:O490"/>
    <mergeCell ref="P490:Q490"/>
    <mergeCell ref="R490:S490"/>
    <mergeCell ref="T490:U490"/>
    <mergeCell ref="V490:W490"/>
    <mergeCell ref="AP471:AP474"/>
    <mergeCell ref="AQ471:AQ474"/>
    <mergeCell ref="AR471:AR474"/>
    <mergeCell ref="AS471:AS474"/>
    <mergeCell ref="AT471:AT474"/>
    <mergeCell ref="H471:H472"/>
    <mergeCell ref="H473:H474"/>
    <mergeCell ref="AJ471:AJ474"/>
    <mergeCell ref="AK471:AK474"/>
    <mergeCell ref="AL471:AL474"/>
    <mergeCell ref="AM471:AM474"/>
    <mergeCell ref="AN471:AN474"/>
    <mergeCell ref="AO471:AO474"/>
    <mergeCell ref="C471:C474"/>
    <mergeCell ref="I471:I474"/>
    <mergeCell ref="C463:C466"/>
    <mergeCell ref="I463:I466"/>
    <mergeCell ref="J463:J466"/>
    <mergeCell ref="K463:K466"/>
    <mergeCell ref="AF463:AF466"/>
    <mergeCell ref="AV467:AV470"/>
    <mergeCell ref="AW467:AW470"/>
    <mergeCell ref="AX467:AX470"/>
    <mergeCell ref="H463:H464"/>
    <mergeCell ref="H465:H466"/>
    <mergeCell ref="H467:H468"/>
    <mergeCell ref="H469:H470"/>
    <mergeCell ref="AP467:AP470"/>
    <mergeCell ref="AQ467:AQ470"/>
    <mergeCell ref="AR467:AR470"/>
    <mergeCell ref="AS467:AS470"/>
    <mergeCell ref="AT467:AT470"/>
    <mergeCell ref="AU467:AU470"/>
    <mergeCell ref="AJ467:AJ470"/>
    <mergeCell ref="AK467:AK470"/>
    <mergeCell ref="AL467:AL470"/>
    <mergeCell ref="AM467:AM470"/>
    <mergeCell ref="AN467:AN470"/>
    <mergeCell ref="AO467:AO470"/>
    <mergeCell ref="AU463:AU466"/>
    <mergeCell ref="AV463:AV466"/>
    <mergeCell ref="AW463:AW466"/>
    <mergeCell ref="AX463:AX466"/>
    <mergeCell ref="J467:J470"/>
    <mergeCell ref="K467:K470"/>
    <mergeCell ref="AF467:AF470"/>
    <mergeCell ref="AG467:AG470"/>
    <mergeCell ref="K456:K459"/>
    <mergeCell ref="AF456:AF459"/>
    <mergeCell ref="AG456:AG459"/>
    <mergeCell ref="AJ456:AJ459"/>
    <mergeCell ref="AK456:AK459"/>
    <mergeCell ref="AL456:AL459"/>
    <mergeCell ref="AT463:AT466"/>
    <mergeCell ref="AG463:AG466"/>
    <mergeCell ref="AJ463:AJ466"/>
    <mergeCell ref="AK463:AK466"/>
    <mergeCell ref="AL463:AL466"/>
    <mergeCell ref="AM463:AM466"/>
    <mergeCell ref="AN463:AN466"/>
    <mergeCell ref="J471:J474"/>
    <mergeCell ref="K471:K474"/>
    <mergeCell ref="AF471:AF474"/>
    <mergeCell ref="AG471:AG474"/>
    <mergeCell ref="AB460:AC460"/>
    <mergeCell ref="AO463:AO466"/>
    <mergeCell ref="AP463:AP466"/>
    <mergeCell ref="AQ463:AQ466"/>
    <mergeCell ref="AR463:AR466"/>
    <mergeCell ref="AS463:AS466"/>
    <mergeCell ref="AP452:AP455"/>
    <mergeCell ref="AQ452:AQ455"/>
    <mergeCell ref="AR452:AR455"/>
    <mergeCell ref="AS452:AS455"/>
    <mergeCell ref="AT452:AT455"/>
    <mergeCell ref="AG452:AG455"/>
    <mergeCell ref="AJ452:AJ455"/>
    <mergeCell ref="AK452:AK455"/>
    <mergeCell ref="AL452:AL455"/>
    <mergeCell ref="AM452:AM455"/>
    <mergeCell ref="AN452:AN455"/>
    <mergeCell ref="AW456:AW459"/>
    <mergeCell ref="AX456:AX459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AS456:AS459"/>
    <mergeCell ref="AT456:AT459"/>
    <mergeCell ref="AU456:AU459"/>
    <mergeCell ref="AV456:AV459"/>
    <mergeCell ref="AM456:AM459"/>
    <mergeCell ref="AN456:AN459"/>
    <mergeCell ref="AO456:AO459"/>
    <mergeCell ref="AP456:AP459"/>
    <mergeCell ref="AQ456:AQ459"/>
    <mergeCell ref="AR456:AR459"/>
    <mergeCell ref="AT448:AT451"/>
    <mergeCell ref="AU448:AU451"/>
    <mergeCell ref="AV448:AV451"/>
    <mergeCell ref="AW448:AW451"/>
    <mergeCell ref="AX448:AX451"/>
    <mergeCell ref="C452:C455"/>
    <mergeCell ref="I452:I455"/>
    <mergeCell ref="J452:J455"/>
    <mergeCell ref="K452:K455"/>
    <mergeCell ref="AF452:AF455"/>
    <mergeCell ref="AF448:AF451"/>
    <mergeCell ref="AG448:AG451"/>
    <mergeCell ref="AJ448:AJ451"/>
    <mergeCell ref="AK448:AK451"/>
    <mergeCell ref="H450:H451"/>
    <mergeCell ref="AS448:AS451"/>
    <mergeCell ref="V445:W445"/>
    <mergeCell ref="X445:Y445"/>
    <mergeCell ref="Z445:AA445"/>
    <mergeCell ref="AB445:AC445"/>
    <mergeCell ref="C448:C451"/>
    <mergeCell ref="I448:I451"/>
    <mergeCell ref="J448:J451"/>
    <mergeCell ref="K448:K451"/>
    <mergeCell ref="T445:U445"/>
    <mergeCell ref="AU452:AU455"/>
    <mergeCell ref="AV452:AV455"/>
    <mergeCell ref="AW452:AW455"/>
    <mergeCell ref="AX452:AX455"/>
    <mergeCell ref="H452:H453"/>
    <mergeCell ref="H454:H455"/>
    <mergeCell ref="AO452:AO455"/>
    <mergeCell ref="AT441:AT444"/>
    <mergeCell ref="AU441:AU444"/>
    <mergeCell ref="AV441:AV444"/>
    <mergeCell ref="AW441:AW444"/>
    <mergeCell ref="AX441:AX444"/>
    <mergeCell ref="K437:K440"/>
    <mergeCell ref="AF437:AF440"/>
    <mergeCell ref="AG437:AG440"/>
    <mergeCell ref="AJ437:AJ440"/>
    <mergeCell ref="AK437:AK440"/>
    <mergeCell ref="AN441:AN444"/>
    <mergeCell ref="AO441:AO444"/>
    <mergeCell ref="AP441:AP444"/>
    <mergeCell ref="AQ441:AQ444"/>
    <mergeCell ref="AR441:AR444"/>
    <mergeCell ref="AS441:AS444"/>
    <mergeCell ref="AF441:AF444"/>
    <mergeCell ref="AG441:AG444"/>
    <mergeCell ref="AJ441:AJ444"/>
    <mergeCell ref="AK441:AK444"/>
    <mergeCell ref="AL441:AL444"/>
    <mergeCell ref="AM441:AM444"/>
    <mergeCell ref="AS422:AS425"/>
    <mergeCell ref="AT422:AT425"/>
    <mergeCell ref="AU422:AU425"/>
    <mergeCell ref="AV422:AV425"/>
    <mergeCell ref="AW422:AW425"/>
    <mergeCell ref="AX437:AX440"/>
    <mergeCell ref="AM422:AM425"/>
    <mergeCell ref="AN422:AN425"/>
    <mergeCell ref="AO422:AO425"/>
    <mergeCell ref="AP422:AP425"/>
    <mergeCell ref="AQ422:AQ425"/>
    <mergeCell ref="AR422:AR425"/>
    <mergeCell ref="Z415:AA415"/>
    <mergeCell ref="AB415:AC415"/>
    <mergeCell ref="AX418:AX421"/>
    <mergeCell ref="AX422:AX425"/>
    <mergeCell ref="AW418:AW421"/>
    <mergeCell ref="AF422:AF425"/>
    <mergeCell ref="AG422:AG425"/>
    <mergeCell ref="AJ422:AJ425"/>
    <mergeCell ref="AK422:AK425"/>
    <mergeCell ref="AL422:AL425"/>
    <mergeCell ref="AV433:AV436"/>
    <mergeCell ref="AW433:AW436"/>
    <mergeCell ref="AX433:AX436"/>
    <mergeCell ref="AV426:AV429"/>
    <mergeCell ref="AW426:AW429"/>
    <mergeCell ref="AO426:AO429"/>
    <mergeCell ref="AP426:AP429"/>
    <mergeCell ref="AQ426:AQ429"/>
    <mergeCell ref="AU437:AU440"/>
    <mergeCell ref="AV437:AV440"/>
    <mergeCell ref="L415:M415"/>
    <mergeCell ref="N415:O415"/>
    <mergeCell ref="P415:Q415"/>
    <mergeCell ref="R415:S415"/>
    <mergeCell ref="T415:U415"/>
    <mergeCell ref="V415:W415"/>
    <mergeCell ref="X415:Y415"/>
    <mergeCell ref="T430:U430"/>
    <mergeCell ref="V430:W430"/>
    <mergeCell ref="X430:Y430"/>
    <mergeCell ref="Z430:AA430"/>
    <mergeCell ref="AB430:AC430"/>
    <mergeCell ref="AU433:AU436"/>
    <mergeCell ref="AM433:AM436"/>
    <mergeCell ref="AN433:AN436"/>
    <mergeCell ref="AO433:AO436"/>
    <mergeCell ref="AP433:AP436"/>
    <mergeCell ref="AQ433:AQ436"/>
    <mergeCell ref="AR433:AR436"/>
    <mergeCell ref="AG418:AG421"/>
    <mergeCell ref="AJ418:AJ421"/>
    <mergeCell ref="AK418:AK421"/>
    <mergeCell ref="AL418:AL421"/>
    <mergeCell ref="AM418:AM421"/>
    <mergeCell ref="AN418:AN421"/>
    <mergeCell ref="AR426:AR429"/>
    <mergeCell ref="AS426:AS429"/>
    <mergeCell ref="AT426:AT429"/>
    <mergeCell ref="AU426:AU429"/>
    <mergeCell ref="AL426:AL429"/>
    <mergeCell ref="AM426:AM429"/>
    <mergeCell ref="AN426:AN429"/>
    <mergeCell ref="AX411:AX414"/>
    <mergeCell ref="C433:C436"/>
    <mergeCell ref="I433:I436"/>
    <mergeCell ref="J433:J436"/>
    <mergeCell ref="K433:K436"/>
    <mergeCell ref="AF433:AF436"/>
    <mergeCell ref="AG433:AG436"/>
    <mergeCell ref="AJ433:AJ436"/>
    <mergeCell ref="AK433:AK436"/>
    <mergeCell ref="AL433:AL436"/>
    <mergeCell ref="AR411:AR414"/>
    <mergeCell ref="AS411:AS414"/>
    <mergeCell ref="AT411:AT414"/>
    <mergeCell ref="AU411:AU414"/>
    <mergeCell ref="AV411:AV414"/>
    <mergeCell ref="AW411:AW414"/>
    <mergeCell ref="AL411:AL414"/>
    <mergeCell ref="AM411:AM414"/>
    <mergeCell ref="AN411:AN414"/>
    <mergeCell ref="AO411:AO414"/>
    <mergeCell ref="AP411:AP414"/>
    <mergeCell ref="AQ411:AQ414"/>
    <mergeCell ref="K422:K425"/>
    <mergeCell ref="AU418:AU421"/>
    <mergeCell ref="AV418:AV421"/>
    <mergeCell ref="AO418:AO421"/>
    <mergeCell ref="AP418:AP421"/>
    <mergeCell ref="AQ418:AQ421"/>
    <mergeCell ref="AR418:AR421"/>
    <mergeCell ref="AS418:AS421"/>
    <mergeCell ref="AT418:AT421"/>
    <mergeCell ref="AF418:AF421"/>
    <mergeCell ref="K411:K414"/>
    <mergeCell ref="AF411:AF414"/>
    <mergeCell ref="AG411:AG414"/>
    <mergeCell ref="AJ411:AJ414"/>
    <mergeCell ref="AK411:AK414"/>
    <mergeCell ref="AP407:AP410"/>
    <mergeCell ref="AQ407:AQ410"/>
    <mergeCell ref="AR407:AR410"/>
    <mergeCell ref="AS407:AS410"/>
    <mergeCell ref="AT407:AT410"/>
    <mergeCell ref="AU407:AU410"/>
    <mergeCell ref="AJ407:AJ410"/>
    <mergeCell ref="AK407:AK410"/>
    <mergeCell ref="AL407:AL410"/>
    <mergeCell ref="AM407:AM410"/>
    <mergeCell ref="AN407:AN410"/>
    <mergeCell ref="AO407:AO410"/>
    <mergeCell ref="C407:C410"/>
    <mergeCell ref="I407:I410"/>
    <mergeCell ref="J407:J410"/>
    <mergeCell ref="K407:K410"/>
    <mergeCell ref="AF407:AF410"/>
    <mergeCell ref="AG407:AG410"/>
    <mergeCell ref="AR403:AR406"/>
    <mergeCell ref="AT403:AT406"/>
    <mergeCell ref="AU403:AU406"/>
    <mergeCell ref="AV403:AV406"/>
    <mergeCell ref="AW403:AW406"/>
    <mergeCell ref="AX403:AX406"/>
    <mergeCell ref="AL403:AL406"/>
    <mergeCell ref="AM403:AM406"/>
    <mergeCell ref="AN403:AN406"/>
    <mergeCell ref="AO403:AO406"/>
    <mergeCell ref="AP403:AP406"/>
    <mergeCell ref="AQ403:AQ406"/>
    <mergeCell ref="AF403:AF406"/>
    <mergeCell ref="AG403:AG406"/>
    <mergeCell ref="AJ403:AJ406"/>
    <mergeCell ref="AK403:AK406"/>
    <mergeCell ref="H405:H406"/>
    <mergeCell ref="H403:H404"/>
    <mergeCell ref="AV407:AV410"/>
    <mergeCell ref="AW407:AW410"/>
    <mergeCell ref="AX407:AX410"/>
    <mergeCell ref="H407:H408"/>
    <mergeCell ref="H409:H410"/>
    <mergeCell ref="X400:Y400"/>
    <mergeCell ref="Z400:AA400"/>
    <mergeCell ref="AB400:AC400"/>
    <mergeCell ref="C403:C406"/>
    <mergeCell ref="I403:I406"/>
    <mergeCell ref="J403:J406"/>
    <mergeCell ref="K403:K406"/>
    <mergeCell ref="L400:M400"/>
    <mergeCell ref="N400:O400"/>
    <mergeCell ref="P400:Q400"/>
    <mergeCell ref="R400:S400"/>
    <mergeCell ref="T400:U400"/>
    <mergeCell ref="V400:W400"/>
    <mergeCell ref="AW396:AW399"/>
    <mergeCell ref="AX396:AX399"/>
    <mergeCell ref="H392:H393"/>
    <mergeCell ref="H394:H395"/>
    <mergeCell ref="H396:H397"/>
    <mergeCell ref="H398:H399"/>
    <mergeCell ref="AO396:AO399"/>
    <mergeCell ref="AP396:AP399"/>
    <mergeCell ref="AQ396:AQ399"/>
    <mergeCell ref="AR396:AR399"/>
    <mergeCell ref="AS396:AS399"/>
    <mergeCell ref="AT396:AT399"/>
    <mergeCell ref="AG396:AG399"/>
    <mergeCell ref="AJ396:AJ399"/>
    <mergeCell ref="AK396:AK399"/>
    <mergeCell ref="AL396:AL399"/>
    <mergeCell ref="AM396:AM399"/>
    <mergeCell ref="AN396:AN399"/>
    <mergeCell ref="AS403:AS406"/>
    <mergeCell ref="C396:C399"/>
    <mergeCell ref="I396:I399"/>
    <mergeCell ref="J396:J399"/>
    <mergeCell ref="K396:K399"/>
    <mergeCell ref="AF396:AF399"/>
    <mergeCell ref="AT392:AT395"/>
    <mergeCell ref="AU392:AU395"/>
    <mergeCell ref="AV392:AV395"/>
    <mergeCell ref="AW392:AW395"/>
    <mergeCell ref="AX392:AX395"/>
    <mergeCell ref="C388:C391"/>
    <mergeCell ref="I388:I391"/>
    <mergeCell ref="J388:J391"/>
    <mergeCell ref="K388:K391"/>
    <mergeCell ref="AF388:AF391"/>
    <mergeCell ref="AN392:AN395"/>
    <mergeCell ref="AO392:AO395"/>
    <mergeCell ref="AP392:AP395"/>
    <mergeCell ref="AQ392:AQ395"/>
    <mergeCell ref="AR392:AR395"/>
    <mergeCell ref="AS392:AS395"/>
    <mergeCell ref="AU396:AU399"/>
    <mergeCell ref="AV396:AV399"/>
    <mergeCell ref="AW388:AW391"/>
    <mergeCell ref="AX388:AX391"/>
    <mergeCell ref="C392:C395"/>
    <mergeCell ref="I392:I395"/>
    <mergeCell ref="J392:J395"/>
    <mergeCell ref="K392:K395"/>
    <mergeCell ref="AF392:AF395"/>
    <mergeCell ref="AG392:AG395"/>
    <mergeCell ref="AJ392:AJ395"/>
    <mergeCell ref="AW381:AW384"/>
    <mergeCell ref="AL381:AL384"/>
    <mergeCell ref="AM381:AM384"/>
    <mergeCell ref="AN381:AN384"/>
    <mergeCell ref="AO381:AO384"/>
    <mergeCell ref="AP381:AP384"/>
    <mergeCell ref="AQ381:AQ384"/>
    <mergeCell ref="AK392:AK395"/>
    <mergeCell ref="AM392:AM395"/>
    <mergeCell ref="X385:Y385"/>
    <mergeCell ref="Z385:AA385"/>
    <mergeCell ref="H381:H382"/>
    <mergeCell ref="H383:H384"/>
    <mergeCell ref="H388:H389"/>
    <mergeCell ref="H390:H391"/>
    <mergeCell ref="AG388:AG391"/>
    <mergeCell ref="AJ388:AJ391"/>
    <mergeCell ref="AK388:AK391"/>
    <mergeCell ref="AN388:AN391"/>
    <mergeCell ref="AO388:AO391"/>
    <mergeCell ref="AP388:AP391"/>
    <mergeCell ref="AQ388:AQ391"/>
    <mergeCell ref="AR388:AR391"/>
    <mergeCell ref="AS388:AS391"/>
    <mergeCell ref="AM377:AM380"/>
    <mergeCell ref="AN377:AN380"/>
    <mergeCell ref="AO377:AO380"/>
    <mergeCell ref="AP377:AP380"/>
    <mergeCell ref="AQ377:AQ380"/>
    <mergeCell ref="AB385:AC385"/>
    <mergeCell ref="AU388:AU391"/>
    <mergeCell ref="AV388:AV391"/>
    <mergeCell ref="AT388:AT391"/>
    <mergeCell ref="T385:U385"/>
    <mergeCell ref="V385:W385"/>
    <mergeCell ref="AL388:AL391"/>
    <mergeCell ref="AM388:AM391"/>
    <mergeCell ref="AV377:AV380"/>
    <mergeCell ref="H377:H378"/>
    <mergeCell ref="H379:H380"/>
    <mergeCell ref="AR381:AR384"/>
    <mergeCell ref="AS381:AS384"/>
    <mergeCell ref="AT381:AT384"/>
    <mergeCell ref="AU381:AU384"/>
    <mergeCell ref="AV381:AV384"/>
    <mergeCell ref="J373:J376"/>
    <mergeCell ref="K373:K376"/>
    <mergeCell ref="AF373:AF376"/>
    <mergeCell ref="AG373:AG376"/>
    <mergeCell ref="AM351:AM354"/>
    <mergeCell ref="AN351:AN354"/>
    <mergeCell ref="AJ366:AJ369"/>
    <mergeCell ref="AN362:AN365"/>
    <mergeCell ref="H362:H363"/>
    <mergeCell ref="AX358:AX361"/>
    <mergeCell ref="AW377:AW380"/>
    <mergeCell ref="AX377:AX380"/>
    <mergeCell ref="C381:C384"/>
    <mergeCell ref="I381:I384"/>
    <mergeCell ref="J381:J384"/>
    <mergeCell ref="K381:K384"/>
    <mergeCell ref="AF381:AF384"/>
    <mergeCell ref="AG381:AG384"/>
    <mergeCell ref="AJ381:AJ384"/>
    <mergeCell ref="AK381:AK384"/>
    <mergeCell ref="AR377:AR380"/>
    <mergeCell ref="AS377:AS380"/>
    <mergeCell ref="AT377:AT380"/>
    <mergeCell ref="AU377:AU380"/>
    <mergeCell ref="AX381:AX384"/>
    <mergeCell ref="L370:M370"/>
    <mergeCell ref="N370:O370"/>
    <mergeCell ref="P370:Q370"/>
    <mergeCell ref="R370:S370"/>
    <mergeCell ref="T370:U370"/>
    <mergeCell ref="V370:W370"/>
    <mergeCell ref="AL377:AL380"/>
    <mergeCell ref="AU362:AU365"/>
    <mergeCell ref="AV362:AV365"/>
    <mergeCell ref="AP362:AP365"/>
    <mergeCell ref="AQ362:AQ365"/>
    <mergeCell ref="AR362:AR365"/>
    <mergeCell ref="AS362:AS365"/>
    <mergeCell ref="AT362:AT365"/>
    <mergeCell ref="H364:H365"/>
    <mergeCell ref="AF366:AF369"/>
    <mergeCell ref="AG366:AG369"/>
    <mergeCell ref="AU351:AU354"/>
    <mergeCell ref="AV351:AV354"/>
    <mergeCell ref="AW351:AW354"/>
    <mergeCell ref="AW366:AW369"/>
    <mergeCell ref="AW373:AW376"/>
    <mergeCell ref="AX373:AX376"/>
    <mergeCell ref="C377:C380"/>
    <mergeCell ref="I377:I380"/>
    <mergeCell ref="J377:J380"/>
    <mergeCell ref="K377:K380"/>
    <mergeCell ref="AF377:AF380"/>
    <mergeCell ref="AG377:AG380"/>
    <mergeCell ref="AJ377:AJ380"/>
    <mergeCell ref="AK377:AK380"/>
    <mergeCell ref="AJ373:AJ376"/>
    <mergeCell ref="AK373:AK376"/>
    <mergeCell ref="AS373:AS376"/>
    <mergeCell ref="AT373:AT376"/>
    <mergeCell ref="AU373:AU376"/>
    <mergeCell ref="AV373:AV376"/>
    <mergeCell ref="C373:C376"/>
    <mergeCell ref="I373:I376"/>
    <mergeCell ref="AK362:AK365"/>
    <mergeCell ref="AL362:AL365"/>
    <mergeCell ref="X370:Y370"/>
    <mergeCell ref="Z370:AA370"/>
    <mergeCell ref="AB370:AC370"/>
    <mergeCell ref="AQ347:AQ350"/>
    <mergeCell ref="AR347:AR350"/>
    <mergeCell ref="AS347:AS350"/>
    <mergeCell ref="AM347:AM350"/>
    <mergeCell ref="AN347:AN350"/>
    <mergeCell ref="AO347:AO350"/>
    <mergeCell ref="AP347:AP350"/>
    <mergeCell ref="C351:C354"/>
    <mergeCell ref="I351:I354"/>
    <mergeCell ref="J351:J354"/>
    <mergeCell ref="K351:K354"/>
    <mergeCell ref="AF351:AF354"/>
    <mergeCell ref="AS358:AS361"/>
    <mergeCell ref="AO362:AO365"/>
    <mergeCell ref="C358:C361"/>
    <mergeCell ref="I358:I361"/>
    <mergeCell ref="J358:J361"/>
    <mergeCell ref="K358:K361"/>
    <mergeCell ref="AF358:AF361"/>
    <mergeCell ref="C366:C369"/>
    <mergeCell ref="I366:I369"/>
    <mergeCell ref="J366:J369"/>
    <mergeCell ref="K366:K369"/>
    <mergeCell ref="H366:H367"/>
    <mergeCell ref="H368:H369"/>
    <mergeCell ref="AX347:AX350"/>
    <mergeCell ref="C343:C346"/>
    <mergeCell ref="I343:I346"/>
    <mergeCell ref="J343:J346"/>
    <mergeCell ref="K343:K346"/>
    <mergeCell ref="AF343:AF346"/>
    <mergeCell ref="AG343:AG346"/>
    <mergeCell ref="AJ343:AJ346"/>
    <mergeCell ref="AK343:AK346"/>
    <mergeCell ref="AX351:AX354"/>
    <mergeCell ref="K347:K350"/>
    <mergeCell ref="AF347:AF350"/>
    <mergeCell ref="AG347:AG350"/>
    <mergeCell ref="AJ347:AJ350"/>
    <mergeCell ref="AK347:AK350"/>
    <mergeCell ref="AL347:AL350"/>
    <mergeCell ref="AO351:AO354"/>
    <mergeCell ref="AP351:AP354"/>
    <mergeCell ref="AQ351:AQ354"/>
    <mergeCell ref="AR351:AR354"/>
    <mergeCell ref="AS351:AS354"/>
    <mergeCell ref="AT351:AT354"/>
    <mergeCell ref="AG351:AG354"/>
    <mergeCell ref="AJ351:AJ354"/>
    <mergeCell ref="AK351:AK354"/>
    <mergeCell ref="AL351:AL354"/>
    <mergeCell ref="AT347:AT350"/>
    <mergeCell ref="AU347:AU350"/>
    <mergeCell ref="AV347:AV350"/>
    <mergeCell ref="AW347:AW350"/>
    <mergeCell ref="X340:Y340"/>
    <mergeCell ref="Z340:AA340"/>
    <mergeCell ref="AB340:AC340"/>
    <mergeCell ref="AU343:AU346"/>
    <mergeCell ref="AV343:AV346"/>
    <mergeCell ref="AW343:AW346"/>
    <mergeCell ref="AL343:AL346"/>
    <mergeCell ref="AM343:AM346"/>
    <mergeCell ref="AN343:AN346"/>
    <mergeCell ref="AO343:AO346"/>
    <mergeCell ref="AU336:AU339"/>
    <mergeCell ref="AV336:AV339"/>
    <mergeCell ref="AW336:AW339"/>
    <mergeCell ref="AX336:AX339"/>
    <mergeCell ref="L340:M340"/>
    <mergeCell ref="N340:O340"/>
    <mergeCell ref="P340:Q340"/>
    <mergeCell ref="R340:S340"/>
    <mergeCell ref="T340:U340"/>
    <mergeCell ref="V340:W340"/>
    <mergeCell ref="AO336:AO339"/>
    <mergeCell ref="AP336:AP339"/>
    <mergeCell ref="AQ336:AQ339"/>
    <mergeCell ref="AR336:AR339"/>
    <mergeCell ref="AS336:AS339"/>
    <mergeCell ref="AT336:AT339"/>
    <mergeCell ref="AP343:AP346"/>
    <mergeCell ref="AQ343:AQ346"/>
    <mergeCell ref="AR343:AR346"/>
    <mergeCell ref="AS343:AS346"/>
    <mergeCell ref="AT343:AT346"/>
    <mergeCell ref="AX343:AX346"/>
    <mergeCell ref="I328:I331"/>
    <mergeCell ref="J328:J331"/>
    <mergeCell ref="K328:K331"/>
    <mergeCell ref="AF328:AF331"/>
    <mergeCell ref="AG328:AG331"/>
    <mergeCell ref="AW332:AW335"/>
    <mergeCell ref="AX332:AX335"/>
    <mergeCell ref="K336:K339"/>
    <mergeCell ref="AF336:AF339"/>
    <mergeCell ref="AG336:AG339"/>
    <mergeCell ref="AJ336:AJ339"/>
    <mergeCell ref="AK336:AK339"/>
    <mergeCell ref="AL336:AL339"/>
    <mergeCell ref="AM336:AM339"/>
    <mergeCell ref="AN336:AN339"/>
    <mergeCell ref="AQ332:AQ335"/>
    <mergeCell ref="AR332:AR335"/>
    <mergeCell ref="AS332:AS335"/>
    <mergeCell ref="AT332:AT335"/>
    <mergeCell ref="AU332:AU335"/>
    <mergeCell ref="AV332:AV335"/>
    <mergeCell ref="AK332:AK335"/>
    <mergeCell ref="AL332:AL335"/>
    <mergeCell ref="AM332:AM335"/>
    <mergeCell ref="AN332:AN335"/>
    <mergeCell ref="AO332:AO335"/>
    <mergeCell ref="AP332:AP335"/>
    <mergeCell ref="AU321:AU324"/>
    <mergeCell ref="AV321:AV324"/>
    <mergeCell ref="AW321:AW324"/>
    <mergeCell ref="AL321:AL324"/>
    <mergeCell ref="AM321:AM324"/>
    <mergeCell ref="AN321:AN324"/>
    <mergeCell ref="AO321:AO324"/>
    <mergeCell ref="AP321:AP324"/>
    <mergeCell ref="AQ321:AQ324"/>
    <mergeCell ref="AV328:AV331"/>
    <mergeCell ref="AW328:AW331"/>
    <mergeCell ref="AX328:AX331"/>
    <mergeCell ref="C332:C335"/>
    <mergeCell ref="I332:I335"/>
    <mergeCell ref="J332:J335"/>
    <mergeCell ref="K332:K335"/>
    <mergeCell ref="AF332:AF335"/>
    <mergeCell ref="AG332:AG335"/>
    <mergeCell ref="AJ332:AJ335"/>
    <mergeCell ref="AP328:AP331"/>
    <mergeCell ref="AQ328:AQ331"/>
    <mergeCell ref="AR328:AR331"/>
    <mergeCell ref="AS328:AS331"/>
    <mergeCell ref="AT328:AT331"/>
    <mergeCell ref="AU328:AU331"/>
    <mergeCell ref="AJ328:AJ331"/>
    <mergeCell ref="AK328:AK331"/>
    <mergeCell ref="AL328:AL331"/>
    <mergeCell ref="AM328:AM331"/>
    <mergeCell ref="AN328:AN331"/>
    <mergeCell ref="AO328:AO331"/>
    <mergeCell ref="C328:C331"/>
    <mergeCell ref="AX287:AX290"/>
    <mergeCell ref="C291:C294"/>
    <mergeCell ref="I291:I294"/>
    <mergeCell ref="J291:J294"/>
    <mergeCell ref="K291:K294"/>
    <mergeCell ref="AF291:AF294"/>
    <mergeCell ref="AG291:AG294"/>
    <mergeCell ref="AJ291:AJ294"/>
    <mergeCell ref="AP313:AP316"/>
    <mergeCell ref="AQ313:AQ316"/>
    <mergeCell ref="AR313:AR316"/>
    <mergeCell ref="AS313:AS316"/>
    <mergeCell ref="AT313:AT316"/>
    <mergeCell ref="AU287:AU290"/>
    <mergeCell ref="AK313:AK316"/>
    <mergeCell ref="C321:C324"/>
    <mergeCell ref="I321:I324"/>
    <mergeCell ref="J321:J324"/>
    <mergeCell ref="K321:K324"/>
    <mergeCell ref="AF321:AF324"/>
    <mergeCell ref="AG321:AG324"/>
    <mergeCell ref="AJ321:AJ324"/>
    <mergeCell ref="AK321:AK324"/>
    <mergeCell ref="AV317:AV320"/>
    <mergeCell ref="AW317:AW320"/>
    <mergeCell ref="AX317:AX320"/>
    <mergeCell ref="C313:C316"/>
    <mergeCell ref="I313:I316"/>
    <mergeCell ref="J313:J316"/>
    <mergeCell ref="K313:K316"/>
    <mergeCell ref="AF313:AF316"/>
    <mergeCell ref="AG313:AG316"/>
    <mergeCell ref="AJ287:AJ290"/>
    <mergeCell ref="AK287:AK290"/>
    <mergeCell ref="AL287:AL290"/>
    <mergeCell ref="AM287:AM290"/>
    <mergeCell ref="AN287:AN290"/>
    <mergeCell ref="AO287:AO290"/>
    <mergeCell ref="N295:O295"/>
    <mergeCell ref="P295:Q295"/>
    <mergeCell ref="R295:S295"/>
    <mergeCell ref="K306:K309"/>
    <mergeCell ref="AP298:AP301"/>
    <mergeCell ref="AQ298:AQ301"/>
    <mergeCell ref="AR298:AR301"/>
    <mergeCell ref="AK298:AK301"/>
    <mergeCell ref="AV291:AV294"/>
    <mergeCell ref="AV313:AV316"/>
    <mergeCell ref="AW313:AW316"/>
    <mergeCell ref="AO291:AO294"/>
    <mergeCell ref="AP291:AP294"/>
    <mergeCell ref="AQ291:AQ294"/>
    <mergeCell ref="AR291:AR294"/>
    <mergeCell ref="AS291:AS294"/>
    <mergeCell ref="AT291:AT294"/>
    <mergeCell ref="AV287:AV290"/>
    <mergeCell ref="AW287:AW290"/>
    <mergeCell ref="AJ313:AJ316"/>
    <mergeCell ref="AW291:AW294"/>
    <mergeCell ref="T295:U295"/>
    <mergeCell ref="V295:W295"/>
    <mergeCell ref="X295:Y295"/>
    <mergeCell ref="Z295:AA295"/>
    <mergeCell ref="AB295:AC295"/>
    <mergeCell ref="AX291:AX294"/>
    <mergeCell ref="C287:C290"/>
    <mergeCell ref="I287:I290"/>
    <mergeCell ref="J287:J290"/>
    <mergeCell ref="K287:K290"/>
    <mergeCell ref="AF287:AF290"/>
    <mergeCell ref="AG287:AG290"/>
    <mergeCell ref="AS283:AS286"/>
    <mergeCell ref="AT283:AT286"/>
    <mergeCell ref="AU283:AU286"/>
    <mergeCell ref="AV283:AV286"/>
    <mergeCell ref="AW283:AW286"/>
    <mergeCell ref="AX283:AX286"/>
    <mergeCell ref="AG283:AG286"/>
    <mergeCell ref="AJ283:AJ286"/>
    <mergeCell ref="AK283:AK286"/>
    <mergeCell ref="AL283:AL286"/>
    <mergeCell ref="AM283:AM286"/>
    <mergeCell ref="AN283:AN286"/>
    <mergeCell ref="AU291:AU294"/>
    <mergeCell ref="H291:H292"/>
    <mergeCell ref="H293:H294"/>
    <mergeCell ref="AK291:AK294"/>
    <mergeCell ref="AL291:AL294"/>
    <mergeCell ref="AM291:AM294"/>
    <mergeCell ref="AN291:AN294"/>
    <mergeCell ref="AP287:AP290"/>
    <mergeCell ref="AQ287:AQ290"/>
    <mergeCell ref="AR287:AR290"/>
    <mergeCell ref="AS287:AS290"/>
    <mergeCell ref="AT287:AT290"/>
    <mergeCell ref="C283:C286"/>
    <mergeCell ref="I283:I286"/>
    <mergeCell ref="J283:J286"/>
    <mergeCell ref="K283:K286"/>
    <mergeCell ref="AF283:AF286"/>
    <mergeCell ref="AK276:AK279"/>
    <mergeCell ref="AL276:AL279"/>
    <mergeCell ref="AM276:AM279"/>
    <mergeCell ref="AN276:AN279"/>
    <mergeCell ref="AO276:AO279"/>
    <mergeCell ref="AP276:AP279"/>
    <mergeCell ref="C276:C279"/>
    <mergeCell ref="I276:I279"/>
    <mergeCell ref="J276:J279"/>
    <mergeCell ref="K276:K279"/>
    <mergeCell ref="AF276:AF279"/>
    <mergeCell ref="AG276:AG279"/>
    <mergeCell ref="R280:S280"/>
    <mergeCell ref="T280:U280"/>
    <mergeCell ref="V280:W280"/>
    <mergeCell ref="X280:Y280"/>
    <mergeCell ref="Z280:AA280"/>
    <mergeCell ref="AB280:AC280"/>
    <mergeCell ref="AJ276:AJ279"/>
    <mergeCell ref="H283:H284"/>
    <mergeCell ref="H285:H286"/>
    <mergeCell ref="N280:O280"/>
    <mergeCell ref="P280:Q280"/>
    <mergeCell ref="AX276:AX279"/>
    <mergeCell ref="C272:C275"/>
    <mergeCell ref="I272:I275"/>
    <mergeCell ref="J272:J275"/>
    <mergeCell ref="K272:K275"/>
    <mergeCell ref="AF272:AF275"/>
    <mergeCell ref="P265:Q265"/>
    <mergeCell ref="R265:S265"/>
    <mergeCell ref="T265:U265"/>
    <mergeCell ref="V265:W265"/>
    <mergeCell ref="X265:Y265"/>
    <mergeCell ref="Z265:AA265"/>
    <mergeCell ref="AP272:AP275"/>
    <mergeCell ref="AQ272:AQ275"/>
    <mergeCell ref="AR272:AR275"/>
    <mergeCell ref="AS272:AS275"/>
    <mergeCell ref="AT272:AT275"/>
    <mergeCell ref="AX272:AX275"/>
    <mergeCell ref="C268:C271"/>
    <mergeCell ref="AQ276:AQ279"/>
    <mergeCell ref="AR276:AR279"/>
    <mergeCell ref="AS276:AS279"/>
    <mergeCell ref="AT276:AT279"/>
    <mergeCell ref="AK272:AK275"/>
    <mergeCell ref="AG272:AG275"/>
    <mergeCell ref="AJ272:AJ275"/>
    <mergeCell ref="AW261:AW264"/>
    <mergeCell ref="AR268:AR271"/>
    <mergeCell ref="AS268:AS271"/>
    <mergeCell ref="AT268:AT271"/>
    <mergeCell ref="H274:H275"/>
    <mergeCell ref="H276:H277"/>
    <mergeCell ref="H278:H279"/>
    <mergeCell ref="AL272:AL275"/>
    <mergeCell ref="AM272:AM275"/>
    <mergeCell ref="AN272:AN275"/>
    <mergeCell ref="AO272:AO275"/>
    <mergeCell ref="AL268:AL271"/>
    <mergeCell ref="AM268:AM271"/>
    <mergeCell ref="AN268:AN271"/>
    <mergeCell ref="AO268:AO271"/>
    <mergeCell ref="AP268:AP271"/>
    <mergeCell ref="AQ268:AQ271"/>
    <mergeCell ref="AW272:AW275"/>
    <mergeCell ref="I268:I271"/>
    <mergeCell ref="J268:J271"/>
    <mergeCell ref="K268:K271"/>
    <mergeCell ref="AF268:AF271"/>
    <mergeCell ref="AG268:AG271"/>
    <mergeCell ref="AJ268:AJ271"/>
    <mergeCell ref="AK268:AK271"/>
    <mergeCell ref="AT261:AT264"/>
    <mergeCell ref="AU261:AU264"/>
    <mergeCell ref="AV261:AV264"/>
    <mergeCell ref="AB265:AC265"/>
    <mergeCell ref="AU268:AU271"/>
    <mergeCell ref="AV268:AV271"/>
    <mergeCell ref="AW268:AW271"/>
    <mergeCell ref="AX261:AX264"/>
    <mergeCell ref="AU276:AU279"/>
    <mergeCell ref="AV276:AV279"/>
    <mergeCell ref="AW276:AW279"/>
    <mergeCell ref="AX268:AX271"/>
    <mergeCell ref="AU272:AU275"/>
    <mergeCell ref="AV272:AV275"/>
    <mergeCell ref="AN261:AN264"/>
    <mergeCell ref="AO261:AO264"/>
    <mergeCell ref="AP261:AP264"/>
    <mergeCell ref="AQ261:AQ264"/>
    <mergeCell ref="AR261:AR264"/>
    <mergeCell ref="AS261:AS264"/>
    <mergeCell ref="AW257:AW260"/>
    <mergeCell ref="AX257:AX260"/>
    <mergeCell ref="J261:J264"/>
    <mergeCell ref="K261:K264"/>
    <mergeCell ref="AF261:AF264"/>
    <mergeCell ref="AG261:AG264"/>
    <mergeCell ref="AJ261:AJ264"/>
    <mergeCell ref="AK261:AK264"/>
    <mergeCell ref="AL261:AL264"/>
    <mergeCell ref="AM261:AM264"/>
    <mergeCell ref="AQ257:AQ260"/>
    <mergeCell ref="AR257:AR260"/>
    <mergeCell ref="AS257:AS260"/>
    <mergeCell ref="AT257:AT260"/>
    <mergeCell ref="AU257:AU260"/>
    <mergeCell ref="AV257:AV260"/>
    <mergeCell ref="AJ257:AJ260"/>
    <mergeCell ref="AK257:AK260"/>
    <mergeCell ref="AL257:AL260"/>
    <mergeCell ref="AM257:AM260"/>
    <mergeCell ref="AN257:AN260"/>
    <mergeCell ref="AO257:AO260"/>
    <mergeCell ref="C257:C260"/>
    <mergeCell ref="I257:I260"/>
    <mergeCell ref="J257:J260"/>
    <mergeCell ref="K257:K260"/>
    <mergeCell ref="AF257:AF260"/>
    <mergeCell ref="AG257:AG260"/>
    <mergeCell ref="AV253:AV256"/>
    <mergeCell ref="AW253:AW256"/>
    <mergeCell ref="AX253:AX256"/>
    <mergeCell ref="C231:C234"/>
    <mergeCell ref="I231:I234"/>
    <mergeCell ref="J231:J234"/>
    <mergeCell ref="K231:K234"/>
    <mergeCell ref="AF231:AF234"/>
    <mergeCell ref="AG231:AG234"/>
    <mergeCell ref="AJ231:AJ234"/>
    <mergeCell ref="AM253:AM256"/>
    <mergeCell ref="AN253:AN256"/>
    <mergeCell ref="AO253:AO256"/>
    <mergeCell ref="AS253:AS256"/>
    <mergeCell ref="AT253:AT256"/>
    <mergeCell ref="AU253:AU256"/>
    <mergeCell ref="K253:K256"/>
    <mergeCell ref="AF253:AF256"/>
    <mergeCell ref="AG253:AG256"/>
    <mergeCell ref="AJ253:AJ256"/>
    <mergeCell ref="AK253:AK256"/>
    <mergeCell ref="AL253:AL256"/>
    <mergeCell ref="C253:C256"/>
    <mergeCell ref="AU231:AU234"/>
    <mergeCell ref="AV231:AV234"/>
    <mergeCell ref="AW231:AW234"/>
    <mergeCell ref="AX231:AX234"/>
    <mergeCell ref="T250:U250"/>
    <mergeCell ref="V250:W250"/>
    <mergeCell ref="X250:Y250"/>
    <mergeCell ref="Z250:AA250"/>
    <mergeCell ref="AB250:AC250"/>
    <mergeCell ref="AS231:AS234"/>
    <mergeCell ref="AT231:AT234"/>
    <mergeCell ref="AR223:AR226"/>
    <mergeCell ref="AS223:AS226"/>
    <mergeCell ref="AT223:AT226"/>
    <mergeCell ref="AU223:AU226"/>
    <mergeCell ref="AK231:AK234"/>
    <mergeCell ref="AL231:AL234"/>
    <mergeCell ref="AM231:AM234"/>
    <mergeCell ref="AN231:AN234"/>
    <mergeCell ref="AO231:AO234"/>
    <mergeCell ref="AP231:AP234"/>
    <mergeCell ref="AS227:AS230"/>
    <mergeCell ref="AT227:AT230"/>
    <mergeCell ref="AU227:AU230"/>
    <mergeCell ref="AV227:AV230"/>
    <mergeCell ref="AW227:AW230"/>
    <mergeCell ref="AX227:AX230"/>
    <mergeCell ref="AL227:AL230"/>
    <mergeCell ref="AM227:AM230"/>
    <mergeCell ref="AN227:AN230"/>
    <mergeCell ref="AO227:AO230"/>
    <mergeCell ref="AP227:AP230"/>
    <mergeCell ref="AQ227:AQ230"/>
    <mergeCell ref="AW223:AW226"/>
    <mergeCell ref="AX223:AX226"/>
    <mergeCell ref="C227:C230"/>
    <mergeCell ref="I227:I230"/>
    <mergeCell ref="J227:J230"/>
    <mergeCell ref="K227:K230"/>
    <mergeCell ref="AF227:AF230"/>
    <mergeCell ref="AG227:AG230"/>
    <mergeCell ref="AJ227:AJ230"/>
    <mergeCell ref="AK227:AK230"/>
    <mergeCell ref="AL223:AL226"/>
    <mergeCell ref="AM223:AM226"/>
    <mergeCell ref="AN223:AN226"/>
    <mergeCell ref="AO223:AO226"/>
    <mergeCell ref="AP223:AP226"/>
    <mergeCell ref="AF223:AF226"/>
    <mergeCell ref="AR227:AR230"/>
    <mergeCell ref="AV223:AV226"/>
    <mergeCell ref="X220:Y220"/>
    <mergeCell ref="Z220:AA220"/>
    <mergeCell ref="AB220:AC220"/>
    <mergeCell ref="AG223:AG226"/>
    <mergeCell ref="AJ223:AJ226"/>
    <mergeCell ref="AK223:AK226"/>
    <mergeCell ref="AU216:AU219"/>
    <mergeCell ref="AV216:AV219"/>
    <mergeCell ref="AW216:AW219"/>
    <mergeCell ref="AX216:AX219"/>
    <mergeCell ref="L220:M220"/>
    <mergeCell ref="N220:O220"/>
    <mergeCell ref="P220:Q220"/>
    <mergeCell ref="R220:S220"/>
    <mergeCell ref="T220:U220"/>
    <mergeCell ref="V220:W220"/>
    <mergeCell ref="AO216:AO219"/>
    <mergeCell ref="AP216:AP219"/>
    <mergeCell ref="AQ216:AQ219"/>
    <mergeCell ref="AR216:AR219"/>
    <mergeCell ref="AS216:AS219"/>
    <mergeCell ref="AT216:AT219"/>
    <mergeCell ref="AG216:AG219"/>
    <mergeCell ref="AJ216:AJ219"/>
    <mergeCell ref="AK216:AK219"/>
    <mergeCell ref="AL216:AL219"/>
    <mergeCell ref="AM216:AM219"/>
    <mergeCell ref="AN216:AN219"/>
    <mergeCell ref="AQ223:AQ226"/>
    <mergeCell ref="AX212:AX215"/>
    <mergeCell ref="AL208:AL211"/>
    <mergeCell ref="AM208:AM211"/>
    <mergeCell ref="AN208:AN211"/>
    <mergeCell ref="AO208:AO211"/>
    <mergeCell ref="AP208:AP211"/>
    <mergeCell ref="AQ212:AQ215"/>
    <mergeCell ref="AR212:AR215"/>
    <mergeCell ref="AS212:AS215"/>
    <mergeCell ref="AT212:AT215"/>
    <mergeCell ref="AU212:AU215"/>
    <mergeCell ref="AV212:AV215"/>
    <mergeCell ref="AK212:AK215"/>
    <mergeCell ref="AL212:AL215"/>
    <mergeCell ref="AM212:AM215"/>
    <mergeCell ref="AN212:AN215"/>
    <mergeCell ref="AO212:AO215"/>
    <mergeCell ref="AP212:AP215"/>
    <mergeCell ref="AV208:AV211"/>
    <mergeCell ref="AW208:AW211"/>
    <mergeCell ref="AX208:AX211"/>
    <mergeCell ref="C212:C215"/>
    <mergeCell ref="I212:I215"/>
    <mergeCell ref="J212:J215"/>
    <mergeCell ref="K212:K215"/>
    <mergeCell ref="AF212:AF215"/>
    <mergeCell ref="AG212:AG215"/>
    <mergeCell ref="AJ212:AJ215"/>
    <mergeCell ref="AG208:AG211"/>
    <mergeCell ref="AJ208:AJ211"/>
    <mergeCell ref="AK208:AK211"/>
    <mergeCell ref="AS208:AS211"/>
    <mergeCell ref="AT208:AT211"/>
    <mergeCell ref="AU208:AU211"/>
    <mergeCell ref="AT197:AT200"/>
    <mergeCell ref="AU197:AU200"/>
    <mergeCell ref="AV197:AV200"/>
    <mergeCell ref="AW197:AW200"/>
    <mergeCell ref="AO201:AO204"/>
    <mergeCell ref="AP201:AP204"/>
    <mergeCell ref="AQ201:AQ204"/>
    <mergeCell ref="AR201:AR204"/>
    <mergeCell ref="AS201:AS204"/>
    <mergeCell ref="AT201:AT204"/>
    <mergeCell ref="AG201:AG204"/>
    <mergeCell ref="AJ201:AJ204"/>
    <mergeCell ref="AK201:AK204"/>
    <mergeCell ref="AL201:AL204"/>
    <mergeCell ref="AM201:AM204"/>
    <mergeCell ref="AN201:AN204"/>
    <mergeCell ref="AW212:AW215"/>
    <mergeCell ref="AX197:AX200"/>
    <mergeCell ref="C208:C211"/>
    <mergeCell ref="I208:I211"/>
    <mergeCell ref="J208:J211"/>
    <mergeCell ref="K208:K211"/>
    <mergeCell ref="AF208:AF211"/>
    <mergeCell ref="X205:Y205"/>
    <mergeCell ref="Z205:AA205"/>
    <mergeCell ref="AB205:AC205"/>
    <mergeCell ref="AQ197:AQ200"/>
    <mergeCell ref="AR197:AR200"/>
    <mergeCell ref="AS197:AS200"/>
    <mergeCell ref="AM197:AM200"/>
    <mergeCell ref="AN197:AN200"/>
    <mergeCell ref="AO197:AO200"/>
    <mergeCell ref="AP197:AP200"/>
    <mergeCell ref="L205:M205"/>
    <mergeCell ref="N205:O205"/>
    <mergeCell ref="P205:Q205"/>
    <mergeCell ref="R205:S205"/>
    <mergeCell ref="T205:U205"/>
    <mergeCell ref="V205:W205"/>
    <mergeCell ref="AU201:AU204"/>
    <mergeCell ref="AV201:AV204"/>
    <mergeCell ref="AW201:AW204"/>
    <mergeCell ref="AX201:AX204"/>
    <mergeCell ref="K197:K200"/>
    <mergeCell ref="AF197:AF200"/>
    <mergeCell ref="AG197:AG200"/>
    <mergeCell ref="AJ197:AJ200"/>
    <mergeCell ref="AK197:AK200"/>
    <mergeCell ref="AL197:AL200"/>
    <mergeCell ref="AX193:AX196"/>
    <mergeCell ref="AW178:AW181"/>
    <mergeCell ref="AX178:AX181"/>
    <mergeCell ref="AX182:AX185"/>
    <mergeCell ref="AX186:AX189"/>
    <mergeCell ref="C201:C204"/>
    <mergeCell ref="I201:I204"/>
    <mergeCell ref="J201:J204"/>
    <mergeCell ref="K201:K204"/>
    <mergeCell ref="AF201:AF204"/>
    <mergeCell ref="X190:Y190"/>
    <mergeCell ref="Z190:AA190"/>
    <mergeCell ref="AB190:AC190"/>
    <mergeCell ref="AU193:AU196"/>
    <mergeCell ref="AV193:AV196"/>
    <mergeCell ref="AW193:AW196"/>
    <mergeCell ref="AQ193:AQ196"/>
    <mergeCell ref="AR193:AR196"/>
    <mergeCell ref="AS193:AS196"/>
    <mergeCell ref="AT193:AT196"/>
    <mergeCell ref="L190:M190"/>
    <mergeCell ref="N190:O190"/>
    <mergeCell ref="P190:Q190"/>
    <mergeCell ref="R190:S190"/>
    <mergeCell ref="T190:U190"/>
    <mergeCell ref="V190:W190"/>
    <mergeCell ref="AK193:AK196"/>
    <mergeCell ref="AL193:AL196"/>
    <mergeCell ref="AM193:AM196"/>
    <mergeCell ref="AN193:AN196"/>
    <mergeCell ref="AO193:AO196"/>
    <mergeCell ref="AP193:AP196"/>
    <mergeCell ref="AV171:AV174"/>
    <mergeCell ref="AW171:AW174"/>
    <mergeCell ref="AX171:AX174"/>
    <mergeCell ref="C193:C196"/>
    <mergeCell ref="I193:I196"/>
    <mergeCell ref="J193:J196"/>
    <mergeCell ref="K193:K196"/>
    <mergeCell ref="AF193:AF196"/>
    <mergeCell ref="AG193:AG196"/>
    <mergeCell ref="AJ193:AJ196"/>
    <mergeCell ref="AP171:AP174"/>
    <mergeCell ref="AQ171:AQ174"/>
    <mergeCell ref="AR171:AR174"/>
    <mergeCell ref="AS171:AS174"/>
    <mergeCell ref="AT171:AT174"/>
    <mergeCell ref="AU171:AU174"/>
    <mergeCell ref="AX167:AX170"/>
    <mergeCell ref="K171:K174"/>
    <mergeCell ref="AF171:AF174"/>
    <mergeCell ref="AG171:AG174"/>
    <mergeCell ref="AJ171:AJ174"/>
    <mergeCell ref="AK171:AK174"/>
    <mergeCell ref="AL171:AL174"/>
    <mergeCell ref="AM171:AM174"/>
    <mergeCell ref="AN171:AN174"/>
    <mergeCell ref="AO171:AO174"/>
    <mergeCell ref="AR167:AR170"/>
    <mergeCell ref="AS167:AS170"/>
    <mergeCell ref="AT167:AT170"/>
    <mergeCell ref="AU167:AU170"/>
    <mergeCell ref="AV167:AV170"/>
    <mergeCell ref="AW167:AW170"/>
    <mergeCell ref="AL167:AL170"/>
    <mergeCell ref="AM167:AM170"/>
    <mergeCell ref="AN167:AN170"/>
    <mergeCell ref="AO167:AO170"/>
    <mergeCell ref="AP167:AP170"/>
    <mergeCell ref="AQ167:AQ170"/>
    <mergeCell ref="AW163:AW166"/>
    <mergeCell ref="AX163:AX166"/>
    <mergeCell ref="C167:C170"/>
    <mergeCell ref="I167:I170"/>
    <mergeCell ref="J167:J170"/>
    <mergeCell ref="K167:K170"/>
    <mergeCell ref="AF167:AF170"/>
    <mergeCell ref="AG167:AG170"/>
    <mergeCell ref="AJ167:AJ170"/>
    <mergeCell ref="AK167:AK170"/>
    <mergeCell ref="AJ163:AJ166"/>
    <mergeCell ref="AK163:AK166"/>
    <mergeCell ref="AS163:AS166"/>
    <mergeCell ref="AT163:AT166"/>
    <mergeCell ref="AU163:AU166"/>
    <mergeCell ref="AV163:AV166"/>
    <mergeCell ref="C163:C166"/>
    <mergeCell ref="I163:I166"/>
    <mergeCell ref="J163:J166"/>
    <mergeCell ref="K163:K166"/>
    <mergeCell ref="AF163:AF166"/>
    <mergeCell ref="AG163:AG166"/>
    <mergeCell ref="H163:H164"/>
    <mergeCell ref="H165:H166"/>
    <mergeCell ref="H167:H168"/>
    <mergeCell ref="H169:H170"/>
    <mergeCell ref="K156:K159"/>
    <mergeCell ref="AF156:AF159"/>
    <mergeCell ref="AG156:AG159"/>
    <mergeCell ref="AJ156:AJ159"/>
    <mergeCell ref="AK156:AK159"/>
    <mergeCell ref="AL156:AL159"/>
    <mergeCell ref="X160:Y160"/>
    <mergeCell ref="Z160:AA160"/>
    <mergeCell ref="AB160:AC160"/>
    <mergeCell ref="AU152:AU155"/>
    <mergeCell ref="AV152:AV155"/>
    <mergeCell ref="K152:K155"/>
    <mergeCell ref="AF152:AF155"/>
    <mergeCell ref="AG152:AG155"/>
    <mergeCell ref="AJ152:AJ155"/>
    <mergeCell ref="AN148:AN151"/>
    <mergeCell ref="AO148:AO151"/>
    <mergeCell ref="AK152:AK155"/>
    <mergeCell ref="AL152:AL155"/>
    <mergeCell ref="AM152:AM155"/>
    <mergeCell ref="AN152:AN155"/>
    <mergeCell ref="K148:K151"/>
    <mergeCell ref="L160:M160"/>
    <mergeCell ref="N160:O160"/>
    <mergeCell ref="P160:Q160"/>
    <mergeCell ref="R160:S160"/>
    <mergeCell ref="T160:U160"/>
    <mergeCell ref="V160:W160"/>
    <mergeCell ref="AU148:AU151"/>
    <mergeCell ref="AV148:AV151"/>
    <mergeCell ref="AW148:AW151"/>
    <mergeCell ref="AP156:AP159"/>
    <mergeCell ref="AQ156:AQ159"/>
    <mergeCell ref="AR156:AR159"/>
    <mergeCell ref="AS156:AS159"/>
    <mergeCell ref="AT156:AT159"/>
    <mergeCell ref="AU156:AU159"/>
    <mergeCell ref="AJ137:AJ140"/>
    <mergeCell ref="AK137:AK140"/>
    <mergeCell ref="AL137:AL140"/>
    <mergeCell ref="AM137:AM140"/>
    <mergeCell ref="AN137:AN140"/>
    <mergeCell ref="AO137:AO140"/>
    <mergeCell ref="AW141:AW144"/>
    <mergeCell ref="AF148:AF151"/>
    <mergeCell ref="AG148:AG151"/>
    <mergeCell ref="AJ148:AJ151"/>
    <mergeCell ref="AK148:AK151"/>
    <mergeCell ref="AL148:AL151"/>
    <mergeCell ref="AM148:AM151"/>
    <mergeCell ref="AO141:AO144"/>
    <mergeCell ref="AX148:AX151"/>
    <mergeCell ref="AX152:AX155"/>
    <mergeCell ref="AX156:AX159"/>
    <mergeCell ref="AV156:AV159"/>
    <mergeCell ref="AW156:AW159"/>
    <mergeCell ref="AX141:AX144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T148:AT151"/>
    <mergeCell ref="AQ152:AQ155"/>
    <mergeCell ref="AR152:AR155"/>
    <mergeCell ref="AS152:AS155"/>
    <mergeCell ref="AO152:AO155"/>
    <mergeCell ref="AP152:AP155"/>
    <mergeCell ref="AP148:AP151"/>
    <mergeCell ref="AQ148:AQ151"/>
    <mergeCell ref="AR148:AR151"/>
    <mergeCell ref="AS148:AS151"/>
    <mergeCell ref="AU141:AU144"/>
    <mergeCell ref="AV141:AV144"/>
    <mergeCell ref="AW152:AW155"/>
    <mergeCell ref="AT152:AT155"/>
    <mergeCell ref="AM156:AM159"/>
    <mergeCell ref="AN156:AN159"/>
    <mergeCell ref="AO156:AO159"/>
    <mergeCell ref="AP141:AP144"/>
    <mergeCell ref="AQ141:AQ144"/>
    <mergeCell ref="AR141:AR144"/>
    <mergeCell ref="AS141:AS144"/>
    <mergeCell ref="AT141:AT144"/>
    <mergeCell ref="K141:K144"/>
    <mergeCell ref="AF141:AF144"/>
    <mergeCell ref="AG141:AG144"/>
    <mergeCell ref="AJ141:AJ144"/>
    <mergeCell ref="AK141:AK144"/>
    <mergeCell ref="AL141:AL144"/>
    <mergeCell ref="AM141:AM144"/>
    <mergeCell ref="AN141:AN144"/>
    <mergeCell ref="AW137:AW140"/>
    <mergeCell ref="AS137:AS140"/>
    <mergeCell ref="AT137:AT140"/>
    <mergeCell ref="AX133:AX136"/>
    <mergeCell ref="AX137:AX140"/>
    <mergeCell ref="AO133:AO136"/>
    <mergeCell ref="AP133:AP136"/>
    <mergeCell ref="AU137:AU140"/>
    <mergeCell ref="C137:C140"/>
    <mergeCell ref="I137:I140"/>
    <mergeCell ref="J137:J140"/>
    <mergeCell ref="K137:K140"/>
    <mergeCell ref="AF137:AF140"/>
    <mergeCell ref="AG137:AG140"/>
    <mergeCell ref="AU111:AU114"/>
    <mergeCell ref="AV111:AV114"/>
    <mergeCell ref="AW111:AW114"/>
    <mergeCell ref="AM118:AM121"/>
    <mergeCell ref="AN118:AN121"/>
    <mergeCell ref="AO118:AO121"/>
    <mergeCell ref="AP118:AP121"/>
    <mergeCell ref="AQ118:AQ121"/>
    <mergeCell ref="AR118:AR121"/>
    <mergeCell ref="AS118:AS121"/>
    <mergeCell ref="AO111:AO114"/>
    <mergeCell ref="AP111:AP114"/>
    <mergeCell ref="AQ111:AQ114"/>
    <mergeCell ref="AR111:AR114"/>
    <mergeCell ref="AS111:AS114"/>
    <mergeCell ref="AT111:AT114"/>
    <mergeCell ref="AG111:AG114"/>
    <mergeCell ref="AJ111:AJ114"/>
    <mergeCell ref="AK111:AK114"/>
    <mergeCell ref="AL111:AL114"/>
    <mergeCell ref="AM111:AM114"/>
    <mergeCell ref="AN111:AN114"/>
    <mergeCell ref="K133:K136"/>
    <mergeCell ref="AF133:AF136"/>
    <mergeCell ref="J122:J125"/>
    <mergeCell ref="K122:K125"/>
    <mergeCell ref="AM107:AM110"/>
    <mergeCell ref="AN107:AN110"/>
    <mergeCell ref="AO107:AO110"/>
    <mergeCell ref="AP107:AP110"/>
    <mergeCell ref="AQ107:AQ110"/>
    <mergeCell ref="AR107:AR110"/>
    <mergeCell ref="AX103:AX106"/>
    <mergeCell ref="AN103:AN106"/>
    <mergeCell ref="AO103:AO106"/>
    <mergeCell ref="AP103:AP106"/>
    <mergeCell ref="AQ103:AQ106"/>
    <mergeCell ref="AR103:AR106"/>
    <mergeCell ref="AS103:AS106"/>
    <mergeCell ref="AX126:AX129"/>
    <mergeCell ref="AT118:AT121"/>
    <mergeCell ref="AU118:AU121"/>
    <mergeCell ref="AV118:AV121"/>
    <mergeCell ref="C107:C110"/>
    <mergeCell ref="I107:I110"/>
    <mergeCell ref="J107:J110"/>
    <mergeCell ref="K107:K110"/>
    <mergeCell ref="AF107:AF110"/>
    <mergeCell ref="AG107:AG110"/>
    <mergeCell ref="AJ107:AJ110"/>
    <mergeCell ref="AK107:AK110"/>
    <mergeCell ref="AL107:AL110"/>
    <mergeCell ref="AX111:AX114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I111:I114"/>
    <mergeCell ref="J111:J114"/>
    <mergeCell ref="K111:K114"/>
    <mergeCell ref="AW122:AW125"/>
    <mergeCell ref="AX122:AX125"/>
    <mergeCell ref="AM122:AM125"/>
    <mergeCell ref="AN122:AN125"/>
    <mergeCell ref="AO122:AO125"/>
    <mergeCell ref="AP122:AP125"/>
    <mergeCell ref="AQ122:AQ125"/>
    <mergeCell ref="AR122:AR125"/>
    <mergeCell ref="C122:C125"/>
    <mergeCell ref="I122:I125"/>
    <mergeCell ref="AF103:AF106"/>
    <mergeCell ref="AG103:AG106"/>
    <mergeCell ref="AJ103:AJ106"/>
    <mergeCell ref="AK103:AK106"/>
    <mergeCell ref="AL103:AL106"/>
    <mergeCell ref="AM103:AM106"/>
    <mergeCell ref="X100:Y100"/>
    <mergeCell ref="Z100:AA100"/>
    <mergeCell ref="AB100:AC100"/>
    <mergeCell ref="C103:C106"/>
    <mergeCell ref="I103:I106"/>
    <mergeCell ref="J103:J106"/>
    <mergeCell ref="K103:K106"/>
    <mergeCell ref="L100:M100"/>
    <mergeCell ref="N100:O100"/>
    <mergeCell ref="P100:Q100"/>
    <mergeCell ref="R100:S100"/>
    <mergeCell ref="T100:U100"/>
    <mergeCell ref="V100:W100"/>
    <mergeCell ref="AW92:AW95"/>
    <mergeCell ref="AW107:AW110"/>
    <mergeCell ref="AX107:AX110"/>
    <mergeCell ref="AT96:AT99"/>
    <mergeCell ref="AU96:AU99"/>
    <mergeCell ref="AV96:AV99"/>
    <mergeCell ref="AW96:AW99"/>
    <mergeCell ref="AX96:AX99"/>
    <mergeCell ref="AV103:AV106"/>
    <mergeCell ref="AW103:AW106"/>
    <mergeCell ref="AQ92:AQ95"/>
    <mergeCell ref="AR92:AR95"/>
    <mergeCell ref="AS92:AS95"/>
    <mergeCell ref="AT92:AT95"/>
    <mergeCell ref="AU92:AU95"/>
    <mergeCell ref="AV92:AV95"/>
    <mergeCell ref="AT103:AT106"/>
    <mergeCell ref="AU103:AU106"/>
    <mergeCell ref="AS107:AS110"/>
    <mergeCell ref="AT107:AT110"/>
    <mergeCell ref="AU107:AU110"/>
    <mergeCell ref="AV107:AV110"/>
    <mergeCell ref="AG92:AG95"/>
    <mergeCell ref="AJ92:AJ95"/>
    <mergeCell ref="AK92:AK95"/>
    <mergeCell ref="AL92:AL95"/>
    <mergeCell ref="AM92:AM95"/>
    <mergeCell ref="AN92:AN95"/>
    <mergeCell ref="AO92:AO95"/>
    <mergeCell ref="AP92:AP95"/>
    <mergeCell ref="AO96:AO99"/>
    <mergeCell ref="AP96:AP99"/>
    <mergeCell ref="AQ96:AQ99"/>
    <mergeCell ref="AR96:AR99"/>
    <mergeCell ref="AS96:AS99"/>
    <mergeCell ref="H98:H99"/>
    <mergeCell ref="AG96:AG99"/>
    <mergeCell ref="AJ96:AJ99"/>
    <mergeCell ref="AK96:AK99"/>
    <mergeCell ref="AL96:AL99"/>
    <mergeCell ref="AM96:AM99"/>
    <mergeCell ref="AN96:AN99"/>
    <mergeCell ref="AV88:AV91"/>
    <mergeCell ref="AW88:AW91"/>
    <mergeCell ref="AX88:AX91"/>
    <mergeCell ref="K81:K84"/>
    <mergeCell ref="AX92:AX95"/>
    <mergeCell ref="C96:C99"/>
    <mergeCell ref="I96:I99"/>
    <mergeCell ref="J96:J99"/>
    <mergeCell ref="K96:K99"/>
    <mergeCell ref="AF96:AF99"/>
    <mergeCell ref="AP88:AP91"/>
    <mergeCell ref="AQ88:AQ91"/>
    <mergeCell ref="AR88:AR91"/>
    <mergeCell ref="AS88:AS91"/>
    <mergeCell ref="AT88:AT91"/>
    <mergeCell ref="AU88:AU91"/>
    <mergeCell ref="AJ88:AJ91"/>
    <mergeCell ref="AK88:AK91"/>
    <mergeCell ref="AL88:AL91"/>
    <mergeCell ref="AM88:AM91"/>
    <mergeCell ref="AN88:AN91"/>
    <mergeCell ref="AO88:AO91"/>
    <mergeCell ref="C88:C91"/>
    <mergeCell ref="I88:I91"/>
    <mergeCell ref="J88:J91"/>
    <mergeCell ref="K88:K91"/>
    <mergeCell ref="AF88:AF91"/>
    <mergeCell ref="AG88:AG91"/>
    <mergeCell ref="AX81:AX84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5"/>
    <mergeCell ref="AT81:AT84"/>
    <mergeCell ref="AU81:AU84"/>
    <mergeCell ref="AV81:AV84"/>
    <mergeCell ref="AW81:AW84"/>
    <mergeCell ref="AS73:AS76"/>
    <mergeCell ref="AT73:AT76"/>
    <mergeCell ref="AU73:AU76"/>
    <mergeCell ref="AV73:AV76"/>
    <mergeCell ref="AW73:AW76"/>
    <mergeCell ref="AN81:AN84"/>
    <mergeCell ref="AO81:AO84"/>
    <mergeCell ref="AP81:AP84"/>
    <mergeCell ref="AQ81:AQ84"/>
    <mergeCell ref="AR81:AR84"/>
    <mergeCell ref="AS81:AS84"/>
    <mergeCell ref="AF81:AF84"/>
    <mergeCell ref="AG81:AG84"/>
    <mergeCell ref="AJ81:AJ84"/>
    <mergeCell ref="AK81:AK84"/>
    <mergeCell ref="AL81:AL84"/>
    <mergeCell ref="AM81:AM84"/>
    <mergeCell ref="AS77:AS80"/>
    <mergeCell ref="AT77:AT80"/>
    <mergeCell ref="AU77:AU80"/>
    <mergeCell ref="AV77:AV80"/>
    <mergeCell ref="AW77:AW80"/>
    <mergeCell ref="AX77:AX80"/>
    <mergeCell ref="AK77:AK80"/>
    <mergeCell ref="AL77:AL80"/>
    <mergeCell ref="AM77:AM80"/>
    <mergeCell ref="AN77:AN80"/>
    <mergeCell ref="AO77:AO80"/>
    <mergeCell ref="AP77:AP80"/>
    <mergeCell ref="AJ73:AJ76"/>
    <mergeCell ref="AK73:AK76"/>
    <mergeCell ref="AX73:AX76"/>
    <mergeCell ref="C77:C80"/>
    <mergeCell ref="I77:I80"/>
    <mergeCell ref="J77:J80"/>
    <mergeCell ref="K77:K80"/>
    <mergeCell ref="AF77:AF80"/>
    <mergeCell ref="AG77:AG80"/>
    <mergeCell ref="AJ77:AJ80"/>
    <mergeCell ref="C73:C76"/>
    <mergeCell ref="I73:I76"/>
    <mergeCell ref="J73:J76"/>
    <mergeCell ref="K73:K76"/>
    <mergeCell ref="AF73:AF76"/>
    <mergeCell ref="AG73:AG76"/>
    <mergeCell ref="Z70:AA70"/>
    <mergeCell ref="AB70:AC70"/>
    <mergeCell ref="AQ47:AQ50"/>
    <mergeCell ref="AR47:AR50"/>
    <mergeCell ref="AL47:AL50"/>
    <mergeCell ref="AM47:AM50"/>
    <mergeCell ref="AN47:AN50"/>
    <mergeCell ref="AO47:AO50"/>
    <mergeCell ref="AP47:AP50"/>
    <mergeCell ref="L70:M70"/>
    <mergeCell ref="N70:O70"/>
    <mergeCell ref="P70:Q70"/>
    <mergeCell ref="R70:S70"/>
    <mergeCell ref="T70:U70"/>
    <mergeCell ref="AV58:AV61"/>
    <mergeCell ref="AW58:AW61"/>
    <mergeCell ref="AN62:AN65"/>
    <mergeCell ref="AO62:AO65"/>
    <mergeCell ref="AF62:AF65"/>
    <mergeCell ref="AG62:AG65"/>
    <mergeCell ref="AJ62:AJ65"/>
    <mergeCell ref="AK62:AK65"/>
    <mergeCell ref="AL62:AL65"/>
    <mergeCell ref="AQ51:AQ54"/>
    <mergeCell ref="AR51:AR54"/>
    <mergeCell ref="AS51:AS54"/>
    <mergeCell ref="AT51:AT54"/>
    <mergeCell ref="AG51:AG54"/>
    <mergeCell ref="AJ51:AJ54"/>
    <mergeCell ref="AK51:AK54"/>
    <mergeCell ref="AL51:AL54"/>
    <mergeCell ref="AJ58:AJ61"/>
    <mergeCell ref="AV47:AV50"/>
    <mergeCell ref="AW47:AW50"/>
    <mergeCell ref="L55:M55"/>
    <mergeCell ref="N55:O55"/>
    <mergeCell ref="C51:C54"/>
    <mergeCell ref="I51:I54"/>
    <mergeCell ref="J51:J54"/>
    <mergeCell ref="K51:K54"/>
    <mergeCell ref="AF51:AF54"/>
    <mergeCell ref="AP43:AP46"/>
    <mergeCell ref="AQ43:AQ46"/>
    <mergeCell ref="AR43:AR46"/>
    <mergeCell ref="AS43:AS46"/>
    <mergeCell ref="AT43:AT46"/>
    <mergeCell ref="AX43:AX46"/>
    <mergeCell ref="AX47:AX50"/>
    <mergeCell ref="C43:C46"/>
    <mergeCell ref="I43:I46"/>
    <mergeCell ref="J43:J46"/>
    <mergeCell ref="K43:K46"/>
    <mergeCell ref="AF43:AF46"/>
    <mergeCell ref="AG43:AG46"/>
    <mergeCell ref="AJ43:AJ46"/>
    <mergeCell ref="AK43:AK46"/>
    <mergeCell ref="H43:H44"/>
    <mergeCell ref="H45:H46"/>
    <mergeCell ref="H47:H48"/>
    <mergeCell ref="H49:H50"/>
    <mergeCell ref="H51:H52"/>
    <mergeCell ref="H53:H54"/>
    <mergeCell ref="AU51:AU54"/>
    <mergeCell ref="AV51:AV54"/>
    <mergeCell ref="AQ36:AQ39"/>
    <mergeCell ref="AR36:AR39"/>
    <mergeCell ref="AW51:AW54"/>
    <mergeCell ref="AX51:AX54"/>
    <mergeCell ref="K47:K50"/>
    <mergeCell ref="AF47:AF50"/>
    <mergeCell ref="AG47:AG50"/>
    <mergeCell ref="AJ47:AJ50"/>
    <mergeCell ref="AK47:AK50"/>
    <mergeCell ref="AO51:AO54"/>
    <mergeCell ref="AP51:AP54"/>
    <mergeCell ref="X40:Y40"/>
    <mergeCell ref="Z40:AA40"/>
    <mergeCell ref="AB40:AC40"/>
    <mergeCell ref="AU43:AU46"/>
    <mergeCell ref="AV43:AV46"/>
    <mergeCell ref="AW43:AW46"/>
    <mergeCell ref="AL43:AL46"/>
    <mergeCell ref="AM43:AM46"/>
    <mergeCell ref="AN43:AN46"/>
    <mergeCell ref="AO43:AO46"/>
    <mergeCell ref="L40:M40"/>
    <mergeCell ref="N40:O40"/>
    <mergeCell ref="P40:Q40"/>
    <mergeCell ref="R40:S40"/>
    <mergeCell ref="T40:U40"/>
    <mergeCell ref="V40:W40"/>
    <mergeCell ref="AM51:AM54"/>
    <mergeCell ref="AN51:AN54"/>
    <mergeCell ref="AS47:AS50"/>
    <mergeCell ref="AT47:AT50"/>
    <mergeCell ref="AU47:AU50"/>
    <mergeCell ref="AU32:AU35"/>
    <mergeCell ref="AV32:AV35"/>
    <mergeCell ref="AW32:AW35"/>
    <mergeCell ref="AX32:AX35"/>
    <mergeCell ref="K36:K39"/>
    <mergeCell ref="AF36:AF39"/>
    <mergeCell ref="AG36:AG39"/>
    <mergeCell ref="AJ36:AJ39"/>
    <mergeCell ref="AK36:AK39"/>
    <mergeCell ref="AL36:AL39"/>
    <mergeCell ref="AO32:AO35"/>
    <mergeCell ref="AP32:AP35"/>
    <mergeCell ref="AQ32:AQ35"/>
    <mergeCell ref="AR32:AR35"/>
    <mergeCell ref="AS32:AS35"/>
    <mergeCell ref="AT32:AT35"/>
    <mergeCell ref="AG32:AG35"/>
    <mergeCell ref="AJ32:AJ35"/>
    <mergeCell ref="AK32:AK35"/>
    <mergeCell ref="AL32:AL35"/>
    <mergeCell ref="AM32:AM35"/>
    <mergeCell ref="AN32:AN35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T28:AT31"/>
    <mergeCell ref="AU28:AU31"/>
    <mergeCell ref="AV28:AV31"/>
    <mergeCell ref="AW28:AW31"/>
    <mergeCell ref="AX28:AX31"/>
    <mergeCell ref="C32:C35"/>
    <mergeCell ref="I32:I35"/>
    <mergeCell ref="J32:J35"/>
    <mergeCell ref="K32:K35"/>
    <mergeCell ref="AF32:AF35"/>
    <mergeCell ref="AF28:AF31"/>
    <mergeCell ref="AG28:AG31"/>
    <mergeCell ref="AJ28:AJ31"/>
    <mergeCell ref="AK28:AK31"/>
    <mergeCell ref="E26:G26"/>
    <mergeCell ref="AS28:AS31"/>
    <mergeCell ref="V25:W25"/>
    <mergeCell ref="X25:Y25"/>
    <mergeCell ref="Z25:AA25"/>
    <mergeCell ref="AB25:AC25"/>
    <mergeCell ref="C28:C31"/>
    <mergeCell ref="I28:I31"/>
    <mergeCell ref="J28:J31"/>
    <mergeCell ref="K28:K31"/>
    <mergeCell ref="AL28:AL31"/>
    <mergeCell ref="AM28:AM31"/>
    <mergeCell ref="AN28:AN31"/>
    <mergeCell ref="AO28:AO31"/>
    <mergeCell ref="AP28:AP31"/>
    <mergeCell ref="AQ28:AQ31"/>
    <mergeCell ref="AR28:AR31"/>
    <mergeCell ref="H28:H29"/>
    <mergeCell ref="P25:Q25"/>
    <mergeCell ref="R25:S25"/>
    <mergeCell ref="T25:U25"/>
    <mergeCell ref="AN13:AN16"/>
    <mergeCell ref="AP13:AP16"/>
    <mergeCell ref="AQ13:AQ16"/>
    <mergeCell ref="AS13:AS16"/>
    <mergeCell ref="AT13:AT16"/>
    <mergeCell ref="AV13:AV16"/>
    <mergeCell ref="AB10:AC10"/>
    <mergeCell ref="AJ13:AJ16"/>
    <mergeCell ref="AK13:AK16"/>
    <mergeCell ref="Z10:AA10"/>
    <mergeCell ref="X10:Y10"/>
    <mergeCell ref="AM13:AM16"/>
    <mergeCell ref="AO17:AO20"/>
    <mergeCell ref="AR17:AR20"/>
    <mergeCell ref="AU17:AU20"/>
    <mergeCell ref="AW17:AW20"/>
    <mergeCell ref="AL21:AL24"/>
    <mergeCell ref="AO21:AO24"/>
    <mergeCell ref="AR21:AR24"/>
    <mergeCell ref="AU21:AU24"/>
    <mergeCell ref="AW21:AW24"/>
    <mergeCell ref="AX21:AX24"/>
    <mergeCell ref="H5:M5"/>
    <mergeCell ref="H6:M6"/>
    <mergeCell ref="H7:M7"/>
    <mergeCell ref="AW13:AW16"/>
    <mergeCell ref="AU13:AU16"/>
    <mergeCell ref="AR13:AR16"/>
    <mergeCell ref="AO13:AO16"/>
    <mergeCell ref="AL13:AL16"/>
    <mergeCell ref="AL17:AL20"/>
    <mergeCell ref="AN21:AN24"/>
    <mergeCell ref="AP21:AP24"/>
    <mergeCell ref="AQ21:AQ24"/>
    <mergeCell ref="AS21:AS24"/>
    <mergeCell ref="AT21:AT24"/>
    <mergeCell ref="AV21:AV24"/>
    <mergeCell ref="AQ17:AQ20"/>
    <mergeCell ref="AS17:AS20"/>
    <mergeCell ref="AT17:AT20"/>
    <mergeCell ref="AV17:AV20"/>
    <mergeCell ref="AX17:AX20"/>
    <mergeCell ref="AX13:AX16"/>
    <mergeCell ref="AN17:AN20"/>
    <mergeCell ref="AP17:AP20"/>
    <mergeCell ref="K17:K20"/>
    <mergeCell ref="I21:I24"/>
    <mergeCell ref="J21:J24"/>
    <mergeCell ref="K21:K24"/>
    <mergeCell ref="AF21:AF24"/>
    <mergeCell ref="J133:J136"/>
    <mergeCell ref="AF17:AF20"/>
    <mergeCell ref="AG17:AG20"/>
    <mergeCell ref="AJ17:AJ20"/>
    <mergeCell ref="AK17:AK20"/>
    <mergeCell ref="AM17:AM20"/>
    <mergeCell ref="AG21:AG24"/>
    <mergeCell ref="AJ21:AJ24"/>
    <mergeCell ref="AK21:AK24"/>
    <mergeCell ref="AM21:AM24"/>
    <mergeCell ref="R10:S10"/>
    <mergeCell ref="C13:C16"/>
    <mergeCell ref="I13:I16"/>
    <mergeCell ref="J13:J16"/>
    <mergeCell ref="K13:K16"/>
    <mergeCell ref="T10:U10"/>
    <mergeCell ref="C62:C65"/>
    <mergeCell ref="I62:I65"/>
    <mergeCell ref="J62:J65"/>
    <mergeCell ref="K62:K65"/>
    <mergeCell ref="C66:C69"/>
    <mergeCell ref="C81:C84"/>
    <mergeCell ref="C92:C95"/>
    <mergeCell ref="I92:I95"/>
    <mergeCell ref="J92:J95"/>
    <mergeCell ref="K92:K95"/>
    <mergeCell ref="C111:C114"/>
    <mergeCell ref="L25:M25"/>
    <mergeCell ref="N25:O25"/>
    <mergeCell ref="I216:I219"/>
    <mergeCell ref="J216:J219"/>
    <mergeCell ref="C223:C226"/>
    <mergeCell ref="I223:I226"/>
    <mergeCell ref="J223:J226"/>
    <mergeCell ref="C261:C264"/>
    <mergeCell ref="AG13:AG16"/>
    <mergeCell ref="V10:W10"/>
    <mergeCell ref="AF13:AF16"/>
    <mergeCell ref="C741:C744"/>
    <mergeCell ref="I741:I744"/>
    <mergeCell ref="J741:J744"/>
    <mergeCell ref="I261:I264"/>
    <mergeCell ref="L10:M10"/>
    <mergeCell ref="N10:O10"/>
    <mergeCell ref="P10:Q10"/>
    <mergeCell ref="I66:I69"/>
    <mergeCell ref="J66:J69"/>
    <mergeCell ref="K66:K69"/>
    <mergeCell ref="C17:C20"/>
    <mergeCell ref="I17:I20"/>
    <mergeCell ref="AF216:AF219"/>
    <mergeCell ref="AF111:AF114"/>
    <mergeCell ref="AF92:AF95"/>
    <mergeCell ref="C133:C136"/>
    <mergeCell ref="I133:I136"/>
    <mergeCell ref="J81:J84"/>
    <mergeCell ref="C58:C61"/>
    <mergeCell ref="I58:I61"/>
    <mergeCell ref="J58:J61"/>
    <mergeCell ref="K58:K61"/>
    <mergeCell ref="C21:C24"/>
    <mergeCell ref="C4:D4"/>
    <mergeCell ref="C36:C39"/>
    <mergeCell ref="I36:I39"/>
    <mergeCell ref="J36:J39"/>
    <mergeCell ref="C47:C50"/>
    <mergeCell ref="I47:I50"/>
    <mergeCell ref="J47:J50"/>
    <mergeCell ref="J17:J20"/>
    <mergeCell ref="C148:C151"/>
    <mergeCell ref="I148:I151"/>
    <mergeCell ref="J148:J151"/>
    <mergeCell ref="C156:C159"/>
    <mergeCell ref="I156:I159"/>
    <mergeCell ref="J156:J159"/>
    <mergeCell ref="I347:I350"/>
    <mergeCell ref="J347:J350"/>
    <mergeCell ref="C182:C185"/>
    <mergeCell ref="I182:I185"/>
    <mergeCell ref="J182:J185"/>
    <mergeCell ref="C186:C189"/>
    <mergeCell ref="I186:I189"/>
    <mergeCell ref="J186:J189"/>
    <mergeCell ref="I306:I309"/>
    <mergeCell ref="J306:J309"/>
    <mergeCell ref="C197:C200"/>
    <mergeCell ref="I197:I200"/>
    <mergeCell ref="J197:J200"/>
    <mergeCell ref="C336:C339"/>
    <mergeCell ref="I336:I339"/>
    <mergeCell ref="J336:J339"/>
    <mergeCell ref="H229:H230"/>
    <mergeCell ref="C216:C219"/>
    <mergeCell ref="I253:I256"/>
    <mergeCell ref="J253:J256"/>
    <mergeCell ref="C546:C549"/>
    <mergeCell ref="C141:C144"/>
    <mergeCell ref="I141:I144"/>
    <mergeCell ref="J141:J144"/>
    <mergeCell ref="C152:C155"/>
    <mergeCell ref="I152:I155"/>
    <mergeCell ref="J152:J155"/>
    <mergeCell ref="C171:C174"/>
    <mergeCell ref="I171:I174"/>
    <mergeCell ref="J171:J174"/>
    <mergeCell ref="C426:C429"/>
    <mergeCell ref="I426:I429"/>
    <mergeCell ref="J426:J429"/>
    <mergeCell ref="C482:C485"/>
    <mergeCell ref="I482:I485"/>
    <mergeCell ref="J482:J485"/>
    <mergeCell ref="C441:C444"/>
    <mergeCell ref="I441:I444"/>
    <mergeCell ref="J441:J444"/>
    <mergeCell ref="C456:C459"/>
    <mergeCell ref="C306:C309"/>
    <mergeCell ref="C347:C350"/>
    <mergeCell ref="H171:H172"/>
    <mergeCell ref="H173:H174"/>
    <mergeCell ref="H178:H179"/>
    <mergeCell ref="H180:H181"/>
    <mergeCell ref="H182:H183"/>
    <mergeCell ref="H184:H185"/>
    <mergeCell ref="H156:H157"/>
    <mergeCell ref="H158:H159"/>
    <mergeCell ref="J621:J624"/>
    <mergeCell ref="H585:H586"/>
    <mergeCell ref="C591:C594"/>
    <mergeCell ref="I591:I594"/>
    <mergeCell ref="C501:C504"/>
    <mergeCell ref="I501:I504"/>
    <mergeCell ref="J501:J504"/>
    <mergeCell ref="C512:C515"/>
    <mergeCell ref="I512:I515"/>
    <mergeCell ref="J512:J515"/>
    <mergeCell ref="E506:G506"/>
    <mergeCell ref="C478:C481"/>
    <mergeCell ref="C411:C414"/>
    <mergeCell ref="I411:I414"/>
    <mergeCell ref="J411:J414"/>
    <mergeCell ref="C437:C440"/>
    <mergeCell ref="I437:I440"/>
    <mergeCell ref="J437:J440"/>
    <mergeCell ref="C418:C421"/>
    <mergeCell ref="I418:I421"/>
    <mergeCell ref="J418:J421"/>
    <mergeCell ref="C422:C425"/>
    <mergeCell ref="I422:I425"/>
    <mergeCell ref="J422:J425"/>
    <mergeCell ref="H503:H504"/>
    <mergeCell ref="H508:H509"/>
    <mergeCell ref="H510:H511"/>
    <mergeCell ref="H512:H513"/>
    <mergeCell ref="H486:H487"/>
    <mergeCell ref="C467:C470"/>
    <mergeCell ref="H488:H489"/>
    <mergeCell ref="I467:I470"/>
    <mergeCell ref="L235:M235"/>
    <mergeCell ref="N235:O235"/>
    <mergeCell ref="P235:Q235"/>
    <mergeCell ref="R235:S235"/>
    <mergeCell ref="L265:M265"/>
    <mergeCell ref="N265:O265"/>
    <mergeCell ref="C771:C774"/>
    <mergeCell ref="I771:I774"/>
    <mergeCell ref="J771:J774"/>
    <mergeCell ref="C797:C800"/>
    <mergeCell ref="K216:K219"/>
    <mergeCell ref="K223:K226"/>
    <mergeCell ref="C246:C249"/>
    <mergeCell ref="I246:I249"/>
    <mergeCell ref="J246:J249"/>
    <mergeCell ref="K246:K249"/>
    <mergeCell ref="E296:G296"/>
    <mergeCell ref="L385:M385"/>
    <mergeCell ref="N385:O385"/>
    <mergeCell ref="P385:Q385"/>
    <mergeCell ref="R385:S385"/>
    <mergeCell ref="K418:K421"/>
    <mergeCell ref="C542:C545"/>
    <mergeCell ref="I542:I545"/>
    <mergeCell ref="J542:J545"/>
    <mergeCell ref="K542:K545"/>
    <mergeCell ref="K606:K609"/>
    <mergeCell ref="C658:C661"/>
    <mergeCell ref="C587:C590"/>
    <mergeCell ref="C621:C624"/>
    <mergeCell ref="C707:C710"/>
    <mergeCell ref="I621:I624"/>
    <mergeCell ref="J707:J710"/>
    <mergeCell ref="L250:M250"/>
    <mergeCell ref="N250:O250"/>
    <mergeCell ref="P250:Q250"/>
    <mergeCell ref="AP58:AP61"/>
    <mergeCell ref="AQ58:AQ61"/>
    <mergeCell ref="AR58:AR61"/>
    <mergeCell ref="AS58:AS61"/>
    <mergeCell ref="AT58:AT61"/>
    <mergeCell ref="AU58:AU61"/>
    <mergeCell ref="AR73:AR76"/>
    <mergeCell ref="AL163:AL166"/>
    <mergeCell ref="AM163:AM166"/>
    <mergeCell ref="AN163:AN166"/>
    <mergeCell ref="AO163:AO166"/>
    <mergeCell ref="AP163:AP166"/>
    <mergeCell ref="AQ163:AQ166"/>
    <mergeCell ref="AR163:AR166"/>
    <mergeCell ref="AQ77:AQ80"/>
    <mergeCell ref="AR77:AR80"/>
    <mergeCell ref="AL73:AL76"/>
    <mergeCell ref="AM73:AM76"/>
    <mergeCell ref="AN73:AN76"/>
    <mergeCell ref="AO73:AO76"/>
    <mergeCell ref="AP73:AP76"/>
    <mergeCell ref="AQ73:AQ76"/>
    <mergeCell ref="AQ238:AQ241"/>
    <mergeCell ref="AR238:AR241"/>
    <mergeCell ref="R250:S250"/>
    <mergeCell ref="L280:M280"/>
    <mergeCell ref="AQ231:AQ234"/>
    <mergeCell ref="AP613:AP616"/>
    <mergeCell ref="AP257:AP260"/>
    <mergeCell ref="AP373:AP376"/>
    <mergeCell ref="AQ373:AQ376"/>
    <mergeCell ref="AR373:AR376"/>
    <mergeCell ref="AL448:AL451"/>
    <mergeCell ref="AM448:AM451"/>
    <mergeCell ref="AN448:AN451"/>
    <mergeCell ref="AO448:AO451"/>
    <mergeCell ref="AP448:AP451"/>
    <mergeCell ref="AQ448:AQ451"/>
    <mergeCell ref="AR448:AR451"/>
    <mergeCell ref="AQ208:AQ211"/>
    <mergeCell ref="AR208:AR211"/>
    <mergeCell ref="AP253:AP256"/>
    <mergeCell ref="AQ253:AQ256"/>
    <mergeCell ref="AR253:AR256"/>
    <mergeCell ref="AO283:AO286"/>
    <mergeCell ref="AP283:AP286"/>
    <mergeCell ref="AQ283:AQ286"/>
    <mergeCell ref="AR283:AR286"/>
    <mergeCell ref="AP238:AP241"/>
    <mergeCell ref="AL373:AL376"/>
    <mergeCell ref="AM373:AM376"/>
    <mergeCell ref="AN373:AN376"/>
    <mergeCell ref="AO373:AO376"/>
    <mergeCell ref="AL298:AL301"/>
    <mergeCell ref="AM298:AM301"/>
    <mergeCell ref="AN298:AN301"/>
    <mergeCell ref="AO298:AO301"/>
    <mergeCell ref="AL392:AL395"/>
    <mergeCell ref="AR358:AR361"/>
    <mergeCell ref="AR231:AR234"/>
    <mergeCell ref="AL643:AL646"/>
    <mergeCell ref="AM643:AM646"/>
    <mergeCell ref="AN643:AN646"/>
    <mergeCell ref="AO643:AO646"/>
    <mergeCell ref="AP643:AP646"/>
    <mergeCell ref="AQ643:AQ646"/>
    <mergeCell ref="AR643:AR646"/>
    <mergeCell ref="AQ703:AQ706"/>
    <mergeCell ref="AL666:AL669"/>
    <mergeCell ref="AM666:AM669"/>
    <mergeCell ref="AN666:AN669"/>
    <mergeCell ref="AO666:AO669"/>
    <mergeCell ref="AP666:AP669"/>
    <mergeCell ref="AQ666:AQ669"/>
    <mergeCell ref="AO651:AO654"/>
    <mergeCell ref="AP651:AP654"/>
    <mergeCell ref="AQ651:AQ654"/>
    <mergeCell ref="AM673:AM676"/>
    <mergeCell ref="AN673:AN676"/>
    <mergeCell ref="AK58:AK61"/>
    <mergeCell ref="AL58:AL61"/>
    <mergeCell ref="AM58:AM61"/>
    <mergeCell ref="AN58:AN61"/>
    <mergeCell ref="AO58:AO61"/>
    <mergeCell ref="AX66:AX69"/>
    <mergeCell ref="P55:Q55"/>
    <mergeCell ref="R55:S55"/>
    <mergeCell ref="T55:U55"/>
    <mergeCell ref="V55:W55"/>
    <mergeCell ref="X55:Y55"/>
    <mergeCell ref="Z55:AA55"/>
    <mergeCell ref="AB55:AC55"/>
    <mergeCell ref="AF58:AF61"/>
    <mergeCell ref="AG58:AG61"/>
    <mergeCell ref="AR66:AR69"/>
    <mergeCell ref="AS66:AS69"/>
    <mergeCell ref="AT66:AT69"/>
    <mergeCell ref="AU66:AU69"/>
    <mergeCell ref="AV66:AV69"/>
    <mergeCell ref="AW66:AW69"/>
    <mergeCell ref="AF66:AF69"/>
    <mergeCell ref="AG66:AG69"/>
    <mergeCell ref="AJ66:AJ69"/>
    <mergeCell ref="AK66:AK69"/>
    <mergeCell ref="AL66:AL69"/>
    <mergeCell ref="AM66:AM69"/>
    <mergeCell ref="AS62:AS65"/>
    <mergeCell ref="AT62:AT65"/>
    <mergeCell ref="AU62:AU65"/>
    <mergeCell ref="AX58:AX61"/>
    <mergeCell ref="AV62:AV65"/>
    <mergeCell ref="AW62:AW65"/>
    <mergeCell ref="AX62:AX65"/>
    <mergeCell ref="AG118:AG121"/>
    <mergeCell ref="AJ118:AJ121"/>
    <mergeCell ref="AK118:AK121"/>
    <mergeCell ref="AP62:AP65"/>
    <mergeCell ref="AQ62:AQ65"/>
    <mergeCell ref="AR62:AR65"/>
    <mergeCell ref="AN66:AN69"/>
    <mergeCell ref="AO66:AO69"/>
    <mergeCell ref="AP66:AP69"/>
    <mergeCell ref="AQ66:AQ69"/>
    <mergeCell ref="AB115:AC115"/>
    <mergeCell ref="C118:C121"/>
    <mergeCell ref="I118:I121"/>
    <mergeCell ref="J118:J121"/>
    <mergeCell ref="K118:K121"/>
    <mergeCell ref="AF118:AF121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X118:AX121"/>
    <mergeCell ref="AM62:AM65"/>
    <mergeCell ref="AL118:AL121"/>
    <mergeCell ref="I81:I84"/>
    <mergeCell ref="V70:W70"/>
    <mergeCell ref="X70:Y70"/>
    <mergeCell ref="AF122:AF125"/>
    <mergeCell ref="AG122:AG125"/>
    <mergeCell ref="AJ122:AJ125"/>
    <mergeCell ref="AK122:AK125"/>
    <mergeCell ref="AL122:AL125"/>
    <mergeCell ref="AP126:AP129"/>
    <mergeCell ref="AQ126:AQ129"/>
    <mergeCell ref="AR126:AR129"/>
    <mergeCell ref="AS126:AS129"/>
    <mergeCell ref="AT126:AT129"/>
    <mergeCell ref="AW118:AW121"/>
    <mergeCell ref="AS122:AS125"/>
    <mergeCell ref="AT122:AT125"/>
    <mergeCell ref="AU122:AU125"/>
    <mergeCell ref="AV122:AV125"/>
    <mergeCell ref="AJ126:AJ129"/>
    <mergeCell ref="AK126:AK129"/>
    <mergeCell ref="AL126:AL129"/>
    <mergeCell ref="AM126:AM129"/>
    <mergeCell ref="AN126:AN129"/>
    <mergeCell ref="AO126:AO129"/>
    <mergeCell ref="C126:C129"/>
    <mergeCell ref="I126:I129"/>
    <mergeCell ref="J126:J129"/>
    <mergeCell ref="K126:K129"/>
    <mergeCell ref="AF126:AF129"/>
    <mergeCell ref="AG126:AG129"/>
    <mergeCell ref="AP178:AP181"/>
    <mergeCell ref="AQ178:AQ181"/>
    <mergeCell ref="AR178:AR181"/>
    <mergeCell ref="AS178:AS181"/>
    <mergeCell ref="AT178:AT181"/>
    <mergeCell ref="AU178:AU181"/>
    <mergeCell ref="AJ178:AJ181"/>
    <mergeCell ref="AK178:AK181"/>
    <mergeCell ref="AL178:AL181"/>
    <mergeCell ref="AM178:AM181"/>
    <mergeCell ref="AN178:AN181"/>
    <mergeCell ref="AO178:AO181"/>
    <mergeCell ref="C178:C181"/>
    <mergeCell ref="I178:I181"/>
    <mergeCell ref="J178:J181"/>
    <mergeCell ref="K178:K181"/>
    <mergeCell ref="AF178:AF181"/>
    <mergeCell ref="AG178:AG181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T182:AT185"/>
    <mergeCell ref="AU182:AU185"/>
    <mergeCell ref="AV182:AV185"/>
    <mergeCell ref="AW182:AW185"/>
    <mergeCell ref="AU126:AU129"/>
    <mergeCell ref="AV126:AV129"/>
    <mergeCell ref="AW126:AW129"/>
    <mergeCell ref="AV178:AV181"/>
    <mergeCell ref="AW133:AW136"/>
    <mergeCell ref="AV137:AV140"/>
    <mergeCell ref="AN182:AN185"/>
    <mergeCell ref="AO182:AO185"/>
    <mergeCell ref="AP182:AP185"/>
    <mergeCell ref="AQ182:AQ185"/>
    <mergeCell ref="AR182:AR185"/>
    <mergeCell ref="AS182:AS185"/>
    <mergeCell ref="AQ133:AQ136"/>
    <mergeCell ref="AR133:AR136"/>
    <mergeCell ref="AS133:AS136"/>
    <mergeCell ref="AT133:AT136"/>
    <mergeCell ref="AU133:AU136"/>
    <mergeCell ref="AV133:AV136"/>
    <mergeCell ref="AG133:AG136"/>
    <mergeCell ref="AJ133:AJ136"/>
    <mergeCell ref="AK133:AK136"/>
    <mergeCell ref="AL133:AL136"/>
    <mergeCell ref="AM133:AM136"/>
    <mergeCell ref="AN133:AN136"/>
    <mergeCell ref="AP137:AP140"/>
    <mergeCell ref="AQ137:AQ140"/>
    <mergeCell ref="AR137:AR140"/>
    <mergeCell ref="AU186:AU189"/>
    <mergeCell ref="AV186:AV189"/>
    <mergeCell ref="AW186:AW189"/>
    <mergeCell ref="K182:K185"/>
    <mergeCell ref="AF182:AF185"/>
    <mergeCell ref="AG182:AG185"/>
    <mergeCell ref="AJ182:AJ185"/>
    <mergeCell ref="AK182:AK185"/>
    <mergeCell ref="AL182:AL185"/>
    <mergeCell ref="AM182:AM185"/>
    <mergeCell ref="AO186:AO189"/>
    <mergeCell ref="AP186:AP189"/>
    <mergeCell ref="AQ186:AQ189"/>
    <mergeCell ref="AR186:AR189"/>
    <mergeCell ref="AS186:AS189"/>
    <mergeCell ref="AT186:AT189"/>
    <mergeCell ref="AN238:AN241"/>
    <mergeCell ref="AO238:AO241"/>
    <mergeCell ref="K186:K189"/>
    <mergeCell ref="AF186:AF189"/>
    <mergeCell ref="AG186:AG189"/>
    <mergeCell ref="AJ186:AJ189"/>
    <mergeCell ref="AK186:AK189"/>
    <mergeCell ref="AL186:AL189"/>
    <mergeCell ref="AM186:AM189"/>
    <mergeCell ref="AN186:AN189"/>
    <mergeCell ref="AF238:AF241"/>
    <mergeCell ref="AG238:AG241"/>
    <mergeCell ref="AJ238:AJ241"/>
    <mergeCell ref="AK238:AK241"/>
    <mergeCell ref="AL238:AL241"/>
    <mergeCell ref="AM238:AM241"/>
    <mergeCell ref="T235:U235"/>
    <mergeCell ref="V235:W235"/>
    <mergeCell ref="X235:Y235"/>
    <mergeCell ref="Z235:AA235"/>
    <mergeCell ref="AB235:AC235"/>
    <mergeCell ref="C238:C241"/>
    <mergeCell ref="I238:I241"/>
    <mergeCell ref="J238:J241"/>
    <mergeCell ref="K238:K241"/>
    <mergeCell ref="AS242:AS245"/>
    <mergeCell ref="AT242:AT245"/>
    <mergeCell ref="AU242:AU245"/>
    <mergeCell ref="AV242:AV245"/>
    <mergeCell ref="AW242:AW245"/>
    <mergeCell ref="AX242:AX245"/>
    <mergeCell ref="AM242:AM245"/>
    <mergeCell ref="AN242:AN245"/>
    <mergeCell ref="AO242:AO245"/>
    <mergeCell ref="AP242:AP245"/>
    <mergeCell ref="AQ242:AQ245"/>
    <mergeCell ref="AR242:AR245"/>
    <mergeCell ref="AX238:AX241"/>
    <mergeCell ref="C242:C245"/>
    <mergeCell ref="I242:I245"/>
    <mergeCell ref="J242:J245"/>
    <mergeCell ref="K242:K245"/>
    <mergeCell ref="AF242:AF245"/>
    <mergeCell ref="AG242:AG245"/>
    <mergeCell ref="AJ242:AJ245"/>
    <mergeCell ref="AK242:AK245"/>
    <mergeCell ref="AL242:AL245"/>
    <mergeCell ref="H240:H241"/>
    <mergeCell ref="AT246:AT249"/>
    <mergeCell ref="AU246:AU249"/>
    <mergeCell ref="AV246:AV249"/>
    <mergeCell ref="AW246:AW249"/>
    <mergeCell ref="AX246:AX249"/>
    <mergeCell ref="AS238:AS241"/>
    <mergeCell ref="AT238:AT241"/>
    <mergeCell ref="AU238:AU241"/>
    <mergeCell ref="AV238:AV241"/>
    <mergeCell ref="AW238:AW241"/>
    <mergeCell ref="AN246:AN249"/>
    <mergeCell ref="AO246:AO249"/>
    <mergeCell ref="AP246:AP249"/>
    <mergeCell ref="AQ246:AQ249"/>
    <mergeCell ref="AR246:AR249"/>
    <mergeCell ref="AS246:AS249"/>
    <mergeCell ref="AF246:AF249"/>
    <mergeCell ref="AG246:AG249"/>
    <mergeCell ref="AJ246:AJ249"/>
    <mergeCell ref="AK246:AK249"/>
    <mergeCell ref="AL246:AL249"/>
    <mergeCell ref="AM246:AM249"/>
    <mergeCell ref="C298:C301"/>
    <mergeCell ref="I298:I301"/>
    <mergeCell ref="J298:J301"/>
    <mergeCell ref="K298:K301"/>
    <mergeCell ref="L295:M295"/>
    <mergeCell ref="AV302:AV305"/>
    <mergeCell ref="AW302:AW305"/>
    <mergeCell ref="AX302:AX305"/>
    <mergeCell ref="H298:H299"/>
    <mergeCell ref="H300:H301"/>
    <mergeCell ref="H302:H303"/>
    <mergeCell ref="H304:H305"/>
    <mergeCell ref="AF298:AF301"/>
    <mergeCell ref="AG298:AG301"/>
    <mergeCell ref="AJ298:AJ301"/>
    <mergeCell ref="AL302:AL305"/>
    <mergeCell ref="AM302:AM305"/>
    <mergeCell ref="AN302:AN305"/>
    <mergeCell ref="AO302:AO305"/>
    <mergeCell ref="AP302:AP305"/>
    <mergeCell ref="AQ302:AQ305"/>
    <mergeCell ref="AW298:AW301"/>
    <mergeCell ref="AX298:AX301"/>
    <mergeCell ref="C302:C305"/>
    <mergeCell ref="I302:I305"/>
    <mergeCell ref="J302:J305"/>
    <mergeCell ref="K302:K305"/>
    <mergeCell ref="AF302:AF305"/>
    <mergeCell ref="AG302:AG305"/>
    <mergeCell ref="AJ302:AJ305"/>
    <mergeCell ref="AK302:AK305"/>
    <mergeCell ref="AS298:AS301"/>
    <mergeCell ref="AT298:AT301"/>
    <mergeCell ref="AU298:AU301"/>
    <mergeCell ref="AV298:AV301"/>
    <mergeCell ref="AR302:AR305"/>
    <mergeCell ref="AS302:AS305"/>
    <mergeCell ref="AT302:AT305"/>
    <mergeCell ref="AU302:AU305"/>
    <mergeCell ref="AG358:AG361"/>
    <mergeCell ref="AJ358:AJ361"/>
    <mergeCell ref="AK358:AK361"/>
    <mergeCell ref="AL358:AL361"/>
    <mergeCell ref="AM358:AM361"/>
    <mergeCell ref="AN358:AN361"/>
    <mergeCell ref="AS306:AS309"/>
    <mergeCell ref="AT306:AT309"/>
    <mergeCell ref="AU306:AU309"/>
    <mergeCell ref="AV306:AV309"/>
    <mergeCell ref="AL313:AL316"/>
    <mergeCell ref="AM313:AM316"/>
    <mergeCell ref="AN313:AN316"/>
    <mergeCell ref="AO313:AO316"/>
    <mergeCell ref="AU358:AU361"/>
    <mergeCell ref="AV358:AV361"/>
    <mergeCell ref="AR317:AR320"/>
    <mergeCell ref="AS317:AS320"/>
    <mergeCell ref="AT317:AT320"/>
    <mergeCell ref="AU317:AU320"/>
    <mergeCell ref="AJ317:AJ320"/>
    <mergeCell ref="AK317:AK320"/>
    <mergeCell ref="AL317:AL320"/>
    <mergeCell ref="AM317:AM320"/>
    <mergeCell ref="AN317:AN320"/>
    <mergeCell ref="AM306:AM309"/>
    <mergeCell ref="AN306:AN309"/>
    <mergeCell ref="AO306:AO309"/>
    <mergeCell ref="AP306:AP309"/>
    <mergeCell ref="AQ306:AQ309"/>
    <mergeCell ref="AR306:AR309"/>
    <mergeCell ref="X310:Y310"/>
    <mergeCell ref="Z310:AA310"/>
    <mergeCell ref="AB310:AC310"/>
    <mergeCell ref="AF306:AF309"/>
    <mergeCell ref="AG306:AG309"/>
    <mergeCell ref="AJ306:AJ309"/>
    <mergeCell ref="AK306:AK309"/>
    <mergeCell ref="AL306:AL309"/>
    <mergeCell ref="C317:C320"/>
    <mergeCell ref="I317:I320"/>
    <mergeCell ref="L310:M310"/>
    <mergeCell ref="N310:O310"/>
    <mergeCell ref="P310:Q310"/>
    <mergeCell ref="R310:S310"/>
    <mergeCell ref="T310:U310"/>
    <mergeCell ref="V310:W310"/>
    <mergeCell ref="J317:J320"/>
    <mergeCell ref="AO317:AO320"/>
    <mergeCell ref="L325:M325"/>
    <mergeCell ref="N325:O325"/>
    <mergeCell ref="P325:Q325"/>
    <mergeCell ref="AX306:AX309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T358:AT361"/>
    <mergeCell ref="AO358:AO361"/>
    <mergeCell ref="AP358:AP361"/>
    <mergeCell ref="AQ358:AQ361"/>
    <mergeCell ref="AU313:AU316"/>
    <mergeCell ref="AW306:AW309"/>
    <mergeCell ref="AW358:AW361"/>
    <mergeCell ref="AX313:AX316"/>
    <mergeCell ref="AF317:AF320"/>
    <mergeCell ref="AG317:AG320"/>
    <mergeCell ref="AP317:AP320"/>
    <mergeCell ref="AQ317:AQ320"/>
    <mergeCell ref="AX321:AX324"/>
    <mergeCell ref="R325:S325"/>
    <mergeCell ref="T325:U325"/>
    <mergeCell ref="V325:W325"/>
    <mergeCell ref="X325:Y325"/>
    <mergeCell ref="Z325:AA325"/>
    <mergeCell ref="AB325:AC325"/>
    <mergeCell ref="AR321:AR324"/>
    <mergeCell ref="AS321:AS324"/>
    <mergeCell ref="AT321:AT324"/>
    <mergeCell ref="K317:K320"/>
    <mergeCell ref="AR437:AR440"/>
    <mergeCell ref="AS437:AS440"/>
    <mergeCell ref="AT437:AT440"/>
    <mergeCell ref="X475:Y475"/>
    <mergeCell ref="Z475:AA475"/>
    <mergeCell ref="AX366:AX369"/>
    <mergeCell ref="C362:C365"/>
    <mergeCell ref="I362:I365"/>
    <mergeCell ref="J362:J365"/>
    <mergeCell ref="K362:K365"/>
    <mergeCell ref="AF362:AF365"/>
    <mergeCell ref="AG362:AG365"/>
    <mergeCell ref="AJ362:AJ365"/>
    <mergeCell ref="AM362:AM365"/>
    <mergeCell ref="AQ366:AQ369"/>
    <mergeCell ref="AR366:AR369"/>
    <mergeCell ref="AS366:AS369"/>
    <mergeCell ref="AT366:AT369"/>
    <mergeCell ref="AU366:AU369"/>
    <mergeCell ref="AV366:AV369"/>
    <mergeCell ref="AK366:AK369"/>
    <mergeCell ref="AL366:AL369"/>
    <mergeCell ref="AM366:AM369"/>
    <mergeCell ref="AN366:AN369"/>
    <mergeCell ref="AO366:AO369"/>
    <mergeCell ref="AP366:AP369"/>
    <mergeCell ref="AW362:AW365"/>
    <mergeCell ref="AX362:AX365"/>
    <mergeCell ref="K426:K429"/>
    <mergeCell ref="AF426:AF429"/>
    <mergeCell ref="AG426:AG429"/>
    <mergeCell ref="AJ426:AJ429"/>
    <mergeCell ref="AK426:AK429"/>
    <mergeCell ref="AL478:AL481"/>
    <mergeCell ref="AM478:AM481"/>
    <mergeCell ref="AN478:AN481"/>
    <mergeCell ref="AO478:AO481"/>
    <mergeCell ref="AP478:AP481"/>
    <mergeCell ref="AQ478:AQ481"/>
    <mergeCell ref="L430:M430"/>
    <mergeCell ref="N430:O430"/>
    <mergeCell ref="P430:Q430"/>
    <mergeCell ref="R430:S430"/>
    <mergeCell ref="I478:I481"/>
    <mergeCell ref="J478:J481"/>
    <mergeCell ref="K478:K481"/>
    <mergeCell ref="K441:K444"/>
    <mergeCell ref="I456:I459"/>
    <mergeCell ref="J456:J459"/>
    <mergeCell ref="AQ437:AQ440"/>
    <mergeCell ref="AL437:AL440"/>
    <mergeCell ref="AM437:AM440"/>
    <mergeCell ref="AN437:AN440"/>
    <mergeCell ref="AO437:AO440"/>
    <mergeCell ref="AP437:AP440"/>
    <mergeCell ref="L445:M445"/>
    <mergeCell ref="N445:O445"/>
    <mergeCell ref="P445:Q445"/>
    <mergeCell ref="R445:S445"/>
    <mergeCell ref="AB475:AC475"/>
    <mergeCell ref="AU478:AU481"/>
    <mergeCell ref="AV478:AV481"/>
    <mergeCell ref="AW478:AW481"/>
    <mergeCell ref="AF478:AF481"/>
    <mergeCell ref="AG478:AG481"/>
    <mergeCell ref="AJ478:AJ481"/>
    <mergeCell ref="AK478:AK481"/>
    <mergeCell ref="L475:M475"/>
    <mergeCell ref="N475:O475"/>
    <mergeCell ref="P475:Q475"/>
    <mergeCell ref="R475:S475"/>
    <mergeCell ref="T475:U475"/>
    <mergeCell ref="V475:W475"/>
    <mergeCell ref="AS482:AS485"/>
    <mergeCell ref="AT482:AT485"/>
    <mergeCell ref="AU482:AU485"/>
    <mergeCell ref="AV482:AV485"/>
    <mergeCell ref="AW482:AW485"/>
    <mergeCell ref="AR478:AR481"/>
    <mergeCell ref="AS478:AS481"/>
    <mergeCell ref="AT478:AT481"/>
    <mergeCell ref="AX426:AX429"/>
    <mergeCell ref="AX478:AX481"/>
    <mergeCell ref="AW437:AW440"/>
    <mergeCell ref="AS433:AS436"/>
    <mergeCell ref="AT433:AT436"/>
    <mergeCell ref="AM482:AM485"/>
    <mergeCell ref="AN482:AN485"/>
    <mergeCell ref="AO482:AO485"/>
    <mergeCell ref="AP482:AP485"/>
    <mergeCell ref="AQ482:AQ485"/>
    <mergeCell ref="AR482:AR485"/>
    <mergeCell ref="AU486:AU489"/>
    <mergeCell ref="AV486:AV489"/>
    <mergeCell ref="AW486:AW489"/>
    <mergeCell ref="AX486:AX489"/>
    <mergeCell ref="K482:K485"/>
    <mergeCell ref="AF482:AF485"/>
    <mergeCell ref="AG482:AG485"/>
    <mergeCell ref="AJ482:AJ485"/>
    <mergeCell ref="AK482:AK485"/>
    <mergeCell ref="AL482:AL485"/>
    <mergeCell ref="AO486:AO489"/>
    <mergeCell ref="AP486:AP489"/>
    <mergeCell ref="AQ486:AQ489"/>
    <mergeCell ref="AR486:AR489"/>
    <mergeCell ref="AS486:AS489"/>
    <mergeCell ref="AT486:AT489"/>
    <mergeCell ref="AG486:AG489"/>
    <mergeCell ref="AJ486:AJ489"/>
    <mergeCell ref="AK486:AK489"/>
    <mergeCell ref="AL486:AL489"/>
    <mergeCell ref="AM486:AM489"/>
    <mergeCell ref="AN486:AN489"/>
    <mergeCell ref="AF538:AF541"/>
    <mergeCell ref="AG538:AG541"/>
    <mergeCell ref="AJ538:AJ541"/>
    <mergeCell ref="AK538:AK541"/>
    <mergeCell ref="AX482:AX485"/>
    <mergeCell ref="C486:C489"/>
    <mergeCell ref="I486:I489"/>
    <mergeCell ref="J486:J489"/>
    <mergeCell ref="K486:K489"/>
    <mergeCell ref="AF486:AF489"/>
    <mergeCell ref="X535:Y535"/>
    <mergeCell ref="Z535:AA535"/>
    <mergeCell ref="AB535:AC535"/>
    <mergeCell ref="C538:C541"/>
    <mergeCell ref="I538:I541"/>
    <mergeCell ref="J538:J541"/>
    <mergeCell ref="K538:K541"/>
    <mergeCell ref="L535:M535"/>
    <mergeCell ref="N535:O535"/>
    <mergeCell ref="P535:Q535"/>
    <mergeCell ref="R535:S535"/>
    <mergeCell ref="T535:U535"/>
    <mergeCell ref="V535:W535"/>
    <mergeCell ref="H514:H515"/>
    <mergeCell ref="H516:H517"/>
    <mergeCell ref="H518:H519"/>
    <mergeCell ref="H523:H524"/>
    <mergeCell ref="H525:H526"/>
    <mergeCell ref="H527:H528"/>
    <mergeCell ref="H499:H500"/>
    <mergeCell ref="H501:H502"/>
    <mergeCell ref="AX542:AX545"/>
    <mergeCell ref="AL538:AL541"/>
    <mergeCell ref="AM538:AM541"/>
    <mergeCell ref="AN538:AN541"/>
    <mergeCell ref="AO538:AO541"/>
    <mergeCell ref="AP538:AP541"/>
    <mergeCell ref="AR542:AR545"/>
    <mergeCell ref="AS542:AS545"/>
    <mergeCell ref="AT542:AT545"/>
    <mergeCell ref="AU542:AU545"/>
    <mergeCell ref="AV542:AV545"/>
    <mergeCell ref="AW542:AW545"/>
    <mergeCell ref="AL542:AL545"/>
    <mergeCell ref="AM542:AM545"/>
    <mergeCell ref="AN542:AN545"/>
    <mergeCell ref="AO542:AO545"/>
    <mergeCell ref="AP542:AP545"/>
    <mergeCell ref="AQ542:AQ545"/>
    <mergeCell ref="AW538:AW541"/>
    <mergeCell ref="AX538:AX541"/>
    <mergeCell ref="AQ538:AQ541"/>
    <mergeCell ref="AR538:AR541"/>
    <mergeCell ref="AK542:AK545"/>
    <mergeCell ref="AT546:AT549"/>
    <mergeCell ref="AU546:AU549"/>
    <mergeCell ref="AS538:AS541"/>
    <mergeCell ref="AT538:AT541"/>
    <mergeCell ref="AU538:AU541"/>
    <mergeCell ref="AV538:AV541"/>
    <mergeCell ref="AN546:AN549"/>
    <mergeCell ref="AO546:AO549"/>
    <mergeCell ref="AP546:AP549"/>
    <mergeCell ref="AQ546:AQ549"/>
    <mergeCell ref="AR546:AR549"/>
    <mergeCell ref="AS546:AS549"/>
    <mergeCell ref="AT598:AT601"/>
    <mergeCell ref="I546:I549"/>
    <mergeCell ref="J546:J549"/>
    <mergeCell ref="K546:K549"/>
    <mergeCell ref="AF546:AF549"/>
    <mergeCell ref="AG546:AG549"/>
    <mergeCell ref="AJ546:AJ549"/>
    <mergeCell ref="AK546:AK549"/>
    <mergeCell ref="AL546:AL549"/>
    <mergeCell ref="AM546:AM549"/>
    <mergeCell ref="AN598:AN601"/>
    <mergeCell ref="AO598:AO601"/>
    <mergeCell ref="AP598:AP601"/>
    <mergeCell ref="AQ598:AQ601"/>
    <mergeCell ref="AR598:AR601"/>
    <mergeCell ref="AS598:AS601"/>
    <mergeCell ref="AU557:AU560"/>
    <mergeCell ref="AV557:AV560"/>
    <mergeCell ref="AV546:AV549"/>
    <mergeCell ref="AW557:AW560"/>
    <mergeCell ref="AX557:AX560"/>
    <mergeCell ref="C598:C601"/>
    <mergeCell ref="I598:I601"/>
    <mergeCell ref="J598:J601"/>
    <mergeCell ref="K598:K601"/>
    <mergeCell ref="AF598:AF601"/>
    <mergeCell ref="AG598:AG601"/>
    <mergeCell ref="X595:Y595"/>
    <mergeCell ref="Z595:AA595"/>
    <mergeCell ref="AB595:AC595"/>
    <mergeCell ref="AU598:AU601"/>
    <mergeCell ref="AV598:AV601"/>
    <mergeCell ref="AW598:AW601"/>
    <mergeCell ref="AJ598:AJ601"/>
    <mergeCell ref="AK598:AK601"/>
    <mergeCell ref="AL598:AL601"/>
    <mergeCell ref="AM598:AM601"/>
    <mergeCell ref="L595:M595"/>
    <mergeCell ref="N595:O595"/>
    <mergeCell ref="P595:Q595"/>
    <mergeCell ref="R595:S595"/>
    <mergeCell ref="T595:U595"/>
    <mergeCell ref="V595:W595"/>
    <mergeCell ref="H561:H562"/>
    <mergeCell ref="H563:H564"/>
    <mergeCell ref="H576:H577"/>
    <mergeCell ref="H578:H579"/>
    <mergeCell ref="H583:H584"/>
    <mergeCell ref="AS557:AS560"/>
    <mergeCell ref="AT557:AT560"/>
    <mergeCell ref="C561:C564"/>
    <mergeCell ref="AW546:AW549"/>
    <mergeCell ref="AX546:AX549"/>
    <mergeCell ref="AU553:AU556"/>
    <mergeCell ref="AV553:AV556"/>
    <mergeCell ref="AW553:AW556"/>
    <mergeCell ref="AX553:AX556"/>
    <mergeCell ref="AL602:AL605"/>
    <mergeCell ref="AM602:AM605"/>
    <mergeCell ref="AN602:AN605"/>
    <mergeCell ref="AO602:AO605"/>
    <mergeCell ref="AP602:AP605"/>
    <mergeCell ref="AQ602:AQ605"/>
    <mergeCell ref="AW606:AW609"/>
    <mergeCell ref="AX606:AX609"/>
    <mergeCell ref="C602:C605"/>
    <mergeCell ref="I602:I605"/>
    <mergeCell ref="J602:J605"/>
    <mergeCell ref="K602:K605"/>
    <mergeCell ref="AF602:AF605"/>
    <mergeCell ref="AG602:AG605"/>
    <mergeCell ref="AJ602:AJ605"/>
    <mergeCell ref="AK602:AK605"/>
    <mergeCell ref="AQ606:AQ609"/>
    <mergeCell ref="AR606:AR609"/>
    <mergeCell ref="AS606:AS609"/>
    <mergeCell ref="AT606:AT609"/>
    <mergeCell ref="AU606:AU609"/>
    <mergeCell ref="AV606:AV609"/>
    <mergeCell ref="AX602:AX605"/>
    <mergeCell ref="C606:C609"/>
    <mergeCell ref="I606:I609"/>
    <mergeCell ref="J606:J609"/>
    <mergeCell ref="I658:I661"/>
    <mergeCell ref="J658:J661"/>
    <mergeCell ref="K658:K661"/>
    <mergeCell ref="AV662:AV665"/>
    <mergeCell ref="AW662:AW665"/>
    <mergeCell ref="AX662:AX665"/>
    <mergeCell ref="H662:H663"/>
    <mergeCell ref="H664:H665"/>
    <mergeCell ref="L655:M655"/>
    <mergeCell ref="N655:O655"/>
    <mergeCell ref="P655:Q655"/>
    <mergeCell ref="R655:S655"/>
    <mergeCell ref="T655:U655"/>
    <mergeCell ref="AP662:AP665"/>
    <mergeCell ref="AQ662:AQ665"/>
    <mergeCell ref="AR662:AR665"/>
    <mergeCell ref="AS662:AS665"/>
    <mergeCell ref="AT662:AT665"/>
    <mergeCell ref="AU662:AU665"/>
    <mergeCell ref="AJ662:AJ665"/>
    <mergeCell ref="AK662:AK665"/>
    <mergeCell ref="AL662:AL665"/>
    <mergeCell ref="AM662:AM665"/>
    <mergeCell ref="AN662:AN665"/>
    <mergeCell ref="AO662:AO665"/>
    <mergeCell ref="H658:H659"/>
    <mergeCell ref="H660:H661"/>
    <mergeCell ref="AF658:AF661"/>
    <mergeCell ref="AG658:AG661"/>
    <mergeCell ref="AJ658:AJ661"/>
    <mergeCell ref="AK658:AK661"/>
    <mergeCell ref="V655:W655"/>
    <mergeCell ref="C662:C665"/>
    <mergeCell ref="I662:I665"/>
    <mergeCell ref="J662:J665"/>
    <mergeCell ref="K662:K665"/>
    <mergeCell ref="AF662:AF665"/>
    <mergeCell ref="AG662:AG665"/>
    <mergeCell ref="AS658:AS661"/>
    <mergeCell ref="AT658:AT661"/>
    <mergeCell ref="AU658:AU661"/>
    <mergeCell ref="AV658:AV661"/>
    <mergeCell ref="AW658:AW661"/>
    <mergeCell ref="AX658:AX661"/>
    <mergeCell ref="AT718:AT721"/>
    <mergeCell ref="AU718:AU721"/>
    <mergeCell ref="AV718:AV721"/>
    <mergeCell ref="C666:C669"/>
    <mergeCell ref="I666:I669"/>
    <mergeCell ref="J666:J669"/>
    <mergeCell ref="C673:C676"/>
    <mergeCell ref="I673:I676"/>
    <mergeCell ref="J673:J676"/>
    <mergeCell ref="K673:K676"/>
    <mergeCell ref="AN718:AN721"/>
    <mergeCell ref="AO718:AO721"/>
    <mergeCell ref="AP718:AP721"/>
    <mergeCell ref="AQ718:AQ721"/>
    <mergeCell ref="AR718:AR721"/>
    <mergeCell ref="AS718:AS721"/>
    <mergeCell ref="AF718:AF721"/>
    <mergeCell ref="AG718:AG721"/>
    <mergeCell ref="AJ718:AJ721"/>
    <mergeCell ref="AK718:AK721"/>
    <mergeCell ref="K666:K669"/>
    <mergeCell ref="AF666:AF669"/>
    <mergeCell ref="AG666:AG669"/>
    <mergeCell ref="AJ666:AJ669"/>
    <mergeCell ref="AK666:AK669"/>
    <mergeCell ref="AV726:AV729"/>
    <mergeCell ref="AW726:AW729"/>
    <mergeCell ref="AP778:AP781"/>
    <mergeCell ref="AR778:AR781"/>
    <mergeCell ref="AS778:AS781"/>
    <mergeCell ref="AT778:AT781"/>
    <mergeCell ref="AJ778:AJ781"/>
    <mergeCell ref="AK778:AK781"/>
    <mergeCell ref="AL778:AL781"/>
    <mergeCell ref="AM778:AM781"/>
    <mergeCell ref="AN778:AN781"/>
    <mergeCell ref="AO778:AO781"/>
    <mergeCell ref="K778:K781"/>
    <mergeCell ref="AF778:AF781"/>
    <mergeCell ref="AG778:AG781"/>
    <mergeCell ref="AV778:AV781"/>
    <mergeCell ref="AT722:AT725"/>
    <mergeCell ref="AL726:AL729"/>
    <mergeCell ref="AM726:AM729"/>
    <mergeCell ref="AN726:AN729"/>
    <mergeCell ref="AO726:AO729"/>
    <mergeCell ref="AP726:AP729"/>
    <mergeCell ref="AP677:AP680"/>
    <mergeCell ref="AQ677:AQ680"/>
    <mergeCell ref="AQ726:AQ729"/>
    <mergeCell ref="L670:M670"/>
    <mergeCell ref="N670:O670"/>
    <mergeCell ref="AT797:AT800"/>
    <mergeCell ref="V835:W835"/>
    <mergeCell ref="X835:Y835"/>
    <mergeCell ref="Z835:AA835"/>
    <mergeCell ref="AF726:AF729"/>
    <mergeCell ref="AG726:AG729"/>
    <mergeCell ref="AJ726:AJ729"/>
    <mergeCell ref="AK726:AK729"/>
    <mergeCell ref="AU722:AU725"/>
    <mergeCell ref="AV722:AV725"/>
    <mergeCell ref="AR726:AR729"/>
    <mergeCell ref="AS726:AS729"/>
    <mergeCell ref="AT726:AT729"/>
    <mergeCell ref="AU726:AU729"/>
    <mergeCell ref="I782:I785"/>
    <mergeCell ref="J782:J785"/>
    <mergeCell ref="K782:K785"/>
    <mergeCell ref="AF782:AF785"/>
    <mergeCell ref="AK786:AK789"/>
    <mergeCell ref="AL786:AL789"/>
    <mergeCell ref="AM786:AM789"/>
    <mergeCell ref="AN786:AN789"/>
    <mergeCell ref="AO786:AO789"/>
    <mergeCell ref="AP786:AP789"/>
    <mergeCell ref="AU778:AU781"/>
    <mergeCell ref="K722:K725"/>
    <mergeCell ref="AL733:AL736"/>
    <mergeCell ref="AM733:AM736"/>
    <mergeCell ref="AN733:AN736"/>
    <mergeCell ref="AO733:AO736"/>
    <mergeCell ref="AP733:AP736"/>
    <mergeCell ref="AQ733:AQ736"/>
    <mergeCell ref="AF786:AF789"/>
    <mergeCell ref="AG786:AG789"/>
    <mergeCell ref="AJ786:AJ789"/>
    <mergeCell ref="AN838:AN841"/>
    <mergeCell ref="AO838:AO841"/>
    <mergeCell ref="AP838:AP841"/>
    <mergeCell ref="AQ838:AQ841"/>
    <mergeCell ref="AR838:AR841"/>
    <mergeCell ref="AS838:AS841"/>
    <mergeCell ref="C838:C841"/>
    <mergeCell ref="I838:I841"/>
    <mergeCell ref="J838:J841"/>
    <mergeCell ref="K838:K841"/>
    <mergeCell ref="AF838:AF841"/>
    <mergeCell ref="AG838:AG841"/>
    <mergeCell ref="AN797:AN800"/>
    <mergeCell ref="AO797:AO800"/>
    <mergeCell ref="AP797:AP800"/>
    <mergeCell ref="AQ797:AQ800"/>
    <mergeCell ref="AR797:AR800"/>
    <mergeCell ref="AS797:AS800"/>
    <mergeCell ref="AF801:AF804"/>
    <mergeCell ref="AG801:AG804"/>
    <mergeCell ref="AJ801:AJ804"/>
    <mergeCell ref="AK801:AK804"/>
    <mergeCell ref="L790:M790"/>
    <mergeCell ref="N790:O790"/>
    <mergeCell ref="P790:Q790"/>
    <mergeCell ref="AB835:AC835"/>
    <mergeCell ref="R790:S790"/>
    <mergeCell ref="T790:U790"/>
    <mergeCell ref="V790:W790"/>
    <mergeCell ref="AU838:AU841"/>
    <mergeCell ref="AV838:AV841"/>
    <mergeCell ref="AJ838:AJ841"/>
    <mergeCell ref="AK838:AK841"/>
    <mergeCell ref="AL838:AL841"/>
    <mergeCell ref="AM838:AM841"/>
    <mergeCell ref="AP812:AP815"/>
    <mergeCell ref="AT801:AT804"/>
    <mergeCell ref="AU801:AU804"/>
    <mergeCell ref="AV801:AV804"/>
    <mergeCell ref="AO816:AO819"/>
    <mergeCell ref="AU812:AU815"/>
    <mergeCell ref="AV812:AV815"/>
    <mergeCell ref="AB820:AC820"/>
    <mergeCell ref="AU823:AU826"/>
    <mergeCell ref="AV823:AV826"/>
    <mergeCell ref="AT838:AT841"/>
    <mergeCell ref="AX786:AX789"/>
    <mergeCell ref="L835:M835"/>
    <mergeCell ref="N835:O835"/>
    <mergeCell ref="P835:Q835"/>
    <mergeCell ref="R835:S835"/>
    <mergeCell ref="T835:U835"/>
    <mergeCell ref="AK842:AK845"/>
    <mergeCell ref="AL842:AL845"/>
    <mergeCell ref="AM842:AM845"/>
    <mergeCell ref="AN842:AN845"/>
    <mergeCell ref="AO842:AO845"/>
    <mergeCell ref="AP842:AP845"/>
    <mergeCell ref="AV846:AV849"/>
    <mergeCell ref="AW846:AW849"/>
    <mergeCell ref="AX846:AX849"/>
    <mergeCell ref="C842:C845"/>
    <mergeCell ref="I842:I845"/>
    <mergeCell ref="J842:J845"/>
    <mergeCell ref="K842:K845"/>
    <mergeCell ref="AF842:AF845"/>
    <mergeCell ref="AG842:AG845"/>
    <mergeCell ref="AJ842:AJ845"/>
    <mergeCell ref="AP846:AP849"/>
    <mergeCell ref="AQ846:AQ849"/>
    <mergeCell ref="AR846:AR849"/>
    <mergeCell ref="AS846:AS849"/>
    <mergeCell ref="AT846:AT849"/>
    <mergeCell ref="AU846:AU849"/>
    <mergeCell ref="AJ846:AJ849"/>
    <mergeCell ref="AK846:AK849"/>
    <mergeCell ref="AL846:AL849"/>
    <mergeCell ref="AM846:AM849"/>
    <mergeCell ref="AP898:AP901"/>
    <mergeCell ref="AQ898:AQ901"/>
    <mergeCell ref="AW842:AW845"/>
    <mergeCell ref="AX842:AX845"/>
    <mergeCell ref="C846:C849"/>
    <mergeCell ref="I846:I849"/>
    <mergeCell ref="J846:J849"/>
    <mergeCell ref="K846:K849"/>
    <mergeCell ref="AF846:AF849"/>
    <mergeCell ref="AG846:AG849"/>
    <mergeCell ref="AF898:AF901"/>
    <mergeCell ref="AG898:AG901"/>
    <mergeCell ref="AJ898:AJ901"/>
    <mergeCell ref="AK898:AK901"/>
    <mergeCell ref="H898:H899"/>
    <mergeCell ref="H900:H901"/>
    <mergeCell ref="Z895:AA895"/>
    <mergeCell ref="AB895:AC895"/>
    <mergeCell ref="C898:C901"/>
    <mergeCell ref="I898:I901"/>
    <mergeCell ref="J898:J901"/>
    <mergeCell ref="K898:K901"/>
    <mergeCell ref="E896:G896"/>
    <mergeCell ref="L895:M895"/>
    <mergeCell ref="N895:O895"/>
    <mergeCell ref="P895:Q895"/>
    <mergeCell ref="R895:S895"/>
    <mergeCell ref="T895:U895"/>
    <mergeCell ref="V895:W895"/>
    <mergeCell ref="X895:Y895"/>
    <mergeCell ref="H887:H888"/>
    <mergeCell ref="H870:H871"/>
    <mergeCell ref="AP906:AP909"/>
    <mergeCell ref="AQ906:AQ909"/>
    <mergeCell ref="AR906:AR909"/>
    <mergeCell ref="AS906:AS909"/>
    <mergeCell ref="C906:C909"/>
    <mergeCell ref="I906:I909"/>
    <mergeCell ref="J906:J909"/>
    <mergeCell ref="K906:K909"/>
    <mergeCell ref="AF906:AF909"/>
    <mergeCell ref="AG906:AG909"/>
    <mergeCell ref="AR902:AR905"/>
    <mergeCell ref="AS902:AS905"/>
    <mergeCell ref="AX898:AX901"/>
    <mergeCell ref="C902:C905"/>
    <mergeCell ref="I902:I905"/>
    <mergeCell ref="J902:J905"/>
    <mergeCell ref="K902:K905"/>
    <mergeCell ref="AF902:AF905"/>
    <mergeCell ref="AG902:AG905"/>
    <mergeCell ref="AJ902:AJ905"/>
    <mergeCell ref="AK902:AK905"/>
    <mergeCell ref="AL902:AL905"/>
    <mergeCell ref="AR898:AR901"/>
    <mergeCell ref="AS898:AS901"/>
    <mergeCell ref="AT898:AT901"/>
    <mergeCell ref="AU898:AU901"/>
    <mergeCell ref="AV898:AV901"/>
    <mergeCell ref="AW898:AW901"/>
    <mergeCell ref="AL898:AL901"/>
    <mergeCell ref="AM898:AM901"/>
    <mergeCell ref="AN898:AN901"/>
    <mergeCell ref="AO898:AO901"/>
    <mergeCell ref="AW902:AW905"/>
    <mergeCell ref="AX902:AX905"/>
    <mergeCell ref="AJ906:AJ909"/>
    <mergeCell ref="AK906:AK909"/>
    <mergeCell ref="AL906:AL909"/>
    <mergeCell ref="AM906:AM909"/>
    <mergeCell ref="X955:Y955"/>
    <mergeCell ref="Z955:AA955"/>
    <mergeCell ref="AB955:AC955"/>
    <mergeCell ref="C958:C961"/>
    <mergeCell ref="I958:I961"/>
    <mergeCell ref="J958:J961"/>
    <mergeCell ref="K958:K961"/>
    <mergeCell ref="E956:G956"/>
    <mergeCell ref="L955:M955"/>
    <mergeCell ref="N955:O955"/>
    <mergeCell ref="P955:Q955"/>
    <mergeCell ref="R955:S955"/>
    <mergeCell ref="T955:U955"/>
    <mergeCell ref="V955:W955"/>
    <mergeCell ref="AT906:AT909"/>
    <mergeCell ref="AU906:AU909"/>
    <mergeCell ref="AV906:AV909"/>
    <mergeCell ref="AW906:AW909"/>
    <mergeCell ref="AX906:AX909"/>
    <mergeCell ref="H902:H903"/>
    <mergeCell ref="H904:H905"/>
    <mergeCell ref="H906:H907"/>
    <mergeCell ref="H908:H909"/>
    <mergeCell ref="AM902:AM905"/>
    <mergeCell ref="AN906:AN909"/>
    <mergeCell ref="AO906:AO909"/>
    <mergeCell ref="AM962:AM965"/>
    <mergeCell ref="AN962:AN965"/>
    <mergeCell ref="AO962:AO965"/>
    <mergeCell ref="AP962:AP965"/>
    <mergeCell ref="AV958:AV961"/>
    <mergeCell ref="AW958:AW961"/>
    <mergeCell ref="AX958:AX961"/>
    <mergeCell ref="C962:C965"/>
    <mergeCell ref="I962:I965"/>
    <mergeCell ref="J962:J965"/>
    <mergeCell ref="K962:K965"/>
    <mergeCell ref="AF962:AF965"/>
    <mergeCell ref="AG962:AG965"/>
    <mergeCell ref="AJ962:AJ965"/>
    <mergeCell ref="AP958:AP961"/>
    <mergeCell ref="AQ958:AQ961"/>
    <mergeCell ref="AR958:AR961"/>
    <mergeCell ref="AS958:AS961"/>
    <mergeCell ref="AT958:AT961"/>
    <mergeCell ref="AU958:AU961"/>
    <mergeCell ref="AL958:AL961"/>
    <mergeCell ref="AM958:AM961"/>
    <mergeCell ref="AN958:AN961"/>
    <mergeCell ref="AO958:AO961"/>
    <mergeCell ref="AF958:AF961"/>
    <mergeCell ref="AG958:AG961"/>
    <mergeCell ref="AJ958:AJ961"/>
    <mergeCell ref="AK958:AK961"/>
    <mergeCell ref="H962:H963"/>
    <mergeCell ref="H964:H965"/>
    <mergeCell ref="AS966:AS969"/>
    <mergeCell ref="AT966:AT969"/>
    <mergeCell ref="AU966:AU969"/>
    <mergeCell ref="AV966:AV969"/>
    <mergeCell ref="AW966:AW969"/>
    <mergeCell ref="AX966:AX969"/>
    <mergeCell ref="AM966:AM969"/>
    <mergeCell ref="AN966:AN969"/>
    <mergeCell ref="AO966:AO969"/>
    <mergeCell ref="AP966:AP969"/>
    <mergeCell ref="AQ966:AQ969"/>
    <mergeCell ref="AR966:AR969"/>
    <mergeCell ref="AX962:AX965"/>
    <mergeCell ref="C966:C969"/>
    <mergeCell ref="I966:I969"/>
    <mergeCell ref="J966:J969"/>
    <mergeCell ref="K966:K969"/>
    <mergeCell ref="AF966:AF969"/>
    <mergeCell ref="AG966:AG969"/>
    <mergeCell ref="AJ966:AJ969"/>
    <mergeCell ref="AK966:AK969"/>
    <mergeCell ref="AL966:AL969"/>
    <mergeCell ref="AW962:AW965"/>
    <mergeCell ref="H968:H969"/>
    <mergeCell ref="AQ962:AQ965"/>
    <mergeCell ref="AR962:AR965"/>
    <mergeCell ref="AS962:AS965"/>
    <mergeCell ref="AT962:AT965"/>
    <mergeCell ref="AU962:AU965"/>
    <mergeCell ref="AV962:AV965"/>
    <mergeCell ref="AK962:AK965"/>
    <mergeCell ref="AL962:AL965"/>
    <mergeCell ref="H30:H31"/>
    <mergeCell ref="H32:H33"/>
    <mergeCell ref="H34:H35"/>
    <mergeCell ref="H36:H37"/>
    <mergeCell ref="H38:H39"/>
    <mergeCell ref="H13:H14"/>
    <mergeCell ref="H15:H16"/>
    <mergeCell ref="H17:H18"/>
    <mergeCell ref="H19:H20"/>
    <mergeCell ref="H21:H22"/>
    <mergeCell ref="H23:H24"/>
    <mergeCell ref="H83:H84"/>
    <mergeCell ref="H88:H89"/>
    <mergeCell ref="H90:H91"/>
    <mergeCell ref="H92:H93"/>
    <mergeCell ref="H94:H95"/>
    <mergeCell ref="H96:H97"/>
    <mergeCell ref="H68:H69"/>
    <mergeCell ref="H73:H74"/>
    <mergeCell ref="H75:H76"/>
    <mergeCell ref="H77:H78"/>
    <mergeCell ref="H79:H80"/>
    <mergeCell ref="H81:H82"/>
    <mergeCell ref="H133:H134"/>
    <mergeCell ref="H135:H136"/>
    <mergeCell ref="H137:H138"/>
    <mergeCell ref="H139:H140"/>
    <mergeCell ref="H141:H142"/>
    <mergeCell ref="H58:H59"/>
    <mergeCell ref="H60:H61"/>
    <mergeCell ref="H62:H63"/>
    <mergeCell ref="H64:H65"/>
    <mergeCell ref="H66:H67"/>
    <mergeCell ref="H118:H119"/>
    <mergeCell ref="H120:H121"/>
    <mergeCell ref="H122:H123"/>
    <mergeCell ref="H124:H125"/>
    <mergeCell ref="H126:H127"/>
    <mergeCell ref="H128:H129"/>
    <mergeCell ref="H103:H104"/>
    <mergeCell ref="H105:H106"/>
    <mergeCell ref="H107:H108"/>
    <mergeCell ref="H109:H110"/>
    <mergeCell ref="H111:H112"/>
    <mergeCell ref="H113:H114"/>
    <mergeCell ref="H336:H337"/>
    <mergeCell ref="H338:H339"/>
    <mergeCell ref="H343:H344"/>
    <mergeCell ref="H345:H346"/>
    <mergeCell ref="H347:H348"/>
    <mergeCell ref="H216:H217"/>
    <mergeCell ref="H218:H219"/>
    <mergeCell ref="H223:H224"/>
    <mergeCell ref="H225:H226"/>
    <mergeCell ref="H227:H228"/>
    <mergeCell ref="H143:H144"/>
    <mergeCell ref="H148:H149"/>
    <mergeCell ref="H150:H151"/>
    <mergeCell ref="H152:H153"/>
    <mergeCell ref="H154:H155"/>
    <mergeCell ref="H201:H202"/>
    <mergeCell ref="H203:H204"/>
    <mergeCell ref="H208:H209"/>
    <mergeCell ref="H210:H211"/>
    <mergeCell ref="H212:H213"/>
    <mergeCell ref="H214:H215"/>
    <mergeCell ref="H186:H187"/>
    <mergeCell ref="H188:H189"/>
    <mergeCell ref="H193:H194"/>
    <mergeCell ref="H195:H196"/>
    <mergeCell ref="H197:H198"/>
    <mergeCell ref="H199:H200"/>
    <mergeCell ref="H287:H288"/>
    <mergeCell ref="H289:H290"/>
    <mergeCell ref="H231:H232"/>
    <mergeCell ref="H233:H234"/>
    <mergeCell ref="H238:H239"/>
    <mergeCell ref="H242:H243"/>
    <mergeCell ref="H321:H322"/>
    <mergeCell ref="H323:H324"/>
    <mergeCell ref="H328:H329"/>
    <mergeCell ref="H330:H331"/>
    <mergeCell ref="H332:H333"/>
    <mergeCell ref="H334:H335"/>
    <mergeCell ref="H306:H307"/>
    <mergeCell ref="H308:H309"/>
    <mergeCell ref="H313:H314"/>
    <mergeCell ref="H315:H316"/>
    <mergeCell ref="H317:H318"/>
    <mergeCell ref="H319:H320"/>
    <mergeCell ref="H259:H260"/>
    <mergeCell ref="H261:H262"/>
    <mergeCell ref="H263:H264"/>
    <mergeCell ref="H268:H269"/>
    <mergeCell ref="H270:H271"/>
    <mergeCell ref="H272:H273"/>
    <mergeCell ref="H244:H245"/>
    <mergeCell ref="H246:H247"/>
    <mergeCell ref="H248:H249"/>
    <mergeCell ref="H253:H254"/>
    <mergeCell ref="H255:H256"/>
    <mergeCell ref="H257:H258"/>
    <mergeCell ref="H373:H374"/>
    <mergeCell ref="H375:H376"/>
    <mergeCell ref="H441:H442"/>
    <mergeCell ref="H443:H444"/>
    <mergeCell ref="H448:H449"/>
    <mergeCell ref="H482:H483"/>
    <mergeCell ref="H484:H485"/>
    <mergeCell ref="H349:H350"/>
    <mergeCell ref="H351:H352"/>
    <mergeCell ref="H353:H354"/>
    <mergeCell ref="H358:H359"/>
    <mergeCell ref="H360:H361"/>
    <mergeCell ref="H426:H427"/>
    <mergeCell ref="H428:H429"/>
    <mergeCell ref="H433:H434"/>
    <mergeCell ref="H435:H436"/>
    <mergeCell ref="H437:H438"/>
    <mergeCell ref="H439:H440"/>
    <mergeCell ref="H411:H412"/>
    <mergeCell ref="H413:H414"/>
    <mergeCell ref="H418:H419"/>
    <mergeCell ref="H420:H421"/>
    <mergeCell ref="H422:H423"/>
    <mergeCell ref="H424:H425"/>
    <mergeCell ref="H478:H479"/>
    <mergeCell ref="H480:H481"/>
    <mergeCell ref="H456:H457"/>
    <mergeCell ref="H458:H459"/>
    <mergeCell ref="H546:H547"/>
    <mergeCell ref="H548:H549"/>
    <mergeCell ref="H553:H554"/>
    <mergeCell ref="H555:H556"/>
    <mergeCell ref="H557:H558"/>
    <mergeCell ref="H559:H560"/>
    <mergeCell ref="H531:H532"/>
    <mergeCell ref="H533:H534"/>
    <mergeCell ref="H538:H539"/>
    <mergeCell ref="H540:H541"/>
    <mergeCell ref="H542:H543"/>
    <mergeCell ref="H544:H545"/>
    <mergeCell ref="H615:H616"/>
    <mergeCell ref="H600:H601"/>
    <mergeCell ref="H602:H603"/>
    <mergeCell ref="H604:H605"/>
    <mergeCell ref="H606:H607"/>
    <mergeCell ref="H608:H609"/>
    <mergeCell ref="H613:H614"/>
    <mergeCell ref="H587:H588"/>
    <mergeCell ref="H589:H590"/>
    <mergeCell ref="H591:H592"/>
    <mergeCell ref="H593:H594"/>
    <mergeCell ref="H598:H599"/>
    <mergeCell ref="H666:H667"/>
    <mergeCell ref="H668:H669"/>
    <mergeCell ref="H673:H674"/>
    <mergeCell ref="H675:H676"/>
    <mergeCell ref="H643:H644"/>
    <mergeCell ref="H645:H646"/>
    <mergeCell ref="H647:H648"/>
    <mergeCell ref="H649:H650"/>
    <mergeCell ref="H651:H652"/>
    <mergeCell ref="H653:H654"/>
    <mergeCell ref="H737:H738"/>
    <mergeCell ref="H739:H740"/>
    <mergeCell ref="H741:H742"/>
    <mergeCell ref="H743:H744"/>
    <mergeCell ref="H711:H712"/>
    <mergeCell ref="H713:H714"/>
    <mergeCell ref="H722:H723"/>
    <mergeCell ref="H724:H725"/>
    <mergeCell ref="H726:H727"/>
    <mergeCell ref="H728:H729"/>
    <mergeCell ref="H733:H734"/>
    <mergeCell ref="H735:H736"/>
    <mergeCell ref="H709:H710"/>
    <mergeCell ref="H696:H697"/>
    <mergeCell ref="H698:H699"/>
    <mergeCell ref="H703:H704"/>
    <mergeCell ref="H705:H706"/>
    <mergeCell ref="H707:H708"/>
    <mergeCell ref="H718:H719"/>
    <mergeCell ref="H720:H721"/>
    <mergeCell ref="H688:H689"/>
    <mergeCell ref="H750:H751"/>
    <mergeCell ref="H752:H753"/>
    <mergeCell ref="H754:H755"/>
    <mergeCell ref="H756:H757"/>
    <mergeCell ref="H763:H764"/>
    <mergeCell ref="H765:H766"/>
    <mergeCell ref="H767:H768"/>
    <mergeCell ref="H769:H770"/>
    <mergeCell ref="H816:H817"/>
    <mergeCell ref="H818:H819"/>
    <mergeCell ref="H823:H824"/>
    <mergeCell ref="H825:H826"/>
    <mergeCell ref="H827:H828"/>
    <mergeCell ref="H829:H830"/>
    <mergeCell ref="H795:H796"/>
    <mergeCell ref="H797:H798"/>
    <mergeCell ref="H799:H800"/>
    <mergeCell ref="H801:H802"/>
    <mergeCell ref="H803:H804"/>
    <mergeCell ref="H808:H809"/>
    <mergeCell ref="H810:H811"/>
    <mergeCell ref="H812:H813"/>
    <mergeCell ref="H814:H815"/>
    <mergeCell ref="H966:H967"/>
    <mergeCell ref="H846:H847"/>
    <mergeCell ref="H848:H849"/>
    <mergeCell ref="H853:H854"/>
    <mergeCell ref="H855:H856"/>
    <mergeCell ref="H857:H858"/>
    <mergeCell ref="H859:H860"/>
    <mergeCell ref="H842:H843"/>
    <mergeCell ref="H844:H845"/>
    <mergeCell ref="H951:H952"/>
    <mergeCell ref="H953:H954"/>
    <mergeCell ref="H958:H959"/>
    <mergeCell ref="H960:H961"/>
    <mergeCell ref="H861:H862"/>
    <mergeCell ref="H863:H864"/>
    <mergeCell ref="H868:H869"/>
    <mergeCell ref="H771:H772"/>
    <mergeCell ref="H773:H774"/>
    <mergeCell ref="H778:H779"/>
    <mergeCell ref="H780:H781"/>
    <mergeCell ref="H782:H783"/>
    <mergeCell ref="H784:H785"/>
    <mergeCell ref="H831:H832"/>
    <mergeCell ref="H838:H839"/>
    <mergeCell ref="H840:H841"/>
    <mergeCell ref="H930:H931"/>
  </mergeCells>
  <printOptions verticalCentered="1"/>
  <pageMargins left="0.1" right="0.1" top="0.25" bottom="0.25" header="0" footer="0.17"/>
  <pageSetup paperSize="17" scale="54" fitToHeight="32" orientation="landscape" r:id="rId1"/>
  <headerFooter alignWithMargins="0">
    <oddFooter>&amp;R&amp;Z&amp;F    page &amp;P &amp; of &amp;N</oddFooter>
  </headerFooter>
  <rowBreaks count="31" manualBreakCount="31">
    <brk id="39" max="32" man="1"/>
    <brk id="69" max="32" man="1"/>
    <brk id="99" max="32" man="1"/>
    <brk id="129" max="32" man="1"/>
    <brk id="159" max="32" man="1"/>
    <brk id="189" max="32" man="1"/>
    <brk id="219" max="32" man="1"/>
    <brk id="249" max="32" man="1"/>
    <brk id="279" max="32" man="1"/>
    <brk id="309" max="32" man="1"/>
    <brk id="339" max="32" man="1"/>
    <brk id="369" max="32" man="1"/>
    <brk id="399" max="32" man="1"/>
    <brk id="429" max="32" man="1"/>
    <brk id="459" max="32" man="1"/>
    <brk id="489" max="32" man="1"/>
    <brk id="519" max="32" man="1"/>
    <brk id="549" max="32" man="1"/>
    <brk id="579" max="32" man="1"/>
    <brk id="609" max="32" man="1"/>
    <brk id="639" max="32" man="1"/>
    <brk id="669" max="32" man="1"/>
    <brk id="699" max="32" man="1"/>
    <brk id="729" max="32" man="1"/>
    <brk id="759" max="32" man="1"/>
    <brk id="789" max="32" man="1"/>
    <brk id="819" max="32" man="1"/>
    <brk id="849" max="32" man="1"/>
    <brk id="879" max="32" man="1"/>
    <brk id="909" max="32" man="1"/>
    <brk id="939" max="3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8662-EAB5-4FE1-9E20-A7690EC68D0C}">
  <dimension ref="A1:U224"/>
  <sheetViews>
    <sheetView topLeftCell="E1" zoomScaleNormal="100" workbookViewId="0">
      <selection activeCell="M1" sqref="M1:U1048576"/>
    </sheetView>
  </sheetViews>
  <sheetFormatPr defaultRowHeight="15" x14ac:dyDescent="0.2"/>
  <cols>
    <col min="1" max="1" width="9.140625" style="6"/>
    <col min="2" max="2" width="8" style="135" customWidth="1"/>
    <col min="3" max="3" width="5.7109375" style="5" customWidth="1"/>
    <col min="4" max="4" width="5.42578125" style="5" customWidth="1"/>
    <col min="5" max="6" width="9.140625" style="5"/>
    <col min="7" max="7" width="9.28515625" style="5" bestFit="1" customWidth="1"/>
    <col min="8" max="9" width="9.28515625" style="5" customWidth="1"/>
    <col min="10" max="10" width="10.7109375" style="5" customWidth="1"/>
    <col min="11" max="16384" width="9.140625" style="5"/>
  </cols>
  <sheetData>
    <row r="1" spans="1:21" ht="20.25" x14ac:dyDescent="0.3">
      <c r="A1" s="185">
        <v>2016</v>
      </c>
      <c r="B1" s="185" t="s">
        <v>266</v>
      </c>
      <c r="C1" s="177" t="s">
        <v>265</v>
      </c>
      <c r="D1" s="184"/>
      <c r="E1" s="177" t="s">
        <v>264</v>
      </c>
    </row>
    <row r="2" spans="1:21" ht="15.75" x14ac:dyDescent="0.25">
      <c r="B2" s="183" t="s">
        <v>263</v>
      </c>
      <c r="M2" s="5" t="s">
        <v>281</v>
      </c>
    </row>
    <row r="3" spans="1:21" x14ac:dyDescent="0.2">
      <c r="F3" s="136"/>
      <c r="J3" s="5" t="s">
        <v>1633</v>
      </c>
      <c r="M3" s="5" t="s">
        <v>280</v>
      </c>
      <c r="N3" s="149">
        <v>9.6999999999999993</v>
      </c>
      <c r="O3" s="5" t="s">
        <v>279</v>
      </c>
    </row>
    <row r="4" spans="1:21" ht="15.75" thickBot="1" x14ac:dyDescent="0.25">
      <c r="C4" s="136" t="s">
        <v>260</v>
      </c>
      <c r="D4" s="276">
        <v>42611</v>
      </c>
      <c r="E4" s="275"/>
      <c r="G4" s="136" t="s">
        <v>278</v>
      </c>
      <c r="H4" s="136"/>
      <c r="I4" s="136"/>
      <c r="J4" s="182" t="s">
        <v>1632</v>
      </c>
      <c r="K4" s="178"/>
    </row>
    <row r="5" spans="1:21" ht="15.75" thickBot="1" x14ac:dyDescent="0.25">
      <c r="B5" s="181"/>
      <c r="C5" s="136" t="s">
        <v>258</v>
      </c>
      <c r="D5" s="179">
        <v>242</v>
      </c>
      <c r="E5" s="180"/>
      <c r="F5" s="136"/>
      <c r="G5" s="136" t="s">
        <v>276</v>
      </c>
      <c r="H5" s="136"/>
      <c r="I5" s="136"/>
      <c r="J5" s="179" t="s">
        <v>133</v>
      </c>
      <c r="K5" s="179"/>
      <c r="M5" s="5" t="s">
        <v>4</v>
      </c>
      <c r="N5" s="5">
        <v>1</v>
      </c>
    </row>
    <row r="6" spans="1:21" ht="16.5" thickBot="1" x14ac:dyDescent="0.3">
      <c r="B6" s="134" t="s">
        <v>275</v>
      </c>
      <c r="C6" s="178" t="s">
        <v>274</v>
      </c>
      <c r="D6" s="178"/>
      <c r="E6" s="178"/>
      <c r="F6" s="178"/>
      <c r="G6" s="178"/>
      <c r="H6" s="178"/>
      <c r="I6" s="178"/>
      <c r="J6" s="178"/>
      <c r="K6" s="178"/>
    </row>
    <row r="7" spans="1:21" ht="22.9" customHeight="1" thickBot="1" x14ac:dyDescent="0.35">
      <c r="A7" s="309" t="s">
        <v>1629</v>
      </c>
      <c r="C7" s="177"/>
    </row>
    <row r="8" spans="1:21" ht="40.9" customHeight="1" thickBot="1" x14ac:dyDescent="0.3">
      <c r="B8" s="176" t="s">
        <v>173</v>
      </c>
      <c r="C8" s="175" t="s">
        <v>273</v>
      </c>
      <c r="D8" s="175" t="s">
        <v>272</v>
      </c>
      <c r="E8" s="175" t="s">
        <v>271</v>
      </c>
      <c r="F8" s="175" t="s">
        <v>270</v>
      </c>
      <c r="G8" s="175" t="s">
        <v>269</v>
      </c>
      <c r="H8" s="274" t="s">
        <v>1197</v>
      </c>
      <c r="I8" s="274" t="s">
        <v>1196</v>
      </c>
      <c r="J8" s="174" t="s">
        <v>1494</v>
      </c>
      <c r="K8" s="273" t="s">
        <v>1195</v>
      </c>
      <c r="L8" s="272"/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5" t="s">
        <v>30</v>
      </c>
    </row>
    <row r="9" spans="1:21" ht="21.6" customHeight="1" x14ac:dyDescent="0.2">
      <c r="A9" s="156"/>
      <c r="B9" s="170" t="s">
        <v>250</v>
      </c>
      <c r="C9" s="166"/>
      <c r="D9" s="165">
        <v>70</v>
      </c>
      <c r="E9" s="164">
        <v>27.72</v>
      </c>
      <c r="F9" s="164"/>
      <c r="G9" s="164">
        <v>33.14</v>
      </c>
      <c r="H9" s="271">
        <v>0</v>
      </c>
      <c r="I9" s="271">
        <v>33.33</v>
      </c>
      <c r="J9" s="163">
        <v>16.91</v>
      </c>
      <c r="K9" s="270">
        <v>4390.8100000000004</v>
      </c>
      <c r="L9" s="269"/>
      <c r="M9" s="5">
        <f t="shared" ref="M9:M40" si="0">(E9+F9)/$N$5</f>
        <v>27.72</v>
      </c>
      <c r="N9" s="5">
        <f t="shared" ref="N9:N40" si="1">G9/$N$5</f>
        <v>33.14</v>
      </c>
      <c r="O9" s="150">
        <f t="shared" ref="O9:O40" si="2">SUM(E9:J9)/$N$5</f>
        <v>111.1</v>
      </c>
      <c r="P9" s="149">
        <f t="shared" ref="P9:P40" si="3">(SUM(E9:F9)/$N$5)/1000*$N$3*10000</f>
        <v>2688.8399999999997</v>
      </c>
      <c r="Q9" s="149">
        <f t="shared" ref="Q9:Q40" si="4">(G9/$N$5)/1000*$N$3*10000</f>
        <v>3214.5800000000004</v>
      </c>
      <c r="R9" s="149">
        <f t="shared" ref="R9:R40" si="5">(J9/$N$5)/1000*$N$3*10000</f>
        <v>1640.27</v>
      </c>
      <c r="S9" s="149">
        <f t="shared" ref="S9:S40" si="6">(SUM(H9:J9)/$N$5)/1000*$N$3*10000</f>
        <v>4873.2799999999988</v>
      </c>
      <c r="T9" s="149">
        <f t="shared" ref="T9:T40" si="7">SUM(P9,Q9,S9)</f>
        <v>10776.699999999999</v>
      </c>
      <c r="U9" s="148">
        <f t="shared" ref="U9:U40" si="8">(K9/$N$5)/(100*100)*$N$3</f>
        <v>4.2590857</v>
      </c>
    </row>
    <row r="10" spans="1:21" ht="22.15" customHeight="1" x14ac:dyDescent="0.2">
      <c r="A10" s="156"/>
      <c r="B10" s="169" t="s">
        <v>246</v>
      </c>
      <c r="C10" s="160"/>
      <c r="D10" s="159"/>
      <c r="E10" s="158">
        <v>40.04</v>
      </c>
      <c r="F10" s="158"/>
      <c r="G10" s="158">
        <v>76.63</v>
      </c>
      <c r="H10" s="268">
        <v>1.38</v>
      </c>
      <c r="I10" s="268">
        <v>21.41</v>
      </c>
      <c r="J10" s="157">
        <v>9.27</v>
      </c>
      <c r="K10" s="267">
        <v>7319.16</v>
      </c>
      <c r="L10" s="266"/>
      <c r="M10" s="5">
        <f t="shared" si="0"/>
        <v>40.04</v>
      </c>
      <c r="N10" s="5">
        <f t="shared" si="1"/>
        <v>76.63</v>
      </c>
      <c r="O10" s="150">
        <f t="shared" si="2"/>
        <v>148.72999999999999</v>
      </c>
      <c r="P10" s="149">
        <f t="shared" si="3"/>
        <v>3883.8799999999997</v>
      </c>
      <c r="Q10" s="149">
        <f t="shared" si="4"/>
        <v>7433.1099999999988</v>
      </c>
      <c r="R10" s="149">
        <f t="shared" si="5"/>
        <v>899.18999999999983</v>
      </c>
      <c r="S10" s="149">
        <f t="shared" si="6"/>
        <v>3109.82</v>
      </c>
      <c r="T10" s="149">
        <f t="shared" si="7"/>
        <v>14426.809999999998</v>
      </c>
      <c r="U10" s="148">
        <f t="shared" si="8"/>
        <v>7.0995851999999999</v>
      </c>
    </row>
    <row r="11" spans="1:21" ht="22.15" customHeight="1" x14ac:dyDescent="0.2">
      <c r="A11" s="156"/>
      <c r="B11" s="169" t="s">
        <v>245</v>
      </c>
      <c r="C11" s="160"/>
      <c r="D11" s="159"/>
      <c r="E11" s="158">
        <v>49.14</v>
      </c>
      <c r="F11" s="158"/>
      <c r="G11" s="158">
        <v>73.010000000000005</v>
      </c>
      <c r="H11" s="268"/>
      <c r="I11" s="268">
        <v>93.05</v>
      </c>
      <c r="J11" s="157"/>
      <c r="K11" s="267">
        <v>8230.08</v>
      </c>
      <c r="L11" s="266"/>
      <c r="M11" s="5">
        <f t="shared" si="0"/>
        <v>49.14</v>
      </c>
      <c r="N11" s="5">
        <f t="shared" si="1"/>
        <v>73.010000000000005</v>
      </c>
      <c r="O11" s="150">
        <f t="shared" si="2"/>
        <v>215.2</v>
      </c>
      <c r="P11" s="149">
        <f t="shared" si="3"/>
        <v>4766.58</v>
      </c>
      <c r="Q11" s="149">
        <f t="shared" si="4"/>
        <v>7081.9699999999993</v>
      </c>
      <c r="R11" s="149">
        <f t="shared" si="5"/>
        <v>0</v>
      </c>
      <c r="S11" s="149">
        <f t="shared" si="6"/>
        <v>9025.8499999999985</v>
      </c>
      <c r="T11" s="149">
        <f t="shared" si="7"/>
        <v>20874.399999999998</v>
      </c>
      <c r="U11" s="148">
        <f t="shared" si="8"/>
        <v>7.9831775999999994</v>
      </c>
    </row>
    <row r="12" spans="1:21" ht="22.15" customHeight="1" thickBot="1" x14ac:dyDescent="0.25">
      <c r="A12" s="156"/>
      <c r="B12" s="168" t="s">
        <v>243</v>
      </c>
      <c r="C12" s="154"/>
      <c r="D12" s="153"/>
      <c r="E12" s="152">
        <v>24.58</v>
      </c>
      <c r="F12" s="152"/>
      <c r="G12" s="152">
        <v>36.35</v>
      </c>
      <c r="H12" s="265">
        <v>0</v>
      </c>
      <c r="I12" s="265">
        <v>24.57</v>
      </c>
      <c r="J12" s="151">
        <v>10.77</v>
      </c>
      <c r="K12" s="264">
        <v>4404.3900000000003</v>
      </c>
      <c r="L12" s="263"/>
      <c r="M12" s="5">
        <f t="shared" si="0"/>
        <v>24.58</v>
      </c>
      <c r="N12" s="5">
        <f t="shared" si="1"/>
        <v>36.35</v>
      </c>
      <c r="O12" s="150">
        <f t="shared" si="2"/>
        <v>96.27</v>
      </c>
      <c r="P12" s="149">
        <f t="shared" si="3"/>
        <v>2384.2599999999998</v>
      </c>
      <c r="Q12" s="149">
        <f t="shared" si="4"/>
        <v>3525.95</v>
      </c>
      <c r="R12" s="149">
        <f t="shared" si="5"/>
        <v>1044.6899999999998</v>
      </c>
      <c r="S12" s="149">
        <f t="shared" si="6"/>
        <v>3427.98</v>
      </c>
      <c r="T12" s="149">
        <f t="shared" si="7"/>
        <v>9338.1899999999987</v>
      </c>
      <c r="U12" s="148">
        <f t="shared" si="8"/>
        <v>4.2722582999999998</v>
      </c>
    </row>
    <row r="13" spans="1:21" ht="22.15" customHeight="1" x14ac:dyDescent="0.2">
      <c r="A13" s="156"/>
      <c r="B13" s="167" t="s">
        <v>242</v>
      </c>
      <c r="C13" s="166"/>
      <c r="D13" s="165"/>
      <c r="E13" s="164">
        <v>54.56</v>
      </c>
      <c r="F13" s="164"/>
      <c r="G13" s="164">
        <v>113.08</v>
      </c>
      <c r="H13" s="271">
        <v>2.17</v>
      </c>
      <c r="I13" s="271">
        <v>47.03</v>
      </c>
      <c r="J13" s="163"/>
      <c r="K13" s="270">
        <v>9949.5</v>
      </c>
      <c r="L13" s="269"/>
      <c r="M13" s="5">
        <f t="shared" si="0"/>
        <v>54.56</v>
      </c>
      <c r="N13" s="5">
        <f t="shared" si="1"/>
        <v>113.08</v>
      </c>
      <c r="O13" s="150">
        <f t="shared" si="2"/>
        <v>216.83999999999997</v>
      </c>
      <c r="P13" s="149">
        <f t="shared" si="3"/>
        <v>5292.3200000000006</v>
      </c>
      <c r="Q13" s="149">
        <f t="shared" si="4"/>
        <v>10968.76</v>
      </c>
      <c r="R13" s="149">
        <f t="shared" si="5"/>
        <v>0</v>
      </c>
      <c r="S13" s="149">
        <f t="shared" si="6"/>
        <v>4772.3999999999996</v>
      </c>
      <c r="T13" s="149">
        <f t="shared" si="7"/>
        <v>21033.480000000003</v>
      </c>
      <c r="U13" s="148">
        <f t="shared" si="8"/>
        <v>9.6510149999999992</v>
      </c>
    </row>
    <row r="14" spans="1:21" ht="22.15" customHeight="1" x14ac:dyDescent="0.2">
      <c r="A14" s="156"/>
      <c r="B14" s="172" t="s">
        <v>241</v>
      </c>
      <c r="C14" s="160"/>
      <c r="D14" s="159"/>
      <c r="E14" s="158">
        <v>40.799999999999997</v>
      </c>
      <c r="F14" s="158"/>
      <c r="G14" s="158">
        <v>61.32</v>
      </c>
      <c r="H14" s="268">
        <v>1.53</v>
      </c>
      <c r="I14" s="268">
        <v>22.51</v>
      </c>
      <c r="J14" s="157">
        <v>24.72</v>
      </c>
      <c r="K14" s="267">
        <v>7260.1</v>
      </c>
      <c r="L14" s="266"/>
      <c r="M14" s="5">
        <f t="shared" si="0"/>
        <v>40.799999999999997</v>
      </c>
      <c r="N14" s="5">
        <f t="shared" si="1"/>
        <v>61.32</v>
      </c>
      <c r="O14" s="150">
        <f t="shared" si="2"/>
        <v>150.88</v>
      </c>
      <c r="P14" s="149">
        <f t="shared" si="3"/>
        <v>3957.5999999999995</v>
      </c>
      <c r="Q14" s="149">
        <f t="shared" si="4"/>
        <v>5948.04</v>
      </c>
      <c r="R14" s="149">
        <f t="shared" si="5"/>
        <v>2397.8399999999997</v>
      </c>
      <c r="S14" s="149">
        <f t="shared" si="6"/>
        <v>4729.72</v>
      </c>
      <c r="T14" s="149">
        <f t="shared" si="7"/>
        <v>14635.36</v>
      </c>
      <c r="U14" s="148">
        <f t="shared" si="8"/>
        <v>7.0422969999999996</v>
      </c>
    </row>
    <row r="15" spans="1:21" ht="22.15" customHeight="1" x14ac:dyDescent="0.2">
      <c r="A15" s="156"/>
      <c r="B15" s="172" t="s">
        <v>240</v>
      </c>
      <c r="C15" s="160"/>
      <c r="D15" s="159"/>
      <c r="E15" s="158">
        <v>48.01</v>
      </c>
      <c r="F15" s="158"/>
      <c r="G15" s="158">
        <v>95.1</v>
      </c>
      <c r="H15" s="268">
        <v>0.8</v>
      </c>
      <c r="I15" s="268">
        <v>47.43</v>
      </c>
      <c r="J15" s="157"/>
      <c r="K15" s="267">
        <v>7148.75</v>
      </c>
      <c r="L15" s="266"/>
      <c r="M15" s="5">
        <f t="shared" si="0"/>
        <v>48.01</v>
      </c>
      <c r="N15" s="5">
        <f t="shared" si="1"/>
        <v>95.1</v>
      </c>
      <c r="O15" s="150">
        <f t="shared" si="2"/>
        <v>191.34</v>
      </c>
      <c r="P15" s="149">
        <f t="shared" si="3"/>
        <v>4656.9699999999993</v>
      </c>
      <c r="Q15" s="149">
        <f t="shared" si="4"/>
        <v>9224.6999999999971</v>
      </c>
      <c r="R15" s="149">
        <f t="shared" si="5"/>
        <v>0</v>
      </c>
      <c r="S15" s="149">
        <f t="shared" si="6"/>
        <v>4678.3099999999995</v>
      </c>
      <c r="T15" s="149">
        <f t="shared" si="7"/>
        <v>18559.979999999996</v>
      </c>
      <c r="U15" s="148">
        <f t="shared" si="8"/>
        <v>6.9342874999999999</v>
      </c>
    </row>
    <row r="16" spans="1:21" ht="22.15" customHeight="1" thickBot="1" x14ac:dyDescent="0.25">
      <c r="A16" s="156"/>
      <c r="B16" s="171" t="s">
        <v>239</v>
      </c>
      <c r="C16" s="154"/>
      <c r="D16" s="153"/>
      <c r="E16" s="152">
        <v>13.99</v>
      </c>
      <c r="F16" s="152"/>
      <c r="G16" s="152">
        <v>24.16</v>
      </c>
      <c r="H16" s="265">
        <v>0.3</v>
      </c>
      <c r="I16" s="265">
        <v>10.64</v>
      </c>
      <c r="J16" s="151"/>
      <c r="K16" s="264">
        <v>2388.0100000000002</v>
      </c>
      <c r="L16" s="263"/>
      <c r="M16" s="5">
        <f t="shared" si="0"/>
        <v>13.99</v>
      </c>
      <c r="N16" s="5">
        <f t="shared" si="1"/>
        <v>24.16</v>
      </c>
      <c r="O16" s="150">
        <f t="shared" si="2"/>
        <v>49.089999999999996</v>
      </c>
      <c r="P16" s="149">
        <f t="shared" si="3"/>
        <v>1357.03</v>
      </c>
      <c r="Q16" s="149">
        <f t="shared" si="4"/>
        <v>2343.52</v>
      </c>
      <c r="R16" s="149">
        <f t="shared" si="5"/>
        <v>0</v>
      </c>
      <c r="S16" s="149">
        <f t="shared" si="6"/>
        <v>1061.18</v>
      </c>
      <c r="T16" s="149">
        <f t="shared" si="7"/>
        <v>4761.7300000000005</v>
      </c>
      <c r="U16" s="148">
        <f t="shared" si="8"/>
        <v>2.3163697000000001</v>
      </c>
    </row>
    <row r="17" spans="1:21" ht="22.15" customHeight="1" x14ac:dyDescent="0.2">
      <c r="A17" s="156"/>
      <c r="B17" s="170" t="s">
        <v>237</v>
      </c>
      <c r="C17" s="166"/>
      <c r="D17" s="165"/>
      <c r="E17" s="164">
        <v>31.43</v>
      </c>
      <c r="F17" s="164"/>
      <c r="G17" s="164">
        <v>46.53</v>
      </c>
      <c r="H17" s="271">
        <v>0.51</v>
      </c>
      <c r="I17" s="271">
        <v>34.729999999999997</v>
      </c>
      <c r="J17" s="163">
        <v>15.63</v>
      </c>
      <c r="K17" s="270">
        <v>5410.16</v>
      </c>
      <c r="L17" s="269"/>
      <c r="M17" s="5">
        <f t="shared" si="0"/>
        <v>31.43</v>
      </c>
      <c r="N17" s="5">
        <f t="shared" si="1"/>
        <v>46.53</v>
      </c>
      <c r="O17" s="150">
        <f t="shared" si="2"/>
        <v>128.83000000000001</v>
      </c>
      <c r="P17" s="149">
        <f t="shared" si="3"/>
        <v>3048.7099999999996</v>
      </c>
      <c r="Q17" s="149">
        <f t="shared" si="4"/>
        <v>4513.41</v>
      </c>
      <c r="R17" s="149">
        <f t="shared" si="5"/>
        <v>1516.11</v>
      </c>
      <c r="S17" s="149">
        <f t="shared" si="6"/>
        <v>4934.3899999999994</v>
      </c>
      <c r="T17" s="149">
        <f t="shared" si="7"/>
        <v>12496.509999999998</v>
      </c>
      <c r="U17" s="148">
        <f t="shared" si="8"/>
        <v>5.2478551999999992</v>
      </c>
    </row>
    <row r="18" spans="1:21" ht="22.15" customHeight="1" x14ac:dyDescent="0.2">
      <c r="A18" s="156"/>
      <c r="B18" s="169" t="s">
        <v>236</v>
      </c>
      <c r="C18" s="160"/>
      <c r="D18" s="159"/>
      <c r="E18" s="158">
        <v>36.130000000000003</v>
      </c>
      <c r="F18" s="158"/>
      <c r="G18" s="158">
        <v>44.79</v>
      </c>
      <c r="H18" s="268">
        <v>1.0900000000000001</v>
      </c>
      <c r="I18" s="268">
        <v>30.82</v>
      </c>
      <c r="J18" s="157">
        <v>3.35</v>
      </c>
      <c r="K18" s="267">
        <v>6079.46</v>
      </c>
      <c r="L18" s="266"/>
      <c r="M18" s="5">
        <f t="shared" si="0"/>
        <v>36.130000000000003</v>
      </c>
      <c r="N18" s="5">
        <f t="shared" si="1"/>
        <v>44.79</v>
      </c>
      <c r="O18" s="150">
        <f t="shared" si="2"/>
        <v>116.18</v>
      </c>
      <c r="P18" s="149">
        <f t="shared" si="3"/>
        <v>3504.61</v>
      </c>
      <c r="Q18" s="149">
        <f t="shared" si="4"/>
        <v>4344.6299999999992</v>
      </c>
      <c r="R18" s="149">
        <f t="shared" si="5"/>
        <v>324.95</v>
      </c>
      <c r="S18" s="149">
        <f t="shared" si="6"/>
        <v>3420.22</v>
      </c>
      <c r="T18" s="149">
        <f t="shared" si="7"/>
        <v>11269.46</v>
      </c>
      <c r="U18" s="148">
        <f t="shared" si="8"/>
        <v>5.8970761999999999</v>
      </c>
    </row>
    <row r="19" spans="1:21" ht="22.15" customHeight="1" x14ac:dyDescent="0.2">
      <c r="A19" s="156"/>
      <c r="B19" s="169" t="s">
        <v>235</v>
      </c>
      <c r="C19" s="160"/>
      <c r="D19" s="159"/>
      <c r="E19" s="158">
        <v>62.09</v>
      </c>
      <c r="F19" s="158"/>
      <c r="G19" s="158">
        <v>124.15</v>
      </c>
      <c r="H19" s="268">
        <v>0.39</v>
      </c>
      <c r="I19" s="268">
        <v>80.7</v>
      </c>
      <c r="J19" s="157">
        <v>24.68</v>
      </c>
      <c r="K19" s="267">
        <v>10170.02</v>
      </c>
      <c r="L19" s="266"/>
      <c r="M19" s="5">
        <f t="shared" si="0"/>
        <v>62.09</v>
      </c>
      <c r="N19" s="5">
        <f t="shared" si="1"/>
        <v>124.15</v>
      </c>
      <c r="O19" s="150">
        <f t="shared" si="2"/>
        <v>292.01</v>
      </c>
      <c r="P19" s="149">
        <f t="shared" si="3"/>
        <v>6022.7300000000005</v>
      </c>
      <c r="Q19" s="149">
        <f t="shared" si="4"/>
        <v>12042.550000000001</v>
      </c>
      <c r="R19" s="149">
        <f t="shared" si="5"/>
        <v>2393.96</v>
      </c>
      <c r="S19" s="149">
        <f t="shared" si="6"/>
        <v>10259.69</v>
      </c>
      <c r="T19" s="149">
        <f t="shared" si="7"/>
        <v>28324.97</v>
      </c>
      <c r="U19" s="148">
        <f t="shared" si="8"/>
        <v>9.8649193999999998</v>
      </c>
    </row>
    <row r="20" spans="1:21" ht="22.15" customHeight="1" thickBot="1" x14ac:dyDescent="0.25">
      <c r="A20" s="156"/>
      <c r="B20" s="168" t="s">
        <v>234</v>
      </c>
      <c r="C20" s="154"/>
      <c r="D20" s="153"/>
      <c r="E20" s="152">
        <v>34.74</v>
      </c>
      <c r="F20" s="152"/>
      <c r="G20" s="152">
        <v>54.32</v>
      </c>
      <c r="H20" s="265">
        <v>0</v>
      </c>
      <c r="I20" s="265">
        <v>51.66</v>
      </c>
      <c r="J20" s="151">
        <v>15.45</v>
      </c>
      <c r="K20" s="264">
        <v>5305.42</v>
      </c>
      <c r="L20" s="263"/>
      <c r="M20" s="5">
        <f t="shared" si="0"/>
        <v>34.74</v>
      </c>
      <c r="N20" s="5">
        <f t="shared" si="1"/>
        <v>54.32</v>
      </c>
      <c r="O20" s="150">
        <f t="shared" si="2"/>
        <v>156.16999999999999</v>
      </c>
      <c r="P20" s="149">
        <f t="shared" si="3"/>
        <v>3369.78</v>
      </c>
      <c r="Q20" s="149">
        <f t="shared" si="4"/>
        <v>5269.0399999999991</v>
      </c>
      <c r="R20" s="149">
        <f t="shared" si="5"/>
        <v>1498.6499999999996</v>
      </c>
      <c r="S20" s="149">
        <f t="shared" si="6"/>
        <v>6509.67</v>
      </c>
      <c r="T20" s="149">
        <f t="shared" si="7"/>
        <v>15148.49</v>
      </c>
      <c r="U20" s="148">
        <f t="shared" si="8"/>
        <v>5.1462573999999996</v>
      </c>
    </row>
    <row r="21" spans="1:21" ht="22.15" customHeight="1" x14ac:dyDescent="0.2">
      <c r="A21" s="156"/>
      <c r="B21" s="167" t="s">
        <v>233</v>
      </c>
      <c r="C21" s="166"/>
      <c r="D21" s="165"/>
      <c r="E21" s="164">
        <v>56.69</v>
      </c>
      <c r="F21" s="164"/>
      <c r="G21" s="164">
        <v>117.28</v>
      </c>
      <c r="H21" s="271">
        <v>1.89</v>
      </c>
      <c r="I21" s="271">
        <v>50.62</v>
      </c>
      <c r="J21" s="163">
        <v>1.9</v>
      </c>
      <c r="K21" s="270">
        <v>10874.12</v>
      </c>
      <c r="L21" s="269"/>
      <c r="M21" s="5">
        <f t="shared" si="0"/>
        <v>56.69</v>
      </c>
      <c r="N21" s="5">
        <f t="shared" si="1"/>
        <v>117.28</v>
      </c>
      <c r="O21" s="150">
        <f t="shared" si="2"/>
        <v>228.38</v>
      </c>
      <c r="P21" s="149">
        <f t="shared" si="3"/>
        <v>5498.9299999999994</v>
      </c>
      <c r="Q21" s="149">
        <f t="shared" si="4"/>
        <v>11376.16</v>
      </c>
      <c r="R21" s="149">
        <f t="shared" si="5"/>
        <v>184.29999999999998</v>
      </c>
      <c r="S21" s="149">
        <f t="shared" si="6"/>
        <v>5277.7699999999995</v>
      </c>
      <c r="T21" s="149">
        <f t="shared" si="7"/>
        <v>22152.86</v>
      </c>
      <c r="U21" s="148">
        <f t="shared" si="8"/>
        <v>10.547896399999999</v>
      </c>
    </row>
    <row r="22" spans="1:21" ht="22.15" customHeight="1" x14ac:dyDescent="0.2">
      <c r="A22" s="156"/>
      <c r="B22" s="162" t="s">
        <v>232</v>
      </c>
      <c r="C22" s="160"/>
      <c r="D22" s="159"/>
      <c r="E22" s="158">
        <v>39.9</v>
      </c>
      <c r="F22" s="158"/>
      <c r="G22" s="158">
        <v>83.1</v>
      </c>
      <c r="H22" s="268">
        <v>2.0299999999999998</v>
      </c>
      <c r="I22" s="268">
        <v>17.440000000000001</v>
      </c>
      <c r="J22" s="157"/>
      <c r="K22" s="267">
        <v>7632.99</v>
      </c>
      <c r="L22" s="266"/>
      <c r="M22" s="5">
        <f t="shared" si="0"/>
        <v>39.9</v>
      </c>
      <c r="N22" s="5">
        <f t="shared" si="1"/>
        <v>83.1</v>
      </c>
      <c r="O22" s="150">
        <f t="shared" si="2"/>
        <v>142.47</v>
      </c>
      <c r="P22" s="149">
        <f t="shared" si="3"/>
        <v>3870.2999999999993</v>
      </c>
      <c r="Q22" s="149">
        <f t="shared" si="4"/>
        <v>8060.699999999998</v>
      </c>
      <c r="R22" s="149">
        <f t="shared" si="5"/>
        <v>0</v>
      </c>
      <c r="S22" s="149">
        <f t="shared" si="6"/>
        <v>1888.59</v>
      </c>
      <c r="T22" s="149">
        <f t="shared" si="7"/>
        <v>13819.589999999997</v>
      </c>
      <c r="U22" s="148">
        <f t="shared" si="8"/>
        <v>7.404000299999999</v>
      </c>
    </row>
    <row r="23" spans="1:21" ht="22.15" customHeight="1" x14ac:dyDescent="0.2">
      <c r="A23" s="156"/>
      <c r="B23" s="161" t="s">
        <v>231</v>
      </c>
      <c r="C23" s="160"/>
      <c r="D23" s="159"/>
      <c r="E23" s="158">
        <v>14.38</v>
      </c>
      <c r="F23" s="158"/>
      <c r="G23" s="158">
        <v>20.239999999999998</v>
      </c>
      <c r="H23" s="268">
        <v>0.12</v>
      </c>
      <c r="I23" s="268">
        <v>16.47</v>
      </c>
      <c r="J23" s="157"/>
      <c r="K23" s="267">
        <v>2966.11</v>
      </c>
      <c r="L23" s="266"/>
      <c r="M23" s="5">
        <f t="shared" si="0"/>
        <v>14.38</v>
      </c>
      <c r="N23" s="5">
        <f t="shared" si="1"/>
        <v>20.239999999999998</v>
      </c>
      <c r="O23" s="150">
        <f t="shared" si="2"/>
        <v>51.209999999999994</v>
      </c>
      <c r="P23" s="149">
        <f t="shared" si="3"/>
        <v>1394.86</v>
      </c>
      <c r="Q23" s="149">
        <f t="shared" si="4"/>
        <v>1963.2799999999997</v>
      </c>
      <c r="R23" s="149">
        <f t="shared" si="5"/>
        <v>0</v>
      </c>
      <c r="S23" s="149">
        <f t="shared" si="6"/>
        <v>1609.2299999999998</v>
      </c>
      <c r="T23" s="149">
        <f t="shared" si="7"/>
        <v>4967.369999999999</v>
      </c>
      <c r="U23" s="148">
        <f t="shared" si="8"/>
        <v>2.8771266999999998</v>
      </c>
    </row>
    <row r="24" spans="1:21" ht="22.15" customHeight="1" thickBot="1" x14ac:dyDescent="0.25">
      <c r="A24" s="156"/>
      <c r="B24" s="155" t="s">
        <v>230</v>
      </c>
      <c r="C24" s="154"/>
      <c r="D24" s="153"/>
      <c r="E24" s="152">
        <v>41.55</v>
      </c>
      <c r="F24" s="152"/>
      <c r="G24" s="152">
        <v>61.93</v>
      </c>
      <c r="H24" s="265">
        <v>0.55000000000000004</v>
      </c>
      <c r="I24" s="265">
        <v>54.8</v>
      </c>
      <c r="J24" s="151">
        <v>9.2200000000000006</v>
      </c>
      <c r="K24" s="264">
        <v>6669.94</v>
      </c>
      <c r="L24" s="263"/>
      <c r="M24" s="5">
        <f t="shared" si="0"/>
        <v>41.55</v>
      </c>
      <c r="N24" s="5">
        <f t="shared" si="1"/>
        <v>61.93</v>
      </c>
      <c r="O24" s="150">
        <f t="shared" si="2"/>
        <v>168.04999999999998</v>
      </c>
      <c r="P24" s="149">
        <f t="shared" si="3"/>
        <v>4030.349999999999</v>
      </c>
      <c r="Q24" s="149">
        <f t="shared" si="4"/>
        <v>6007.2099999999991</v>
      </c>
      <c r="R24" s="149">
        <f t="shared" si="5"/>
        <v>894.34</v>
      </c>
      <c r="S24" s="149">
        <f t="shared" si="6"/>
        <v>6263.2899999999981</v>
      </c>
      <c r="T24" s="149">
        <f t="shared" si="7"/>
        <v>16300.849999999995</v>
      </c>
      <c r="U24" s="148">
        <f t="shared" si="8"/>
        <v>6.4698417999999993</v>
      </c>
    </row>
    <row r="25" spans="1:21" ht="22.15" customHeight="1" x14ac:dyDescent="0.2">
      <c r="A25" s="156"/>
      <c r="B25" s="170" t="s">
        <v>229</v>
      </c>
      <c r="C25" s="166"/>
      <c r="D25" s="165"/>
      <c r="E25" s="164">
        <v>32.92</v>
      </c>
      <c r="F25" s="164"/>
      <c r="G25" s="164">
        <v>51</v>
      </c>
      <c r="H25" s="271">
        <v>0.46</v>
      </c>
      <c r="I25" s="271">
        <v>38.71</v>
      </c>
      <c r="J25" s="163">
        <v>12.94</v>
      </c>
      <c r="K25" s="270">
        <v>6288.39</v>
      </c>
      <c r="L25" s="269"/>
      <c r="M25" s="5">
        <f t="shared" si="0"/>
        <v>32.92</v>
      </c>
      <c r="N25" s="5">
        <f t="shared" si="1"/>
        <v>51</v>
      </c>
      <c r="O25" s="150">
        <f t="shared" si="2"/>
        <v>136.03</v>
      </c>
      <c r="P25" s="149">
        <f t="shared" si="3"/>
        <v>3193.24</v>
      </c>
      <c r="Q25" s="149">
        <f t="shared" si="4"/>
        <v>4946.9999999999991</v>
      </c>
      <c r="R25" s="149">
        <f t="shared" si="5"/>
        <v>1255.1799999999998</v>
      </c>
      <c r="S25" s="149">
        <f t="shared" si="6"/>
        <v>5054.6699999999992</v>
      </c>
      <c r="T25" s="149">
        <f t="shared" si="7"/>
        <v>13194.909999999998</v>
      </c>
      <c r="U25" s="148">
        <f t="shared" si="8"/>
        <v>6.0997383000000003</v>
      </c>
    </row>
    <row r="26" spans="1:21" ht="22.15" customHeight="1" x14ac:dyDescent="0.2">
      <c r="A26" s="156"/>
      <c r="B26" s="169" t="s">
        <v>228</v>
      </c>
      <c r="C26" s="160"/>
      <c r="D26" s="159"/>
      <c r="E26" s="158">
        <v>38.200000000000003</v>
      </c>
      <c r="F26" s="158"/>
      <c r="G26" s="158">
        <v>75.849999999999994</v>
      </c>
      <c r="H26" s="268">
        <v>1</v>
      </c>
      <c r="I26" s="268">
        <v>30.26</v>
      </c>
      <c r="J26" s="157">
        <v>4.5</v>
      </c>
      <c r="K26" s="267">
        <v>6752.35</v>
      </c>
      <c r="L26" s="266"/>
      <c r="M26" s="5">
        <f t="shared" si="0"/>
        <v>38.200000000000003</v>
      </c>
      <c r="N26" s="5">
        <f t="shared" si="1"/>
        <v>75.849999999999994</v>
      </c>
      <c r="O26" s="150">
        <f t="shared" si="2"/>
        <v>149.81</v>
      </c>
      <c r="P26" s="149">
        <f t="shared" si="3"/>
        <v>3705.4000000000005</v>
      </c>
      <c r="Q26" s="149">
        <f t="shared" si="4"/>
        <v>7357.45</v>
      </c>
      <c r="R26" s="149">
        <f t="shared" si="5"/>
        <v>436.49999999999994</v>
      </c>
      <c r="S26" s="149">
        <f t="shared" si="6"/>
        <v>3468.7200000000007</v>
      </c>
      <c r="T26" s="149">
        <f t="shared" si="7"/>
        <v>14531.570000000002</v>
      </c>
      <c r="U26" s="148">
        <f t="shared" si="8"/>
        <v>6.5497794999999996</v>
      </c>
    </row>
    <row r="27" spans="1:21" ht="22.15" customHeight="1" x14ac:dyDescent="0.2">
      <c r="A27" s="156"/>
      <c r="B27" s="169" t="s">
        <v>227</v>
      </c>
      <c r="C27" s="160"/>
      <c r="D27" s="159"/>
      <c r="E27" s="158">
        <v>36.28</v>
      </c>
      <c r="F27" s="158"/>
      <c r="G27" s="158">
        <v>74.12</v>
      </c>
      <c r="H27" s="268">
        <v>2.08</v>
      </c>
      <c r="I27" s="268">
        <v>20.62</v>
      </c>
      <c r="J27" s="157"/>
      <c r="K27" s="267">
        <v>5593.15</v>
      </c>
      <c r="L27" s="266"/>
      <c r="M27" s="5">
        <f t="shared" si="0"/>
        <v>36.28</v>
      </c>
      <c r="N27" s="5">
        <f t="shared" si="1"/>
        <v>74.12</v>
      </c>
      <c r="O27" s="150">
        <f t="shared" si="2"/>
        <v>133.1</v>
      </c>
      <c r="P27" s="149">
        <f t="shared" si="3"/>
        <v>3519.1599999999994</v>
      </c>
      <c r="Q27" s="149">
        <f t="shared" si="4"/>
        <v>7189.64</v>
      </c>
      <c r="R27" s="149">
        <f t="shared" si="5"/>
        <v>0</v>
      </c>
      <c r="S27" s="149">
        <f t="shared" si="6"/>
        <v>2201.9</v>
      </c>
      <c r="T27" s="149">
        <f t="shared" si="7"/>
        <v>12910.699999999999</v>
      </c>
      <c r="U27" s="148">
        <f t="shared" si="8"/>
        <v>5.4253554999999993</v>
      </c>
    </row>
    <row r="28" spans="1:21" ht="22.15" customHeight="1" thickBot="1" x14ac:dyDescent="0.25">
      <c r="A28" s="156"/>
      <c r="B28" s="168" t="s">
        <v>225</v>
      </c>
      <c r="C28" s="154"/>
      <c r="D28" s="153"/>
      <c r="E28" s="152">
        <v>23.07</v>
      </c>
      <c r="F28" s="152"/>
      <c r="G28" s="152">
        <v>39.71</v>
      </c>
      <c r="H28" s="265">
        <v>0</v>
      </c>
      <c r="I28" s="265">
        <v>36.83</v>
      </c>
      <c r="J28" s="151">
        <v>5.3</v>
      </c>
      <c r="K28" s="264">
        <v>3534.47</v>
      </c>
      <c r="L28" s="263"/>
      <c r="M28" s="5">
        <f t="shared" si="0"/>
        <v>23.07</v>
      </c>
      <c r="N28" s="5">
        <f t="shared" si="1"/>
        <v>39.71</v>
      </c>
      <c r="O28" s="150">
        <f t="shared" si="2"/>
        <v>104.91</v>
      </c>
      <c r="P28" s="149">
        <f t="shared" si="3"/>
        <v>2237.79</v>
      </c>
      <c r="Q28" s="149">
        <f t="shared" si="4"/>
        <v>3851.87</v>
      </c>
      <c r="R28" s="149">
        <f t="shared" si="5"/>
        <v>514.1</v>
      </c>
      <c r="S28" s="149">
        <f t="shared" si="6"/>
        <v>4086.6099999999988</v>
      </c>
      <c r="T28" s="149">
        <f t="shared" si="7"/>
        <v>10176.269999999999</v>
      </c>
      <c r="U28" s="148">
        <f t="shared" si="8"/>
        <v>3.4284358999999993</v>
      </c>
    </row>
    <row r="29" spans="1:21" ht="22.15" customHeight="1" x14ac:dyDescent="0.2">
      <c r="A29" s="156"/>
      <c r="B29" s="167" t="s">
        <v>224</v>
      </c>
      <c r="C29" s="166"/>
      <c r="D29" s="165"/>
      <c r="E29" s="164">
        <v>38.950000000000003</v>
      </c>
      <c r="F29" s="164"/>
      <c r="G29" s="164">
        <v>70.959999999999994</v>
      </c>
      <c r="H29" s="271">
        <v>1.37</v>
      </c>
      <c r="I29" s="271">
        <v>26.1</v>
      </c>
      <c r="J29" s="163"/>
      <c r="K29" s="270">
        <v>7167.92</v>
      </c>
      <c r="L29" s="269"/>
      <c r="M29" s="5">
        <f t="shared" si="0"/>
        <v>38.950000000000003</v>
      </c>
      <c r="N29" s="5">
        <f t="shared" si="1"/>
        <v>70.959999999999994</v>
      </c>
      <c r="O29" s="150">
        <f t="shared" si="2"/>
        <v>137.38</v>
      </c>
      <c r="P29" s="149">
        <f t="shared" si="3"/>
        <v>3778.15</v>
      </c>
      <c r="Q29" s="149">
        <f t="shared" si="4"/>
        <v>6883.119999999999</v>
      </c>
      <c r="R29" s="149">
        <f t="shared" si="5"/>
        <v>0</v>
      </c>
      <c r="S29" s="149">
        <f t="shared" si="6"/>
        <v>2664.59</v>
      </c>
      <c r="T29" s="149">
        <f t="shared" si="7"/>
        <v>13325.859999999999</v>
      </c>
      <c r="U29" s="148">
        <f t="shared" si="8"/>
        <v>6.9528823999999991</v>
      </c>
    </row>
    <row r="30" spans="1:21" ht="22.15" customHeight="1" x14ac:dyDescent="0.2">
      <c r="A30" s="156"/>
      <c r="B30" s="172" t="s">
        <v>223</v>
      </c>
      <c r="C30" s="160"/>
      <c r="D30" s="159"/>
      <c r="E30" s="158">
        <v>19.82</v>
      </c>
      <c r="F30" s="158"/>
      <c r="G30" s="158">
        <v>35.19</v>
      </c>
      <c r="H30" s="268">
        <v>0.25</v>
      </c>
      <c r="I30" s="268">
        <v>16.739999999999998</v>
      </c>
      <c r="J30" s="157"/>
      <c r="K30" s="267">
        <v>4002.19</v>
      </c>
      <c r="L30" s="266"/>
      <c r="M30" s="5">
        <f t="shared" si="0"/>
        <v>19.82</v>
      </c>
      <c r="N30" s="5">
        <f t="shared" si="1"/>
        <v>35.19</v>
      </c>
      <c r="O30" s="150">
        <f t="shared" si="2"/>
        <v>72</v>
      </c>
      <c r="P30" s="149">
        <f t="shared" si="3"/>
        <v>1922.5399999999997</v>
      </c>
      <c r="Q30" s="149">
        <f t="shared" si="4"/>
        <v>3413.4299999999994</v>
      </c>
      <c r="R30" s="149">
        <f t="shared" si="5"/>
        <v>0</v>
      </c>
      <c r="S30" s="149">
        <f t="shared" si="6"/>
        <v>1648.0299999999997</v>
      </c>
      <c r="T30" s="149">
        <f t="shared" si="7"/>
        <v>6983.9999999999991</v>
      </c>
      <c r="U30" s="148">
        <f t="shared" si="8"/>
        <v>3.8821242999999996</v>
      </c>
    </row>
    <row r="31" spans="1:21" ht="22.15" customHeight="1" x14ac:dyDescent="0.2">
      <c r="A31" s="156"/>
      <c r="B31" s="172" t="s">
        <v>222</v>
      </c>
      <c r="C31" s="160"/>
      <c r="D31" s="159"/>
      <c r="E31" s="158">
        <v>45.75</v>
      </c>
      <c r="F31" s="158"/>
      <c r="G31" s="158">
        <v>88.07</v>
      </c>
      <c r="H31" s="268">
        <v>0.53</v>
      </c>
      <c r="I31" s="268">
        <v>46.17</v>
      </c>
      <c r="J31" s="157"/>
      <c r="K31" s="267">
        <v>8157.77</v>
      </c>
      <c r="L31" s="266"/>
      <c r="M31" s="5">
        <f t="shared" si="0"/>
        <v>45.75</v>
      </c>
      <c r="N31" s="5">
        <f t="shared" si="1"/>
        <v>88.07</v>
      </c>
      <c r="O31" s="150">
        <f t="shared" si="2"/>
        <v>180.51999999999998</v>
      </c>
      <c r="P31" s="149">
        <f t="shared" si="3"/>
        <v>4437.75</v>
      </c>
      <c r="Q31" s="149">
        <f t="shared" si="4"/>
        <v>8542.7899999999991</v>
      </c>
      <c r="R31" s="149">
        <f t="shared" si="5"/>
        <v>0</v>
      </c>
      <c r="S31" s="149">
        <f t="shared" si="6"/>
        <v>4529.8999999999996</v>
      </c>
      <c r="T31" s="149">
        <f t="shared" si="7"/>
        <v>17510.439999999999</v>
      </c>
      <c r="U31" s="148">
        <f t="shared" si="8"/>
        <v>7.9130368999999998</v>
      </c>
    </row>
    <row r="32" spans="1:21" ht="22.15" customHeight="1" thickBot="1" x14ac:dyDescent="0.25">
      <c r="A32" s="156"/>
      <c r="B32" s="171" t="s">
        <v>221</v>
      </c>
      <c r="C32" s="154"/>
      <c r="D32" s="153"/>
      <c r="E32" s="152">
        <v>42.78</v>
      </c>
      <c r="F32" s="152"/>
      <c r="G32" s="152">
        <v>52.84</v>
      </c>
      <c r="H32" s="265">
        <v>0.13</v>
      </c>
      <c r="I32" s="265">
        <v>77.319999999999993</v>
      </c>
      <c r="J32" s="151">
        <v>14.08</v>
      </c>
      <c r="K32" s="264">
        <v>6488.09</v>
      </c>
      <c r="L32" s="263"/>
      <c r="M32" s="5">
        <f t="shared" si="0"/>
        <v>42.78</v>
      </c>
      <c r="N32" s="5">
        <f t="shared" si="1"/>
        <v>52.84</v>
      </c>
      <c r="O32" s="150">
        <f t="shared" si="2"/>
        <v>187.15</v>
      </c>
      <c r="P32" s="149">
        <f t="shared" si="3"/>
        <v>4149.66</v>
      </c>
      <c r="Q32" s="149">
        <f t="shared" si="4"/>
        <v>5125.4800000000005</v>
      </c>
      <c r="R32" s="149">
        <f t="shared" si="5"/>
        <v>1365.76</v>
      </c>
      <c r="S32" s="149">
        <f t="shared" si="6"/>
        <v>8878.409999999998</v>
      </c>
      <c r="T32" s="149">
        <f t="shared" si="7"/>
        <v>18153.549999999996</v>
      </c>
      <c r="U32" s="148">
        <f t="shared" si="8"/>
        <v>6.2934472999999995</v>
      </c>
    </row>
    <row r="33" spans="1:21" ht="22.15" customHeight="1" x14ac:dyDescent="0.2">
      <c r="A33" s="156"/>
      <c r="B33" s="170" t="s">
        <v>219</v>
      </c>
      <c r="C33" s="166"/>
      <c r="D33" s="165"/>
      <c r="E33" s="164">
        <v>35.229999999999997</v>
      </c>
      <c r="F33" s="164"/>
      <c r="G33" s="164">
        <v>82.68</v>
      </c>
      <c r="H33" s="271">
        <v>1.8</v>
      </c>
      <c r="I33" s="271">
        <v>8.0399999999999991</v>
      </c>
      <c r="J33" s="163"/>
      <c r="K33" s="270">
        <v>6599</v>
      </c>
      <c r="L33" s="269"/>
      <c r="M33" s="5">
        <f t="shared" si="0"/>
        <v>35.229999999999997</v>
      </c>
      <c r="N33" s="5">
        <f t="shared" si="1"/>
        <v>82.68</v>
      </c>
      <c r="O33" s="150">
        <f t="shared" si="2"/>
        <v>127.75</v>
      </c>
      <c r="P33" s="149">
        <f t="shared" si="3"/>
        <v>3417.3099999999995</v>
      </c>
      <c r="Q33" s="149">
        <f t="shared" si="4"/>
        <v>8019.9599999999991</v>
      </c>
      <c r="R33" s="149">
        <f t="shared" si="5"/>
        <v>0</v>
      </c>
      <c r="S33" s="149">
        <f t="shared" si="6"/>
        <v>954.4799999999999</v>
      </c>
      <c r="T33" s="149">
        <f t="shared" si="7"/>
        <v>12391.749999999998</v>
      </c>
      <c r="U33" s="148">
        <f t="shared" si="8"/>
        <v>6.4010299999999996</v>
      </c>
    </row>
    <row r="34" spans="1:21" ht="22.15" customHeight="1" x14ac:dyDescent="0.2">
      <c r="A34" s="156"/>
      <c r="B34" s="169" t="s">
        <v>217</v>
      </c>
      <c r="C34" s="160"/>
      <c r="D34" s="159"/>
      <c r="E34" s="158">
        <v>37.35</v>
      </c>
      <c r="F34" s="158"/>
      <c r="G34" s="158">
        <v>93.17</v>
      </c>
      <c r="H34" s="268">
        <v>0.6</v>
      </c>
      <c r="I34" s="268">
        <v>28.73</v>
      </c>
      <c r="J34" s="157"/>
      <c r="K34" s="267">
        <v>5932.4</v>
      </c>
      <c r="L34" s="266"/>
      <c r="M34" s="5">
        <f t="shared" si="0"/>
        <v>37.35</v>
      </c>
      <c r="N34" s="5">
        <f t="shared" si="1"/>
        <v>93.17</v>
      </c>
      <c r="O34" s="150">
        <f t="shared" si="2"/>
        <v>159.85</v>
      </c>
      <c r="P34" s="149">
        <f t="shared" si="3"/>
        <v>3622.95</v>
      </c>
      <c r="Q34" s="149">
        <f t="shared" si="4"/>
        <v>9037.49</v>
      </c>
      <c r="R34" s="149">
        <f t="shared" si="5"/>
        <v>0</v>
      </c>
      <c r="S34" s="149">
        <f t="shared" si="6"/>
        <v>2845.01</v>
      </c>
      <c r="T34" s="149">
        <f t="shared" si="7"/>
        <v>15505.449999999999</v>
      </c>
      <c r="U34" s="148">
        <f t="shared" si="8"/>
        <v>5.7544279999999999</v>
      </c>
    </row>
    <row r="35" spans="1:21" ht="22.15" customHeight="1" x14ac:dyDescent="0.2">
      <c r="A35" s="156"/>
      <c r="B35" s="169" t="s">
        <v>216</v>
      </c>
      <c r="C35" s="160"/>
      <c r="D35" s="159"/>
      <c r="E35" s="158">
        <v>74.099999999999994</v>
      </c>
      <c r="F35" s="158"/>
      <c r="G35" s="158">
        <v>47.76</v>
      </c>
      <c r="H35" s="268">
        <v>0.44</v>
      </c>
      <c r="I35" s="268">
        <v>54.67</v>
      </c>
      <c r="J35" s="157">
        <v>23.66</v>
      </c>
      <c r="K35" s="267">
        <v>7004.17</v>
      </c>
      <c r="L35" s="266"/>
      <c r="M35" s="5">
        <f t="shared" si="0"/>
        <v>74.099999999999994</v>
      </c>
      <c r="N35" s="5">
        <f t="shared" si="1"/>
        <v>47.76</v>
      </c>
      <c r="O35" s="150">
        <f t="shared" si="2"/>
        <v>200.62999999999997</v>
      </c>
      <c r="P35" s="149">
        <f t="shared" si="3"/>
        <v>7187.6999999999989</v>
      </c>
      <c r="Q35" s="149">
        <f t="shared" si="4"/>
        <v>4632.7199999999993</v>
      </c>
      <c r="R35" s="149">
        <f t="shared" si="5"/>
        <v>2295.02</v>
      </c>
      <c r="S35" s="149">
        <f t="shared" si="6"/>
        <v>7640.6899999999987</v>
      </c>
      <c r="T35" s="149">
        <f t="shared" si="7"/>
        <v>19461.109999999997</v>
      </c>
      <c r="U35" s="148">
        <f t="shared" si="8"/>
        <v>6.7940448999999994</v>
      </c>
    </row>
    <row r="36" spans="1:21" ht="22.15" customHeight="1" thickBot="1" x14ac:dyDescent="0.25">
      <c r="A36" s="156"/>
      <c r="B36" s="168" t="s">
        <v>215</v>
      </c>
      <c r="C36" s="154"/>
      <c r="D36" s="153"/>
      <c r="E36" s="152">
        <v>23.55</v>
      </c>
      <c r="F36" s="152"/>
      <c r="G36" s="152">
        <v>31.34</v>
      </c>
      <c r="H36" s="265">
        <v>0.34</v>
      </c>
      <c r="I36" s="265">
        <v>21.13</v>
      </c>
      <c r="J36" s="151">
        <v>8.1199999999999992</v>
      </c>
      <c r="K36" s="264">
        <v>3573.27</v>
      </c>
      <c r="L36" s="263"/>
      <c r="M36" s="5">
        <f t="shared" si="0"/>
        <v>23.55</v>
      </c>
      <c r="N36" s="5">
        <f t="shared" si="1"/>
        <v>31.34</v>
      </c>
      <c r="O36" s="150">
        <f t="shared" si="2"/>
        <v>84.48</v>
      </c>
      <c r="P36" s="149">
        <f t="shared" si="3"/>
        <v>2284.35</v>
      </c>
      <c r="Q36" s="149">
        <f t="shared" si="4"/>
        <v>3039.98</v>
      </c>
      <c r="R36" s="149">
        <f t="shared" si="5"/>
        <v>787.63999999999987</v>
      </c>
      <c r="S36" s="149">
        <f t="shared" si="6"/>
        <v>2870.2299999999991</v>
      </c>
      <c r="T36" s="149">
        <f t="shared" si="7"/>
        <v>8194.56</v>
      </c>
      <c r="U36" s="148">
        <f t="shared" si="8"/>
        <v>3.4660718999999998</v>
      </c>
    </row>
    <row r="37" spans="1:21" ht="22.15" customHeight="1" x14ac:dyDescent="0.2">
      <c r="A37" s="156"/>
      <c r="B37" s="167" t="s">
        <v>214</v>
      </c>
      <c r="C37" s="166"/>
      <c r="D37" s="165"/>
      <c r="E37" s="164">
        <v>34.340000000000003</v>
      </c>
      <c r="F37" s="164"/>
      <c r="G37" s="164">
        <v>81.55</v>
      </c>
      <c r="H37" s="271">
        <v>2.5499999999999998</v>
      </c>
      <c r="I37" s="271">
        <v>11.53</v>
      </c>
      <c r="J37" s="163"/>
      <c r="K37" s="270">
        <v>5967.03</v>
      </c>
      <c r="L37" s="269"/>
      <c r="M37" s="5">
        <f t="shared" si="0"/>
        <v>34.340000000000003</v>
      </c>
      <c r="N37" s="5">
        <f t="shared" si="1"/>
        <v>81.55</v>
      </c>
      <c r="O37" s="150">
        <f t="shared" si="2"/>
        <v>129.97</v>
      </c>
      <c r="P37" s="149">
        <f t="shared" si="3"/>
        <v>3330.98</v>
      </c>
      <c r="Q37" s="149">
        <f t="shared" si="4"/>
        <v>7910.3499999999995</v>
      </c>
      <c r="R37" s="149">
        <f t="shared" si="5"/>
        <v>0</v>
      </c>
      <c r="S37" s="149">
        <f t="shared" si="6"/>
        <v>1365.7599999999998</v>
      </c>
      <c r="T37" s="149">
        <f t="shared" si="7"/>
        <v>12607.09</v>
      </c>
      <c r="U37" s="148">
        <f t="shared" si="8"/>
        <v>5.7880190999999996</v>
      </c>
    </row>
    <row r="38" spans="1:21" ht="22.15" customHeight="1" x14ac:dyDescent="0.2">
      <c r="A38" s="156"/>
      <c r="B38" s="162" t="s">
        <v>213</v>
      </c>
      <c r="C38" s="160"/>
      <c r="D38" s="159"/>
      <c r="E38" s="158">
        <v>34.659999999999997</v>
      </c>
      <c r="F38" s="158"/>
      <c r="G38" s="158">
        <v>78.39</v>
      </c>
      <c r="H38" s="268">
        <v>1.3</v>
      </c>
      <c r="I38" s="268">
        <v>29.32</v>
      </c>
      <c r="J38" s="157"/>
      <c r="K38" s="267">
        <v>4674.74</v>
      </c>
      <c r="L38" s="266"/>
      <c r="M38" s="5">
        <f t="shared" si="0"/>
        <v>34.659999999999997</v>
      </c>
      <c r="N38" s="5">
        <f t="shared" si="1"/>
        <v>78.39</v>
      </c>
      <c r="O38" s="150">
        <f t="shared" si="2"/>
        <v>143.66999999999999</v>
      </c>
      <c r="P38" s="149">
        <f t="shared" si="3"/>
        <v>3362.0199999999995</v>
      </c>
      <c r="Q38" s="149">
        <f t="shared" si="4"/>
        <v>7603.829999999999</v>
      </c>
      <c r="R38" s="149">
        <f t="shared" si="5"/>
        <v>0</v>
      </c>
      <c r="S38" s="149">
        <f t="shared" si="6"/>
        <v>2970.14</v>
      </c>
      <c r="T38" s="149">
        <f t="shared" si="7"/>
        <v>13935.989999999998</v>
      </c>
      <c r="U38" s="148">
        <f t="shared" si="8"/>
        <v>4.5344977999999996</v>
      </c>
    </row>
    <row r="39" spans="1:21" ht="22.15" customHeight="1" x14ac:dyDescent="0.2">
      <c r="A39" s="156"/>
      <c r="B39" s="161" t="s">
        <v>212</v>
      </c>
      <c r="C39" s="160"/>
      <c r="D39" s="159"/>
      <c r="E39" s="158">
        <v>33.83</v>
      </c>
      <c r="F39" s="158"/>
      <c r="G39" s="158">
        <v>69.099999999999994</v>
      </c>
      <c r="H39" s="268">
        <v>0.12</v>
      </c>
      <c r="I39" s="268">
        <v>35.5</v>
      </c>
      <c r="J39" s="157">
        <v>4.45</v>
      </c>
      <c r="K39" s="267">
        <v>6073.51</v>
      </c>
      <c r="L39" s="266"/>
      <c r="M39" s="5">
        <f t="shared" si="0"/>
        <v>33.83</v>
      </c>
      <c r="N39" s="5">
        <f t="shared" si="1"/>
        <v>69.099999999999994</v>
      </c>
      <c r="O39" s="150">
        <f t="shared" si="2"/>
        <v>143</v>
      </c>
      <c r="P39" s="149">
        <f t="shared" si="3"/>
        <v>3281.5099999999998</v>
      </c>
      <c r="Q39" s="149">
        <f t="shared" si="4"/>
        <v>6702.6999999999989</v>
      </c>
      <c r="R39" s="149">
        <f t="shared" si="5"/>
        <v>431.65</v>
      </c>
      <c r="S39" s="149">
        <f t="shared" si="6"/>
        <v>3886.79</v>
      </c>
      <c r="T39" s="149">
        <f t="shared" si="7"/>
        <v>13871</v>
      </c>
      <c r="U39" s="148">
        <f t="shared" si="8"/>
        <v>5.8913046999999992</v>
      </c>
    </row>
    <row r="40" spans="1:21" ht="22.15" customHeight="1" thickBot="1" x14ac:dyDescent="0.25">
      <c r="A40" s="156"/>
      <c r="B40" s="155" t="s">
        <v>211</v>
      </c>
      <c r="C40" s="154"/>
      <c r="D40" s="153"/>
      <c r="E40" s="152">
        <v>23.53</v>
      </c>
      <c r="F40" s="152"/>
      <c r="G40" s="152">
        <v>38.15</v>
      </c>
      <c r="H40" s="265">
        <v>0.46</v>
      </c>
      <c r="I40" s="265">
        <v>15.6</v>
      </c>
      <c r="J40" s="151">
        <v>14.91</v>
      </c>
      <c r="K40" s="264">
        <v>4072.96</v>
      </c>
      <c r="L40" s="263"/>
      <c r="M40" s="5">
        <f t="shared" si="0"/>
        <v>23.53</v>
      </c>
      <c r="N40" s="5">
        <f t="shared" si="1"/>
        <v>38.15</v>
      </c>
      <c r="O40" s="150">
        <f t="shared" si="2"/>
        <v>92.649999999999991</v>
      </c>
      <c r="P40" s="149">
        <f t="shared" si="3"/>
        <v>2282.41</v>
      </c>
      <c r="Q40" s="149">
        <f t="shared" si="4"/>
        <v>3700.5499999999993</v>
      </c>
      <c r="R40" s="149">
        <f t="shared" si="5"/>
        <v>1446.2699999999998</v>
      </c>
      <c r="S40" s="149">
        <f t="shared" si="6"/>
        <v>3004.0899999999997</v>
      </c>
      <c r="T40" s="149">
        <f t="shared" si="7"/>
        <v>8987.0499999999993</v>
      </c>
      <c r="U40" s="148">
        <f t="shared" si="8"/>
        <v>3.9507711999999997</v>
      </c>
    </row>
    <row r="41" spans="1:21" ht="22.15" customHeight="1" x14ac:dyDescent="0.2">
      <c r="A41" s="156"/>
      <c r="B41" s="170" t="s">
        <v>210</v>
      </c>
      <c r="C41" s="166"/>
      <c r="D41" s="165"/>
      <c r="E41" s="164">
        <v>46.16</v>
      </c>
      <c r="F41" s="164"/>
      <c r="G41" s="164">
        <v>103.42</v>
      </c>
      <c r="H41" s="271">
        <v>1.19</v>
      </c>
      <c r="I41" s="271">
        <v>25.85</v>
      </c>
      <c r="J41" s="163">
        <v>3.69</v>
      </c>
      <c r="K41" s="270">
        <v>8581.93</v>
      </c>
      <c r="L41" s="269"/>
      <c r="M41" s="5">
        <f t="shared" ref="M41:M72" si="9">(E41+F41)/$N$5</f>
        <v>46.16</v>
      </c>
      <c r="N41" s="5">
        <f t="shared" ref="N41:N72" si="10">G41/$N$5</f>
        <v>103.42</v>
      </c>
      <c r="O41" s="150">
        <f t="shared" ref="O41:O72" si="11">SUM(E41:J41)/$N$5</f>
        <v>180.30999999999997</v>
      </c>
      <c r="P41" s="149">
        <f t="shared" ref="P41:P72" si="12">(SUM(E41:F41)/$N$5)/1000*$N$3*10000</f>
        <v>4477.5199999999995</v>
      </c>
      <c r="Q41" s="149">
        <f t="shared" ref="Q41:Q72" si="13">(G41/$N$5)/1000*$N$3*10000</f>
        <v>10031.74</v>
      </c>
      <c r="R41" s="149">
        <f t="shared" ref="R41:R72" si="14">(J41/$N$5)/1000*$N$3*10000</f>
        <v>357.93</v>
      </c>
      <c r="S41" s="149">
        <f t="shared" ref="S41:S72" si="15">(SUM(H41:J41)/$N$5)/1000*$N$3*10000</f>
        <v>2980.8100000000004</v>
      </c>
      <c r="T41" s="149">
        <f t="shared" ref="T41:T72" si="16">SUM(P41,Q41,S41)</f>
        <v>17490.07</v>
      </c>
      <c r="U41" s="148">
        <f t="shared" ref="U41:U72" si="17">(K41/$N$5)/(100*100)*$N$3</f>
        <v>8.3244720999999995</v>
      </c>
    </row>
    <row r="42" spans="1:21" ht="22.15" customHeight="1" x14ac:dyDescent="0.2">
      <c r="A42" s="156"/>
      <c r="B42" s="169" t="s">
        <v>208</v>
      </c>
      <c r="C42" s="160"/>
      <c r="D42" s="159"/>
      <c r="E42" s="158">
        <v>46.27</v>
      </c>
      <c r="F42" s="158"/>
      <c r="G42" s="158">
        <v>94.92</v>
      </c>
      <c r="H42" s="268">
        <v>3.04</v>
      </c>
      <c r="I42" s="268">
        <v>3.9</v>
      </c>
      <c r="J42" s="157">
        <v>5.4</v>
      </c>
      <c r="K42" s="267">
        <v>6169.05</v>
      </c>
      <c r="L42" s="266"/>
      <c r="M42" s="5">
        <f t="shared" si="9"/>
        <v>46.27</v>
      </c>
      <c r="N42" s="5">
        <f t="shared" si="10"/>
        <v>94.92</v>
      </c>
      <c r="O42" s="150">
        <f t="shared" si="11"/>
        <v>153.53</v>
      </c>
      <c r="P42" s="149">
        <f t="shared" si="12"/>
        <v>4488.1900000000005</v>
      </c>
      <c r="Q42" s="149">
        <f t="shared" si="13"/>
        <v>9207.24</v>
      </c>
      <c r="R42" s="149">
        <f t="shared" si="14"/>
        <v>523.79999999999995</v>
      </c>
      <c r="S42" s="149">
        <f t="shared" si="15"/>
        <v>1196.98</v>
      </c>
      <c r="T42" s="149">
        <f t="shared" si="16"/>
        <v>14892.41</v>
      </c>
      <c r="U42" s="148">
        <f t="shared" si="17"/>
        <v>5.9839785000000001</v>
      </c>
    </row>
    <row r="43" spans="1:21" ht="22.15" customHeight="1" x14ac:dyDescent="0.2">
      <c r="A43" s="156"/>
      <c r="B43" s="169" t="s">
        <v>207</v>
      </c>
      <c r="C43" s="160"/>
      <c r="D43" s="159"/>
      <c r="E43" s="158">
        <v>14.86</v>
      </c>
      <c r="F43" s="158"/>
      <c r="G43" s="158">
        <v>17.760000000000002</v>
      </c>
      <c r="H43" s="268">
        <v>0.03</v>
      </c>
      <c r="I43" s="268">
        <v>11.52</v>
      </c>
      <c r="J43" s="157">
        <v>10.53</v>
      </c>
      <c r="K43" s="267">
        <v>2203.5100000000002</v>
      </c>
      <c r="L43" s="266"/>
      <c r="M43" s="5">
        <f t="shared" si="9"/>
        <v>14.86</v>
      </c>
      <c r="N43" s="5">
        <f t="shared" si="10"/>
        <v>17.760000000000002</v>
      </c>
      <c r="O43" s="150">
        <f t="shared" si="11"/>
        <v>54.7</v>
      </c>
      <c r="P43" s="149">
        <f t="shared" si="12"/>
        <v>1441.4199999999998</v>
      </c>
      <c r="Q43" s="149">
        <f t="shared" si="13"/>
        <v>1722.72</v>
      </c>
      <c r="R43" s="149">
        <f t="shared" si="14"/>
        <v>1021.4099999999999</v>
      </c>
      <c r="S43" s="149">
        <f t="shared" si="15"/>
        <v>2141.7599999999998</v>
      </c>
      <c r="T43" s="149">
        <f t="shared" si="16"/>
        <v>5305.9</v>
      </c>
      <c r="U43" s="148">
        <f t="shared" si="17"/>
        <v>2.1374046999999998</v>
      </c>
    </row>
    <row r="44" spans="1:21" ht="22.15" customHeight="1" thickBot="1" x14ac:dyDescent="0.25">
      <c r="A44" s="156"/>
      <c r="B44" s="168" t="s">
        <v>206</v>
      </c>
      <c r="C44" s="154"/>
      <c r="D44" s="153"/>
      <c r="E44" s="152">
        <v>39.28</v>
      </c>
      <c r="F44" s="152"/>
      <c r="G44" s="152">
        <v>67.28</v>
      </c>
      <c r="H44" s="265">
        <v>0</v>
      </c>
      <c r="I44" s="265">
        <v>58.94</v>
      </c>
      <c r="J44" s="151">
        <v>6.62</v>
      </c>
      <c r="K44" s="264">
        <v>6290.05</v>
      </c>
      <c r="L44" s="263"/>
      <c r="M44" s="5">
        <f t="shared" si="9"/>
        <v>39.28</v>
      </c>
      <c r="N44" s="5">
        <f t="shared" si="10"/>
        <v>67.28</v>
      </c>
      <c r="O44" s="150">
        <f t="shared" si="11"/>
        <v>172.12</v>
      </c>
      <c r="P44" s="149">
        <f t="shared" si="12"/>
        <v>3810.1600000000003</v>
      </c>
      <c r="Q44" s="149">
        <f t="shared" si="13"/>
        <v>6526.16</v>
      </c>
      <c r="R44" s="149">
        <f t="shared" si="14"/>
        <v>642.14</v>
      </c>
      <c r="S44" s="149">
        <f t="shared" si="15"/>
        <v>6359.3200000000006</v>
      </c>
      <c r="T44" s="149">
        <f t="shared" si="16"/>
        <v>16695.64</v>
      </c>
      <c r="U44" s="148">
        <f t="shared" si="17"/>
        <v>6.1013485000000003</v>
      </c>
    </row>
    <row r="45" spans="1:21" ht="22.15" customHeight="1" x14ac:dyDescent="0.2">
      <c r="A45" s="156"/>
      <c r="B45" s="167" t="s">
        <v>205</v>
      </c>
      <c r="C45" s="166"/>
      <c r="D45" s="165"/>
      <c r="E45" s="164">
        <v>57.24</v>
      </c>
      <c r="F45" s="164"/>
      <c r="G45" s="164">
        <v>135.06</v>
      </c>
      <c r="H45" s="271">
        <v>2.4</v>
      </c>
      <c r="I45" s="271">
        <v>28.57</v>
      </c>
      <c r="J45" s="163">
        <v>9.41</v>
      </c>
      <c r="K45" s="270">
        <v>10827.86</v>
      </c>
      <c r="L45" s="269"/>
      <c r="M45" s="5">
        <f t="shared" si="9"/>
        <v>57.24</v>
      </c>
      <c r="N45" s="5">
        <f t="shared" si="10"/>
        <v>135.06</v>
      </c>
      <c r="O45" s="150">
        <f t="shared" si="11"/>
        <v>232.68</v>
      </c>
      <c r="P45" s="149">
        <f t="shared" si="12"/>
        <v>5552.28</v>
      </c>
      <c r="Q45" s="149">
        <f t="shared" si="13"/>
        <v>13100.82</v>
      </c>
      <c r="R45" s="149">
        <f t="shared" si="14"/>
        <v>912.77</v>
      </c>
      <c r="S45" s="149">
        <f t="shared" si="15"/>
        <v>3916.8599999999992</v>
      </c>
      <c r="T45" s="149">
        <f t="shared" si="16"/>
        <v>22569.96</v>
      </c>
      <c r="U45" s="148">
        <f t="shared" si="17"/>
        <v>10.503024199999999</v>
      </c>
    </row>
    <row r="46" spans="1:21" ht="22.15" customHeight="1" x14ac:dyDescent="0.2">
      <c r="A46" s="156"/>
      <c r="B46" s="172" t="s">
        <v>204</v>
      </c>
      <c r="C46" s="160"/>
      <c r="D46" s="159"/>
      <c r="E46" s="158">
        <v>50.25</v>
      </c>
      <c r="F46" s="158"/>
      <c r="G46" s="158">
        <v>108.48</v>
      </c>
      <c r="H46" s="268">
        <v>2.4700000000000002</v>
      </c>
      <c r="I46" s="268">
        <v>26.09</v>
      </c>
      <c r="J46" s="157">
        <v>4.37</v>
      </c>
      <c r="K46" s="267">
        <v>9190.7000000000007</v>
      </c>
      <c r="L46" s="266"/>
      <c r="M46" s="5">
        <f t="shared" si="9"/>
        <v>50.25</v>
      </c>
      <c r="N46" s="5">
        <f t="shared" si="10"/>
        <v>108.48</v>
      </c>
      <c r="O46" s="150">
        <f t="shared" si="11"/>
        <v>191.66000000000003</v>
      </c>
      <c r="P46" s="149">
        <f t="shared" si="12"/>
        <v>4874.25</v>
      </c>
      <c r="Q46" s="149">
        <f t="shared" si="13"/>
        <v>10522.560000000001</v>
      </c>
      <c r="R46" s="149">
        <f t="shared" si="14"/>
        <v>423.89</v>
      </c>
      <c r="S46" s="149">
        <f t="shared" si="15"/>
        <v>3194.21</v>
      </c>
      <c r="T46" s="149">
        <f t="shared" si="16"/>
        <v>18591.02</v>
      </c>
      <c r="U46" s="148">
        <f t="shared" si="17"/>
        <v>8.9149790000000007</v>
      </c>
    </row>
    <row r="47" spans="1:21" ht="22.15" customHeight="1" x14ac:dyDescent="0.2">
      <c r="A47" s="156"/>
      <c r="B47" s="172" t="s">
        <v>203</v>
      </c>
      <c r="C47" s="160"/>
      <c r="D47" s="159"/>
      <c r="E47" s="158">
        <v>47.77</v>
      </c>
      <c r="F47" s="158"/>
      <c r="G47" s="158">
        <v>90.29</v>
      </c>
      <c r="H47" s="268">
        <v>0.76</v>
      </c>
      <c r="I47" s="268">
        <v>39.92</v>
      </c>
      <c r="J47" s="157">
        <v>13.18</v>
      </c>
      <c r="K47" s="267">
        <v>9103.7999999999993</v>
      </c>
      <c r="L47" s="266"/>
      <c r="M47" s="5">
        <f t="shared" si="9"/>
        <v>47.77</v>
      </c>
      <c r="N47" s="5">
        <f t="shared" si="10"/>
        <v>90.29</v>
      </c>
      <c r="O47" s="150">
        <f t="shared" si="11"/>
        <v>191.92000000000002</v>
      </c>
      <c r="P47" s="149">
        <f t="shared" si="12"/>
        <v>4633.6899999999996</v>
      </c>
      <c r="Q47" s="149">
        <f t="shared" si="13"/>
        <v>8758.130000000001</v>
      </c>
      <c r="R47" s="149">
        <f t="shared" si="14"/>
        <v>1278.4599999999998</v>
      </c>
      <c r="S47" s="149">
        <f t="shared" si="15"/>
        <v>5224.42</v>
      </c>
      <c r="T47" s="149">
        <f t="shared" si="16"/>
        <v>18616.239999999998</v>
      </c>
      <c r="U47" s="148">
        <f t="shared" si="17"/>
        <v>8.8306859999999983</v>
      </c>
    </row>
    <row r="48" spans="1:21" ht="22.15" customHeight="1" thickBot="1" x14ac:dyDescent="0.25">
      <c r="A48" s="156"/>
      <c r="B48" s="171" t="s">
        <v>202</v>
      </c>
      <c r="C48" s="154"/>
      <c r="D48" s="153"/>
      <c r="E48" s="152">
        <v>40.33</v>
      </c>
      <c r="F48" s="152"/>
      <c r="G48" s="152">
        <v>83.58</v>
      </c>
      <c r="H48" s="265">
        <v>1.34</v>
      </c>
      <c r="I48" s="265">
        <v>22.32</v>
      </c>
      <c r="J48" s="151"/>
      <c r="K48" s="264">
        <v>7174.57</v>
      </c>
      <c r="L48" s="263"/>
      <c r="M48" s="5">
        <f t="shared" si="9"/>
        <v>40.33</v>
      </c>
      <c r="N48" s="5">
        <f t="shared" si="10"/>
        <v>83.58</v>
      </c>
      <c r="O48" s="150">
        <f t="shared" si="11"/>
        <v>147.57</v>
      </c>
      <c r="P48" s="149">
        <f t="shared" si="12"/>
        <v>3912.0099999999998</v>
      </c>
      <c r="Q48" s="149">
        <f t="shared" si="13"/>
        <v>8107.2599999999993</v>
      </c>
      <c r="R48" s="149">
        <f t="shared" si="14"/>
        <v>0</v>
      </c>
      <c r="S48" s="149">
        <f t="shared" si="15"/>
        <v>2295.02</v>
      </c>
      <c r="T48" s="149">
        <f t="shared" si="16"/>
        <v>14314.289999999999</v>
      </c>
      <c r="U48" s="148">
        <f t="shared" si="17"/>
        <v>6.9593328999999997</v>
      </c>
    </row>
    <row r="49" spans="1:21" ht="22.15" customHeight="1" x14ac:dyDescent="0.2">
      <c r="A49" s="156"/>
      <c r="B49" s="170" t="s">
        <v>201</v>
      </c>
      <c r="C49" s="166"/>
      <c r="D49" s="165"/>
      <c r="E49" s="164">
        <v>55.47</v>
      </c>
      <c r="F49" s="164"/>
      <c r="G49" s="164">
        <v>132.27000000000001</v>
      </c>
      <c r="H49" s="271">
        <v>1.99</v>
      </c>
      <c r="I49" s="271">
        <v>30.25</v>
      </c>
      <c r="J49" s="163"/>
      <c r="K49" s="270">
        <v>8942.3799999999992</v>
      </c>
      <c r="L49" s="269"/>
      <c r="M49" s="5">
        <f t="shared" si="9"/>
        <v>55.47</v>
      </c>
      <c r="N49" s="5">
        <f t="shared" si="10"/>
        <v>132.27000000000001</v>
      </c>
      <c r="O49" s="150">
        <f t="shared" si="11"/>
        <v>219.98000000000002</v>
      </c>
      <c r="P49" s="149">
        <f t="shared" si="12"/>
        <v>5380.5899999999992</v>
      </c>
      <c r="Q49" s="149">
        <f t="shared" si="13"/>
        <v>12830.189999999999</v>
      </c>
      <c r="R49" s="149">
        <f t="shared" si="14"/>
        <v>0</v>
      </c>
      <c r="S49" s="149">
        <f t="shared" si="15"/>
        <v>3127.28</v>
      </c>
      <c r="T49" s="149">
        <f t="shared" si="16"/>
        <v>21338.059999999998</v>
      </c>
      <c r="U49" s="148">
        <f t="shared" si="17"/>
        <v>8.6741085999999985</v>
      </c>
    </row>
    <row r="50" spans="1:21" ht="22.15" customHeight="1" x14ac:dyDescent="0.2">
      <c r="A50" s="156"/>
      <c r="B50" s="169" t="s">
        <v>200</v>
      </c>
      <c r="C50" s="160"/>
      <c r="D50" s="159"/>
      <c r="E50" s="158">
        <v>51.8</v>
      </c>
      <c r="F50" s="158"/>
      <c r="G50" s="158">
        <v>106.5</v>
      </c>
      <c r="H50" s="268">
        <v>0.89</v>
      </c>
      <c r="I50" s="268">
        <v>55.49</v>
      </c>
      <c r="J50" s="157">
        <v>11.69</v>
      </c>
      <c r="K50" s="267">
        <v>7342.67</v>
      </c>
      <c r="L50" s="266"/>
      <c r="M50" s="5">
        <f t="shared" si="9"/>
        <v>51.8</v>
      </c>
      <c r="N50" s="5">
        <f t="shared" si="10"/>
        <v>106.5</v>
      </c>
      <c r="O50" s="150">
        <f t="shared" si="11"/>
        <v>226.37</v>
      </c>
      <c r="P50" s="149">
        <f t="shared" si="12"/>
        <v>5024.5999999999995</v>
      </c>
      <c r="Q50" s="149">
        <f t="shared" si="13"/>
        <v>10330.499999999998</v>
      </c>
      <c r="R50" s="149">
        <f t="shared" si="14"/>
        <v>1133.9299999999998</v>
      </c>
      <c r="S50" s="149">
        <f t="shared" si="15"/>
        <v>6602.7900000000009</v>
      </c>
      <c r="T50" s="149">
        <f t="shared" si="16"/>
        <v>21957.89</v>
      </c>
      <c r="U50" s="148">
        <f t="shared" si="17"/>
        <v>7.1223898999999999</v>
      </c>
    </row>
    <row r="51" spans="1:21" ht="22.15" customHeight="1" x14ac:dyDescent="0.2">
      <c r="A51" s="156"/>
      <c r="B51" s="169" t="s">
        <v>199</v>
      </c>
      <c r="C51" s="160"/>
      <c r="D51" s="159"/>
      <c r="E51" s="158">
        <v>46.37</v>
      </c>
      <c r="F51" s="158"/>
      <c r="G51" s="158">
        <v>89.08</v>
      </c>
      <c r="H51" s="268">
        <v>1.75</v>
      </c>
      <c r="I51" s="268">
        <v>43.02</v>
      </c>
      <c r="J51" s="157">
        <v>9.18</v>
      </c>
      <c r="K51" s="267">
        <v>7847.72</v>
      </c>
      <c r="L51" s="266"/>
      <c r="M51" s="5">
        <f t="shared" si="9"/>
        <v>46.37</v>
      </c>
      <c r="N51" s="5">
        <f t="shared" si="10"/>
        <v>89.08</v>
      </c>
      <c r="O51" s="150">
        <f t="shared" si="11"/>
        <v>189.4</v>
      </c>
      <c r="P51" s="149">
        <f t="shared" si="12"/>
        <v>4497.8899999999994</v>
      </c>
      <c r="Q51" s="149">
        <f t="shared" si="13"/>
        <v>8640.7599999999984</v>
      </c>
      <c r="R51" s="149">
        <f t="shared" si="14"/>
        <v>890.45999999999981</v>
      </c>
      <c r="S51" s="149">
        <f t="shared" si="15"/>
        <v>5233.1499999999996</v>
      </c>
      <c r="T51" s="149">
        <f t="shared" si="16"/>
        <v>18371.799999999996</v>
      </c>
      <c r="U51" s="148">
        <f t="shared" si="17"/>
        <v>7.6122883999999997</v>
      </c>
    </row>
    <row r="52" spans="1:21" ht="22.15" customHeight="1" thickBot="1" x14ac:dyDescent="0.25">
      <c r="A52" s="156" t="s">
        <v>814</v>
      </c>
      <c r="B52" s="168" t="s">
        <v>198</v>
      </c>
      <c r="C52" s="154"/>
      <c r="D52" s="153"/>
      <c r="E52" s="152">
        <v>33.31</v>
      </c>
      <c r="F52" s="152"/>
      <c r="G52" s="152">
        <v>55.71</v>
      </c>
      <c r="H52" s="265">
        <v>1.69</v>
      </c>
      <c r="I52" s="265">
        <v>31.23</v>
      </c>
      <c r="J52" s="151"/>
      <c r="K52" s="264">
        <v>5465.75</v>
      </c>
      <c r="L52" s="263"/>
      <c r="M52" s="5">
        <f t="shared" si="9"/>
        <v>33.31</v>
      </c>
      <c r="N52" s="5">
        <f t="shared" si="10"/>
        <v>55.71</v>
      </c>
      <c r="O52" s="150">
        <f t="shared" si="11"/>
        <v>121.94000000000001</v>
      </c>
      <c r="P52" s="149">
        <f t="shared" si="12"/>
        <v>3231.0699999999997</v>
      </c>
      <c r="Q52" s="149">
        <f t="shared" si="13"/>
        <v>5403.87</v>
      </c>
      <c r="R52" s="149">
        <f t="shared" si="14"/>
        <v>0</v>
      </c>
      <c r="S52" s="149">
        <f t="shared" si="15"/>
        <v>3193.24</v>
      </c>
      <c r="T52" s="149">
        <f t="shared" si="16"/>
        <v>11828.179999999998</v>
      </c>
      <c r="U52" s="148">
        <f t="shared" si="17"/>
        <v>5.3017775</v>
      </c>
    </row>
    <row r="53" spans="1:21" ht="22.15" customHeight="1" x14ac:dyDescent="0.2">
      <c r="A53" s="156"/>
      <c r="B53" s="167" t="s">
        <v>197</v>
      </c>
      <c r="C53" s="166"/>
      <c r="D53" s="165"/>
      <c r="E53" s="164">
        <v>28.38</v>
      </c>
      <c r="F53" s="164"/>
      <c r="G53" s="164">
        <v>41.88</v>
      </c>
      <c r="H53" s="271">
        <v>0.23</v>
      </c>
      <c r="I53" s="271">
        <v>36.909999999999997</v>
      </c>
      <c r="J53" s="163">
        <v>3.53</v>
      </c>
      <c r="K53" s="270">
        <v>4377.2700000000004</v>
      </c>
      <c r="L53" s="269"/>
      <c r="M53" s="5">
        <f t="shared" si="9"/>
        <v>28.38</v>
      </c>
      <c r="N53" s="5">
        <f t="shared" si="10"/>
        <v>41.88</v>
      </c>
      <c r="O53" s="150">
        <f t="shared" si="11"/>
        <v>110.93</v>
      </c>
      <c r="P53" s="149">
        <f t="shared" si="12"/>
        <v>2752.8599999999997</v>
      </c>
      <c r="Q53" s="149">
        <f t="shared" si="13"/>
        <v>4062.3599999999997</v>
      </c>
      <c r="R53" s="149">
        <f t="shared" si="14"/>
        <v>342.40999999999991</v>
      </c>
      <c r="S53" s="149">
        <f t="shared" si="15"/>
        <v>3944.9899999999993</v>
      </c>
      <c r="T53" s="149">
        <f t="shared" si="16"/>
        <v>10760.21</v>
      </c>
      <c r="U53" s="148">
        <f t="shared" si="17"/>
        <v>4.2459518999999997</v>
      </c>
    </row>
    <row r="54" spans="1:21" ht="22.15" customHeight="1" x14ac:dyDescent="0.2">
      <c r="A54" s="156"/>
      <c r="B54" s="162" t="s">
        <v>196</v>
      </c>
      <c r="C54" s="160"/>
      <c r="D54" s="159"/>
      <c r="E54" s="158">
        <v>54.45</v>
      </c>
      <c r="F54" s="158"/>
      <c r="G54" s="158">
        <v>77.83</v>
      </c>
      <c r="H54" s="268">
        <v>2.34</v>
      </c>
      <c r="I54" s="268">
        <v>62.13</v>
      </c>
      <c r="J54" s="157"/>
      <c r="K54" s="267">
        <v>8668.7800000000007</v>
      </c>
      <c r="L54" s="266"/>
      <c r="M54" s="5">
        <f t="shared" si="9"/>
        <v>54.45</v>
      </c>
      <c r="N54" s="5">
        <f t="shared" si="10"/>
        <v>77.83</v>
      </c>
      <c r="O54" s="150">
        <f t="shared" si="11"/>
        <v>196.75</v>
      </c>
      <c r="P54" s="149">
        <f t="shared" si="12"/>
        <v>5281.65</v>
      </c>
      <c r="Q54" s="149">
        <f t="shared" si="13"/>
        <v>7549.5099999999993</v>
      </c>
      <c r="R54" s="149">
        <f t="shared" si="14"/>
        <v>0</v>
      </c>
      <c r="S54" s="149">
        <f t="shared" si="15"/>
        <v>6253.59</v>
      </c>
      <c r="T54" s="149">
        <f t="shared" si="16"/>
        <v>19084.75</v>
      </c>
      <c r="U54" s="148">
        <f t="shared" si="17"/>
        <v>8.4087166</v>
      </c>
    </row>
    <row r="55" spans="1:21" ht="22.15" customHeight="1" x14ac:dyDescent="0.2">
      <c r="A55" s="156"/>
      <c r="B55" s="161" t="s">
        <v>195</v>
      </c>
      <c r="C55" s="160"/>
      <c r="D55" s="159"/>
      <c r="E55" s="158">
        <v>47.48</v>
      </c>
      <c r="F55" s="158"/>
      <c r="G55" s="158">
        <v>88.26</v>
      </c>
      <c r="H55" s="268">
        <v>2.5099999999999998</v>
      </c>
      <c r="I55" s="268">
        <v>36.03</v>
      </c>
      <c r="J55" s="157"/>
      <c r="K55" s="267">
        <v>8541.7800000000007</v>
      </c>
      <c r="L55" s="266"/>
      <c r="M55" s="5">
        <f t="shared" si="9"/>
        <v>47.48</v>
      </c>
      <c r="N55" s="5">
        <f t="shared" si="10"/>
        <v>88.26</v>
      </c>
      <c r="O55" s="150">
        <f t="shared" si="11"/>
        <v>174.28</v>
      </c>
      <c r="P55" s="149">
        <f t="shared" si="12"/>
        <v>4605.5599999999995</v>
      </c>
      <c r="Q55" s="149">
        <f t="shared" si="13"/>
        <v>8561.2199999999993</v>
      </c>
      <c r="R55" s="149">
        <f t="shared" si="14"/>
        <v>0</v>
      </c>
      <c r="S55" s="149">
        <f t="shared" si="15"/>
        <v>3738.3799999999997</v>
      </c>
      <c r="T55" s="149">
        <f t="shared" si="16"/>
        <v>16905.16</v>
      </c>
      <c r="U55" s="148">
        <f t="shared" si="17"/>
        <v>8.2855266000000007</v>
      </c>
    </row>
    <row r="56" spans="1:21" ht="22.15" customHeight="1" thickBot="1" x14ac:dyDescent="0.25">
      <c r="A56" s="156"/>
      <c r="B56" s="155" t="s">
        <v>194</v>
      </c>
      <c r="C56" s="154"/>
      <c r="D56" s="153"/>
      <c r="E56" s="152">
        <v>20.36</v>
      </c>
      <c r="F56" s="152"/>
      <c r="G56" s="152">
        <v>23.36</v>
      </c>
      <c r="H56" s="265">
        <v>0.41</v>
      </c>
      <c r="I56" s="265">
        <v>9.77</v>
      </c>
      <c r="J56" s="151">
        <v>24.3</v>
      </c>
      <c r="K56" s="264">
        <v>3410.79</v>
      </c>
      <c r="L56" s="263"/>
      <c r="M56" s="5">
        <f t="shared" si="9"/>
        <v>20.36</v>
      </c>
      <c r="N56" s="5">
        <f t="shared" si="10"/>
        <v>23.36</v>
      </c>
      <c r="O56" s="150">
        <f t="shared" si="11"/>
        <v>78.199999999999989</v>
      </c>
      <c r="P56" s="149">
        <f t="shared" si="12"/>
        <v>1974.9199999999996</v>
      </c>
      <c r="Q56" s="149">
        <f t="shared" si="13"/>
        <v>2265.9199999999996</v>
      </c>
      <c r="R56" s="149">
        <f t="shared" si="14"/>
        <v>2357.1</v>
      </c>
      <c r="S56" s="149">
        <f t="shared" si="15"/>
        <v>3344.5600000000004</v>
      </c>
      <c r="T56" s="149">
        <f t="shared" si="16"/>
        <v>7585.4</v>
      </c>
      <c r="U56" s="148">
        <f t="shared" si="17"/>
        <v>3.3084663000000001</v>
      </c>
    </row>
    <row r="57" spans="1:21" ht="21.6" customHeight="1" x14ac:dyDescent="0.2">
      <c r="A57" s="156"/>
      <c r="B57" s="170" t="s">
        <v>193</v>
      </c>
      <c r="C57" s="166"/>
      <c r="D57" s="165"/>
      <c r="E57" s="164">
        <v>27.46</v>
      </c>
      <c r="F57" s="164"/>
      <c r="G57" s="164">
        <v>38.01</v>
      </c>
      <c r="H57" s="271">
        <v>0.48</v>
      </c>
      <c r="I57" s="271">
        <v>26.82</v>
      </c>
      <c r="J57" s="163">
        <v>16.3</v>
      </c>
      <c r="K57" s="270">
        <v>4680.5</v>
      </c>
      <c r="L57" s="269"/>
      <c r="M57" s="5">
        <f t="shared" si="9"/>
        <v>27.46</v>
      </c>
      <c r="N57" s="5">
        <f t="shared" si="10"/>
        <v>38.01</v>
      </c>
      <c r="O57" s="150">
        <f t="shared" si="11"/>
        <v>109.07000000000001</v>
      </c>
      <c r="P57" s="149">
        <f t="shared" si="12"/>
        <v>2663.62</v>
      </c>
      <c r="Q57" s="149">
        <f t="shared" si="13"/>
        <v>3686.9699999999993</v>
      </c>
      <c r="R57" s="149">
        <f t="shared" si="14"/>
        <v>1581.1</v>
      </c>
      <c r="S57" s="149">
        <f t="shared" si="15"/>
        <v>4229.2</v>
      </c>
      <c r="T57" s="149">
        <f t="shared" si="16"/>
        <v>10579.789999999999</v>
      </c>
      <c r="U57" s="148">
        <f t="shared" si="17"/>
        <v>4.5400849999999995</v>
      </c>
    </row>
    <row r="58" spans="1:21" ht="21.6" customHeight="1" x14ac:dyDescent="0.2">
      <c r="A58" s="156"/>
      <c r="B58" s="169" t="s">
        <v>192</v>
      </c>
      <c r="C58" s="160"/>
      <c r="D58" s="159"/>
      <c r="E58" s="158">
        <v>44.56</v>
      </c>
      <c r="F58" s="158"/>
      <c r="G58" s="158">
        <v>104.93</v>
      </c>
      <c r="H58" s="268">
        <v>1.73</v>
      </c>
      <c r="I58" s="268">
        <v>36.85</v>
      </c>
      <c r="J58" s="157"/>
      <c r="K58" s="267">
        <v>7469.34</v>
      </c>
      <c r="L58" s="266"/>
      <c r="M58" s="5">
        <f t="shared" si="9"/>
        <v>44.56</v>
      </c>
      <c r="N58" s="5">
        <f t="shared" si="10"/>
        <v>104.93</v>
      </c>
      <c r="O58" s="150">
        <f t="shared" si="11"/>
        <v>188.07</v>
      </c>
      <c r="P58" s="149">
        <f t="shared" si="12"/>
        <v>4322.32</v>
      </c>
      <c r="Q58" s="149">
        <f t="shared" si="13"/>
        <v>10178.210000000001</v>
      </c>
      <c r="R58" s="149">
        <f t="shared" si="14"/>
        <v>0</v>
      </c>
      <c r="S58" s="149">
        <f t="shared" si="15"/>
        <v>3742.2599999999993</v>
      </c>
      <c r="T58" s="149">
        <f t="shared" si="16"/>
        <v>18242.79</v>
      </c>
      <c r="U58" s="148">
        <f t="shared" si="17"/>
        <v>7.2452597999999995</v>
      </c>
    </row>
    <row r="59" spans="1:21" ht="21.6" customHeight="1" x14ac:dyDescent="0.2">
      <c r="A59" s="156"/>
      <c r="B59" s="169" t="s">
        <v>191</v>
      </c>
      <c r="C59" s="160"/>
      <c r="D59" s="159"/>
      <c r="E59" s="158">
        <v>50.8</v>
      </c>
      <c r="F59" s="158"/>
      <c r="G59" s="158">
        <v>107.69</v>
      </c>
      <c r="H59" s="268">
        <v>1.19</v>
      </c>
      <c r="I59" s="268">
        <v>35.479999999999997</v>
      </c>
      <c r="J59" s="157">
        <v>4.33</v>
      </c>
      <c r="K59" s="267">
        <v>8999.2000000000007</v>
      </c>
      <c r="L59" s="266"/>
      <c r="M59" s="5">
        <f t="shared" si="9"/>
        <v>50.8</v>
      </c>
      <c r="N59" s="5">
        <f t="shared" si="10"/>
        <v>107.69</v>
      </c>
      <c r="O59" s="150">
        <f t="shared" si="11"/>
        <v>199.49</v>
      </c>
      <c r="P59" s="149">
        <f t="shared" si="12"/>
        <v>4927.5999999999995</v>
      </c>
      <c r="Q59" s="149">
        <f t="shared" si="13"/>
        <v>10445.929999999998</v>
      </c>
      <c r="R59" s="149">
        <f t="shared" si="14"/>
        <v>420.01</v>
      </c>
      <c r="S59" s="149">
        <f t="shared" si="15"/>
        <v>3976.9999999999995</v>
      </c>
      <c r="T59" s="149">
        <f t="shared" si="16"/>
        <v>19350.53</v>
      </c>
      <c r="U59" s="148">
        <f t="shared" si="17"/>
        <v>8.7292240000000003</v>
      </c>
    </row>
    <row r="60" spans="1:21" ht="21.6" customHeight="1" thickBot="1" x14ac:dyDescent="0.25">
      <c r="A60" s="156"/>
      <c r="B60" s="168" t="s">
        <v>190</v>
      </c>
      <c r="C60" s="154"/>
      <c r="D60" s="153"/>
      <c r="E60" s="152">
        <v>43.45</v>
      </c>
      <c r="F60" s="152"/>
      <c r="G60" s="152">
        <v>75.150000000000006</v>
      </c>
      <c r="H60" s="265">
        <v>0.14000000000000001</v>
      </c>
      <c r="I60" s="265">
        <v>64.5</v>
      </c>
      <c r="J60" s="151"/>
      <c r="K60" s="264">
        <v>7215.7</v>
      </c>
      <c r="L60" s="263"/>
      <c r="M60" s="5">
        <f t="shared" si="9"/>
        <v>43.45</v>
      </c>
      <c r="N60" s="5">
        <f t="shared" si="10"/>
        <v>75.150000000000006</v>
      </c>
      <c r="O60" s="150">
        <f t="shared" si="11"/>
        <v>183.24</v>
      </c>
      <c r="P60" s="149">
        <f t="shared" si="12"/>
        <v>4214.6499999999996</v>
      </c>
      <c r="Q60" s="149">
        <f t="shared" si="13"/>
        <v>7289.55</v>
      </c>
      <c r="R60" s="149">
        <f t="shared" si="14"/>
        <v>0</v>
      </c>
      <c r="S60" s="149">
        <f t="shared" si="15"/>
        <v>6270.08</v>
      </c>
      <c r="T60" s="149">
        <f t="shared" si="16"/>
        <v>17774.28</v>
      </c>
      <c r="U60" s="148">
        <f t="shared" si="17"/>
        <v>6.9992289999999988</v>
      </c>
    </row>
    <row r="61" spans="1:21" ht="21.6" customHeight="1" x14ac:dyDescent="0.2">
      <c r="A61" s="156"/>
      <c r="B61" s="167" t="s">
        <v>189</v>
      </c>
      <c r="C61" s="166"/>
      <c r="D61" s="165"/>
      <c r="E61" s="164">
        <v>45.45</v>
      </c>
      <c r="F61" s="164"/>
      <c r="G61" s="164">
        <v>83.06</v>
      </c>
      <c r="H61" s="271">
        <v>2.39</v>
      </c>
      <c r="I61" s="271">
        <v>40.64</v>
      </c>
      <c r="J61" s="163">
        <v>10.81</v>
      </c>
      <c r="K61" s="270">
        <v>7454.02</v>
      </c>
      <c r="L61" s="269"/>
      <c r="M61" s="5">
        <f t="shared" si="9"/>
        <v>45.45</v>
      </c>
      <c r="N61" s="5">
        <f t="shared" si="10"/>
        <v>83.06</v>
      </c>
      <c r="O61" s="150">
        <f t="shared" si="11"/>
        <v>182.34999999999997</v>
      </c>
      <c r="P61" s="149">
        <f t="shared" si="12"/>
        <v>4408.6499999999996</v>
      </c>
      <c r="Q61" s="149">
        <f t="shared" si="13"/>
        <v>8056.82</v>
      </c>
      <c r="R61" s="149">
        <f t="shared" si="14"/>
        <v>1048.57</v>
      </c>
      <c r="S61" s="149">
        <f t="shared" si="15"/>
        <v>5222.4800000000005</v>
      </c>
      <c r="T61" s="149">
        <f t="shared" si="16"/>
        <v>17687.95</v>
      </c>
      <c r="U61" s="148">
        <f t="shared" si="17"/>
        <v>7.2303993999999996</v>
      </c>
    </row>
    <row r="62" spans="1:21" ht="21.6" customHeight="1" x14ac:dyDescent="0.2">
      <c r="A62" s="156"/>
      <c r="B62" s="172" t="s">
        <v>187</v>
      </c>
      <c r="C62" s="160"/>
      <c r="D62" s="159"/>
      <c r="E62" s="158">
        <v>50.09</v>
      </c>
      <c r="F62" s="158"/>
      <c r="G62" s="158">
        <v>105.13</v>
      </c>
      <c r="H62" s="268">
        <v>2.82</v>
      </c>
      <c r="I62" s="268">
        <v>26.7</v>
      </c>
      <c r="J62" s="157">
        <v>12.43</v>
      </c>
      <c r="K62" s="267">
        <v>8802.6200000000008</v>
      </c>
      <c r="L62" s="266"/>
      <c r="M62" s="5">
        <f t="shared" si="9"/>
        <v>50.09</v>
      </c>
      <c r="N62" s="5">
        <f t="shared" si="10"/>
        <v>105.13</v>
      </c>
      <c r="O62" s="150">
        <f t="shared" si="11"/>
        <v>197.17</v>
      </c>
      <c r="P62" s="149">
        <f t="shared" si="12"/>
        <v>4858.7299999999996</v>
      </c>
      <c r="Q62" s="149">
        <f t="shared" si="13"/>
        <v>10197.609999999999</v>
      </c>
      <c r="R62" s="149">
        <f t="shared" si="14"/>
        <v>1205.71</v>
      </c>
      <c r="S62" s="149">
        <f t="shared" si="15"/>
        <v>4069.1499999999996</v>
      </c>
      <c r="T62" s="149">
        <f t="shared" si="16"/>
        <v>19125.489999999998</v>
      </c>
      <c r="U62" s="148">
        <f t="shared" si="17"/>
        <v>8.5385413999999997</v>
      </c>
    </row>
    <row r="63" spans="1:21" ht="21.6" customHeight="1" x14ac:dyDescent="0.2">
      <c r="A63" s="156"/>
      <c r="B63" s="172" t="s">
        <v>186</v>
      </c>
      <c r="C63" s="160"/>
      <c r="D63" s="159"/>
      <c r="E63" s="158">
        <v>61.81</v>
      </c>
      <c r="F63" s="158"/>
      <c r="G63" s="158">
        <v>121.53</v>
      </c>
      <c r="H63" s="268">
        <v>3.1</v>
      </c>
      <c r="I63" s="268">
        <v>50.03</v>
      </c>
      <c r="J63" s="157">
        <v>3.29</v>
      </c>
      <c r="K63" s="267">
        <v>10259</v>
      </c>
      <c r="L63" s="266"/>
      <c r="M63" s="5">
        <f t="shared" si="9"/>
        <v>61.81</v>
      </c>
      <c r="N63" s="5">
        <f t="shared" si="10"/>
        <v>121.53</v>
      </c>
      <c r="O63" s="150">
        <f t="shared" si="11"/>
        <v>239.76</v>
      </c>
      <c r="P63" s="149">
        <f t="shared" si="12"/>
        <v>5995.57</v>
      </c>
      <c r="Q63" s="149">
        <f t="shared" si="13"/>
        <v>11788.409999999998</v>
      </c>
      <c r="R63" s="149">
        <f t="shared" si="14"/>
        <v>319.13</v>
      </c>
      <c r="S63" s="149">
        <f t="shared" si="15"/>
        <v>5472.7400000000007</v>
      </c>
      <c r="T63" s="149">
        <f t="shared" si="16"/>
        <v>23256.719999999998</v>
      </c>
      <c r="U63" s="148">
        <f t="shared" si="17"/>
        <v>9.9512299999999989</v>
      </c>
    </row>
    <row r="64" spans="1:21" ht="21.6" customHeight="1" thickBot="1" x14ac:dyDescent="0.25">
      <c r="A64" s="156"/>
      <c r="B64" s="171" t="s">
        <v>186</v>
      </c>
      <c r="C64" s="154"/>
      <c r="D64" s="153"/>
      <c r="E64" s="152">
        <v>30.77</v>
      </c>
      <c r="F64" s="152"/>
      <c r="G64" s="152">
        <v>46.46</v>
      </c>
      <c r="H64" s="265">
        <v>0.01</v>
      </c>
      <c r="I64" s="265">
        <v>40.22</v>
      </c>
      <c r="J64" s="151">
        <v>13.71</v>
      </c>
      <c r="K64" s="264">
        <v>4726.67</v>
      </c>
      <c r="L64" s="263"/>
      <c r="M64" s="5">
        <f t="shared" si="9"/>
        <v>30.77</v>
      </c>
      <c r="N64" s="5">
        <f t="shared" si="10"/>
        <v>46.46</v>
      </c>
      <c r="O64" s="150">
        <f t="shared" si="11"/>
        <v>131.17000000000002</v>
      </c>
      <c r="P64" s="149">
        <f t="shared" si="12"/>
        <v>2984.69</v>
      </c>
      <c r="Q64" s="149">
        <f t="shared" si="13"/>
        <v>4506.62</v>
      </c>
      <c r="R64" s="149">
        <f t="shared" si="14"/>
        <v>1329.87</v>
      </c>
      <c r="S64" s="149">
        <f t="shared" si="15"/>
        <v>5232.1799999999994</v>
      </c>
      <c r="T64" s="149">
        <f t="shared" si="16"/>
        <v>12723.489999999998</v>
      </c>
      <c r="U64" s="148">
        <f t="shared" si="17"/>
        <v>4.5848698999999993</v>
      </c>
    </row>
    <row r="65" spans="1:21" ht="21.6" customHeight="1" x14ac:dyDescent="0.2">
      <c r="A65" s="156"/>
      <c r="B65" s="170" t="s">
        <v>182</v>
      </c>
      <c r="C65" s="166"/>
      <c r="D65" s="165"/>
      <c r="E65" s="164">
        <v>51.98</v>
      </c>
      <c r="F65" s="164"/>
      <c r="G65" s="164">
        <v>126.41</v>
      </c>
      <c r="H65" s="271">
        <v>1.28</v>
      </c>
      <c r="I65" s="271">
        <v>39.03</v>
      </c>
      <c r="J65" s="163"/>
      <c r="K65" s="270">
        <v>8976.27</v>
      </c>
      <c r="L65" s="269"/>
      <c r="M65" s="5">
        <f t="shared" si="9"/>
        <v>51.98</v>
      </c>
      <c r="N65" s="5">
        <f t="shared" si="10"/>
        <v>126.41</v>
      </c>
      <c r="O65" s="150">
        <f t="shared" si="11"/>
        <v>218.7</v>
      </c>
      <c r="P65" s="149">
        <f t="shared" si="12"/>
        <v>5042.0599999999995</v>
      </c>
      <c r="Q65" s="149">
        <f t="shared" si="13"/>
        <v>12261.769999999999</v>
      </c>
      <c r="R65" s="149">
        <f t="shared" si="14"/>
        <v>0</v>
      </c>
      <c r="S65" s="149">
        <f t="shared" si="15"/>
        <v>3910.0700000000006</v>
      </c>
      <c r="T65" s="149">
        <f t="shared" si="16"/>
        <v>21213.899999999998</v>
      </c>
      <c r="U65" s="148">
        <f t="shared" si="17"/>
        <v>8.7069819000000006</v>
      </c>
    </row>
    <row r="66" spans="1:21" ht="21.6" customHeight="1" x14ac:dyDescent="0.2">
      <c r="A66" s="156"/>
      <c r="B66" s="169" t="s">
        <v>181</v>
      </c>
      <c r="C66" s="160"/>
      <c r="D66" s="159"/>
      <c r="E66" s="158">
        <v>32.4</v>
      </c>
      <c r="F66" s="158"/>
      <c r="G66" s="158">
        <v>47.46</v>
      </c>
      <c r="H66" s="268">
        <v>0.6</v>
      </c>
      <c r="I66" s="268">
        <v>24.74</v>
      </c>
      <c r="J66" s="157">
        <v>22.34</v>
      </c>
      <c r="K66" s="267">
        <v>5023.79</v>
      </c>
      <c r="L66" s="266"/>
      <c r="M66" s="5">
        <f t="shared" si="9"/>
        <v>32.4</v>
      </c>
      <c r="N66" s="5">
        <f t="shared" si="10"/>
        <v>47.46</v>
      </c>
      <c r="O66" s="150">
        <f t="shared" si="11"/>
        <v>127.53999999999999</v>
      </c>
      <c r="P66" s="149">
        <f t="shared" si="12"/>
        <v>3142.7999999999993</v>
      </c>
      <c r="Q66" s="149">
        <f t="shared" si="13"/>
        <v>4603.62</v>
      </c>
      <c r="R66" s="149">
        <f t="shared" si="14"/>
        <v>2166.9799999999996</v>
      </c>
      <c r="S66" s="149">
        <f t="shared" si="15"/>
        <v>4624.96</v>
      </c>
      <c r="T66" s="149">
        <f t="shared" si="16"/>
        <v>12371.38</v>
      </c>
      <c r="U66" s="148">
        <f t="shared" si="17"/>
        <v>4.8730763000000001</v>
      </c>
    </row>
    <row r="67" spans="1:21" ht="21.6" customHeight="1" x14ac:dyDescent="0.2">
      <c r="A67" s="156"/>
      <c r="B67" s="169" t="s">
        <v>180</v>
      </c>
      <c r="C67" s="160"/>
      <c r="D67" s="159"/>
      <c r="E67" s="158">
        <v>35.03</v>
      </c>
      <c r="F67" s="158"/>
      <c r="G67" s="158">
        <v>66.099999999999994</v>
      </c>
      <c r="H67" s="268">
        <v>0.31</v>
      </c>
      <c r="I67" s="268">
        <v>24</v>
      </c>
      <c r="J67" s="157">
        <v>15.74</v>
      </c>
      <c r="K67" s="267">
        <v>6604.37</v>
      </c>
      <c r="L67" s="266"/>
      <c r="M67" s="5">
        <f t="shared" si="9"/>
        <v>35.03</v>
      </c>
      <c r="N67" s="5">
        <f t="shared" si="10"/>
        <v>66.099999999999994</v>
      </c>
      <c r="O67" s="150">
        <f t="shared" si="11"/>
        <v>141.18</v>
      </c>
      <c r="P67" s="149">
        <f t="shared" si="12"/>
        <v>3397.9099999999994</v>
      </c>
      <c r="Q67" s="149">
        <f t="shared" si="13"/>
        <v>6411.6999999999989</v>
      </c>
      <c r="R67" s="149">
        <f t="shared" si="14"/>
        <v>1526.7799999999997</v>
      </c>
      <c r="S67" s="149">
        <f t="shared" si="15"/>
        <v>3884.849999999999</v>
      </c>
      <c r="T67" s="149">
        <f t="shared" si="16"/>
        <v>13694.459999999997</v>
      </c>
      <c r="U67" s="148">
        <f t="shared" si="17"/>
        <v>6.4062388999999991</v>
      </c>
    </row>
    <row r="68" spans="1:21" ht="21.6" customHeight="1" thickBot="1" x14ac:dyDescent="0.25">
      <c r="A68" s="156"/>
      <c r="B68" s="168" t="s">
        <v>177</v>
      </c>
      <c r="C68" s="154"/>
      <c r="D68" s="153"/>
      <c r="E68" s="152">
        <v>36.04</v>
      </c>
      <c r="F68" s="152"/>
      <c r="G68" s="152">
        <v>74.5</v>
      </c>
      <c r="H68" s="265">
        <v>1.53</v>
      </c>
      <c r="I68" s="265">
        <v>24.05</v>
      </c>
      <c r="J68" s="151"/>
      <c r="K68" s="264">
        <v>6279.74</v>
      </c>
      <c r="L68" s="263"/>
      <c r="M68" s="5">
        <f t="shared" si="9"/>
        <v>36.04</v>
      </c>
      <c r="N68" s="5">
        <f t="shared" si="10"/>
        <v>74.5</v>
      </c>
      <c r="O68" s="150">
        <f t="shared" si="11"/>
        <v>136.12</v>
      </c>
      <c r="P68" s="149">
        <f t="shared" si="12"/>
        <v>3495.88</v>
      </c>
      <c r="Q68" s="149">
        <f t="shared" si="13"/>
        <v>7226.4999999999991</v>
      </c>
      <c r="R68" s="149">
        <f t="shared" si="14"/>
        <v>0</v>
      </c>
      <c r="S68" s="149">
        <f t="shared" si="15"/>
        <v>2481.2600000000002</v>
      </c>
      <c r="T68" s="149">
        <f t="shared" si="16"/>
        <v>13203.64</v>
      </c>
      <c r="U68" s="148">
        <f t="shared" si="17"/>
        <v>6.0913477999999994</v>
      </c>
    </row>
    <row r="69" spans="1:21" ht="21.6" customHeight="1" x14ac:dyDescent="0.2">
      <c r="A69" s="156"/>
      <c r="B69" s="167" t="s">
        <v>176</v>
      </c>
      <c r="C69" s="166"/>
      <c r="D69" s="165"/>
      <c r="E69" s="164">
        <v>59.76</v>
      </c>
      <c r="F69" s="164"/>
      <c r="G69" s="164">
        <v>142.93</v>
      </c>
      <c r="H69" s="271">
        <v>1.52</v>
      </c>
      <c r="I69" s="271">
        <v>16.100000000000001</v>
      </c>
      <c r="J69" s="163">
        <v>12.97</v>
      </c>
      <c r="K69" s="270">
        <v>11376.91</v>
      </c>
      <c r="L69" s="269"/>
      <c r="M69" s="5">
        <f t="shared" si="9"/>
        <v>59.76</v>
      </c>
      <c r="N69" s="5">
        <f t="shared" si="10"/>
        <v>142.93</v>
      </c>
      <c r="O69" s="150">
        <f t="shared" si="11"/>
        <v>233.28</v>
      </c>
      <c r="P69" s="149">
        <f t="shared" si="12"/>
        <v>5796.7199999999993</v>
      </c>
      <c r="Q69" s="149">
        <f t="shared" si="13"/>
        <v>13864.21</v>
      </c>
      <c r="R69" s="149">
        <f t="shared" si="14"/>
        <v>1258.0900000000001</v>
      </c>
      <c r="S69" s="149">
        <f t="shared" si="15"/>
        <v>2967.23</v>
      </c>
      <c r="T69" s="149">
        <f t="shared" si="16"/>
        <v>22628.16</v>
      </c>
      <c r="U69" s="148">
        <f t="shared" si="17"/>
        <v>11.0356027</v>
      </c>
    </row>
    <row r="70" spans="1:21" ht="21.6" customHeight="1" x14ac:dyDescent="0.2">
      <c r="A70" s="156"/>
      <c r="B70" s="162" t="s">
        <v>175</v>
      </c>
      <c r="C70" s="160"/>
      <c r="D70" s="159"/>
      <c r="E70" s="158">
        <v>15.86</v>
      </c>
      <c r="F70" s="158"/>
      <c r="G70" s="158">
        <v>21.61</v>
      </c>
      <c r="H70" s="268"/>
      <c r="I70" s="268">
        <v>45.6</v>
      </c>
      <c r="J70" s="157">
        <v>15.24</v>
      </c>
      <c r="K70" s="267">
        <v>2124.04</v>
      </c>
      <c r="L70" s="266"/>
      <c r="M70" s="5">
        <f t="shared" si="9"/>
        <v>15.86</v>
      </c>
      <c r="N70" s="5">
        <f t="shared" si="10"/>
        <v>21.61</v>
      </c>
      <c r="O70" s="150">
        <f t="shared" si="11"/>
        <v>98.309999999999988</v>
      </c>
      <c r="P70" s="149">
        <f t="shared" si="12"/>
        <v>1538.4199999999998</v>
      </c>
      <c r="Q70" s="149">
        <f t="shared" si="13"/>
        <v>2096.17</v>
      </c>
      <c r="R70" s="149">
        <f t="shared" si="14"/>
        <v>1478.28</v>
      </c>
      <c r="S70" s="149">
        <f t="shared" si="15"/>
        <v>5901.4800000000005</v>
      </c>
      <c r="T70" s="149">
        <f t="shared" si="16"/>
        <v>9536.07</v>
      </c>
      <c r="U70" s="148">
        <f t="shared" si="17"/>
        <v>2.0603188000000001</v>
      </c>
    </row>
    <row r="71" spans="1:21" ht="21.6" customHeight="1" x14ac:dyDescent="0.2">
      <c r="A71" s="156"/>
      <c r="B71" s="161" t="s">
        <v>174</v>
      </c>
      <c r="C71" s="160"/>
      <c r="D71" s="159"/>
      <c r="E71" s="158">
        <v>33.299999999999997</v>
      </c>
      <c r="F71" s="158"/>
      <c r="G71" s="158">
        <v>36.64</v>
      </c>
      <c r="H71" s="268">
        <v>0.63</v>
      </c>
      <c r="I71" s="268">
        <v>45.03</v>
      </c>
      <c r="J71" s="157">
        <v>14.38</v>
      </c>
      <c r="K71" s="267">
        <v>4839.51</v>
      </c>
      <c r="L71" s="266"/>
      <c r="M71" s="5">
        <f t="shared" si="9"/>
        <v>33.299999999999997</v>
      </c>
      <c r="N71" s="5">
        <f t="shared" si="10"/>
        <v>36.64</v>
      </c>
      <c r="O71" s="150">
        <f t="shared" si="11"/>
        <v>129.97999999999999</v>
      </c>
      <c r="P71" s="149">
        <f t="shared" si="12"/>
        <v>3230.0999999999995</v>
      </c>
      <c r="Q71" s="149">
        <f t="shared" si="13"/>
        <v>3554.0799999999995</v>
      </c>
      <c r="R71" s="149">
        <f t="shared" si="14"/>
        <v>1394.86</v>
      </c>
      <c r="S71" s="149">
        <f t="shared" si="15"/>
        <v>5823.88</v>
      </c>
      <c r="T71" s="149">
        <f t="shared" si="16"/>
        <v>12608.059999999998</v>
      </c>
      <c r="U71" s="148">
        <f t="shared" si="17"/>
        <v>4.6943247000000001</v>
      </c>
    </row>
    <row r="72" spans="1:21" ht="21.6" customHeight="1" thickBot="1" x14ac:dyDescent="0.25">
      <c r="A72" s="156"/>
      <c r="B72" s="155" t="s">
        <v>140</v>
      </c>
      <c r="C72" s="154"/>
      <c r="D72" s="153"/>
      <c r="E72" s="152">
        <v>46.05</v>
      </c>
      <c r="F72" s="152"/>
      <c r="G72" s="152">
        <v>64.3</v>
      </c>
      <c r="H72" s="265">
        <v>0.84</v>
      </c>
      <c r="I72" s="265">
        <v>58.15</v>
      </c>
      <c r="J72" s="151">
        <v>19.48</v>
      </c>
      <c r="K72" s="264">
        <v>7262.27</v>
      </c>
      <c r="L72" s="263"/>
      <c r="M72" s="5">
        <f t="shared" si="9"/>
        <v>46.05</v>
      </c>
      <c r="N72" s="5">
        <f t="shared" si="10"/>
        <v>64.3</v>
      </c>
      <c r="O72" s="150">
        <f t="shared" si="11"/>
        <v>188.82</v>
      </c>
      <c r="P72" s="149">
        <f t="shared" si="12"/>
        <v>4466.8499999999985</v>
      </c>
      <c r="Q72" s="149">
        <f t="shared" si="13"/>
        <v>6237.0999999999985</v>
      </c>
      <c r="R72" s="149">
        <f t="shared" si="14"/>
        <v>1889.56</v>
      </c>
      <c r="S72" s="149">
        <f t="shared" si="15"/>
        <v>7611.5899999999992</v>
      </c>
      <c r="T72" s="149">
        <f t="shared" si="16"/>
        <v>18315.539999999997</v>
      </c>
      <c r="U72" s="148">
        <f t="shared" si="17"/>
        <v>7.0444019000000004</v>
      </c>
    </row>
    <row r="73" spans="1:21" x14ac:dyDescent="0.2">
      <c r="A73" s="156"/>
      <c r="B73" s="235"/>
      <c r="G73" s="308"/>
    </row>
    <row r="74" spans="1:21" x14ac:dyDescent="0.2">
      <c r="A74" s="156"/>
      <c r="B74" s="235"/>
    </row>
    <row r="75" spans="1:21" x14ac:dyDescent="0.2">
      <c r="A75" s="156"/>
      <c r="B75" s="235"/>
    </row>
    <row r="76" spans="1:21" x14ac:dyDescent="0.2">
      <c r="A76" s="156"/>
      <c r="B76" s="235"/>
    </row>
    <row r="77" spans="1:21" x14ac:dyDescent="0.2">
      <c r="A77" s="156"/>
      <c r="B77" s="235"/>
    </row>
    <row r="78" spans="1:21" x14ac:dyDescent="0.2">
      <c r="A78" s="156"/>
      <c r="B78" s="235"/>
    </row>
    <row r="79" spans="1:21" x14ac:dyDescent="0.2">
      <c r="A79" s="156"/>
      <c r="B79" s="235"/>
    </row>
    <row r="80" spans="1:21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fitToHeight="3" orientation="portrait" r:id="rId1"/>
  <headerFooter>
    <oddFooter>&amp;R&amp;&amp;[Path]&amp;F    &amp;A    &amp;P of &amp;N</oddFooter>
  </headerFooter>
  <rowBreaks count="2" manualBreakCount="2">
    <brk id="28" max="16383" man="1"/>
    <brk id="52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557A-0DCC-47B3-AC54-38C5CD656C51}">
  <dimension ref="A1:BL969"/>
  <sheetViews>
    <sheetView topLeftCell="AO902" zoomScale="50" zoomScaleNormal="50" zoomScaleSheetLayoutView="25" zoomScalePageLayoutView="55" workbookViewId="0">
      <selection activeCell="AZ965" sqref="AZ965:AZ968"/>
    </sheetView>
  </sheetViews>
  <sheetFormatPr defaultRowHeight="15" x14ac:dyDescent="0.2"/>
  <cols>
    <col min="1" max="1" width="11.85546875" style="5" customWidth="1"/>
    <col min="2" max="2" width="16.42578125" style="8" customWidth="1"/>
    <col min="3" max="3" width="9" style="5" customWidth="1"/>
    <col min="4" max="4" width="12.7109375" style="141" customWidth="1"/>
    <col min="5" max="7" width="12.7109375" style="150" customWidth="1"/>
    <col min="8" max="8" width="11.7109375" style="135" customWidth="1"/>
    <col min="9" max="11" width="10.7109375" style="5" customWidth="1"/>
    <col min="12" max="12" width="4.28515625" style="5" customWidth="1"/>
    <col min="13" max="13" width="25.7109375" style="7" customWidth="1"/>
    <col min="14" max="14" width="4.28515625" style="5" customWidth="1"/>
    <col min="15" max="15" width="25.7109375" style="7" customWidth="1"/>
    <col min="16" max="16" width="4.28515625" style="5" customWidth="1"/>
    <col min="17" max="17" width="25.7109375" style="7" customWidth="1"/>
    <col min="18" max="18" width="4.28515625" style="5" customWidth="1"/>
    <col min="19" max="19" width="22.7109375" style="7" customWidth="1"/>
    <col min="20" max="20" width="4.28515625" style="5" customWidth="1"/>
    <col min="21" max="21" width="22.7109375" style="7" customWidth="1"/>
    <col min="22" max="22" width="4.28515625" style="5" customWidth="1"/>
    <col min="23" max="23" width="22.7109375" style="7" customWidth="1"/>
    <col min="24" max="24" width="4.28515625" style="5" customWidth="1"/>
    <col min="25" max="25" width="14.7109375" style="7" customWidth="1"/>
    <col min="26" max="26" width="5.28515625" style="5" bestFit="1" customWidth="1"/>
    <col min="27" max="27" width="10.7109375" style="7" customWidth="1"/>
    <col min="28" max="28" width="5.28515625" style="7" customWidth="1"/>
    <col min="29" max="29" width="6.5703125" style="7" customWidth="1"/>
    <col min="30" max="30" width="8.140625" style="5" customWidth="1"/>
    <col min="31" max="31" width="6.42578125" style="7" customWidth="1"/>
    <col min="32" max="32" width="42.140625" style="7" customWidth="1"/>
    <col min="33" max="33" width="20.140625" style="7" customWidth="1"/>
    <col min="34" max="34" width="11.42578125" style="5" customWidth="1"/>
    <col min="35" max="35" width="12.140625" style="5" customWidth="1"/>
    <col min="36" max="36" width="12.7109375" style="5" customWidth="1"/>
    <col min="37" max="37" width="24.28515625" style="5" customWidth="1"/>
    <col min="38" max="51" width="13.7109375" style="5" customWidth="1"/>
    <col min="52" max="56" width="13.85546875" style="5" customWidth="1"/>
    <col min="57" max="57" width="20.42578125" style="5" customWidth="1"/>
    <col min="58" max="16384" width="9.140625" style="5"/>
  </cols>
  <sheetData>
    <row r="1" spans="1:64" ht="31.9" customHeight="1" x14ac:dyDescent="0.4">
      <c r="A1" s="147">
        <v>2016</v>
      </c>
      <c r="B1" s="147" t="s">
        <v>266</v>
      </c>
      <c r="C1" s="145" t="s">
        <v>265</v>
      </c>
      <c r="D1" s="257"/>
      <c r="E1" s="233" t="s">
        <v>264</v>
      </c>
    </row>
    <row r="2" spans="1:64" ht="22.15" customHeight="1" x14ac:dyDescent="0.25">
      <c r="B2" s="144" t="s">
        <v>263</v>
      </c>
      <c r="G2" s="232" t="s">
        <v>262</v>
      </c>
      <c r="H2" s="143" t="s">
        <v>1775</v>
      </c>
      <c r="I2" s="131"/>
      <c r="J2" s="131"/>
      <c r="K2" s="131"/>
      <c r="L2" s="131"/>
      <c r="M2" s="142"/>
      <c r="N2" s="131"/>
      <c r="O2" s="142"/>
      <c r="P2" s="131"/>
    </row>
    <row r="3" spans="1:64" ht="6.6" customHeight="1" x14ac:dyDescent="0.3">
      <c r="B3" s="141"/>
      <c r="AF3" s="129"/>
      <c r="AG3" s="129"/>
      <c r="AH3" s="140"/>
      <c r="AI3" s="129"/>
      <c r="AJ3" s="129"/>
      <c r="AK3" s="129"/>
      <c r="AL3" s="129"/>
    </row>
    <row r="4" spans="1:64" ht="22.15" customHeight="1" thickBot="1" x14ac:dyDescent="0.3">
      <c r="B4" s="134" t="s">
        <v>260</v>
      </c>
      <c r="C4" s="382">
        <v>42625</v>
      </c>
      <c r="D4" s="383"/>
      <c r="G4" s="230"/>
      <c r="H4" s="134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</row>
    <row r="5" spans="1:64" ht="22.15" customHeight="1" thickTop="1" x14ac:dyDescent="0.3">
      <c r="B5" s="134" t="s">
        <v>258</v>
      </c>
      <c r="C5" s="137">
        <v>256</v>
      </c>
      <c r="D5" s="256"/>
      <c r="E5" s="230"/>
      <c r="F5" s="230"/>
      <c r="G5" s="230"/>
      <c r="H5" s="387" t="s">
        <v>381</v>
      </c>
      <c r="I5" s="428"/>
      <c r="J5" s="428"/>
      <c r="K5" s="428"/>
      <c r="L5" s="428"/>
      <c r="M5" s="429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O5" s="128"/>
      <c r="AP5" s="128"/>
      <c r="BG5" s="5">
        <v>1</v>
      </c>
      <c r="BH5" s="5" t="s">
        <v>4</v>
      </c>
      <c r="BI5" s="5">
        <v>1</v>
      </c>
    </row>
    <row r="6" spans="1:64" ht="22.15" customHeight="1" x14ac:dyDescent="0.35">
      <c r="B6" s="134" t="s">
        <v>256</v>
      </c>
      <c r="C6" s="135" t="s">
        <v>1774</v>
      </c>
      <c r="H6" s="404" t="s">
        <v>254</v>
      </c>
      <c r="I6" s="430"/>
      <c r="J6" s="430"/>
      <c r="K6" s="430"/>
      <c r="L6" s="430"/>
      <c r="M6" s="431"/>
      <c r="N6" s="130"/>
      <c r="O6" s="313" t="s">
        <v>1773</v>
      </c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O6" s="128"/>
      <c r="AP6" s="128"/>
    </row>
    <row r="7" spans="1:64" ht="22.15" customHeight="1" thickBot="1" x14ac:dyDescent="0.35">
      <c r="B7" s="134" t="s">
        <v>253</v>
      </c>
      <c r="C7" s="133" t="s">
        <v>1772</v>
      </c>
      <c r="D7" s="255"/>
      <c r="E7" s="229"/>
      <c r="F7" s="229"/>
      <c r="H7" s="407" t="s">
        <v>378</v>
      </c>
      <c r="I7" s="432"/>
      <c r="J7" s="432"/>
      <c r="K7" s="432"/>
      <c r="L7" s="432"/>
      <c r="M7" s="433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O7" s="128"/>
      <c r="AP7" s="128"/>
    </row>
    <row r="8" spans="1:64" ht="11.45" customHeight="1" thickTop="1" thickBot="1" x14ac:dyDescent="0.35">
      <c r="B8" s="129"/>
      <c r="AM8" s="128"/>
      <c r="AN8" s="128"/>
    </row>
    <row r="9" spans="1:64" ht="90.6" customHeight="1" thickBot="1" x14ac:dyDescent="0.35">
      <c r="B9" s="113" t="s">
        <v>173</v>
      </c>
      <c r="C9" s="103" t="s">
        <v>172</v>
      </c>
      <c r="D9" s="108" t="s">
        <v>171</v>
      </c>
      <c r="E9" s="211" t="s">
        <v>170</v>
      </c>
      <c r="F9" s="210"/>
      <c r="G9" s="209"/>
      <c r="H9" s="109" t="s">
        <v>169</v>
      </c>
      <c r="I9" s="108" t="s">
        <v>96</v>
      </c>
      <c r="J9" s="108" t="s">
        <v>168</v>
      </c>
      <c r="K9" s="108" t="s">
        <v>97</v>
      </c>
      <c r="L9" s="365" t="s">
        <v>167</v>
      </c>
      <c r="M9" s="366"/>
      <c r="N9" s="365" t="s">
        <v>166</v>
      </c>
      <c r="O9" s="366"/>
      <c r="P9" s="365" t="s">
        <v>166</v>
      </c>
      <c r="Q9" s="367"/>
      <c r="R9" s="365" t="s">
        <v>166</v>
      </c>
      <c r="S9" s="367"/>
      <c r="T9" s="365" t="s">
        <v>166</v>
      </c>
      <c r="U9" s="367"/>
      <c r="V9" s="365" t="s">
        <v>166</v>
      </c>
      <c r="W9" s="367"/>
      <c r="X9" s="365" t="s">
        <v>166</v>
      </c>
      <c r="Y9" s="367"/>
      <c r="Z9" s="365" t="s">
        <v>166</v>
      </c>
      <c r="AA9" s="367"/>
      <c r="AB9" s="311"/>
      <c r="AC9" s="311"/>
      <c r="AD9" s="368" t="s">
        <v>165</v>
      </c>
      <c r="AE9" s="367"/>
      <c r="AF9" s="109" t="s">
        <v>164</v>
      </c>
      <c r="AG9" s="109" t="s">
        <v>163</v>
      </c>
      <c r="AH9" s="108" t="s">
        <v>162</v>
      </c>
      <c r="AI9" s="108" t="s">
        <v>161</v>
      </c>
      <c r="AJ9" s="107" t="s">
        <v>160</v>
      </c>
      <c r="AK9" s="106"/>
      <c r="AL9" s="120" t="s">
        <v>159</v>
      </c>
      <c r="AM9" s="103" t="s">
        <v>158</v>
      </c>
      <c r="AN9" s="102" t="s">
        <v>157</v>
      </c>
      <c r="AO9" s="104" t="s">
        <v>156</v>
      </c>
      <c r="AP9" s="103" t="s">
        <v>155</v>
      </c>
      <c r="AQ9" s="102" t="s">
        <v>154</v>
      </c>
      <c r="AR9" s="104" t="s">
        <v>153</v>
      </c>
      <c r="AS9" s="103" t="s">
        <v>152</v>
      </c>
      <c r="AT9" s="105" t="s">
        <v>151</v>
      </c>
      <c r="AU9" s="104" t="s">
        <v>150</v>
      </c>
      <c r="AV9" s="103" t="s">
        <v>149</v>
      </c>
      <c r="AW9" s="102" t="s">
        <v>148</v>
      </c>
      <c r="AX9" s="104" t="s">
        <v>147</v>
      </c>
      <c r="AY9" s="103" t="s">
        <v>146</v>
      </c>
      <c r="AZ9" s="102" t="s">
        <v>145</v>
      </c>
      <c r="BA9" s="101" t="s">
        <v>144</v>
      </c>
      <c r="BB9" s="100" t="s">
        <v>143</v>
      </c>
      <c r="BC9" s="100" t="s">
        <v>142</v>
      </c>
      <c r="BD9" s="99" t="s">
        <v>141</v>
      </c>
    </row>
    <row r="10" spans="1:64" ht="54.6" customHeight="1" thickBot="1" x14ac:dyDescent="0.3">
      <c r="B10" s="98" t="s">
        <v>250</v>
      </c>
      <c r="C10" s="97"/>
      <c r="D10" s="208">
        <v>258</v>
      </c>
      <c r="E10" s="425">
        <v>6454.6</v>
      </c>
      <c r="F10" s="426"/>
      <c r="G10" s="427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207"/>
      <c r="AB10" s="310"/>
      <c r="AC10" s="310"/>
      <c r="AD10" s="90" t="s">
        <v>138</v>
      </c>
      <c r="AE10" s="88"/>
      <c r="AF10" s="88"/>
      <c r="AG10" s="88"/>
      <c r="AH10" s="87"/>
      <c r="AI10" s="87"/>
      <c r="AJ10" s="203"/>
      <c r="AK10" s="66" t="s">
        <v>137</v>
      </c>
      <c r="AL10" s="119">
        <f t="shared" ref="AL10:BD10" si="0">SUM(AL12:AL23)</f>
        <v>34</v>
      </c>
      <c r="AM10" s="84">
        <f t="shared" si="0"/>
        <v>12</v>
      </c>
      <c r="AN10" s="83">
        <f t="shared" si="0"/>
        <v>0</v>
      </c>
      <c r="AO10" s="85">
        <f t="shared" si="0"/>
        <v>0</v>
      </c>
      <c r="AP10" s="84">
        <f t="shared" si="0"/>
        <v>0</v>
      </c>
      <c r="AQ10" s="83">
        <f t="shared" si="0"/>
        <v>0</v>
      </c>
      <c r="AR10" s="85">
        <f t="shared" si="0"/>
        <v>0</v>
      </c>
      <c r="AS10" s="84">
        <f t="shared" si="0"/>
        <v>0</v>
      </c>
      <c r="AT10" s="83">
        <f t="shared" si="0"/>
        <v>0</v>
      </c>
      <c r="AU10" s="85">
        <f t="shared" si="0"/>
        <v>12</v>
      </c>
      <c r="AV10" s="84">
        <f t="shared" si="0"/>
        <v>2</v>
      </c>
      <c r="AW10" s="83">
        <f t="shared" si="0"/>
        <v>0</v>
      </c>
      <c r="AX10" s="85">
        <f t="shared" si="0"/>
        <v>9</v>
      </c>
      <c r="AY10" s="84">
        <f t="shared" si="0"/>
        <v>3</v>
      </c>
      <c r="AZ10" s="83">
        <f t="shared" si="0"/>
        <v>0</v>
      </c>
      <c r="BA10" s="82">
        <f t="shared" si="0"/>
        <v>0</v>
      </c>
      <c r="BB10" s="81">
        <f t="shared" si="0"/>
        <v>0</v>
      </c>
      <c r="BC10" s="81">
        <f t="shared" si="0"/>
        <v>0</v>
      </c>
      <c r="BD10" s="80">
        <f t="shared" si="0"/>
        <v>0</v>
      </c>
      <c r="BE10" s="79" t="s">
        <v>136</v>
      </c>
      <c r="BH10" s="5">
        <f>SUM(AL10:AN10)/$BG$5</f>
        <v>46</v>
      </c>
      <c r="BI10" s="5">
        <f>SUM(AO10:AQ10,BA10)/$BG$5</f>
        <v>0</v>
      </c>
      <c r="BJ10" s="5">
        <f>SUM(AR10:AT10,BB10)/$BG$5</f>
        <v>0</v>
      </c>
      <c r="BK10" s="5">
        <f>SUM(AU10:AW10,BC10)/$BG$5</f>
        <v>14</v>
      </c>
      <c r="BL10" s="5">
        <f>SUM(AX10:AZ10,BD10)/$BG$5</f>
        <v>12</v>
      </c>
    </row>
    <row r="11" spans="1:64" ht="54.6" customHeight="1" thickBot="1" x14ac:dyDescent="0.3">
      <c r="B11" s="78"/>
      <c r="C11" s="77"/>
      <c r="D11" s="206"/>
      <c r="E11" s="205"/>
      <c r="F11" s="205"/>
      <c r="G11" s="204"/>
      <c r="H11" s="73"/>
      <c r="I11" s="70"/>
      <c r="J11" s="70"/>
      <c r="K11" s="72"/>
      <c r="L11" s="70"/>
      <c r="M11" s="69"/>
      <c r="N11" s="70"/>
      <c r="O11" s="69"/>
      <c r="P11" s="70"/>
      <c r="Q11" s="69"/>
      <c r="R11" s="70"/>
      <c r="S11" s="69"/>
      <c r="T11" s="70"/>
      <c r="U11" s="69"/>
      <c r="V11" s="70"/>
      <c r="W11" s="69"/>
      <c r="X11" s="70"/>
      <c r="Y11" s="69"/>
      <c r="Z11" s="70"/>
      <c r="AA11" s="69"/>
      <c r="AB11" s="69"/>
      <c r="AC11" s="69"/>
      <c r="AD11" s="71"/>
      <c r="AE11" s="69"/>
      <c r="AF11" s="69"/>
      <c r="AG11" s="69"/>
      <c r="AH11" s="68"/>
      <c r="AI11" s="68"/>
      <c r="AJ11" s="203"/>
      <c r="AK11" s="66" t="s">
        <v>135</v>
      </c>
      <c r="AL11" s="65">
        <f t="shared" ref="AL11:BD11" si="1">AL10/3</f>
        <v>11.333333333333334</v>
      </c>
      <c r="AM11" s="64">
        <f t="shared" si="1"/>
        <v>4</v>
      </c>
      <c r="AN11" s="63">
        <f t="shared" si="1"/>
        <v>0</v>
      </c>
      <c r="AO11" s="65">
        <f t="shared" si="1"/>
        <v>0</v>
      </c>
      <c r="AP11" s="64">
        <f t="shared" si="1"/>
        <v>0</v>
      </c>
      <c r="AQ11" s="63">
        <f t="shared" si="1"/>
        <v>0</v>
      </c>
      <c r="AR11" s="65">
        <f t="shared" si="1"/>
        <v>0</v>
      </c>
      <c r="AS11" s="64">
        <f t="shared" si="1"/>
        <v>0</v>
      </c>
      <c r="AT11" s="63">
        <f t="shared" si="1"/>
        <v>0</v>
      </c>
      <c r="AU11" s="65">
        <f t="shared" si="1"/>
        <v>4</v>
      </c>
      <c r="AV11" s="64">
        <f t="shared" si="1"/>
        <v>0.66666666666666663</v>
      </c>
      <c r="AW11" s="63">
        <f t="shared" si="1"/>
        <v>0</v>
      </c>
      <c r="AX11" s="65">
        <f t="shared" si="1"/>
        <v>3</v>
      </c>
      <c r="AY11" s="64">
        <f t="shared" si="1"/>
        <v>1</v>
      </c>
      <c r="AZ11" s="63">
        <f t="shared" si="1"/>
        <v>0</v>
      </c>
      <c r="BA11" s="62">
        <f t="shared" si="1"/>
        <v>0</v>
      </c>
      <c r="BB11" s="61">
        <f t="shared" si="1"/>
        <v>0</v>
      </c>
      <c r="BC11" s="61">
        <f t="shared" si="1"/>
        <v>0</v>
      </c>
      <c r="BD11" s="60">
        <f t="shared" si="1"/>
        <v>0</v>
      </c>
      <c r="BE11" s="59" t="s">
        <v>134</v>
      </c>
    </row>
    <row r="12" spans="1:64" ht="28.15" customHeight="1" x14ac:dyDescent="0.2">
      <c r="B12" s="30"/>
      <c r="C12" s="338">
        <v>1</v>
      </c>
      <c r="D12" s="212"/>
      <c r="E12" s="223"/>
      <c r="F12" s="223"/>
      <c r="G12" s="222"/>
      <c r="H12" s="358" t="s">
        <v>133</v>
      </c>
      <c r="I12" s="390">
        <v>125</v>
      </c>
      <c r="J12" s="390">
        <v>29</v>
      </c>
      <c r="K12" s="390">
        <v>8</v>
      </c>
      <c r="L12" s="42" t="s">
        <v>131</v>
      </c>
      <c r="M12" s="43" t="s">
        <v>1442</v>
      </c>
      <c r="N12" s="42" t="s">
        <v>129</v>
      </c>
      <c r="O12" s="43" t="s">
        <v>179</v>
      </c>
      <c r="P12" s="42" t="s">
        <v>128</v>
      </c>
      <c r="Q12" s="43" t="s">
        <v>457</v>
      </c>
      <c r="R12" s="42" t="s">
        <v>127</v>
      </c>
      <c r="S12" s="43" t="s">
        <v>469</v>
      </c>
      <c r="T12" s="42" t="s">
        <v>126</v>
      </c>
      <c r="U12" s="43" t="s">
        <v>179</v>
      </c>
      <c r="V12" s="42" t="s">
        <v>125</v>
      </c>
      <c r="W12" s="43" t="s">
        <v>496</v>
      </c>
      <c r="X12" s="42" t="s">
        <v>124</v>
      </c>
      <c r="Y12" s="43"/>
      <c r="Z12" s="42" t="s">
        <v>123</v>
      </c>
      <c r="AA12" s="43"/>
      <c r="AB12" s="43"/>
      <c r="AC12" s="43"/>
      <c r="AD12" s="196"/>
      <c r="AE12" s="43"/>
      <c r="AF12" s="196" t="s">
        <v>1771</v>
      </c>
      <c r="AG12" s="58"/>
      <c r="AH12" s="421"/>
      <c r="AI12" s="421"/>
      <c r="AJ12" s="38"/>
      <c r="AK12" s="9"/>
      <c r="AL12" s="401">
        <f>SUMPRODUCT(LEN($M12:$AA15)-LEN(SUBSTITUTE($M12:$AA15,"A", "")))</f>
        <v>34</v>
      </c>
      <c r="AM12" s="352">
        <f>SUMPRODUCT(LEN($AF12:$AF15)-LEN(SUBSTITUTE($AF12:$AF15,"A", "")))</f>
        <v>12</v>
      </c>
      <c r="AN12" s="335">
        <f>SUMPRODUCT(LEN($AE12:$AE15)-LEN(SUBSTITUTE($AE12:$AE15,"A", "")))</f>
        <v>0</v>
      </c>
      <c r="AO12" s="349">
        <f>SUMPRODUCT(LEN($M12:$AA15)-LEN(SUBSTITUTE($M12:$AA15,"S", "")))</f>
        <v>0</v>
      </c>
      <c r="AP12" s="352">
        <f>SUMPRODUCT(LEN($AF12:$AF15)-LEN(SUBSTITUTE($AF12:$AF15,"S", "")))</f>
        <v>0</v>
      </c>
      <c r="AQ12" s="335">
        <f>SUMPRODUCT(LEN($AE12:$AE15)-LEN(SUBSTITUTE($AE12:$AE15,"S", "")))</f>
        <v>0</v>
      </c>
      <c r="AR12" s="349">
        <f>SUMPRODUCT(LEN($M12:$AA15)-LEN(SUBSTITUTE($M12:$AA15,"F", "")))</f>
        <v>0</v>
      </c>
      <c r="AS12" s="352">
        <f>SUMPRODUCT(LEN($AF12:$AF15)-LEN(SUBSTITUTE($AF12:$AF15,"F", "")))</f>
        <v>0</v>
      </c>
      <c r="AT12" s="335">
        <f>SUMPRODUCT(LEN($AE12:$AE15)-LEN(SUBSTITUTE($AE12:$AE15,"F", "")))</f>
        <v>0</v>
      </c>
      <c r="AU12" s="349">
        <f>SUMPRODUCT(LEN($M12:$AA15)-LEN(SUBSTITUTE($M12:$AA15,"G", "")))</f>
        <v>12</v>
      </c>
      <c r="AV12" s="352">
        <f>SUMPRODUCT(LEN($AF12:$AF15)-LEN(SUBSTITUTE($AF12:$AF15,"G", "")))</f>
        <v>2</v>
      </c>
      <c r="AW12" s="335">
        <f>SUMPRODUCT(LEN($AE12:$AE15)-LEN(SUBSTITUTE($AE12:$AE15,"G", "")))</f>
        <v>0</v>
      </c>
      <c r="AX12" s="349">
        <f>SUMPRODUCT(LEN($L12:$AA15)-LEN(SUBSTITUTE($L12:$AA15,"M", "")))</f>
        <v>9</v>
      </c>
      <c r="AY12" s="362">
        <f>SUMPRODUCT(LEN($AF12:$AF15)-LEN(SUBSTITUTE($AF12:$AF15,"M", "")))</f>
        <v>3</v>
      </c>
      <c r="AZ12" s="335">
        <f>SUMPRODUCT(LEN($AE12:$AE15)-LEN(SUBSTITUTE($AE12:$AE15,"M", "")))</f>
        <v>0</v>
      </c>
      <c r="BA12" s="416">
        <f>SUMPRODUCT(LEN($AG12:$AG15)-LEN(SUBSTITUTE($AG12:$AG15,"S", "")))</f>
        <v>0</v>
      </c>
      <c r="BB12" s="410">
        <f>SUMPRODUCT(LEN($AG12:$AG15)-LEN(SUBSTITUTE($AG12:$AG15,"F", "")))</f>
        <v>0</v>
      </c>
      <c r="BC12" s="410">
        <f>SUMPRODUCT(LEN($AG12:$AG15)-LEN(SUBSTITUTE($AG12:$AG15,"G", "")))</f>
        <v>0</v>
      </c>
      <c r="BD12" s="413">
        <f>SUMPRODUCT(LEN($AG12:$AG15)-LEN(SUBSTITUTE($AG12:$AG15,"M", "")))</f>
        <v>0</v>
      </c>
    </row>
    <row r="13" spans="1:64" ht="28.15" customHeight="1" thickBot="1" x14ac:dyDescent="0.25">
      <c r="B13" s="30"/>
      <c r="C13" s="339"/>
      <c r="D13" s="221"/>
      <c r="E13" s="220"/>
      <c r="F13" s="220"/>
      <c r="G13" s="219"/>
      <c r="H13" s="359"/>
      <c r="I13" s="391"/>
      <c r="J13" s="391"/>
      <c r="K13" s="391"/>
      <c r="L13" s="33" t="s">
        <v>122</v>
      </c>
      <c r="M13" s="55" t="s">
        <v>357</v>
      </c>
      <c r="N13" s="33" t="s">
        <v>121</v>
      </c>
      <c r="O13" s="55" t="s">
        <v>1706</v>
      </c>
      <c r="P13" s="33" t="s">
        <v>120</v>
      </c>
      <c r="Q13" s="55" t="s">
        <v>1267</v>
      </c>
      <c r="R13" s="33" t="s">
        <v>119</v>
      </c>
      <c r="S13" s="55" t="s">
        <v>494</v>
      </c>
      <c r="T13" s="33" t="s">
        <v>118</v>
      </c>
      <c r="U13" s="55" t="s">
        <v>467</v>
      </c>
      <c r="V13" s="33" t="s">
        <v>117</v>
      </c>
      <c r="W13" s="55"/>
      <c r="X13" s="33" t="s">
        <v>116</v>
      </c>
      <c r="Y13" s="55"/>
      <c r="Z13" s="33" t="s">
        <v>115</v>
      </c>
      <c r="AA13" s="55"/>
      <c r="AB13" s="55"/>
      <c r="AC13" s="55"/>
      <c r="AD13" s="193"/>
      <c r="AE13" s="55"/>
      <c r="AF13" s="193" t="s">
        <v>179</v>
      </c>
      <c r="AG13" s="57"/>
      <c r="AH13" s="422"/>
      <c r="AI13" s="422"/>
      <c r="AJ13" s="21"/>
      <c r="AK13" s="9"/>
      <c r="AL13" s="402"/>
      <c r="AM13" s="353"/>
      <c r="AN13" s="336"/>
      <c r="AO13" s="350"/>
      <c r="AP13" s="353"/>
      <c r="AQ13" s="336"/>
      <c r="AR13" s="350"/>
      <c r="AS13" s="353"/>
      <c r="AT13" s="336"/>
      <c r="AU13" s="350"/>
      <c r="AV13" s="353"/>
      <c r="AW13" s="336"/>
      <c r="AX13" s="350"/>
      <c r="AY13" s="363"/>
      <c r="AZ13" s="336"/>
      <c r="BA13" s="417"/>
      <c r="BB13" s="411"/>
      <c r="BC13" s="411"/>
      <c r="BD13" s="414"/>
    </row>
    <row r="14" spans="1:64" ht="28.15" customHeight="1" x14ac:dyDescent="0.2">
      <c r="B14" s="30"/>
      <c r="C14" s="340"/>
      <c r="D14" s="218"/>
      <c r="E14" s="217"/>
      <c r="F14" s="217"/>
      <c r="G14" s="216"/>
      <c r="H14" s="360">
        <v>260</v>
      </c>
      <c r="I14" s="392"/>
      <c r="J14" s="392"/>
      <c r="K14" s="392"/>
      <c r="L14" s="25" t="s">
        <v>114</v>
      </c>
      <c r="M14" s="114" t="s">
        <v>1288</v>
      </c>
      <c r="N14" s="25" t="s">
        <v>112</v>
      </c>
      <c r="O14" s="114" t="s">
        <v>1269</v>
      </c>
      <c r="P14" s="25" t="s">
        <v>111</v>
      </c>
      <c r="Q14" s="114" t="s">
        <v>357</v>
      </c>
      <c r="R14" s="25" t="s">
        <v>110</v>
      </c>
      <c r="S14" s="114" t="s">
        <v>458</v>
      </c>
      <c r="T14" s="25" t="s">
        <v>109</v>
      </c>
      <c r="U14" s="114" t="s">
        <v>496</v>
      </c>
      <c r="V14" s="25" t="s">
        <v>108</v>
      </c>
      <c r="W14" s="114"/>
      <c r="X14" s="25" t="s">
        <v>107</v>
      </c>
      <c r="Y14" s="114"/>
      <c r="Z14" s="25" t="s">
        <v>106</v>
      </c>
      <c r="AA14" s="114"/>
      <c r="AB14" s="114"/>
      <c r="AC14" s="114"/>
      <c r="AD14" s="190"/>
      <c r="AE14" s="114"/>
      <c r="AF14" s="190" t="s">
        <v>679</v>
      </c>
      <c r="AG14" s="57"/>
      <c r="AH14" s="422"/>
      <c r="AI14" s="422"/>
      <c r="AJ14" s="21"/>
      <c r="AK14" s="9"/>
      <c r="AL14" s="402"/>
      <c r="AM14" s="353"/>
      <c r="AN14" s="336"/>
      <c r="AO14" s="350"/>
      <c r="AP14" s="353"/>
      <c r="AQ14" s="336"/>
      <c r="AR14" s="350"/>
      <c r="AS14" s="353"/>
      <c r="AT14" s="336"/>
      <c r="AU14" s="350"/>
      <c r="AV14" s="353"/>
      <c r="AW14" s="336"/>
      <c r="AX14" s="350"/>
      <c r="AY14" s="363"/>
      <c r="AZ14" s="336"/>
      <c r="BA14" s="417"/>
      <c r="BB14" s="411"/>
      <c r="BC14" s="411"/>
      <c r="BD14" s="414"/>
    </row>
    <row r="15" spans="1:64" ht="28.15" customHeight="1" thickBot="1" x14ac:dyDescent="0.25">
      <c r="B15" s="30"/>
      <c r="C15" s="355"/>
      <c r="D15" s="246"/>
      <c r="E15" s="254"/>
      <c r="F15" s="254"/>
      <c r="G15" s="253"/>
      <c r="H15" s="361"/>
      <c r="I15" s="393"/>
      <c r="J15" s="393"/>
      <c r="K15" s="393"/>
      <c r="L15" s="50" t="s">
        <v>105</v>
      </c>
      <c r="M15" s="51" t="s">
        <v>1288</v>
      </c>
      <c r="N15" s="50" t="s">
        <v>104</v>
      </c>
      <c r="O15" s="51" t="s">
        <v>1562</v>
      </c>
      <c r="P15" s="50" t="s">
        <v>103</v>
      </c>
      <c r="Q15" s="51" t="s">
        <v>1761</v>
      </c>
      <c r="R15" s="50" t="s">
        <v>102</v>
      </c>
      <c r="S15" s="51" t="s">
        <v>457</v>
      </c>
      <c r="T15" s="50">
        <v>20</v>
      </c>
      <c r="U15" s="51" t="s">
        <v>496</v>
      </c>
      <c r="V15" s="50" t="s">
        <v>101</v>
      </c>
      <c r="W15" s="51"/>
      <c r="X15" s="50" t="s">
        <v>100</v>
      </c>
      <c r="Y15" s="51"/>
      <c r="Z15" s="50" t="s">
        <v>99</v>
      </c>
      <c r="AA15" s="51"/>
      <c r="AB15" s="51"/>
      <c r="AC15" s="51"/>
      <c r="AD15" s="187"/>
      <c r="AE15" s="51"/>
      <c r="AF15" s="187"/>
      <c r="AG15" s="56"/>
      <c r="AH15" s="424"/>
      <c r="AI15" s="424"/>
      <c r="AJ15" s="47"/>
      <c r="AK15" s="9"/>
      <c r="AL15" s="403"/>
      <c r="AM15" s="354"/>
      <c r="AN15" s="337"/>
      <c r="AO15" s="351"/>
      <c r="AP15" s="354"/>
      <c r="AQ15" s="337"/>
      <c r="AR15" s="351"/>
      <c r="AS15" s="354"/>
      <c r="AT15" s="337"/>
      <c r="AU15" s="351"/>
      <c r="AV15" s="354"/>
      <c r="AW15" s="337"/>
      <c r="AX15" s="351"/>
      <c r="AY15" s="364"/>
      <c r="AZ15" s="337"/>
      <c r="BA15" s="418"/>
      <c r="BB15" s="412"/>
      <c r="BC15" s="412"/>
      <c r="BD15" s="415"/>
    </row>
    <row r="16" spans="1:64" ht="28.15" customHeight="1" x14ac:dyDescent="0.2">
      <c r="B16" s="30"/>
      <c r="C16" s="338">
        <v>2</v>
      </c>
      <c r="D16" s="212"/>
      <c r="E16" s="223"/>
      <c r="F16" s="223"/>
      <c r="G16" s="222"/>
      <c r="H16" s="358"/>
      <c r="I16" s="390"/>
      <c r="J16" s="390"/>
      <c r="K16" s="390"/>
      <c r="L16" s="42" t="s">
        <v>131</v>
      </c>
      <c r="M16" s="43"/>
      <c r="N16" s="42" t="s">
        <v>129</v>
      </c>
      <c r="O16" s="43"/>
      <c r="P16" s="42" t="s">
        <v>128</v>
      </c>
      <c r="Q16" s="43"/>
      <c r="R16" s="42" t="s">
        <v>127</v>
      </c>
      <c r="S16" s="43"/>
      <c r="T16" s="42" t="s">
        <v>126</v>
      </c>
      <c r="U16" s="43"/>
      <c r="V16" s="42" t="s">
        <v>125</v>
      </c>
      <c r="W16" s="43"/>
      <c r="X16" s="42" t="s">
        <v>124</v>
      </c>
      <c r="Y16" s="43"/>
      <c r="Z16" s="42" t="s">
        <v>123</v>
      </c>
      <c r="AA16" s="43"/>
      <c r="AB16" s="43"/>
      <c r="AC16" s="43"/>
      <c r="AD16" s="196"/>
      <c r="AE16" s="43"/>
      <c r="AF16" s="196"/>
      <c r="AG16" s="39"/>
      <c r="AH16" s="421"/>
      <c r="AI16" s="421"/>
      <c r="AJ16" s="38"/>
      <c r="AK16" s="9"/>
      <c r="AL16" s="401">
        <f>SUMPRODUCT(LEN($M16:$AA19)-LEN(SUBSTITUTE($M16:$AA19,"A", "")))</f>
        <v>0</v>
      </c>
      <c r="AM16" s="352">
        <f>SUMPRODUCT(LEN($AF16:$AF19)-LEN(SUBSTITUTE($AF16:$AF19,"A", "")))</f>
        <v>0</v>
      </c>
      <c r="AN16" s="335">
        <f>SUMPRODUCT(LEN($AE16:$AE19)-LEN(SUBSTITUTE($AE16:$AE19,"A", "")))</f>
        <v>0</v>
      </c>
      <c r="AO16" s="349">
        <f>SUMPRODUCT(LEN($M16:$AA19)-LEN(SUBSTITUTE($M16:$AA19,"S", "")))</f>
        <v>0</v>
      </c>
      <c r="AP16" s="352">
        <f>SUMPRODUCT(LEN($AF16:$AF19)-LEN(SUBSTITUTE($AF16:$AF19,"S", "")))</f>
        <v>0</v>
      </c>
      <c r="AQ16" s="335">
        <f>SUMPRODUCT(LEN($AE16:$AE19)-LEN(SUBSTITUTE($AE16:$AE19,"S", "")))</f>
        <v>0</v>
      </c>
      <c r="AR16" s="349">
        <f>SUMPRODUCT(LEN($M16:$AA19)-LEN(SUBSTITUTE($M16:$AA19,"F", "")))</f>
        <v>0</v>
      </c>
      <c r="AS16" s="352">
        <f>SUMPRODUCT(LEN($AF16:$AF19)-LEN(SUBSTITUTE($AF16:$AF19,"F", "")))</f>
        <v>0</v>
      </c>
      <c r="AT16" s="335">
        <f>SUMPRODUCT(LEN($AE16:$AE19)-LEN(SUBSTITUTE($AE16:$AE19,"F", "")))</f>
        <v>0</v>
      </c>
      <c r="AU16" s="349">
        <f>SUMPRODUCT(LEN($M16:$AA19)-LEN(SUBSTITUTE($M16:$AA19,"G", "")))</f>
        <v>0</v>
      </c>
      <c r="AV16" s="352">
        <f>SUMPRODUCT(LEN($AF16:$AF19)-LEN(SUBSTITUTE($AF16:$AF19,"G", "")))</f>
        <v>0</v>
      </c>
      <c r="AW16" s="335">
        <f>SUMPRODUCT(LEN($AE16:$AE19)-LEN(SUBSTITUTE($AE16:$AE19,"G", "")))</f>
        <v>0</v>
      </c>
      <c r="AX16" s="349">
        <f>SUMPRODUCT(LEN($L16:$AA19)-LEN(SUBSTITUTE($L16:$AA19,"M", "")))</f>
        <v>0</v>
      </c>
      <c r="AY16" s="362">
        <f>SUMPRODUCT(LEN($AF16:$AF19)-LEN(SUBSTITUTE($AF16:$AF19,"M", "")))</f>
        <v>0</v>
      </c>
      <c r="AZ16" s="335">
        <f>SUMPRODUCT(LEN($AE16:$AE19)-LEN(SUBSTITUTE($AE16:$AE19,"M", "")))</f>
        <v>0</v>
      </c>
      <c r="BA16" s="416">
        <f>SUMPRODUCT(LEN($AG16:$AG19)-LEN(SUBSTITUTE($AG16:$AG19,"S", "")))</f>
        <v>0</v>
      </c>
      <c r="BB16" s="410">
        <f>SUMPRODUCT(LEN($AG16:$AG19)-LEN(SUBSTITUTE($AG16:$AG19,"F", "")))</f>
        <v>0</v>
      </c>
      <c r="BC16" s="410">
        <f>SUMPRODUCT(LEN($AG16:$AG19)-LEN(SUBSTITUTE($AG16:$AG19,"G", "")))</f>
        <v>0</v>
      </c>
      <c r="BD16" s="413">
        <f>SUMPRODUCT(LEN($AG16:$AG19)-LEN(SUBSTITUTE($AG16:$AG19,"M", "")))</f>
        <v>0</v>
      </c>
    </row>
    <row r="17" spans="2:64" ht="28.15" customHeight="1" thickBot="1" x14ac:dyDescent="0.25">
      <c r="B17" s="30"/>
      <c r="C17" s="339"/>
      <c r="D17" s="221"/>
      <c r="E17" s="220"/>
      <c r="F17" s="220"/>
      <c r="G17" s="219"/>
      <c r="H17" s="359"/>
      <c r="I17" s="391"/>
      <c r="J17" s="391"/>
      <c r="K17" s="391"/>
      <c r="L17" s="33" t="s">
        <v>122</v>
      </c>
      <c r="M17" s="55"/>
      <c r="N17" s="33" t="s">
        <v>121</v>
      </c>
      <c r="O17" s="55"/>
      <c r="P17" s="33" t="s">
        <v>120</v>
      </c>
      <c r="Q17" s="55"/>
      <c r="R17" s="33" t="s">
        <v>119</v>
      </c>
      <c r="S17" s="55"/>
      <c r="T17" s="33" t="s">
        <v>118</v>
      </c>
      <c r="U17" s="55"/>
      <c r="V17" s="33" t="s">
        <v>117</v>
      </c>
      <c r="W17" s="55"/>
      <c r="X17" s="33" t="s">
        <v>116</v>
      </c>
      <c r="Y17" s="55"/>
      <c r="Z17" s="33" t="s">
        <v>115</v>
      </c>
      <c r="AA17" s="55"/>
      <c r="AB17" s="55"/>
      <c r="AC17" s="55"/>
      <c r="AD17" s="193"/>
      <c r="AE17" s="55"/>
      <c r="AF17" s="193"/>
      <c r="AG17" s="22"/>
      <c r="AH17" s="422"/>
      <c r="AI17" s="422"/>
      <c r="AJ17" s="21"/>
      <c r="AK17" s="9"/>
      <c r="AL17" s="402"/>
      <c r="AM17" s="353"/>
      <c r="AN17" s="336"/>
      <c r="AO17" s="350"/>
      <c r="AP17" s="353"/>
      <c r="AQ17" s="336"/>
      <c r="AR17" s="350"/>
      <c r="AS17" s="353"/>
      <c r="AT17" s="336"/>
      <c r="AU17" s="350"/>
      <c r="AV17" s="353"/>
      <c r="AW17" s="336"/>
      <c r="AX17" s="350"/>
      <c r="AY17" s="363"/>
      <c r="AZ17" s="336"/>
      <c r="BA17" s="417"/>
      <c r="BB17" s="411"/>
      <c r="BC17" s="411"/>
      <c r="BD17" s="414"/>
    </row>
    <row r="18" spans="2:64" ht="28.15" customHeight="1" x14ac:dyDescent="0.2">
      <c r="B18" s="30"/>
      <c r="C18" s="340"/>
      <c r="D18" s="218"/>
      <c r="E18" s="217"/>
      <c r="F18" s="217"/>
      <c r="G18" s="216"/>
      <c r="H18" s="360"/>
      <c r="I18" s="392"/>
      <c r="J18" s="392"/>
      <c r="K18" s="392"/>
      <c r="L18" s="25" t="s">
        <v>114</v>
      </c>
      <c r="M18" s="114"/>
      <c r="N18" s="25" t="s">
        <v>112</v>
      </c>
      <c r="O18" s="114"/>
      <c r="P18" s="25" t="s">
        <v>111</v>
      </c>
      <c r="Q18" s="114"/>
      <c r="R18" s="25" t="s">
        <v>110</v>
      </c>
      <c r="S18" s="114"/>
      <c r="T18" s="25" t="s">
        <v>109</v>
      </c>
      <c r="U18" s="114"/>
      <c r="V18" s="25" t="s">
        <v>108</v>
      </c>
      <c r="W18" s="114"/>
      <c r="X18" s="25" t="s">
        <v>107</v>
      </c>
      <c r="Y18" s="114"/>
      <c r="Z18" s="25" t="s">
        <v>106</v>
      </c>
      <c r="AA18" s="114"/>
      <c r="AB18" s="114"/>
      <c r="AC18" s="114"/>
      <c r="AD18" s="190"/>
      <c r="AE18" s="114"/>
      <c r="AF18" s="190"/>
      <c r="AG18" s="22"/>
      <c r="AH18" s="422"/>
      <c r="AI18" s="422"/>
      <c r="AJ18" s="21"/>
      <c r="AK18" s="9"/>
      <c r="AL18" s="402"/>
      <c r="AM18" s="353"/>
      <c r="AN18" s="336"/>
      <c r="AO18" s="350"/>
      <c r="AP18" s="353"/>
      <c r="AQ18" s="336"/>
      <c r="AR18" s="350"/>
      <c r="AS18" s="353"/>
      <c r="AT18" s="336"/>
      <c r="AU18" s="350"/>
      <c r="AV18" s="353"/>
      <c r="AW18" s="336"/>
      <c r="AX18" s="350"/>
      <c r="AY18" s="363"/>
      <c r="AZ18" s="336"/>
      <c r="BA18" s="417"/>
      <c r="BB18" s="411"/>
      <c r="BC18" s="411"/>
      <c r="BD18" s="414"/>
    </row>
    <row r="19" spans="2:64" ht="28.15" customHeight="1" thickBot="1" x14ac:dyDescent="0.25">
      <c r="B19" s="30"/>
      <c r="C19" s="355"/>
      <c r="D19" s="246"/>
      <c r="E19" s="254"/>
      <c r="F19" s="254"/>
      <c r="G19" s="253"/>
      <c r="H19" s="361"/>
      <c r="I19" s="393"/>
      <c r="J19" s="393"/>
      <c r="K19" s="393"/>
      <c r="L19" s="50" t="s">
        <v>105</v>
      </c>
      <c r="M19" s="51"/>
      <c r="N19" s="50" t="s">
        <v>104</v>
      </c>
      <c r="O19" s="51"/>
      <c r="P19" s="50" t="s">
        <v>103</v>
      </c>
      <c r="Q19" s="51"/>
      <c r="R19" s="50" t="s">
        <v>102</v>
      </c>
      <c r="S19" s="51"/>
      <c r="T19" s="50">
        <v>20</v>
      </c>
      <c r="U19" s="51"/>
      <c r="V19" s="50" t="s">
        <v>101</v>
      </c>
      <c r="W19" s="51"/>
      <c r="X19" s="50" t="s">
        <v>100</v>
      </c>
      <c r="Y19" s="51"/>
      <c r="Z19" s="50" t="s">
        <v>99</v>
      </c>
      <c r="AA19" s="51"/>
      <c r="AB19" s="51"/>
      <c r="AC19" s="51"/>
      <c r="AD19" s="187"/>
      <c r="AE19" s="51"/>
      <c r="AF19" s="187"/>
      <c r="AG19" s="48"/>
      <c r="AH19" s="424"/>
      <c r="AI19" s="424"/>
      <c r="AJ19" s="47"/>
      <c r="AK19" s="9"/>
      <c r="AL19" s="403"/>
      <c r="AM19" s="354"/>
      <c r="AN19" s="337"/>
      <c r="AO19" s="351"/>
      <c r="AP19" s="354"/>
      <c r="AQ19" s="337"/>
      <c r="AR19" s="351"/>
      <c r="AS19" s="354"/>
      <c r="AT19" s="337"/>
      <c r="AU19" s="351"/>
      <c r="AV19" s="354"/>
      <c r="AW19" s="337"/>
      <c r="AX19" s="351"/>
      <c r="AY19" s="364"/>
      <c r="AZ19" s="337"/>
      <c r="BA19" s="418"/>
      <c r="BB19" s="412"/>
      <c r="BC19" s="412"/>
      <c r="BD19" s="415"/>
    </row>
    <row r="20" spans="2:64" ht="28.15" customHeight="1" x14ac:dyDescent="0.2">
      <c r="B20" s="30"/>
      <c r="C20" s="338">
        <v>3</v>
      </c>
      <c r="D20" s="212"/>
      <c r="E20" s="223"/>
      <c r="F20" s="223"/>
      <c r="G20" s="222"/>
      <c r="H20" s="358"/>
      <c r="I20" s="390"/>
      <c r="J20" s="390"/>
      <c r="K20" s="390"/>
      <c r="L20" s="42" t="s">
        <v>131</v>
      </c>
      <c r="M20" s="43"/>
      <c r="N20" s="42" t="s">
        <v>129</v>
      </c>
      <c r="O20" s="43"/>
      <c r="P20" s="42" t="s">
        <v>128</v>
      </c>
      <c r="Q20" s="43"/>
      <c r="R20" s="42" t="s">
        <v>127</v>
      </c>
      <c r="S20" s="43"/>
      <c r="T20" s="42" t="s">
        <v>126</v>
      </c>
      <c r="U20" s="43"/>
      <c r="V20" s="42" t="s">
        <v>125</v>
      </c>
      <c r="W20" s="43"/>
      <c r="X20" s="42" t="s">
        <v>124</v>
      </c>
      <c r="Y20" s="43"/>
      <c r="Z20" s="42" t="s">
        <v>123</v>
      </c>
      <c r="AA20" s="43"/>
      <c r="AB20" s="43"/>
      <c r="AC20" s="43"/>
      <c r="AD20" s="196"/>
      <c r="AE20" s="43"/>
      <c r="AF20" s="196"/>
      <c r="AG20" s="39"/>
      <c r="AH20" s="421"/>
      <c r="AI20" s="421"/>
      <c r="AJ20" s="38"/>
      <c r="AK20" s="9"/>
      <c r="AL20" s="401">
        <f>SUMPRODUCT(LEN($M20:$AA23)-LEN(SUBSTITUTE($M20:$AA23,"A", "")))</f>
        <v>0</v>
      </c>
      <c r="AM20" s="352">
        <f>SUMPRODUCT(LEN($AF20:$AF23)-LEN(SUBSTITUTE($AF20:$AF23,"A", "")))</f>
        <v>0</v>
      </c>
      <c r="AN20" s="335">
        <f>SUMPRODUCT(LEN($AE20:$AE23)-LEN(SUBSTITUTE($AE20:$AE23,"A", "")))</f>
        <v>0</v>
      </c>
      <c r="AO20" s="349">
        <f>SUMPRODUCT(LEN($M20:$AA23)-LEN(SUBSTITUTE($M20:$AA23,"S", "")))</f>
        <v>0</v>
      </c>
      <c r="AP20" s="352">
        <f>SUMPRODUCT(LEN($AF20:$AF23)-LEN(SUBSTITUTE($AF20:$AF23,"S", "")))</f>
        <v>0</v>
      </c>
      <c r="AQ20" s="335">
        <f>SUMPRODUCT(LEN($AE20:$AE23)-LEN(SUBSTITUTE($AE20:$AE23,"S", "")))</f>
        <v>0</v>
      </c>
      <c r="AR20" s="349">
        <f>SUMPRODUCT(LEN($M20:$AA23)-LEN(SUBSTITUTE($M20:$AA23,"F", "")))</f>
        <v>0</v>
      </c>
      <c r="AS20" s="352">
        <f>SUMPRODUCT(LEN($AF20:$AF23)-LEN(SUBSTITUTE($AF20:$AF23,"F", "")))</f>
        <v>0</v>
      </c>
      <c r="AT20" s="335">
        <f>SUMPRODUCT(LEN($AE20:$AE23)-LEN(SUBSTITUTE($AE20:$AE23,"F", "")))</f>
        <v>0</v>
      </c>
      <c r="AU20" s="349">
        <f>SUMPRODUCT(LEN($M20:$AA23)-LEN(SUBSTITUTE($M20:$AA23,"G", "")))</f>
        <v>0</v>
      </c>
      <c r="AV20" s="352">
        <f>SUMPRODUCT(LEN($AF20:$AF23)-LEN(SUBSTITUTE($AF20:$AF23,"G", "")))</f>
        <v>0</v>
      </c>
      <c r="AW20" s="335">
        <f>SUMPRODUCT(LEN($AE20:$AE23)-LEN(SUBSTITUTE($AE20:$AE23,"G", "")))</f>
        <v>0</v>
      </c>
      <c r="AX20" s="349">
        <f>SUMPRODUCT(LEN($L20:$AA23)-LEN(SUBSTITUTE($L20:$AA23,"M", "")))</f>
        <v>0</v>
      </c>
      <c r="AY20" s="362">
        <f>SUMPRODUCT(LEN($AF20:$AF23)-LEN(SUBSTITUTE($AF20:$AF23,"M", "")))</f>
        <v>0</v>
      </c>
      <c r="AZ20" s="335">
        <f>SUMPRODUCT(LEN($AE20:$AE23)-LEN(SUBSTITUTE($AE20:$AE23,"M", "")))</f>
        <v>0</v>
      </c>
      <c r="BA20" s="416">
        <f>SUMPRODUCT(LEN($AG20:$AG23)-LEN(SUBSTITUTE($AG20:$AG23,"S", "")))</f>
        <v>0</v>
      </c>
      <c r="BB20" s="410">
        <f>SUMPRODUCT(LEN($AG20:$AG23)-LEN(SUBSTITUTE($AG20:$AG23,"F", "")))</f>
        <v>0</v>
      </c>
      <c r="BC20" s="410">
        <f>SUMPRODUCT(LEN($AG20:$AG23)-LEN(SUBSTITUTE($AG20:$AG23,"G", "")))</f>
        <v>0</v>
      </c>
      <c r="BD20" s="413">
        <f>SUMPRODUCT(LEN($AG20:$AG23)-LEN(SUBSTITUTE($AG20:$AG23,"M", "")))</f>
        <v>0</v>
      </c>
    </row>
    <row r="21" spans="2:64" ht="28.15" customHeight="1" thickBot="1" x14ac:dyDescent="0.25">
      <c r="B21" s="30"/>
      <c r="C21" s="339"/>
      <c r="D21" s="221"/>
      <c r="E21" s="220"/>
      <c r="F21" s="220"/>
      <c r="G21" s="219"/>
      <c r="H21" s="359"/>
      <c r="I21" s="391"/>
      <c r="J21" s="391"/>
      <c r="K21" s="391"/>
      <c r="L21" s="33" t="s">
        <v>122</v>
      </c>
      <c r="M21" s="55"/>
      <c r="N21" s="33" t="s">
        <v>121</v>
      </c>
      <c r="O21" s="55"/>
      <c r="P21" s="33" t="s">
        <v>120</v>
      </c>
      <c r="Q21" s="55"/>
      <c r="R21" s="33" t="s">
        <v>119</v>
      </c>
      <c r="S21" s="55"/>
      <c r="T21" s="33" t="s">
        <v>118</v>
      </c>
      <c r="U21" s="55"/>
      <c r="V21" s="33" t="s">
        <v>117</v>
      </c>
      <c r="W21" s="55"/>
      <c r="X21" s="33" t="s">
        <v>116</v>
      </c>
      <c r="Y21" s="55"/>
      <c r="Z21" s="33" t="s">
        <v>115</v>
      </c>
      <c r="AA21" s="55"/>
      <c r="AB21" s="55"/>
      <c r="AC21" s="55"/>
      <c r="AD21" s="193"/>
      <c r="AE21" s="55"/>
      <c r="AF21" s="193"/>
      <c r="AG21" s="22"/>
      <c r="AH21" s="422"/>
      <c r="AI21" s="422"/>
      <c r="AJ21" s="21"/>
      <c r="AK21" s="9"/>
      <c r="AL21" s="402"/>
      <c r="AM21" s="353"/>
      <c r="AN21" s="336"/>
      <c r="AO21" s="350"/>
      <c r="AP21" s="353"/>
      <c r="AQ21" s="336"/>
      <c r="AR21" s="350"/>
      <c r="AS21" s="353"/>
      <c r="AT21" s="336"/>
      <c r="AU21" s="350"/>
      <c r="AV21" s="353"/>
      <c r="AW21" s="336"/>
      <c r="AX21" s="350"/>
      <c r="AY21" s="363"/>
      <c r="AZ21" s="336"/>
      <c r="BA21" s="417"/>
      <c r="BB21" s="411"/>
      <c r="BC21" s="411"/>
      <c r="BD21" s="414"/>
    </row>
    <row r="22" spans="2:64" ht="28.15" customHeight="1" x14ac:dyDescent="0.2">
      <c r="B22" s="30"/>
      <c r="C22" s="340"/>
      <c r="D22" s="218"/>
      <c r="E22" s="217"/>
      <c r="F22" s="217"/>
      <c r="G22" s="216"/>
      <c r="H22" s="360"/>
      <c r="I22" s="392"/>
      <c r="J22" s="392"/>
      <c r="K22" s="392"/>
      <c r="L22" s="25" t="s">
        <v>114</v>
      </c>
      <c r="M22" s="114"/>
      <c r="N22" s="25" t="s">
        <v>112</v>
      </c>
      <c r="O22" s="114"/>
      <c r="P22" s="25" t="s">
        <v>111</v>
      </c>
      <c r="Q22" s="114"/>
      <c r="R22" s="25" t="s">
        <v>110</v>
      </c>
      <c r="S22" s="114"/>
      <c r="T22" s="25" t="s">
        <v>109</v>
      </c>
      <c r="U22" s="114"/>
      <c r="V22" s="25" t="s">
        <v>108</v>
      </c>
      <c r="W22" s="114"/>
      <c r="X22" s="25" t="s">
        <v>107</v>
      </c>
      <c r="Y22" s="114"/>
      <c r="Z22" s="25" t="s">
        <v>106</v>
      </c>
      <c r="AA22" s="114"/>
      <c r="AB22" s="114"/>
      <c r="AC22" s="114"/>
      <c r="AD22" s="190"/>
      <c r="AE22" s="114"/>
      <c r="AF22" s="190"/>
      <c r="AG22" s="22"/>
      <c r="AH22" s="422"/>
      <c r="AI22" s="422"/>
      <c r="AJ22" s="21"/>
      <c r="AK22" s="9"/>
      <c r="AL22" s="402"/>
      <c r="AM22" s="353"/>
      <c r="AN22" s="336"/>
      <c r="AO22" s="350"/>
      <c r="AP22" s="353"/>
      <c r="AQ22" s="336"/>
      <c r="AR22" s="350"/>
      <c r="AS22" s="353"/>
      <c r="AT22" s="336"/>
      <c r="AU22" s="350"/>
      <c r="AV22" s="353"/>
      <c r="AW22" s="336"/>
      <c r="AX22" s="350"/>
      <c r="AY22" s="363"/>
      <c r="AZ22" s="336"/>
      <c r="BA22" s="417"/>
      <c r="BB22" s="411"/>
      <c r="BC22" s="411"/>
      <c r="BD22" s="414"/>
    </row>
    <row r="23" spans="2:64" ht="28.15" customHeight="1" thickBot="1" x14ac:dyDescent="0.25">
      <c r="B23" s="20"/>
      <c r="C23" s="341"/>
      <c r="D23" s="215"/>
      <c r="E23" s="189"/>
      <c r="F23" s="189"/>
      <c r="G23" s="188"/>
      <c r="H23" s="361"/>
      <c r="I23" s="394"/>
      <c r="J23" s="394"/>
      <c r="K23" s="394"/>
      <c r="L23" s="15" t="s">
        <v>105</v>
      </c>
      <c r="M23" s="16"/>
      <c r="N23" s="15" t="s">
        <v>104</v>
      </c>
      <c r="O23" s="16"/>
      <c r="P23" s="15" t="s">
        <v>103</v>
      </c>
      <c r="Q23" s="16"/>
      <c r="R23" s="15" t="s">
        <v>102</v>
      </c>
      <c r="S23" s="16"/>
      <c r="T23" s="15">
        <v>20</v>
      </c>
      <c r="U23" s="16"/>
      <c r="V23" s="15" t="s">
        <v>101</v>
      </c>
      <c r="W23" s="16"/>
      <c r="X23" s="15" t="s">
        <v>100</v>
      </c>
      <c r="Y23" s="16"/>
      <c r="Z23" s="15" t="s">
        <v>99</v>
      </c>
      <c r="AA23" s="16"/>
      <c r="AB23" s="114"/>
      <c r="AC23" s="114"/>
      <c r="AD23" s="187"/>
      <c r="AE23" s="16"/>
      <c r="AF23" s="186"/>
      <c r="AG23" s="11"/>
      <c r="AH23" s="423"/>
      <c r="AI23" s="423"/>
      <c r="AJ23" s="10"/>
      <c r="AK23" s="9"/>
      <c r="AL23" s="403"/>
      <c r="AM23" s="354"/>
      <c r="AN23" s="337"/>
      <c r="AO23" s="351"/>
      <c r="AP23" s="354"/>
      <c r="AQ23" s="337"/>
      <c r="AR23" s="351"/>
      <c r="AS23" s="354"/>
      <c r="AT23" s="337"/>
      <c r="AU23" s="351"/>
      <c r="AV23" s="354"/>
      <c r="AW23" s="337"/>
      <c r="AX23" s="351"/>
      <c r="AY23" s="364"/>
      <c r="AZ23" s="337"/>
      <c r="BA23" s="418"/>
      <c r="BB23" s="412"/>
      <c r="BC23" s="412"/>
      <c r="BD23" s="415"/>
    </row>
    <row r="24" spans="2:64" ht="85.9" customHeight="1" thickTop="1" thickBot="1" x14ac:dyDescent="0.35">
      <c r="B24" s="113" t="s">
        <v>173</v>
      </c>
      <c r="C24" s="103" t="s">
        <v>172</v>
      </c>
      <c r="D24" s="108" t="s">
        <v>171</v>
      </c>
      <c r="E24" s="211" t="s">
        <v>170</v>
      </c>
      <c r="F24" s="210"/>
      <c r="G24" s="209"/>
      <c r="H24" s="109" t="s">
        <v>169</v>
      </c>
      <c r="I24" s="108" t="s">
        <v>96</v>
      </c>
      <c r="J24" s="108" t="s">
        <v>168</v>
      </c>
      <c r="K24" s="108" t="s">
        <v>97</v>
      </c>
      <c r="L24" s="365" t="s">
        <v>167</v>
      </c>
      <c r="M24" s="366"/>
      <c r="N24" s="365" t="s">
        <v>166</v>
      </c>
      <c r="O24" s="366"/>
      <c r="P24" s="365" t="s">
        <v>166</v>
      </c>
      <c r="Q24" s="367"/>
      <c r="R24" s="365" t="s">
        <v>166</v>
      </c>
      <c r="S24" s="367"/>
      <c r="T24" s="365" t="s">
        <v>166</v>
      </c>
      <c r="U24" s="367"/>
      <c r="V24" s="365" t="s">
        <v>166</v>
      </c>
      <c r="W24" s="367"/>
      <c r="X24" s="365" t="s">
        <v>166</v>
      </c>
      <c r="Y24" s="367"/>
      <c r="Z24" s="365" t="s">
        <v>166</v>
      </c>
      <c r="AA24" s="367"/>
      <c r="AB24" s="311"/>
      <c r="AC24" s="311"/>
      <c r="AD24" s="368" t="s">
        <v>165</v>
      </c>
      <c r="AE24" s="367"/>
      <c r="AF24" s="109" t="s">
        <v>164</v>
      </c>
      <c r="AG24" s="109" t="s">
        <v>163</v>
      </c>
      <c r="AH24" s="108" t="s">
        <v>162</v>
      </c>
      <c r="AI24" s="108" t="s">
        <v>161</v>
      </c>
      <c r="AJ24" s="107" t="s">
        <v>160</v>
      </c>
      <c r="AK24" s="106"/>
      <c r="AL24" s="104" t="s">
        <v>159</v>
      </c>
      <c r="AM24" s="103" t="s">
        <v>158</v>
      </c>
      <c r="AN24" s="102" t="s">
        <v>157</v>
      </c>
      <c r="AO24" s="104" t="s">
        <v>156</v>
      </c>
      <c r="AP24" s="103" t="s">
        <v>155</v>
      </c>
      <c r="AQ24" s="102" t="s">
        <v>154</v>
      </c>
      <c r="AR24" s="104" t="s">
        <v>153</v>
      </c>
      <c r="AS24" s="103" t="s">
        <v>152</v>
      </c>
      <c r="AT24" s="105" t="s">
        <v>151</v>
      </c>
      <c r="AU24" s="104" t="s">
        <v>150</v>
      </c>
      <c r="AV24" s="103" t="s">
        <v>149</v>
      </c>
      <c r="AW24" s="102" t="s">
        <v>148</v>
      </c>
      <c r="AX24" s="104" t="s">
        <v>147</v>
      </c>
      <c r="AY24" s="103" t="s">
        <v>146</v>
      </c>
      <c r="AZ24" s="102" t="s">
        <v>145</v>
      </c>
      <c r="BA24" s="101" t="s">
        <v>144</v>
      </c>
      <c r="BB24" s="100" t="s">
        <v>143</v>
      </c>
      <c r="BC24" s="100" t="s">
        <v>142</v>
      </c>
      <c r="BD24" s="99" t="s">
        <v>141</v>
      </c>
    </row>
    <row r="25" spans="2:64" ht="48" thickBot="1" x14ac:dyDescent="0.3">
      <c r="B25" s="98" t="s">
        <v>246</v>
      </c>
      <c r="C25" s="97"/>
      <c r="D25" s="208">
        <v>258</v>
      </c>
      <c r="E25" s="425">
        <v>9154.68</v>
      </c>
      <c r="F25" s="426"/>
      <c r="G25" s="427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207"/>
      <c r="AB25" s="310"/>
      <c r="AC25" s="310"/>
      <c r="AD25" s="90" t="s">
        <v>138</v>
      </c>
      <c r="AE25" s="88"/>
      <c r="AF25" s="88"/>
      <c r="AG25" s="88"/>
      <c r="AH25" s="87"/>
      <c r="AI25" s="87"/>
      <c r="AJ25" s="203"/>
      <c r="AK25" s="86" t="s">
        <v>137</v>
      </c>
      <c r="AL25" s="85">
        <f t="shared" ref="AL25:BD25" si="2">SUM(AL27:AL38)</f>
        <v>57</v>
      </c>
      <c r="AM25" s="84">
        <f t="shared" si="2"/>
        <v>25</v>
      </c>
      <c r="AN25" s="83">
        <f t="shared" si="2"/>
        <v>0</v>
      </c>
      <c r="AO25" s="85">
        <f t="shared" si="2"/>
        <v>1</v>
      </c>
      <c r="AP25" s="84">
        <f t="shared" si="2"/>
        <v>0</v>
      </c>
      <c r="AQ25" s="83">
        <f t="shared" si="2"/>
        <v>0</v>
      </c>
      <c r="AR25" s="85">
        <f t="shared" si="2"/>
        <v>0</v>
      </c>
      <c r="AS25" s="84">
        <f t="shared" si="2"/>
        <v>0</v>
      </c>
      <c r="AT25" s="83">
        <f t="shared" si="2"/>
        <v>0</v>
      </c>
      <c r="AU25" s="85">
        <f t="shared" si="2"/>
        <v>12</v>
      </c>
      <c r="AV25" s="84">
        <f t="shared" si="2"/>
        <v>8</v>
      </c>
      <c r="AW25" s="83">
        <f t="shared" si="2"/>
        <v>0</v>
      </c>
      <c r="AX25" s="85">
        <f t="shared" si="2"/>
        <v>2</v>
      </c>
      <c r="AY25" s="84">
        <f t="shared" si="2"/>
        <v>0</v>
      </c>
      <c r="AZ25" s="83">
        <f t="shared" si="2"/>
        <v>0</v>
      </c>
      <c r="BA25" s="82">
        <f t="shared" si="2"/>
        <v>0</v>
      </c>
      <c r="BB25" s="81">
        <f t="shared" si="2"/>
        <v>0</v>
      </c>
      <c r="BC25" s="81">
        <f t="shared" si="2"/>
        <v>0</v>
      </c>
      <c r="BD25" s="80">
        <f t="shared" si="2"/>
        <v>0</v>
      </c>
      <c r="BE25" s="79" t="s">
        <v>136</v>
      </c>
      <c r="BH25" s="5">
        <f>SUM(AL25:AN25)/$BG$5</f>
        <v>82</v>
      </c>
      <c r="BI25" s="5">
        <f>SUM(AO25:AQ25,BA25)/$BG$5</f>
        <v>1</v>
      </c>
      <c r="BJ25" s="5">
        <f>SUM(AR25:AT25,BB25)/$BG$5</f>
        <v>0</v>
      </c>
      <c r="BK25" s="5">
        <f>SUM(AU25:AW25,BC25)/$BG$5</f>
        <v>20</v>
      </c>
      <c r="BL25" s="5">
        <f>SUM(AX25:AZ25,BD25)/$BG$5</f>
        <v>2</v>
      </c>
    </row>
    <row r="26" spans="2:64" ht="37.5" thickBot="1" x14ac:dyDescent="0.3">
      <c r="B26" s="78"/>
      <c r="C26" s="77"/>
      <c r="D26" s="206"/>
      <c r="E26" s="205"/>
      <c r="F26" s="205"/>
      <c r="G26" s="204"/>
      <c r="H26" s="73"/>
      <c r="I26" s="70"/>
      <c r="J26" s="70"/>
      <c r="K26" s="72"/>
      <c r="L26" s="70"/>
      <c r="M26" s="69"/>
      <c r="N26" s="70"/>
      <c r="O26" s="69"/>
      <c r="P26" s="70"/>
      <c r="Q26" s="69"/>
      <c r="R26" s="70"/>
      <c r="S26" s="69"/>
      <c r="T26" s="70"/>
      <c r="U26" s="69"/>
      <c r="V26" s="70"/>
      <c r="W26" s="69"/>
      <c r="X26" s="70"/>
      <c r="Y26" s="69"/>
      <c r="Z26" s="70"/>
      <c r="AA26" s="69"/>
      <c r="AB26" s="69"/>
      <c r="AC26" s="69"/>
      <c r="AD26" s="71"/>
      <c r="AE26" s="69"/>
      <c r="AF26" s="69"/>
      <c r="AG26" s="69"/>
      <c r="AH26" s="68"/>
      <c r="AI26" s="68"/>
      <c r="AJ26" s="203"/>
      <c r="AK26" s="66" t="s">
        <v>135</v>
      </c>
      <c r="AL26" s="65">
        <f t="shared" ref="AL26:BD26" si="3">AL25/3</f>
        <v>19</v>
      </c>
      <c r="AM26" s="64">
        <f t="shared" si="3"/>
        <v>8.3333333333333339</v>
      </c>
      <c r="AN26" s="63">
        <f t="shared" si="3"/>
        <v>0</v>
      </c>
      <c r="AO26" s="65">
        <f t="shared" si="3"/>
        <v>0.33333333333333331</v>
      </c>
      <c r="AP26" s="64">
        <f t="shared" si="3"/>
        <v>0</v>
      </c>
      <c r="AQ26" s="63">
        <f t="shared" si="3"/>
        <v>0</v>
      </c>
      <c r="AR26" s="65">
        <f t="shared" si="3"/>
        <v>0</v>
      </c>
      <c r="AS26" s="64">
        <f t="shared" si="3"/>
        <v>0</v>
      </c>
      <c r="AT26" s="63">
        <f t="shared" si="3"/>
        <v>0</v>
      </c>
      <c r="AU26" s="65">
        <f t="shared" si="3"/>
        <v>4</v>
      </c>
      <c r="AV26" s="64">
        <f t="shared" si="3"/>
        <v>2.6666666666666665</v>
      </c>
      <c r="AW26" s="63">
        <f t="shared" si="3"/>
        <v>0</v>
      </c>
      <c r="AX26" s="65">
        <f t="shared" si="3"/>
        <v>0.66666666666666663</v>
      </c>
      <c r="AY26" s="64">
        <f t="shared" si="3"/>
        <v>0</v>
      </c>
      <c r="AZ26" s="63">
        <f t="shared" si="3"/>
        <v>0</v>
      </c>
      <c r="BA26" s="62">
        <f t="shared" si="3"/>
        <v>0</v>
      </c>
      <c r="BB26" s="61">
        <f t="shared" si="3"/>
        <v>0</v>
      </c>
      <c r="BC26" s="61">
        <f t="shared" si="3"/>
        <v>0</v>
      </c>
      <c r="BD26" s="60">
        <f t="shared" si="3"/>
        <v>0</v>
      </c>
      <c r="BE26" s="59" t="s">
        <v>134</v>
      </c>
    </row>
    <row r="27" spans="2:64" ht="28.15" customHeight="1" x14ac:dyDescent="0.2">
      <c r="B27" s="30"/>
      <c r="C27" s="338">
        <v>1</v>
      </c>
      <c r="D27" s="212"/>
      <c r="E27" s="223"/>
      <c r="F27" s="223"/>
      <c r="G27" s="222"/>
      <c r="H27" s="358" t="s">
        <v>133</v>
      </c>
      <c r="I27" s="390">
        <v>166</v>
      </c>
      <c r="J27" s="390">
        <v>33</v>
      </c>
      <c r="K27" s="390">
        <v>7</v>
      </c>
      <c r="L27" s="42" t="s">
        <v>131</v>
      </c>
      <c r="M27" s="43" t="s">
        <v>179</v>
      </c>
      <c r="N27" s="42" t="s">
        <v>129</v>
      </c>
      <c r="O27" s="43" t="s">
        <v>357</v>
      </c>
      <c r="P27" s="42" t="s">
        <v>128</v>
      </c>
      <c r="Q27" s="43" t="s">
        <v>357</v>
      </c>
      <c r="R27" s="42" t="s">
        <v>127</v>
      </c>
      <c r="S27" s="43" t="s">
        <v>484</v>
      </c>
      <c r="T27" s="42" t="s">
        <v>126</v>
      </c>
      <c r="U27" s="43" t="s">
        <v>684</v>
      </c>
      <c r="V27" s="42" t="s">
        <v>125</v>
      </c>
      <c r="W27" s="43" t="s">
        <v>467</v>
      </c>
      <c r="X27" s="42" t="s">
        <v>124</v>
      </c>
      <c r="Y27" s="43" t="s">
        <v>496</v>
      </c>
      <c r="Z27" s="42" t="s">
        <v>123</v>
      </c>
      <c r="AA27" s="43"/>
      <c r="AB27" s="43"/>
      <c r="AC27" s="43"/>
      <c r="AD27" s="196"/>
      <c r="AE27" s="43"/>
      <c r="AF27" s="196" t="s">
        <v>1770</v>
      </c>
      <c r="AG27" s="58"/>
      <c r="AH27" s="421"/>
      <c r="AI27" s="421"/>
      <c r="AJ27" s="38"/>
      <c r="AK27" s="9"/>
      <c r="AL27" s="349">
        <f>SUMPRODUCT(LEN($M27:$AA30)-LEN(SUBSTITUTE($M27:$AA30,"A", "")))</f>
        <v>57</v>
      </c>
      <c r="AM27" s="352">
        <f>SUMPRODUCT(LEN($AF27:$AF30)-LEN(SUBSTITUTE($AF27:$AF30,"A", "")))</f>
        <v>25</v>
      </c>
      <c r="AN27" s="335">
        <f>SUMPRODUCT(LEN($AE27:$AE30)-LEN(SUBSTITUTE($AE27:$AE30,"A", "")))</f>
        <v>0</v>
      </c>
      <c r="AO27" s="349">
        <f>SUMPRODUCT(LEN($M27:$AA30)-LEN(SUBSTITUTE($M27:$AA30,"S", "")))</f>
        <v>1</v>
      </c>
      <c r="AP27" s="352">
        <f>SUMPRODUCT(LEN($AF27:$AF30)-LEN(SUBSTITUTE($AF27:$AF30,"S", "")))</f>
        <v>0</v>
      </c>
      <c r="AQ27" s="335">
        <f>SUMPRODUCT(LEN($AE27:$AE30)-LEN(SUBSTITUTE($AE27:$AE30,"S", "")))</f>
        <v>0</v>
      </c>
      <c r="AR27" s="349">
        <f>SUMPRODUCT(LEN($M27:$AA30)-LEN(SUBSTITUTE($M27:$AA30,"F", "")))</f>
        <v>0</v>
      </c>
      <c r="AS27" s="352">
        <f>SUMPRODUCT(LEN($AF27:$AF30)-LEN(SUBSTITUTE($AF27:$AF30,"F", "")))</f>
        <v>0</v>
      </c>
      <c r="AT27" s="335">
        <f>SUMPRODUCT(LEN($AE27:$AE30)-LEN(SUBSTITUTE($AE27:$AE30,"F", "")))</f>
        <v>0</v>
      </c>
      <c r="AU27" s="349">
        <f>SUMPRODUCT(LEN($M27:$AA30)-LEN(SUBSTITUTE($M27:$AA30,"G", "")))</f>
        <v>12</v>
      </c>
      <c r="AV27" s="352">
        <f>SUMPRODUCT(LEN($AF27:$AF30)-LEN(SUBSTITUTE($AF27:$AF30,"G", "")))</f>
        <v>8</v>
      </c>
      <c r="AW27" s="335">
        <f>SUMPRODUCT(LEN($AE27:$AE30)-LEN(SUBSTITUTE($AE27:$AE30,"G", "")))</f>
        <v>0</v>
      </c>
      <c r="AX27" s="349">
        <f>SUMPRODUCT(LEN($L27:$AA30)-LEN(SUBSTITUTE($L27:$AA30,"M", "")))</f>
        <v>2</v>
      </c>
      <c r="AY27" s="362">
        <f>SUMPRODUCT(LEN($AF27:$AF30)-LEN(SUBSTITUTE($AF27:$AF30,"M", "")))</f>
        <v>0</v>
      </c>
      <c r="AZ27" s="335">
        <f>SUMPRODUCT(LEN($AE27:$AE30)-LEN(SUBSTITUTE($AE27:$AE30,"M", "")))</f>
        <v>0</v>
      </c>
      <c r="BA27" s="416">
        <f>SUMPRODUCT(LEN($AG27:$AG30)-LEN(SUBSTITUTE($AG27:$AG30,"S", "")))</f>
        <v>0</v>
      </c>
      <c r="BB27" s="410">
        <f>SUMPRODUCT(LEN($AG27:$AG30)-LEN(SUBSTITUTE($AG27:$AG30,"F", "")))</f>
        <v>0</v>
      </c>
      <c r="BC27" s="410">
        <f>SUMPRODUCT(LEN($AG27:$AG30)-LEN(SUBSTITUTE($AG27:$AG30,"G", "")))</f>
        <v>0</v>
      </c>
      <c r="BD27" s="413">
        <f>SUMPRODUCT(LEN($AG27:$AG30)-LEN(SUBSTITUTE($AG27:$AG30,"M", "")))</f>
        <v>0</v>
      </c>
    </row>
    <row r="28" spans="2:64" ht="28.15" customHeight="1" thickBot="1" x14ac:dyDescent="0.25">
      <c r="B28" s="30"/>
      <c r="C28" s="339"/>
      <c r="D28" s="221"/>
      <c r="E28" s="220"/>
      <c r="F28" s="220"/>
      <c r="G28" s="219"/>
      <c r="H28" s="359"/>
      <c r="I28" s="391"/>
      <c r="J28" s="391"/>
      <c r="K28" s="391"/>
      <c r="L28" s="33" t="s">
        <v>122</v>
      </c>
      <c r="M28" s="55" t="s">
        <v>1442</v>
      </c>
      <c r="N28" s="33" t="s">
        <v>121</v>
      </c>
      <c r="O28" s="55" t="s">
        <v>458</v>
      </c>
      <c r="P28" s="33" t="s">
        <v>120</v>
      </c>
      <c r="Q28" s="55" t="s">
        <v>357</v>
      </c>
      <c r="R28" s="33" t="s">
        <v>119</v>
      </c>
      <c r="S28" s="55" t="s">
        <v>986</v>
      </c>
      <c r="T28" s="33" t="s">
        <v>118</v>
      </c>
      <c r="U28" s="55" t="s">
        <v>493</v>
      </c>
      <c r="V28" s="33" t="s">
        <v>117</v>
      </c>
      <c r="W28" s="55" t="s">
        <v>494</v>
      </c>
      <c r="X28" s="33" t="s">
        <v>116</v>
      </c>
      <c r="Y28" s="55" t="s">
        <v>132</v>
      </c>
      <c r="Z28" s="33" t="s">
        <v>115</v>
      </c>
      <c r="AA28" s="55"/>
      <c r="AB28" s="55"/>
      <c r="AC28" s="55"/>
      <c r="AD28" s="193"/>
      <c r="AE28" s="55"/>
      <c r="AF28" s="193" t="s">
        <v>1769</v>
      </c>
      <c r="AG28" s="57"/>
      <c r="AH28" s="422"/>
      <c r="AI28" s="422"/>
      <c r="AJ28" s="21"/>
      <c r="AK28" s="9"/>
      <c r="AL28" s="350"/>
      <c r="AM28" s="353"/>
      <c r="AN28" s="336"/>
      <c r="AO28" s="350"/>
      <c r="AP28" s="353"/>
      <c r="AQ28" s="336"/>
      <c r="AR28" s="350"/>
      <c r="AS28" s="353"/>
      <c r="AT28" s="336"/>
      <c r="AU28" s="350"/>
      <c r="AV28" s="353"/>
      <c r="AW28" s="336"/>
      <c r="AX28" s="350"/>
      <c r="AY28" s="363"/>
      <c r="AZ28" s="336"/>
      <c r="BA28" s="417"/>
      <c r="BB28" s="411"/>
      <c r="BC28" s="411"/>
      <c r="BD28" s="414"/>
    </row>
    <row r="29" spans="2:64" ht="28.15" customHeight="1" x14ac:dyDescent="0.2">
      <c r="B29" s="30"/>
      <c r="C29" s="340"/>
      <c r="D29" s="218"/>
      <c r="E29" s="217"/>
      <c r="F29" s="217"/>
      <c r="G29" s="216"/>
      <c r="H29" s="360">
        <v>260</v>
      </c>
      <c r="I29" s="392"/>
      <c r="J29" s="392"/>
      <c r="K29" s="392"/>
      <c r="L29" s="25" t="s">
        <v>114</v>
      </c>
      <c r="M29" s="114" t="s">
        <v>1567</v>
      </c>
      <c r="N29" s="25" t="s">
        <v>112</v>
      </c>
      <c r="O29" s="114" t="s">
        <v>357</v>
      </c>
      <c r="P29" s="25" t="s">
        <v>111</v>
      </c>
      <c r="Q29" s="114" t="s">
        <v>484</v>
      </c>
      <c r="R29" s="25" t="s">
        <v>110</v>
      </c>
      <c r="S29" s="114" t="s">
        <v>458</v>
      </c>
      <c r="T29" s="25" t="s">
        <v>109</v>
      </c>
      <c r="U29" s="114" t="s">
        <v>357</v>
      </c>
      <c r="V29" s="25" t="s">
        <v>108</v>
      </c>
      <c r="W29" s="114" t="s">
        <v>351</v>
      </c>
      <c r="X29" s="25" t="s">
        <v>107</v>
      </c>
      <c r="Y29" s="114"/>
      <c r="Z29" s="25" t="s">
        <v>106</v>
      </c>
      <c r="AA29" s="114"/>
      <c r="AB29" s="114"/>
      <c r="AC29" s="114"/>
      <c r="AD29" s="190"/>
      <c r="AE29" s="114"/>
      <c r="AF29" s="190" t="s">
        <v>1768</v>
      </c>
      <c r="AG29" s="57"/>
      <c r="AH29" s="422"/>
      <c r="AI29" s="422"/>
      <c r="AJ29" s="21"/>
      <c r="AK29" s="9"/>
      <c r="AL29" s="350"/>
      <c r="AM29" s="353"/>
      <c r="AN29" s="336"/>
      <c r="AO29" s="350"/>
      <c r="AP29" s="353"/>
      <c r="AQ29" s="336"/>
      <c r="AR29" s="350"/>
      <c r="AS29" s="353"/>
      <c r="AT29" s="336"/>
      <c r="AU29" s="350"/>
      <c r="AV29" s="353"/>
      <c r="AW29" s="336"/>
      <c r="AX29" s="350"/>
      <c r="AY29" s="363"/>
      <c r="AZ29" s="336"/>
      <c r="BA29" s="417"/>
      <c r="BB29" s="411"/>
      <c r="BC29" s="411"/>
      <c r="BD29" s="414"/>
    </row>
    <row r="30" spans="2:64" ht="28.15" customHeight="1" thickBot="1" x14ac:dyDescent="0.25">
      <c r="B30" s="30"/>
      <c r="C30" s="355"/>
      <c r="D30" s="246"/>
      <c r="E30" s="254"/>
      <c r="F30" s="254"/>
      <c r="G30" s="253"/>
      <c r="H30" s="361"/>
      <c r="I30" s="393"/>
      <c r="J30" s="393"/>
      <c r="K30" s="393"/>
      <c r="L30" s="50" t="s">
        <v>105</v>
      </c>
      <c r="M30" s="51" t="s">
        <v>179</v>
      </c>
      <c r="N30" s="50" t="s">
        <v>104</v>
      </c>
      <c r="O30" s="51" t="s">
        <v>357</v>
      </c>
      <c r="P30" s="50" t="s">
        <v>103</v>
      </c>
      <c r="Q30" s="51" t="s">
        <v>357</v>
      </c>
      <c r="R30" s="50" t="s">
        <v>102</v>
      </c>
      <c r="S30" s="51" t="s">
        <v>509</v>
      </c>
      <c r="T30" s="50">
        <v>20</v>
      </c>
      <c r="U30" s="51" t="s">
        <v>493</v>
      </c>
      <c r="V30" s="50" t="s">
        <v>101</v>
      </c>
      <c r="W30" s="51" t="s">
        <v>467</v>
      </c>
      <c r="X30" s="50" t="s">
        <v>100</v>
      </c>
      <c r="Y30" s="51"/>
      <c r="Z30" s="50" t="s">
        <v>99</v>
      </c>
      <c r="AA30" s="51"/>
      <c r="AB30" s="51"/>
      <c r="AC30" s="51"/>
      <c r="AD30" s="187"/>
      <c r="AE30" s="51"/>
      <c r="AF30" s="187"/>
      <c r="AG30" s="56"/>
      <c r="AH30" s="424"/>
      <c r="AI30" s="424"/>
      <c r="AJ30" s="47"/>
      <c r="AK30" s="9"/>
      <c r="AL30" s="351"/>
      <c r="AM30" s="354"/>
      <c r="AN30" s="337"/>
      <c r="AO30" s="351"/>
      <c r="AP30" s="354"/>
      <c r="AQ30" s="337"/>
      <c r="AR30" s="351"/>
      <c r="AS30" s="354"/>
      <c r="AT30" s="337"/>
      <c r="AU30" s="351"/>
      <c r="AV30" s="354"/>
      <c r="AW30" s="337"/>
      <c r="AX30" s="351"/>
      <c r="AY30" s="364"/>
      <c r="AZ30" s="337"/>
      <c r="BA30" s="418"/>
      <c r="BB30" s="412"/>
      <c r="BC30" s="412"/>
      <c r="BD30" s="415"/>
    </row>
    <row r="31" spans="2:64" ht="28.15" customHeight="1" x14ac:dyDescent="0.2">
      <c r="B31" s="30"/>
      <c r="C31" s="338">
        <v>2</v>
      </c>
      <c r="D31" s="212"/>
      <c r="E31" s="223"/>
      <c r="F31" s="223"/>
      <c r="G31" s="222"/>
      <c r="H31" s="358"/>
      <c r="I31" s="390"/>
      <c r="J31" s="390"/>
      <c r="K31" s="390"/>
      <c r="L31" s="42" t="s">
        <v>131</v>
      </c>
      <c r="M31" s="43"/>
      <c r="N31" s="42" t="s">
        <v>129</v>
      </c>
      <c r="O31" s="43"/>
      <c r="P31" s="42" t="s">
        <v>128</v>
      </c>
      <c r="Q31" s="43"/>
      <c r="R31" s="42" t="s">
        <v>127</v>
      </c>
      <c r="S31" s="43"/>
      <c r="T31" s="42" t="s">
        <v>126</v>
      </c>
      <c r="U31" s="43"/>
      <c r="V31" s="42" t="s">
        <v>125</v>
      </c>
      <c r="W31" s="43"/>
      <c r="X31" s="42" t="s">
        <v>124</v>
      </c>
      <c r="Y31" s="43"/>
      <c r="Z31" s="42" t="s">
        <v>123</v>
      </c>
      <c r="AA31" s="43"/>
      <c r="AB31" s="43"/>
      <c r="AC31" s="43"/>
      <c r="AD31" s="196"/>
      <c r="AE31" s="43"/>
      <c r="AF31" s="196"/>
      <c r="AG31" s="39"/>
      <c r="AH31" s="421"/>
      <c r="AI31" s="421"/>
      <c r="AJ31" s="38"/>
      <c r="AK31" s="9"/>
      <c r="AL31" s="349">
        <f>SUMPRODUCT(LEN($M31:$AA34)-LEN(SUBSTITUTE($M31:$AA34,"A", "")))</f>
        <v>0</v>
      </c>
      <c r="AM31" s="352">
        <f>SUMPRODUCT(LEN($AF31:$AF34)-LEN(SUBSTITUTE($AF31:$AF34,"A", "")))</f>
        <v>0</v>
      </c>
      <c r="AN31" s="335">
        <f>SUMPRODUCT(LEN($AE31:$AE34)-LEN(SUBSTITUTE($AE31:$AE34,"A", "")))</f>
        <v>0</v>
      </c>
      <c r="AO31" s="349">
        <f>SUMPRODUCT(LEN($M31:$AA34)-LEN(SUBSTITUTE($M31:$AA34,"S", "")))</f>
        <v>0</v>
      </c>
      <c r="AP31" s="352">
        <f>SUMPRODUCT(LEN($AF31:$AF34)-LEN(SUBSTITUTE($AF31:$AF34,"S", "")))</f>
        <v>0</v>
      </c>
      <c r="AQ31" s="335">
        <f>SUMPRODUCT(LEN($AE31:$AE34)-LEN(SUBSTITUTE($AE31:$AE34,"S", "")))</f>
        <v>0</v>
      </c>
      <c r="AR31" s="349">
        <f>SUMPRODUCT(LEN($M31:$AA34)-LEN(SUBSTITUTE($M31:$AA34,"F", "")))</f>
        <v>0</v>
      </c>
      <c r="AS31" s="352">
        <f>SUMPRODUCT(LEN($AF31:$AF34)-LEN(SUBSTITUTE($AF31:$AF34,"F", "")))</f>
        <v>0</v>
      </c>
      <c r="AT31" s="335">
        <f>SUMPRODUCT(LEN($AE31:$AE34)-LEN(SUBSTITUTE($AE31:$AE34,"F", "")))</f>
        <v>0</v>
      </c>
      <c r="AU31" s="349">
        <f>SUMPRODUCT(LEN($M31:$AA34)-LEN(SUBSTITUTE($M31:$AA34,"G", "")))</f>
        <v>0</v>
      </c>
      <c r="AV31" s="352">
        <f>SUMPRODUCT(LEN($AF31:$AF34)-LEN(SUBSTITUTE($AF31:$AF34,"G", "")))</f>
        <v>0</v>
      </c>
      <c r="AW31" s="335">
        <f>SUMPRODUCT(LEN($AE31:$AE34)-LEN(SUBSTITUTE($AE31:$AE34,"G", "")))</f>
        <v>0</v>
      </c>
      <c r="AX31" s="349">
        <f>SUMPRODUCT(LEN($L31:$AA34)-LEN(SUBSTITUTE($L31:$AA34,"M", "")))</f>
        <v>0</v>
      </c>
      <c r="AY31" s="362">
        <f>SUMPRODUCT(LEN($AF31:$AF34)-LEN(SUBSTITUTE($AF31:$AF34,"M", "")))</f>
        <v>0</v>
      </c>
      <c r="AZ31" s="335">
        <f>SUMPRODUCT(LEN($AE31:$AE34)-LEN(SUBSTITUTE($AE31:$AE34,"M", "")))</f>
        <v>0</v>
      </c>
      <c r="BA31" s="416">
        <f>SUMPRODUCT(LEN($AG31:$AG34)-LEN(SUBSTITUTE($AG31:$AG34,"S", "")))</f>
        <v>0</v>
      </c>
      <c r="BB31" s="410">
        <f>SUMPRODUCT(LEN($AG31:$AG34)-LEN(SUBSTITUTE($AG31:$AG34,"F", "")))</f>
        <v>0</v>
      </c>
      <c r="BC31" s="410">
        <f>SUMPRODUCT(LEN($AG31:$AG34)-LEN(SUBSTITUTE($AG31:$AG34,"G", "")))</f>
        <v>0</v>
      </c>
      <c r="BD31" s="413">
        <f>SUMPRODUCT(LEN($AG31:$AG34)-LEN(SUBSTITUTE($AG31:$AG34,"M", "")))</f>
        <v>0</v>
      </c>
    </row>
    <row r="32" spans="2:64" ht="28.15" customHeight="1" thickBot="1" x14ac:dyDescent="0.25">
      <c r="B32" s="30"/>
      <c r="C32" s="339"/>
      <c r="D32" s="221"/>
      <c r="E32" s="220"/>
      <c r="F32" s="220"/>
      <c r="G32" s="219"/>
      <c r="H32" s="359"/>
      <c r="I32" s="391"/>
      <c r="J32" s="391"/>
      <c r="K32" s="391"/>
      <c r="L32" s="33" t="s">
        <v>122</v>
      </c>
      <c r="M32" s="55"/>
      <c r="N32" s="33" t="s">
        <v>121</v>
      </c>
      <c r="O32" s="55"/>
      <c r="P32" s="33" t="s">
        <v>120</v>
      </c>
      <c r="Q32" s="55"/>
      <c r="R32" s="33" t="s">
        <v>119</v>
      </c>
      <c r="S32" s="55"/>
      <c r="T32" s="33" t="s">
        <v>118</v>
      </c>
      <c r="U32" s="55"/>
      <c r="V32" s="33" t="s">
        <v>117</v>
      </c>
      <c r="W32" s="55"/>
      <c r="X32" s="33" t="s">
        <v>116</v>
      </c>
      <c r="Y32" s="55"/>
      <c r="Z32" s="33" t="s">
        <v>115</v>
      </c>
      <c r="AA32" s="55"/>
      <c r="AB32" s="55"/>
      <c r="AC32" s="55"/>
      <c r="AD32" s="193"/>
      <c r="AE32" s="55"/>
      <c r="AF32" s="193"/>
      <c r="AG32" s="22"/>
      <c r="AH32" s="422"/>
      <c r="AI32" s="422"/>
      <c r="AJ32" s="21"/>
      <c r="AK32" s="9"/>
      <c r="AL32" s="350"/>
      <c r="AM32" s="353"/>
      <c r="AN32" s="336"/>
      <c r="AO32" s="350"/>
      <c r="AP32" s="353"/>
      <c r="AQ32" s="336"/>
      <c r="AR32" s="350"/>
      <c r="AS32" s="353"/>
      <c r="AT32" s="336"/>
      <c r="AU32" s="350"/>
      <c r="AV32" s="353"/>
      <c r="AW32" s="336"/>
      <c r="AX32" s="350"/>
      <c r="AY32" s="363"/>
      <c r="AZ32" s="336"/>
      <c r="BA32" s="417"/>
      <c r="BB32" s="411"/>
      <c r="BC32" s="411"/>
      <c r="BD32" s="414"/>
    </row>
    <row r="33" spans="2:64" ht="28.15" customHeight="1" x14ac:dyDescent="0.2">
      <c r="B33" s="30"/>
      <c r="C33" s="340"/>
      <c r="D33" s="218"/>
      <c r="E33" s="217"/>
      <c r="F33" s="217"/>
      <c r="G33" s="216"/>
      <c r="H33" s="360"/>
      <c r="I33" s="392"/>
      <c r="J33" s="392"/>
      <c r="K33" s="392"/>
      <c r="L33" s="25" t="s">
        <v>114</v>
      </c>
      <c r="M33" s="114"/>
      <c r="N33" s="25" t="s">
        <v>112</v>
      </c>
      <c r="O33" s="114"/>
      <c r="P33" s="25" t="s">
        <v>111</v>
      </c>
      <c r="Q33" s="114"/>
      <c r="R33" s="25" t="s">
        <v>110</v>
      </c>
      <c r="S33" s="114"/>
      <c r="T33" s="25" t="s">
        <v>109</v>
      </c>
      <c r="U33" s="114"/>
      <c r="V33" s="25" t="s">
        <v>108</v>
      </c>
      <c r="W33" s="114"/>
      <c r="X33" s="25" t="s">
        <v>107</v>
      </c>
      <c r="Y33" s="114"/>
      <c r="Z33" s="25" t="s">
        <v>106</v>
      </c>
      <c r="AA33" s="114"/>
      <c r="AB33" s="114"/>
      <c r="AC33" s="114"/>
      <c r="AD33" s="190"/>
      <c r="AE33" s="114"/>
      <c r="AF33" s="190"/>
      <c r="AG33" s="22"/>
      <c r="AH33" s="422"/>
      <c r="AI33" s="422"/>
      <c r="AJ33" s="21"/>
      <c r="AK33" s="9"/>
      <c r="AL33" s="350"/>
      <c r="AM33" s="353"/>
      <c r="AN33" s="336"/>
      <c r="AO33" s="350"/>
      <c r="AP33" s="353"/>
      <c r="AQ33" s="336"/>
      <c r="AR33" s="350"/>
      <c r="AS33" s="353"/>
      <c r="AT33" s="336"/>
      <c r="AU33" s="350"/>
      <c r="AV33" s="353"/>
      <c r="AW33" s="336"/>
      <c r="AX33" s="350"/>
      <c r="AY33" s="363"/>
      <c r="AZ33" s="336"/>
      <c r="BA33" s="417"/>
      <c r="BB33" s="411"/>
      <c r="BC33" s="411"/>
      <c r="BD33" s="414"/>
    </row>
    <row r="34" spans="2:64" ht="28.15" customHeight="1" thickBot="1" x14ac:dyDescent="0.25">
      <c r="B34" s="30"/>
      <c r="C34" s="355"/>
      <c r="D34" s="246"/>
      <c r="E34" s="254"/>
      <c r="F34" s="254"/>
      <c r="G34" s="253"/>
      <c r="H34" s="361"/>
      <c r="I34" s="393"/>
      <c r="J34" s="393"/>
      <c r="K34" s="393"/>
      <c r="L34" s="50" t="s">
        <v>105</v>
      </c>
      <c r="M34" s="51"/>
      <c r="N34" s="50" t="s">
        <v>104</v>
      </c>
      <c r="O34" s="51"/>
      <c r="P34" s="50" t="s">
        <v>103</v>
      </c>
      <c r="Q34" s="51"/>
      <c r="R34" s="50" t="s">
        <v>102</v>
      </c>
      <c r="S34" s="51"/>
      <c r="T34" s="50">
        <v>20</v>
      </c>
      <c r="U34" s="51"/>
      <c r="V34" s="50" t="s">
        <v>101</v>
      </c>
      <c r="W34" s="51"/>
      <c r="X34" s="50" t="s">
        <v>100</v>
      </c>
      <c r="Y34" s="51"/>
      <c r="Z34" s="50" t="s">
        <v>99</v>
      </c>
      <c r="AA34" s="51"/>
      <c r="AB34" s="51"/>
      <c r="AC34" s="51"/>
      <c r="AD34" s="187"/>
      <c r="AE34" s="51"/>
      <c r="AF34" s="187"/>
      <c r="AG34" s="48"/>
      <c r="AH34" s="424"/>
      <c r="AI34" s="424"/>
      <c r="AJ34" s="47"/>
      <c r="AK34" s="9"/>
      <c r="AL34" s="351"/>
      <c r="AM34" s="354"/>
      <c r="AN34" s="337"/>
      <c r="AO34" s="351"/>
      <c r="AP34" s="354"/>
      <c r="AQ34" s="337"/>
      <c r="AR34" s="351"/>
      <c r="AS34" s="354"/>
      <c r="AT34" s="337"/>
      <c r="AU34" s="351"/>
      <c r="AV34" s="354"/>
      <c r="AW34" s="337"/>
      <c r="AX34" s="351"/>
      <c r="AY34" s="364"/>
      <c r="AZ34" s="337"/>
      <c r="BA34" s="418"/>
      <c r="BB34" s="412"/>
      <c r="BC34" s="412"/>
      <c r="BD34" s="415"/>
    </row>
    <row r="35" spans="2:64" ht="28.15" customHeight="1" x14ac:dyDescent="0.2">
      <c r="B35" s="30"/>
      <c r="C35" s="338">
        <v>3</v>
      </c>
      <c r="D35" s="212"/>
      <c r="E35" s="223"/>
      <c r="F35" s="223"/>
      <c r="G35" s="222"/>
      <c r="H35" s="358"/>
      <c r="I35" s="390"/>
      <c r="J35" s="390"/>
      <c r="K35" s="390"/>
      <c r="L35" s="42" t="s">
        <v>131</v>
      </c>
      <c r="M35" s="43"/>
      <c r="N35" s="42" t="s">
        <v>129</v>
      </c>
      <c r="O35" s="43"/>
      <c r="P35" s="42" t="s">
        <v>128</v>
      </c>
      <c r="Q35" s="43"/>
      <c r="R35" s="42" t="s">
        <v>127</v>
      </c>
      <c r="S35" s="43"/>
      <c r="T35" s="42" t="s">
        <v>126</v>
      </c>
      <c r="U35" s="43"/>
      <c r="V35" s="42" t="s">
        <v>125</v>
      </c>
      <c r="W35" s="43"/>
      <c r="X35" s="42" t="s">
        <v>124</v>
      </c>
      <c r="Y35" s="43"/>
      <c r="Z35" s="42" t="s">
        <v>123</v>
      </c>
      <c r="AA35" s="43"/>
      <c r="AB35" s="43"/>
      <c r="AC35" s="43"/>
      <c r="AD35" s="196"/>
      <c r="AE35" s="43"/>
      <c r="AF35" s="196"/>
      <c r="AG35" s="39"/>
      <c r="AH35" s="421"/>
      <c r="AI35" s="421"/>
      <c r="AJ35" s="38"/>
      <c r="AK35" s="9"/>
      <c r="AL35" s="349">
        <f>SUMPRODUCT(LEN($M35:$AA38)-LEN(SUBSTITUTE($M35:$AA38,"A", "")))</f>
        <v>0</v>
      </c>
      <c r="AM35" s="352">
        <f>SUMPRODUCT(LEN($AF35:$AF38)-LEN(SUBSTITUTE($AF35:$AF38,"A", "")))</f>
        <v>0</v>
      </c>
      <c r="AN35" s="335">
        <f>SUMPRODUCT(LEN($AE35:$AE38)-LEN(SUBSTITUTE($AE35:$AE38,"A", "")))</f>
        <v>0</v>
      </c>
      <c r="AO35" s="349">
        <f>SUMPRODUCT(LEN($M35:$AA38)-LEN(SUBSTITUTE($M35:$AA38,"S", "")))</f>
        <v>0</v>
      </c>
      <c r="AP35" s="352">
        <f>SUMPRODUCT(LEN($AF35:$AF38)-LEN(SUBSTITUTE($AF35:$AF38,"S", "")))</f>
        <v>0</v>
      </c>
      <c r="AQ35" s="335">
        <f>SUMPRODUCT(LEN($AE35:$AE38)-LEN(SUBSTITUTE($AE35:$AE38,"S", "")))</f>
        <v>0</v>
      </c>
      <c r="AR35" s="349">
        <f>SUMPRODUCT(LEN($M35:$AA38)-LEN(SUBSTITUTE($M35:$AA38,"F", "")))</f>
        <v>0</v>
      </c>
      <c r="AS35" s="352">
        <f>SUMPRODUCT(LEN($AF35:$AF38)-LEN(SUBSTITUTE($AF35:$AF38,"F", "")))</f>
        <v>0</v>
      </c>
      <c r="AT35" s="335">
        <f>SUMPRODUCT(LEN($AE35:$AE38)-LEN(SUBSTITUTE($AE35:$AE38,"F", "")))</f>
        <v>0</v>
      </c>
      <c r="AU35" s="349">
        <f>SUMPRODUCT(LEN($M35:$AA38)-LEN(SUBSTITUTE($M35:$AA38,"G", "")))</f>
        <v>0</v>
      </c>
      <c r="AV35" s="352">
        <f>SUMPRODUCT(LEN($AF35:$AF38)-LEN(SUBSTITUTE($AF35:$AF38,"G", "")))</f>
        <v>0</v>
      </c>
      <c r="AW35" s="335">
        <f>SUMPRODUCT(LEN($AE35:$AE38)-LEN(SUBSTITUTE($AE35:$AE38,"G", "")))</f>
        <v>0</v>
      </c>
      <c r="AX35" s="349">
        <f>SUMPRODUCT(LEN($L35:$AA38)-LEN(SUBSTITUTE($L35:$AA38,"M", "")))</f>
        <v>0</v>
      </c>
      <c r="AY35" s="362">
        <f>SUMPRODUCT(LEN($AF35:$AF38)-LEN(SUBSTITUTE($AF35:$AF38,"M", "")))</f>
        <v>0</v>
      </c>
      <c r="AZ35" s="335">
        <f>SUMPRODUCT(LEN($AE35:$AE38)-LEN(SUBSTITUTE($AE35:$AE38,"M", "")))</f>
        <v>0</v>
      </c>
      <c r="BA35" s="416">
        <f>SUMPRODUCT(LEN($AG35:$AG38)-LEN(SUBSTITUTE($AG35:$AG38,"S", "")))</f>
        <v>0</v>
      </c>
      <c r="BB35" s="410">
        <f>SUMPRODUCT(LEN($AG35:$AG38)-LEN(SUBSTITUTE($AG35:$AG38,"F", "")))</f>
        <v>0</v>
      </c>
      <c r="BC35" s="410">
        <f>SUMPRODUCT(LEN($AG35:$AG38)-LEN(SUBSTITUTE($AG35:$AG38,"G", "")))</f>
        <v>0</v>
      </c>
      <c r="BD35" s="413">
        <f>SUMPRODUCT(LEN($AG35:$AG38)-LEN(SUBSTITUTE($AG35:$AG38,"M", "")))</f>
        <v>0</v>
      </c>
    </row>
    <row r="36" spans="2:64" ht="28.15" customHeight="1" thickBot="1" x14ac:dyDescent="0.25">
      <c r="B36" s="30"/>
      <c r="C36" s="339"/>
      <c r="D36" s="221"/>
      <c r="E36" s="220"/>
      <c r="F36" s="220"/>
      <c r="G36" s="219"/>
      <c r="H36" s="359"/>
      <c r="I36" s="391"/>
      <c r="J36" s="391"/>
      <c r="K36" s="391"/>
      <c r="L36" s="33" t="s">
        <v>122</v>
      </c>
      <c r="M36" s="55"/>
      <c r="N36" s="33" t="s">
        <v>121</v>
      </c>
      <c r="O36" s="55"/>
      <c r="P36" s="33" t="s">
        <v>120</v>
      </c>
      <c r="Q36" s="55"/>
      <c r="R36" s="33" t="s">
        <v>119</v>
      </c>
      <c r="S36" s="55"/>
      <c r="T36" s="33" t="s">
        <v>118</v>
      </c>
      <c r="U36" s="55"/>
      <c r="V36" s="33" t="s">
        <v>117</v>
      </c>
      <c r="W36" s="55"/>
      <c r="X36" s="33" t="s">
        <v>116</v>
      </c>
      <c r="Y36" s="55"/>
      <c r="Z36" s="33" t="s">
        <v>115</v>
      </c>
      <c r="AA36" s="55"/>
      <c r="AB36" s="55"/>
      <c r="AC36" s="55"/>
      <c r="AD36" s="193"/>
      <c r="AE36" s="55"/>
      <c r="AF36" s="193"/>
      <c r="AG36" s="22"/>
      <c r="AH36" s="422"/>
      <c r="AI36" s="422"/>
      <c r="AJ36" s="21"/>
      <c r="AK36" s="9"/>
      <c r="AL36" s="350"/>
      <c r="AM36" s="353"/>
      <c r="AN36" s="336"/>
      <c r="AO36" s="350"/>
      <c r="AP36" s="353"/>
      <c r="AQ36" s="336"/>
      <c r="AR36" s="350"/>
      <c r="AS36" s="353"/>
      <c r="AT36" s="336"/>
      <c r="AU36" s="350"/>
      <c r="AV36" s="353"/>
      <c r="AW36" s="336"/>
      <c r="AX36" s="350"/>
      <c r="AY36" s="363"/>
      <c r="AZ36" s="336"/>
      <c r="BA36" s="417"/>
      <c r="BB36" s="411"/>
      <c r="BC36" s="411"/>
      <c r="BD36" s="414"/>
    </row>
    <row r="37" spans="2:64" ht="28.15" customHeight="1" x14ac:dyDescent="0.2">
      <c r="B37" s="30"/>
      <c r="C37" s="340"/>
      <c r="D37" s="218"/>
      <c r="E37" s="217"/>
      <c r="F37" s="217"/>
      <c r="G37" s="216"/>
      <c r="H37" s="360"/>
      <c r="I37" s="392"/>
      <c r="J37" s="392"/>
      <c r="K37" s="392"/>
      <c r="L37" s="25" t="s">
        <v>114</v>
      </c>
      <c r="M37" s="114"/>
      <c r="N37" s="25" t="s">
        <v>112</v>
      </c>
      <c r="O37" s="114"/>
      <c r="P37" s="25" t="s">
        <v>111</v>
      </c>
      <c r="Q37" s="114"/>
      <c r="R37" s="25" t="s">
        <v>110</v>
      </c>
      <c r="S37" s="114"/>
      <c r="T37" s="25" t="s">
        <v>109</v>
      </c>
      <c r="U37" s="114"/>
      <c r="V37" s="25" t="s">
        <v>108</v>
      </c>
      <c r="W37" s="114"/>
      <c r="X37" s="25" t="s">
        <v>107</v>
      </c>
      <c r="Y37" s="114"/>
      <c r="Z37" s="25" t="s">
        <v>106</v>
      </c>
      <c r="AA37" s="114"/>
      <c r="AB37" s="114"/>
      <c r="AC37" s="114"/>
      <c r="AD37" s="190"/>
      <c r="AE37" s="114"/>
      <c r="AF37" s="190"/>
      <c r="AG37" s="22"/>
      <c r="AH37" s="422"/>
      <c r="AI37" s="422"/>
      <c r="AJ37" s="21"/>
      <c r="AK37" s="9"/>
      <c r="AL37" s="350"/>
      <c r="AM37" s="353"/>
      <c r="AN37" s="336"/>
      <c r="AO37" s="350"/>
      <c r="AP37" s="353"/>
      <c r="AQ37" s="336"/>
      <c r="AR37" s="350"/>
      <c r="AS37" s="353"/>
      <c r="AT37" s="336"/>
      <c r="AU37" s="350"/>
      <c r="AV37" s="353"/>
      <c r="AW37" s="336"/>
      <c r="AX37" s="350"/>
      <c r="AY37" s="363"/>
      <c r="AZ37" s="336"/>
      <c r="BA37" s="417"/>
      <c r="BB37" s="411"/>
      <c r="BC37" s="411"/>
      <c r="BD37" s="414"/>
    </row>
    <row r="38" spans="2:64" ht="28.15" customHeight="1" thickBot="1" x14ac:dyDescent="0.25">
      <c r="B38" s="20"/>
      <c r="C38" s="341"/>
      <c r="D38" s="215"/>
      <c r="E38" s="214"/>
      <c r="F38" s="214"/>
      <c r="G38" s="213"/>
      <c r="H38" s="361"/>
      <c r="I38" s="394"/>
      <c r="J38" s="394"/>
      <c r="K38" s="394"/>
      <c r="L38" s="15" t="s">
        <v>105</v>
      </c>
      <c r="M38" s="16"/>
      <c r="N38" s="15" t="s">
        <v>104</v>
      </c>
      <c r="O38" s="16"/>
      <c r="P38" s="15" t="s">
        <v>103</v>
      </c>
      <c r="Q38" s="16"/>
      <c r="R38" s="15" t="s">
        <v>102</v>
      </c>
      <c r="S38" s="16"/>
      <c r="T38" s="15">
        <v>20</v>
      </c>
      <c r="U38" s="16"/>
      <c r="V38" s="15" t="s">
        <v>101</v>
      </c>
      <c r="W38" s="16"/>
      <c r="X38" s="15" t="s">
        <v>100</v>
      </c>
      <c r="Y38" s="16"/>
      <c r="Z38" s="15" t="s">
        <v>99</v>
      </c>
      <c r="AA38" s="16"/>
      <c r="AB38" s="114"/>
      <c r="AC38" s="114"/>
      <c r="AD38" s="187"/>
      <c r="AE38" s="16"/>
      <c r="AF38" s="186"/>
      <c r="AG38" s="11"/>
      <c r="AH38" s="423"/>
      <c r="AI38" s="423"/>
      <c r="AJ38" s="10"/>
      <c r="AK38" s="9"/>
      <c r="AL38" s="351"/>
      <c r="AM38" s="354"/>
      <c r="AN38" s="337"/>
      <c r="AO38" s="351"/>
      <c r="AP38" s="354"/>
      <c r="AQ38" s="337"/>
      <c r="AR38" s="351"/>
      <c r="AS38" s="354"/>
      <c r="AT38" s="337"/>
      <c r="AU38" s="351"/>
      <c r="AV38" s="354"/>
      <c r="AW38" s="337"/>
      <c r="AX38" s="351"/>
      <c r="AY38" s="364"/>
      <c r="AZ38" s="337"/>
      <c r="BA38" s="418"/>
      <c r="BB38" s="412"/>
      <c r="BC38" s="412"/>
      <c r="BD38" s="415"/>
    </row>
    <row r="39" spans="2:64" ht="85.9" customHeight="1" thickTop="1" thickBot="1" x14ac:dyDescent="0.35">
      <c r="B39" s="113" t="s">
        <v>173</v>
      </c>
      <c r="C39" s="103" t="s">
        <v>172</v>
      </c>
      <c r="D39" s="108" t="s">
        <v>171</v>
      </c>
      <c r="E39" s="211" t="s">
        <v>170</v>
      </c>
      <c r="F39" s="210"/>
      <c r="G39" s="209"/>
      <c r="H39" s="109" t="s">
        <v>169</v>
      </c>
      <c r="I39" s="108" t="s">
        <v>96</v>
      </c>
      <c r="J39" s="108" t="s">
        <v>168</v>
      </c>
      <c r="K39" s="108" t="s">
        <v>97</v>
      </c>
      <c r="L39" s="365" t="s">
        <v>167</v>
      </c>
      <c r="M39" s="366"/>
      <c r="N39" s="365" t="s">
        <v>166</v>
      </c>
      <c r="O39" s="366"/>
      <c r="P39" s="365" t="s">
        <v>166</v>
      </c>
      <c r="Q39" s="367"/>
      <c r="R39" s="365" t="s">
        <v>166</v>
      </c>
      <c r="S39" s="367"/>
      <c r="T39" s="365" t="s">
        <v>166</v>
      </c>
      <c r="U39" s="367"/>
      <c r="V39" s="365" t="s">
        <v>166</v>
      </c>
      <c r="W39" s="367"/>
      <c r="X39" s="365" t="s">
        <v>166</v>
      </c>
      <c r="Y39" s="367"/>
      <c r="Z39" s="365" t="s">
        <v>166</v>
      </c>
      <c r="AA39" s="367"/>
      <c r="AB39" s="311"/>
      <c r="AC39" s="311"/>
      <c r="AD39" s="368" t="s">
        <v>165</v>
      </c>
      <c r="AE39" s="367"/>
      <c r="AF39" s="109" t="s">
        <v>164</v>
      </c>
      <c r="AG39" s="109" t="s">
        <v>163</v>
      </c>
      <c r="AH39" s="108" t="s">
        <v>162</v>
      </c>
      <c r="AI39" s="108" t="s">
        <v>161</v>
      </c>
      <c r="AJ39" s="107" t="s">
        <v>160</v>
      </c>
      <c r="AK39" s="106"/>
      <c r="AL39" s="104" t="s">
        <v>159</v>
      </c>
      <c r="AM39" s="103" t="s">
        <v>158</v>
      </c>
      <c r="AN39" s="102" t="s">
        <v>157</v>
      </c>
      <c r="AO39" s="104" t="s">
        <v>156</v>
      </c>
      <c r="AP39" s="103" t="s">
        <v>155</v>
      </c>
      <c r="AQ39" s="102" t="s">
        <v>154</v>
      </c>
      <c r="AR39" s="104" t="s">
        <v>153</v>
      </c>
      <c r="AS39" s="103" t="s">
        <v>152</v>
      </c>
      <c r="AT39" s="105" t="s">
        <v>151</v>
      </c>
      <c r="AU39" s="104" t="s">
        <v>150</v>
      </c>
      <c r="AV39" s="103" t="s">
        <v>149</v>
      </c>
      <c r="AW39" s="102" t="s">
        <v>148</v>
      </c>
      <c r="AX39" s="104" t="s">
        <v>147</v>
      </c>
      <c r="AY39" s="103" t="s">
        <v>146</v>
      </c>
      <c r="AZ39" s="102" t="s">
        <v>145</v>
      </c>
      <c r="BA39" s="101" t="s">
        <v>144</v>
      </c>
      <c r="BB39" s="100" t="s">
        <v>143</v>
      </c>
      <c r="BC39" s="100" t="s">
        <v>142</v>
      </c>
      <c r="BD39" s="99" t="s">
        <v>141</v>
      </c>
    </row>
    <row r="40" spans="2:64" ht="48" thickBot="1" x14ac:dyDescent="0.3">
      <c r="B40" s="98" t="s">
        <v>245</v>
      </c>
      <c r="C40" s="97"/>
      <c r="D40" s="208">
        <v>258</v>
      </c>
      <c r="E40" s="425">
        <v>4439.93</v>
      </c>
      <c r="F40" s="426"/>
      <c r="G40" s="427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207"/>
      <c r="AB40" s="310"/>
      <c r="AC40" s="310"/>
      <c r="AD40" s="90" t="s">
        <v>138</v>
      </c>
      <c r="AE40" s="88"/>
      <c r="AF40" s="88"/>
      <c r="AG40" s="88"/>
      <c r="AH40" s="87"/>
      <c r="AI40" s="87"/>
      <c r="AJ40" s="203"/>
      <c r="AK40" s="86" t="s">
        <v>137</v>
      </c>
      <c r="AL40" s="85">
        <f t="shared" ref="AL40:BD40" si="4">SUM(AL42:AL53)</f>
        <v>24</v>
      </c>
      <c r="AM40" s="84">
        <f t="shared" si="4"/>
        <v>2</v>
      </c>
      <c r="AN40" s="83">
        <f t="shared" si="4"/>
        <v>0</v>
      </c>
      <c r="AO40" s="85">
        <f t="shared" si="4"/>
        <v>0</v>
      </c>
      <c r="AP40" s="84">
        <f t="shared" si="4"/>
        <v>0</v>
      </c>
      <c r="AQ40" s="83">
        <f t="shared" si="4"/>
        <v>0</v>
      </c>
      <c r="AR40" s="85">
        <f t="shared" si="4"/>
        <v>0</v>
      </c>
      <c r="AS40" s="84">
        <f t="shared" si="4"/>
        <v>0</v>
      </c>
      <c r="AT40" s="83">
        <f t="shared" si="4"/>
        <v>0</v>
      </c>
      <c r="AU40" s="85">
        <f t="shared" si="4"/>
        <v>6</v>
      </c>
      <c r="AV40" s="84">
        <f t="shared" si="4"/>
        <v>1</v>
      </c>
      <c r="AW40" s="83">
        <f t="shared" si="4"/>
        <v>0</v>
      </c>
      <c r="AX40" s="85">
        <f t="shared" si="4"/>
        <v>2</v>
      </c>
      <c r="AY40" s="84">
        <f t="shared" si="4"/>
        <v>0</v>
      </c>
      <c r="AZ40" s="83">
        <f t="shared" si="4"/>
        <v>0</v>
      </c>
      <c r="BA40" s="82">
        <f t="shared" si="4"/>
        <v>0</v>
      </c>
      <c r="BB40" s="81">
        <f t="shared" si="4"/>
        <v>0</v>
      </c>
      <c r="BC40" s="81">
        <f t="shared" si="4"/>
        <v>0</v>
      </c>
      <c r="BD40" s="80">
        <f t="shared" si="4"/>
        <v>0</v>
      </c>
      <c r="BE40" s="79" t="s">
        <v>136</v>
      </c>
      <c r="BH40" s="5">
        <f>SUM(AL40:AN40)/$BG$5</f>
        <v>26</v>
      </c>
      <c r="BI40" s="5">
        <f>SUM(AO40:AQ40,BA40)/$BG$5</f>
        <v>0</v>
      </c>
      <c r="BJ40" s="5">
        <f>SUM(AR40:AT40,BB40)/$BG$5</f>
        <v>0</v>
      </c>
      <c r="BK40" s="5">
        <f>SUM(AU40:AW40,BC40)/$BG$5</f>
        <v>7</v>
      </c>
      <c r="BL40" s="5">
        <f>SUM(AX40:AZ40,BD40)/$BG$5</f>
        <v>2</v>
      </c>
    </row>
    <row r="41" spans="2:64" ht="37.5" thickBot="1" x14ac:dyDescent="0.3">
      <c r="B41" s="78"/>
      <c r="C41" s="77"/>
      <c r="D41" s="206"/>
      <c r="E41" s="205"/>
      <c r="F41" s="205"/>
      <c r="G41" s="204"/>
      <c r="H41" s="73"/>
      <c r="I41" s="70"/>
      <c r="J41" s="70"/>
      <c r="K41" s="72"/>
      <c r="L41" s="70"/>
      <c r="M41" s="69"/>
      <c r="N41" s="70"/>
      <c r="O41" s="69"/>
      <c r="P41" s="70"/>
      <c r="Q41" s="69"/>
      <c r="R41" s="70"/>
      <c r="S41" s="69"/>
      <c r="T41" s="70"/>
      <c r="U41" s="69"/>
      <c r="V41" s="70"/>
      <c r="W41" s="69"/>
      <c r="X41" s="70"/>
      <c r="Y41" s="69"/>
      <c r="Z41" s="70"/>
      <c r="AA41" s="69"/>
      <c r="AB41" s="69"/>
      <c r="AC41" s="69"/>
      <c r="AD41" s="71"/>
      <c r="AE41" s="69"/>
      <c r="AF41" s="69"/>
      <c r="AG41" s="69"/>
      <c r="AH41" s="68"/>
      <c r="AI41" s="68"/>
      <c r="AJ41" s="203"/>
      <c r="AK41" s="66" t="s">
        <v>135</v>
      </c>
      <c r="AL41" s="65">
        <f t="shared" ref="AL41:BD41" si="5">AL40/3</f>
        <v>8</v>
      </c>
      <c r="AM41" s="64">
        <f t="shared" si="5"/>
        <v>0.66666666666666663</v>
      </c>
      <c r="AN41" s="63">
        <f t="shared" si="5"/>
        <v>0</v>
      </c>
      <c r="AO41" s="65">
        <f t="shared" si="5"/>
        <v>0</v>
      </c>
      <c r="AP41" s="64">
        <f t="shared" si="5"/>
        <v>0</v>
      </c>
      <c r="AQ41" s="63">
        <f t="shared" si="5"/>
        <v>0</v>
      </c>
      <c r="AR41" s="65">
        <f t="shared" si="5"/>
        <v>0</v>
      </c>
      <c r="AS41" s="64">
        <f t="shared" si="5"/>
        <v>0</v>
      </c>
      <c r="AT41" s="63">
        <f t="shared" si="5"/>
        <v>0</v>
      </c>
      <c r="AU41" s="65">
        <f t="shared" si="5"/>
        <v>2</v>
      </c>
      <c r="AV41" s="64">
        <f t="shared" si="5"/>
        <v>0.33333333333333331</v>
      </c>
      <c r="AW41" s="63">
        <f t="shared" si="5"/>
        <v>0</v>
      </c>
      <c r="AX41" s="65">
        <f t="shared" si="5"/>
        <v>0.66666666666666663</v>
      </c>
      <c r="AY41" s="64">
        <f t="shared" si="5"/>
        <v>0</v>
      </c>
      <c r="AZ41" s="63">
        <f t="shared" si="5"/>
        <v>0</v>
      </c>
      <c r="BA41" s="62">
        <f t="shared" si="5"/>
        <v>0</v>
      </c>
      <c r="BB41" s="61">
        <f t="shared" si="5"/>
        <v>0</v>
      </c>
      <c r="BC41" s="61">
        <f t="shared" si="5"/>
        <v>0</v>
      </c>
      <c r="BD41" s="60">
        <f t="shared" si="5"/>
        <v>0</v>
      </c>
      <c r="BE41" s="59" t="s">
        <v>134</v>
      </c>
    </row>
    <row r="42" spans="2:64" ht="28.15" customHeight="1" x14ac:dyDescent="0.2">
      <c r="B42" s="30"/>
      <c r="C42" s="338">
        <v>1</v>
      </c>
      <c r="D42" s="212"/>
      <c r="E42" s="223"/>
      <c r="F42" s="223"/>
      <c r="G42" s="222"/>
      <c r="H42" s="358" t="s">
        <v>133</v>
      </c>
      <c r="I42" s="390">
        <v>115</v>
      </c>
      <c r="J42" s="390">
        <v>25</v>
      </c>
      <c r="K42" s="390">
        <v>7</v>
      </c>
      <c r="L42" s="42" t="s">
        <v>131</v>
      </c>
      <c r="M42" s="43" t="s">
        <v>179</v>
      </c>
      <c r="N42" s="42" t="s">
        <v>129</v>
      </c>
      <c r="O42" s="43" t="s">
        <v>179</v>
      </c>
      <c r="P42" s="42" t="s">
        <v>128</v>
      </c>
      <c r="Q42" s="43" t="s">
        <v>1329</v>
      </c>
      <c r="R42" s="42" t="s">
        <v>127</v>
      </c>
      <c r="S42" s="43" t="s">
        <v>179</v>
      </c>
      <c r="T42" s="42" t="s">
        <v>126</v>
      </c>
      <c r="U42" s="43" t="s">
        <v>467</v>
      </c>
      <c r="V42" s="42" t="s">
        <v>125</v>
      </c>
      <c r="W42" s="43"/>
      <c r="X42" s="42" t="s">
        <v>124</v>
      </c>
      <c r="Y42" s="43"/>
      <c r="Z42" s="42" t="s">
        <v>123</v>
      </c>
      <c r="AA42" s="43"/>
      <c r="AB42" s="43"/>
      <c r="AC42" s="43"/>
      <c r="AD42" s="196"/>
      <c r="AE42" s="43"/>
      <c r="AF42" s="196" t="s">
        <v>479</v>
      </c>
      <c r="AG42" s="58"/>
      <c r="AH42" s="421"/>
      <c r="AI42" s="421"/>
      <c r="AJ42" s="38"/>
      <c r="AK42" s="9"/>
      <c r="AL42" s="349">
        <f>SUMPRODUCT(LEN($M42:$AA45)-LEN(SUBSTITUTE($M42:$AA45,"A", "")))</f>
        <v>24</v>
      </c>
      <c r="AM42" s="352">
        <f>SUMPRODUCT(LEN($AF42:$AF45)-LEN(SUBSTITUTE($AF42:$AF45,"A", "")))</f>
        <v>2</v>
      </c>
      <c r="AN42" s="335">
        <f>SUMPRODUCT(LEN($AE42:$AE45)-LEN(SUBSTITUTE($AE42:$AE45,"A", "")))</f>
        <v>0</v>
      </c>
      <c r="AO42" s="349">
        <f>SUMPRODUCT(LEN($M42:$AA45)-LEN(SUBSTITUTE($M42:$AA45,"S", "")))</f>
        <v>0</v>
      </c>
      <c r="AP42" s="352">
        <f>SUMPRODUCT(LEN($AF42:$AF45)-LEN(SUBSTITUTE($AF42:$AF45,"S", "")))</f>
        <v>0</v>
      </c>
      <c r="AQ42" s="335">
        <f>SUMPRODUCT(LEN($AE42:$AE45)-LEN(SUBSTITUTE($AE42:$AE45,"S", "")))</f>
        <v>0</v>
      </c>
      <c r="AR42" s="349">
        <f>SUMPRODUCT(LEN($M42:$AA45)-LEN(SUBSTITUTE($M42:$AA45,"F", "")))</f>
        <v>0</v>
      </c>
      <c r="AS42" s="352">
        <f>SUMPRODUCT(LEN($AF42:$AF45)-LEN(SUBSTITUTE($AF42:$AF45,"F", "")))</f>
        <v>0</v>
      </c>
      <c r="AT42" s="335">
        <f>SUMPRODUCT(LEN($AE42:$AE45)-LEN(SUBSTITUTE($AE42:$AE45,"F", "")))</f>
        <v>0</v>
      </c>
      <c r="AU42" s="349">
        <f>SUMPRODUCT(LEN($M42:$AA45)-LEN(SUBSTITUTE($M42:$AA45,"G", "")))</f>
        <v>6</v>
      </c>
      <c r="AV42" s="352">
        <f>SUMPRODUCT(LEN($AF42:$AF45)-LEN(SUBSTITUTE($AF42:$AF45,"G", "")))</f>
        <v>1</v>
      </c>
      <c r="AW42" s="335">
        <f>SUMPRODUCT(LEN($AE42:$AE45)-LEN(SUBSTITUTE($AE42:$AE45,"G", "")))</f>
        <v>0</v>
      </c>
      <c r="AX42" s="349">
        <f>SUMPRODUCT(LEN($L42:$AA45)-LEN(SUBSTITUTE($L42:$AA45,"M", "")))</f>
        <v>2</v>
      </c>
      <c r="AY42" s="362">
        <f>SUMPRODUCT(LEN($AF42:$AF45)-LEN(SUBSTITUTE($AF42:$AF45,"M", "")))</f>
        <v>0</v>
      </c>
      <c r="AZ42" s="335">
        <f>SUMPRODUCT(LEN($AE42:$AE45)-LEN(SUBSTITUTE($AE42:$AE45,"M", "")))</f>
        <v>0</v>
      </c>
      <c r="BA42" s="416">
        <f>SUMPRODUCT(LEN($AG42:$AG45)-LEN(SUBSTITUTE($AG42:$AG45,"S", "")))</f>
        <v>0</v>
      </c>
      <c r="BB42" s="410">
        <f>SUMPRODUCT(LEN($AG42:$AG45)-LEN(SUBSTITUTE($AG42:$AG45,"F", "")))</f>
        <v>0</v>
      </c>
      <c r="BC42" s="410">
        <f>SUMPRODUCT(LEN($AG42:$AG45)-LEN(SUBSTITUTE($AG42:$AG45,"G", "")))</f>
        <v>0</v>
      </c>
      <c r="BD42" s="413">
        <f>SUMPRODUCT(LEN($AG42:$AG45)-LEN(SUBSTITUTE($AG42:$AG45,"M", "")))</f>
        <v>0</v>
      </c>
    </row>
    <row r="43" spans="2:64" ht="28.15" customHeight="1" thickBot="1" x14ac:dyDescent="0.25">
      <c r="B43" s="30"/>
      <c r="C43" s="339"/>
      <c r="D43" s="221"/>
      <c r="E43" s="220"/>
      <c r="F43" s="220"/>
      <c r="G43" s="219"/>
      <c r="H43" s="359"/>
      <c r="I43" s="391"/>
      <c r="J43" s="391"/>
      <c r="K43" s="391"/>
      <c r="L43" s="33" t="s">
        <v>122</v>
      </c>
      <c r="M43" s="55" t="s">
        <v>179</v>
      </c>
      <c r="N43" s="33" t="s">
        <v>121</v>
      </c>
      <c r="O43" s="55" t="s">
        <v>132</v>
      </c>
      <c r="P43" s="33" t="s">
        <v>120</v>
      </c>
      <c r="Q43" s="55" t="s">
        <v>467</v>
      </c>
      <c r="R43" s="33" t="s">
        <v>119</v>
      </c>
      <c r="S43" s="55" t="s">
        <v>179</v>
      </c>
      <c r="T43" s="33" t="s">
        <v>118</v>
      </c>
      <c r="U43" s="55" t="s">
        <v>132</v>
      </c>
      <c r="V43" s="33" t="s">
        <v>117</v>
      </c>
      <c r="W43" s="55"/>
      <c r="X43" s="33" t="s">
        <v>116</v>
      </c>
      <c r="Y43" s="55"/>
      <c r="Z43" s="33" t="s">
        <v>115</v>
      </c>
      <c r="AA43" s="55"/>
      <c r="AB43" s="55"/>
      <c r="AC43" s="55"/>
      <c r="AD43" s="193"/>
      <c r="AE43" s="55"/>
      <c r="AF43" s="193"/>
      <c r="AG43" s="57"/>
      <c r="AH43" s="422"/>
      <c r="AI43" s="422"/>
      <c r="AJ43" s="21"/>
      <c r="AK43" s="9"/>
      <c r="AL43" s="350"/>
      <c r="AM43" s="353"/>
      <c r="AN43" s="336"/>
      <c r="AO43" s="350"/>
      <c r="AP43" s="353"/>
      <c r="AQ43" s="336"/>
      <c r="AR43" s="350"/>
      <c r="AS43" s="353"/>
      <c r="AT43" s="336"/>
      <c r="AU43" s="350"/>
      <c r="AV43" s="353"/>
      <c r="AW43" s="336"/>
      <c r="AX43" s="350"/>
      <c r="AY43" s="363"/>
      <c r="AZ43" s="336"/>
      <c r="BA43" s="417"/>
      <c r="BB43" s="411"/>
      <c r="BC43" s="411"/>
      <c r="BD43" s="414"/>
    </row>
    <row r="44" spans="2:64" ht="28.15" customHeight="1" x14ac:dyDescent="0.2">
      <c r="B44" s="30"/>
      <c r="C44" s="340"/>
      <c r="D44" s="218"/>
      <c r="E44" s="217"/>
      <c r="F44" s="217"/>
      <c r="G44" s="216"/>
      <c r="H44" s="360">
        <v>260</v>
      </c>
      <c r="I44" s="392"/>
      <c r="J44" s="392"/>
      <c r="K44" s="392"/>
      <c r="L44" s="25" t="s">
        <v>114</v>
      </c>
      <c r="M44" s="114" t="s">
        <v>179</v>
      </c>
      <c r="N44" s="25" t="s">
        <v>112</v>
      </c>
      <c r="O44" s="114" t="s">
        <v>132</v>
      </c>
      <c r="P44" s="25" t="s">
        <v>111</v>
      </c>
      <c r="Q44" s="114" t="s">
        <v>467</v>
      </c>
      <c r="R44" s="25" t="s">
        <v>110</v>
      </c>
      <c r="S44" s="114" t="s">
        <v>496</v>
      </c>
      <c r="T44" s="25" t="s">
        <v>109</v>
      </c>
      <c r="U44" s="114"/>
      <c r="V44" s="25" t="s">
        <v>108</v>
      </c>
      <c r="W44" s="114"/>
      <c r="X44" s="25" t="s">
        <v>107</v>
      </c>
      <c r="Y44" s="114"/>
      <c r="Z44" s="25" t="s">
        <v>106</v>
      </c>
      <c r="AA44" s="114"/>
      <c r="AB44" s="114"/>
      <c r="AC44" s="114"/>
      <c r="AD44" s="190"/>
      <c r="AE44" s="114"/>
      <c r="AF44" s="190"/>
      <c r="AG44" s="57"/>
      <c r="AH44" s="422"/>
      <c r="AI44" s="422"/>
      <c r="AJ44" s="21"/>
      <c r="AK44" s="9"/>
      <c r="AL44" s="350"/>
      <c r="AM44" s="353"/>
      <c r="AN44" s="336"/>
      <c r="AO44" s="350"/>
      <c r="AP44" s="353"/>
      <c r="AQ44" s="336"/>
      <c r="AR44" s="350"/>
      <c r="AS44" s="353"/>
      <c r="AT44" s="336"/>
      <c r="AU44" s="350"/>
      <c r="AV44" s="353"/>
      <c r="AW44" s="336"/>
      <c r="AX44" s="350"/>
      <c r="AY44" s="363"/>
      <c r="AZ44" s="336"/>
      <c r="BA44" s="417"/>
      <c r="BB44" s="411"/>
      <c r="BC44" s="411"/>
      <c r="BD44" s="414"/>
    </row>
    <row r="45" spans="2:64" ht="28.15" customHeight="1" thickBot="1" x14ac:dyDescent="0.25">
      <c r="B45" s="30"/>
      <c r="C45" s="355"/>
      <c r="D45" s="246"/>
      <c r="E45" s="254"/>
      <c r="F45" s="254"/>
      <c r="G45" s="253"/>
      <c r="H45" s="361"/>
      <c r="I45" s="393"/>
      <c r="J45" s="393"/>
      <c r="K45" s="393"/>
      <c r="L45" s="50" t="s">
        <v>105</v>
      </c>
      <c r="M45" s="51" t="s">
        <v>179</v>
      </c>
      <c r="N45" s="50" t="s">
        <v>104</v>
      </c>
      <c r="O45" s="51" t="s">
        <v>1288</v>
      </c>
      <c r="P45" s="50" t="s">
        <v>103</v>
      </c>
      <c r="Q45" s="51" t="s">
        <v>714</v>
      </c>
      <c r="R45" s="50" t="s">
        <v>102</v>
      </c>
      <c r="S45" s="51" t="s">
        <v>185</v>
      </c>
      <c r="T45" s="50">
        <v>20</v>
      </c>
      <c r="U45" s="51"/>
      <c r="V45" s="50" t="s">
        <v>101</v>
      </c>
      <c r="W45" s="51"/>
      <c r="X45" s="50" t="s">
        <v>100</v>
      </c>
      <c r="Y45" s="51"/>
      <c r="Z45" s="50" t="s">
        <v>99</v>
      </c>
      <c r="AA45" s="51"/>
      <c r="AB45" s="51"/>
      <c r="AC45" s="51"/>
      <c r="AD45" s="187"/>
      <c r="AE45" s="51"/>
      <c r="AF45" s="187"/>
      <c r="AG45" s="56"/>
      <c r="AH45" s="424"/>
      <c r="AI45" s="424"/>
      <c r="AJ45" s="47"/>
      <c r="AK45" s="9"/>
      <c r="AL45" s="351"/>
      <c r="AM45" s="354"/>
      <c r="AN45" s="337"/>
      <c r="AO45" s="351"/>
      <c r="AP45" s="354"/>
      <c r="AQ45" s="337"/>
      <c r="AR45" s="351"/>
      <c r="AS45" s="354"/>
      <c r="AT45" s="337"/>
      <c r="AU45" s="351"/>
      <c r="AV45" s="354"/>
      <c r="AW45" s="337"/>
      <c r="AX45" s="351"/>
      <c r="AY45" s="364"/>
      <c r="AZ45" s="337"/>
      <c r="BA45" s="418"/>
      <c r="BB45" s="412"/>
      <c r="BC45" s="412"/>
      <c r="BD45" s="415"/>
    </row>
    <row r="46" spans="2:64" ht="28.15" customHeight="1" x14ac:dyDescent="0.2">
      <c r="B46" s="30"/>
      <c r="C46" s="338">
        <v>2</v>
      </c>
      <c r="D46" s="212"/>
      <c r="E46" s="223"/>
      <c r="F46" s="223"/>
      <c r="G46" s="222"/>
      <c r="H46" s="358"/>
      <c r="I46" s="390"/>
      <c r="J46" s="390"/>
      <c r="K46" s="390"/>
      <c r="L46" s="42" t="s">
        <v>131</v>
      </c>
      <c r="M46" s="43"/>
      <c r="N46" s="42" t="s">
        <v>129</v>
      </c>
      <c r="O46" s="43"/>
      <c r="P46" s="42" t="s">
        <v>128</v>
      </c>
      <c r="Q46" s="43"/>
      <c r="R46" s="42" t="s">
        <v>127</v>
      </c>
      <c r="S46" s="43"/>
      <c r="T46" s="42" t="s">
        <v>126</v>
      </c>
      <c r="U46" s="43"/>
      <c r="V46" s="42" t="s">
        <v>125</v>
      </c>
      <c r="W46" s="43"/>
      <c r="X46" s="42" t="s">
        <v>124</v>
      </c>
      <c r="Y46" s="43"/>
      <c r="Z46" s="42" t="s">
        <v>123</v>
      </c>
      <c r="AA46" s="43"/>
      <c r="AB46" s="43"/>
      <c r="AC46" s="43"/>
      <c r="AD46" s="196"/>
      <c r="AE46" s="43"/>
      <c r="AF46" s="196"/>
      <c r="AG46" s="39"/>
      <c r="AH46" s="421"/>
      <c r="AI46" s="421"/>
      <c r="AJ46" s="38"/>
      <c r="AK46" s="9"/>
      <c r="AL46" s="349">
        <f>SUMPRODUCT(LEN($M46:$AA49)-LEN(SUBSTITUTE($M46:$AA49,"A", "")))</f>
        <v>0</v>
      </c>
      <c r="AM46" s="352">
        <f>SUMPRODUCT(LEN($AF46:$AF49)-LEN(SUBSTITUTE($AF46:$AF49,"A", "")))</f>
        <v>0</v>
      </c>
      <c r="AN46" s="335">
        <f>SUMPRODUCT(LEN($AE46:$AE49)-LEN(SUBSTITUTE($AE46:$AE49,"A", "")))</f>
        <v>0</v>
      </c>
      <c r="AO46" s="349">
        <f>SUMPRODUCT(LEN($M46:$AA49)-LEN(SUBSTITUTE($M46:$AA49,"S", "")))</f>
        <v>0</v>
      </c>
      <c r="AP46" s="352">
        <f>SUMPRODUCT(LEN($AF46:$AF49)-LEN(SUBSTITUTE($AF46:$AF49,"S", "")))</f>
        <v>0</v>
      </c>
      <c r="AQ46" s="335">
        <f>SUMPRODUCT(LEN($AE46:$AE49)-LEN(SUBSTITUTE($AE46:$AE49,"S", "")))</f>
        <v>0</v>
      </c>
      <c r="AR46" s="349">
        <f>SUMPRODUCT(LEN($M46:$AA49)-LEN(SUBSTITUTE($M46:$AA49,"F", "")))</f>
        <v>0</v>
      </c>
      <c r="AS46" s="352">
        <f>SUMPRODUCT(LEN($AF46:$AF49)-LEN(SUBSTITUTE($AF46:$AF49,"F", "")))</f>
        <v>0</v>
      </c>
      <c r="AT46" s="335">
        <f>SUMPRODUCT(LEN($AE46:$AE49)-LEN(SUBSTITUTE($AE46:$AE49,"F", "")))</f>
        <v>0</v>
      </c>
      <c r="AU46" s="349">
        <f>SUMPRODUCT(LEN($M46:$AA49)-LEN(SUBSTITUTE($M46:$AA49,"G", "")))</f>
        <v>0</v>
      </c>
      <c r="AV46" s="352">
        <f>SUMPRODUCT(LEN($AF46:$AF49)-LEN(SUBSTITUTE($AF46:$AF49,"G", "")))</f>
        <v>0</v>
      </c>
      <c r="AW46" s="335">
        <f>SUMPRODUCT(LEN($AE46:$AE49)-LEN(SUBSTITUTE($AE46:$AE49,"G", "")))</f>
        <v>0</v>
      </c>
      <c r="AX46" s="349">
        <f>SUMPRODUCT(LEN($L46:$AA49)-LEN(SUBSTITUTE($L46:$AA49,"M", "")))</f>
        <v>0</v>
      </c>
      <c r="AY46" s="362">
        <f>SUMPRODUCT(LEN($AF46:$AF49)-LEN(SUBSTITUTE($AF46:$AF49,"M", "")))</f>
        <v>0</v>
      </c>
      <c r="AZ46" s="335">
        <f>SUMPRODUCT(LEN($AE46:$AE49)-LEN(SUBSTITUTE($AE46:$AE49,"M", "")))</f>
        <v>0</v>
      </c>
      <c r="BA46" s="416">
        <f>SUMPRODUCT(LEN($AG46:$AG49)-LEN(SUBSTITUTE($AG46:$AG49,"S", "")))</f>
        <v>0</v>
      </c>
      <c r="BB46" s="410">
        <f>SUMPRODUCT(LEN($AG46:$AG49)-LEN(SUBSTITUTE($AG46:$AG49,"F", "")))</f>
        <v>0</v>
      </c>
      <c r="BC46" s="410">
        <f>SUMPRODUCT(LEN($AG46:$AG49)-LEN(SUBSTITUTE($AG46:$AG49,"G", "")))</f>
        <v>0</v>
      </c>
      <c r="BD46" s="413">
        <f>SUMPRODUCT(LEN($AG46:$AG49)-LEN(SUBSTITUTE($AG46:$AG49,"M", "")))</f>
        <v>0</v>
      </c>
    </row>
    <row r="47" spans="2:64" ht="28.15" customHeight="1" thickBot="1" x14ac:dyDescent="0.25">
      <c r="B47" s="30"/>
      <c r="C47" s="339"/>
      <c r="D47" s="221"/>
      <c r="E47" s="220"/>
      <c r="F47" s="220"/>
      <c r="G47" s="219"/>
      <c r="H47" s="359"/>
      <c r="I47" s="391"/>
      <c r="J47" s="391"/>
      <c r="K47" s="391"/>
      <c r="L47" s="33" t="s">
        <v>122</v>
      </c>
      <c r="M47" s="55"/>
      <c r="N47" s="33" t="s">
        <v>121</v>
      </c>
      <c r="O47" s="55"/>
      <c r="P47" s="33" t="s">
        <v>120</v>
      </c>
      <c r="Q47" s="55"/>
      <c r="R47" s="33" t="s">
        <v>119</v>
      </c>
      <c r="S47" s="55"/>
      <c r="T47" s="33" t="s">
        <v>118</v>
      </c>
      <c r="U47" s="55"/>
      <c r="V47" s="33" t="s">
        <v>117</v>
      </c>
      <c r="W47" s="55"/>
      <c r="X47" s="33" t="s">
        <v>116</v>
      </c>
      <c r="Y47" s="55"/>
      <c r="Z47" s="33" t="s">
        <v>115</v>
      </c>
      <c r="AA47" s="55"/>
      <c r="AB47" s="55"/>
      <c r="AC47" s="55"/>
      <c r="AD47" s="193"/>
      <c r="AE47" s="55"/>
      <c r="AF47" s="193"/>
      <c r="AG47" s="22"/>
      <c r="AH47" s="422"/>
      <c r="AI47" s="422"/>
      <c r="AJ47" s="21"/>
      <c r="AK47" s="9"/>
      <c r="AL47" s="350"/>
      <c r="AM47" s="353"/>
      <c r="AN47" s="336"/>
      <c r="AO47" s="350"/>
      <c r="AP47" s="353"/>
      <c r="AQ47" s="336"/>
      <c r="AR47" s="350"/>
      <c r="AS47" s="353"/>
      <c r="AT47" s="336"/>
      <c r="AU47" s="350"/>
      <c r="AV47" s="353"/>
      <c r="AW47" s="336"/>
      <c r="AX47" s="350"/>
      <c r="AY47" s="363"/>
      <c r="AZ47" s="336"/>
      <c r="BA47" s="417"/>
      <c r="BB47" s="411"/>
      <c r="BC47" s="411"/>
      <c r="BD47" s="414"/>
    </row>
    <row r="48" spans="2:64" ht="28.15" customHeight="1" x14ac:dyDescent="0.2">
      <c r="B48" s="30"/>
      <c r="C48" s="340"/>
      <c r="D48" s="218"/>
      <c r="E48" s="217"/>
      <c r="F48" s="217"/>
      <c r="G48" s="216"/>
      <c r="H48" s="360"/>
      <c r="I48" s="392"/>
      <c r="J48" s="392"/>
      <c r="K48" s="392"/>
      <c r="L48" s="25" t="s">
        <v>114</v>
      </c>
      <c r="M48" s="114"/>
      <c r="N48" s="25" t="s">
        <v>112</v>
      </c>
      <c r="O48" s="114"/>
      <c r="P48" s="25" t="s">
        <v>111</v>
      </c>
      <c r="Q48" s="114"/>
      <c r="R48" s="25" t="s">
        <v>110</v>
      </c>
      <c r="S48" s="114"/>
      <c r="T48" s="25" t="s">
        <v>109</v>
      </c>
      <c r="U48" s="114"/>
      <c r="V48" s="25" t="s">
        <v>108</v>
      </c>
      <c r="W48" s="114"/>
      <c r="X48" s="25" t="s">
        <v>107</v>
      </c>
      <c r="Y48" s="114"/>
      <c r="Z48" s="25" t="s">
        <v>106</v>
      </c>
      <c r="AA48" s="114"/>
      <c r="AB48" s="114"/>
      <c r="AC48" s="114"/>
      <c r="AD48" s="190"/>
      <c r="AE48" s="114"/>
      <c r="AF48" s="190"/>
      <c r="AG48" s="22"/>
      <c r="AH48" s="422"/>
      <c r="AI48" s="422"/>
      <c r="AJ48" s="21"/>
      <c r="AK48" s="9"/>
      <c r="AL48" s="350"/>
      <c r="AM48" s="353"/>
      <c r="AN48" s="336"/>
      <c r="AO48" s="350"/>
      <c r="AP48" s="353"/>
      <c r="AQ48" s="336"/>
      <c r="AR48" s="350"/>
      <c r="AS48" s="353"/>
      <c r="AT48" s="336"/>
      <c r="AU48" s="350"/>
      <c r="AV48" s="353"/>
      <c r="AW48" s="336"/>
      <c r="AX48" s="350"/>
      <c r="AY48" s="363"/>
      <c r="AZ48" s="336"/>
      <c r="BA48" s="417"/>
      <c r="BB48" s="411"/>
      <c r="BC48" s="411"/>
      <c r="BD48" s="414"/>
    </row>
    <row r="49" spans="2:64" ht="28.15" customHeight="1" thickBot="1" x14ac:dyDescent="0.25">
      <c r="B49" s="30"/>
      <c r="C49" s="355"/>
      <c r="D49" s="246"/>
      <c r="E49" s="254"/>
      <c r="F49" s="254"/>
      <c r="G49" s="253"/>
      <c r="H49" s="361"/>
      <c r="I49" s="393"/>
      <c r="J49" s="393"/>
      <c r="K49" s="393"/>
      <c r="L49" s="50" t="s">
        <v>105</v>
      </c>
      <c r="M49" s="51"/>
      <c r="N49" s="50" t="s">
        <v>104</v>
      </c>
      <c r="O49" s="51"/>
      <c r="P49" s="50" t="s">
        <v>103</v>
      </c>
      <c r="Q49" s="51"/>
      <c r="R49" s="50" t="s">
        <v>102</v>
      </c>
      <c r="S49" s="51"/>
      <c r="T49" s="50">
        <v>20</v>
      </c>
      <c r="U49" s="51"/>
      <c r="V49" s="50" t="s">
        <v>101</v>
      </c>
      <c r="W49" s="51"/>
      <c r="X49" s="50" t="s">
        <v>100</v>
      </c>
      <c r="Y49" s="51"/>
      <c r="Z49" s="50" t="s">
        <v>99</v>
      </c>
      <c r="AA49" s="51"/>
      <c r="AB49" s="51"/>
      <c r="AC49" s="51"/>
      <c r="AD49" s="187"/>
      <c r="AE49" s="51"/>
      <c r="AF49" s="187"/>
      <c r="AG49" s="48"/>
      <c r="AH49" s="424"/>
      <c r="AI49" s="424"/>
      <c r="AJ49" s="47"/>
      <c r="AK49" s="9"/>
      <c r="AL49" s="351"/>
      <c r="AM49" s="354"/>
      <c r="AN49" s="337"/>
      <c r="AO49" s="351"/>
      <c r="AP49" s="354"/>
      <c r="AQ49" s="337"/>
      <c r="AR49" s="351"/>
      <c r="AS49" s="354"/>
      <c r="AT49" s="337"/>
      <c r="AU49" s="351"/>
      <c r="AV49" s="354"/>
      <c r="AW49" s="337"/>
      <c r="AX49" s="351"/>
      <c r="AY49" s="364"/>
      <c r="AZ49" s="337"/>
      <c r="BA49" s="418"/>
      <c r="BB49" s="412"/>
      <c r="BC49" s="412"/>
      <c r="BD49" s="415"/>
    </row>
    <row r="50" spans="2:64" ht="28.15" customHeight="1" x14ac:dyDescent="0.2">
      <c r="B50" s="30"/>
      <c r="C50" s="338">
        <v>3</v>
      </c>
      <c r="D50" s="212"/>
      <c r="E50" s="223"/>
      <c r="F50" s="223"/>
      <c r="G50" s="222"/>
      <c r="H50" s="358"/>
      <c r="I50" s="390"/>
      <c r="J50" s="390"/>
      <c r="K50" s="390"/>
      <c r="L50" s="42" t="s">
        <v>131</v>
      </c>
      <c r="M50" s="43"/>
      <c r="N50" s="42" t="s">
        <v>129</v>
      </c>
      <c r="O50" s="43"/>
      <c r="P50" s="42" t="s">
        <v>128</v>
      </c>
      <c r="Q50" s="43"/>
      <c r="R50" s="42" t="s">
        <v>127</v>
      </c>
      <c r="S50" s="43"/>
      <c r="T50" s="42" t="s">
        <v>126</v>
      </c>
      <c r="U50" s="43"/>
      <c r="V50" s="42" t="s">
        <v>125</v>
      </c>
      <c r="W50" s="43"/>
      <c r="X50" s="42" t="s">
        <v>124</v>
      </c>
      <c r="Y50" s="43"/>
      <c r="Z50" s="42" t="s">
        <v>123</v>
      </c>
      <c r="AA50" s="43"/>
      <c r="AB50" s="43"/>
      <c r="AC50" s="43"/>
      <c r="AD50" s="196"/>
      <c r="AE50" s="43"/>
      <c r="AF50" s="196"/>
      <c r="AG50" s="39"/>
      <c r="AH50" s="421"/>
      <c r="AI50" s="421"/>
      <c r="AJ50" s="38"/>
      <c r="AK50" s="9"/>
      <c r="AL50" s="349">
        <f>SUMPRODUCT(LEN($M50:$AA53)-LEN(SUBSTITUTE($M50:$AA53,"A", "")))</f>
        <v>0</v>
      </c>
      <c r="AM50" s="352">
        <f>SUMPRODUCT(LEN($AF50:$AF53)-LEN(SUBSTITUTE($AF50:$AF53,"A", "")))</f>
        <v>0</v>
      </c>
      <c r="AN50" s="335">
        <f>SUMPRODUCT(LEN($AE50:$AE53)-LEN(SUBSTITUTE($AE50:$AE53,"A", "")))</f>
        <v>0</v>
      </c>
      <c r="AO50" s="349">
        <f>SUMPRODUCT(LEN($M50:$AA53)-LEN(SUBSTITUTE($M50:$AA53,"S", "")))</f>
        <v>0</v>
      </c>
      <c r="AP50" s="352">
        <f>SUMPRODUCT(LEN($AF50:$AF53)-LEN(SUBSTITUTE($AF50:$AF53,"S", "")))</f>
        <v>0</v>
      </c>
      <c r="AQ50" s="335">
        <f>SUMPRODUCT(LEN($AE50:$AE53)-LEN(SUBSTITUTE($AE50:$AE53,"S", "")))</f>
        <v>0</v>
      </c>
      <c r="AR50" s="349">
        <f>SUMPRODUCT(LEN($M50:$AA53)-LEN(SUBSTITUTE($M50:$AA53,"F", "")))</f>
        <v>0</v>
      </c>
      <c r="AS50" s="352">
        <f>SUMPRODUCT(LEN($AF50:$AF53)-LEN(SUBSTITUTE($AF50:$AF53,"F", "")))</f>
        <v>0</v>
      </c>
      <c r="AT50" s="335">
        <f>SUMPRODUCT(LEN($AE50:$AE53)-LEN(SUBSTITUTE($AE50:$AE53,"F", "")))</f>
        <v>0</v>
      </c>
      <c r="AU50" s="349">
        <f>SUMPRODUCT(LEN($M50:$AA53)-LEN(SUBSTITUTE($M50:$AA53,"G", "")))</f>
        <v>0</v>
      </c>
      <c r="AV50" s="352">
        <f>SUMPRODUCT(LEN($AF50:$AF53)-LEN(SUBSTITUTE($AF50:$AF53,"G", "")))</f>
        <v>0</v>
      </c>
      <c r="AW50" s="335">
        <f>SUMPRODUCT(LEN($AE50:$AE53)-LEN(SUBSTITUTE($AE50:$AE53,"G", "")))</f>
        <v>0</v>
      </c>
      <c r="AX50" s="349">
        <f>SUMPRODUCT(LEN($L50:$AA53)-LEN(SUBSTITUTE($L50:$AA53,"M", "")))</f>
        <v>0</v>
      </c>
      <c r="AY50" s="362">
        <f>SUMPRODUCT(LEN($AF50:$AF53)-LEN(SUBSTITUTE($AF50:$AF53,"M", "")))</f>
        <v>0</v>
      </c>
      <c r="AZ50" s="335">
        <f>SUMPRODUCT(LEN($AE50:$AE53)-LEN(SUBSTITUTE($AE50:$AE53,"M", "")))</f>
        <v>0</v>
      </c>
      <c r="BA50" s="416">
        <f>SUMPRODUCT(LEN($AG50:$AG53)-LEN(SUBSTITUTE($AG50:$AG53,"S", "")))</f>
        <v>0</v>
      </c>
      <c r="BB50" s="410">
        <f>SUMPRODUCT(LEN($AG50:$AG53)-LEN(SUBSTITUTE($AG50:$AG53,"F", "")))</f>
        <v>0</v>
      </c>
      <c r="BC50" s="410">
        <f>SUMPRODUCT(LEN($AG50:$AG53)-LEN(SUBSTITUTE($AG50:$AG53,"G", "")))</f>
        <v>0</v>
      </c>
      <c r="BD50" s="413">
        <f>SUMPRODUCT(LEN($AG50:$AG53)-LEN(SUBSTITUTE($AG50:$AG53,"M", "")))</f>
        <v>0</v>
      </c>
    </row>
    <row r="51" spans="2:64" ht="28.15" customHeight="1" thickBot="1" x14ac:dyDescent="0.25">
      <c r="B51" s="30"/>
      <c r="C51" s="339"/>
      <c r="D51" s="221"/>
      <c r="E51" s="220"/>
      <c r="F51" s="220"/>
      <c r="G51" s="219"/>
      <c r="H51" s="359"/>
      <c r="I51" s="391"/>
      <c r="J51" s="391"/>
      <c r="K51" s="391"/>
      <c r="L51" s="33" t="s">
        <v>122</v>
      </c>
      <c r="M51" s="55"/>
      <c r="N51" s="33" t="s">
        <v>121</v>
      </c>
      <c r="O51" s="55"/>
      <c r="P51" s="33" t="s">
        <v>120</v>
      </c>
      <c r="Q51" s="55"/>
      <c r="R51" s="33" t="s">
        <v>119</v>
      </c>
      <c r="S51" s="55"/>
      <c r="T51" s="33" t="s">
        <v>118</v>
      </c>
      <c r="U51" s="55"/>
      <c r="V51" s="33" t="s">
        <v>117</v>
      </c>
      <c r="W51" s="55"/>
      <c r="X51" s="33" t="s">
        <v>116</v>
      </c>
      <c r="Y51" s="55"/>
      <c r="Z51" s="33" t="s">
        <v>115</v>
      </c>
      <c r="AA51" s="55"/>
      <c r="AB51" s="55"/>
      <c r="AC51" s="55"/>
      <c r="AD51" s="193"/>
      <c r="AE51" s="55"/>
      <c r="AF51" s="193"/>
      <c r="AG51" s="22"/>
      <c r="AH51" s="422"/>
      <c r="AI51" s="422"/>
      <c r="AJ51" s="21"/>
      <c r="AK51" s="9"/>
      <c r="AL51" s="350"/>
      <c r="AM51" s="353"/>
      <c r="AN51" s="336"/>
      <c r="AO51" s="350"/>
      <c r="AP51" s="353"/>
      <c r="AQ51" s="336"/>
      <c r="AR51" s="350"/>
      <c r="AS51" s="353"/>
      <c r="AT51" s="336"/>
      <c r="AU51" s="350"/>
      <c r="AV51" s="353"/>
      <c r="AW51" s="336"/>
      <c r="AX51" s="350"/>
      <c r="AY51" s="363"/>
      <c r="AZ51" s="336"/>
      <c r="BA51" s="417"/>
      <c r="BB51" s="411"/>
      <c r="BC51" s="411"/>
      <c r="BD51" s="414"/>
    </row>
    <row r="52" spans="2:64" ht="28.15" customHeight="1" x14ac:dyDescent="0.2">
      <c r="B52" s="30"/>
      <c r="C52" s="340"/>
      <c r="D52" s="218"/>
      <c r="E52" s="217"/>
      <c r="F52" s="217"/>
      <c r="G52" s="216"/>
      <c r="H52" s="360"/>
      <c r="I52" s="392"/>
      <c r="J52" s="392"/>
      <c r="K52" s="392"/>
      <c r="L52" s="25" t="s">
        <v>114</v>
      </c>
      <c r="M52" s="114"/>
      <c r="N52" s="25" t="s">
        <v>112</v>
      </c>
      <c r="O52" s="114"/>
      <c r="P52" s="25" t="s">
        <v>111</v>
      </c>
      <c r="Q52" s="114"/>
      <c r="R52" s="25" t="s">
        <v>110</v>
      </c>
      <c r="S52" s="114"/>
      <c r="T52" s="25" t="s">
        <v>109</v>
      </c>
      <c r="U52" s="114"/>
      <c r="V52" s="25" t="s">
        <v>108</v>
      </c>
      <c r="W52" s="114"/>
      <c r="X52" s="25" t="s">
        <v>107</v>
      </c>
      <c r="Y52" s="114"/>
      <c r="Z52" s="25" t="s">
        <v>106</v>
      </c>
      <c r="AA52" s="114"/>
      <c r="AB52" s="114"/>
      <c r="AC52" s="114"/>
      <c r="AD52" s="190"/>
      <c r="AE52" s="114"/>
      <c r="AF52" s="190"/>
      <c r="AG52" s="22"/>
      <c r="AH52" s="422"/>
      <c r="AI52" s="422"/>
      <c r="AJ52" s="21"/>
      <c r="AK52" s="9"/>
      <c r="AL52" s="350"/>
      <c r="AM52" s="353"/>
      <c r="AN52" s="336"/>
      <c r="AO52" s="350"/>
      <c r="AP52" s="353"/>
      <c r="AQ52" s="336"/>
      <c r="AR52" s="350"/>
      <c r="AS52" s="353"/>
      <c r="AT52" s="336"/>
      <c r="AU52" s="350"/>
      <c r="AV52" s="353"/>
      <c r="AW52" s="336"/>
      <c r="AX52" s="350"/>
      <c r="AY52" s="363"/>
      <c r="AZ52" s="336"/>
      <c r="BA52" s="417"/>
      <c r="BB52" s="411"/>
      <c r="BC52" s="411"/>
      <c r="BD52" s="414"/>
    </row>
    <row r="53" spans="2:64" ht="28.15" customHeight="1" thickBot="1" x14ac:dyDescent="0.25">
      <c r="B53" s="20"/>
      <c r="C53" s="341"/>
      <c r="D53" s="215"/>
      <c r="E53" s="214"/>
      <c r="F53" s="214"/>
      <c r="G53" s="213"/>
      <c r="H53" s="361"/>
      <c r="I53" s="394"/>
      <c r="J53" s="394"/>
      <c r="K53" s="394"/>
      <c r="L53" s="15" t="s">
        <v>105</v>
      </c>
      <c r="M53" s="16"/>
      <c r="N53" s="15" t="s">
        <v>104</v>
      </c>
      <c r="O53" s="16"/>
      <c r="P53" s="15" t="s">
        <v>103</v>
      </c>
      <c r="Q53" s="16"/>
      <c r="R53" s="15" t="s">
        <v>102</v>
      </c>
      <c r="S53" s="16"/>
      <c r="T53" s="15">
        <v>20</v>
      </c>
      <c r="U53" s="16"/>
      <c r="V53" s="15" t="s">
        <v>101</v>
      </c>
      <c r="W53" s="16"/>
      <c r="X53" s="15" t="s">
        <v>100</v>
      </c>
      <c r="Y53" s="16"/>
      <c r="Z53" s="15" t="s">
        <v>99</v>
      </c>
      <c r="AA53" s="16"/>
      <c r="AB53" s="114"/>
      <c r="AC53" s="114"/>
      <c r="AD53" s="187"/>
      <c r="AE53" s="16"/>
      <c r="AF53" s="186"/>
      <c r="AG53" s="11"/>
      <c r="AH53" s="423"/>
      <c r="AI53" s="423"/>
      <c r="AJ53" s="10"/>
      <c r="AK53" s="9"/>
      <c r="AL53" s="351"/>
      <c r="AM53" s="354"/>
      <c r="AN53" s="337"/>
      <c r="AO53" s="351"/>
      <c r="AP53" s="354"/>
      <c r="AQ53" s="337"/>
      <c r="AR53" s="351"/>
      <c r="AS53" s="354"/>
      <c r="AT53" s="337"/>
      <c r="AU53" s="351"/>
      <c r="AV53" s="354"/>
      <c r="AW53" s="337"/>
      <c r="AX53" s="351"/>
      <c r="AY53" s="364"/>
      <c r="AZ53" s="337"/>
      <c r="BA53" s="418"/>
      <c r="BB53" s="412"/>
      <c r="BC53" s="412"/>
      <c r="BD53" s="415"/>
    </row>
    <row r="54" spans="2:64" ht="85.9" customHeight="1" thickTop="1" thickBot="1" x14ac:dyDescent="0.35">
      <c r="B54" s="113" t="s">
        <v>173</v>
      </c>
      <c r="C54" s="103" t="s">
        <v>172</v>
      </c>
      <c r="D54" s="108" t="s">
        <v>171</v>
      </c>
      <c r="E54" s="211" t="s">
        <v>170</v>
      </c>
      <c r="F54" s="210"/>
      <c r="G54" s="209"/>
      <c r="H54" s="109" t="s">
        <v>169</v>
      </c>
      <c r="I54" s="108" t="s">
        <v>96</v>
      </c>
      <c r="J54" s="108" t="s">
        <v>168</v>
      </c>
      <c r="K54" s="108" t="s">
        <v>97</v>
      </c>
      <c r="L54" s="365" t="s">
        <v>167</v>
      </c>
      <c r="M54" s="366"/>
      <c r="N54" s="365" t="s">
        <v>166</v>
      </c>
      <c r="O54" s="366"/>
      <c r="P54" s="365" t="s">
        <v>166</v>
      </c>
      <c r="Q54" s="367"/>
      <c r="R54" s="365" t="s">
        <v>166</v>
      </c>
      <c r="S54" s="367"/>
      <c r="T54" s="365" t="s">
        <v>166</v>
      </c>
      <c r="U54" s="367"/>
      <c r="V54" s="365" t="s">
        <v>166</v>
      </c>
      <c r="W54" s="367"/>
      <c r="X54" s="365" t="s">
        <v>166</v>
      </c>
      <c r="Y54" s="367"/>
      <c r="Z54" s="365" t="s">
        <v>166</v>
      </c>
      <c r="AA54" s="367"/>
      <c r="AB54" s="311"/>
      <c r="AC54" s="311"/>
      <c r="AD54" s="368" t="s">
        <v>165</v>
      </c>
      <c r="AE54" s="367"/>
      <c r="AF54" s="109" t="s">
        <v>164</v>
      </c>
      <c r="AG54" s="109" t="s">
        <v>163</v>
      </c>
      <c r="AH54" s="108" t="s">
        <v>162</v>
      </c>
      <c r="AI54" s="108" t="s">
        <v>161</v>
      </c>
      <c r="AJ54" s="107" t="s">
        <v>160</v>
      </c>
      <c r="AK54" s="106"/>
      <c r="AL54" s="104" t="s">
        <v>159</v>
      </c>
      <c r="AM54" s="103" t="s">
        <v>158</v>
      </c>
      <c r="AN54" s="102" t="s">
        <v>157</v>
      </c>
      <c r="AO54" s="104" t="s">
        <v>156</v>
      </c>
      <c r="AP54" s="103" t="s">
        <v>155</v>
      </c>
      <c r="AQ54" s="102" t="s">
        <v>154</v>
      </c>
      <c r="AR54" s="104" t="s">
        <v>153</v>
      </c>
      <c r="AS54" s="103" t="s">
        <v>152</v>
      </c>
      <c r="AT54" s="105" t="s">
        <v>151</v>
      </c>
      <c r="AU54" s="104" t="s">
        <v>150</v>
      </c>
      <c r="AV54" s="103" t="s">
        <v>149</v>
      </c>
      <c r="AW54" s="102" t="s">
        <v>148</v>
      </c>
      <c r="AX54" s="104" t="s">
        <v>147</v>
      </c>
      <c r="AY54" s="103" t="s">
        <v>146</v>
      </c>
      <c r="AZ54" s="102" t="s">
        <v>145</v>
      </c>
      <c r="BA54" s="101" t="s">
        <v>144</v>
      </c>
      <c r="BB54" s="100" t="s">
        <v>143</v>
      </c>
      <c r="BC54" s="100" t="s">
        <v>142</v>
      </c>
      <c r="BD54" s="99" t="s">
        <v>141</v>
      </c>
    </row>
    <row r="55" spans="2:64" ht="48" thickBot="1" x14ac:dyDescent="0.3">
      <c r="B55" s="98" t="s">
        <v>243</v>
      </c>
      <c r="C55" s="97"/>
      <c r="D55" s="208">
        <v>258</v>
      </c>
      <c r="E55" s="425">
        <v>2434.62</v>
      </c>
      <c r="F55" s="426"/>
      <c r="G55" s="427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207"/>
      <c r="AB55" s="310"/>
      <c r="AC55" s="310"/>
      <c r="AD55" s="90" t="s">
        <v>138</v>
      </c>
      <c r="AE55" s="88"/>
      <c r="AF55" s="88"/>
      <c r="AG55" s="88"/>
      <c r="AH55" s="87"/>
      <c r="AI55" s="87"/>
      <c r="AJ55" s="203"/>
      <c r="AK55" s="86" t="s">
        <v>137</v>
      </c>
      <c r="AL55" s="85">
        <f t="shared" ref="AL55:BD55" si="6">SUM(AL57:AL68)</f>
        <v>18</v>
      </c>
      <c r="AM55" s="84">
        <f t="shared" si="6"/>
        <v>0</v>
      </c>
      <c r="AN55" s="83">
        <f t="shared" si="6"/>
        <v>0</v>
      </c>
      <c r="AO55" s="85">
        <f t="shared" si="6"/>
        <v>0</v>
      </c>
      <c r="AP55" s="84">
        <f t="shared" si="6"/>
        <v>0</v>
      </c>
      <c r="AQ55" s="83">
        <f t="shared" si="6"/>
        <v>0</v>
      </c>
      <c r="AR55" s="85">
        <f t="shared" si="6"/>
        <v>0</v>
      </c>
      <c r="AS55" s="84">
        <f t="shared" si="6"/>
        <v>0</v>
      </c>
      <c r="AT55" s="83">
        <f t="shared" si="6"/>
        <v>0</v>
      </c>
      <c r="AU55" s="85">
        <f t="shared" si="6"/>
        <v>6</v>
      </c>
      <c r="AV55" s="84">
        <f t="shared" si="6"/>
        <v>0</v>
      </c>
      <c r="AW55" s="83">
        <f t="shared" si="6"/>
        <v>0</v>
      </c>
      <c r="AX55" s="85">
        <f t="shared" si="6"/>
        <v>3</v>
      </c>
      <c r="AY55" s="84">
        <f t="shared" si="6"/>
        <v>0</v>
      </c>
      <c r="AZ55" s="83">
        <f t="shared" si="6"/>
        <v>0</v>
      </c>
      <c r="BA55" s="82">
        <f t="shared" si="6"/>
        <v>0</v>
      </c>
      <c r="BB55" s="81">
        <f t="shared" si="6"/>
        <v>0</v>
      </c>
      <c r="BC55" s="81">
        <f t="shared" si="6"/>
        <v>0</v>
      </c>
      <c r="BD55" s="80">
        <f t="shared" si="6"/>
        <v>0</v>
      </c>
      <c r="BE55" s="79" t="s">
        <v>136</v>
      </c>
      <c r="BH55" s="5">
        <f>SUM(AL55:AN55)/$BG$5</f>
        <v>18</v>
      </c>
      <c r="BI55" s="5">
        <f>SUM(AO55:AQ55,BA55)/$BG$5</f>
        <v>0</v>
      </c>
      <c r="BJ55" s="5">
        <f>SUM(AR55:AT55,BB55)/$BG$5</f>
        <v>0</v>
      </c>
      <c r="BK55" s="5">
        <f>SUM(AU55:AW55,BC55)/$BG$5</f>
        <v>6</v>
      </c>
      <c r="BL55" s="5">
        <f>SUM(AX55:AZ55,BD55)/$BG$5</f>
        <v>3</v>
      </c>
    </row>
    <row r="56" spans="2:64" ht="37.5" thickBot="1" x14ac:dyDescent="0.3">
      <c r="B56" s="78"/>
      <c r="C56" s="77"/>
      <c r="D56" s="206"/>
      <c r="E56" s="205"/>
      <c r="F56" s="205"/>
      <c r="G56" s="204"/>
      <c r="H56" s="73"/>
      <c r="I56" s="70"/>
      <c r="J56" s="70"/>
      <c r="K56" s="72"/>
      <c r="L56" s="70"/>
      <c r="M56" s="69"/>
      <c r="N56" s="70"/>
      <c r="O56" s="69"/>
      <c r="P56" s="70"/>
      <c r="Q56" s="69"/>
      <c r="R56" s="70"/>
      <c r="S56" s="69"/>
      <c r="T56" s="70"/>
      <c r="U56" s="69"/>
      <c r="V56" s="70"/>
      <c r="W56" s="69"/>
      <c r="X56" s="70"/>
      <c r="Y56" s="69"/>
      <c r="Z56" s="70"/>
      <c r="AA56" s="69"/>
      <c r="AB56" s="69"/>
      <c r="AC56" s="69"/>
      <c r="AD56" s="71"/>
      <c r="AE56" s="69"/>
      <c r="AF56" s="69"/>
      <c r="AG56" s="69"/>
      <c r="AH56" s="68"/>
      <c r="AI56" s="68"/>
      <c r="AJ56" s="203"/>
      <c r="AK56" s="66" t="s">
        <v>135</v>
      </c>
      <c r="AL56" s="65">
        <f t="shared" ref="AL56:BD56" si="7">AL55/3</f>
        <v>6</v>
      </c>
      <c r="AM56" s="64">
        <f t="shared" si="7"/>
        <v>0</v>
      </c>
      <c r="AN56" s="63">
        <f t="shared" si="7"/>
        <v>0</v>
      </c>
      <c r="AO56" s="65">
        <f t="shared" si="7"/>
        <v>0</v>
      </c>
      <c r="AP56" s="64">
        <f t="shared" si="7"/>
        <v>0</v>
      </c>
      <c r="AQ56" s="63">
        <f t="shared" si="7"/>
        <v>0</v>
      </c>
      <c r="AR56" s="65">
        <f t="shared" si="7"/>
        <v>0</v>
      </c>
      <c r="AS56" s="64">
        <f t="shared" si="7"/>
        <v>0</v>
      </c>
      <c r="AT56" s="63">
        <f t="shared" si="7"/>
        <v>0</v>
      </c>
      <c r="AU56" s="65">
        <f t="shared" si="7"/>
        <v>2</v>
      </c>
      <c r="AV56" s="64">
        <f t="shared" si="7"/>
        <v>0</v>
      </c>
      <c r="AW56" s="63">
        <f t="shared" si="7"/>
        <v>0</v>
      </c>
      <c r="AX56" s="65">
        <f t="shared" si="7"/>
        <v>1</v>
      </c>
      <c r="AY56" s="64">
        <f t="shared" si="7"/>
        <v>0</v>
      </c>
      <c r="AZ56" s="63">
        <f t="shared" si="7"/>
        <v>0</v>
      </c>
      <c r="BA56" s="62">
        <f t="shared" si="7"/>
        <v>0</v>
      </c>
      <c r="BB56" s="61">
        <f t="shared" si="7"/>
        <v>0</v>
      </c>
      <c r="BC56" s="61">
        <f t="shared" si="7"/>
        <v>0</v>
      </c>
      <c r="BD56" s="60">
        <f t="shared" si="7"/>
        <v>0</v>
      </c>
      <c r="BE56" s="59" t="s">
        <v>134</v>
      </c>
    </row>
    <row r="57" spans="2:64" ht="28.15" customHeight="1" x14ac:dyDescent="0.2">
      <c r="B57" s="30"/>
      <c r="C57" s="338">
        <v>1</v>
      </c>
      <c r="D57" s="212"/>
      <c r="E57" s="223"/>
      <c r="F57" s="223"/>
      <c r="G57" s="222"/>
      <c r="H57" s="358" t="s">
        <v>133</v>
      </c>
      <c r="I57" s="390">
        <v>120</v>
      </c>
      <c r="J57" s="390">
        <v>27</v>
      </c>
      <c r="K57" s="390">
        <v>8</v>
      </c>
      <c r="L57" s="42" t="s">
        <v>131</v>
      </c>
      <c r="M57" s="43" t="s">
        <v>132</v>
      </c>
      <c r="N57" s="42" t="s">
        <v>129</v>
      </c>
      <c r="O57" s="43" t="s">
        <v>132</v>
      </c>
      <c r="P57" s="42" t="s">
        <v>128</v>
      </c>
      <c r="Q57" s="43" t="s">
        <v>1329</v>
      </c>
      <c r="R57" s="42" t="s">
        <v>127</v>
      </c>
      <c r="S57" s="43" t="s">
        <v>467</v>
      </c>
      <c r="T57" s="42" t="s">
        <v>126</v>
      </c>
      <c r="U57" s="43" t="s">
        <v>496</v>
      </c>
      <c r="V57" s="42" t="s">
        <v>125</v>
      </c>
      <c r="W57" s="43"/>
      <c r="X57" s="42" t="s">
        <v>124</v>
      </c>
      <c r="Y57" s="43"/>
      <c r="Z57" s="42" t="s">
        <v>123</v>
      </c>
      <c r="AA57" s="43"/>
      <c r="AB57" s="43"/>
      <c r="AC57" s="43"/>
      <c r="AD57" s="196"/>
      <c r="AE57" s="43"/>
      <c r="AF57" s="196"/>
      <c r="AG57" s="58"/>
      <c r="AH57" s="421"/>
      <c r="AI57" s="421"/>
      <c r="AJ57" s="38"/>
      <c r="AK57" s="9"/>
      <c r="AL57" s="349">
        <f>SUMPRODUCT(LEN($M57:$AA60)-LEN(SUBSTITUTE($M57:$AA60,"A", "")))</f>
        <v>18</v>
      </c>
      <c r="AM57" s="352">
        <f>SUMPRODUCT(LEN($AF57:$AF60)-LEN(SUBSTITUTE($AF57:$AF60,"A", "")))</f>
        <v>0</v>
      </c>
      <c r="AN57" s="335">
        <f>SUMPRODUCT(LEN($AE57:$AE60)-LEN(SUBSTITUTE($AE57:$AE60,"A", "")))</f>
        <v>0</v>
      </c>
      <c r="AO57" s="349">
        <f>SUMPRODUCT(LEN($M57:$AA60)-LEN(SUBSTITUTE($M57:$AA60,"S", "")))</f>
        <v>0</v>
      </c>
      <c r="AP57" s="352">
        <f>SUMPRODUCT(LEN($AF57:$AF60)-LEN(SUBSTITUTE($AF57:$AF60,"S", "")))</f>
        <v>0</v>
      </c>
      <c r="AQ57" s="335">
        <f>SUMPRODUCT(LEN($AE57:$AE60)-LEN(SUBSTITUTE($AE57:$AE60,"S", "")))</f>
        <v>0</v>
      </c>
      <c r="AR57" s="349">
        <f>SUMPRODUCT(LEN($M57:$AA60)-LEN(SUBSTITUTE($M57:$AA60,"F", "")))</f>
        <v>0</v>
      </c>
      <c r="AS57" s="352">
        <f>SUMPRODUCT(LEN($AF57:$AF60)-LEN(SUBSTITUTE($AF57:$AF60,"F", "")))</f>
        <v>0</v>
      </c>
      <c r="AT57" s="335">
        <f>SUMPRODUCT(LEN($AE57:$AE60)-LEN(SUBSTITUTE($AE57:$AE60,"F", "")))</f>
        <v>0</v>
      </c>
      <c r="AU57" s="349">
        <f>SUMPRODUCT(LEN($M57:$AA60)-LEN(SUBSTITUTE($M57:$AA60,"G", "")))</f>
        <v>6</v>
      </c>
      <c r="AV57" s="352">
        <f>SUMPRODUCT(LEN($AF57:$AF60)-LEN(SUBSTITUTE($AF57:$AF60,"G", "")))</f>
        <v>0</v>
      </c>
      <c r="AW57" s="335">
        <f>SUMPRODUCT(LEN($AE57:$AE60)-LEN(SUBSTITUTE($AE57:$AE60,"G", "")))</f>
        <v>0</v>
      </c>
      <c r="AX57" s="349">
        <f>SUMPRODUCT(LEN($L57:$AA60)-LEN(SUBSTITUTE($L57:$AA60,"M", "")))</f>
        <v>3</v>
      </c>
      <c r="AY57" s="362">
        <f>SUMPRODUCT(LEN($AF57:$AF60)-LEN(SUBSTITUTE($AF57:$AF60,"M", "")))</f>
        <v>0</v>
      </c>
      <c r="AZ57" s="335">
        <f>SUMPRODUCT(LEN($AE57:$AE60)-LEN(SUBSTITUTE($AE57:$AE60,"M", "")))</f>
        <v>0</v>
      </c>
      <c r="BA57" s="416">
        <f>SUMPRODUCT(LEN($AG57:$AG60)-LEN(SUBSTITUTE($AG57:$AG60,"S", "")))</f>
        <v>0</v>
      </c>
      <c r="BB57" s="410">
        <f>SUMPRODUCT(LEN($AG57:$AG60)-LEN(SUBSTITUTE($AG57:$AG60,"F", "")))</f>
        <v>0</v>
      </c>
      <c r="BC57" s="410">
        <f>SUMPRODUCT(LEN($AG57:$AG60)-LEN(SUBSTITUTE($AG57:$AG60,"G", "")))</f>
        <v>0</v>
      </c>
      <c r="BD57" s="413">
        <f>SUMPRODUCT(LEN($AG57:$AG60)-LEN(SUBSTITUTE($AG57:$AG60,"M", "")))</f>
        <v>0</v>
      </c>
    </row>
    <row r="58" spans="2:64" ht="28.15" customHeight="1" thickBot="1" x14ac:dyDescent="0.25">
      <c r="B58" s="30"/>
      <c r="C58" s="339"/>
      <c r="D58" s="221"/>
      <c r="E58" s="220"/>
      <c r="F58" s="220"/>
      <c r="G58" s="219"/>
      <c r="H58" s="359"/>
      <c r="I58" s="391"/>
      <c r="J58" s="391"/>
      <c r="K58" s="391"/>
      <c r="L58" s="33" t="s">
        <v>122</v>
      </c>
      <c r="M58" s="55" t="s">
        <v>132</v>
      </c>
      <c r="N58" s="33" t="s">
        <v>121</v>
      </c>
      <c r="O58" s="55" t="s">
        <v>179</v>
      </c>
      <c r="P58" s="33" t="s">
        <v>120</v>
      </c>
      <c r="Q58" s="55" t="s">
        <v>1329</v>
      </c>
      <c r="R58" s="33" t="s">
        <v>119</v>
      </c>
      <c r="S58" s="55" t="s">
        <v>509</v>
      </c>
      <c r="T58" s="33" t="s">
        <v>118</v>
      </c>
      <c r="U58" s="55" t="s">
        <v>132</v>
      </c>
      <c r="V58" s="33" t="s">
        <v>117</v>
      </c>
      <c r="W58" s="55"/>
      <c r="X58" s="33" t="s">
        <v>116</v>
      </c>
      <c r="Y58" s="55"/>
      <c r="Z58" s="33" t="s">
        <v>115</v>
      </c>
      <c r="AA58" s="55"/>
      <c r="AB58" s="55"/>
      <c r="AC58" s="55"/>
      <c r="AD58" s="193"/>
      <c r="AE58" s="55"/>
      <c r="AF58" s="193"/>
      <c r="AG58" s="57"/>
      <c r="AH58" s="422"/>
      <c r="AI58" s="422"/>
      <c r="AJ58" s="21"/>
      <c r="AK58" s="9"/>
      <c r="AL58" s="350"/>
      <c r="AM58" s="353"/>
      <c r="AN58" s="336"/>
      <c r="AO58" s="350"/>
      <c r="AP58" s="353"/>
      <c r="AQ58" s="336"/>
      <c r="AR58" s="350"/>
      <c r="AS58" s="353"/>
      <c r="AT58" s="336"/>
      <c r="AU58" s="350"/>
      <c r="AV58" s="353"/>
      <c r="AW58" s="336"/>
      <c r="AX58" s="350"/>
      <c r="AY58" s="363"/>
      <c r="AZ58" s="336"/>
      <c r="BA58" s="417"/>
      <c r="BB58" s="411"/>
      <c r="BC58" s="411"/>
      <c r="BD58" s="414"/>
    </row>
    <row r="59" spans="2:64" ht="28.15" customHeight="1" x14ac:dyDescent="0.2">
      <c r="B59" s="30"/>
      <c r="C59" s="340"/>
      <c r="D59" s="218"/>
      <c r="E59" s="217"/>
      <c r="F59" s="217"/>
      <c r="G59" s="216"/>
      <c r="H59" s="360">
        <v>260</v>
      </c>
      <c r="I59" s="392"/>
      <c r="J59" s="392"/>
      <c r="K59" s="392"/>
      <c r="L59" s="25" t="s">
        <v>114</v>
      </c>
      <c r="M59" s="114" t="s">
        <v>132</v>
      </c>
      <c r="N59" s="25" t="s">
        <v>112</v>
      </c>
      <c r="O59" s="114" t="s">
        <v>1442</v>
      </c>
      <c r="P59" s="25" t="s">
        <v>111</v>
      </c>
      <c r="Q59" s="114" t="s">
        <v>494</v>
      </c>
      <c r="R59" s="25" t="s">
        <v>110</v>
      </c>
      <c r="S59" s="114" t="s">
        <v>179</v>
      </c>
      <c r="T59" s="25" t="s">
        <v>109</v>
      </c>
      <c r="U59" s="114" t="s">
        <v>132</v>
      </c>
      <c r="V59" s="25" t="s">
        <v>108</v>
      </c>
      <c r="W59" s="114"/>
      <c r="X59" s="25" t="s">
        <v>107</v>
      </c>
      <c r="Y59" s="114"/>
      <c r="Z59" s="25" t="s">
        <v>106</v>
      </c>
      <c r="AA59" s="114"/>
      <c r="AB59" s="114"/>
      <c r="AC59" s="114"/>
      <c r="AD59" s="190"/>
      <c r="AE59" s="114"/>
      <c r="AF59" s="190"/>
      <c r="AG59" s="57"/>
      <c r="AH59" s="422"/>
      <c r="AI59" s="422"/>
      <c r="AJ59" s="21"/>
      <c r="AK59" s="9"/>
      <c r="AL59" s="350"/>
      <c r="AM59" s="353"/>
      <c r="AN59" s="336"/>
      <c r="AO59" s="350"/>
      <c r="AP59" s="353"/>
      <c r="AQ59" s="336"/>
      <c r="AR59" s="350"/>
      <c r="AS59" s="353"/>
      <c r="AT59" s="336"/>
      <c r="AU59" s="350"/>
      <c r="AV59" s="353"/>
      <c r="AW59" s="336"/>
      <c r="AX59" s="350"/>
      <c r="AY59" s="363"/>
      <c r="AZ59" s="336"/>
      <c r="BA59" s="417"/>
      <c r="BB59" s="411"/>
      <c r="BC59" s="411"/>
      <c r="BD59" s="414"/>
    </row>
    <row r="60" spans="2:64" ht="28.15" customHeight="1" thickBot="1" x14ac:dyDescent="0.25">
      <c r="B60" s="30"/>
      <c r="C60" s="355"/>
      <c r="D60" s="246"/>
      <c r="E60" s="254"/>
      <c r="F60" s="254"/>
      <c r="G60" s="253"/>
      <c r="H60" s="361"/>
      <c r="I60" s="393"/>
      <c r="J60" s="393"/>
      <c r="K60" s="393"/>
      <c r="L60" s="50" t="s">
        <v>105</v>
      </c>
      <c r="M60" s="51" t="s">
        <v>132</v>
      </c>
      <c r="N60" s="50" t="s">
        <v>104</v>
      </c>
      <c r="O60" s="51" t="s">
        <v>132</v>
      </c>
      <c r="P60" s="50" t="s">
        <v>103</v>
      </c>
      <c r="Q60" s="51" t="s">
        <v>467</v>
      </c>
      <c r="R60" s="50" t="s">
        <v>102</v>
      </c>
      <c r="S60" s="51" t="s">
        <v>132</v>
      </c>
      <c r="T60" s="50">
        <v>20</v>
      </c>
      <c r="U60" s="51"/>
      <c r="V60" s="50" t="s">
        <v>101</v>
      </c>
      <c r="W60" s="51"/>
      <c r="X60" s="50" t="s">
        <v>100</v>
      </c>
      <c r="Y60" s="51"/>
      <c r="Z60" s="50" t="s">
        <v>99</v>
      </c>
      <c r="AA60" s="51"/>
      <c r="AB60" s="51"/>
      <c r="AC60" s="51"/>
      <c r="AD60" s="187"/>
      <c r="AE60" s="51"/>
      <c r="AF60" s="187"/>
      <c r="AG60" s="56"/>
      <c r="AH60" s="424"/>
      <c r="AI60" s="424"/>
      <c r="AJ60" s="47"/>
      <c r="AK60" s="9"/>
      <c r="AL60" s="351"/>
      <c r="AM60" s="354"/>
      <c r="AN60" s="337"/>
      <c r="AO60" s="351"/>
      <c r="AP60" s="354"/>
      <c r="AQ60" s="337"/>
      <c r="AR60" s="351"/>
      <c r="AS60" s="354"/>
      <c r="AT60" s="337"/>
      <c r="AU60" s="351"/>
      <c r="AV60" s="354"/>
      <c r="AW60" s="337"/>
      <c r="AX60" s="351"/>
      <c r="AY60" s="364"/>
      <c r="AZ60" s="337"/>
      <c r="BA60" s="418"/>
      <c r="BB60" s="412"/>
      <c r="BC60" s="412"/>
      <c r="BD60" s="415"/>
    </row>
    <row r="61" spans="2:64" ht="28.15" customHeight="1" x14ac:dyDescent="0.2">
      <c r="B61" s="30"/>
      <c r="C61" s="338">
        <v>2</v>
      </c>
      <c r="D61" s="212"/>
      <c r="E61" s="223"/>
      <c r="F61" s="223"/>
      <c r="G61" s="222"/>
      <c r="H61" s="358"/>
      <c r="I61" s="390"/>
      <c r="J61" s="390"/>
      <c r="K61" s="390"/>
      <c r="L61" s="42" t="s">
        <v>131</v>
      </c>
      <c r="M61" s="43"/>
      <c r="N61" s="42" t="s">
        <v>129</v>
      </c>
      <c r="O61" s="43"/>
      <c r="P61" s="42" t="s">
        <v>128</v>
      </c>
      <c r="Q61" s="43"/>
      <c r="R61" s="42" t="s">
        <v>127</v>
      </c>
      <c r="S61" s="43"/>
      <c r="T61" s="42" t="s">
        <v>126</v>
      </c>
      <c r="U61" s="43"/>
      <c r="V61" s="42" t="s">
        <v>125</v>
      </c>
      <c r="W61" s="43"/>
      <c r="X61" s="42" t="s">
        <v>124</v>
      </c>
      <c r="Y61" s="43"/>
      <c r="Z61" s="42" t="s">
        <v>123</v>
      </c>
      <c r="AA61" s="43"/>
      <c r="AB61" s="43"/>
      <c r="AC61" s="43"/>
      <c r="AD61" s="196"/>
      <c r="AE61" s="43"/>
      <c r="AF61" s="196"/>
      <c r="AG61" s="39"/>
      <c r="AH61" s="421"/>
      <c r="AI61" s="421"/>
      <c r="AJ61" s="38"/>
      <c r="AK61" s="9"/>
      <c r="AL61" s="349">
        <f>SUMPRODUCT(LEN($M61:$AA64)-LEN(SUBSTITUTE($M61:$AA64,"A", "")))</f>
        <v>0</v>
      </c>
      <c r="AM61" s="352">
        <f>SUMPRODUCT(LEN($AF61:$AF64)-LEN(SUBSTITUTE($AF61:$AF64,"A", "")))</f>
        <v>0</v>
      </c>
      <c r="AN61" s="335">
        <f>SUMPRODUCT(LEN($AE61:$AE64)-LEN(SUBSTITUTE($AE61:$AE64,"A", "")))</f>
        <v>0</v>
      </c>
      <c r="AO61" s="349">
        <f>SUMPRODUCT(LEN($M61:$AA64)-LEN(SUBSTITUTE($M61:$AA64,"S", "")))</f>
        <v>0</v>
      </c>
      <c r="AP61" s="352">
        <f>SUMPRODUCT(LEN($AF61:$AF64)-LEN(SUBSTITUTE($AF61:$AF64,"S", "")))</f>
        <v>0</v>
      </c>
      <c r="AQ61" s="335">
        <f>SUMPRODUCT(LEN($AE61:$AE64)-LEN(SUBSTITUTE($AE61:$AE64,"S", "")))</f>
        <v>0</v>
      </c>
      <c r="AR61" s="349">
        <f>SUMPRODUCT(LEN($M61:$AA64)-LEN(SUBSTITUTE($M61:$AA64,"F", "")))</f>
        <v>0</v>
      </c>
      <c r="AS61" s="352">
        <f>SUMPRODUCT(LEN($AF61:$AF64)-LEN(SUBSTITUTE($AF61:$AF64,"F", "")))</f>
        <v>0</v>
      </c>
      <c r="AT61" s="335">
        <f>SUMPRODUCT(LEN($AE61:$AE64)-LEN(SUBSTITUTE($AE61:$AE64,"F", "")))</f>
        <v>0</v>
      </c>
      <c r="AU61" s="349">
        <f>SUMPRODUCT(LEN($M61:$AA64)-LEN(SUBSTITUTE($M61:$AA64,"G", "")))</f>
        <v>0</v>
      </c>
      <c r="AV61" s="352">
        <f>SUMPRODUCT(LEN($AF61:$AF64)-LEN(SUBSTITUTE($AF61:$AF64,"G", "")))</f>
        <v>0</v>
      </c>
      <c r="AW61" s="335">
        <f>SUMPRODUCT(LEN($AE61:$AE64)-LEN(SUBSTITUTE($AE61:$AE64,"G", "")))</f>
        <v>0</v>
      </c>
      <c r="AX61" s="349">
        <f>SUMPRODUCT(LEN($L61:$AA64)-LEN(SUBSTITUTE($L61:$AA64,"M", "")))</f>
        <v>0</v>
      </c>
      <c r="AY61" s="362">
        <f>SUMPRODUCT(LEN($AF61:$AF64)-LEN(SUBSTITUTE($AF61:$AF64,"M", "")))</f>
        <v>0</v>
      </c>
      <c r="AZ61" s="335">
        <f>SUMPRODUCT(LEN($AE61:$AE64)-LEN(SUBSTITUTE($AE61:$AE64,"M", "")))</f>
        <v>0</v>
      </c>
      <c r="BA61" s="416">
        <f>SUMPRODUCT(LEN($AG61:$AG64)-LEN(SUBSTITUTE($AG61:$AG64,"S", "")))</f>
        <v>0</v>
      </c>
      <c r="BB61" s="410">
        <f>SUMPRODUCT(LEN($AG61:$AG64)-LEN(SUBSTITUTE($AG61:$AG64,"F", "")))</f>
        <v>0</v>
      </c>
      <c r="BC61" s="410">
        <f>SUMPRODUCT(LEN($AG61:$AG64)-LEN(SUBSTITUTE($AG61:$AG64,"G", "")))</f>
        <v>0</v>
      </c>
      <c r="BD61" s="413">
        <f>SUMPRODUCT(LEN($AG61:$AG64)-LEN(SUBSTITUTE($AG61:$AG64,"M", "")))</f>
        <v>0</v>
      </c>
    </row>
    <row r="62" spans="2:64" ht="28.15" customHeight="1" thickBot="1" x14ac:dyDescent="0.25">
      <c r="B62" s="30"/>
      <c r="C62" s="339"/>
      <c r="D62" s="221"/>
      <c r="E62" s="220"/>
      <c r="F62" s="220"/>
      <c r="G62" s="219"/>
      <c r="H62" s="359"/>
      <c r="I62" s="391"/>
      <c r="J62" s="391"/>
      <c r="K62" s="391"/>
      <c r="L62" s="33" t="s">
        <v>122</v>
      </c>
      <c r="M62" s="55"/>
      <c r="N62" s="33" t="s">
        <v>121</v>
      </c>
      <c r="O62" s="55"/>
      <c r="P62" s="33" t="s">
        <v>120</v>
      </c>
      <c r="Q62" s="55"/>
      <c r="R62" s="33" t="s">
        <v>119</v>
      </c>
      <c r="S62" s="55"/>
      <c r="T62" s="33" t="s">
        <v>118</v>
      </c>
      <c r="U62" s="55"/>
      <c r="V62" s="33" t="s">
        <v>117</v>
      </c>
      <c r="W62" s="55"/>
      <c r="X62" s="33" t="s">
        <v>116</v>
      </c>
      <c r="Y62" s="55"/>
      <c r="Z62" s="33" t="s">
        <v>115</v>
      </c>
      <c r="AA62" s="55"/>
      <c r="AB62" s="55"/>
      <c r="AC62" s="55"/>
      <c r="AD62" s="193"/>
      <c r="AE62" s="55"/>
      <c r="AF62" s="193"/>
      <c r="AG62" s="22"/>
      <c r="AH62" s="422"/>
      <c r="AI62" s="422"/>
      <c r="AJ62" s="21"/>
      <c r="AK62" s="9"/>
      <c r="AL62" s="350"/>
      <c r="AM62" s="353"/>
      <c r="AN62" s="336"/>
      <c r="AO62" s="350"/>
      <c r="AP62" s="353"/>
      <c r="AQ62" s="336"/>
      <c r="AR62" s="350"/>
      <c r="AS62" s="353"/>
      <c r="AT62" s="336"/>
      <c r="AU62" s="350"/>
      <c r="AV62" s="353"/>
      <c r="AW62" s="336"/>
      <c r="AX62" s="350"/>
      <c r="AY62" s="363"/>
      <c r="AZ62" s="336"/>
      <c r="BA62" s="417"/>
      <c r="BB62" s="411"/>
      <c r="BC62" s="411"/>
      <c r="BD62" s="414"/>
    </row>
    <row r="63" spans="2:64" ht="28.15" customHeight="1" x14ac:dyDescent="0.2">
      <c r="B63" s="30"/>
      <c r="C63" s="340"/>
      <c r="D63" s="218"/>
      <c r="E63" s="217"/>
      <c r="F63" s="217"/>
      <c r="G63" s="216"/>
      <c r="H63" s="360"/>
      <c r="I63" s="392"/>
      <c r="J63" s="392"/>
      <c r="K63" s="392"/>
      <c r="L63" s="25" t="s">
        <v>114</v>
      </c>
      <c r="M63" s="114"/>
      <c r="N63" s="25" t="s">
        <v>112</v>
      </c>
      <c r="O63" s="114"/>
      <c r="P63" s="25" t="s">
        <v>111</v>
      </c>
      <c r="Q63" s="114"/>
      <c r="R63" s="25" t="s">
        <v>110</v>
      </c>
      <c r="S63" s="114"/>
      <c r="T63" s="25" t="s">
        <v>109</v>
      </c>
      <c r="U63" s="114"/>
      <c r="V63" s="25" t="s">
        <v>108</v>
      </c>
      <c r="W63" s="114"/>
      <c r="X63" s="25" t="s">
        <v>107</v>
      </c>
      <c r="Y63" s="114"/>
      <c r="Z63" s="25" t="s">
        <v>106</v>
      </c>
      <c r="AA63" s="114"/>
      <c r="AB63" s="114"/>
      <c r="AC63" s="114"/>
      <c r="AD63" s="190"/>
      <c r="AE63" s="114"/>
      <c r="AF63" s="190"/>
      <c r="AG63" s="22"/>
      <c r="AH63" s="422"/>
      <c r="AI63" s="422"/>
      <c r="AJ63" s="21"/>
      <c r="AK63" s="9"/>
      <c r="AL63" s="350"/>
      <c r="AM63" s="353"/>
      <c r="AN63" s="336"/>
      <c r="AO63" s="350"/>
      <c r="AP63" s="353"/>
      <c r="AQ63" s="336"/>
      <c r="AR63" s="350"/>
      <c r="AS63" s="353"/>
      <c r="AT63" s="336"/>
      <c r="AU63" s="350"/>
      <c r="AV63" s="353"/>
      <c r="AW63" s="336"/>
      <c r="AX63" s="350"/>
      <c r="AY63" s="363"/>
      <c r="AZ63" s="336"/>
      <c r="BA63" s="417"/>
      <c r="BB63" s="411"/>
      <c r="BC63" s="411"/>
      <c r="BD63" s="414"/>
    </row>
    <row r="64" spans="2:64" ht="28.15" customHeight="1" thickBot="1" x14ac:dyDescent="0.25">
      <c r="B64" s="30"/>
      <c r="C64" s="355"/>
      <c r="D64" s="246"/>
      <c r="E64" s="254"/>
      <c r="F64" s="254"/>
      <c r="G64" s="253"/>
      <c r="H64" s="361"/>
      <c r="I64" s="393"/>
      <c r="J64" s="393"/>
      <c r="K64" s="393"/>
      <c r="L64" s="50" t="s">
        <v>105</v>
      </c>
      <c r="M64" s="51"/>
      <c r="N64" s="50" t="s">
        <v>104</v>
      </c>
      <c r="O64" s="51"/>
      <c r="P64" s="50" t="s">
        <v>103</v>
      </c>
      <c r="Q64" s="51"/>
      <c r="R64" s="50" t="s">
        <v>102</v>
      </c>
      <c r="S64" s="51"/>
      <c r="T64" s="50">
        <v>20</v>
      </c>
      <c r="U64" s="51"/>
      <c r="V64" s="50" t="s">
        <v>101</v>
      </c>
      <c r="W64" s="51"/>
      <c r="X64" s="50" t="s">
        <v>100</v>
      </c>
      <c r="Y64" s="51"/>
      <c r="Z64" s="50" t="s">
        <v>99</v>
      </c>
      <c r="AA64" s="51"/>
      <c r="AB64" s="51"/>
      <c r="AC64" s="51"/>
      <c r="AD64" s="187"/>
      <c r="AE64" s="51"/>
      <c r="AF64" s="187"/>
      <c r="AG64" s="48"/>
      <c r="AH64" s="424"/>
      <c r="AI64" s="424"/>
      <c r="AJ64" s="47"/>
      <c r="AK64" s="9"/>
      <c r="AL64" s="351"/>
      <c r="AM64" s="354"/>
      <c r="AN64" s="337"/>
      <c r="AO64" s="351"/>
      <c r="AP64" s="354"/>
      <c r="AQ64" s="337"/>
      <c r="AR64" s="351"/>
      <c r="AS64" s="354"/>
      <c r="AT64" s="337"/>
      <c r="AU64" s="351"/>
      <c r="AV64" s="354"/>
      <c r="AW64" s="337"/>
      <c r="AX64" s="351"/>
      <c r="AY64" s="364"/>
      <c r="AZ64" s="337"/>
      <c r="BA64" s="418"/>
      <c r="BB64" s="412"/>
      <c r="BC64" s="412"/>
      <c r="BD64" s="415"/>
    </row>
    <row r="65" spans="2:64" ht="28.15" customHeight="1" x14ac:dyDescent="0.2">
      <c r="B65" s="30"/>
      <c r="C65" s="338">
        <v>3</v>
      </c>
      <c r="D65" s="212"/>
      <c r="E65" s="223"/>
      <c r="F65" s="223"/>
      <c r="G65" s="222"/>
      <c r="H65" s="358"/>
      <c r="I65" s="390"/>
      <c r="J65" s="390"/>
      <c r="K65" s="390"/>
      <c r="L65" s="42" t="s">
        <v>131</v>
      </c>
      <c r="M65" s="43"/>
      <c r="N65" s="42" t="s">
        <v>129</v>
      </c>
      <c r="O65" s="43"/>
      <c r="P65" s="42" t="s">
        <v>128</v>
      </c>
      <c r="Q65" s="43"/>
      <c r="R65" s="42" t="s">
        <v>127</v>
      </c>
      <c r="S65" s="43"/>
      <c r="T65" s="42" t="s">
        <v>126</v>
      </c>
      <c r="U65" s="43"/>
      <c r="V65" s="42" t="s">
        <v>125</v>
      </c>
      <c r="W65" s="43"/>
      <c r="X65" s="42" t="s">
        <v>124</v>
      </c>
      <c r="Y65" s="43"/>
      <c r="Z65" s="42" t="s">
        <v>123</v>
      </c>
      <c r="AA65" s="43"/>
      <c r="AB65" s="43"/>
      <c r="AC65" s="43"/>
      <c r="AD65" s="196"/>
      <c r="AE65" s="43"/>
      <c r="AF65" s="196"/>
      <c r="AG65" s="39"/>
      <c r="AH65" s="421"/>
      <c r="AI65" s="421"/>
      <c r="AJ65" s="38"/>
      <c r="AK65" s="9"/>
      <c r="AL65" s="349">
        <f>SUMPRODUCT(LEN($M65:$AA68)-LEN(SUBSTITUTE($M65:$AA68,"A", "")))</f>
        <v>0</v>
      </c>
      <c r="AM65" s="352">
        <f>SUMPRODUCT(LEN($AF65:$AF68)-LEN(SUBSTITUTE($AF65:$AF68,"A", "")))</f>
        <v>0</v>
      </c>
      <c r="AN65" s="335">
        <f>SUMPRODUCT(LEN($AE65:$AE68)-LEN(SUBSTITUTE($AE65:$AE68,"A", "")))</f>
        <v>0</v>
      </c>
      <c r="AO65" s="349">
        <f>SUMPRODUCT(LEN($M65:$AA68)-LEN(SUBSTITUTE($M65:$AA68,"S", "")))</f>
        <v>0</v>
      </c>
      <c r="AP65" s="352">
        <f>SUMPRODUCT(LEN($AF65:$AF68)-LEN(SUBSTITUTE($AF65:$AF68,"S", "")))</f>
        <v>0</v>
      </c>
      <c r="AQ65" s="335">
        <f>SUMPRODUCT(LEN($AE65:$AE68)-LEN(SUBSTITUTE($AE65:$AE68,"S", "")))</f>
        <v>0</v>
      </c>
      <c r="AR65" s="349">
        <f>SUMPRODUCT(LEN($M65:$AA68)-LEN(SUBSTITUTE($M65:$AA68,"F", "")))</f>
        <v>0</v>
      </c>
      <c r="AS65" s="352">
        <f>SUMPRODUCT(LEN($AF65:$AF68)-LEN(SUBSTITUTE($AF65:$AF68,"F", "")))</f>
        <v>0</v>
      </c>
      <c r="AT65" s="335">
        <f>SUMPRODUCT(LEN($AE65:$AE68)-LEN(SUBSTITUTE($AE65:$AE68,"F", "")))</f>
        <v>0</v>
      </c>
      <c r="AU65" s="349">
        <f>SUMPRODUCT(LEN($M65:$AA68)-LEN(SUBSTITUTE($M65:$AA68,"G", "")))</f>
        <v>0</v>
      </c>
      <c r="AV65" s="352">
        <f>SUMPRODUCT(LEN($AF65:$AF68)-LEN(SUBSTITUTE($AF65:$AF68,"G", "")))</f>
        <v>0</v>
      </c>
      <c r="AW65" s="335">
        <f>SUMPRODUCT(LEN($AE65:$AE68)-LEN(SUBSTITUTE($AE65:$AE68,"G", "")))</f>
        <v>0</v>
      </c>
      <c r="AX65" s="349">
        <f>SUMPRODUCT(LEN($L65:$AA68)-LEN(SUBSTITUTE($L65:$AA68,"M", "")))</f>
        <v>0</v>
      </c>
      <c r="AY65" s="362">
        <f>SUMPRODUCT(LEN($AF65:$AF68)-LEN(SUBSTITUTE($AF65:$AF68,"M", "")))</f>
        <v>0</v>
      </c>
      <c r="AZ65" s="335">
        <f>SUMPRODUCT(LEN($AE65:$AE68)-LEN(SUBSTITUTE($AE65:$AE68,"M", "")))</f>
        <v>0</v>
      </c>
      <c r="BA65" s="416">
        <f>SUMPRODUCT(LEN($AG65:$AG68)-LEN(SUBSTITUTE($AG65:$AG68,"S", "")))</f>
        <v>0</v>
      </c>
      <c r="BB65" s="410">
        <f>SUMPRODUCT(LEN($AG65:$AG68)-LEN(SUBSTITUTE($AG65:$AG68,"F", "")))</f>
        <v>0</v>
      </c>
      <c r="BC65" s="410">
        <f>SUMPRODUCT(LEN($AG65:$AG68)-LEN(SUBSTITUTE($AG65:$AG68,"G", "")))</f>
        <v>0</v>
      </c>
      <c r="BD65" s="413">
        <f>SUMPRODUCT(LEN($AG65:$AG68)-LEN(SUBSTITUTE($AG65:$AG68,"M", "")))</f>
        <v>0</v>
      </c>
    </row>
    <row r="66" spans="2:64" ht="28.15" customHeight="1" thickBot="1" x14ac:dyDescent="0.25">
      <c r="B66" s="30"/>
      <c r="C66" s="339"/>
      <c r="D66" s="221"/>
      <c r="E66" s="220"/>
      <c r="F66" s="220"/>
      <c r="G66" s="219"/>
      <c r="H66" s="359"/>
      <c r="I66" s="391"/>
      <c r="J66" s="391"/>
      <c r="K66" s="391"/>
      <c r="L66" s="33" t="s">
        <v>122</v>
      </c>
      <c r="M66" s="55"/>
      <c r="N66" s="33" t="s">
        <v>121</v>
      </c>
      <c r="O66" s="55"/>
      <c r="P66" s="33" t="s">
        <v>120</v>
      </c>
      <c r="Q66" s="55"/>
      <c r="R66" s="33" t="s">
        <v>119</v>
      </c>
      <c r="S66" s="55"/>
      <c r="T66" s="33" t="s">
        <v>118</v>
      </c>
      <c r="U66" s="55"/>
      <c r="V66" s="33" t="s">
        <v>117</v>
      </c>
      <c r="W66" s="55"/>
      <c r="X66" s="33" t="s">
        <v>116</v>
      </c>
      <c r="Y66" s="55"/>
      <c r="Z66" s="33" t="s">
        <v>115</v>
      </c>
      <c r="AA66" s="55"/>
      <c r="AB66" s="55"/>
      <c r="AC66" s="55"/>
      <c r="AD66" s="193"/>
      <c r="AE66" s="55"/>
      <c r="AF66" s="193"/>
      <c r="AG66" s="22"/>
      <c r="AH66" s="422"/>
      <c r="AI66" s="422"/>
      <c r="AJ66" s="21"/>
      <c r="AK66" s="9"/>
      <c r="AL66" s="350"/>
      <c r="AM66" s="353"/>
      <c r="AN66" s="336"/>
      <c r="AO66" s="350"/>
      <c r="AP66" s="353"/>
      <c r="AQ66" s="336"/>
      <c r="AR66" s="350"/>
      <c r="AS66" s="353"/>
      <c r="AT66" s="336"/>
      <c r="AU66" s="350"/>
      <c r="AV66" s="353"/>
      <c r="AW66" s="336"/>
      <c r="AX66" s="350"/>
      <c r="AY66" s="363"/>
      <c r="AZ66" s="336"/>
      <c r="BA66" s="417"/>
      <c r="BB66" s="411"/>
      <c r="BC66" s="411"/>
      <c r="BD66" s="414"/>
    </row>
    <row r="67" spans="2:64" ht="28.15" customHeight="1" x14ac:dyDescent="0.2">
      <c r="B67" s="30"/>
      <c r="C67" s="340"/>
      <c r="D67" s="218"/>
      <c r="E67" s="217"/>
      <c r="F67" s="217"/>
      <c r="G67" s="216"/>
      <c r="H67" s="360"/>
      <c r="I67" s="392"/>
      <c r="J67" s="392"/>
      <c r="K67" s="392"/>
      <c r="L67" s="25" t="s">
        <v>114</v>
      </c>
      <c r="M67" s="114"/>
      <c r="N67" s="25" t="s">
        <v>112</v>
      </c>
      <c r="O67" s="114"/>
      <c r="P67" s="25" t="s">
        <v>111</v>
      </c>
      <c r="Q67" s="114"/>
      <c r="R67" s="25" t="s">
        <v>110</v>
      </c>
      <c r="S67" s="114"/>
      <c r="T67" s="25" t="s">
        <v>109</v>
      </c>
      <c r="U67" s="114"/>
      <c r="V67" s="25" t="s">
        <v>108</v>
      </c>
      <c r="W67" s="114"/>
      <c r="X67" s="25" t="s">
        <v>107</v>
      </c>
      <c r="Y67" s="114"/>
      <c r="Z67" s="25" t="s">
        <v>106</v>
      </c>
      <c r="AA67" s="114"/>
      <c r="AB67" s="114"/>
      <c r="AC67" s="114"/>
      <c r="AD67" s="190"/>
      <c r="AE67" s="114"/>
      <c r="AF67" s="190"/>
      <c r="AG67" s="22"/>
      <c r="AH67" s="422"/>
      <c r="AI67" s="422"/>
      <c r="AJ67" s="21"/>
      <c r="AK67" s="9"/>
      <c r="AL67" s="350"/>
      <c r="AM67" s="353"/>
      <c r="AN67" s="336"/>
      <c r="AO67" s="350"/>
      <c r="AP67" s="353"/>
      <c r="AQ67" s="336"/>
      <c r="AR67" s="350"/>
      <c r="AS67" s="353"/>
      <c r="AT67" s="336"/>
      <c r="AU67" s="350"/>
      <c r="AV67" s="353"/>
      <c r="AW67" s="336"/>
      <c r="AX67" s="350"/>
      <c r="AY67" s="363"/>
      <c r="AZ67" s="336"/>
      <c r="BA67" s="417"/>
      <c r="BB67" s="411"/>
      <c r="BC67" s="411"/>
      <c r="BD67" s="414"/>
    </row>
    <row r="68" spans="2:64" ht="28.15" customHeight="1" thickBot="1" x14ac:dyDescent="0.25">
      <c r="B68" s="20"/>
      <c r="C68" s="341"/>
      <c r="D68" s="215"/>
      <c r="E68" s="214"/>
      <c r="F68" s="214"/>
      <c r="G68" s="213"/>
      <c r="H68" s="361"/>
      <c r="I68" s="394"/>
      <c r="J68" s="394"/>
      <c r="K68" s="394"/>
      <c r="L68" s="15" t="s">
        <v>105</v>
      </c>
      <c r="M68" s="16"/>
      <c r="N68" s="15" t="s">
        <v>104</v>
      </c>
      <c r="O68" s="16"/>
      <c r="P68" s="15" t="s">
        <v>103</v>
      </c>
      <c r="Q68" s="16"/>
      <c r="R68" s="15" t="s">
        <v>102</v>
      </c>
      <c r="S68" s="16"/>
      <c r="T68" s="15">
        <v>20</v>
      </c>
      <c r="U68" s="16"/>
      <c r="V68" s="15" t="s">
        <v>101</v>
      </c>
      <c r="W68" s="16"/>
      <c r="X68" s="15" t="s">
        <v>100</v>
      </c>
      <c r="Y68" s="16"/>
      <c r="Z68" s="15" t="s">
        <v>99</v>
      </c>
      <c r="AA68" s="16"/>
      <c r="AB68" s="114"/>
      <c r="AC68" s="114"/>
      <c r="AD68" s="187"/>
      <c r="AE68" s="16"/>
      <c r="AF68" s="186"/>
      <c r="AG68" s="11"/>
      <c r="AH68" s="423"/>
      <c r="AI68" s="423"/>
      <c r="AJ68" s="10"/>
      <c r="AK68" s="9"/>
      <c r="AL68" s="351"/>
      <c r="AM68" s="354"/>
      <c r="AN68" s="337"/>
      <c r="AO68" s="351"/>
      <c r="AP68" s="354"/>
      <c r="AQ68" s="337"/>
      <c r="AR68" s="351"/>
      <c r="AS68" s="354"/>
      <c r="AT68" s="337"/>
      <c r="AU68" s="351"/>
      <c r="AV68" s="354"/>
      <c r="AW68" s="337"/>
      <c r="AX68" s="351"/>
      <c r="AY68" s="364"/>
      <c r="AZ68" s="337"/>
      <c r="BA68" s="418"/>
      <c r="BB68" s="412"/>
      <c r="BC68" s="412"/>
      <c r="BD68" s="415"/>
    </row>
    <row r="69" spans="2:64" ht="85.9" customHeight="1" thickTop="1" thickBot="1" x14ac:dyDescent="0.35">
      <c r="B69" s="113" t="s">
        <v>173</v>
      </c>
      <c r="C69" s="103" t="s">
        <v>172</v>
      </c>
      <c r="D69" s="108" t="s">
        <v>171</v>
      </c>
      <c r="E69" s="211" t="s">
        <v>170</v>
      </c>
      <c r="F69" s="210"/>
      <c r="G69" s="209"/>
      <c r="H69" s="109" t="s">
        <v>169</v>
      </c>
      <c r="I69" s="108" t="s">
        <v>96</v>
      </c>
      <c r="J69" s="108" t="s">
        <v>168</v>
      </c>
      <c r="K69" s="108" t="s">
        <v>97</v>
      </c>
      <c r="L69" s="365" t="s">
        <v>167</v>
      </c>
      <c r="M69" s="366"/>
      <c r="N69" s="365" t="s">
        <v>166</v>
      </c>
      <c r="O69" s="366"/>
      <c r="P69" s="365" t="s">
        <v>166</v>
      </c>
      <c r="Q69" s="367"/>
      <c r="R69" s="365" t="s">
        <v>166</v>
      </c>
      <c r="S69" s="367"/>
      <c r="T69" s="365" t="s">
        <v>166</v>
      </c>
      <c r="U69" s="367"/>
      <c r="V69" s="365" t="s">
        <v>166</v>
      </c>
      <c r="W69" s="367"/>
      <c r="X69" s="365" t="s">
        <v>166</v>
      </c>
      <c r="Y69" s="367"/>
      <c r="Z69" s="365" t="s">
        <v>166</v>
      </c>
      <c r="AA69" s="367"/>
      <c r="AB69" s="311"/>
      <c r="AC69" s="311"/>
      <c r="AD69" s="368" t="s">
        <v>165</v>
      </c>
      <c r="AE69" s="367"/>
      <c r="AF69" s="109" t="s">
        <v>164</v>
      </c>
      <c r="AG69" s="109" t="s">
        <v>163</v>
      </c>
      <c r="AH69" s="108" t="s">
        <v>162</v>
      </c>
      <c r="AI69" s="108" t="s">
        <v>161</v>
      </c>
      <c r="AJ69" s="107" t="s">
        <v>160</v>
      </c>
      <c r="AK69" s="106"/>
      <c r="AL69" s="104" t="s">
        <v>159</v>
      </c>
      <c r="AM69" s="103" t="s">
        <v>158</v>
      </c>
      <c r="AN69" s="102" t="s">
        <v>157</v>
      </c>
      <c r="AO69" s="104" t="s">
        <v>156</v>
      </c>
      <c r="AP69" s="103" t="s">
        <v>155</v>
      </c>
      <c r="AQ69" s="102" t="s">
        <v>154</v>
      </c>
      <c r="AR69" s="104" t="s">
        <v>153</v>
      </c>
      <c r="AS69" s="103" t="s">
        <v>152</v>
      </c>
      <c r="AT69" s="105" t="s">
        <v>151</v>
      </c>
      <c r="AU69" s="104" t="s">
        <v>150</v>
      </c>
      <c r="AV69" s="103" t="s">
        <v>149</v>
      </c>
      <c r="AW69" s="102" t="s">
        <v>148</v>
      </c>
      <c r="AX69" s="104" t="s">
        <v>147</v>
      </c>
      <c r="AY69" s="103" t="s">
        <v>146</v>
      </c>
      <c r="AZ69" s="102" t="s">
        <v>145</v>
      </c>
      <c r="BA69" s="101" t="s">
        <v>144</v>
      </c>
      <c r="BB69" s="100" t="s">
        <v>143</v>
      </c>
      <c r="BC69" s="100" t="s">
        <v>142</v>
      </c>
      <c r="BD69" s="99" t="s">
        <v>141</v>
      </c>
    </row>
    <row r="70" spans="2:64" ht="48" thickBot="1" x14ac:dyDescent="0.3">
      <c r="B70" s="98" t="s">
        <v>242</v>
      </c>
      <c r="C70" s="97"/>
      <c r="D70" s="208">
        <v>258</v>
      </c>
      <c r="E70" s="425">
        <v>4911.2</v>
      </c>
      <c r="F70" s="426"/>
      <c r="G70" s="427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207"/>
      <c r="AB70" s="310"/>
      <c r="AC70" s="310"/>
      <c r="AD70" s="90" t="s">
        <v>138</v>
      </c>
      <c r="AE70" s="88"/>
      <c r="AF70" s="88"/>
      <c r="AG70" s="88"/>
      <c r="AH70" s="87"/>
      <c r="AI70" s="87"/>
      <c r="AJ70" s="203"/>
      <c r="AK70" s="86" t="s">
        <v>137</v>
      </c>
      <c r="AL70" s="85">
        <f t="shared" ref="AL70:BD70" si="8">SUM(AL72:AL83)</f>
        <v>38</v>
      </c>
      <c r="AM70" s="84">
        <f t="shared" si="8"/>
        <v>0</v>
      </c>
      <c r="AN70" s="83">
        <f t="shared" si="8"/>
        <v>0</v>
      </c>
      <c r="AO70" s="85">
        <f t="shared" si="8"/>
        <v>4</v>
      </c>
      <c r="AP70" s="84">
        <f t="shared" si="8"/>
        <v>0</v>
      </c>
      <c r="AQ70" s="83">
        <f t="shared" si="8"/>
        <v>0</v>
      </c>
      <c r="AR70" s="85">
        <f t="shared" si="8"/>
        <v>0</v>
      </c>
      <c r="AS70" s="84">
        <f t="shared" si="8"/>
        <v>0</v>
      </c>
      <c r="AT70" s="83">
        <f t="shared" si="8"/>
        <v>0</v>
      </c>
      <c r="AU70" s="85">
        <f t="shared" si="8"/>
        <v>9</v>
      </c>
      <c r="AV70" s="84">
        <f t="shared" si="8"/>
        <v>0</v>
      </c>
      <c r="AW70" s="83">
        <f t="shared" si="8"/>
        <v>0</v>
      </c>
      <c r="AX70" s="85">
        <f t="shared" si="8"/>
        <v>2</v>
      </c>
      <c r="AY70" s="84">
        <f t="shared" si="8"/>
        <v>0</v>
      </c>
      <c r="AZ70" s="83">
        <f t="shared" si="8"/>
        <v>0</v>
      </c>
      <c r="BA70" s="82">
        <f t="shared" si="8"/>
        <v>1</v>
      </c>
      <c r="BB70" s="81">
        <f t="shared" si="8"/>
        <v>0</v>
      </c>
      <c r="BC70" s="81">
        <f t="shared" si="8"/>
        <v>0</v>
      </c>
      <c r="BD70" s="80">
        <f t="shared" si="8"/>
        <v>0</v>
      </c>
      <c r="BE70" s="79" t="s">
        <v>136</v>
      </c>
      <c r="BH70" s="5">
        <f>SUM(AL70:AN70)/$BG$5</f>
        <v>38</v>
      </c>
      <c r="BI70" s="5">
        <f>SUM(AO70:AQ70,BA70)/$BG$5</f>
        <v>5</v>
      </c>
      <c r="BJ70" s="5">
        <f>SUM(AR70:AT70,BB70)/$BG$5</f>
        <v>0</v>
      </c>
      <c r="BK70" s="5">
        <f>SUM(AU70:AW70,BC70)/$BG$5</f>
        <v>9</v>
      </c>
      <c r="BL70" s="5">
        <f>SUM(AX70:AZ70,BD70)/$BG$5</f>
        <v>2</v>
      </c>
    </row>
    <row r="71" spans="2:64" ht="37.5" thickBot="1" x14ac:dyDescent="0.3">
      <c r="B71" s="78"/>
      <c r="C71" s="77"/>
      <c r="D71" s="206"/>
      <c r="E71" s="205"/>
      <c r="F71" s="205"/>
      <c r="G71" s="204"/>
      <c r="H71" s="73"/>
      <c r="I71" s="70"/>
      <c r="J71" s="70"/>
      <c r="K71" s="72"/>
      <c r="L71" s="70"/>
      <c r="M71" s="69"/>
      <c r="N71" s="70"/>
      <c r="O71" s="69"/>
      <c r="P71" s="70"/>
      <c r="Q71" s="69"/>
      <c r="R71" s="70"/>
      <c r="S71" s="69"/>
      <c r="T71" s="70"/>
      <c r="U71" s="69"/>
      <c r="V71" s="70"/>
      <c r="W71" s="69"/>
      <c r="X71" s="70"/>
      <c r="Y71" s="69"/>
      <c r="Z71" s="70"/>
      <c r="AA71" s="69"/>
      <c r="AB71" s="69"/>
      <c r="AC71" s="69"/>
      <c r="AD71" s="71"/>
      <c r="AE71" s="69"/>
      <c r="AF71" s="69"/>
      <c r="AG71" s="69"/>
      <c r="AH71" s="68"/>
      <c r="AI71" s="68"/>
      <c r="AJ71" s="203"/>
      <c r="AK71" s="66" t="s">
        <v>135</v>
      </c>
      <c r="AL71" s="65">
        <f t="shared" ref="AL71:BD71" si="9">AL70/3</f>
        <v>12.666666666666666</v>
      </c>
      <c r="AM71" s="64">
        <f t="shared" si="9"/>
        <v>0</v>
      </c>
      <c r="AN71" s="63">
        <f t="shared" si="9"/>
        <v>0</v>
      </c>
      <c r="AO71" s="65">
        <f t="shared" si="9"/>
        <v>1.3333333333333333</v>
      </c>
      <c r="AP71" s="64">
        <f t="shared" si="9"/>
        <v>0</v>
      </c>
      <c r="AQ71" s="63">
        <f t="shared" si="9"/>
        <v>0</v>
      </c>
      <c r="AR71" s="65">
        <f t="shared" si="9"/>
        <v>0</v>
      </c>
      <c r="AS71" s="64">
        <f t="shared" si="9"/>
        <v>0</v>
      </c>
      <c r="AT71" s="63">
        <f t="shared" si="9"/>
        <v>0</v>
      </c>
      <c r="AU71" s="65">
        <f t="shared" si="9"/>
        <v>3</v>
      </c>
      <c r="AV71" s="64">
        <f t="shared" si="9"/>
        <v>0</v>
      </c>
      <c r="AW71" s="63">
        <f t="shared" si="9"/>
        <v>0</v>
      </c>
      <c r="AX71" s="65">
        <f t="shared" si="9"/>
        <v>0.66666666666666663</v>
      </c>
      <c r="AY71" s="64">
        <f t="shared" si="9"/>
        <v>0</v>
      </c>
      <c r="AZ71" s="63">
        <f t="shared" si="9"/>
        <v>0</v>
      </c>
      <c r="BA71" s="62">
        <f t="shared" si="9"/>
        <v>0.33333333333333331</v>
      </c>
      <c r="BB71" s="61">
        <f t="shared" si="9"/>
        <v>0</v>
      </c>
      <c r="BC71" s="61">
        <f t="shared" si="9"/>
        <v>0</v>
      </c>
      <c r="BD71" s="60">
        <f t="shared" si="9"/>
        <v>0</v>
      </c>
      <c r="BE71" s="59" t="s">
        <v>134</v>
      </c>
    </row>
    <row r="72" spans="2:64" ht="28.15" customHeight="1" x14ac:dyDescent="0.2">
      <c r="B72" s="30"/>
      <c r="C72" s="338">
        <v>1</v>
      </c>
      <c r="D72" s="239" t="s">
        <v>1014</v>
      </c>
      <c r="E72" s="223"/>
      <c r="F72" s="223"/>
      <c r="G72" s="222"/>
      <c r="H72" s="358" t="s">
        <v>133</v>
      </c>
      <c r="I72" s="390">
        <v>166</v>
      </c>
      <c r="J72" s="390">
        <v>32</v>
      </c>
      <c r="K72" s="390">
        <v>6</v>
      </c>
      <c r="L72" s="42" t="s">
        <v>131</v>
      </c>
      <c r="M72" s="43" t="s">
        <v>179</v>
      </c>
      <c r="N72" s="42" t="s">
        <v>129</v>
      </c>
      <c r="O72" s="43" t="s">
        <v>179</v>
      </c>
      <c r="P72" s="42" t="s">
        <v>128</v>
      </c>
      <c r="Q72" s="43" t="s">
        <v>179</v>
      </c>
      <c r="R72" s="42" t="s">
        <v>127</v>
      </c>
      <c r="S72" s="43" t="s">
        <v>179</v>
      </c>
      <c r="T72" s="42" t="s">
        <v>126</v>
      </c>
      <c r="U72" s="43" t="s">
        <v>179</v>
      </c>
      <c r="V72" s="42" t="s">
        <v>125</v>
      </c>
      <c r="W72" s="43" t="s">
        <v>494</v>
      </c>
      <c r="X72" s="42" t="s">
        <v>124</v>
      </c>
      <c r="Y72" s="43" t="s">
        <v>130</v>
      </c>
      <c r="Z72" s="42" t="s">
        <v>123</v>
      </c>
      <c r="AA72" s="43"/>
      <c r="AB72" s="43"/>
      <c r="AC72" s="43"/>
      <c r="AD72" s="196"/>
      <c r="AE72" s="43"/>
      <c r="AF72" s="196"/>
      <c r="AG72" s="58" t="s">
        <v>130</v>
      </c>
      <c r="AH72" s="421"/>
      <c r="AI72" s="421"/>
      <c r="AJ72" s="38"/>
      <c r="AK72" s="9"/>
      <c r="AL72" s="349">
        <f>SUMPRODUCT(LEN($M72:$AA75)-LEN(SUBSTITUTE($M72:$AA75,"A", "")))</f>
        <v>38</v>
      </c>
      <c r="AM72" s="352">
        <f>SUMPRODUCT(LEN($AF72:$AF75)-LEN(SUBSTITUTE($AF72:$AF75,"A", "")))</f>
        <v>0</v>
      </c>
      <c r="AN72" s="335">
        <f>SUMPRODUCT(LEN($AE72:$AE75)-LEN(SUBSTITUTE($AE72:$AE75,"A", "")))</f>
        <v>0</v>
      </c>
      <c r="AO72" s="349">
        <f>SUMPRODUCT(LEN($M72:$AA75)-LEN(SUBSTITUTE($M72:$AA75,"S", "")))</f>
        <v>4</v>
      </c>
      <c r="AP72" s="352">
        <f>SUMPRODUCT(LEN($AF72:$AF75)-LEN(SUBSTITUTE($AF72:$AF75,"S", "")))</f>
        <v>0</v>
      </c>
      <c r="AQ72" s="335">
        <f>SUMPRODUCT(LEN($AE72:$AE75)-LEN(SUBSTITUTE($AE72:$AE75,"S", "")))</f>
        <v>0</v>
      </c>
      <c r="AR72" s="349">
        <f>SUMPRODUCT(LEN($M72:$AA75)-LEN(SUBSTITUTE($M72:$AA75,"F", "")))</f>
        <v>0</v>
      </c>
      <c r="AS72" s="352">
        <f>SUMPRODUCT(LEN($AF72:$AF75)-LEN(SUBSTITUTE($AF72:$AF75,"F", "")))</f>
        <v>0</v>
      </c>
      <c r="AT72" s="335">
        <f>SUMPRODUCT(LEN($AE72:$AE75)-LEN(SUBSTITUTE($AE72:$AE75,"F", "")))</f>
        <v>0</v>
      </c>
      <c r="AU72" s="349">
        <f>SUMPRODUCT(LEN($M72:$AA75)-LEN(SUBSTITUTE($M72:$AA75,"G", "")))</f>
        <v>9</v>
      </c>
      <c r="AV72" s="352">
        <f>SUMPRODUCT(LEN($AF72:$AF75)-LEN(SUBSTITUTE($AF72:$AF75,"G", "")))</f>
        <v>0</v>
      </c>
      <c r="AW72" s="335">
        <f>SUMPRODUCT(LEN($AE72:$AE75)-LEN(SUBSTITUTE($AE72:$AE75,"G", "")))</f>
        <v>0</v>
      </c>
      <c r="AX72" s="349">
        <f>SUMPRODUCT(LEN($L72:$AA75)-LEN(SUBSTITUTE($L72:$AA75,"M", "")))</f>
        <v>2</v>
      </c>
      <c r="AY72" s="362">
        <f>SUMPRODUCT(LEN($AF72:$AF75)-LEN(SUBSTITUTE($AF72:$AF75,"M", "")))</f>
        <v>0</v>
      </c>
      <c r="AZ72" s="335">
        <f>SUMPRODUCT(LEN($AE72:$AE75)-LEN(SUBSTITUTE($AE72:$AE75,"M", "")))</f>
        <v>0</v>
      </c>
      <c r="BA72" s="416">
        <f>SUMPRODUCT(LEN($AG72:$AG75)-LEN(SUBSTITUTE($AG72:$AG75,"S", "")))</f>
        <v>1</v>
      </c>
      <c r="BB72" s="410">
        <f>SUMPRODUCT(LEN($AG72:$AG75)-LEN(SUBSTITUTE($AG72:$AG75,"F", "")))</f>
        <v>0</v>
      </c>
      <c r="BC72" s="410">
        <f>SUMPRODUCT(LEN($AG72:$AG75)-LEN(SUBSTITUTE($AG72:$AG75,"G", "")))</f>
        <v>0</v>
      </c>
      <c r="BD72" s="413">
        <f>SUMPRODUCT(LEN($AG72:$AG75)-LEN(SUBSTITUTE($AG72:$AG75,"M", "")))</f>
        <v>0</v>
      </c>
    </row>
    <row r="73" spans="2:64" ht="28.15" customHeight="1" thickBot="1" x14ac:dyDescent="0.25">
      <c r="B73" s="30"/>
      <c r="C73" s="339"/>
      <c r="D73" s="221"/>
      <c r="E73" s="220"/>
      <c r="F73" s="220"/>
      <c r="G73" s="219"/>
      <c r="H73" s="359"/>
      <c r="I73" s="391"/>
      <c r="J73" s="391"/>
      <c r="K73" s="391"/>
      <c r="L73" s="33" t="s">
        <v>122</v>
      </c>
      <c r="M73" s="55" t="s">
        <v>1442</v>
      </c>
      <c r="N73" s="33" t="s">
        <v>121</v>
      </c>
      <c r="O73" s="55" t="s">
        <v>179</v>
      </c>
      <c r="P73" s="33" t="s">
        <v>120</v>
      </c>
      <c r="Q73" s="55" t="s">
        <v>357</v>
      </c>
      <c r="R73" s="33" t="s">
        <v>119</v>
      </c>
      <c r="S73" s="55" t="s">
        <v>357</v>
      </c>
      <c r="T73" s="33" t="s">
        <v>118</v>
      </c>
      <c r="U73" s="55" t="s">
        <v>672</v>
      </c>
      <c r="V73" s="33" t="s">
        <v>117</v>
      </c>
      <c r="W73" s="55" t="s">
        <v>496</v>
      </c>
      <c r="X73" s="33" t="s">
        <v>116</v>
      </c>
      <c r="Y73" s="55" t="s">
        <v>130</v>
      </c>
      <c r="Z73" s="33" t="s">
        <v>115</v>
      </c>
      <c r="AA73" s="55"/>
      <c r="AB73" s="55"/>
      <c r="AC73" s="55"/>
      <c r="AD73" s="193"/>
      <c r="AE73" s="55"/>
      <c r="AF73" s="193"/>
      <c r="AG73" s="57"/>
      <c r="AH73" s="422"/>
      <c r="AI73" s="422"/>
      <c r="AJ73" s="21"/>
      <c r="AK73" s="9"/>
      <c r="AL73" s="350"/>
      <c r="AM73" s="353"/>
      <c r="AN73" s="336"/>
      <c r="AO73" s="350"/>
      <c r="AP73" s="353"/>
      <c r="AQ73" s="336"/>
      <c r="AR73" s="350"/>
      <c r="AS73" s="353"/>
      <c r="AT73" s="336"/>
      <c r="AU73" s="350"/>
      <c r="AV73" s="353"/>
      <c r="AW73" s="336"/>
      <c r="AX73" s="350"/>
      <c r="AY73" s="363"/>
      <c r="AZ73" s="336"/>
      <c r="BA73" s="417"/>
      <c r="BB73" s="411"/>
      <c r="BC73" s="411"/>
      <c r="BD73" s="414"/>
    </row>
    <row r="74" spans="2:64" ht="28.15" customHeight="1" x14ac:dyDescent="0.2">
      <c r="B74" s="30"/>
      <c r="C74" s="340"/>
      <c r="D74" s="218"/>
      <c r="E74" s="217"/>
      <c r="F74" s="217"/>
      <c r="G74" s="216"/>
      <c r="H74" s="360">
        <v>260</v>
      </c>
      <c r="I74" s="392"/>
      <c r="J74" s="392"/>
      <c r="K74" s="392"/>
      <c r="L74" s="25" t="s">
        <v>114</v>
      </c>
      <c r="M74" s="114" t="s">
        <v>132</v>
      </c>
      <c r="N74" s="25" t="s">
        <v>112</v>
      </c>
      <c r="O74" s="114" t="s">
        <v>357</v>
      </c>
      <c r="P74" s="25" t="s">
        <v>111</v>
      </c>
      <c r="Q74" s="114" t="s">
        <v>132</v>
      </c>
      <c r="R74" s="25" t="s">
        <v>110</v>
      </c>
      <c r="S74" s="114" t="s">
        <v>458</v>
      </c>
      <c r="T74" s="25" t="s">
        <v>109</v>
      </c>
      <c r="U74" s="114" t="s">
        <v>494</v>
      </c>
      <c r="V74" s="25" t="s">
        <v>108</v>
      </c>
      <c r="W74" s="114" t="s">
        <v>351</v>
      </c>
      <c r="X74" s="25" t="s">
        <v>107</v>
      </c>
      <c r="Y74" s="114"/>
      <c r="Z74" s="25" t="s">
        <v>106</v>
      </c>
      <c r="AA74" s="114"/>
      <c r="AB74" s="114"/>
      <c r="AC74" s="114"/>
      <c r="AD74" s="190"/>
      <c r="AE74" s="114"/>
      <c r="AF74" s="190"/>
      <c r="AG74" s="57"/>
      <c r="AH74" s="422"/>
      <c r="AI74" s="422"/>
      <c r="AJ74" s="21"/>
      <c r="AK74" s="9"/>
      <c r="AL74" s="350"/>
      <c r="AM74" s="353"/>
      <c r="AN74" s="336"/>
      <c r="AO74" s="350"/>
      <c r="AP74" s="353"/>
      <c r="AQ74" s="336"/>
      <c r="AR74" s="350"/>
      <c r="AS74" s="353"/>
      <c r="AT74" s="336"/>
      <c r="AU74" s="350"/>
      <c r="AV74" s="353"/>
      <c r="AW74" s="336"/>
      <c r="AX74" s="350"/>
      <c r="AY74" s="363"/>
      <c r="AZ74" s="336"/>
      <c r="BA74" s="417"/>
      <c r="BB74" s="411"/>
      <c r="BC74" s="411"/>
      <c r="BD74" s="414"/>
    </row>
    <row r="75" spans="2:64" ht="28.15" customHeight="1" thickBot="1" x14ac:dyDescent="0.25">
      <c r="B75" s="30"/>
      <c r="C75" s="355"/>
      <c r="D75" s="246"/>
      <c r="E75" s="254"/>
      <c r="F75" s="254"/>
      <c r="G75" s="253"/>
      <c r="H75" s="361"/>
      <c r="I75" s="393"/>
      <c r="J75" s="393"/>
      <c r="K75" s="393"/>
      <c r="L75" s="50" t="s">
        <v>105</v>
      </c>
      <c r="M75" s="51" t="s">
        <v>179</v>
      </c>
      <c r="N75" s="50" t="s">
        <v>104</v>
      </c>
      <c r="O75" s="51" t="s">
        <v>1269</v>
      </c>
      <c r="P75" s="50" t="s">
        <v>103</v>
      </c>
      <c r="Q75" s="51" t="s">
        <v>479</v>
      </c>
      <c r="R75" s="50" t="s">
        <v>102</v>
      </c>
      <c r="S75" s="51" t="s">
        <v>132</v>
      </c>
      <c r="T75" s="50">
        <v>20</v>
      </c>
      <c r="U75" s="51" t="s">
        <v>467</v>
      </c>
      <c r="V75" s="50" t="s">
        <v>101</v>
      </c>
      <c r="W75" s="51" t="s">
        <v>130</v>
      </c>
      <c r="X75" s="50" t="s">
        <v>100</v>
      </c>
      <c r="Y75" s="51"/>
      <c r="Z75" s="50" t="s">
        <v>99</v>
      </c>
      <c r="AA75" s="51"/>
      <c r="AB75" s="51"/>
      <c r="AC75" s="51"/>
      <c r="AD75" s="187"/>
      <c r="AE75" s="51"/>
      <c r="AF75" s="187"/>
      <c r="AG75" s="56"/>
      <c r="AH75" s="424"/>
      <c r="AI75" s="424"/>
      <c r="AJ75" s="47"/>
      <c r="AK75" s="9"/>
      <c r="AL75" s="351"/>
      <c r="AM75" s="354"/>
      <c r="AN75" s="337"/>
      <c r="AO75" s="351"/>
      <c r="AP75" s="354"/>
      <c r="AQ75" s="337"/>
      <c r="AR75" s="351"/>
      <c r="AS75" s="354"/>
      <c r="AT75" s="337"/>
      <c r="AU75" s="351"/>
      <c r="AV75" s="354"/>
      <c r="AW75" s="337"/>
      <c r="AX75" s="351"/>
      <c r="AY75" s="364"/>
      <c r="AZ75" s="337"/>
      <c r="BA75" s="418"/>
      <c r="BB75" s="412"/>
      <c r="BC75" s="412"/>
      <c r="BD75" s="415"/>
    </row>
    <row r="76" spans="2:64" ht="28.15" customHeight="1" x14ac:dyDescent="0.2">
      <c r="B76" s="30"/>
      <c r="C76" s="338">
        <v>2</v>
      </c>
      <c r="D76" s="212"/>
      <c r="E76" s="223"/>
      <c r="F76" s="223"/>
      <c r="G76" s="222"/>
      <c r="H76" s="358"/>
      <c r="I76" s="390"/>
      <c r="J76" s="390"/>
      <c r="K76" s="390"/>
      <c r="L76" s="42" t="s">
        <v>131</v>
      </c>
      <c r="M76" s="43"/>
      <c r="N76" s="42" t="s">
        <v>129</v>
      </c>
      <c r="O76" s="43"/>
      <c r="P76" s="42" t="s">
        <v>128</v>
      </c>
      <c r="Q76" s="43"/>
      <c r="R76" s="42" t="s">
        <v>127</v>
      </c>
      <c r="S76" s="43"/>
      <c r="T76" s="42" t="s">
        <v>126</v>
      </c>
      <c r="U76" s="43"/>
      <c r="V76" s="42" t="s">
        <v>125</v>
      </c>
      <c r="W76" s="43"/>
      <c r="X76" s="42" t="s">
        <v>124</v>
      </c>
      <c r="Y76" s="43"/>
      <c r="Z76" s="42" t="s">
        <v>123</v>
      </c>
      <c r="AA76" s="43"/>
      <c r="AB76" s="43"/>
      <c r="AC76" s="43"/>
      <c r="AD76" s="196"/>
      <c r="AE76" s="43"/>
      <c r="AF76" s="196"/>
      <c r="AG76" s="39"/>
      <c r="AH76" s="421"/>
      <c r="AI76" s="421"/>
      <c r="AJ76" s="38"/>
      <c r="AK76" s="9"/>
      <c r="AL76" s="349">
        <f>SUMPRODUCT(LEN($M76:$AA79)-LEN(SUBSTITUTE($M76:$AA79,"A", "")))</f>
        <v>0</v>
      </c>
      <c r="AM76" s="352">
        <f>SUMPRODUCT(LEN($AF76:$AF79)-LEN(SUBSTITUTE($AF76:$AF79,"A", "")))</f>
        <v>0</v>
      </c>
      <c r="AN76" s="335">
        <f>SUMPRODUCT(LEN($AE76:$AE79)-LEN(SUBSTITUTE($AE76:$AE79,"A", "")))</f>
        <v>0</v>
      </c>
      <c r="AO76" s="349">
        <f>SUMPRODUCT(LEN($M76:$AA79)-LEN(SUBSTITUTE($M76:$AA79,"S", "")))</f>
        <v>0</v>
      </c>
      <c r="AP76" s="352">
        <f>SUMPRODUCT(LEN($AF76:$AF79)-LEN(SUBSTITUTE($AF76:$AF79,"S", "")))</f>
        <v>0</v>
      </c>
      <c r="AQ76" s="335">
        <f>SUMPRODUCT(LEN($AE76:$AE79)-LEN(SUBSTITUTE($AE76:$AE79,"S", "")))</f>
        <v>0</v>
      </c>
      <c r="AR76" s="349">
        <f>SUMPRODUCT(LEN($M76:$AA79)-LEN(SUBSTITUTE($M76:$AA79,"F", "")))</f>
        <v>0</v>
      </c>
      <c r="AS76" s="352">
        <f>SUMPRODUCT(LEN($AF76:$AF79)-LEN(SUBSTITUTE($AF76:$AF79,"F", "")))</f>
        <v>0</v>
      </c>
      <c r="AT76" s="335">
        <f>SUMPRODUCT(LEN($AE76:$AE79)-LEN(SUBSTITUTE($AE76:$AE79,"F", "")))</f>
        <v>0</v>
      </c>
      <c r="AU76" s="349">
        <f>SUMPRODUCT(LEN($M76:$AA79)-LEN(SUBSTITUTE($M76:$AA79,"G", "")))</f>
        <v>0</v>
      </c>
      <c r="AV76" s="352">
        <f>SUMPRODUCT(LEN($AF76:$AF79)-LEN(SUBSTITUTE($AF76:$AF79,"G", "")))</f>
        <v>0</v>
      </c>
      <c r="AW76" s="335">
        <f>SUMPRODUCT(LEN($AE76:$AE79)-LEN(SUBSTITUTE($AE76:$AE79,"G", "")))</f>
        <v>0</v>
      </c>
      <c r="AX76" s="349">
        <f>SUMPRODUCT(LEN($L76:$AA79)-LEN(SUBSTITUTE($L76:$AA79,"M", "")))</f>
        <v>0</v>
      </c>
      <c r="AY76" s="362">
        <f>SUMPRODUCT(LEN($AF76:$AF79)-LEN(SUBSTITUTE($AF76:$AF79,"M", "")))</f>
        <v>0</v>
      </c>
      <c r="AZ76" s="335">
        <f>SUMPRODUCT(LEN($AE76:$AE79)-LEN(SUBSTITUTE($AE76:$AE79,"M", "")))</f>
        <v>0</v>
      </c>
      <c r="BA76" s="416">
        <f>SUMPRODUCT(LEN($AG76:$AG79)-LEN(SUBSTITUTE($AG76:$AG79,"S", "")))</f>
        <v>0</v>
      </c>
      <c r="BB76" s="410">
        <f>SUMPRODUCT(LEN($AG76:$AG79)-LEN(SUBSTITUTE($AG76:$AG79,"F", "")))</f>
        <v>0</v>
      </c>
      <c r="BC76" s="410">
        <f>SUMPRODUCT(LEN($AG76:$AG79)-LEN(SUBSTITUTE($AG76:$AG79,"G", "")))</f>
        <v>0</v>
      </c>
      <c r="BD76" s="413">
        <f>SUMPRODUCT(LEN($AG76:$AG79)-LEN(SUBSTITUTE($AG76:$AG79,"M", "")))</f>
        <v>0</v>
      </c>
    </row>
    <row r="77" spans="2:64" ht="28.15" customHeight="1" thickBot="1" x14ac:dyDescent="0.25">
      <c r="B77" s="30"/>
      <c r="C77" s="339"/>
      <c r="D77" s="221"/>
      <c r="E77" s="220"/>
      <c r="F77" s="220"/>
      <c r="G77" s="219"/>
      <c r="H77" s="359"/>
      <c r="I77" s="391"/>
      <c r="J77" s="391"/>
      <c r="K77" s="391"/>
      <c r="L77" s="33" t="s">
        <v>122</v>
      </c>
      <c r="M77" s="55"/>
      <c r="N77" s="33" t="s">
        <v>121</v>
      </c>
      <c r="O77" s="55"/>
      <c r="P77" s="33" t="s">
        <v>120</v>
      </c>
      <c r="Q77" s="55"/>
      <c r="R77" s="33" t="s">
        <v>119</v>
      </c>
      <c r="S77" s="55"/>
      <c r="T77" s="33" t="s">
        <v>118</v>
      </c>
      <c r="U77" s="55"/>
      <c r="V77" s="33" t="s">
        <v>117</v>
      </c>
      <c r="W77" s="55"/>
      <c r="X77" s="33" t="s">
        <v>116</v>
      </c>
      <c r="Y77" s="55"/>
      <c r="Z77" s="33" t="s">
        <v>115</v>
      </c>
      <c r="AA77" s="55"/>
      <c r="AB77" s="55"/>
      <c r="AC77" s="55"/>
      <c r="AD77" s="193"/>
      <c r="AE77" s="55"/>
      <c r="AF77" s="193"/>
      <c r="AG77" s="22"/>
      <c r="AH77" s="422"/>
      <c r="AI77" s="422"/>
      <c r="AJ77" s="21"/>
      <c r="AK77" s="9"/>
      <c r="AL77" s="350"/>
      <c r="AM77" s="353"/>
      <c r="AN77" s="336"/>
      <c r="AO77" s="350"/>
      <c r="AP77" s="353"/>
      <c r="AQ77" s="336"/>
      <c r="AR77" s="350"/>
      <c r="AS77" s="353"/>
      <c r="AT77" s="336"/>
      <c r="AU77" s="350"/>
      <c r="AV77" s="353"/>
      <c r="AW77" s="336"/>
      <c r="AX77" s="350"/>
      <c r="AY77" s="363"/>
      <c r="AZ77" s="336"/>
      <c r="BA77" s="417"/>
      <c r="BB77" s="411"/>
      <c r="BC77" s="411"/>
      <c r="BD77" s="414"/>
    </row>
    <row r="78" spans="2:64" ht="28.15" customHeight="1" x14ac:dyDescent="0.2">
      <c r="B78" s="30"/>
      <c r="C78" s="340"/>
      <c r="D78" s="218"/>
      <c r="E78" s="217"/>
      <c r="F78" s="217"/>
      <c r="G78" s="216"/>
      <c r="H78" s="360"/>
      <c r="I78" s="392"/>
      <c r="J78" s="392"/>
      <c r="K78" s="392"/>
      <c r="L78" s="25" t="s">
        <v>114</v>
      </c>
      <c r="M78" s="114"/>
      <c r="N78" s="25" t="s">
        <v>112</v>
      </c>
      <c r="O78" s="114"/>
      <c r="P78" s="25" t="s">
        <v>111</v>
      </c>
      <c r="Q78" s="114"/>
      <c r="R78" s="25" t="s">
        <v>110</v>
      </c>
      <c r="S78" s="114"/>
      <c r="T78" s="25" t="s">
        <v>109</v>
      </c>
      <c r="U78" s="114"/>
      <c r="V78" s="25" t="s">
        <v>108</v>
      </c>
      <c r="W78" s="114"/>
      <c r="X78" s="25" t="s">
        <v>107</v>
      </c>
      <c r="Y78" s="114"/>
      <c r="Z78" s="25" t="s">
        <v>106</v>
      </c>
      <c r="AA78" s="114"/>
      <c r="AB78" s="114"/>
      <c r="AC78" s="114"/>
      <c r="AD78" s="190"/>
      <c r="AE78" s="114"/>
      <c r="AF78" s="190"/>
      <c r="AG78" s="22"/>
      <c r="AH78" s="422"/>
      <c r="AI78" s="422"/>
      <c r="AJ78" s="21"/>
      <c r="AK78" s="9"/>
      <c r="AL78" s="350"/>
      <c r="AM78" s="353"/>
      <c r="AN78" s="336"/>
      <c r="AO78" s="350"/>
      <c r="AP78" s="353"/>
      <c r="AQ78" s="336"/>
      <c r="AR78" s="350"/>
      <c r="AS78" s="353"/>
      <c r="AT78" s="336"/>
      <c r="AU78" s="350"/>
      <c r="AV78" s="353"/>
      <c r="AW78" s="336"/>
      <c r="AX78" s="350"/>
      <c r="AY78" s="363"/>
      <c r="AZ78" s="336"/>
      <c r="BA78" s="417"/>
      <c r="BB78" s="411"/>
      <c r="BC78" s="411"/>
      <c r="BD78" s="414"/>
    </row>
    <row r="79" spans="2:64" ht="28.15" customHeight="1" thickBot="1" x14ac:dyDescent="0.25">
      <c r="B79" s="30"/>
      <c r="C79" s="355"/>
      <c r="D79" s="246"/>
      <c r="E79" s="254"/>
      <c r="F79" s="254"/>
      <c r="G79" s="253"/>
      <c r="H79" s="361"/>
      <c r="I79" s="393"/>
      <c r="J79" s="393"/>
      <c r="K79" s="393"/>
      <c r="L79" s="50" t="s">
        <v>105</v>
      </c>
      <c r="M79" s="51"/>
      <c r="N79" s="50" t="s">
        <v>104</v>
      </c>
      <c r="O79" s="51"/>
      <c r="P79" s="50" t="s">
        <v>103</v>
      </c>
      <c r="Q79" s="51"/>
      <c r="R79" s="50" t="s">
        <v>102</v>
      </c>
      <c r="S79" s="51"/>
      <c r="T79" s="50">
        <v>20</v>
      </c>
      <c r="U79" s="51"/>
      <c r="V79" s="50" t="s">
        <v>101</v>
      </c>
      <c r="W79" s="51"/>
      <c r="X79" s="50" t="s">
        <v>100</v>
      </c>
      <c r="Y79" s="51"/>
      <c r="Z79" s="50" t="s">
        <v>99</v>
      </c>
      <c r="AA79" s="51"/>
      <c r="AB79" s="51"/>
      <c r="AC79" s="51"/>
      <c r="AD79" s="187"/>
      <c r="AE79" s="51"/>
      <c r="AF79" s="187"/>
      <c r="AG79" s="48"/>
      <c r="AH79" s="424"/>
      <c r="AI79" s="424"/>
      <c r="AJ79" s="47"/>
      <c r="AK79" s="9"/>
      <c r="AL79" s="351"/>
      <c r="AM79" s="354"/>
      <c r="AN79" s="337"/>
      <c r="AO79" s="351"/>
      <c r="AP79" s="354"/>
      <c r="AQ79" s="337"/>
      <c r="AR79" s="351"/>
      <c r="AS79" s="354"/>
      <c r="AT79" s="337"/>
      <c r="AU79" s="351"/>
      <c r="AV79" s="354"/>
      <c r="AW79" s="337"/>
      <c r="AX79" s="351"/>
      <c r="AY79" s="364"/>
      <c r="AZ79" s="337"/>
      <c r="BA79" s="418"/>
      <c r="BB79" s="412"/>
      <c r="BC79" s="412"/>
      <c r="BD79" s="415"/>
    </row>
    <row r="80" spans="2:64" ht="28.15" customHeight="1" x14ac:dyDescent="0.2">
      <c r="B80" s="30"/>
      <c r="C80" s="338">
        <v>3</v>
      </c>
      <c r="D80" s="212"/>
      <c r="E80" s="223"/>
      <c r="F80" s="223"/>
      <c r="G80" s="222"/>
      <c r="H80" s="358"/>
      <c r="I80" s="390"/>
      <c r="J80" s="390"/>
      <c r="K80" s="390"/>
      <c r="L80" s="42" t="s">
        <v>131</v>
      </c>
      <c r="M80" s="43"/>
      <c r="N80" s="42" t="s">
        <v>129</v>
      </c>
      <c r="O80" s="43"/>
      <c r="P80" s="42" t="s">
        <v>128</v>
      </c>
      <c r="Q80" s="43"/>
      <c r="R80" s="42" t="s">
        <v>127</v>
      </c>
      <c r="S80" s="43"/>
      <c r="T80" s="42" t="s">
        <v>126</v>
      </c>
      <c r="U80" s="43"/>
      <c r="V80" s="42" t="s">
        <v>125</v>
      </c>
      <c r="W80" s="43"/>
      <c r="X80" s="42" t="s">
        <v>124</v>
      </c>
      <c r="Y80" s="43"/>
      <c r="Z80" s="42" t="s">
        <v>123</v>
      </c>
      <c r="AA80" s="43"/>
      <c r="AB80" s="43"/>
      <c r="AC80" s="43"/>
      <c r="AD80" s="196"/>
      <c r="AE80" s="43"/>
      <c r="AF80" s="196"/>
      <c r="AG80" s="39"/>
      <c r="AH80" s="421"/>
      <c r="AI80" s="421"/>
      <c r="AJ80" s="38"/>
      <c r="AK80" s="9"/>
      <c r="AL80" s="349">
        <f>SUMPRODUCT(LEN($M80:$AA83)-LEN(SUBSTITUTE($M80:$AA83,"A", "")))</f>
        <v>0</v>
      </c>
      <c r="AM80" s="352">
        <f>SUMPRODUCT(LEN($AF80:$AF83)-LEN(SUBSTITUTE($AF80:$AF83,"A", "")))</f>
        <v>0</v>
      </c>
      <c r="AN80" s="335">
        <f>SUMPRODUCT(LEN($AE80:$AE83)-LEN(SUBSTITUTE($AE80:$AE83,"A", "")))</f>
        <v>0</v>
      </c>
      <c r="AO80" s="349">
        <f>SUMPRODUCT(LEN($M80:$AA83)-LEN(SUBSTITUTE($M80:$AA83,"S", "")))</f>
        <v>0</v>
      </c>
      <c r="AP80" s="352">
        <f>SUMPRODUCT(LEN($AF80:$AF83)-LEN(SUBSTITUTE($AF80:$AF83,"S", "")))</f>
        <v>0</v>
      </c>
      <c r="AQ80" s="335">
        <f>SUMPRODUCT(LEN($AE80:$AE83)-LEN(SUBSTITUTE($AE80:$AE83,"S", "")))</f>
        <v>0</v>
      </c>
      <c r="AR80" s="349">
        <f>SUMPRODUCT(LEN($M80:$AA83)-LEN(SUBSTITUTE($M80:$AA83,"F", "")))</f>
        <v>0</v>
      </c>
      <c r="AS80" s="352">
        <f>SUMPRODUCT(LEN($AF80:$AF83)-LEN(SUBSTITUTE($AF80:$AF83,"F", "")))</f>
        <v>0</v>
      </c>
      <c r="AT80" s="335">
        <f>SUMPRODUCT(LEN($AE80:$AE83)-LEN(SUBSTITUTE($AE80:$AE83,"F", "")))</f>
        <v>0</v>
      </c>
      <c r="AU80" s="349">
        <f>SUMPRODUCT(LEN($M80:$AA83)-LEN(SUBSTITUTE($M80:$AA83,"G", "")))</f>
        <v>0</v>
      </c>
      <c r="AV80" s="352">
        <f>SUMPRODUCT(LEN($AF80:$AF83)-LEN(SUBSTITUTE($AF80:$AF83,"G", "")))</f>
        <v>0</v>
      </c>
      <c r="AW80" s="335">
        <f>SUMPRODUCT(LEN($AE80:$AE83)-LEN(SUBSTITUTE($AE80:$AE83,"G", "")))</f>
        <v>0</v>
      </c>
      <c r="AX80" s="349">
        <f>SUMPRODUCT(LEN($L80:$AA83)-LEN(SUBSTITUTE($L80:$AA83,"M", "")))</f>
        <v>0</v>
      </c>
      <c r="AY80" s="362">
        <f>SUMPRODUCT(LEN($AF80:$AF83)-LEN(SUBSTITUTE($AF80:$AF83,"M", "")))</f>
        <v>0</v>
      </c>
      <c r="AZ80" s="335">
        <f>SUMPRODUCT(LEN($AE80:$AE83)-LEN(SUBSTITUTE($AE80:$AE83,"M", "")))</f>
        <v>0</v>
      </c>
      <c r="BA80" s="416">
        <f>SUMPRODUCT(LEN($AG80:$AG83)-LEN(SUBSTITUTE($AG80:$AG83,"S", "")))</f>
        <v>0</v>
      </c>
      <c r="BB80" s="410">
        <f>SUMPRODUCT(LEN($AG80:$AG83)-LEN(SUBSTITUTE($AG80:$AG83,"F", "")))</f>
        <v>0</v>
      </c>
      <c r="BC80" s="410">
        <f>SUMPRODUCT(LEN($AG80:$AG83)-LEN(SUBSTITUTE($AG80:$AG83,"G", "")))</f>
        <v>0</v>
      </c>
      <c r="BD80" s="413">
        <f>SUMPRODUCT(LEN($AG80:$AG83)-LEN(SUBSTITUTE($AG80:$AG83,"M", "")))</f>
        <v>0</v>
      </c>
    </row>
    <row r="81" spans="2:64" ht="28.15" customHeight="1" thickBot="1" x14ac:dyDescent="0.25">
      <c r="B81" s="30"/>
      <c r="C81" s="339"/>
      <c r="D81" s="221"/>
      <c r="E81" s="220"/>
      <c r="F81" s="220"/>
      <c r="G81" s="219"/>
      <c r="H81" s="359"/>
      <c r="I81" s="391"/>
      <c r="J81" s="391"/>
      <c r="K81" s="391"/>
      <c r="L81" s="33" t="s">
        <v>122</v>
      </c>
      <c r="M81" s="55"/>
      <c r="N81" s="33" t="s">
        <v>121</v>
      </c>
      <c r="O81" s="55"/>
      <c r="P81" s="33" t="s">
        <v>120</v>
      </c>
      <c r="Q81" s="55"/>
      <c r="R81" s="33" t="s">
        <v>119</v>
      </c>
      <c r="S81" s="55"/>
      <c r="T81" s="33" t="s">
        <v>118</v>
      </c>
      <c r="U81" s="55"/>
      <c r="V81" s="33" t="s">
        <v>117</v>
      </c>
      <c r="W81" s="55"/>
      <c r="X81" s="33" t="s">
        <v>116</v>
      </c>
      <c r="Y81" s="55"/>
      <c r="Z81" s="33" t="s">
        <v>115</v>
      </c>
      <c r="AA81" s="55"/>
      <c r="AB81" s="55"/>
      <c r="AC81" s="55"/>
      <c r="AD81" s="193"/>
      <c r="AE81" s="55"/>
      <c r="AF81" s="193"/>
      <c r="AG81" s="22"/>
      <c r="AH81" s="422"/>
      <c r="AI81" s="422"/>
      <c r="AJ81" s="21"/>
      <c r="AK81" s="9"/>
      <c r="AL81" s="350"/>
      <c r="AM81" s="353"/>
      <c r="AN81" s="336"/>
      <c r="AO81" s="350"/>
      <c r="AP81" s="353"/>
      <c r="AQ81" s="336"/>
      <c r="AR81" s="350"/>
      <c r="AS81" s="353"/>
      <c r="AT81" s="336"/>
      <c r="AU81" s="350"/>
      <c r="AV81" s="353"/>
      <c r="AW81" s="336"/>
      <c r="AX81" s="350"/>
      <c r="AY81" s="363"/>
      <c r="AZ81" s="336"/>
      <c r="BA81" s="417"/>
      <c r="BB81" s="411"/>
      <c r="BC81" s="411"/>
      <c r="BD81" s="414"/>
    </row>
    <row r="82" spans="2:64" ht="28.15" customHeight="1" x14ac:dyDescent="0.2">
      <c r="B82" s="30"/>
      <c r="C82" s="340"/>
      <c r="D82" s="218"/>
      <c r="E82" s="217"/>
      <c r="F82" s="217"/>
      <c r="G82" s="216"/>
      <c r="H82" s="360"/>
      <c r="I82" s="392"/>
      <c r="J82" s="392"/>
      <c r="K82" s="392"/>
      <c r="L82" s="25" t="s">
        <v>114</v>
      </c>
      <c r="M82" s="114"/>
      <c r="N82" s="25" t="s">
        <v>112</v>
      </c>
      <c r="O82" s="114"/>
      <c r="P82" s="25" t="s">
        <v>111</v>
      </c>
      <c r="Q82" s="114"/>
      <c r="R82" s="25" t="s">
        <v>110</v>
      </c>
      <c r="S82" s="114"/>
      <c r="T82" s="25" t="s">
        <v>109</v>
      </c>
      <c r="U82" s="114"/>
      <c r="V82" s="25" t="s">
        <v>108</v>
      </c>
      <c r="W82" s="114"/>
      <c r="X82" s="25" t="s">
        <v>107</v>
      </c>
      <c r="Y82" s="114"/>
      <c r="Z82" s="25" t="s">
        <v>106</v>
      </c>
      <c r="AA82" s="114"/>
      <c r="AB82" s="114"/>
      <c r="AC82" s="114"/>
      <c r="AD82" s="190"/>
      <c r="AE82" s="114"/>
      <c r="AF82" s="190"/>
      <c r="AG82" s="22"/>
      <c r="AH82" s="422"/>
      <c r="AI82" s="422"/>
      <c r="AJ82" s="21"/>
      <c r="AK82" s="9"/>
      <c r="AL82" s="350"/>
      <c r="AM82" s="353"/>
      <c r="AN82" s="336"/>
      <c r="AO82" s="350"/>
      <c r="AP82" s="353"/>
      <c r="AQ82" s="336"/>
      <c r="AR82" s="350"/>
      <c r="AS82" s="353"/>
      <c r="AT82" s="336"/>
      <c r="AU82" s="350"/>
      <c r="AV82" s="353"/>
      <c r="AW82" s="336"/>
      <c r="AX82" s="350"/>
      <c r="AY82" s="363"/>
      <c r="AZ82" s="336"/>
      <c r="BA82" s="417"/>
      <c r="BB82" s="411"/>
      <c r="BC82" s="411"/>
      <c r="BD82" s="414"/>
    </row>
    <row r="83" spans="2:64" ht="28.15" customHeight="1" thickBot="1" x14ac:dyDescent="0.25">
      <c r="B83" s="20"/>
      <c r="C83" s="341"/>
      <c r="D83" s="215"/>
      <c r="E83" s="214"/>
      <c r="F83" s="214"/>
      <c r="G83" s="213"/>
      <c r="H83" s="361"/>
      <c r="I83" s="394"/>
      <c r="J83" s="394"/>
      <c r="K83" s="394"/>
      <c r="L83" s="15" t="s">
        <v>105</v>
      </c>
      <c r="M83" s="16"/>
      <c r="N83" s="15" t="s">
        <v>104</v>
      </c>
      <c r="O83" s="16"/>
      <c r="P83" s="15" t="s">
        <v>103</v>
      </c>
      <c r="Q83" s="16"/>
      <c r="R83" s="15" t="s">
        <v>102</v>
      </c>
      <c r="S83" s="16"/>
      <c r="T83" s="15">
        <v>20</v>
      </c>
      <c r="U83" s="16"/>
      <c r="V83" s="15" t="s">
        <v>101</v>
      </c>
      <c r="W83" s="16"/>
      <c r="X83" s="15" t="s">
        <v>100</v>
      </c>
      <c r="Y83" s="16"/>
      <c r="Z83" s="15" t="s">
        <v>99</v>
      </c>
      <c r="AA83" s="16"/>
      <c r="AB83" s="114"/>
      <c r="AC83" s="114"/>
      <c r="AD83" s="187"/>
      <c r="AE83" s="16"/>
      <c r="AF83" s="186"/>
      <c r="AG83" s="11"/>
      <c r="AH83" s="423"/>
      <c r="AI83" s="423"/>
      <c r="AJ83" s="10"/>
      <c r="AK83" s="9"/>
      <c r="AL83" s="351"/>
      <c r="AM83" s="354"/>
      <c r="AN83" s="337"/>
      <c r="AO83" s="351"/>
      <c r="AP83" s="354"/>
      <c r="AQ83" s="337"/>
      <c r="AR83" s="351"/>
      <c r="AS83" s="354"/>
      <c r="AT83" s="337"/>
      <c r="AU83" s="351"/>
      <c r="AV83" s="354"/>
      <c r="AW83" s="337"/>
      <c r="AX83" s="351"/>
      <c r="AY83" s="364"/>
      <c r="AZ83" s="337"/>
      <c r="BA83" s="418"/>
      <c r="BB83" s="412"/>
      <c r="BC83" s="412"/>
      <c r="BD83" s="415"/>
    </row>
    <row r="84" spans="2:64" ht="85.9" customHeight="1" thickTop="1" thickBot="1" x14ac:dyDescent="0.35">
      <c r="B84" s="113" t="s">
        <v>173</v>
      </c>
      <c r="C84" s="103" t="s">
        <v>172</v>
      </c>
      <c r="D84" s="108" t="s">
        <v>171</v>
      </c>
      <c r="E84" s="211" t="s">
        <v>170</v>
      </c>
      <c r="F84" s="210"/>
      <c r="G84" s="209"/>
      <c r="H84" s="109" t="s">
        <v>169</v>
      </c>
      <c r="I84" s="108" t="s">
        <v>96</v>
      </c>
      <c r="J84" s="108" t="s">
        <v>168</v>
      </c>
      <c r="K84" s="108" t="s">
        <v>97</v>
      </c>
      <c r="L84" s="365" t="s">
        <v>167</v>
      </c>
      <c r="M84" s="366"/>
      <c r="N84" s="365" t="s">
        <v>166</v>
      </c>
      <c r="O84" s="366"/>
      <c r="P84" s="365" t="s">
        <v>166</v>
      </c>
      <c r="Q84" s="367"/>
      <c r="R84" s="365" t="s">
        <v>166</v>
      </c>
      <c r="S84" s="367"/>
      <c r="T84" s="365" t="s">
        <v>166</v>
      </c>
      <c r="U84" s="367"/>
      <c r="V84" s="365" t="s">
        <v>166</v>
      </c>
      <c r="W84" s="367"/>
      <c r="X84" s="365" t="s">
        <v>166</v>
      </c>
      <c r="Y84" s="367"/>
      <c r="Z84" s="365" t="s">
        <v>166</v>
      </c>
      <c r="AA84" s="367"/>
      <c r="AB84" s="311"/>
      <c r="AC84" s="311"/>
      <c r="AD84" s="368" t="s">
        <v>165</v>
      </c>
      <c r="AE84" s="367"/>
      <c r="AF84" s="109" t="s">
        <v>164</v>
      </c>
      <c r="AG84" s="109" t="s">
        <v>163</v>
      </c>
      <c r="AH84" s="108" t="s">
        <v>162</v>
      </c>
      <c r="AI84" s="108" t="s">
        <v>161</v>
      </c>
      <c r="AJ84" s="107" t="s">
        <v>160</v>
      </c>
      <c r="AK84" s="106"/>
      <c r="AL84" s="104" t="s">
        <v>159</v>
      </c>
      <c r="AM84" s="103" t="s">
        <v>158</v>
      </c>
      <c r="AN84" s="102" t="s">
        <v>157</v>
      </c>
      <c r="AO84" s="104" t="s">
        <v>156</v>
      </c>
      <c r="AP84" s="103" t="s">
        <v>155</v>
      </c>
      <c r="AQ84" s="102" t="s">
        <v>154</v>
      </c>
      <c r="AR84" s="104" t="s">
        <v>153</v>
      </c>
      <c r="AS84" s="103" t="s">
        <v>152</v>
      </c>
      <c r="AT84" s="105" t="s">
        <v>151</v>
      </c>
      <c r="AU84" s="104" t="s">
        <v>150</v>
      </c>
      <c r="AV84" s="103" t="s">
        <v>149</v>
      </c>
      <c r="AW84" s="102" t="s">
        <v>148</v>
      </c>
      <c r="AX84" s="104" t="s">
        <v>147</v>
      </c>
      <c r="AY84" s="103" t="s">
        <v>146</v>
      </c>
      <c r="AZ84" s="102" t="s">
        <v>145</v>
      </c>
      <c r="BA84" s="101" t="s">
        <v>144</v>
      </c>
      <c r="BB84" s="100" t="s">
        <v>143</v>
      </c>
      <c r="BC84" s="100" t="s">
        <v>142</v>
      </c>
      <c r="BD84" s="99" t="s">
        <v>141</v>
      </c>
    </row>
    <row r="85" spans="2:64" ht="48" customHeight="1" thickBot="1" x14ac:dyDescent="0.3">
      <c r="B85" s="98" t="s">
        <v>241</v>
      </c>
      <c r="C85" s="97"/>
      <c r="D85" s="208">
        <v>258</v>
      </c>
      <c r="E85" s="425">
        <v>8027.75</v>
      </c>
      <c r="F85" s="426"/>
      <c r="G85" s="427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207"/>
      <c r="AB85" s="310"/>
      <c r="AC85" s="310"/>
      <c r="AD85" s="90" t="s">
        <v>138</v>
      </c>
      <c r="AE85" s="88"/>
      <c r="AF85" s="88"/>
      <c r="AG85" s="88"/>
      <c r="AH85" s="87"/>
      <c r="AI85" s="87"/>
      <c r="AJ85" s="203"/>
      <c r="AK85" s="86" t="s">
        <v>137</v>
      </c>
      <c r="AL85" s="85">
        <f t="shared" ref="AL85:BD85" si="10">SUM(AL87:AL98)</f>
        <v>36</v>
      </c>
      <c r="AM85" s="84">
        <f t="shared" si="10"/>
        <v>20</v>
      </c>
      <c r="AN85" s="83">
        <f t="shared" si="10"/>
        <v>0</v>
      </c>
      <c r="AO85" s="85">
        <f t="shared" si="10"/>
        <v>10</v>
      </c>
      <c r="AP85" s="84">
        <f t="shared" si="10"/>
        <v>0</v>
      </c>
      <c r="AQ85" s="83">
        <f t="shared" si="10"/>
        <v>0</v>
      </c>
      <c r="AR85" s="85">
        <f t="shared" si="10"/>
        <v>0</v>
      </c>
      <c r="AS85" s="84">
        <f t="shared" si="10"/>
        <v>0</v>
      </c>
      <c r="AT85" s="83">
        <f t="shared" si="10"/>
        <v>0</v>
      </c>
      <c r="AU85" s="85">
        <f t="shared" si="10"/>
        <v>4</v>
      </c>
      <c r="AV85" s="84">
        <f t="shared" si="10"/>
        <v>2</v>
      </c>
      <c r="AW85" s="83">
        <f t="shared" si="10"/>
        <v>0</v>
      </c>
      <c r="AX85" s="85">
        <f t="shared" si="10"/>
        <v>9</v>
      </c>
      <c r="AY85" s="84">
        <f t="shared" si="10"/>
        <v>5</v>
      </c>
      <c r="AZ85" s="83">
        <f t="shared" si="10"/>
        <v>0</v>
      </c>
      <c r="BA85" s="82">
        <f t="shared" si="10"/>
        <v>0</v>
      </c>
      <c r="BB85" s="81">
        <f t="shared" si="10"/>
        <v>0</v>
      </c>
      <c r="BC85" s="81">
        <f t="shared" si="10"/>
        <v>0</v>
      </c>
      <c r="BD85" s="80">
        <f t="shared" si="10"/>
        <v>0</v>
      </c>
      <c r="BE85" s="79" t="s">
        <v>136</v>
      </c>
      <c r="BH85" s="5">
        <f>SUM(AL85:AN85)/$BG$5</f>
        <v>56</v>
      </c>
      <c r="BI85" s="5">
        <f>SUM(AO85:AQ85,BA85)/$BG$5</f>
        <v>10</v>
      </c>
      <c r="BJ85" s="5">
        <f>SUM(AR85:AT85,BB85)/$BG$5</f>
        <v>0</v>
      </c>
      <c r="BK85" s="5">
        <f>SUM(AU85:AW85,BC85)/$BG$5</f>
        <v>6</v>
      </c>
      <c r="BL85" s="5">
        <f>SUM(AX85:AZ85,BD85)/$BG$5</f>
        <v>14</v>
      </c>
    </row>
    <row r="86" spans="2:64" ht="48" customHeight="1" thickBot="1" x14ac:dyDescent="0.3">
      <c r="B86" s="78"/>
      <c r="C86" s="77"/>
      <c r="D86" s="206"/>
      <c r="E86" s="205"/>
      <c r="F86" s="205"/>
      <c r="G86" s="204"/>
      <c r="H86" s="73"/>
      <c r="I86" s="70"/>
      <c r="J86" s="70"/>
      <c r="K86" s="72"/>
      <c r="L86" s="70"/>
      <c r="M86" s="69"/>
      <c r="N86" s="70"/>
      <c r="O86" s="69"/>
      <c r="P86" s="70"/>
      <c r="Q86" s="69"/>
      <c r="R86" s="70"/>
      <c r="S86" s="69"/>
      <c r="T86" s="70"/>
      <c r="U86" s="69"/>
      <c r="V86" s="70"/>
      <c r="W86" s="69"/>
      <c r="X86" s="70"/>
      <c r="Y86" s="69"/>
      <c r="Z86" s="70"/>
      <c r="AA86" s="69"/>
      <c r="AB86" s="69"/>
      <c r="AC86" s="69"/>
      <c r="AD86" s="71"/>
      <c r="AE86" s="69"/>
      <c r="AF86" s="69"/>
      <c r="AG86" s="69"/>
      <c r="AH86" s="68"/>
      <c r="AI86" s="68"/>
      <c r="AJ86" s="203"/>
      <c r="AK86" s="66" t="s">
        <v>135</v>
      </c>
      <c r="AL86" s="65">
        <f t="shared" ref="AL86:BD86" si="11">AL85/3</f>
        <v>12</v>
      </c>
      <c r="AM86" s="64">
        <f t="shared" si="11"/>
        <v>6.666666666666667</v>
      </c>
      <c r="AN86" s="63">
        <f t="shared" si="11"/>
        <v>0</v>
      </c>
      <c r="AO86" s="65">
        <f t="shared" si="11"/>
        <v>3.3333333333333335</v>
      </c>
      <c r="AP86" s="64">
        <f t="shared" si="11"/>
        <v>0</v>
      </c>
      <c r="AQ86" s="63">
        <f t="shared" si="11"/>
        <v>0</v>
      </c>
      <c r="AR86" s="65">
        <f t="shared" si="11"/>
        <v>0</v>
      </c>
      <c r="AS86" s="64">
        <f t="shared" si="11"/>
        <v>0</v>
      </c>
      <c r="AT86" s="63">
        <f t="shared" si="11"/>
        <v>0</v>
      </c>
      <c r="AU86" s="65">
        <f t="shared" si="11"/>
        <v>1.3333333333333333</v>
      </c>
      <c r="AV86" s="64">
        <f t="shared" si="11"/>
        <v>0.66666666666666663</v>
      </c>
      <c r="AW86" s="63">
        <f t="shared" si="11"/>
        <v>0</v>
      </c>
      <c r="AX86" s="65">
        <f t="shared" si="11"/>
        <v>3</v>
      </c>
      <c r="AY86" s="64">
        <f t="shared" si="11"/>
        <v>1.6666666666666667</v>
      </c>
      <c r="AZ86" s="63">
        <f t="shared" si="11"/>
        <v>0</v>
      </c>
      <c r="BA86" s="62">
        <f t="shared" si="11"/>
        <v>0</v>
      </c>
      <c r="BB86" s="61">
        <f t="shared" si="11"/>
        <v>0</v>
      </c>
      <c r="BC86" s="61">
        <f t="shared" si="11"/>
        <v>0</v>
      </c>
      <c r="BD86" s="60">
        <f t="shared" si="11"/>
        <v>0</v>
      </c>
      <c r="BE86" s="59" t="s">
        <v>134</v>
      </c>
    </row>
    <row r="87" spans="2:64" ht="28.15" customHeight="1" x14ac:dyDescent="0.2">
      <c r="B87" s="30"/>
      <c r="C87" s="338">
        <v>1</v>
      </c>
      <c r="D87" s="212"/>
      <c r="E87" s="223"/>
      <c r="F87" s="223"/>
      <c r="G87" s="222"/>
      <c r="H87" s="358" t="s">
        <v>133</v>
      </c>
      <c r="I87" s="390">
        <v>128</v>
      </c>
      <c r="J87" s="390">
        <v>33</v>
      </c>
      <c r="K87" s="390">
        <v>6</v>
      </c>
      <c r="L87" s="42" t="s">
        <v>131</v>
      </c>
      <c r="M87" s="43" t="s">
        <v>1268</v>
      </c>
      <c r="N87" s="42" t="s">
        <v>129</v>
      </c>
      <c r="O87" s="43" t="s">
        <v>132</v>
      </c>
      <c r="P87" s="42" t="s">
        <v>128</v>
      </c>
      <c r="Q87" s="43" t="s">
        <v>1288</v>
      </c>
      <c r="R87" s="42" t="s">
        <v>127</v>
      </c>
      <c r="S87" s="43" t="s">
        <v>479</v>
      </c>
      <c r="T87" s="42" t="s">
        <v>126</v>
      </c>
      <c r="U87" s="43" t="s">
        <v>467</v>
      </c>
      <c r="V87" s="42" t="s">
        <v>125</v>
      </c>
      <c r="W87" s="43" t="s">
        <v>348</v>
      </c>
      <c r="X87" s="42" t="s">
        <v>124</v>
      </c>
      <c r="Y87" s="43" t="s">
        <v>130</v>
      </c>
      <c r="Z87" s="42" t="s">
        <v>123</v>
      </c>
      <c r="AA87" s="43"/>
      <c r="AB87" s="43"/>
      <c r="AC87" s="43"/>
      <c r="AD87" s="196"/>
      <c r="AE87" s="43"/>
      <c r="AF87" s="196" t="s">
        <v>1767</v>
      </c>
      <c r="AG87" s="58"/>
      <c r="AH87" s="421"/>
      <c r="AI87" s="421"/>
      <c r="AJ87" s="38"/>
      <c r="AK87" s="9"/>
      <c r="AL87" s="349">
        <f>SUMPRODUCT(LEN($M87:$AA90)-LEN(SUBSTITUTE($M87:$AA90,"A", "")))</f>
        <v>36</v>
      </c>
      <c r="AM87" s="352">
        <f>SUMPRODUCT(LEN($AF87:$AF90)-LEN(SUBSTITUTE($AF87:$AF90,"A", "")))</f>
        <v>20</v>
      </c>
      <c r="AN87" s="335">
        <f>SUMPRODUCT(LEN($AE87:$AE90)-LEN(SUBSTITUTE($AE87:$AE90,"A", "")))</f>
        <v>0</v>
      </c>
      <c r="AO87" s="349">
        <f>SUMPRODUCT(LEN($M87:$AA90)-LEN(SUBSTITUTE($M87:$AA90,"S", "")))</f>
        <v>10</v>
      </c>
      <c r="AP87" s="352">
        <f>SUMPRODUCT(LEN($AF87:$AF90)-LEN(SUBSTITUTE($AF87:$AF90,"S", "")))</f>
        <v>0</v>
      </c>
      <c r="AQ87" s="335">
        <f>SUMPRODUCT(LEN($AE87:$AE90)-LEN(SUBSTITUTE($AE87:$AE90,"S", "")))</f>
        <v>0</v>
      </c>
      <c r="AR87" s="349">
        <f>SUMPRODUCT(LEN($M87:$AA90)-LEN(SUBSTITUTE($M87:$AA90,"F", "")))</f>
        <v>0</v>
      </c>
      <c r="AS87" s="352">
        <f>SUMPRODUCT(LEN($AF87:$AF90)-LEN(SUBSTITUTE($AF87:$AF90,"F", "")))</f>
        <v>0</v>
      </c>
      <c r="AT87" s="335">
        <f>SUMPRODUCT(LEN($AE87:$AE90)-LEN(SUBSTITUTE($AE87:$AE90,"F", "")))</f>
        <v>0</v>
      </c>
      <c r="AU87" s="349">
        <f>SUMPRODUCT(LEN($M87:$AA90)-LEN(SUBSTITUTE($M87:$AA90,"G", "")))</f>
        <v>4</v>
      </c>
      <c r="AV87" s="352">
        <f>SUMPRODUCT(LEN($AF87:$AF90)-LEN(SUBSTITUTE($AF87:$AF90,"G", "")))</f>
        <v>2</v>
      </c>
      <c r="AW87" s="335">
        <f>SUMPRODUCT(LEN($AE87:$AE90)-LEN(SUBSTITUTE($AE87:$AE90,"G", "")))</f>
        <v>0</v>
      </c>
      <c r="AX87" s="349">
        <f>SUMPRODUCT(LEN($L87:$AA90)-LEN(SUBSTITUTE($L87:$AA90,"M", "")))</f>
        <v>9</v>
      </c>
      <c r="AY87" s="362">
        <f>SUMPRODUCT(LEN($AF87:$AF90)-LEN(SUBSTITUTE($AF87:$AF90,"M", "")))</f>
        <v>5</v>
      </c>
      <c r="AZ87" s="335">
        <f>SUMPRODUCT(LEN($AE87:$AE90)-LEN(SUBSTITUTE($AE87:$AE90,"M", "")))</f>
        <v>0</v>
      </c>
      <c r="BA87" s="416">
        <f>SUMPRODUCT(LEN($AG87:$AG90)-LEN(SUBSTITUTE($AG87:$AG90,"S", "")))</f>
        <v>0</v>
      </c>
      <c r="BB87" s="410">
        <f>SUMPRODUCT(LEN($AG87:$AG90)-LEN(SUBSTITUTE($AG87:$AG90,"F", "")))</f>
        <v>0</v>
      </c>
      <c r="BC87" s="410">
        <f>SUMPRODUCT(LEN($AG87:$AG90)-LEN(SUBSTITUTE($AG87:$AG90,"G", "")))</f>
        <v>0</v>
      </c>
      <c r="BD87" s="413">
        <f>SUMPRODUCT(LEN($AG87:$AG90)-LEN(SUBSTITUTE($AG87:$AG90,"M", "")))</f>
        <v>0</v>
      </c>
    </row>
    <row r="88" spans="2:64" ht="28.15" customHeight="1" thickBot="1" x14ac:dyDescent="0.25">
      <c r="B88" s="30"/>
      <c r="C88" s="339"/>
      <c r="D88" s="221"/>
      <c r="E88" s="220"/>
      <c r="F88" s="220"/>
      <c r="G88" s="219"/>
      <c r="H88" s="359"/>
      <c r="I88" s="391"/>
      <c r="J88" s="391"/>
      <c r="K88" s="391"/>
      <c r="L88" s="33" t="s">
        <v>122</v>
      </c>
      <c r="M88" s="55" t="s">
        <v>179</v>
      </c>
      <c r="N88" s="33" t="s">
        <v>121</v>
      </c>
      <c r="O88" s="55" t="s">
        <v>1329</v>
      </c>
      <c r="P88" s="33" t="s">
        <v>120</v>
      </c>
      <c r="Q88" s="55" t="s">
        <v>1442</v>
      </c>
      <c r="R88" s="33" t="s">
        <v>119</v>
      </c>
      <c r="S88" s="55" t="s">
        <v>179</v>
      </c>
      <c r="T88" s="33" t="s">
        <v>118</v>
      </c>
      <c r="U88" s="55" t="s">
        <v>459</v>
      </c>
      <c r="V88" s="33" t="s">
        <v>117</v>
      </c>
      <c r="W88" s="55" t="s">
        <v>496</v>
      </c>
      <c r="X88" s="33" t="s">
        <v>116</v>
      </c>
      <c r="Y88" s="55" t="s">
        <v>130</v>
      </c>
      <c r="Z88" s="33" t="s">
        <v>115</v>
      </c>
      <c r="AA88" s="55"/>
      <c r="AB88" s="55"/>
      <c r="AC88" s="55"/>
      <c r="AD88" s="193"/>
      <c r="AE88" s="55"/>
      <c r="AF88" s="193" t="s">
        <v>1766</v>
      </c>
      <c r="AG88" s="57"/>
      <c r="AH88" s="422"/>
      <c r="AI88" s="422"/>
      <c r="AJ88" s="21"/>
      <c r="AK88" s="9"/>
      <c r="AL88" s="350"/>
      <c r="AM88" s="353"/>
      <c r="AN88" s="336"/>
      <c r="AO88" s="350"/>
      <c r="AP88" s="353"/>
      <c r="AQ88" s="336"/>
      <c r="AR88" s="350"/>
      <c r="AS88" s="353"/>
      <c r="AT88" s="336"/>
      <c r="AU88" s="350"/>
      <c r="AV88" s="353"/>
      <c r="AW88" s="336"/>
      <c r="AX88" s="350"/>
      <c r="AY88" s="363"/>
      <c r="AZ88" s="336"/>
      <c r="BA88" s="417"/>
      <c r="BB88" s="411"/>
      <c r="BC88" s="411"/>
      <c r="BD88" s="414"/>
    </row>
    <row r="89" spans="2:64" ht="28.15" customHeight="1" x14ac:dyDescent="0.2">
      <c r="B89" s="30"/>
      <c r="C89" s="340"/>
      <c r="D89" s="218"/>
      <c r="E89" s="217"/>
      <c r="F89" s="217"/>
      <c r="G89" s="216"/>
      <c r="H89" s="360">
        <v>260</v>
      </c>
      <c r="I89" s="392"/>
      <c r="J89" s="392"/>
      <c r="K89" s="392"/>
      <c r="L89" s="25" t="s">
        <v>114</v>
      </c>
      <c r="M89" s="114" t="s">
        <v>458</v>
      </c>
      <c r="N89" s="25" t="s">
        <v>112</v>
      </c>
      <c r="O89" s="114" t="s">
        <v>1574</v>
      </c>
      <c r="P89" s="25" t="s">
        <v>111</v>
      </c>
      <c r="Q89" s="114" t="s">
        <v>179</v>
      </c>
      <c r="R89" s="25" t="s">
        <v>110</v>
      </c>
      <c r="S89" s="114" t="s">
        <v>357</v>
      </c>
      <c r="T89" s="25" t="s">
        <v>109</v>
      </c>
      <c r="U89" s="114" t="s">
        <v>348</v>
      </c>
      <c r="V89" s="25" t="s">
        <v>108</v>
      </c>
      <c r="W89" s="114" t="s">
        <v>130</v>
      </c>
      <c r="X89" s="25" t="s">
        <v>107</v>
      </c>
      <c r="Y89" s="114" t="s">
        <v>130</v>
      </c>
      <c r="Z89" s="25" t="s">
        <v>106</v>
      </c>
      <c r="AA89" s="114"/>
      <c r="AB89" s="114"/>
      <c r="AC89" s="114"/>
      <c r="AD89" s="190"/>
      <c r="AE89" s="114"/>
      <c r="AF89" s="190" t="s">
        <v>1765</v>
      </c>
      <c r="AG89" s="57"/>
      <c r="AH89" s="422"/>
      <c r="AI89" s="422"/>
      <c r="AJ89" s="21"/>
      <c r="AK89" s="9"/>
      <c r="AL89" s="350"/>
      <c r="AM89" s="353"/>
      <c r="AN89" s="336"/>
      <c r="AO89" s="350"/>
      <c r="AP89" s="353"/>
      <c r="AQ89" s="336"/>
      <c r="AR89" s="350"/>
      <c r="AS89" s="353"/>
      <c r="AT89" s="336"/>
      <c r="AU89" s="350"/>
      <c r="AV89" s="353"/>
      <c r="AW89" s="336"/>
      <c r="AX89" s="350"/>
      <c r="AY89" s="363"/>
      <c r="AZ89" s="336"/>
      <c r="BA89" s="417"/>
      <c r="BB89" s="411"/>
      <c r="BC89" s="411"/>
      <c r="BD89" s="414"/>
    </row>
    <row r="90" spans="2:64" ht="28.15" customHeight="1" thickBot="1" x14ac:dyDescent="0.25">
      <c r="B90" s="30"/>
      <c r="C90" s="355"/>
      <c r="D90" s="246"/>
      <c r="E90" s="254"/>
      <c r="F90" s="254"/>
      <c r="G90" s="253"/>
      <c r="H90" s="361"/>
      <c r="I90" s="393"/>
      <c r="J90" s="393"/>
      <c r="K90" s="393"/>
      <c r="L90" s="50" t="s">
        <v>105</v>
      </c>
      <c r="M90" s="51" t="s">
        <v>1706</v>
      </c>
      <c r="N90" s="50" t="s">
        <v>104</v>
      </c>
      <c r="O90" s="51" t="s">
        <v>1329</v>
      </c>
      <c r="P90" s="50" t="s">
        <v>103</v>
      </c>
      <c r="Q90" s="51" t="s">
        <v>179</v>
      </c>
      <c r="R90" s="50" t="s">
        <v>102</v>
      </c>
      <c r="S90" s="51" t="s">
        <v>459</v>
      </c>
      <c r="T90" s="50">
        <v>20</v>
      </c>
      <c r="U90" s="51" t="s">
        <v>467</v>
      </c>
      <c r="V90" s="50" t="s">
        <v>101</v>
      </c>
      <c r="W90" s="51" t="s">
        <v>354</v>
      </c>
      <c r="X90" s="50" t="s">
        <v>100</v>
      </c>
      <c r="Y90" s="51"/>
      <c r="Z90" s="50" t="s">
        <v>99</v>
      </c>
      <c r="AA90" s="51"/>
      <c r="AB90" s="51"/>
      <c r="AC90" s="51"/>
      <c r="AD90" s="187"/>
      <c r="AE90" s="51"/>
      <c r="AF90" s="187"/>
      <c r="AG90" s="56"/>
      <c r="AH90" s="424"/>
      <c r="AI90" s="424"/>
      <c r="AJ90" s="47"/>
      <c r="AK90" s="9"/>
      <c r="AL90" s="351"/>
      <c r="AM90" s="354"/>
      <c r="AN90" s="337"/>
      <c r="AO90" s="351"/>
      <c r="AP90" s="354"/>
      <c r="AQ90" s="337"/>
      <c r="AR90" s="351"/>
      <c r="AS90" s="354"/>
      <c r="AT90" s="337"/>
      <c r="AU90" s="351"/>
      <c r="AV90" s="354"/>
      <c r="AW90" s="337"/>
      <c r="AX90" s="351"/>
      <c r="AY90" s="364"/>
      <c r="AZ90" s="337"/>
      <c r="BA90" s="418"/>
      <c r="BB90" s="412"/>
      <c r="BC90" s="412"/>
      <c r="BD90" s="415"/>
    </row>
    <row r="91" spans="2:64" ht="28.15" customHeight="1" x14ac:dyDescent="0.2">
      <c r="B91" s="30"/>
      <c r="C91" s="338">
        <v>2</v>
      </c>
      <c r="D91" s="212"/>
      <c r="E91" s="223"/>
      <c r="F91" s="223"/>
      <c r="G91" s="222"/>
      <c r="H91" s="358"/>
      <c r="I91" s="390"/>
      <c r="J91" s="390"/>
      <c r="K91" s="390"/>
      <c r="L91" s="42" t="s">
        <v>131</v>
      </c>
      <c r="M91" s="43"/>
      <c r="N91" s="42" t="s">
        <v>129</v>
      </c>
      <c r="O91" s="43"/>
      <c r="P91" s="42" t="s">
        <v>128</v>
      </c>
      <c r="Q91" s="43"/>
      <c r="R91" s="42" t="s">
        <v>127</v>
      </c>
      <c r="S91" s="43"/>
      <c r="T91" s="42" t="s">
        <v>126</v>
      </c>
      <c r="U91" s="43"/>
      <c r="V91" s="42" t="s">
        <v>125</v>
      </c>
      <c r="W91" s="43"/>
      <c r="X91" s="42" t="s">
        <v>124</v>
      </c>
      <c r="Y91" s="43"/>
      <c r="Z91" s="42" t="s">
        <v>123</v>
      </c>
      <c r="AA91" s="43"/>
      <c r="AB91" s="43"/>
      <c r="AC91" s="43"/>
      <c r="AD91" s="196"/>
      <c r="AE91" s="43"/>
      <c r="AF91" s="196"/>
      <c r="AG91" s="39"/>
      <c r="AH91" s="421"/>
      <c r="AI91" s="421"/>
      <c r="AJ91" s="38"/>
      <c r="AK91" s="9"/>
      <c r="AL91" s="349">
        <f>SUMPRODUCT(LEN($M91:$AA94)-LEN(SUBSTITUTE($M91:$AA94,"A", "")))</f>
        <v>0</v>
      </c>
      <c r="AM91" s="352">
        <f>SUMPRODUCT(LEN($AF91:$AF94)-LEN(SUBSTITUTE($AF91:$AF94,"A", "")))</f>
        <v>0</v>
      </c>
      <c r="AN91" s="335">
        <f>SUMPRODUCT(LEN($AE91:$AE94)-LEN(SUBSTITUTE($AE91:$AE94,"A", "")))</f>
        <v>0</v>
      </c>
      <c r="AO91" s="349">
        <f>SUMPRODUCT(LEN($M91:$AA94)-LEN(SUBSTITUTE($M91:$AA94,"S", "")))</f>
        <v>0</v>
      </c>
      <c r="AP91" s="352">
        <f>SUMPRODUCT(LEN($AF91:$AF94)-LEN(SUBSTITUTE($AF91:$AF94,"S", "")))</f>
        <v>0</v>
      </c>
      <c r="AQ91" s="335">
        <f>SUMPRODUCT(LEN($AE91:$AE94)-LEN(SUBSTITUTE($AE91:$AE94,"S", "")))</f>
        <v>0</v>
      </c>
      <c r="AR91" s="349">
        <f>SUMPRODUCT(LEN($M91:$AA94)-LEN(SUBSTITUTE($M91:$AA94,"F", "")))</f>
        <v>0</v>
      </c>
      <c r="AS91" s="352">
        <f>SUMPRODUCT(LEN($AF91:$AF94)-LEN(SUBSTITUTE($AF91:$AF94,"F", "")))</f>
        <v>0</v>
      </c>
      <c r="AT91" s="335">
        <f>SUMPRODUCT(LEN($AE91:$AE94)-LEN(SUBSTITUTE($AE91:$AE94,"F", "")))</f>
        <v>0</v>
      </c>
      <c r="AU91" s="349">
        <f>SUMPRODUCT(LEN($M91:$AA94)-LEN(SUBSTITUTE($M91:$AA94,"G", "")))</f>
        <v>0</v>
      </c>
      <c r="AV91" s="352">
        <f>SUMPRODUCT(LEN($AF91:$AF94)-LEN(SUBSTITUTE($AF91:$AF94,"G", "")))</f>
        <v>0</v>
      </c>
      <c r="AW91" s="335">
        <f>SUMPRODUCT(LEN($AE91:$AE94)-LEN(SUBSTITUTE($AE91:$AE94,"G", "")))</f>
        <v>0</v>
      </c>
      <c r="AX91" s="349">
        <f>SUMPRODUCT(LEN($L91:$AA94)-LEN(SUBSTITUTE($L91:$AA94,"M", "")))</f>
        <v>0</v>
      </c>
      <c r="AY91" s="362">
        <f>SUMPRODUCT(LEN($AF91:$AF94)-LEN(SUBSTITUTE($AF91:$AF94,"M", "")))</f>
        <v>0</v>
      </c>
      <c r="AZ91" s="335">
        <f>SUMPRODUCT(LEN($AE91:$AE94)-LEN(SUBSTITUTE($AE91:$AE94,"M", "")))</f>
        <v>0</v>
      </c>
      <c r="BA91" s="416">
        <f>SUMPRODUCT(LEN($AG91:$AG94)-LEN(SUBSTITUTE($AG91:$AG94,"S", "")))</f>
        <v>0</v>
      </c>
      <c r="BB91" s="410">
        <f>SUMPRODUCT(LEN($AG91:$AG94)-LEN(SUBSTITUTE($AG91:$AG94,"F", "")))</f>
        <v>0</v>
      </c>
      <c r="BC91" s="410">
        <f>SUMPRODUCT(LEN($AG91:$AG94)-LEN(SUBSTITUTE($AG91:$AG94,"G", "")))</f>
        <v>0</v>
      </c>
      <c r="BD91" s="413">
        <f>SUMPRODUCT(LEN($AG91:$AG94)-LEN(SUBSTITUTE($AG91:$AG94,"M", "")))</f>
        <v>0</v>
      </c>
    </row>
    <row r="92" spans="2:64" ht="28.15" customHeight="1" thickBot="1" x14ac:dyDescent="0.25">
      <c r="B92" s="30"/>
      <c r="C92" s="339"/>
      <c r="D92" s="221"/>
      <c r="E92" s="220"/>
      <c r="F92" s="220"/>
      <c r="G92" s="219"/>
      <c r="H92" s="359"/>
      <c r="I92" s="391"/>
      <c r="J92" s="391"/>
      <c r="K92" s="391"/>
      <c r="L92" s="33" t="s">
        <v>122</v>
      </c>
      <c r="M92" s="55"/>
      <c r="N92" s="33" t="s">
        <v>121</v>
      </c>
      <c r="O92" s="55"/>
      <c r="P92" s="33" t="s">
        <v>120</v>
      </c>
      <c r="Q92" s="55"/>
      <c r="R92" s="33" t="s">
        <v>119</v>
      </c>
      <c r="S92" s="55"/>
      <c r="T92" s="33" t="s">
        <v>118</v>
      </c>
      <c r="U92" s="55"/>
      <c r="V92" s="33" t="s">
        <v>117</v>
      </c>
      <c r="W92" s="55"/>
      <c r="X92" s="33" t="s">
        <v>116</v>
      </c>
      <c r="Y92" s="55"/>
      <c r="Z92" s="33" t="s">
        <v>115</v>
      </c>
      <c r="AA92" s="55"/>
      <c r="AB92" s="55"/>
      <c r="AC92" s="55"/>
      <c r="AD92" s="193"/>
      <c r="AE92" s="55"/>
      <c r="AF92" s="193"/>
      <c r="AG92" s="22"/>
      <c r="AH92" s="422"/>
      <c r="AI92" s="422"/>
      <c r="AJ92" s="21"/>
      <c r="AK92" s="9"/>
      <c r="AL92" s="350"/>
      <c r="AM92" s="353"/>
      <c r="AN92" s="336"/>
      <c r="AO92" s="350"/>
      <c r="AP92" s="353"/>
      <c r="AQ92" s="336"/>
      <c r="AR92" s="350"/>
      <c r="AS92" s="353"/>
      <c r="AT92" s="336"/>
      <c r="AU92" s="350"/>
      <c r="AV92" s="353"/>
      <c r="AW92" s="336"/>
      <c r="AX92" s="350"/>
      <c r="AY92" s="363"/>
      <c r="AZ92" s="336"/>
      <c r="BA92" s="417"/>
      <c r="BB92" s="411"/>
      <c r="BC92" s="411"/>
      <c r="BD92" s="414"/>
    </row>
    <row r="93" spans="2:64" ht="28.15" customHeight="1" x14ac:dyDescent="0.2">
      <c r="B93" s="30"/>
      <c r="C93" s="340"/>
      <c r="D93" s="218"/>
      <c r="E93" s="217"/>
      <c r="F93" s="217"/>
      <c r="G93" s="216"/>
      <c r="H93" s="360"/>
      <c r="I93" s="392"/>
      <c r="J93" s="392"/>
      <c r="K93" s="392"/>
      <c r="L93" s="25" t="s">
        <v>114</v>
      </c>
      <c r="M93" s="114"/>
      <c r="N93" s="25" t="s">
        <v>112</v>
      </c>
      <c r="O93" s="114"/>
      <c r="P93" s="25" t="s">
        <v>111</v>
      </c>
      <c r="Q93" s="114"/>
      <c r="R93" s="25" t="s">
        <v>110</v>
      </c>
      <c r="S93" s="114"/>
      <c r="T93" s="25" t="s">
        <v>109</v>
      </c>
      <c r="U93" s="114"/>
      <c r="V93" s="25" t="s">
        <v>108</v>
      </c>
      <c r="W93" s="114"/>
      <c r="X93" s="25" t="s">
        <v>107</v>
      </c>
      <c r="Y93" s="114"/>
      <c r="Z93" s="25" t="s">
        <v>106</v>
      </c>
      <c r="AA93" s="114"/>
      <c r="AB93" s="114"/>
      <c r="AC93" s="114"/>
      <c r="AD93" s="190"/>
      <c r="AE93" s="114"/>
      <c r="AF93" s="190"/>
      <c r="AG93" s="22"/>
      <c r="AH93" s="422"/>
      <c r="AI93" s="422"/>
      <c r="AJ93" s="21"/>
      <c r="AK93" s="9"/>
      <c r="AL93" s="350"/>
      <c r="AM93" s="353"/>
      <c r="AN93" s="336"/>
      <c r="AO93" s="350"/>
      <c r="AP93" s="353"/>
      <c r="AQ93" s="336"/>
      <c r="AR93" s="350"/>
      <c r="AS93" s="353"/>
      <c r="AT93" s="336"/>
      <c r="AU93" s="350"/>
      <c r="AV93" s="353"/>
      <c r="AW93" s="336"/>
      <c r="AX93" s="350"/>
      <c r="AY93" s="363"/>
      <c r="AZ93" s="336"/>
      <c r="BA93" s="417"/>
      <c r="BB93" s="411"/>
      <c r="BC93" s="411"/>
      <c r="BD93" s="414"/>
    </row>
    <row r="94" spans="2:64" ht="28.15" customHeight="1" thickBot="1" x14ac:dyDescent="0.25">
      <c r="B94" s="30"/>
      <c r="C94" s="355"/>
      <c r="D94" s="246"/>
      <c r="E94" s="254"/>
      <c r="F94" s="254"/>
      <c r="G94" s="253"/>
      <c r="H94" s="361"/>
      <c r="I94" s="393"/>
      <c r="J94" s="393"/>
      <c r="K94" s="393"/>
      <c r="L94" s="50" t="s">
        <v>105</v>
      </c>
      <c r="M94" s="51"/>
      <c r="N94" s="50" t="s">
        <v>104</v>
      </c>
      <c r="O94" s="51"/>
      <c r="P94" s="50" t="s">
        <v>103</v>
      </c>
      <c r="Q94" s="51"/>
      <c r="R94" s="50" t="s">
        <v>102</v>
      </c>
      <c r="S94" s="51"/>
      <c r="T94" s="50">
        <v>20</v>
      </c>
      <c r="U94" s="51"/>
      <c r="V94" s="50" t="s">
        <v>101</v>
      </c>
      <c r="W94" s="51"/>
      <c r="X94" s="50" t="s">
        <v>100</v>
      </c>
      <c r="Y94" s="51"/>
      <c r="Z94" s="50" t="s">
        <v>99</v>
      </c>
      <c r="AA94" s="51"/>
      <c r="AB94" s="51"/>
      <c r="AC94" s="51"/>
      <c r="AD94" s="187"/>
      <c r="AE94" s="51"/>
      <c r="AF94" s="187"/>
      <c r="AG94" s="48"/>
      <c r="AH94" s="424"/>
      <c r="AI94" s="424"/>
      <c r="AJ94" s="47"/>
      <c r="AK94" s="9"/>
      <c r="AL94" s="351"/>
      <c r="AM94" s="354"/>
      <c r="AN94" s="337"/>
      <c r="AO94" s="351"/>
      <c r="AP94" s="354"/>
      <c r="AQ94" s="337"/>
      <c r="AR94" s="351"/>
      <c r="AS94" s="354"/>
      <c r="AT94" s="337"/>
      <c r="AU94" s="351"/>
      <c r="AV94" s="354"/>
      <c r="AW94" s="337"/>
      <c r="AX94" s="351"/>
      <c r="AY94" s="364"/>
      <c r="AZ94" s="337"/>
      <c r="BA94" s="418"/>
      <c r="BB94" s="412"/>
      <c r="BC94" s="412"/>
      <c r="BD94" s="415"/>
    </row>
    <row r="95" spans="2:64" ht="28.15" customHeight="1" x14ac:dyDescent="0.2">
      <c r="B95" s="30"/>
      <c r="C95" s="338">
        <v>3</v>
      </c>
      <c r="D95" s="212"/>
      <c r="E95" s="223"/>
      <c r="F95" s="223"/>
      <c r="G95" s="222"/>
      <c r="H95" s="358"/>
      <c r="I95" s="390"/>
      <c r="J95" s="390"/>
      <c r="K95" s="390"/>
      <c r="L95" s="42" t="s">
        <v>131</v>
      </c>
      <c r="M95" s="43"/>
      <c r="N95" s="42" t="s">
        <v>129</v>
      </c>
      <c r="O95" s="43"/>
      <c r="P95" s="42" t="s">
        <v>128</v>
      </c>
      <c r="Q95" s="43"/>
      <c r="R95" s="42" t="s">
        <v>127</v>
      </c>
      <c r="S95" s="43"/>
      <c r="T95" s="42" t="s">
        <v>126</v>
      </c>
      <c r="U95" s="43"/>
      <c r="V95" s="42" t="s">
        <v>125</v>
      </c>
      <c r="W95" s="43"/>
      <c r="X95" s="42" t="s">
        <v>124</v>
      </c>
      <c r="Y95" s="43"/>
      <c r="Z95" s="42" t="s">
        <v>123</v>
      </c>
      <c r="AA95" s="43"/>
      <c r="AB95" s="43"/>
      <c r="AC95" s="43"/>
      <c r="AD95" s="196"/>
      <c r="AE95" s="43"/>
      <c r="AF95" s="196"/>
      <c r="AG95" s="39"/>
      <c r="AH95" s="421"/>
      <c r="AI95" s="421"/>
      <c r="AJ95" s="38"/>
      <c r="AK95" s="9"/>
      <c r="AL95" s="349">
        <f>SUMPRODUCT(LEN($M95:$AA98)-LEN(SUBSTITUTE($M95:$AA98,"A", "")))</f>
        <v>0</v>
      </c>
      <c r="AM95" s="352">
        <f>SUMPRODUCT(LEN($AF95:$AF98)-LEN(SUBSTITUTE($AF95:$AF98,"A", "")))</f>
        <v>0</v>
      </c>
      <c r="AN95" s="335">
        <f>SUMPRODUCT(LEN($AE95:$AE98)-LEN(SUBSTITUTE($AE95:$AE98,"A", "")))</f>
        <v>0</v>
      </c>
      <c r="AO95" s="349">
        <f>SUMPRODUCT(LEN($M95:$AA98)-LEN(SUBSTITUTE($M95:$AA98,"S", "")))</f>
        <v>0</v>
      </c>
      <c r="AP95" s="352">
        <f>SUMPRODUCT(LEN($AF95:$AF98)-LEN(SUBSTITUTE($AF95:$AF98,"S", "")))</f>
        <v>0</v>
      </c>
      <c r="AQ95" s="335">
        <f>SUMPRODUCT(LEN($AE95:$AE98)-LEN(SUBSTITUTE($AE95:$AE98,"S", "")))</f>
        <v>0</v>
      </c>
      <c r="AR95" s="349">
        <f>SUMPRODUCT(LEN($M95:$AA98)-LEN(SUBSTITUTE($M95:$AA98,"F", "")))</f>
        <v>0</v>
      </c>
      <c r="AS95" s="352">
        <f>SUMPRODUCT(LEN($AF95:$AF98)-LEN(SUBSTITUTE($AF95:$AF98,"F", "")))</f>
        <v>0</v>
      </c>
      <c r="AT95" s="335">
        <f>SUMPRODUCT(LEN($AE95:$AE98)-LEN(SUBSTITUTE($AE95:$AE98,"F", "")))</f>
        <v>0</v>
      </c>
      <c r="AU95" s="349">
        <f>SUMPRODUCT(LEN($M95:$AA98)-LEN(SUBSTITUTE($M95:$AA98,"G", "")))</f>
        <v>0</v>
      </c>
      <c r="AV95" s="352">
        <f>SUMPRODUCT(LEN($AF95:$AF98)-LEN(SUBSTITUTE($AF95:$AF98,"G", "")))</f>
        <v>0</v>
      </c>
      <c r="AW95" s="335">
        <f>SUMPRODUCT(LEN($AE95:$AE98)-LEN(SUBSTITUTE($AE95:$AE98,"G", "")))</f>
        <v>0</v>
      </c>
      <c r="AX95" s="349">
        <f>SUMPRODUCT(LEN($L95:$AA98)-LEN(SUBSTITUTE($L95:$AA98,"M", "")))</f>
        <v>0</v>
      </c>
      <c r="AY95" s="362">
        <f>SUMPRODUCT(LEN($AF95:$AF98)-LEN(SUBSTITUTE($AF95:$AF98,"M", "")))</f>
        <v>0</v>
      </c>
      <c r="AZ95" s="335">
        <f>SUMPRODUCT(LEN($AE95:$AE98)-LEN(SUBSTITUTE($AE95:$AE98,"M", "")))</f>
        <v>0</v>
      </c>
      <c r="BA95" s="416">
        <f>SUMPRODUCT(LEN($AG95:$AG98)-LEN(SUBSTITUTE($AG95:$AG98,"S", "")))</f>
        <v>0</v>
      </c>
      <c r="BB95" s="410">
        <f>SUMPRODUCT(LEN($AG95:$AG98)-LEN(SUBSTITUTE($AG95:$AG98,"F", "")))</f>
        <v>0</v>
      </c>
      <c r="BC95" s="410">
        <f>SUMPRODUCT(LEN($AG95:$AG98)-LEN(SUBSTITUTE($AG95:$AG98,"G", "")))</f>
        <v>0</v>
      </c>
      <c r="BD95" s="413">
        <f>SUMPRODUCT(LEN($AG95:$AG98)-LEN(SUBSTITUTE($AG95:$AG98,"M", "")))</f>
        <v>0</v>
      </c>
    </row>
    <row r="96" spans="2:64" ht="28.15" customHeight="1" thickBot="1" x14ac:dyDescent="0.25">
      <c r="B96" s="30"/>
      <c r="C96" s="339"/>
      <c r="D96" s="221"/>
      <c r="E96" s="220"/>
      <c r="F96" s="220"/>
      <c r="G96" s="219"/>
      <c r="H96" s="359"/>
      <c r="I96" s="391"/>
      <c r="J96" s="391"/>
      <c r="K96" s="391"/>
      <c r="L96" s="33" t="s">
        <v>122</v>
      </c>
      <c r="M96" s="55"/>
      <c r="N96" s="33" t="s">
        <v>121</v>
      </c>
      <c r="O96" s="55"/>
      <c r="P96" s="33" t="s">
        <v>120</v>
      </c>
      <c r="Q96" s="55"/>
      <c r="R96" s="33" t="s">
        <v>119</v>
      </c>
      <c r="S96" s="55"/>
      <c r="T96" s="33" t="s">
        <v>118</v>
      </c>
      <c r="U96" s="55"/>
      <c r="V96" s="33" t="s">
        <v>117</v>
      </c>
      <c r="W96" s="55"/>
      <c r="X96" s="33" t="s">
        <v>116</v>
      </c>
      <c r="Y96" s="55"/>
      <c r="Z96" s="33" t="s">
        <v>115</v>
      </c>
      <c r="AA96" s="55"/>
      <c r="AB96" s="55"/>
      <c r="AC96" s="55"/>
      <c r="AD96" s="193"/>
      <c r="AE96" s="55"/>
      <c r="AF96" s="193"/>
      <c r="AG96" s="22"/>
      <c r="AH96" s="422"/>
      <c r="AI96" s="422"/>
      <c r="AJ96" s="21"/>
      <c r="AK96" s="9"/>
      <c r="AL96" s="350"/>
      <c r="AM96" s="353"/>
      <c r="AN96" s="336"/>
      <c r="AO96" s="350"/>
      <c r="AP96" s="353"/>
      <c r="AQ96" s="336"/>
      <c r="AR96" s="350"/>
      <c r="AS96" s="353"/>
      <c r="AT96" s="336"/>
      <c r="AU96" s="350"/>
      <c r="AV96" s="353"/>
      <c r="AW96" s="336"/>
      <c r="AX96" s="350"/>
      <c r="AY96" s="363"/>
      <c r="AZ96" s="336"/>
      <c r="BA96" s="417"/>
      <c r="BB96" s="411"/>
      <c r="BC96" s="411"/>
      <c r="BD96" s="414"/>
    </row>
    <row r="97" spans="2:64" ht="28.15" customHeight="1" x14ac:dyDescent="0.2">
      <c r="B97" s="30"/>
      <c r="C97" s="340"/>
      <c r="D97" s="218"/>
      <c r="E97" s="217"/>
      <c r="F97" s="217"/>
      <c r="G97" s="216"/>
      <c r="H97" s="360"/>
      <c r="I97" s="392"/>
      <c r="J97" s="392"/>
      <c r="K97" s="392"/>
      <c r="L97" s="25" t="s">
        <v>114</v>
      </c>
      <c r="M97" s="114"/>
      <c r="N97" s="25" t="s">
        <v>112</v>
      </c>
      <c r="O97" s="114"/>
      <c r="P97" s="25" t="s">
        <v>111</v>
      </c>
      <c r="Q97" s="114"/>
      <c r="R97" s="25" t="s">
        <v>110</v>
      </c>
      <c r="S97" s="114"/>
      <c r="T97" s="25" t="s">
        <v>109</v>
      </c>
      <c r="U97" s="114"/>
      <c r="V97" s="25" t="s">
        <v>108</v>
      </c>
      <c r="W97" s="114"/>
      <c r="X97" s="25" t="s">
        <v>107</v>
      </c>
      <c r="Y97" s="114"/>
      <c r="Z97" s="25" t="s">
        <v>106</v>
      </c>
      <c r="AA97" s="114"/>
      <c r="AB97" s="114"/>
      <c r="AC97" s="114"/>
      <c r="AD97" s="190"/>
      <c r="AE97" s="114"/>
      <c r="AF97" s="190"/>
      <c r="AG97" s="22"/>
      <c r="AH97" s="422"/>
      <c r="AI97" s="422"/>
      <c r="AJ97" s="21"/>
      <c r="AK97" s="9"/>
      <c r="AL97" s="350"/>
      <c r="AM97" s="353"/>
      <c r="AN97" s="336"/>
      <c r="AO97" s="350"/>
      <c r="AP97" s="353"/>
      <c r="AQ97" s="336"/>
      <c r="AR97" s="350"/>
      <c r="AS97" s="353"/>
      <c r="AT97" s="336"/>
      <c r="AU97" s="350"/>
      <c r="AV97" s="353"/>
      <c r="AW97" s="336"/>
      <c r="AX97" s="350"/>
      <c r="AY97" s="363"/>
      <c r="AZ97" s="336"/>
      <c r="BA97" s="417"/>
      <c r="BB97" s="411"/>
      <c r="BC97" s="411"/>
      <c r="BD97" s="414"/>
    </row>
    <row r="98" spans="2:64" ht="28.15" customHeight="1" thickBot="1" x14ac:dyDescent="0.25">
      <c r="B98" s="20"/>
      <c r="C98" s="341"/>
      <c r="D98" s="215"/>
      <c r="E98" s="214"/>
      <c r="F98" s="214"/>
      <c r="G98" s="213"/>
      <c r="H98" s="361"/>
      <c r="I98" s="394"/>
      <c r="J98" s="394"/>
      <c r="K98" s="394"/>
      <c r="L98" s="15" t="s">
        <v>105</v>
      </c>
      <c r="M98" s="16"/>
      <c r="N98" s="15" t="s">
        <v>104</v>
      </c>
      <c r="O98" s="16"/>
      <c r="P98" s="15" t="s">
        <v>103</v>
      </c>
      <c r="Q98" s="16"/>
      <c r="R98" s="15" t="s">
        <v>102</v>
      </c>
      <c r="S98" s="16"/>
      <c r="T98" s="15">
        <v>20</v>
      </c>
      <c r="U98" s="16"/>
      <c r="V98" s="15" t="s">
        <v>101</v>
      </c>
      <c r="W98" s="16"/>
      <c r="X98" s="15" t="s">
        <v>100</v>
      </c>
      <c r="Y98" s="16"/>
      <c r="Z98" s="15" t="s">
        <v>99</v>
      </c>
      <c r="AA98" s="16"/>
      <c r="AB98" s="114"/>
      <c r="AC98" s="114"/>
      <c r="AD98" s="187"/>
      <c r="AE98" s="16"/>
      <c r="AF98" s="186"/>
      <c r="AG98" s="11"/>
      <c r="AH98" s="423"/>
      <c r="AI98" s="423"/>
      <c r="AJ98" s="10"/>
      <c r="AK98" s="9"/>
      <c r="AL98" s="351"/>
      <c r="AM98" s="354"/>
      <c r="AN98" s="337"/>
      <c r="AO98" s="351"/>
      <c r="AP98" s="354"/>
      <c r="AQ98" s="337"/>
      <c r="AR98" s="351"/>
      <c r="AS98" s="354"/>
      <c r="AT98" s="337"/>
      <c r="AU98" s="351"/>
      <c r="AV98" s="354"/>
      <c r="AW98" s="337"/>
      <c r="AX98" s="351"/>
      <c r="AY98" s="364"/>
      <c r="AZ98" s="337"/>
      <c r="BA98" s="418"/>
      <c r="BB98" s="412"/>
      <c r="BC98" s="412"/>
      <c r="BD98" s="415"/>
    </row>
    <row r="99" spans="2:64" ht="85.9" customHeight="1" thickTop="1" thickBot="1" x14ac:dyDescent="0.35">
      <c r="B99" s="113" t="s">
        <v>173</v>
      </c>
      <c r="C99" s="103" t="s">
        <v>172</v>
      </c>
      <c r="D99" s="108" t="s">
        <v>171</v>
      </c>
      <c r="E99" s="211" t="s">
        <v>170</v>
      </c>
      <c r="F99" s="210"/>
      <c r="G99" s="209"/>
      <c r="H99" s="109" t="s">
        <v>169</v>
      </c>
      <c r="I99" s="108" t="s">
        <v>96</v>
      </c>
      <c r="J99" s="108" t="s">
        <v>168</v>
      </c>
      <c r="K99" s="108" t="s">
        <v>97</v>
      </c>
      <c r="L99" s="365" t="s">
        <v>167</v>
      </c>
      <c r="M99" s="366"/>
      <c r="N99" s="365" t="s">
        <v>166</v>
      </c>
      <c r="O99" s="366"/>
      <c r="P99" s="365" t="s">
        <v>166</v>
      </c>
      <c r="Q99" s="367"/>
      <c r="R99" s="365" t="s">
        <v>166</v>
      </c>
      <c r="S99" s="367"/>
      <c r="T99" s="365" t="s">
        <v>166</v>
      </c>
      <c r="U99" s="367"/>
      <c r="V99" s="365" t="s">
        <v>166</v>
      </c>
      <c r="W99" s="367"/>
      <c r="X99" s="365" t="s">
        <v>166</v>
      </c>
      <c r="Y99" s="367"/>
      <c r="Z99" s="365" t="s">
        <v>166</v>
      </c>
      <c r="AA99" s="367"/>
      <c r="AB99" s="311"/>
      <c r="AC99" s="311"/>
      <c r="AD99" s="368" t="s">
        <v>165</v>
      </c>
      <c r="AE99" s="367"/>
      <c r="AF99" s="109" t="s">
        <v>164</v>
      </c>
      <c r="AG99" s="109" t="s">
        <v>163</v>
      </c>
      <c r="AH99" s="108" t="s">
        <v>162</v>
      </c>
      <c r="AI99" s="108" t="s">
        <v>161</v>
      </c>
      <c r="AJ99" s="107" t="s">
        <v>160</v>
      </c>
      <c r="AK99" s="106"/>
      <c r="AL99" s="104" t="s">
        <v>159</v>
      </c>
      <c r="AM99" s="103" t="s">
        <v>158</v>
      </c>
      <c r="AN99" s="102" t="s">
        <v>157</v>
      </c>
      <c r="AO99" s="104" t="s">
        <v>156</v>
      </c>
      <c r="AP99" s="103" t="s">
        <v>155</v>
      </c>
      <c r="AQ99" s="102" t="s">
        <v>154</v>
      </c>
      <c r="AR99" s="104" t="s">
        <v>153</v>
      </c>
      <c r="AS99" s="103" t="s">
        <v>152</v>
      </c>
      <c r="AT99" s="105" t="s">
        <v>151</v>
      </c>
      <c r="AU99" s="104" t="s">
        <v>150</v>
      </c>
      <c r="AV99" s="103" t="s">
        <v>149</v>
      </c>
      <c r="AW99" s="102" t="s">
        <v>148</v>
      </c>
      <c r="AX99" s="104" t="s">
        <v>147</v>
      </c>
      <c r="AY99" s="103" t="s">
        <v>146</v>
      </c>
      <c r="AZ99" s="102" t="s">
        <v>145</v>
      </c>
      <c r="BA99" s="101" t="s">
        <v>144</v>
      </c>
      <c r="BB99" s="100" t="s">
        <v>143</v>
      </c>
      <c r="BC99" s="100" t="s">
        <v>142</v>
      </c>
      <c r="BD99" s="99" t="s">
        <v>141</v>
      </c>
    </row>
    <row r="100" spans="2:64" ht="48" thickBot="1" x14ac:dyDescent="0.3">
      <c r="B100" s="98" t="s">
        <v>240</v>
      </c>
      <c r="C100" s="97"/>
      <c r="D100" s="208">
        <v>258</v>
      </c>
      <c r="E100" s="425">
        <v>7840.58</v>
      </c>
      <c r="F100" s="426"/>
      <c r="G100" s="427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207"/>
      <c r="AB100" s="310"/>
      <c r="AC100" s="310"/>
      <c r="AD100" s="90" t="s">
        <v>138</v>
      </c>
      <c r="AE100" s="88"/>
      <c r="AF100" s="88"/>
      <c r="AG100" s="88"/>
      <c r="AH100" s="87"/>
      <c r="AI100" s="87"/>
      <c r="AJ100" s="203"/>
      <c r="AK100" s="86" t="s">
        <v>137</v>
      </c>
      <c r="AL100" s="85">
        <f t="shared" ref="AL100:BD100" si="12">SUM(AL102:AL113)</f>
        <v>75</v>
      </c>
      <c r="AM100" s="84">
        <f t="shared" si="12"/>
        <v>8</v>
      </c>
      <c r="AN100" s="83">
        <f t="shared" si="12"/>
        <v>0</v>
      </c>
      <c r="AO100" s="85">
        <f t="shared" si="12"/>
        <v>0</v>
      </c>
      <c r="AP100" s="84">
        <f t="shared" si="12"/>
        <v>0</v>
      </c>
      <c r="AQ100" s="83">
        <f t="shared" si="12"/>
        <v>0</v>
      </c>
      <c r="AR100" s="85">
        <f t="shared" si="12"/>
        <v>0</v>
      </c>
      <c r="AS100" s="84">
        <f t="shared" si="12"/>
        <v>0</v>
      </c>
      <c r="AT100" s="83">
        <f t="shared" si="12"/>
        <v>0</v>
      </c>
      <c r="AU100" s="85">
        <f t="shared" si="12"/>
        <v>17</v>
      </c>
      <c r="AV100" s="84">
        <f t="shared" si="12"/>
        <v>2</v>
      </c>
      <c r="AW100" s="83">
        <f t="shared" si="12"/>
        <v>1</v>
      </c>
      <c r="AX100" s="85">
        <f t="shared" si="12"/>
        <v>2</v>
      </c>
      <c r="AY100" s="84">
        <f t="shared" si="12"/>
        <v>1</v>
      </c>
      <c r="AZ100" s="83">
        <f t="shared" si="12"/>
        <v>0</v>
      </c>
      <c r="BA100" s="82">
        <f t="shared" si="12"/>
        <v>0</v>
      </c>
      <c r="BB100" s="81">
        <f t="shared" si="12"/>
        <v>0</v>
      </c>
      <c r="BC100" s="81">
        <f t="shared" si="12"/>
        <v>0</v>
      </c>
      <c r="BD100" s="80">
        <f t="shared" si="12"/>
        <v>0</v>
      </c>
      <c r="BE100" s="79" t="s">
        <v>136</v>
      </c>
      <c r="BH100" s="5">
        <f>SUM(AL100:AN100)/$BG$5</f>
        <v>83</v>
      </c>
      <c r="BI100" s="5">
        <f>SUM(AO100:AQ100,BA100)/$BG$5</f>
        <v>0</v>
      </c>
      <c r="BJ100" s="5">
        <f>SUM(AR100:AT100,BB100)/$BG$5</f>
        <v>0</v>
      </c>
      <c r="BK100" s="5">
        <f>SUM(AU100:AW100,BC100)/$BG$5</f>
        <v>20</v>
      </c>
      <c r="BL100" s="5">
        <f>SUM(AX100:AZ100,BD100)/$BG$5</f>
        <v>3</v>
      </c>
    </row>
    <row r="101" spans="2:64" ht="37.5" thickBot="1" x14ac:dyDescent="0.3">
      <c r="B101" s="78"/>
      <c r="C101" s="77"/>
      <c r="D101" s="206"/>
      <c r="E101" s="205"/>
      <c r="F101" s="205"/>
      <c r="G101" s="204"/>
      <c r="H101" s="73"/>
      <c r="I101" s="70"/>
      <c r="J101" s="70"/>
      <c r="K101" s="72"/>
      <c r="L101" s="70"/>
      <c r="M101" s="69"/>
      <c r="N101" s="70"/>
      <c r="O101" s="69"/>
      <c r="P101" s="70"/>
      <c r="Q101" s="69"/>
      <c r="R101" s="70"/>
      <c r="S101" s="69"/>
      <c r="T101" s="70"/>
      <c r="U101" s="69"/>
      <c r="V101" s="70"/>
      <c r="W101" s="69"/>
      <c r="X101" s="70"/>
      <c r="Y101" s="69"/>
      <c r="Z101" s="70"/>
      <c r="AA101" s="69"/>
      <c r="AB101" s="69"/>
      <c r="AC101" s="69"/>
      <c r="AD101" s="71"/>
      <c r="AE101" s="69"/>
      <c r="AF101" s="69"/>
      <c r="AG101" s="69"/>
      <c r="AH101" s="68"/>
      <c r="AI101" s="68"/>
      <c r="AJ101" s="203"/>
      <c r="AK101" s="66" t="s">
        <v>135</v>
      </c>
      <c r="AL101" s="65">
        <f t="shared" ref="AL101:BD101" si="13">AL100/3</f>
        <v>25</v>
      </c>
      <c r="AM101" s="64">
        <f t="shared" si="13"/>
        <v>2.6666666666666665</v>
      </c>
      <c r="AN101" s="63">
        <f t="shared" si="13"/>
        <v>0</v>
      </c>
      <c r="AO101" s="65">
        <f t="shared" si="13"/>
        <v>0</v>
      </c>
      <c r="AP101" s="64">
        <f t="shared" si="13"/>
        <v>0</v>
      </c>
      <c r="AQ101" s="63">
        <f t="shared" si="13"/>
        <v>0</v>
      </c>
      <c r="AR101" s="65">
        <f t="shared" si="13"/>
        <v>0</v>
      </c>
      <c r="AS101" s="64">
        <f t="shared" si="13"/>
        <v>0</v>
      </c>
      <c r="AT101" s="63">
        <f t="shared" si="13"/>
        <v>0</v>
      </c>
      <c r="AU101" s="65">
        <f t="shared" si="13"/>
        <v>5.666666666666667</v>
      </c>
      <c r="AV101" s="64">
        <f t="shared" si="13"/>
        <v>0.66666666666666663</v>
      </c>
      <c r="AW101" s="63">
        <f t="shared" si="13"/>
        <v>0.33333333333333331</v>
      </c>
      <c r="AX101" s="65">
        <f t="shared" si="13"/>
        <v>0.66666666666666663</v>
      </c>
      <c r="AY101" s="64">
        <f t="shared" si="13"/>
        <v>0.33333333333333331</v>
      </c>
      <c r="AZ101" s="63">
        <f t="shared" si="13"/>
        <v>0</v>
      </c>
      <c r="BA101" s="62">
        <f t="shared" si="13"/>
        <v>0</v>
      </c>
      <c r="BB101" s="61">
        <f t="shared" si="13"/>
        <v>0</v>
      </c>
      <c r="BC101" s="61">
        <f t="shared" si="13"/>
        <v>0</v>
      </c>
      <c r="BD101" s="60">
        <f t="shared" si="13"/>
        <v>0</v>
      </c>
      <c r="BE101" s="59" t="s">
        <v>134</v>
      </c>
    </row>
    <row r="102" spans="2:64" ht="28.15" customHeight="1" x14ac:dyDescent="0.2">
      <c r="B102" s="30"/>
      <c r="C102" s="338">
        <v>1</v>
      </c>
      <c r="D102" s="212"/>
      <c r="E102" s="223"/>
      <c r="F102" s="223"/>
      <c r="G102" s="222"/>
      <c r="H102" s="358" t="s">
        <v>133</v>
      </c>
      <c r="I102" s="390">
        <v>165</v>
      </c>
      <c r="J102" s="390">
        <v>33</v>
      </c>
      <c r="K102" s="390">
        <v>6</v>
      </c>
      <c r="L102" s="42" t="s">
        <v>131</v>
      </c>
      <c r="M102" s="43" t="s">
        <v>132</v>
      </c>
      <c r="N102" s="42" t="s">
        <v>129</v>
      </c>
      <c r="O102" s="43" t="s">
        <v>458</v>
      </c>
      <c r="P102" s="42" t="s">
        <v>128</v>
      </c>
      <c r="Q102" s="43" t="s">
        <v>458</v>
      </c>
      <c r="R102" s="42" t="s">
        <v>127</v>
      </c>
      <c r="S102" s="43" t="s">
        <v>179</v>
      </c>
      <c r="T102" s="42" t="s">
        <v>126</v>
      </c>
      <c r="U102" s="43" t="s">
        <v>789</v>
      </c>
      <c r="V102" s="42" t="s">
        <v>125</v>
      </c>
      <c r="W102" s="43" t="s">
        <v>484</v>
      </c>
      <c r="X102" s="42" t="s">
        <v>124</v>
      </c>
      <c r="Y102" s="43" t="s">
        <v>467</v>
      </c>
      <c r="Z102" s="42" t="s">
        <v>123</v>
      </c>
      <c r="AA102" s="43"/>
      <c r="AB102" s="43"/>
      <c r="AC102" s="43"/>
      <c r="AD102" s="196">
        <v>27</v>
      </c>
      <c r="AE102" s="43" t="s">
        <v>496</v>
      </c>
      <c r="AF102" s="196" t="s">
        <v>1764</v>
      </c>
      <c r="AG102" s="58"/>
      <c r="AH102" s="421"/>
      <c r="AI102" s="421"/>
      <c r="AJ102" s="38"/>
      <c r="AK102" s="9"/>
      <c r="AL102" s="349">
        <f>SUMPRODUCT(LEN($M102:$AA105)-LEN(SUBSTITUTE($M102:$AA105,"A", "")))</f>
        <v>75</v>
      </c>
      <c r="AM102" s="352">
        <f>SUMPRODUCT(LEN($AF102:$AF105)-LEN(SUBSTITUTE($AF102:$AF105,"A", "")))</f>
        <v>8</v>
      </c>
      <c r="AN102" s="335">
        <f>SUMPRODUCT(LEN($AE102:$AE105)-LEN(SUBSTITUTE($AE102:$AE105,"A", "")))</f>
        <v>0</v>
      </c>
      <c r="AO102" s="349">
        <f>SUMPRODUCT(LEN($M102:$AA105)-LEN(SUBSTITUTE($M102:$AA105,"S", "")))</f>
        <v>0</v>
      </c>
      <c r="AP102" s="352">
        <f>SUMPRODUCT(LEN($AF102:$AF105)-LEN(SUBSTITUTE($AF102:$AF105,"S", "")))</f>
        <v>0</v>
      </c>
      <c r="AQ102" s="335">
        <f>SUMPRODUCT(LEN($AE102:$AE105)-LEN(SUBSTITUTE($AE102:$AE105,"S", "")))</f>
        <v>0</v>
      </c>
      <c r="AR102" s="349">
        <f>SUMPRODUCT(LEN($M102:$AA105)-LEN(SUBSTITUTE($M102:$AA105,"F", "")))</f>
        <v>0</v>
      </c>
      <c r="AS102" s="352">
        <f>SUMPRODUCT(LEN($AF102:$AF105)-LEN(SUBSTITUTE($AF102:$AF105,"F", "")))</f>
        <v>0</v>
      </c>
      <c r="AT102" s="335">
        <f>SUMPRODUCT(LEN($AE102:$AE105)-LEN(SUBSTITUTE($AE102:$AE105,"F", "")))</f>
        <v>0</v>
      </c>
      <c r="AU102" s="349">
        <f>SUMPRODUCT(LEN($M102:$AA105)-LEN(SUBSTITUTE($M102:$AA105,"G", "")))</f>
        <v>17</v>
      </c>
      <c r="AV102" s="352">
        <f>SUMPRODUCT(LEN($AF102:$AF105)-LEN(SUBSTITUTE($AF102:$AF105,"G", "")))</f>
        <v>2</v>
      </c>
      <c r="AW102" s="335">
        <f>SUMPRODUCT(LEN($AE102:$AE105)-LEN(SUBSTITUTE($AE102:$AE105,"G", "")))</f>
        <v>1</v>
      </c>
      <c r="AX102" s="349">
        <f>SUMPRODUCT(LEN($L102:$AA105)-LEN(SUBSTITUTE($L102:$AA105,"M", "")))</f>
        <v>2</v>
      </c>
      <c r="AY102" s="362">
        <f>SUMPRODUCT(LEN($AF102:$AF105)-LEN(SUBSTITUTE($AF102:$AF105,"M", "")))</f>
        <v>1</v>
      </c>
      <c r="AZ102" s="335">
        <f>SUMPRODUCT(LEN($AE102:$AE105)-LEN(SUBSTITUTE($AE102:$AE105,"M", "")))</f>
        <v>0</v>
      </c>
      <c r="BA102" s="416">
        <f>SUMPRODUCT(LEN($AG102:$AG105)-LEN(SUBSTITUTE($AG102:$AG105,"S", "")))</f>
        <v>0</v>
      </c>
      <c r="BB102" s="410">
        <f>SUMPRODUCT(LEN($AG102:$AG105)-LEN(SUBSTITUTE($AG102:$AG105,"F", "")))</f>
        <v>0</v>
      </c>
      <c r="BC102" s="410">
        <f>SUMPRODUCT(LEN($AG102:$AG105)-LEN(SUBSTITUTE($AG102:$AG105,"G", "")))</f>
        <v>0</v>
      </c>
      <c r="BD102" s="413">
        <f>SUMPRODUCT(LEN($AG102:$AG105)-LEN(SUBSTITUTE($AG102:$AG105,"M", "")))</f>
        <v>0</v>
      </c>
    </row>
    <row r="103" spans="2:64" ht="28.15" customHeight="1" thickBot="1" x14ac:dyDescent="0.25">
      <c r="B103" s="30"/>
      <c r="C103" s="339"/>
      <c r="D103" s="221"/>
      <c r="E103" s="220"/>
      <c r="F103" s="220"/>
      <c r="G103" s="219"/>
      <c r="H103" s="359"/>
      <c r="I103" s="391"/>
      <c r="J103" s="391"/>
      <c r="K103" s="391"/>
      <c r="L103" s="33" t="s">
        <v>122</v>
      </c>
      <c r="M103" s="55" t="s">
        <v>132</v>
      </c>
      <c r="N103" s="33" t="s">
        <v>121</v>
      </c>
      <c r="O103" s="55" t="s">
        <v>458</v>
      </c>
      <c r="P103" s="33" t="s">
        <v>120</v>
      </c>
      <c r="Q103" s="55" t="s">
        <v>527</v>
      </c>
      <c r="R103" s="33" t="s">
        <v>119</v>
      </c>
      <c r="S103" s="55" t="s">
        <v>1044</v>
      </c>
      <c r="T103" s="33" t="s">
        <v>118</v>
      </c>
      <c r="U103" s="55" t="s">
        <v>1041</v>
      </c>
      <c r="V103" s="33" t="s">
        <v>117</v>
      </c>
      <c r="W103" s="55" t="s">
        <v>493</v>
      </c>
      <c r="X103" s="33" t="s">
        <v>116</v>
      </c>
      <c r="Y103" s="55" t="s">
        <v>132</v>
      </c>
      <c r="Z103" s="33" t="s">
        <v>115</v>
      </c>
      <c r="AA103" s="55"/>
      <c r="AB103" s="55"/>
      <c r="AC103" s="55"/>
      <c r="AD103" s="193"/>
      <c r="AE103" s="55"/>
      <c r="AF103" s="193"/>
      <c r="AG103" s="57"/>
      <c r="AH103" s="422"/>
      <c r="AI103" s="422"/>
      <c r="AJ103" s="21"/>
      <c r="AK103" s="9"/>
      <c r="AL103" s="350"/>
      <c r="AM103" s="353"/>
      <c r="AN103" s="336"/>
      <c r="AO103" s="350"/>
      <c r="AP103" s="353"/>
      <c r="AQ103" s="336"/>
      <c r="AR103" s="350"/>
      <c r="AS103" s="353"/>
      <c r="AT103" s="336"/>
      <c r="AU103" s="350"/>
      <c r="AV103" s="353"/>
      <c r="AW103" s="336"/>
      <c r="AX103" s="350"/>
      <c r="AY103" s="363"/>
      <c r="AZ103" s="336"/>
      <c r="BA103" s="417"/>
      <c r="BB103" s="411"/>
      <c r="BC103" s="411"/>
      <c r="BD103" s="414"/>
    </row>
    <row r="104" spans="2:64" ht="28.15" customHeight="1" x14ac:dyDescent="0.2">
      <c r="B104" s="30"/>
      <c r="C104" s="340"/>
      <c r="D104" s="218"/>
      <c r="E104" s="217"/>
      <c r="F104" s="217"/>
      <c r="G104" s="216"/>
      <c r="H104" s="360">
        <v>260</v>
      </c>
      <c r="I104" s="392"/>
      <c r="J104" s="392"/>
      <c r="K104" s="392"/>
      <c r="L104" s="25" t="s">
        <v>114</v>
      </c>
      <c r="M104" s="114" t="s">
        <v>1763</v>
      </c>
      <c r="N104" s="25" t="s">
        <v>112</v>
      </c>
      <c r="O104" s="114" t="s">
        <v>1067</v>
      </c>
      <c r="P104" s="25" t="s">
        <v>111</v>
      </c>
      <c r="Q104" s="114" t="s">
        <v>1762</v>
      </c>
      <c r="R104" s="25" t="s">
        <v>110</v>
      </c>
      <c r="S104" s="114" t="s">
        <v>1304</v>
      </c>
      <c r="T104" s="25" t="s">
        <v>109</v>
      </c>
      <c r="U104" s="114" t="s">
        <v>132</v>
      </c>
      <c r="V104" s="25" t="s">
        <v>108</v>
      </c>
      <c r="W104" s="114" t="s">
        <v>179</v>
      </c>
      <c r="X104" s="25" t="s">
        <v>107</v>
      </c>
      <c r="Y104" s="114" t="s">
        <v>132</v>
      </c>
      <c r="Z104" s="25" t="s">
        <v>106</v>
      </c>
      <c r="AA104" s="114"/>
      <c r="AB104" s="114"/>
      <c r="AC104" s="114"/>
      <c r="AD104" s="190"/>
      <c r="AE104" s="114"/>
      <c r="AF104" s="190"/>
      <c r="AG104" s="57"/>
      <c r="AH104" s="422"/>
      <c r="AI104" s="422"/>
      <c r="AJ104" s="21"/>
      <c r="AK104" s="9"/>
      <c r="AL104" s="350"/>
      <c r="AM104" s="353"/>
      <c r="AN104" s="336"/>
      <c r="AO104" s="350"/>
      <c r="AP104" s="353"/>
      <c r="AQ104" s="336"/>
      <c r="AR104" s="350"/>
      <c r="AS104" s="353"/>
      <c r="AT104" s="336"/>
      <c r="AU104" s="350"/>
      <c r="AV104" s="353"/>
      <c r="AW104" s="336"/>
      <c r="AX104" s="350"/>
      <c r="AY104" s="363"/>
      <c r="AZ104" s="336"/>
      <c r="BA104" s="417"/>
      <c r="BB104" s="411"/>
      <c r="BC104" s="411"/>
      <c r="BD104" s="414"/>
    </row>
    <row r="105" spans="2:64" ht="28.15" customHeight="1" thickBot="1" x14ac:dyDescent="0.25">
      <c r="B105" s="30"/>
      <c r="C105" s="355"/>
      <c r="D105" s="246"/>
      <c r="E105" s="254"/>
      <c r="F105" s="254"/>
      <c r="G105" s="253"/>
      <c r="H105" s="361"/>
      <c r="I105" s="393"/>
      <c r="J105" s="393"/>
      <c r="K105" s="393"/>
      <c r="L105" s="50" t="s">
        <v>105</v>
      </c>
      <c r="M105" s="51" t="s">
        <v>1288</v>
      </c>
      <c r="N105" s="50" t="s">
        <v>104</v>
      </c>
      <c r="O105" s="51" t="s">
        <v>179</v>
      </c>
      <c r="P105" s="50" t="s">
        <v>103</v>
      </c>
      <c r="Q105" s="51" t="s">
        <v>458</v>
      </c>
      <c r="R105" s="50" t="s">
        <v>102</v>
      </c>
      <c r="S105" s="51" t="s">
        <v>684</v>
      </c>
      <c r="T105" s="50">
        <v>20</v>
      </c>
      <c r="U105" s="51" t="s">
        <v>703</v>
      </c>
      <c r="V105" s="50" t="s">
        <v>101</v>
      </c>
      <c r="W105" s="51" t="s">
        <v>179</v>
      </c>
      <c r="X105" s="50" t="s">
        <v>100</v>
      </c>
      <c r="Y105" s="51"/>
      <c r="Z105" s="50" t="s">
        <v>99</v>
      </c>
      <c r="AA105" s="51"/>
      <c r="AB105" s="51"/>
      <c r="AC105" s="51"/>
      <c r="AD105" s="187"/>
      <c r="AE105" s="51"/>
      <c r="AF105" s="187"/>
      <c r="AG105" s="56"/>
      <c r="AH105" s="424"/>
      <c r="AI105" s="424"/>
      <c r="AJ105" s="47"/>
      <c r="AK105" s="9"/>
      <c r="AL105" s="351"/>
      <c r="AM105" s="354"/>
      <c r="AN105" s="337"/>
      <c r="AO105" s="351"/>
      <c r="AP105" s="354"/>
      <c r="AQ105" s="337"/>
      <c r="AR105" s="351"/>
      <c r="AS105" s="354"/>
      <c r="AT105" s="337"/>
      <c r="AU105" s="351"/>
      <c r="AV105" s="354"/>
      <c r="AW105" s="337"/>
      <c r="AX105" s="351"/>
      <c r="AY105" s="364"/>
      <c r="AZ105" s="337"/>
      <c r="BA105" s="418"/>
      <c r="BB105" s="412"/>
      <c r="BC105" s="412"/>
      <c r="BD105" s="415"/>
    </row>
    <row r="106" spans="2:64" ht="28.15" customHeight="1" x14ac:dyDescent="0.2">
      <c r="B106" s="30"/>
      <c r="C106" s="338">
        <v>2</v>
      </c>
      <c r="D106" s="212"/>
      <c r="E106" s="223"/>
      <c r="F106" s="223"/>
      <c r="G106" s="222"/>
      <c r="H106" s="358"/>
      <c r="I106" s="390"/>
      <c r="J106" s="390"/>
      <c r="K106" s="390"/>
      <c r="L106" s="42" t="s">
        <v>131</v>
      </c>
      <c r="M106" s="43"/>
      <c r="N106" s="42" t="s">
        <v>129</v>
      </c>
      <c r="O106" s="43"/>
      <c r="P106" s="42" t="s">
        <v>128</v>
      </c>
      <c r="Q106" s="43"/>
      <c r="R106" s="42" t="s">
        <v>127</v>
      </c>
      <c r="S106" s="43"/>
      <c r="T106" s="42" t="s">
        <v>126</v>
      </c>
      <c r="U106" s="43"/>
      <c r="V106" s="42" t="s">
        <v>125</v>
      </c>
      <c r="W106" s="43"/>
      <c r="X106" s="42" t="s">
        <v>124</v>
      </c>
      <c r="Y106" s="43"/>
      <c r="Z106" s="42" t="s">
        <v>123</v>
      </c>
      <c r="AA106" s="43"/>
      <c r="AB106" s="43"/>
      <c r="AC106" s="43"/>
      <c r="AD106" s="196"/>
      <c r="AE106" s="43"/>
      <c r="AF106" s="196"/>
      <c r="AG106" s="39"/>
      <c r="AH106" s="421"/>
      <c r="AI106" s="421"/>
      <c r="AJ106" s="38"/>
      <c r="AK106" s="9"/>
      <c r="AL106" s="349">
        <f>SUMPRODUCT(LEN($M106:$AA109)-LEN(SUBSTITUTE($M106:$AA109,"A", "")))</f>
        <v>0</v>
      </c>
      <c r="AM106" s="352">
        <f>SUMPRODUCT(LEN($AF106:$AF109)-LEN(SUBSTITUTE($AF106:$AF109,"A", "")))</f>
        <v>0</v>
      </c>
      <c r="AN106" s="335">
        <f>SUMPRODUCT(LEN($AE106:$AE109)-LEN(SUBSTITUTE($AE106:$AE109,"A", "")))</f>
        <v>0</v>
      </c>
      <c r="AO106" s="349">
        <f>SUMPRODUCT(LEN($M106:$AA109)-LEN(SUBSTITUTE($M106:$AA109,"S", "")))</f>
        <v>0</v>
      </c>
      <c r="AP106" s="352">
        <f>SUMPRODUCT(LEN($AF106:$AF109)-LEN(SUBSTITUTE($AF106:$AF109,"S", "")))</f>
        <v>0</v>
      </c>
      <c r="AQ106" s="335">
        <f>SUMPRODUCT(LEN($AE106:$AE109)-LEN(SUBSTITUTE($AE106:$AE109,"S", "")))</f>
        <v>0</v>
      </c>
      <c r="AR106" s="349">
        <f>SUMPRODUCT(LEN($M106:$AA109)-LEN(SUBSTITUTE($M106:$AA109,"F", "")))</f>
        <v>0</v>
      </c>
      <c r="AS106" s="352">
        <f>SUMPRODUCT(LEN($AF106:$AF109)-LEN(SUBSTITUTE($AF106:$AF109,"F", "")))</f>
        <v>0</v>
      </c>
      <c r="AT106" s="335">
        <f>SUMPRODUCT(LEN($AE106:$AE109)-LEN(SUBSTITUTE($AE106:$AE109,"F", "")))</f>
        <v>0</v>
      </c>
      <c r="AU106" s="349">
        <f>SUMPRODUCT(LEN($M106:$AA109)-LEN(SUBSTITUTE($M106:$AA109,"G", "")))</f>
        <v>0</v>
      </c>
      <c r="AV106" s="352">
        <f>SUMPRODUCT(LEN($AF106:$AF109)-LEN(SUBSTITUTE($AF106:$AF109,"G", "")))</f>
        <v>0</v>
      </c>
      <c r="AW106" s="335">
        <f>SUMPRODUCT(LEN($AE106:$AE109)-LEN(SUBSTITUTE($AE106:$AE109,"G", "")))</f>
        <v>0</v>
      </c>
      <c r="AX106" s="349">
        <f>SUMPRODUCT(LEN($L106:$AA109)-LEN(SUBSTITUTE($L106:$AA109,"M", "")))</f>
        <v>0</v>
      </c>
      <c r="AY106" s="362">
        <f>SUMPRODUCT(LEN($AF106:$AF109)-LEN(SUBSTITUTE($AF106:$AF109,"M", "")))</f>
        <v>0</v>
      </c>
      <c r="AZ106" s="335">
        <f>SUMPRODUCT(LEN($AE106:$AE109)-LEN(SUBSTITUTE($AE106:$AE109,"M", "")))</f>
        <v>0</v>
      </c>
      <c r="BA106" s="416">
        <f>SUMPRODUCT(LEN($AG106:$AG109)-LEN(SUBSTITUTE($AG106:$AG109,"S", "")))</f>
        <v>0</v>
      </c>
      <c r="BB106" s="410">
        <f>SUMPRODUCT(LEN($AG106:$AG109)-LEN(SUBSTITUTE($AG106:$AG109,"F", "")))</f>
        <v>0</v>
      </c>
      <c r="BC106" s="410">
        <f>SUMPRODUCT(LEN($AG106:$AG109)-LEN(SUBSTITUTE($AG106:$AG109,"G", "")))</f>
        <v>0</v>
      </c>
      <c r="BD106" s="413">
        <f>SUMPRODUCT(LEN($AG106:$AG109)-LEN(SUBSTITUTE($AG106:$AG109,"M", "")))</f>
        <v>0</v>
      </c>
    </row>
    <row r="107" spans="2:64" ht="28.15" customHeight="1" thickBot="1" x14ac:dyDescent="0.25">
      <c r="B107" s="30"/>
      <c r="C107" s="339"/>
      <c r="D107" s="221"/>
      <c r="E107" s="220"/>
      <c r="F107" s="220"/>
      <c r="G107" s="219"/>
      <c r="H107" s="359"/>
      <c r="I107" s="391"/>
      <c r="J107" s="391"/>
      <c r="K107" s="391"/>
      <c r="L107" s="33" t="s">
        <v>122</v>
      </c>
      <c r="M107" s="55"/>
      <c r="N107" s="33" t="s">
        <v>121</v>
      </c>
      <c r="O107" s="55"/>
      <c r="P107" s="33" t="s">
        <v>120</v>
      </c>
      <c r="Q107" s="55"/>
      <c r="R107" s="33" t="s">
        <v>119</v>
      </c>
      <c r="S107" s="55"/>
      <c r="T107" s="33" t="s">
        <v>118</v>
      </c>
      <c r="U107" s="55"/>
      <c r="V107" s="33" t="s">
        <v>117</v>
      </c>
      <c r="W107" s="55"/>
      <c r="X107" s="33" t="s">
        <v>116</v>
      </c>
      <c r="Y107" s="55"/>
      <c r="Z107" s="33" t="s">
        <v>115</v>
      </c>
      <c r="AA107" s="55"/>
      <c r="AB107" s="55"/>
      <c r="AC107" s="55"/>
      <c r="AD107" s="193"/>
      <c r="AE107" s="55"/>
      <c r="AF107" s="193"/>
      <c r="AG107" s="22"/>
      <c r="AH107" s="422"/>
      <c r="AI107" s="422"/>
      <c r="AJ107" s="21"/>
      <c r="AK107" s="9"/>
      <c r="AL107" s="350"/>
      <c r="AM107" s="353"/>
      <c r="AN107" s="336"/>
      <c r="AO107" s="350"/>
      <c r="AP107" s="353"/>
      <c r="AQ107" s="336"/>
      <c r="AR107" s="350"/>
      <c r="AS107" s="353"/>
      <c r="AT107" s="336"/>
      <c r="AU107" s="350"/>
      <c r="AV107" s="353"/>
      <c r="AW107" s="336"/>
      <c r="AX107" s="350"/>
      <c r="AY107" s="363"/>
      <c r="AZ107" s="336"/>
      <c r="BA107" s="417"/>
      <c r="BB107" s="411"/>
      <c r="BC107" s="411"/>
      <c r="BD107" s="414"/>
    </row>
    <row r="108" spans="2:64" ht="28.15" customHeight="1" x14ac:dyDescent="0.2">
      <c r="B108" s="30"/>
      <c r="C108" s="340"/>
      <c r="D108" s="218"/>
      <c r="E108" s="217"/>
      <c r="F108" s="217"/>
      <c r="G108" s="216"/>
      <c r="H108" s="360"/>
      <c r="I108" s="392"/>
      <c r="J108" s="392"/>
      <c r="K108" s="392"/>
      <c r="L108" s="25" t="s">
        <v>114</v>
      </c>
      <c r="M108" s="114"/>
      <c r="N108" s="25" t="s">
        <v>112</v>
      </c>
      <c r="O108" s="114"/>
      <c r="P108" s="25" t="s">
        <v>111</v>
      </c>
      <c r="Q108" s="114"/>
      <c r="R108" s="25" t="s">
        <v>110</v>
      </c>
      <c r="S108" s="114"/>
      <c r="T108" s="25" t="s">
        <v>109</v>
      </c>
      <c r="U108" s="114"/>
      <c r="V108" s="25" t="s">
        <v>108</v>
      </c>
      <c r="W108" s="114"/>
      <c r="X108" s="25" t="s">
        <v>107</v>
      </c>
      <c r="Y108" s="114"/>
      <c r="Z108" s="25" t="s">
        <v>106</v>
      </c>
      <c r="AA108" s="114"/>
      <c r="AB108" s="114"/>
      <c r="AC108" s="114"/>
      <c r="AD108" s="190"/>
      <c r="AE108" s="114"/>
      <c r="AF108" s="190"/>
      <c r="AG108" s="22"/>
      <c r="AH108" s="422"/>
      <c r="AI108" s="422"/>
      <c r="AJ108" s="21"/>
      <c r="AK108" s="9"/>
      <c r="AL108" s="350"/>
      <c r="AM108" s="353"/>
      <c r="AN108" s="336"/>
      <c r="AO108" s="350"/>
      <c r="AP108" s="353"/>
      <c r="AQ108" s="336"/>
      <c r="AR108" s="350"/>
      <c r="AS108" s="353"/>
      <c r="AT108" s="336"/>
      <c r="AU108" s="350"/>
      <c r="AV108" s="353"/>
      <c r="AW108" s="336"/>
      <c r="AX108" s="350"/>
      <c r="AY108" s="363"/>
      <c r="AZ108" s="336"/>
      <c r="BA108" s="417"/>
      <c r="BB108" s="411"/>
      <c r="BC108" s="411"/>
      <c r="BD108" s="414"/>
    </row>
    <row r="109" spans="2:64" ht="28.15" customHeight="1" thickBot="1" x14ac:dyDescent="0.25">
      <c r="B109" s="30"/>
      <c r="C109" s="355"/>
      <c r="D109" s="246"/>
      <c r="E109" s="254"/>
      <c r="F109" s="254"/>
      <c r="G109" s="253"/>
      <c r="H109" s="361"/>
      <c r="I109" s="393"/>
      <c r="J109" s="393"/>
      <c r="K109" s="393"/>
      <c r="L109" s="50" t="s">
        <v>105</v>
      </c>
      <c r="M109" s="51"/>
      <c r="N109" s="50" t="s">
        <v>104</v>
      </c>
      <c r="O109" s="51"/>
      <c r="P109" s="50" t="s">
        <v>103</v>
      </c>
      <c r="Q109" s="51"/>
      <c r="R109" s="50" t="s">
        <v>102</v>
      </c>
      <c r="S109" s="51"/>
      <c r="T109" s="50">
        <v>20</v>
      </c>
      <c r="U109" s="51"/>
      <c r="V109" s="50" t="s">
        <v>101</v>
      </c>
      <c r="W109" s="51"/>
      <c r="X109" s="50" t="s">
        <v>100</v>
      </c>
      <c r="Y109" s="51"/>
      <c r="Z109" s="50" t="s">
        <v>99</v>
      </c>
      <c r="AA109" s="51"/>
      <c r="AB109" s="51"/>
      <c r="AC109" s="51"/>
      <c r="AD109" s="187"/>
      <c r="AE109" s="51"/>
      <c r="AF109" s="187"/>
      <c r="AG109" s="48"/>
      <c r="AH109" s="424"/>
      <c r="AI109" s="424"/>
      <c r="AJ109" s="47"/>
      <c r="AK109" s="9"/>
      <c r="AL109" s="351"/>
      <c r="AM109" s="354"/>
      <c r="AN109" s="337"/>
      <c r="AO109" s="351"/>
      <c r="AP109" s="354"/>
      <c r="AQ109" s="337"/>
      <c r="AR109" s="351"/>
      <c r="AS109" s="354"/>
      <c r="AT109" s="337"/>
      <c r="AU109" s="351"/>
      <c r="AV109" s="354"/>
      <c r="AW109" s="337"/>
      <c r="AX109" s="351"/>
      <c r="AY109" s="364"/>
      <c r="AZ109" s="337"/>
      <c r="BA109" s="418"/>
      <c r="BB109" s="412"/>
      <c r="BC109" s="412"/>
      <c r="BD109" s="415"/>
    </row>
    <row r="110" spans="2:64" ht="28.15" customHeight="1" x14ac:dyDescent="0.2">
      <c r="B110" s="30"/>
      <c r="C110" s="338">
        <v>3</v>
      </c>
      <c r="D110" s="212"/>
      <c r="E110" s="223"/>
      <c r="F110" s="223"/>
      <c r="G110" s="222"/>
      <c r="H110" s="358"/>
      <c r="I110" s="390"/>
      <c r="J110" s="390"/>
      <c r="K110" s="390"/>
      <c r="L110" s="42" t="s">
        <v>131</v>
      </c>
      <c r="M110" s="43"/>
      <c r="N110" s="42" t="s">
        <v>129</v>
      </c>
      <c r="O110" s="43"/>
      <c r="P110" s="42" t="s">
        <v>128</v>
      </c>
      <c r="Q110" s="43"/>
      <c r="R110" s="42" t="s">
        <v>127</v>
      </c>
      <c r="S110" s="43"/>
      <c r="T110" s="42" t="s">
        <v>126</v>
      </c>
      <c r="U110" s="43"/>
      <c r="V110" s="42" t="s">
        <v>125</v>
      </c>
      <c r="W110" s="43"/>
      <c r="X110" s="42" t="s">
        <v>124</v>
      </c>
      <c r="Y110" s="43"/>
      <c r="Z110" s="42" t="s">
        <v>123</v>
      </c>
      <c r="AA110" s="43"/>
      <c r="AB110" s="43"/>
      <c r="AC110" s="43"/>
      <c r="AD110" s="196"/>
      <c r="AE110" s="43"/>
      <c r="AF110" s="196"/>
      <c r="AG110" s="39"/>
      <c r="AH110" s="421"/>
      <c r="AI110" s="421"/>
      <c r="AJ110" s="38"/>
      <c r="AK110" s="9"/>
      <c r="AL110" s="349">
        <f>SUMPRODUCT(LEN($M110:$AA113)-LEN(SUBSTITUTE($M110:$AA113,"A", "")))</f>
        <v>0</v>
      </c>
      <c r="AM110" s="352">
        <f>SUMPRODUCT(LEN($AF110:$AF113)-LEN(SUBSTITUTE($AF110:$AF113,"A", "")))</f>
        <v>0</v>
      </c>
      <c r="AN110" s="335">
        <f>SUMPRODUCT(LEN($AE110:$AE113)-LEN(SUBSTITUTE($AE110:$AE113,"A", "")))</f>
        <v>0</v>
      </c>
      <c r="AO110" s="349">
        <f>SUMPRODUCT(LEN($M110:$AA113)-LEN(SUBSTITUTE($M110:$AA113,"S", "")))</f>
        <v>0</v>
      </c>
      <c r="AP110" s="352">
        <f>SUMPRODUCT(LEN($AF110:$AF113)-LEN(SUBSTITUTE($AF110:$AF113,"S", "")))</f>
        <v>0</v>
      </c>
      <c r="AQ110" s="335">
        <f>SUMPRODUCT(LEN($AE110:$AE113)-LEN(SUBSTITUTE($AE110:$AE113,"S", "")))</f>
        <v>0</v>
      </c>
      <c r="AR110" s="349">
        <f>SUMPRODUCT(LEN($M110:$AA113)-LEN(SUBSTITUTE($M110:$AA113,"F", "")))</f>
        <v>0</v>
      </c>
      <c r="AS110" s="352">
        <f>SUMPRODUCT(LEN($AF110:$AF113)-LEN(SUBSTITUTE($AF110:$AF113,"F", "")))</f>
        <v>0</v>
      </c>
      <c r="AT110" s="335">
        <f>SUMPRODUCT(LEN($AE110:$AE113)-LEN(SUBSTITUTE($AE110:$AE113,"F", "")))</f>
        <v>0</v>
      </c>
      <c r="AU110" s="349">
        <f>SUMPRODUCT(LEN($M110:$AA113)-LEN(SUBSTITUTE($M110:$AA113,"G", "")))</f>
        <v>0</v>
      </c>
      <c r="AV110" s="352">
        <f>SUMPRODUCT(LEN($AF110:$AF113)-LEN(SUBSTITUTE($AF110:$AF113,"G", "")))</f>
        <v>0</v>
      </c>
      <c r="AW110" s="335">
        <f>SUMPRODUCT(LEN($AE110:$AE113)-LEN(SUBSTITUTE($AE110:$AE113,"G", "")))</f>
        <v>0</v>
      </c>
      <c r="AX110" s="349">
        <f>SUMPRODUCT(LEN($L110:$AA113)-LEN(SUBSTITUTE($L110:$AA113,"M", "")))</f>
        <v>0</v>
      </c>
      <c r="AY110" s="362">
        <f>SUMPRODUCT(LEN($AF110:$AF113)-LEN(SUBSTITUTE($AF110:$AF113,"M", "")))</f>
        <v>0</v>
      </c>
      <c r="AZ110" s="335">
        <f>SUMPRODUCT(LEN($AE110:$AE113)-LEN(SUBSTITUTE($AE110:$AE113,"M", "")))</f>
        <v>0</v>
      </c>
      <c r="BA110" s="416">
        <f>SUMPRODUCT(LEN($AG110:$AG113)-LEN(SUBSTITUTE($AG110:$AG113,"S", "")))</f>
        <v>0</v>
      </c>
      <c r="BB110" s="410">
        <f>SUMPRODUCT(LEN($AG110:$AG113)-LEN(SUBSTITUTE($AG110:$AG113,"F", "")))</f>
        <v>0</v>
      </c>
      <c r="BC110" s="410">
        <f>SUMPRODUCT(LEN($AG110:$AG113)-LEN(SUBSTITUTE($AG110:$AG113,"G", "")))</f>
        <v>0</v>
      </c>
      <c r="BD110" s="413">
        <f>SUMPRODUCT(LEN($AG110:$AG113)-LEN(SUBSTITUTE($AG110:$AG113,"M", "")))</f>
        <v>0</v>
      </c>
    </row>
    <row r="111" spans="2:64" ht="28.15" customHeight="1" thickBot="1" x14ac:dyDescent="0.25">
      <c r="B111" s="30"/>
      <c r="C111" s="339"/>
      <c r="D111" s="221"/>
      <c r="E111" s="220"/>
      <c r="F111" s="220"/>
      <c r="G111" s="219"/>
      <c r="H111" s="359"/>
      <c r="I111" s="391"/>
      <c r="J111" s="391"/>
      <c r="K111" s="391"/>
      <c r="L111" s="33" t="s">
        <v>122</v>
      </c>
      <c r="M111" s="55"/>
      <c r="N111" s="33" t="s">
        <v>121</v>
      </c>
      <c r="O111" s="55"/>
      <c r="P111" s="33" t="s">
        <v>120</v>
      </c>
      <c r="Q111" s="55"/>
      <c r="R111" s="33" t="s">
        <v>119</v>
      </c>
      <c r="S111" s="55"/>
      <c r="T111" s="33" t="s">
        <v>118</v>
      </c>
      <c r="U111" s="55"/>
      <c r="V111" s="33" t="s">
        <v>117</v>
      </c>
      <c r="W111" s="55"/>
      <c r="X111" s="33" t="s">
        <v>116</v>
      </c>
      <c r="Y111" s="55"/>
      <c r="Z111" s="33" t="s">
        <v>115</v>
      </c>
      <c r="AA111" s="55"/>
      <c r="AB111" s="55"/>
      <c r="AC111" s="55"/>
      <c r="AD111" s="193"/>
      <c r="AE111" s="55"/>
      <c r="AF111" s="193"/>
      <c r="AG111" s="22"/>
      <c r="AH111" s="422"/>
      <c r="AI111" s="422"/>
      <c r="AJ111" s="21"/>
      <c r="AK111" s="9"/>
      <c r="AL111" s="350"/>
      <c r="AM111" s="353"/>
      <c r="AN111" s="336"/>
      <c r="AO111" s="350"/>
      <c r="AP111" s="353"/>
      <c r="AQ111" s="336"/>
      <c r="AR111" s="350"/>
      <c r="AS111" s="353"/>
      <c r="AT111" s="336"/>
      <c r="AU111" s="350"/>
      <c r="AV111" s="353"/>
      <c r="AW111" s="336"/>
      <c r="AX111" s="350"/>
      <c r="AY111" s="363"/>
      <c r="AZ111" s="336"/>
      <c r="BA111" s="417"/>
      <c r="BB111" s="411"/>
      <c r="BC111" s="411"/>
      <c r="BD111" s="414"/>
    </row>
    <row r="112" spans="2:64" ht="28.15" customHeight="1" x14ac:dyDescent="0.2">
      <c r="B112" s="30"/>
      <c r="C112" s="340"/>
      <c r="D112" s="218"/>
      <c r="E112" s="217"/>
      <c r="F112" s="217"/>
      <c r="G112" s="216"/>
      <c r="H112" s="360"/>
      <c r="I112" s="392"/>
      <c r="J112" s="392"/>
      <c r="K112" s="392"/>
      <c r="L112" s="25" t="s">
        <v>114</v>
      </c>
      <c r="M112" s="114"/>
      <c r="N112" s="25" t="s">
        <v>112</v>
      </c>
      <c r="O112" s="114"/>
      <c r="P112" s="25" t="s">
        <v>111</v>
      </c>
      <c r="Q112" s="114"/>
      <c r="R112" s="25" t="s">
        <v>110</v>
      </c>
      <c r="S112" s="114"/>
      <c r="T112" s="25" t="s">
        <v>109</v>
      </c>
      <c r="U112" s="114"/>
      <c r="V112" s="25" t="s">
        <v>108</v>
      </c>
      <c r="W112" s="114"/>
      <c r="X112" s="25" t="s">
        <v>107</v>
      </c>
      <c r="Y112" s="114"/>
      <c r="Z112" s="25" t="s">
        <v>106</v>
      </c>
      <c r="AA112" s="114"/>
      <c r="AB112" s="114"/>
      <c r="AC112" s="114"/>
      <c r="AD112" s="190"/>
      <c r="AE112" s="114"/>
      <c r="AF112" s="190"/>
      <c r="AG112" s="22"/>
      <c r="AH112" s="422"/>
      <c r="AI112" s="422"/>
      <c r="AJ112" s="21"/>
      <c r="AK112" s="9"/>
      <c r="AL112" s="350"/>
      <c r="AM112" s="353"/>
      <c r="AN112" s="336"/>
      <c r="AO112" s="350"/>
      <c r="AP112" s="353"/>
      <c r="AQ112" s="336"/>
      <c r="AR112" s="350"/>
      <c r="AS112" s="353"/>
      <c r="AT112" s="336"/>
      <c r="AU112" s="350"/>
      <c r="AV112" s="353"/>
      <c r="AW112" s="336"/>
      <c r="AX112" s="350"/>
      <c r="AY112" s="363"/>
      <c r="AZ112" s="336"/>
      <c r="BA112" s="417"/>
      <c r="BB112" s="411"/>
      <c r="BC112" s="411"/>
      <c r="BD112" s="414"/>
    </row>
    <row r="113" spans="2:64" ht="28.15" customHeight="1" thickBot="1" x14ac:dyDescent="0.25">
      <c r="B113" s="20"/>
      <c r="C113" s="341"/>
      <c r="D113" s="215"/>
      <c r="E113" s="214"/>
      <c r="F113" s="214"/>
      <c r="G113" s="213"/>
      <c r="H113" s="361"/>
      <c r="I113" s="394"/>
      <c r="J113" s="394"/>
      <c r="K113" s="394"/>
      <c r="L113" s="15" t="s">
        <v>105</v>
      </c>
      <c r="M113" s="16"/>
      <c r="N113" s="15" t="s">
        <v>104</v>
      </c>
      <c r="O113" s="16"/>
      <c r="P113" s="15" t="s">
        <v>103</v>
      </c>
      <c r="Q113" s="16"/>
      <c r="R113" s="15" t="s">
        <v>102</v>
      </c>
      <c r="S113" s="16"/>
      <c r="T113" s="15">
        <v>20</v>
      </c>
      <c r="U113" s="16"/>
      <c r="V113" s="15" t="s">
        <v>101</v>
      </c>
      <c r="W113" s="16"/>
      <c r="X113" s="15" t="s">
        <v>100</v>
      </c>
      <c r="Y113" s="16"/>
      <c r="Z113" s="15" t="s">
        <v>99</v>
      </c>
      <c r="AA113" s="16"/>
      <c r="AB113" s="114"/>
      <c r="AC113" s="114"/>
      <c r="AD113" s="187"/>
      <c r="AE113" s="16"/>
      <c r="AF113" s="186"/>
      <c r="AG113" s="11"/>
      <c r="AH113" s="423"/>
      <c r="AI113" s="423"/>
      <c r="AJ113" s="10"/>
      <c r="AK113" s="9"/>
      <c r="AL113" s="351"/>
      <c r="AM113" s="354"/>
      <c r="AN113" s="337"/>
      <c r="AO113" s="351"/>
      <c r="AP113" s="354"/>
      <c r="AQ113" s="337"/>
      <c r="AR113" s="351"/>
      <c r="AS113" s="354"/>
      <c r="AT113" s="337"/>
      <c r="AU113" s="351"/>
      <c r="AV113" s="354"/>
      <c r="AW113" s="337"/>
      <c r="AX113" s="351"/>
      <c r="AY113" s="364"/>
      <c r="AZ113" s="337"/>
      <c r="BA113" s="418"/>
      <c r="BB113" s="412"/>
      <c r="BC113" s="412"/>
      <c r="BD113" s="415"/>
    </row>
    <row r="114" spans="2:64" ht="85.9" customHeight="1" thickTop="1" thickBot="1" x14ac:dyDescent="0.35">
      <c r="B114" s="113" t="s">
        <v>173</v>
      </c>
      <c r="C114" s="103" t="s">
        <v>172</v>
      </c>
      <c r="D114" s="108" t="s">
        <v>171</v>
      </c>
      <c r="E114" s="211" t="s">
        <v>170</v>
      </c>
      <c r="F114" s="210"/>
      <c r="G114" s="209"/>
      <c r="H114" s="109" t="s">
        <v>169</v>
      </c>
      <c r="I114" s="108" t="s">
        <v>96</v>
      </c>
      <c r="J114" s="108" t="s">
        <v>168</v>
      </c>
      <c r="K114" s="108" t="s">
        <v>97</v>
      </c>
      <c r="L114" s="365" t="s">
        <v>167</v>
      </c>
      <c r="M114" s="366"/>
      <c r="N114" s="365" t="s">
        <v>166</v>
      </c>
      <c r="O114" s="366"/>
      <c r="P114" s="365" t="s">
        <v>166</v>
      </c>
      <c r="Q114" s="367"/>
      <c r="R114" s="365" t="s">
        <v>166</v>
      </c>
      <c r="S114" s="367"/>
      <c r="T114" s="365" t="s">
        <v>166</v>
      </c>
      <c r="U114" s="367"/>
      <c r="V114" s="365" t="s">
        <v>166</v>
      </c>
      <c r="W114" s="367"/>
      <c r="X114" s="365" t="s">
        <v>166</v>
      </c>
      <c r="Y114" s="367"/>
      <c r="Z114" s="365" t="s">
        <v>166</v>
      </c>
      <c r="AA114" s="367"/>
      <c r="AB114" s="311"/>
      <c r="AC114" s="311"/>
      <c r="AD114" s="368" t="s">
        <v>165</v>
      </c>
      <c r="AE114" s="367"/>
      <c r="AF114" s="109" t="s">
        <v>164</v>
      </c>
      <c r="AG114" s="109" t="s">
        <v>163</v>
      </c>
      <c r="AH114" s="108" t="s">
        <v>162</v>
      </c>
      <c r="AI114" s="108" t="s">
        <v>161</v>
      </c>
      <c r="AJ114" s="107" t="s">
        <v>160</v>
      </c>
      <c r="AK114" s="106"/>
      <c r="AL114" s="104" t="s">
        <v>159</v>
      </c>
      <c r="AM114" s="103" t="s">
        <v>158</v>
      </c>
      <c r="AN114" s="102" t="s">
        <v>157</v>
      </c>
      <c r="AO114" s="104" t="s">
        <v>156</v>
      </c>
      <c r="AP114" s="103" t="s">
        <v>155</v>
      </c>
      <c r="AQ114" s="102" t="s">
        <v>154</v>
      </c>
      <c r="AR114" s="104" t="s">
        <v>153</v>
      </c>
      <c r="AS114" s="103" t="s">
        <v>152</v>
      </c>
      <c r="AT114" s="105" t="s">
        <v>151</v>
      </c>
      <c r="AU114" s="104" t="s">
        <v>150</v>
      </c>
      <c r="AV114" s="103" t="s">
        <v>149</v>
      </c>
      <c r="AW114" s="102" t="s">
        <v>148</v>
      </c>
      <c r="AX114" s="104" t="s">
        <v>147</v>
      </c>
      <c r="AY114" s="103" t="s">
        <v>146</v>
      </c>
      <c r="AZ114" s="102" t="s">
        <v>145</v>
      </c>
      <c r="BA114" s="101" t="s">
        <v>144</v>
      </c>
      <c r="BB114" s="100" t="s">
        <v>143</v>
      </c>
      <c r="BC114" s="100" t="s">
        <v>142</v>
      </c>
      <c r="BD114" s="99" t="s">
        <v>141</v>
      </c>
    </row>
    <row r="115" spans="2:64" ht="48" thickBot="1" x14ac:dyDescent="0.3">
      <c r="B115" s="98" t="s">
        <v>239</v>
      </c>
      <c r="C115" s="97"/>
      <c r="D115" s="208">
        <v>258</v>
      </c>
      <c r="E115" s="425">
        <v>4048</v>
      </c>
      <c r="F115" s="426"/>
      <c r="G115" s="427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207"/>
      <c r="AB115" s="310"/>
      <c r="AC115" s="310"/>
      <c r="AD115" s="90" t="s">
        <v>138</v>
      </c>
      <c r="AE115" s="88"/>
      <c r="AF115" s="88"/>
      <c r="AG115" s="88"/>
      <c r="AH115" s="87"/>
      <c r="AI115" s="87"/>
      <c r="AJ115" s="203"/>
      <c r="AK115" s="86" t="s">
        <v>137</v>
      </c>
      <c r="AL115" s="85">
        <f t="shared" ref="AL115:BD115" si="14">SUM(AL117:AL128)</f>
        <v>30</v>
      </c>
      <c r="AM115" s="84">
        <f t="shared" si="14"/>
        <v>0</v>
      </c>
      <c r="AN115" s="83">
        <f t="shared" si="14"/>
        <v>0</v>
      </c>
      <c r="AO115" s="85">
        <f t="shared" si="14"/>
        <v>0</v>
      </c>
      <c r="AP115" s="84">
        <f t="shared" si="14"/>
        <v>0</v>
      </c>
      <c r="AQ115" s="83">
        <f t="shared" si="14"/>
        <v>0</v>
      </c>
      <c r="AR115" s="85">
        <f t="shared" si="14"/>
        <v>0</v>
      </c>
      <c r="AS115" s="84">
        <f t="shared" si="14"/>
        <v>0</v>
      </c>
      <c r="AT115" s="83">
        <f t="shared" si="14"/>
        <v>0</v>
      </c>
      <c r="AU115" s="85">
        <f t="shared" si="14"/>
        <v>7</v>
      </c>
      <c r="AV115" s="84">
        <f t="shared" si="14"/>
        <v>0</v>
      </c>
      <c r="AW115" s="83">
        <f t="shared" si="14"/>
        <v>0</v>
      </c>
      <c r="AX115" s="85">
        <f t="shared" si="14"/>
        <v>9</v>
      </c>
      <c r="AY115" s="84">
        <f t="shared" si="14"/>
        <v>1</v>
      </c>
      <c r="AZ115" s="83">
        <f t="shared" si="14"/>
        <v>0</v>
      </c>
      <c r="BA115" s="82">
        <f t="shared" si="14"/>
        <v>0</v>
      </c>
      <c r="BB115" s="81">
        <f t="shared" si="14"/>
        <v>0</v>
      </c>
      <c r="BC115" s="81">
        <f t="shared" si="14"/>
        <v>0</v>
      </c>
      <c r="BD115" s="80">
        <f t="shared" si="14"/>
        <v>0</v>
      </c>
      <c r="BE115" s="79" t="s">
        <v>136</v>
      </c>
      <c r="BH115" s="5">
        <f>SUM(AL115:AN115)/$BG$5</f>
        <v>30</v>
      </c>
      <c r="BI115" s="5">
        <f>SUM(AO115:AQ115,BA115)/$BG$5</f>
        <v>0</v>
      </c>
      <c r="BJ115" s="5">
        <f>SUM(AR115:AT115,BB115)/$BG$5</f>
        <v>0</v>
      </c>
      <c r="BK115" s="5">
        <f>SUM(AU115:AW115,BC115)/$BG$5</f>
        <v>7</v>
      </c>
      <c r="BL115" s="5">
        <f>SUM(AX115:AZ115,BD115)/$BG$5</f>
        <v>10</v>
      </c>
    </row>
    <row r="116" spans="2:64" ht="37.5" thickBot="1" x14ac:dyDescent="0.3">
      <c r="B116" s="78"/>
      <c r="C116" s="77"/>
      <c r="D116" s="206"/>
      <c r="E116" s="205"/>
      <c r="F116" s="205"/>
      <c r="G116" s="204"/>
      <c r="H116" s="73"/>
      <c r="I116" s="70"/>
      <c r="J116" s="70"/>
      <c r="K116" s="72"/>
      <c r="L116" s="70"/>
      <c r="M116" s="69"/>
      <c r="N116" s="70"/>
      <c r="O116" s="69"/>
      <c r="P116" s="70"/>
      <c r="Q116" s="69"/>
      <c r="R116" s="70"/>
      <c r="S116" s="69"/>
      <c r="T116" s="70"/>
      <c r="U116" s="69"/>
      <c r="V116" s="70"/>
      <c r="W116" s="69"/>
      <c r="X116" s="70"/>
      <c r="Y116" s="69"/>
      <c r="Z116" s="70"/>
      <c r="AA116" s="69"/>
      <c r="AB116" s="69"/>
      <c r="AC116" s="69"/>
      <c r="AD116" s="71"/>
      <c r="AE116" s="69"/>
      <c r="AF116" s="69"/>
      <c r="AG116" s="69"/>
      <c r="AH116" s="68"/>
      <c r="AI116" s="68"/>
      <c r="AJ116" s="203"/>
      <c r="AK116" s="66" t="s">
        <v>135</v>
      </c>
      <c r="AL116" s="65">
        <f t="shared" ref="AL116:BD116" si="15">AL115/3</f>
        <v>10</v>
      </c>
      <c r="AM116" s="64">
        <f t="shared" si="15"/>
        <v>0</v>
      </c>
      <c r="AN116" s="63">
        <f t="shared" si="15"/>
        <v>0</v>
      </c>
      <c r="AO116" s="65">
        <f t="shared" si="15"/>
        <v>0</v>
      </c>
      <c r="AP116" s="64">
        <f t="shared" si="15"/>
        <v>0</v>
      </c>
      <c r="AQ116" s="63">
        <f t="shared" si="15"/>
        <v>0</v>
      </c>
      <c r="AR116" s="65">
        <f t="shared" si="15"/>
        <v>0</v>
      </c>
      <c r="AS116" s="64">
        <f t="shared" si="15"/>
        <v>0</v>
      </c>
      <c r="AT116" s="63">
        <f t="shared" si="15"/>
        <v>0</v>
      </c>
      <c r="AU116" s="65">
        <f t="shared" si="15"/>
        <v>2.3333333333333335</v>
      </c>
      <c r="AV116" s="64">
        <f t="shared" si="15"/>
        <v>0</v>
      </c>
      <c r="AW116" s="63">
        <f t="shared" si="15"/>
        <v>0</v>
      </c>
      <c r="AX116" s="65">
        <f t="shared" si="15"/>
        <v>3</v>
      </c>
      <c r="AY116" s="64">
        <f t="shared" si="15"/>
        <v>0.33333333333333331</v>
      </c>
      <c r="AZ116" s="63">
        <f t="shared" si="15"/>
        <v>0</v>
      </c>
      <c r="BA116" s="62">
        <f t="shared" si="15"/>
        <v>0</v>
      </c>
      <c r="BB116" s="61">
        <f t="shared" si="15"/>
        <v>0</v>
      </c>
      <c r="BC116" s="61">
        <f t="shared" si="15"/>
        <v>0</v>
      </c>
      <c r="BD116" s="60">
        <f t="shared" si="15"/>
        <v>0</v>
      </c>
      <c r="BE116" s="59" t="s">
        <v>134</v>
      </c>
    </row>
    <row r="117" spans="2:64" ht="28.15" customHeight="1" x14ac:dyDescent="0.2">
      <c r="B117" s="30"/>
      <c r="C117" s="338">
        <v>1</v>
      </c>
      <c r="D117" s="212"/>
      <c r="E117" s="223"/>
      <c r="F117" s="223"/>
      <c r="G117" s="222"/>
      <c r="H117" s="358" t="s">
        <v>133</v>
      </c>
      <c r="I117" s="390">
        <v>108</v>
      </c>
      <c r="J117" s="390">
        <v>27</v>
      </c>
      <c r="K117" s="390">
        <v>6</v>
      </c>
      <c r="L117" s="42" t="s">
        <v>131</v>
      </c>
      <c r="M117" s="43" t="s">
        <v>132</v>
      </c>
      <c r="N117" s="42" t="s">
        <v>129</v>
      </c>
      <c r="O117" s="43" t="s">
        <v>1267</v>
      </c>
      <c r="P117" s="42" t="s">
        <v>128</v>
      </c>
      <c r="Q117" s="43" t="s">
        <v>179</v>
      </c>
      <c r="R117" s="42" t="s">
        <v>127</v>
      </c>
      <c r="S117" s="43" t="s">
        <v>357</v>
      </c>
      <c r="T117" s="42" t="s">
        <v>126</v>
      </c>
      <c r="U117" s="43" t="s">
        <v>467</v>
      </c>
      <c r="V117" s="42" t="s">
        <v>125</v>
      </c>
      <c r="W117" s="43" t="s">
        <v>496</v>
      </c>
      <c r="X117" s="42" t="s">
        <v>124</v>
      </c>
      <c r="Y117" s="43"/>
      <c r="Z117" s="42" t="s">
        <v>123</v>
      </c>
      <c r="AA117" s="43"/>
      <c r="AB117" s="43"/>
      <c r="AC117" s="43"/>
      <c r="AD117" s="196"/>
      <c r="AE117" s="43"/>
      <c r="AF117" s="196" t="s">
        <v>1442</v>
      </c>
      <c r="AG117" s="58"/>
      <c r="AH117" s="421"/>
      <c r="AI117" s="421"/>
      <c r="AJ117" s="38"/>
      <c r="AK117" s="9"/>
      <c r="AL117" s="349">
        <f>SUMPRODUCT(LEN($M117:$AA120)-LEN(SUBSTITUTE($M117:$AA120,"A", "")))</f>
        <v>30</v>
      </c>
      <c r="AM117" s="352">
        <f>SUMPRODUCT(LEN($AF117:$AF120)-LEN(SUBSTITUTE($AF117:$AF120,"A", "")))</f>
        <v>0</v>
      </c>
      <c r="AN117" s="335">
        <f>SUMPRODUCT(LEN($AE117:$AE120)-LEN(SUBSTITUTE($AE117:$AE120,"A", "")))</f>
        <v>0</v>
      </c>
      <c r="AO117" s="349">
        <f>SUMPRODUCT(LEN($M117:$AA120)-LEN(SUBSTITUTE($M117:$AA120,"S", "")))</f>
        <v>0</v>
      </c>
      <c r="AP117" s="352">
        <f>SUMPRODUCT(LEN($AF117:$AF120)-LEN(SUBSTITUTE($AF117:$AF120,"S", "")))</f>
        <v>0</v>
      </c>
      <c r="AQ117" s="335">
        <f>SUMPRODUCT(LEN($AE117:$AE120)-LEN(SUBSTITUTE($AE117:$AE120,"S", "")))</f>
        <v>0</v>
      </c>
      <c r="AR117" s="349">
        <f>SUMPRODUCT(LEN($M117:$AA120)-LEN(SUBSTITUTE($M117:$AA120,"F", "")))</f>
        <v>0</v>
      </c>
      <c r="AS117" s="352">
        <f>SUMPRODUCT(LEN($AF117:$AF120)-LEN(SUBSTITUTE($AF117:$AF120,"F", "")))</f>
        <v>0</v>
      </c>
      <c r="AT117" s="335">
        <f>SUMPRODUCT(LEN($AE117:$AE120)-LEN(SUBSTITUTE($AE117:$AE120,"F", "")))</f>
        <v>0</v>
      </c>
      <c r="AU117" s="349">
        <f>SUMPRODUCT(LEN($M117:$AA120)-LEN(SUBSTITUTE($M117:$AA120,"G", "")))</f>
        <v>7</v>
      </c>
      <c r="AV117" s="352">
        <f>SUMPRODUCT(LEN($AF117:$AF120)-LEN(SUBSTITUTE($AF117:$AF120,"G", "")))</f>
        <v>0</v>
      </c>
      <c r="AW117" s="335">
        <f>SUMPRODUCT(LEN($AE117:$AE120)-LEN(SUBSTITUTE($AE117:$AE120,"G", "")))</f>
        <v>0</v>
      </c>
      <c r="AX117" s="349">
        <f>SUMPRODUCT(LEN($L117:$AA120)-LEN(SUBSTITUTE($L117:$AA120,"M", "")))</f>
        <v>9</v>
      </c>
      <c r="AY117" s="362">
        <f>SUMPRODUCT(LEN($AF117:$AF120)-LEN(SUBSTITUTE($AF117:$AF120,"M", "")))</f>
        <v>1</v>
      </c>
      <c r="AZ117" s="335">
        <f>SUMPRODUCT(LEN($AE117:$AE120)-LEN(SUBSTITUTE($AE117:$AE120,"M", "")))</f>
        <v>0</v>
      </c>
      <c r="BA117" s="416">
        <f>SUMPRODUCT(LEN($AG117:$AG120)-LEN(SUBSTITUTE($AG117:$AG120,"S", "")))</f>
        <v>0</v>
      </c>
      <c r="BB117" s="410">
        <f>SUMPRODUCT(LEN($AG117:$AG120)-LEN(SUBSTITUTE($AG117:$AG120,"F", "")))</f>
        <v>0</v>
      </c>
      <c r="BC117" s="410">
        <f>SUMPRODUCT(LEN($AG117:$AG120)-LEN(SUBSTITUTE($AG117:$AG120,"G", "")))</f>
        <v>0</v>
      </c>
      <c r="BD117" s="413">
        <f>SUMPRODUCT(LEN($AG117:$AG120)-LEN(SUBSTITUTE($AG117:$AG120,"M", "")))</f>
        <v>0</v>
      </c>
    </row>
    <row r="118" spans="2:64" ht="28.15" customHeight="1" thickBot="1" x14ac:dyDescent="0.25">
      <c r="B118" s="30"/>
      <c r="C118" s="339"/>
      <c r="D118" s="221"/>
      <c r="E118" s="220"/>
      <c r="F118" s="220"/>
      <c r="G118" s="219"/>
      <c r="H118" s="359"/>
      <c r="I118" s="391"/>
      <c r="J118" s="391"/>
      <c r="K118" s="391"/>
      <c r="L118" s="33" t="s">
        <v>122</v>
      </c>
      <c r="M118" s="55" t="s">
        <v>132</v>
      </c>
      <c r="N118" s="33" t="s">
        <v>121</v>
      </c>
      <c r="O118" s="55" t="s">
        <v>357</v>
      </c>
      <c r="P118" s="33" t="s">
        <v>120</v>
      </c>
      <c r="Q118" s="55" t="s">
        <v>1329</v>
      </c>
      <c r="R118" s="33" t="s">
        <v>119</v>
      </c>
      <c r="S118" s="55" t="s">
        <v>1442</v>
      </c>
      <c r="T118" s="33" t="s">
        <v>118</v>
      </c>
      <c r="U118" s="55" t="s">
        <v>493</v>
      </c>
      <c r="V118" s="33" t="s">
        <v>117</v>
      </c>
      <c r="W118" s="55"/>
      <c r="X118" s="33" t="s">
        <v>116</v>
      </c>
      <c r="Y118" s="55"/>
      <c r="Z118" s="33" t="s">
        <v>115</v>
      </c>
      <c r="AA118" s="55"/>
      <c r="AB118" s="55"/>
      <c r="AC118" s="55"/>
      <c r="AD118" s="193"/>
      <c r="AE118" s="55"/>
      <c r="AF118" s="193"/>
      <c r="AG118" s="57"/>
      <c r="AH118" s="422"/>
      <c r="AI118" s="422"/>
      <c r="AJ118" s="21"/>
      <c r="AK118" s="9"/>
      <c r="AL118" s="350"/>
      <c r="AM118" s="353"/>
      <c r="AN118" s="336"/>
      <c r="AO118" s="350"/>
      <c r="AP118" s="353"/>
      <c r="AQ118" s="336"/>
      <c r="AR118" s="350"/>
      <c r="AS118" s="353"/>
      <c r="AT118" s="336"/>
      <c r="AU118" s="350"/>
      <c r="AV118" s="353"/>
      <c r="AW118" s="336"/>
      <c r="AX118" s="350"/>
      <c r="AY118" s="363"/>
      <c r="AZ118" s="336"/>
      <c r="BA118" s="417"/>
      <c r="BB118" s="411"/>
      <c r="BC118" s="411"/>
      <c r="BD118" s="414"/>
    </row>
    <row r="119" spans="2:64" ht="28.15" customHeight="1" x14ac:dyDescent="0.2">
      <c r="B119" s="30"/>
      <c r="C119" s="340"/>
      <c r="D119" s="218"/>
      <c r="E119" s="217"/>
      <c r="F119" s="217"/>
      <c r="G119" s="216"/>
      <c r="H119" s="360">
        <v>260</v>
      </c>
      <c r="I119" s="392"/>
      <c r="J119" s="392"/>
      <c r="K119" s="392"/>
      <c r="L119" s="25" t="s">
        <v>114</v>
      </c>
      <c r="M119" s="114" t="s">
        <v>179</v>
      </c>
      <c r="N119" s="25" t="s">
        <v>112</v>
      </c>
      <c r="O119" s="114" t="s">
        <v>1329</v>
      </c>
      <c r="P119" s="25" t="s">
        <v>111</v>
      </c>
      <c r="Q119" s="114" t="s">
        <v>132</v>
      </c>
      <c r="R119" s="25" t="s">
        <v>110</v>
      </c>
      <c r="S119" s="114" t="s">
        <v>1328</v>
      </c>
      <c r="T119" s="25" t="s">
        <v>109</v>
      </c>
      <c r="U119" s="114" t="s">
        <v>496</v>
      </c>
      <c r="V119" s="25" t="s">
        <v>108</v>
      </c>
      <c r="W119" s="114"/>
      <c r="X119" s="25" t="s">
        <v>107</v>
      </c>
      <c r="Y119" s="114"/>
      <c r="Z119" s="25" t="s">
        <v>106</v>
      </c>
      <c r="AA119" s="114"/>
      <c r="AB119" s="114"/>
      <c r="AC119" s="114"/>
      <c r="AD119" s="190"/>
      <c r="AE119" s="114"/>
      <c r="AF119" s="190"/>
      <c r="AG119" s="57"/>
      <c r="AH119" s="422"/>
      <c r="AI119" s="422"/>
      <c r="AJ119" s="21"/>
      <c r="AK119" s="9"/>
      <c r="AL119" s="350"/>
      <c r="AM119" s="353"/>
      <c r="AN119" s="336"/>
      <c r="AO119" s="350"/>
      <c r="AP119" s="353"/>
      <c r="AQ119" s="336"/>
      <c r="AR119" s="350"/>
      <c r="AS119" s="353"/>
      <c r="AT119" s="336"/>
      <c r="AU119" s="350"/>
      <c r="AV119" s="353"/>
      <c r="AW119" s="336"/>
      <c r="AX119" s="350"/>
      <c r="AY119" s="363"/>
      <c r="AZ119" s="336"/>
      <c r="BA119" s="417"/>
      <c r="BB119" s="411"/>
      <c r="BC119" s="411"/>
      <c r="BD119" s="414"/>
    </row>
    <row r="120" spans="2:64" ht="28.15" customHeight="1" thickBot="1" x14ac:dyDescent="0.25">
      <c r="B120" s="30"/>
      <c r="C120" s="355"/>
      <c r="D120" s="246"/>
      <c r="E120" s="254"/>
      <c r="F120" s="254"/>
      <c r="G120" s="253"/>
      <c r="H120" s="361"/>
      <c r="I120" s="393"/>
      <c r="J120" s="393"/>
      <c r="K120" s="393"/>
      <c r="L120" s="50" t="s">
        <v>105</v>
      </c>
      <c r="M120" s="51" t="s">
        <v>1619</v>
      </c>
      <c r="N120" s="50" t="s">
        <v>104</v>
      </c>
      <c r="O120" s="51" t="s">
        <v>1288</v>
      </c>
      <c r="P120" s="50" t="s">
        <v>103</v>
      </c>
      <c r="Q120" s="51" t="s">
        <v>1575</v>
      </c>
      <c r="R120" s="50" t="s">
        <v>102</v>
      </c>
      <c r="S120" s="51" t="s">
        <v>509</v>
      </c>
      <c r="T120" s="50">
        <v>20</v>
      </c>
      <c r="U120" s="51" t="s">
        <v>467</v>
      </c>
      <c r="V120" s="50" t="s">
        <v>101</v>
      </c>
      <c r="W120" s="51"/>
      <c r="X120" s="50" t="s">
        <v>100</v>
      </c>
      <c r="Y120" s="51"/>
      <c r="Z120" s="50" t="s">
        <v>99</v>
      </c>
      <c r="AA120" s="51"/>
      <c r="AB120" s="51"/>
      <c r="AC120" s="51"/>
      <c r="AD120" s="187"/>
      <c r="AE120" s="51"/>
      <c r="AF120" s="187"/>
      <c r="AG120" s="56"/>
      <c r="AH120" s="424"/>
      <c r="AI120" s="424"/>
      <c r="AJ120" s="47"/>
      <c r="AK120" s="9"/>
      <c r="AL120" s="351"/>
      <c r="AM120" s="354"/>
      <c r="AN120" s="337"/>
      <c r="AO120" s="351"/>
      <c r="AP120" s="354"/>
      <c r="AQ120" s="337"/>
      <c r="AR120" s="351"/>
      <c r="AS120" s="354"/>
      <c r="AT120" s="337"/>
      <c r="AU120" s="351"/>
      <c r="AV120" s="354"/>
      <c r="AW120" s="337"/>
      <c r="AX120" s="351"/>
      <c r="AY120" s="364"/>
      <c r="AZ120" s="337"/>
      <c r="BA120" s="418"/>
      <c r="BB120" s="412"/>
      <c r="BC120" s="412"/>
      <c r="BD120" s="415"/>
    </row>
    <row r="121" spans="2:64" ht="28.15" customHeight="1" x14ac:dyDescent="0.2">
      <c r="B121" s="30"/>
      <c r="C121" s="338">
        <v>2</v>
      </c>
      <c r="D121" s="212"/>
      <c r="E121" s="223"/>
      <c r="F121" s="223"/>
      <c r="G121" s="222"/>
      <c r="H121" s="358"/>
      <c r="I121" s="390"/>
      <c r="J121" s="390"/>
      <c r="K121" s="390"/>
      <c r="L121" s="42" t="s">
        <v>131</v>
      </c>
      <c r="M121" s="43"/>
      <c r="N121" s="42" t="s">
        <v>129</v>
      </c>
      <c r="O121" s="43"/>
      <c r="P121" s="42" t="s">
        <v>128</v>
      </c>
      <c r="Q121" s="43"/>
      <c r="R121" s="42" t="s">
        <v>127</v>
      </c>
      <c r="S121" s="43"/>
      <c r="T121" s="42" t="s">
        <v>126</v>
      </c>
      <c r="U121" s="43"/>
      <c r="V121" s="42" t="s">
        <v>125</v>
      </c>
      <c r="W121" s="43"/>
      <c r="X121" s="42" t="s">
        <v>124</v>
      </c>
      <c r="Y121" s="43"/>
      <c r="Z121" s="42" t="s">
        <v>123</v>
      </c>
      <c r="AA121" s="43"/>
      <c r="AB121" s="43"/>
      <c r="AC121" s="43"/>
      <c r="AD121" s="196"/>
      <c r="AE121" s="43"/>
      <c r="AF121" s="196"/>
      <c r="AG121" s="39"/>
      <c r="AH121" s="421"/>
      <c r="AI121" s="421"/>
      <c r="AJ121" s="38"/>
      <c r="AK121" s="9"/>
      <c r="AL121" s="349">
        <f>SUMPRODUCT(LEN($M121:$AA124)-LEN(SUBSTITUTE($M121:$AA124,"A", "")))</f>
        <v>0</v>
      </c>
      <c r="AM121" s="352">
        <f>SUMPRODUCT(LEN($AF121:$AF124)-LEN(SUBSTITUTE($AF121:$AF124,"A", "")))</f>
        <v>0</v>
      </c>
      <c r="AN121" s="335">
        <f>SUMPRODUCT(LEN($AE121:$AE124)-LEN(SUBSTITUTE($AE121:$AE124,"A", "")))</f>
        <v>0</v>
      </c>
      <c r="AO121" s="349">
        <f>SUMPRODUCT(LEN($M121:$AA124)-LEN(SUBSTITUTE($M121:$AA124,"S", "")))</f>
        <v>0</v>
      </c>
      <c r="AP121" s="352">
        <f>SUMPRODUCT(LEN($AF121:$AF124)-LEN(SUBSTITUTE($AF121:$AF124,"S", "")))</f>
        <v>0</v>
      </c>
      <c r="AQ121" s="335">
        <f>SUMPRODUCT(LEN($AE121:$AE124)-LEN(SUBSTITUTE($AE121:$AE124,"S", "")))</f>
        <v>0</v>
      </c>
      <c r="AR121" s="349">
        <f>SUMPRODUCT(LEN($M121:$AA124)-LEN(SUBSTITUTE($M121:$AA124,"F", "")))</f>
        <v>0</v>
      </c>
      <c r="AS121" s="352">
        <f>SUMPRODUCT(LEN($AF121:$AF124)-LEN(SUBSTITUTE($AF121:$AF124,"F", "")))</f>
        <v>0</v>
      </c>
      <c r="AT121" s="335">
        <f>SUMPRODUCT(LEN($AE121:$AE124)-LEN(SUBSTITUTE($AE121:$AE124,"F", "")))</f>
        <v>0</v>
      </c>
      <c r="AU121" s="349">
        <f>SUMPRODUCT(LEN($M121:$AA124)-LEN(SUBSTITUTE($M121:$AA124,"G", "")))</f>
        <v>0</v>
      </c>
      <c r="AV121" s="352">
        <f>SUMPRODUCT(LEN($AF121:$AF124)-LEN(SUBSTITUTE($AF121:$AF124,"G", "")))</f>
        <v>0</v>
      </c>
      <c r="AW121" s="335">
        <f>SUMPRODUCT(LEN($AE121:$AE124)-LEN(SUBSTITUTE($AE121:$AE124,"G", "")))</f>
        <v>0</v>
      </c>
      <c r="AX121" s="349">
        <f>SUMPRODUCT(LEN($L121:$AA124)-LEN(SUBSTITUTE($L121:$AA124,"M", "")))</f>
        <v>0</v>
      </c>
      <c r="AY121" s="362">
        <f>SUMPRODUCT(LEN($AF121:$AF124)-LEN(SUBSTITUTE($AF121:$AF124,"M", "")))</f>
        <v>0</v>
      </c>
      <c r="AZ121" s="335">
        <f>SUMPRODUCT(LEN($AE121:$AE124)-LEN(SUBSTITUTE($AE121:$AE124,"M", "")))</f>
        <v>0</v>
      </c>
      <c r="BA121" s="416">
        <f>SUMPRODUCT(LEN($AG121:$AG124)-LEN(SUBSTITUTE($AG121:$AG124,"S", "")))</f>
        <v>0</v>
      </c>
      <c r="BB121" s="410">
        <f>SUMPRODUCT(LEN($AG121:$AG124)-LEN(SUBSTITUTE($AG121:$AG124,"F", "")))</f>
        <v>0</v>
      </c>
      <c r="BC121" s="410">
        <f>SUMPRODUCT(LEN($AG121:$AG124)-LEN(SUBSTITUTE($AG121:$AG124,"G", "")))</f>
        <v>0</v>
      </c>
      <c r="BD121" s="413">
        <f>SUMPRODUCT(LEN($AG121:$AG124)-LEN(SUBSTITUTE($AG121:$AG124,"M", "")))</f>
        <v>0</v>
      </c>
    </row>
    <row r="122" spans="2:64" ht="28.15" customHeight="1" thickBot="1" x14ac:dyDescent="0.25">
      <c r="B122" s="30"/>
      <c r="C122" s="339"/>
      <c r="D122" s="221"/>
      <c r="E122" s="220"/>
      <c r="F122" s="220"/>
      <c r="G122" s="219"/>
      <c r="H122" s="359"/>
      <c r="I122" s="391"/>
      <c r="J122" s="391"/>
      <c r="K122" s="391"/>
      <c r="L122" s="33" t="s">
        <v>122</v>
      </c>
      <c r="M122" s="55"/>
      <c r="N122" s="33" t="s">
        <v>121</v>
      </c>
      <c r="O122" s="55"/>
      <c r="P122" s="33" t="s">
        <v>120</v>
      </c>
      <c r="Q122" s="55"/>
      <c r="R122" s="33" t="s">
        <v>119</v>
      </c>
      <c r="S122" s="55"/>
      <c r="T122" s="33" t="s">
        <v>118</v>
      </c>
      <c r="U122" s="55"/>
      <c r="V122" s="33" t="s">
        <v>117</v>
      </c>
      <c r="W122" s="55"/>
      <c r="X122" s="33" t="s">
        <v>116</v>
      </c>
      <c r="Y122" s="55"/>
      <c r="Z122" s="33" t="s">
        <v>115</v>
      </c>
      <c r="AA122" s="55"/>
      <c r="AB122" s="55"/>
      <c r="AC122" s="55"/>
      <c r="AD122" s="193"/>
      <c r="AE122" s="55"/>
      <c r="AF122" s="193"/>
      <c r="AG122" s="22"/>
      <c r="AH122" s="422"/>
      <c r="AI122" s="422"/>
      <c r="AJ122" s="21"/>
      <c r="AK122" s="9"/>
      <c r="AL122" s="350"/>
      <c r="AM122" s="353"/>
      <c r="AN122" s="336"/>
      <c r="AO122" s="350"/>
      <c r="AP122" s="353"/>
      <c r="AQ122" s="336"/>
      <c r="AR122" s="350"/>
      <c r="AS122" s="353"/>
      <c r="AT122" s="336"/>
      <c r="AU122" s="350"/>
      <c r="AV122" s="353"/>
      <c r="AW122" s="336"/>
      <c r="AX122" s="350"/>
      <c r="AY122" s="363"/>
      <c r="AZ122" s="336"/>
      <c r="BA122" s="417"/>
      <c r="BB122" s="411"/>
      <c r="BC122" s="411"/>
      <c r="BD122" s="414"/>
    </row>
    <row r="123" spans="2:64" ht="28.15" customHeight="1" x14ac:dyDescent="0.2">
      <c r="B123" s="30"/>
      <c r="C123" s="340"/>
      <c r="D123" s="218"/>
      <c r="E123" s="217"/>
      <c r="F123" s="217"/>
      <c r="G123" s="216"/>
      <c r="H123" s="360"/>
      <c r="I123" s="392"/>
      <c r="J123" s="392"/>
      <c r="K123" s="392"/>
      <c r="L123" s="25" t="s">
        <v>114</v>
      </c>
      <c r="M123" s="114"/>
      <c r="N123" s="25" t="s">
        <v>112</v>
      </c>
      <c r="O123" s="114"/>
      <c r="P123" s="25" t="s">
        <v>111</v>
      </c>
      <c r="Q123" s="114"/>
      <c r="R123" s="25" t="s">
        <v>110</v>
      </c>
      <c r="S123" s="114"/>
      <c r="T123" s="25" t="s">
        <v>109</v>
      </c>
      <c r="U123" s="114"/>
      <c r="V123" s="25" t="s">
        <v>108</v>
      </c>
      <c r="W123" s="114"/>
      <c r="X123" s="25" t="s">
        <v>107</v>
      </c>
      <c r="Y123" s="114"/>
      <c r="Z123" s="25" t="s">
        <v>106</v>
      </c>
      <c r="AA123" s="114"/>
      <c r="AB123" s="114"/>
      <c r="AC123" s="114"/>
      <c r="AD123" s="190"/>
      <c r="AE123" s="114"/>
      <c r="AF123" s="190"/>
      <c r="AG123" s="22"/>
      <c r="AH123" s="422"/>
      <c r="AI123" s="422"/>
      <c r="AJ123" s="21"/>
      <c r="AK123" s="9"/>
      <c r="AL123" s="350"/>
      <c r="AM123" s="353"/>
      <c r="AN123" s="336"/>
      <c r="AO123" s="350"/>
      <c r="AP123" s="353"/>
      <c r="AQ123" s="336"/>
      <c r="AR123" s="350"/>
      <c r="AS123" s="353"/>
      <c r="AT123" s="336"/>
      <c r="AU123" s="350"/>
      <c r="AV123" s="353"/>
      <c r="AW123" s="336"/>
      <c r="AX123" s="350"/>
      <c r="AY123" s="363"/>
      <c r="AZ123" s="336"/>
      <c r="BA123" s="417"/>
      <c r="BB123" s="411"/>
      <c r="BC123" s="411"/>
      <c r="BD123" s="414"/>
    </row>
    <row r="124" spans="2:64" ht="28.15" customHeight="1" thickBot="1" x14ac:dyDescent="0.25">
      <c r="B124" s="30"/>
      <c r="C124" s="355"/>
      <c r="D124" s="246"/>
      <c r="E124" s="254"/>
      <c r="F124" s="254"/>
      <c r="G124" s="253"/>
      <c r="H124" s="361"/>
      <c r="I124" s="393"/>
      <c r="J124" s="393"/>
      <c r="K124" s="393"/>
      <c r="L124" s="50" t="s">
        <v>105</v>
      </c>
      <c r="M124" s="51"/>
      <c r="N124" s="50" t="s">
        <v>104</v>
      </c>
      <c r="O124" s="51"/>
      <c r="P124" s="50" t="s">
        <v>103</v>
      </c>
      <c r="Q124" s="51"/>
      <c r="R124" s="50" t="s">
        <v>102</v>
      </c>
      <c r="S124" s="51"/>
      <c r="T124" s="50">
        <v>20</v>
      </c>
      <c r="U124" s="51"/>
      <c r="V124" s="50" t="s">
        <v>101</v>
      </c>
      <c r="W124" s="51"/>
      <c r="X124" s="50" t="s">
        <v>100</v>
      </c>
      <c r="Y124" s="51"/>
      <c r="Z124" s="50" t="s">
        <v>99</v>
      </c>
      <c r="AA124" s="51"/>
      <c r="AB124" s="51"/>
      <c r="AC124" s="51"/>
      <c r="AD124" s="187"/>
      <c r="AE124" s="51"/>
      <c r="AF124" s="187"/>
      <c r="AG124" s="48"/>
      <c r="AH124" s="424"/>
      <c r="AI124" s="424"/>
      <c r="AJ124" s="47"/>
      <c r="AK124" s="9"/>
      <c r="AL124" s="351"/>
      <c r="AM124" s="354"/>
      <c r="AN124" s="337"/>
      <c r="AO124" s="351"/>
      <c r="AP124" s="354"/>
      <c r="AQ124" s="337"/>
      <c r="AR124" s="351"/>
      <c r="AS124" s="354"/>
      <c r="AT124" s="337"/>
      <c r="AU124" s="351"/>
      <c r="AV124" s="354"/>
      <c r="AW124" s="337"/>
      <c r="AX124" s="351"/>
      <c r="AY124" s="364"/>
      <c r="AZ124" s="337"/>
      <c r="BA124" s="418"/>
      <c r="BB124" s="412"/>
      <c r="BC124" s="412"/>
      <c r="BD124" s="415"/>
    </row>
    <row r="125" spans="2:64" ht="28.15" customHeight="1" x14ac:dyDescent="0.2">
      <c r="B125" s="30"/>
      <c r="C125" s="338">
        <v>3</v>
      </c>
      <c r="D125" s="212"/>
      <c r="E125" s="223"/>
      <c r="F125" s="223"/>
      <c r="G125" s="222"/>
      <c r="H125" s="358"/>
      <c r="I125" s="390"/>
      <c r="J125" s="390"/>
      <c r="K125" s="390"/>
      <c r="L125" s="42" t="s">
        <v>131</v>
      </c>
      <c r="M125" s="43"/>
      <c r="N125" s="42" t="s">
        <v>129</v>
      </c>
      <c r="O125" s="43"/>
      <c r="P125" s="42" t="s">
        <v>128</v>
      </c>
      <c r="Q125" s="43"/>
      <c r="R125" s="42" t="s">
        <v>127</v>
      </c>
      <c r="S125" s="43"/>
      <c r="T125" s="42" t="s">
        <v>126</v>
      </c>
      <c r="U125" s="43"/>
      <c r="V125" s="42" t="s">
        <v>125</v>
      </c>
      <c r="W125" s="43"/>
      <c r="X125" s="42" t="s">
        <v>124</v>
      </c>
      <c r="Y125" s="43"/>
      <c r="Z125" s="42" t="s">
        <v>123</v>
      </c>
      <c r="AA125" s="43"/>
      <c r="AB125" s="43"/>
      <c r="AC125" s="43"/>
      <c r="AD125" s="196"/>
      <c r="AE125" s="43"/>
      <c r="AF125" s="196"/>
      <c r="AG125" s="39"/>
      <c r="AH125" s="421"/>
      <c r="AI125" s="421"/>
      <c r="AJ125" s="38"/>
      <c r="AK125" s="9"/>
      <c r="AL125" s="349">
        <f>SUMPRODUCT(LEN($M125:$AA128)-LEN(SUBSTITUTE($M125:$AA128,"A", "")))</f>
        <v>0</v>
      </c>
      <c r="AM125" s="352">
        <f>SUMPRODUCT(LEN($AF125:$AF128)-LEN(SUBSTITUTE($AF125:$AF128,"A", "")))</f>
        <v>0</v>
      </c>
      <c r="AN125" s="335">
        <f>SUMPRODUCT(LEN($AE125:$AE128)-LEN(SUBSTITUTE($AE125:$AE128,"A", "")))</f>
        <v>0</v>
      </c>
      <c r="AO125" s="349">
        <f>SUMPRODUCT(LEN($M125:$AA128)-LEN(SUBSTITUTE($M125:$AA128,"S", "")))</f>
        <v>0</v>
      </c>
      <c r="AP125" s="352">
        <f>SUMPRODUCT(LEN($AF125:$AF128)-LEN(SUBSTITUTE($AF125:$AF128,"S", "")))</f>
        <v>0</v>
      </c>
      <c r="AQ125" s="335">
        <f>SUMPRODUCT(LEN($AE125:$AE128)-LEN(SUBSTITUTE($AE125:$AE128,"S", "")))</f>
        <v>0</v>
      </c>
      <c r="AR125" s="349">
        <f>SUMPRODUCT(LEN($M125:$AA128)-LEN(SUBSTITUTE($M125:$AA128,"F", "")))</f>
        <v>0</v>
      </c>
      <c r="AS125" s="352">
        <f>SUMPRODUCT(LEN($AF125:$AF128)-LEN(SUBSTITUTE($AF125:$AF128,"F", "")))</f>
        <v>0</v>
      </c>
      <c r="AT125" s="335">
        <f>SUMPRODUCT(LEN($AE125:$AE128)-LEN(SUBSTITUTE($AE125:$AE128,"F", "")))</f>
        <v>0</v>
      </c>
      <c r="AU125" s="349">
        <f>SUMPRODUCT(LEN($M125:$AA128)-LEN(SUBSTITUTE($M125:$AA128,"G", "")))</f>
        <v>0</v>
      </c>
      <c r="AV125" s="352">
        <f>SUMPRODUCT(LEN($AF125:$AF128)-LEN(SUBSTITUTE($AF125:$AF128,"G", "")))</f>
        <v>0</v>
      </c>
      <c r="AW125" s="335">
        <f>SUMPRODUCT(LEN($AE125:$AE128)-LEN(SUBSTITUTE($AE125:$AE128,"G", "")))</f>
        <v>0</v>
      </c>
      <c r="AX125" s="349">
        <f>SUMPRODUCT(LEN($L125:$AA128)-LEN(SUBSTITUTE($L125:$AA128,"M", "")))</f>
        <v>0</v>
      </c>
      <c r="AY125" s="362">
        <f>SUMPRODUCT(LEN($AF125:$AF128)-LEN(SUBSTITUTE($AF125:$AF128,"M", "")))</f>
        <v>0</v>
      </c>
      <c r="AZ125" s="335">
        <f>SUMPRODUCT(LEN($AE125:$AE128)-LEN(SUBSTITUTE($AE125:$AE128,"M", "")))</f>
        <v>0</v>
      </c>
      <c r="BA125" s="416">
        <f>SUMPRODUCT(LEN($AG125:$AG128)-LEN(SUBSTITUTE($AG125:$AG128,"S", "")))</f>
        <v>0</v>
      </c>
      <c r="BB125" s="410">
        <f>SUMPRODUCT(LEN($AG125:$AG128)-LEN(SUBSTITUTE($AG125:$AG128,"F", "")))</f>
        <v>0</v>
      </c>
      <c r="BC125" s="410">
        <f>SUMPRODUCT(LEN($AG125:$AG128)-LEN(SUBSTITUTE($AG125:$AG128,"G", "")))</f>
        <v>0</v>
      </c>
      <c r="BD125" s="413">
        <f>SUMPRODUCT(LEN($AG125:$AG128)-LEN(SUBSTITUTE($AG125:$AG128,"M", "")))</f>
        <v>0</v>
      </c>
    </row>
    <row r="126" spans="2:64" ht="28.15" customHeight="1" thickBot="1" x14ac:dyDescent="0.25">
      <c r="B126" s="30"/>
      <c r="C126" s="339"/>
      <c r="D126" s="221"/>
      <c r="E126" s="220"/>
      <c r="F126" s="220"/>
      <c r="G126" s="219"/>
      <c r="H126" s="359"/>
      <c r="I126" s="391"/>
      <c r="J126" s="391"/>
      <c r="K126" s="391"/>
      <c r="L126" s="33" t="s">
        <v>122</v>
      </c>
      <c r="M126" s="55"/>
      <c r="N126" s="33" t="s">
        <v>121</v>
      </c>
      <c r="O126" s="55"/>
      <c r="P126" s="33" t="s">
        <v>120</v>
      </c>
      <c r="Q126" s="55"/>
      <c r="R126" s="33" t="s">
        <v>119</v>
      </c>
      <c r="S126" s="55"/>
      <c r="T126" s="33" t="s">
        <v>118</v>
      </c>
      <c r="U126" s="55"/>
      <c r="V126" s="33" t="s">
        <v>117</v>
      </c>
      <c r="W126" s="55"/>
      <c r="X126" s="33" t="s">
        <v>116</v>
      </c>
      <c r="Y126" s="55"/>
      <c r="Z126" s="33" t="s">
        <v>115</v>
      </c>
      <c r="AA126" s="55"/>
      <c r="AB126" s="55"/>
      <c r="AC126" s="55"/>
      <c r="AD126" s="193"/>
      <c r="AE126" s="55"/>
      <c r="AF126" s="193"/>
      <c r="AG126" s="22"/>
      <c r="AH126" s="422"/>
      <c r="AI126" s="422"/>
      <c r="AJ126" s="21"/>
      <c r="AK126" s="9"/>
      <c r="AL126" s="350"/>
      <c r="AM126" s="353"/>
      <c r="AN126" s="336"/>
      <c r="AO126" s="350"/>
      <c r="AP126" s="353"/>
      <c r="AQ126" s="336"/>
      <c r="AR126" s="350"/>
      <c r="AS126" s="353"/>
      <c r="AT126" s="336"/>
      <c r="AU126" s="350"/>
      <c r="AV126" s="353"/>
      <c r="AW126" s="336"/>
      <c r="AX126" s="350"/>
      <c r="AY126" s="363"/>
      <c r="AZ126" s="336"/>
      <c r="BA126" s="417"/>
      <c r="BB126" s="411"/>
      <c r="BC126" s="411"/>
      <c r="BD126" s="414"/>
    </row>
    <row r="127" spans="2:64" ht="28.15" customHeight="1" x14ac:dyDescent="0.2">
      <c r="B127" s="30"/>
      <c r="C127" s="340"/>
      <c r="D127" s="218"/>
      <c r="E127" s="217"/>
      <c r="F127" s="217"/>
      <c r="G127" s="216"/>
      <c r="H127" s="360"/>
      <c r="I127" s="392"/>
      <c r="J127" s="392"/>
      <c r="K127" s="392"/>
      <c r="L127" s="25" t="s">
        <v>114</v>
      </c>
      <c r="M127" s="114"/>
      <c r="N127" s="25" t="s">
        <v>112</v>
      </c>
      <c r="O127" s="114"/>
      <c r="P127" s="25" t="s">
        <v>111</v>
      </c>
      <c r="Q127" s="114"/>
      <c r="R127" s="25" t="s">
        <v>110</v>
      </c>
      <c r="S127" s="114"/>
      <c r="T127" s="25" t="s">
        <v>109</v>
      </c>
      <c r="U127" s="114"/>
      <c r="V127" s="25" t="s">
        <v>108</v>
      </c>
      <c r="W127" s="114"/>
      <c r="X127" s="25" t="s">
        <v>107</v>
      </c>
      <c r="Y127" s="114"/>
      <c r="Z127" s="25" t="s">
        <v>106</v>
      </c>
      <c r="AA127" s="114"/>
      <c r="AB127" s="114"/>
      <c r="AC127" s="114"/>
      <c r="AD127" s="190"/>
      <c r="AE127" s="114"/>
      <c r="AF127" s="190"/>
      <c r="AG127" s="22"/>
      <c r="AH127" s="422"/>
      <c r="AI127" s="422"/>
      <c r="AJ127" s="21"/>
      <c r="AK127" s="9"/>
      <c r="AL127" s="350"/>
      <c r="AM127" s="353"/>
      <c r="AN127" s="336"/>
      <c r="AO127" s="350"/>
      <c r="AP127" s="353"/>
      <c r="AQ127" s="336"/>
      <c r="AR127" s="350"/>
      <c r="AS127" s="353"/>
      <c r="AT127" s="336"/>
      <c r="AU127" s="350"/>
      <c r="AV127" s="353"/>
      <c r="AW127" s="336"/>
      <c r="AX127" s="350"/>
      <c r="AY127" s="363"/>
      <c r="AZ127" s="336"/>
      <c r="BA127" s="417"/>
      <c r="BB127" s="411"/>
      <c r="BC127" s="411"/>
      <c r="BD127" s="414"/>
    </row>
    <row r="128" spans="2:64" ht="28.15" customHeight="1" thickBot="1" x14ac:dyDescent="0.25">
      <c r="B128" s="20"/>
      <c r="C128" s="341"/>
      <c r="D128" s="215"/>
      <c r="E128" s="214"/>
      <c r="F128" s="214"/>
      <c r="G128" s="213"/>
      <c r="H128" s="361"/>
      <c r="I128" s="394"/>
      <c r="J128" s="394"/>
      <c r="K128" s="394"/>
      <c r="L128" s="15" t="s">
        <v>105</v>
      </c>
      <c r="M128" s="16"/>
      <c r="N128" s="15" t="s">
        <v>104</v>
      </c>
      <c r="O128" s="16"/>
      <c r="P128" s="15" t="s">
        <v>103</v>
      </c>
      <c r="Q128" s="16"/>
      <c r="R128" s="15" t="s">
        <v>102</v>
      </c>
      <c r="S128" s="16"/>
      <c r="T128" s="15">
        <v>20</v>
      </c>
      <c r="U128" s="16"/>
      <c r="V128" s="15" t="s">
        <v>101</v>
      </c>
      <c r="W128" s="16"/>
      <c r="X128" s="15" t="s">
        <v>100</v>
      </c>
      <c r="Y128" s="16"/>
      <c r="Z128" s="15" t="s">
        <v>99</v>
      </c>
      <c r="AA128" s="16"/>
      <c r="AB128" s="114"/>
      <c r="AC128" s="114"/>
      <c r="AD128" s="187"/>
      <c r="AE128" s="16"/>
      <c r="AF128" s="186"/>
      <c r="AG128" s="11"/>
      <c r="AH128" s="423"/>
      <c r="AI128" s="423"/>
      <c r="AJ128" s="10"/>
      <c r="AK128" s="9"/>
      <c r="AL128" s="351"/>
      <c r="AM128" s="354"/>
      <c r="AN128" s="337"/>
      <c r="AO128" s="351"/>
      <c r="AP128" s="354"/>
      <c r="AQ128" s="337"/>
      <c r="AR128" s="351"/>
      <c r="AS128" s="354"/>
      <c r="AT128" s="337"/>
      <c r="AU128" s="351"/>
      <c r="AV128" s="354"/>
      <c r="AW128" s="337"/>
      <c r="AX128" s="351"/>
      <c r="AY128" s="364"/>
      <c r="AZ128" s="337"/>
      <c r="BA128" s="418"/>
      <c r="BB128" s="412"/>
      <c r="BC128" s="412"/>
      <c r="BD128" s="415"/>
    </row>
    <row r="129" spans="2:64" ht="85.9" customHeight="1" thickTop="1" thickBot="1" x14ac:dyDescent="0.35">
      <c r="B129" s="113" t="s">
        <v>173</v>
      </c>
      <c r="C129" s="103" t="s">
        <v>172</v>
      </c>
      <c r="D129" s="108" t="s">
        <v>171</v>
      </c>
      <c r="E129" s="211" t="s">
        <v>170</v>
      </c>
      <c r="F129" s="210"/>
      <c r="G129" s="209"/>
      <c r="H129" s="109" t="s">
        <v>169</v>
      </c>
      <c r="I129" s="108" t="s">
        <v>96</v>
      </c>
      <c r="J129" s="108" t="s">
        <v>168</v>
      </c>
      <c r="K129" s="108" t="s">
        <v>97</v>
      </c>
      <c r="L129" s="365" t="s">
        <v>167</v>
      </c>
      <c r="M129" s="366"/>
      <c r="N129" s="365" t="s">
        <v>166</v>
      </c>
      <c r="O129" s="366"/>
      <c r="P129" s="365" t="s">
        <v>166</v>
      </c>
      <c r="Q129" s="367"/>
      <c r="R129" s="365" t="s">
        <v>166</v>
      </c>
      <c r="S129" s="367"/>
      <c r="T129" s="365" t="s">
        <v>166</v>
      </c>
      <c r="U129" s="367"/>
      <c r="V129" s="365" t="s">
        <v>166</v>
      </c>
      <c r="W129" s="367"/>
      <c r="X129" s="365" t="s">
        <v>166</v>
      </c>
      <c r="Y129" s="367"/>
      <c r="Z129" s="365" t="s">
        <v>166</v>
      </c>
      <c r="AA129" s="367"/>
      <c r="AB129" s="311"/>
      <c r="AC129" s="311"/>
      <c r="AD129" s="368" t="s">
        <v>165</v>
      </c>
      <c r="AE129" s="367"/>
      <c r="AF129" s="109" t="s">
        <v>164</v>
      </c>
      <c r="AG129" s="109" t="s">
        <v>163</v>
      </c>
      <c r="AH129" s="108" t="s">
        <v>162</v>
      </c>
      <c r="AI129" s="108" t="s">
        <v>161</v>
      </c>
      <c r="AJ129" s="107" t="s">
        <v>160</v>
      </c>
      <c r="AK129" s="106"/>
      <c r="AL129" s="104" t="s">
        <v>159</v>
      </c>
      <c r="AM129" s="103" t="s">
        <v>158</v>
      </c>
      <c r="AN129" s="102" t="s">
        <v>157</v>
      </c>
      <c r="AO129" s="104" t="s">
        <v>156</v>
      </c>
      <c r="AP129" s="103" t="s">
        <v>155</v>
      </c>
      <c r="AQ129" s="102" t="s">
        <v>154</v>
      </c>
      <c r="AR129" s="104" t="s">
        <v>153</v>
      </c>
      <c r="AS129" s="103" t="s">
        <v>152</v>
      </c>
      <c r="AT129" s="105" t="s">
        <v>151</v>
      </c>
      <c r="AU129" s="104" t="s">
        <v>150</v>
      </c>
      <c r="AV129" s="103" t="s">
        <v>149</v>
      </c>
      <c r="AW129" s="102" t="s">
        <v>148</v>
      </c>
      <c r="AX129" s="104" t="s">
        <v>147</v>
      </c>
      <c r="AY129" s="103" t="s">
        <v>146</v>
      </c>
      <c r="AZ129" s="102" t="s">
        <v>145</v>
      </c>
      <c r="BA129" s="101" t="s">
        <v>144</v>
      </c>
      <c r="BB129" s="100" t="s">
        <v>143</v>
      </c>
      <c r="BC129" s="100" t="s">
        <v>142</v>
      </c>
      <c r="BD129" s="99" t="s">
        <v>141</v>
      </c>
    </row>
    <row r="130" spans="2:64" ht="48" thickBot="1" x14ac:dyDescent="0.3">
      <c r="B130" s="98" t="s">
        <v>237</v>
      </c>
      <c r="C130" s="97"/>
      <c r="D130" s="208">
        <v>258</v>
      </c>
      <c r="E130" s="425">
        <v>7589.29</v>
      </c>
      <c r="F130" s="426"/>
      <c r="G130" s="427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207"/>
      <c r="AB130" s="310"/>
      <c r="AC130" s="310"/>
      <c r="AD130" s="90" t="s">
        <v>138</v>
      </c>
      <c r="AE130" s="88"/>
      <c r="AF130" s="88"/>
      <c r="AG130" s="88"/>
      <c r="AH130" s="87"/>
      <c r="AI130" s="87"/>
      <c r="AJ130" s="203"/>
      <c r="AK130" s="86" t="s">
        <v>137</v>
      </c>
      <c r="AL130" s="85">
        <f t="shared" ref="AL130:BD130" si="16">SUM(AL132:AL143)</f>
        <v>66</v>
      </c>
      <c r="AM130" s="84">
        <f t="shared" si="16"/>
        <v>8</v>
      </c>
      <c r="AN130" s="83">
        <f t="shared" si="16"/>
        <v>0</v>
      </c>
      <c r="AO130" s="85">
        <f t="shared" si="16"/>
        <v>1</v>
      </c>
      <c r="AP130" s="84">
        <f t="shared" si="16"/>
        <v>0</v>
      </c>
      <c r="AQ130" s="83">
        <f t="shared" si="16"/>
        <v>0</v>
      </c>
      <c r="AR130" s="85">
        <f t="shared" si="16"/>
        <v>0</v>
      </c>
      <c r="AS130" s="84">
        <f t="shared" si="16"/>
        <v>0</v>
      </c>
      <c r="AT130" s="83">
        <f t="shared" si="16"/>
        <v>0</v>
      </c>
      <c r="AU130" s="85">
        <f t="shared" si="16"/>
        <v>11</v>
      </c>
      <c r="AV130" s="84">
        <f t="shared" si="16"/>
        <v>6</v>
      </c>
      <c r="AW130" s="83">
        <f t="shared" si="16"/>
        <v>0</v>
      </c>
      <c r="AX130" s="85">
        <f t="shared" si="16"/>
        <v>5</v>
      </c>
      <c r="AY130" s="84">
        <f t="shared" si="16"/>
        <v>2</v>
      </c>
      <c r="AZ130" s="83">
        <f t="shared" si="16"/>
        <v>0</v>
      </c>
      <c r="BA130" s="82">
        <f t="shared" si="16"/>
        <v>0</v>
      </c>
      <c r="BB130" s="81">
        <f t="shared" si="16"/>
        <v>0</v>
      </c>
      <c r="BC130" s="81">
        <f t="shared" si="16"/>
        <v>0</v>
      </c>
      <c r="BD130" s="80">
        <f t="shared" si="16"/>
        <v>0</v>
      </c>
      <c r="BE130" s="79" t="s">
        <v>136</v>
      </c>
      <c r="BH130" s="5">
        <f>SUM(AL130:AN130)/$BG$5</f>
        <v>74</v>
      </c>
      <c r="BI130" s="5">
        <f>SUM(AO130:AQ130,BA130)/$BG$5</f>
        <v>1</v>
      </c>
      <c r="BJ130" s="5">
        <f>SUM(AR130:AT130,BB130)/$BG$5</f>
        <v>0</v>
      </c>
      <c r="BK130" s="5">
        <f>SUM(AU130:AW130,BC130)/$BG$5</f>
        <v>17</v>
      </c>
      <c r="BL130" s="5">
        <f>SUM(AX130:AZ130,BD130)/$BG$5</f>
        <v>7</v>
      </c>
    </row>
    <row r="131" spans="2:64" ht="37.5" thickBot="1" x14ac:dyDescent="0.3">
      <c r="B131" s="78"/>
      <c r="C131" s="77"/>
      <c r="D131" s="206"/>
      <c r="E131" s="205"/>
      <c r="F131" s="205"/>
      <c r="G131" s="204"/>
      <c r="H131" s="73"/>
      <c r="I131" s="70"/>
      <c r="J131" s="70"/>
      <c r="K131" s="72"/>
      <c r="L131" s="70"/>
      <c r="M131" s="69"/>
      <c r="N131" s="70"/>
      <c r="O131" s="69"/>
      <c r="P131" s="70"/>
      <c r="Q131" s="69"/>
      <c r="R131" s="70"/>
      <c r="S131" s="69"/>
      <c r="T131" s="70"/>
      <c r="U131" s="69"/>
      <c r="V131" s="70"/>
      <c r="W131" s="69"/>
      <c r="X131" s="70"/>
      <c r="Y131" s="69"/>
      <c r="Z131" s="70"/>
      <c r="AA131" s="69"/>
      <c r="AB131" s="69"/>
      <c r="AC131" s="69"/>
      <c r="AD131" s="71"/>
      <c r="AE131" s="69"/>
      <c r="AF131" s="69"/>
      <c r="AG131" s="69"/>
      <c r="AH131" s="68"/>
      <c r="AI131" s="68"/>
      <c r="AJ131" s="203"/>
      <c r="AK131" s="66" t="s">
        <v>135</v>
      </c>
      <c r="AL131" s="65">
        <f t="shared" ref="AL131:BD131" si="17">AL130/3</f>
        <v>22</v>
      </c>
      <c r="AM131" s="64">
        <f t="shared" si="17"/>
        <v>2.6666666666666665</v>
      </c>
      <c r="AN131" s="63">
        <f t="shared" si="17"/>
        <v>0</v>
      </c>
      <c r="AO131" s="65">
        <f t="shared" si="17"/>
        <v>0.33333333333333331</v>
      </c>
      <c r="AP131" s="64">
        <f t="shared" si="17"/>
        <v>0</v>
      </c>
      <c r="AQ131" s="63">
        <f t="shared" si="17"/>
        <v>0</v>
      </c>
      <c r="AR131" s="65">
        <f t="shared" si="17"/>
        <v>0</v>
      </c>
      <c r="AS131" s="64">
        <f t="shared" si="17"/>
        <v>0</v>
      </c>
      <c r="AT131" s="63">
        <f t="shared" si="17"/>
        <v>0</v>
      </c>
      <c r="AU131" s="65">
        <f t="shared" si="17"/>
        <v>3.6666666666666665</v>
      </c>
      <c r="AV131" s="64">
        <f t="shared" si="17"/>
        <v>2</v>
      </c>
      <c r="AW131" s="63">
        <f t="shared" si="17"/>
        <v>0</v>
      </c>
      <c r="AX131" s="65">
        <f t="shared" si="17"/>
        <v>1.6666666666666667</v>
      </c>
      <c r="AY131" s="64">
        <f t="shared" si="17"/>
        <v>0.66666666666666663</v>
      </c>
      <c r="AZ131" s="63">
        <f t="shared" si="17"/>
        <v>0</v>
      </c>
      <c r="BA131" s="62">
        <f t="shared" si="17"/>
        <v>0</v>
      </c>
      <c r="BB131" s="61">
        <f t="shared" si="17"/>
        <v>0</v>
      </c>
      <c r="BC131" s="61">
        <f t="shared" si="17"/>
        <v>0</v>
      </c>
      <c r="BD131" s="60">
        <f t="shared" si="17"/>
        <v>0</v>
      </c>
      <c r="BE131" s="59" t="s">
        <v>134</v>
      </c>
    </row>
    <row r="132" spans="2:64" ht="28.15" customHeight="1" x14ac:dyDescent="0.2">
      <c r="B132" s="30"/>
      <c r="C132" s="338">
        <v>1</v>
      </c>
      <c r="D132" s="212"/>
      <c r="E132" s="223"/>
      <c r="F132" s="223"/>
      <c r="G132" s="222"/>
      <c r="H132" s="358" t="s">
        <v>133</v>
      </c>
      <c r="I132" s="390">
        <v>133</v>
      </c>
      <c r="J132" s="390">
        <v>33</v>
      </c>
      <c r="K132" s="390">
        <v>7</v>
      </c>
      <c r="L132" s="42" t="s">
        <v>131</v>
      </c>
      <c r="M132" s="43" t="s">
        <v>132</v>
      </c>
      <c r="N132" s="42" t="s">
        <v>129</v>
      </c>
      <c r="O132" s="43" t="s">
        <v>458</v>
      </c>
      <c r="P132" s="42" t="s">
        <v>128</v>
      </c>
      <c r="Q132" s="43" t="s">
        <v>1614</v>
      </c>
      <c r="R132" s="42" t="s">
        <v>127</v>
      </c>
      <c r="S132" s="43" t="s">
        <v>1414</v>
      </c>
      <c r="T132" s="42" t="s">
        <v>126</v>
      </c>
      <c r="U132" s="43" t="s">
        <v>458</v>
      </c>
      <c r="V132" s="42" t="s">
        <v>125</v>
      </c>
      <c r="W132" s="43" t="s">
        <v>672</v>
      </c>
      <c r="X132" s="42" t="s">
        <v>124</v>
      </c>
      <c r="Y132" s="43" t="s">
        <v>132</v>
      </c>
      <c r="Z132" s="42" t="s">
        <v>123</v>
      </c>
      <c r="AA132" s="43"/>
      <c r="AB132" s="43"/>
      <c r="AC132" s="43"/>
      <c r="AD132" s="196"/>
      <c r="AE132" s="43"/>
      <c r="AF132" s="196" t="s">
        <v>1761</v>
      </c>
      <c r="AG132" s="58"/>
      <c r="AH132" s="421"/>
      <c r="AI132" s="421"/>
      <c r="AJ132" s="38"/>
      <c r="AK132" s="9"/>
      <c r="AL132" s="349">
        <f>SUMPRODUCT(LEN($M132:$AA135)-LEN(SUBSTITUTE($M132:$AA135,"A", "")))</f>
        <v>66</v>
      </c>
      <c r="AM132" s="352">
        <f>SUMPRODUCT(LEN($AF132:$AF135)-LEN(SUBSTITUTE($AF132:$AF135,"A", "")))</f>
        <v>8</v>
      </c>
      <c r="AN132" s="335">
        <f>SUMPRODUCT(LEN($AE132:$AE135)-LEN(SUBSTITUTE($AE132:$AE135,"A", "")))</f>
        <v>0</v>
      </c>
      <c r="AO132" s="349">
        <f>SUMPRODUCT(LEN($M132:$AA135)-LEN(SUBSTITUTE($M132:$AA135,"S", "")))</f>
        <v>1</v>
      </c>
      <c r="AP132" s="352">
        <f>SUMPRODUCT(LEN($AF132:$AF135)-LEN(SUBSTITUTE($AF132:$AF135,"S", "")))</f>
        <v>0</v>
      </c>
      <c r="AQ132" s="335">
        <f>SUMPRODUCT(LEN($AE132:$AE135)-LEN(SUBSTITUTE($AE132:$AE135,"S", "")))</f>
        <v>0</v>
      </c>
      <c r="AR132" s="349">
        <f>SUMPRODUCT(LEN($M132:$AA135)-LEN(SUBSTITUTE($M132:$AA135,"F", "")))</f>
        <v>0</v>
      </c>
      <c r="AS132" s="352">
        <f>SUMPRODUCT(LEN($AF132:$AF135)-LEN(SUBSTITUTE($AF132:$AF135,"F", "")))</f>
        <v>0</v>
      </c>
      <c r="AT132" s="335">
        <f>SUMPRODUCT(LEN($AE132:$AE135)-LEN(SUBSTITUTE($AE132:$AE135,"F", "")))</f>
        <v>0</v>
      </c>
      <c r="AU132" s="349">
        <f>SUMPRODUCT(LEN($M132:$AA135)-LEN(SUBSTITUTE($M132:$AA135,"G", "")))</f>
        <v>11</v>
      </c>
      <c r="AV132" s="352">
        <f>SUMPRODUCT(LEN($AF132:$AF135)-LEN(SUBSTITUTE($AF132:$AF135,"G", "")))</f>
        <v>6</v>
      </c>
      <c r="AW132" s="335">
        <f>SUMPRODUCT(LEN($AE132:$AE135)-LEN(SUBSTITUTE($AE132:$AE135,"G", "")))</f>
        <v>0</v>
      </c>
      <c r="AX132" s="349">
        <f>SUMPRODUCT(LEN($L132:$AA135)-LEN(SUBSTITUTE($L132:$AA135,"M", "")))</f>
        <v>5</v>
      </c>
      <c r="AY132" s="362">
        <f>SUMPRODUCT(LEN($AF132:$AF135)-LEN(SUBSTITUTE($AF132:$AF135,"M", "")))</f>
        <v>2</v>
      </c>
      <c r="AZ132" s="335">
        <f>SUMPRODUCT(LEN($AE132:$AE135)-LEN(SUBSTITUTE($AE132:$AE135,"M", "")))</f>
        <v>0</v>
      </c>
      <c r="BA132" s="416">
        <f>SUMPRODUCT(LEN($AG132:$AG135)-LEN(SUBSTITUTE($AG132:$AG135,"S", "")))</f>
        <v>0</v>
      </c>
      <c r="BB132" s="410">
        <f>SUMPRODUCT(LEN($AG132:$AG135)-LEN(SUBSTITUTE($AG132:$AG135,"F", "")))</f>
        <v>0</v>
      </c>
      <c r="BC132" s="410">
        <f>SUMPRODUCT(LEN($AG132:$AG135)-LEN(SUBSTITUTE($AG132:$AG135,"G", "")))</f>
        <v>0</v>
      </c>
      <c r="BD132" s="413">
        <f>SUMPRODUCT(LEN($AG132:$AG135)-LEN(SUBSTITUTE($AG132:$AG135,"M", "")))</f>
        <v>0</v>
      </c>
    </row>
    <row r="133" spans="2:64" ht="28.15" customHeight="1" thickBot="1" x14ac:dyDescent="0.25">
      <c r="B133" s="30"/>
      <c r="C133" s="339"/>
      <c r="D133" s="221"/>
      <c r="E133" s="220"/>
      <c r="F133" s="220"/>
      <c r="G133" s="219"/>
      <c r="H133" s="359"/>
      <c r="I133" s="391"/>
      <c r="J133" s="391"/>
      <c r="K133" s="391"/>
      <c r="L133" s="33" t="s">
        <v>122</v>
      </c>
      <c r="M133" s="55" t="s">
        <v>132</v>
      </c>
      <c r="N133" s="33" t="s">
        <v>121</v>
      </c>
      <c r="O133" s="55" t="s">
        <v>458</v>
      </c>
      <c r="P133" s="33" t="s">
        <v>120</v>
      </c>
      <c r="Q133" s="55" t="s">
        <v>1414</v>
      </c>
      <c r="R133" s="33" t="s">
        <v>119</v>
      </c>
      <c r="S133" s="55" t="s">
        <v>469</v>
      </c>
      <c r="T133" s="33" t="s">
        <v>118</v>
      </c>
      <c r="U133" s="55" t="s">
        <v>679</v>
      </c>
      <c r="V133" s="33" t="s">
        <v>117</v>
      </c>
      <c r="W133" s="55" t="s">
        <v>179</v>
      </c>
      <c r="X133" s="33" t="s">
        <v>116</v>
      </c>
      <c r="Y133" s="55" t="s">
        <v>130</v>
      </c>
      <c r="Z133" s="33" t="s">
        <v>115</v>
      </c>
      <c r="AA133" s="55"/>
      <c r="AB133" s="55"/>
      <c r="AC133" s="55"/>
      <c r="AD133" s="193"/>
      <c r="AE133" s="55"/>
      <c r="AF133" s="193" t="s">
        <v>1760</v>
      </c>
      <c r="AG133" s="57"/>
      <c r="AH133" s="422"/>
      <c r="AI133" s="422"/>
      <c r="AJ133" s="21"/>
      <c r="AK133" s="9"/>
      <c r="AL133" s="350"/>
      <c r="AM133" s="353"/>
      <c r="AN133" s="336"/>
      <c r="AO133" s="350"/>
      <c r="AP133" s="353"/>
      <c r="AQ133" s="336"/>
      <c r="AR133" s="350"/>
      <c r="AS133" s="353"/>
      <c r="AT133" s="336"/>
      <c r="AU133" s="350"/>
      <c r="AV133" s="353"/>
      <c r="AW133" s="336"/>
      <c r="AX133" s="350"/>
      <c r="AY133" s="363"/>
      <c r="AZ133" s="336"/>
      <c r="BA133" s="417"/>
      <c r="BB133" s="411"/>
      <c r="BC133" s="411"/>
      <c r="BD133" s="414"/>
    </row>
    <row r="134" spans="2:64" ht="28.15" customHeight="1" x14ac:dyDescent="0.2">
      <c r="B134" s="30"/>
      <c r="C134" s="340"/>
      <c r="D134" s="218"/>
      <c r="E134" s="217"/>
      <c r="F134" s="217"/>
      <c r="G134" s="216"/>
      <c r="H134" s="360">
        <v>260</v>
      </c>
      <c r="I134" s="392"/>
      <c r="J134" s="392"/>
      <c r="K134" s="392"/>
      <c r="L134" s="25" t="s">
        <v>114</v>
      </c>
      <c r="M134" s="114" t="s">
        <v>179</v>
      </c>
      <c r="N134" s="25" t="s">
        <v>112</v>
      </c>
      <c r="O134" s="114" t="s">
        <v>132</v>
      </c>
      <c r="P134" s="25" t="s">
        <v>111</v>
      </c>
      <c r="Q134" s="114" t="s">
        <v>458</v>
      </c>
      <c r="R134" s="25" t="s">
        <v>110</v>
      </c>
      <c r="S134" s="114" t="s">
        <v>1582</v>
      </c>
      <c r="T134" s="25" t="s">
        <v>109</v>
      </c>
      <c r="U134" s="114" t="s">
        <v>357</v>
      </c>
      <c r="V134" s="25" t="s">
        <v>108</v>
      </c>
      <c r="W134" s="114" t="s">
        <v>467</v>
      </c>
      <c r="X134" s="25" t="s">
        <v>107</v>
      </c>
      <c r="Y134" s="114"/>
      <c r="Z134" s="25" t="s">
        <v>106</v>
      </c>
      <c r="AA134" s="114"/>
      <c r="AB134" s="114"/>
      <c r="AC134" s="114"/>
      <c r="AD134" s="190"/>
      <c r="AE134" s="114"/>
      <c r="AF134" s="190"/>
      <c r="AG134" s="57"/>
      <c r="AH134" s="422"/>
      <c r="AI134" s="422"/>
      <c r="AJ134" s="21"/>
      <c r="AK134" s="9"/>
      <c r="AL134" s="350"/>
      <c r="AM134" s="353"/>
      <c r="AN134" s="336"/>
      <c r="AO134" s="350"/>
      <c r="AP134" s="353"/>
      <c r="AQ134" s="336"/>
      <c r="AR134" s="350"/>
      <c r="AS134" s="353"/>
      <c r="AT134" s="336"/>
      <c r="AU134" s="350"/>
      <c r="AV134" s="353"/>
      <c r="AW134" s="336"/>
      <c r="AX134" s="350"/>
      <c r="AY134" s="363"/>
      <c r="AZ134" s="336"/>
      <c r="BA134" s="417"/>
      <c r="BB134" s="411"/>
      <c r="BC134" s="411"/>
      <c r="BD134" s="414"/>
    </row>
    <row r="135" spans="2:64" ht="28.15" customHeight="1" thickBot="1" x14ac:dyDescent="0.25">
      <c r="B135" s="30"/>
      <c r="C135" s="355"/>
      <c r="D135" s="246"/>
      <c r="E135" s="254"/>
      <c r="F135" s="254"/>
      <c r="G135" s="253"/>
      <c r="H135" s="361"/>
      <c r="I135" s="393"/>
      <c r="J135" s="393"/>
      <c r="K135" s="393"/>
      <c r="L135" s="50" t="s">
        <v>105</v>
      </c>
      <c r="M135" s="51" t="s">
        <v>179</v>
      </c>
      <c r="N135" s="50" t="s">
        <v>104</v>
      </c>
      <c r="O135" s="51" t="s">
        <v>1708</v>
      </c>
      <c r="P135" s="50" t="s">
        <v>103</v>
      </c>
      <c r="Q135" s="51" t="s">
        <v>1591</v>
      </c>
      <c r="R135" s="50" t="s">
        <v>102</v>
      </c>
      <c r="S135" s="51" t="s">
        <v>984</v>
      </c>
      <c r="T135" s="50">
        <v>20</v>
      </c>
      <c r="U135" s="51" t="s">
        <v>494</v>
      </c>
      <c r="V135" s="50" t="s">
        <v>101</v>
      </c>
      <c r="W135" s="51" t="s">
        <v>132</v>
      </c>
      <c r="X135" s="50" t="s">
        <v>100</v>
      </c>
      <c r="Y135" s="51"/>
      <c r="Z135" s="50" t="s">
        <v>99</v>
      </c>
      <c r="AA135" s="51"/>
      <c r="AB135" s="51"/>
      <c r="AC135" s="51"/>
      <c r="AD135" s="187"/>
      <c r="AE135" s="51"/>
      <c r="AF135" s="187"/>
      <c r="AG135" s="56"/>
      <c r="AH135" s="424"/>
      <c r="AI135" s="424"/>
      <c r="AJ135" s="47"/>
      <c r="AK135" s="9"/>
      <c r="AL135" s="351"/>
      <c r="AM135" s="354"/>
      <c r="AN135" s="337"/>
      <c r="AO135" s="351"/>
      <c r="AP135" s="354"/>
      <c r="AQ135" s="337"/>
      <c r="AR135" s="351"/>
      <c r="AS135" s="354"/>
      <c r="AT135" s="337"/>
      <c r="AU135" s="351"/>
      <c r="AV135" s="354"/>
      <c r="AW135" s="337"/>
      <c r="AX135" s="351"/>
      <c r="AY135" s="364"/>
      <c r="AZ135" s="337"/>
      <c r="BA135" s="418"/>
      <c r="BB135" s="412"/>
      <c r="BC135" s="412"/>
      <c r="BD135" s="415"/>
    </row>
    <row r="136" spans="2:64" ht="28.15" customHeight="1" x14ac:dyDescent="0.2">
      <c r="B136" s="30"/>
      <c r="C136" s="338">
        <v>2</v>
      </c>
      <c r="D136" s="212"/>
      <c r="E136" s="223"/>
      <c r="F136" s="223"/>
      <c r="G136" s="222"/>
      <c r="H136" s="358"/>
      <c r="I136" s="390"/>
      <c r="J136" s="390"/>
      <c r="K136" s="390"/>
      <c r="L136" s="42" t="s">
        <v>131</v>
      </c>
      <c r="M136" s="43"/>
      <c r="N136" s="42" t="s">
        <v>129</v>
      </c>
      <c r="O136" s="43"/>
      <c r="P136" s="42" t="s">
        <v>128</v>
      </c>
      <c r="Q136" s="43"/>
      <c r="R136" s="42" t="s">
        <v>127</v>
      </c>
      <c r="S136" s="43"/>
      <c r="T136" s="42" t="s">
        <v>126</v>
      </c>
      <c r="U136" s="43"/>
      <c r="V136" s="42" t="s">
        <v>125</v>
      </c>
      <c r="W136" s="43"/>
      <c r="X136" s="42" t="s">
        <v>124</v>
      </c>
      <c r="Y136" s="43"/>
      <c r="Z136" s="42" t="s">
        <v>123</v>
      </c>
      <c r="AA136" s="43"/>
      <c r="AB136" s="43"/>
      <c r="AC136" s="43"/>
      <c r="AD136" s="196"/>
      <c r="AE136" s="43"/>
      <c r="AF136" s="196"/>
      <c r="AG136" s="39"/>
      <c r="AH136" s="421"/>
      <c r="AI136" s="421"/>
      <c r="AJ136" s="38"/>
      <c r="AK136" s="9"/>
      <c r="AL136" s="349">
        <f>SUMPRODUCT(LEN($M136:$AA139)-LEN(SUBSTITUTE($M136:$AA139,"A", "")))</f>
        <v>0</v>
      </c>
      <c r="AM136" s="352">
        <f>SUMPRODUCT(LEN($AF136:$AF139)-LEN(SUBSTITUTE($AF136:$AF139,"A", "")))</f>
        <v>0</v>
      </c>
      <c r="AN136" s="335">
        <f>SUMPRODUCT(LEN($AE136:$AE139)-LEN(SUBSTITUTE($AE136:$AE139,"A", "")))</f>
        <v>0</v>
      </c>
      <c r="AO136" s="349">
        <f>SUMPRODUCT(LEN($M136:$AA139)-LEN(SUBSTITUTE($M136:$AA139,"S", "")))</f>
        <v>0</v>
      </c>
      <c r="AP136" s="352">
        <f>SUMPRODUCT(LEN($AF136:$AF139)-LEN(SUBSTITUTE($AF136:$AF139,"S", "")))</f>
        <v>0</v>
      </c>
      <c r="AQ136" s="335">
        <f>SUMPRODUCT(LEN($AE136:$AE139)-LEN(SUBSTITUTE($AE136:$AE139,"S", "")))</f>
        <v>0</v>
      </c>
      <c r="AR136" s="349">
        <f>SUMPRODUCT(LEN($M136:$AA139)-LEN(SUBSTITUTE($M136:$AA139,"F", "")))</f>
        <v>0</v>
      </c>
      <c r="AS136" s="352">
        <f>SUMPRODUCT(LEN($AF136:$AF139)-LEN(SUBSTITUTE($AF136:$AF139,"F", "")))</f>
        <v>0</v>
      </c>
      <c r="AT136" s="335">
        <f>SUMPRODUCT(LEN($AE136:$AE139)-LEN(SUBSTITUTE($AE136:$AE139,"F", "")))</f>
        <v>0</v>
      </c>
      <c r="AU136" s="349">
        <f>SUMPRODUCT(LEN($M136:$AA139)-LEN(SUBSTITUTE($M136:$AA139,"G", "")))</f>
        <v>0</v>
      </c>
      <c r="AV136" s="352">
        <f>SUMPRODUCT(LEN($AF136:$AF139)-LEN(SUBSTITUTE($AF136:$AF139,"G", "")))</f>
        <v>0</v>
      </c>
      <c r="AW136" s="335">
        <f>SUMPRODUCT(LEN($AE136:$AE139)-LEN(SUBSTITUTE($AE136:$AE139,"G", "")))</f>
        <v>0</v>
      </c>
      <c r="AX136" s="349">
        <f>SUMPRODUCT(LEN($L136:$AA139)-LEN(SUBSTITUTE($L136:$AA139,"M", "")))</f>
        <v>0</v>
      </c>
      <c r="AY136" s="362">
        <f>SUMPRODUCT(LEN($AF136:$AF139)-LEN(SUBSTITUTE($AF136:$AF139,"M", "")))</f>
        <v>0</v>
      </c>
      <c r="AZ136" s="335">
        <f>SUMPRODUCT(LEN($AE136:$AE139)-LEN(SUBSTITUTE($AE136:$AE139,"M", "")))</f>
        <v>0</v>
      </c>
      <c r="BA136" s="416">
        <f>SUMPRODUCT(LEN($AG136:$AG139)-LEN(SUBSTITUTE($AG136:$AG139,"S", "")))</f>
        <v>0</v>
      </c>
      <c r="BB136" s="410">
        <f>SUMPRODUCT(LEN($AG136:$AG139)-LEN(SUBSTITUTE($AG136:$AG139,"F", "")))</f>
        <v>0</v>
      </c>
      <c r="BC136" s="410">
        <f>SUMPRODUCT(LEN($AG136:$AG139)-LEN(SUBSTITUTE($AG136:$AG139,"G", "")))</f>
        <v>0</v>
      </c>
      <c r="BD136" s="413">
        <f>SUMPRODUCT(LEN($AG136:$AG139)-LEN(SUBSTITUTE($AG136:$AG139,"M", "")))</f>
        <v>0</v>
      </c>
    </row>
    <row r="137" spans="2:64" ht="28.15" customHeight="1" thickBot="1" x14ac:dyDescent="0.25">
      <c r="B137" s="30"/>
      <c r="C137" s="339"/>
      <c r="D137" s="221"/>
      <c r="E137" s="220"/>
      <c r="F137" s="220"/>
      <c r="G137" s="219"/>
      <c r="H137" s="359"/>
      <c r="I137" s="391"/>
      <c r="J137" s="391"/>
      <c r="K137" s="391"/>
      <c r="L137" s="33" t="s">
        <v>122</v>
      </c>
      <c r="M137" s="55"/>
      <c r="N137" s="33" t="s">
        <v>121</v>
      </c>
      <c r="O137" s="55"/>
      <c r="P137" s="33" t="s">
        <v>120</v>
      </c>
      <c r="Q137" s="55"/>
      <c r="R137" s="33" t="s">
        <v>119</v>
      </c>
      <c r="S137" s="55"/>
      <c r="T137" s="33" t="s">
        <v>118</v>
      </c>
      <c r="U137" s="55"/>
      <c r="V137" s="33" t="s">
        <v>117</v>
      </c>
      <c r="W137" s="55"/>
      <c r="X137" s="33" t="s">
        <v>116</v>
      </c>
      <c r="Y137" s="55"/>
      <c r="Z137" s="33" t="s">
        <v>115</v>
      </c>
      <c r="AA137" s="55"/>
      <c r="AB137" s="55"/>
      <c r="AC137" s="55"/>
      <c r="AD137" s="193"/>
      <c r="AE137" s="55"/>
      <c r="AF137" s="193"/>
      <c r="AG137" s="22"/>
      <c r="AH137" s="422"/>
      <c r="AI137" s="422"/>
      <c r="AJ137" s="21"/>
      <c r="AK137" s="9"/>
      <c r="AL137" s="350"/>
      <c r="AM137" s="353"/>
      <c r="AN137" s="336"/>
      <c r="AO137" s="350"/>
      <c r="AP137" s="353"/>
      <c r="AQ137" s="336"/>
      <c r="AR137" s="350"/>
      <c r="AS137" s="353"/>
      <c r="AT137" s="336"/>
      <c r="AU137" s="350"/>
      <c r="AV137" s="353"/>
      <c r="AW137" s="336"/>
      <c r="AX137" s="350"/>
      <c r="AY137" s="363"/>
      <c r="AZ137" s="336"/>
      <c r="BA137" s="417"/>
      <c r="BB137" s="411"/>
      <c r="BC137" s="411"/>
      <c r="BD137" s="414"/>
    </row>
    <row r="138" spans="2:64" ht="28.15" customHeight="1" x14ac:dyDescent="0.2">
      <c r="B138" s="30"/>
      <c r="C138" s="340"/>
      <c r="D138" s="218"/>
      <c r="E138" s="217"/>
      <c r="F138" s="217"/>
      <c r="G138" s="216"/>
      <c r="H138" s="360"/>
      <c r="I138" s="392"/>
      <c r="J138" s="392"/>
      <c r="K138" s="392"/>
      <c r="L138" s="25" t="s">
        <v>114</v>
      </c>
      <c r="M138" s="114"/>
      <c r="N138" s="25" t="s">
        <v>112</v>
      </c>
      <c r="O138" s="114"/>
      <c r="P138" s="25" t="s">
        <v>111</v>
      </c>
      <c r="Q138" s="114"/>
      <c r="R138" s="25" t="s">
        <v>110</v>
      </c>
      <c r="S138" s="114"/>
      <c r="T138" s="25" t="s">
        <v>109</v>
      </c>
      <c r="U138" s="114"/>
      <c r="V138" s="25" t="s">
        <v>108</v>
      </c>
      <c r="W138" s="114"/>
      <c r="X138" s="25" t="s">
        <v>107</v>
      </c>
      <c r="Y138" s="114"/>
      <c r="Z138" s="25" t="s">
        <v>106</v>
      </c>
      <c r="AA138" s="114"/>
      <c r="AB138" s="114"/>
      <c r="AC138" s="114"/>
      <c r="AD138" s="190"/>
      <c r="AE138" s="114"/>
      <c r="AF138" s="190"/>
      <c r="AG138" s="22"/>
      <c r="AH138" s="422"/>
      <c r="AI138" s="422"/>
      <c r="AJ138" s="21"/>
      <c r="AK138" s="9"/>
      <c r="AL138" s="350"/>
      <c r="AM138" s="353"/>
      <c r="AN138" s="336"/>
      <c r="AO138" s="350"/>
      <c r="AP138" s="353"/>
      <c r="AQ138" s="336"/>
      <c r="AR138" s="350"/>
      <c r="AS138" s="353"/>
      <c r="AT138" s="336"/>
      <c r="AU138" s="350"/>
      <c r="AV138" s="353"/>
      <c r="AW138" s="336"/>
      <c r="AX138" s="350"/>
      <c r="AY138" s="363"/>
      <c r="AZ138" s="336"/>
      <c r="BA138" s="417"/>
      <c r="BB138" s="411"/>
      <c r="BC138" s="411"/>
      <c r="BD138" s="414"/>
    </row>
    <row r="139" spans="2:64" ht="28.15" customHeight="1" thickBot="1" x14ac:dyDescent="0.25">
      <c r="B139" s="30"/>
      <c r="C139" s="355"/>
      <c r="D139" s="246"/>
      <c r="E139" s="254"/>
      <c r="F139" s="254"/>
      <c r="G139" s="253"/>
      <c r="H139" s="361"/>
      <c r="I139" s="393"/>
      <c r="J139" s="393"/>
      <c r="K139" s="393"/>
      <c r="L139" s="50" t="s">
        <v>105</v>
      </c>
      <c r="M139" s="51"/>
      <c r="N139" s="50" t="s">
        <v>104</v>
      </c>
      <c r="O139" s="51"/>
      <c r="P139" s="50" t="s">
        <v>103</v>
      </c>
      <c r="Q139" s="51"/>
      <c r="R139" s="50" t="s">
        <v>102</v>
      </c>
      <c r="S139" s="51"/>
      <c r="T139" s="50">
        <v>20</v>
      </c>
      <c r="U139" s="51"/>
      <c r="V139" s="50" t="s">
        <v>101</v>
      </c>
      <c r="W139" s="51"/>
      <c r="X139" s="50" t="s">
        <v>100</v>
      </c>
      <c r="Y139" s="51"/>
      <c r="Z139" s="50" t="s">
        <v>99</v>
      </c>
      <c r="AA139" s="51"/>
      <c r="AB139" s="51"/>
      <c r="AC139" s="51"/>
      <c r="AD139" s="187"/>
      <c r="AE139" s="51"/>
      <c r="AF139" s="187"/>
      <c r="AG139" s="48"/>
      <c r="AH139" s="424"/>
      <c r="AI139" s="424"/>
      <c r="AJ139" s="47"/>
      <c r="AK139" s="9"/>
      <c r="AL139" s="351"/>
      <c r="AM139" s="354"/>
      <c r="AN139" s="337"/>
      <c r="AO139" s="351"/>
      <c r="AP139" s="354"/>
      <c r="AQ139" s="337"/>
      <c r="AR139" s="351"/>
      <c r="AS139" s="354"/>
      <c r="AT139" s="337"/>
      <c r="AU139" s="351"/>
      <c r="AV139" s="354"/>
      <c r="AW139" s="337"/>
      <c r="AX139" s="351"/>
      <c r="AY139" s="364"/>
      <c r="AZ139" s="337"/>
      <c r="BA139" s="418"/>
      <c r="BB139" s="412"/>
      <c r="BC139" s="412"/>
      <c r="BD139" s="415"/>
    </row>
    <row r="140" spans="2:64" ht="28.15" customHeight="1" x14ac:dyDescent="0.2">
      <c r="B140" s="30"/>
      <c r="C140" s="338">
        <v>3</v>
      </c>
      <c r="D140" s="212"/>
      <c r="E140" s="223"/>
      <c r="F140" s="223"/>
      <c r="G140" s="222"/>
      <c r="H140" s="358"/>
      <c r="I140" s="390"/>
      <c r="J140" s="390"/>
      <c r="K140" s="390"/>
      <c r="L140" s="42" t="s">
        <v>131</v>
      </c>
      <c r="M140" s="43"/>
      <c r="N140" s="42" t="s">
        <v>129</v>
      </c>
      <c r="O140" s="43"/>
      <c r="P140" s="42" t="s">
        <v>128</v>
      </c>
      <c r="Q140" s="43"/>
      <c r="R140" s="42" t="s">
        <v>127</v>
      </c>
      <c r="S140" s="43"/>
      <c r="T140" s="42" t="s">
        <v>126</v>
      </c>
      <c r="U140" s="43"/>
      <c r="V140" s="42" t="s">
        <v>125</v>
      </c>
      <c r="W140" s="43"/>
      <c r="X140" s="42" t="s">
        <v>124</v>
      </c>
      <c r="Y140" s="43"/>
      <c r="Z140" s="42" t="s">
        <v>123</v>
      </c>
      <c r="AA140" s="43"/>
      <c r="AB140" s="43"/>
      <c r="AC140" s="43"/>
      <c r="AD140" s="196"/>
      <c r="AE140" s="43"/>
      <c r="AF140" s="196"/>
      <c r="AG140" s="39"/>
      <c r="AH140" s="421"/>
      <c r="AI140" s="421"/>
      <c r="AJ140" s="38"/>
      <c r="AK140" s="9"/>
      <c r="AL140" s="349">
        <f>SUMPRODUCT(LEN($M140:$AA143)-LEN(SUBSTITUTE($M140:$AA143,"A", "")))</f>
        <v>0</v>
      </c>
      <c r="AM140" s="352">
        <f>SUMPRODUCT(LEN($AF140:$AF143)-LEN(SUBSTITUTE($AF140:$AF143,"A", "")))</f>
        <v>0</v>
      </c>
      <c r="AN140" s="335">
        <f>SUMPRODUCT(LEN($AE140:$AE143)-LEN(SUBSTITUTE($AE140:$AE143,"A", "")))</f>
        <v>0</v>
      </c>
      <c r="AO140" s="349">
        <f>SUMPRODUCT(LEN($M140:$AA143)-LEN(SUBSTITUTE($M140:$AA143,"S", "")))</f>
        <v>0</v>
      </c>
      <c r="AP140" s="352">
        <f>SUMPRODUCT(LEN($AF140:$AF143)-LEN(SUBSTITUTE($AF140:$AF143,"S", "")))</f>
        <v>0</v>
      </c>
      <c r="AQ140" s="335">
        <f>SUMPRODUCT(LEN($AE140:$AE143)-LEN(SUBSTITUTE($AE140:$AE143,"S", "")))</f>
        <v>0</v>
      </c>
      <c r="AR140" s="349">
        <f>SUMPRODUCT(LEN($M140:$AA143)-LEN(SUBSTITUTE($M140:$AA143,"F", "")))</f>
        <v>0</v>
      </c>
      <c r="AS140" s="352">
        <f>SUMPRODUCT(LEN($AF140:$AF143)-LEN(SUBSTITUTE($AF140:$AF143,"F", "")))</f>
        <v>0</v>
      </c>
      <c r="AT140" s="335">
        <f>SUMPRODUCT(LEN($AE140:$AE143)-LEN(SUBSTITUTE($AE140:$AE143,"F", "")))</f>
        <v>0</v>
      </c>
      <c r="AU140" s="349">
        <f>SUMPRODUCT(LEN($M140:$AA143)-LEN(SUBSTITUTE($M140:$AA143,"G", "")))</f>
        <v>0</v>
      </c>
      <c r="AV140" s="352">
        <f>SUMPRODUCT(LEN($AF140:$AF143)-LEN(SUBSTITUTE($AF140:$AF143,"G", "")))</f>
        <v>0</v>
      </c>
      <c r="AW140" s="335">
        <f>SUMPRODUCT(LEN($AE140:$AE143)-LEN(SUBSTITUTE($AE140:$AE143,"G", "")))</f>
        <v>0</v>
      </c>
      <c r="AX140" s="349">
        <f>SUMPRODUCT(LEN($L140:$AA143)-LEN(SUBSTITUTE($L140:$AA143,"M", "")))</f>
        <v>0</v>
      </c>
      <c r="AY140" s="362">
        <f>SUMPRODUCT(LEN($AF140:$AF143)-LEN(SUBSTITUTE($AF140:$AF143,"M", "")))</f>
        <v>0</v>
      </c>
      <c r="AZ140" s="335">
        <f>SUMPRODUCT(LEN($AE140:$AE143)-LEN(SUBSTITUTE($AE140:$AE143,"M", "")))</f>
        <v>0</v>
      </c>
      <c r="BA140" s="416">
        <f>SUMPRODUCT(LEN($AG140:$AG143)-LEN(SUBSTITUTE($AG140:$AG143,"S", "")))</f>
        <v>0</v>
      </c>
      <c r="BB140" s="410">
        <f>SUMPRODUCT(LEN($AG140:$AG143)-LEN(SUBSTITUTE($AG140:$AG143,"F", "")))</f>
        <v>0</v>
      </c>
      <c r="BC140" s="410">
        <f>SUMPRODUCT(LEN($AG140:$AG143)-LEN(SUBSTITUTE($AG140:$AG143,"G", "")))</f>
        <v>0</v>
      </c>
      <c r="BD140" s="413">
        <f>SUMPRODUCT(LEN($AG140:$AG143)-LEN(SUBSTITUTE($AG140:$AG143,"M", "")))</f>
        <v>0</v>
      </c>
    </row>
    <row r="141" spans="2:64" ht="28.15" customHeight="1" thickBot="1" x14ac:dyDescent="0.25">
      <c r="B141" s="30"/>
      <c r="C141" s="339"/>
      <c r="D141" s="221"/>
      <c r="E141" s="220"/>
      <c r="F141" s="220"/>
      <c r="G141" s="219"/>
      <c r="H141" s="359"/>
      <c r="I141" s="391"/>
      <c r="J141" s="391"/>
      <c r="K141" s="391"/>
      <c r="L141" s="33" t="s">
        <v>122</v>
      </c>
      <c r="M141" s="55"/>
      <c r="N141" s="33" t="s">
        <v>121</v>
      </c>
      <c r="O141" s="55"/>
      <c r="P141" s="33" t="s">
        <v>120</v>
      </c>
      <c r="Q141" s="55"/>
      <c r="R141" s="33" t="s">
        <v>119</v>
      </c>
      <c r="S141" s="55"/>
      <c r="T141" s="33" t="s">
        <v>118</v>
      </c>
      <c r="U141" s="55"/>
      <c r="V141" s="33" t="s">
        <v>117</v>
      </c>
      <c r="W141" s="55"/>
      <c r="X141" s="33" t="s">
        <v>116</v>
      </c>
      <c r="Y141" s="55"/>
      <c r="Z141" s="33" t="s">
        <v>115</v>
      </c>
      <c r="AA141" s="55"/>
      <c r="AB141" s="55"/>
      <c r="AC141" s="55"/>
      <c r="AD141" s="193"/>
      <c r="AE141" s="55"/>
      <c r="AF141" s="193"/>
      <c r="AG141" s="22"/>
      <c r="AH141" s="422"/>
      <c r="AI141" s="422"/>
      <c r="AJ141" s="21"/>
      <c r="AK141" s="9"/>
      <c r="AL141" s="350"/>
      <c r="AM141" s="353"/>
      <c r="AN141" s="336"/>
      <c r="AO141" s="350"/>
      <c r="AP141" s="353"/>
      <c r="AQ141" s="336"/>
      <c r="AR141" s="350"/>
      <c r="AS141" s="353"/>
      <c r="AT141" s="336"/>
      <c r="AU141" s="350"/>
      <c r="AV141" s="353"/>
      <c r="AW141" s="336"/>
      <c r="AX141" s="350"/>
      <c r="AY141" s="363"/>
      <c r="AZ141" s="336"/>
      <c r="BA141" s="417"/>
      <c r="BB141" s="411"/>
      <c r="BC141" s="411"/>
      <c r="BD141" s="414"/>
    </row>
    <row r="142" spans="2:64" ht="28.15" customHeight="1" x14ac:dyDescent="0.2">
      <c r="B142" s="30"/>
      <c r="C142" s="340"/>
      <c r="D142" s="218"/>
      <c r="E142" s="217"/>
      <c r="F142" s="217"/>
      <c r="G142" s="216"/>
      <c r="H142" s="360"/>
      <c r="I142" s="392"/>
      <c r="J142" s="392"/>
      <c r="K142" s="392"/>
      <c r="L142" s="25" t="s">
        <v>114</v>
      </c>
      <c r="M142" s="114"/>
      <c r="N142" s="25" t="s">
        <v>112</v>
      </c>
      <c r="O142" s="114"/>
      <c r="P142" s="25" t="s">
        <v>111</v>
      </c>
      <c r="Q142" s="114"/>
      <c r="R142" s="25" t="s">
        <v>110</v>
      </c>
      <c r="S142" s="114"/>
      <c r="T142" s="25" t="s">
        <v>109</v>
      </c>
      <c r="U142" s="114"/>
      <c r="V142" s="25" t="s">
        <v>108</v>
      </c>
      <c r="W142" s="114"/>
      <c r="X142" s="25" t="s">
        <v>107</v>
      </c>
      <c r="Y142" s="114"/>
      <c r="Z142" s="25" t="s">
        <v>106</v>
      </c>
      <c r="AA142" s="114"/>
      <c r="AB142" s="114"/>
      <c r="AC142" s="114"/>
      <c r="AD142" s="190"/>
      <c r="AE142" s="114"/>
      <c r="AF142" s="190"/>
      <c r="AG142" s="22"/>
      <c r="AH142" s="422"/>
      <c r="AI142" s="422"/>
      <c r="AJ142" s="21"/>
      <c r="AK142" s="9"/>
      <c r="AL142" s="350"/>
      <c r="AM142" s="353"/>
      <c r="AN142" s="336"/>
      <c r="AO142" s="350"/>
      <c r="AP142" s="353"/>
      <c r="AQ142" s="336"/>
      <c r="AR142" s="350"/>
      <c r="AS142" s="353"/>
      <c r="AT142" s="336"/>
      <c r="AU142" s="350"/>
      <c r="AV142" s="353"/>
      <c r="AW142" s="336"/>
      <c r="AX142" s="350"/>
      <c r="AY142" s="363"/>
      <c r="AZ142" s="336"/>
      <c r="BA142" s="417"/>
      <c r="BB142" s="411"/>
      <c r="BC142" s="411"/>
      <c r="BD142" s="414"/>
    </row>
    <row r="143" spans="2:64" ht="28.15" customHeight="1" thickBot="1" x14ac:dyDescent="0.25">
      <c r="B143" s="20"/>
      <c r="C143" s="341"/>
      <c r="D143" s="215"/>
      <c r="E143" s="214"/>
      <c r="F143" s="214"/>
      <c r="G143" s="213"/>
      <c r="H143" s="361"/>
      <c r="I143" s="394"/>
      <c r="J143" s="394"/>
      <c r="K143" s="394"/>
      <c r="L143" s="15" t="s">
        <v>105</v>
      </c>
      <c r="M143" s="16"/>
      <c r="N143" s="15" t="s">
        <v>104</v>
      </c>
      <c r="O143" s="16"/>
      <c r="P143" s="15" t="s">
        <v>103</v>
      </c>
      <c r="Q143" s="16"/>
      <c r="R143" s="15" t="s">
        <v>102</v>
      </c>
      <c r="S143" s="16"/>
      <c r="T143" s="15">
        <v>20</v>
      </c>
      <c r="U143" s="16"/>
      <c r="V143" s="15" t="s">
        <v>101</v>
      </c>
      <c r="W143" s="16"/>
      <c r="X143" s="15" t="s">
        <v>100</v>
      </c>
      <c r="Y143" s="16"/>
      <c r="Z143" s="15" t="s">
        <v>99</v>
      </c>
      <c r="AA143" s="16"/>
      <c r="AB143" s="114"/>
      <c r="AC143" s="114"/>
      <c r="AD143" s="187"/>
      <c r="AE143" s="16"/>
      <c r="AF143" s="186"/>
      <c r="AG143" s="11"/>
      <c r="AH143" s="423"/>
      <c r="AI143" s="423"/>
      <c r="AJ143" s="10"/>
      <c r="AK143" s="9"/>
      <c r="AL143" s="351"/>
      <c r="AM143" s="354"/>
      <c r="AN143" s="337"/>
      <c r="AO143" s="351"/>
      <c r="AP143" s="354"/>
      <c r="AQ143" s="337"/>
      <c r="AR143" s="351"/>
      <c r="AS143" s="354"/>
      <c r="AT143" s="337"/>
      <c r="AU143" s="351"/>
      <c r="AV143" s="354"/>
      <c r="AW143" s="337"/>
      <c r="AX143" s="351"/>
      <c r="AY143" s="364"/>
      <c r="AZ143" s="337"/>
      <c r="BA143" s="418"/>
      <c r="BB143" s="412"/>
      <c r="BC143" s="412"/>
      <c r="BD143" s="415"/>
    </row>
    <row r="144" spans="2:64" ht="85.9" customHeight="1" thickTop="1" thickBot="1" x14ac:dyDescent="0.35">
      <c r="B144" s="113" t="s">
        <v>173</v>
      </c>
      <c r="C144" s="103" t="s">
        <v>172</v>
      </c>
      <c r="D144" s="108" t="s">
        <v>171</v>
      </c>
      <c r="E144" s="211" t="s">
        <v>170</v>
      </c>
      <c r="F144" s="210"/>
      <c r="G144" s="209"/>
      <c r="H144" s="109" t="s">
        <v>169</v>
      </c>
      <c r="I144" s="108" t="s">
        <v>96</v>
      </c>
      <c r="J144" s="108" t="s">
        <v>168</v>
      </c>
      <c r="K144" s="108" t="s">
        <v>97</v>
      </c>
      <c r="L144" s="365" t="s">
        <v>167</v>
      </c>
      <c r="M144" s="366"/>
      <c r="N144" s="365" t="s">
        <v>166</v>
      </c>
      <c r="O144" s="366"/>
      <c r="P144" s="365" t="s">
        <v>166</v>
      </c>
      <c r="Q144" s="367"/>
      <c r="R144" s="365" t="s">
        <v>166</v>
      </c>
      <c r="S144" s="367"/>
      <c r="T144" s="365" t="s">
        <v>166</v>
      </c>
      <c r="U144" s="367"/>
      <c r="V144" s="365" t="s">
        <v>166</v>
      </c>
      <c r="W144" s="367"/>
      <c r="X144" s="365" t="s">
        <v>166</v>
      </c>
      <c r="Y144" s="367"/>
      <c r="Z144" s="365" t="s">
        <v>166</v>
      </c>
      <c r="AA144" s="367"/>
      <c r="AB144" s="311"/>
      <c r="AC144" s="311"/>
      <c r="AD144" s="368" t="s">
        <v>165</v>
      </c>
      <c r="AE144" s="367"/>
      <c r="AF144" s="109" t="s">
        <v>164</v>
      </c>
      <c r="AG144" s="109" t="s">
        <v>163</v>
      </c>
      <c r="AH144" s="108" t="s">
        <v>162</v>
      </c>
      <c r="AI144" s="108" t="s">
        <v>161</v>
      </c>
      <c r="AJ144" s="107" t="s">
        <v>160</v>
      </c>
      <c r="AK144" s="106"/>
      <c r="AL144" s="104" t="s">
        <v>159</v>
      </c>
      <c r="AM144" s="103" t="s">
        <v>158</v>
      </c>
      <c r="AN144" s="102" t="s">
        <v>157</v>
      </c>
      <c r="AO144" s="104" t="s">
        <v>156</v>
      </c>
      <c r="AP144" s="103" t="s">
        <v>155</v>
      </c>
      <c r="AQ144" s="102" t="s">
        <v>154</v>
      </c>
      <c r="AR144" s="104" t="s">
        <v>153</v>
      </c>
      <c r="AS144" s="103" t="s">
        <v>152</v>
      </c>
      <c r="AT144" s="105" t="s">
        <v>151</v>
      </c>
      <c r="AU144" s="104" t="s">
        <v>150</v>
      </c>
      <c r="AV144" s="103" t="s">
        <v>149</v>
      </c>
      <c r="AW144" s="102" t="s">
        <v>148</v>
      </c>
      <c r="AX144" s="104" t="s">
        <v>147</v>
      </c>
      <c r="AY144" s="103" t="s">
        <v>146</v>
      </c>
      <c r="AZ144" s="102" t="s">
        <v>145</v>
      </c>
      <c r="BA144" s="101" t="s">
        <v>144</v>
      </c>
      <c r="BB144" s="100" t="s">
        <v>143</v>
      </c>
      <c r="BC144" s="100" t="s">
        <v>142</v>
      </c>
      <c r="BD144" s="99" t="s">
        <v>141</v>
      </c>
    </row>
    <row r="145" spans="2:64" ht="48" thickBot="1" x14ac:dyDescent="0.3">
      <c r="B145" s="98" t="s">
        <v>236</v>
      </c>
      <c r="C145" s="97"/>
      <c r="D145" s="208">
        <v>258</v>
      </c>
      <c r="E145" s="425">
        <v>6416.52</v>
      </c>
      <c r="F145" s="426"/>
      <c r="G145" s="427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207"/>
      <c r="AB145" s="310"/>
      <c r="AC145" s="310"/>
      <c r="AD145" s="90" t="s">
        <v>138</v>
      </c>
      <c r="AE145" s="88"/>
      <c r="AF145" s="88"/>
      <c r="AG145" s="88"/>
      <c r="AH145" s="87"/>
      <c r="AI145" s="87"/>
      <c r="AJ145" s="203"/>
      <c r="AK145" s="86" t="s">
        <v>137</v>
      </c>
      <c r="AL145" s="85">
        <f t="shared" ref="AL145:BD145" si="18">SUM(AL147:AL158)</f>
        <v>48</v>
      </c>
      <c r="AM145" s="84">
        <f t="shared" si="18"/>
        <v>19</v>
      </c>
      <c r="AN145" s="83">
        <f t="shared" si="18"/>
        <v>0</v>
      </c>
      <c r="AO145" s="85">
        <f t="shared" si="18"/>
        <v>5</v>
      </c>
      <c r="AP145" s="84">
        <f t="shared" si="18"/>
        <v>0</v>
      </c>
      <c r="AQ145" s="83">
        <f t="shared" si="18"/>
        <v>0</v>
      </c>
      <c r="AR145" s="85">
        <f t="shared" si="18"/>
        <v>0</v>
      </c>
      <c r="AS145" s="84">
        <f t="shared" si="18"/>
        <v>0</v>
      </c>
      <c r="AT145" s="83">
        <f t="shared" si="18"/>
        <v>0</v>
      </c>
      <c r="AU145" s="85">
        <f t="shared" si="18"/>
        <v>1</v>
      </c>
      <c r="AV145" s="84">
        <f t="shared" si="18"/>
        <v>4</v>
      </c>
      <c r="AW145" s="83">
        <f t="shared" si="18"/>
        <v>0</v>
      </c>
      <c r="AX145" s="85">
        <f t="shared" si="18"/>
        <v>1</v>
      </c>
      <c r="AY145" s="84">
        <f t="shared" si="18"/>
        <v>2</v>
      </c>
      <c r="AZ145" s="83">
        <f t="shared" si="18"/>
        <v>0</v>
      </c>
      <c r="BA145" s="82">
        <f t="shared" si="18"/>
        <v>0</v>
      </c>
      <c r="BB145" s="81">
        <f t="shared" si="18"/>
        <v>0</v>
      </c>
      <c r="BC145" s="81">
        <f t="shared" si="18"/>
        <v>0</v>
      </c>
      <c r="BD145" s="80">
        <f t="shared" si="18"/>
        <v>0</v>
      </c>
      <c r="BE145" s="79" t="s">
        <v>136</v>
      </c>
      <c r="BH145" s="5">
        <f>SUM(AL145:AN145)/$BG$5</f>
        <v>67</v>
      </c>
      <c r="BI145" s="5">
        <f>SUM(AO145:AQ145,BA145)/$BG$5</f>
        <v>5</v>
      </c>
      <c r="BJ145" s="5">
        <f>SUM(AR145:AT145,BB145)/$BG$5</f>
        <v>0</v>
      </c>
      <c r="BK145" s="5">
        <f>SUM(AU145:AW145,BC145)/$BG$5</f>
        <v>5</v>
      </c>
      <c r="BL145" s="5">
        <f>SUM(AX145:AZ145,BD145)/$BG$5</f>
        <v>3</v>
      </c>
    </row>
    <row r="146" spans="2:64" ht="37.5" thickBot="1" x14ac:dyDescent="0.3">
      <c r="B146" s="78"/>
      <c r="C146" s="77"/>
      <c r="D146" s="206"/>
      <c r="E146" s="205"/>
      <c r="F146" s="205"/>
      <c r="G146" s="204"/>
      <c r="H146" s="73"/>
      <c r="I146" s="70"/>
      <c r="J146" s="70"/>
      <c r="K146" s="72"/>
      <c r="L146" s="70"/>
      <c r="M146" s="69"/>
      <c r="N146" s="70"/>
      <c r="O146" s="69"/>
      <c r="P146" s="70"/>
      <c r="Q146" s="69"/>
      <c r="R146" s="70"/>
      <c r="S146" s="69"/>
      <c r="T146" s="70"/>
      <c r="U146" s="69"/>
      <c r="V146" s="70"/>
      <c r="W146" s="69"/>
      <c r="X146" s="70"/>
      <c r="Y146" s="69"/>
      <c r="Z146" s="70"/>
      <c r="AA146" s="69"/>
      <c r="AB146" s="69"/>
      <c r="AC146" s="69"/>
      <c r="AD146" s="71"/>
      <c r="AE146" s="69"/>
      <c r="AF146" s="69"/>
      <c r="AG146" s="69"/>
      <c r="AH146" s="68"/>
      <c r="AI146" s="68"/>
      <c r="AJ146" s="203"/>
      <c r="AK146" s="66" t="s">
        <v>135</v>
      </c>
      <c r="AL146" s="65">
        <f t="shared" ref="AL146:BD146" si="19">AL145/3</f>
        <v>16</v>
      </c>
      <c r="AM146" s="64">
        <f t="shared" si="19"/>
        <v>6.333333333333333</v>
      </c>
      <c r="AN146" s="63">
        <f t="shared" si="19"/>
        <v>0</v>
      </c>
      <c r="AO146" s="65">
        <f t="shared" si="19"/>
        <v>1.6666666666666667</v>
      </c>
      <c r="AP146" s="64">
        <f t="shared" si="19"/>
        <v>0</v>
      </c>
      <c r="AQ146" s="63">
        <f t="shared" si="19"/>
        <v>0</v>
      </c>
      <c r="AR146" s="65">
        <f t="shared" si="19"/>
        <v>0</v>
      </c>
      <c r="AS146" s="64">
        <f t="shared" si="19"/>
        <v>0</v>
      </c>
      <c r="AT146" s="63">
        <f t="shared" si="19"/>
        <v>0</v>
      </c>
      <c r="AU146" s="65">
        <f t="shared" si="19"/>
        <v>0.33333333333333331</v>
      </c>
      <c r="AV146" s="64">
        <f t="shared" si="19"/>
        <v>1.3333333333333333</v>
      </c>
      <c r="AW146" s="63">
        <f t="shared" si="19"/>
        <v>0</v>
      </c>
      <c r="AX146" s="65">
        <f t="shared" si="19"/>
        <v>0.33333333333333331</v>
      </c>
      <c r="AY146" s="64">
        <f t="shared" si="19"/>
        <v>0.66666666666666663</v>
      </c>
      <c r="AZ146" s="63">
        <f t="shared" si="19"/>
        <v>0</v>
      </c>
      <c r="BA146" s="62">
        <f t="shared" si="19"/>
        <v>0</v>
      </c>
      <c r="BB146" s="61">
        <f t="shared" si="19"/>
        <v>0</v>
      </c>
      <c r="BC146" s="61">
        <f t="shared" si="19"/>
        <v>0</v>
      </c>
      <c r="BD146" s="60">
        <f t="shared" si="19"/>
        <v>0</v>
      </c>
      <c r="BE146" s="59" t="s">
        <v>134</v>
      </c>
    </row>
    <row r="147" spans="2:64" ht="28.15" customHeight="1" x14ac:dyDescent="0.2">
      <c r="B147" s="30"/>
      <c r="C147" s="338">
        <v>1</v>
      </c>
      <c r="D147" s="212" t="s">
        <v>1759</v>
      </c>
      <c r="E147" s="223"/>
      <c r="F147" s="223"/>
      <c r="G147" s="222"/>
      <c r="H147" s="358" t="s">
        <v>133</v>
      </c>
      <c r="I147" s="390">
        <v>138</v>
      </c>
      <c r="J147" s="390">
        <v>25</v>
      </c>
      <c r="K147" s="390">
        <v>7</v>
      </c>
      <c r="L147" s="42" t="s">
        <v>131</v>
      </c>
      <c r="M147" s="43" t="s">
        <v>669</v>
      </c>
      <c r="N147" s="42" t="s">
        <v>129</v>
      </c>
      <c r="O147" s="43" t="s">
        <v>179</v>
      </c>
      <c r="P147" s="42" t="s">
        <v>128</v>
      </c>
      <c r="Q147" s="43" t="s">
        <v>1042</v>
      </c>
      <c r="R147" s="42" t="s">
        <v>127</v>
      </c>
      <c r="S147" s="43" t="s">
        <v>527</v>
      </c>
      <c r="T147" s="42" t="s">
        <v>126</v>
      </c>
      <c r="U147" s="43" t="s">
        <v>132</v>
      </c>
      <c r="V147" s="42" t="s">
        <v>125</v>
      </c>
      <c r="W147" s="43"/>
      <c r="X147" s="42" t="s">
        <v>124</v>
      </c>
      <c r="Y147" s="43"/>
      <c r="Z147" s="42" t="s">
        <v>123</v>
      </c>
      <c r="AA147" s="43"/>
      <c r="AB147" s="43"/>
      <c r="AC147" s="43"/>
      <c r="AD147" s="196"/>
      <c r="AE147" s="43"/>
      <c r="AF147" s="196" t="s">
        <v>1758</v>
      </c>
      <c r="AG147" s="58"/>
      <c r="AH147" s="421"/>
      <c r="AI147" s="421"/>
      <c r="AJ147" s="38"/>
      <c r="AK147" s="9"/>
      <c r="AL147" s="349">
        <f>SUMPRODUCT(LEN($M147:$AA150)-LEN(SUBSTITUTE($M147:$AA150,"A", "")))</f>
        <v>48</v>
      </c>
      <c r="AM147" s="352">
        <f>SUMPRODUCT(LEN($AF147:$AF150)-LEN(SUBSTITUTE($AF147:$AF150,"A", "")))</f>
        <v>19</v>
      </c>
      <c r="AN147" s="335">
        <f>SUMPRODUCT(LEN($AE147:$AE150)-LEN(SUBSTITUTE($AE147:$AE150,"A", "")))</f>
        <v>0</v>
      </c>
      <c r="AO147" s="349">
        <f>SUMPRODUCT(LEN($M147:$AA150)-LEN(SUBSTITUTE($M147:$AA150,"S", "")))</f>
        <v>5</v>
      </c>
      <c r="AP147" s="352">
        <f>SUMPRODUCT(LEN($AF147:$AF150)-LEN(SUBSTITUTE($AF147:$AF150,"S", "")))</f>
        <v>0</v>
      </c>
      <c r="AQ147" s="335">
        <f>SUMPRODUCT(LEN($AE147:$AE150)-LEN(SUBSTITUTE($AE147:$AE150,"S", "")))</f>
        <v>0</v>
      </c>
      <c r="AR147" s="349">
        <f>SUMPRODUCT(LEN($M147:$AA150)-LEN(SUBSTITUTE($M147:$AA150,"F", "")))</f>
        <v>0</v>
      </c>
      <c r="AS147" s="352">
        <f>SUMPRODUCT(LEN($AF147:$AF150)-LEN(SUBSTITUTE($AF147:$AF150,"F", "")))</f>
        <v>0</v>
      </c>
      <c r="AT147" s="335">
        <f>SUMPRODUCT(LEN($AE147:$AE150)-LEN(SUBSTITUTE($AE147:$AE150,"F", "")))</f>
        <v>0</v>
      </c>
      <c r="AU147" s="349">
        <f>SUMPRODUCT(LEN($M147:$AA150)-LEN(SUBSTITUTE($M147:$AA150,"G", "")))</f>
        <v>1</v>
      </c>
      <c r="AV147" s="352">
        <f>SUMPRODUCT(LEN($AF147:$AF150)-LEN(SUBSTITUTE($AF147:$AF150,"G", "")))</f>
        <v>4</v>
      </c>
      <c r="AW147" s="335">
        <f>SUMPRODUCT(LEN($AE147:$AE150)-LEN(SUBSTITUTE($AE147:$AE150,"G", "")))</f>
        <v>0</v>
      </c>
      <c r="AX147" s="349">
        <f>SUMPRODUCT(LEN($L147:$AA150)-LEN(SUBSTITUTE($L147:$AA150,"M", "")))</f>
        <v>1</v>
      </c>
      <c r="AY147" s="362">
        <f>SUMPRODUCT(LEN($AF147:$AF150)-LEN(SUBSTITUTE($AF147:$AF150,"M", "")))</f>
        <v>2</v>
      </c>
      <c r="AZ147" s="335">
        <f>SUMPRODUCT(LEN($AE147:$AE150)-LEN(SUBSTITUTE($AE147:$AE150,"M", "")))</f>
        <v>0</v>
      </c>
      <c r="BA147" s="416">
        <f>SUMPRODUCT(LEN($AG147:$AG150)-LEN(SUBSTITUTE($AG147:$AG150,"S", "")))</f>
        <v>0</v>
      </c>
      <c r="BB147" s="410">
        <f>SUMPRODUCT(LEN($AG147:$AG150)-LEN(SUBSTITUTE($AG147:$AG150,"F", "")))</f>
        <v>0</v>
      </c>
      <c r="BC147" s="410">
        <f>SUMPRODUCT(LEN($AG147:$AG150)-LEN(SUBSTITUTE($AG147:$AG150,"G", "")))</f>
        <v>0</v>
      </c>
      <c r="BD147" s="413">
        <f>SUMPRODUCT(LEN($AG147:$AG150)-LEN(SUBSTITUTE($AG147:$AG150,"M", "")))</f>
        <v>0</v>
      </c>
    </row>
    <row r="148" spans="2:64" ht="28.15" customHeight="1" thickBot="1" x14ac:dyDescent="0.25">
      <c r="B148" s="30"/>
      <c r="C148" s="339"/>
      <c r="D148" s="221"/>
      <c r="E148" s="220"/>
      <c r="F148" s="220"/>
      <c r="G148" s="219"/>
      <c r="H148" s="359"/>
      <c r="I148" s="391"/>
      <c r="J148" s="391"/>
      <c r="K148" s="391"/>
      <c r="L148" s="33" t="s">
        <v>122</v>
      </c>
      <c r="M148" s="55" t="s">
        <v>357</v>
      </c>
      <c r="N148" s="33" t="s">
        <v>121</v>
      </c>
      <c r="O148" s="55" t="s">
        <v>357</v>
      </c>
      <c r="P148" s="33" t="s">
        <v>120</v>
      </c>
      <c r="Q148" s="55" t="s">
        <v>1757</v>
      </c>
      <c r="R148" s="33" t="s">
        <v>119</v>
      </c>
      <c r="S148" s="55" t="s">
        <v>371</v>
      </c>
      <c r="T148" s="33" t="s">
        <v>118</v>
      </c>
      <c r="U148" s="55" t="s">
        <v>130</v>
      </c>
      <c r="V148" s="33" t="s">
        <v>117</v>
      </c>
      <c r="W148" s="55"/>
      <c r="X148" s="33" t="s">
        <v>116</v>
      </c>
      <c r="Y148" s="55"/>
      <c r="Z148" s="33" t="s">
        <v>115</v>
      </c>
      <c r="AA148" s="55"/>
      <c r="AB148" s="55"/>
      <c r="AC148" s="55"/>
      <c r="AD148" s="193"/>
      <c r="AE148" s="55"/>
      <c r="AF148" s="193" t="s">
        <v>986</v>
      </c>
      <c r="AG148" s="57"/>
      <c r="AH148" s="422"/>
      <c r="AI148" s="422"/>
      <c r="AJ148" s="21"/>
      <c r="AK148" s="9"/>
      <c r="AL148" s="350"/>
      <c r="AM148" s="353"/>
      <c r="AN148" s="336"/>
      <c r="AO148" s="350"/>
      <c r="AP148" s="353"/>
      <c r="AQ148" s="336"/>
      <c r="AR148" s="350"/>
      <c r="AS148" s="353"/>
      <c r="AT148" s="336"/>
      <c r="AU148" s="350"/>
      <c r="AV148" s="353"/>
      <c r="AW148" s="336"/>
      <c r="AX148" s="350"/>
      <c r="AY148" s="363"/>
      <c r="AZ148" s="336"/>
      <c r="BA148" s="417"/>
      <c r="BB148" s="411"/>
      <c r="BC148" s="411"/>
      <c r="BD148" s="414"/>
    </row>
    <row r="149" spans="2:64" ht="28.15" customHeight="1" x14ac:dyDescent="0.2">
      <c r="B149" s="30"/>
      <c r="C149" s="340"/>
      <c r="D149" s="218"/>
      <c r="E149" s="217"/>
      <c r="F149" s="217"/>
      <c r="G149" s="216"/>
      <c r="H149" s="360">
        <v>260</v>
      </c>
      <c r="I149" s="392"/>
      <c r="J149" s="392"/>
      <c r="K149" s="392"/>
      <c r="L149" s="25" t="s">
        <v>114</v>
      </c>
      <c r="M149" s="114" t="s">
        <v>179</v>
      </c>
      <c r="N149" s="25" t="s">
        <v>112</v>
      </c>
      <c r="O149" s="114" t="s">
        <v>984</v>
      </c>
      <c r="P149" s="25" t="s">
        <v>111</v>
      </c>
      <c r="Q149" s="114" t="s">
        <v>1042</v>
      </c>
      <c r="R149" s="25" t="s">
        <v>110</v>
      </c>
      <c r="S149" s="114" t="s">
        <v>132</v>
      </c>
      <c r="T149" s="25" t="s">
        <v>109</v>
      </c>
      <c r="U149" s="114"/>
      <c r="V149" s="25" t="s">
        <v>108</v>
      </c>
      <c r="W149" s="114"/>
      <c r="X149" s="25" t="s">
        <v>107</v>
      </c>
      <c r="Y149" s="114"/>
      <c r="Z149" s="25" t="s">
        <v>106</v>
      </c>
      <c r="AA149" s="114"/>
      <c r="AB149" s="114"/>
      <c r="AC149" s="114"/>
      <c r="AD149" s="190"/>
      <c r="AE149" s="114"/>
      <c r="AF149" s="190"/>
      <c r="AG149" s="57"/>
      <c r="AH149" s="422"/>
      <c r="AI149" s="422"/>
      <c r="AJ149" s="21"/>
      <c r="AK149" s="9"/>
      <c r="AL149" s="350"/>
      <c r="AM149" s="353"/>
      <c r="AN149" s="336"/>
      <c r="AO149" s="350"/>
      <c r="AP149" s="353"/>
      <c r="AQ149" s="336"/>
      <c r="AR149" s="350"/>
      <c r="AS149" s="353"/>
      <c r="AT149" s="336"/>
      <c r="AU149" s="350"/>
      <c r="AV149" s="353"/>
      <c r="AW149" s="336"/>
      <c r="AX149" s="350"/>
      <c r="AY149" s="363"/>
      <c r="AZ149" s="336"/>
      <c r="BA149" s="417"/>
      <c r="BB149" s="411"/>
      <c r="BC149" s="411"/>
      <c r="BD149" s="414"/>
    </row>
    <row r="150" spans="2:64" ht="28.15" customHeight="1" thickBot="1" x14ac:dyDescent="0.25">
      <c r="B150" s="30"/>
      <c r="C150" s="355"/>
      <c r="D150" s="246"/>
      <c r="E150" s="254"/>
      <c r="F150" s="254"/>
      <c r="G150" s="253"/>
      <c r="H150" s="361"/>
      <c r="I150" s="393"/>
      <c r="J150" s="393"/>
      <c r="K150" s="393"/>
      <c r="L150" s="50" t="s">
        <v>105</v>
      </c>
      <c r="M150" s="51" t="s">
        <v>1756</v>
      </c>
      <c r="N150" s="50" t="s">
        <v>104</v>
      </c>
      <c r="O150" s="51" t="s">
        <v>132</v>
      </c>
      <c r="P150" s="50" t="s">
        <v>103</v>
      </c>
      <c r="Q150" s="51" t="s">
        <v>132</v>
      </c>
      <c r="R150" s="50" t="s">
        <v>102</v>
      </c>
      <c r="S150" s="51" t="s">
        <v>179</v>
      </c>
      <c r="T150" s="50">
        <v>20</v>
      </c>
      <c r="U150" s="51"/>
      <c r="V150" s="50" t="s">
        <v>101</v>
      </c>
      <c r="W150" s="51"/>
      <c r="X150" s="50" t="s">
        <v>100</v>
      </c>
      <c r="Y150" s="51"/>
      <c r="Z150" s="50" t="s">
        <v>99</v>
      </c>
      <c r="AA150" s="51"/>
      <c r="AB150" s="51"/>
      <c r="AC150" s="51"/>
      <c r="AD150" s="187"/>
      <c r="AE150" s="51"/>
      <c r="AF150" s="187"/>
      <c r="AG150" s="56"/>
      <c r="AH150" s="424"/>
      <c r="AI150" s="424"/>
      <c r="AJ150" s="47"/>
      <c r="AK150" s="9"/>
      <c r="AL150" s="351"/>
      <c r="AM150" s="354"/>
      <c r="AN150" s="337"/>
      <c r="AO150" s="351"/>
      <c r="AP150" s="354"/>
      <c r="AQ150" s="337"/>
      <c r="AR150" s="351"/>
      <c r="AS150" s="354"/>
      <c r="AT150" s="337"/>
      <c r="AU150" s="351"/>
      <c r="AV150" s="354"/>
      <c r="AW150" s="337"/>
      <c r="AX150" s="351"/>
      <c r="AY150" s="364"/>
      <c r="AZ150" s="337"/>
      <c r="BA150" s="418"/>
      <c r="BB150" s="412"/>
      <c r="BC150" s="412"/>
      <c r="BD150" s="415"/>
    </row>
    <row r="151" spans="2:64" ht="28.15" customHeight="1" x14ac:dyDescent="0.2">
      <c r="B151" s="30"/>
      <c r="C151" s="338">
        <v>2</v>
      </c>
      <c r="D151" s="212"/>
      <c r="E151" s="223"/>
      <c r="F151" s="223"/>
      <c r="G151" s="222"/>
      <c r="H151" s="358"/>
      <c r="I151" s="390"/>
      <c r="J151" s="390"/>
      <c r="K151" s="390"/>
      <c r="L151" s="42" t="s">
        <v>131</v>
      </c>
      <c r="M151" s="43"/>
      <c r="N151" s="42" t="s">
        <v>129</v>
      </c>
      <c r="O151" s="43"/>
      <c r="P151" s="42" t="s">
        <v>128</v>
      </c>
      <c r="Q151" s="43"/>
      <c r="R151" s="42" t="s">
        <v>127</v>
      </c>
      <c r="S151" s="43"/>
      <c r="T151" s="42" t="s">
        <v>126</v>
      </c>
      <c r="U151" s="43"/>
      <c r="V151" s="42" t="s">
        <v>125</v>
      </c>
      <c r="W151" s="43"/>
      <c r="X151" s="42" t="s">
        <v>124</v>
      </c>
      <c r="Y151" s="43"/>
      <c r="Z151" s="42" t="s">
        <v>123</v>
      </c>
      <c r="AA151" s="43"/>
      <c r="AB151" s="43"/>
      <c r="AC151" s="43"/>
      <c r="AD151" s="196"/>
      <c r="AE151" s="43"/>
      <c r="AF151" s="196"/>
      <c r="AG151" s="39"/>
      <c r="AH151" s="421"/>
      <c r="AI151" s="421"/>
      <c r="AJ151" s="38"/>
      <c r="AK151" s="9"/>
      <c r="AL151" s="349">
        <f>SUMPRODUCT(LEN($M151:$AA154)-LEN(SUBSTITUTE($M151:$AA154,"A", "")))</f>
        <v>0</v>
      </c>
      <c r="AM151" s="352">
        <f>SUMPRODUCT(LEN($AF151:$AF154)-LEN(SUBSTITUTE($AF151:$AF154,"A", "")))</f>
        <v>0</v>
      </c>
      <c r="AN151" s="335">
        <f>SUMPRODUCT(LEN($AE151:$AE154)-LEN(SUBSTITUTE($AE151:$AE154,"A", "")))</f>
        <v>0</v>
      </c>
      <c r="AO151" s="349">
        <f>SUMPRODUCT(LEN($M151:$AA154)-LEN(SUBSTITUTE($M151:$AA154,"S", "")))</f>
        <v>0</v>
      </c>
      <c r="AP151" s="352">
        <f>SUMPRODUCT(LEN($AF151:$AF154)-LEN(SUBSTITUTE($AF151:$AF154,"S", "")))</f>
        <v>0</v>
      </c>
      <c r="AQ151" s="335">
        <f>SUMPRODUCT(LEN($AE151:$AE154)-LEN(SUBSTITUTE($AE151:$AE154,"S", "")))</f>
        <v>0</v>
      </c>
      <c r="AR151" s="349">
        <f>SUMPRODUCT(LEN($M151:$AA154)-LEN(SUBSTITUTE($M151:$AA154,"F", "")))</f>
        <v>0</v>
      </c>
      <c r="AS151" s="352">
        <f>SUMPRODUCT(LEN($AF151:$AF154)-LEN(SUBSTITUTE($AF151:$AF154,"F", "")))</f>
        <v>0</v>
      </c>
      <c r="AT151" s="335">
        <f>SUMPRODUCT(LEN($AE151:$AE154)-LEN(SUBSTITUTE($AE151:$AE154,"F", "")))</f>
        <v>0</v>
      </c>
      <c r="AU151" s="349">
        <f>SUMPRODUCT(LEN($M151:$AA154)-LEN(SUBSTITUTE($M151:$AA154,"G", "")))</f>
        <v>0</v>
      </c>
      <c r="AV151" s="352">
        <f>SUMPRODUCT(LEN($AF151:$AF154)-LEN(SUBSTITUTE($AF151:$AF154,"G", "")))</f>
        <v>0</v>
      </c>
      <c r="AW151" s="335">
        <f>SUMPRODUCT(LEN($AE151:$AE154)-LEN(SUBSTITUTE($AE151:$AE154,"G", "")))</f>
        <v>0</v>
      </c>
      <c r="AX151" s="349">
        <f>SUMPRODUCT(LEN($L151:$AA154)-LEN(SUBSTITUTE($L151:$AA154,"M", "")))</f>
        <v>0</v>
      </c>
      <c r="AY151" s="362">
        <f>SUMPRODUCT(LEN($AF151:$AF154)-LEN(SUBSTITUTE($AF151:$AF154,"M", "")))</f>
        <v>0</v>
      </c>
      <c r="AZ151" s="335">
        <f>SUMPRODUCT(LEN($AE151:$AE154)-LEN(SUBSTITUTE($AE151:$AE154,"M", "")))</f>
        <v>0</v>
      </c>
      <c r="BA151" s="416">
        <f>SUMPRODUCT(LEN($AG151:$AG154)-LEN(SUBSTITUTE($AG151:$AG154,"S", "")))</f>
        <v>0</v>
      </c>
      <c r="BB151" s="410">
        <f>SUMPRODUCT(LEN($AG151:$AG154)-LEN(SUBSTITUTE($AG151:$AG154,"F", "")))</f>
        <v>0</v>
      </c>
      <c r="BC151" s="410">
        <f>SUMPRODUCT(LEN($AG151:$AG154)-LEN(SUBSTITUTE($AG151:$AG154,"G", "")))</f>
        <v>0</v>
      </c>
      <c r="BD151" s="413">
        <f>SUMPRODUCT(LEN($AG151:$AG154)-LEN(SUBSTITUTE($AG151:$AG154,"M", "")))</f>
        <v>0</v>
      </c>
    </row>
    <row r="152" spans="2:64" ht="28.15" customHeight="1" thickBot="1" x14ac:dyDescent="0.25">
      <c r="B152" s="30"/>
      <c r="C152" s="339"/>
      <c r="D152" s="221"/>
      <c r="E152" s="220"/>
      <c r="F152" s="220"/>
      <c r="G152" s="219"/>
      <c r="H152" s="359"/>
      <c r="I152" s="391"/>
      <c r="J152" s="391"/>
      <c r="K152" s="391"/>
      <c r="L152" s="33" t="s">
        <v>122</v>
      </c>
      <c r="M152" s="55"/>
      <c r="N152" s="33" t="s">
        <v>121</v>
      </c>
      <c r="O152" s="55"/>
      <c r="P152" s="33" t="s">
        <v>120</v>
      </c>
      <c r="Q152" s="55"/>
      <c r="R152" s="33" t="s">
        <v>119</v>
      </c>
      <c r="S152" s="55"/>
      <c r="T152" s="33" t="s">
        <v>118</v>
      </c>
      <c r="U152" s="55"/>
      <c r="V152" s="33" t="s">
        <v>117</v>
      </c>
      <c r="W152" s="55"/>
      <c r="X152" s="33" t="s">
        <v>116</v>
      </c>
      <c r="Y152" s="55"/>
      <c r="Z152" s="33" t="s">
        <v>115</v>
      </c>
      <c r="AA152" s="55"/>
      <c r="AB152" s="55"/>
      <c r="AC152" s="55"/>
      <c r="AD152" s="193"/>
      <c r="AE152" s="55"/>
      <c r="AF152" s="193"/>
      <c r="AG152" s="22"/>
      <c r="AH152" s="422"/>
      <c r="AI152" s="422"/>
      <c r="AJ152" s="21"/>
      <c r="AK152" s="9"/>
      <c r="AL152" s="350"/>
      <c r="AM152" s="353"/>
      <c r="AN152" s="336"/>
      <c r="AO152" s="350"/>
      <c r="AP152" s="353"/>
      <c r="AQ152" s="336"/>
      <c r="AR152" s="350"/>
      <c r="AS152" s="353"/>
      <c r="AT152" s="336"/>
      <c r="AU152" s="350"/>
      <c r="AV152" s="353"/>
      <c r="AW152" s="336"/>
      <c r="AX152" s="350"/>
      <c r="AY152" s="363"/>
      <c r="AZ152" s="336"/>
      <c r="BA152" s="417"/>
      <c r="BB152" s="411"/>
      <c r="BC152" s="411"/>
      <c r="BD152" s="414"/>
    </row>
    <row r="153" spans="2:64" ht="28.15" customHeight="1" x14ac:dyDescent="0.2">
      <c r="B153" s="30"/>
      <c r="C153" s="340"/>
      <c r="D153" s="218"/>
      <c r="E153" s="217"/>
      <c r="F153" s="217"/>
      <c r="G153" s="216"/>
      <c r="H153" s="360"/>
      <c r="I153" s="392"/>
      <c r="J153" s="392"/>
      <c r="K153" s="392"/>
      <c r="L153" s="25" t="s">
        <v>114</v>
      </c>
      <c r="M153" s="114"/>
      <c r="N153" s="25" t="s">
        <v>112</v>
      </c>
      <c r="O153" s="114"/>
      <c r="P153" s="25" t="s">
        <v>111</v>
      </c>
      <c r="Q153" s="114"/>
      <c r="R153" s="25" t="s">
        <v>110</v>
      </c>
      <c r="S153" s="114"/>
      <c r="T153" s="25" t="s">
        <v>109</v>
      </c>
      <c r="U153" s="114"/>
      <c r="V153" s="25" t="s">
        <v>108</v>
      </c>
      <c r="W153" s="114"/>
      <c r="X153" s="25" t="s">
        <v>107</v>
      </c>
      <c r="Y153" s="114"/>
      <c r="Z153" s="25" t="s">
        <v>106</v>
      </c>
      <c r="AA153" s="114"/>
      <c r="AB153" s="114"/>
      <c r="AC153" s="114"/>
      <c r="AD153" s="190"/>
      <c r="AE153" s="114"/>
      <c r="AF153" s="190"/>
      <c r="AG153" s="22"/>
      <c r="AH153" s="422"/>
      <c r="AI153" s="422"/>
      <c r="AJ153" s="21"/>
      <c r="AK153" s="9"/>
      <c r="AL153" s="350"/>
      <c r="AM153" s="353"/>
      <c r="AN153" s="336"/>
      <c r="AO153" s="350"/>
      <c r="AP153" s="353"/>
      <c r="AQ153" s="336"/>
      <c r="AR153" s="350"/>
      <c r="AS153" s="353"/>
      <c r="AT153" s="336"/>
      <c r="AU153" s="350"/>
      <c r="AV153" s="353"/>
      <c r="AW153" s="336"/>
      <c r="AX153" s="350"/>
      <c r="AY153" s="363"/>
      <c r="AZ153" s="336"/>
      <c r="BA153" s="417"/>
      <c r="BB153" s="411"/>
      <c r="BC153" s="411"/>
      <c r="BD153" s="414"/>
    </row>
    <row r="154" spans="2:64" ht="28.15" customHeight="1" thickBot="1" x14ac:dyDescent="0.25">
      <c r="B154" s="30"/>
      <c r="C154" s="355"/>
      <c r="D154" s="246"/>
      <c r="E154" s="254"/>
      <c r="F154" s="254"/>
      <c r="G154" s="253"/>
      <c r="H154" s="361"/>
      <c r="I154" s="393"/>
      <c r="J154" s="393"/>
      <c r="K154" s="393"/>
      <c r="L154" s="50" t="s">
        <v>105</v>
      </c>
      <c r="M154" s="51"/>
      <c r="N154" s="50" t="s">
        <v>104</v>
      </c>
      <c r="O154" s="51"/>
      <c r="P154" s="50" t="s">
        <v>103</v>
      </c>
      <c r="Q154" s="51"/>
      <c r="R154" s="50" t="s">
        <v>102</v>
      </c>
      <c r="S154" s="51"/>
      <c r="T154" s="50">
        <v>20</v>
      </c>
      <c r="U154" s="51"/>
      <c r="V154" s="50" t="s">
        <v>101</v>
      </c>
      <c r="W154" s="51"/>
      <c r="X154" s="50" t="s">
        <v>100</v>
      </c>
      <c r="Y154" s="51"/>
      <c r="Z154" s="50" t="s">
        <v>99</v>
      </c>
      <c r="AA154" s="51"/>
      <c r="AB154" s="51"/>
      <c r="AC154" s="51"/>
      <c r="AD154" s="187"/>
      <c r="AE154" s="51"/>
      <c r="AF154" s="187"/>
      <c r="AG154" s="48"/>
      <c r="AH154" s="424"/>
      <c r="AI154" s="424"/>
      <c r="AJ154" s="47"/>
      <c r="AK154" s="9"/>
      <c r="AL154" s="351"/>
      <c r="AM154" s="354"/>
      <c r="AN154" s="337"/>
      <c r="AO154" s="351"/>
      <c r="AP154" s="354"/>
      <c r="AQ154" s="337"/>
      <c r="AR154" s="351"/>
      <c r="AS154" s="354"/>
      <c r="AT154" s="337"/>
      <c r="AU154" s="351"/>
      <c r="AV154" s="354"/>
      <c r="AW154" s="337"/>
      <c r="AX154" s="351"/>
      <c r="AY154" s="364"/>
      <c r="AZ154" s="337"/>
      <c r="BA154" s="418"/>
      <c r="BB154" s="412"/>
      <c r="BC154" s="412"/>
      <c r="BD154" s="415"/>
    </row>
    <row r="155" spans="2:64" ht="28.15" customHeight="1" x14ac:dyDescent="0.2">
      <c r="B155" s="30"/>
      <c r="C155" s="338">
        <v>3</v>
      </c>
      <c r="D155" s="212"/>
      <c r="E155" s="223"/>
      <c r="F155" s="223"/>
      <c r="G155" s="222"/>
      <c r="H155" s="358"/>
      <c r="I155" s="390"/>
      <c r="J155" s="390"/>
      <c r="K155" s="390"/>
      <c r="L155" s="42" t="s">
        <v>131</v>
      </c>
      <c r="M155" s="43"/>
      <c r="N155" s="42" t="s">
        <v>129</v>
      </c>
      <c r="O155" s="43"/>
      <c r="P155" s="42" t="s">
        <v>128</v>
      </c>
      <c r="Q155" s="43"/>
      <c r="R155" s="42" t="s">
        <v>127</v>
      </c>
      <c r="S155" s="43"/>
      <c r="T155" s="42" t="s">
        <v>126</v>
      </c>
      <c r="U155" s="43"/>
      <c r="V155" s="42" t="s">
        <v>125</v>
      </c>
      <c r="W155" s="43"/>
      <c r="X155" s="42" t="s">
        <v>124</v>
      </c>
      <c r="Y155" s="43"/>
      <c r="Z155" s="42" t="s">
        <v>123</v>
      </c>
      <c r="AA155" s="43"/>
      <c r="AB155" s="43"/>
      <c r="AC155" s="43"/>
      <c r="AD155" s="196"/>
      <c r="AE155" s="43"/>
      <c r="AF155" s="196"/>
      <c r="AG155" s="39"/>
      <c r="AH155" s="421"/>
      <c r="AI155" s="421"/>
      <c r="AJ155" s="38"/>
      <c r="AK155" s="9"/>
      <c r="AL155" s="349">
        <f>SUMPRODUCT(LEN($M155:$AA158)-LEN(SUBSTITUTE($M155:$AA158,"A", "")))</f>
        <v>0</v>
      </c>
      <c r="AM155" s="352">
        <f>SUMPRODUCT(LEN($AF155:$AF158)-LEN(SUBSTITUTE($AF155:$AF158,"A", "")))</f>
        <v>0</v>
      </c>
      <c r="AN155" s="335">
        <f>SUMPRODUCT(LEN($AE155:$AE158)-LEN(SUBSTITUTE($AE155:$AE158,"A", "")))</f>
        <v>0</v>
      </c>
      <c r="AO155" s="349">
        <f>SUMPRODUCT(LEN($M155:$AA158)-LEN(SUBSTITUTE($M155:$AA158,"S", "")))</f>
        <v>0</v>
      </c>
      <c r="AP155" s="352">
        <f>SUMPRODUCT(LEN($AF155:$AF158)-LEN(SUBSTITUTE($AF155:$AF158,"S", "")))</f>
        <v>0</v>
      </c>
      <c r="AQ155" s="335">
        <f>SUMPRODUCT(LEN($AE155:$AE158)-LEN(SUBSTITUTE($AE155:$AE158,"S", "")))</f>
        <v>0</v>
      </c>
      <c r="AR155" s="349">
        <f>SUMPRODUCT(LEN($M155:$AA158)-LEN(SUBSTITUTE($M155:$AA158,"F", "")))</f>
        <v>0</v>
      </c>
      <c r="AS155" s="352">
        <f>SUMPRODUCT(LEN($AF155:$AF158)-LEN(SUBSTITUTE($AF155:$AF158,"F", "")))</f>
        <v>0</v>
      </c>
      <c r="AT155" s="335">
        <f>SUMPRODUCT(LEN($AE155:$AE158)-LEN(SUBSTITUTE($AE155:$AE158,"F", "")))</f>
        <v>0</v>
      </c>
      <c r="AU155" s="349">
        <f>SUMPRODUCT(LEN($M155:$AA158)-LEN(SUBSTITUTE($M155:$AA158,"G", "")))</f>
        <v>0</v>
      </c>
      <c r="AV155" s="352">
        <f>SUMPRODUCT(LEN($AF155:$AF158)-LEN(SUBSTITUTE($AF155:$AF158,"G", "")))</f>
        <v>0</v>
      </c>
      <c r="AW155" s="335">
        <f>SUMPRODUCT(LEN($AE155:$AE158)-LEN(SUBSTITUTE($AE155:$AE158,"G", "")))</f>
        <v>0</v>
      </c>
      <c r="AX155" s="349">
        <f>SUMPRODUCT(LEN($L155:$AA158)-LEN(SUBSTITUTE($L155:$AA158,"M", "")))</f>
        <v>0</v>
      </c>
      <c r="AY155" s="362">
        <f>SUMPRODUCT(LEN($AF155:$AF158)-LEN(SUBSTITUTE($AF155:$AF158,"M", "")))</f>
        <v>0</v>
      </c>
      <c r="AZ155" s="335">
        <f>SUMPRODUCT(LEN($AE155:$AE158)-LEN(SUBSTITUTE($AE155:$AE158,"M", "")))</f>
        <v>0</v>
      </c>
      <c r="BA155" s="416">
        <f>SUMPRODUCT(LEN($AG155:$AG158)-LEN(SUBSTITUTE($AG155:$AG158,"S", "")))</f>
        <v>0</v>
      </c>
      <c r="BB155" s="410">
        <f>SUMPRODUCT(LEN($AG155:$AG158)-LEN(SUBSTITUTE($AG155:$AG158,"F", "")))</f>
        <v>0</v>
      </c>
      <c r="BC155" s="410">
        <f>SUMPRODUCT(LEN($AG155:$AG158)-LEN(SUBSTITUTE($AG155:$AG158,"G", "")))</f>
        <v>0</v>
      </c>
      <c r="BD155" s="413">
        <f>SUMPRODUCT(LEN($AG155:$AG158)-LEN(SUBSTITUTE($AG155:$AG158,"M", "")))</f>
        <v>0</v>
      </c>
    </row>
    <row r="156" spans="2:64" ht="28.15" customHeight="1" thickBot="1" x14ac:dyDescent="0.25">
      <c r="B156" s="30"/>
      <c r="C156" s="339"/>
      <c r="D156" s="221"/>
      <c r="E156" s="220"/>
      <c r="F156" s="220"/>
      <c r="G156" s="219"/>
      <c r="H156" s="359"/>
      <c r="I156" s="391"/>
      <c r="J156" s="391"/>
      <c r="K156" s="391"/>
      <c r="L156" s="33" t="s">
        <v>122</v>
      </c>
      <c r="M156" s="55"/>
      <c r="N156" s="33" t="s">
        <v>121</v>
      </c>
      <c r="O156" s="55"/>
      <c r="P156" s="33" t="s">
        <v>120</v>
      </c>
      <c r="Q156" s="55"/>
      <c r="R156" s="33" t="s">
        <v>119</v>
      </c>
      <c r="S156" s="55"/>
      <c r="T156" s="33" t="s">
        <v>118</v>
      </c>
      <c r="U156" s="55"/>
      <c r="V156" s="33" t="s">
        <v>117</v>
      </c>
      <c r="W156" s="55"/>
      <c r="X156" s="33" t="s">
        <v>116</v>
      </c>
      <c r="Y156" s="55"/>
      <c r="Z156" s="33" t="s">
        <v>115</v>
      </c>
      <c r="AA156" s="55"/>
      <c r="AB156" s="55"/>
      <c r="AC156" s="55"/>
      <c r="AD156" s="193"/>
      <c r="AE156" s="55"/>
      <c r="AF156" s="193"/>
      <c r="AG156" s="22"/>
      <c r="AH156" s="422"/>
      <c r="AI156" s="422"/>
      <c r="AJ156" s="21"/>
      <c r="AK156" s="9"/>
      <c r="AL156" s="350"/>
      <c r="AM156" s="353"/>
      <c r="AN156" s="336"/>
      <c r="AO156" s="350"/>
      <c r="AP156" s="353"/>
      <c r="AQ156" s="336"/>
      <c r="AR156" s="350"/>
      <c r="AS156" s="353"/>
      <c r="AT156" s="336"/>
      <c r="AU156" s="350"/>
      <c r="AV156" s="353"/>
      <c r="AW156" s="336"/>
      <c r="AX156" s="350"/>
      <c r="AY156" s="363"/>
      <c r="AZ156" s="336"/>
      <c r="BA156" s="417"/>
      <c r="BB156" s="411"/>
      <c r="BC156" s="411"/>
      <c r="BD156" s="414"/>
    </row>
    <row r="157" spans="2:64" ht="28.15" customHeight="1" x14ac:dyDescent="0.2">
      <c r="B157" s="30"/>
      <c r="C157" s="340"/>
      <c r="D157" s="218"/>
      <c r="E157" s="217"/>
      <c r="F157" s="217"/>
      <c r="G157" s="216"/>
      <c r="H157" s="360"/>
      <c r="I157" s="392"/>
      <c r="J157" s="392"/>
      <c r="K157" s="392"/>
      <c r="L157" s="25" t="s">
        <v>114</v>
      </c>
      <c r="M157" s="114"/>
      <c r="N157" s="25" t="s">
        <v>112</v>
      </c>
      <c r="O157" s="114"/>
      <c r="P157" s="25" t="s">
        <v>111</v>
      </c>
      <c r="Q157" s="114"/>
      <c r="R157" s="25" t="s">
        <v>110</v>
      </c>
      <c r="S157" s="114"/>
      <c r="T157" s="25" t="s">
        <v>109</v>
      </c>
      <c r="U157" s="114"/>
      <c r="V157" s="25" t="s">
        <v>108</v>
      </c>
      <c r="W157" s="114"/>
      <c r="X157" s="25" t="s">
        <v>107</v>
      </c>
      <c r="Y157" s="114"/>
      <c r="Z157" s="25" t="s">
        <v>106</v>
      </c>
      <c r="AA157" s="114"/>
      <c r="AB157" s="114"/>
      <c r="AC157" s="114"/>
      <c r="AD157" s="190"/>
      <c r="AE157" s="114"/>
      <c r="AF157" s="190"/>
      <c r="AG157" s="22"/>
      <c r="AH157" s="422"/>
      <c r="AI157" s="422"/>
      <c r="AJ157" s="21"/>
      <c r="AK157" s="9"/>
      <c r="AL157" s="350"/>
      <c r="AM157" s="353"/>
      <c r="AN157" s="336"/>
      <c r="AO157" s="350"/>
      <c r="AP157" s="353"/>
      <c r="AQ157" s="336"/>
      <c r="AR157" s="350"/>
      <c r="AS157" s="353"/>
      <c r="AT157" s="336"/>
      <c r="AU157" s="350"/>
      <c r="AV157" s="353"/>
      <c r="AW157" s="336"/>
      <c r="AX157" s="350"/>
      <c r="AY157" s="363"/>
      <c r="AZ157" s="336"/>
      <c r="BA157" s="417"/>
      <c r="BB157" s="411"/>
      <c r="BC157" s="411"/>
      <c r="BD157" s="414"/>
    </row>
    <row r="158" spans="2:64" ht="28.15" customHeight="1" thickBot="1" x14ac:dyDescent="0.25">
      <c r="B158" s="20"/>
      <c r="C158" s="341"/>
      <c r="D158" s="215"/>
      <c r="E158" s="214"/>
      <c r="F158" s="214"/>
      <c r="G158" s="213"/>
      <c r="H158" s="361"/>
      <c r="I158" s="394"/>
      <c r="J158" s="394"/>
      <c r="K158" s="394"/>
      <c r="L158" s="15" t="s">
        <v>105</v>
      </c>
      <c r="M158" s="16"/>
      <c r="N158" s="15" t="s">
        <v>104</v>
      </c>
      <c r="O158" s="16"/>
      <c r="P158" s="15" t="s">
        <v>103</v>
      </c>
      <c r="Q158" s="16"/>
      <c r="R158" s="15" t="s">
        <v>102</v>
      </c>
      <c r="S158" s="16"/>
      <c r="T158" s="15">
        <v>20</v>
      </c>
      <c r="U158" s="16"/>
      <c r="V158" s="15" t="s">
        <v>101</v>
      </c>
      <c r="W158" s="16"/>
      <c r="X158" s="15" t="s">
        <v>100</v>
      </c>
      <c r="Y158" s="16"/>
      <c r="Z158" s="15" t="s">
        <v>99</v>
      </c>
      <c r="AA158" s="16"/>
      <c r="AB158" s="114"/>
      <c r="AC158" s="114"/>
      <c r="AD158" s="187"/>
      <c r="AE158" s="16"/>
      <c r="AF158" s="186"/>
      <c r="AG158" s="11"/>
      <c r="AH158" s="423"/>
      <c r="AI158" s="423"/>
      <c r="AJ158" s="10"/>
      <c r="AK158" s="9"/>
      <c r="AL158" s="351"/>
      <c r="AM158" s="354"/>
      <c r="AN158" s="337"/>
      <c r="AO158" s="351"/>
      <c r="AP158" s="354"/>
      <c r="AQ158" s="337"/>
      <c r="AR158" s="351"/>
      <c r="AS158" s="354"/>
      <c r="AT158" s="337"/>
      <c r="AU158" s="351"/>
      <c r="AV158" s="354"/>
      <c r="AW158" s="337"/>
      <c r="AX158" s="351"/>
      <c r="AY158" s="364"/>
      <c r="AZ158" s="337"/>
      <c r="BA158" s="418"/>
      <c r="BB158" s="412"/>
      <c r="BC158" s="412"/>
      <c r="BD158" s="415"/>
    </row>
    <row r="159" spans="2:64" ht="85.9" customHeight="1" thickTop="1" thickBot="1" x14ac:dyDescent="0.35">
      <c r="B159" s="113" t="s">
        <v>173</v>
      </c>
      <c r="C159" s="103" t="s">
        <v>172</v>
      </c>
      <c r="D159" s="108" t="s">
        <v>171</v>
      </c>
      <c r="E159" s="211" t="s">
        <v>170</v>
      </c>
      <c r="F159" s="210"/>
      <c r="G159" s="209"/>
      <c r="H159" s="109" t="s">
        <v>169</v>
      </c>
      <c r="I159" s="108" t="s">
        <v>96</v>
      </c>
      <c r="J159" s="108" t="s">
        <v>168</v>
      </c>
      <c r="K159" s="108" t="s">
        <v>97</v>
      </c>
      <c r="L159" s="365" t="s">
        <v>167</v>
      </c>
      <c r="M159" s="366"/>
      <c r="N159" s="365" t="s">
        <v>166</v>
      </c>
      <c r="O159" s="366"/>
      <c r="P159" s="365" t="s">
        <v>166</v>
      </c>
      <c r="Q159" s="367"/>
      <c r="R159" s="365" t="s">
        <v>166</v>
      </c>
      <c r="S159" s="367"/>
      <c r="T159" s="365" t="s">
        <v>166</v>
      </c>
      <c r="U159" s="367"/>
      <c r="V159" s="365" t="s">
        <v>166</v>
      </c>
      <c r="W159" s="367"/>
      <c r="X159" s="365" t="s">
        <v>166</v>
      </c>
      <c r="Y159" s="367"/>
      <c r="Z159" s="365" t="s">
        <v>166</v>
      </c>
      <c r="AA159" s="367"/>
      <c r="AB159" s="311"/>
      <c r="AC159" s="311"/>
      <c r="AD159" s="368" t="s">
        <v>165</v>
      </c>
      <c r="AE159" s="367"/>
      <c r="AF159" s="109" t="s">
        <v>164</v>
      </c>
      <c r="AG159" s="109" t="s">
        <v>163</v>
      </c>
      <c r="AH159" s="108" t="s">
        <v>162</v>
      </c>
      <c r="AI159" s="108" t="s">
        <v>161</v>
      </c>
      <c r="AJ159" s="107" t="s">
        <v>160</v>
      </c>
      <c r="AK159" s="106"/>
      <c r="AL159" s="104" t="s">
        <v>159</v>
      </c>
      <c r="AM159" s="103" t="s">
        <v>158</v>
      </c>
      <c r="AN159" s="102" t="s">
        <v>157</v>
      </c>
      <c r="AO159" s="104" t="s">
        <v>156</v>
      </c>
      <c r="AP159" s="103" t="s">
        <v>155</v>
      </c>
      <c r="AQ159" s="102" t="s">
        <v>154</v>
      </c>
      <c r="AR159" s="104" t="s">
        <v>153</v>
      </c>
      <c r="AS159" s="103" t="s">
        <v>152</v>
      </c>
      <c r="AT159" s="105" t="s">
        <v>151</v>
      </c>
      <c r="AU159" s="104" t="s">
        <v>150</v>
      </c>
      <c r="AV159" s="103" t="s">
        <v>149</v>
      </c>
      <c r="AW159" s="102" t="s">
        <v>148</v>
      </c>
      <c r="AX159" s="104" t="s">
        <v>147</v>
      </c>
      <c r="AY159" s="103" t="s">
        <v>146</v>
      </c>
      <c r="AZ159" s="102" t="s">
        <v>145</v>
      </c>
      <c r="BA159" s="101" t="s">
        <v>144</v>
      </c>
      <c r="BB159" s="100" t="s">
        <v>143</v>
      </c>
      <c r="BC159" s="100" t="s">
        <v>142</v>
      </c>
      <c r="BD159" s="99" t="s">
        <v>141</v>
      </c>
    </row>
    <row r="160" spans="2:64" ht="48" thickBot="1" x14ac:dyDescent="0.3">
      <c r="B160" s="98" t="s">
        <v>235</v>
      </c>
      <c r="C160" s="97"/>
      <c r="D160" s="208">
        <v>258</v>
      </c>
      <c r="E160" s="425">
        <v>14399.15</v>
      </c>
      <c r="F160" s="426"/>
      <c r="G160" s="427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207"/>
      <c r="AB160" s="310"/>
      <c r="AC160" s="310"/>
      <c r="AD160" s="90" t="s">
        <v>138</v>
      </c>
      <c r="AE160" s="88"/>
      <c r="AF160" s="88"/>
      <c r="AG160" s="88"/>
      <c r="AH160" s="87"/>
      <c r="AI160" s="87"/>
      <c r="AJ160" s="203"/>
      <c r="AK160" s="86" t="s">
        <v>137</v>
      </c>
      <c r="AL160" s="85">
        <f t="shared" ref="AL160:BD160" si="20">SUM(AL162:AL173)</f>
        <v>108</v>
      </c>
      <c r="AM160" s="84">
        <f t="shared" si="20"/>
        <v>71</v>
      </c>
      <c r="AN160" s="83">
        <f t="shared" si="20"/>
        <v>0</v>
      </c>
      <c r="AO160" s="85">
        <f t="shared" si="20"/>
        <v>0</v>
      </c>
      <c r="AP160" s="84">
        <f t="shared" si="20"/>
        <v>0</v>
      </c>
      <c r="AQ160" s="83">
        <f t="shared" si="20"/>
        <v>0</v>
      </c>
      <c r="AR160" s="85">
        <f t="shared" si="20"/>
        <v>0</v>
      </c>
      <c r="AS160" s="84">
        <f t="shared" si="20"/>
        <v>0</v>
      </c>
      <c r="AT160" s="83">
        <f t="shared" si="20"/>
        <v>0</v>
      </c>
      <c r="AU160" s="85">
        <f t="shared" si="20"/>
        <v>19</v>
      </c>
      <c r="AV160" s="84">
        <f t="shared" si="20"/>
        <v>19</v>
      </c>
      <c r="AW160" s="83">
        <f t="shared" si="20"/>
        <v>0</v>
      </c>
      <c r="AX160" s="85">
        <f t="shared" si="20"/>
        <v>3</v>
      </c>
      <c r="AY160" s="84">
        <f t="shared" si="20"/>
        <v>3</v>
      </c>
      <c r="AZ160" s="83">
        <f t="shared" si="20"/>
        <v>0</v>
      </c>
      <c r="BA160" s="82">
        <f t="shared" si="20"/>
        <v>0</v>
      </c>
      <c r="BB160" s="81">
        <f t="shared" si="20"/>
        <v>0</v>
      </c>
      <c r="BC160" s="81">
        <f t="shared" si="20"/>
        <v>0</v>
      </c>
      <c r="BD160" s="80">
        <f t="shared" si="20"/>
        <v>0</v>
      </c>
      <c r="BE160" s="79" t="s">
        <v>136</v>
      </c>
      <c r="BH160" s="5">
        <f>SUM(AL160:AN160)/$BG$5</f>
        <v>179</v>
      </c>
      <c r="BI160" s="5">
        <f>SUM(AO160:AQ160,BA160)/$BG$5</f>
        <v>0</v>
      </c>
      <c r="BJ160" s="5">
        <f>SUM(AR160:AT160,BB160)/$BG$5</f>
        <v>0</v>
      </c>
      <c r="BK160" s="5">
        <f>SUM(AU160:AW160,BC160)/$BG$5</f>
        <v>38</v>
      </c>
      <c r="BL160" s="5">
        <f>SUM(AX160:AZ160,BD160)/$BG$5</f>
        <v>6</v>
      </c>
    </row>
    <row r="161" spans="2:64" ht="37.5" thickBot="1" x14ac:dyDescent="0.3">
      <c r="B161" s="78"/>
      <c r="C161" s="77"/>
      <c r="D161" s="206"/>
      <c r="E161" s="205"/>
      <c r="F161" s="205"/>
      <c r="G161" s="204"/>
      <c r="H161" s="73"/>
      <c r="I161" s="70"/>
      <c r="J161" s="70"/>
      <c r="K161" s="72"/>
      <c r="L161" s="70"/>
      <c r="M161" s="69"/>
      <c r="N161" s="70"/>
      <c r="O161" s="69"/>
      <c r="P161" s="70"/>
      <c r="Q161" s="69"/>
      <c r="R161" s="70"/>
      <c r="S161" s="69"/>
      <c r="T161" s="70"/>
      <c r="U161" s="69"/>
      <c r="V161" s="70"/>
      <c r="W161" s="69"/>
      <c r="X161" s="70"/>
      <c r="Y161" s="69"/>
      <c r="Z161" s="70"/>
      <c r="AA161" s="69"/>
      <c r="AB161" s="69"/>
      <c r="AC161" s="69"/>
      <c r="AD161" s="71"/>
      <c r="AE161" s="69"/>
      <c r="AF161" s="69"/>
      <c r="AG161" s="69"/>
      <c r="AH161" s="68"/>
      <c r="AI161" s="68"/>
      <c r="AJ161" s="203"/>
      <c r="AK161" s="66" t="s">
        <v>135</v>
      </c>
      <c r="AL161" s="65">
        <f t="shared" ref="AL161:BD161" si="21">AL160/3</f>
        <v>36</v>
      </c>
      <c r="AM161" s="64">
        <f t="shared" si="21"/>
        <v>23.666666666666668</v>
      </c>
      <c r="AN161" s="63">
        <f t="shared" si="21"/>
        <v>0</v>
      </c>
      <c r="AO161" s="65">
        <f t="shared" si="21"/>
        <v>0</v>
      </c>
      <c r="AP161" s="64">
        <f t="shared" si="21"/>
        <v>0</v>
      </c>
      <c r="AQ161" s="63">
        <f t="shared" si="21"/>
        <v>0</v>
      </c>
      <c r="AR161" s="65">
        <f t="shared" si="21"/>
        <v>0</v>
      </c>
      <c r="AS161" s="64">
        <f t="shared" si="21"/>
        <v>0</v>
      </c>
      <c r="AT161" s="63">
        <f t="shared" si="21"/>
        <v>0</v>
      </c>
      <c r="AU161" s="65">
        <f t="shared" si="21"/>
        <v>6.333333333333333</v>
      </c>
      <c r="AV161" s="64">
        <f t="shared" si="21"/>
        <v>6.333333333333333</v>
      </c>
      <c r="AW161" s="63">
        <f t="shared" si="21"/>
        <v>0</v>
      </c>
      <c r="AX161" s="65">
        <f t="shared" si="21"/>
        <v>1</v>
      </c>
      <c r="AY161" s="64">
        <f t="shared" si="21"/>
        <v>1</v>
      </c>
      <c r="AZ161" s="63">
        <f t="shared" si="21"/>
        <v>0</v>
      </c>
      <c r="BA161" s="62">
        <f t="shared" si="21"/>
        <v>0</v>
      </c>
      <c r="BB161" s="61">
        <f t="shared" si="21"/>
        <v>0</v>
      </c>
      <c r="BC161" s="61">
        <f t="shared" si="21"/>
        <v>0</v>
      </c>
      <c r="BD161" s="60">
        <f t="shared" si="21"/>
        <v>0</v>
      </c>
      <c r="BE161" s="59" t="s">
        <v>134</v>
      </c>
    </row>
    <row r="162" spans="2:64" ht="28.15" customHeight="1" x14ac:dyDescent="0.2">
      <c r="B162" s="30"/>
      <c r="C162" s="338">
        <v>1</v>
      </c>
      <c r="D162" s="239" t="s">
        <v>1755</v>
      </c>
      <c r="E162" s="289"/>
      <c r="F162" s="289"/>
      <c r="G162" s="222"/>
      <c r="H162" s="358" t="s">
        <v>133</v>
      </c>
      <c r="I162" s="390">
        <v>155</v>
      </c>
      <c r="J162" s="390">
        <v>34</v>
      </c>
      <c r="K162" s="390">
        <v>6</v>
      </c>
      <c r="L162" s="42" t="s">
        <v>131</v>
      </c>
      <c r="M162" s="43" t="s">
        <v>179</v>
      </c>
      <c r="N162" s="42" t="s">
        <v>129</v>
      </c>
      <c r="O162" s="43" t="s">
        <v>1131</v>
      </c>
      <c r="P162" s="42" t="s">
        <v>128</v>
      </c>
      <c r="Q162" s="43" t="s">
        <v>527</v>
      </c>
      <c r="R162" s="42" t="s">
        <v>127</v>
      </c>
      <c r="S162" s="43" t="s">
        <v>1754</v>
      </c>
      <c r="T162" s="42" t="s">
        <v>126</v>
      </c>
      <c r="U162" s="43" t="s">
        <v>1115</v>
      </c>
      <c r="V162" s="42" t="s">
        <v>125</v>
      </c>
      <c r="W162" s="43" t="s">
        <v>1753</v>
      </c>
      <c r="X162" s="42" t="s">
        <v>124</v>
      </c>
      <c r="Y162" s="43" t="s">
        <v>179</v>
      </c>
      <c r="Z162" s="42" t="s">
        <v>123</v>
      </c>
      <c r="AA162" s="43"/>
      <c r="AB162" s="43"/>
      <c r="AC162" s="43"/>
      <c r="AD162" s="196"/>
      <c r="AE162" s="43"/>
      <c r="AF162" s="196" t="s">
        <v>1752</v>
      </c>
      <c r="AG162" s="58"/>
      <c r="AH162" s="421"/>
      <c r="AI162" s="421"/>
      <c r="AJ162" s="38"/>
      <c r="AK162" s="9"/>
      <c r="AL162" s="349">
        <f>SUMPRODUCT(LEN($M162:$AA165)-LEN(SUBSTITUTE($M162:$AA165,"A", "")))</f>
        <v>108</v>
      </c>
      <c r="AM162" s="352">
        <f>SUMPRODUCT(LEN($AF162:$AF165)-LEN(SUBSTITUTE($AF162:$AF165,"A", "")))</f>
        <v>71</v>
      </c>
      <c r="AN162" s="335">
        <f>SUMPRODUCT(LEN($AE162:$AE165)-LEN(SUBSTITUTE($AE162:$AE165,"A", "")))</f>
        <v>0</v>
      </c>
      <c r="AO162" s="349">
        <f>SUMPRODUCT(LEN($M162:$AA165)-LEN(SUBSTITUTE($M162:$AA165,"S", "")))</f>
        <v>0</v>
      </c>
      <c r="AP162" s="352">
        <f>SUMPRODUCT(LEN($AF162:$AF165)-LEN(SUBSTITUTE($AF162:$AF165,"S", "")))</f>
        <v>0</v>
      </c>
      <c r="AQ162" s="335">
        <f>SUMPRODUCT(LEN($AE162:$AE165)-LEN(SUBSTITUTE($AE162:$AE165,"S", "")))</f>
        <v>0</v>
      </c>
      <c r="AR162" s="349">
        <f>SUMPRODUCT(LEN($M162:$AA165)-LEN(SUBSTITUTE($M162:$AA165,"F", "")))</f>
        <v>0</v>
      </c>
      <c r="AS162" s="352">
        <f>SUMPRODUCT(LEN($AF162:$AF165)-LEN(SUBSTITUTE($AF162:$AF165,"F", "")))</f>
        <v>0</v>
      </c>
      <c r="AT162" s="335">
        <f>SUMPRODUCT(LEN($AE162:$AE165)-LEN(SUBSTITUTE($AE162:$AE165,"F", "")))</f>
        <v>0</v>
      </c>
      <c r="AU162" s="349">
        <f>SUMPRODUCT(LEN($M162:$AA165)-LEN(SUBSTITUTE($M162:$AA165,"G", "")))</f>
        <v>19</v>
      </c>
      <c r="AV162" s="352">
        <f>SUMPRODUCT(LEN($AF162:$AF165)-LEN(SUBSTITUTE($AF162:$AF165,"G", "")))</f>
        <v>19</v>
      </c>
      <c r="AW162" s="335">
        <f>SUMPRODUCT(LEN($AE162:$AE165)-LEN(SUBSTITUTE($AE162:$AE165,"G", "")))</f>
        <v>0</v>
      </c>
      <c r="AX162" s="349">
        <f>SUMPRODUCT(LEN($L162:$AA165)-LEN(SUBSTITUTE($L162:$AA165,"M", "")))</f>
        <v>3</v>
      </c>
      <c r="AY162" s="362">
        <f>SUMPRODUCT(LEN($AF162:$AF165)-LEN(SUBSTITUTE($AF162:$AF165,"M", "")))</f>
        <v>3</v>
      </c>
      <c r="AZ162" s="335">
        <f>SUMPRODUCT(LEN($AE162:$AE165)-LEN(SUBSTITUTE($AE162:$AE165,"M", "")))</f>
        <v>0</v>
      </c>
      <c r="BA162" s="416">
        <f>SUMPRODUCT(LEN($AG162:$AG165)-LEN(SUBSTITUTE($AG162:$AG165,"S", "")))</f>
        <v>0</v>
      </c>
      <c r="BB162" s="410">
        <f>SUMPRODUCT(LEN($AG162:$AG165)-LEN(SUBSTITUTE($AG162:$AG165,"F", "")))</f>
        <v>0</v>
      </c>
      <c r="BC162" s="410">
        <f>SUMPRODUCT(LEN($AG162:$AG165)-LEN(SUBSTITUTE($AG162:$AG165,"G", "")))</f>
        <v>0</v>
      </c>
      <c r="BD162" s="413">
        <f>SUMPRODUCT(LEN($AG162:$AG165)-LEN(SUBSTITUTE($AG162:$AG165,"M", "")))</f>
        <v>0</v>
      </c>
    </row>
    <row r="163" spans="2:64" ht="28.15" customHeight="1" thickBot="1" x14ac:dyDescent="0.25">
      <c r="B163" s="30"/>
      <c r="C163" s="339"/>
      <c r="D163" s="258"/>
      <c r="E163" s="312" t="s">
        <v>1751</v>
      </c>
      <c r="F163" s="312"/>
      <c r="G163" s="219"/>
      <c r="H163" s="359"/>
      <c r="I163" s="391"/>
      <c r="J163" s="391"/>
      <c r="K163" s="391"/>
      <c r="L163" s="33" t="s">
        <v>122</v>
      </c>
      <c r="M163" s="55" t="s">
        <v>458</v>
      </c>
      <c r="N163" s="33" t="s">
        <v>121</v>
      </c>
      <c r="O163" s="55" t="s">
        <v>527</v>
      </c>
      <c r="P163" s="33" t="s">
        <v>120</v>
      </c>
      <c r="Q163" s="55" t="s">
        <v>527</v>
      </c>
      <c r="R163" s="33" t="s">
        <v>119</v>
      </c>
      <c r="S163" s="55" t="s">
        <v>1720</v>
      </c>
      <c r="T163" s="33" t="s">
        <v>118</v>
      </c>
      <c r="U163" s="55" t="s">
        <v>487</v>
      </c>
      <c r="V163" s="33" t="s">
        <v>117</v>
      </c>
      <c r="W163" s="55" t="s">
        <v>484</v>
      </c>
      <c r="X163" s="33" t="s">
        <v>116</v>
      </c>
      <c r="Y163" s="55" t="s">
        <v>179</v>
      </c>
      <c r="Z163" s="33" t="s">
        <v>115</v>
      </c>
      <c r="AA163" s="55"/>
      <c r="AB163" s="55"/>
      <c r="AC163" s="55"/>
      <c r="AD163" s="193"/>
      <c r="AE163" s="55"/>
      <c r="AF163" s="193" t="s">
        <v>1750</v>
      </c>
      <c r="AG163" s="57"/>
      <c r="AH163" s="422"/>
      <c r="AI163" s="422"/>
      <c r="AJ163" s="21"/>
      <c r="AK163" s="9"/>
      <c r="AL163" s="350"/>
      <c r="AM163" s="353"/>
      <c r="AN163" s="336"/>
      <c r="AO163" s="350"/>
      <c r="AP163" s="353"/>
      <c r="AQ163" s="336"/>
      <c r="AR163" s="350"/>
      <c r="AS163" s="353"/>
      <c r="AT163" s="336"/>
      <c r="AU163" s="350"/>
      <c r="AV163" s="353"/>
      <c r="AW163" s="336"/>
      <c r="AX163" s="350"/>
      <c r="AY163" s="363"/>
      <c r="AZ163" s="336"/>
      <c r="BA163" s="417"/>
      <c r="BB163" s="411"/>
      <c r="BC163" s="411"/>
      <c r="BD163" s="414"/>
    </row>
    <row r="164" spans="2:64" ht="28.15" customHeight="1" x14ac:dyDescent="0.2">
      <c r="B164" s="30"/>
      <c r="C164" s="340"/>
      <c r="D164" s="218"/>
      <c r="E164" s="217"/>
      <c r="F164" s="217"/>
      <c r="G164" s="216"/>
      <c r="H164" s="360">
        <v>260</v>
      </c>
      <c r="I164" s="392"/>
      <c r="J164" s="392"/>
      <c r="K164" s="392"/>
      <c r="L164" s="25" t="s">
        <v>114</v>
      </c>
      <c r="M164" s="114" t="s">
        <v>1748</v>
      </c>
      <c r="N164" s="25" t="s">
        <v>112</v>
      </c>
      <c r="O164" s="114" t="s">
        <v>527</v>
      </c>
      <c r="P164" s="25" t="s">
        <v>111</v>
      </c>
      <c r="Q164" s="114" t="s">
        <v>1381</v>
      </c>
      <c r="R164" s="25" t="s">
        <v>110</v>
      </c>
      <c r="S164" s="114" t="s">
        <v>1374</v>
      </c>
      <c r="T164" s="25" t="s">
        <v>109</v>
      </c>
      <c r="U164" s="114" t="s">
        <v>996</v>
      </c>
      <c r="V164" s="25" t="s">
        <v>108</v>
      </c>
      <c r="W164" s="114" t="s">
        <v>357</v>
      </c>
      <c r="X164" s="25" t="s">
        <v>107</v>
      </c>
      <c r="Y164" s="114" t="s">
        <v>132</v>
      </c>
      <c r="Z164" s="25" t="s">
        <v>106</v>
      </c>
      <c r="AA164" s="114"/>
      <c r="AB164" s="114"/>
      <c r="AC164" s="114"/>
      <c r="AD164" s="190"/>
      <c r="AE164" s="114"/>
      <c r="AF164" s="190" t="s">
        <v>1749</v>
      </c>
      <c r="AG164" s="57"/>
      <c r="AH164" s="422"/>
      <c r="AI164" s="422"/>
      <c r="AJ164" s="21"/>
      <c r="AK164" s="9"/>
      <c r="AL164" s="350"/>
      <c r="AM164" s="353"/>
      <c r="AN164" s="336"/>
      <c r="AO164" s="350"/>
      <c r="AP164" s="353"/>
      <c r="AQ164" s="336"/>
      <c r="AR164" s="350"/>
      <c r="AS164" s="353"/>
      <c r="AT164" s="336"/>
      <c r="AU164" s="350"/>
      <c r="AV164" s="353"/>
      <c r="AW164" s="336"/>
      <c r="AX164" s="350"/>
      <c r="AY164" s="363"/>
      <c r="AZ164" s="336"/>
      <c r="BA164" s="417"/>
      <c r="BB164" s="411"/>
      <c r="BC164" s="411"/>
      <c r="BD164" s="414"/>
    </row>
    <row r="165" spans="2:64" ht="28.15" customHeight="1" thickBot="1" x14ac:dyDescent="0.25">
      <c r="B165" s="30"/>
      <c r="C165" s="355"/>
      <c r="D165" s="246"/>
      <c r="E165" s="254"/>
      <c r="F165" s="254"/>
      <c r="G165" s="253"/>
      <c r="H165" s="361"/>
      <c r="I165" s="393"/>
      <c r="J165" s="393"/>
      <c r="K165" s="393"/>
      <c r="L165" s="50" t="s">
        <v>105</v>
      </c>
      <c r="M165" s="51" t="s">
        <v>1748</v>
      </c>
      <c r="N165" s="50" t="s">
        <v>104</v>
      </c>
      <c r="O165" s="51" t="s">
        <v>527</v>
      </c>
      <c r="P165" s="50" t="s">
        <v>103</v>
      </c>
      <c r="Q165" s="51" t="s">
        <v>893</v>
      </c>
      <c r="R165" s="50" t="s">
        <v>102</v>
      </c>
      <c r="S165" s="51" t="s">
        <v>1747</v>
      </c>
      <c r="T165" s="50">
        <v>20</v>
      </c>
      <c r="U165" s="51" t="s">
        <v>684</v>
      </c>
      <c r="V165" s="50" t="s">
        <v>101</v>
      </c>
      <c r="W165" s="51" t="s">
        <v>467</v>
      </c>
      <c r="X165" s="50" t="s">
        <v>100</v>
      </c>
      <c r="Y165" s="51" t="s">
        <v>132</v>
      </c>
      <c r="Z165" s="50" t="s">
        <v>99</v>
      </c>
      <c r="AA165" s="51"/>
      <c r="AB165" s="51"/>
      <c r="AC165" s="51"/>
      <c r="AD165" s="187"/>
      <c r="AE165" s="51"/>
      <c r="AF165" s="187" t="s">
        <v>1746</v>
      </c>
      <c r="AG165" s="56"/>
      <c r="AH165" s="424"/>
      <c r="AI165" s="424"/>
      <c r="AJ165" s="47"/>
      <c r="AK165" s="9"/>
      <c r="AL165" s="351"/>
      <c r="AM165" s="354"/>
      <c r="AN165" s="337"/>
      <c r="AO165" s="351"/>
      <c r="AP165" s="354"/>
      <c r="AQ165" s="337"/>
      <c r="AR165" s="351"/>
      <c r="AS165" s="354"/>
      <c r="AT165" s="337"/>
      <c r="AU165" s="351"/>
      <c r="AV165" s="354"/>
      <c r="AW165" s="337"/>
      <c r="AX165" s="351"/>
      <c r="AY165" s="364"/>
      <c r="AZ165" s="337"/>
      <c r="BA165" s="418"/>
      <c r="BB165" s="412"/>
      <c r="BC165" s="412"/>
      <c r="BD165" s="415"/>
    </row>
    <row r="166" spans="2:64" ht="28.15" customHeight="1" x14ac:dyDescent="0.2">
      <c r="B166" s="30"/>
      <c r="C166" s="338">
        <v>2</v>
      </c>
      <c r="D166" s="212"/>
      <c r="E166" s="223"/>
      <c r="F166" s="223"/>
      <c r="G166" s="222"/>
      <c r="H166" s="358"/>
      <c r="I166" s="390"/>
      <c r="J166" s="390"/>
      <c r="K166" s="390"/>
      <c r="L166" s="42" t="s">
        <v>131</v>
      </c>
      <c r="M166" s="43"/>
      <c r="N166" s="42" t="s">
        <v>129</v>
      </c>
      <c r="O166" s="43"/>
      <c r="P166" s="42" t="s">
        <v>128</v>
      </c>
      <c r="Q166" s="43"/>
      <c r="R166" s="42" t="s">
        <v>127</v>
      </c>
      <c r="S166" s="43"/>
      <c r="T166" s="42" t="s">
        <v>126</v>
      </c>
      <c r="U166" s="43"/>
      <c r="V166" s="42" t="s">
        <v>125</v>
      </c>
      <c r="W166" s="43"/>
      <c r="X166" s="42" t="s">
        <v>124</v>
      </c>
      <c r="Y166" s="43"/>
      <c r="Z166" s="42" t="s">
        <v>123</v>
      </c>
      <c r="AA166" s="43"/>
      <c r="AB166" s="43"/>
      <c r="AC166" s="43"/>
      <c r="AD166" s="196"/>
      <c r="AE166" s="43"/>
      <c r="AF166" s="196"/>
      <c r="AG166" s="39"/>
      <c r="AH166" s="421"/>
      <c r="AI166" s="421"/>
      <c r="AJ166" s="38"/>
      <c r="AK166" s="9"/>
      <c r="AL166" s="349">
        <f>SUMPRODUCT(LEN($M166:$AA169)-LEN(SUBSTITUTE($M166:$AA169,"A", "")))</f>
        <v>0</v>
      </c>
      <c r="AM166" s="352">
        <f>SUMPRODUCT(LEN($AF166:$AF169)-LEN(SUBSTITUTE($AF166:$AF169,"A", "")))</f>
        <v>0</v>
      </c>
      <c r="AN166" s="335">
        <f>SUMPRODUCT(LEN($AE166:$AE169)-LEN(SUBSTITUTE($AE166:$AE169,"A", "")))</f>
        <v>0</v>
      </c>
      <c r="AO166" s="349">
        <f>SUMPRODUCT(LEN($M166:$AA169)-LEN(SUBSTITUTE($M166:$AA169,"S", "")))</f>
        <v>0</v>
      </c>
      <c r="AP166" s="352">
        <f>SUMPRODUCT(LEN($AF166:$AF169)-LEN(SUBSTITUTE($AF166:$AF169,"S", "")))</f>
        <v>0</v>
      </c>
      <c r="AQ166" s="335">
        <f>SUMPRODUCT(LEN($AE166:$AE169)-LEN(SUBSTITUTE($AE166:$AE169,"S", "")))</f>
        <v>0</v>
      </c>
      <c r="AR166" s="349">
        <f>SUMPRODUCT(LEN($M166:$AA169)-LEN(SUBSTITUTE($M166:$AA169,"F", "")))</f>
        <v>0</v>
      </c>
      <c r="AS166" s="352">
        <f>SUMPRODUCT(LEN($AF166:$AF169)-LEN(SUBSTITUTE($AF166:$AF169,"F", "")))</f>
        <v>0</v>
      </c>
      <c r="AT166" s="335">
        <f>SUMPRODUCT(LEN($AE166:$AE169)-LEN(SUBSTITUTE($AE166:$AE169,"F", "")))</f>
        <v>0</v>
      </c>
      <c r="AU166" s="349">
        <f>SUMPRODUCT(LEN($M166:$AA169)-LEN(SUBSTITUTE($M166:$AA169,"G", "")))</f>
        <v>0</v>
      </c>
      <c r="AV166" s="352">
        <f>SUMPRODUCT(LEN($AF166:$AF169)-LEN(SUBSTITUTE($AF166:$AF169,"G", "")))</f>
        <v>0</v>
      </c>
      <c r="AW166" s="335">
        <f>SUMPRODUCT(LEN($AE166:$AE169)-LEN(SUBSTITUTE($AE166:$AE169,"G", "")))</f>
        <v>0</v>
      </c>
      <c r="AX166" s="349">
        <f>SUMPRODUCT(LEN($L166:$AA169)-LEN(SUBSTITUTE($L166:$AA169,"M", "")))</f>
        <v>0</v>
      </c>
      <c r="AY166" s="362">
        <f>SUMPRODUCT(LEN($AF166:$AF169)-LEN(SUBSTITUTE($AF166:$AF169,"M", "")))</f>
        <v>0</v>
      </c>
      <c r="AZ166" s="335">
        <f>SUMPRODUCT(LEN($AE166:$AE169)-LEN(SUBSTITUTE($AE166:$AE169,"M", "")))</f>
        <v>0</v>
      </c>
      <c r="BA166" s="416">
        <f>SUMPRODUCT(LEN($AG166:$AG169)-LEN(SUBSTITUTE($AG166:$AG169,"S", "")))</f>
        <v>0</v>
      </c>
      <c r="BB166" s="410">
        <f>SUMPRODUCT(LEN($AG166:$AG169)-LEN(SUBSTITUTE($AG166:$AG169,"F", "")))</f>
        <v>0</v>
      </c>
      <c r="BC166" s="410">
        <f>SUMPRODUCT(LEN($AG166:$AG169)-LEN(SUBSTITUTE($AG166:$AG169,"G", "")))</f>
        <v>0</v>
      </c>
      <c r="BD166" s="413">
        <f>SUMPRODUCT(LEN($AG166:$AG169)-LEN(SUBSTITUTE($AG166:$AG169,"M", "")))</f>
        <v>0</v>
      </c>
    </row>
    <row r="167" spans="2:64" ht="28.15" customHeight="1" thickBot="1" x14ac:dyDescent="0.25">
      <c r="B167" s="30"/>
      <c r="C167" s="339"/>
      <c r="D167" s="221"/>
      <c r="E167" s="220"/>
      <c r="F167" s="220"/>
      <c r="G167" s="219"/>
      <c r="H167" s="359"/>
      <c r="I167" s="391"/>
      <c r="J167" s="391"/>
      <c r="K167" s="391"/>
      <c r="L167" s="33" t="s">
        <v>122</v>
      </c>
      <c r="M167" s="55"/>
      <c r="N167" s="33" t="s">
        <v>121</v>
      </c>
      <c r="O167" s="55"/>
      <c r="P167" s="33" t="s">
        <v>120</v>
      </c>
      <c r="Q167" s="55"/>
      <c r="R167" s="33" t="s">
        <v>119</v>
      </c>
      <c r="S167" s="55"/>
      <c r="T167" s="33" t="s">
        <v>118</v>
      </c>
      <c r="U167" s="55"/>
      <c r="V167" s="33" t="s">
        <v>117</v>
      </c>
      <c r="W167" s="55"/>
      <c r="X167" s="33" t="s">
        <v>116</v>
      </c>
      <c r="Y167" s="55"/>
      <c r="Z167" s="33" t="s">
        <v>115</v>
      </c>
      <c r="AA167" s="55"/>
      <c r="AB167" s="55"/>
      <c r="AC167" s="55"/>
      <c r="AD167" s="193"/>
      <c r="AE167" s="55"/>
      <c r="AF167" s="193"/>
      <c r="AG167" s="22"/>
      <c r="AH167" s="422"/>
      <c r="AI167" s="422"/>
      <c r="AJ167" s="21"/>
      <c r="AK167" s="9"/>
      <c r="AL167" s="350"/>
      <c r="AM167" s="353"/>
      <c r="AN167" s="336"/>
      <c r="AO167" s="350"/>
      <c r="AP167" s="353"/>
      <c r="AQ167" s="336"/>
      <c r="AR167" s="350"/>
      <c r="AS167" s="353"/>
      <c r="AT167" s="336"/>
      <c r="AU167" s="350"/>
      <c r="AV167" s="353"/>
      <c r="AW167" s="336"/>
      <c r="AX167" s="350"/>
      <c r="AY167" s="363"/>
      <c r="AZ167" s="336"/>
      <c r="BA167" s="417"/>
      <c r="BB167" s="411"/>
      <c r="BC167" s="411"/>
      <c r="BD167" s="414"/>
    </row>
    <row r="168" spans="2:64" ht="28.15" customHeight="1" x14ac:dyDescent="0.2">
      <c r="B168" s="30"/>
      <c r="C168" s="340"/>
      <c r="D168" s="218"/>
      <c r="E168" s="217"/>
      <c r="F168" s="217"/>
      <c r="G168" s="216"/>
      <c r="H168" s="360"/>
      <c r="I168" s="392"/>
      <c r="J168" s="392"/>
      <c r="K168" s="392"/>
      <c r="L168" s="25" t="s">
        <v>114</v>
      </c>
      <c r="M168" s="114"/>
      <c r="N168" s="25" t="s">
        <v>112</v>
      </c>
      <c r="O168" s="114"/>
      <c r="P168" s="25" t="s">
        <v>111</v>
      </c>
      <c r="Q168" s="114"/>
      <c r="R168" s="25" t="s">
        <v>110</v>
      </c>
      <c r="S168" s="114"/>
      <c r="T168" s="25" t="s">
        <v>109</v>
      </c>
      <c r="U168" s="114"/>
      <c r="V168" s="25" t="s">
        <v>108</v>
      </c>
      <c r="W168" s="114"/>
      <c r="X168" s="25" t="s">
        <v>107</v>
      </c>
      <c r="Y168" s="114"/>
      <c r="Z168" s="25" t="s">
        <v>106</v>
      </c>
      <c r="AA168" s="114"/>
      <c r="AB168" s="114"/>
      <c r="AC168" s="114"/>
      <c r="AD168" s="190"/>
      <c r="AE168" s="114"/>
      <c r="AF168" s="190"/>
      <c r="AG168" s="22"/>
      <c r="AH168" s="422"/>
      <c r="AI168" s="422"/>
      <c r="AJ168" s="21"/>
      <c r="AK168" s="9"/>
      <c r="AL168" s="350"/>
      <c r="AM168" s="353"/>
      <c r="AN168" s="336"/>
      <c r="AO168" s="350"/>
      <c r="AP168" s="353"/>
      <c r="AQ168" s="336"/>
      <c r="AR168" s="350"/>
      <c r="AS168" s="353"/>
      <c r="AT168" s="336"/>
      <c r="AU168" s="350"/>
      <c r="AV168" s="353"/>
      <c r="AW168" s="336"/>
      <c r="AX168" s="350"/>
      <c r="AY168" s="363"/>
      <c r="AZ168" s="336"/>
      <c r="BA168" s="417"/>
      <c r="BB168" s="411"/>
      <c r="BC168" s="411"/>
      <c r="BD168" s="414"/>
    </row>
    <row r="169" spans="2:64" ht="28.15" customHeight="1" thickBot="1" x14ac:dyDescent="0.25">
      <c r="B169" s="30"/>
      <c r="C169" s="355"/>
      <c r="D169" s="246"/>
      <c r="E169" s="254"/>
      <c r="F169" s="254"/>
      <c r="G169" s="253"/>
      <c r="H169" s="361"/>
      <c r="I169" s="393"/>
      <c r="J169" s="393"/>
      <c r="K169" s="393"/>
      <c r="L169" s="50" t="s">
        <v>105</v>
      </c>
      <c r="M169" s="51"/>
      <c r="N169" s="50" t="s">
        <v>104</v>
      </c>
      <c r="O169" s="51"/>
      <c r="P169" s="50" t="s">
        <v>103</v>
      </c>
      <c r="Q169" s="51"/>
      <c r="R169" s="50" t="s">
        <v>102</v>
      </c>
      <c r="S169" s="51"/>
      <c r="T169" s="50">
        <v>20</v>
      </c>
      <c r="U169" s="51"/>
      <c r="V169" s="50" t="s">
        <v>101</v>
      </c>
      <c r="W169" s="51"/>
      <c r="X169" s="50" t="s">
        <v>100</v>
      </c>
      <c r="Y169" s="51"/>
      <c r="Z169" s="50" t="s">
        <v>99</v>
      </c>
      <c r="AA169" s="51"/>
      <c r="AB169" s="51"/>
      <c r="AC169" s="51"/>
      <c r="AD169" s="187"/>
      <c r="AE169" s="51"/>
      <c r="AF169" s="187"/>
      <c r="AG169" s="48"/>
      <c r="AH169" s="424"/>
      <c r="AI169" s="424"/>
      <c r="AJ169" s="47"/>
      <c r="AK169" s="9"/>
      <c r="AL169" s="351"/>
      <c r="AM169" s="354"/>
      <c r="AN169" s="337"/>
      <c r="AO169" s="351"/>
      <c r="AP169" s="354"/>
      <c r="AQ169" s="337"/>
      <c r="AR169" s="351"/>
      <c r="AS169" s="354"/>
      <c r="AT169" s="337"/>
      <c r="AU169" s="351"/>
      <c r="AV169" s="354"/>
      <c r="AW169" s="337"/>
      <c r="AX169" s="351"/>
      <c r="AY169" s="364"/>
      <c r="AZ169" s="337"/>
      <c r="BA169" s="418"/>
      <c r="BB169" s="412"/>
      <c r="BC169" s="412"/>
      <c r="BD169" s="415"/>
    </row>
    <row r="170" spans="2:64" ht="28.15" customHeight="1" x14ac:dyDescent="0.2">
      <c r="B170" s="30"/>
      <c r="C170" s="338">
        <v>3</v>
      </c>
      <c r="D170" s="212"/>
      <c r="E170" s="223"/>
      <c r="F170" s="223"/>
      <c r="G170" s="222"/>
      <c r="H170" s="358"/>
      <c r="I170" s="390"/>
      <c r="J170" s="390"/>
      <c r="K170" s="390"/>
      <c r="L170" s="42" t="s">
        <v>131</v>
      </c>
      <c r="M170" s="43"/>
      <c r="N170" s="42" t="s">
        <v>129</v>
      </c>
      <c r="O170" s="43"/>
      <c r="P170" s="42" t="s">
        <v>128</v>
      </c>
      <c r="Q170" s="43"/>
      <c r="R170" s="42" t="s">
        <v>127</v>
      </c>
      <c r="S170" s="43"/>
      <c r="T170" s="42" t="s">
        <v>126</v>
      </c>
      <c r="U170" s="43"/>
      <c r="V170" s="42" t="s">
        <v>125</v>
      </c>
      <c r="W170" s="43"/>
      <c r="X170" s="42" t="s">
        <v>124</v>
      </c>
      <c r="Y170" s="43"/>
      <c r="Z170" s="42" t="s">
        <v>123</v>
      </c>
      <c r="AA170" s="43"/>
      <c r="AB170" s="43"/>
      <c r="AC170" s="43"/>
      <c r="AD170" s="196"/>
      <c r="AE170" s="43"/>
      <c r="AF170" s="196"/>
      <c r="AG170" s="39"/>
      <c r="AH170" s="421"/>
      <c r="AI170" s="421"/>
      <c r="AJ170" s="38"/>
      <c r="AK170" s="9"/>
      <c r="AL170" s="349">
        <f>SUMPRODUCT(LEN($M170:$AA173)-LEN(SUBSTITUTE($M170:$AA173,"A", "")))</f>
        <v>0</v>
      </c>
      <c r="AM170" s="352">
        <f>SUMPRODUCT(LEN($AF170:$AF173)-LEN(SUBSTITUTE($AF170:$AF173,"A", "")))</f>
        <v>0</v>
      </c>
      <c r="AN170" s="335">
        <f>SUMPRODUCT(LEN($AE170:$AE173)-LEN(SUBSTITUTE($AE170:$AE173,"A", "")))</f>
        <v>0</v>
      </c>
      <c r="AO170" s="349">
        <f>SUMPRODUCT(LEN($M170:$AA173)-LEN(SUBSTITUTE($M170:$AA173,"S", "")))</f>
        <v>0</v>
      </c>
      <c r="AP170" s="352">
        <f>SUMPRODUCT(LEN($AF170:$AF173)-LEN(SUBSTITUTE($AF170:$AF173,"S", "")))</f>
        <v>0</v>
      </c>
      <c r="AQ170" s="335">
        <f>SUMPRODUCT(LEN($AE170:$AE173)-LEN(SUBSTITUTE($AE170:$AE173,"S", "")))</f>
        <v>0</v>
      </c>
      <c r="AR170" s="349">
        <f>SUMPRODUCT(LEN($M170:$AA173)-LEN(SUBSTITUTE($M170:$AA173,"F", "")))</f>
        <v>0</v>
      </c>
      <c r="AS170" s="352">
        <f>SUMPRODUCT(LEN($AF170:$AF173)-LEN(SUBSTITUTE($AF170:$AF173,"F", "")))</f>
        <v>0</v>
      </c>
      <c r="AT170" s="335">
        <f>SUMPRODUCT(LEN($AE170:$AE173)-LEN(SUBSTITUTE($AE170:$AE173,"F", "")))</f>
        <v>0</v>
      </c>
      <c r="AU170" s="349">
        <f>SUMPRODUCT(LEN($M170:$AA173)-LEN(SUBSTITUTE($M170:$AA173,"G", "")))</f>
        <v>0</v>
      </c>
      <c r="AV170" s="352">
        <f>SUMPRODUCT(LEN($AF170:$AF173)-LEN(SUBSTITUTE($AF170:$AF173,"G", "")))</f>
        <v>0</v>
      </c>
      <c r="AW170" s="335">
        <f>SUMPRODUCT(LEN($AE170:$AE173)-LEN(SUBSTITUTE($AE170:$AE173,"G", "")))</f>
        <v>0</v>
      </c>
      <c r="AX170" s="349">
        <f>SUMPRODUCT(LEN($L170:$AA173)-LEN(SUBSTITUTE($L170:$AA173,"M", "")))</f>
        <v>0</v>
      </c>
      <c r="AY170" s="362">
        <f>SUMPRODUCT(LEN($AF170:$AF173)-LEN(SUBSTITUTE($AF170:$AF173,"M", "")))</f>
        <v>0</v>
      </c>
      <c r="AZ170" s="335">
        <f>SUMPRODUCT(LEN($AE170:$AE173)-LEN(SUBSTITUTE($AE170:$AE173,"M", "")))</f>
        <v>0</v>
      </c>
      <c r="BA170" s="416">
        <f>SUMPRODUCT(LEN($AG170:$AG173)-LEN(SUBSTITUTE($AG170:$AG173,"S", "")))</f>
        <v>0</v>
      </c>
      <c r="BB170" s="410">
        <f>SUMPRODUCT(LEN($AG170:$AG173)-LEN(SUBSTITUTE($AG170:$AG173,"F", "")))</f>
        <v>0</v>
      </c>
      <c r="BC170" s="410">
        <f>SUMPRODUCT(LEN($AG170:$AG173)-LEN(SUBSTITUTE($AG170:$AG173,"G", "")))</f>
        <v>0</v>
      </c>
      <c r="BD170" s="413">
        <f>SUMPRODUCT(LEN($AG170:$AG173)-LEN(SUBSTITUTE($AG170:$AG173,"M", "")))</f>
        <v>0</v>
      </c>
    </row>
    <row r="171" spans="2:64" ht="28.15" customHeight="1" thickBot="1" x14ac:dyDescent="0.25">
      <c r="B171" s="30"/>
      <c r="C171" s="339"/>
      <c r="D171" s="221"/>
      <c r="E171" s="220"/>
      <c r="F171" s="220"/>
      <c r="G171" s="219"/>
      <c r="H171" s="359"/>
      <c r="I171" s="391"/>
      <c r="J171" s="391"/>
      <c r="K171" s="391"/>
      <c r="L171" s="33" t="s">
        <v>122</v>
      </c>
      <c r="M171" s="55"/>
      <c r="N171" s="33" t="s">
        <v>121</v>
      </c>
      <c r="O171" s="55"/>
      <c r="P171" s="33" t="s">
        <v>120</v>
      </c>
      <c r="Q171" s="55"/>
      <c r="R171" s="33" t="s">
        <v>119</v>
      </c>
      <c r="S171" s="55"/>
      <c r="T171" s="33" t="s">
        <v>118</v>
      </c>
      <c r="U171" s="55"/>
      <c r="V171" s="33" t="s">
        <v>117</v>
      </c>
      <c r="W171" s="55"/>
      <c r="X171" s="33" t="s">
        <v>116</v>
      </c>
      <c r="Y171" s="55"/>
      <c r="Z171" s="33" t="s">
        <v>115</v>
      </c>
      <c r="AA171" s="55"/>
      <c r="AB171" s="55"/>
      <c r="AC171" s="55"/>
      <c r="AD171" s="193"/>
      <c r="AE171" s="55"/>
      <c r="AF171" s="193"/>
      <c r="AG171" s="22"/>
      <c r="AH171" s="422"/>
      <c r="AI171" s="422"/>
      <c r="AJ171" s="21"/>
      <c r="AK171" s="9"/>
      <c r="AL171" s="350"/>
      <c r="AM171" s="353"/>
      <c r="AN171" s="336"/>
      <c r="AO171" s="350"/>
      <c r="AP171" s="353"/>
      <c r="AQ171" s="336"/>
      <c r="AR171" s="350"/>
      <c r="AS171" s="353"/>
      <c r="AT171" s="336"/>
      <c r="AU171" s="350"/>
      <c r="AV171" s="353"/>
      <c r="AW171" s="336"/>
      <c r="AX171" s="350"/>
      <c r="AY171" s="363"/>
      <c r="AZ171" s="336"/>
      <c r="BA171" s="417"/>
      <c r="BB171" s="411"/>
      <c r="BC171" s="411"/>
      <c r="BD171" s="414"/>
    </row>
    <row r="172" spans="2:64" ht="28.15" customHeight="1" x14ac:dyDescent="0.2">
      <c r="B172" s="30"/>
      <c r="C172" s="340"/>
      <c r="D172" s="218"/>
      <c r="E172" s="217"/>
      <c r="F172" s="217"/>
      <c r="G172" s="216"/>
      <c r="H172" s="360"/>
      <c r="I172" s="392"/>
      <c r="J172" s="392"/>
      <c r="K172" s="392"/>
      <c r="L172" s="25" t="s">
        <v>114</v>
      </c>
      <c r="M172" s="114"/>
      <c r="N172" s="25" t="s">
        <v>112</v>
      </c>
      <c r="O172" s="114"/>
      <c r="P172" s="25" t="s">
        <v>111</v>
      </c>
      <c r="Q172" s="114"/>
      <c r="R172" s="25" t="s">
        <v>110</v>
      </c>
      <c r="S172" s="114"/>
      <c r="T172" s="25" t="s">
        <v>109</v>
      </c>
      <c r="U172" s="114"/>
      <c r="V172" s="25" t="s">
        <v>108</v>
      </c>
      <c r="W172" s="114"/>
      <c r="X172" s="25" t="s">
        <v>107</v>
      </c>
      <c r="Y172" s="114"/>
      <c r="Z172" s="25" t="s">
        <v>106</v>
      </c>
      <c r="AA172" s="114"/>
      <c r="AB172" s="114"/>
      <c r="AC172" s="114"/>
      <c r="AD172" s="190"/>
      <c r="AE172" s="114"/>
      <c r="AF172" s="190"/>
      <c r="AG172" s="22"/>
      <c r="AH172" s="422"/>
      <c r="AI172" s="422"/>
      <c r="AJ172" s="21"/>
      <c r="AK172" s="9"/>
      <c r="AL172" s="350"/>
      <c r="AM172" s="353"/>
      <c r="AN172" s="336"/>
      <c r="AO172" s="350"/>
      <c r="AP172" s="353"/>
      <c r="AQ172" s="336"/>
      <c r="AR172" s="350"/>
      <c r="AS172" s="353"/>
      <c r="AT172" s="336"/>
      <c r="AU172" s="350"/>
      <c r="AV172" s="353"/>
      <c r="AW172" s="336"/>
      <c r="AX172" s="350"/>
      <c r="AY172" s="363"/>
      <c r="AZ172" s="336"/>
      <c r="BA172" s="417"/>
      <c r="BB172" s="411"/>
      <c r="BC172" s="411"/>
      <c r="BD172" s="414"/>
    </row>
    <row r="173" spans="2:64" ht="28.15" customHeight="1" thickBot="1" x14ac:dyDescent="0.25">
      <c r="B173" s="20"/>
      <c r="C173" s="341"/>
      <c r="D173" s="215"/>
      <c r="E173" s="214"/>
      <c r="F173" s="214"/>
      <c r="G173" s="213"/>
      <c r="H173" s="361"/>
      <c r="I173" s="394"/>
      <c r="J173" s="394"/>
      <c r="K173" s="394"/>
      <c r="L173" s="15" t="s">
        <v>105</v>
      </c>
      <c r="M173" s="16"/>
      <c r="N173" s="15" t="s">
        <v>104</v>
      </c>
      <c r="O173" s="16"/>
      <c r="P173" s="15" t="s">
        <v>103</v>
      </c>
      <c r="Q173" s="16"/>
      <c r="R173" s="15" t="s">
        <v>102</v>
      </c>
      <c r="S173" s="16"/>
      <c r="T173" s="15">
        <v>20</v>
      </c>
      <c r="U173" s="16"/>
      <c r="V173" s="15" t="s">
        <v>101</v>
      </c>
      <c r="W173" s="16"/>
      <c r="X173" s="15" t="s">
        <v>100</v>
      </c>
      <c r="Y173" s="16"/>
      <c r="Z173" s="15" t="s">
        <v>99</v>
      </c>
      <c r="AA173" s="16"/>
      <c r="AB173" s="114"/>
      <c r="AC173" s="114"/>
      <c r="AD173" s="187"/>
      <c r="AE173" s="16"/>
      <c r="AF173" s="186"/>
      <c r="AG173" s="11"/>
      <c r="AH173" s="423"/>
      <c r="AI173" s="423"/>
      <c r="AJ173" s="10"/>
      <c r="AK173" s="9"/>
      <c r="AL173" s="351"/>
      <c r="AM173" s="354"/>
      <c r="AN173" s="337"/>
      <c r="AO173" s="351"/>
      <c r="AP173" s="354"/>
      <c r="AQ173" s="337"/>
      <c r="AR173" s="351"/>
      <c r="AS173" s="354"/>
      <c r="AT173" s="337"/>
      <c r="AU173" s="351"/>
      <c r="AV173" s="354"/>
      <c r="AW173" s="337"/>
      <c r="AX173" s="351"/>
      <c r="AY173" s="364"/>
      <c r="AZ173" s="337"/>
      <c r="BA173" s="418"/>
      <c r="BB173" s="412"/>
      <c r="BC173" s="412"/>
      <c r="BD173" s="415"/>
    </row>
    <row r="174" spans="2:64" ht="85.9" customHeight="1" thickTop="1" thickBot="1" x14ac:dyDescent="0.35">
      <c r="B174" s="113" t="s">
        <v>173</v>
      </c>
      <c r="C174" s="103" t="s">
        <v>172</v>
      </c>
      <c r="D174" s="108" t="s">
        <v>171</v>
      </c>
      <c r="E174" s="211" t="s">
        <v>170</v>
      </c>
      <c r="F174" s="210"/>
      <c r="G174" s="209"/>
      <c r="H174" s="109" t="s">
        <v>169</v>
      </c>
      <c r="I174" s="108" t="s">
        <v>96</v>
      </c>
      <c r="J174" s="108" t="s">
        <v>168</v>
      </c>
      <c r="K174" s="108" t="s">
        <v>97</v>
      </c>
      <c r="L174" s="365" t="s">
        <v>167</v>
      </c>
      <c r="M174" s="366"/>
      <c r="N174" s="365" t="s">
        <v>166</v>
      </c>
      <c r="O174" s="366"/>
      <c r="P174" s="365" t="s">
        <v>166</v>
      </c>
      <c r="Q174" s="367"/>
      <c r="R174" s="365" t="s">
        <v>166</v>
      </c>
      <c r="S174" s="367"/>
      <c r="T174" s="365" t="s">
        <v>166</v>
      </c>
      <c r="U174" s="367"/>
      <c r="V174" s="365" t="s">
        <v>166</v>
      </c>
      <c r="W174" s="367"/>
      <c r="X174" s="365" t="s">
        <v>166</v>
      </c>
      <c r="Y174" s="367"/>
      <c r="Z174" s="365" t="s">
        <v>166</v>
      </c>
      <c r="AA174" s="367"/>
      <c r="AB174" s="311"/>
      <c r="AC174" s="311"/>
      <c r="AD174" s="368" t="s">
        <v>165</v>
      </c>
      <c r="AE174" s="367"/>
      <c r="AF174" s="109" t="s">
        <v>164</v>
      </c>
      <c r="AG174" s="109" t="s">
        <v>163</v>
      </c>
      <c r="AH174" s="108" t="s">
        <v>162</v>
      </c>
      <c r="AI174" s="108" t="s">
        <v>161</v>
      </c>
      <c r="AJ174" s="107" t="s">
        <v>160</v>
      </c>
      <c r="AK174" s="106"/>
      <c r="AL174" s="104" t="s">
        <v>159</v>
      </c>
      <c r="AM174" s="103" t="s">
        <v>158</v>
      </c>
      <c r="AN174" s="102" t="s">
        <v>157</v>
      </c>
      <c r="AO174" s="104" t="s">
        <v>156</v>
      </c>
      <c r="AP174" s="103" t="s">
        <v>155</v>
      </c>
      <c r="AQ174" s="102" t="s">
        <v>154</v>
      </c>
      <c r="AR174" s="104" t="s">
        <v>153</v>
      </c>
      <c r="AS174" s="103" t="s">
        <v>152</v>
      </c>
      <c r="AT174" s="105" t="s">
        <v>151</v>
      </c>
      <c r="AU174" s="104" t="s">
        <v>150</v>
      </c>
      <c r="AV174" s="103" t="s">
        <v>149</v>
      </c>
      <c r="AW174" s="102" t="s">
        <v>148</v>
      </c>
      <c r="AX174" s="104" t="s">
        <v>147</v>
      </c>
      <c r="AY174" s="103" t="s">
        <v>146</v>
      </c>
      <c r="AZ174" s="102" t="s">
        <v>145</v>
      </c>
      <c r="BA174" s="101" t="s">
        <v>144</v>
      </c>
      <c r="BB174" s="100" t="s">
        <v>143</v>
      </c>
      <c r="BC174" s="100" t="s">
        <v>142</v>
      </c>
      <c r="BD174" s="99" t="s">
        <v>141</v>
      </c>
    </row>
    <row r="175" spans="2:64" ht="48" thickBot="1" x14ac:dyDescent="0.3">
      <c r="B175" s="98" t="s">
        <v>234</v>
      </c>
      <c r="C175" s="97"/>
      <c r="D175" s="208">
        <v>258</v>
      </c>
      <c r="E175" s="425">
        <v>2961.73</v>
      </c>
      <c r="F175" s="426"/>
      <c r="G175" s="427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207"/>
      <c r="AB175" s="310"/>
      <c r="AC175" s="310"/>
      <c r="AD175" s="90" t="s">
        <v>138</v>
      </c>
      <c r="AE175" s="88"/>
      <c r="AF175" s="88"/>
      <c r="AG175" s="88"/>
      <c r="AH175" s="87"/>
      <c r="AI175" s="87"/>
      <c r="AJ175" s="203"/>
      <c r="AK175" s="86" t="s">
        <v>137</v>
      </c>
      <c r="AL175" s="85">
        <f t="shared" ref="AL175:BD175" si="22">SUM(AL177:AL188)</f>
        <v>23</v>
      </c>
      <c r="AM175" s="84">
        <f t="shared" si="22"/>
        <v>0</v>
      </c>
      <c r="AN175" s="83">
        <f t="shared" si="22"/>
        <v>0</v>
      </c>
      <c r="AO175" s="85">
        <f t="shared" si="22"/>
        <v>0</v>
      </c>
      <c r="AP175" s="84">
        <f t="shared" si="22"/>
        <v>0</v>
      </c>
      <c r="AQ175" s="83">
        <f t="shared" si="22"/>
        <v>0</v>
      </c>
      <c r="AR175" s="85">
        <f t="shared" si="22"/>
        <v>0</v>
      </c>
      <c r="AS175" s="84">
        <f t="shared" si="22"/>
        <v>0</v>
      </c>
      <c r="AT175" s="83">
        <f t="shared" si="22"/>
        <v>0</v>
      </c>
      <c r="AU175" s="85">
        <f t="shared" si="22"/>
        <v>4</v>
      </c>
      <c r="AV175" s="84">
        <f t="shared" si="22"/>
        <v>0</v>
      </c>
      <c r="AW175" s="83">
        <f t="shared" si="22"/>
        <v>0</v>
      </c>
      <c r="AX175" s="85">
        <f t="shared" si="22"/>
        <v>2</v>
      </c>
      <c r="AY175" s="84">
        <f t="shared" si="22"/>
        <v>0</v>
      </c>
      <c r="AZ175" s="83">
        <f t="shared" si="22"/>
        <v>0</v>
      </c>
      <c r="BA175" s="82">
        <f t="shared" si="22"/>
        <v>0</v>
      </c>
      <c r="BB175" s="81">
        <f t="shared" si="22"/>
        <v>0</v>
      </c>
      <c r="BC175" s="81">
        <f t="shared" si="22"/>
        <v>0</v>
      </c>
      <c r="BD175" s="80">
        <f t="shared" si="22"/>
        <v>0</v>
      </c>
      <c r="BE175" s="79" t="s">
        <v>136</v>
      </c>
      <c r="BH175" s="5">
        <f>SUM(AL175:AN175)/$BG$5</f>
        <v>23</v>
      </c>
      <c r="BI175" s="5">
        <f>SUM(AO175:AQ175,BA175)/$BG$5</f>
        <v>0</v>
      </c>
      <c r="BJ175" s="5">
        <f>SUM(AR175:AT175,BB175)/$BG$5</f>
        <v>0</v>
      </c>
      <c r="BK175" s="5">
        <f>SUM(AU175:AW175,BC175)/$BG$5</f>
        <v>4</v>
      </c>
      <c r="BL175" s="5">
        <f>SUM(AX175:AZ175,BD175)/$BG$5</f>
        <v>2</v>
      </c>
    </row>
    <row r="176" spans="2:64" ht="37.5" thickBot="1" x14ac:dyDescent="0.3">
      <c r="B176" s="78"/>
      <c r="C176" s="77"/>
      <c r="D176" s="206"/>
      <c r="E176" s="205"/>
      <c r="F176" s="205"/>
      <c r="G176" s="204"/>
      <c r="H176" s="73"/>
      <c r="I176" s="70"/>
      <c r="J176" s="70"/>
      <c r="K176" s="72"/>
      <c r="L176" s="70"/>
      <c r="M176" s="69"/>
      <c r="N176" s="70"/>
      <c r="O176" s="69"/>
      <c r="P176" s="70"/>
      <c r="Q176" s="69"/>
      <c r="R176" s="70"/>
      <c r="S176" s="69"/>
      <c r="T176" s="70"/>
      <c r="U176" s="69"/>
      <c r="V176" s="70"/>
      <c r="W176" s="69"/>
      <c r="X176" s="70"/>
      <c r="Y176" s="69"/>
      <c r="Z176" s="70"/>
      <c r="AA176" s="69"/>
      <c r="AB176" s="69"/>
      <c r="AC176" s="69"/>
      <c r="AD176" s="71"/>
      <c r="AE176" s="69"/>
      <c r="AF176" s="69"/>
      <c r="AG176" s="69"/>
      <c r="AH176" s="68"/>
      <c r="AI176" s="68"/>
      <c r="AJ176" s="203"/>
      <c r="AK176" s="66" t="s">
        <v>135</v>
      </c>
      <c r="AL176" s="65">
        <f t="shared" ref="AL176:BD176" si="23">AL175/3</f>
        <v>7.666666666666667</v>
      </c>
      <c r="AM176" s="64">
        <f t="shared" si="23"/>
        <v>0</v>
      </c>
      <c r="AN176" s="63">
        <f t="shared" si="23"/>
        <v>0</v>
      </c>
      <c r="AO176" s="65">
        <f t="shared" si="23"/>
        <v>0</v>
      </c>
      <c r="AP176" s="64">
        <f t="shared" si="23"/>
        <v>0</v>
      </c>
      <c r="AQ176" s="63">
        <f t="shared" si="23"/>
        <v>0</v>
      </c>
      <c r="AR176" s="65">
        <f t="shared" si="23"/>
        <v>0</v>
      </c>
      <c r="AS176" s="64">
        <f t="shared" si="23"/>
        <v>0</v>
      </c>
      <c r="AT176" s="63">
        <f t="shared" si="23"/>
        <v>0</v>
      </c>
      <c r="AU176" s="65">
        <f t="shared" si="23"/>
        <v>1.3333333333333333</v>
      </c>
      <c r="AV176" s="64">
        <f t="shared" si="23"/>
        <v>0</v>
      </c>
      <c r="AW176" s="63">
        <f t="shared" si="23"/>
        <v>0</v>
      </c>
      <c r="AX176" s="65">
        <f t="shared" si="23"/>
        <v>0.66666666666666663</v>
      </c>
      <c r="AY176" s="64">
        <f t="shared" si="23"/>
        <v>0</v>
      </c>
      <c r="AZ176" s="63">
        <f t="shared" si="23"/>
        <v>0</v>
      </c>
      <c r="BA176" s="62">
        <f t="shared" si="23"/>
        <v>0</v>
      </c>
      <c r="BB176" s="61">
        <f t="shared" si="23"/>
        <v>0</v>
      </c>
      <c r="BC176" s="61">
        <f t="shared" si="23"/>
        <v>0</v>
      </c>
      <c r="BD176" s="60">
        <f t="shared" si="23"/>
        <v>0</v>
      </c>
      <c r="BE176" s="59" t="s">
        <v>134</v>
      </c>
    </row>
    <row r="177" spans="2:64" ht="28.15" customHeight="1" x14ac:dyDescent="0.2">
      <c r="B177" s="30"/>
      <c r="C177" s="338">
        <v>1</v>
      </c>
      <c r="D177" s="212"/>
      <c r="E177" s="223"/>
      <c r="F177" s="223"/>
      <c r="G177" s="222"/>
      <c r="H177" s="358" t="s">
        <v>133</v>
      </c>
      <c r="I177" s="390">
        <v>116</v>
      </c>
      <c r="J177" s="390">
        <v>26</v>
      </c>
      <c r="K177" s="390">
        <v>7</v>
      </c>
      <c r="L177" s="42" t="s">
        <v>131</v>
      </c>
      <c r="M177" s="43" t="s">
        <v>132</v>
      </c>
      <c r="N177" s="42" t="s">
        <v>129</v>
      </c>
      <c r="O177" s="43" t="s">
        <v>132</v>
      </c>
      <c r="P177" s="42" t="s">
        <v>128</v>
      </c>
      <c r="Q177" s="43" t="s">
        <v>467</v>
      </c>
      <c r="R177" s="42" t="s">
        <v>127</v>
      </c>
      <c r="S177" s="43" t="s">
        <v>179</v>
      </c>
      <c r="T177" s="42" t="s">
        <v>126</v>
      </c>
      <c r="U177" s="43" t="s">
        <v>467</v>
      </c>
      <c r="V177" s="42" t="s">
        <v>125</v>
      </c>
      <c r="W177" s="43"/>
      <c r="X177" s="42" t="s">
        <v>124</v>
      </c>
      <c r="Y177" s="43"/>
      <c r="Z177" s="42" t="s">
        <v>123</v>
      </c>
      <c r="AA177" s="43"/>
      <c r="AB177" s="43"/>
      <c r="AC177" s="43"/>
      <c r="AD177" s="196"/>
      <c r="AE177" s="43"/>
      <c r="AF177" s="196"/>
      <c r="AG177" s="58"/>
      <c r="AH177" s="421"/>
      <c r="AI177" s="421"/>
      <c r="AJ177" s="38"/>
      <c r="AK177" s="9"/>
      <c r="AL177" s="349">
        <f>SUMPRODUCT(LEN($M177:$AA180)-LEN(SUBSTITUTE($M177:$AA180,"A", "")))</f>
        <v>23</v>
      </c>
      <c r="AM177" s="352">
        <f>SUMPRODUCT(LEN($AF177:$AF180)-LEN(SUBSTITUTE($AF177:$AF180,"A", "")))</f>
        <v>0</v>
      </c>
      <c r="AN177" s="335">
        <f>SUMPRODUCT(LEN($AE177:$AE180)-LEN(SUBSTITUTE($AE177:$AE180,"A", "")))</f>
        <v>0</v>
      </c>
      <c r="AO177" s="349">
        <f>SUMPRODUCT(LEN($M177:$AA180)-LEN(SUBSTITUTE($M177:$AA180,"S", "")))</f>
        <v>0</v>
      </c>
      <c r="AP177" s="352">
        <f>SUMPRODUCT(LEN($AF177:$AF180)-LEN(SUBSTITUTE($AF177:$AF180,"S", "")))</f>
        <v>0</v>
      </c>
      <c r="AQ177" s="335">
        <f>SUMPRODUCT(LEN($AE177:$AE180)-LEN(SUBSTITUTE($AE177:$AE180,"S", "")))</f>
        <v>0</v>
      </c>
      <c r="AR177" s="349">
        <f>SUMPRODUCT(LEN($M177:$AA180)-LEN(SUBSTITUTE($M177:$AA180,"F", "")))</f>
        <v>0</v>
      </c>
      <c r="AS177" s="352">
        <f>SUMPRODUCT(LEN($AF177:$AF180)-LEN(SUBSTITUTE($AF177:$AF180,"F", "")))</f>
        <v>0</v>
      </c>
      <c r="AT177" s="335">
        <f>SUMPRODUCT(LEN($AE177:$AE180)-LEN(SUBSTITUTE($AE177:$AE180,"F", "")))</f>
        <v>0</v>
      </c>
      <c r="AU177" s="349">
        <f>SUMPRODUCT(LEN($M177:$AA180)-LEN(SUBSTITUTE($M177:$AA180,"G", "")))</f>
        <v>4</v>
      </c>
      <c r="AV177" s="352">
        <f>SUMPRODUCT(LEN($AF177:$AF180)-LEN(SUBSTITUTE($AF177:$AF180,"G", "")))</f>
        <v>0</v>
      </c>
      <c r="AW177" s="335">
        <f>SUMPRODUCT(LEN($AE177:$AE180)-LEN(SUBSTITUTE($AE177:$AE180,"G", "")))</f>
        <v>0</v>
      </c>
      <c r="AX177" s="349">
        <f>SUMPRODUCT(LEN($L177:$AA180)-LEN(SUBSTITUTE($L177:$AA180,"M", "")))</f>
        <v>2</v>
      </c>
      <c r="AY177" s="362">
        <f>SUMPRODUCT(LEN($AF177:$AF180)-LEN(SUBSTITUTE($AF177:$AF180,"M", "")))</f>
        <v>0</v>
      </c>
      <c r="AZ177" s="335">
        <f>SUMPRODUCT(LEN($AE177:$AE180)-LEN(SUBSTITUTE($AE177:$AE180,"M", "")))</f>
        <v>0</v>
      </c>
      <c r="BA177" s="416">
        <f>SUMPRODUCT(LEN($AG177:$AG180)-LEN(SUBSTITUTE($AG177:$AG180,"S", "")))</f>
        <v>0</v>
      </c>
      <c r="BB177" s="410">
        <f>SUMPRODUCT(LEN($AG177:$AG180)-LEN(SUBSTITUTE($AG177:$AG180,"F", "")))</f>
        <v>0</v>
      </c>
      <c r="BC177" s="410">
        <f>SUMPRODUCT(LEN($AG177:$AG180)-LEN(SUBSTITUTE($AG177:$AG180,"G", "")))</f>
        <v>0</v>
      </c>
      <c r="BD177" s="413">
        <f>SUMPRODUCT(LEN($AG177:$AG180)-LEN(SUBSTITUTE($AG177:$AG180,"M", "")))</f>
        <v>0</v>
      </c>
    </row>
    <row r="178" spans="2:64" ht="28.15" customHeight="1" thickBot="1" x14ac:dyDescent="0.25">
      <c r="B178" s="30"/>
      <c r="C178" s="339"/>
      <c r="D178" s="221"/>
      <c r="E178" s="220"/>
      <c r="F178" s="220"/>
      <c r="G178" s="219"/>
      <c r="H178" s="359"/>
      <c r="I178" s="391"/>
      <c r="J178" s="391"/>
      <c r="K178" s="391"/>
      <c r="L178" s="33" t="s">
        <v>122</v>
      </c>
      <c r="M178" s="55" t="s">
        <v>132</v>
      </c>
      <c r="N178" s="33" t="s">
        <v>121</v>
      </c>
      <c r="O178" s="55" t="s">
        <v>179</v>
      </c>
      <c r="P178" s="33" t="s">
        <v>120</v>
      </c>
      <c r="Q178" s="55" t="s">
        <v>179</v>
      </c>
      <c r="R178" s="33" t="s">
        <v>119</v>
      </c>
      <c r="S178" s="55" t="s">
        <v>179</v>
      </c>
      <c r="T178" s="33" t="s">
        <v>118</v>
      </c>
      <c r="U178" s="55" t="s">
        <v>132</v>
      </c>
      <c r="V178" s="33" t="s">
        <v>117</v>
      </c>
      <c r="W178" s="55"/>
      <c r="X178" s="33" t="s">
        <v>116</v>
      </c>
      <c r="Y178" s="55"/>
      <c r="Z178" s="33" t="s">
        <v>115</v>
      </c>
      <c r="AA178" s="55"/>
      <c r="AB178" s="55"/>
      <c r="AC178" s="55"/>
      <c r="AD178" s="193"/>
      <c r="AE178" s="55"/>
      <c r="AF178" s="193"/>
      <c r="AG178" s="57"/>
      <c r="AH178" s="422"/>
      <c r="AI178" s="422"/>
      <c r="AJ178" s="21"/>
      <c r="AK178" s="9"/>
      <c r="AL178" s="350"/>
      <c r="AM178" s="353"/>
      <c r="AN178" s="336"/>
      <c r="AO178" s="350"/>
      <c r="AP178" s="353"/>
      <c r="AQ178" s="336"/>
      <c r="AR178" s="350"/>
      <c r="AS178" s="353"/>
      <c r="AT178" s="336"/>
      <c r="AU178" s="350"/>
      <c r="AV178" s="353"/>
      <c r="AW178" s="336"/>
      <c r="AX178" s="350"/>
      <c r="AY178" s="363"/>
      <c r="AZ178" s="336"/>
      <c r="BA178" s="417"/>
      <c r="BB178" s="411"/>
      <c r="BC178" s="411"/>
      <c r="BD178" s="414"/>
    </row>
    <row r="179" spans="2:64" ht="28.15" customHeight="1" x14ac:dyDescent="0.2">
      <c r="B179" s="30"/>
      <c r="C179" s="340"/>
      <c r="D179" s="218"/>
      <c r="E179" s="217"/>
      <c r="F179" s="217"/>
      <c r="G179" s="216"/>
      <c r="H179" s="360">
        <v>260</v>
      </c>
      <c r="I179" s="392"/>
      <c r="J179" s="392"/>
      <c r="K179" s="392"/>
      <c r="L179" s="25" t="s">
        <v>114</v>
      </c>
      <c r="M179" s="114" t="s">
        <v>132</v>
      </c>
      <c r="N179" s="25" t="s">
        <v>112</v>
      </c>
      <c r="O179" s="114" t="s">
        <v>1442</v>
      </c>
      <c r="P179" s="25" t="s">
        <v>111</v>
      </c>
      <c r="Q179" s="114" t="s">
        <v>179</v>
      </c>
      <c r="R179" s="25" t="s">
        <v>110</v>
      </c>
      <c r="S179" s="114" t="s">
        <v>496</v>
      </c>
      <c r="T179" s="25" t="s">
        <v>109</v>
      </c>
      <c r="U179" s="114" t="s">
        <v>132</v>
      </c>
      <c r="V179" s="25" t="s">
        <v>108</v>
      </c>
      <c r="W179" s="114"/>
      <c r="X179" s="25" t="s">
        <v>107</v>
      </c>
      <c r="Y179" s="114"/>
      <c r="Z179" s="25" t="s">
        <v>106</v>
      </c>
      <c r="AA179" s="114"/>
      <c r="AB179" s="114"/>
      <c r="AC179" s="114"/>
      <c r="AD179" s="190"/>
      <c r="AE179" s="114"/>
      <c r="AF179" s="190"/>
      <c r="AG179" s="57"/>
      <c r="AH179" s="422"/>
      <c r="AI179" s="422"/>
      <c r="AJ179" s="21"/>
      <c r="AK179" s="9"/>
      <c r="AL179" s="350"/>
      <c r="AM179" s="353"/>
      <c r="AN179" s="336"/>
      <c r="AO179" s="350"/>
      <c r="AP179" s="353"/>
      <c r="AQ179" s="336"/>
      <c r="AR179" s="350"/>
      <c r="AS179" s="353"/>
      <c r="AT179" s="336"/>
      <c r="AU179" s="350"/>
      <c r="AV179" s="353"/>
      <c r="AW179" s="336"/>
      <c r="AX179" s="350"/>
      <c r="AY179" s="363"/>
      <c r="AZ179" s="336"/>
      <c r="BA179" s="417"/>
      <c r="BB179" s="411"/>
      <c r="BC179" s="411"/>
      <c r="BD179" s="414"/>
    </row>
    <row r="180" spans="2:64" ht="28.15" customHeight="1" thickBot="1" x14ac:dyDescent="0.25">
      <c r="B180" s="30"/>
      <c r="C180" s="355"/>
      <c r="D180" s="246"/>
      <c r="E180" s="254"/>
      <c r="F180" s="254"/>
      <c r="G180" s="253"/>
      <c r="H180" s="361"/>
      <c r="I180" s="393"/>
      <c r="J180" s="393"/>
      <c r="K180" s="393"/>
      <c r="L180" s="50" t="s">
        <v>105</v>
      </c>
      <c r="M180" s="51" t="s">
        <v>179</v>
      </c>
      <c r="N180" s="50" t="s">
        <v>104</v>
      </c>
      <c r="O180" s="51" t="s">
        <v>1442</v>
      </c>
      <c r="P180" s="50" t="s">
        <v>103</v>
      </c>
      <c r="Q180" s="51" t="s">
        <v>467</v>
      </c>
      <c r="R180" s="50" t="s">
        <v>102</v>
      </c>
      <c r="S180" s="51" t="s">
        <v>179</v>
      </c>
      <c r="T180" s="50">
        <v>20</v>
      </c>
      <c r="U180" s="51"/>
      <c r="V180" s="50" t="s">
        <v>101</v>
      </c>
      <c r="W180" s="51"/>
      <c r="X180" s="50" t="s">
        <v>100</v>
      </c>
      <c r="Y180" s="51"/>
      <c r="Z180" s="50" t="s">
        <v>99</v>
      </c>
      <c r="AA180" s="51"/>
      <c r="AB180" s="51"/>
      <c r="AC180" s="51"/>
      <c r="AD180" s="187"/>
      <c r="AE180" s="51"/>
      <c r="AF180" s="187"/>
      <c r="AG180" s="56"/>
      <c r="AH180" s="424"/>
      <c r="AI180" s="424"/>
      <c r="AJ180" s="47"/>
      <c r="AK180" s="9"/>
      <c r="AL180" s="351"/>
      <c r="AM180" s="354"/>
      <c r="AN180" s="337"/>
      <c r="AO180" s="351"/>
      <c r="AP180" s="354"/>
      <c r="AQ180" s="337"/>
      <c r="AR180" s="351"/>
      <c r="AS180" s="354"/>
      <c r="AT180" s="337"/>
      <c r="AU180" s="351"/>
      <c r="AV180" s="354"/>
      <c r="AW180" s="337"/>
      <c r="AX180" s="351"/>
      <c r="AY180" s="364"/>
      <c r="AZ180" s="337"/>
      <c r="BA180" s="418"/>
      <c r="BB180" s="412"/>
      <c r="BC180" s="412"/>
      <c r="BD180" s="415"/>
    </row>
    <row r="181" spans="2:64" ht="28.15" customHeight="1" x14ac:dyDescent="0.2">
      <c r="B181" s="30"/>
      <c r="C181" s="338">
        <v>2</v>
      </c>
      <c r="D181" s="212"/>
      <c r="E181" s="223"/>
      <c r="F181" s="223"/>
      <c r="G181" s="222"/>
      <c r="H181" s="358"/>
      <c r="I181" s="390"/>
      <c r="J181" s="390"/>
      <c r="K181" s="390"/>
      <c r="L181" s="42" t="s">
        <v>131</v>
      </c>
      <c r="M181" s="43"/>
      <c r="N181" s="42" t="s">
        <v>129</v>
      </c>
      <c r="O181" s="43"/>
      <c r="P181" s="42" t="s">
        <v>128</v>
      </c>
      <c r="Q181" s="43"/>
      <c r="R181" s="42" t="s">
        <v>127</v>
      </c>
      <c r="S181" s="43"/>
      <c r="T181" s="42" t="s">
        <v>126</v>
      </c>
      <c r="U181" s="43"/>
      <c r="V181" s="42" t="s">
        <v>125</v>
      </c>
      <c r="W181" s="43"/>
      <c r="X181" s="42" t="s">
        <v>124</v>
      </c>
      <c r="Y181" s="43"/>
      <c r="Z181" s="42" t="s">
        <v>123</v>
      </c>
      <c r="AA181" s="43"/>
      <c r="AB181" s="43"/>
      <c r="AC181" s="43"/>
      <c r="AD181" s="196"/>
      <c r="AE181" s="43"/>
      <c r="AF181" s="196"/>
      <c r="AG181" s="39"/>
      <c r="AH181" s="421"/>
      <c r="AI181" s="421"/>
      <c r="AJ181" s="38"/>
      <c r="AK181" s="9"/>
      <c r="AL181" s="349">
        <f>SUMPRODUCT(LEN($M181:$AA184)-LEN(SUBSTITUTE($M181:$AA184,"A", "")))</f>
        <v>0</v>
      </c>
      <c r="AM181" s="352">
        <f>SUMPRODUCT(LEN($AF181:$AF184)-LEN(SUBSTITUTE($AF181:$AF184,"A", "")))</f>
        <v>0</v>
      </c>
      <c r="AN181" s="335">
        <f>SUMPRODUCT(LEN($AE181:$AE184)-LEN(SUBSTITUTE($AE181:$AE184,"A", "")))</f>
        <v>0</v>
      </c>
      <c r="AO181" s="349">
        <f>SUMPRODUCT(LEN($M181:$AA184)-LEN(SUBSTITUTE($M181:$AA184,"S", "")))</f>
        <v>0</v>
      </c>
      <c r="AP181" s="352">
        <f>SUMPRODUCT(LEN($AF181:$AF184)-LEN(SUBSTITUTE($AF181:$AF184,"S", "")))</f>
        <v>0</v>
      </c>
      <c r="AQ181" s="335">
        <f>SUMPRODUCT(LEN($AE181:$AE184)-LEN(SUBSTITUTE($AE181:$AE184,"S", "")))</f>
        <v>0</v>
      </c>
      <c r="AR181" s="349">
        <f>SUMPRODUCT(LEN($M181:$AA184)-LEN(SUBSTITUTE($M181:$AA184,"F", "")))</f>
        <v>0</v>
      </c>
      <c r="AS181" s="352">
        <f>SUMPRODUCT(LEN($AF181:$AF184)-LEN(SUBSTITUTE($AF181:$AF184,"F", "")))</f>
        <v>0</v>
      </c>
      <c r="AT181" s="335">
        <f>SUMPRODUCT(LEN($AE181:$AE184)-LEN(SUBSTITUTE($AE181:$AE184,"F", "")))</f>
        <v>0</v>
      </c>
      <c r="AU181" s="349">
        <f>SUMPRODUCT(LEN($M181:$AA184)-LEN(SUBSTITUTE($M181:$AA184,"G", "")))</f>
        <v>0</v>
      </c>
      <c r="AV181" s="352">
        <f>SUMPRODUCT(LEN($AF181:$AF184)-LEN(SUBSTITUTE($AF181:$AF184,"G", "")))</f>
        <v>0</v>
      </c>
      <c r="AW181" s="335">
        <f>SUMPRODUCT(LEN($AE181:$AE184)-LEN(SUBSTITUTE($AE181:$AE184,"G", "")))</f>
        <v>0</v>
      </c>
      <c r="AX181" s="349">
        <f>SUMPRODUCT(LEN($L181:$AA184)-LEN(SUBSTITUTE($L181:$AA184,"M", "")))</f>
        <v>0</v>
      </c>
      <c r="AY181" s="362">
        <f>SUMPRODUCT(LEN($AF181:$AF184)-LEN(SUBSTITUTE($AF181:$AF184,"M", "")))</f>
        <v>0</v>
      </c>
      <c r="AZ181" s="335">
        <f>SUMPRODUCT(LEN($AE181:$AE184)-LEN(SUBSTITUTE($AE181:$AE184,"M", "")))</f>
        <v>0</v>
      </c>
      <c r="BA181" s="416">
        <f>SUMPRODUCT(LEN($AG181:$AG184)-LEN(SUBSTITUTE($AG181:$AG184,"S", "")))</f>
        <v>0</v>
      </c>
      <c r="BB181" s="410">
        <f>SUMPRODUCT(LEN($AG181:$AG184)-LEN(SUBSTITUTE($AG181:$AG184,"F", "")))</f>
        <v>0</v>
      </c>
      <c r="BC181" s="410">
        <f>SUMPRODUCT(LEN($AG181:$AG184)-LEN(SUBSTITUTE($AG181:$AG184,"G", "")))</f>
        <v>0</v>
      </c>
      <c r="BD181" s="413">
        <f>SUMPRODUCT(LEN($AG181:$AG184)-LEN(SUBSTITUTE($AG181:$AG184,"M", "")))</f>
        <v>0</v>
      </c>
    </row>
    <row r="182" spans="2:64" ht="28.15" customHeight="1" thickBot="1" x14ac:dyDescent="0.25">
      <c r="B182" s="30"/>
      <c r="C182" s="339"/>
      <c r="D182" s="221"/>
      <c r="E182" s="220"/>
      <c r="F182" s="220"/>
      <c r="G182" s="219"/>
      <c r="H182" s="359"/>
      <c r="I182" s="391"/>
      <c r="J182" s="391"/>
      <c r="K182" s="391"/>
      <c r="L182" s="33" t="s">
        <v>122</v>
      </c>
      <c r="M182" s="55"/>
      <c r="N182" s="33" t="s">
        <v>121</v>
      </c>
      <c r="O182" s="55"/>
      <c r="P182" s="33" t="s">
        <v>120</v>
      </c>
      <c r="Q182" s="55"/>
      <c r="R182" s="33" t="s">
        <v>119</v>
      </c>
      <c r="S182" s="55"/>
      <c r="T182" s="33" t="s">
        <v>118</v>
      </c>
      <c r="U182" s="55"/>
      <c r="V182" s="33" t="s">
        <v>117</v>
      </c>
      <c r="W182" s="55"/>
      <c r="X182" s="33" t="s">
        <v>116</v>
      </c>
      <c r="Y182" s="55"/>
      <c r="Z182" s="33" t="s">
        <v>115</v>
      </c>
      <c r="AA182" s="55"/>
      <c r="AB182" s="55"/>
      <c r="AC182" s="55"/>
      <c r="AD182" s="193"/>
      <c r="AE182" s="55"/>
      <c r="AF182" s="193"/>
      <c r="AG182" s="22"/>
      <c r="AH182" s="422"/>
      <c r="AI182" s="422"/>
      <c r="AJ182" s="21"/>
      <c r="AK182" s="9"/>
      <c r="AL182" s="350"/>
      <c r="AM182" s="353"/>
      <c r="AN182" s="336"/>
      <c r="AO182" s="350"/>
      <c r="AP182" s="353"/>
      <c r="AQ182" s="336"/>
      <c r="AR182" s="350"/>
      <c r="AS182" s="353"/>
      <c r="AT182" s="336"/>
      <c r="AU182" s="350"/>
      <c r="AV182" s="353"/>
      <c r="AW182" s="336"/>
      <c r="AX182" s="350"/>
      <c r="AY182" s="363"/>
      <c r="AZ182" s="336"/>
      <c r="BA182" s="417"/>
      <c r="BB182" s="411"/>
      <c r="BC182" s="411"/>
      <c r="BD182" s="414"/>
    </row>
    <row r="183" spans="2:64" ht="28.15" customHeight="1" x14ac:dyDescent="0.2">
      <c r="B183" s="30"/>
      <c r="C183" s="340"/>
      <c r="D183" s="218"/>
      <c r="E183" s="217"/>
      <c r="F183" s="217"/>
      <c r="G183" s="216"/>
      <c r="H183" s="360"/>
      <c r="I183" s="392"/>
      <c r="J183" s="392"/>
      <c r="K183" s="392"/>
      <c r="L183" s="25" t="s">
        <v>114</v>
      </c>
      <c r="M183" s="114"/>
      <c r="N183" s="25" t="s">
        <v>112</v>
      </c>
      <c r="O183" s="114"/>
      <c r="P183" s="25" t="s">
        <v>111</v>
      </c>
      <c r="Q183" s="114"/>
      <c r="R183" s="25" t="s">
        <v>110</v>
      </c>
      <c r="S183" s="114"/>
      <c r="T183" s="25" t="s">
        <v>109</v>
      </c>
      <c r="U183" s="114"/>
      <c r="V183" s="25" t="s">
        <v>108</v>
      </c>
      <c r="W183" s="114"/>
      <c r="X183" s="25" t="s">
        <v>107</v>
      </c>
      <c r="Y183" s="114"/>
      <c r="Z183" s="25" t="s">
        <v>106</v>
      </c>
      <c r="AA183" s="114"/>
      <c r="AB183" s="114"/>
      <c r="AC183" s="114"/>
      <c r="AD183" s="190"/>
      <c r="AE183" s="114"/>
      <c r="AF183" s="190"/>
      <c r="AG183" s="22"/>
      <c r="AH183" s="422"/>
      <c r="AI183" s="422"/>
      <c r="AJ183" s="21"/>
      <c r="AK183" s="9"/>
      <c r="AL183" s="350"/>
      <c r="AM183" s="353"/>
      <c r="AN183" s="336"/>
      <c r="AO183" s="350"/>
      <c r="AP183" s="353"/>
      <c r="AQ183" s="336"/>
      <c r="AR183" s="350"/>
      <c r="AS183" s="353"/>
      <c r="AT183" s="336"/>
      <c r="AU183" s="350"/>
      <c r="AV183" s="353"/>
      <c r="AW183" s="336"/>
      <c r="AX183" s="350"/>
      <c r="AY183" s="363"/>
      <c r="AZ183" s="336"/>
      <c r="BA183" s="417"/>
      <c r="BB183" s="411"/>
      <c r="BC183" s="411"/>
      <c r="BD183" s="414"/>
    </row>
    <row r="184" spans="2:64" ht="28.15" customHeight="1" thickBot="1" x14ac:dyDescent="0.25">
      <c r="B184" s="30"/>
      <c r="C184" s="355"/>
      <c r="D184" s="246"/>
      <c r="E184" s="254"/>
      <c r="F184" s="254"/>
      <c r="G184" s="253"/>
      <c r="H184" s="361"/>
      <c r="I184" s="393"/>
      <c r="J184" s="393"/>
      <c r="K184" s="393"/>
      <c r="L184" s="50" t="s">
        <v>105</v>
      </c>
      <c r="M184" s="51"/>
      <c r="N184" s="50" t="s">
        <v>104</v>
      </c>
      <c r="O184" s="51"/>
      <c r="P184" s="50" t="s">
        <v>103</v>
      </c>
      <c r="Q184" s="51"/>
      <c r="R184" s="50" t="s">
        <v>102</v>
      </c>
      <c r="S184" s="51"/>
      <c r="T184" s="50">
        <v>20</v>
      </c>
      <c r="U184" s="51"/>
      <c r="V184" s="50" t="s">
        <v>101</v>
      </c>
      <c r="W184" s="51"/>
      <c r="X184" s="50" t="s">
        <v>100</v>
      </c>
      <c r="Y184" s="51"/>
      <c r="Z184" s="50" t="s">
        <v>99</v>
      </c>
      <c r="AA184" s="51"/>
      <c r="AB184" s="51"/>
      <c r="AC184" s="51"/>
      <c r="AD184" s="187"/>
      <c r="AE184" s="51"/>
      <c r="AF184" s="187"/>
      <c r="AG184" s="48"/>
      <c r="AH184" s="424"/>
      <c r="AI184" s="424"/>
      <c r="AJ184" s="47"/>
      <c r="AK184" s="9"/>
      <c r="AL184" s="351"/>
      <c r="AM184" s="354"/>
      <c r="AN184" s="337"/>
      <c r="AO184" s="351"/>
      <c r="AP184" s="354"/>
      <c r="AQ184" s="337"/>
      <c r="AR184" s="351"/>
      <c r="AS184" s="354"/>
      <c r="AT184" s="337"/>
      <c r="AU184" s="351"/>
      <c r="AV184" s="354"/>
      <c r="AW184" s="337"/>
      <c r="AX184" s="351"/>
      <c r="AY184" s="364"/>
      <c r="AZ184" s="337"/>
      <c r="BA184" s="418"/>
      <c r="BB184" s="412"/>
      <c r="BC184" s="412"/>
      <c r="BD184" s="415"/>
    </row>
    <row r="185" spans="2:64" ht="28.15" customHeight="1" x14ac:dyDescent="0.2">
      <c r="B185" s="30"/>
      <c r="C185" s="338">
        <v>3</v>
      </c>
      <c r="D185" s="212"/>
      <c r="E185" s="223"/>
      <c r="F185" s="223"/>
      <c r="G185" s="222"/>
      <c r="H185" s="358"/>
      <c r="I185" s="390"/>
      <c r="J185" s="390"/>
      <c r="K185" s="390"/>
      <c r="L185" s="42" t="s">
        <v>131</v>
      </c>
      <c r="M185" s="43"/>
      <c r="N185" s="42" t="s">
        <v>129</v>
      </c>
      <c r="O185" s="43"/>
      <c r="P185" s="42" t="s">
        <v>128</v>
      </c>
      <c r="Q185" s="43"/>
      <c r="R185" s="42" t="s">
        <v>127</v>
      </c>
      <c r="S185" s="43"/>
      <c r="T185" s="42" t="s">
        <v>126</v>
      </c>
      <c r="U185" s="43"/>
      <c r="V185" s="42" t="s">
        <v>125</v>
      </c>
      <c r="W185" s="43"/>
      <c r="X185" s="42" t="s">
        <v>124</v>
      </c>
      <c r="Y185" s="43"/>
      <c r="Z185" s="42" t="s">
        <v>123</v>
      </c>
      <c r="AA185" s="43"/>
      <c r="AB185" s="43"/>
      <c r="AC185" s="43"/>
      <c r="AD185" s="196"/>
      <c r="AE185" s="43"/>
      <c r="AF185" s="196"/>
      <c r="AG185" s="39"/>
      <c r="AH185" s="421"/>
      <c r="AI185" s="421"/>
      <c r="AJ185" s="38"/>
      <c r="AK185" s="9"/>
      <c r="AL185" s="349">
        <f>SUMPRODUCT(LEN($M185:$AA188)-LEN(SUBSTITUTE($M185:$AA188,"A", "")))</f>
        <v>0</v>
      </c>
      <c r="AM185" s="352">
        <f>SUMPRODUCT(LEN($AF185:$AF188)-LEN(SUBSTITUTE($AF185:$AF188,"A", "")))</f>
        <v>0</v>
      </c>
      <c r="AN185" s="335">
        <f>SUMPRODUCT(LEN($AE185:$AE188)-LEN(SUBSTITUTE($AE185:$AE188,"A", "")))</f>
        <v>0</v>
      </c>
      <c r="AO185" s="349">
        <f>SUMPRODUCT(LEN($M185:$AA188)-LEN(SUBSTITUTE($M185:$AA188,"S", "")))</f>
        <v>0</v>
      </c>
      <c r="AP185" s="352">
        <f>SUMPRODUCT(LEN($AF185:$AF188)-LEN(SUBSTITUTE($AF185:$AF188,"S", "")))</f>
        <v>0</v>
      </c>
      <c r="AQ185" s="335">
        <f>SUMPRODUCT(LEN($AE185:$AE188)-LEN(SUBSTITUTE($AE185:$AE188,"S", "")))</f>
        <v>0</v>
      </c>
      <c r="AR185" s="349">
        <f>SUMPRODUCT(LEN($M185:$AA188)-LEN(SUBSTITUTE($M185:$AA188,"F", "")))</f>
        <v>0</v>
      </c>
      <c r="AS185" s="352">
        <f>SUMPRODUCT(LEN($AF185:$AF188)-LEN(SUBSTITUTE($AF185:$AF188,"F", "")))</f>
        <v>0</v>
      </c>
      <c r="AT185" s="335">
        <f>SUMPRODUCT(LEN($AE185:$AE188)-LEN(SUBSTITUTE($AE185:$AE188,"F", "")))</f>
        <v>0</v>
      </c>
      <c r="AU185" s="349">
        <f>SUMPRODUCT(LEN($M185:$AA188)-LEN(SUBSTITUTE($M185:$AA188,"G", "")))</f>
        <v>0</v>
      </c>
      <c r="AV185" s="352">
        <f>SUMPRODUCT(LEN($AF185:$AF188)-LEN(SUBSTITUTE($AF185:$AF188,"G", "")))</f>
        <v>0</v>
      </c>
      <c r="AW185" s="335">
        <f>SUMPRODUCT(LEN($AE185:$AE188)-LEN(SUBSTITUTE($AE185:$AE188,"G", "")))</f>
        <v>0</v>
      </c>
      <c r="AX185" s="349">
        <f>SUMPRODUCT(LEN($L185:$AA188)-LEN(SUBSTITUTE($L185:$AA188,"M", "")))</f>
        <v>0</v>
      </c>
      <c r="AY185" s="362">
        <f>SUMPRODUCT(LEN($AF185:$AF188)-LEN(SUBSTITUTE($AF185:$AF188,"M", "")))</f>
        <v>0</v>
      </c>
      <c r="AZ185" s="335">
        <f>SUMPRODUCT(LEN($AE185:$AE188)-LEN(SUBSTITUTE($AE185:$AE188,"M", "")))</f>
        <v>0</v>
      </c>
      <c r="BA185" s="416">
        <f>SUMPRODUCT(LEN($AG185:$AG188)-LEN(SUBSTITUTE($AG185:$AG188,"S", "")))</f>
        <v>0</v>
      </c>
      <c r="BB185" s="410">
        <f>SUMPRODUCT(LEN($AG185:$AG188)-LEN(SUBSTITUTE($AG185:$AG188,"F", "")))</f>
        <v>0</v>
      </c>
      <c r="BC185" s="410">
        <f>SUMPRODUCT(LEN($AG185:$AG188)-LEN(SUBSTITUTE($AG185:$AG188,"G", "")))</f>
        <v>0</v>
      </c>
      <c r="BD185" s="413">
        <f>SUMPRODUCT(LEN($AG185:$AG188)-LEN(SUBSTITUTE($AG185:$AG188,"M", "")))</f>
        <v>0</v>
      </c>
    </row>
    <row r="186" spans="2:64" ht="28.15" customHeight="1" thickBot="1" x14ac:dyDescent="0.25">
      <c r="B186" s="30"/>
      <c r="C186" s="339"/>
      <c r="D186" s="221"/>
      <c r="E186" s="220"/>
      <c r="F186" s="220"/>
      <c r="G186" s="219"/>
      <c r="H186" s="359"/>
      <c r="I186" s="391"/>
      <c r="J186" s="391"/>
      <c r="K186" s="391"/>
      <c r="L186" s="33" t="s">
        <v>122</v>
      </c>
      <c r="M186" s="55"/>
      <c r="N186" s="33" t="s">
        <v>121</v>
      </c>
      <c r="O186" s="55"/>
      <c r="P186" s="33" t="s">
        <v>120</v>
      </c>
      <c r="Q186" s="55"/>
      <c r="R186" s="33" t="s">
        <v>119</v>
      </c>
      <c r="S186" s="55"/>
      <c r="T186" s="33" t="s">
        <v>118</v>
      </c>
      <c r="U186" s="55"/>
      <c r="V186" s="33" t="s">
        <v>117</v>
      </c>
      <c r="W186" s="55"/>
      <c r="X186" s="33" t="s">
        <v>116</v>
      </c>
      <c r="Y186" s="55"/>
      <c r="Z186" s="33" t="s">
        <v>115</v>
      </c>
      <c r="AA186" s="55"/>
      <c r="AB186" s="55"/>
      <c r="AC186" s="55"/>
      <c r="AD186" s="193"/>
      <c r="AE186" s="55"/>
      <c r="AF186" s="193"/>
      <c r="AG186" s="22"/>
      <c r="AH186" s="422"/>
      <c r="AI186" s="422"/>
      <c r="AJ186" s="21"/>
      <c r="AK186" s="9"/>
      <c r="AL186" s="350"/>
      <c r="AM186" s="353"/>
      <c r="AN186" s="336"/>
      <c r="AO186" s="350"/>
      <c r="AP186" s="353"/>
      <c r="AQ186" s="336"/>
      <c r="AR186" s="350"/>
      <c r="AS186" s="353"/>
      <c r="AT186" s="336"/>
      <c r="AU186" s="350"/>
      <c r="AV186" s="353"/>
      <c r="AW186" s="336"/>
      <c r="AX186" s="350"/>
      <c r="AY186" s="363"/>
      <c r="AZ186" s="336"/>
      <c r="BA186" s="417"/>
      <c r="BB186" s="411"/>
      <c r="BC186" s="411"/>
      <c r="BD186" s="414"/>
    </row>
    <row r="187" spans="2:64" ht="28.15" customHeight="1" x14ac:dyDescent="0.2">
      <c r="B187" s="30"/>
      <c r="C187" s="340"/>
      <c r="D187" s="218"/>
      <c r="E187" s="217"/>
      <c r="F187" s="217"/>
      <c r="G187" s="216"/>
      <c r="H187" s="360"/>
      <c r="I187" s="392"/>
      <c r="J187" s="392"/>
      <c r="K187" s="392"/>
      <c r="L187" s="25" t="s">
        <v>114</v>
      </c>
      <c r="M187" s="114"/>
      <c r="N187" s="25" t="s">
        <v>112</v>
      </c>
      <c r="O187" s="114"/>
      <c r="P187" s="25" t="s">
        <v>111</v>
      </c>
      <c r="Q187" s="114"/>
      <c r="R187" s="25" t="s">
        <v>110</v>
      </c>
      <c r="S187" s="114"/>
      <c r="T187" s="25" t="s">
        <v>109</v>
      </c>
      <c r="U187" s="114"/>
      <c r="V187" s="25" t="s">
        <v>108</v>
      </c>
      <c r="W187" s="114"/>
      <c r="X187" s="25" t="s">
        <v>107</v>
      </c>
      <c r="Y187" s="114"/>
      <c r="Z187" s="25" t="s">
        <v>106</v>
      </c>
      <c r="AA187" s="114"/>
      <c r="AB187" s="114"/>
      <c r="AC187" s="114"/>
      <c r="AD187" s="190"/>
      <c r="AE187" s="114"/>
      <c r="AF187" s="190"/>
      <c r="AG187" s="22"/>
      <c r="AH187" s="422"/>
      <c r="AI187" s="422"/>
      <c r="AJ187" s="21"/>
      <c r="AK187" s="9"/>
      <c r="AL187" s="350"/>
      <c r="AM187" s="353"/>
      <c r="AN187" s="336"/>
      <c r="AO187" s="350"/>
      <c r="AP187" s="353"/>
      <c r="AQ187" s="336"/>
      <c r="AR187" s="350"/>
      <c r="AS187" s="353"/>
      <c r="AT187" s="336"/>
      <c r="AU187" s="350"/>
      <c r="AV187" s="353"/>
      <c r="AW187" s="336"/>
      <c r="AX187" s="350"/>
      <c r="AY187" s="363"/>
      <c r="AZ187" s="336"/>
      <c r="BA187" s="417"/>
      <c r="BB187" s="411"/>
      <c r="BC187" s="411"/>
      <c r="BD187" s="414"/>
    </row>
    <row r="188" spans="2:64" ht="28.15" customHeight="1" thickBot="1" x14ac:dyDescent="0.25">
      <c r="B188" s="20"/>
      <c r="C188" s="341"/>
      <c r="D188" s="215"/>
      <c r="E188" s="214"/>
      <c r="F188" s="214"/>
      <c r="G188" s="213"/>
      <c r="H188" s="361"/>
      <c r="I188" s="394"/>
      <c r="J188" s="394"/>
      <c r="K188" s="394"/>
      <c r="L188" s="15" t="s">
        <v>105</v>
      </c>
      <c r="M188" s="16"/>
      <c r="N188" s="15" t="s">
        <v>104</v>
      </c>
      <c r="O188" s="16"/>
      <c r="P188" s="15" t="s">
        <v>103</v>
      </c>
      <c r="Q188" s="16"/>
      <c r="R188" s="15" t="s">
        <v>102</v>
      </c>
      <c r="S188" s="16"/>
      <c r="T188" s="15">
        <v>20</v>
      </c>
      <c r="U188" s="16"/>
      <c r="V188" s="15" t="s">
        <v>101</v>
      </c>
      <c r="W188" s="16"/>
      <c r="X188" s="15" t="s">
        <v>100</v>
      </c>
      <c r="Y188" s="16"/>
      <c r="Z188" s="15" t="s">
        <v>99</v>
      </c>
      <c r="AA188" s="16"/>
      <c r="AB188" s="114"/>
      <c r="AC188" s="114"/>
      <c r="AD188" s="187"/>
      <c r="AE188" s="16"/>
      <c r="AF188" s="186"/>
      <c r="AG188" s="11"/>
      <c r="AH188" s="423"/>
      <c r="AI188" s="423"/>
      <c r="AJ188" s="10"/>
      <c r="AK188" s="9"/>
      <c r="AL188" s="351"/>
      <c r="AM188" s="354"/>
      <c r="AN188" s="337"/>
      <c r="AO188" s="351"/>
      <c r="AP188" s="354"/>
      <c r="AQ188" s="337"/>
      <c r="AR188" s="351"/>
      <c r="AS188" s="354"/>
      <c r="AT188" s="337"/>
      <c r="AU188" s="351"/>
      <c r="AV188" s="354"/>
      <c r="AW188" s="337"/>
      <c r="AX188" s="351"/>
      <c r="AY188" s="364"/>
      <c r="AZ188" s="337"/>
      <c r="BA188" s="418"/>
      <c r="BB188" s="412"/>
      <c r="BC188" s="412"/>
      <c r="BD188" s="415"/>
    </row>
    <row r="189" spans="2:64" ht="85.9" customHeight="1" thickTop="1" thickBot="1" x14ac:dyDescent="0.35">
      <c r="B189" s="113" t="s">
        <v>173</v>
      </c>
      <c r="C189" s="103" t="s">
        <v>172</v>
      </c>
      <c r="D189" s="108" t="s">
        <v>171</v>
      </c>
      <c r="E189" s="211" t="s">
        <v>170</v>
      </c>
      <c r="F189" s="210"/>
      <c r="G189" s="209"/>
      <c r="H189" s="109" t="s">
        <v>169</v>
      </c>
      <c r="I189" s="108" t="s">
        <v>96</v>
      </c>
      <c r="J189" s="108" t="s">
        <v>168</v>
      </c>
      <c r="K189" s="108" t="s">
        <v>97</v>
      </c>
      <c r="L189" s="365" t="s">
        <v>167</v>
      </c>
      <c r="M189" s="366"/>
      <c r="N189" s="365" t="s">
        <v>166</v>
      </c>
      <c r="O189" s="366"/>
      <c r="P189" s="365" t="s">
        <v>166</v>
      </c>
      <c r="Q189" s="367"/>
      <c r="R189" s="365" t="s">
        <v>166</v>
      </c>
      <c r="S189" s="367"/>
      <c r="T189" s="365" t="s">
        <v>166</v>
      </c>
      <c r="U189" s="367"/>
      <c r="V189" s="365" t="s">
        <v>166</v>
      </c>
      <c r="W189" s="367"/>
      <c r="X189" s="365" t="s">
        <v>166</v>
      </c>
      <c r="Y189" s="367"/>
      <c r="Z189" s="365" t="s">
        <v>166</v>
      </c>
      <c r="AA189" s="367"/>
      <c r="AB189" s="311"/>
      <c r="AC189" s="311"/>
      <c r="AD189" s="368" t="s">
        <v>165</v>
      </c>
      <c r="AE189" s="367"/>
      <c r="AF189" s="109" t="s">
        <v>164</v>
      </c>
      <c r="AG189" s="109" t="s">
        <v>163</v>
      </c>
      <c r="AH189" s="108" t="s">
        <v>162</v>
      </c>
      <c r="AI189" s="108" t="s">
        <v>161</v>
      </c>
      <c r="AJ189" s="107" t="s">
        <v>160</v>
      </c>
      <c r="AK189" s="106"/>
      <c r="AL189" s="104" t="s">
        <v>159</v>
      </c>
      <c r="AM189" s="103" t="s">
        <v>158</v>
      </c>
      <c r="AN189" s="102" t="s">
        <v>157</v>
      </c>
      <c r="AO189" s="104" t="s">
        <v>156</v>
      </c>
      <c r="AP189" s="103" t="s">
        <v>155</v>
      </c>
      <c r="AQ189" s="102" t="s">
        <v>154</v>
      </c>
      <c r="AR189" s="104" t="s">
        <v>153</v>
      </c>
      <c r="AS189" s="103" t="s">
        <v>152</v>
      </c>
      <c r="AT189" s="105" t="s">
        <v>151</v>
      </c>
      <c r="AU189" s="104" t="s">
        <v>150</v>
      </c>
      <c r="AV189" s="103" t="s">
        <v>149</v>
      </c>
      <c r="AW189" s="102" t="s">
        <v>148</v>
      </c>
      <c r="AX189" s="104" t="s">
        <v>147</v>
      </c>
      <c r="AY189" s="103" t="s">
        <v>146</v>
      </c>
      <c r="AZ189" s="102" t="s">
        <v>145</v>
      </c>
      <c r="BA189" s="101" t="s">
        <v>144</v>
      </c>
      <c r="BB189" s="100" t="s">
        <v>143</v>
      </c>
      <c r="BC189" s="100" t="s">
        <v>142</v>
      </c>
      <c r="BD189" s="99" t="s">
        <v>141</v>
      </c>
    </row>
    <row r="190" spans="2:64" ht="48" thickBot="1" x14ac:dyDescent="0.3">
      <c r="B190" s="98" t="s">
        <v>233</v>
      </c>
      <c r="C190" s="97"/>
      <c r="D190" s="208">
        <v>257</v>
      </c>
      <c r="E190" s="425">
        <v>5958.39</v>
      </c>
      <c r="F190" s="426"/>
      <c r="G190" s="427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207"/>
      <c r="AB190" s="310"/>
      <c r="AC190" s="310"/>
      <c r="AD190" s="90" t="s">
        <v>138</v>
      </c>
      <c r="AE190" s="88"/>
      <c r="AF190" s="88"/>
      <c r="AG190" s="88"/>
      <c r="AH190" s="87"/>
      <c r="AI190" s="87"/>
      <c r="AJ190" s="203"/>
      <c r="AK190" s="86" t="s">
        <v>137</v>
      </c>
      <c r="AL190" s="85">
        <f t="shared" ref="AL190:BD190" si="24">SUM(AL192:AL203)</f>
        <v>59</v>
      </c>
      <c r="AM190" s="84">
        <f t="shared" si="24"/>
        <v>1</v>
      </c>
      <c r="AN190" s="83">
        <f t="shared" si="24"/>
        <v>0</v>
      </c>
      <c r="AO190" s="85">
        <f t="shared" si="24"/>
        <v>2</v>
      </c>
      <c r="AP190" s="84">
        <f t="shared" si="24"/>
        <v>0</v>
      </c>
      <c r="AQ190" s="83">
        <f t="shared" si="24"/>
        <v>0</v>
      </c>
      <c r="AR190" s="85">
        <f t="shared" si="24"/>
        <v>0</v>
      </c>
      <c r="AS190" s="84">
        <f t="shared" si="24"/>
        <v>0</v>
      </c>
      <c r="AT190" s="83">
        <f t="shared" si="24"/>
        <v>0</v>
      </c>
      <c r="AU190" s="85">
        <f t="shared" si="24"/>
        <v>16</v>
      </c>
      <c r="AV190" s="84">
        <f t="shared" si="24"/>
        <v>0</v>
      </c>
      <c r="AW190" s="83">
        <f t="shared" si="24"/>
        <v>0</v>
      </c>
      <c r="AX190" s="85">
        <f t="shared" si="24"/>
        <v>2</v>
      </c>
      <c r="AY190" s="84">
        <f t="shared" si="24"/>
        <v>0</v>
      </c>
      <c r="AZ190" s="83">
        <f t="shared" si="24"/>
        <v>0</v>
      </c>
      <c r="BA190" s="82">
        <f t="shared" si="24"/>
        <v>0</v>
      </c>
      <c r="BB190" s="81">
        <f t="shared" si="24"/>
        <v>0</v>
      </c>
      <c r="BC190" s="81">
        <f t="shared" si="24"/>
        <v>0</v>
      </c>
      <c r="BD190" s="80">
        <f t="shared" si="24"/>
        <v>0</v>
      </c>
      <c r="BE190" s="79" t="s">
        <v>136</v>
      </c>
      <c r="BH190" s="5">
        <f>SUM(AL190:AN190)/$BG$5</f>
        <v>60</v>
      </c>
      <c r="BI190" s="5">
        <f>SUM(AO190:AQ190,BA190)/$BG$5</f>
        <v>2</v>
      </c>
      <c r="BJ190" s="5">
        <f>SUM(AR190:AT190,BB190)/$BG$5</f>
        <v>0</v>
      </c>
      <c r="BK190" s="5">
        <f>SUM(AU190:AW190,BC190)/$BG$5</f>
        <v>16</v>
      </c>
      <c r="BL190" s="5">
        <f>SUM(AX190:AZ190,BD190)/$BG$5</f>
        <v>2</v>
      </c>
    </row>
    <row r="191" spans="2:64" ht="37.5" thickBot="1" x14ac:dyDescent="0.3">
      <c r="B191" s="78"/>
      <c r="C191" s="77"/>
      <c r="D191" s="206"/>
      <c r="E191" s="205"/>
      <c r="F191" s="205"/>
      <c r="G191" s="204"/>
      <c r="H191" s="73"/>
      <c r="I191" s="70"/>
      <c r="J191" s="70"/>
      <c r="K191" s="72"/>
      <c r="L191" s="70"/>
      <c r="M191" s="69"/>
      <c r="N191" s="70"/>
      <c r="O191" s="69"/>
      <c r="P191" s="70"/>
      <c r="Q191" s="69"/>
      <c r="R191" s="70"/>
      <c r="S191" s="69"/>
      <c r="T191" s="70"/>
      <c r="U191" s="69"/>
      <c r="V191" s="70"/>
      <c r="W191" s="69"/>
      <c r="X191" s="70"/>
      <c r="Y191" s="69"/>
      <c r="Z191" s="70"/>
      <c r="AA191" s="69"/>
      <c r="AB191" s="69"/>
      <c r="AC191" s="69"/>
      <c r="AD191" s="71"/>
      <c r="AE191" s="69"/>
      <c r="AF191" s="69"/>
      <c r="AG191" s="69"/>
      <c r="AH191" s="68"/>
      <c r="AI191" s="68"/>
      <c r="AJ191" s="203"/>
      <c r="AK191" s="66" t="s">
        <v>135</v>
      </c>
      <c r="AL191" s="65">
        <f t="shared" ref="AL191:BD191" si="25">AL190/3</f>
        <v>19.666666666666668</v>
      </c>
      <c r="AM191" s="64">
        <f t="shared" si="25"/>
        <v>0.33333333333333331</v>
      </c>
      <c r="AN191" s="63">
        <f t="shared" si="25"/>
        <v>0</v>
      </c>
      <c r="AO191" s="65">
        <f t="shared" si="25"/>
        <v>0.66666666666666663</v>
      </c>
      <c r="AP191" s="64">
        <f t="shared" si="25"/>
        <v>0</v>
      </c>
      <c r="AQ191" s="63">
        <f t="shared" si="25"/>
        <v>0</v>
      </c>
      <c r="AR191" s="65">
        <f t="shared" si="25"/>
        <v>0</v>
      </c>
      <c r="AS191" s="64">
        <f t="shared" si="25"/>
        <v>0</v>
      </c>
      <c r="AT191" s="63">
        <f t="shared" si="25"/>
        <v>0</v>
      </c>
      <c r="AU191" s="65">
        <f t="shared" si="25"/>
        <v>5.333333333333333</v>
      </c>
      <c r="AV191" s="64">
        <f t="shared" si="25"/>
        <v>0</v>
      </c>
      <c r="AW191" s="63">
        <f t="shared" si="25"/>
        <v>0</v>
      </c>
      <c r="AX191" s="65">
        <f t="shared" si="25"/>
        <v>0.66666666666666663</v>
      </c>
      <c r="AY191" s="64">
        <f t="shared" si="25"/>
        <v>0</v>
      </c>
      <c r="AZ191" s="63">
        <f t="shared" si="25"/>
        <v>0</v>
      </c>
      <c r="BA191" s="62">
        <f t="shared" si="25"/>
        <v>0</v>
      </c>
      <c r="BB191" s="61">
        <f t="shared" si="25"/>
        <v>0</v>
      </c>
      <c r="BC191" s="61">
        <f t="shared" si="25"/>
        <v>0</v>
      </c>
      <c r="BD191" s="60">
        <f t="shared" si="25"/>
        <v>0</v>
      </c>
      <c r="BE191" s="59" t="s">
        <v>134</v>
      </c>
    </row>
    <row r="192" spans="2:64" ht="28.15" customHeight="1" x14ac:dyDescent="0.2">
      <c r="B192" s="30"/>
      <c r="C192" s="338">
        <v>1</v>
      </c>
      <c r="D192" s="212"/>
      <c r="E192" s="223"/>
      <c r="F192" s="223"/>
      <c r="G192" s="222"/>
      <c r="H192" s="358" t="s">
        <v>133</v>
      </c>
      <c r="I192" s="390">
        <v>169</v>
      </c>
      <c r="J192" s="390">
        <v>33</v>
      </c>
      <c r="K192" s="390">
        <v>6</v>
      </c>
      <c r="L192" s="42" t="s">
        <v>131</v>
      </c>
      <c r="M192" s="43" t="s">
        <v>1442</v>
      </c>
      <c r="N192" s="42" t="s">
        <v>129</v>
      </c>
      <c r="O192" s="43" t="s">
        <v>132</v>
      </c>
      <c r="P192" s="42" t="s">
        <v>128</v>
      </c>
      <c r="Q192" s="43" t="s">
        <v>527</v>
      </c>
      <c r="R192" s="42" t="s">
        <v>127</v>
      </c>
      <c r="S192" s="43" t="s">
        <v>1091</v>
      </c>
      <c r="T192" s="42" t="s">
        <v>126</v>
      </c>
      <c r="U192" s="43" t="s">
        <v>458</v>
      </c>
      <c r="V192" s="42" t="s">
        <v>125</v>
      </c>
      <c r="W192" s="43" t="s">
        <v>707</v>
      </c>
      <c r="X192" s="42" t="s">
        <v>124</v>
      </c>
      <c r="Y192" s="43" t="s">
        <v>496</v>
      </c>
      <c r="Z192" s="42" t="s">
        <v>123</v>
      </c>
      <c r="AA192" s="43"/>
      <c r="AB192" s="43"/>
      <c r="AC192" s="43"/>
      <c r="AD192" s="196"/>
      <c r="AE192" s="43"/>
      <c r="AF192" s="196" t="s">
        <v>132</v>
      </c>
      <c r="AG192" s="58"/>
      <c r="AH192" s="421"/>
      <c r="AI192" s="421"/>
      <c r="AJ192" s="38"/>
      <c r="AK192" s="9"/>
      <c r="AL192" s="349">
        <f>SUMPRODUCT(LEN($M192:$AA195)-LEN(SUBSTITUTE($M192:$AA195,"A", "")))</f>
        <v>59</v>
      </c>
      <c r="AM192" s="352">
        <f>SUMPRODUCT(LEN($AF192:$AF195)-LEN(SUBSTITUTE($AF192:$AF195,"A", "")))</f>
        <v>1</v>
      </c>
      <c r="AN192" s="335">
        <f>SUMPRODUCT(LEN($AE192:$AE195)-LEN(SUBSTITUTE($AE192:$AE195,"A", "")))</f>
        <v>0</v>
      </c>
      <c r="AO192" s="349">
        <f>SUMPRODUCT(LEN($M192:$AA195)-LEN(SUBSTITUTE($M192:$AA195,"S", "")))</f>
        <v>2</v>
      </c>
      <c r="AP192" s="352">
        <f>SUMPRODUCT(LEN($AF192:$AF195)-LEN(SUBSTITUTE($AF192:$AF195,"S", "")))</f>
        <v>0</v>
      </c>
      <c r="AQ192" s="335">
        <f>SUMPRODUCT(LEN($AE192:$AE195)-LEN(SUBSTITUTE($AE192:$AE195,"S", "")))</f>
        <v>0</v>
      </c>
      <c r="AR192" s="349">
        <f>SUMPRODUCT(LEN($M192:$AA195)-LEN(SUBSTITUTE($M192:$AA195,"F", "")))</f>
        <v>0</v>
      </c>
      <c r="AS192" s="352">
        <f>SUMPRODUCT(LEN($AF192:$AF195)-LEN(SUBSTITUTE($AF192:$AF195,"F", "")))</f>
        <v>0</v>
      </c>
      <c r="AT192" s="335">
        <f>SUMPRODUCT(LEN($AE192:$AE195)-LEN(SUBSTITUTE($AE192:$AE195,"F", "")))</f>
        <v>0</v>
      </c>
      <c r="AU192" s="349">
        <f>SUMPRODUCT(LEN($M192:$AA195)-LEN(SUBSTITUTE($M192:$AA195,"G", "")))</f>
        <v>16</v>
      </c>
      <c r="AV192" s="352">
        <f>SUMPRODUCT(LEN($AF192:$AF195)-LEN(SUBSTITUTE($AF192:$AF195,"G", "")))</f>
        <v>0</v>
      </c>
      <c r="AW192" s="335">
        <f>SUMPRODUCT(LEN($AE192:$AE195)-LEN(SUBSTITUTE($AE192:$AE195,"G", "")))</f>
        <v>0</v>
      </c>
      <c r="AX192" s="349">
        <f>SUMPRODUCT(LEN($L192:$AA195)-LEN(SUBSTITUTE($L192:$AA195,"M", "")))</f>
        <v>2</v>
      </c>
      <c r="AY192" s="362">
        <f>SUMPRODUCT(LEN($AF192:$AF195)-LEN(SUBSTITUTE($AF192:$AF195,"M", "")))</f>
        <v>0</v>
      </c>
      <c r="AZ192" s="374">
        <f>SUMPRODUCT(LEN($AE192:$AE195)-LEN(SUBSTITUTE($AE192:$AE195,"M", "")))</f>
        <v>0</v>
      </c>
      <c r="BA192" s="416">
        <f>SUMPRODUCT(LEN($AG192:$AG195)-LEN(SUBSTITUTE($AG192:$AG195,"S", "")))</f>
        <v>0</v>
      </c>
      <c r="BB192" s="410">
        <f>SUMPRODUCT(LEN($AG192:$AG195)-LEN(SUBSTITUTE($AG192:$AG195,"F", "")))</f>
        <v>0</v>
      </c>
      <c r="BC192" s="410">
        <f>SUMPRODUCT(LEN($AG192:$AG195)-LEN(SUBSTITUTE($AG192:$AG195,"G", "")))</f>
        <v>0</v>
      </c>
      <c r="BD192" s="413">
        <f>SUMPRODUCT(LEN($AG192:$AG195)-LEN(SUBSTITUTE($AG192:$AG195,"M", "")))</f>
        <v>0</v>
      </c>
    </row>
    <row r="193" spans="2:64" ht="28.15" customHeight="1" thickBot="1" x14ac:dyDescent="0.25">
      <c r="B193" s="30"/>
      <c r="C193" s="339"/>
      <c r="D193" s="221"/>
      <c r="E193" s="220"/>
      <c r="F193" s="220"/>
      <c r="G193" s="219"/>
      <c r="H193" s="359"/>
      <c r="I193" s="391"/>
      <c r="J193" s="391"/>
      <c r="K193" s="391"/>
      <c r="L193" s="33" t="s">
        <v>122</v>
      </c>
      <c r="M193" s="55" t="s">
        <v>132</v>
      </c>
      <c r="N193" s="33" t="s">
        <v>121</v>
      </c>
      <c r="O193" s="55" t="s">
        <v>357</v>
      </c>
      <c r="P193" s="33" t="s">
        <v>120</v>
      </c>
      <c r="Q193" s="55" t="s">
        <v>1067</v>
      </c>
      <c r="R193" s="33" t="s">
        <v>119</v>
      </c>
      <c r="S193" s="55" t="s">
        <v>458</v>
      </c>
      <c r="T193" s="33" t="s">
        <v>118</v>
      </c>
      <c r="U193" s="55" t="s">
        <v>714</v>
      </c>
      <c r="V193" s="33" t="s">
        <v>117</v>
      </c>
      <c r="W193" s="55" t="s">
        <v>179</v>
      </c>
      <c r="X193" s="33" t="s">
        <v>116</v>
      </c>
      <c r="Y193" s="55" t="s">
        <v>496</v>
      </c>
      <c r="Z193" s="33" t="s">
        <v>115</v>
      </c>
      <c r="AA193" s="55"/>
      <c r="AB193" s="55"/>
      <c r="AC193" s="55"/>
      <c r="AD193" s="193"/>
      <c r="AE193" s="55"/>
      <c r="AF193" s="193"/>
      <c r="AG193" s="57"/>
      <c r="AH193" s="422"/>
      <c r="AI193" s="422"/>
      <c r="AJ193" s="21"/>
      <c r="AK193" s="9"/>
      <c r="AL193" s="379"/>
      <c r="AM193" s="347"/>
      <c r="AN193" s="377"/>
      <c r="AO193" s="379"/>
      <c r="AP193" s="347"/>
      <c r="AQ193" s="377"/>
      <c r="AR193" s="379"/>
      <c r="AS193" s="347"/>
      <c r="AT193" s="377"/>
      <c r="AU193" s="379"/>
      <c r="AV193" s="347"/>
      <c r="AW193" s="377"/>
      <c r="AX193" s="379"/>
      <c r="AY193" s="372"/>
      <c r="AZ193" s="375"/>
      <c r="BA193" s="417"/>
      <c r="BB193" s="411"/>
      <c r="BC193" s="411"/>
      <c r="BD193" s="414"/>
    </row>
    <row r="194" spans="2:64" ht="28.15" customHeight="1" x14ac:dyDescent="0.2">
      <c r="B194" s="30"/>
      <c r="C194" s="340"/>
      <c r="D194" s="218"/>
      <c r="E194" s="217"/>
      <c r="F194" s="217"/>
      <c r="G194" s="216"/>
      <c r="H194" s="360">
        <v>257</v>
      </c>
      <c r="I194" s="392"/>
      <c r="J194" s="392"/>
      <c r="K194" s="392"/>
      <c r="L194" s="25" t="s">
        <v>114</v>
      </c>
      <c r="M194" s="114" t="s">
        <v>132</v>
      </c>
      <c r="N194" s="25" t="s">
        <v>112</v>
      </c>
      <c r="O194" s="114" t="s">
        <v>458</v>
      </c>
      <c r="P194" s="25" t="s">
        <v>111</v>
      </c>
      <c r="Q194" s="114" t="s">
        <v>357</v>
      </c>
      <c r="R194" s="25" t="s">
        <v>110</v>
      </c>
      <c r="S194" s="114" t="s">
        <v>679</v>
      </c>
      <c r="T194" s="25" t="s">
        <v>109</v>
      </c>
      <c r="U194" s="114" t="s">
        <v>457</v>
      </c>
      <c r="V194" s="25" t="s">
        <v>108</v>
      </c>
      <c r="W194" s="114" t="s">
        <v>496</v>
      </c>
      <c r="X194" s="25" t="s">
        <v>107</v>
      </c>
      <c r="Y194" s="114" t="s">
        <v>130</v>
      </c>
      <c r="Z194" s="25" t="s">
        <v>106</v>
      </c>
      <c r="AA194" s="114"/>
      <c r="AB194" s="114"/>
      <c r="AC194" s="114"/>
      <c r="AD194" s="190"/>
      <c r="AE194" s="114"/>
      <c r="AF194" s="190"/>
      <c r="AG194" s="57"/>
      <c r="AH194" s="422"/>
      <c r="AI194" s="422"/>
      <c r="AJ194" s="21"/>
      <c r="AK194" s="9"/>
      <c r="AL194" s="379"/>
      <c r="AM194" s="347"/>
      <c r="AN194" s="377"/>
      <c r="AO194" s="379"/>
      <c r="AP194" s="347"/>
      <c r="AQ194" s="377"/>
      <c r="AR194" s="379"/>
      <c r="AS194" s="347"/>
      <c r="AT194" s="377"/>
      <c r="AU194" s="379"/>
      <c r="AV194" s="347"/>
      <c r="AW194" s="377"/>
      <c r="AX194" s="379"/>
      <c r="AY194" s="372"/>
      <c r="AZ194" s="375"/>
      <c r="BA194" s="417"/>
      <c r="BB194" s="411"/>
      <c r="BC194" s="411"/>
      <c r="BD194" s="414"/>
    </row>
    <row r="195" spans="2:64" ht="28.15" customHeight="1" thickBot="1" x14ac:dyDescent="0.25">
      <c r="B195" s="30"/>
      <c r="C195" s="355"/>
      <c r="D195" s="246"/>
      <c r="E195" s="254"/>
      <c r="F195" s="254"/>
      <c r="G195" s="253"/>
      <c r="H195" s="361"/>
      <c r="I195" s="393"/>
      <c r="J195" s="393"/>
      <c r="K195" s="393"/>
      <c r="L195" s="50" t="s">
        <v>105</v>
      </c>
      <c r="M195" s="51" t="s">
        <v>1269</v>
      </c>
      <c r="N195" s="50" t="s">
        <v>104</v>
      </c>
      <c r="O195" s="51" t="s">
        <v>357</v>
      </c>
      <c r="P195" s="50" t="s">
        <v>103</v>
      </c>
      <c r="Q195" s="51" t="s">
        <v>673</v>
      </c>
      <c r="R195" s="50" t="s">
        <v>102</v>
      </c>
      <c r="S195" s="51" t="s">
        <v>984</v>
      </c>
      <c r="T195" s="50">
        <v>20</v>
      </c>
      <c r="U195" s="51" t="s">
        <v>684</v>
      </c>
      <c r="V195" s="50" t="s">
        <v>101</v>
      </c>
      <c r="W195" s="51" t="s">
        <v>179</v>
      </c>
      <c r="X195" s="50" t="s">
        <v>100</v>
      </c>
      <c r="Y195" s="51"/>
      <c r="Z195" s="50" t="s">
        <v>99</v>
      </c>
      <c r="AA195" s="51"/>
      <c r="AB195" s="51"/>
      <c r="AC195" s="51"/>
      <c r="AD195" s="187"/>
      <c r="AE195" s="51"/>
      <c r="AF195" s="187"/>
      <c r="AG195" s="56"/>
      <c r="AH195" s="424"/>
      <c r="AI195" s="424"/>
      <c r="AJ195" s="47"/>
      <c r="AK195" s="9"/>
      <c r="AL195" s="380"/>
      <c r="AM195" s="381"/>
      <c r="AN195" s="378"/>
      <c r="AO195" s="380"/>
      <c r="AP195" s="381"/>
      <c r="AQ195" s="378"/>
      <c r="AR195" s="380"/>
      <c r="AS195" s="381"/>
      <c r="AT195" s="378"/>
      <c r="AU195" s="380"/>
      <c r="AV195" s="381"/>
      <c r="AW195" s="378"/>
      <c r="AX195" s="380"/>
      <c r="AY195" s="373"/>
      <c r="AZ195" s="376"/>
      <c r="BA195" s="418"/>
      <c r="BB195" s="412"/>
      <c r="BC195" s="412"/>
      <c r="BD195" s="415"/>
    </row>
    <row r="196" spans="2:64" ht="28.15" customHeight="1" x14ac:dyDescent="0.2">
      <c r="B196" s="30"/>
      <c r="C196" s="338">
        <v>2</v>
      </c>
      <c r="D196" s="212"/>
      <c r="E196" s="223"/>
      <c r="F196" s="223"/>
      <c r="G196" s="222"/>
      <c r="H196" s="358"/>
      <c r="I196" s="390"/>
      <c r="J196" s="390"/>
      <c r="K196" s="390"/>
      <c r="L196" s="42" t="s">
        <v>131</v>
      </c>
      <c r="M196" s="43"/>
      <c r="N196" s="42" t="s">
        <v>129</v>
      </c>
      <c r="O196" s="43"/>
      <c r="P196" s="42" t="s">
        <v>128</v>
      </c>
      <c r="Q196" s="43"/>
      <c r="R196" s="42" t="s">
        <v>127</v>
      </c>
      <c r="S196" s="43"/>
      <c r="T196" s="42" t="s">
        <v>126</v>
      </c>
      <c r="U196" s="43"/>
      <c r="V196" s="42" t="s">
        <v>125</v>
      </c>
      <c r="W196" s="43"/>
      <c r="X196" s="42" t="s">
        <v>124</v>
      </c>
      <c r="Y196" s="43"/>
      <c r="Z196" s="42" t="s">
        <v>123</v>
      </c>
      <c r="AA196" s="43"/>
      <c r="AB196" s="43"/>
      <c r="AC196" s="43"/>
      <c r="AD196" s="196"/>
      <c r="AE196" s="43"/>
      <c r="AF196" s="196"/>
      <c r="AG196" s="39"/>
      <c r="AH196" s="421"/>
      <c r="AI196" s="421"/>
      <c r="AJ196" s="38"/>
      <c r="AK196" s="9"/>
      <c r="AL196" s="349">
        <f>SUMPRODUCT(LEN($M196:$AA199)-LEN(SUBSTITUTE($M196:$AA199,"A", "")))</f>
        <v>0</v>
      </c>
      <c r="AM196" s="352">
        <f>SUMPRODUCT(LEN($AF196:$AF199)-LEN(SUBSTITUTE($AF196:$AF199,"A", "")))</f>
        <v>0</v>
      </c>
      <c r="AN196" s="335">
        <f>SUMPRODUCT(LEN($AE196:$AE199)-LEN(SUBSTITUTE($AE196:$AE199,"A", "")))</f>
        <v>0</v>
      </c>
      <c r="AO196" s="349">
        <f>SUMPRODUCT(LEN($M196:$AA199)-LEN(SUBSTITUTE($M196:$AA199,"S", "")))</f>
        <v>0</v>
      </c>
      <c r="AP196" s="352">
        <f>SUMPRODUCT(LEN($AF196:$AF199)-LEN(SUBSTITUTE($AF196:$AF199,"S", "")))</f>
        <v>0</v>
      </c>
      <c r="AQ196" s="335">
        <f>SUMPRODUCT(LEN($AE196:$AE199)-LEN(SUBSTITUTE($AE196:$AE199,"S", "")))</f>
        <v>0</v>
      </c>
      <c r="AR196" s="349">
        <f>SUMPRODUCT(LEN($M196:$AA199)-LEN(SUBSTITUTE($M196:$AA199,"F", "")))</f>
        <v>0</v>
      </c>
      <c r="AS196" s="352">
        <f>SUMPRODUCT(LEN($AF196:$AF199)-LEN(SUBSTITUTE($AF196:$AF199,"F", "")))</f>
        <v>0</v>
      </c>
      <c r="AT196" s="335">
        <f>SUMPRODUCT(LEN($AE196:$AE199)-LEN(SUBSTITUTE($AE196:$AE199,"F", "")))</f>
        <v>0</v>
      </c>
      <c r="AU196" s="349">
        <f>SUMPRODUCT(LEN($M196:$AA199)-LEN(SUBSTITUTE($M196:$AA199,"G", "")))</f>
        <v>0</v>
      </c>
      <c r="AV196" s="352">
        <f>SUMPRODUCT(LEN($AF196:$AF199)-LEN(SUBSTITUTE($AF196:$AF199,"G", "")))</f>
        <v>0</v>
      </c>
      <c r="AW196" s="335">
        <f>SUMPRODUCT(LEN($AE196:$AE199)-LEN(SUBSTITUTE($AE196:$AE199,"G", "")))</f>
        <v>0</v>
      </c>
      <c r="AX196" s="349">
        <f>SUMPRODUCT(LEN($L196:$AA199)-LEN(SUBSTITUTE($L196:$AA199,"M", "")))</f>
        <v>0</v>
      </c>
      <c r="AY196" s="362">
        <f>SUMPRODUCT(LEN($AF196:$AF199)-LEN(SUBSTITUTE($AF196:$AF199,"M", "")))</f>
        <v>0</v>
      </c>
      <c r="AZ196" s="374">
        <f>SUMPRODUCT(LEN($AE196:$AE199)-LEN(SUBSTITUTE($AE196:$AE199,"M", "")))</f>
        <v>0</v>
      </c>
      <c r="BA196" s="416">
        <f>SUMPRODUCT(LEN($AG196:$AG199)-LEN(SUBSTITUTE($AG196:$AG199,"S", "")))</f>
        <v>0</v>
      </c>
      <c r="BB196" s="410">
        <f>SUMPRODUCT(LEN($AG196:$AG199)-LEN(SUBSTITUTE($AG196:$AG199,"F", "")))</f>
        <v>0</v>
      </c>
      <c r="BC196" s="410">
        <f>SUMPRODUCT(LEN($AG196:$AG199)-LEN(SUBSTITUTE($AG196:$AG199,"G", "")))</f>
        <v>0</v>
      </c>
      <c r="BD196" s="413">
        <f>SUMPRODUCT(LEN($AG196:$AG199)-LEN(SUBSTITUTE($AG196:$AG199,"M", "")))</f>
        <v>0</v>
      </c>
    </row>
    <row r="197" spans="2:64" ht="28.15" customHeight="1" thickBot="1" x14ac:dyDescent="0.25">
      <c r="B197" s="30"/>
      <c r="C197" s="339"/>
      <c r="D197" s="221"/>
      <c r="E197" s="220"/>
      <c r="F197" s="220"/>
      <c r="G197" s="219"/>
      <c r="H197" s="359"/>
      <c r="I197" s="391"/>
      <c r="J197" s="391"/>
      <c r="K197" s="391"/>
      <c r="L197" s="33" t="s">
        <v>122</v>
      </c>
      <c r="M197" s="55"/>
      <c r="N197" s="33" t="s">
        <v>121</v>
      </c>
      <c r="O197" s="55"/>
      <c r="P197" s="33" t="s">
        <v>120</v>
      </c>
      <c r="Q197" s="55"/>
      <c r="R197" s="33" t="s">
        <v>119</v>
      </c>
      <c r="S197" s="55"/>
      <c r="T197" s="33" t="s">
        <v>118</v>
      </c>
      <c r="U197" s="55"/>
      <c r="V197" s="33" t="s">
        <v>117</v>
      </c>
      <c r="W197" s="55"/>
      <c r="X197" s="33" t="s">
        <v>116</v>
      </c>
      <c r="Y197" s="55"/>
      <c r="Z197" s="33" t="s">
        <v>115</v>
      </c>
      <c r="AA197" s="55"/>
      <c r="AB197" s="55"/>
      <c r="AC197" s="55"/>
      <c r="AD197" s="193"/>
      <c r="AE197" s="55"/>
      <c r="AF197" s="193"/>
      <c r="AG197" s="22"/>
      <c r="AH197" s="422"/>
      <c r="AI197" s="422"/>
      <c r="AJ197" s="21"/>
      <c r="AK197" s="9"/>
      <c r="AL197" s="379"/>
      <c r="AM197" s="347"/>
      <c r="AN197" s="377"/>
      <c r="AO197" s="379"/>
      <c r="AP197" s="347"/>
      <c r="AQ197" s="377"/>
      <c r="AR197" s="379"/>
      <c r="AS197" s="347"/>
      <c r="AT197" s="377"/>
      <c r="AU197" s="379"/>
      <c r="AV197" s="347"/>
      <c r="AW197" s="377"/>
      <c r="AX197" s="379"/>
      <c r="AY197" s="372"/>
      <c r="AZ197" s="375"/>
      <c r="BA197" s="417"/>
      <c r="BB197" s="411"/>
      <c r="BC197" s="411"/>
      <c r="BD197" s="414"/>
    </row>
    <row r="198" spans="2:64" ht="28.15" customHeight="1" x14ac:dyDescent="0.2">
      <c r="B198" s="30"/>
      <c r="C198" s="340"/>
      <c r="D198" s="218"/>
      <c r="E198" s="217"/>
      <c r="F198" s="217"/>
      <c r="G198" s="216"/>
      <c r="H198" s="360"/>
      <c r="I198" s="392"/>
      <c r="J198" s="392"/>
      <c r="K198" s="392"/>
      <c r="L198" s="25" t="s">
        <v>114</v>
      </c>
      <c r="M198" s="114"/>
      <c r="N198" s="25" t="s">
        <v>112</v>
      </c>
      <c r="O198" s="114"/>
      <c r="P198" s="25" t="s">
        <v>111</v>
      </c>
      <c r="Q198" s="114"/>
      <c r="R198" s="25" t="s">
        <v>110</v>
      </c>
      <c r="S198" s="114"/>
      <c r="T198" s="25" t="s">
        <v>109</v>
      </c>
      <c r="U198" s="114"/>
      <c r="V198" s="25" t="s">
        <v>108</v>
      </c>
      <c r="W198" s="114"/>
      <c r="X198" s="25" t="s">
        <v>107</v>
      </c>
      <c r="Y198" s="114"/>
      <c r="Z198" s="25" t="s">
        <v>106</v>
      </c>
      <c r="AA198" s="114"/>
      <c r="AB198" s="114"/>
      <c r="AC198" s="114"/>
      <c r="AD198" s="190"/>
      <c r="AE198" s="114"/>
      <c r="AF198" s="190"/>
      <c r="AG198" s="22"/>
      <c r="AH198" s="422"/>
      <c r="AI198" s="422"/>
      <c r="AJ198" s="21"/>
      <c r="AK198" s="9"/>
      <c r="AL198" s="379"/>
      <c r="AM198" s="347"/>
      <c r="AN198" s="377"/>
      <c r="AO198" s="379"/>
      <c r="AP198" s="347"/>
      <c r="AQ198" s="377"/>
      <c r="AR198" s="379"/>
      <c r="AS198" s="347"/>
      <c r="AT198" s="377"/>
      <c r="AU198" s="379"/>
      <c r="AV198" s="347"/>
      <c r="AW198" s="377"/>
      <c r="AX198" s="379"/>
      <c r="AY198" s="372"/>
      <c r="AZ198" s="375"/>
      <c r="BA198" s="417"/>
      <c r="BB198" s="411"/>
      <c r="BC198" s="411"/>
      <c r="BD198" s="414"/>
    </row>
    <row r="199" spans="2:64" ht="28.15" customHeight="1" thickBot="1" x14ac:dyDescent="0.25">
      <c r="B199" s="30"/>
      <c r="C199" s="355"/>
      <c r="D199" s="246"/>
      <c r="E199" s="254"/>
      <c r="F199" s="254"/>
      <c r="G199" s="253"/>
      <c r="H199" s="361"/>
      <c r="I199" s="393"/>
      <c r="J199" s="393"/>
      <c r="K199" s="393"/>
      <c r="L199" s="50" t="s">
        <v>105</v>
      </c>
      <c r="M199" s="51"/>
      <c r="N199" s="50" t="s">
        <v>104</v>
      </c>
      <c r="O199" s="51"/>
      <c r="P199" s="50" t="s">
        <v>103</v>
      </c>
      <c r="Q199" s="51"/>
      <c r="R199" s="50" t="s">
        <v>102</v>
      </c>
      <c r="S199" s="51"/>
      <c r="T199" s="50">
        <v>20</v>
      </c>
      <c r="U199" s="51"/>
      <c r="V199" s="50" t="s">
        <v>101</v>
      </c>
      <c r="W199" s="51"/>
      <c r="X199" s="50" t="s">
        <v>100</v>
      </c>
      <c r="Y199" s="51"/>
      <c r="Z199" s="50" t="s">
        <v>99</v>
      </c>
      <c r="AA199" s="51"/>
      <c r="AB199" s="51"/>
      <c r="AC199" s="51"/>
      <c r="AD199" s="187"/>
      <c r="AE199" s="51"/>
      <c r="AF199" s="187"/>
      <c r="AG199" s="48"/>
      <c r="AH199" s="424"/>
      <c r="AI199" s="424"/>
      <c r="AJ199" s="47"/>
      <c r="AK199" s="9"/>
      <c r="AL199" s="380"/>
      <c r="AM199" s="381"/>
      <c r="AN199" s="378"/>
      <c r="AO199" s="380"/>
      <c r="AP199" s="381"/>
      <c r="AQ199" s="378"/>
      <c r="AR199" s="380"/>
      <c r="AS199" s="381"/>
      <c r="AT199" s="378"/>
      <c r="AU199" s="380"/>
      <c r="AV199" s="381"/>
      <c r="AW199" s="378"/>
      <c r="AX199" s="380"/>
      <c r="AY199" s="373"/>
      <c r="AZ199" s="376"/>
      <c r="BA199" s="418"/>
      <c r="BB199" s="412"/>
      <c r="BC199" s="412"/>
      <c r="BD199" s="415"/>
    </row>
    <row r="200" spans="2:64" ht="28.15" customHeight="1" x14ac:dyDescent="0.2">
      <c r="B200" s="30"/>
      <c r="C200" s="338">
        <v>3</v>
      </c>
      <c r="D200" s="212"/>
      <c r="E200" s="223"/>
      <c r="F200" s="223"/>
      <c r="G200" s="222"/>
      <c r="H200" s="358"/>
      <c r="I200" s="390"/>
      <c r="J200" s="390"/>
      <c r="K200" s="390"/>
      <c r="L200" s="42" t="s">
        <v>131</v>
      </c>
      <c r="M200" s="43"/>
      <c r="N200" s="42" t="s">
        <v>129</v>
      </c>
      <c r="O200" s="43"/>
      <c r="P200" s="42" t="s">
        <v>128</v>
      </c>
      <c r="Q200" s="43"/>
      <c r="R200" s="42" t="s">
        <v>127</v>
      </c>
      <c r="S200" s="43"/>
      <c r="T200" s="42" t="s">
        <v>126</v>
      </c>
      <c r="U200" s="43"/>
      <c r="V200" s="42" t="s">
        <v>125</v>
      </c>
      <c r="W200" s="43"/>
      <c r="X200" s="42" t="s">
        <v>124</v>
      </c>
      <c r="Y200" s="43"/>
      <c r="Z200" s="42" t="s">
        <v>123</v>
      </c>
      <c r="AA200" s="43"/>
      <c r="AB200" s="43"/>
      <c r="AC200" s="43"/>
      <c r="AD200" s="196"/>
      <c r="AE200" s="43"/>
      <c r="AF200" s="196"/>
      <c r="AG200" s="39"/>
      <c r="AH200" s="421"/>
      <c r="AI200" s="421"/>
      <c r="AJ200" s="38"/>
      <c r="AK200" s="9"/>
      <c r="AL200" s="349">
        <f>SUMPRODUCT(LEN($M200:$AA203)-LEN(SUBSTITUTE($M200:$AA203,"A", "")))</f>
        <v>0</v>
      </c>
      <c r="AM200" s="352">
        <f>SUMPRODUCT(LEN($AF200:$AF203)-LEN(SUBSTITUTE($AF200:$AF203,"A", "")))</f>
        <v>0</v>
      </c>
      <c r="AN200" s="335">
        <f>SUMPRODUCT(LEN($AE200:$AE203)-LEN(SUBSTITUTE($AE200:$AE203,"A", "")))</f>
        <v>0</v>
      </c>
      <c r="AO200" s="349">
        <f>SUMPRODUCT(LEN($M200:$AA203)-LEN(SUBSTITUTE($M200:$AA203,"S", "")))</f>
        <v>0</v>
      </c>
      <c r="AP200" s="352">
        <f>SUMPRODUCT(LEN($AF200:$AF203)-LEN(SUBSTITUTE($AF200:$AF203,"S", "")))</f>
        <v>0</v>
      </c>
      <c r="AQ200" s="335">
        <f>SUMPRODUCT(LEN($AE200:$AE203)-LEN(SUBSTITUTE($AE200:$AE203,"S", "")))</f>
        <v>0</v>
      </c>
      <c r="AR200" s="349">
        <f>SUMPRODUCT(LEN($M200:$AA203)-LEN(SUBSTITUTE($M200:$AA203,"F", "")))</f>
        <v>0</v>
      </c>
      <c r="AS200" s="352">
        <f>SUMPRODUCT(LEN($AF200:$AF203)-LEN(SUBSTITUTE($AF200:$AF203,"F", "")))</f>
        <v>0</v>
      </c>
      <c r="AT200" s="335">
        <f>SUMPRODUCT(LEN($AE200:$AE203)-LEN(SUBSTITUTE($AE200:$AE203,"F", "")))</f>
        <v>0</v>
      </c>
      <c r="AU200" s="349">
        <f>SUMPRODUCT(LEN($M200:$AA203)-LEN(SUBSTITUTE($M200:$AA203,"G", "")))</f>
        <v>0</v>
      </c>
      <c r="AV200" s="352">
        <f>SUMPRODUCT(LEN($AF200:$AF203)-LEN(SUBSTITUTE($AF200:$AF203,"G", "")))</f>
        <v>0</v>
      </c>
      <c r="AW200" s="335">
        <f>SUMPRODUCT(LEN($AE200:$AE203)-LEN(SUBSTITUTE($AE200:$AE203,"G", "")))</f>
        <v>0</v>
      </c>
      <c r="AX200" s="349">
        <f>SUMPRODUCT(LEN($L200:$AA203)-LEN(SUBSTITUTE($L200:$AA203,"M", "")))</f>
        <v>0</v>
      </c>
      <c r="AY200" s="362">
        <f>SUMPRODUCT(LEN($AF200:$AF203)-LEN(SUBSTITUTE($AF200:$AF203,"M", "")))</f>
        <v>0</v>
      </c>
      <c r="AZ200" s="374">
        <f>SUMPRODUCT(LEN($AE200:$AE203)-LEN(SUBSTITUTE($AE200:$AE203,"M", "")))</f>
        <v>0</v>
      </c>
      <c r="BA200" s="416">
        <f>SUMPRODUCT(LEN($AG200:$AG203)-LEN(SUBSTITUTE($AG200:$AG203,"S", "")))</f>
        <v>0</v>
      </c>
      <c r="BB200" s="410">
        <f>SUMPRODUCT(LEN($AG200:$AG203)-LEN(SUBSTITUTE($AG200:$AG203,"F", "")))</f>
        <v>0</v>
      </c>
      <c r="BC200" s="410">
        <f>SUMPRODUCT(LEN($AG200:$AG203)-LEN(SUBSTITUTE($AG200:$AG203,"G", "")))</f>
        <v>0</v>
      </c>
      <c r="BD200" s="413">
        <f>SUMPRODUCT(LEN($AG200:$AG203)-LEN(SUBSTITUTE($AG200:$AG203,"M", "")))</f>
        <v>0</v>
      </c>
    </row>
    <row r="201" spans="2:64" ht="28.15" customHeight="1" thickBot="1" x14ac:dyDescent="0.25">
      <c r="B201" s="30"/>
      <c r="C201" s="339"/>
      <c r="D201" s="221"/>
      <c r="E201" s="220"/>
      <c r="F201" s="220"/>
      <c r="G201" s="219"/>
      <c r="H201" s="359"/>
      <c r="I201" s="391"/>
      <c r="J201" s="391"/>
      <c r="K201" s="391"/>
      <c r="L201" s="33" t="s">
        <v>122</v>
      </c>
      <c r="M201" s="55"/>
      <c r="N201" s="33" t="s">
        <v>121</v>
      </c>
      <c r="O201" s="55"/>
      <c r="P201" s="33" t="s">
        <v>120</v>
      </c>
      <c r="Q201" s="55"/>
      <c r="R201" s="33" t="s">
        <v>119</v>
      </c>
      <c r="S201" s="55"/>
      <c r="T201" s="33" t="s">
        <v>118</v>
      </c>
      <c r="U201" s="55"/>
      <c r="V201" s="33" t="s">
        <v>117</v>
      </c>
      <c r="W201" s="55"/>
      <c r="X201" s="33" t="s">
        <v>116</v>
      </c>
      <c r="Y201" s="55"/>
      <c r="Z201" s="33" t="s">
        <v>115</v>
      </c>
      <c r="AA201" s="55"/>
      <c r="AB201" s="55"/>
      <c r="AC201" s="55"/>
      <c r="AD201" s="193"/>
      <c r="AE201" s="55"/>
      <c r="AF201" s="193"/>
      <c r="AG201" s="22"/>
      <c r="AH201" s="422"/>
      <c r="AI201" s="422"/>
      <c r="AJ201" s="21"/>
      <c r="AK201" s="9"/>
      <c r="AL201" s="379"/>
      <c r="AM201" s="347"/>
      <c r="AN201" s="377"/>
      <c r="AO201" s="379"/>
      <c r="AP201" s="347"/>
      <c r="AQ201" s="377"/>
      <c r="AR201" s="379"/>
      <c r="AS201" s="347"/>
      <c r="AT201" s="377"/>
      <c r="AU201" s="379"/>
      <c r="AV201" s="347"/>
      <c r="AW201" s="377"/>
      <c r="AX201" s="379"/>
      <c r="AY201" s="372"/>
      <c r="AZ201" s="375"/>
      <c r="BA201" s="417"/>
      <c r="BB201" s="411"/>
      <c r="BC201" s="411"/>
      <c r="BD201" s="414"/>
    </row>
    <row r="202" spans="2:64" ht="28.15" customHeight="1" x14ac:dyDescent="0.2">
      <c r="B202" s="30"/>
      <c r="C202" s="340"/>
      <c r="D202" s="218"/>
      <c r="E202" s="217"/>
      <c r="F202" s="217"/>
      <c r="G202" s="216"/>
      <c r="H202" s="360"/>
      <c r="I202" s="392"/>
      <c r="J202" s="392"/>
      <c r="K202" s="392"/>
      <c r="L202" s="25" t="s">
        <v>114</v>
      </c>
      <c r="M202" s="114"/>
      <c r="N202" s="25" t="s">
        <v>112</v>
      </c>
      <c r="O202" s="114"/>
      <c r="P202" s="25" t="s">
        <v>111</v>
      </c>
      <c r="Q202" s="114"/>
      <c r="R202" s="25" t="s">
        <v>110</v>
      </c>
      <c r="S202" s="114"/>
      <c r="T202" s="25" t="s">
        <v>109</v>
      </c>
      <c r="U202" s="114"/>
      <c r="V202" s="25" t="s">
        <v>108</v>
      </c>
      <c r="W202" s="114"/>
      <c r="X202" s="25" t="s">
        <v>107</v>
      </c>
      <c r="Y202" s="114"/>
      <c r="Z202" s="25" t="s">
        <v>106</v>
      </c>
      <c r="AA202" s="114"/>
      <c r="AB202" s="114"/>
      <c r="AC202" s="114"/>
      <c r="AD202" s="190"/>
      <c r="AE202" s="114"/>
      <c r="AF202" s="190"/>
      <c r="AG202" s="22"/>
      <c r="AH202" s="422"/>
      <c r="AI202" s="422"/>
      <c r="AJ202" s="21"/>
      <c r="AK202" s="9"/>
      <c r="AL202" s="379"/>
      <c r="AM202" s="347"/>
      <c r="AN202" s="377"/>
      <c r="AO202" s="379"/>
      <c r="AP202" s="347"/>
      <c r="AQ202" s="377"/>
      <c r="AR202" s="379"/>
      <c r="AS202" s="347"/>
      <c r="AT202" s="377"/>
      <c r="AU202" s="379"/>
      <c r="AV202" s="347"/>
      <c r="AW202" s="377"/>
      <c r="AX202" s="379"/>
      <c r="AY202" s="372"/>
      <c r="AZ202" s="375"/>
      <c r="BA202" s="417"/>
      <c r="BB202" s="411"/>
      <c r="BC202" s="411"/>
      <c r="BD202" s="414"/>
    </row>
    <row r="203" spans="2:64" ht="28.15" customHeight="1" thickBot="1" x14ac:dyDescent="0.25">
      <c r="B203" s="20"/>
      <c r="C203" s="341"/>
      <c r="D203" s="215"/>
      <c r="E203" s="214"/>
      <c r="F203" s="214"/>
      <c r="G203" s="213"/>
      <c r="H203" s="361"/>
      <c r="I203" s="394"/>
      <c r="J203" s="394"/>
      <c r="K203" s="394"/>
      <c r="L203" s="15" t="s">
        <v>105</v>
      </c>
      <c r="M203" s="16"/>
      <c r="N203" s="15" t="s">
        <v>104</v>
      </c>
      <c r="O203" s="16"/>
      <c r="P203" s="15" t="s">
        <v>103</v>
      </c>
      <c r="Q203" s="16"/>
      <c r="R203" s="15" t="s">
        <v>102</v>
      </c>
      <c r="S203" s="16"/>
      <c r="T203" s="15">
        <v>20</v>
      </c>
      <c r="U203" s="16"/>
      <c r="V203" s="15" t="s">
        <v>101</v>
      </c>
      <c r="W203" s="16"/>
      <c r="X203" s="15" t="s">
        <v>100</v>
      </c>
      <c r="Y203" s="16"/>
      <c r="Z203" s="15" t="s">
        <v>99</v>
      </c>
      <c r="AA203" s="16"/>
      <c r="AB203" s="114"/>
      <c r="AC203" s="114"/>
      <c r="AD203" s="187"/>
      <c r="AE203" s="16"/>
      <c r="AF203" s="186"/>
      <c r="AG203" s="11"/>
      <c r="AH203" s="423"/>
      <c r="AI203" s="423"/>
      <c r="AJ203" s="10"/>
      <c r="AK203" s="9"/>
      <c r="AL203" s="380"/>
      <c r="AM203" s="381"/>
      <c r="AN203" s="378"/>
      <c r="AO203" s="380"/>
      <c r="AP203" s="381"/>
      <c r="AQ203" s="378"/>
      <c r="AR203" s="380"/>
      <c r="AS203" s="381"/>
      <c r="AT203" s="378"/>
      <c r="AU203" s="380"/>
      <c r="AV203" s="381"/>
      <c r="AW203" s="378"/>
      <c r="AX203" s="380"/>
      <c r="AY203" s="373"/>
      <c r="AZ203" s="376"/>
      <c r="BA203" s="418"/>
      <c r="BB203" s="412"/>
      <c r="BC203" s="412"/>
      <c r="BD203" s="415"/>
    </row>
    <row r="204" spans="2:64" ht="85.9" customHeight="1" thickTop="1" thickBot="1" x14ac:dyDescent="0.35">
      <c r="B204" s="113" t="s">
        <v>173</v>
      </c>
      <c r="C204" s="103" t="s">
        <v>172</v>
      </c>
      <c r="D204" s="108" t="s">
        <v>171</v>
      </c>
      <c r="E204" s="211" t="s">
        <v>170</v>
      </c>
      <c r="F204" s="210"/>
      <c r="G204" s="209"/>
      <c r="H204" s="109" t="s">
        <v>169</v>
      </c>
      <c r="I204" s="108" t="s">
        <v>96</v>
      </c>
      <c r="J204" s="108" t="s">
        <v>168</v>
      </c>
      <c r="K204" s="108" t="s">
        <v>97</v>
      </c>
      <c r="L204" s="365" t="s">
        <v>167</v>
      </c>
      <c r="M204" s="366"/>
      <c r="N204" s="365" t="s">
        <v>166</v>
      </c>
      <c r="O204" s="366"/>
      <c r="P204" s="365" t="s">
        <v>166</v>
      </c>
      <c r="Q204" s="367"/>
      <c r="R204" s="365" t="s">
        <v>166</v>
      </c>
      <c r="S204" s="367"/>
      <c r="T204" s="365" t="s">
        <v>166</v>
      </c>
      <c r="U204" s="367"/>
      <c r="V204" s="365" t="s">
        <v>166</v>
      </c>
      <c r="W204" s="367"/>
      <c r="X204" s="365" t="s">
        <v>166</v>
      </c>
      <c r="Y204" s="367"/>
      <c r="Z204" s="365" t="s">
        <v>166</v>
      </c>
      <c r="AA204" s="367"/>
      <c r="AB204" s="311"/>
      <c r="AC204" s="311"/>
      <c r="AD204" s="368" t="s">
        <v>165</v>
      </c>
      <c r="AE204" s="367"/>
      <c r="AF204" s="109" t="s">
        <v>164</v>
      </c>
      <c r="AG204" s="109" t="s">
        <v>163</v>
      </c>
      <c r="AH204" s="108" t="s">
        <v>162</v>
      </c>
      <c r="AI204" s="108" t="s">
        <v>161</v>
      </c>
      <c r="AJ204" s="107" t="s">
        <v>160</v>
      </c>
      <c r="AK204" s="106"/>
      <c r="AL204" s="104" t="s">
        <v>159</v>
      </c>
      <c r="AM204" s="103" t="s">
        <v>158</v>
      </c>
      <c r="AN204" s="102" t="s">
        <v>157</v>
      </c>
      <c r="AO204" s="104" t="s">
        <v>156</v>
      </c>
      <c r="AP204" s="103" t="s">
        <v>155</v>
      </c>
      <c r="AQ204" s="102" t="s">
        <v>154</v>
      </c>
      <c r="AR204" s="104" t="s">
        <v>153</v>
      </c>
      <c r="AS204" s="103" t="s">
        <v>152</v>
      </c>
      <c r="AT204" s="105" t="s">
        <v>151</v>
      </c>
      <c r="AU204" s="104" t="s">
        <v>150</v>
      </c>
      <c r="AV204" s="103" t="s">
        <v>149</v>
      </c>
      <c r="AW204" s="102" t="s">
        <v>148</v>
      </c>
      <c r="AX204" s="104" t="s">
        <v>147</v>
      </c>
      <c r="AY204" s="103" t="s">
        <v>146</v>
      </c>
      <c r="AZ204" s="102" t="s">
        <v>145</v>
      </c>
      <c r="BA204" s="101" t="s">
        <v>144</v>
      </c>
      <c r="BB204" s="100" t="s">
        <v>143</v>
      </c>
      <c r="BC204" s="100" t="s">
        <v>142</v>
      </c>
      <c r="BD204" s="99" t="s">
        <v>141</v>
      </c>
    </row>
    <row r="205" spans="2:64" ht="48" thickBot="1" x14ac:dyDescent="0.3">
      <c r="B205" s="98" t="s">
        <v>232</v>
      </c>
      <c r="C205" s="97"/>
      <c r="D205" s="208">
        <v>257</v>
      </c>
      <c r="E205" s="425">
        <v>10349.08</v>
      </c>
      <c r="F205" s="426"/>
      <c r="G205" s="427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207"/>
      <c r="AB205" s="310"/>
      <c r="AC205" s="310"/>
      <c r="AD205" s="90" t="s">
        <v>138</v>
      </c>
      <c r="AE205" s="88"/>
      <c r="AF205" s="88"/>
      <c r="AG205" s="88"/>
      <c r="AH205" s="87"/>
      <c r="AI205" s="87"/>
      <c r="AJ205" s="203"/>
      <c r="AK205" s="86" t="s">
        <v>137</v>
      </c>
      <c r="AL205" s="85">
        <f t="shared" ref="AL205:BD205" si="26">SUM(AL207:AL218)</f>
        <v>42</v>
      </c>
      <c r="AM205" s="84">
        <f t="shared" si="26"/>
        <v>19</v>
      </c>
      <c r="AN205" s="83">
        <f t="shared" si="26"/>
        <v>0</v>
      </c>
      <c r="AO205" s="85">
        <f t="shared" si="26"/>
        <v>3</v>
      </c>
      <c r="AP205" s="84">
        <f t="shared" si="26"/>
        <v>0</v>
      </c>
      <c r="AQ205" s="83">
        <f t="shared" si="26"/>
        <v>0</v>
      </c>
      <c r="AR205" s="85">
        <f t="shared" si="26"/>
        <v>0</v>
      </c>
      <c r="AS205" s="84">
        <f t="shared" si="26"/>
        <v>0</v>
      </c>
      <c r="AT205" s="83">
        <f t="shared" si="26"/>
        <v>0</v>
      </c>
      <c r="AU205" s="85">
        <f t="shared" si="26"/>
        <v>16</v>
      </c>
      <c r="AV205" s="84">
        <f t="shared" si="26"/>
        <v>6</v>
      </c>
      <c r="AW205" s="83">
        <f t="shared" si="26"/>
        <v>0</v>
      </c>
      <c r="AX205" s="85">
        <f t="shared" si="26"/>
        <v>7</v>
      </c>
      <c r="AY205" s="84">
        <f t="shared" si="26"/>
        <v>1</v>
      </c>
      <c r="AZ205" s="83">
        <f t="shared" si="26"/>
        <v>0</v>
      </c>
      <c r="BA205" s="82">
        <f t="shared" si="26"/>
        <v>0</v>
      </c>
      <c r="BB205" s="81">
        <f t="shared" si="26"/>
        <v>0</v>
      </c>
      <c r="BC205" s="81">
        <f t="shared" si="26"/>
        <v>0</v>
      </c>
      <c r="BD205" s="80">
        <f t="shared" si="26"/>
        <v>0</v>
      </c>
      <c r="BE205" s="79" t="s">
        <v>136</v>
      </c>
      <c r="BH205" s="5">
        <f>SUM(AL205:AN205)/$BG$5</f>
        <v>61</v>
      </c>
      <c r="BI205" s="5">
        <f>SUM(AO205:AQ205,BA205)/$BG$5</f>
        <v>3</v>
      </c>
      <c r="BJ205" s="5">
        <f>SUM(AR205:AT205,BB205)/$BG$5</f>
        <v>0</v>
      </c>
      <c r="BK205" s="5">
        <f>SUM(AU205:AW205,BC205)/$BG$5</f>
        <v>22</v>
      </c>
      <c r="BL205" s="5">
        <f>SUM(AX205:AZ205,BD205)/$BG$5</f>
        <v>8</v>
      </c>
    </row>
    <row r="206" spans="2:64" ht="37.5" thickBot="1" x14ac:dyDescent="0.3">
      <c r="B206" s="78"/>
      <c r="C206" s="77"/>
      <c r="D206" s="206"/>
      <c r="E206" s="205"/>
      <c r="F206" s="205"/>
      <c r="G206" s="204"/>
      <c r="H206" s="73"/>
      <c r="I206" s="70"/>
      <c r="J206" s="70"/>
      <c r="K206" s="72"/>
      <c r="L206" s="70"/>
      <c r="M206" s="69"/>
      <c r="N206" s="70"/>
      <c r="O206" s="69"/>
      <c r="P206" s="70"/>
      <c r="Q206" s="69"/>
      <c r="R206" s="70"/>
      <c r="S206" s="69"/>
      <c r="T206" s="70"/>
      <c r="U206" s="69"/>
      <c r="V206" s="70"/>
      <c r="W206" s="69"/>
      <c r="X206" s="70"/>
      <c r="Y206" s="69"/>
      <c r="Z206" s="70"/>
      <c r="AA206" s="69"/>
      <c r="AB206" s="69"/>
      <c r="AC206" s="69"/>
      <c r="AD206" s="71"/>
      <c r="AE206" s="69"/>
      <c r="AF206" s="69"/>
      <c r="AG206" s="69"/>
      <c r="AH206" s="68"/>
      <c r="AI206" s="68"/>
      <c r="AJ206" s="203"/>
      <c r="AK206" s="66" t="s">
        <v>135</v>
      </c>
      <c r="AL206" s="65">
        <f t="shared" ref="AL206:BD206" si="27">AL205/3</f>
        <v>14</v>
      </c>
      <c r="AM206" s="64">
        <f t="shared" si="27"/>
        <v>6.333333333333333</v>
      </c>
      <c r="AN206" s="63">
        <f t="shared" si="27"/>
        <v>0</v>
      </c>
      <c r="AO206" s="65">
        <f t="shared" si="27"/>
        <v>1</v>
      </c>
      <c r="AP206" s="64">
        <f t="shared" si="27"/>
        <v>0</v>
      </c>
      <c r="AQ206" s="63">
        <f t="shared" si="27"/>
        <v>0</v>
      </c>
      <c r="AR206" s="65">
        <f t="shared" si="27"/>
        <v>0</v>
      </c>
      <c r="AS206" s="64">
        <f t="shared" si="27"/>
        <v>0</v>
      </c>
      <c r="AT206" s="63">
        <f t="shared" si="27"/>
        <v>0</v>
      </c>
      <c r="AU206" s="65">
        <f t="shared" si="27"/>
        <v>5.333333333333333</v>
      </c>
      <c r="AV206" s="64">
        <f t="shared" si="27"/>
        <v>2</v>
      </c>
      <c r="AW206" s="63">
        <f t="shared" si="27"/>
        <v>0</v>
      </c>
      <c r="AX206" s="65">
        <f t="shared" si="27"/>
        <v>2.3333333333333335</v>
      </c>
      <c r="AY206" s="64">
        <f t="shared" si="27"/>
        <v>0.33333333333333331</v>
      </c>
      <c r="AZ206" s="63">
        <f t="shared" si="27"/>
        <v>0</v>
      </c>
      <c r="BA206" s="62">
        <f t="shared" si="27"/>
        <v>0</v>
      </c>
      <c r="BB206" s="61">
        <f t="shared" si="27"/>
        <v>0</v>
      </c>
      <c r="BC206" s="61">
        <f t="shared" si="27"/>
        <v>0</v>
      </c>
      <c r="BD206" s="60">
        <f t="shared" si="27"/>
        <v>0</v>
      </c>
      <c r="BE206" s="59" t="s">
        <v>134</v>
      </c>
    </row>
    <row r="207" spans="2:64" ht="28.15" customHeight="1" x14ac:dyDescent="0.2">
      <c r="B207" s="30"/>
      <c r="C207" s="338">
        <v>1</v>
      </c>
      <c r="D207" s="212"/>
      <c r="E207" s="223"/>
      <c r="F207" s="223"/>
      <c r="G207" s="222"/>
      <c r="H207" s="358" t="s">
        <v>133</v>
      </c>
      <c r="I207" s="390">
        <v>170</v>
      </c>
      <c r="J207" s="390">
        <v>35</v>
      </c>
      <c r="K207" s="390">
        <v>7</v>
      </c>
      <c r="L207" s="42" t="s">
        <v>131</v>
      </c>
      <c r="M207" s="43" t="s">
        <v>179</v>
      </c>
      <c r="N207" s="42" t="s">
        <v>129</v>
      </c>
      <c r="O207" s="43" t="s">
        <v>1442</v>
      </c>
      <c r="P207" s="42" t="s">
        <v>128</v>
      </c>
      <c r="Q207" s="43" t="s">
        <v>1708</v>
      </c>
      <c r="R207" s="42" t="s">
        <v>127</v>
      </c>
      <c r="S207" s="43" t="s">
        <v>509</v>
      </c>
      <c r="T207" s="42" t="s">
        <v>126</v>
      </c>
      <c r="U207" s="43" t="s">
        <v>179</v>
      </c>
      <c r="V207" s="42" t="s">
        <v>125</v>
      </c>
      <c r="W207" s="43" t="s">
        <v>467</v>
      </c>
      <c r="X207" s="42" t="s">
        <v>124</v>
      </c>
      <c r="Y207" s="43" t="s">
        <v>351</v>
      </c>
      <c r="Z207" s="42" t="s">
        <v>123</v>
      </c>
      <c r="AA207" s="43"/>
      <c r="AB207" s="43"/>
      <c r="AC207" s="43"/>
      <c r="AD207" s="196"/>
      <c r="AE207" s="43"/>
      <c r="AF207" s="196" t="s">
        <v>1745</v>
      </c>
      <c r="AG207" s="58"/>
      <c r="AH207" s="421"/>
      <c r="AI207" s="421"/>
      <c r="AJ207" s="38"/>
      <c r="AK207" s="9"/>
      <c r="AL207" s="349">
        <f>SUMPRODUCT(LEN($M207:$AA210)-LEN(SUBSTITUTE($M207:$AA210,"A", "")))</f>
        <v>42</v>
      </c>
      <c r="AM207" s="352">
        <f>SUMPRODUCT(LEN($AF207:$AF210)-LEN(SUBSTITUTE($AF207:$AF210,"A", "")))</f>
        <v>19</v>
      </c>
      <c r="AN207" s="335">
        <f>SUMPRODUCT(LEN($AE207:$AE210)-LEN(SUBSTITUTE($AE207:$AE210,"A", "")))</f>
        <v>0</v>
      </c>
      <c r="AO207" s="349">
        <f>SUMPRODUCT(LEN($M207:$AA210)-LEN(SUBSTITUTE($M207:$AA210,"S", "")))</f>
        <v>3</v>
      </c>
      <c r="AP207" s="352">
        <f>SUMPRODUCT(LEN($AF207:$AF210)-LEN(SUBSTITUTE($AF207:$AF210,"S", "")))</f>
        <v>0</v>
      </c>
      <c r="AQ207" s="335">
        <f>SUMPRODUCT(LEN($AE207:$AE210)-LEN(SUBSTITUTE($AE207:$AE210,"S", "")))</f>
        <v>0</v>
      </c>
      <c r="AR207" s="349">
        <f>SUMPRODUCT(LEN($M207:$AA210)-LEN(SUBSTITUTE($M207:$AA210,"F", "")))</f>
        <v>0</v>
      </c>
      <c r="AS207" s="352">
        <f>SUMPRODUCT(LEN($AF207:$AF210)-LEN(SUBSTITUTE($AF207:$AF210,"F", "")))</f>
        <v>0</v>
      </c>
      <c r="AT207" s="335">
        <f>SUMPRODUCT(LEN($AE207:$AE210)-LEN(SUBSTITUTE($AE207:$AE210,"F", "")))</f>
        <v>0</v>
      </c>
      <c r="AU207" s="349">
        <f>SUMPRODUCT(LEN($M207:$AA210)-LEN(SUBSTITUTE($M207:$AA210,"G", "")))</f>
        <v>16</v>
      </c>
      <c r="AV207" s="352">
        <f>SUMPRODUCT(LEN($AF207:$AF210)-LEN(SUBSTITUTE($AF207:$AF210,"G", "")))</f>
        <v>6</v>
      </c>
      <c r="AW207" s="335">
        <f>SUMPRODUCT(LEN($AE207:$AE210)-LEN(SUBSTITUTE($AE207:$AE210,"G", "")))</f>
        <v>0</v>
      </c>
      <c r="AX207" s="349">
        <f>SUMPRODUCT(LEN($L207:$AA210)-LEN(SUBSTITUTE($L207:$AA210,"M", "")))</f>
        <v>7</v>
      </c>
      <c r="AY207" s="362">
        <f>SUMPRODUCT(LEN($AF207:$AF210)-LEN(SUBSTITUTE($AF207:$AF210,"M", "")))</f>
        <v>1</v>
      </c>
      <c r="AZ207" s="335">
        <f>SUMPRODUCT(LEN($AE207:$AE210)-LEN(SUBSTITUTE($AE207:$AE210,"M", "")))</f>
        <v>0</v>
      </c>
      <c r="BA207" s="416">
        <f>SUMPRODUCT(LEN($AG207:$AG210)-LEN(SUBSTITUTE($AG207:$AG210,"S", "")))</f>
        <v>0</v>
      </c>
      <c r="BB207" s="410">
        <f>SUMPRODUCT(LEN($AG207:$AG210)-LEN(SUBSTITUTE($AG207:$AG210,"F", "")))</f>
        <v>0</v>
      </c>
      <c r="BC207" s="410">
        <f>SUMPRODUCT(LEN($AG207:$AG210)-LEN(SUBSTITUTE($AG207:$AG210,"G", "")))</f>
        <v>0</v>
      </c>
      <c r="BD207" s="413">
        <f>SUMPRODUCT(LEN($AG207:$AG210)-LEN(SUBSTITUTE($AG207:$AG210,"M", "")))</f>
        <v>0</v>
      </c>
    </row>
    <row r="208" spans="2:64" ht="28.15" customHeight="1" thickBot="1" x14ac:dyDescent="0.25">
      <c r="B208" s="30"/>
      <c r="C208" s="339"/>
      <c r="D208" s="221"/>
      <c r="E208" s="220"/>
      <c r="F208" s="220"/>
      <c r="G208" s="219"/>
      <c r="H208" s="359"/>
      <c r="I208" s="391"/>
      <c r="J208" s="391"/>
      <c r="K208" s="391"/>
      <c r="L208" s="33" t="s">
        <v>122</v>
      </c>
      <c r="M208" s="55" t="s">
        <v>1329</v>
      </c>
      <c r="N208" s="33" t="s">
        <v>121</v>
      </c>
      <c r="O208" s="55" t="s">
        <v>1442</v>
      </c>
      <c r="P208" s="33" t="s">
        <v>120</v>
      </c>
      <c r="Q208" s="55" t="s">
        <v>457</v>
      </c>
      <c r="R208" s="33" t="s">
        <v>119</v>
      </c>
      <c r="S208" s="55" t="s">
        <v>1041</v>
      </c>
      <c r="T208" s="33" t="s">
        <v>118</v>
      </c>
      <c r="U208" s="55" t="s">
        <v>493</v>
      </c>
      <c r="V208" s="33" t="s">
        <v>117</v>
      </c>
      <c r="W208" s="55" t="s">
        <v>491</v>
      </c>
      <c r="X208" s="33" t="s">
        <v>116</v>
      </c>
      <c r="Y208" s="55" t="s">
        <v>496</v>
      </c>
      <c r="Z208" s="33" t="s">
        <v>115</v>
      </c>
      <c r="AA208" s="55"/>
      <c r="AB208" s="55"/>
      <c r="AC208" s="55"/>
      <c r="AD208" s="193"/>
      <c r="AE208" s="55"/>
      <c r="AF208" s="193" t="s">
        <v>527</v>
      </c>
      <c r="AG208" s="57"/>
      <c r="AH208" s="422"/>
      <c r="AI208" s="422"/>
      <c r="AJ208" s="21"/>
      <c r="AK208" s="9"/>
      <c r="AL208" s="350"/>
      <c r="AM208" s="353"/>
      <c r="AN208" s="336"/>
      <c r="AO208" s="350"/>
      <c r="AP208" s="353"/>
      <c r="AQ208" s="336"/>
      <c r="AR208" s="350"/>
      <c r="AS208" s="353"/>
      <c r="AT208" s="336"/>
      <c r="AU208" s="350"/>
      <c r="AV208" s="353"/>
      <c r="AW208" s="336"/>
      <c r="AX208" s="350"/>
      <c r="AY208" s="363"/>
      <c r="AZ208" s="336"/>
      <c r="BA208" s="417"/>
      <c r="BB208" s="411"/>
      <c r="BC208" s="411"/>
      <c r="BD208" s="414"/>
    </row>
    <row r="209" spans="2:64" ht="28.15" customHeight="1" x14ac:dyDescent="0.2">
      <c r="B209" s="30"/>
      <c r="C209" s="340"/>
      <c r="D209" s="218"/>
      <c r="E209" s="217"/>
      <c r="F209" s="217"/>
      <c r="G209" s="216"/>
      <c r="H209" s="360">
        <v>257</v>
      </c>
      <c r="I209" s="392"/>
      <c r="J209" s="392"/>
      <c r="K209" s="392"/>
      <c r="L209" s="25" t="s">
        <v>114</v>
      </c>
      <c r="M209" s="114" t="s">
        <v>1442</v>
      </c>
      <c r="N209" s="25" t="s">
        <v>112</v>
      </c>
      <c r="O209" s="114" t="s">
        <v>1288</v>
      </c>
      <c r="P209" s="25" t="s">
        <v>111</v>
      </c>
      <c r="Q209" s="114" t="s">
        <v>763</v>
      </c>
      <c r="R209" s="25" t="s">
        <v>110</v>
      </c>
      <c r="S209" s="114" t="s">
        <v>458</v>
      </c>
      <c r="T209" s="25" t="s">
        <v>109</v>
      </c>
      <c r="U209" s="114" t="s">
        <v>984</v>
      </c>
      <c r="V209" s="25" t="s">
        <v>108</v>
      </c>
      <c r="W209" s="114" t="s">
        <v>467</v>
      </c>
      <c r="X209" s="25" t="s">
        <v>107</v>
      </c>
      <c r="Y209" s="114" t="s">
        <v>130</v>
      </c>
      <c r="Z209" s="25" t="s">
        <v>106</v>
      </c>
      <c r="AA209" s="114"/>
      <c r="AB209" s="114"/>
      <c r="AC209" s="114"/>
      <c r="AD209" s="190"/>
      <c r="AE209" s="114"/>
      <c r="AF209" s="190"/>
      <c r="AG209" s="57"/>
      <c r="AH209" s="422"/>
      <c r="AI209" s="422"/>
      <c r="AJ209" s="21"/>
      <c r="AK209" s="9"/>
      <c r="AL209" s="350"/>
      <c r="AM209" s="353"/>
      <c r="AN209" s="336"/>
      <c r="AO209" s="350"/>
      <c r="AP209" s="353"/>
      <c r="AQ209" s="336"/>
      <c r="AR209" s="350"/>
      <c r="AS209" s="353"/>
      <c r="AT209" s="336"/>
      <c r="AU209" s="350"/>
      <c r="AV209" s="353"/>
      <c r="AW209" s="336"/>
      <c r="AX209" s="350"/>
      <c r="AY209" s="363"/>
      <c r="AZ209" s="336"/>
      <c r="BA209" s="417"/>
      <c r="BB209" s="411"/>
      <c r="BC209" s="411"/>
      <c r="BD209" s="414"/>
    </row>
    <row r="210" spans="2:64" ht="28.15" customHeight="1" thickBot="1" x14ac:dyDescent="0.25">
      <c r="B210" s="30"/>
      <c r="C210" s="355"/>
      <c r="D210" s="246"/>
      <c r="E210" s="254"/>
      <c r="F210" s="254"/>
      <c r="G210" s="253"/>
      <c r="H210" s="361"/>
      <c r="I210" s="393"/>
      <c r="J210" s="393"/>
      <c r="K210" s="393"/>
      <c r="L210" s="50" t="s">
        <v>105</v>
      </c>
      <c r="M210" s="51" t="s">
        <v>1267</v>
      </c>
      <c r="N210" s="50" t="s">
        <v>104</v>
      </c>
      <c r="O210" s="51" t="s">
        <v>357</v>
      </c>
      <c r="P210" s="50" t="s">
        <v>103</v>
      </c>
      <c r="Q210" s="51" t="s">
        <v>132</v>
      </c>
      <c r="R210" s="50" t="s">
        <v>102</v>
      </c>
      <c r="S210" s="51" t="s">
        <v>458</v>
      </c>
      <c r="T210" s="50">
        <v>20</v>
      </c>
      <c r="U210" s="51" t="s">
        <v>714</v>
      </c>
      <c r="V210" s="50" t="s">
        <v>101</v>
      </c>
      <c r="W210" s="51" t="s">
        <v>496</v>
      </c>
      <c r="X210" s="50" t="s">
        <v>100</v>
      </c>
      <c r="Y210" s="51" t="s">
        <v>132</v>
      </c>
      <c r="Z210" s="50" t="s">
        <v>99</v>
      </c>
      <c r="AA210" s="51"/>
      <c r="AB210" s="51"/>
      <c r="AC210" s="51"/>
      <c r="AD210" s="187"/>
      <c r="AE210" s="51"/>
      <c r="AF210" s="187"/>
      <c r="AG210" s="56"/>
      <c r="AH210" s="424"/>
      <c r="AI210" s="424"/>
      <c r="AJ210" s="47"/>
      <c r="AK210" s="9"/>
      <c r="AL210" s="351"/>
      <c r="AM210" s="354"/>
      <c r="AN210" s="337"/>
      <c r="AO210" s="351"/>
      <c r="AP210" s="354"/>
      <c r="AQ210" s="337"/>
      <c r="AR210" s="351"/>
      <c r="AS210" s="354"/>
      <c r="AT210" s="337"/>
      <c r="AU210" s="351"/>
      <c r="AV210" s="354"/>
      <c r="AW210" s="337"/>
      <c r="AX210" s="351"/>
      <c r="AY210" s="364"/>
      <c r="AZ210" s="337"/>
      <c r="BA210" s="418"/>
      <c r="BB210" s="412"/>
      <c r="BC210" s="412"/>
      <c r="BD210" s="415"/>
    </row>
    <row r="211" spans="2:64" ht="28.15" customHeight="1" x14ac:dyDescent="0.2">
      <c r="B211" s="30"/>
      <c r="C211" s="338">
        <v>2</v>
      </c>
      <c r="D211" s="212"/>
      <c r="E211" s="223"/>
      <c r="F211" s="223"/>
      <c r="G211" s="222"/>
      <c r="H211" s="358"/>
      <c r="I211" s="390"/>
      <c r="J211" s="390"/>
      <c r="K211" s="390"/>
      <c r="L211" s="42" t="s">
        <v>131</v>
      </c>
      <c r="M211" s="43"/>
      <c r="N211" s="42" t="s">
        <v>129</v>
      </c>
      <c r="O211" s="43"/>
      <c r="P211" s="42" t="s">
        <v>128</v>
      </c>
      <c r="Q211" s="43"/>
      <c r="R211" s="42" t="s">
        <v>127</v>
      </c>
      <c r="S211" s="43"/>
      <c r="T211" s="42" t="s">
        <v>126</v>
      </c>
      <c r="U211" s="43"/>
      <c r="V211" s="42" t="s">
        <v>125</v>
      </c>
      <c r="W211" s="43"/>
      <c r="X211" s="42" t="s">
        <v>124</v>
      </c>
      <c r="Y211" s="43"/>
      <c r="Z211" s="42" t="s">
        <v>123</v>
      </c>
      <c r="AA211" s="43"/>
      <c r="AB211" s="43"/>
      <c r="AC211" s="43"/>
      <c r="AD211" s="196"/>
      <c r="AE211" s="43"/>
      <c r="AF211" s="196"/>
      <c r="AG211" s="39"/>
      <c r="AH211" s="421"/>
      <c r="AI211" s="421"/>
      <c r="AJ211" s="38"/>
      <c r="AK211" s="9"/>
      <c r="AL211" s="349">
        <f>SUMPRODUCT(LEN($M211:$AA214)-LEN(SUBSTITUTE($M211:$AA214,"A", "")))</f>
        <v>0</v>
      </c>
      <c r="AM211" s="352">
        <f>SUMPRODUCT(LEN($AF211:$AF214)-LEN(SUBSTITUTE($AF211:$AF214,"A", "")))</f>
        <v>0</v>
      </c>
      <c r="AN211" s="335">
        <f>SUMPRODUCT(LEN($AE211:$AE214)-LEN(SUBSTITUTE($AE211:$AE214,"A", "")))</f>
        <v>0</v>
      </c>
      <c r="AO211" s="349">
        <f>SUMPRODUCT(LEN($M211:$AA214)-LEN(SUBSTITUTE($M211:$AA214,"S", "")))</f>
        <v>0</v>
      </c>
      <c r="AP211" s="352">
        <f>SUMPRODUCT(LEN($AF211:$AF214)-LEN(SUBSTITUTE($AF211:$AF214,"S", "")))</f>
        <v>0</v>
      </c>
      <c r="AQ211" s="335">
        <f>SUMPRODUCT(LEN($AE211:$AE214)-LEN(SUBSTITUTE($AE211:$AE214,"S", "")))</f>
        <v>0</v>
      </c>
      <c r="AR211" s="349">
        <f>SUMPRODUCT(LEN($M211:$AA214)-LEN(SUBSTITUTE($M211:$AA214,"F", "")))</f>
        <v>0</v>
      </c>
      <c r="AS211" s="352">
        <f>SUMPRODUCT(LEN($AF211:$AF214)-LEN(SUBSTITUTE($AF211:$AF214,"F", "")))</f>
        <v>0</v>
      </c>
      <c r="AT211" s="335">
        <f>SUMPRODUCT(LEN($AE211:$AE214)-LEN(SUBSTITUTE($AE211:$AE214,"F", "")))</f>
        <v>0</v>
      </c>
      <c r="AU211" s="349">
        <f>SUMPRODUCT(LEN($M211:$AA214)-LEN(SUBSTITUTE($M211:$AA214,"G", "")))</f>
        <v>0</v>
      </c>
      <c r="AV211" s="352">
        <f>SUMPRODUCT(LEN($AF211:$AF214)-LEN(SUBSTITUTE($AF211:$AF214,"G", "")))</f>
        <v>0</v>
      </c>
      <c r="AW211" s="335">
        <f>SUMPRODUCT(LEN($AE211:$AE214)-LEN(SUBSTITUTE($AE211:$AE214,"G", "")))</f>
        <v>0</v>
      </c>
      <c r="AX211" s="349">
        <f>SUMPRODUCT(LEN($L211:$AA214)-LEN(SUBSTITUTE($L211:$AA214,"M", "")))</f>
        <v>0</v>
      </c>
      <c r="AY211" s="362">
        <f>SUMPRODUCT(LEN($AF211:$AF214)-LEN(SUBSTITUTE($AF211:$AF214,"M", "")))</f>
        <v>0</v>
      </c>
      <c r="AZ211" s="335">
        <f>SUMPRODUCT(LEN($AE211:$AE214)-LEN(SUBSTITUTE($AE211:$AE214,"M", "")))</f>
        <v>0</v>
      </c>
      <c r="BA211" s="416">
        <f>SUMPRODUCT(LEN($AG211:$AG214)-LEN(SUBSTITUTE($AG211:$AG214,"S", "")))</f>
        <v>0</v>
      </c>
      <c r="BB211" s="410">
        <f>SUMPRODUCT(LEN($AG211:$AG214)-LEN(SUBSTITUTE($AG211:$AG214,"F", "")))</f>
        <v>0</v>
      </c>
      <c r="BC211" s="410">
        <f>SUMPRODUCT(LEN($AG211:$AG214)-LEN(SUBSTITUTE($AG211:$AG214,"G", "")))</f>
        <v>0</v>
      </c>
      <c r="BD211" s="413">
        <f>SUMPRODUCT(LEN($AG211:$AG214)-LEN(SUBSTITUTE($AG211:$AG214,"M", "")))</f>
        <v>0</v>
      </c>
    </row>
    <row r="212" spans="2:64" ht="28.15" customHeight="1" thickBot="1" x14ac:dyDescent="0.25">
      <c r="B212" s="30"/>
      <c r="C212" s="339"/>
      <c r="D212" s="221"/>
      <c r="E212" s="220"/>
      <c r="F212" s="220"/>
      <c r="G212" s="219"/>
      <c r="H212" s="359"/>
      <c r="I212" s="391"/>
      <c r="J212" s="391"/>
      <c r="K212" s="391"/>
      <c r="L212" s="33" t="s">
        <v>122</v>
      </c>
      <c r="M212" s="55"/>
      <c r="N212" s="33" t="s">
        <v>121</v>
      </c>
      <c r="O212" s="55"/>
      <c r="P212" s="33" t="s">
        <v>120</v>
      </c>
      <c r="Q212" s="55"/>
      <c r="R212" s="33" t="s">
        <v>119</v>
      </c>
      <c r="S212" s="55"/>
      <c r="T212" s="33" t="s">
        <v>118</v>
      </c>
      <c r="U212" s="55"/>
      <c r="V212" s="33" t="s">
        <v>117</v>
      </c>
      <c r="W212" s="55"/>
      <c r="X212" s="33" t="s">
        <v>116</v>
      </c>
      <c r="Y212" s="55"/>
      <c r="Z212" s="33" t="s">
        <v>115</v>
      </c>
      <c r="AA212" s="55"/>
      <c r="AB212" s="55"/>
      <c r="AC212" s="55"/>
      <c r="AD212" s="193"/>
      <c r="AE212" s="55"/>
      <c r="AF212" s="193"/>
      <c r="AG212" s="22"/>
      <c r="AH212" s="422"/>
      <c r="AI212" s="422"/>
      <c r="AJ212" s="21"/>
      <c r="AK212" s="9"/>
      <c r="AL212" s="350"/>
      <c r="AM212" s="353"/>
      <c r="AN212" s="336"/>
      <c r="AO212" s="350"/>
      <c r="AP212" s="353"/>
      <c r="AQ212" s="336"/>
      <c r="AR212" s="350"/>
      <c r="AS212" s="353"/>
      <c r="AT212" s="336"/>
      <c r="AU212" s="350"/>
      <c r="AV212" s="353"/>
      <c r="AW212" s="336"/>
      <c r="AX212" s="350"/>
      <c r="AY212" s="363"/>
      <c r="AZ212" s="336"/>
      <c r="BA212" s="417"/>
      <c r="BB212" s="411"/>
      <c r="BC212" s="411"/>
      <c r="BD212" s="414"/>
    </row>
    <row r="213" spans="2:64" ht="28.15" customHeight="1" x14ac:dyDescent="0.2">
      <c r="B213" s="30"/>
      <c r="C213" s="340"/>
      <c r="D213" s="218"/>
      <c r="E213" s="217"/>
      <c r="F213" s="217"/>
      <c r="G213" s="216"/>
      <c r="H213" s="360"/>
      <c r="I213" s="392"/>
      <c r="J213" s="392"/>
      <c r="K213" s="392"/>
      <c r="L213" s="25" t="s">
        <v>114</v>
      </c>
      <c r="M213" s="114"/>
      <c r="N213" s="25" t="s">
        <v>112</v>
      </c>
      <c r="O213" s="114"/>
      <c r="P213" s="25" t="s">
        <v>111</v>
      </c>
      <c r="Q213" s="114"/>
      <c r="R213" s="25" t="s">
        <v>110</v>
      </c>
      <c r="S213" s="114"/>
      <c r="T213" s="25" t="s">
        <v>109</v>
      </c>
      <c r="U213" s="114"/>
      <c r="V213" s="25" t="s">
        <v>108</v>
      </c>
      <c r="W213" s="114"/>
      <c r="X213" s="25" t="s">
        <v>107</v>
      </c>
      <c r="Y213" s="114"/>
      <c r="Z213" s="25" t="s">
        <v>106</v>
      </c>
      <c r="AA213" s="114"/>
      <c r="AB213" s="114"/>
      <c r="AC213" s="114"/>
      <c r="AD213" s="190"/>
      <c r="AE213" s="114"/>
      <c r="AF213" s="190"/>
      <c r="AG213" s="22"/>
      <c r="AH213" s="422"/>
      <c r="AI213" s="422"/>
      <c r="AJ213" s="21"/>
      <c r="AK213" s="9"/>
      <c r="AL213" s="350"/>
      <c r="AM213" s="353"/>
      <c r="AN213" s="336"/>
      <c r="AO213" s="350"/>
      <c r="AP213" s="353"/>
      <c r="AQ213" s="336"/>
      <c r="AR213" s="350"/>
      <c r="AS213" s="353"/>
      <c r="AT213" s="336"/>
      <c r="AU213" s="350"/>
      <c r="AV213" s="353"/>
      <c r="AW213" s="336"/>
      <c r="AX213" s="350"/>
      <c r="AY213" s="363"/>
      <c r="AZ213" s="336"/>
      <c r="BA213" s="417"/>
      <c r="BB213" s="411"/>
      <c r="BC213" s="411"/>
      <c r="BD213" s="414"/>
    </row>
    <row r="214" spans="2:64" ht="28.15" customHeight="1" thickBot="1" x14ac:dyDescent="0.25">
      <c r="B214" s="30"/>
      <c r="C214" s="355"/>
      <c r="D214" s="246"/>
      <c r="E214" s="254"/>
      <c r="F214" s="254"/>
      <c r="G214" s="253"/>
      <c r="H214" s="361"/>
      <c r="I214" s="393"/>
      <c r="J214" s="393"/>
      <c r="K214" s="393"/>
      <c r="L214" s="50" t="s">
        <v>105</v>
      </c>
      <c r="M214" s="51"/>
      <c r="N214" s="50" t="s">
        <v>104</v>
      </c>
      <c r="O214" s="51"/>
      <c r="P214" s="50" t="s">
        <v>103</v>
      </c>
      <c r="Q214" s="51"/>
      <c r="R214" s="50" t="s">
        <v>102</v>
      </c>
      <c r="S214" s="51"/>
      <c r="T214" s="50">
        <v>20</v>
      </c>
      <c r="U214" s="51"/>
      <c r="V214" s="50" t="s">
        <v>101</v>
      </c>
      <c r="W214" s="51"/>
      <c r="X214" s="50" t="s">
        <v>100</v>
      </c>
      <c r="Y214" s="51"/>
      <c r="Z214" s="50" t="s">
        <v>99</v>
      </c>
      <c r="AA214" s="51"/>
      <c r="AB214" s="51"/>
      <c r="AC214" s="51"/>
      <c r="AD214" s="187"/>
      <c r="AE214" s="51"/>
      <c r="AF214" s="187"/>
      <c r="AG214" s="48"/>
      <c r="AH214" s="424"/>
      <c r="AI214" s="424"/>
      <c r="AJ214" s="47"/>
      <c r="AK214" s="9"/>
      <c r="AL214" s="351"/>
      <c r="AM214" s="354"/>
      <c r="AN214" s="337"/>
      <c r="AO214" s="351"/>
      <c r="AP214" s="354"/>
      <c r="AQ214" s="337"/>
      <c r="AR214" s="351"/>
      <c r="AS214" s="354"/>
      <c r="AT214" s="337"/>
      <c r="AU214" s="351"/>
      <c r="AV214" s="354"/>
      <c r="AW214" s="337"/>
      <c r="AX214" s="351"/>
      <c r="AY214" s="364"/>
      <c r="AZ214" s="337"/>
      <c r="BA214" s="418"/>
      <c r="BB214" s="412"/>
      <c r="BC214" s="412"/>
      <c r="BD214" s="415"/>
    </row>
    <row r="215" spans="2:64" ht="28.15" customHeight="1" x14ac:dyDescent="0.2">
      <c r="B215" s="30"/>
      <c r="C215" s="338">
        <v>3</v>
      </c>
      <c r="D215" s="212"/>
      <c r="E215" s="223"/>
      <c r="F215" s="223"/>
      <c r="G215" s="222"/>
      <c r="H215" s="358"/>
      <c r="I215" s="390"/>
      <c r="J215" s="390"/>
      <c r="K215" s="390"/>
      <c r="L215" s="42" t="s">
        <v>131</v>
      </c>
      <c r="M215" s="43"/>
      <c r="N215" s="42" t="s">
        <v>129</v>
      </c>
      <c r="O215" s="43"/>
      <c r="P215" s="42" t="s">
        <v>128</v>
      </c>
      <c r="Q215" s="43"/>
      <c r="R215" s="42" t="s">
        <v>127</v>
      </c>
      <c r="S215" s="43"/>
      <c r="T215" s="42" t="s">
        <v>126</v>
      </c>
      <c r="U215" s="43"/>
      <c r="V215" s="42" t="s">
        <v>125</v>
      </c>
      <c r="W215" s="43"/>
      <c r="X215" s="42" t="s">
        <v>124</v>
      </c>
      <c r="Y215" s="43"/>
      <c r="Z215" s="42" t="s">
        <v>123</v>
      </c>
      <c r="AA215" s="43"/>
      <c r="AB215" s="43"/>
      <c r="AC215" s="43"/>
      <c r="AD215" s="196"/>
      <c r="AE215" s="43"/>
      <c r="AF215" s="196"/>
      <c r="AG215" s="39"/>
      <c r="AH215" s="421"/>
      <c r="AI215" s="421"/>
      <c r="AJ215" s="38"/>
      <c r="AK215" s="9"/>
      <c r="AL215" s="349">
        <f>SUMPRODUCT(LEN($M215:$AA218)-LEN(SUBSTITUTE($M215:$AA218,"A", "")))</f>
        <v>0</v>
      </c>
      <c r="AM215" s="352">
        <f>SUMPRODUCT(LEN($AF215:$AF218)-LEN(SUBSTITUTE($AF215:$AF218,"A", "")))</f>
        <v>0</v>
      </c>
      <c r="AN215" s="335">
        <f>SUMPRODUCT(LEN($AE215:$AE218)-LEN(SUBSTITUTE($AE215:$AE218,"A", "")))</f>
        <v>0</v>
      </c>
      <c r="AO215" s="349">
        <f>SUMPRODUCT(LEN($M215:$AA218)-LEN(SUBSTITUTE($M215:$AA218,"S", "")))</f>
        <v>0</v>
      </c>
      <c r="AP215" s="352">
        <f>SUMPRODUCT(LEN($AF215:$AF218)-LEN(SUBSTITUTE($AF215:$AF218,"S", "")))</f>
        <v>0</v>
      </c>
      <c r="AQ215" s="335">
        <f>SUMPRODUCT(LEN($AE215:$AE218)-LEN(SUBSTITUTE($AE215:$AE218,"S", "")))</f>
        <v>0</v>
      </c>
      <c r="AR215" s="349">
        <f>SUMPRODUCT(LEN($M215:$AA218)-LEN(SUBSTITUTE($M215:$AA218,"F", "")))</f>
        <v>0</v>
      </c>
      <c r="AS215" s="352">
        <f>SUMPRODUCT(LEN($AF215:$AF218)-LEN(SUBSTITUTE($AF215:$AF218,"F", "")))</f>
        <v>0</v>
      </c>
      <c r="AT215" s="335">
        <f>SUMPRODUCT(LEN($AE215:$AE218)-LEN(SUBSTITUTE($AE215:$AE218,"F", "")))</f>
        <v>0</v>
      </c>
      <c r="AU215" s="349">
        <f>SUMPRODUCT(LEN($M215:$AA218)-LEN(SUBSTITUTE($M215:$AA218,"G", "")))</f>
        <v>0</v>
      </c>
      <c r="AV215" s="352">
        <f>SUMPRODUCT(LEN($AF215:$AF218)-LEN(SUBSTITUTE($AF215:$AF218,"G", "")))</f>
        <v>0</v>
      </c>
      <c r="AW215" s="335">
        <f>SUMPRODUCT(LEN($AE215:$AE218)-LEN(SUBSTITUTE($AE215:$AE218,"G", "")))</f>
        <v>0</v>
      </c>
      <c r="AX215" s="349">
        <f>SUMPRODUCT(LEN($L215:$AA218)-LEN(SUBSTITUTE($L215:$AA218,"M", "")))</f>
        <v>0</v>
      </c>
      <c r="AY215" s="362">
        <f>SUMPRODUCT(LEN($AF215:$AF218)-LEN(SUBSTITUTE($AF215:$AF218,"M", "")))</f>
        <v>0</v>
      </c>
      <c r="AZ215" s="335">
        <f>SUMPRODUCT(LEN($AE215:$AE218)-LEN(SUBSTITUTE($AE215:$AE218,"M", "")))</f>
        <v>0</v>
      </c>
      <c r="BA215" s="416">
        <f>SUMPRODUCT(LEN($AG215:$AG218)-LEN(SUBSTITUTE($AG215:$AG218,"S", "")))</f>
        <v>0</v>
      </c>
      <c r="BB215" s="410">
        <f>SUMPRODUCT(LEN($AG215:$AG218)-LEN(SUBSTITUTE($AG215:$AG218,"F", "")))</f>
        <v>0</v>
      </c>
      <c r="BC215" s="410">
        <f>SUMPRODUCT(LEN($AG215:$AG218)-LEN(SUBSTITUTE($AG215:$AG218,"G", "")))</f>
        <v>0</v>
      </c>
      <c r="BD215" s="413">
        <f>SUMPRODUCT(LEN($AG215:$AG218)-LEN(SUBSTITUTE($AG215:$AG218,"M", "")))</f>
        <v>0</v>
      </c>
    </row>
    <row r="216" spans="2:64" ht="28.15" customHeight="1" thickBot="1" x14ac:dyDescent="0.25">
      <c r="B216" s="30"/>
      <c r="C216" s="339"/>
      <c r="D216" s="221"/>
      <c r="E216" s="220"/>
      <c r="F216" s="220"/>
      <c r="G216" s="219"/>
      <c r="H216" s="359"/>
      <c r="I216" s="391"/>
      <c r="J216" s="391"/>
      <c r="K216" s="391"/>
      <c r="L216" s="33" t="s">
        <v>122</v>
      </c>
      <c r="M216" s="55"/>
      <c r="N216" s="33" t="s">
        <v>121</v>
      </c>
      <c r="O216" s="55"/>
      <c r="P216" s="33" t="s">
        <v>120</v>
      </c>
      <c r="Q216" s="55"/>
      <c r="R216" s="33" t="s">
        <v>119</v>
      </c>
      <c r="S216" s="55"/>
      <c r="T216" s="33" t="s">
        <v>118</v>
      </c>
      <c r="U216" s="55"/>
      <c r="V216" s="33" t="s">
        <v>117</v>
      </c>
      <c r="W216" s="55"/>
      <c r="X216" s="33" t="s">
        <v>116</v>
      </c>
      <c r="Y216" s="55"/>
      <c r="Z216" s="33" t="s">
        <v>115</v>
      </c>
      <c r="AA216" s="55"/>
      <c r="AB216" s="55"/>
      <c r="AC216" s="55"/>
      <c r="AD216" s="193"/>
      <c r="AE216" s="55"/>
      <c r="AF216" s="193"/>
      <c r="AG216" s="22"/>
      <c r="AH216" s="422"/>
      <c r="AI216" s="422"/>
      <c r="AJ216" s="21"/>
      <c r="AK216" s="9"/>
      <c r="AL216" s="350"/>
      <c r="AM216" s="353"/>
      <c r="AN216" s="336"/>
      <c r="AO216" s="350"/>
      <c r="AP216" s="353"/>
      <c r="AQ216" s="336"/>
      <c r="AR216" s="350"/>
      <c r="AS216" s="353"/>
      <c r="AT216" s="336"/>
      <c r="AU216" s="350"/>
      <c r="AV216" s="353"/>
      <c r="AW216" s="336"/>
      <c r="AX216" s="350"/>
      <c r="AY216" s="363"/>
      <c r="AZ216" s="336"/>
      <c r="BA216" s="417"/>
      <c r="BB216" s="411"/>
      <c r="BC216" s="411"/>
      <c r="BD216" s="414"/>
    </row>
    <row r="217" spans="2:64" ht="28.15" customHeight="1" x14ac:dyDescent="0.2">
      <c r="B217" s="30"/>
      <c r="C217" s="340"/>
      <c r="D217" s="218"/>
      <c r="E217" s="217"/>
      <c r="F217" s="217"/>
      <c r="G217" s="216"/>
      <c r="H217" s="360"/>
      <c r="I217" s="392"/>
      <c r="J217" s="392"/>
      <c r="K217" s="392"/>
      <c r="L217" s="25" t="s">
        <v>114</v>
      </c>
      <c r="M217" s="114"/>
      <c r="N217" s="25" t="s">
        <v>112</v>
      </c>
      <c r="O217" s="114"/>
      <c r="P217" s="25" t="s">
        <v>111</v>
      </c>
      <c r="Q217" s="114"/>
      <c r="R217" s="25" t="s">
        <v>110</v>
      </c>
      <c r="S217" s="114"/>
      <c r="T217" s="25" t="s">
        <v>109</v>
      </c>
      <c r="U217" s="114"/>
      <c r="V217" s="25" t="s">
        <v>108</v>
      </c>
      <c r="W217" s="114"/>
      <c r="X217" s="25" t="s">
        <v>107</v>
      </c>
      <c r="Y217" s="114"/>
      <c r="Z217" s="25" t="s">
        <v>106</v>
      </c>
      <c r="AA217" s="114"/>
      <c r="AB217" s="114"/>
      <c r="AC217" s="114"/>
      <c r="AD217" s="190"/>
      <c r="AE217" s="114"/>
      <c r="AF217" s="190"/>
      <c r="AG217" s="22"/>
      <c r="AH217" s="422"/>
      <c r="AI217" s="422"/>
      <c r="AJ217" s="21"/>
      <c r="AK217" s="9"/>
      <c r="AL217" s="350"/>
      <c r="AM217" s="353"/>
      <c r="AN217" s="336"/>
      <c r="AO217" s="350"/>
      <c r="AP217" s="353"/>
      <c r="AQ217" s="336"/>
      <c r="AR217" s="350"/>
      <c r="AS217" s="353"/>
      <c r="AT217" s="336"/>
      <c r="AU217" s="350"/>
      <c r="AV217" s="353"/>
      <c r="AW217" s="336"/>
      <c r="AX217" s="350"/>
      <c r="AY217" s="363"/>
      <c r="AZ217" s="336"/>
      <c r="BA217" s="417"/>
      <c r="BB217" s="411"/>
      <c r="BC217" s="411"/>
      <c r="BD217" s="414"/>
    </row>
    <row r="218" spans="2:64" ht="28.15" customHeight="1" thickBot="1" x14ac:dyDescent="0.25">
      <c r="B218" s="20"/>
      <c r="C218" s="341"/>
      <c r="D218" s="215"/>
      <c r="E218" s="189"/>
      <c r="F218" s="189"/>
      <c r="G218" s="188"/>
      <c r="H218" s="361"/>
      <c r="I218" s="394"/>
      <c r="J218" s="394"/>
      <c r="K218" s="394"/>
      <c r="L218" s="15" t="s">
        <v>105</v>
      </c>
      <c r="M218" s="16"/>
      <c r="N218" s="15" t="s">
        <v>104</v>
      </c>
      <c r="O218" s="16"/>
      <c r="P218" s="15" t="s">
        <v>103</v>
      </c>
      <c r="Q218" s="16"/>
      <c r="R218" s="15" t="s">
        <v>102</v>
      </c>
      <c r="S218" s="16"/>
      <c r="T218" s="15">
        <v>20</v>
      </c>
      <c r="U218" s="16"/>
      <c r="V218" s="15" t="s">
        <v>101</v>
      </c>
      <c r="W218" s="16"/>
      <c r="X218" s="15" t="s">
        <v>100</v>
      </c>
      <c r="Y218" s="16"/>
      <c r="Z218" s="15" t="s">
        <v>99</v>
      </c>
      <c r="AA218" s="16"/>
      <c r="AB218" s="114"/>
      <c r="AC218" s="114"/>
      <c r="AD218" s="187"/>
      <c r="AE218" s="16"/>
      <c r="AF218" s="186"/>
      <c r="AG218" s="11"/>
      <c r="AH218" s="423"/>
      <c r="AI218" s="423"/>
      <c r="AJ218" s="10"/>
      <c r="AK218" s="9"/>
      <c r="AL218" s="351"/>
      <c r="AM218" s="354"/>
      <c r="AN218" s="337"/>
      <c r="AO218" s="351"/>
      <c r="AP218" s="354"/>
      <c r="AQ218" s="337"/>
      <c r="AR218" s="351"/>
      <c r="AS218" s="354"/>
      <c r="AT218" s="337"/>
      <c r="AU218" s="351"/>
      <c r="AV218" s="354"/>
      <c r="AW218" s="337"/>
      <c r="AX218" s="351"/>
      <c r="AY218" s="364"/>
      <c r="AZ218" s="337"/>
      <c r="BA218" s="418"/>
      <c r="BB218" s="412"/>
      <c r="BC218" s="412"/>
      <c r="BD218" s="415"/>
    </row>
    <row r="219" spans="2:64" ht="85.9" customHeight="1" thickTop="1" thickBot="1" x14ac:dyDescent="0.35">
      <c r="B219" s="113" t="s">
        <v>173</v>
      </c>
      <c r="C219" s="103" t="s">
        <v>172</v>
      </c>
      <c r="D219" s="108" t="s">
        <v>171</v>
      </c>
      <c r="E219" s="211" t="s">
        <v>170</v>
      </c>
      <c r="F219" s="210"/>
      <c r="G219" s="209"/>
      <c r="H219" s="109" t="s">
        <v>169</v>
      </c>
      <c r="I219" s="108" t="s">
        <v>96</v>
      </c>
      <c r="J219" s="108" t="s">
        <v>168</v>
      </c>
      <c r="K219" s="108" t="s">
        <v>97</v>
      </c>
      <c r="L219" s="365" t="s">
        <v>167</v>
      </c>
      <c r="M219" s="366"/>
      <c r="N219" s="365" t="s">
        <v>166</v>
      </c>
      <c r="O219" s="366"/>
      <c r="P219" s="365" t="s">
        <v>166</v>
      </c>
      <c r="Q219" s="367"/>
      <c r="R219" s="365" t="s">
        <v>166</v>
      </c>
      <c r="S219" s="367"/>
      <c r="T219" s="365" t="s">
        <v>166</v>
      </c>
      <c r="U219" s="367"/>
      <c r="V219" s="365" t="s">
        <v>166</v>
      </c>
      <c r="W219" s="367"/>
      <c r="X219" s="365" t="s">
        <v>166</v>
      </c>
      <c r="Y219" s="367"/>
      <c r="Z219" s="365" t="s">
        <v>166</v>
      </c>
      <c r="AA219" s="367"/>
      <c r="AB219" s="311"/>
      <c r="AC219" s="311"/>
      <c r="AD219" s="368" t="s">
        <v>165</v>
      </c>
      <c r="AE219" s="367"/>
      <c r="AF219" s="109" t="s">
        <v>164</v>
      </c>
      <c r="AG219" s="109" t="s">
        <v>163</v>
      </c>
      <c r="AH219" s="108" t="s">
        <v>162</v>
      </c>
      <c r="AI219" s="108" t="s">
        <v>161</v>
      </c>
      <c r="AJ219" s="107" t="s">
        <v>160</v>
      </c>
      <c r="AK219" s="106"/>
      <c r="AL219" s="104" t="s">
        <v>159</v>
      </c>
      <c r="AM219" s="103" t="s">
        <v>158</v>
      </c>
      <c r="AN219" s="102" t="s">
        <v>157</v>
      </c>
      <c r="AO219" s="104" t="s">
        <v>156</v>
      </c>
      <c r="AP219" s="103" t="s">
        <v>155</v>
      </c>
      <c r="AQ219" s="102" t="s">
        <v>154</v>
      </c>
      <c r="AR219" s="104" t="s">
        <v>153</v>
      </c>
      <c r="AS219" s="103" t="s">
        <v>152</v>
      </c>
      <c r="AT219" s="105" t="s">
        <v>151</v>
      </c>
      <c r="AU219" s="104" t="s">
        <v>150</v>
      </c>
      <c r="AV219" s="103" t="s">
        <v>149</v>
      </c>
      <c r="AW219" s="102" t="s">
        <v>148</v>
      </c>
      <c r="AX219" s="104" t="s">
        <v>147</v>
      </c>
      <c r="AY219" s="103" t="s">
        <v>146</v>
      </c>
      <c r="AZ219" s="102" t="s">
        <v>145</v>
      </c>
      <c r="BA219" s="101" t="s">
        <v>144</v>
      </c>
      <c r="BB219" s="100" t="s">
        <v>143</v>
      </c>
      <c r="BC219" s="100" t="s">
        <v>142</v>
      </c>
      <c r="BD219" s="99" t="s">
        <v>141</v>
      </c>
    </row>
    <row r="220" spans="2:64" ht="48" thickBot="1" x14ac:dyDescent="0.3">
      <c r="B220" s="98" t="s">
        <v>231</v>
      </c>
      <c r="C220" s="97"/>
      <c r="D220" s="208">
        <v>258</v>
      </c>
      <c r="E220" s="425">
        <v>8527.17</v>
      </c>
      <c r="F220" s="426"/>
      <c r="G220" s="427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207"/>
      <c r="AB220" s="310"/>
      <c r="AC220" s="310"/>
      <c r="AD220" s="90" t="s">
        <v>138</v>
      </c>
      <c r="AE220" s="88"/>
      <c r="AF220" s="88"/>
      <c r="AG220" s="88"/>
      <c r="AH220" s="87"/>
      <c r="AI220" s="87"/>
      <c r="AJ220" s="203"/>
      <c r="AK220" s="86" t="s">
        <v>137</v>
      </c>
      <c r="AL220" s="85">
        <f t="shared" ref="AL220:BD220" si="28">SUM(AL222:AL233)</f>
        <v>61</v>
      </c>
      <c r="AM220" s="84">
        <f t="shared" si="28"/>
        <v>2</v>
      </c>
      <c r="AN220" s="83">
        <f t="shared" si="28"/>
        <v>0</v>
      </c>
      <c r="AO220" s="85">
        <f t="shared" si="28"/>
        <v>2</v>
      </c>
      <c r="AP220" s="84">
        <f t="shared" si="28"/>
        <v>0</v>
      </c>
      <c r="AQ220" s="83">
        <f t="shared" si="28"/>
        <v>0</v>
      </c>
      <c r="AR220" s="85">
        <f t="shared" si="28"/>
        <v>0</v>
      </c>
      <c r="AS220" s="84">
        <f t="shared" si="28"/>
        <v>0</v>
      </c>
      <c r="AT220" s="83">
        <f t="shared" si="28"/>
        <v>0</v>
      </c>
      <c r="AU220" s="85">
        <f t="shared" si="28"/>
        <v>22</v>
      </c>
      <c r="AV220" s="84">
        <f t="shared" si="28"/>
        <v>0</v>
      </c>
      <c r="AW220" s="83">
        <f t="shared" si="28"/>
        <v>0</v>
      </c>
      <c r="AX220" s="85">
        <f t="shared" si="28"/>
        <v>6</v>
      </c>
      <c r="AY220" s="84">
        <f t="shared" si="28"/>
        <v>0</v>
      </c>
      <c r="AZ220" s="83">
        <f t="shared" si="28"/>
        <v>0</v>
      </c>
      <c r="BA220" s="82">
        <f t="shared" si="28"/>
        <v>0</v>
      </c>
      <c r="BB220" s="81">
        <f t="shared" si="28"/>
        <v>0</v>
      </c>
      <c r="BC220" s="81">
        <f t="shared" si="28"/>
        <v>1</v>
      </c>
      <c r="BD220" s="80">
        <f t="shared" si="28"/>
        <v>0</v>
      </c>
      <c r="BE220" s="79" t="s">
        <v>136</v>
      </c>
      <c r="BH220" s="5">
        <f>SUM(AL220:AN220)/$BG$5</f>
        <v>63</v>
      </c>
      <c r="BI220" s="5">
        <f>SUM(AO220:AQ220,BA220)/$BG$5</f>
        <v>2</v>
      </c>
      <c r="BJ220" s="5">
        <f>SUM(AR220:AT220,BB220)/$BG$5</f>
        <v>0</v>
      </c>
      <c r="BK220" s="5">
        <f>SUM(AU220:AW220,BC220)/$BG$5</f>
        <v>23</v>
      </c>
      <c r="BL220" s="5">
        <f>SUM(AX220:AZ220,BD220)/$BG$5</f>
        <v>6</v>
      </c>
    </row>
    <row r="221" spans="2:64" ht="37.5" thickBot="1" x14ac:dyDescent="0.3">
      <c r="B221" s="78"/>
      <c r="C221" s="77"/>
      <c r="D221" s="206"/>
      <c r="E221" s="205"/>
      <c r="F221" s="205"/>
      <c r="G221" s="204"/>
      <c r="H221" s="73"/>
      <c r="I221" s="70"/>
      <c r="J221" s="70"/>
      <c r="K221" s="72"/>
      <c r="L221" s="70"/>
      <c r="M221" s="69"/>
      <c r="N221" s="70"/>
      <c r="O221" s="69"/>
      <c r="P221" s="70"/>
      <c r="Q221" s="69"/>
      <c r="R221" s="70"/>
      <c r="S221" s="69"/>
      <c r="T221" s="70"/>
      <c r="U221" s="69"/>
      <c r="V221" s="70"/>
      <c r="W221" s="69"/>
      <c r="X221" s="70"/>
      <c r="Y221" s="69"/>
      <c r="Z221" s="70"/>
      <c r="AA221" s="69"/>
      <c r="AB221" s="69"/>
      <c r="AC221" s="69"/>
      <c r="AD221" s="71"/>
      <c r="AE221" s="69"/>
      <c r="AF221" s="69"/>
      <c r="AG221" s="69"/>
      <c r="AH221" s="68"/>
      <c r="AI221" s="68"/>
      <c r="AJ221" s="203"/>
      <c r="AK221" s="66" t="s">
        <v>135</v>
      </c>
      <c r="AL221" s="65">
        <f t="shared" ref="AL221:BD221" si="29">AL220/3</f>
        <v>20.333333333333332</v>
      </c>
      <c r="AM221" s="64">
        <f t="shared" si="29"/>
        <v>0.66666666666666663</v>
      </c>
      <c r="AN221" s="63">
        <f t="shared" si="29"/>
        <v>0</v>
      </c>
      <c r="AO221" s="65">
        <f t="shared" si="29"/>
        <v>0.66666666666666663</v>
      </c>
      <c r="AP221" s="64">
        <f t="shared" si="29"/>
        <v>0</v>
      </c>
      <c r="AQ221" s="63">
        <f t="shared" si="29"/>
        <v>0</v>
      </c>
      <c r="AR221" s="65">
        <f t="shared" si="29"/>
        <v>0</v>
      </c>
      <c r="AS221" s="64">
        <f t="shared" si="29"/>
        <v>0</v>
      </c>
      <c r="AT221" s="63">
        <f t="shared" si="29"/>
        <v>0</v>
      </c>
      <c r="AU221" s="65">
        <f t="shared" si="29"/>
        <v>7.333333333333333</v>
      </c>
      <c r="AV221" s="64">
        <f t="shared" si="29"/>
        <v>0</v>
      </c>
      <c r="AW221" s="63">
        <f t="shared" si="29"/>
        <v>0</v>
      </c>
      <c r="AX221" s="65">
        <f t="shared" si="29"/>
        <v>2</v>
      </c>
      <c r="AY221" s="64">
        <f t="shared" si="29"/>
        <v>0</v>
      </c>
      <c r="AZ221" s="63">
        <f t="shared" si="29"/>
        <v>0</v>
      </c>
      <c r="BA221" s="62">
        <f t="shared" si="29"/>
        <v>0</v>
      </c>
      <c r="BB221" s="61">
        <f t="shared" si="29"/>
        <v>0</v>
      </c>
      <c r="BC221" s="61">
        <f t="shared" si="29"/>
        <v>0.33333333333333331</v>
      </c>
      <c r="BD221" s="60">
        <f t="shared" si="29"/>
        <v>0</v>
      </c>
      <c r="BE221" s="59" t="s">
        <v>134</v>
      </c>
    </row>
    <row r="222" spans="2:64" ht="28.15" customHeight="1" x14ac:dyDescent="0.2">
      <c r="B222" s="30"/>
      <c r="C222" s="338">
        <v>1</v>
      </c>
      <c r="D222" s="239" t="s">
        <v>980</v>
      </c>
      <c r="E222" s="198"/>
      <c r="F222" s="198"/>
      <c r="G222" s="197"/>
      <c r="H222" s="358" t="s">
        <v>133</v>
      </c>
      <c r="I222" s="390">
        <v>157</v>
      </c>
      <c r="J222" s="390">
        <v>34</v>
      </c>
      <c r="K222" s="390">
        <v>6</v>
      </c>
      <c r="L222" s="42" t="s">
        <v>131</v>
      </c>
      <c r="M222" s="43" t="s">
        <v>1268</v>
      </c>
      <c r="N222" s="42" t="s">
        <v>129</v>
      </c>
      <c r="O222" s="43" t="s">
        <v>179</v>
      </c>
      <c r="P222" s="42" t="s">
        <v>128</v>
      </c>
      <c r="Q222" s="43" t="s">
        <v>984</v>
      </c>
      <c r="R222" s="42" t="s">
        <v>127</v>
      </c>
      <c r="S222" s="43" t="s">
        <v>467</v>
      </c>
      <c r="T222" s="42" t="s">
        <v>126</v>
      </c>
      <c r="U222" s="43" t="s">
        <v>185</v>
      </c>
      <c r="V222" s="42" t="s">
        <v>125</v>
      </c>
      <c r="W222" s="43" t="s">
        <v>470</v>
      </c>
      <c r="X222" s="42" t="s">
        <v>124</v>
      </c>
      <c r="Y222" s="43" t="s">
        <v>351</v>
      </c>
      <c r="Z222" s="42" t="s">
        <v>123</v>
      </c>
      <c r="AA222" s="43"/>
      <c r="AB222" s="43"/>
      <c r="AC222" s="43"/>
      <c r="AD222" s="196"/>
      <c r="AE222" s="43"/>
      <c r="AF222" s="196" t="s">
        <v>179</v>
      </c>
      <c r="AG222" s="58" t="s">
        <v>496</v>
      </c>
      <c r="AH222" s="421"/>
      <c r="AI222" s="421"/>
      <c r="AJ222" s="38"/>
      <c r="AK222" s="9"/>
      <c r="AL222" s="349">
        <f>SUMPRODUCT(LEN($M222:$AA225)-LEN(SUBSTITUTE($M222:$AA225,"A", "")))</f>
        <v>61</v>
      </c>
      <c r="AM222" s="352">
        <f>SUMPRODUCT(LEN($AF222:$AF225)-LEN(SUBSTITUTE($AF222:$AF225,"A", "")))</f>
        <v>2</v>
      </c>
      <c r="AN222" s="335">
        <f>SUMPRODUCT(LEN($AE222:$AE225)-LEN(SUBSTITUTE($AE222:$AE225,"A", "")))</f>
        <v>0</v>
      </c>
      <c r="AO222" s="349">
        <f>SUMPRODUCT(LEN($M222:$AA225)-LEN(SUBSTITUTE($M222:$AA225,"S", "")))</f>
        <v>2</v>
      </c>
      <c r="AP222" s="352">
        <f>SUMPRODUCT(LEN($AF222:$AF225)-LEN(SUBSTITUTE($AF222:$AF225,"S", "")))</f>
        <v>0</v>
      </c>
      <c r="AQ222" s="335">
        <f>SUMPRODUCT(LEN($AE222:$AE225)-LEN(SUBSTITUTE($AE222:$AE225,"S", "")))</f>
        <v>0</v>
      </c>
      <c r="AR222" s="349">
        <f>SUMPRODUCT(LEN($M222:$AA225)-LEN(SUBSTITUTE($M222:$AA225,"F", "")))</f>
        <v>0</v>
      </c>
      <c r="AS222" s="352">
        <f>SUMPRODUCT(LEN($AF222:$AF225)-LEN(SUBSTITUTE($AF222:$AF225,"F", "")))</f>
        <v>0</v>
      </c>
      <c r="AT222" s="335">
        <f>SUMPRODUCT(LEN($AE222:$AE225)-LEN(SUBSTITUTE($AE222:$AE225,"F", "")))</f>
        <v>0</v>
      </c>
      <c r="AU222" s="349">
        <f>SUMPRODUCT(LEN($M222:$AA225)-LEN(SUBSTITUTE($M222:$AA225,"G", "")))</f>
        <v>22</v>
      </c>
      <c r="AV222" s="352">
        <f>SUMPRODUCT(LEN($AF222:$AF225)-LEN(SUBSTITUTE($AF222:$AF225,"G", "")))</f>
        <v>0</v>
      </c>
      <c r="AW222" s="335">
        <f>SUMPRODUCT(LEN($AE222:$AE225)-LEN(SUBSTITUTE($AE222:$AE225,"G", "")))</f>
        <v>0</v>
      </c>
      <c r="AX222" s="349">
        <f>SUMPRODUCT(LEN($L222:$AA225)-LEN(SUBSTITUTE($L222:$AA225,"M", "")))</f>
        <v>6</v>
      </c>
      <c r="AY222" s="362">
        <f>SUMPRODUCT(LEN($AF222:$AF225)-LEN(SUBSTITUTE($AF222:$AF225,"M", "")))</f>
        <v>0</v>
      </c>
      <c r="AZ222" s="335">
        <f>SUMPRODUCT(LEN($AE222:$AE225)-LEN(SUBSTITUTE($AE222:$AE225,"M", "")))</f>
        <v>0</v>
      </c>
      <c r="BA222" s="416">
        <f>SUMPRODUCT(LEN($AG222:$AG225)-LEN(SUBSTITUTE($AG222:$AG225,"S", "")))</f>
        <v>0</v>
      </c>
      <c r="BB222" s="410">
        <f>SUMPRODUCT(LEN($AG222:$AG225)-LEN(SUBSTITUTE($AG222:$AG225,"F", "")))</f>
        <v>0</v>
      </c>
      <c r="BC222" s="410">
        <f>SUMPRODUCT(LEN($AG222:$AG225)-LEN(SUBSTITUTE($AG222:$AG225,"G", "")))</f>
        <v>1</v>
      </c>
      <c r="BD222" s="413">
        <f>SUMPRODUCT(LEN($AG222:$AG225)-LEN(SUBSTITUTE($AG222:$AG225,"M", "")))</f>
        <v>0</v>
      </c>
    </row>
    <row r="223" spans="2:64" ht="28.15" customHeight="1" thickBot="1" x14ac:dyDescent="0.25">
      <c r="B223" s="30"/>
      <c r="C223" s="339"/>
      <c r="D223" s="221"/>
      <c r="E223" s="195"/>
      <c r="F223" s="195"/>
      <c r="G223" s="194"/>
      <c r="H223" s="359"/>
      <c r="I223" s="391"/>
      <c r="J223" s="391"/>
      <c r="K223" s="391"/>
      <c r="L223" s="33" t="s">
        <v>122</v>
      </c>
      <c r="M223" s="55" t="s">
        <v>357</v>
      </c>
      <c r="N223" s="33" t="s">
        <v>121</v>
      </c>
      <c r="O223" s="55" t="s">
        <v>458</v>
      </c>
      <c r="P223" s="33" t="s">
        <v>120</v>
      </c>
      <c r="Q223" s="55" t="s">
        <v>1042</v>
      </c>
      <c r="R223" s="33" t="s">
        <v>119</v>
      </c>
      <c r="S223" s="55" t="s">
        <v>1042</v>
      </c>
      <c r="T223" s="33" t="s">
        <v>118</v>
      </c>
      <c r="U223" s="55" t="s">
        <v>672</v>
      </c>
      <c r="V223" s="33" t="s">
        <v>117</v>
      </c>
      <c r="W223" s="55" t="s">
        <v>470</v>
      </c>
      <c r="X223" s="33" t="s">
        <v>116</v>
      </c>
      <c r="Y223" s="55" t="s">
        <v>351</v>
      </c>
      <c r="Z223" s="33" t="s">
        <v>115</v>
      </c>
      <c r="AA223" s="55"/>
      <c r="AB223" s="55"/>
      <c r="AC223" s="55"/>
      <c r="AD223" s="193"/>
      <c r="AE223" s="55"/>
      <c r="AF223" s="193"/>
      <c r="AG223" s="57"/>
      <c r="AH223" s="422"/>
      <c r="AI223" s="422"/>
      <c r="AJ223" s="21"/>
      <c r="AK223" s="9"/>
      <c r="AL223" s="350"/>
      <c r="AM223" s="353"/>
      <c r="AN223" s="336"/>
      <c r="AO223" s="350"/>
      <c r="AP223" s="353"/>
      <c r="AQ223" s="336"/>
      <c r="AR223" s="350"/>
      <c r="AS223" s="353"/>
      <c r="AT223" s="336"/>
      <c r="AU223" s="350"/>
      <c r="AV223" s="353"/>
      <c r="AW223" s="336"/>
      <c r="AX223" s="350"/>
      <c r="AY223" s="363"/>
      <c r="AZ223" s="336"/>
      <c r="BA223" s="417"/>
      <c r="BB223" s="411"/>
      <c r="BC223" s="411"/>
      <c r="BD223" s="414"/>
    </row>
    <row r="224" spans="2:64" ht="28.15" customHeight="1" x14ac:dyDescent="0.2">
      <c r="B224" s="30"/>
      <c r="C224" s="340"/>
      <c r="D224" s="218"/>
      <c r="E224" s="192"/>
      <c r="F224" s="192"/>
      <c r="G224" s="191"/>
      <c r="H224" s="360">
        <v>260</v>
      </c>
      <c r="I224" s="392"/>
      <c r="J224" s="392"/>
      <c r="K224" s="392"/>
      <c r="L224" s="25" t="s">
        <v>114</v>
      </c>
      <c r="M224" s="114" t="s">
        <v>1574</v>
      </c>
      <c r="N224" s="25" t="s">
        <v>112</v>
      </c>
      <c r="O224" s="114" t="s">
        <v>1414</v>
      </c>
      <c r="P224" s="25" t="s">
        <v>111</v>
      </c>
      <c r="Q224" s="114" t="s">
        <v>1350</v>
      </c>
      <c r="R224" s="25" t="s">
        <v>110</v>
      </c>
      <c r="S224" s="114" t="s">
        <v>1112</v>
      </c>
      <c r="T224" s="25" t="s">
        <v>109</v>
      </c>
      <c r="U224" s="114" t="s">
        <v>686</v>
      </c>
      <c r="V224" s="25" t="s">
        <v>108</v>
      </c>
      <c r="W224" s="114" t="s">
        <v>179</v>
      </c>
      <c r="X224" s="25" t="s">
        <v>107</v>
      </c>
      <c r="Y224" s="114" t="s">
        <v>132</v>
      </c>
      <c r="Z224" s="25" t="s">
        <v>106</v>
      </c>
      <c r="AA224" s="114"/>
      <c r="AB224" s="114"/>
      <c r="AC224" s="114"/>
      <c r="AD224" s="190"/>
      <c r="AE224" s="114"/>
      <c r="AF224" s="190"/>
      <c r="AG224" s="57"/>
      <c r="AH224" s="422"/>
      <c r="AI224" s="422"/>
      <c r="AJ224" s="21"/>
      <c r="AK224" s="9"/>
      <c r="AL224" s="350"/>
      <c r="AM224" s="353"/>
      <c r="AN224" s="336"/>
      <c r="AO224" s="350"/>
      <c r="AP224" s="353"/>
      <c r="AQ224" s="336"/>
      <c r="AR224" s="350"/>
      <c r="AS224" s="353"/>
      <c r="AT224" s="336"/>
      <c r="AU224" s="350"/>
      <c r="AV224" s="353"/>
      <c r="AW224" s="336"/>
      <c r="AX224" s="350"/>
      <c r="AY224" s="363"/>
      <c r="AZ224" s="336"/>
      <c r="BA224" s="417"/>
      <c r="BB224" s="411"/>
      <c r="BC224" s="411"/>
      <c r="BD224" s="414"/>
    </row>
    <row r="225" spans="2:64" ht="28.15" customHeight="1" thickBot="1" x14ac:dyDescent="0.25">
      <c r="B225" s="30"/>
      <c r="C225" s="355"/>
      <c r="D225" s="246"/>
      <c r="E225" s="200"/>
      <c r="F225" s="200"/>
      <c r="G225" s="199"/>
      <c r="H225" s="361"/>
      <c r="I225" s="393"/>
      <c r="J225" s="393"/>
      <c r="K225" s="393"/>
      <c r="L225" s="50" t="s">
        <v>105</v>
      </c>
      <c r="M225" s="51" t="s">
        <v>357</v>
      </c>
      <c r="N225" s="50" t="s">
        <v>104</v>
      </c>
      <c r="O225" s="51" t="s">
        <v>1269</v>
      </c>
      <c r="P225" s="50" t="s">
        <v>103</v>
      </c>
      <c r="Q225" s="51" t="s">
        <v>1446</v>
      </c>
      <c r="R225" s="50" t="s">
        <v>102</v>
      </c>
      <c r="S225" s="51" t="s">
        <v>697</v>
      </c>
      <c r="T225" s="50">
        <v>20</v>
      </c>
      <c r="U225" s="51" t="s">
        <v>686</v>
      </c>
      <c r="V225" s="50" t="s">
        <v>101</v>
      </c>
      <c r="W225" s="51" t="s">
        <v>467</v>
      </c>
      <c r="X225" s="50" t="s">
        <v>100</v>
      </c>
      <c r="Y225" s="51" t="s">
        <v>496</v>
      </c>
      <c r="Z225" s="50" t="s">
        <v>99</v>
      </c>
      <c r="AA225" s="51"/>
      <c r="AB225" s="51"/>
      <c r="AC225" s="51"/>
      <c r="AD225" s="187"/>
      <c r="AE225" s="51"/>
      <c r="AF225" s="187"/>
      <c r="AG225" s="56"/>
      <c r="AH225" s="424"/>
      <c r="AI225" s="424"/>
      <c r="AJ225" s="47"/>
      <c r="AK225" s="9"/>
      <c r="AL225" s="351"/>
      <c r="AM225" s="354"/>
      <c r="AN225" s="337"/>
      <c r="AO225" s="351"/>
      <c r="AP225" s="354"/>
      <c r="AQ225" s="337"/>
      <c r="AR225" s="351"/>
      <c r="AS225" s="354"/>
      <c r="AT225" s="337"/>
      <c r="AU225" s="351"/>
      <c r="AV225" s="354"/>
      <c r="AW225" s="337"/>
      <c r="AX225" s="351"/>
      <c r="AY225" s="364"/>
      <c r="AZ225" s="337"/>
      <c r="BA225" s="418"/>
      <c r="BB225" s="412"/>
      <c r="BC225" s="412"/>
      <c r="BD225" s="415"/>
    </row>
    <row r="226" spans="2:64" ht="28.15" customHeight="1" x14ac:dyDescent="0.2">
      <c r="B226" s="30"/>
      <c r="C226" s="338">
        <v>2</v>
      </c>
      <c r="D226" s="212"/>
      <c r="E226" s="198"/>
      <c r="F226" s="198"/>
      <c r="G226" s="197"/>
      <c r="H226" s="358"/>
      <c r="I226" s="390"/>
      <c r="J226" s="390"/>
      <c r="K226" s="390"/>
      <c r="L226" s="42" t="s">
        <v>131</v>
      </c>
      <c r="M226" s="43"/>
      <c r="N226" s="42" t="s">
        <v>129</v>
      </c>
      <c r="O226" s="43"/>
      <c r="P226" s="42" t="s">
        <v>128</v>
      </c>
      <c r="Q226" s="43"/>
      <c r="R226" s="42" t="s">
        <v>127</v>
      </c>
      <c r="S226" s="43"/>
      <c r="T226" s="42" t="s">
        <v>126</v>
      </c>
      <c r="U226" s="43"/>
      <c r="V226" s="42" t="s">
        <v>125</v>
      </c>
      <c r="W226" s="43"/>
      <c r="X226" s="42" t="s">
        <v>124</v>
      </c>
      <c r="Y226" s="43"/>
      <c r="Z226" s="42" t="s">
        <v>123</v>
      </c>
      <c r="AA226" s="43"/>
      <c r="AB226" s="43"/>
      <c r="AC226" s="43"/>
      <c r="AD226" s="196"/>
      <c r="AE226" s="43"/>
      <c r="AF226" s="196"/>
      <c r="AG226" s="39"/>
      <c r="AH226" s="421"/>
      <c r="AI226" s="421"/>
      <c r="AJ226" s="38"/>
      <c r="AK226" s="9"/>
      <c r="AL226" s="349">
        <f>SUMPRODUCT(LEN($M226:$AA229)-LEN(SUBSTITUTE($M226:$AA229,"A", "")))</f>
        <v>0</v>
      </c>
      <c r="AM226" s="352">
        <f>SUMPRODUCT(LEN($AF226:$AF229)-LEN(SUBSTITUTE($AF226:$AF229,"A", "")))</f>
        <v>0</v>
      </c>
      <c r="AN226" s="335">
        <f>SUMPRODUCT(LEN($AE226:$AE229)-LEN(SUBSTITUTE($AE226:$AE229,"A", "")))</f>
        <v>0</v>
      </c>
      <c r="AO226" s="349">
        <f>SUMPRODUCT(LEN($M226:$AA229)-LEN(SUBSTITUTE($M226:$AA229,"S", "")))</f>
        <v>0</v>
      </c>
      <c r="AP226" s="352">
        <f>SUMPRODUCT(LEN($AF226:$AF229)-LEN(SUBSTITUTE($AF226:$AF229,"S", "")))</f>
        <v>0</v>
      </c>
      <c r="AQ226" s="335">
        <f>SUMPRODUCT(LEN($AE226:$AE229)-LEN(SUBSTITUTE($AE226:$AE229,"S", "")))</f>
        <v>0</v>
      </c>
      <c r="AR226" s="349">
        <f>SUMPRODUCT(LEN($M226:$AA229)-LEN(SUBSTITUTE($M226:$AA229,"F", "")))</f>
        <v>0</v>
      </c>
      <c r="AS226" s="352">
        <f>SUMPRODUCT(LEN($AF226:$AF229)-LEN(SUBSTITUTE($AF226:$AF229,"F", "")))</f>
        <v>0</v>
      </c>
      <c r="AT226" s="335">
        <f>SUMPRODUCT(LEN($AE226:$AE229)-LEN(SUBSTITUTE($AE226:$AE229,"F", "")))</f>
        <v>0</v>
      </c>
      <c r="AU226" s="349">
        <f>SUMPRODUCT(LEN($M226:$AA229)-LEN(SUBSTITUTE($M226:$AA229,"G", "")))</f>
        <v>0</v>
      </c>
      <c r="AV226" s="352">
        <f>SUMPRODUCT(LEN($AF226:$AF229)-LEN(SUBSTITUTE($AF226:$AF229,"G", "")))</f>
        <v>0</v>
      </c>
      <c r="AW226" s="335">
        <f>SUMPRODUCT(LEN($AE226:$AE229)-LEN(SUBSTITUTE($AE226:$AE229,"G", "")))</f>
        <v>0</v>
      </c>
      <c r="AX226" s="349">
        <f>SUMPRODUCT(LEN($L226:$AA229)-LEN(SUBSTITUTE($L226:$AA229,"M", "")))</f>
        <v>0</v>
      </c>
      <c r="AY226" s="362">
        <f>SUMPRODUCT(LEN($AF226:$AF229)-LEN(SUBSTITUTE($AF226:$AF229,"M", "")))</f>
        <v>0</v>
      </c>
      <c r="AZ226" s="335">
        <f>SUMPRODUCT(LEN($AE226:$AE229)-LEN(SUBSTITUTE($AE226:$AE229,"M", "")))</f>
        <v>0</v>
      </c>
      <c r="BA226" s="416">
        <f>SUMPRODUCT(LEN($AG226:$AG229)-LEN(SUBSTITUTE($AG226:$AG229,"S", "")))</f>
        <v>0</v>
      </c>
      <c r="BB226" s="410">
        <f>SUMPRODUCT(LEN($AG226:$AG229)-LEN(SUBSTITUTE($AG226:$AG229,"F", "")))</f>
        <v>0</v>
      </c>
      <c r="BC226" s="410">
        <f>SUMPRODUCT(LEN($AG226:$AG229)-LEN(SUBSTITUTE($AG226:$AG229,"G", "")))</f>
        <v>0</v>
      </c>
      <c r="BD226" s="413">
        <f>SUMPRODUCT(LEN($AG226:$AG229)-LEN(SUBSTITUTE($AG226:$AG229,"M", "")))</f>
        <v>0</v>
      </c>
    </row>
    <row r="227" spans="2:64" ht="28.15" customHeight="1" thickBot="1" x14ac:dyDescent="0.25">
      <c r="B227" s="30"/>
      <c r="C227" s="339"/>
      <c r="D227" s="221"/>
      <c r="E227" s="195"/>
      <c r="F227" s="195"/>
      <c r="G227" s="194"/>
      <c r="H227" s="359"/>
      <c r="I227" s="391"/>
      <c r="J227" s="391"/>
      <c r="K227" s="391"/>
      <c r="L227" s="33" t="s">
        <v>122</v>
      </c>
      <c r="M227" s="55"/>
      <c r="N227" s="33" t="s">
        <v>121</v>
      </c>
      <c r="O227" s="55"/>
      <c r="P227" s="33" t="s">
        <v>120</v>
      </c>
      <c r="Q227" s="55"/>
      <c r="R227" s="33" t="s">
        <v>119</v>
      </c>
      <c r="S227" s="55"/>
      <c r="T227" s="33" t="s">
        <v>118</v>
      </c>
      <c r="U227" s="55"/>
      <c r="V227" s="33" t="s">
        <v>117</v>
      </c>
      <c r="W227" s="55"/>
      <c r="X227" s="33" t="s">
        <v>116</v>
      </c>
      <c r="Y227" s="55"/>
      <c r="Z227" s="33" t="s">
        <v>115</v>
      </c>
      <c r="AA227" s="55"/>
      <c r="AB227" s="55"/>
      <c r="AC227" s="55"/>
      <c r="AD227" s="193"/>
      <c r="AE227" s="55"/>
      <c r="AF227" s="193"/>
      <c r="AG227" s="22"/>
      <c r="AH227" s="422"/>
      <c r="AI227" s="422"/>
      <c r="AJ227" s="21"/>
      <c r="AK227" s="9"/>
      <c r="AL227" s="350"/>
      <c r="AM227" s="353"/>
      <c r="AN227" s="336"/>
      <c r="AO227" s="350"/>
      <c r="AP227" s="353"/>
      <c r="AQ227" s="336"/>
      <c r="AR227" s="350"/>
      <c r="AS227" s="353"/>
      <c r="AT227" s="336"/>
      <c r="AU227" s="350"/>
      <c r="AV227" s="353"/>
      <c r="AW227" s="336"/>
      <c r="AX227" s="350"/>
      <c r="AY227" s="363"/>
      <c r="AZ227" s="336"/>
      <c r="BA227" s="417"/>
      <c r="BB227" s="411"/>
      <c r="BC227" s="411"/>
      <c r="BD227" s="414"/>
    </row>
    <row r="228" spans="2:64" ht="28.15" customHeight="1" x14ac:dyDescent="0.2">
      <c r="B228" s="30"/>
      <c r="C228" s="340"/>
      <c r="D228" s="218"/>
      <c r="E228" s="192"/>
      <c r="F228" s="192"/>
      <c r="G228" s="191"/>
      <c r="H228" s="360"/>
      <c r="I228" s="392"/>
      <c r="J228" s="392"/>
      <c r="K228" s="392"/>
      <c r="L228" s="25" t="s">
        <v>114</v>
      </c>
      <c r="M228" s="114"/>
      <c r="N228" s="25" t="s">
        <v>112</v>
      </c>
      <c r="O228" s="114"/>
      <c r="P228" s="25" t="s">
        <v>111</v>
      </c>
      <c r="Q228" s="114"/>
      <c r="R228" s="25" t="s">
        <v>110</v>
      </c>
      <c r="S228" s="114"/>
      <c r="T228" s="25" t="s">
        <v>109</v>
      </c>
      <c r="U228" s="114"/>
      <c r="V228" s="25" t="s">
        <v>108</v>
      </c>
      <c r="W228" s="114"/>
      <c r="X228" s="25" t="s">
        <v>107</v>
      </c>
      <c r="Y228" s="114"/>
      <c r="Z228" s="25" t="s">
        <v>106</v>
      </c>
      <c r="AA228" s="114"/>
      <c r="AB228" s="114"/>
      <c r="AC228" s="114"/>
      <c r="AD228" s="190"/>
      <c r="AE228" s="114"/>
      <c r="AF228" s="190"/>
      <c r="AG228" s="22"/>
      <c r="AH228" s="422"/>
      <c r="AI228" s="422"/>
      <c r="AJ228" s="21"/>
      <c r="AK228" s="9"/>
      <c r="AL228" s="350"/>
      <c r="AM228" s="353"/>
      <c r="AN228" s="336"/>
      <c r="AO228" s="350"/>
      <c r="AP228" s="353"/>
      <c r="AQ228" s="336"/>
      <c r="AR228" s="350"/>
      <c r="AS228" s="353"/>
      <c r="AT228" s="336"/>
      <c r="AU228" s="350"/>
      <c r="AV228" s="353"/>
      <c r="AW228" s="336"/>
      <c r="AX228" s="350"/>
      <c r="AY228" s="363"/>
      <c r="AZ228" s="336"/>
      <c r="BA228" s="417"/>
      <c r="BB228" s="411"/>
      <c r="BC228" s="411"/>
      <c r="BD228" s="414"/>
    </row>
    <row r="229" spans="2:64" ht="28.15" customHeight="1" thickBot="1" x14ac:dyDescent="0.25">
      <c r="B229" s="30"/>
      <c r="C229" s="355"/>
      <c r="D229" s="246"/>
      <c r="E229" s="200"/>
      <c r="F229" s="200"/>
      <c r="G229" s="199"/>
      <c r="H229" s="361"/>
      <c r="I229" s="393"/>
      <c r="J229" s="393"/>
      <c r="K229" s="393"/>
      <c r="L229" s="50" t="s">
        <v>105</v>
      </c>
      <c r="M229" s="51"/>
      <c r="N229" s="50" t="s">
        <v>104</v>
      </c>
      <c r="O229" s="51"/>
      <c r="P229" s="50" t="s">
        <v>103</v>
      </c>
      <c r="Q229" s="51"/>
      <c r="R229" s="50" t="s">
        <v>102</v>
      </c>
      <c r="S229" s="51"/>
      <c r="T229" s="50">
        <v>20</v>
      </c>
      <c r="U229" s="51"/>
      <c r="V229" s="50" t="s">
        <v>101</v>
      </c>
      <c r="W229" s="51"/>
      <c r="X229" s="50" t="s">
        <v>100</v>
      </c>
      <c r="Y229" s="51"/>
      <c r="Z229" s="50" t="s">
        <v>99</v>
      </c>
      <c r="AA229" s="51"/>
      <c r="AB229" s="51"/>
      <c r="AC229" s="51"/>
      <c r="AD229" s="187"/>
      <c r="AE229" s="51"/>
      <c r="AF229" s="187"/>
      <c r="AG229" s="48"/>
      <c r="AH229" s="424"/>
      <c r="AI229" s="424"/>
      <c r="AJ229" s="47"/>
      <c r="AK229" s="9"/>
      <c r="AL229" s="351"/>
      <c r="AM229" s="354"/>
      <c r="AN229" s="337"/>
      <c r="AO229" s="351"/>
      <c r="AP229" s="354"/>
      <c r="AQ229" s="337"/>
      <c r="AR229" s="351"/>
      <c r="AS229" s="354"/>
      <c r="AT229" s="337"/>
      <c r="AU229" s="351"/>
      <c r="AV229" s="354"/>
      <c r="AW229" s="337"/>
      <c r="AX229" s="351"/>
      <c r="AY229" s="364"/>
      <c r="AZ229" s="337"/>
      <c r="BA229" s="418"/>
      <c r="BB229" s="412"/>
      <c r="BC229" s="412"/>
      <c r="BD229" s="415"/>
    </row>
    <row r="230" spans="2:64" ht="28.15" customHeight="1" x14ac:dyDescent="0.2">
      <c r="B230" s="30"/>
      <c r="C230" s="338">
        <v>3</v>
      </c>
      <c r="D230" s="212"/>
      <c r="E230" s="198"/>
      <c r="F230" s="198"/>
      <c r="G230" s="197"/>
      <c r="H230" s="358"/>
      <c r="I230" s="390"/>
      <c r="J230" s="390"/>
      <c r="K230" s="390"/>
      <c r="L230" s="42" t="s">
        <v>131</v>
      </c>
      <c r="M230" s="43"/>
      <c r="N230" s="42" t="s">
        <v>129</v>
      </c>
      <c r="O230" s="43"/>
      <c r="P230" s="42" t="s">
        <v>128</v>
      </c>
      <c r="Q230" s="43"/>
      <c r="R230" s="42" t="s">
        <v>127</v>
      </c>
      <c r="S230" s="43"/>
      <c r="T230" s="42" t="s">
        <v>126</v>
      </c>
      <c r="U230" s="43"/>
      <c r="V230" s="42" t="s">
        <v>125</v>
      </c>
      <c r="W230" s="43"/>
      <c r="X230" s="42" t="s">
        <v>124</v>
      </c>
      <c r="Y230" s="43"/>
      <c r="Z230" s="42" t="s">
        <v>123</v>
      </c>
      <c r="AA230" s="43"/>
      <c r="AB230" s="43"/>
      <c r="AC230" s="43"/>
      <c r="AD230" s="196"/>
      <c r="AE230" s="43"/>
      <c r="AF230" s="196"/>
      <c r="AG230" s="39"/>
      <c r="AH230" s="421"/>
      <c r="AI230" s="421"/>
      <c r="AJ230" s="38"/>
      <c r="AK230" s="9"/>
      <c r="AL230" s="349">
        <f>SUMPRODUCT(LEN($M230:$AA233)-LEN(SUBSTITUTE($M230:$AA233,"A", "")))</f>
        <v>0</v>
      </c>
      <c r="AM230" s="352">
        <f>SUMPRODUCT(LEN($AF230:$AF233)-LEN(SUBSTITUTE($AF230:$AF233,"A", "")))</f>
        <v>0</v>
      </c>
      <c r="AN230" s="335">
        <f>SUMPRODUCT(LEN($AE230:$AE233)-LEN(SUBSTITUTE($AE230:$AE233,"A", "")))</f>
        <v>0</v>
      </c>
      <c r="AO230" s="349">
        <f>SUMPRODUCT(LEN($M230:$AA233)-LEN(SUBSTITUTE($M230:$AA233,"S", "")))</f>
        <v>0</v>
      </c>
      <c r="AP230" s="352">
        <f>SUMPRODUCT(LEN($AF230:$AF233)-LEN(SUBSTITUTE($AF230:$AF233,"S", "")))</f>
        <v>0</v>
      </c>
      <c r="AQ230" s="335">
        <f>SUMPRODUCT(LEN($AE230:$AE233)-LEN(SUBSTITUTE($AE230:$AE233,"S", "")))</f>
        <v>0</v>
      </c>
      <c r="AR230" s="349">
        <f>SUMPRODUCT(LEN($M230:$AA233)-LEN(SUBSTITUTE($M230:$AA233,"F", "")))</f>
        <v>0</v>
      </c>
      <c r="AS230" s="352">
        <f>SUMPRODUCT(LEN($AF230:$AF233)-LEN(SUBSTITUTE($AF230:$AF233,"F", "")))</f>
        <v>0</v>
      </c>
      <c r="AT230" s="335">
        <f>SUMPRODUCT(LEN($AE230:$AE233)-LEN(SUBSTITUTE($AE230:$AE233,"F", "")))</f>
        <v>0</v>
      </c>
      <c r="AU230" s="349">
        <f>SUMPRODUCT(LEN($M230:$AA233)-LEN(SUBSTITUTE($M230:$AA233,"G", "")))</f>
        <v>0</v>
      </c>
      <c r="AV230" s="352">
        <f>SUMPRODUCT(LEN($AF230:$AF233)-LEN(SUBSTITUTE($AF230:$AF233,"G", "")))</f>
        <v>0</v>
      </c>
      <c r="AW230" s="335">
        <f>SUMPRODUCT(LEN($AE230:$AE233)-LEN(SUBSTITUTE($AE230:$AE233,"G", "")))</f>
        <v>0</v>
      </c>
      <c r="AX230" s="349">
        <f>SUMPRODUCT(LEN($L230:$AA233)-LEN(SUBSTITUTE($L230:$AA233,"M", "")))</f>
        <v>0</v>
      </c>
      <c r="AY230" s="362">
        <f>SUMPRODUCT(LEN($AF230:$AF233)-LEN(SUBSTITUTE($AF230:$AF233,"M", "")))</f>
        <v>0</v>
      </c>
      <c r="AZ230" s="335">
        <f>SUMPRODUCT(LEN($AE230:$AE233)-LEN(SUBSTITUTE($AE230:$AE233,"M", "")))</f>
        <v>0</v>
      </c>
      <c r="BA230" s="416">
        <f>SUMPRODUCT(LEN($AG230:$AG233)-LEN(SUBSTITUTE($AG230:$AG233,"S", "")))</f>
        <v>0</v>
      </c>
      <c r="BB230" s="410">
        <f>SUMPRODUCT(LEN($AG230:$AG233)-LEN(SUBSTITUTE($AG230:$AG233,"F", "")))</f>
        <v>0</v>
      </c>
      <c r="BC230" s="410">
        <f>SUMPRODUCT(LEN($AG230:$AG233)-LEN(SUBSTITUTE($AG230:$AG233,"G", "")))</f>
        <v>0</v>
      </c>
      <c r="BD230" s="413">
        <f>SUMPRODUCT(LEN($AG230:$AG233)-LEN(SUBSTITUTE($AG230:$AG233,"M", "")))</f>
        <v>0</v>
      </c>
    </row>
    <row r="231" spans="2:64" ht="28.15" customHeight="1" thickBot="1" x14ac:dyDescent="0.25">
      <c r="B231" s="30"/>
      <c r="C231" s="339"/>
      <c r="D231" s="221"/>
      <c r="E231" s="195"/>
      <c r="F231" s="195"/>
      <c r="G231" s="194"/>
      <c r="H231" s="359"/>
      <c r="I231" s="391"/>
      <c r="J231" s="391"/>
      <c r="K231" s="391"/>
      <c r="L231" s="33" t="s">
        <v>122</v>
      </c>
      <c r="M231" s="55"/>
      <c r="N231" s="33" t="s">
        <v>121</v>
      </c>
      <c r="O231" s="55"/>
      <c r="P231" s="33" t="s">
        <v>120</v>
      </c>
      <c r="Q231" s="55"/>
      <c r="R231" s="33" t="s">
        <v>119</v>
      </c>
      <c r="S231" s="55"/>
      <c r="T231" s="33" t="s">
        <v>118</v>
      </c>
      <c r="U231" s="55"/>
      <c r="V231" s="33" t="s">
        <v>117</v>
      </c>
      <c r="W231" s="55"/>
      <c r="X231" s="33" t="s">
        <v>116</v>
      </c>
      <c r="Y231" s="55"/>
      <c r="Z231" s="33" t="s">
        <v>115</v>
      </c>
      <c r="AA231" s="55"/>
      <c r="AB231" s="55"/>
      <c r="AC231" s="55"/>
      <c r="AD231" s="193"/>
      <c r="AE231" s="55"/>
      <c r="AF231" s="193"/>
      <c r="AG231" s="22"/>
      <c r="AH231" s="422"/>
      <c r="AI231" s="422"/>
      <c r="AJ231" s="21"/>
      <c r="AK231" s="9"/>
      <c r="AL231" s="350"/>
      <c r="AM231" s="353"/>
      <c r="AN231" s="336"/>
      <c r="AO231" s="350"/>
      <c r="AP231" s="353"/>
      <c r="AQ231" s="336"/>
      <c r="AR231" s="350"/>
      <c r="AS231" s="353"/>
      <c r="AT231" s="336"/>
      <c r="AU231" s="350"/>
      <c r="AV231" s="353"/>
      <c r="AW231" s="336"/>
      <c r="AX231" s="350"/>
      <c r="AY231" s="363"/>
      <c r="AZ231" s="336"/>
      <c r="BA231" s="417"/>
      <c r="BB231" s="411"/>
      <c r="BC231" s="411"/>
      <c r="BD231" s="414"/>
    </row>
    <row r="232" spans="2:64" ht="28.15" customHeight="1" x14ac:dyDescent="0.2">
      <c r="B232" s="30"/>
      <c r="C232" s="340"/>
      <c r="D232" s="218"/>
      <c r="E232" s="192"/>
      <c r="F232" s="192"/>
      <c r="G232" s="191"/>
      <c r="H232" s="360"/>
      <c r="I232" s="392"/>
      <c r="J232" s="392"/>
      <c r="K232" s="392"/>
      <c r="L232" s="25" t="s">
        <v>114</v>
      </c>
      <c r="M232" s="114"/>
      <c r="N232" s="25" t="s">
        <v>112</v>
      </c>
      <c r="O232" s="114"/>
      <c r="P232" s="25" t="s">
        <v>111</v>
      </c>
      <c r="Q232" s="114"/>
      <c r="R232" s="25" t="s">
        <v>110</v>
      </c>
      <c r="S232" s="114"/>
      <c r="T232" s="25" t="s">
        <v>109</v>
      </c>
      <c r="U232" s="114"/>
      <c r="V232" s="25" t="s">
        <v>108</v>
      </c>
      <c r="W232" s="114"/>
      <c r="X232" s="25" t="s">
        <v>107</v>
      </c>
      <c r="Y232" s="114"/>
      <c r="Z232" s="25" t="s">
        <v>106</v>
      </c>
      <c r="AA232" s="114"/>
      <c r="AB232" s="114"/>
      <c r="AC232" s="114"/>
      <c r="AD232" s="190"/>
      <c r="AE232" s="114"/>
      <c r="AF232" s="190"/>
      <c r="AG232" s="22"/>
      <c r="AH232" s="422"/>
      <c r="AI232" s="422"/>
      <c r="AJ232" s="21"/>
      <c r="AK232" s="9"/>
      <c r="AL232" s="350"/>
      <c r="AM232" s="353"/>
      <c r="AN232" s="336"/>
      <c r="AO232" s="350"/>
      <c r="AP232" s="353"/>
      <c r="AQ232" s="336"/>
      <c r="AR232" s="350"/>
      <c r="AS232" s="353"/>
      <c r="AT232" s="336"/>
      <c r="AU232" s="350"/>
      <c r="AV232" s="353"/>
      <c r="AW232" s="336"/>
      <c r="AX232" s="350"/>
      <c r="AY232" s="363"/>
      <c r="AZ232" s="336"/>
      <c r="BA232" s="417"/>
      <c r="BB232" s="411"/>
      <c r="BC232" s="411"/>
      <c r="BD232" s="414"/>
    </row>
    <row r="233" spans="2:64" ht="28.15" customHeight="1" thickBot="1" x14ac:dyDescent="0.25">
      <c r="B233" s="20"/>
      <c r="C233" s="341"/>
      <c r="D233" s="215"/>
      <c r="E233" s="189"/>
      <c r="F233" s="189"/>
      <c r="G233" s="188"/>
      <c r="H233" s="361"/>
      <c r="I233" s="394"/>
      <c r="J233" s="394"/>
      <c r="K233" s="394"/>
      <c r="L233" s="15" t="s">
        <v>105</v>
      </c>
      <c r="M233" s="16"/>
      <c r="N233" s="15" t="s">
        <v>104</v>
      </c>
      <c r="O233" s="16"/>
      <c r="P233" s="15" t="s">
        <v>103</v>
      </c>
      <c r="Q233" s="16"/>
      <c r="R233" s="15" t="s">
        <v>102</v>
      </c>
      <c r="S233" s="16"/>
      <c r="T233" s="15">
        <v>20</v>
      </c>
      <c r="U233" s="16"/>
      <c r="V233" s="15" t="s">
        <v>101</v>
      </c>
      <c r="W233" s="16"/>
      <c r="X233" s="15" t="s">
        <v>100</v>
      </c>
      <c r="Y233" s="16"/>
      <c r="Z233" s="15" t="s">
        <v>99</v>
      </c>
      <c r="AA233" s="16"/>
      <c r="AB233" s="114"/>
      <c r="AC233" s="114"/>
      <c r="AD233" s="187"/>
      <c r="AE233" s="16"/>
      <c r="AF233" s="186"/>
      <c r="AG233" s="11"/>
      <c r="AH233" s="423"/>
      <c r="AI233" s="423"/>
      <c r="AJ233" s="10"/>
      <c r="AK233" s="9"/>
      <c r="AL233" s="351"/>
      <c r="AM233" s="354"/>
      <c r="AN233" s="337"/>
      <c r="AO233" s="351"/>
      <c r="AP233" s="354"/>
      <c r="AQ233" s="337"/>
      <c r="AR233" s="351"/>
      <c r="AS233" s="354"/>
      <c r="AT233" s="337"/>
      <c r="AU233" s="351"/>
      <c r="AV233" s="354"/>
      <c r="AW233" s="337"/>
      <c r="AX233" s="351"/>
      <c r="AY233" s="364"/>
      <c r="AZ233" s="337"/>
      <c r="BA233" s="418"/>
      <c r="BB233" s="412"/>
      <c r="BC233" s="412"/>
      <c r="BD233" s="415"/>
    </row>
    <row r="234" spans="2:64" ht="85.9" customHeight="1" thickTop="1" thickBot="1" x14ac:dyDescent="0.35">
      <c r="B234" s="113" t="s">
        <v>173</v>
      </c>
      <c r="C234" s="103" t="s">
        <v>172</v>
      </c>
      <c r="D234" s="108" t="s">
        <v>171</v>
      </c>
      <c r="E234" s="211" t="s">
        <v>170</v>
      </c>
      <c r="F234" s="210"/>
      <c r="G234" s="209"/>
      <c r="H234" s="109" t="s">
        <v>169</v>
      </c>
      <c r="I234" s="108" t="s">
        <v>96</v>
      </c>
      <c r="J234" s="108" t="s">
        <v>168</v>
      </c>
      <c r="K234" s="108" t="s">
        <v>97</v>
      </c>
      <c r="L234" s="365" t="s">
        <v>167</v>
      </c>
      <c r="M234" s="366"/>
      <c r="N234" s="365" t="s">
        <v>166</v>
      </c>
      <c r="O234" s="366"/>
      <c r="P234" s="365" t="s">
        <v>166</v>
      </c>
      <c r="Q234" s="367"/>
      <c r="R234" s="365" t="s">
        <v>166</v>
      </c>
      <c r="S234" s="367"/>
      <c r="T234" s="365" t="s">
        <v>166</v>
      </c>
      <c r="U234" s="367"/>
      <c r="V234" s="365" t="s">
        <v>166</v>
      </c>
      <c r="W234" s="367"/>
      <c r="X234" s="365" t="s">
        <v>166</v>
      </c>
      <c r="Y234" s="367"/>
      <c r="Z234" s="365" t="s">
        <v>166</v>
      </c>
      <c r="AA234" s="367"/>
      <c r="AB234" s="311"/>
      <c r="AC234" s="311"/>
      <c r="AD234" s="368" t="s">
        <v>165</v>
      </c>
      <c r="AE234" s="367"/>
      <c r="AF234" s="109" t="s">
        <v>164</v>
      </c>
      <c r="AG234" s="109" t="s">
        <v>163</v>
      </c>
      <c r="AH234" s="108" t="s">
        <v>162</v>
      </c>
      <c r="AI234" s="108" t="s">
        <v>161</v>
      </c>
      <c r="AJ234" s="107" t="s">
        <v>160</v>
      </c>
      <c r="AK234" s="106"/>
      <c r="AL234" s="104" t="s">
        <v>159</v>
      </c>
      <c r="AM234" s="103" t="s">
        <v>158</v>
      </c>
      <c r="AN234" s="102" t="s">
        <v>157</v>
      </c>
      <c r="AO234" s="104" t="s">
        <v>156</v>
      </c>
      <c r="AP234" s="103" t="s">
        <v>155</v>
      </c>
      <c r="AQ234" s="102" t="s">
        <v>154</v>
      </c>
      <c r="AR234" s="104" t="s">
        <v>153</v>
      </c>
      <c r="AS234" s="103" t="s">
        <v>152</v>
      </c>
      <c r="AT234" s="105" t="s">
        <v>151</v>
      </c>
      <c r="AU234" s="104" t="s">
        <v>150</v>
      </c>
      <c r="AV234" s="103" t="s">
        <v>149</v>
      </c>
      <c r="AW234" s="102" t="s">
        <v>148</v>
      </c>
      <c r="AX234" s="104" t="s">
        <v>147</v>
      </c>
      <c r="AY234" s="103" t="s">
        <v>146</v>
      </c>
      <c r="AZ234" s="102" t="s">
        <v>145</v>
      </c>
      <c r="BA234" s="101" t="s">
        <v>144</v>
      </c>
      <c r="BB234" s="100" t="s">
        <v>143</v>
      </c>
      <c r="BC234" s="100" t="s">
        <v>142</v>
      </c>
      <c r="BD234" s="99" t="s">
        <v>141</v>
      </c>
    </row>
    <row r="235" spans="2:64" ht="48" thickBot="1" x14ac:dyDescent="0.3">
      <c r="B235" s="98" t="s">
        <v>230</v>
      </c>
      <c r="C235" s="97"/>
      <c r="D235" s="208">
        <v>258</v>
      </c>
      <c r="E235" s="425">
        <v>6462.78</v>
      </c>
      <c r="F235" s="426"/>
      <c r="G235" s="427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207"/>
      <c r="AB235" s="310"/>
      <c r="AC235" s="310"/>
      <c r="AD235" s="90" t="s">
        <v>138</v>
      </c>
      <c r="AE235" s="88"/>
      <c r="AF235" s="88"/>
      <c r="AG235" s="88"/>
      <c r="AH235" s="87"/>
      <c r="AI235" s="87"/>
      <c r="AJ235" s="203"/>
      <c r="AK235" s="86" t="s">
        <v>137</v>
      </c>
      <c r="AL235" s="85">
        <f t="shared" ref="AL235:BD235" si="30">SUM(AL237:AL248)</f>
        <v>47</v>
      </c>
      <c r="AM235" s="84">
        <f t="shared" si="30"/>
        <v>4</v>
      </c>
      <c r="AN235" s="83">
        <f t="shared" si="30"/>
        <v>0</v>
      </c>
      <c r="AO235" s="85">
        <f t="shared" si="30"/>
        <v>0</v>
      </c>
      <c r="AP235" s="84">
        <f t="shared" si="30"/>
        <v>0</v>
      </c>
      <c r="AQ235" s="83">
        <f t="shared" si="30"/>
        <v>0</v>
      </c>
      <c r="AR235" s="85">
        <f t="shared" si="30"/>
        <v>0</v>
      </c>
      <c r="AS235" s="84">
        <f t="shared" si="30"/>
        <v>0</v>
      </c>
      <c r="AT235" s="83">
        <f t="shared" si="30"/>
        <v>0</v>
      </c>
      <c r="AU235" s="85">
        <f t="shared" si="30"/>
        <v>23</v>
      </c>
      <c r="AV235" s="84">
        <f t="shared" si="30"/>
        <v>2</v>
      </c>
      <c r="AW235" s="83">
        <f t="shared" si="30"/>
        <v>0</v>
      </c>
      <c r="AX235" s="85">
        <f t="shared" si="30"/>
        <v>4</v>
      </c>
      <c r="AY235" s="84">
        <f t="shared" si="30"/>
        <v>1</v>
      </c>
      <c r="AZ235" s="83">
        <f t="shared" si="30"/>
        <v>0</v>
      </c>
      <c r="BA235" s="82">
        <f t="shared" si="30"/>
        <v>0</v>
      </c>
      <c r="BB235" s="81">
        <f t="shared" si="30"/>
        <v>0</v>
      </c>
      <c r="BC235" s="81">
        <f t="shared" si="30"/>
        <v>0</v>
      </c>
      <c r="BD235" s="80">
        <f t="shared" si="30"/>
        <v>0</v>
      </c>
      <c r="BE235" s="79" t="s">
        <v>136</v>
      </c>
      <c r="BH235" s="5">
        <f>SUM(AL235:AN235)/$BG$5</f>
        <v>51</v>
      </c>
      <c r="BI235" s="5">
        <f>SUM(AO235:AQ235,BA235)/$BG$5</f>
        <v>0</v>
      </c>
      <c r="BJ235" s="5">
        <f>SUM(AR235:AT235,BB235)/$BG$5</f>
        <v>0</v>
      </c>
      <c r="BK235" s="5">
        <f>SUM(AU235:AW235,BC235)/$BG$5</f>
        <v>25</v>
      </c>
      <c r="BL235" s="5">
        <f>SUM(AX235:AZ235,BD235)/$BG$5</f>
        <v>5</v>
      </c>
    </row>
    <row r="236" spans="2:64" ht="37.5" thickBot="1" x14ac:dyDescent="0.3">
      <c r="B236" s="78"/>
      <c r="C236" s="77"/>
      <c r="D236" s="206"/>
      <c r="E236" s="205"/>
      <c r="F236" s="205"/>
      <c r="G236" s="204"/>
      <c r="H236" s="73"/>
      <c r="I236" s="70"/>
      <c r="J236" s="70"/>
      <c r="K236" s="72"/>
      <c r="L236" s="70"/>
      <c r="M236" s="69"/>
      <c r="N236" s="70"/>
      <c r="O236" s="69"/>
      <c r="P236" s="70"/>
      <c r="Q236" s="69"/>
      <c r="R236" s="70"/>
      <c r="S236" s="69"/>
      <c r="T236" s="70"/>
      <c r="U236" s="69"/>
      <c r="V236" s="70"/>
      <c r="W236" s="69"/>
      <c r="X236" s="70"/>
      <c r="Y236" s="69"/>
      <c r="Z236" s="70"/>
      <c r="AA236" s="69"/>
      <c r="AB236" s="69"/>
      <c r="AC236" s="69"/>
      <c r="AD236" s="71"/>
      <c r="AE236" s="69"/>
      <c r="AF236" s="69"/>
      <c r="AG236" s="69"/>
      <c r="AH236" s="68"/>
      <c r="AI236" s="68"/>
      <c r="AJ236" s="203"/>
      <c r="AK236" s="66" t="s">
        <v>135</v>
      </c>
      <c r="AL236" s="65">
        <f t="shared" ref="AL236:BD236" si="31">AL235/3</f>
        <v>15.666666666666666</v>
      </c>
      <c r="AM236" s="64">
        <f t="shared" si="31"/>
        <v>1.3333333333333333</v>
      </c>
      <c r="AN236" s="63">
        <f t="shared" si="31"/>
        <v>0</v>
      </c>
      <c r="AO236" s="65">
        <f t="shared" si="31"/>
        <v>0</v>
      </c>
      <c r="AP236" s="64">
        <f t="shared" si="31"/>
        <v>0</v>
      </c>
      <c r="AQ236" s="63">
        <f t="shared" si="31"/>
        <v>0</v>
      </c>
      <c r="AR236" s="65">
        <f t="shared" si="31"/>
        <v>0</v>
      </c>
      <c r="AS236" s="64">
        <f t="shared" si="31"/>
        <v>0</v>
      </c>
      <c r="AT236" s="63">
        <f t="shared" si="31"/>
        <v>0</v>
      </c>
      <c r="AU236" s="65">
        <f t="shared" si="31"/>
        <v>7.666666666666667</v>
      </c>
      <c r="AV236" s="64">
        <f t="shared" si="31"/>
        <v>0.66666666666666663</v>
      </c>
      <c r="AW236" s="63">
        <f t="shared" si="31"/>
        <v>0</v>
      </c>
      <c r="AX236" s="65">
        <f t="shared" si="31"/>
        <v>1.3333333333333333</v>
      </c>
      <c r="AY236" s="64">
        <f t="shared" si="31"/>
        <v>0.33333333333333331</v>
      </c>
      <c r="AZ236" s="63">
        <f t="shared" si="31"/>
        <v>0</v>
      </c>
      <c r="BA236" s="62">
        <f t="shared" si="31"/>
        <v>0</v>
      </c>
      <c r="BB236" s="61">
        <f t="shared" si="31"/>
        <v>0</v>
      </c>
      <c r="BC236" s="61">
        <f t="shared" si="31"/>
        <v>0</v>
      </c>
      <c r="BD236" s="60">
        <f t="shared" si="31"/>
        <v>0</v>
      </c>
      <c r="BE236" s="59" t="s">
        <v>134</v>
      </c>
    </row>
    <row r="237" spans="2:64" ht="28.15" customHeight="1" x14ac:dyDescent="0.2">
      <c r="B237" s="30"/>
      <c r="C237" s="338">
        <v>1</v>
      </c>
      <c r="D237" s="212"/>
      <c r="E237" s="198"/>
      <c r="F237" s="198"/>
      <c r="G237" s="197"/>
      <c r="H237" s="358" t="s">
        <v>133</v>
      </c>
      <c r="I237" s="390">
        <v>120</v>
      </c>
      <c r="J237" s="390">
        <v>31</v>
      </c>
      <c r="K237" s="390">
        <v>7</v>
      </c>
      <c r="L237" s="42" t="s">
        <v>131</v>
      </c>
      <c r="M237" s="43" t="s">
        <v>132</v>
      </c>
      <c r="N237" s="42" t="s">
        <v>129</v>
      </c>
      <c r="O237" s="43" t="s">
        <v>1288</v>
      </c>
      <c r="P237" s="42" t="s">
        <v>128</v>
      </c>
      <c r="Q237" s="43" t="s">
        <v>179</v>
      </c>
      <c r="R237" s="42" t="s">
        <v>127</v>
      </c>
      <c r="S237" s="43" t="s">
        <v>984</v>
      </c>
      <c r="T237" s="42" t="s">
        <v>126</v>
      </c>
      <c r="U237" s="43" t="s">
        <v>802</v>
      </c>
      <c r="V237" s="42" t="s">
        <v>125</v>
      </c>
      <c r="W237" s="43" t="s">
        <v>494</v>
      </c>
      <c r="X237" s="42" t="s">
        <v>124</v>
      </c>
      <c r="Y237" s="43" t="s">
        <v>132</v>
      </c>
      <c r="Z237" s="42" t="s">
        <v>123</v>
      </c>
      <c r="AA237" s="43"/>
      <c r="AB237" s="43"/>
      <c r="AC237" s="43"/>
      <c r="AD237" s="196"/>
      <c r="AE237" s="43"/>
      <c r="AF237" s="196" t="s">
        <v>1744</v>
      </c>
      <c r="AG237" s="58"/>
      <c r="AH237" s="421"/>
      <c r="AI237" s="421"/>
      <c r="AJ237" s="38"/>
      <c r="AK237" s="9"/>
      <c r="AL237" s="349">
        <f>SUMPRODUCT(LEN($M237:$AA240)-LEN(SUBSTITUTE($M237:$AA240,"A", "")))</f>
        <v>47</v>
      </c>
      <c r="AM237" s="352">
        <f>SUMPRODUCT(LEN($AF237:$AF240)-LEN(SUBSTITUTE($AF237:$AF240,"A", "")))</f>
        <v>4</v>
      </c>
      <c r="AN237" s="335">
        <f>SUMPRODUCT(LEN($AE237:$AE240)-LEN(SUBSTITUTE($AE237:$AE240,"A", "")))</f>
        <v>0</v>
      </c>
      <c r="AO237" s="349">
        <f>SUMPRODUCT(LEN($M237:$AA240)-LEN(SUBSTITUTE($M237:$AA240,"S", "")))</f>
        <v>0</v>
      </c>
      <c r="AP237" s="352">
        <f>SUMPRODUCT(LEN($AF237:$AF240)-LEN(SUBSTITUTE($AF237:$AF240,"S", "")))</f>
        <v>0</v>
      </c>
      <c r="AQ237" s="335">
        <f>SUMPRODUCT(LEN($AE237:$AE240)-LEN(SUBSTITUTE($AE237:$AE240,"S", "")))</f>
        <v>0</v>
      </c>
      <c r="AR237" s="349">
        <f>SUMPRODUCT(LEN($M237:$AA240)-LEN(SUBSTITUTE($M237:$AA240,"F", "")))</f>
        <v>0</v>
      </c>
      <c r="AS237" s="352">
        <f>SUMPRODUCT(LEN($AF237:$AF240)-LEN(SUBSTITUTE($AF237:$AF240,"F", "")))</f>
        <v>0</v>
      </c>
      <c r="AT237" s="335">
        <f>SUMPRODUCT(LEN($AE237:$AE240)-LEN(SUBSTITUTE($AE237:$AE240,"F", "")))</f>
        <v>0</v>
      </c>
      <c r="AU237" s="349">
        <f>SUMPRODUCT(LEN($M237:$AA240)-LEN(SUBSTITUTE($M237:$AA240,"G", "")))</f>
        <v>23</v>
      </c>
      <c r="AV237" s="352">
        <f>SUMPRODUCT(LEN($AF237:$AF240)-LEN(SUBSTITUTE($AF237:$AF240,"G", "")))</f>
        <v>2</v>
      </c>
      <c r="AW237" s="335">
        <f>SUMPRODUCT(LEN($AE237:$AE240)-LEN(SUBSTITUTE($AE237:$AE240,"G", "")))</f>
        <v>0</v>
      </c>
      <c r="AX237" s="349">
        <f>SUMPRODUCT(LEN($L237:$AA240)-LEN(SUBSTITUTE($L237:$AA240,"M", "")))</f>
        <v>4</v>
      </c>
      <c r="AY237" s="362">
        <f>SUMPRODUCT(LEN($AF237:$AF240)-LEN(SUBSTITUTE($AF237:$AF240,"M", "")))</f>
        <v>1</v>
      </c>
      <c r="AZ237" s="335">
        <f>SUMPRODUCT(LEN($AE237:$AE240)-LEN(SUBSTITUTE($AE237:$AE240,"M", "")))</f>
        <v>0</v>
      </c>
      <c r="BA237" s="416">
        <f>SUMPRODUCT(LEN($AG237:$AG240)-LEN(SUBSTITUTE($AG237:$AG240,"S", "")))</f>
        <v>0</v>
      </c>
      <c r="BB237" s="410">
        <f>SUMPRODUCT(LEN($AG237:$AG240)-LEN(SUBSTITUTE($AG237:$AG240,"F", "")))</f>
        <v>0</v>
      </c>
      <c r="BC237" s="410">
        <f>SUMPRODUCT(LEN($AG237:$AG240)-LEN(SUBSTITUTE($AG237:$AG240,"G", "")))</f>
        <v>0</v>
      </c>
      <c r="BD237" s="413">
        <f>SUMPRODUCT(LEN($AG237:$AG240)-LEN(SUBSTITUTE($AG237:$AG240,"M", "")))</f>
        <v>0</v>
      </c>
    </row>
    <row r="238" spans="2:64" ht="28.15" customHeight="1" thickBot="1" x14ac:dyDescent="0.25">
      <c r="B238" s="30"/>
      <c r="C238" s="339"/>
      <c r="D238" s="221"/>
      <c r="E238" s="195"/>
      <c r="F238" s="195"/>
      <c r="G238" s="194"/>
      <c r="H238" s="359"/>
      <c r="I238" s="391"/>
      <c r="J238" s="391"/>
      <c r="K238" s="391"/>
      <c r="L238" s="33" t="s">
        <v>122</v>
      </c>
      <c r="M238" s="55" t="s">
        <v>179</v>
      </c>
      <c r="N238" s="33" t="s">
        <v>121</v>
      </c>
      <c r="O238" s="55" t="s">
        <v>357</v>
      </c>
      <c r="P238" s="33" t="s">
        <v>120</v>
      </c>
      <c r="Q238" s="55" t="s">
        <v>684</v>
      </c>
      <c r="R238" s="33" t="s">
        <v>119</v>
      </c>
      <c r="S238" s="55" t="s">
        <v>1480</v>
      </c>
      <c r="T238" s="33" t="s">
        <v>118</v>
      </c>
      <c r="U238" s="55" t="s">
        <v>469</v>
      </c>
      <c r="V238" s="33" t="s">
        <v>117</v>
      </c>
      <c r="W238" s="55" t="s">
        <v>179</v>
      </c>
      <c r="X238" s="33" t="s">
        <v>116</v>
      </c>
      <c r="Y238" s="55" t="s">
        <v>132</v>
      </c>
      <c r="Z238" s="33" t="s">
        <v>115</v>
      </c>
      <c r="AA238" s="55"/>
      <c r="AB238" s="55"/>
      <c r="AC238" s="55"/>
      <c r="AD238" s="193"/>
      <c r="AE238" s="55"/>
      <c r="AF238" s="193"/>
      <c r="AG238" s="57"/>
      <c r="AH238" s="422"/>
      <c r="AI238" s="422"/>
      <c r="AJ238" s="21"/>
      <c r="AK238" s="9"/>
      <c r="AL238" s="350"/>
      <c r="AM238" s="353"/>
      <c r="AN238" s="336"/>
      <c r="AO238" s="350"/>
      <c r="AP238" s="353"/>
      <c r="AQ238" s="336"/>
      <c r="AR238" s="350"/>
      <c r="AS238" s="353"/>
      <c r="AT238" s="336"/>
      <c r="AU238" s="350"/>
      <c r="AV238" s="353"/>
      <c r="AW238" s="336"/>
      <c r="AX238" s="350"/>
      <c r="AY238" s="363"/>
      <c r="AZ238" s="336"/>
      <c r="BA238" s="417"/>
      <c r="BB238" s="411"/>
      <c r="BC238" s="411"/>
      <c r="BD238" s="414"/>
    </row>
    <row r="239" spans="2:64" ht="28.15" customHeight="1" x14ac:dyDescent="0.2">
      <c r="B239" s="30"/>
      <c r="C239" s="340"/>
      <c r="D239" s="218"/>
      <c r="E239" s="192"/>
      <c r="F239" s="192"/>
      <c r="G239" s="191"/>
      <c r="H239" s="360">
        <v>260</v>
      </c>
      <c r="I239" s="392"/>
      <c r="J239" s="392"/>
      <c r="K239" s="392"/>
      <c r="L239" s="25" t="s">
        <v>114</v>
      </c>
      <c r="M239" s="114" t="s">
        <v>1288</v>
      </c>
      <c r="N239" s="25" t="s">
        <v>112</v>
      </c>
      <c r="O239" s="114" t="s">
        <v>357</v>
      </c>
      <c r="P239" s="25" t="s">
        <v>111</v>
      </c>
      <c r="Q239" s="114" t="s">
        <v>1743</v>
      </c>
      <c r="R239" s="25" t="s">
        <v>110</v>
      </c>
      <c r="S239" s="114" t="s">
        <v>469</v>
      </c>
      <c r="T239" s="25" t="s">
        <v>109</v>
      </c>
      <c r="U239" s="114" t="s">
        <v>1167</v>
      </c>
      <c r="V239" s="25" t="s">
        <v>108</v>
      </c>
      <c r="W239" s="114" t="s">
        <v>496</v>
      </c>
      <c r="X239" s="25" t="s">
        <v>107</v>
      </c>
      <c r="Y239" s="114"/>
      <c r="Z239" s="25" t="s">
        <v>106</v>
      </c>
      <c r="AA239" s="114"/>
      <c r="AB239" s="114"/>
      <c r="AC239" s="114"/>
      <c r="AD239" s="190"/>
      <c r="AE239" s="114"/>
      <c r="AF239" s="190"/>
      <c r="AG239" s="57"/>
      <c r="AH239" s="422"/>
      <c r="AI239" s="422"/>
      <c r="AJ239" s="21"/>
      <c r="AK239" s="9"/>
      <c r="AL239" s="350"/>
      <c r="AM239" s="353"/>
      <c r="AN239" s="336"/>
      <c r="AO239" s="350"/>
      <c r="AP239" s="353"/>
      <c r="AQ239" s="336"/>
      <c r="AR239" s="350"/>
      <c r="AS239" s="353"/>
      <c r="AT239" s="336"/>
      <c r="AU239" s="350"/>
      <c r="AV239" s="353"/>
      <c r="AW239" s="336"/>
      <c r="AX239" s="350"/>
      <c r="AY239" s="363"/>
      <c r="AZ239" s="336"/>
      <c r="BA239" s="417"/>
      <c r="BB239" s="411"/>
      <c r="BC239" s="411"/>
      <c r="BD239" s="414"/>
    </row>
    <row r="240" spans="2:64" ht="28.15" customHeight="1" thickBot="1" x14ac:dyDescent="0.25">
      <c r="B240" s="30"/>
      <c r="C240" s="355"/>
      <c r="D240" s="246"/>
      <c r="E240" s="200"/>
      <c r="F240" s="200"/>
      <c r="G240" s="199"/>
      <c r="H240" s="361"/>
      <c r="I240" s="393"/>
      <c r="J240" s="393"/>
      <c r="K240" s="393"/>
      <c r="L240" s="50" t="s">
        <v>105</v>
      </c>
      <c r="M240" s="51" t="s">
        <v>1329</v>
      </c>
      <c r="N240" s="50" t="s">
        <v>104</v>
      </c>
      <c r="O240" s="51" t="s">
        <v>457</v>
      </c>
      <c r="P240" s="50" t="s">
        <v>103</v>
      </c>
      <c r="Q240" s="51" t="s">
        <v>493</v>
      </c>
      <c r="R240" s="50" t="s">
        <v>102</v>
      </c>
      <c r="S240" s="51" t="s">
        <v>866</v>
      </c>
      <c r="T240" s="50">
        <v>20</v>
      </c>
      <c r="U240" s="51" t="s">
        <v>509</v>
      </c>
      <c r="V240" s="50" t="s">
        <v>101</v>
      </c>
      <c r="W240" s="51" t="s">
        <v>132</v>
      </c>
      <c r="X240" s="50" t="s">
        <v>100</v>
      </c>
      <c r="Y240" s="51"/>
      <c r="Z240" s="50" t="s">
        <v>99</v>
      </c>
      <c r="AA240" s="51"/>
      <c r="AB240" s="51"/>
      <c r="AC240" s="51"/>
      <c r="AD240" s="187"/>
      <c r="AE240" s="51"/>
      <c r="AF240" s="187"/>
      <c r="AG240" s="56"/>
      <c r="AH240" s="424"/>
      <c r="AI240" s="424"/>
      <c r="AJ240" s="47"/>
      <c r="AK240" s="9"/>
      <c r="AL240" s="351"/>
      <c r="AM240" s="354"/>
      <c r="AN240" s="337"/>
      <c r="AO240" s="351"/>
      <c r="AP240" s="354"/>
      <c r="AQ240" s="337"/>
      <c r="AR240" s="351"/>
      <c r="AS240" s="354"/>
      <c r="AT240" s="337"/>
      <c r="AU240" s="351"/>
      <c r="AV240" s="354"/>
      <c r="AW240" s="337"/>
      <c r="AX240" s="351"/>
      <c r="AY240" s="364"/>
      <c r="AZ240" s="337"/>
      <c r="BA240" s="418"/>
      <c r="BB240" s="412"/>
      <c r="BC240" s="412"/>
      <c r="BD240" s="415"/>
    </row>
    <row r="241" spans="2:64" ht="28.15" customHeight="1" x14ac:dyDescent="0.2">
      <c r="B241" s="30"/>
      <c r="C241" s="338">
        <v>2</v>
      </c>
      <c r="D241" s="212"/>
      <c r="E241" s="198"/>
      <c r="F241" s="198"/>
      <c r="G241" s="197"/>
      <c r="H241" s="358"/>
      <c r="I241" s="390"/>
      <c r="J241" s="390"/>
      <c r="K241" s="390"/>
      <c r="L241" s="42" t="s">
        <v>131</v>
      </c>
      <c r="M241" s="43"/>
      <c r="N241" s="42" t="s">
        <v>129</v>
      </c>
      <c r="O241" s="43"/>
      <c r="P241" s="42" t="s">
        <v>128</v>
      </c>
      <c r="Q241" s="43"/>
      <c r="R241" s="42" t="s">
        <v>127</v>
      </c>
      <c r="S241" s="43"/>
      <c r="T241" s="42" t="s">
        <v>126</v>
      </c>
      <c r="U241" s="43"/>
      <c r="V241" s="42" t="s">
        <v>125</v>
      </c>
      <c r="W241" s="43"/>
      <c r="X241" s="42" t="s">
        <v>124</v>
      </c>
      <c r="Y241" s="43"/>
      <c r="Z241" s="42" t="s">
        <v>123</v>
      </c>
      <c r="AA241" s="43"/>
      <c r="AB241" s="43"/>
      <c r="AC241" s="43"/>
      <c r="AD241" s="196"/>
      <c r="AE241" s="43"/>
      <c r="AF241" s="196"/>
      <c r="AG241" s="39"/>
      <c r="AH241" s="421"/>
      <c r="AI241" s="421"/>
      <c r="AJ241" s="38"/>
      <c r="AK241" s="9"/>
      <c r="AL241" s="349">
        <f>SUMPRODUCT(LEN($M241:$AA244)-LEN(SUBSTITUTE($M241:$AA244,"A", "")))</f>
        <v>0</v>
      </c>
      <c r="AM241" s="352">
        <f>SUMPRODUCT(LEN($AF241:$AF244)-LEN(SUBSTITUTE($AF241:$AF244,"A", "")))</f>
        <v>0</v>
      </c>
      <c r="AN241" s="335">
        <f>SUMPRODUCT(LEN($AE241:$AE244)-LEN(SUBSTITUTE($AE241:$AE244,"A", "")))</f>
        <v>0</v>
      </c>
      <c r="AO241" s="349">
        <f>SUMPRODUCT(LEN($M241:$AA244)-LEN(SUBSTITUTE($M241:$AA244,"S", "")))</f>
        <v>0</v>
      </c>
      <c r="AP241" s="352">
        <f>SUMPRODUCT(LEN($AF241:$AF244)-LEN(SUBSTITUTE($AF241:$AF244,"S", "")))</f>
        <v>0</v>
      </c>
      <c r="AQ241" s="335">
        <f>SUMPRODUCT(LEN($AE241:$AE244)-LEN(SUBSTITUTE($AE241:$AE244,"S", "")))</f>
        <v>0</v>
      </c>
      <c r="AR241" s="349">
        <f>SUMPRODUCT(LEN($M241:$AA244)-LEN(SUBSTITUTE($M241:$AA244,"F", "")))</f>
        <v>0</v>
      </c>
      <c r="AS241" s="352">
        <f>SUMPRODUCT(LEN($AF241:$AF244)-LEN(SUBSTITUTE($AF241:$AF244,"F", "")))</f>
        <v>0</v>
      </c>
      <c r="AT241" s="335">
        <f>SUMPRODUCT(LEN($AE241:$AE244)-LEN(SUBSTITUTE($AE241:$AE244,"F", "")))</f>
        <v>0</v>
      </c>
      <c r="AU241" s="349">
        <f>SUMPRODUCT(LEN($M241:$AA244)-LEN(SUBSTITUTE($M241:$AA244,"G", "")))</f>
        <v>0</v>
      </c>
      <c r="AV241" s="352">
        <f>SUMPRODUCT(LEN($AF241:$AF244)-LEN(SUBSTITUTE($AF241:$AF244,"G", "")))</f>
        <v>0</v>
      </c>
      <c r="AW241" s="335">
        <f>SUMPRODUCT(LEN($AE241:$AE244)-LEN(SUBSTITUTE($AE241:$AE244,"G", "")))</f>
        <v>0</v>
      </c>
      <c r="AX241" s="349">
        <f>SUMPRODUCT(LEN($L241:$AA244)-LEN(SUBSTITUTE($L241:$AA244,"M", "")))</f>
        <v>0</v>
      </c>
      <c r="AY241" s="362">
        <f>SUMPRODUCT(LEN($AF241:$AF244)-LEN(SUBSTITUTE($AF241:$AF244,"M", "")))</f>
        <v>0</v>
      </c>
      <c r="AZ241" s="335">
        <f>SUMPRODUCT(LEN($AE241:$AE244)-LEN(SUBSTITUTE($AE241:$AE244,"M", "")))</f>
        <v>0</v>
      </c>
      <c r="BA241" s="416">
        <f>SUMPRODUCT(LEN($AG241:$AG244)-LEN(SUBSTITUTE($AG241:$AG244,"S", "")))</f>
        <v>0</v>
      </c>
      <c r="BB241" s="410">
        <f>SUMPRODUCT(LEN($AG241:$AG244)-LEN(SUBSTITUTE($AG241:$AG244,"F", "")))</f>
        <v>0</v>
      </c>
      <c r="BC241" s="410">
        <f>SUMPRODUCT(LEN($AG241:$AG244)-LEN(SUBSTITUTE($AG241:$AG244,"G", "")))</f>
        <v>0</v>
      </c>
      <c r="BD241" s="413">
        <f>SUMPRODUCT(LEN($AG241:$AG244)-LEN(SUBSTITUTE($AG241:$AG244,"M", "")))</f>
        <v>0</v>
      </c>
    </row>
    <row r="242" spans="2:64" ht="28.15" customHeight="1" thickBot="1" x14ac:dyDescent="0.25">
      <c r="B242" s="30"/>
      <c r="C242" s="339"/>
      <c r="D242" s="221"/>
      <c r="E242" s="195"/>
      <c r="F242" s="195"/>
      <c r="G242" s="194"/>
      <c r="H242" s="359"/>
      <c r="I242" s="391"/>
      <c r="J242" s="391"/>
      <c r="K242" s="391"/>
      <c r="L242" s="33" t="s">
        <v>122</v>
      </c>
      <c r="M242" s="55"/>
      <c r="N242" s="33" t="s">
        <v>121</v>
      </c>
      <c r="O242" s="55"/>
      <c r="P242" s="33" t="s">
        <v>120</v>
      </c>
      <c r="Q242" s="55"/>
      <c r="R242" s="33" t="s">
        <v>119</v>
      </c>
      <c r="S242" s="55"/>
      <c r="T242" s="33" t="s">
        <v>118</v>
      </c>
      <c r="U242" s="55"/>
      <c r="V242" s="33" t="s">
        <v>117</v>
      </c>
      <c r="W242" s="55"/>
      <c r="X242" s="33" t="s">
        <v>116</v>
      </c>
      <c r="Y242" s="55"/>
      <c r="Z242" s="33" t="s">
        <v>115</v>
      </c>
      <c r="AA242" s="55"/>
      <c r="AB242" s="55"/>
      <c r="AC242" s="55"/>
      <c r="AD242" s="193"/>
      <c r="AE242" s="55"/>
      <c r="AF242" s="193"/>
      <c r="AG242" s="22"/>
      <c r="AH242" s="422"/>
      <c r="AI242" s="422"/>
      <c r="AJ242" s="21"/>
      <c r="AK242" s="9"/>
      <c r="AL242" s="350"/>
      <c r="AM242" s="353"/>
      <c r="AN242" s="336"/>
      <c r="AO242" s="350"/>
      <c r="AP242" s="353"/>
      <c r="AQ242" s="336"/>
      <c r="AR242" s="350"/>
      <c r="AS242" s="353"/>
      <c r="AT242" s="336"/>
      <c r="AU242" s="350"/>
      <c r="AV242" s="353"/>
      <c r="AW242" s="336"/>
      <c r="AX242" s="350"/>
      <c r="AY242" s="363"/>
      <c r="AZ242" s="336"/>
      <c r="BA242" s="417"/>
      <c r="BB242" s="411"/>
      <c r="BC242" s="411"/>
      <c r="BD242" s="414"/>
    </row>
    <row r="243" spans="2:64" ht="28.15" customHeight="1" x14ac:dyDescent="0.2">
      <c r="B243" s="30"/>
      <c r="C243" s="340"/>
      <c r="D243" s="218"/>
      <c r="E243" s="192"/>
      <c r="F243" s="192"/>
      <c r="G243" s="191"/>
      <c r="H243" s="360"/>
      <c r="I243" s="392"/>
      <c r="J243" s="392"/>
      <c r="K243" s="392"/>
      <c r="L243" s="25" t="s">
        <v>114</v>
      </c>
      <c r="M243" s="114"/>
      <c r="N243" s="25" t="s">
        <v>112</v>
      </c>
      <c r="O243" s="114"/>
      <c r="P243" s="25" t="s">
        <v>111</v>
      </c>
      <c r="Q243" s="114"/>
      <c r="R243" s="25" t="s">
        <v>110</v>
      </c>
      <c r="S243" s="114"/>
      <c r="T243" s="25" t="s">
        <v>109</v>
      </c>
      <c r="U243" s="114"/>
      <c r="V243" s="25" t="s">
        <v>108</v>
      </c>
      <c r="W243" s="114"/>
      <c r="X243" s="25" t="s">
        <v>107</v>
      </c>
      <c r="Y243" s="114"/>
      <c r="Z243" s="25" t="s">
        <v>106</v>
      </c>
      <c r="AA243" s="114"/>
      <c r="AB243" s="114"/>
      <c r="AC243" s="114"/>
      <c r="AD243" s="190"/>
      <c r="AE243" s="114"/>
      <c r="AF243" s="190"/>
      <c r="AG243" s="22"/>
      <c r="AH243" s="422"/>
      <c r="AI243" s="422"/>
      <c r="AJ243" s="21"/>
      <c r="AK243" s="9"/>
      <c r="AL243" s="350"/>
      <c r="AM243" s="353"/>
      <c r="AN243" s="336"/>
      <c r="AO243" s="350"/>
      <c r="AP243" s="353"/>
      <c r="AQ243" s="336"/>
      <c r="AR243" s="350"/>
      <c r="AS243" s="353"/>
      <c r="AT243" s="336"/>
      <c r="AU243" s="350"/>
      <c r="AV243" s="353"/>
      <c r="AW243" s="336"/>
      <c r="AX243" s="350"/>
      <c r="AY243" s="363"/>
      <c r="AZ243" s="336"/>
      <c r="BA243" s="417"/>
      <c r="BB243" s="411"/>
      <c r="BC243" s="411"/>
      <c r="BD243" s="414"/>
    </row>
    <row r="244" spans="2:64" ht="28.15" customHeight="1" thickBot="1" x14ac:dyDescent="0.25">
      <c r="B244" s="30"/>
      <c r="C244" s="355"/>
      <c r="D244" s="246"/>
      <c r="E244" s="200"/>
      <c r="F244" s="200"/>
      <c r="G244" s="199"/>
      <c r="H244" s="361"/>
      <c r="I244" s="393"/>
      <c r="J244" s="393"/>
      <c r="K244" s="393"/>
      <c r="L244" s="50" t="s">
        <v>105</v>
      </c>
      <c r="M244" s="51"/>
      <c r="N244" s="50" t="s">
        <v>104</v>
      </c>
      <c r="O244" s="51"/>
      <c r="P244" s="50" t="s">
        <v>103</v>
      </c>
      <c r="Q244" s="51"/>
      <c r="R244" s="50" t="s">
        <v>102</v>
      </c>
      <c r="S244" s="51"/>
      <c r="T244" s="50">
        <v>20</v>
      </c>
      <c r="U244" s="51"/>
      <c r="V244" s="50" t="s">
        <v>101</v>
      </c>
      <c r="W244" s="51"/>
      <c r="X244" s="50" t="s">
        <v>100</v>
      </c>
      <c r="Y244" s="51"/>
      <c r="Z244" s="50" t="s">
        <v>99</v>
      </c>
      <c r="AA244" s="51"/>
      <c r="AB244" s="51"/>
      <c r="AC244" s="51"/>
      <c r="AD244" s="187"/>
      <c r="AE244" s="51"/>
      <c r="AF244" s="187"/>
      <c r="AG244" s="48"/>
      <c r="AH244" s="424"/>
      <c r="AI244" s="424"/>
      <c r="AJ244" s="47"/>
      <c r="AK244" s="9"/>
      <c r="AL244" s="351"/>
      <c r="AM244" s="354"/>
      <c r="AN244" s="337"/>
      <c r="AO244" s="351"/>
      <c r="AP244" s="354"/>
      <c r="AQ244" s="337"/>
      <c r="AR244" s="351"/>
      <c r="AS244" s="354"/>
      <c r="AT244" s="337"/>
      <c r="AU244" s="351"/>
      <c r="AV244" s="354"/>
      <c r="AW244" s="337"/>
      <c r="AX244" s="351"/>
      <c r="AY244" s="364"/>
      <c r="AZ244" s="337"/>
      <c r="BA244" s="418"/>
      <c r="BB244" s="412"/>
      <c r="BC244" s="412"/>
      <c r="BD244" s="415"/>
    </row>
    <row r="245" spans="2:64" ht="28.15" customHeight="1" x14ac:dyDescent="0.2">
      <c r="B245" s="30"/>
      <c r="C245" s="338">
        <v>3</v>
      </c>
      <c r="D245" s="212"/>
      <c r="E245" s="198"/>
      <c r="F245" s="198"/>
      <c r="G245" s="197"/>
      <c r="H245" s="358"/>
      <c r="I245" s="390"/>
      <c r="J245" s="390"/>
      <c r="K245" s="390"/>
      <c r="L245" s="42" t="s">
        <v>131</v>
      </c>
      <c r="M245" s="43"/>
      <c r="N245" s="42" t="s">
        <v>129</v>
      </c>
      <c r="O245" s="43"/>
      <c r="P245" s="42" t="s">
        <v>128</v>
      </c>
      <c r="Q245" s="43"/>
      <c r="R245" s="42" t="s">
        <v>127</v>
      </c>
      <c r="S245" s="43"/>
      <c r="T245" s="42" t="s">
        <v>126</v>
      </c>
      <c r="U245" s="43"/>
      <c r="V245" s="42" t="s">
        <v>125</v>
      </c>
      <c r="W245" s="43"/>
      <c r="X245" s="42" t="s">
        <v>124</v>
      </c>
      <c r="Y245" s="43"/>
      <c r="Z245" s="42" t="s">
        <v>123</v>
      </c>
      <c r="AA245" s="43"/>
      <c r="AB245" s="43"/>
      <c r="AC245" s="43"/>
      <c r="AD245" s="196"/>
      <c r="AE245" s="43"/>
      <c r="AF245" s="196"/>
      <c r="AG245" s="39"/>
      <c r="AH245" s="421"/>
      <c r="AI245" s="421"/>
      <c r="AJ245" s="38"/>
      <c r="AK245" s="9"/>
      <c r="AL245" s="349">
        <f>SUMPRODUCT(LEN($M245:$AA248)-LEN(SUBSTITUTE($M245:$AA248,"A", "")))</f>
        <v>0</v>
      </c>
      <c r="AM245" s="352">
        <f>SUMPRODUCT(LEN($AF245:$AF248)-LEN(SUBSTITUTE($AF245:$AF248,"A", "")))</f>
        <v>0</v>
      </c>
      <c r="AN245" s="335">
        <f>SUMPRODUCT(LEN($AE245:$AE248)-LEN(SUBSTITUTE($AE245:$AE248,"A", "")))</f>
        <v>0</v>
      </c>
      <c r="AO245" s="349">
        <f>SUMPRODUCT(LEN($M245:$AA248)-LEN(SUBSTITUTE($M245:$AA248,"S", "")))</f>
        <v>0</v>
      </c>
      <c r="AP245" s="352">
        <f>SUMPRODUCT(LEN($AF245:$AF248)-LEN(SUBSTITUTE($AF245:$AF248,"S", "")))</f>
        <v>0</v>
      </c>
      <c r="AQ245" s="335">
        <f>SUMPRODUCT(LEN($AE245:$AE248)-LEN(SUBSTITUTE($AE245:$AE248,"S", "")))</f>
        <v>0</v>
      </c>
      <c r="AR245" s="349">
        <f>SUMPRODUCT(LEN($M245:$AA248)-LEN(SUBSTITUTE($M245:$AA248,"F", "")))</f>
        <v>0</v>
      </c>
      <c r="AS245" s="352">
        <f>SUMPRODUCT(LEN($AF245:$AF248)-LEN(SUBSTITUTE($AF245:$AF248,"F", "")))</f>
        <v>0</v>
      </c>
      <c r="AT245" s="335">
        <f>SUMPRODUCT(LEN($AE245:$AE248)-LEN(SUBSTITUTE($AE245:$AE248,"F", "")))</f>
        <v>0</v>
      </c>
      <c r="AU245" s="349">
        <f>SUMPRODUCT(LEN($M245:$AA248)-LEN(SUBSTITUTE($M245:$AA248,"G", "")))</f>
        <v>0</v>
      </c>
      <c r="AV245" s="352">
        <f>SUMPRODUCT(LEN($AF245:$AF248)-LEN(SUBSTITUTE($AF245:$AF248,"G", "")))</f>
        <v>0</v>
      </c>
      <c r="AW245" s="335">
        <f>SUMPRODUCT(LEN($AE245:$AE248)-LEN(SUBSTITUTE($AE245:$AE248,"G", "")))</f>
        <v>0</v>
      </c>
      <c r="AX245" s="349">
        <f>SUMPRODUCT(LEN($L245:$AA248)-LEN(SUBSTITUTE($L245:$AA248,"M", "")))</f>
        <v>0</v>
      </c>
      <c r="AY245" s="362">
        <f>SUMPRODUCT(LEN($AF245:$AF248)-LEN(SUBSTITUTE($AF245:$AF248,"M", "")))</f>
        <v>0</v>
      </c>
      <c r="AZ245" s="335">
        <f>SUMPRODUCT(LEN($AE245:$AE248)-LEN(SUBSTITUTE($AE245:$AE248,"M", "")))</f>
        <v>0</v>
      </c>
      <c r="BA245" s="416">
        <f>SUMPRODUCT(LEN($AG245:$AG248)-LEN(SUBSTITUTE($AG245:$AG248,"S", "")))</f>
        <v>0</v>
      </c>
      <c r="BB245" s="410">
        <f>SUMPRODUCT(LEN($AG245:$AG248)-LEN(SUBSTITUTE($AG245:$AG248,"F", "")))</f>
        <v>0</v>
      </c>
      <c r="BC245" s="410">
        <f>SUMPRODUCT(LEN($AG245:$AG248)-LEN(SUBSTITUTE($AG245:$AG248,"G", "")))</f>
        <v>0</v>
      </c>
      <c r="BD245" s="413">
        <f>SUMPRODUCT(LEN($AG245:$AG248)-LEN(SUBSTITUTE($AG245:$AG248,"M", "")))</f>
        <v>0</v>
      </c>
    </row>
    <row r="246" spans="2:64" ht="28.15" customHeight="1" thickBot="1" x14ac:dyDescent="0.25">
      <c r="B246" s="30"/>
      <c r="C246" s="339"/>
      <c r="D246" s="221"/>
      <c r="E246" s="195"/>
      <c r="F246" s="195"/>
      <c r="G246" s="194"/>
      <c r="H246" s="359"/>
      <c r="I246" s="391"/>
      <c r="J246" s="391"/>
      <c r="K246" s="391"/>
      <c r="L246" s="33" t="s">
        <v>122</v>
      </c>
      <c r="M246" s="55"/>
      <c r="N246" s="33" t="s">
        <v>121</v>
      </c>
      <c r="O246" s="55"/>
      <c r="P246" s="33" t="s">
        <v>120</v>
      </c>
      <c r="Q246" s="55"/>
      <c r="R246" s="33" t="s">
        <v>119</v>
      </c>
      <c r="S246" s="55"/>
      <c r="T246" s="33" t="s">
        <v>118</v>
      </c>
      <c r="U246" s="55"/>
      <c r="V246" s="33" t="s">
        <v>117</v>
      </c>
      <c r="W246" s="55"/>
      <c r="X246" s="33" t="s">
        <v>116</v>
      </c>
      <c r="Y246" s="55"/>
      <c r="Z246" s="33" t="s">
        <v>115</v>
      </c>
      <c r="AA246" s="55"/>
      <c r="AB246" s="55"/>
      <c r="AC246" s="55"/>
      <c r="AD246" s="193"/>
      <c r="AE246" s="55"/>
      <c r="AF246" s="193"/>
      <c r="AG246" s="22"/>
      <c r="AH246" s="422"/>
      <c r="AI246" s="422"/>
      <c r="AJ246" s="21"/>
      <c r="AK246" s="9"/>
      <c r="AL246" s="350"/>
      <c r="AM246" s="353"/>
      <c r="AN246" s="336"/>
      <c r="AO246" s="350"/>
      <c r="AP246" s="353"/>
      <c r="AQ246" s="336"/>
      <c r="AR246" s="350"/>
      <c r="AS246" s="353"/>
      <c r="AT246" s="336"/>
      <c r="AU246" s="350"/>
      <c r="AV246" s="353"/>
      <c r="AW246" s="336"/>
      <c r="AX246" s="350"/>
      <c r="AY246" s="363"/>
      <c r="AZ246" s="336"/>
      <c r="BA246" s="417"/>
      <c r="BB246" s="411"/>
      <c r="BC246" s="411"/>
      <c r="BD246" s="414"/>
    </row>
    <row r="247" spans="2:64" ht="28.15" customHeight="1" x14ac:dyDescent="0.2">
      <c r="B247" s="30"/>
      <c r="C247" s="340"/>
      <c r="D247" s="218"/>
      <c r="E247" s="192"/>
      <c r="F247" s="192"/>
      <c r="G247" s="191"/>
      <c r="H247" s="360"/>
      <c r="I247" s="392"/>
      <c r="J247" s="392"/>
      <c r="K247" s="392"/>
      <c r="L247" s="25" t="s">
        <v>114</v>
      </c>
      <c r="M247" s="114"/>
      <c r="N247" s="25" t="s">
        <v>112</v>
      </c>
      <c r="O247" s="114"/>
      <c r="P247" s="25" t="s">
        <v>111</v>
      </c>
      <c r="Q247" s="114"/>
      <c r="R247" s="25" t="s">
        <v>110</v>
      </c>
      <c r="S247" s="114"/>
      <c r="T247" s="25" t="s">
        <v>109</v>
      </c>
      <c r="U247" s="114"/>
      <c r="V247" s="25" t="s">
        <v>108</v>
      </c>
      <c r="W247" s="114"/>
      <c r="X247" s="25" t="s">
        <v>107</v>
      </c>
      <c r="Y247" s="114"/>
      <c r="Z247" s="25" t="s">
        <v>106</v>
      </c>
      <c r="AA247" s="114"/>
      <c r="AB247" s="114"/>
      <c r="AC247" s="114"/>
      <c r="AD247" s="190"/>
      <c r="AE247" s="114"/>
      <c r="AF247" s="190"/>
      <c r="AG247" s="22"/>
      <c r="AH247" s="422"/>
      <c r="AI247" s="422"/>
      <c r="AJ247" s="21"/>
      <c r="AK247" s="9"/>
      <c r="AL247" s="350"/>
      <c r="AM247" s="353"/>
      <c r="AN247" s="336"/>
      <c r="AO247" s="350"/>
      <c r="AP247" s="353"/>
      <c r="AQ247" s="336"/>
      <c r="AR247" s="350"/>
      <c r="AS247" s="353"/>
      <c r="AT247" s="336"/>
      <c r="AU247" s="350"/>
      <c r="AV247" s="353"/>
      <c r="AW247" s="336"/>
      <c r="AX247" s="350"/>
      <c r="AY247" s="363"/>
      <c r="AZ247" s="336"/>
      <c r="BA247" s="417"/>
      <c r="BB247" s="411"/>
      <c r="BC247" s="411"/>
      <c r="BD247" s="414"/>
    </row>
    <row r="248" spans="2:64" ht="28.15" customHeight="1" thickBot="1" x14ac:dyDescent="0.25">
      <c r="B248" s="20"/>
      <c r="C248" s="341"/>
      <c r="D248" s="215"/>
      <c r="E248" s="189"/>
      <c r="F248" s="189"/>
      <c r="G248" s="188"/>
      <c r="H248" s="361"/>
      <c r="I248" s="394"/>
      <c r="J248" s="394"/>
      <c r="K248" s="394"/>
      <c r="L248" s="15" t="s">
        <v>105</v>
      </c>
      <c r="M248" s="16"/>
      <c r="N248" s="15" t="s">
        <v>104</v>
      </c>
      <c r="O248" s="16"/>
      <c r="P248" s="15" t="s">
        <v>103</v>
      </c>
      <c r="Q248" s="16"/>
      <c r="R248" s="15" t="s">
        <v>102</v>
      </c>
      <c r="S248" s="16"/>
      <c r="T248" s="15">
        <v>20</v>
      </c>
      <c r="U248" s="16"/>
      <c r="V248" s="15" t="s">
        <v>101</v>
      </c>
      <c r="W248" s="16"/>
      <c r="X248" s="15" t="s">
        <v>100</v>
      </c>
      <c r="Y248" s="16"/>
      <c r="Z248" s="15" t="s">
        <v>99</v>
      </c>
      <c r="AA248" s="16"/>
      <c r="AB248" s="114"/>
      <c r="AC248" s="114"/>
      <c r="AD248" s="187"/>
      <c r="AE248" s="16"/>
      <c r="AF248" s="186"/>
      <c r="AG248" s="11"/>
      <c r="AH248" s="423"/>
      <c r="AI248" s="423"/>
      <c r="AJ248" s="10"/>
      <c r="AK248" s="9"/>
      <c r="AL248" s="351"/>
      <c r="AM248" s="354"/>
      <c r="AN248" s="337"/>
      <c r="AO248" s="351"/>
      <c r="AP248" s="354"/>
      <c r="AQ248" s="337"/>
      <c r="AR248" s="351"/>
      <c r="AS248" s="354"/>
      <c r="AT248" s="337"/>
      <c r="AU248" s="351"/>
      <c r="AV248" s="354"/>
      <c r="AW248" s="337"/>
      <c r="AX248" s="351"/>
      <c r="AY248" s="364"/>
      <c r="AZ248" s="337"/>
      <c r="BA248" s="418"/>
      <c r="BB248" s="412"/>
      <c r="BC248" s="412"/>
      <c r="BD248" s="415"/>
    </row>
    <row r="249" spans="2:64" ht="85.9" customHeight="1" thickTop="1" thickBot="1" x14ac:dyDescent="0.35">
      <c r="B249" s="113" t="s">
        <v>173</v>
      </c>
      <c r="C249" s="103" t="s">
        <v>172</v>
      </c>
      <c r="D249" s="108" t="s">
        <v>171</v>
      </c>
      <c r="E249" s="211" t="s">
        <v>170</v>
      </c>
      <c r="F249" s="210"/>
      <c r="G249" s="209"/>
      <c r="H249" s="109" t="s">
        <v>169</v>
      </c>
      <c r="I249" s="108" t="s">
        <v>96</v>
      </c>
      <c r="J249" s="108" t="s">
        <v>168</v>
      </c>
      <c r="K249" s="108" t="s">
        <v>97</v>
      </c>
      <c r="L249" s="365" t="s">
        <v>167</v>
      </c>
      <c r="M249" s="366"/>
      <c r="N249" s="365" t="s">
        <v>166</v>
      </c>
      <c r="O249" s="366"/>
      <c r="P249" s="365" t="s">
        <v>166</v>
      </c>
      <c r="Q249" s="367"/>
      <c r="R249" s="365" t="s">
        <v>166</v>
      </c>
      <c r="S249" s="367"/>
      <c r="T249" s="365" t="s">
        <v>166</v>
      </c>
      <c r="U249" s="367"/>
      <c r="V249" s="365" t="s">
        <v>166</v>
      </c>
      <c r="W249" s="367"/>
      <c r="X249" s="365" t="s">
        <v>166</v>
      </c>
      <c r="Y249" s="367"/>
      <c r="Z249" s="365" t="s">
        <v>166</v>
      </c>
      <c r="AA249" s="367"/>
      <c r="AB249" s="311"/>
      <c r="AC249" s="311"/>
      <c r="AD249" s="368" t="s">
        <v>165</v>
      </c>
      <c r="AE249" s="367"/>
      <c r="AF249" s="109" t="s">
        <v>164</v>
      </c>
      <c r="AG249" s="109" t="s">
        <v>163</v>
      </c>
      <c r="AH249" s="108" t="s">
        <v>162</v>
      </c>
      <c r="AI249" s="108" t="s">
        <v>161</v>
      </c>
      <c r="AJ249" s="107" t="s">
        <v>160</v>
      </c>
      <c r="AK249" s="106"/>
      <c r="AL249" s="104" t="s">
        <v>159</v>
      </c>
      <c r="AM249" s="103" t="s">
        <v>158</v>
      </c>
      <c r="AN249" s="102" t="s">
        <v>157</v>
      </c>
      <c r="AO249" s="104" t="s">
        <v>156</v>
      </c>
      <c r="AP249" s="103" t="s">
        <v>155</v>
      </c>
      <c r="AQ249" s="102" t="s">
        <v>154</v>
      </c>
      <c r="AR249" s="104" t="s">
        <v>153</v>
      </c>
      <c r="AS249" s="103" t="s">
        <v>152</v>
      </c>
      <c r="AT249" s="105" t="s">
        <v>151</v>
      </c>
      <c r="AU249" s="104" t="s">
        <v>150</v>
      </c>
      <c r="AV249" s="103" t="s">
        <v>149</v>
      </c>
      <c r="AW249" s="102" t="s">
        <v>148</v>
      </c>
      <c r="AX249" s="104" t="s">
        <v>147</v>
      </c>
      <c r="AY249" s="103" t="s">
        <v>146</v>
      </c>
      <c r="AZ249" s="102" t="s">
        <v>145</v>
      </c>
      <c r="BA249" s="101" t="s">
        <v>144</v>
      </c>
      <c r="BB249" s="100" t="s">
        <v>143</v>
      </c>
      <c r="BC249" s="100" t="s">
        <v>142</v>
      </c>
      <c r="BD249" s="99" t="s">
        <v>141</v>
      </c>
    </row>
    <row r="250" spans="2:64" ht="48" thickBot="1" x14ac:dyDescent="0.3">
      <c r="B250" s="98" t="s">
        <v>229</v>
      </c>
      <c r="C250" s="97"/>
      <c r="D250" s="208">
        <v>257</v>
      </c>
      <c r="E250" s="425">
        <v>6030.96</v>
      </c>
      <c r="F250" s="426"/>
      <c r="G250" s="427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207"/>
      <c r="AB250" s="310"/>
      <c r="AC250" s="310"/>
      <c r="AD250" s="90" t="s">
        <v>138</v>
      </c>
      <c r="AE250" s="88"/>
      <c r="AF250" s="88"/>
      <c r="AG250" s="88"/>
      <c r="AH250" s="87"/>
      <c r="AI250" s="87"/>
      <c r="AJ250" s="203"/>
      <c r="AK250" s="86" t="s">
        <v>137</v>
      </c>
      <c r="AL250" s="85">
        <f t="shared" ref="AL250:BD250" si="32">SUM(AL252:AL263)</f>
        <v>49</v>
      </c>
      <c r="AM250" s="84">
        <f t="shared" si="32"/>
        <v>0</v>
      </c>
      <c r="AN250" s="83">
        <f t="shared" si="32"/>
        <v>0</v>
      </c>
      <c r="AO250" s="85">
        <f t="shared" si="32"/>
        <v>3</v>
      </c>
      <c r="AP250" s="84">
        <f t="shared" si="32"/>
        <v>0</v>
      </c>
      <c r="AQ250" s="83">
        <f t="shared" si="32"/>
        <v>0</v>
      </c>
      <c r="AR250" s="85">
        <f t="shared" si="32"/>
        <v>0</v>
      </c>
      <c r="AS250" s="84">
        <f t="shared" si="32"/>
        <v>0</v>
      </c>
      <c r="AT250" s="83">
        <f t="shared" si="32"/>
        <v>0</v>
      </c>
      <c r="AU250" s="85">
        <f t="shared" si="32"/>
        <v>14</v>
      </c>
      <c r="AV250" s="84">
        <f t="shared" si="32"/>
        <v>0</v>
      </c>
      <c r="AW250" s="83">
        <f t="shared" si="32"/>
        <v>0</v>
      </c>
      <c r="AX250" s="85">
        <f t="shared" si="32"/>
        <v>8</v>
      </c>
      <c r="AY250" s="84">
        <f t="shared" si="32"/>
        <v>0</v>
      </c>
      <c r="AZ250" s="83">
        <f t="shared" si="32"/>
        <v>0</v>
      </c>
      <c r="BA250" s="82">
        <f t="shared" si="32"/>
        <v>0</v>
      </c>
      <c r="BB250" s="81">
        <f t="shared" si="32"/>
        <v>0</v>
      </c>
      <c r="BC250" s="81">
        <f t="shared" si="32"/>
        <v>1</v>
      </c>
      <c r="BD250" s="80">
        <f t="shared" si="32"/>
        <v>1</v>
      </c>
      <c r="BE250" s="79" t="s">
        <v>136</v>
      </c>
      <c r="BH250" s="5">
        <f>SUM(AL250:AN250)/$BG$5</f>
        <v>49</v>
      </c>
      <c r="BI250" s="5">
        <f>SUM(AO250:AQ250,BA250)/$BG$5</f>
        <v>3</v>
      </c>
      <c r="BJ250" s="5">
        <f>SUM(AR250:AT250,BB250)/$BG$5</f>
        <v>0</v>
      </c>
      <c r="BK250" s="5">
        <f>SUM(AU250:AW250,BC250)/$BG$5</f>
        <v>15</v>
      </c>
      <c r="BL250" s="5">
        <f>SUM(AX250:AZ250,BD250)/$BG$5</f>
        <v>9</v>
      </c>
    </row>
    <row r="251" spans="2:64" ht="37.5" thickBot="1" x14ac:dyDescent="0.3">
      <c r="B251" s="78"/>
      <c r="C251" s="77"/>
      <c r="D251" s="206"/>
      <c r="E251" s="205"/>
      <c r="F251" s="205"/>
      <c r="G251" s="204"/>
      <c r="H251" s="73"/>
      <c r="I251" s="70"/>
      <c r="J251" s="70"/>
      <c r="K251" s="72"/>
      <c r="L251" s="70"/>
      <c r="M251" s="69"/>
      <c r="N251" s="70"/>
      <c r="O251" s="69"/>
      <c r="P251" s="70"/>
      <c r="Q251" s="69"/>
      <c r="R251" s="70"/>
      <c r="S251" s="69"/>
      <c r="T251" s="70"/>
      <c r="U251" s="69"/>
      <c r="V251" s="70"/>
      <c r="W251" s="69"/>
      <c r="X251" s="70"/>
      <c r="Y251" s="69"/>
      <c r="Z251" s="70"/>
      <c r="AA251" s="69"/>
      <c r="AB251" s="69"/>
      <c r="AC251" s="69"/>
      <c r="AD251" s="71"/>
      <c r="AE251" s="69"/>
      <c r="AF251" s="69"/>
      <c r="AG251" s="69"/>
      <c r="AH251" s="68"/>
      <c r="AI251" s="68"/>
      <c r="AJ251" s="203"/>
      <c r="AK251" s="66" t="s">
        <v>135</v>
      </c>
      <c r="AL251" s="65">
        <f t="shared" ref="AL251:BD251" si="33">AL250/3</f>
        <v>16.333333333333332</v>
      </c>
      <c r="AM251" s="64">
        <f t="shared" si="33"/>
        <v>0</v>
      </c>
      <c r="AN251" s="63">
        <f t="shared" si="33"/>
        <v>0</v>
      </c>
      <c r="AO251" s="65">
        <f t="shared" si="33"/>
        <v>1</v>
      </c>
      <c r="AP251" s="64">
        <f t="shared" si="33"/>
        <v>0</v>
      </c>
      <c r="AQ251" s="63">
        <f t="shared" si="33"/>
        <v>0</v>
      </c>
      <c r="AR251" s="65">
        <f t="shared" si="33"/>
        <v>0</v>
      </c>
      <c r="AS251" s="64">
        <f t="shared" si="33"/>
        <v>0</v>
      </c>
      <c r="AT251" s="63">
        <f t="shared" si="33"/>
        <v>0</v>
      </c>
      <c r="AU251" s="65">
        <f t="shared" si="33"/>
        <v>4.666666666666667</v>
      </c>
      <c r="AV251" s="64">
        <f t="shared" si="33"/>
        <v>0</v>
      </c>
      <c r="AW251" s="63">
        <f t="shared" si="33"/>
        <v>0</v>
      </c>
      <c r="AX251" s="65">
        <f t="shared" si="33"/>
        <v>2.6666666666666665</v>
      </c>
      <c r="AY251" s="64">
        <f t="shared" si="33"/>
        <v>0</v>
      </c>
      <c r="AZ251" s="63">
        <f t="shared" si="33"/>
        <v>0</v>
      </c>
      <c r="BA251" s="62">
        <f t="shared" si="33"/>
        <v>0</v>
      </c>
      <c r="BB251" s="61">
        <f t="shared" si="33"/>
        <v>0</v>
      </c>
      <c r="BC251" s="61">
        <f t="shared" si="33"/>
        <v>0.33333333333333331</v>
      </c>
      <c r="BD251" s="60">
        <f t="shared" si="33"/>
        <v>0.33333333333333331</v>
      </c>
      <c r="BE251" s="59" t="s">
        <v>134</v>
      </c>
    </row>
    <row r="252" spans="2:64" ht="28.15" customHeight="1" x14ac:dyDescent="0.2">
      <c r="B252" s="30"/>
      <c r="C252" s="338">
        <v>1</v>
      </c>
      <c r="D252" s="239" t="s">
        <v>1742</v>
      </c>
      <c r="E252" s="198"/>
      <c r="F252" s="198"/>
      <c r="G252" s="197"/>
      <c r="H252" s="358" t="s">
        <v>133</v>
      </c>
      <c r="I252" s="390">
        <v>148</v>
      </c>
      <c r="J252" s="390">
        <v>35</v>
      </c>
      <c r="K252" s="390">
        <v>7</v>
      </c>
      <c r="L252" s="42" t="s">
        <v>131</v>
      </c>
      <c r="M252" s="43" t="s">
        <v>1442</v>
      </c>
      <c r="N252" s="42" t="s">
        <v>129</v>
      </c>
      <c r="O252" s="43" t="s">
        <v>357</v>
      </c>
      <c r="P252" s="42" t="s">
        <v>128</v>
      </c>
      <c r="Q252" s="43" t="s">
        <v>1442</v>
      </c>
      <c r="R252" s="42" t="s">
        <v>127</v>
      </c>
      <c r="S252" s="43" t="s">
        <v>469</v>
      </c>
      <c r="T252" s="42" t="s">
        <v>126</v>
      </c>
      <c r="U252" s="43" t="s">
        <v>357</v>
      </c>
      <c r="V252" s="42" t="s">
        <v>125</v>
      </c>
      <c r="W252" s="43" t="s">
        <v>479</v>
      </c>
      <c r="X252" s="42" t="s">
        <v>124</v>
      </c>
      <c r="Y252" s="43" t="s">
        <v>467</v>
      </c>
      <c r="Z252" s="42" t="s">
        <v>123</v>
      </c>
      <c r="AA252" s="43"/>
      <c r="AB252" s="43"/>
      <c r="AC252" s="43"/>
      <c r="AD252" s="196"/>
      <c r="AE252" s="43"/>
      <c r="AF252" s="196"/>
      <c r="AG252" s="58" t="s">
        <v>1270</v>
      </c>
      <c r="AH252" s="421"/>
      <c r="AI252" s="421"/>
      <c r="AJ252" s="38"/>
      <c r="AK252" s="9"/>
      <c r="AL252" s="349">
        <f>SUMPRODUCT(LEN($M252:$AA255)-LEN(SUBSTITUTE($M252:$AA255,"A", "")))</f>
        <v>49</v>
      </c>
      <c r="AM252" s="352">
        <f>SUMPRODUCT(LEN($AF252:$AF255)-LEN(SUBSTITUTE($AF252:$AF255,"A", "")))</f>
        <v>0</v>
      </c>
      <c r="AN252" s="335">
        <f>SUMPRODUCT(LEN($AE252:$AE255)-LEN(SUBSTITUTE($AE252:$AE255,"A", "")))</f>
        <v>0</v>
      </c>
      <c r="AO252" s="349">
        <f>SUMPRODUCT(LEN($M252:$AA255)-LEN(SUBSTITUTE($M252:$AA255,"S", "")))</f>
        <v>3</v>
      </c>
      <c r="AP252" s="352">
        <f>SUMPRODUCT(LEN($AF252:$AF255)-LEN(SUBSTITUTE($AF252:$AF255,"S", "")))</f>
        <v>0</v>
      </c>
      <c r="AQ252" s="335">
        <f>SUMPRODUCT(LEN($AE252:$AE255)-LEN(SUBSTITUTE($AE252:$AE255,"S", "")))</f>
        <v>0</v>
      </c>
      <c r="AR252" s="349">
        <f>SUMPRODUCT(LEN($M252:$AA255)-LEN(SUBSTITUTE($M252:$AA255,"F", "")))</f>
        <v>0</v>
      </c>
      <c r="AS252" s="352">
        <f>SUMPRODUCT(LEN($AF252:$AF255)-LEN(SUBSTITUTE($AF252:$AF255,"F", "")))</f>
        <v>0</v>
      </c>
      <c r="AT252" s="335">
        <f>SUMPRODUCT(LEN($AE252:$AE255)-LEN(SUBSTITUTE($AE252:$AE255,"F", "")))</f>
        <v>0</v>
      </c>
      <c r="AU252" s="349">
        <f>SUMPRODUCT(LEN($M252:$AA255)-LEN(SUBSTITUTE($M252:$AA255,"G", "")))</f>
        <v>14</v>
      </c>
      <c r="AV252" s="352">
        <f>SUMPRODUCT(LEN($AF252:$AF255)-LEN(SUBSTITUTE($AF252:$AF255,"G", "")))</f>
        <v>0</v>
      </c>
      <c r="AW252" s="335">
        <f>SUMPRODUCT(LEN($AE252:$AE255)-LEN(SUBSTITUTE($AE252:$AE255,"G", "")))</f>
        <v>0</v>
      </c>
      <c r="AX252" s="349">
        <f>SUMPRODUCT(LEN($L252:$AA255)-LEN(SUBSTITUTE($L252:$AA255,"M", "")))</f>
        <v>8</v>
      </c>
      <c r="AY252" s="362">
        <f>SUMPRODUCT(LEN($AF252:$AF255)-LEN(SUBSTITUTE($AF252:$AF255,"M", "")))</f>
        <v>0</v>
      </c>
      <c r="AZ252" s="374">
        <f>SUMPRODUCT(LEN($AE252:$AE255)-LEN(SUBSTITUTE($AE252:$AE255,"M", "")))</f>
        <v>0</v>
      </c>
      <c r="BA252" s="416">
        <f>SUMPRODUCT(LEN($AG252:$AG255)-LEN(SUBSTITUTE($AG252:$AG255,"S", "")))</f>
        <v>0</v>
      </c>
      <c r="BB252" s="410">
        <f>SUMPRODUCT(LEN($AG252:$AG255)-LEN(SUBSTITUTE($AG252:$AG255,"F", "")))</f>
        <v>0</v>
      </c>
      <c r="BC252" s="410">
        <f>SUMPRODUCT(LEN($AG252:$AG255)-LEN(SUBSTITUTE($AG252:$AG255,"G", "")))</f>
        <v>1</v>
      </c>
      <c r="BD252" s="413">
        <f>SUMPRODUCT(LEN($AG252:$AG255)-LEN(SUBSTITUTE($AG252:$AG255,"M", "")))</f>
        <v>1</v>
      </c>
    </row>
    <row r="253" spans="2:64" ht="28.15" customHeight="1" thickBot="1" x14ac:dyDescent="0.25">
      <c r="B253" s="30"/>
      <c r="C253" s="339"/>
      <c r="D253" s="221"/>
      <c r="E253" s="195"/>
      <c r="F253" s="195"/>
      <c r="G253" s="194"/>
      <c r="H253" s="359"/>
      <c r="I253" s="391"/>
      <c r="J253" s="391"/>
      <c r="K253" s="391"/>
      <c r="L253" s="33" t="s">
        <v>122</v>
      </c>
      <c r="M253" s="55" t="s">
        <v>1288</v>
      </c>
      <c r="N253" s="33" t="s">
        <v>121</v>
      </c>
      <c r="O253" s="55" t="s">
        <v>458</v>
      </c>
      <c r="P253" s="33" t="s">
        <v>120</v>
      </c>
      <c r="Q253" s="55" t="s">
        <v>1288</v>
      </c>
      <c r="R253" s="33" t="s">
        <v>119</v>
      </c>
      <c r="S253" s="55" t="s">
        <v>780</v>
      </c>
      <c r="T253" s="33" t="s">
        <v>118</v>
      </c>
      <c r="U253" s="55" t="s">
        <v>457</v>
      </c>
      <c r="V253" s="33" t="s">
        <v>117</v>
      </c>
      <c r="W253" s="55" t="s">
        <v>132</v>
      </c>
      <c r="X253" s="33" t="s">
        <v>116</v>
      </c>
      <c r="Y253" s="55" t="s">
        <v>354</v>
      </c>
      <c r="Z253" s="33" t="s">
        <v>115</v>
      </c>
      <c r="AA253" s="55"/>
      <c r="AB253" s="55"/>
      <c r="AC253" s="55"/>
      <c r="AD253" s="193"/>
      <c r="AE253" s="55"/>
      <c r="AF253" s="193"/>
      <c r="AG253" s="57"/>
      <c r="AH253" s="422"/>
      <c r="AI253" s="422"/>
      <c r="AJ253" s="21"/>
      <c r="AK253" s="9"/>
      <c r="AL253" s="379"/>
      <c r="AM253" s="347"/>
      <c r="AN253" s="377"/>
      <c r="AO253" s="379"/>
      <c r="AP253" s="347"/>
      <c r="AQ253" s="377"/>
      <c r="AR253" s="379"/>
      <c r="AS253" s="347"/>
      <c r="AT253" s="377"/>
      <c r="AU253" s="379"/>
      <c r="AV253" s="347"/>
      <c r="AW253" s="377"/>
      <c r="AX253" s="379"/>
      <c r="AY253" s="372"/>
      <c r="AZ253" s="375"/>
      <c r="BA253" s="417"/>
      <c r="BB253" s="411"/>
      <c r="BC253" s="411"/>
      <c r="BD253" s="414"/>
    </row>
    <row r="254" spans="2:64" ht="28.15" customHeight="1" x14ac:dyDescent="0.2">
      <c r="B254" s="30"/>
      <c r="C254" s="340"/>
      <c r="D254" s="218"/>
      <c r="E254" s="192"/>
      <c r="F254" s="192"/>
      <c r="G254" s="191"/>
      <c r="H254" s="360">
        <v>257</v>
      </c>
      <c r="I254" s="392"/>
      <c r="J254" s="392"/>
      <c r="K254" s="392"/>
      <c r="L254" s="25" t="s">
        <v>114</v>
      </c>
      <c r="M254" s="114" t="s">
        <v>1329</v>
      </c>
      <c r="N254" s="25" t="s">
        <v>112</v>
      </c>
      <c r="O254" s="114" t="s">
        <v>1288</v>
      </c>
      <c r="P254" s="25" t="s">
        <v>111</v>
      </c>
      <c r="Q254" s="114" t="s">
        <v>812</v>
      </c>
      <c r="R254" s="25" t="s">
        <v>110</v>
      </c>
      <c r="S254" s="114" t="s">
        <v>684</v>
      </c>
      <c r="T254" s="25" t="s">
        <v>109</v>
      </c>
      <c r="U254" s="114" t="s">
        <v>493</v>
      </c>
      <c r="V254" s="25" t="s">
        <v>108</v>
      </c>
      <c r="W254" s="114" t="s">
        <v>132</v>
      </c>
      <c r="X254" s="25" t="s">
        <v>107</v>
      </c>
      <c r="Y254" s="114" t="s">
        <v>132</v>
      </c>
      <c r="Z254" s="25" t="s">
        <v>106</v>
      </c>
      <c r="AA254" s="114"/>
      <c r="AB254" s="114"/>
      <c r="AC254" s="114"/>
      <c r="AD254" s="190"/>
      <c r="AE254" s="114"/>
      <c r="AF254" s="190"/>
      <c r="AG254" s="57"/>
      <c r="AH254" s="422"/>
      <c r="AI254" s="422"/>
      <c r="AJ254" s="21"/>
      <c r="AK254" s="9"/>
      <c r="AL254" s="379"/>
      <c r="AM254" s="347"/>
      <c r="AN254" s="377"/>
      <c r="AO254" s="379"/>
      <c r="AP254" s="347"/>
      <c r="AQ254" s="377"/>
      <c r="AR254" s="379"/>
      <c r="AS254" s="347"/>
      <c r="AT254" s="377"/>
      <c r="AU254" s="379"/>
      <c r="AV254" s="347"/>
      <c r="AW254" s="377"/>
      <c r="AX254" s="379"/>
      <c r="AY254" s="372"/>
      <c r="AZ254" s="375"/>
      <c r="BA254" s="417"/>
      <c r="BB254" s="411"/>
      <c r="BC254" s="411"/>
      <c r="BD254" s="414"/>
    </row>
    <row r="255" spans="2:64" ht="28.15" customHeight="1" thickBot="1" x14ac:dyDescent="0.25">
      <c r="B255" s="30"/>
      <c r="C255" s="355"/>
      <c r="D255" s="246"/>
      <c r="E255" s="200"/>
      <c r="F255" s="200"/>
      <c r="G255" s="199"/>
      <c r="H255" s="361"/>
      <c r="I255" s="393"/>
      <c r="J255" s="393"/>
      <c r="K255" s="393"/>
      <c r="L255" s="50" t="s">
        <v>105</v>
      </c>
      <c r="M255" s="51" t="s">
        <v>1574</v>
      </c>
      <c r="N255" s="50" t="s">
        <v>104</v>
      </c>
      <c r="O255" s="51" t="s">
        <v>357</v>
      </c>
      <c r="P255" s="50" t="s">
        <v>103</v>
      </c>
      <c r="Q255" s="51" t="s">
        <v>357</v>
      </c>
      <c r="R255" s="50" t="s">
        <v>102</v>
      </c>
      <c r="S255" s="51" t="s">
        <v>697</v>
      </c>
      <c r="T255" s="50">
        <v>20</v>
      </c>
      <c r="U255" s="51" t="s">
        <v>493</v>
      </c>
      <c r="V255" s="50" t="s">
        <v>101</v>
      </c>
      <c r="W255" s="51" t="s">
        <v>542</v>
      </c>
      <c r="X255" s="50" t="s">
        <v>100</v>
      </c>
      <c r="Y255" s="51" t="s">
        <v>132</v>
      </c>
      <c r="Z255" s="50" t="s">
        <v>99</v>
      </c>
      <c r="AA255" s="51"/>
      <c r="AB255" s="51"/>
      <c r="AC255" s="51"/>
      <c r="AD255" s="187"/>
      <c r="AE255" s="51"/>
      <c r="AF255" s="187"/>
      <c r="AG255" s="56"/>
      <c r="AH255" s="424"/>
      <c r="AI255" s="424"/>
      <c r="AJ255" s="47"/>
      <c r="AK255" s="9"/>
      <c r="AL255" s="380"/>
      <c r="AM255" s="381"/>
      <c r="AN255" s="378"/>
      <c r="AO255" s="380"/>
      <c r="AP255" s="381"/>
      <c r="AQ255" s="378"/>
      <c r="AR255" s="380"/>
      <c r="AS255" s="381"/>
      <c r="AT255" s="378"/>
      <c r="AU255" s="380"/>
      <c r="AV255" s="381"/>
      <c r="AW255" s="378"/>
      <c r="AX255" s="380"/>
      <c r="AY255" s="373"/>
      <c r="AZ255" s="376"/>
      <c r="BA255" s="418"/>
      <c r="BB255" s="412"/>
      <c r="BC255" s="412"/>
      <c r="BD255" s="415"/>
    </row>
    <row r="256" spans="2:64" ht="28.15" customHeight="1" x14ac:dyDescent="0.2">
      <c r="B256" s="30"/>
      <c r="C256" s="338">
        <v>2</v>
      </c>
      <c r="D256" s="212"/>
      <c r="E256" s="198"/>
      <c r="F256" s="198"/>
      <c r="G256" s="197"/>
      <c r="H256" s="358"/>
      <c r="I256" s="390"/>
      <c r="J256" s="390"/>
      <c r="K256" s="390"/>
      <c r="L256" s="42" t="s">
        <v>131</v>
      </c>
      <c r="M256" s="43"/>
      <c r="N256" s="42" t="s">
        <v>129</v>
      </c>
      <c r="O256" s="43"/>
      <c r="P256" s="42" t="s">
        <v>128</v>
      </c>
      <c r="Q256" s="43"/>
      <c r="R256" s="42" t="s">
        <v>127</v>
      </c>
      <c r="S256" s="43"/>
      <c r="T256" s="42" t="s">
        <v>126</v>
      </c>
      <c r="U256" s="43"/>
      <c r="V256" s="42" t="s">
        <v>125</v>
      </c>
      <c r="W256" s="43"/>
      <c r="X256" s="42" t="s">
        <v>124</v>
      </c>
      <c r="Y256" s="43"/>
      <c r="Z256" s="42" t="s">
        <v>123</v>
      </c>
      <c r="AA256" s="43"/>
      <c r="AB256" s="43"/>
      <c r="AC256" s="43"/>
      <c r="AD256" s="196"/>
      <c r="AE256" s="43"/>
      <c r="AF256" s="196"/>
      <c r="AG256" s="39"/>
      <c r="AH256" s="421"/>
      <c r="AI256" s="421"/>
      <c r="AJ256" s="38"/>
      <c r="AK256" s="9"/>
      <c r="AL256" s="349">
        <f>SUMPRODUCT(LEN($M256:$AA259)-LEN(SUBSTITUTE($M256:$AA259,"A", "")))</f>
        <v>0</v>
      </c>
      <c r="AM256" s="352">
        <f>SUMPRODUCT(LEN($AF256:$AF259)-LEN(SUBSTITUTE($AF256:$AF259,"A", "")))</f>
        <v>0</v>
      </c>
      <c r="AN256" s="335">
        <f>SUMPRODUCT(LEN($AE256:$AE259)-LEN(SUBSTITUTE($AE256:$AE259,"A", "")))</f>
        <v>0</v>
      </c>
      <c r="AO256" s="349">
        <f>SUMPRODUCT(LEN($M256:$AA259)-LEN(SUBSTITUTE($M256:$AA259,"S", "")))</f>
        <v>0</v>
      </c>
      <c r="AP256" s="352">
        <f>SUMPRODUCT(LEN($AF256:$AF259)-LEN(SUBSTITUTE($AF256:$AF259,"S", "")))</f>
        <v>0</v>
      </c>
      <c r="AQ256" s="335">
        <f>SUMPRODUCT(LEN($AE256:$AE259)-LEN(SUBSTITUTE($AE256:$AE259,"S", "")))</f>
        <v>0</v>
      </c>
      <c r="AR256" s="349">
        <f>SUMPRODUCT(LEN($M256:$AA259)-LEN(SUBSTITUTE($M256:$AA259,"F", "")))</f>
        <v>0</v>
      </c>
      <c r="AS256" s="352">
        <f>SUMPRODUCT(LEN($AF256:$AF259)-LEN(SUBSTITUTE($AF256:$AF259,"F", "")))</f>
        <v>0</v>
      </c>
      <c r="AT256" s="335">
        <f>SUMPRODUCT(LEN($AE256:$AE259)-LEN(SUBSTITUTE($AE256:$AE259,"F", "")))</f>
        <v>0</v>
      </c>
      <c r="AU256" s="349">
        <f>SUMPRODUCT(LEN($M256:$AA259)-LEN(SUBSTITUTE($M256:$AA259,"G", "")))</f>
        <v>0</v>
      </c>
      <c r="AV256" s="352">
        <f>SUMPRODUCT(LEN($AF256:$AF259)-LEN(SUBSTITUTE($AF256:$AF259,"G", "")))</f>
        <v>0</v>
      </c>
      <c r="AW256" s="335">
        <f>SUMPRODUCT(LEN($AE256:$AE259)-LEN(SUBSTITUTE($AE256:$AE259,"G", "")))</f>
        <v>0</v>
      </c>
      <c r="AX256" s="349">
        <f>SUMPRODUCT(LEN($L256:$AA259)-LEN(SUBSTITUTE($L256:$AA259,"M", "")))</f>
        <v>0</v>
      </c>
      <c r="AY256" s="362">
        <f>SUMPRODUCT(LEN($AF256:$AF259)-LEN(SUBSTITUTE($AF256:$AF259,"M", "")))</f>
        <v>0</v>
      </c>
      <c r="AZ256" s="374">
        <f>SUMPRODUCT(LEN($AE256:$AE259)-LEN(SUBSTITUTE($AE256:$AE259,"M", "")))</f>
        <v>0</v>
      </c>
      <c r="BA256" s="416">
        <f>SUMPRODUCT(LEN($AG256:$AG259)-LEN(SUBSTITUTE($AG256:$AG259,"S", "")))</f>
        <v>0</v>
      </c>
      <c r="BB256" s="410">
        <f>SUMPRODUCT(LEN($AG256:$AG259)-LEN(SUBSTITUTE($AG256:$AG259,"F", "")))</f>
        <v>0</v>
      </c>
      <c r="BC256" s="410">
        <f>SUMPRODUCT(LEN($AG256:$AG259)-LEN(SUBSTITUTE($AG256:$AG259,"G", "")))</f>
        <v>0</v>
      </c>
      <c r="BD256" s="413">
        <f>SUMPRODUCT(LEN($AG256:$AG259)-LEN(SUBSTITUTE($AG256:$AG259,"M", "")))</f>
        <v>0</v>
      </c>
    </row>
    <row r="257" spans="2:64" ht="28.15" customHeight="1" thickBot="1" x14ac:dyDescent="0.25">
      <c r="B257" s="30"/>
      <c r="C257" s="339"/>
      <c r="D257" s="221"/>
      <c r="E257" s="195"/>
      <c r="F257" s="195"/>
      <c r="G257" s="194"/>
      <c r="H257" s="359"/>
      <c r="I257" s="391"/>
      <c r="J257" s="391"/>
      <c r="K257" s="391"/>
      <c r="L257" s="33" t="s">
        <v>122</v>
      </c>
      <c r="M257" s="55"/>
      <c r="N257" s="33" t="s">
        <v>121</v>
      </c>
      <c r="O257" s="55"/>
      <c r="P257" s="33" t="s">
        <v>120</v>
      </c>
      <c r="Q257" s="55"/>
      <c r="R257" s="33" t="s">
        <v>119</v>
      </c>
      <c r="S257" s="55"/>
      <c r="T257" s="33" t="s">
        <v>118</v>
      </c>
      <c r="U257" s="55"/>
      <c r="V257" s="33" t="s">
        <v>117</v>
      </c>
      <c r="W257" s="55"/>
      <c r="X257" s="33" t="s">
        <v>116</v>
      </c>
      <c r="Y257" s="55"/>
      <c r="Z257" s="33" t="s">
        <v>115</v>
      </c>
      <c r="AA257" s="55"/>
      <c r="AB257" s="55"/>
      <c r="AC257" s="55"/>
      <c r="AD257" s="193"/>
      <c r="AE257" s="55"/>
      <c r="AF257" s="193"/>
      <c r="AG257" s="22"/>
      <c r="AH257" s="422"/>
      <c r="AI257" s="422"/>
      <c r="AJ257" s="21"/>
      <c r="AK257" s="9"/>
      <c r="AL257" s="379"/>
      <c r="AM257" s="347"/>
      <c r="AN257" s="377"/>
      <c r="AO257" s="379"/>
      <c r="AP257" s="347"/>
      <c r="AQ257" s="377"/>
      <c r="AR257" s="379"/>
      <c r="AS257" s="347"/>
      <c r="AT257" s="377"/>
      <c r="AU257" s="379"/>
      <c r="AV257" s="347"/>
      <c r="AW257" s="377"/>
      <c r="AX257" s="379"/>
      <c r="AY257" s="372"/>
      <c r="AZ257" s="375"/>
      <c r="BA257" s="417"/>
      <c r="BB257" s="411"/>
      <c r="BC257" s="411"/>
      <c r="BD257" s="414"/>
    </row>
    <row r="258" spans="2:64" ht="28.15" customHeight="1" x14ac:dyDescent="0.2">
      <c r="B258" s="30"/>
      <c r="C258" s="340"/>
      <c r="D258" s="218"/>
      <c r="E258" s="192"/>
      <c r="F258" s="192"/>
      <c r="G258" s="191"/>
      <c r="H258" s="360"/>
      <c r="I258" s="392"/>
      <c r="J258" s="392"/>
      <c r="K258" s="392"/>
      <c r="L258" s="25" t="s">
        <v>114</v>
      </c>
      <c r="M258" s="114"/>
      <c r="N258" s="25" t="s">
        <v>112</v>
      </c>
      <c r="O258" s="114"/>
      <c r="P258" s="25" t="s">
        <v>111</v>
      </c>
      <c r="Q258" s="114"/>
      <c r="R258" s="25" t="s">
        <v>110</v>
      </c>
      <c r="S258" s="114"/>
      <c r="T258" s="25" t="s">
        <v>109</v>
      </c>
      <c r="U258" s="114"/>
      <c r="V258" s="25" t="s">
        <v>108</v>
      </c>
      <c r="W258" s="114"/>
      <c r="X258" s="25" t="s">
        <v>107</v>
      </c>
      <c r="Y258" s="114"/>
      <c r="Z258" s="25" t="s">
        <v>106</v>
      </c>
      <c r="AA258" s="114"/>
      <c r="AB258" s="114"/>
      <c r="AC258" s="114"/>
      <c r="AD258" s="190"/>
      <c r="AE258" s="114"/>
      <c r="AF258" s="190"/>
      <c r="AG258" s="22"/>
      <c r="AH258" s="422"/>
      <c r="AI258" s="422"/>
      <c r="AJ258" s="21"/>
      <c r="AK258" s="9"/>
      <c r="AL258" s="379"/>
      <c r="AM258" s="347"/>
      <c r="AN258" s="377"/>
      <c r="AO258" s="379"/>
      <c r="AP258" s="347"/>
      <c r="AQ258" s="377"/>
      <c r="AR258" s="379"/>
      <c r="AS258" s="347"/>
      <c r="AT258" s="377"/>
      <c r="AU258" s="379"/>
      <c r="AV258" s="347"/>
      <c r="AW258" s="377"/>
      <c r="AX258" s="379"/>
      <c r="AY258" s="372"/>
      <c r="AZ258" s="375"/>
      <c r="BA258" s="417"/>
      <c r="BB258" s="411"/>
      <c r="BC258" s="411"/>
      <c r="BD258" s="414"/>
    </row>
    <row r="259" spans="2:64" ht="28.15" customHeight="1" thickBot="1" x14ac:dyDescent="0.25">
      <c r="B259" s="30"/>
      <c r="C259" s="355"/>
      <c r="D259" s="246"/>
      <c r="E259" s="200"/>
      <c r="F259" s="200"/>
      <c r="G259" s="199"/>
      <c r="H259" s="361"/>
      <c r="I259" s="393"/>
      <c r="J259" s="393"/>
      <c r="K259" s="393"/>
      <c r="L259" s="50" t="s">
        <v>105</v>
      </c>
      <c r="M259" s="51"/>
      <c r="N259" s="50" t="s">
        <v>104</v>
      </c>
      <c r="O259" s="51"/>
      <c r="P259" s="50" t="s">
        <v>103</v>
      </c>
      <c r="Q259" s="51"/>
      <c r="R259" s="50" t="s">
        <v>102</v>
      </c>
      <c r="S259" s="51"/>
      <c r="T259" s="50">
        <v>20</v>
      </c>
      <c r="U259" s="51"/>
      <c r="V259" s="50" t="s">
        <v>101</v>
      </c>
      <c r="W259" s="51"/>
      <c r="X259" s="50" t="s">
        <v>100</v>
      </c>
      <c r="Y259" s="51"/>
      <c r="Z259" s="50" t="s">
        <v>99</v>
      </c>
      <c r="AA259" s="51"/>
      <c r="AB259" s="51"/>
      <c r="AC259" s="51"/>
      <c r="AD259" s="187"/>
      <c r="AE259" s="51"/>
      <c r="AF259" s="187"/>
      <c r="AG259" s="48"/>
      <c r="AH259" s="424"/>
      <c r="AI259" s="424"/>
      <c r="AJ259" s="47"/>
      <c r="AK259" s="9"/>
      <c r="AL259" s="380"/>
      <c r="AM259" s="381"/>
      <c r="AN259" s="378"/>
      <c r="AO259" s="380"/>
      <c r="AP259" s="381"/>
      <c r="AQ259" s="378"/>
      <c r="AR259" s="380"/>
      <c r="AS259" s="381"/>
      <c r="AT259" s="378"/>
      <c r="AU259" s="380"/>
      <c r="AV259" s="381"/>
      <c r="AW259" s="378"/>
      <c r="AX259" s="380"/>
      <c r="AY259" s="373"/>
      <c r="AZ259" s="376"/>
      <c r="BA259" s="418"/>
      <c r="BB259" s="412"/>
      <c r="BC259" s="412"/>
      <c r="BD259" s="415"/>
    </row>
    <row r="260" spans="2:64" ht="28.15" customHeight="1" x14ac:dyDescent="0.2">
      <c r="B260" s="30"/>
      <c r="C260" s="338">
        <v>3</v>
      </c>
      <c r="D260" s="212"/>
      <c r="E260" s="198"/>
      <c r="F260" s="198"/>
      <c r="G260" s="197"/>
      <c r="H260" s="358"/>
      <c r="I260" s="390"/>
      <c r="J260" s="390"/>
      <c r="K260" s="390"/>
      <c r="L260" s="42" t="s">
        <v>131</v>
      </c>
      <c r="M260" s="43"/>
      <c r="N260" s="42" t="s">
        <v>129</v>
      </c>
      <c r="O260" s="43"/>
      <c r="P260" s="42" t="s">
        <v>128</v>
      </c>
      <c r="Q260" s="43"/>
      <c r="R260" s="42" t="s">
        <v>127</v>
      </c>
      <c r="S260" s="43"/>
      <c r="T260" s="42" t="s">
        <v>126</v>
      </c>
      <c r="U260" s="43"/>
      <c r="V260" s="42" t="s">
        <v>125</v>
      </c>
      <c r="W260" s="43"/>
      <c r="X260" s="42" t="s">
        <v>124</v>
      </c>
      <c r="Y260" s="43"/>
      <c r="Z260" s="42" t="s">
        <v>123</v>
      </c>
      <c r="AA260" s="43"/>
      <c r="AB260" s="43"/>
      <c r="AC260" s="43"/>
      <c r="AD260" s="196"/>
      <c r="AE260" s="43"/>
      <c r="AF260" s="196"/>
      <c r="AG260" s="39"/>
      <c r="AH260" s="421"/>
      <c r="AI260" s="421"/>
      <c r="AJ260" s="38"/>
      <c r="AK260" s="9"/>
      <c r="AL260" s="349">
        <f>SUMPRODUCT(LEN($M260:$AA263)-LEN(SUBSTITUTE($M260:$AA263,"A", "")))</f>
        <v>0</v>
      </c>
      <c r="AM260" s="352">
        <f>SUMPRODUCT(LEN($AF260:$AF263)-LEN(SUBSTITUTE($AF260:$AF263,"A", "")))</f>
        <v>0</v>
      </c>
      <c r="AN260" s="335">
        <f>SUMPRODUCT(LEN($AE260:$AE263)-LEN(SUBSTITUTE($AE260:$AE263,"A", "")))</f>
        <v>0</v>
      </c>
      <c r="AO260" s="349">
        <f>SUMPRODUCT(LEN($M260:$AA263)-LEN(SUBSTITUTE($M260:$AA263,"S", "")))</f>
        <v>0</v>
      </c>
      <c r="AP260" s="352">
        <f>SUMPRODUCT(LEN($AF260:$AF263)-LEN(SUBSTITUTE($AF260:$AF263,"S", "")))</f>
        <v>0</v>
      </c>
      <c r="AQ260" s="335">
        <f>SUMPRODUCT(LEN($AE260:$AE263)-LEN(SUBSTITUTE($AE260:$AE263,"S", "")))</f>
        <v>0</v>
      </c>
      <c r="AR260" s="349">
        <f>SUMPRODUCT(LEN($M260:$AA263)-LEN(SUBSTITUTE($M260:$AA263,"F", "")))</f>
        <v>0</v>
      </c>
      <c r="AS260" s="352">
        <f>SUMPRODUCT(LEN($AF260:$AF263)-LEN(SUBSTITUTE($AF260:$AF263,"F", "")))</f>
        <v>0</v>
      </c>
      <c r="AT260" s="335">
        <f>SUMPRODUCT(LEN($AE260:$AE263)-LEN(SUBSTITUTE($AE260:$AE263,"F", "")))</f>
        <v>0</v>
      </c>
      <c r="AU260" s="349">
        <f>SUMPRODUCT(LEN($M260:$AA263)-LEN(SUBSTITUTE($M260:$AA263,"G", "")))</f>
        <v>0</v>
      </c>
      <c r="AV260" s="352">
        <f>SUMPRODUCT(LEN($AF260:$AF263)-LEN(SUBSTITUTE($AF260:$AF263,"G", "")))</f>
        <v>0</v>
      </c>
      <c r="AW260" s="335">
        <f>SUMPRODUCT(LEN($AE260:$AE263)-LEN(SUBSTITUTE($AE260:$AE263,"G", "")))</f>
        <v>0</v>
      </c>
      <c r="AX260" s="349">
        <f>SUMPRODUCT(LEN($L260:$AA263)-LEN(SUBSTITUTE($L260:$AA263,"M", "")))</f>
        <v>0</v>
      </c>
      <c r="AY260" s="362">
        <f>SUMPRODUCT(LEN($AF260:$AF263)-LEN(SUBSTITUTE($AF260:$AF263,"M", "")))</f>
        <v>0</v>
      </c>
      <c r="AZ260" s="374">
        <f>SUMPRODUCT(LEN($AE260:$AE263)-LEN(SUBSTITUTE($AE260:$AE263,"M", "")))</f>
        <v>0</v>
      </c>
      <c r="BA260" s="416">
        <f>SUMPRODUCT(LEN($AG260:$AG263)-LEN(SUBSTITUTE($AG260:$AG263,"S", "")))</f>
        <v>0</v>
      </c>
      <c r="BB260" s="410">
        <f>SUMPRODUCT(LEN($AG260:$AG263)-LEN(SUBSTITUTE($AG260:$AG263,"F", "")))</f>
        <v>0</v>
      </c>
      <c r="BC260" s="410">
        <f>SUMPRODUCT(LEN($AG260:$AG263)-LEN(SUBSTITUTE($AG260:$AG263,"G", "")))</f>
        <v>0</v>
      </c>
      <c r="BD260" s="413">
        <f>SUMPRODUCT(LEN($AG260:$AG263)-LEN(SUBSTITUTE($AG260:$AG263,"M", "")))</f>
        <v>0</v>
      </c>
    </row>
    <row r="261" spans="2:64" ht="28.15" customHeight="1" thickBot="1" x14ac:dyDescent="0.25">
      <c r="B261" s="30"/>
      <c r="C261" s="339"/>
      <c r="D261" s="221"/>
      <c r="E261" s="195"/>
      <c r="F261" s="195"/>
      <c r="G261" s="194"/>
      <c r="H261" s="359"/>
      <c r="I261" s="391"/>
      <c r="J261" s="391"/>
      <c r="K261" s="391"/>
      <c r="L261" s="33" t="s">
        <v>122</v>
      </c>
      <c r="M261" s="55"/>
      <c r="N261" s="33" t="s">
        <v>121</v>
      </c>
      <c r="O261" s="55"/>
      <c r="P261" s="33" t="s">
        <v>120</v>
      </c>
      <c r="Q261" s="55"/>
      <c r="R261" s="33" t="s">
        <v>119</v>
      </c>
      <c r="S261" s="55"/>
      <c r="T261" s="33" t="s">
        <v>118</v>
      </c>
      <c r="U261" s="55"/>
      <c r="V261" s="33" t="s">
        <v>117</v>
      </c>
      <c r="W261" s="55"/>
      <c r="X261" s="33" t="s">
        <v>116</v>
      </c>
      <c r="Y261" s="55"/>
      <c r="Z261" s="33" t="s">
        <v>115</v>
      </c>
      <c r="AA261" s="55"/>
      <c r="AB261" s="55"/>
      <c r="AC261" s="55"/>
      <c r="AD261" s="193"/>
      <c r="AE261" s="55"/>
      <c r="AF261" s="193"/>
      <c r="AG261" s="22"/>
      <c r="AH261" s="422"/>
      <c r="AI261" s="422"/>
      <c r="AJ261" s="21"/>
      <c r="AK261" s="9"/>
      <c r="AL261" s="379"/>
      <c r="AM261" s="347"/>
      <c r="AN261" s="377"/>
      <c r="AO261" s="379"/>
      <c r="AP261" s="347"/>
      <c r="AQ261" s="377"/>
      <c r="AR261" s="379"/>
      <c r="AS261" s="347"/>
      <c r="AT261" s="377"/>
      <c r="AU261" s="379"/>
      <c r="AV261" s="347"/>
      <c r="AW261" s="377"/>
      <c r="AX261" s="379"/>
      <c r="AY261" s="372"/>
      <c r="AZ261" s="375"/>
      <c r="BA261" s="417"/>
      <c r="BB261" s="411"/>
      <c r="BC261" s="411"/>
      <c r="BD261" s="414"/>
    </row>
    <row r="262" spans="2:64" ht="28.15" customHeight="1" x14ac:dyDescent="0.2">
      <c r="B262" s="30"/>
      <c r="C262" s="340"/>
      <c r="D262" s="218"/>
      <c r="E262" s="192"/>
      <c r="F262" s="192"/>
      <c r="G262" s="191"/>
      <c r="H262" s="360"/>
      <c r="I262" s="392"/>
      <c r="J262" s="392"/>
      <c r="K262" s="392"/>
      <c r="L262" s="25" t="s">
        <v>114</v>
      </c>
      <c r="M262" s="114"/>
      <c r="N262" s="25" t="s">
        <v>112</v>
      </c>
      <c r="O262" s="114"/>
      <c r="P262" s="25" t="s">
        <v>111</v>
      </c>
      <c r="Q262" s="114"/>
      <c r="R262" s="25" t="s">
        <v>110</v>
      </c>
      <c r="S262" s="114"/>
      <c r="T262" s="25" t="s">
        <v>109</v>
      </c>
      <c r="U262" s="114"/>
      <c r="V262" s="25" t="s">
        <v>108</v>
      </c>
      <c r="W262" s="114"/>
      <c r="X262" s="25" t="s">
        <v>107</v>
      </c>
      <c r="Y262" s="114"/>
      <c r="Z262" s="25" t="s">
        <v>106</v>
      </c>
      <c r="AA262" s="114"/>
      <c r="AB262" s="114"/>
      <c r="AC262" s="114"/>
      <c r="AD262" s="190"/>
      <c r="AE262" s="114"/>
      <c r="AF262" s="190"/>
      <c r="AG262" s="22"/>
      <c r="AH262" s="422"/>
      <c r="AI262" s="422"/>
      <c r="AJ262" s="21"/>
      <c r="AK262" s="9"/>
      <c r="AL262" s="379"/>
      <c r="AM262" s="347"/>
      <c r="AN262" s="377"/>
      <c r="AO262" s="379"/>
      <c r="AP262" s="347"/>
      <c r="AQ262" s="377"/>
      <c r="AR262" s="379"/>
      <c r="AS262" s="347"/>
      <c r="AT262" s="377"/>
      <c r="AU262" s="379"/>
      <c r="AV262" s="347"/>
      <c r="AW262" s="377"/>
      <c r="AX262" s="379"/>
      <c r="AY262" s="372"/>
      <c r="AZ262" s="375"/>
      <c r="BA262" s="417"/>
      <c r="BB262" s="411"/>
      <c r="BC262" s="411"/>
      <c r="BD262" s="414"/>
    </row>
    <row r="263" spans="2:64" ht="28.15" customHeight="1" thickBot="1" x14ac:dyDescent="0.25">
      <c r="B263" s="20"/>
      <c r="C263" s="341"/>
      <c r="D263" s="215"/>
      <c r="E263" s="189"/>
      <c r="F263" s="189"/>
      <c r="G263" s="188"/>
      <c r="H263" s="361"/>
      <c r="I263" s="394"/>
      <c r="J263" s="394"/>
      <c r="K263" s="394"/>
      <c r="L263" s="15" t="s">
        <v>105</v>
      </c>
      <c r="M263" s="16"/>
      <c r="N263" s="15" t="s">
        <v>104</v>
      </c>
      <c r="O263" s="16"/>
      <c r="P263" s="15" t="s">
        <v>103</v>
      </c>
      <c r="Q263" s="16"/>
      <c r="R263" s="15" t="s">
        <v>102</v>
      </c>
      <c r="S263" s="16"/>
      <c r="T263" s="15">
        <v>20</v>
      </c>
      <c r="U263" s="16"/>
      <c r="V263" s="15" t="s">
        <v>101</v>
      </c>
      <c r="W263" s="16"/>
      <c r="X263" s="15" t="s">
        <v>100</v>
      </c>
      <c r="Y263" s="16"/>
      <c r="Z263" s="15" t="s">
        <v>99</v>
      </c>
      <c r="AA263" s="16"/>
      <c r="AB263" s="114"/>
      <c r="AC263" s="114"/>
      <c r="AD263" s="187"/>
      <c r="AE263" s="16"/>
      <c r="AF263" s="186"/>
      <c r="AG263" s="11"/>
      <c r="AH263" s="423"/>
      <c r="AI263" s="423"/>
      <c r="AJ263" s="10"/>
      <c r="AK263" s="9"/>
      <c r="AL263" s="380"/>
      <c r="AM263" s="381"/>
      <c r="AN263" s="378"/>
      <c r="AO263" s="380"/>
      <c r="AP263" s="381"/>
      <c r="AQ263" s="378"/>
      <c r="AR263" s="380"/>
      <c r="AS263" s="381"/>
      <c r="AT263" s="378"/>
      <c r="AU263" s="380"/>
      <c r="AV263" s="381"/>
      <c r="AW263" s="378"/>
      <c r="AX263" s="380"/>
      <c r="AY263" s="373"/>
      <c r="AZ263" s="376"/>
      <c r="BA263" s="418"/>
      <c r="BB263" s="412"/>
      <c r="BC263" s="412"/>
      <c r="BD263" s="415"/>
    </row>
    <row r="264" spans="2:64" ht="85.9" customHeight="1" thickTop="1" thickBot="1" x14ac:dyDescent="0.35">
      <c r="B264" s="113" t="s">
        <v>173</v>
      </c>
      <c r="C264" s="103" t="s">
        <v>172</v>
      </c>
      <c r="D264" s="108" t="s">
        <v>171</v>
      </c>
      <c r="E264" s="211" t="s">
        <v>170</v>
      </c>
      <c r="F264" s="210"/>
      <c r="G264" s="209"/>
      <c r="H264" s="109" t="s">
        <v>169</v>
      </c>
      <c r="I264" s="108" t="s">
        <v>96</v>
      </c>
      <c r="J264" s="108" t="s">
        <v>168</v>
      </c>
      <c r="K264" s="108" t="s">
        <v>97</v>
      </c>
      <c r="L264" s="365" t="s">
        <v>167</v>
      </c>
      <c r="M264" s="366"/>
      <c r="N264" s="365" t="s">
        <v>166</v>
      </c>
      <c r="O264" s="366"/>
      <c r="P264" s="365" t="s">
        <v>166</v>
      </c>
      <c r="Q264" s="367"/>
      <c r="R264" s="365" t="s">
        <v>166</v>
      </c>
      <c r="S264" s="367"/>
      <c r="T264" s="365" t="s">
        <v>166</v>
      </c>
      <c r="U264" s="367"/>
      <c r="V264" s="365" t="s">
        <v>166</v>
      </c>
      <c r="W264" s="367"/>
      <c r="X264" s="365" t="s">
        <v>166</v>
      </c>
      <c r="Y264" s="367"/>
      <c r="Z264" s="365" t="s">
        <v>166</v>
      </c>
      <c r="AA264" s="367"/>
      <c r="AB264" s="311"/>
      <c r="AC264" s="311"/>
      <c r="AD264" s="368" t="s">
        <v>165</v>
      </c>
      <c r="AE264" s="367"/>
      <c r="AF264" s="109" t="s">
        <v>164</v>
      </c>
      <c r="AG264" s="109" t="s">
        <v>163</v>
      </c>
      <c r="AH264" s="108" t="s">
        <v>162</v>
      </c>
      <c r="AI264" s="108" t="s">
        <v>161</v>
      </c>
      <c r="AJ264" s="107" t="s">
        <v>160</v>
      </c>
      <c r="AK264" s="106"/>
      <c r="AL264" s="104" t="s">
        <v>159</v>
      </c>
      <c r="AM264" s="103" t="s">
        <v>158</v>
      </c>
      <c r="AN264" s="102" t="s">
        <v>157</v>
      </c>
      <c r="AO264" s="104" t="s">
        <v>156</v>
      </c>
      <c r="AP264" s="103" t="s">
        <v>155</v>
      </c>
      <c r="AQ264" s="102" t="s">
        <v>154</v>
      </c>
      <c r="AR264" s="104" t="s">
        <v>153</v>
      </c>
      <c r="AS264" s="103" t="s">
        <v>152</v>
      </c>
      <c r="AT264" s="105" t="s">
        <v>151</v>
      </c>
      <c r="AU264" s="104" t="s">
        <v>150</v>
      </c>
      <c r="AV264" s="103" t="s">
        <v>149</v>
      </c>
      <c r="AW264" s="102" t="s">
        <v>148</v>
      </c>
      <c r="AX264" s="104" t="s">
        <v>147</v>
      </c>
      <c r="AY264" s="103" t="s">
        <v>146</v>
      </c>
      <c r="AZ264" s="102" t="s">
        <v>145</v>
      </c>
      <c r="BA264" s="101" t="s">
        <v>144</v>
      </c>
      <c r="BB264" s="100" t="s">
        <v>143</v>
      </c>
      <c r="BC264" s="100" t="s">
        <v>142</v>
      </c>
      <c r="BD264" s="99" t="s">
        <v>141</v>
      </c>
    </row>
    <row r="265" spans="2:64" ht="48" thickBot="1" x14ac:dyDescent="0.3">
      <c r="B265" s="98" t="s">
        <v>228</v>
      </c>
      <c r="C265" s="97"/>
      <c r="D265" s="208">
        <v>257</v>
      </c>
      <c r="E265" s="425">
        <v>4559.51</v>
      </c>
      <c r="F265" s="426"/>
      <c r="G265" s="427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207"/>
      <c r="AB265" s="310"/>
      <c r="AC265" s="310"/>
      <c r="AD265" s="90" t="s">
        <v>138</v>
      </c>
      <c r="AE265" s="88"/>
      <c r="AF265" s="88"/>
      <c r="AG265" s="88"/>
      <c r="AH265" s="87"/>
      <c r="AI265" s="87"/>
      <c r="AJ265" s="203"/>
      <c r="AK265" s="86" t="s">
        <v>137</v>
      </c>
      <c r="AL265" s="85">
        <f t="shared" ref="AL265:BD265" si="34">SUM(AL267:AL278)</f>
        <v>43</v>
      </c>
      <c r="AM265" s="84">
        <f t="shared" si="34"/>
        <v>0</v>
      </c>
      <c r="AN265" s="83">
        <f t="shared" si="34"/>
        <v>0</v>
      </c>
      <c r="AO265" s="85">
        <f t="shared" si="34"/>
        <v>3</v>
      </c>
      <c r="AP265" s="84">
        <f t="shared" si="34"/>
        <v>0</v>
      </c>
      <c r="AQ265" s="83">
        <f t="shared" si="34"/>
        <v>0</v>
      </c>
      <c r="AR265" s="85">
        <f t="shared" si="34"/>
        <v>0</v>
      </c>
      <c r="AS265" s="84">
        <f t="shared" si="34"/>
        <v>0</v>
      </c>
      <c r="AT265" s="83">
        <f t="shared" si="34"/>
        <v>0</v>
      </c>
      <c r="AU265" s="85">
        <f t="shared" si="34"/>
        <v>12</v>
      </c>
      <c r="AV265" s="84">
        <f t="shared" si="34"/>
        <v>0</v>
      </c>
      <c r="AW265" s="83">
        <f t="shared" si="34"/>
        <v>0</v>
      </c>
      <c r="AX265" s="85">
        <f t="shared" si="34"/>
        <v>4</v>
      </c>
      <c r="AY265" s="84">
        <f t="shared" si="34"/>
        <v>0</v>
      </c>
      <c r="AZ265" s="83">
        <f t="shared" si="34"/>
        <v>0</v>
      </c>
      <c r="BA265" s="82">
        <f t="shared" si="34"/>
        <v>0</v>
      </c>
      <c r="BB265" s="81">
        <f t="shared" si="34"/>
        <v>0</v>
      </c>
      <c r="BC265" s="81">
        <f t="shared" si="34"/>
        <v>0</v>
      </c>
      <c r="BD265" s="80">
        <f t="shared" si="34"/>
        <v>0</v>
      </c>
      <c r="BE265" s="79" t="s">
        <v>136</v>
      </c>
      <c r="BH265" s="5">
        <f>SUM(AL265:AN265)/$BG$5</f>
        <v>43</v>
      </c>
      <c r="BI265" s="5">
        <f>SUM(AO265:AQ265,BA265)/$BG$5</f>
        <v>3</v>
      </c>
      <c r="BJ265" s="5">
        <f>SUM(AR265:AT265,BB265)/$BG$5</f>
        <v>0</v>
      </c>
      <c r="BK265" s="5">
        <f>SUM(AU265:AW265,BC265)/$BG$5</f>
        <v>12</v>
      </c>
      <c r="BL265" s="5">
        <f>SUM(AX265:AZ265,BD265)/$BG$5</f>
        <v>4</v>
      </c>
    </row>
    <row r="266" spans="2:64" ht="37.5" thickBot="1" x14ac:dyDescent="0.3">
      <c r="B266" s="78"/>
      <c r="C266" s="77"/>
      <c r="D266" s="206"/>
      <c r="E266" s="205"/>
      <c r="F266" s="205"/>
      <c r="G266" s="204"/>
      <c r="H266" s="73"/>
      <c r="I266" s="70"/>
      <c r="J266" s="70"/>
      <c r="K266" s="72"/>
      <c r="L266" s="70"/>
      <c r="M266" s="69"/>
      <c r="N266" s="70"/>
      <c r="O266" s="69"/>
      <c r="P266" s="70"/>
      <c r="Q266" s="69"/>
      <c r="R266" s="70"/>
      <c r="S266" s="69"/>
      <c r="T266" s="70"/>
      <c r="U266" s="69"/>
      <c r="V266" s="70"/>
      <c r="W266" s="69"/>
      <c r="X266" s="70"/>
      <c r="Y266" s="69"/>
      <c r="Z266" s="70"/>
      <c r="AA266" s="69"/>
      <c r="AB266" s="69"/>
      <c r="AC266" s="69"/>
      <c r="AD266" s="71"/>
      <c r="AE266" s="69"/>
      <c r="AF266" s="69"/>
      <c r="AG266" s="69"/>
      <c r="AH266" s="68"/>
      <c r="AI266" s="68"/>
      <c r="AJ266" s="203"/>
      <c r="AK266" s="66" t="s">
        <v>135</v>
      </c>
      <c r="AL266" s="65">
        <f t="shared" ref="AL266:BD266" si="35">AL265/3</f>
        <v>14.333333333333334</v>
      </c>
      <c r="AM266" s="64">
        <f t="shared" si="35"/>
        <v>0</v>
      </c>
      <c r="AN266" s="63">
        <f t="shared" si="35"/>
        <v>0</v>
      </c>
      <c r="AO266" s="65">
        <f t="shared" si="35"/>
        <v>1</v>
      </c>
      <c r="AP266" s="64">
        <f t="shared" si="35"/>
        <v>0</v>
      </c>
      <c r="AQ266" s="63">
        <f t="shared" si="35"/>
        <v>0</v>
      </c>
      <c r="AR266" s="65">
        <f t="shared" si="35"/>
        <v>0</v>
      </c>
      <c r="AS266" s="64">
        <f t="shared" si="35"/>
        <v>0</v>
      </c>
      <c r="AT266" s="63">
        <f t="shared" si="35"/>
        <v>0</v>
      </c>
      <c r="AU266" s="65">
        <f t="shared" si="35"/>
        <v>4</v>
      </c>
      <c r="AV266" s="64">
        <f t="shared" si="35"/>
        <v>0</v>
      </c>
      <c r="AW266" s="63">
        <f t="shared" si="35"/>
        <v>0</v>
      </c>
      <c r="AX266" s="65">
        <f t="shared" si="35"/>
        <v>1.3333333333333333</v>
      </c>
      <c r="AY266" s="64">
        <f t="shared" si="35"/>
        <v>0</v>
      </c>
      <c r="AZ266" s="63">
        <f t="shared" si="35"/>
        <v>0</v>
      </c>
      <c r="BA266" s="62">
        <f t="shared" si="35"/>
        <v>0</v>
      </c>
      <c r="BB266" s="61">
        <f t="shared" si="35"/>
        <v>0</v>
      </c>
      <c r="BC266" s="61">
        <f t="shared" si="35"/>
        <v>0</v>
      </c>
      <c r="BD266" s="60">
        <f t="shared" si="35"/>
        <v>0</v>
      </c>
      <c r="BE266" s="59" t="s">
        <v>134</v>
      </c>
    </row>
    <row r="267" spans="2:64" ht="28.15" customHeight="1" x14ac:dyDescent="0.2">
      <c r="B267" s="30"/>
      <c r="C267" s="338">
        <v>1</v>
      </c>
      <c r="D267" s="212"/>
      <c r="E267" s="198"/>
      <c r="F267" s="198"/>
      <c r="G267" s="197"/>
      <c r="H267" s="358" t="s">
        <v>133</v>
      </c>
      <c r="I267" s="390">
        <v>169</v>
      </c>
      <c r="J267" s="390">
        <v>33</v>
      </c>
      <c r="K267" s="390">
        <v>7</v>
      </c>
      <c r="L267" s="42" t="s">
        <v>131</v>
      </c>
      <c r="M267" s="43" t="s">
        <v>132</v>
      </c>
      <c r="N267" s="42" t="s">
        <v>129</v>
      </c>
      <c r="O267" s="43" t="s">
        <v>1288</v>
      </c>
      <c r="P267" s="42" t="s">
        <v>128</v>
      </c>
      <c r="Q267" s="43" t="s">
        <v>1269</v>
      </c>
      <c r="R267" s="42" t="s">
        <v>127</v>
      </c>
      <c r="S267" s="43" t="s">
        <v>509</v>
      </c>
      <c r="T267" s="42" t="s">
        <v>126</v>
      </c>
      <c r="U267" s="43" t="s">
        <v>712</v>
      </c>
      <c r="V267" s="42" t="s">
        <v>125</v>
      </c>
      <c r="W267" s="43" t="s">
        <v>509</v>
      </c>
      <c r="X267" s="42" t="s">
        <v>124</v>
      </c>
      <c r="Y267" s="43" t="s">
        <v>130</v>
      </c>
      <c r="Z267" s="42" t="s">
        <v>123</v>
      </c>
      <c r="AA267" s="43"/>
      <c r="AB267" s="43"/>
      <c r="AC267" s="43"/>
      <c r="AD267" s="196"/>
      <c r="AE267" s="43"/>
      <c r="AF267" s="196"/>
      <c r="AG267" s="58"/>
      <c r="AH267" s="421"/>
      <c r="AI267" s="421"/>
      <c r="AJ267" s="38"/>
      <c r="AK267" s="9"/>
      <c r="AL267" s="349">
        <f>SUMPRODUCT(LEN($M267:$AA270)-LEN(SUBSTITUTE($M267:$AA270,"A", "")))</f>
        <v>43</v>
      </c>
      <c r="AM267" s="352">
        <f>SUMPRODUCT(LEN($AF267:$AF270)-LEN(SUBSTITUTE($AF267:$AF270,"A", "")))</f>
        <v>0</v>
      </c>
      <c r="AN267" s="335">
        <f>SUMPRODUCT(LEN($AE267:$AE270)-LEN(SUBSTITUTE($AE267:$AE270,"A", "")))</f>
        <v>0</v>
      </c>
      <c r="AO267" s="349">
        <f>SUMPRODUCT(LEN($M267:$AA270)-LEN(SUBSTITUTE($M267:$AA270,"S", "")))</f>
        <v>3</v>
      </c>
      <c r="AP267" s="352">
        <f>SUMPRODUCT(LEN($AF267:$AF270)-LEN(SUBSTITUTE($AF267:$AF270,"S", "")))</f>
        <v>0</v>
      </c>
      <c r="AQ267" s="335">
        <f>SUMPRODUCT(LEN($AE267:$AE270)-LEN(SUBSTITUTE($AE267:$AE270,"S", "")))</f>
        <v>0</v>
      </c>
      <c r="AR267" s="349">
        <f>SUMPRODUCT(LEN($M267:$AA270)-LEN(SUBSTITUTE($M267:$AA270,"F", "")))</f>
        <v>0</v>
      </c>
      <c r="AS267" s="352">
        <f>SUMPRODUCT(LEN($AF267:$AF270)-LEN(SUBSTITUTE($AF267:$AF270,"F", "")))</f>
        <v>0</v>
      </c>
      <c r="AT267" s="335">
        <f>SUMPRODUCT(LEN($AE267:$AE270)-LEN(SUBSTITUTE($AE267:$AE270,"F", "")))</f>
        <v>0</v>
      </c>
      <c r="AU267" s="349">
        <f>SUMPRODUCT(LEN($M267:$AA270)-LEN(SUBSTITUTE($M267:$AA270,"G", "")))</f>
        <v>12</v>
      </c>
      <c r="AV267" s="352">
        <f>SUMPRODUCT(LEN($AF267:$AF270)-LEN(SUBSTITUTE($AF267:$AF270,"G", "")))</f>
        <v>0</v>
      </c>
      <c r="AW267" s="335">
        <f>SUMPRODUCT(LEN($AE267:$AE270)-LEN(SUBSTITUTE($AE267:$AE270,"G", "")))</f>
        <v>0</v>
      </c>
      <c r="AX267" s="349">
        <f>SUMPRODUCT(LEN($L267:$AA270)-LEN(SUBSTITUTE($L267:$AA270,"M", "")))</f>
        <v>4</v>
      </c>
      <c r="AY267" s="362">
        <f>SUMPRODUCT(LEN($AF267:$AF270)-LEN(SUBSTITUTE($AF267:$AF270,"M", "")))</f>
        <v>0</v>
      </c>
      <c r="AZ267" s="335">
        <f>SUMPRODUCT(LEN($AE267:$AE270)-LEN(SUBSTITUTE($AE267:$AE270,"M", "")))</f>
        <v>0</v>
      </c>
      <c r="BA267" s="416">
        <f>SUMPRODUCT(LEN($AG267:$AG270)-LEN(SUBSTITUTE($AG267:$AG270,"S", "")))</f>
        <v>0</v>
      </c>
      <c r="BB267" s="410">
        <f>SUMPRODUCT(LEN($AG267:$AG270)-LEN(SUBSTITUTE($AG267:$AG270,"F", "")))</f>
        <v>0</v>
      </c>
      <c r="BC267" s="410">
        <f>SUMPRODUCT(LEN($AG267:$AG270)-LEN(SUBSTITUTE($AG267:$AG270,"G", "")))</f>
        <v>0</v>
      </c>
      <c r="BD267" s="413">
        <f>SUMPRODUCT(LEN($AG267:$AG270)-LEN(SUBSTITUTE($AG267:$AG270,"M", "")))</f>
        <v>0</v>
      </c>
    </row>
    <row r="268" spans="2:64" ht="28.15" customHeight="1" thickBot="1" x14ac:dyDescent="0.25">
      <c r="B268" s="30"/>
      <c r="C268" s="339"/>
      <c r="D268" s="221"/>
      <c r="E268" s="195"/>
      <c r="F268" s="195"/>
      <c r="G268" s="194"/>
      <c r="H268" s="359"/>
      <c r="I268" s="391"/>
      <c r="J268" s="391"/>
      <c r="K268" s="391"/>
      <c r="L268" s="33" t="s">
        <v>122</v>
      </c>
      <c r="M268" s="55" t="s">
        <v>132</v>
      </c>
      <c r="N268" s="33" t="s">
        <v>121</v>
      </c>
      <c r="O268" s="55" t="s">
        <v>357</v>
      </c>
      <c r="P268" s="33" t="s">
        <v>120</v>
      </c>
      <c r="Q268" s="55" t="s">
        <v>357</v>
      </c>
      <c r="R268" s="33" t="s">
        <v>119</v>
      </c>
      <c r="S268" s="55" t="s">
        <v>705</v>
      </c>
      <c r="T268" s="33" t="s">
        <v>118</v>
      </c>
      <c r="U268" s="55" t="s">
        <v>479</v>
      </c>
      <c r="V268" s="33" t="s">
        <v>117</v>
      </c>
      <c r="W268" s="55" t="s">
        <v>132</v>
      </c>
      <c r="X268" s="33" t="s">
        <v>116</v>
      </c>
      <c r="Y268" s="55"/>
      <c r="Z268" s="33" t="s">
        <v>115</v>
      </c>
      <c r="AA268" s="55"/>
      <c r="AB268" s="55"/>
      <c r="AC268" s="55"/>
      <c r="AD268" s="193"/>
      <c r="AE268" s="55"/>
      <c r="AF268" s="193"/>
      <c r="AG268" s="57"/>
      <c r="AH268" s="422"/>
      <c r="AI268" s="422"/>
      <c r="AJ268" s="21"/>
      <c r="AK268" s="9"/>
      <c r="AL268" s="350"/>
      <c r="AM268" s="353"/>
      <c r="AN268" s="336"/>
      <c r="AO268" s="350"/>
      <c r="AP268" s="353"/>
      <c r="AQ268" s="336"/>
      <c r="AR268" s="350"/>
      <c r="AS268" s="353"/>
      <c r="AT268" s="336"/>
      <c r="AU268" s="350"/>
      <c r="AV268" s="353"/>
      <c r="AW268" s="336"/>
      <c r="AX268" s="350"/>
      <c r="AY268" s="363"/>
      <c r="AZ268" s="336"/>
      <c r="BA268" s="417"/>
      <c r="BB268" s="411"/>
      <c r="BC268" s="411"/>
      <c r="BD268" s="414"/>
    </row>
    <row r="269" spans="2:64" ht="28.15" customHeight="1" x14ac:dyDescent="0.2">
      <c r="B269" s="30"/>
      <c r="C269" s="340"/>
      <c r="D269" s="218"/>
      <c r="E269" s="192"/>
      <c r="F269" s="192"/>
      <c r="G269" s="191"/>
      <c r="H269" s="360">
        <v>257</v>
      </c>
      <c r="I269" s="392"/>
      <c r="J269" s="392"/>
      <c r="K269" s="392"/>
      <c r="L269" s="25" t="s">
        <v>114</v>
      </c>
      <c r="M269" s="114" t="s">
        <v>179</v>
      </c>
      <c r="N269" s="25" t="s">
        <v>112</v>
      </c>
      <c r="O269" s="114" t="s">
        <v>357</v>
      </c>
      <c r="P269" s="25" t="s">
        <v>111</v>
      </c>
      <c r="Q269" s="114" t="s">
        <v>1270</v>
      </c>
      <c r="R269" s="25" t="s">
        <v>110</v>
      </c>
      <c r="S269" s="114" t="s">
        <v>357</v>
      </c>
      <c r="T269" s="25" t="s">
        <v>109</v>
      </c>
      <c r="U269" s="114" t="s">
        <v>672</v>
      </c>
      <c r="V269" s="25" t="s">
        <v>108</v>
      </c>
      <c r="W269" s="114" t="s">
        <v>351</v>
      </c>
      <c r="X269" s="25" t="s">
        <v>107</v>
      </c>
      <c r="Y269" s="114"/>
      <c r="Z269" s="25" t="s">
        <v>106</v>
      </c>
      <c r="AA269" s="114"/>
      <c r="AB269" s="114"/>
      <c r="AC269" s="114"/>
      <c r="AD269" s="190"/>
      <c r="AE269" s="114"/>
      <c r="AF269" s="190"/>
      <c r="AG269" s="57"/>
      <c r="AH269" s="422"/>
      <c r="AI269" s="422"/>
      <c r="AJ269" s="21"/>
      <c r="AK269" s="9"/>
      <c r="AL269" s="350"/>
      <c r="AM269" s="353"/>
      <c r="AN269" s="336"/>
      <c r="AO269" s="350"/>
      <c r="AP269" s="353"/>
      <c r="AQ269" s="336"/>
      <c r="AR269" s="350"/>
      <c r="AS269" s="353"/>
      <c r="AT269" s="336"/>
      <c r="AU269" s="350"/>
      <c r="AV269" s="353"/>
      <c r="AW269" s="336"/>
      <c r="AX269" s="350"/>
      <c r="AY269" s="363"/>
      <c r="AZ269" s="336"/>
      <c r="BA269" s="417"/>
      <c r="BB269" s="411"/>
      <c r="BC269" s="411"/>
      <c r="BD269" s="414"/>
    </row>
    <row r="270" spans="2:64" ht="28.15" customHeight="1" thickBot="1" x14ac:dyDescent="0.25">
      <c r="B270" s="30"/>
      <c r="C270" s="355"/>
      <c r="D270" s="246"/>
      <c r="E270" s="200"/>
      <c r="F270" s="200"/>
      <c r="G270" s="199"/>
      <c r="H270" s="361"/>
      <c r="I270" s="393"/>
      <c r="J270" s="393"/>
      <c r="K270" s="393"/>
      <c r="L270" s="50" t="s">
        <v>105</v>
      </c>
      <c r="M270" s="51" t="s">
        <v>1329</v>
      </c>
      <c r="N270" s="50" t="s">
        <v>104</v>
      </c>
      <c r="O270" s="51" t="s">
        <v>458</v>
      </c>
      <c r="P270" s="50" t="s">
        <v>103</v>
      </c>
      <c r="Q270" s="51" t="s">
        <v>458</v>
      </c>
      <c r="R270" s="50" t="s">
        <v>102</v>
      </c>
      <c r="S270" s="51" t="s">
        <v>509</v>
      </c>
      <c r="T270" s="50">
        <v>20</v>
      </c>
      <c r="U270" s="51" t="s">
        <v>357</v>
      </c>
      <c r="V270" s="50" t="s">
        <v>101</v>
      </c>
      <c r="W270" s="51" t="s">
        <v>130</v>
      </c>
      <c r="X270" s="50" t="s">
        <v>100</v>
      </c>
      <c r="Y270" s="51"/>
      <c r="Z270" s="50" t="s">
        <v>99</v>
      </c>
      <c r="AA270" s="51"/>
      <c r="AB270" s="51"/>
      <c r="AC270" s="51"/>
      <c r="AD270" s="187"/>
      <c r="AE270" s="51"/>
      <c r="AF270" s="187"/>
      <c r="AG270" s="56"/>
      <c r="AH270" s="424"/>
      <c r="AI270" s="424"/>
      <c r="AJ270" s="47"/>
      <c r="AK270" s="9"/>
      <c r="AL270" s="351"/>
      <c r="AM270" s="354"/>
      <c r="AN270" s="337"/>
      <c r="AO270" s="351"/>
      <c r="AP270" s="354"/>
      <c r="AQ270" s="337"/>
      <c r="AR270" s="351"/>
      <c r="AS270" s="354"/>
      <c r="AT270" s="337"/>
      <c r="AU270" s="351"/>
      <c r="AV270" s="354"/>
      <c r="AW270" s="337"/>
      <c r="AX270" s="351"/>
      <c r="AY270" s="364"/>
      <c r="AZ270" s="337"/>
      <c r="BA270" s="418"/>
      <c r="BB270" s="412"/>
      <c r="BC270" s="412"/>
      <c r="BD270" s="415"/>
    </row>
    <row r="271" spans="2:64" ht="28.15" customHeight="1" x14ac:dyDescent="0.2">
      <c r="B271" s="30"/>
      <c r="C271" s="338">
        <v>2</v>
      </c>
      <c r="D271" s="212"/>
      <c r="E271" s="198"/>
      <c r="F271" s="198"/>
      <c r="G271" s="197"/>
      <c r="H271" s="358"/>
      <c r="I271" s="390"/>
      <c r="J271" s="390"/>
      <c r="K271" s="390"/>
      <c r="L271" s="42" t="s">
        <v>131</v>
      </c>
      <c r="M271" s="43"/>
      <c r="N271" s="42" t="s">
        <v>129</v>
      </c>
      <c r="O271" s="43"/>
      <c r="P271" s="42" t="s">
        <v>128</v>
      </c>
      <c r="Q271" s="43"/>
      <c r="R271" s="42" t="s">
        <v>127</v>
      </c>
      <c r="S271" s="43"/>
      <c r="T271" s="42" t="s">
        <v>126</v>
      </c>
      <c r="U271" s="43"/>
      <c r="V271" s="42" t="s">
        <v>125</v>
      </c>
      <c r="W271" s="43"/>
      <c r="X271" s="42" t="s">
        <v>124</v>
      </c>
      <c r="Y271" s="43"/>
      <c r="Z271" s="42" t="s">
        <v>123</v>
      </c>
      <c r="AA271" s="43"/>
      <c r="AB271" s="43"/>
      <c r="AC271" s="43"/>
      <c r="AD271" s="196"/>
      <c r="AE271" s="43"/>
      <c r="AF271" s="196"/>
      <c r="AG271" s="39"/>
      <c r="AH271" s="421"/>
      <c r="AI271" s="421"/>
      <c r="AJ271" s="38"/>
      <c r="AK271" s="9"/>
      <c r="AL271" s="349">
        <f>SUMPRODUCT(LEN($M271:$AA274)-LEN(SUBSTITUTE($M271:$AA274,"A", "")))</f>
        <v>0</v>
      </c>
      <c r="AM271" s="352">
        <f>SUMPRODUCT(LEN($AF271:$AF274)-LEN(SUBSTITUTE($AF271:$AF274,"A", "")))</f>
        <v>0</v>
      </c>
      <c r="AN271" s="335">
        <f>SUMPRODUCT(LEN($AE271:$AE274)-LEN(SUBSTITUTE($AE271:$AE274,"A", "")))</f>
        <v>0</v>
      </c>
      <c r="AO271" s="349">
        <f>SUMPRODUCT(LEN($M271:$AA274)-LEN(SUBSTITUTE($M271:$AA274,"S", "")))</f>
        <v>0</v>
      </c>
      <c r="AP271" s="352">
        <f>SUMPRODUCT(LEN($AF271:$AF274)-LEN(SUBSTITUTE($AF271:$AF274,"S", "")))</f>
        <v>0</v>
      </c>
      <c r="AQ271" s="335">
        <f>SUMPRODUCT(LEN($AE271:$AE274)-LEN(SUBSTITUTE($AE271:$AE274,"S", "")))</f>
        <v>0</v>
      </c>
      <c r="AR271" s="349">
        <f>SUMPRODUCT(LEN($M271:$AA274)-LEN(SUBSTITUTE($M271:$AA274,"F", "")))</f>
        <v>0</v>
      </c>
      <c r="AS271" s="352">
        <f>SUMPRODUCT(LEN($AF271:$AF274)-LEN(SUBSTITUTE($AF271:$AF274,"F", "")))</f>
        <v>0</v>
      </c>
      <c r="AT271" s="335">
        <f>SUMPRODUCT(LEN($AE271:$AE274)-LEN(SUBSTITUTE($AE271:$AE274,"F", "")))</f>
        <v>0</v>
      </c>
      <c r="AU271" s="349">
        <f>SUMPRODUCT(LEN($M271:$AA274)-LEN(SUBSTITUTE($M271:$AA274,"G", "")))</f>
        <v>0</v>
      </c>
      <c r="AV271" s="352">
        <f>SUMPRODUCT(LEN($AF271:$AF274)-LEN(SUBSTITUTE($AF271:$AF274,"G", "")))</f>
        <v>0</v>
      </c>
      <c r="AW271" s="335">
        <f>SUMPRODUCT(LEN($AE271:$AE274)-LEN(SUBSTITUTE($AE271:$AE274,"G", "")))</f>
        <v>0</v>
      </c>
      <c r="AX271" s="349">
        <f>SUMPRODUCT(LEN($L271:$AA274)-LEN(SUBSTITUTE($L271:$AA274,"M", "")))</f>
        <v>0</v>
      </c>
      <c r="AY271" s="362">
        <f>SUMPRODUCT(LEN($AF271:$AF274)-LEN(SUBSTITUTE($AF271:$AF274,"M", "")))</f>
        <v>0</v>
      </c>
      <c r="AZ271" s="335">
        <f>SUMPRODUCT(LEN($AE271:$AE274)-LEN(SUBSTITUTE($AE271:$AE274,"M", "")))</f>
        <v>0</v>
      </c>
      <c r="BA271" s="416">
        <f>SUMPRODUCT(LEN($AG271:$AG274)-LEN(SUBSTITUTE($AG271:$AG274,"S", "")))</f>
        <v>0</v>
      </c>
      <c r="BB271" s="410">
        <f>SUMPRODUCT(LEN($AG271:$AG274)-LEN(SUBSTITUTE($AG271:$AG274,"F", "")))</f>
        <v>0</v>
      </c>
      <c r="BC271" s="410">
        <f>SUMPRODUCT(LEN($AG271:$AG274)-LEN(SUBSTITUTE($AG271:$AG274,"G", "")))</f>
        <v>0</v>
      </c>
      <c r="BD271" s="413">
        <f>SUMPRODUCT(LEN($AG271:$AG274)-LEN(SUBSTITUTE($AG271:$AG274,"M", "")))</f>
        <v>0</v>
      </c>
    </row>
    <row r="272" spans="2:64" ht="28.15" customHeight="1" thickBot="1" x14ac:dyDescent="0.25">
      <c r="B272" s="30"/>
      <c r="C272" s="339"/>
      <c r="D272" s="221"/>
      <c r="E272" s="195"/>
      <c r="F272" s="195"/>
      <c r="G272" s="194"/>
      <c r="H272" s="359"/>
      <c r="I272" s="391"/>
      <c r="J272" s="391"/>
      <c r="K272" s="391"/>
      <c r="L272" s="33" t="s">
        <v>122</v>
      </c>
      <c r="M272" s="55"/>
      <c r="N272" s="33" t="s">
        <v>121</v>
      </c>
      <c r="O272" s="55"/>
      <c r="P272" s="33" t="s">
        <v>120</v>
      </c>
      <c r="Q272" s="55"/>
      <c r="R272" s="33" t="s">
        <v>119</v>
      </c>
      <c r="S272" s="55"/>
      <c r="T272" s="33" t="s">
        <v>118</v>
      </c>
      <c r="U272" s="55"/>
      <c r="V272" s="33" t="s">
        <v>117</v>
      </c>
      <c r="W272" s="55"/>
      <c r="X272" s="33" t="s">
        <v>116</v>
      </c>
      <c r="Y272" s="55"/>
      <c r="Z272" s="33" t="s">
        <v>115</v>
      </c>
      <c r="AA272" s="55"/>
      <c r="AB272" s="55"/>
      <c r="AC272" s="55"/>
      <c r="AD272" s="193"/>
      <c r="AE272" s="55"/>
      <c r="AF272" s="193"/>
      <c r="AG272" s="22"/>
      <c r="AH272" s="422"/>
      <c r="AI272" s="422"/>
      <c r="AJ272" s="21"/>
      <c r="AK272" s="9"/>
      <c r="AL272" s="350"/>
      <c r="AM272" s="353"/>
      <c r="AN272" s="336"/>
      <c r="AO272" s="350"/>
      <c r="AP272" s="353"/>
      <c r="AQ272" s="336"/>
      <c r="AR272" s="350"/>
      <c r="AS272" s="353"/>
      <c r="AT272" s="336"/>
      <c r="AU272" s="350"/>
      <c r="AV272" s="353"/>
      <c r="AW272" s="336"/>
      <c r="AX272" s="350"/>
      <c r="AY272" s="363"/>
      <c r="AZ272" s="336"/>
      <c r="BA272" s="417"/>
      <c r="BB272" s="411"/>
      <c r="BC272" s="411"/>
      <c r="BD272" s="414"/>
    </row>
    <row r="273" spans="2:64" ht="28.15" customHeight="1" x14ac:dyDescent="0.2">
      <c r="B273" s="30"/>
      <c r="C273" s="340"/>
      <c r="D273" s="218"/>
      <c r="E273" s="192"/>
      <c r="F273" s="192"/>
      <c r="G273" s="191"/>
      <c r="H273" s="360"/>
      <c r="I273" s="392"/>
      <c r="J273" s="392"/>
      <c r="K273" s="392"/>
      <c r="L273" s="25" t="s">
        <v>114</v>
      </c>
      <c r="M273" s="114"/>
      <c r="N273" s="25" t="s">
        <v>112</v>
      </c>
      <c r="O273" s="114"/>
      <c r="P273" s="25" t="s">
        <v>111</v>
      </c>
      <c r="Q273" s="114"/>
      <c r="R273" s="25" t="s">
        <v>110</v>
      </c>
      <c r="S273" s="114"/>
      <c r="T273" s="25" t="s">
        <v>109</v>
      </c>
      <c r="U273" s="114"/>
      <c r="V273" s="25" t="s">
        <v>108</v>
      </c>
      <c r="W273" s="114"/>
      <c r="X273" s="25" t="s">
        <v>107</v>
      </c>
      <c r="Y273" s="114"/>
      <c r="Z273" s="25" t="s">
        <v>106</v>
      </c>
      <c r="AA273" s="114"/>
      <c r="AB273" s="114"/>
      <c r="AC273" s="114"/>
      <c r="AD273" s="190"/>
      <c r="AE273" s="114"/>
      <c r="AF273" s="190"/>
      <c r="AG273" s="22"/>
      <c r="AH273" s="422"/>
      <c r="AI273" s="422"/>
      <c r="AJ273" s="21"/>
      <c r="AK273" s="9"/>
      <c r="AL273" s="350"/>
      <c r="AM273" s="353"/>
      <c r="AN273" s="336"/>
      <c r="AO273" s="350"/>
      <c r="AP273" s="353"/>
      <c r="AQ273" s="336"/>
      <c r="AR273" s="350"/>
      <c r="AS273" s="353"/>
      <c r="AT273" s="336"/>
      <c r="AU273" s="350"/>
      <c r="AV273" s="353"/>
      <c r="AW273" s="336"/>
      <c r="AX273" s="350"/>
      <c r="AY273" s="363"/>
      <c r="AZ273" s="336"/>
      <c r="BA273" s="417"/>
      <c r="BB273" s="411"/>
      <c r="BC273" s="411"/>
      <c r="BD273" s="414"/>
    </row>
    <row r="274" spans="2:64" ht="28.15" customHeight="1" thickBot="1" x14ac:dyDescent="0.25">
      <c r="B274" s="30"/>
      <c r="C274" s="355"/>
      <c r="D274" s="246"/>
      <c r="E274" s="200"/>
      <c r="F274" s="200"/>
      <c r="G274" s="199"/>
      <c r="H274" s="361"/>
      <c r="I274" s="393"/>
      <c r="J274" s="393"/>
      <c r="K274" s="393"/>
      <c r="L274" s="50" t="s">
        <v>105</v>
      </c>
      <c r="M274" s="51"/>
      <c r="N274" s="50" t="s">
        <v>104</v>
      </c>
      <c r="O274" s="51"/>
      <c r="P274" s="50" t="s">
        <v>103</v>
      </c>
      <c r="Q274" s="51"/>
      <c r="R274" s="50" t="s">
        <v>102</v>
      </c>
      <c r="S274" s="51"/>
      <c r="T274" s="50">
        <v>20</v>
      </c>
      <c r="U274" s="51"/>
      <c r="V274" s="50" t="s">
        <v>101</v>
      </c>
      <c r="W274" s="51"/>
      <c r="X274" s="50" t="s">
        <v>100</v>
      </c>
      <c r="Y274" s="51"/>
      <c r="Z274" s="50" t="s">
        <v>99</v>
      </c>
      <c r="AA274" s="51"/>
      <c r="AB274" s="51"/>
      <c r="AC274" s="51"/>
      <c r="AD274" s="187"/>
      <c r="AE274" s="51"/>
      <c r="AF274" s="187"/>
      <c r="AG274" s="48"/>
      <c r="AH274" s="424"/>
      <c r="AI274" s="424"/>
      <c r="AJ274" s="47"/>
      <c r="AK274" s="9"/>
      <c r="AL274" s="351"/>
      <c r="AM274" s="354"/>
      <c r="AN274" s="337"/>
      <c r="AO274" s="351"/>
      <c r="AP274" s="354"/>
      <c r="AQ274" s="337"/>
      <c r="AR274" s="351"/>
      <c r="AS274" s="354"/>
      <c r="AT274" s="337"/>
      <c r="AU274" s="351"/>
      <c r="AV274" s="354"/>
      <c r="AW274" s="337"/>
      <c r="AX274" s="351"/>
      <c r="AY274" s="364"/>
      <c r="AZ274" s="337"/>
      <c r="BA274" s="418"/>
      <c r="BB274" s="412"/>
      <c r="BC274" s="412"/>
      <c r="BD274" s="415"/>
    </row>
    <row r="275" spans="2:64" ht="28.15" customHeight="1" x14ac:dyDescent="0.2">
      <c r="B275" s="30"/>
      <c r="C275" s="338">
        <v>3</v>
      </c>
      <c r="D275" s="212"/>
      <c r="E275" s="198"/>
      <c r="F275" s="198"/>
      <c r="G275" s="197"/>
      <c r="H275" s="358"/>
      <c r="I275" s="390"/>
      <c r="J275" s="390"/>
      <c r="K275" s="390"/>
      <c r="L275" s="42" t="s">
        <v>131</v>
      </c>
      <c r="M275" s="43"/>
      <c r="N275" s="42" t="s">
        <v>129</v>
      </c>
      <c r="O275" s="43"/>
      <c r="P275" s="42" t="s">
        <v>128</v>
      </c>
      <c r="Q275" s="43"/>
      <c r="R275" s="42" t="s">
        <v>127</v>
      </c>
      <c r="S275" s="43"/>
      <c r="T275" s="42" t="s">
        <v>126</v>
      </c>
      <c r="U275" s="43"/>
      <c r="V275" s="42" t="s">
        <v>125</v>
      </c>
      <c r="W275" s="43"/>
      <c r="X275" s="42" t="s">
        <v>124</v>
      </c>
      <c r="Y275" s="43"/>
      <c r="Z275" s="42" t="s">
        <v>123</v>
      </c>
      <c r="AA275" s="43"/>
      <c r="AB275" s="43"/>
      <c r="AC275" s="43"/>
      <c r="AD275" s="196"/>
      <c r="AE275" s="43"/>
      <c r="AF275" s="196"/>
      <c r="AG275" s="39"/>
      <c r="AH275" s="421"/>
      <c r="AI275" s="421"/>
      <c r="AJ275" s="38"/>
      <c r="AK275" s="9"/>
      <c r="AL275" s="349">
        <f>SUMPRODUCT(LEN($M275:$AA278)-LEN(SUBSTITUTE($M275:$AA278,"A", "")))</f>
        <v>0</v>
      </c>
      <c r="AM275" s="352">
        <f>SUMPRODUCT(LEN($AF275:$AF278)-LEN(SUBSTITUTE($AF275:$AF278,"A", "")))</f>
        <v>0</v>
      </c>
      <c r="AN275" s="335">
        <f>SUMPRODUCT(LEN($AE275:$AE278)-LEN(SUBSTITUTE($AE275:$AE278,"A", "")))</f>
        <v>0</v>
      </c>
      <c r="AO275" s="349">
        <f>SUMPRODUCT(LEN($M275:$AA278)-LEN(SUBSTITUTE($M275:$AA278,"S", "")))</f>
        <v>0</v>
      </c>
      <c r="AP275" s="352">
        <f>SUMPRODUCT(LEN($AF275:$AF278)-LEN(SUBSTITUTE($AF275:$AF278,"S", "")))</f>
        <v>0</v>
      </c>
      <c r="AQ275" s="335">
        <f>SUMPRODUCT(LEN($AE275:$AE278)-LEN(SUBSTITUTE($AE275:$AE278,"S", "")))</f>
        <v>0</v>
      </c>
      <c r="AR275" s="349">
        <f>SUMPRODUCT(LEN($M275:$AA278)-LEN(SUBSTITUTE($M275:$AA278,"F", "")))</f>
        <v>0</v>
      </c>
      <c r="AS275" s="352">
        <f>SUMPRODUCT(LEN($AF275:$AF278)-LEN(SUBSTITUTE($AF275:$AF278,"F", "")))</f>
        <v>0</v>
      </c>
      <c r="AT275" s="335">
        <f>SUMPRODUCT(LEN($AE275:$AE278)-LEN(SUBSTITUTE($AE275:$AE278,"F", "")))</f>
        <v>0</v>
      </c>
      <c r="AU275" s="349">
        <f>SUMPRODUCT(LEN($M275:$AA278)-LEN(SUBSTITUTE($M275:$AA278,"G", "")))</f>
        <v>0</v>
      </c>
      <c r="AV275" s="352">
        <f>SUMPRODUCT(LEN($AF275:$AF278)-LEN(SUBSTITUTE($AF275:$AF278,"G", "")))</f>
        <v>0</v>
      </c>
      <c r="AW275" s="335">
        <f>SUMPRODUCT(LEN($AE275:$AE278)-LEN(SUBSTITUTE($AE275:$AE278,"G", "")))</f>
        <v>0</v>
      </c>
      <c r="AX275" s="349">
        <f>SUMPRODUCT(LEN($L275:$AA278)-LEN(SUBSTITUTE($L275:$AA278,"M", "")))</f>
        <v>0</v>
      </c>
      <c r="AY275" s="362">
        <f>SUMPRODUCT(LEN($AF275:$AF278)-LEN(SUBSTITUTE($AF275:$AF278,"M", "")))</f>
        <v>0</v>
      </c>
      <c r="AZ275" s="335">
        <f>SUMPRODUCT(LEN($AE275:$AE278)-LEN(SUBSTITUTE($AE275:$AE278,"M", "")))</f>
        <v>0</v>
      </c>
      <c r="BA275" s="416">
        <f>SUMPRODUCT(LEN($AG275:$AG278)-LEN(SUBSTITUTE($AG275:$AG278,"S", "")))</f>
        <v>0</v>
      </c>
      <c r="BB275" s="410">
        <f>SUMPRODUCT(LEN($AG275:$AG278)-LEN(SUBSTITUTE($AG275:$AG278,"F", "")))</f>
        <v>0</v>
      </c>
      <c r="BC275" s="410">
        <f>SUMPRODUCT(LEN($AG275:$AG278)-LEN(SUBSTITUTE($AG275:$AG278,"G", "")))</f>
        <v>0</v>
      </c>
      <c r="BD275" s="413">
        <f>SUMPRODUCT(LEN($AG275:$AG278)-LEN(SUBSTITUTE($AG275:$AG278,"M", "")))</f>
        <v>0</v>
      </c>
    </row>
    <row r="276" spans="2:64" ht="28.15" customHeight="1" thickBot="1" x14ac:dyDescent="0.25">
      <c r="B276" s="30"/>
      <c r="C276" s="339"/>
      <c r="D276" s="221"/>
      <c r="E276" s="195"/>
      <c r="F276" s="195"/>
      <c r="G276" s="194"/>
      <c r="H276" s="359"/>
      <c r="I276" s="391"/>
      <c r="J276" s="391"/>
      <c r="K276" s="391"/>
      <c r="L276" s="33" t="s">
        <v>122</v>
      </c>
      <c r="M276" s="55"/>
      <c r="N276" s="33" t="s">
        <v>121</v>
      </c>
      <c r="O276" s="55"/>
      <c r="P276" s="33" t="s">
        <v>120</v>
      </c>
      <c r="Q276" s="55"/>
      <c r="R276" s="33" t="s">
        <v>119</v>
      </c>
      <c r="S276" s="55"/>
      <c r="T276" s="33" t="s">
        <v>118</v>
      </c>
      <c r="U276" s="55"/>
      <c r="V276" s="33" t="s">
        <v>117</v>
      </c>
      <c r="W276" s="55"/>
      <c r="X276" s="33" t="s">
        <v>116</v>
      </c>
      <c r="Y276" s="55"/>
      <c r="Z276" s="33" t="s">
        <v>115</v>
      </c>
      <c r="AA276" s="55"/>
      <c r="AB276" s="55"/>
      <c r="AC276" s="55"/>
      <c r="AD276" s="193"/>
      <c r="AE276" s="55"/>
      <c r="AF276" s="193"/>
      <c r="AG276" s="22"/>
      <c r="AH276" s="422"/>
      <c r="AI276" s="422"/>
      <c r="AJ276" s="21"/>
      <c r="AK276" s="9"/>
      <c r="AL276" s="350"/>
      <c r="AM276" s="353"/>
      <c r="AN276" s="336"/>
      <c r="AO276" s="350"/>
      <c r="AP276" s="353"/>
      <c r="AQ276" s="336"/>
      <c r="AR276" s="350"/>
      <c r="AS276" s="353"/>
      <c r="AT276" s="336"/>
      <c r="AU276" s="350"/>
      <c r="AV276" s="353"/>
      <c r="AW276" s="336"/>
      <c r="AX276" s="350"/>
      <c r="AY276" s="363"/>
      <c r="AZ276" s="336"/>
      <c r="BA276" s="417"/>
      <c r="BB276" s="411"/>
      <c r="BC276" s="411"/>
      <c r="BD276" s="414"/>
    </row>
    <row r="277" spans="2:64" ht="28.15" customHeight="1" x14ac:dyDescent="0.2">
      <c r="B277" s="30"/>
      <c r="C277" s="340"/>
      <c r="D277" s="218"/>
      <c r="E277" s="192"/>
      <c r="F277" s="192"/>
      <c r="G277" s="191"/>
      <c r="H277" s="360"/>
      <c r="I277" s="392"/>
      <c r="J277" s="392"/>
      <c r="K277" s="392"/>
      <c r="L277" s="25" t="s">
        <v>114</v>
      </c>
      <c r="M277" s="114"/>
      <c r="N277" s="25" t="s">
        <v>112</v>
      </c>
      <c r="O277" s="114"/>
      <c r="P277" s="25" t="s">
        <v>111</v>
      </c>
      <c r="Q277" s="114"/>
      <c r="R277" s="25" t="s">
        <v>110</v>
      </c>
      <c r="S277" s="114"/>
      <c r="T277" s="25" t="s">
        <v>109</v>
      </c>
      <c r="U277" s="114"/>
      <c r="V277" s="25" t="s">
        <v>108</v>
      </c>
      <c r="W277" s="114"/>
      <c r="X277" s="25" t="s">
        <v>107</v>
      </c>
      <c r="Y277" s="114"/>
      <c r="Z277" s="25" t="s">
        <v>106</v>
      </c>
      <c r="AA277" s="114"/>
      <c r="AB277" s="114"/>
      <c r="AC277" s="114"/>
      <c r="AD277" s="190"/>
      <c r="AE277" s="114"/>
      <c r="AF277" s="190"/>
      <c r="AG277" s="22"/>
      <c r="AH277" s="422"/>
      <c r="AI277" s="422"/>
      <c r="AJ277" s="21"/>
      <c r="AK277" s="9"/>
      <c r="AL277" s="350"/>
      <c r="AM277" s="353"/>
      <c r="AN277" s="336"/>
      <c r="AO277" s="350"/>
      <c r="AP277" s="353"/>
      <c r="AQ277" s="336"/>
      <c r="AR277" s="350"/>
      <c r="AS277" s="353"/>
      <c r="AT277" s="336"/>
      <c r="AU277" s="350"/>
      <c r="AV277" s="353"/>
      <c r="AW277" s="336"/>
      <c r="AX277" s="350"/>
      <c r="AY277" s="363"/>
      <c r="AZ277" s="336"/>
      <c r="BA277" s="417"/>
      <c r="BB277" s="411"/>
      <c r="BC277" s="411"/>
      <c r="BD277" s="414"/>
    </row>
    <row r="278" spans="2:64" ht="28.15" customHeight="1" thickBot="1" x14ac:dyDescent="0.25">
      <c r="B278" s="20"/>
      <c r="C278" s="341"/>
      <c r="D278" s="215"/>
      <c r="E278" s="189"/>
      <c r="F278" s="189"/>
      <c r="G278" s="188"/>
      <c r="H278" s="361"/>
      <c r="I278" s="394"/>
      <c r="J278" s="394"/>
      <c r="K278" s="394"/>
      <c r="L278" s="15" t="s">
        <v>105</v>
      </c>
      <c r="M278" s="16"/>
      <c r="N278" s="15" t="s">
        <v>104</v>
      </c>
      <c r="O278" s="16"/>
      <c r="P278" s="15" t="s">
        <v>103</v>
      </c>
      <c r="Q278" s="16"/>
      <c r="R278" s="15" t="s">
        <v>102</v>
      </c>
      <c r="S278" s="16"/>
      <c r="T278" s="15">
        <v>20</v>
      </c>
      <c r="U278" s="16"/>
      <c r="V278" s="15" t="s">
        <v>101</v>
      </c>
      <c r="W278" s="16"/>
      <c r="X278" s="15" t="s">
        <v>100</v>
      </c>
      <c r="Y278" s="16"/>
      <c r="Z278" s="15" t="s">
        <v>99</v>
      </c>
      <c r="AA278" s="16"/>
      <c r="AB278" s="114"/>
      <c r="AC278" s="114"/>
      <c r="AD278" s="187"/>
      <c r="AE278" s="16"/>
      <c r="AF278" s="186"/>
      <c r="AG278" s="11"/>
      <c r="AH278" s="423"/>
      <c r="AI278" s="423"/>
      <c r="AJ278" s="10"/>
      <c r="AK278" s="9"/>
      <c r="AL278" s="351"/>
      <c r="AM278" s="354"/>
      <c r="AN278" s="337"/>
      <c r="AO278" s="351"/>
      <c r="AP278" s="354"/>
      <c r="AQ278" s="337"/>
      <c r="AR278" s="351"/>
      <c r="AS278" s="354"/>
      <c r="AT278" s="337"/>
      <c r="AU278" s="351"/>
      <c r="AV278" s="354"/>
      <c r="AW278" s="337"/>
      <c r="AX278" s="351"/>
      <c r="AY278" s="364"/>
      <c r="AZ278" s="337"/>
      <c r="BA278" s="418"/>
      <c r="BB278" s="412"/>
      <c r="BC278" s="412"/>
      <c r="BD278" s="415"/>
    </row>
    <row r="279" spans="2:64" ht="85.9" customHeight="1" thickTop="1" thickBot="1" x14ac:dyDescent="0.35">
      <c r="B279" s="113" t="s">
        <v>173</v>
      </c>
      <c r="C279" s="103" t="s">
        <v>172</v>
      </c>
      <c r="D279" s="108" t="s">
        <v>171</v>
      </c>
      <c r="E279" s="211" t="s">
        <v>170</v>
      </c>
      <c r="F279" s="210"/>
      <c r="G279" s="209"/>
      <c r="H279" s="109" t="s">
        <v>169</v>
      </c>
      <c r="I279" s="108" t="s">
        <v>96</v>
      </c>
      <c r="J279" s="108" t="s">
        <v>168</v>
      </c>
      <c r="K279" s="108" t="s">
        <v>97</v>
      </c>
      <c r="L279" s="365" t="s">
        <v>167</v>
      </c>
      <c r="M279" s="366"/>
      <c r="N279" s="365" t="s">
        <v>166</v>
      </c>
      <c r="O279" s="366"/>
      <c r="P279" s="365" t="s">
        <v>166</v>
      </c>
      <c r="Q279" s="367"/>
      <c r="R279" s="365" t="s">
        <v>166</v>
      </c>
      <c r="S279" s="367"/>
      <c r="T279" s="365" t="s">
        <v>166</v>
      </c>
      <c r="U279" s="367"/>
      <c r="V279" s="365" t="s">
        <v>166</v>
      </c>
      <c r="W279" s="367"/>
      <c r="X279" s="365" t="s">
        <v>166</v>
      </c>
      <c r="Y279" s="367"/>
      <c r="Z279" s="365" t="s">
        <v>166</v>
      </c>
      <c r="AA279" s="367"/>
      <c r="AB279" s="311"/>
      <c r="AC279" s="311"/>
      <c r="AD279" s="368" t="s">
        <v>165</v>
      </c>
      <c r="AE279" s="367"/>
      <c r="AF279" s="109" t="s">
        <v>164</v>
      </c>
      <c r="AG279" s="109" t="s">
        <v>163</v>
      </c>
      <c r="AH279" s="108" t="s">
        <v>162</v>
      </c>
      <c r="AI279" s="108" t="s">
        <v>161</v>
      </c>
      <c r="AJ279" s="107" t="s">
        <v>160</v>
      </c>
      <c r="AK279" s="106"/>
      <c r="AL279" s="104" t="s">
        <v>159</v>
      </c>
      <c r="AM279" s="103" t="s">
        <v>158</v>
      </c>
      <c r="AN279" s="102" t="s">
        <v>157</v>
      </c>
      <c r="AO279" s="104" t="s">
        <v>156</v>
      </c>
      <c r="AP279" s="103" t="s">
        <v>155</v>
      </c>
      <c r="AQ279" s="102" t="s">
        <v>154</v>
      </c>
      <c r="AR279" s="104" t="s">
        <v>153</v>
      </c>
      <c r="AS279" s="103" t="s">
        <v>152</v>
      </c>
      <c r="AT279" s="105" t="s">
        <v>151</v>
      </c>
      <c r="AU279" s="104" t="s">
        <v>150</v>
      </c>
      <c r="AV279" s="103" t="s">
        <v>149</v>
      </c>
      <c r="AW279" s="102" t="s">
        <v>148</v>
      </c>
      <c r="AX279" s="104" t="s">
        <v>147</v>
      </c>
      <c r="AY279" s="103" t="s">
        <v>146</v>
      </c>
      <c r="AZ279" s="102" t="s">
        <v>145</v>
      </c>
      <c r="BA279" s="101" t="s">
        <v>144</v>
      </c>
      <c r="BB279" s="100" t="s">
        <v>143</v>
      </c>
      <c r="BC279" s="100" t="s">
        <v>142</v>
      </c>
      <c r="BD279" s="99" t="s">
        <v>141</v>
      </c>
    </row>
    <row r="280" spans="2:64" ht="48" thickBot="1" x14ac:dyDescent="0.3">
      <c r="B280" s="98" t="s">
        <v>227</v>
      </c>
      <c r="C280" s="97"/>
      <c r="D280" s="208">
        <v>257</v>
      </c>
      <c r="E280" s="425">
        <v>9953.67</v>
      </c>
      <c r="F280" s="426"/>
      <c r="G280" s="427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207"/>
      <c r="AB280" s="310"/>
      <c r="AC280" s="310"/>
      <c r="AD280" s="90" t="s">
        <v>138</v>
      </c>
      <c r="AE280" s="88"/>
      <c r="AF280" s="88"/>
      <c r="AG280" s="88"/>
      <c r="AH280" s="87"/>
      <c r="AI280" s="87"/>
      <c r="AJ280" s="203"/>
      <c r="AK280" s="86" t="s">
        <v>137</v>
      </c>
      <c r="AL280" s="85">
        <f t="shared" ref="AL280:BD280" si="36">SUM(AL282:AL293)</f>
        <v>49</v>
      </c>
      <c r="AM280" s="84">
        <f t="shared" si="36"/>
        <v>19</v>
      </c>
      <c r="AN280" s="83">
        <f t="shared" si="36"/>
        <v>0</v>
      </c>
      <c r="AO280" s="85">
        <f t="shared" si="36"/>
        <v>0</v>
      </c>
      <c r="AP280" s="84">
        <f t="shared" si="36"/>
        <v>0</v>
      </c>
      <c r="AQ280" s="83">
        <f t="shared" si="36"/>
        <v>0</v>
      </c>
      <c r="AR280" s="85">
        <f t="shared" si="36"/>
        <v>0</v>
      </c>
      <c r="AS280" s="84">
        <f t="shared" si="36"/>
        <v>0</v>
      </c>
      <c r="AT280" s="83">
        <f t="shared" si="36"/>
        <v>0</v>
      </c>
      <c r="AU280" s="85">
        <f t="shared" si="36"/>
        <v>14</v>
      </c>
      <c r="AV280" s="84">
        <f t="shared" si="36"/>
        <v>7</v>
      </c>
      <c r="AW280" s="83">
        <f t="shared" si="36"/>
        <v>0</v>
      </c>
      <c r="AX280" s="85">
        <f t="shared" si="36"/>
        <v>5</v>
      </c>
      <c r="AY280" s="84">
        <f t="shared" si="36"/>
        <v>1</v>
      </c>
      <c r="AZ280" s="83">
        <f t="shared" si="36"/>
        <v>0</v>
      </c>
      <c r="BA280" s="82">
        <f t="shared" si="36"/>
        <v>0</v>
      </c>
      <c r="BB280" s="81">
        <f t="shared" si="36"/>
        <v>0</v>
      </c>
      <c r="BC280" s="81">
        <f t="shared" si="36"/>
        <v>0</v>
      </c>
      <c r="BD280" s="80">
        <f t="shared" si="36"/>
        <v>0</v>
      </c>
      <c r="BE280" s="79" t="s">
        <v>136</v>
      </c>
      <c r="BH280" s="5">
        <f>SUM(AL280:AN280)/$BG$5</f>
        <v>68</v>
      </c>
      <c r="BI280" s="5">
        <f>SUM(AO280:AQ280,BA280)/$BG$5</f>
        <v>0</v>
      </c>
      <c r="BJ280" s="5">
        <f>SUM(AR280:AT280,BB280)/$BG$5</f>
        <v>0</v>
      </c>
      <c r="BK280" s="5">
        <f>SUM(AU280:AW280,BC280)/$BG$5</f>
        <v>21</v>
      </c>
      <c r="BL280" s="5">
        <f>SUM(AX280:AZ280,BD280)/$BG$5</f>
        <v>6</v>
      </c>
    </row>
    <row r="281" spans="2:64" ht="37.5" thickBot="1" x14ac:dyDescent="0.3">
      <c r="B281" s="78"/>
      <c r="C281" s="77"/>
      <c r="D281" s="206"/>
      <c r="E281" s="205"/>
      <c r="F281" s="205"/>
      <c r="G281" s="204"/>
      <c r="H281" s="73"/>
      <c r="I281" s="70"/>
      <c r="J281" s="70"/>
      <c r="K281" s="72"/>
      <c r="L281" s="70"/>
      <c r="M281" s="69"/>
      <c r="N281" s="70"/>
      <c r="O281" s="69"/>
      <c r="P281" s="70"/>
      <c r="Q281" s="69"/>
      <c r="R281" s="70"/>
      <c r="S281" s="69"/>
      <c r="T281" s="70"/>
      <c r="U281" s="69"/>
      <c r="V281" s="70"/>
      <c r="W281" s="69"/>
      <c r="X281" s="70"/>
      <c r="Y281" s="69"/>
      <c r="Z281" s="70"/>
      <c r="AA281" s="69"/>
      <c r="AB281" s="69"/>
      <c r="AC281" s="69"/>
      <c r="AD281" s="71"/>
      <c r="AE281" s="69"/>
      <c r="AF281" s="69"/>
      <c r="AG281" s="69"/>
      <c r="AH281" s="68"/>
      <c r="AI281" s="68"/>
      <c r="AJ281" s="203"/>
      <c r="AK281" s="66" t="s">
        <v>135</v>
      </c>
      <c r="AL281" s="65">
        <f t="shared" ref="AL281:BD281" si="37">AL280/3</f>
        <v>16.333333333333332</v>
      </c>
      <c r="AM281" s="64">
        <f t="shared" si="37"/>
        <v>6.333333333333333</v>
      </c>
      <c r="AN281" s="63">
        <f t="shared" si="37"/>
        <v>0</v>
      </c>
      <c r="AO281" s="65">
        <f t="shared" si="37"/>
        <v>0</v>
      </c>
      <c r="AP281" s="64">
        <f t="shared" si="37"/>
        <v>0</v>
      </c>
      <c r="AQ281" s="63">
        <f t="shared" si="37"/>
        <v>0</v>
      </c>
      <c r="AR281" s="65">
        <f t="shared" si="37"/>
        <v>0</v>
      </c>
      <c r="AS281" s="64">
        <f t="shared" si="37"/>
        <v>0</v>
      </c>
      <c r="AT281" s="63">
        <f t="shared" si="37"/>
        <v>0</v>
      </c>
      <c r="AU281" s="65">
        <f t="shared" si="37"/>
        <v>4.666666666666667</v>
      </c>
      <c r="AV281" s="64">
        <f t="shared" si="37"/>
        <v>2.3333333333333335</v>
      </c>
      <c r="AW281" s="63">
        <f t="shared" si="37"/>
        <v>0</v>
      </c>
      <c r="AX281" s="65">
        <f t="shared" si="37"/>
        <v>1.6666666666666667</v>
      </c>
      <c r="AY281" s="64">
        <f t="shared" si="37"/>
        <v>0.33333333333333331</v>
      </c>
      <c r="AZ281" s="63">
        <f t="shared" si="37"/>
        <v>0</v>
      </c>
      <c r="BA281" s="62">
        <f t="shared" si="37"/>
        <v>0</v>
      </c>
      <c r="BB281" s="61">
        <f t="shared" si="37"/>
        <v>0</v>
      </c>
      <c r="BC281" s="61">
        <f t="shared" si="37"/>
        <v>0</v>
      </c>
      <c r="BD281" s="60">
        <f t="shared" si="37"/>
        <v>0</v>
      </c>
      <c r="BE281" s="59" t="s">
        <v>134</v>
      </c>
    </row>
    <row r="282" spans="2:64" ht="28.15" customHeight="1" x14ac:dyDescent="0.2">
      <c r="B282" s="30"/>
      <c r="C282" s="338">
        <v>1</v>
      </c>
      <c r="D282" s="212"/>
      <c r="E282" s="198"/>
      <c r="F282" s="198"/>
      <c r="G282" s="197"/>
      <c r="H282" s="358" t="s">
        <v>133</v>
      </c>
      <c r="I282" s="390">
        <v>157</v>
      </c>
      <c r="J282" s="390">
        <v>33</v>
      </c>
      <c r="K282" s="390">
        <v>7</v>
      </c>
      <c r="L282" s="42" t="s">
        <v>131</v>
      </c>
      <c r="M282" s="43" t="s">
        <v>132</v>
      </c>
      <c r="N282" s="42" t="s">
        <v>129</v>
      </c>
      <c r="O282" s="43" t="s">
        <v>458</v>
      </c>
      <c r="P282" s="42" t="s">
        <v>128</v>
      </c>
      <c r="Q282" s="43" t="s">
        <v>1272</v>
      </c>
      <c r="R282" s="42" t="s">
        <v>127</v>
      </c>
      <c r="S282" s="43" t="s">
        <v>458</v>
      </c>
      <c r="T282" s="42" t="s">
        <v>126</v>
      </c>
      <c r="U282" s="43" t="s">
        <v>509</v>
      </c>
      <c r="V282" s="42" t="s">
        <v>125</v>
      </c>
      <c r="W282" s="43" t="s">
        <v>179</v>
      </c>
      <c r="X282" s="42" t="s">
        <v>124</v>
      </c>
      <c r="Y282" s="43" t="s">
        <v>496</v>
      </c>
      <c r="Z282" s="42" t="s">
        <v>123</v>
      </c>
      <c r="AA282" s="43"/>
      <c r="AB282" s="43"/>
      <c r="AC282" s="43"/>
      <c r="AD282" s="196"/>
      <c r="AE282" s="43"/>
      <c r="AF282" s="196" t="s">
        <v>1741</v>
      </c>
      <c r="AG282" s="58"/>
      <c r="AH282" s="421"/>
      <c r="AI282" s="421"/>
      <c r="AJ282" s="38"/>
      <c r="AK282" s="9"/>
      <c r="AL282" s="349">
        <f>SUMPRODUCT(LEN($M282:$AA285)-LEN(SUBSTITUTE($M282:$AA285,"A", "")))</f>
        <v>49</v>
      </c>
      <c r="AM282" s="352">
        <f>SUMPRODUCT(LEN($AF282:$AF285)-LEN(SUBSTITUTE($AF282:$AF285,"A", "")))</f>
        <v>19</v>
      </c>
      <c r="AN282" s="335">
        <f>SUMPRODUCT(LEN($AE282:$AE285)-LEN(SUBSTITUTE($AE282:$AE285,"A", "")))</f>
        <v>0</v>
      </c>
      <c r="AO282" s="349">
        <f>SUMPRODUCT(LEN($M282:$AA285)-LEN(SUBSTITUTE($M282:$AA285,"S", "")))</f>
        <v>0</v>
      </c>
      <c r="AP282" s="352">
        <f>SUMPRODUCT(LEN($AF282:$AF285)-LEN(SUBSTITUTE($AF282:$AF285,"S", "")))</f>
        <v>0</v>
      </c>
      <c r="AQ282" s="335">
        <f>SUMPRODUCT(LEN($AE282:$AE285)-LEN(SUBSTITUTE($AE282:$AE285,"S", "")))</f>
        <v>0</v>
      </c>
      <c r="AR282" s="349">
        <f>SUMPRODUCT(LEN($M282:$AA285)-LEN(SUBSTITUTE($M282:$AA285,"F", "")))</f>
        <v>0</v>
      </c>
      <c r="AS282" s="352">
        <f>SUMPRODUCT(LEN($AF282:$AF285)-LEN(SUBSTITUTE($AF282:$AF285,"F", "")))</f>
        <v>0</v>
      </c>
      <c r="AT282" s="335">
        <f>SUMPRODUCT(LEN($AE282:$AE285)-LEN(SUBSTITUTE($AE282:$AE285,"F", "")))</f>
        <v>0</v>
      </c>
      <c r="AU282" s="349">
        <f>SUMPRODUCT(LEN($M282:$AA285)-LEN(SUBSTITUTE($M282:$AA285,"G", "")))</f>
        <v>14</v>
      </c>
      <c r="AV282" s="352">
        <f>SUMPRODUCT(LEN($AF282:$AF285)-LEN(SUBSTITUTE($AF282:$AF285,"G", "")))</f>
        <v>7</v>
      </c>
      <c r="AW282" s="335">
        <f>SUMPRODUCT(LEN($AE282:$AE285)-LEN(SUBSTITUTE($AE282:$AE285,"G", "")))</f>
        <v>0</v>
      </c>
      <c r="AX282" s="349">
        <f>SUMPRODUCT(LEN($L282:$AA285)-LEN(SUBSTITUTE($L282:$AA285,"M", "")))</f>
        <v>5</v>
      </c>
      <c r="AY282" s="362">
        <f>SUMPRODUCT(LEN($AF282:$AF285)-LEN(SUBSTITUTE($AF282:$AF285,"M", "")))</f>
        <v>1</v>
      </c>
      <c r="AZ282" s="335">
        <f>SUMPRODUCT(LEN($AE282:$AE285)-LEN(SUBSTITUTE($AE282:$AE285,"M", "")))</f>
        <v>0</v>
      </c>
      <c r="BA282" s="416">
        <f>SUMPRODUCT(LEN($AG282:$AG285)-LEN(SUBSTITUTE($AG282:$AG285,"S", "")))</f>
        <v>0</v>
      </c>
      <c r="BB282" s="410">
        <f>SUMPRODUCT(LEN($AG282:$AG285)-LEN(SUBSTITUTE($AG282:$AG285,"F", "")))</f>
        <v>0</v>
      </c>
      <c r="BC282" s="410">
        <f>SUMPRODUCT(LEN($AG282:$AG285)-LEN(SUBSTITUTE($AG282:$AG285,"G", "")))</f>
        <v>0</v>
      </c>
      <c r="BD282" s="413">
        <f>SUMPRODUCT(LEN($AG282:$AG285)-LEN(SUBSTITUTE($AG282:$AG285,"M", "")))</f>
        <v>0</v>
      </c>
    </row>
    <row r="283" spans="2:64" ht="28.15" customHeight="1" thickBot="1" x14ac:dyDescent="0.25">
      <c r="B283" s="30"/>
      <c r="C283" s="339"/>
      <c r="D283" s="221"/>
      <c r="E283" s="195"/>
      <c r="F283" s="195"/>
      <c r="G283" s="194"/>
      <c r="H283" s="359"/>
      <c r="I283" s="391"/>
      <c r="J283" s="391"/>
      <c r="K283" s="391"/>
      <c r="L283" s="33" t="s">
        <v>122</v>
      </c>
      <c r="M283" s="55" t="s">
        <v>1442</v>
      </c>
      <c r="N283" s="33" t="s">
        <v>121</v>
      </c>
      <c r="O283" s="55" t="s">
        <v>1329</v>
      </c>
      <c r="P283" s="33" t="s">
        <v>120</v>
      </c>
      <c r="Q283" s="55" t="s">
        <v>458</v>
      </c>
      <c r="R283" s="33" t="s">
        <v>119</v>
      </c>
      <c r="S283" s="55" t="s">
        <v>679</v>
      </c>
      <c r="T283" s="33" t="s">
        <v>118</v>
      </c>
      <c r="U283" s="55" t="s">
        <v>714</v>
      </c>
      <c r="V283" s="33" t="s">
        <v>117</v>
      </c>
      <c r="W283" s="55" t="s">
        <v>467</v>
      </c>
      <c r="X283" s="33" t="s">
        <v>116</v>
      </c>
      <c r="Y283" s="55" t="s">
        <v>132</v>
      </c>
      <c r="Z283" s="33" t="s">
        <v>115</v>
      </c>
      <c r="AA283" s="55"/>
      <c r="AB283" s="55"/>
      <c r="AC283" s="55"/>
      <c r="AD283" s="193"/>
      <c r="AE283" s="55"/>
      <c r="AF283" s="193" t="s">
        <v>1740</v>
      </c>
      <c r="AG283" s="57"/>
      <c r="AH283" s="422"/>
      <c r="AI283" s="422"/>
      <c r="AJ283" s="21"/>
      <c r="AK283" s="9"/>
      <c r="AL283" s="350"/>
      <c r="AM283" s="353"/>
      <c r="AN283" s="336"/>
      <c r="AO283" s="350"/>
      <c r="AP283" s="353"/>
      <c r="AQ283" s="336"/>
      <c r="AR283" s="350"/>
      <c r="AS283" s="353"/>
      <c r="AT283" s="336"/>
      <c r="AU283" s="350"/>
      <c r="AV283" s="353"/>
      <c r="AW283" s="336"/>
      <c r="AX283" s="350"/>
      <c r="AY283" s="363"/>
      <c r="AZ283" s="336"/>
      <c r="BA283" s="417"/>
      <c r="BB283" s="411"/>
      <c r="BC283" s="411"/>
      <c r="BD283" s="414"/>
    </row>
    <row r="284" spans="2:64" ht="28.15" customHeight="1" x14ac:dyDescent="0.2">
      <c r="B284" s="30"/>
      <c r="C284" s="340"/>
      <c r="D284" s="218"/>
      <c r="E284" s="192"/>
      <c r="F284" s="192"/>
      <c r="G284" s="191"/>
      <c r="H284" s="360">
        <v>257</v>
      </c>
      <c r="I284" s="392"/>
      <c r="J284" s="392"/>
      <c r="K284" s="392"/>
      <c r="L284" s="25" t="s">
        <v>114</v>
      </c>
      <c r="M284" s="114" t="s">
        <v>357</v>
      </c>
      <c r="N284" s="25" t="s">
        <v>112</v>
      </c>
      <c r="O284" s="114" t="s">
        <v>1329</v>
      </c>
      <c r="P284" s="25" t="s">
        <v>111</v>
      </c>
      <c r="Q284" s="114" t="s">
        <v>458</v>
      </c>
      <c r="R284" s="25" t="s">
        <v>110</v>
      </c>
      <c r="S284" s="114" t="s">
        <v>357</v>
      </c>
      <c r="T284" s="25" t="s">
        <v>109</v>
      </c>
      <c r="U284" s="114" t="s">
        <v>509</v>
      </c>
      <c r="V284" s="25" t="s">
        <v>108</v>
      </c>
      <c r="W284" s="114" t="s">
        <v>467</v>
      </c>
      <c r="X284" s="25" t="s">
        <v>107</v>
      </c>
      <c r="Y284" s="114"/>
      <c r="Z284" s="25" t="s">
        <v>106</v>
      </c>
      <c r="AA284" s="114"/>
      <c r="AB284" s="114"/>
      <c r="AC284" s="114"/>
      <c r="AD284" s="190"/>
      <c r="AE284" s="114"/>
      <c r="AF284" s="190"/>
      <c r="AG284" s="57"/>
      <c r="AH284" s="422"/>
      <c r="AI284" s="422"/>
      <c r="AJ284" s="21"/>
      <c r="AK284" s="9"/>
      <c r="AL284" s="350"/>
      <c r="AM284" s="353"/>
      <c r="AN284" s="336"/>
      <c r="AO284" s="350"/>
      <c r="AP284" s="353"/>
      <c r="AQ284" s="336"/>
      <c r="AR284" s="350"/>
      <c r="AS284" s="353"/>
      <c r="AT284" s="336"/>
      <c r="AU284" s="350"/>
      <c r="AV284" s="353"/>
      <c r="AW284" s="336"/>
      <c r="AX284" s="350"/>
      <c r="AY284" s="363"/>
      <c r="AZ284" s="336"/>
      <c r="BA284" s="417"/>
      <c r="BB284" s="411"/>
      <c r="BC284" s="411"/>
      <c r="BD284" s="414"/>
    </row>
    <row r="285" spans="2:64" ht="28.15" customHeight="1" thickBot="1" x14ac:dyDescent="0.25">
      <c r="B285" s="30"/>
      <c r="C285" s="355"/>
      <c r="D285" s="246"/>
      <c r="E285" s="200"/>
      <c r="F285" s="200"/>
      <c r="G285" s="199"/>
      <c r="H285" s="361"/>
      <c r="I285" s="393"/>
      <c r="J285" s="393"/>
      <c r="K285" s="393"/>
      <c r="L285" s="50" t="s">
        <v>105</v>
      </c>
      <c r="M285" s="51" t="s">
        <v>1269</v>
      </c>
      <c r="N285" s="50" t="s">
        <v>104</v>
      </c>
      <c r="O285" s="51" t="s">
        <v>179</v>
      </c>
      <c r="P285" s="50" t="s">
        <v>103</v>
      </c>
      <c r="Q285" s="51" t="s">
        <v>470</v>
      </c>
      <c r="R285" s="50" t="s">
        <v>102</v>
      </c>
      <c r="S285" s="51" t="s">
        <v>493</v>
      </c>
      <c r="T285" s="50">
        <v>20</v>
      </c>
      <c r="U285" s="51" t="s">
        <v>479</v>
      </c>
      <c r="V285" s="50" t="s">
        <v>101</v>
      </c>
      <c r="W285" s="51" t="s">
        <v>496</v>
      </c>
      <c r="X285" s="50" t="s">
        <v>100</v>
      </c>
      <c r="Y285" s="51"/>
      <c r="Z285" s="50" t="s">
        <v>99</v>
      </c>
      <c r="AA285" s="51"/>
      <c r="AB285" s="51"/>
      <c r="AC285" s="51"/>
      <c r="AD285" s="187"/>
      <c r="AE285" s="51"/>
      <c r="AF285" s="187"/>
      <c r="AG285" s="56"/>
      <c r="AH285" s="424"/>
      <c r="AI285" s="424"/>
      <c r="AJ285" s="47"/>
      <c r="AK285" s="9"/>
      <c r="AL285" s="351"/>
      <c r="AM285" s="354"/>
      <c r="AN285" s="337"/>
      <c r="AO285" s="351"/>
      <c r="AP285" s="354"/>
      <c r="AQ285" s="337"/>
      <c r="AR285" s="351"/>
      <c r="AS285" s="354"/>
      <c r="AT285" s="337"/>
      <c r="AU285" s="351"/>
      <c r="AV285" s="354"/>
      <c r="AW285" s="337"/>
      <c r="AX285" s="351"/>
      <c r="AY285" s="364"/>
      <c r="AZ285" s="337"/>
      <c r="BA285" s="418"/>
      <c r="BB285" s="412"/>
      <c r="BC285" s="412"/>
      <c r="BD285" s="415"/>
    </row>
    <row r="286" spans="2:64" ht="28.15" customHeight="1" x14ac:dyDescent="0.2">
      <c r="B286" s="30"/>
      <c r="C286" s="338">
        <v>2</v>
      </c>
      <c r="D286" s="212"/>
      <c r="E286" s="198"/>
      <c r="F286" s="198"/>
      <c r="G286" s="197"/>
      <c r="H286" s="358"/>
      <c r="I286" s="390"/>
      <c r="J286" s="390"/>
      <c r="K286" s="390"/>
      <c r="L286" s="42" t="s">
        <v>131</v>
      </c>
      <c r="M286" s="43"/>
      <c r="N286" s="42" t="s">
        <v>129</v>
      </c>
      <c r="O286" s="43"/>
      <c r="P286" s="42" t="s">
        <v>128</v>
      </c>
      <c r="Q286" s="43"/>
      <c r="R286" s="42" t="s">
        <v>127</v>
      </c>
      <c r="S286" s="43"/>
      <c r="T286" s="42" t="s">
        <v>126</v>
      </c>
      <c r="U286" s="43"/>
      <c r="V286" s="42" t="s">
        <v>125</v>
      </c>
      <c r="W286" s="43"/>
      <c r="X286" s="42" t="s">
        <v>124</v>
      </c>
      <c r="Y286" s="43"/>
      <c r="Z286" s="42" t="s">
        <v>123</v>
      </c>
      <c r="AA286" s="43"/>
      <c r="AB286" s="43"/>
      <c r="AC286" s="43"/>
      <c r="AD286" s="196"/>
      <c r="AE286" s="43"/>
      <c r="AF286" s="196"/>
      <c r="AG286" s="39"/>
      <c r="AH286" s="421"/>
      <c r="AI286" s="421"/>
      <c r="AJ286" s="38"/>
      <c r="AK286" s="9"/>
      <c r="AL286" s="349">
        <f>SUMPRODUCT(LEN($M286:$AA289)-LEN(SUBSTITUTE($M286:$AA289,"A", "")))</f>
        <v>0</v>
      </c>
      <c r="AM286" s="352">
        <f>SUMPRODUCT(LEN($AF286:$AF289)-LEN(SUBSTITUTE($AF286:$AF289,"A", "")))</f>
        <v>0</v>
      </c>
      <c r="AN286" s="335">
        <f>SUMPRODUCT(LEN($AE286:$AE289)-LEN(SUBSTITUTE($AE286:$AE289,"A", "")))</f>
        <v>0</v>
      </c>
      <c r="AO286" s="349">
        <f>SUMPRODUCT(LEN($M286:$AA289)-LEN(SUBSTITUTE($M286:$AA289,"S", "")))</f>
        <v>0</v>
      </c>
      <c r="AP286" s="352">
        <f>SUMPRODUCT(LEN($AF286:$AF289)-LEN(SUBSTITUTE($AF286:$AF289,"S", "")))</f>
        <v>0</v>
      </c>
      <c r="AQ286" s="335">
        <f>SUMPRODUCT(LEN($AE286:$AE289)-LEN(SUBSTITUTE($AE286:$AE289,"S", "")))</f>
        <v>0</v>
      </c>
      <c r="AR286" s="349">
        <f>SUMPRODUCT(LEN($M286:$AA289)-LEN(SUBSTITUTE($M286:$AA289,"F", "")))</f>
        <v>0</v>
      </c>
      <c r="AS286" s="352">
        <f>SUMPRODUCT(LEN($AF286:$AF289)-LEN(SUBSTITUTE($AF286:$AF289,"F", "")))</f>
        <v>0</v>
      </c>
      <c r="AT286" s="335">
        <f>SUMPRODUCT(LEN($AE286:$AE289)-LEN(SUBSTITUTE($AE286:$AE289,"F", "")))</f>
        <v>0</v>
      </c>
      <c r="AU286" s="349">
        <f>SUMPRODUCT(LEN($M286:$AA289)-LEN(SUBSTITUTE($M286:$AA289,"G", "")))</f>
        <v>0</v>
      </c>
      <c r="AV286" s="352">
        <f>SUMPRODUCT(LEN($AF286:$AF289)-LEN(SUBSTITUTE($AF286:$AF289,"G", "")))</f>
        <v>0</v>
      </c>
      <c r="AW286" s="335">
        <f>SUMPRODUCT(LEN($AE286:$AE289)-LEN(SUBSTITUTE($AE286:$AE289,"G", "")))</f>
        <v>0</v>
      </c>
      <c r="AX286" s="349">
        <f>SUMPRODUCT(LEN($L286:$AA289)-LEN(SUBSTITUTE($L286:$AA289,"M", "")))</f>
        <v>0</v>
      </c>
      <c r="AY286" s="362">
        <f>SUMPRODUCT(LEN($AF286:$AF289)-LEN(SUBSTITUTE($AF286:$AF289,"M", "")))</f>
        <v>0</v>
      </c>
      <c r="AZ286" s="335">
        <f>SUMPRODUCT(LEN($AE286:$AE289)-LEN(SUBSTITUTE($AE286:$AE289,"M", "")))</f>
        <v>0</v>
      </c>
      <c r="BA286" s="416">
        <f>SUMPRODUCT(LEN($AG286:$AG289)-LEN(SUBSTITUTE($AG286:$AG289,"S", "")))</f>
        <v>0</v>
      </c>
      <c r="BB286" s="410">
        <f>SUMPRODUCT(LEN($AG286:$AG289)-LEN(SUBSTITUTE($AG286:$AG289,"F", "")))</f>
        <v>0</v>
      </c>
      <c r="BC286" s="410">
        <f>SUMPRODUCT(LEN($AG286:$AG289)-LEN(SUBSTITUTE($AG286:$AG289,"G", "")))</f>
        <v>0</v>
      </c>
      <c r="BD286" s="413">
        <f>SUMPRODUCT(LEN($AG286:$AG289)-LEN(SUBSTITUTE($AG286:$AG289,"M", "")))</f>
        <v>0</v>
      </c>
    </row>
    <row r="287" spans="2:64" ht="28.15" customHeight="1" thickBot="1" x14ac:dyDescent="0.25">
      <c r="B287" s="30"/>
      <c r="C287" s="339"/>
      <c r="D287" s="221"/>
      <c r="E287" s="195"/>
      <c r="F287" s="195"/>
      <c r="G287" s="194"/>
      <c r="H287" s="359"/>
      <c r="I287" s="391"/>
      <c r="J287" s="391"/>
      <c r="K287" s="391"/>
      <c r="L287" s="33" t="s">
        <v>122</v>
      </c>
      <c r="M287" s="55"/>
      <c r="N287" s="33" t="s">
        <v>121</v>
      </c>
      <c r="O287" s="55"/>
      <c r="P287" s="33" t="s">
        <v>120</v>
      </c>
      <c r="Q287" s="55"/>
      <c r="R287" s="33" t="s">
        <v>119</v>
      </c>
      <c r="S287" s="55"/>
      <c r="T287" s="33" t="s">
        <v>118</v>
      </c>
      <c r="U287" s="55"/>
      <c r="V287" s="33" t="s">
        <v>117</v>
      </c>
      <c r="W287" s="55"/>
      <c r="X287" s="33" t="s">
        <v>116</v>
      </c>
      <c r="Y287" s="55"/>
      <c r="Z287" s="33" t="s">
        <v>115</v>
      </c>
      <c r="AA287" s="55"/>
      <c r="AB287" s="55"/>
      <c r="AC287" s="55"/>
      <c r="AD287" s="193"/>
      <c r="AE287" s="55"/>
      <c r="AF287" s="193"/>
      <c r="AG287" s="22"/>
      <c r="AH287" s="422"/>
      <c r="AI287" s="422"/>
      <c r="AJ287" s="21"/>
      <c r="AK287" s="9"/>
      <c r="AL287" s="350"/>
      <c r="AM287" s="353"/>
      <c r="AN287" s="336"/>
      <c r="AO287" s="350"/>
      <c r="AP287" s="353"/>
      <c r="AQ287" s="336"/>
      <c r="AR287" s="350"/>
      <c r="AS287" s="353"/>
      <c r="AT287" s="336"/>
      <c r="AU287" s="350"/>
      <c r="AV287" s="353"/>
      <c r="AW287" s="336"/>
      <c r="AX287" s="350"/>
      <c r="AY287" s="363"/>
      <c r="AZ287" s="336"/>
      <c r="BA287" s="417"/>
      <c r="BB287" s="411"/>
      <c r="BC287" s="411"/>
      <c r="BD287" s="414"/>
    </row>
    <row r="288" spans="2:64" ht="28.15" customHeight="1" x14ac:dyDescent="0.2">
      <c r="B288" s="30"/>
      <c r="C288" s="340"/>
      <c r="D288" s="218"/>
      <c r="E288" s="192"/>
      <c r="F288" s="192"/>
      <c r="G288" s="191"/>
      <c r="H288" s="360"/>
      <c r="I288" s="392"/>
      <c r="J288" s="392"/>
      <c r="K288" s="392"/>
      <c r="L288" s="25" t="s">
        <v>114</v>
      </c>
      <c r="M288" s="114"/>
      <c r="N288" s="25" t="s">
        <v>112</v>
      </c>
      <c r="O288" s="114"/>
      <c r="P288" s="25" t="s">
        <v>111</v>
      </c>
      <c r="Q288" s="114"/>
      <c r="R288" s="25" t="s">
        <v>110</v>
      </c>
      <c r="S288" s="114"/>
      <c r="T288" s="25" t="s">
        <v>109</v>
      </c>
      <c r="U288" s="114"/>
      <c r="V288" s="25" t="s">
        <v>108</v>
      </c>
      <c r="W288" s="114"/>
      <c r="X288" s="25" t="s">
        <v>107</v>
      </c>
      <c r="Y288" s="114"/>
      <c r="Z288" s="25" t="s">
        <v>106</v>
      </c>
      <c r="AA288" s="114"/>
      <c r="AB288" s="114"/>
      <c r="AC288" s="114"/>
      <c r="AD288" s="190"/>
      <c r="AE288" s="114"/>
      <c r="AF288" s="190"/>
      <c r="AG288" s="22"/>
      <c r="AH288" s="422"/>
      <c r="AI288" s="422"/>
      <c r="AJ288" s="21"/>
      <c r="AK288" s="9"/>
      <c r="AL288" s="350"/>
      <c r="AM288" s="353"/>
      <c r="AN288" s="336"/>
      <c r="AO288" s="350"/>
      <c r="AP288" s="353"/>
      <c r="AQ288" s="336"/>
      <c r="AR288" s="350"/>
      <c r="AS288" s="353"/>
      <c r="AT288" s="336"/>
      <c r="AU288" s="350"/>
      <c r="AV288" s="353"/>
      <c r="AW288" s="336"/>
      <c r="AX288" s="350"/>
      <c r="AY288" s="363"/>
      <c r="AZ288" s="336"/>
      <c r="BA288" s="417"/>
      <c r="BB288" s="411"/>
      <c r="BC288" s="411"/>
      <c r="BD288" s="414"/>
    </row>
    <row r="289" spans="2:64" ht="28.15" customHeight="1" thickBot="1" x14ac:dyDescent="0.25">
      <c r="B289" s="30"/>
      <c r="C289" s="355"/>
      <c r="D289" s="246"/>
      <c r="E289" s="200"/>
      <c r="F289" s="200"/>
      <c r="G289" s="199"/>
      <c r="H289" s="361"/>
      <c r="I289" s="393"/>
      <c r="J289" s="393"/>
      <c r="K289" s="393"/>
      <c r="L289" s="50" t="s">
        <v>105</v>
      </c>
      <c r="M289" s="51"/>
      <c r="N289" s="50" t="s">
        <v>104</v>
      </c>
      <c r="O289" s="51"/>
      <c r="P289" s="50" t="s">
        <v>103</v>
      </c>
      <c r="Q289" s="51"/>
      <c r="R289" s="50" t="s">
        <v>102</v>
      </c>
      <c r="S289" s="51"/>
      <c r="T289" s="50">
        <v>20</v>
      </c>
      <c r="U289" s="51"/>
      <c r="V289" s="50" t="s">
        <v>101</v>
      </c>
      <c r="W289" s="51"/>
      <c r="X289" s="50" t="s">
        <v>100</v>
      </c>
      <c r="Y289" s="51"/>
      <c r="Z289" s="50" t="s">
        <v>99</v>
      </c>
      <c r="AA289" s="51"/>
      <c r="AB289" s="51"/>
      <c r="AC289" s="51"/>
      <c r="AD289" s="187"/>
      <c r="AE289" s="51"/>
      <c r="AF289" s="187"/>
      <c r="AG289" s="48"/>
      <c r="AH289" s="424"/>
      <c r="AI289" s="424"/>
      <c r="AJ289" s="47"/>
      <c r="AK289" s="9"/>
      <c r="AL289" s="351"/>
      <c r="AM289" s="354"/>
      <c r="AN289" s="337"/>
      <c r="AO289" s="351"/>
      <c r="AP289" s="354"/>
      <c r="AQ289" s="337"/>
      <c r="AR289" s="351"/>
      <c r="AS289" s="354"/>
      <c r="AT289" s="337"/>
      <c r="AU289" s="351"/>
      <c r="AV289" s="354"/>
      <c r="AW289" s="337"/>
      <c r="AX289" s="351"/>
      <c r="AY289" s="364"/>
      <c r="AZ289" s="337"/>
      <c r="BA289" s="418"/>
      <c r="BB289" s="412"/>
      <c r="BC289" s="412"/>
      <c r="BD289" s="415"/>
    </row>
    <row r="290" spans="2:64" ht="28.15" customHeight="1" x14ac:dyDescent="0.2">
      <c r="B290" s="30"/>
      <c r="C290" s="338">
        <v>3</v>
      </c>
      <c r="D290" s="212"/>
      <c r="E290" s="198"/>
      <c r="F290" s="198"/>
      <c r="G290" s="197"/>
      <c r="H290" s="358"/>
      <c r="I290" s="390"/>
      <c r="J290" s="390"/>
      <c r="K290" s="390"/>
      <c r="L290" s="42" t="s">
        <v>131</v>
      </c>
      <c r="M290" s="43"/>
      <c r="N290" s="42" t="s">
        <v>129</v>
      </c>
      <c r="O290" s="43"/>
      <c r="P290" s="42" t="s">
        <v>128</v>
      </c>
      <c r="Q290" s="43"/>
      <c r="R290" s="42" t="s">
        <v>127</v>
      </c>
      <c r="S290" s="43"/>
      <c r="T290" s="42" t="s">
        <v>126</v>
      </c>
      <c r="U290" s="43"/>
      <c r="V290" s="42" t="s">
        <v>125</v>
      </c>
      <c r="W290" s="43"/>
      <c r="X290" s="42" t="s">
        <v>124</v>
      </c>
      <c r="Y290" s="43"/>
      <c r="Z290" s="42" t="s">
        <v>123</v>
      </c>
      <c r="AA290" s="43"/>
      <c r="AB290" s="43"/>
      <c r="AC290" s="43"/>
      <c r="AD290" s="196"/>
      <c r="AE290" s="43"/>
      <c r="AF290" s="196"/>
      <c r="AG290" s="39"/>
      <c r="AH290" s="421"/>
      <c r="AI290" s="421"/>
      <c r="AJ290" s="38"/>
      <c r="AK290" s="9"/>
      <c r="AL290" s="349">
        <f>SUMPRODUCT(LEN($M290:$AA293)-LEN(SUBSTITUTE($M290:$AA293,"A", "")))</f>
        <v>0</v>
      </c>
      <c r="AM290" s="352">
        <f>SUMPRODUCT(LEN($AF290:$AF293)-LEN(SUBSTITUTE($AF290:$AF293,"A", "")))</f>
        <v>0</v>
      </c>
      <c r="AN290" s="335">
        <f>SUMPRODUCT(LEN($AE290:$AE293)-LEN(SUBSTITUTE($AE290:$AE293,"A", "")))</f>
        <v>0</v>
      </c>
      <c r="AO290" s="349">
        <f>SUMPRODUCT(LEN($M290:$AA293)-LEN(SUBSTITUTE($M290:$AA293,"S", "")))</f>
        <v>0</v>
      </c>
      <c r="AP290" s="352">
        <f>SUMPRODUCT(LEN($AF290:$AF293)-LEN(SUBSTITUTE($AF290:$AF293,"S", "")))</f>
        <v>0</v>
      </c>
      <c r="AQ290" s="335">
        <f>SUMPRODUCT(LEN($AE290:$AE293)-LEN(SUBSTITUTE($AE290:$AE293,"S", "")))</f>
        <v>0</v>
      </c>
      <c r="AR290" s="349">
        <f>SUMPRODUCT(LEN($M290:$AA293)-LEN(SUBSTITUTE($M290:$AA293,"F", "")))</f>
        <v>0</v>
      </c>
      <c r="AS290" s="352">
        <f>SUMPRODUCT(LEN($AF290:$AF293)-LEN(SUBSTITUTE($AF290:$AF293,"F", "")))</f>
        <v>0</v>
      </c>
      <c r="AT290" s="335">
        <f>SUMPRODUCT(LEN($AE290:$AE293)-LEN(SUBSTITUTE($AE290:$AE293,"F", "")))</f>
        <v>0</v>
      </c>
      <c r="AU290" s="349">
        <f>SUMPRODUCT(LEN($M290:$AA293)-LEN(SUBSTITUTE($M290:$AA293,"G", "")))</f>
        <v>0</v>
      </c>
      <c r="AV290" s="352">
        <f>SUMPRODUCT(LEN($AF290:$AF293)-LEN(SUBSTITUTE($AF290:$AF293,"G", "")))</f>
        <v>0</v>
      </c>
      <c r="AW290" s="335">
        <f>SUMPRODUCT(LEN($AE290:$AE293)-LEN(SUBSTITUTE($AE290:$AE293,"G", "")))</f>
        <v>0</v>
      </c>
      <c r="AX290" s="349">
        <f>SUMPRODUCT(LEN($L290:$AA293)-LEN(SUBSTITUTE($L290:$AA293,"M", "")))</f>
        <v>0</v>
      </c>
      <c r="AY290" s="362">
        <f>SUMPRODUCT(LEN($AF290:$AF293)-LEN(SUBSTITUTE($AF290:$AF293,"M", "")))</f>
        <v>0</v>
      </c>
      <c r="AZ290" s="335">
        <f>SUMPRODUCT(LEN($AE290:$AE293)-LEN(SUBSTITUTE($AE290:$AE293,"M", "")))</f>
        <v>0</v>
      </c>
      <c r="BA290" s="416">
        <f>SUMPRODUCT(LEN($AG290:$AG293)-LEN(SUBSTITUTE($AG290:$AG293,"S", "")))</f>
        <v>0</v>
      </c>
      <c r="BB290" s="410">
        <f>SUMPRODUCT(LEN($AG290:$AG293)-LEN(SUBSTITUTE($AG290:$AG293,"F", "")))</f>
        <v>0</v>
      </c>
      <c r="BC290" s="410">
        <f>SUMPRODUCT(LEN($AG290:$AG293)-LEN(SUBSTITUTE($AG290:$AG293,"G", "")))</f>
        <v>0</v>
      </c>
      <c r="BD290" s="413">
        <f>SUMPRODUCT(LEN($AG290:$AG293)-LEN(SUBSTITUTE($AG290:$AG293,"M", "")))</f>
        <v>0</v>
      </c>
    </row>
    <row r="291" spans="2:64" ht="28.15" customHeight="1" thickBot="1" x14ac:dyDescent="0.25">
      <c r="B291" s="30"/>
      <c r="C291" s="339"/>
      <c r="D291" s="221"/>
      <c r="E291" s="195"/>
      <c r="F291" s="195"/>
      <c r="G291" s="194"/>
      <c r="H291" s="359"/>
      <c r="I291" s="391"/>
      <c r="J291" s="391"/>
      <c r="K291" s="391"/>
      <c r="L291" s="33" t="s">
        <v>122</v>
      </c>
      <c r="M291" s="55"/>
      <c r="N291" s="33" t="s">
        <v>121</v>
      </c>
      <c r="O291" s="55"/>
      <c r="P291" s="33" t="s">
        <v>120</v>
      </c>
      <c r="Q291" s="55"/>
      <c r="R291" s="33" t="s">
        <v>119</v>
      </c>
      <c r="S291" s="55"/>
      <c r="T291" s="33" t="s">
        <v>118</v>
      </c>
      <c r="U291" s="55"/>
      <c r="V291" s="33" t="s">
        <v>117</v>
      </c>
      <c r="W291" s="55"/>
      <c r="X291" s="33" t="s">
        <v>116</v>
      </c>
      <c r="Y291" s="55"/>
      <c r="Z291" s="33" t="s">
        <v>115</v>
      </c>
      <c r="AA291" s="55"/>
      <c r="AB291" s="55"/>
      <c r="AC291" s="55"/>
      <c r="AD291" s="193"/>
      <c r="AE291" s="55"/>
      <c r="AF291" s="193"/>
      <c r="AG291" s="22"/>
      <c r="AH291" s="422"/>
      <c r="AI291" s="422"/>
      <c r="AJ291" s="21"/>
      <c r="AK291" s="9"/>
      <c r="AL291" s="350"/>
      <c r="AM291" s="353"/>
      <c r="AN291" s="336"/>
      <c r="AO291" s="350"/>
      <c r="AP291" s="353"/>
      <c r="AQ291" s="336"/>
      <c r="AR291" s="350"/>
      <c r="AS291" s="353"/>
      <c r="AT291" s="336"/>
      <c r="AU291" s="350"/>
      <c r="AV291" s="353"/>
      <c r="AW291" s="336"/>
      <c r="AX291" s="350"/>
      <c r="AY291" s="363"/>
      <c r="AZ291" s="336"/>
      <c r="BA291" s="417"/>
      <c r="BB291" s="411"/>
      <c r="BC291" s="411"/>
      <c r="BD291" s="414"/>
    </row>
    <row r="292" spans="2:64" ht="28.15" customHeight="1" x14ac:dyDescent="0.2">
      <c r="B292" s="30"/>
      <c r="C292" s="340"/>
      <c r="D292" s="218"/>
      <c r="E292" s="192"/>
      <c r="F292" s="192"/>
      <c r="G292" s="191"/>
      <c r="H292" s="360"/>
      <c r="I292" s="392"/>
      <c r="J292" s="392"/>
      <c r="K292" s="392"/>
      <c r="L292" s="25" t="s">
        <v>114</v>
      </c>
      <c r="M292" s="114"/>
      <c r="N292" s="25" t="s">
        <v>112</v>
      </c>
      <c r="O292" s="114"/>
      <c r="P292" s="25" t="s">
        <v>111</v>
      </c>
      <c r="Q292" s="114"/>
      <c r="R292" s="25" t="s">
        <v>110</v>
      </c>
      <c r="S292" s="114"/>
      <c r="T292" s="25" t="s">
        <v>109</v>
      </c>
      <c r="U292" s="114"/>
      <c r="V292" s="25" t="s">
        <v>108</v>
      </c>
      <c r="W292" s="114"/>
      <c r="X292" s="25" t="s">
        <v>107</v>
      </c>
      <c r="Y292" s="114"/>
      <c r="Z292" s="25" t="s">
        <v>106</v>
      </c>
      <c r="AA292" s="114"/>
      <c r="AB292" s="114"/>
      <c r="AC292" s="114"/>
      <c r="AD292" s="190"/>
      <c r="AE292" s="114"/>
      <c r="AF292" s="190"/>
      <c r="AG292" s="22"/>
      <c r="AH292" s="422"/>
      <c r="AI292" s="422"/>
      <c r="AJ292" s="21"/>
      <c r="AK292" s="9"/>
      <c r="AL292" s="350"/>
      <c r="AM292" s="353"/>
      <c r="AN292" s="336"/>
      <c r="AO292" s="350"/>
      <c r="AP292" s="353"/>
      <c r="AQ292" s="336"/>
      <c r="AR292" s="350"/>
      <c r="AS292" s="353"/>
      <c r="AT292" s="336"/>
      <c r="AU292" s="350"/>
      <c r="AV292" s="353"/>
      <c r="AW292" s="336"/>
      <c r="AX292" s="350"/>
      <c r="AY292" s="363"/>
      <c r="AZ292" s="336"/>
      <c r="BA292" s="417"/>
      <c r="BB292" s="411"/>
      <c r="BC292" s="411"/>
      <c r="BD292" s="414"/>
    </row>
    <row r="293" spans="2:64" ht="28.15" customHeight="1" thickBot="1" x14ac:dyDescent="0.25">
      <c r="B293" s="20"/>
      <c r="C293" s="341"/>
      <c r="D293" s="215"/>
      <c r="E293" s="189"/>
      <c r="F293" s="189"/>
      <c r="G293" s="188"/>
      <c r="H293" s="361"/>
      <c r="I293" s="394"/>
      <c r="J293" s="394"/>
      <c r="K293" s="394"/>
      <c r="L293" s="15" t="s">
        <v>105</v>
      </c>
      <c r="M293" s="16"/>
      <c r="N293" s="15" t="s">
        <v>104</v>
      </c>
      <c r="O293" s="16"/>
      <c r="P293" s="15" t="s">
        <v>103</v>
      </c>
      <c r="Q293" s="16"/>
      <c r="R293" s="15" t="s">
        <v>102</v>
      </c>
      <c r="S293" s="16"/>
      <c r="T293" s="15">
        <v>20</v>
      </c>
      <c r="U293" s="16"/>
      <c r="V293" s="15" t="s">
        <v>101</v>
      </c>
      <c r="W293" s="16"/>
      <c r="X293" s="15" t="s">
        <v>100</v>
      </c>
      <c r="Y293" s="16"/>
      <c r="Z293" s="15" t="s">
        <v>99</v>
      </c>
      <c r="AA293" s="16"/>
      <c r="AB293" s="114"/>
      <c r="AC293" s="114"/>
      <c r="AD293" s="187"/>
      <c r="AE293" s="16"/>
      <c r="AF293" s="186"/>
      <c r="AG293" s="11"/>
      <c r="AH293" s="423"/>
      <c r="AI293" s="423"/>
      <c r="AJ293" s="10"/>
      <c r="AK293" s="9"/>
      <c r="AL293" s="351"/>
      <c r="AM293" s="354"/>
      <c r="AN293" s="337"/>
      <c r="AO293" s="351"/>
      <c r="AP293" s="354"/>
      <c r="AQ293" s="337"/>
      <c r="AR293" s="351"/>
      <c r="AS293" s="354"/>
      <c r="AT293" s="337"/>
      <c r="AU293" s="351"/>
      <c r="AV293" s="354"/>
      <c r="AW293" s="337"/>
      <c r="AX293" s="351"/>
      <c r="AY293" s="364"/>
      <c r="AZ293" s="337"/>
      <c r="BA293" s="418"/>
      <c r="BB293" s="412"/>
      <c r="BC293" s="412"/>
      <c r="BD293" s="415"/>
    </row>
    <row r="294" spans="2:64" ht="85.9" customHeight="1" thickTop="1" thickBot="1" x14ac:dyDescent="0.35">
      <c r="B294" s="113" t="s">
        <v>173</v>
      </c>
      <c r="C294" s="103" t="s">
        <v>172</v>
      </c>
      <c r="D294" s="108" t="s">
        <v>171</v>
      </c>
      <c r="E294" s="211" t="s">
        <v>170</v>
      </c>
      <c r="F294" s="210"/>
      <c r="G294" s="209"/>
      <c r="H294" s="109" t="s">
        <v>169</v>
      </c>
      <c r="I294" s="108" t="s">
        <v>96</v>
      </c>
      <c r="J294" s="108" t="s">
        <v>168</v>
      </c>
      <c r="K294" s="108" t="s">
        <v>97</v>
      </c>
      <c r="L294" s="365" t="s">
        <v>167</v>
      </c>
      <c r="M294" s="366"/>
      <c r="N294" s="365" t="s">
        <v>166</v>
      </c>
      <c r="O294" s="366"/>
      <c r="P294" s="365" t="s">
        <v>166</v>
      </c>
      <c r="Q294" s="367"/>
      <c r="R294" s="365" t="s">
        <v>166</v>
      </c>
      <c r="S294" s="367"/>
      <c r="T294" s="365" t="s">
        <v>166</v>
      </c>
      <c r="U294" s="367"/>
      <c r="V294" s="365" t="s">
        <v>166</v>
      </c>
      <c r="W294" s="367"/>
      <c r="X294" s="365" t="s">
        <v>166</v>
      </c>
      <c r="Y294" s="367"/>
      <c r="Z294" s="365" t="s">
        <v>166</v>
      </c>
      <c r="AA294" s="367"/>
      <c r="AB294" s="311"/>
      <c r="AC294" s="311"/>
      <c r="AD294" s="368" t="s">
        <v>165</v>
      </c>
      <c r="AE294" s="367"/>
      <c r="AF294" s="109" t="s">
        <v>164</v>
      </c>
      <c r="AG294" s="109" t="s">
        <v>163</v>
      </c>
      <c r="AH294" s="108" t="s">
        <v>162</v>
      </c>
      <c r="AI294" s="108" t="s">
        <v>161</v>
      </c>
      <c r="AJ294" s="107" t="s">
        <v>160</v>
      </c>
      <c r="AK294" s="106"/>
      <c r="AL294" s="104" t="s">
        <v>159</v>
      </c>
      <c r="AM294" s="103" t="s">
        <v>158</v>
      </c>
      <c r="AN294" s="102" t="s">
        <v>157</v>
      </c>
      <c r="AO294" s="104" t="s">
        <v>156</v>
      </c>
      <c r="AP294" s="103" t="s">
        <v>155</v>
      </c>
      <c r="AQ294" s="102" t="s">
        <v>154</v>
      </c>
      <c r="AR294" s="104" t="s">
        <v>153</v>
      </c>
      <c r="AS294" s="103" t="s">
        <v>152</v>
      </c>
      <c r="AT294" s="105" t="s">
        <v>151</v>
      </c>
      <c r="AU294" s="104" t="s">
        <v>150</v>
      </c>
      <c r="AV294" s="103" t="s">
        <v>149</v>
      </c>
      <c r="AW294" s="102" t="s">
        <v>148</v>
      </c>
      <c r="AX294" s="104" t="s">
        <v>147</v>
      </c>
      <c r="AY294" s="103" t="s">
        <v>146</v>
      </c>
      <c r="AZ294" s="102" t="s">
        <v>145</v>
      </c>
      <c r="BA294" s="101" t="s">
        <v>144</v>
      </c>
      <c r="BB294" s="100" t="s">
        <v>143</v>
      </c>
      <c r="BC294" s="100" t="s">
        <v>142</v>
      </c>
      <c r="BD294" s="99" t="s">
        <v>141</v>
      </c>
    </row>
    <row r="295" spans="2:64" ht="48" thickBot="1" x14ac:dyDescent="0.3">
      <c r="B295" s="98" t="s">
        <v>225</v>
      </c>
      <c r="C295" s="97"/>
      <c r="D295" s="208">
        <v>258</v>
      </c>
      <c r="E295" s="425">
        <v>5575.38</v>
      </c>
      <c r="F295" s="426"/>
      <c r="G295" s="427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207"/>
      <c r="AB295" s="310"/>
      <c r="AC295" s="310"/>
      <c r="AD295" s="90" t="s">
        <v>138</v>
      </c>
      <c r="AE295" s="88"/>
      <c r="AF295" s="88"/>
      <c r="AG295" s="88"/>
      <c r="AH295" s="87"/>
      <c r="AI295" s="87"/>
      <c r="AJ295" s="203"/>
      <c r="AK295" s="86" t="s">
        <v>137</v>
      </c>
      <c r="AL295" s="85">
        <f t="shared" ref="AL295:BD295" si="38">SUM(AL297:AL308)</f>
        <v>48</v>
      </c>
      <c r="AM295" s="84">
        <f t="shared" si="38"/>
        <v>0</v>
      </c>
      <c r="AN295" s="83">
        <f t="shared" si="38"/>
        <v>0</v>
      </c>
      <c r="AO295" s="85">
        <f t="shared" si="38"/>
        <v>0</v>
      </c>
      <c r="AP295" s="84">
        <f t="shared" si="38"/>
        <v>0</v>
      </c>
      <c r="AQ295" s="83">
        <f t="shared" si="38"/>
        <v>0</v>
      </c>
      <c r="AR295" s="85">
        <f t="shared" si="38"/>
        <v>0</v>
      </c>
      <c r="AS295" s="84">
        <f t="shared" si="38"/>
        <v>0</v>
      </c>
      <c r="AT295" s="83">
        <f t="shared" si="38"/>
        <v>0</v>
      </c>
      <c r="AU295" s="85">
        <f t="shared" si="38"/>
        <v>16</v>
      </c>
      <c r="AV295" s="84">
        <f t="shared" si="38"/>
        <v>0</v>
      </c>
      <c r="AW295" s="83">
        <f t="shared" si="38"/>
        <v>1</v>
      </c>
      <c r="AX295" s="85">
        <f t="shared" si="38"/>
        <v>6</v>
      </c>
      <c r="AY295" s="84">
        <f t="shared" si="38"/>
        <v>0</v>
      </c>
      <c r="AZ295" s="83">
        <f t="shared" si="38"/>
        <v>0</v>
      </c>
      <c r="BA295" s="82">
        <f t="shared" si="38"/>
        <v>0</v>
      </c>
      <c r="BB295" s="81">
        <f t="shared" si="38"/>
        <v>0</v>
      </c>
      <c r="BC295" s="81">
        <f t="shared" si="38"/>
        <v>0</v>
      </c>
      <c r="BD295" s="80">
        <f t="shared" si="38"/>
        <v>0</v>
      </c>
      <c r="BE295" s="79" t="s">
        <v>136</v>
      </c>
      <c r="BH295" s="5">
        <f>SUM(AL295:AN295)/$BG$5</f>
        <v>48</v>
      </c>
      <c r="BI295" s="5">
        <f>SUM(AO295:AQ295,BA295)/$BG$5</f>
        <v>0</v>
      </c>
      <c r="BJ295" s="5">
        <f>SUM(AR295:AT295,BB295)/$BG$5</f>
        <v>0</v>
      </c>
      <c r="BK295" s="5">
        <f>SUM(AU295:AW295,BC295)/$BG$5</f>
        <v>17</v>
      </c>
      <c r="BL295" s="5">
        <f>SUM(AX295:AZ295,BD295)/$BG$5</f>
        <v>6</v>
      </c>
    </row>
    <row r="296" spans="2:64" ht="37.5" thickBot="1" x14ac:dyDescent="0.3">
      <c r="B296" s="78"/>
      <c r="C296" s="77"/>
      <c r="D296" s="206"/>
      <c r="E296" s="205"/>
      <c r="F296" s="205"/>
      <c r="G296" s="204"/>
      <c r="H296" s="73"/>
      <c r="I296" s="70"/>
      <c r="J296" s="70"/>
      <c r="K296" s="72"/>
      <c r="L296" s="70"/>
      <c r="M296" s="69"/>
      <c r="N296" s="70"/>
      <c r="O296" s="69"/>
      <c r="P296" s="70"/>
      <c r="Q296" s="69"/>
      <c r="R296" s="70"/>
      <c r="S296" s="69"/>
      <c r="T296" s="70"/>
      <c r="U296" s="69"/>
      <c r="V296" s="70"/>
      <c r="W296" s="69"/>
      <c r="X296" s="70"/>
      <c r="Y296" s="69"/>
      <c r="Z296" s="70"/>
      <c r="AA296" s="69"/>
      <c r="AB296" s="69"/>
      <c r="AC296" s="69"/>
      <c r="AD296" s="71"/>
      <c r="AE296" s="69"/>
      <c r="AF296" s="69"/>
      <c r="AG296" s="69"/>
      <c r="AH296" s="68"/>
      <c r="AI296" s="68"/>
      <c r="AJ296" s="203"/>
      <c r="AK296" s="66" t="s">
        <v>135</v>
      </c>
      <c r="AL296" s="65">
        <f t="shared" ref="AL296:BD296" si="39">AL295/3</f>
        <v>16</v>
      </c>
      <c r="AM296" s="64">
        <f t="shared" si="39"/>
        <v>0</v>
      </c>
      <c r="AN296" s="63">
        <f t="shared" si="39"/>
        <v>0</v>
      </c>
      <c r="AO296" s="65">
        <f t="shared" si="39"/>
        <v>0</v>
      </c>
      <c r="AP296" s="64">
        <f t="shared" si="39"/>
        <v>0</v>
      </c>
      <c r="AQ296" s="63">
        <f t="shared" si="39"/>
        <v>0</v>
      </c>
      <c r="AR296" s="65">
        <f t="shared" si="39"/>
        <v>0</v>
      </c>
      <c r="AS296" s="64">
        <f t="shared" si="39"/>
        <v>0</v>
      </c>
      <c r="AT296" s="63">
        <f t="shared" si="39"/>
        <v>0</v>
      </c>
      <c r="AU296" s="65">
        <f t="shared" si="39"/>
        <v>5.333333333333333</v>
      </c>
      <c r="AV296" s="64">
        <f t="shared" si="39"/>
        <v>0</v>
      </c>
      <c r="AW296" s="63">
        <f t="shared" si="39"/>
        <v>0.33333333333333331</v>
      </c>
      <c r="AX296" s="65">
        <f t="shared" si="39"/>
        <v>2</v>
      </c>
      <c r="AY296" s="64">
        <f t="shared" si="39"/>
        <v>0</v>
      </c>
      <c r="AZ296" s="63">
        <f t="shared" si="39"/>
        <v>0</v>
      </c>
      <c r="BA296" s="62">
        <f t="shared" si="39"/>
        <v>0</v>
      </c>
      <c r="BB296" s="61">
        <f t="shared" si="39"/>
        <v>0</v>
      </c>
      <c r="BC296" s="61">
        <f t="shared" si="39"/>
        <v>0</v>
      </c>
      <c r="BD296" s="60">
        <f t="shared" si="39"/>
        <v>0</v>
      </c>
      <c r="BE296" s="59" t="s">
        <v>134</v>
      </c>
    </row>
    <row r="297" spans="2:64" ht="28.15" customHeight="1" x14ac:dyDescent="0.2">
      <c r="B297" s="30"/>
      <c r="C297" s="338">
        <v>1</v>
      </c>
      <c r="D297" s="212"/>
      <c r="E297" s="198"/>
      <c r="F297" s="198"/>
      <c r="G297" s="197"/>
      <c r="H297" s="358" t="s">
        <v>133</v>
      </c>
      <c r="I297" s="390">
        <v>141</v>
      </c>
      <c r="J297" s="390">
        <v>30</v>
      </c>
      <c r="K297" s="390">
        <v>6</v>
      </c>
      <c r="L297" s="42" t="s">
        <v>131</v>
      </c>
      <c r="M297" s="43" t="s">
        <v>132</v>
      </c>
      <c r="N297" s="42" t="s">
        <v>129</v>
      </c>
      <c r="O297" s="43" t="s">
        <v>357</v>
      </c>
      <c r="P297" s="42" t="s">
        <v>128</v>
      </c>
      <c r="Q297" s="43" t="s">
        <v>754</v>
      </c>
      <c r="R297" s="42" t="s">
        <v>127</v>
      </c>
      <c r="S297" s="43" t="s">
        <v>1288</v>
      </c>
      <c r="T297" s="42" t="s">
        <v>126</v>
      </c>
      <c r="U297" s="43" t="s">
        <v>714</v>
      </c>
      <c r="V297" s="42" t="s">
        <v>125</v>
      </c>
      <c r="W297" s="43" t="s">
        <v>132</v>
      </c>
      <c r="X297" s="42" t="s">
        <v>124</v>
      </c>
      <c r="Y297" s="43"/>
      <c r="Z297" s="42" t="s">
        <v>123</v>
      </c>
      <c r="AA297" s="43"/>
      <c r="AB297" s="43"/>
      <c r="AC297" s="43"/>
      <c r="AD297" s="196">
        <v>20</v>
      </c>
      <c r="AE297" s="43" t="s">
        <v>496</v>
      </c>
      <c r="AF297" s="196"/>
      <c r="AG297" s="58"/>
      <c r="AH297" s="421"/>
      <c r="AI297" s="421"/>
      <c r="AJ297" s="38"/>
      <c r="AK297" s="9"/>
      <c r="AL297" s="349">
        <f>SUMPRODUCT(LEN($M297:$AA300)-LEN(SUBSTITUTE($M297:$AA300,"A", "")))</f>
        <v>48</v>
      </c>
      <c r="AM297" s="352">
        <f>SUMPRODUCT(LEN($AF297:$AF300)-LEN(SUBSTITUTE($AF297:$AF300,"A", "")))</f>
        <v>0</v>
      </c>
      <c r="AN297" s="335">
        <f>SUMPRODUCT(LEN($AE297:$AE300)-LEN(SUBSTITUTE($AE297:$AE300,"A", "")))</f>
        <v>0</v>
      </c>
      <c r="AO297" s="349">
        <f>SUMPRODUCT(LEN($M297:$AA300)-LEN(SUBSTITUTE($M297:$AA300,"S", "")))</f>
        <v>0</v>
      </c>
      <c r="AP297" s="352">
        <f>SUMPRODUCT(LEN($AF297:$AF300)-LEN(SUBSTITUTE($AF297:$AF300,"S", "")))</f>
        <v>0</v>
      </c>
      <c r="AQ297" s="335">
        <f>SUMPRODUCT(LEN($AE297:$AE300)-LEN(SUBSTITUTE($AE297:$AE300,"S", "")))</f>
        <v>0</v>
      </c>
      <c r="AR297" s="349">
        <f>SUMPRODUCT(LEN($M297:$AA300)-LEN(SUBSTITUTE($M297:$AA300,"F", "")))</f>
        <v>0</v>
      </c>
      <c r="AS297" s="352">
        <f>SUMPRODUCT(LEN($AF297:$AF300)-LEN(SUBSTITUTE($AF297:$AF300,"F", "")))</f>
        <v>0</v>
      </c>
      <c r="AT297" s="335">
        <f>SUMPRODUCT(LEN($AE297:$AE300)-LEN(SUBSTITUTE($AE297:$AE300,"F", "")))</f>
        <v>0</v>
      </c>
      <c r="AU297" s="349">
        <f>SUMPRODUCT(LEN($M297:$AA300)-LEN(SUBSTITUTE($M297:$AA300,"G", "")))</f>
        <v>16</v>
      </c>
      <c r="AV297" s="352">
        <f>SUMPRODUCT(LEN($AF297:$AF300)-LEN(SUBSTITUTE($AF297:$AF300,"G", "")))</f>
        <v>0</v>
      </c>
      <c r="AW297" s="335">
        <f>SUMPRODUCT(LEN($AE297:$AE300)-LEN(SUBSTITUTE($AE297:$AE300,"G", "")))</f>
        <v>1</v>
      </c>
      <c r="AX297" s="349">
        <f>SUMPRODUCT(LEN($L297:$AA300)-LEN(SUBSTITUTE($L297:$AA300,"M", "")))</f>
        <v>6</v>
      </c>
      <c r="AY297" s="362">
        <f>SUMPRODUCT(LEN($AF297:$AF300)-LEN(SUBSTITUTE($AF297:$AF300,"M", "")))</f>
        <v>0</v>
      </c>
      <c r="AZ297" s="335">
        <f>SUMPRODUCT(LEN($AE297:$AE300)-LEN(SUBSTITUTE($AE297:$AE300,"M", "")))</f>
        <v>0</v>
      </c>
      <c r="BA297" s="416">
        <f>SUMPRODUCT(LEN($AG297:$AG300)-LEN(SUBSTITUTE($AG297:$AG300,"S", "")))</f>
        <v>0</v>
      </c>
      <c r="BB297" s="410">
        <f>SUMPRODUCT(LEN($AG297:$AG300)-LEN(SUBSTITUTE($AG297:$AG300,"F", "")))</f>
        <v>0</v>
      </c>
      <c r="BC297" s="410">
        <f>SUMPRODUCT(LEN($AG297:$AG300)-LEN(SUBSTITUTE($AG297:$AG300,"G", "")))</f>
        <v>0</v>
      </c>
      <c r="BD297" s="413">
        <f>SUMPRODUCT(LEN($AG297:$AG300)-LEN(SUBSTITUTE($AG297:$AG300,"M", "")))</f>
        <v>0</v>
      </c>
    </row>
    <row r="298" spans="2:64" ht="28.15" customHeight="1" thickBot="1" x14ac:dyDescent="0.25">
      <c r="B298" s="30"/>
      <c r="C298" s="339"/>
      <c r="D298" s="221"/>
      <c r="E298" s="195"/>
      <c r="F298" s="195"/>
      <c r="G298" s="194"/>
      <c r="H298" s="359"/>
      <c r="I298" s="391"/>
      <c r="J298" s="391"/>
      <c r="K298" s="391"/>
      <c r="L298" s="33" t="s">
        <v>122</v>
      </c>
      <c r="M298" s="55" t="s">
        <v>1268</v>
      </c>
      <c r="N298" s="33" t="s">
        <v>121</v>
      </c>
      <c r="O298" s="55" t="s">
        <v>179</v>
      </c>
      <c r="P298" s="33" t="s">
        <v>120</v>
      </c>
      <c r="Q298" s="55" t="s">
        <v>1265</v>
      </c>
      <c r="R298" s="33" t="s">
        <v>119</v>
      </c>
      <c r="S298" s="55" t="s">
        <v>484</v>
      </c>
      <c r="T298" s="33" t="s">
        <v>118</v>
      </c>
      <c r="U298" s="55" t="s">
        <v>470</v>
      </c>
      <c r="V298" s="33" t="s">
        <v>117</v>
      </c>
      <c r="W298" s="55" t="s">
        <v>509</v>
      </c>
      <c r="X298" s="33" t="s">
        <v>116</v>
      </c>
      <c r="Y298" s="55"/>
      <c r="Z298" s="33" t="s">
        <v>115</v>
      </c>
      <c r="AA298" s="55"/>
      <c r="AB298" s="55"/>
      <c r="AC298" s="55"/>
      <c r="AD298" s="193"/>
      <c r="AE298" s="55"/>
      <c r="AF298" s="193"/>
      <c r="AG298" s="57"/>
      <c r="AH298" s="422"/>
      <c r="AI298" s="422"/>
      <c r="AJ298" s="21"/>
      <c r="AK298" s="9"/>
      <c r="AL298" s="350"/>
      <c r="AM298" s="353"/>
      <c r="AN298" s="336"/>
      <c r="AO298" s="350"/>
      <c r="AP298" s="353"/>
      <c r="AQ298" s="336"/>
      <c r="AR298" s="350"/>
      <c r="AS298" s="353"/>
      <c r="AT298" s="336"/>
      <c r="AU298" s="350"/>
      <c r="AV298" s="353"/>
      <c r="AW298" s="336"/>
      <c r="AX298" s="350"/>
      <c r="AY298" s="363"/>
      <c r="AZ298" s="336"/>
      <c r="BA298" s="417"/>
      <c r="BB298" s="411"/>
      <c r="BC298" s="411"/>
      <c r="BD298" s="414"/>
    </row>
    <row r="299" spans="2:64" ht="28.15" customHeight="1" x14ac:dyDescent="0.2">
      <c r="B299" s="30"/>
      <c r="C299" s="340"/>
      <c r="D299" s="218"/>
      <c r="E299" s="192"/>
      <c r="F299" s="192"/>
      <c r="G299" s="191"/>
      <c r="H299" s="360">
        <v>260</v>
      </c>
      <c r="I299" s="392"/>
      <c r="J299" s="392"/>
      <c r="K299" s="392"/>
      <c r="L299" s="25" t="s">
        <v>114</v>
      </c>
      <c r="M299" s="114" t="s">
        <v>357</v>
      </c>
      <c r="N299" s="25" t="s">
        <v>112</v>
      </c>
      <c r="O299" s="114" t="s">
        <v>679</v>
      </c>
      <c r="P299" s="25" t="s">
        <v>111</v>
      </c>
      <c r="Q299" s="114" t="s">
        <v>179</v>
      </c>
      <c r="R299" s="25" t="s">
        <v>110</v>
      </c>
      <c r="S299" s="114" t="s">
        <v>357</v>
      </c>
      <c r="T299" s="25" t="s">
        <v>109</v>
      </c>
      <c r="U299" s="114" t="s">
        <v>457</v>
      </c>
      <c r="V299" s="25" t="s">
        <v>108</v>
      </c>
      <c r="W299" s="114" t="s">
        <v>496</v>
      </c>
      <c r="X299" s="25" t="s">
        <v>107</v>
      </c>
      <c r="Y299" s="114"/>
      <c r="Z299" s="25" t="s">
        <v>106</v>
      </c>
      <c r="AA299" s="114"/>
      <c r="AB299" s="114"/>
      <c r="AC299" s="114"/>
      <c r="AD299" s="190"/>
      <c r="AE299" s="114"/>
      <c r="AF299" s="190"/>
      <c r="AG299" s="57"/>
      <c r="AH299" s="422"/>
      <c r="AI299" s="422"/>
      <c r="AJ299" s="21"/>
      <c r="AK299" s="9"/>
      <c r="AL299" s="350"/>
      <c r="AM299" s="353"/>
      <c r="AN299" s="336"/>
      <c r="AO299" s="350"/>
      <c r="AP299" s="353"/>
      <c r="AQ299" s="336"/>
      <c r="AR299" s="350"/>
      <c r="AS299" s="353"/>
      <c r="AT299" s="336"/>
      <c r="AU299" s="350"/>
      <c r="AV299" s="353"/>
      <c r="AW299" s="336"/>
      <c r="AX299" s="350"/>
      <c r="AY299" s="363"/>
      <c r="AZ299" s="336"/>
      <c r="BA299" s="417"/>
      <c r="BB299" s="411"/>
      <c r="BC299" s="411"/>
      <c r="BD299" s="414"/>
    </row>
    <row r="300" spans="2:64" ht="28.15" customHeight="1" thickBot="1" x14ac:dyDescent="0.25">
      <c r="B300" s="30"/>
      <c r="C300" s="355"/>
      <c r="D300" s="246"/>
      <c r="E300" s="200"/>
      <c r="F300" s="200"/>
      <c r="G300" s="199"/>
      <c r="H300" s="361"/>
      <c r="I300" s="393"/>
      <c r="J300" s="393"/>
      <c r="K300" s="393"/>
      <c r="L300" s="50" t="s">
        <v>105</v>
      </c>
      <c r="M300" s="51" t="s">
        <v>1269</v>
      </c>
      <c r="N300" s="50" t="s">
        <v>104</v>
      </c>
      <c r="O300" s="51" t="s">
        <v>1414</v>
      </c>
      <c r="P300" s="50" t="s">
        <v>103</v>
      </c>
      <c r="Q300" s="51" t="s">
        <v>684</v>
      </c>
      <c r="R300" s="50" t="s">
        <v>102</v>
      </c>
      <c r="S300" s="51" t="s">
        <v>1560</v>
      </c>
      <c r="T300" s="50">
        <v>20</v>
      </c>
      <c r="U300" s="51" t="s">
        <v>467</v>
      </c>
      <c r="V300" s="50" t="s">
        <v>101</v>
      </c>
      <c r="W300" s="51" t="s">
        <v>496</v>
      </c>
      <c r="X300" s="50" t="s">
        <v>100</v>
      </c>
      <c r="Y300" s="51"/>
      <c r="Z300" s="50" t="s">
        <v>99</v>
      </c>
      <c r="AA300" s="51"/>
      <c r="AB300" s="51"/>
      <c r="AC300" s="51"/>
      <c r="AD300" s="187"/>
      <c r="AE300" s="51"/>
      <c r="AF300" s="187"/>
      <c r="AG300" s="56"/>
      <c r="AH300" s="424"/>
      <c r="AI300" s="424"/>
      <c r="AJ300" s="47"/>
      <c r="AK300" s="9"/>
      <c r="AL300" s="351"/>
      <c r="AM300" s="354"/>
      <c r="AN300" s="337"/>
      <c r="AO300" s="351"/>
      <c r="AP300" s="354"/>
      <c r="AQ300" s="337"/>
      <c r="AR300" s="351"/>
      <c r="AS300" s="354"/>
      <c r="AT300" s="337"/>
      <c r="AU300" s="351"/>
      <c r="AV300" s="354"/>
      <c r="AW300" s="337"/>
      <c r="AX300" s="351"/>
      <c r="AY300" s="364"/>
      <c r="AZ300" s="337"/>
      <c r="BA300" s="418"/>
      <c r="BB300" s="412"/>
      <c r="BC300" s="412"/>
      <c r="BD300" s="415"/>
    </row>
    <row r="301" spans="2:64" ht="28.15" customHeight="1" x14ac:dyDescent="0.2">
      <c r="B301" s="30"/>
      <c r="C301" s="338">
        <v>2</v>
      </c>
      <c r="D301" s="212"/>
      <c r="E301" s="198"/>
      <c r="F301" s="198"/>
      <c r="G301" s="197"/>
      <c r="H301" s="358"/>
      <c r="I301" s="390"/>
      <c r="J301" s="390"/>
      <c r="K301" s="390"/>
      <c r="L301" s="42" t="s">
        <v>131</v>
      </c>
      <c r="M301" s="43"/>
      <c r="N301" s="42" t="s">
        <v>129</v>
      </c>
      <c r="O301" s="43"/>
      <c r="P301" s="42" t="s">
        <v>128</v>
      </c>
      <c r="Q301" s="43"/>
      <c r="R301" s="42" t="s">
        <v>127</v>
      </c>
      <c r="S301" s="43"/>
      <c r="T301" s="42" t="s">
        <v>126</v>
      </c>
      <c r="U301" s="43"/>
      <c r="V301" s="42" t="s">
        <v>125</v>
      </c>
      <c r="W301" s="43"/>
      <c r="X301" s="42" t="s">
        <v>124</v>
      </c>
      <c r="Y301" s="43"/>
      <c r="Z301" s="42" t="s">
        <v>123</v>
      </c>
      <c r="AA301" s="43"/>
      <c r="AB301" s="43"/>
      <c r="AC301" s="43"/>
      <c r="AD301" s="196"/>
      <c r="AE301" s="43"/>
      <c r="AF301" s="196"/>
      <c r="AG301" s="39"/>
      <c r="AH301" s="421"/>
      <c r="AI301" s="421"/>
      <c r="AJ301" s="38"/>
      <c r="AK301" s="9"/>
      <c r="AL301" s="349">
        <f>SUMPRODUCT(LEN($M301:$AA304)-LEN(SUBSTITUTE($M301:$AA304,"A", "")))</f>
        <v>0</v>
      </c>
      <c r="AM301" s="352">
        <f>SUMPRODUCT(LEN($AF301:$AF304)-LEN(SUBSTITUTE($AF301:$AF304,"A", "")))</f>
        <v>0</v>
      </c>
      <c r="AN301" s="335">
        <f>SUMPRODUCT(LEN($AE301:$AE304)-LEN(SUBSTITUTE($AE301:$AE304,"A", "")))</f>
        <v>0</v>
      </c>
      <c r="AO301" s="349">
        <f>SUMPRODUCT(LEN($M301:$AA304)-LEN(SUBSTITUTE($M301:$AA304,"S", "")))</f>
        <v>0</v>
      </c>
      <c r="AP301" s="352">
        <f>SUMPRODUCT(LEN($AF301:$AF304)-LEN(SUBSTITUTE($AF301:$AF304,"S", "")))</f>
        <v>0</v>
      </c>
      <c r="AQ301" s="335">
        <f>SUMPRODUCT(LEN($AE301:$AE304)-LEN(SUBSTITUTE($AE301:$AE304,"S", "")))</f>
        <v>0</v>
      </c>
      <c r="AR301" s="349">
        <f>SUMPRODUCT(LEN($M301:$AA304)-LEN(SUBSTITUTE($M301:$AA304,"F", "")))</f>
        <v>0</v>
      </c>
      <c r="AS301" s="352">
        <f>SUMPRODUCT(LEN($AF301:$AF304)-LEN(SUBSTITUTE($AF301:$AF304,"F", "")))</f>
        <v>0</v>
      </c>
      <c r="AT301" s="335">
        <f>SUMPRODUCT(LEN($AE301:$AE304)-LEN(SUBSTITUTE($AE301:$AE304,"F", "")))</f>
        <v>0</v>
      </c>
      <c r="AU301" s="349">
        <f>SUMPRODUCT(LEN($M301:$AA304)-LEN(SUBSTITUTE($M301:$AA304,"G", "")))</f>
        <v>0</v>
      </c>
      <c r="AV301" s="352">
        <f>SUMPRODUCT(LEN($AF301:$AF304)-LEN(SUBSTITUTE($AF301:$AF304,"G", "")))</f>
        <v>0</v>
      </c>
      <c r="AW301" s="335">
        <f>SUMPRODUCT(LEN($AE301:$AE304)-LEN(SUBSTITUTE($AE301:$AE304,"G", "")))</f>
        <v>0</v>
      </c>
      <c r="AX301" s="349">
        <f>SUMPRODUCT(LEN($L301:$AA304)-LEN(SUBSTITUTE($L301:$AA304,"M", "")))</f>
        <v>0</v>
      </c>
      <c r="AY301" s="362">
        <f>SUMPRODUCT(LEN($AF301:$AF304)-LEN(SUBSTITUTE($AF301:$AF304,"M", "")))</f>
        <v>0</v>
      </c>
      <c r="AZ301" s="335">
        <f>SUMPRODUCT(LEN($AE301:$AE304)-LEN(SUBSTITUTE($AE301:$AE304,"M", "")))</f>
        <v>0</v>
      </c>
      <c r="BA301" s="416">
        <f>SUMPRODUCT(LEN($AG301:$AG304)-LEN(SUBSTITUTE($AG301:$AG304,"S", "")))</f>
        <v>0</v>
      </c>
      <c r="BB301" s="410">
        <f>SUMPRODUCT(LEN($AG301:$AG304)-LEN(SUBSTITUTE($AG301:$AG304,"F", "")))</f>
        <v>0</v>
      </c>
      <c r="BC301" s="410">
        <f>SUMPRODUCT(LEN($AG301:$AG304)-LEN(SUBSTITUTE($AG301:$AG304,"G", "")))</f>
        <v>0</v>
      </c>
      <c r="BD301" s="413">
        <f>SUMPRODUCT(LEN($AG301:$AG304)-LEN(SUBSTITUTE($AG301:$AG304,"M", "")))</f>
        <v>0</v>
      </c>
    </row>
    <row r="302" spans="2:64" ht="28.15" customHeight="1" thickBot="1" x14ac:dyDescent="0.25">
      <c r="B302" s="30"/>
      <c r="C302" s="339"/>
      <c r="D302" s="221"/>
      <c r="E302" s="195"/>
      <c r="F302" s="195"/>
      <c r="G302" s="194"/>
      <c r="H302" s="359"/>
      <c r="I302" s="391"/>
      <c r="J302" s="391"/>
      <c r="K302" s="391"/>
      <c r="L302" s="33" t="s">
        <v>122</v>
      </c>
      <c r="M302" s="55"/>
      <c r="N302" s="33" t="s">
        <v>121</v>
      </c>
      <c r="O302" s="55"/>
      <c r="P302" s="33" t="s">
        <v>120</v>
      </c>
      <c r="Q302" s="55"/>
      <c r="R302" s="33" t="s">
        <v>119</v>
      </c>
      <c r="S302" s="55"/>
      <c r="T302" s="33" t="s">
        <v>118</v>
      </c>
      <c r="U302" s="55"/>
      <c r="V302" s="33" t="s">
        <v>117</v>
      </c>
      <c r="W302" s="55"/>
      <c r="X302" s="33" t="s">
        <v>116</v>
      </c>
      <c r="Y302" s="55"/>
      <c r="Z302" s="33" t="s">
        <v>115</v>
      </c>
      <c r="AA302" s="55"/>
      <c r="AB302" s="55"/>
      <c r="AC302" s="55"/>
      <c r="AD302" s="193"/>
      <c r="AE302" s="55"/>
      <c r="AF302" s="193"/>
      <c r="AG302" s="22"/>
      <c r="AH302" s="422"/>
      <c r="AI302" s="422"/>
      <c r="AJ302" s="21"/>
      <c r="AK302" s="9"/>
      <c r="AL302" s="350"/>
      <c r="AM302" s="353"/>
      <c r="AN302" s="336"/>
      <c r="AO302" s="350"/>
      <c r="AP302" s="353"/>
      <c r="AQ302" s="336"/>
      <c r="AR302" s="350"/>
      <c r="AS302" s="353"/>
      <c r="AT302" s="336"/>
      <c r="AU302" s="350"/>
      <c r="AV302" s="353"/>
      <c r="AW302" s="336"/>
      <c r="AX302" s="350"/>
      <c r="AY302" s="363"/>
      <c r="AZ302" s="336"/>
      <c r="BA302" s="417"/>
      <c r="BB302" s="411"/>
      <c r="BC302" s="411"/>
      <c r="BD302" s="414"/>
    </row>
    <row r="303" spans="2:64" ht="28.15" customHeight="1" x14ac:dyDescent="0.2">
      <c r="B303" s="30"/>
      <c r="C303" s="340"/>
      <c r="D303" s="218"/>
      <c r="E303" s="192"/>
      <c r="F303" s="192"/>
      <c r="G303" s="191"/>
      <c r="H303" s="360"/>
      <c r="I303" s="392"/>
      <c r="J303" s="392"/>
      <c r="K303" s="392"/>
      <c r="L303" s="25" t="s">
        <v>114</v>
      </c>
      <c r="M303" s="114"/>
      <c r="N303" s="25" t="s">
        <v>112</v>
      </c>
      <c r="O303" s="114"/>
      <c r="P303" s="25" t="s">
        <v>111</v>
      </c>
      <c r="Q303" s="114"/>
      <c r="R303" s="25" t="s">
        <v>110</v>
      </c>
      <c r="S303" s="114"/>
      <c r="T303" s="25" t="s">
        <v>109</v>
      </c>
      <c r="U303" s="114"/>
      <c r="V303" s="25" t="s">
        <v>108</v>
      </c>
      <c r="W303" s="114"/>
      <c r="X303" s="25" t="s">
        <v>107</v>
      </c>
      <c r="Y303" s="114"/>
      <c r="Z303" s="25" t="s">
        <v>106</v>
      </c>
      <c r="AA303" s="114"/>
      <c r="AB303" s="114"/>
      <c r="AC303" s="114"/>
      <c r="AD303" s="190"/>
      <c r="AE303" s="114"/>
      <c r="AF303" s="190"/>
      <c r="AG303" s="22"/>
      <c r="AH303" s="422"/>
      <c r="AI303" s="422"/>
      <c r="AJ303" s="21"/>
      <c r="AK303" s="9"/>
      <c r="AL303" s="350"/>
      <c r="AM303" s="353"/>
      <c r="AN303" s="336"/>
      <c r="AO303" s="350"/>
      <c r="AP303" s="353"/>
      <c r="AQ303" s="336"/>
      <c r="AR303" s="350"/>
      <c r="AS303" s="353"/>
      <c r="AT303" s="336"/>
      <c r="AU303" s="350"/>
      <c r="AV303" s="353"/>
      <c r="AW303" s="336"/>
      <c r="AX303" s="350"/>
      <c r="AY303" s="363"/>
      <c r="AZ303" s="336"/>
      <c r="BA303" s="417"/>
      <c r="BB303" s="411"/>
      <c r="BC303" s="411"/>
      <c r="BD303" s="414"/>
    </row>
    <row r="304" spans="2:64" ht="28.15" customHeight="1" thickBot="1" x14ac:dyDescent="0.25">
      <c r="B304" s="30"/>
      <c r="C304" s="355"/>
      <c r="D304" s="246"/>
      <c r="E304" s="200"/>
      <c r="F304" s="200"/>
      <c r="G304" s="199"/>
      <c r="H304" s="361"/>
      <c r="I304" s="393"/>
      <c r="J304" s="393"/>
      <c r="K304" s="393"/>
      <c r="L304" s="50" t="s">
        <v>105</v>
      </c>
      <c r="M304" s="51"/>
      <c r="N304" s="50" t="s">
        <v>104</v>
      </c>
      <c r="O304" s="51"/>
      <c r="P304" s="50" t="s">
        <v>103</v>
      </c>
      <c r="Q304" s="51"/>
      <c r="R304" s="50" t="s">
        <v>102</v>
      </c>
      <c r="S304" s="51"/>
      <c r="T304" s="50">
        <v>20</v>
      </c>
      <c r="U304" s="51"/>
      <c r="V304" s="50" t="s">
        <v>101</v>
      </c>
      <c r="W304" s="51"/>
      <c r="X304" s="50" t="s">
        <v>100</v>
      </c>
      <c r="Y304" s="51"/>
      <c r="Z304" s="50" t="s">
        <v>99</v>
      </c>
      <c r="AA304" s="51"/>
      <c r="AB304" s="51"/>
      <c r="AC304" s="51"/>
      <c r="AD304" s="187"/>
      <c r="AE304" s="51"/>
      <c r="AF304" s="187"/>
      <c r="AG304" s="48"/>
      <c r="AH304" s="424"/>
      <c r="AI304" s="424"/>
      <c r="AJ304" s="47"/>
      <c r="AK304" s="9"/>
      <c r="AL304" s="351"/>
      <c r="AM304" s="354"/>
      <c r="AN304" s="337"/>
      <c r="AO304" s="351"/>
      <c r="AP304" s="354"/>
      <c r="AQ304" s="337"/>
      <c r="AR304" s="351"/>
      <c r="AS304" s="354"/>
      <c r="AT304" s="337"/>
      <c r="AU304" s="351"/>
      <c r="AV304" s="354"/>
      <c r="AW304" s="337"/>
      <c r="AX304" s="351"/>
      <c r="AY304" s="364"/>
      <c r="AZ304" s="337"/>
      <c r="BA304" s="418"/>
      <c r="BB304" s="412"/>
      <c r="BC304" s="412"/>
      <c r="BD304" s="415"/>
    </row>
    <row r="305" spans="2:64" ht="28.15" customHeight="1" x14ac:dyDescent="0.2">
      <c r="B305" s="30"/>
      <c r="C305" s="338">
        <v>3</v>
      </c>
      <c r="D305" s="212"/>
      <c r="E305" s="198"/>
      <c r="F305" s="198"/>
      <c r="G305" s="197"/>
      <c r="H305" s="358"/>
      <c r="I305" s="390"/>
      <c r="J305" s="390"/>
      <c r="K305" s="390"/>
      <c r="L305" s="42" t="s">
        <v>131</v>
      </c>
      <c r="M305" s="43"/>
      <c r="N305" s="42" t="s">
        <v>129</v>
      </c>
      <c r="O305" s="43"/>
      <c r="P305" s="42" t="s">
        <v>128</v>
      </c>
      <c r="Q305" s="43"/>
      <c r="R305" s="42" t="s">
        <v>127</v>
      </c>
      <c r="S305" s="43"/>
      <c r="T305" s="42" t="s">
        <v>126</v>
      </c>
      <c r="U305" s="43"/>
      <c r="V305" s="42" t="s">
        <v>125</v>
      </c>
      <c r="W305" s="43"/>
      <c r="X305" s="42" t="s">
        <v>124</v>
      </c>
      <c r="Y305" s="43"/>
      <c r="Z305" s="42" t="s">
        <v>123</v>
      </c>
      <c r="AA305" s="43"/>
      <c r="AB305" s="43"/>
      <c r="AC305" s="43"/>
      <c r="AD305" s="196"/>
      <c r="AE305" s="43"/>
      <c r="AF305" s="196"/>
      <c r="AG305" s="39"/>
      <c r="AH305" s="421"/>
      <c r="AI305" s="421"/>
      <c r="AJ305" s="38"/>
      <c r="AK305" s="9"/>
      <c r="AL305" s="349">
        <f>SUMPRODUCT(LEN($M305:$AA308)-LEN(SUBSTITUTE($M305:$AA308,"A", "")))</f>
        <v>0</v>
      </c>
      <c r="AM305" s="352">
        <f>SUMPRODUCT(LEN($AF305:$AF308)-LEN(SUBSTITUTE($AF305:$AF308,"A", "")))</f>
        <v>0</v>
      </c>
      <c r="AN305" s="335">
        <f>SUMPRODUCT(LEN($AE305:$AE308)-LEN(SUBSTITUTE($AE305:$AE308,"A", "")))</f>
        <v>0</v>
      </c>
      <c r="AO305" s="349">
        <f>SUMPRODUCT(LEN($M305:$AA308)-LEN(SUBSTITUTE($M305:$AA308,"S", "")))</f>
        <v>0</v>
      </c>
      <c r="AP305" s="352">
        <f>SUMPRODUCT(LEN($AF305:$AF308)-LEN(SUBSTITUTE($AF305:$AF308,"S", "")))</f>
        <v>0</v>
      </c>
      <c r="AQ305" s="335">
        <f>SUMPRODUCT(LEN($AE305:$AE308)-LEN(SUBSTITUTE($AE305:$AE308,"S", "")))</f>
        <v>0</v>
      </c>
      <c r="AR305" s="349">
        <f>SUMPRODUCT(LEN($M305:$AA308)-LEN(SUBSTITUTE($M305:$AA308,"F", "")))</f>
        <v>0</v>
      </c>
      <c r="AS305" s="352">
        <f>SUMPRODUCT(LEN($AF305:$AF308)-LEN(SUBSTITUTE($AF305:$AF308,"F", "")))</f>
        <v>0</v>
      </c>
      <c r="AT305" s="335">
        <f>SUMPRODUCT(LEN($AE305:$AE308)-LEN(SUBSTITUTE($AE305:$AE308,"F", "")))</f>
        <v>0</v>
      </c>
      <c r="AU305" s="349">
        <f>SUMPRODUCT(LEN($M305:$AA308)-LEN(SUBSTITUTE($M305:$AA308,"G", "")))</f>
        <v>0</v>
      </c>
      <c r="AV305" s="352">
        <f>SUMPRODUCT(LEN($AF305:$AF308)-LEN(SUBSTITUTE($AF305:$AF308,"G", "")))</f>
        <v>0</v>
      </c>
      <c r="AW305" s="335">
        <f>SUMPRODUCT(LEN($AE305:$AE308)-LEN(SUBSTITUTE($AE305:$AE308,"G", "")))</f>
        <v>0</v>
      </c>
      <c r="AX305" s="349">
        <f>SUMPRODUCT(LEN($L305:$AA308)-LEN(SUBSTITUTE($L305:$AA308,"M", "")))</f>
        <v>0</v>
      </c>
      <c r="AY305" s="362">
        <f>SUMPRODUCT(LEN($AF305:$AF308)-LEN(SUBSTITUTE($AF305:$AF308,"M", "")))</f>
        <v>0</v>
      </c>
      <c r="AZ305" s="335">
        <f>SUMPRODUCT(LEN($AE305:$AE308)-LEN(SUBSTITUTE($AE305:$AE308,"M", "")))</f>
        <v>0</v>
      </c>
      <c r="BA305" s="416">
        <f>SUMPRODUCT(LEN($AG305:$AG308)-LEN(SUBSTITUTE($AG305:$AG308,"S", "")))</f>
        <v>0</v>
      </c>
      <c r="BB305" s="410">
        <f>SUMPRODUCT(LEN($AG305:$AG308)-LEN(SUBSTITUTE($AG305:$AG308,"F", "")))</f>
        <v>0</v>
      </c>
      <c r="BC305" s="410">
        <f>SUMPRODUCT(LEN($AG305:$AG308)-LEN(SUBSTITUTE($AG305:$AG308,"G", "")))</f>
        <v>0</v>
      </c>
      <c r="BD305" s="413">
        <f>SUMPRODUCT(LEN($AG305:$AG308)-LEN(SUBSTITUTE($AG305:$AG308,"M", "")))</f>
        <v>0</v>
      </c>
    </row>
    <row r="306" spans="2:64" ht="28.15" customHeight="1" thickBot="1" x14ac:dyDescent="0.25">
      <c r="B306" s="30"/>
      <c r="C306" s="339"/>
      <c r="D306" s="221"/>
      <c r="E306" s="195"/>
      <c r="F306" s="195"/>
      <c r="G306" s="194"/>
      <c r="H306" s="359"/>
      <c r="I306" s="391"/>
      <c r="J306" s="391"/>
      <c r="K306" s="391"/>
      <c r="L306" s="33" t="s">
        <v>122</v>
      </c>
      <c r="M306" s="55"/>
      <c r="N306" s="33" t="s">
        <v>121</v>
      </c>
      <c r="O306" s="55"/>
      <c r="P306" s="33" t="s">
        <v>120</v>
      </c>
      <c r="Q306" s="55"/>
      <c r="R306" s="33" t="s">
        <v>119</v>
      </c>
      <c r="S306" s="55"/>
      <c r="T306" s="33" t="s">
        <v>118</v>
      </c>
      <c r="U306" s="55"/>
      <c r="V306" s="33" t="s">
        <v>117</v>
      </c>
      <c r="W306" s="55"/>
      <c r="X306" s="33" t="s">
        <v>116</v>
      </c>
      <c r="Y306" s="55"/>
      <c r="Z306" s="33" t="s">
        <v>115</v>
      </c>
      <c r="AA306" s="55"/>
      <c r="AB306" s="55"/>
      <c r="AC306" s="55"/>
      <c r="AD306" s="193"/>
      <c r="AE306" s="55"/>
      <c r="AF306" s="193"/>
      <c r="AG306" s="22"/>
      <c r="AH306" s="422"/>
      <c r="AI306" s="422"/>
      <c r="AJ306" s="21"/>
      <c r="AK306" s="9"/>
      <c r="AL306" s="350"/>
      <c r="AM306" s="353"/>
      <c r="AN306" s="336"/>
      <c r="AO306" s="350"/>
      <c r="AP306" s="353"/>
      <c r="AQ306" s="336"/>
      <c r="AR306" s="350"/>
      <c r="AS306" s="353"/>
      <c r="AT306" s="336"/>
      <c r="AU306" s="350"/>
      <c r="AV306" s="353"/>
      <c r="AW306" s="336"/>
      <c r="AX306" s="350"/>
      <c r="AY306" s="363"/>
      <c r="AZ306" s="336"/>
      <c r="BA306" s="417"/>
      <c r="BB306" s="411"/>
      <c r="BC306" s="411"/>
      <c r="BD306" s="414"/>
    </row>
    <row r="307" spans="2:64" ht="28.15" customHeight="1" x14ac:dyDescent="0.2">
      <c r="B307" s="30"/>
      <c r="C307" s="340"/>
      <c r="D307" s="218"/>
      <c r="E307" s="192"/>
      <c r="F307" s="192"/>
      <c r="G307" s="191"/>
      <c r="H307" s="360"/>
      <c r="I307" s="392"/>
      <c r="J307" s="392"/>
      <c r="K307" s="392"/>
      <c r="L307" s="25" t="s">
        <v>114</v>
      </c>
      <c r="M307" s="114"/>
      <c r="N307" s="25" t="s">
        <v>112</v>
      </c>
      <c r="O307" s="114"/>
      <c r="P307" s="25" t="s">
        <v>111</v>
      </c>
      <c r="Q307" s="114"/>
      <c r="R307" s="25" t="s">
        <v>110</v>
      </c>
      <c r="S307" s="114"/>
      <c r="T307" s="25" t="s">
        <v>109</v>
      </c>
      <c r="U307" s="114"/>
      <c r="V307" s="25" t="s">
        <v>108</v>
      </c>
      <c r="W307" s="114"/>
      <c r="X307" s="25" t="s">
        <v>107</v>
      </c>
      <c r="Y307" s="114"/>
      <c r="Z307" s="25" t="s">
        <v>106</v>
      </c>
      <c r="AA307" s="114"/>
      <c r="AB307" s="114"/>
      <c r="AC307" s="114"/>
      <c r="AD307" s="190"/>
      <c r="AE307" s="114"/>
      <c r="AF307" s="190"/>
      <c r="AG307" s="22"/>
      <c r="AH307" s="422"/>
      <c r="AI307" s="422"/>
      <c r="AJ307" s="21"/>
      <c r="AK307" s="9"/>
      <c r="AL307" s="350"/>
      <c r="AM307" s="353"/>
      <c r="AN307" s="336"/>
      <c r="AO307" s="350"/>
      <c r="AP307" s="353"/>
      <c r="AQ307" s="336"/>
      <c r="AR307" s="350"/>
      <c r="AS307" s="353"/>
      <c r="AT307" s="336"/>
      <c r="AU307" s="350"/>
      <c r="AV307" s="353"/>
      <c r="AW307" s="336"/>
      <c r="AX307" s="350"/>
      <c r="AY307" s="363"/>
      <c r="AZ307" s="336"/>
      <c r="BA307" s="417"/>
      <c r="BB307" s="411"/>
      <c r="BC307" s="411"/>
      <c r="BD307" s="414"/>
    </row>
    <row r="308" spans="2:64" ht="28.15" customHeight="1" thickBot="1" x14ac:dyDescent="0.25">
      <c r="B308" s="20"/>
      <c r="C308" s="341"/>
      <c r="D308" s="215"/>
      <c r="E308" s="189"/>
      <c r="F308" s="189"/>
      <c r="G308" s="188"/>
      <c r="H308" s="361"/>
      <c r="I308" s="394"/>
      <c r="J308" s="394"/>
      <c r="K308" s="394"/>
      <c r="L308" s="15" t="s">
        <v>105</v>
      </c>
      <c r="M308" s="16"/>
      <c r="N308" s="15" t="s">
        <v>104</v>
      </c>
      <c r="O308" s="16"/>
      <c r="P308" s="15" t="s">
        <v>103</v>
      </c>
      <c r="Q308" s="16"/>
      <c r="R308" s="15" t="s">
        <v>102</v>
      </c>
      <c r="S308" s="16"/>
      <c r="T308" s="15">
        <v>20</v>
      </c>
      <c r="U308" s="16"/>
      <c r="V308" s="15" t="s">
        <v>101</v>
      </c>
      <c r="W308" s="16"/>
      <c r="X308" s="15" t="s">
        <v>100</v>
      </c>
      <c r="Y308" s="16"/>
      <c r="Z308" s="15" t="s">
        <v>99</v>
      </c>
      <c r="AA308" s="16"/>
      <c r="AB308" s="114"/>
      <c r="AC308" s="114"/>
      <c r="AD308" s="187"/>
      <c r="AE308" s="16"/>
      <c r="AF308" s="186"/>
      <c r="AG308" s="11"/>
      <c r="AH308" s="423"/>
      <c r="AI308" s="423"/>
      <c r="AJ308" s="10"/>
      <c r="AK308" s="9"/>
      <c r="AL308" s="351"/>
      <c r="AM308" s="354"/>
      <c r="AN308" s="337"/>
      <c r="AO308" s="351"/>
      <c r="AP308" s="354"/>
      <c r="AQ308" s="337"/>
      <c r="AR308" s="351"/>
      <c r="AS308" s="354"/>
      <c r="AT308" s="337"/>
      <c r="AU308" s="351"/>
      <c r="AV308" s="354"/>
      <c r="AW308" s="337"/>
      <c r="AX308" s="351"/>
      <c r="AY308" s="364"/>
      <c r="AZ308" s="337"/>
      <c r="BA308" s="418"/>
      <c r="BB308" s="412"/>
      <c r="BC308" s="412"/>
      <c r="BD308" s="415"/>
    </row>
    <row r="309" spans="2:64" ht="85.9" customHeight="1" thickTop="1" thickBot="1" x14ac:dyDescent="0.35">
      <c r="B309" s="113" t="s">
        <v>173</v>
      </c>
      <c r="C309" s="103" t="s">
        <v>172</v>
      </c>
      <c r="D309" s="108" t="s">
        <v>171</v>
      </c>
      <c r="E309" s="211" t="s">
        <v>170</v>
      </c>
      <c r="F309" s="210"/>
      <c r="G309" s="209"/>
      <c r="H309" s="109" t="s">
        <v>169</v>
      </c>
      <c r="I309" s="108" t="s">
        <v>96</v>
      </c>
      <c r="J309" s="108" t="s">
        <v>168</v>
      </c>
      <c r="K309" s="108" t="s">
        <v>97</v>
      </c>
      <c r="L309" s="365" t="s">
        <v>167</v>
      </c>
      <c r="M309" s="366"/>
      <c r="N309" s="365" t="s">
        <v>166</v>
      </c>
      <c r="O309" s="366"/>
      <c r="P309" s="365" t="s">
        <v>166</v>
      </c>
      <c r="Q309" s="367"/>
      <c r="R309" s="365" t="s">
        <v>166</v>
      </c>
      <c r="S309" s="367"/>
      <c r="T309" s="365" t="s">
        <v>166</v>
      </c>
      <c r="U309" s="367"/>
      <c r="V309" s="365" t="s">
        <v>166</v>
      </c>
      <c r="W309" s="367"/>
      <c r="X309" s="365" t="s">
        <v>166</v>
      </c>
      <c r="Y309" s="367"/>
      <c r="Z309" s="365" t="s">
        <v>166</v>
      </c>
      <c r="AA309" s="367"/>
      <c r="AB309" s="311"/>
      <c r="AC309" s="311"/>
      <c r="AD309" s="368" t="s">
        <v>165</v>
      </c>
      <c r="AE309" s="367"/>
      <c r="AF309" s="109" t="s">
        <v>164</v>
      </c>
      <c r="AG309" s="109" t="s">
        <v>163</v>
      </c>
      <c r="AH309" s="108" t="s">
        <v>162</v>
      </c>
      <c r="AI309" s="108" t="s">
        <v>161</v>
      </c>
      <c r="AJ309" s="107" t="s">
        <v>160</v>
      </c>
      <c r="AK309" s="106"/>
      <c r="AL309" s="104" t="s">
        <v>159</v>
      </c>
      <c r="AM309" s="103" t="s">
        <v>158</v>
      </c>
      <c r="AN309" s="102" t="s">
        <v>157</v>
      </c>
      <c r="AO309" s="104" t="s">
        <v>156</v>
      </c>
      <c r="AP309" s="103" t="s">
        <v>155</v>
      </c>
      <c r="AQ309" s="102" t="s">
        <v>154</v>
      </c>
      <c r="AR309" s="104" t="s">
        <v>153</v>
      </c>
      <c r="AS309" s="103" t="s">
        <v>152</v>
      </c>
      <c r="AT309" s="105" t="s">
        <v>151</v>
      </c>
      <c r="AU309" s="104" t="s">
        <v>150</v>
      </c>
      <c r="AV309" s="103" t="s">
        <v>149</v>
      </c>
      <c r="AW309" s="102" t="s">
        <v>148</v>
      </c>
      <c r="AX309" s="104" t="s">
        <v>147</v>
      </c>
      <c r="AY309" s="103" t="s">
        <v>146</v>
      </c>
      <c r="AZ309" s="102" t="s">
        <v>145</v>
      </c>
      <c r="BA309" s="101" t="s">
        <v>144</v>
      </c>
      <c r="BB309" s="100" t="s">
        <v>143</v>
      </c>
      <c r="BC309" s="100" t="s">
        <v>142</v>
      </c>
      <c r="BD309" s="99" t="s">
        <v>141</v>
      </c>
    </row>
    <row r="310" spans="2:64" ht="48" thickBot="1" x14ac:dyDescent="0.3">
      <c r="B310" s="98" t="s">
        <v>224</v>
      </c>
      <c r="C310" s="97"/>
      <c r="D310" s="208">
        <v>258</v>
      </c>
      <c r="E310" s="425">
        <v>5387.07</v>
      </c>
      <c r="F310" s="426"/>
      <c r="G310" s="427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207"/>
      <c r="AB310" s="310"/>
      <c r="AC310" s="310"/>
      <c r="AD310" s="90" t="s">
        <v>138</v>
      </c>
      <c r="AE310" s="88"/>
      <c r="AF310" s="88"/>
      <c r="AG310" s="88"/>
      <c r="AH310" s="87"/>
      <c r="AI310" s="87"/>
      <c r="AJ310" s="203"/>
      <c r="AK310" s="86" t="s">
        <v>137</v>
      </c>
      <c r="AL310" s="85">
        <f t="shared" ref="AL310:BD310" si="40">SUM(AL312:AL323)</f>
        <v>48</v>
      </c>
      <c r="AM310" s="84">
        <f t="shared" si="40"/>
        <v>0</v>
      </c>
      <c r="AN310" s="83">
        <f t="shared" si="40"/>
        <v>0</v>
      </c>
      <c r="AO310" s="85">
        <f t="shared" si="40"/>
        <v>6</v>
      </c>
      <c r="AP310" s="84">
        <f t="shared" si="40"/>
        <v>0</v>
      </c>
      <c r="AQ310" s="83">
        <f t="shared" si="40"/>
        <v>0</v>
      </c>
      <c r="AR310" s="85">
        <f t="shared" si="40"/>
        <v>1</v>
      </c>
      <c r="AS310" s="84">
        <f t="shared" si="40"/>
        <v>0</v>
      </c>
      <c r="AT310" s="83">
        <f t="shared" si="40"/>
        <v>0</v>
      </c>
      <c r="AU310" s="85">
        <f t="shared" si="40"/>
        <v>20</v>
      </c>
      <c r="AV310" s="84">
        <f t="shared" si="40"/>
        <v>0</v>
      </c>
      <c r="AW310" s="83">
        <f t="shared" si="40"/>
        <v>0</v>
      </c>
      <c r="AX310" s="85">
        <f t="shared" si="40"/>
        <v>1</v>
      </c>
      <c r="AY310" s="84">
        <f t="shared" si="40"/>
        <v>0</v>
      </c>
      <c r="AZ310" s="83">
        <f t="shared" si="40"/>
        <v>0</v>
      </c>
      <c r="BA310" s="82">
        <f t="shared" si="40"/>
        <v>0</v>
      </c>
      <c r="BB310" s="81">
        <f t="shared" si="40"/>
        <v>0</v>
      </c>
      <c r="BC310" s="81">
        <f t="shared" si="40"/>
        <v>0</v>
      </c>
      <c r="BD310" s="80">
        <f t="shared" si="40"/>
        <v>0</v>
      </c>
      <c r="BE310" s="79" t="s">
        <v>136</v>
      </c>
      <c r="BH310" s="5">
        <f>SUM(AL310:AN310)/$BG$5</f>
        <v>48</v>
      </c>
      <c r="BI310" s="5">
        <f>SUM(AO310:AQ310,BA310)/$BG$5</f>
        <v>6</v>
      </c>
      <c r="BJ310" s="5">
        <f>SUM(AR310:AT310,BB310)/$BG$5</f>
        <v>1</v>
      </c>
      <c r="BK310" s="5">
        <f>SUM(AU310:AW310,BC310)/$BG$5</f>
        <v>20</v>
      </c>
      <c r="BL310" s="5">
        <f>SUM(AX310:AZ310,BD310)/$BG$5</f>
        <v>1</v>
      </c>
    </row>
    <row r="311" spans="2:64" ht="37.5" thickBot="1" x14ac:dyDescent="0.3">
      <c r="B311" s="78"/>
      <c r="C311" s="77"/>
      <c r="D311" s="206"/>
      <c r="E311" s="205"/>
      <c r="F311" s="205"/>
      <c r="G311" s="204"/>
      <c r="H311" s="73"/>
      <c r="I311" s="70"/>
      <c r="J311" s="70"/>
      <c r="K311" s="72"/>
      <c r="L311" s="70"/>
      <c r="M311" s="69"/>
      <c r="N311" s="70"/>
      <c r="O311" s="69"/>
      <c r="P311" s="70"/>
      <c r="Q311" s="69"/>
      <c r="R311" s="70"/>
      <c r="S311" s="69"/>
      <c r="T311" s="70"/>
      <c r="U311" s="69"/>
      <c r="V311" s="70"/>
      <c r="W311" s="69"/>
      <c r="X311" s="70"/>
      <c r="Y311" s="69"/>
      <c r="Z311" s="70"/>
      <c r="AA311" s="69"/>
      <c r="AB311" s="69"/>
      <c r="AC311" s="69"/>
      <c r="AD311" s="71"/>
      <c r="AE311" s="69"/>
      <c r="AF311" s="69"/>
      <c r="AG311" s="69"/>
      <c r="AH311" s="68"/>
      <c r="AI311" s="68"/>
      <c r="AJ311" s="203"/>
      <c r="AK311" s="66" t="s">
        <v>135</v>
      </c>
      <c r="AL311" s="65">
        <f t="shared" ref="AL311:BD311" si="41">AL310/3</f>
        <v>16</v>
      </c>
      <c r="AM311" s="64">
        <f t="shared" si="41"/>
        <v>0</v>
      </c>
      <c r="AN311" s="63">
        <f t="shared" si="41"/>
        <v>0</v>
      </c>
      <c r="AO311" s="65">
        <f t="shared" si="41"/>
        <v>2</v>
      </c>
      <c r="AP311" s="64">
        <f t="shared" si="41"/>
        <v>0</v>
      </c>
      <c r="AQ311" s="63">
        <f t="shared" si="41"/>
        <v>0</v>
      </c>
      <c r="AR311" s="65">
        <f t="shared" si="41"/>
        <v>0.33333333333333331</v>
      </c>
      <c r="AS311" s="64">
        <f t="shared" si="41"/>
        <v>0</v>
      </c>
      <c r="AT311" s="63">
        <f t="shared" si="41"/>
        <v>0</v>
      </c>
      <c r="AU311" s="65">
        <f t="shared" si="41"/>
        <v>6.666666666666667</v>
      </c>
      <c r="AV311" s="64">
        <f t="shared" si="41"/>
        <v>0</v>
      </c>
      <c r="AW311" s="63">
        <f t="shared" si="41"/>
        <v>0</v>
      </c>
      <c r="AX311" s="65">
        <f t="shared" si="41"/>
        <v>0.33333333333333331</v>
      </c>
      <c r="AY311" s="64">
        <f t="shared" si="41"/>
        <v>0</v>
      </c>
      <c r="AZ311" s="63">
        <f t="shared" si="41"/>
        <v>0</v>
      </c>
      <c r="BA311" s="62">
        <f t="shared" si="41"/>
        <v>0</v>
      </c>
      <c r="BB311" s="61">
        <f t="shared" si="41"/>
        <v>0</v>
      </c>
      <c r="BC311" s="61">
        <f t="shared" si="41"/>
        <v>0</v>
      </c>
      <c r="BD311" s="60">
        <f t="shared" si="41"/>
        <v>0</v>
      </c>
      <c r="BE311" s="59" t="s">
        <v>134</v>
      </c>
    </row>
    <row r="312" spans="2:64" ht="28.15" customHeight="1" x14ac:dyDescent="0.2">
      <c r="B312" s="30"/>
      <c r="C312" s="338">
        <v>1</v>
      </c>
      <c r="D312" s="212"/>
      <c r="E312" s="198"/>
      <c r="F312" s="198"/>
      <c r="G312" s="197"/>
      <c r="H312" s="358" t="s">
        <v>133</v>
      </c>
      <c r="I312" s="390">
        <v>169</v>
      </c>
      <c r="J312" s="390">
        <v>36</v>
      </c>
      <c r="K312" s="390">
        <v>7</v>
      </c>
      <c r="L312" s="42" t="s">
        <v>131</v>
      </c>
      <c r="M312" s="43" t="s">
        <v>179</v>
      </c>
      <c r="N312" s="42" t="s">
        <v>129</v>
      </c>
      <c r="O312" s="43" t="s">
        <v>357</v>
      </c>
      <c r="P312" s="42" t="s">
        <v>128</v>
      </c>
      <c r="Q312" s="43" t="s">
        <v>357</v>
      </c>
      <c r="R312" s="42" t="s">
        <v>127</v>
      </c>
      <c r="S312" s="43" t="s">
        <v>132</v>
      </c>
      <c r="T312" s="42" t="s">
        <v>126</v>
      </c>
      <c r="U312" s="43" t="s">
        <v>795</v>
      </c>
      <c r="V312" s="42" t="s">
        <v>125</v>
      </c>
      <c r="W312" s="43" t="s">
        <v>470</v>
      </c>
      <c r="X312" s="42" t="s">
        <v>124</v>
      </c>
      <c r="Y312" s="43" t="s">
        <v>351</v>
      </c>
      <c r="Z312" s="42" t="s">
        <v>123</v>
      </c>
      <c r="AA312" s="43" t="s">
        <v>130</v>
      </c>
      <c r="AB312" s="43"/>
      <c r="AC312" s="43"/>
      <c r="AD312" s="196"/>
      <c r="AE312" s="43"/>
      <c r="AF312" s="196"/>
      <c r="AG312" s="58"/>
      <c r="AH312" s="421">
        <v>3</v>
      </c>
      <c r="AI312" s="421"/>
      <c r="AJ312" s="38"/>
      <c r="AK312" s="9"/>
      <c r="AL312" s="349">
        <f>SUMPRODUCT(LEN($M312:$AA315)-LEN(SUBSTITUTE($M312:$AA315,"A", "")))</f>
        <v>48</v>
      </c>
      <c r="AM312" s="352">
        <f>SUMPRODUCT(LEN($AF312:$AF315)-LEN(SUBSTITUTE($AF312:$AF315,"A", "")))</f>
        <v>0</v>
      </c>
      <c r="AN312" s="335">
        <f>SUMPRODUCT(LEN($AE312:$AE315)-LEN(SUBSTITUTE($AE312:$AE315,"A", "")))</f>
        <v>0</v>
      </c>
      <c r="AO312" s="349">
        <f>SUMPRODUCT(LEN($M312:$AA315)-LEN(SUBSTITUTE($M312:$AA315,"S", "")))</f>
        <v>6</v>
      </c>
      <c r="AP312" s="352">
        <f>SUMPRODUCT(LEN($AF312:$AF315)-LEN(SUBSTITUTE($AF312:$AF315,"S", "")))</f>
        <v>0</v>
      </c>
      <c r="AQ312" s="335">
        <f>SUMPRODUCT(LEN($AE312:$AE315)-LEN(SUBSTITUTE($AE312:$AE315,"S", "")))</f>
        <v>0</v>
      </c>
      <c r="AR312" s="349">
        <f>SUMPRODUCT(LEN($M312:$AA315)-LEN(SUBSTITUTE($M312:$AA315,"F", "")))</f>
        <v>1</v>
      </c>
      <c r="AS312" s="352">
        <f>SUMPRODUCT(LEN($AF312:$AF315)-LEN(SUBSTITUTE($AF312:$AF315,"F", "")))</f>
        <v>0</v>
      </c>
      <c r="AT312" s="335">
        <f>SUMPRODUCT(LEN($AE312:$AE315)-LEN(SUBSTITUTE($AE312:$AE315,"F", "")))</f>
        <v>0</v>
      </c>
      <c r="AU312" s="349">
        <f>SUMPRODUCT(LEN($M312:$AA315)-LEN(SUBSTITUTE($M312:$AA315,"G", "")))</f>
        <v>20</v>
      </c>
      <c r="AV312" s="352">
        <f>SUMPRODUCT(LEN($AF312:$AF315)-LEN(SUBSTITUTE($AF312:$AF315,"G", "")))</f>
        <v>0</v>
      </c>
      <c r="AW312" s="335">
        <f>SUMPRODUCT(LEN($AE312:$AE315)-LEN(SUBSTITUTE($AE312:$AE315,"G", "")))</f>
        <v>0</v>
      </c>
      <c r="AX312" s="349">
        <f>SUMPRODUCT(LEN($L312:$AA315)-LEN(SUBSTITUTE($L312:$AA315,"M", "")))</f>
        <v>1</v>
      </c>
      <c r="AY312" s="362">
        <f>SUMPRODUCT(LEN($AF312:$AF315)-LEN(SUBSTITUTE($AF312:$AF315,"M", "")))</f>
        <v>0</v>
      </c>
      <c r="AZ312" s="374">
        <f>SUMPRODUCT(LEN($AE312:$AE315)-LEN(SUBSTITUTE($AE312:$AE315,"M", "")))</f>
        <v>0</v>
      </c>
      <c r="BA312" s="416">
        <f>SUMPRODUCT(LEN($AG312:$AG315)-LEN(SUBSTITUTE($AG312:$AG315,"S", "")))</f>
        <v>0</v>
      </c>
      <c r="BB312" s="410">
        <f>SUMPRODUCT(LEN($AG312:$AG315)-LEN(SUBSTITUTE($AG312:$AG315,"F", "")))</f>
        <v>0</v>
      </c>
      <c r="BC312" s="410">
        <f>SUMPRODUCT(LEN($AG312:$AG315)-LEN(SUBSTITUTE($AG312:$AG315,"G", "")))</f>
        <v>0</v>
      </c>
      <c r="BD312" s="413">
        <f>SUMPRODUCT(LEN($AG312:$AG315)-LEN(SUBSTITUTE($AG312:$AG315,"M", "")))</f>
        <v>0</v>
      </c>
    </row>
    <row r="313" spans="2:64" ht="28.15" customHeight="1" thickBot="1" x14ac:dyDescent="0.25">
      <c r="B313" s="30"/>
      <c r="C313" s="339"/>
      <c r="D313" s="221"/>
      <c r="E313" s="195"/>
      <c r="F313" s="195"/>
      <c r="G313" s="194"/>
      <c r="H313" s="359"/>
      <c r="I313" s="391"/>
      <c r="J313" s="391"/>
      <c r="K313" s="391"/>
      <c r="L313" s="33" t="s">
        <v>122</v>
      </c>
      <c r="M313" s="55" t="s">
        <v>179</v>
      </c>
      <c r="N313" s="33" t="s">
        <v>121</v>
      </c>
      <c r="O313" s="55" t="s">
        <v>1269</v>
      </c>
      <c r="P313" s="33" t="s">
        <v>120</v>
      </c>
      <c r="Q313" s="55" t="s">
        <v>509</v>
      </c>
      <c r="R313" s="33" t="s">
        <v>119</v>
      </c>
      <c r="S313" s="55" t="s">
        <v>714</v>
      </c>
      <c r="T313" s="33" t="s">
        <v>118</v>
      </c>
      <c r="U313" s="55" t="s">
        <v>484</v>
      </c>
      <c r="V313" s="33" t="s">
        <v>117</v>
      </c>
      <c r="W313" s="55" t="s">
        <v>491</v>
      </c>
      <c r="X313" s="33" t="s">
        <v>116</v>
      </c>
      <c r="Y313" s="55" t="s">
        <v>522</v>
      </c>
      <c r="Z313" s="33" t="s">
        <v>115</v>
      </c>
      <c r="AA313" s="55"/>
      <c r="AB313" s="55"/>
      <c r="AC313" s="55"/>
      <c r="AD313" s="193"/>
      <c r="AE313" s="55"/>
      <c r="AF313" s="193"/>
      <c r="AG313" s="57"/>
      <c r="AH313" s="422"/>
      <c r="AI313" s="422"/>
      <c r="AJ313" s="21"/>
      <c r="AK313" s="9"/>
      <c r="AL313" s="379"/>
      <c r="AM313" s="347"/>
      <c r="AN313" s="377"/>
      <c r="AO313" s="379"/>
      <c r="AP313" s="347"/>
      <c r="AQ313" s="377"/>
      <c r="AR313" s="379"/>
      <c r="AS313" s="347"/>
      <c r="AT313" s="377"/>
      <c r="AU313" s="379"/>
      <c r="AV313" s="347"/>
      <c r="AW313" s="377"/>
      <c r="AX313" s="379"/>
      <c r="AY313" s="372"/>
      <c r="AZ313" s="375"/>
      <c r="BA313" s="417"/>
      <c r="BB313" s="411"/>
      <c r="BC313" s="411"/>
      <c r="BD313" s="414"/>
    </row>
    <row r="314" spans="2:64" ht="28.15" customHeight="1" x14ac:dyDescent="0.2">
      <c r="B314" s="30"/>
      <c r="C314" s="340"/>
      <c r="D314" s="218"/>
      <c r="E314" s="192"/>
      <c r="F314" s="192"/>
      <c r="G314" s="191"/>
      <c r="H314" s="360">
        <v>259</v>
      </c>
      <c r="I314" s="392"/>
      <c r="J314" s="392"/>
      <c r="K314" s="392"/>
      <c r="L314" s="25" t="s">
        <v>114</v>
      </c>
      <c r="M314" s="114" t="s">
        <v>179</v>
      </c>
      <c r="N314" s="25" t="s">
        <v>112</v>
      </c>
      <c r="O314" s="114" t="s">
        <v>132</v>
      </c>
      <c r="P314" s="25" t="s">
        <v>111</v>
      </c>
      <c r="Q314" s="114" t="s">
        <v>715</v>
      </c>
      <c r="R314" s="25" t="s">
        <v>110</v>
      </c>
      <c r="S314" s="114" t="s">
        <v>457</v>
      </c>
      <c r="T314" s="25" t="s">
        <v>109</v>
      </c>
      <c r="U314" s="114" t="s">
        <v>795</v>
      </c>
      <c r="V314" s="25" t="s">
        <v>108</v>
      </c>
      <c r="W314" s="114" t="s">
        <v>549</v>
      </c>
      <c r="X314" s="25" t="s">
        <v>107</v>
      </c>
      <c r="Y314" s="114" t="s">
        <v>132</v>
      </c>
      <c r="Z314" s="25" t="s">
        <v>106</v>
      </c>
      <c r="AA314" s="114"/>
      <c r="AB314" s="114"/>
      <c r="AC314" s="114"/>
      <c r="AD314" s="190"/>
      <c r="AE314" s="114"/>
      <c r="AF314" s="190"/>
      <c r="AG314" s="57"/>
      <c r="AH314" s="422"/>
      <c r="AI314" s="422"/>
      <c r="AJ314" s="21"/>
      <c r="AK314" s="9"/>
      <c r="AL314" s="379"/>
      <c r="AM314" s="347"/>
      <c r="AN314" s="377"/>
      <c r="AO314" s="379"/>
      <c r="AP314" s="347"/>
      <c r="AQ314" s="377"/>
      <c r="AR314" s="379"/>
      <c r="AS314" s="347"/>
      <c r="AT314" s="377"/>
      <c r="AU314" s="379"/>
      <c r="AV314" s="347"/>
      <c r="AW314" s="377"/>
      <c r="AX314" s="379"/>
      <c r="AY314" s="372"/>
      <c r="AZ314" s="375"/>
      <c r="BA314" s="417"/>
      <c r="BB314" s="411"/>
      <c r="BC314" s="411"/>
      <c r="BD314" s="414"/>
    </row>
    <row r="315" spans="2:64" ht="28.15" customHeight="1" thickBot="1" x14ac:dyDescent="0.25">
      <c r="B315" s="30"/>
      <c r="C315" s="355"/>
      <c r="D315" s="246"/>
      <c r="E315" s="200"/>
      <c r="F315" s="200"/>
      <c r="G315" s="199"/>
      <c r="H315" s="361"/>
      <c r="I315" s="393"/>
      <c r="J315" s="393"/>
      <c r="K315" s="393"/>
      <c r="L315" s="50" t="s">
        <v>105</v>
      </c>
      <c r="M315" s="51" t="s">
        <v>179</v>
      </c>
      <c r="N315" s="50" t="s">
        <v>104</v>
      </c>
      <c r="O315" s="51" t="s">
        <v>179</v>
      </c>
      <c r="P315" s="50" t="s">
        <v>103</v>
      </c>
      <c r="Q315" s="51" t="s">
        <v>484</v>
      </c>
      <c r="R315" s="50" t="s">
        <v>102</v>
      </c>
      <c r="S315" s="51" t="s">
        <v>357</v>
      </c>
      <c r="T315" s="50">
        <v>20</v>
      </c>
      <c r="U315" s="51" t="s">
        <v>714</v>
      </c>
      <c r="V315" s="50" t="s">
        <v>101</v>
      </c>
      <c r="W315" s="51" t="s">
        <v>542</v>
      </c>
      <c r="X315" s="50" t="s">
        <v>100</v>
      </c>
      <c r="Y315" s="51" t="s">
        <v>130</v>
      </c>
      <c r="Z315" s="50" t="s">
        <v>99</v>
      </c>
      <c r="AA315" s="51"/>
      <c r="AB315" s="51"/>
      <c r="AC315" s="51"/>
      <c r="AD315" s="187"/>
      <c r="AE315" s="51"/>
      <c r="AF315" s="187"/>
      <c r="AG315" s="56"/>
      <c r="AH315" s="424"/>
      <c r="AI315" s="424"/>
      <c r="AJ315" s="47"/>
      <c r="AK315" s="9"/>
      <c r="AL315" s="380"/>
      <c r="AM315" s="381"/>
      <c r="AN315" s="378"/>
      <c r="AO315" s="380"/>
      <c r="AP315" s="381"/>
      <c r="AQ315" s="378"/>
      <c r="AR315" s="380"/>
      <c r="AS315" s="381"/>
      <c r="AT315" s="378"/>
      <c r="AU315" s="380"/>
      <c r="AV315" s="381"/>
      <c r="AW315" s="378"/>
      <c r="AX315" s="380"/>
      <c r="AY315" s="373"/>
      <c r="AZ315" s="376"/>
      <c r="BA315" s="418"/>
      <c r="BB315" s="412"/>
      <c r="BC315" s="412"/>
      <c r="BD315" s="415"/>
    </row>
    <row r="316" spans="2:64" ht="28.15" customHeight="1" x14ac:dyDescent="0.2">
      <c r="B316" s="30"/>
      <c r="C316" s="338">
        <v>2</v>
      </c>
      <c r="D316" s="212"/>
      <c r="E316" s="198"/>
      <c r="F316" s="198"/>
      <c r="G316" s="197"/>
      <c r="H316" s="358"/>
      <c r="I316" s="390"/>
      <c r="J316" s="390"/>
      <c r="K316" s="390"/>
      <c r="L316" s="42" t="s">
        <v>131</v>
      </c>
      <c r="M316" s="43"/>
      <c r="N316" s="42" t="s">
        <v>129</v>
      </c>
      <c r="O316" s="43"/>
      <c r="P316" s="42" t="s">
        <v>128</v>
      </c>
      <c r="Q316" s="43"/>
      <c r="R316" s="42" t="s">
        <v>127</v>
      </c>
      <c r="S316" s="43"/>
      <c r="T316" s="42" t="s">
        <v>126</v>
      </c>
      <c r="U316" s="43"/>
      <c r="V316" s="42" t="s">
        <v>125</v>
      </c>
      <c r="W316" s="43"/>
      <c r="X316" s="42" t="s">
        <v>124</v>
      </c>
      <c r="Y316" s="43"/>
      <c r="Z316" s="42" t="s">
        <v>123</v>
      </c>
      <c r="AA316" s="43"/>
      <c r="AB316" s="43"/>
      <c r="AC316" s="43"/>
      <c r="AD316" s="196"/>
      <c r="AE316" s="43"/>
      <c r="AF316" s="196"/>
      <c r="AG316" s="39"/>
      <c r="AH316" s="421"/>
      <c r="AI316" s="421"/>
      <c r="AJ316" s="38"/>
      <c r="AK316" s="9"/>
      <c r="AL316" s="349">
        <f>SUMPRODUCT(LEN($M316:$AA319)-LEN(SUBSTITUTE($M316:$AA319,"A", "")))</f>
        <v>0</v>
      </c>
      <c r="AM316" s="352">
        <f>SUMPRODUCT(LEN($AF316:$AF319)-LEN(SUBSTITUTE($AF316:$AF319,"A", "")))</f>
        <v>0</v>
      </c>
      <c r="AN316" s="335">
        <f>SUMPRODUCT(LEN($AE316:$AE319)-LEN(SUBSTITUTE($AE316:$AE319,"A", "")))</f>
        <v>0</v>
      </c>
      <c r="AO316" s="349">
        <f>SUMPRODUCT(LEN($M316:$AA319)-LEN(SUBSTITUTE($M316:$AA319,"S", "")))</f>
        <v>0</v>
      </c>
      <c r="AP316" s="352">
        <f>SUMPRODUCT(LEN($AF316:$AF319)-LEN(SUBSTITUTE($AF316:$AF319,"S", "")))</f>
        <v>0</v>
      </c>
      <c r="AQ316" s="335">
        <f>SUMPRODUCT(LEN($AE316:$AE319)-LEN(SUBSTITUTE($AE316:$AE319,"S", "")))</f>
        <v>0</v>
      </c>
      <c r="AR316" s="349">
        <f>SUMPRODUCT(LEN($M316:$AA319)-LEN(SUBSTITUTE($M316:$AA319,"F", "")))</f>
        <v>0</v>
      </c>
      <c r="AS316" s="352">
        <f>SUMPRODUCT(LEN($AF316:$AF319)-LEN(SUBSTITUTE($AF316:$AF319,"F", "")))</f>
        <v>0</v>
      </c>
      <c r="AT316" s="335">
        <f>SUMPRODUCT(LEN($AE316:$AE319)-LEN(SUBSTITUTE($AE316:$AE319,"F", "")))</f>
        <v>0</v>
      </c>
      <c r="AU316" s="349">
        <f>SUMPRODUCT(LEN($M316:$AA319)-LEN(SUBSTITUTE($M316:$AA319,"G", "")))</f>
        <v>0</v>
      </c>
      <c r="AV316" s="352">
        <f>SUMPRODUCT(LEN($AF316:$AF319)-LEN(SUBSTITUTE($AF316:$AF319,"G", "")))</f>
        <v>0</v>
      </c>
      <c r="AW316" s="335">
        <f>SUMPRODUCT(LEN($AE316:$AE319)-LEN(SUBSTITUTE($AE316:$AE319,"G", "")))</f>
        <v>0</v>
      </c>
      <c r="AX316" s="349">
        <f>SUMPRODUCT(LEN($L316:$AA319)-LEN(SUBSTITUTE($L316:$AA319,"M", "")))</f>
        <v>0</v>
      </c>
      <c r="AY316" s="362">
        <f>SUMPRODUCT(LEN($AF316:$AF319)-LEN(SUBSTITUTE($AF316:$AF319,"M", "")))</f>
        <v>0</v>
      </c>
      <c r="AZ316" s="374">
        <f>SUMPRODUCT(LEN($AE316:$AE319)-LEN(SUBSTITUTE($AE316:$AE319,"M", "")))</f>
        <v>0</v>
      </c>
      <c r="BA316" s="416">
        <f>SUMPRODUCT(LEN($AG316:$AG319)-LEN(SUBSTITUTE($AG316:$AG319,"S", "")))</f>
        <v>0</v>
      </c>
      <c r="BB316" s="410">
        <f>SUMPRODUCT(LEN($AG316:$AG319)-LEN(SUBSTITUTE($AG316:$AG319,"F", "")))</f>
        <v>0</v>
      </c>
      <c r="BC316" s="410">
        <f>SUMPRODUCT(LEN($AG316:$AG319)-LEN(SUBSTITUTE($AG316:$AG319,"G", "")))</f>
        <v>0</v>
      </c>
      <c r="BD316" s="413">
        <f>SUMPRODUCT(LEN($AG316:$AG319)-LEN(SUBSTITUTE($AG316:$AG319,"M", "")))</f>
        <v>0</v>
      </c>
    </row>
    <row r="317" spans="2:64" ht="28.15" customHeight="1" thickBot="1" x14ac:dyDescent="0.25">
      <c r="B317" s="30"/>
      <c r="C317" s="339"/>
      <c r="D317" s="221"/>
      <c r="E317" s="195"/>
      <c r="F317" s="195"/>
      <c r="G317" s="194"/>
      <c r="H317" s="359"/>
      <c r="I317" s="391"/>
      <c r="J317" s="391"/>
      <c r="K317" s="391"/>
      <c r="L317" s="33" t="s">
        <v>122</v>
      </c>
      <c r="M317" s="55"/>
      <c r="N317" s="33" t="s">
        <v>121</v>
      </c>
      <c r="O317" s="55"/>
      <c r="P317" s="33" t="s">
        <v>120</v>
      </c>
      <c r="Q317" s="55"/>
      <c r="R317" s="33" t="s">
        <v>119</v>
      </c>
      <c r="S317" s="55"/>
      <c r="T317" s="33" t="s">
        <v>118</v>
      </c>
      <c r="U317" s="55"/>
      <c r="V317" s="33" t="s">
        <v>117</v>
      </c>
      <c r="W317" s="55"/>
      <c r="X317" s="33" t="s">
        <v>116</v>
      </c>
      <c r="Y317" s="55"/>
      <c r="Z317" s="33" t="s">
        <v>115</v>
      </c>
      <c r="AA317" s="55"/>
      <c r="AB317" s="55"/>
      <c r="AC317" s="55"/>
      <c r="AD317" s="193"/>
      <c r="AE317" s="55"/>
      <c r="AF317" s="193"/>
      <c r="AG317" s="22"/>
      <c r="AH317" s="422"/>
      <c r="AI317" s="422"/>
      <c r="AJ317" s="21"/>
      <c r="AK317" s="9"/>
      <c r="AL317" s="379"/>
      <c r="AM317" s="347"/>
      <c r="AN317" s="377"/>
      <c r="AO317" s="379"/>
      <c r="AP317" s="347"/>
      <c r="AQ317" s="377"/>
      <c r="AR317" s="379"/>
      <c r="AS317" s="347"/>
      <c r="AT317" s="377"/>
      <c r="AU317" s="379"/>
      <c r="AV317" s="347"/>
      <c r="AW317" s="377"/>
      <c r="AX317" s="379"/>
      <c r="AY317" s="372"/>
      <c r="AZ317" s="375"/>
      <c r="BA317" s="417"/>
      <c r="BB317" s="411"/>
      <c r="BC317" s="411"/>
      <c r="BD317" s="414"/>
    </row>
    <row r="318" spans="2:64" ht="28.15" customHeight="1" x14ac:dyDescent="0.2">
      <c r="B318" s="30"/>
      <c r="C318" s="340"/>
      <c r="D318" s="218"/>
      <c r="E318" s="192"/>
      <c r="F318" s="192"/>
      <c r="G318" s="191"/>
      <c r="H318" s="360"/>
      <c r="I318" s="392"/>
      <c r="J318" s="392"/>
      <c r="K318" s="392"/>
      <c r="L318" s="25" t="s">
        <v>114</v>
      </c>
      <c r="M318" s="114"/>
      <c r="N318" s="25" t="s">
        <v>112</v>
      </c>
      <c r="O318" s="114"/>
      <c r="P318" s="25" t="s">
        <v>111</v>
      </c>
      <c r="Q318" s="114"/>
      <c r="R318" s="25" t="s">
        <v>110</v>
      </c>
      <c r="S318" s="114"/>
      <c r="T318" s="25" t="s">
        <v>109</v>
      </c>
      <c r="U318" s="114"/>
      <c r="V318" s="25" t="s">
        <v>108</v>
      </c>
      <c r="W318" s="114"/>
      <c r="X318" s="25" t="s">
        <v>107</v>
      </c>
      <c r="Y318" s="114"/>
      <c r="Z318" s="25" t="s">
        <v>106</v>
      </c>
      <c r="AA318" s="114"/>
      <c r="AB318" s="114"/>
      <c r="AC318" s="114"/>
      <c r="AD318" s="190"/>
      <c r="AE318" s="114"/>
      <c r="AF318" s="190"/>
      <c r="AG318" s="22"/>
      <c r="AH318" s="422"/>
      <c r="AI318" s="422"/>
      <c r="AJ318" s="21"/>
      <c r="AK318" s="9"/>
      <c r="AL318" s="379"/>
      <c r="AM318" s="347"/>
      <c r="AN318" s="377"/>
      <c r="AO318" s="379"/>
      <c r="AP318" s="347"/>
      <c r="AQ318" s="377"/>
      <c r="AR318" s="379"/>
      <c r="AS318" s="347"/>
      <c r="AT318" s="377"/>
      <c r="AU318" s="379"/>
      <c r="AV318" s="347"/>
      <c r="AW318" s="377"/>
      <c r="AX318" s="379"/>
      <c r="AY318" s="372"/>
      <c r="AZ318" s="375"/>
      <c r="BA318" s="417"/>
      <c r="BB318" s="411"/>
      <c r="BC318" s="411"/>
      <c r="BD318" s="414"/>
    </row>
    <row r="319" spans="2:64" ht="28.15" customHeight="1" thickBot="1" x14ac:dyDescent="0.25">
      <c r="B319" s="30"/>
      <c r="C319" s="355"/>
      <c r="D319" s="246"/>
      <c r="E319" s="200"/>
      <c r="F319" s="200"/>
      <c r="G319" s="199"/>
      <c r="H319" s="361"/>
      <c r="I319" s="393"/>
      <c r="J319" s="393"/>
      <c r="K319" s="393"/>
      <c r="L319" s="50" t="s">
        <v>105</v>
      </c>
      <c r="M319" s="51"/>
      <c r="N319" s="50" t="s">
        <v>104</v>
      </c>
      <c r="O319" s="51"/>
      <c r="P319" s="50" t="s">
        <v>103</v>
      </c>
      <c r="Q319" s="51"/>
      <c r="R319" s="50" t="s">
        <v>102</v>
      </c>
      <c r="S319" s="51"/>
      <c r="T319" s="50">
        <v>20</v>
      </c>
      <c r="U319" s="51"/>
      <c r="V319" s="50" t="s">
        <v>101</v>
      </c>
      <c r="W319" s="51"/>
      <c r="X319" s="50" t="s">
        <v>100</v>
      </c>
      <c r="Y319" s="51"/>
      <c r="Z319" s="50" t="s">
        <v>99</v>
      </c>
      <c r="AA319" s="51"/>
      <c r="AB319" s="51"/>
      <c r="AC319" s="51"/>
      <c r="AD319" s="187"/>
      <c r="AE319" s="51"/>
      <c r="AF319" s="187"/>
      <c r="AG319" s="48"/>
      <c r="AH319" s="424"/>
      <c r="AI319" s="424"/>
      <c r="AJ319" s="47"/>
      <c r="AK319" s="9"/>
      <c r="AL319" s="380"/>
      <c r="AM319" s="381"/>
      <c r="AN319" s="378"/>
      <c r="AO319" s="380"/>
      <c r="AP319" s="381"/>
      <c r="AQ319" s="378"/>
      <c r="AR319" s="380"/>
      <c r="AS319" s="381"/>
      <c r="AT319" s="378"/>
      <c r="AU319" s="380"/>
      <c r="AV319" s="381"/>
      <c r="AW319" s="378"/>
      <c r="AX319" s="380"/>
      <c r="AY319" s="373"/>
      <c r="AZ319" s="376"/>
      <c r="BA319" s="418"/>
      <c r="BB319" s="412"/>
      <c r="BC319" s="412"/>
      <c r="BD319" s="415"/>
    </row>
    <row r="320" spans="2:64" ht="28.15" customHeight="1" x14ac:dyDescent="0.2">
      <c r="B320" s="30"/>
      <c r="C320" s="338">
        <v>3</v>
      </c>
      <c r="D320" s="212"/>
      <c r="E320" s="198"/>
      <c r="F320" s="198"/>
      <c r="G320" s="197"/>
      <c r="H320" s="358"/>
      <c r="I320" s="390"/>
      <c r="J320" s="390"/>
      <c r="K320" s="390"/>
      <c r="L320" s="42" t="s">
        <v>131</v>
      </c>
      <c r="M320" s="43"/>
      <c r="N320" s="42" t="s">
        <v>129</v>
      </c>
      <c r="O320" s="43"/>
      <c r="P320" s="42" t="s">
        <v>128</v>
      </c>
      <c r="Q320" s="43"/>
      <c r="R320" s="42" t="s">
        <v>127</v>
      </c>
      <c r="S320" s="43"/>
      <c r="T320" s="42" t="s">
        <v>126</v>
      </c>
      <c r="U320" s="43"/>
      <c r="V320" s="42" t="s">
        <v>125</v>
      </c>
      <c r="W320" s="43"/>
      <c r="X320" s="42" t="s">
        <v>124</v>
      </c>
      <c r="Y320" s="43"/>
      <c r="Z320" s="42" t="s">
        <v>123</v>
      </c>
      <c r="AA320" s="43"/>
      <c r="AB320" s="43"/>
      <c r="AC320" s="43"/>
      <c r="AD320" s="196"/>
      <c r="AE320" s="43"/>
      <c r="AF320" s="196"/>
      <c r="AG320" s="39"/>
      <c r="AH320" s="421"/>
      <c r="AI320" s="421"/>
      <c r="AJ320" s="38"/>
      <c r="AK320" s="9"/>
      <c r="AL320" s="349">
        <f>SUMPRODUCT(LEN($M320:$AA323)-LEN(SUBSTITUTE($M320:$AA323,"A", "")))</f>
        <v>0</v>
      </c>
      <c r="AM320" s="352">
        <f>SUMPRODUCT(LEN($AF320:$AF323)-LEN(SUBSTITUTE($AF320:$AF323,"A", "")))</f>
        <v>0</v>
      </c>
      <c r="AN320" s="335">
        <f>SUMPRODUCT(LEN($AE320:$AE323)-LEN(SUBSTITUTE($AE320:$AE323,"A", "")))</f>
        <v>0</v>
      </c>
      <c r="AO320" s="349">
        <f>SUMPRODUCT(LEN($M320:$AA323)-LEN(SUBSTITUTE($M320:$AA323,"S", "")))</f>
        <v>0</v>
      </c>
      <c r="AP320" s="352">
        <f>SUMPRODUCT(LEN($AF320:$AF323)-LEN(SUBSTITUTE($AF320:$AF323,"S", "")))</f>
        <v>0</v>
      </c>
      <c r="AQ320" s="335">
        <f>SUMPRODUCT(LEN($AE320:$AE323)-LEN(SUBSTITUTE($AE320:$AE323,"S", "")))</f>
        <v>0</v>
      </c>
      <c r="AR320" s="349">
        <f>SUMPRODUCT(LEN($M320:$AA323)-LEN(SUBSTITUTE($M320:$AA323,"F", "")))</f>
        <v>0</v>
      </c>
      <c r="AS320" s="352">
        <f>SUMPRODUCT(LEN($AF320:$AF323)-LEN(SUBSTITUTE($AF320:$AF323,"F", "")))</f>
        <v>0</v>
      </c>
      <c r="AT320" s="335">
        <f>SUMPRODUCT(LEN($AE320:$AE323)-LEN(SUBSTITUTE($AE320:$AE323,"F", "")))</f>
        <v>0</v>
      </c>
      <c r="AU320" s="349">
        <f>SUMPRODUCT(LEN($M320:$AA323)-LEN(SUBSTITUTE($M320:$AA323,"G", "")))</f>
        <v>0</v>
      </c>
      <c r="AV320" s="352">
        <f>SUMPRODUCT(LEN($AF320:$AF323)-LEN(SUBSTITUTE($AF320:$AF323,"G", "")))</f>
        <v>0</v>
      </c>
      <c r="AW320" s="335">
        <f>SUMPRODUCT(LEN($AE320:$AE323)-LEN(SUBSTITUTE($AE320:$AE323,"G", "")))</f>
        <v>0</v>
      </c>
      <c r="AX320" s="349">
        <f>SUMPRODUCT(LEN($L320:$AA323)-LEN(SUBSTITUTE($L320:$AA323,"M", "")))</f>
        <v>0</v>
      </c>
      <c r="AY320" s="362">
        <f>SUMPRODUCT(LEN($AF320:$AF323)-LEN(SUBSTITUTE($AF320:$AF323,"M", "")))</f>
        <v>0</v>
      </c>
      <c r="AZ320" s="374">
        <f>SUMPRODUCT(LEN($AE320:$AE323)-LEN(SUBSTITUTE($AE320:$AE323,"M", "")))</f>
        <v>0</v>
      </c>
      <c r="BA320" s="416">
        <f>SUMPRODUCT(LEN($AG320:$AG323)-LEN(SUBSTITUTE($AG320:$AG323,"S", "")))</f>
        <v>0</v>
      </c>
      <c r="BB320" s="410">
        <f>SUMPRODUCT(LEN($AG320:$AG323)-LEN(SUBSTITUTE($AG320:$AG323,"F", "")))</f>
        <v>0</v>
      </c>
      <c r="BC320" s="410">
        <f>SUMPRODUCT(LEN($AG320:$AG323)-LEN(SUBSTITUTE($AG320:$AG323,"G", "")))</f>
        <v>0</v>
      </c>
      <c r="BD320" s="413">
        <f>SUMPRODUCT(LEN($AG320:$AG323)-LEN(SUBSTITUTE($AG320:$AG323,"M", "")))</f>
        <v>0</v>
      </c>
    </row>
    <row r="321" spans="2:64" ht="28.15" customHeight="1" thickBot="1" x14ac:dyDescent="0.25">
      <c r="B321" s="30"/>
      <c r="C321" s="339"/>
      <c r="D321" s="221"/>
      <c r="E321" s="195"/>
      <c r="F321" s="195"/>
      <c r="G321" s="194"/>
      <c r="H321" s="359"/>
      <c r="I321" s="391"/>
      <c r="J321" s="391"/>
      <c r="K321" s="391"/>
      <c r="L321" s="33" t="s">
        <v>122</v>
      </c>
      <c r="M321" s="55"/>
      <c r="N321" s="33" t="s">
        <v>121</v>
      </c>
      <c r="O321" s="55"/>
      <c r="P321" s="33" t="s">
        <v>120</v>
      </c>
      <c r="Q321" s="55"/>
      <c r="R321" s="33" t="s">
        <v>119</v>
      </c>
      <c r="S321" s="55"/>
      <c r="T321" s="33" t="s">
        <v>118</v>
      </c>
      <c r="U321" s="55"/>
      <c r="V321" s="33" t="s">
        <v>117</v>
      </c>
      <c r="W321" s="55"/>
      <c r="X321" s="33" t="s">
        <v>116</v>
      </c>
      <c r="Y321" s="55"/>
      <c r="Z321" s="33" t="s">
        <v>115</v>
      </c>
      <c r="AA321" s="55"/>
      <c r="AB321" s="55"/>
      <c r="AC321" s="55"/>
      <c r="AD321" s="193"/>
      <c r="AE321" s="55"/>
      <c r="AF321" s="193"/>
      <c r="AG321" s="22"/>
      <c r="AH321" s="422"/>
      <c r="AI321" s="422"/>
      <c r="AJ321" s="21"/>
      <c r="AK321" s="9"/>
      <c r="AL321" s="379"/>
      <c r="AM321" s="347"/>
      <c r="AN321" s="377"/>
      <c r="AO321" s="379"/>
      <c r="AP321" s="347"/>
      <c r="AQ321" s="377"/>
      <c r="AR321" s="379"/>
      <c r="AS321" s="347"/>
      <c r="AT321" s="377"/>
      <c r="AU321" s="379"/>
      <c r="AV321" s="347"/>
      <c r="AW321" s="377"/>
      <c r="AX321" s="379"/>
      <c r="AY321" s="372"/>
      <c r="AZ321" s="375"/>
      <c r="BA321" s="417"/>
      <c r="BB321" s="411"/>
      <c r="BC321" s="411"/>
      <c r="BD321" s="414"/>
    </row>
    <row r="322" spans="2:64" ht="28.15" customHeight="1" x14ac:dyDescent="0.2">
      <c r="B322" s="30"/>
      <c r="C322" s="340"/>
      <c r="D322" s="218"/>
      <c r="E322" s="192"/>
      <c r="F322" s="192"/>
      <c r="G322" s="191"/>
      <c r="H322" s="360"/>
      <c r="I322" s="392"/>
      <c r="J322" s="392"/>
      <c r="K322" s="392"/>
      <c r="L322" s="25" t="s">
        <v>114</v>
      </c>
      <c r="M322" s="114"/>
      <c r="N322" s="25" t="s">
        <v>112</v>
      </c>
      <c r="O322" s="114"/>
      <c r="P322" s="25" t="s">
        <v>111</v>
      </c>
      <c r="Q322" s="114"/>
      <c r="R322" s="25" t="s">
        <v>110</v>
      </c>
      <c r="S322" s="114"/>
      <c r="T322" s="25" t="s">
        <v>109</v>
      </c>
      <c r="U322" s="114"/>
      <c r="V322" s="25" t="s">
        <v>108</v>
      </c>
      <c r="W322" s="114"/>
      <c r="X322" s="25" t="s">
        <v>107</v>
      </c>
      <c r="Y322" s="114"/>
      <c r="Z322" s="25" t="s">
        <v>106</v>
      </c>
      <c r="AA322" s="114"/>
      <c r="AB322" s="114"/>
      <c r="AC322" s="114"/>
      <c r="AD322" s="190"/>
      <c r="AE322" s="114"/>
      <c r="AF322" s="190"/>
      <c r="AG322" s="22"/>
      <c r="AH322" s="422"/>
      <c r="AI322" s="422"/>
      <c r="AJ322" s="21"/>
      <c r="AK322" s="9"/>
      <c r="AL322" s="379"/>
      <c r="AM322" s="347"/>
      <c r="AN322" s="377"/>
      <c r="AO322" s="379"/>
      <c r="AP322" s="347"/>
      <c r="AQ322" s="377"/>
      <c r="AR322" s="379"/>
      <c r="AS322" s="347"/>
      <c r="AT322" s="377"/>
      <c r="AU322" s="379"/>
      <c r="AV322" s="347"/>
      <c r="AW322" s="377"/>
      <c r="AX322" s="379"/>
      <c r="AY322" s="372"/>
      <c r="AZ322" s="375"/>
      <c r="BA322" s="417"/>
      <c r="BB322" s="411"/>
      <c r="BC322" s="411"/>
      <c r="BD322" s="414"/>
    </row>
    <row r="323" spans="2:64" ht="28.15" customHeight="1" thickBot="1" x14ac:dyDescent="0.25">
      <c r="B323" s="20"/>
      <c r="C323" s="341"/>
      <c r="D323" s="215"/>
      <c r="E323" s="189"/>
      <c r="F323" s="189"/>
      <c r="G323" s="188"/>
      <c r="H323" s="361"/>
      <c r="I323" s="394"/>
      <c r="J323" s="394"/>
      <c r="K323" s="394"/>
      <c r="L323" s="15" t="s">
        <v>105</v>
      </c>
      <c r="M323" s="16"/>
      <c r="N323" s="15" t="s">
        <v>104</v>
      </c>
      <c r="O323" s="16"/>
      <c r="P323" s="15" t="s">
        <v>103</v>
      </c>
      <c r="Q323" s="16"/>
      <c r="R323" s="15" t="s">
        <v>102</v>
      </c>
      <c r="S323" s="16"/>
      <c r="T323" s="15">
        <v>20</v>
      </c>
      <c r="U323" s="16"/>
      <c r="V323" s="15" t="s">
        <v>101</v>
      </c>
      <c r="W323" s="16"/>
      <c r="X323" s="15" t="s">
        <v>100</v>
      </c>
      <c r="Y323" s="16"/>
      <c r="Z323" s="15" t="s">
        <v>99</v>
      </c>
      <c r="AA323" s="16"/>
      <c r="AB323" s="114"/>
      <c r="AC323" s="114"/>
      <c r="AD323" s="187"/>
      <c r="AE323" s="16"/>
      <c r="AF323" s="186"/>
      <c r="AG323" s="11"/>
      <c r="AH323" s="423"/>
      <c r="AI323" s="423"/>
      <c r="AJ323" s="10"/>
      <c r="AK323" s="9"/>
      <c r="AL323" s="380"/>
      <c r="AM323" s="381"/>
      <c r="AN323" s="378"/>
      <c r="AO323" s="380"/>
      <c r="AP323" s="381"/>
      <c r="AQ323" s="378"/>
      <c r="AR323" s="380"/>
      <c r="AS323" s="381"/>
      <c r="AT323" s="378"/>
      <c r="AU323" s="380"/>
      <c r="AV323" s="381"/>
      <c r="AW323" s="378"/>
      <c r="AX323" s="380"/>
      <c r="AY323" s="373"/>
      <c r="AZ323" s="376"/>
      <c r="BA323" s="418"/>
      <c r="BB323" s="412"/>
      <c r="BC323" s="412"/>
      <c r="BD323" s="415"/>
    </row>
    <row r="324" spans="2:64" ht="85.9" customHeight="1" thickTop="1" thickBot="1" x14ac:dyDescent="0.35">
      <c r="B324" s="113" t="s">
        <v>173</v>
      </c>
      <c r="C324" s="103" t="s">
        <v>172</v>
      </c>
      <c r="D324" s="108" t="s">
        <v>171</v>
      </c>
      <c r="E324" s="211" t="s">
        <v>170</v>
      </c>
      <c r="F324" s="210"/>
      <c r="G324" s="209"/>
      <c r="H324" s="109" t="s">
        <v>169</v>
      </c>
      <c r="I324" s="108" t="s">
        <v>96</v>
      </c>
      <c r="J324" s="108" t="s">
        <v>168</v>
      </c>
      <c r="K324" s="108" t="s">
        <v>97</v>
      </c>
      <c r="L324" s="365" t="s">
        <v>167</v>
      </c>
      <c r="M324" s="366"/>
      <c r="N324" s="365" t="s">
        <v>166</v>
      </c>
      <c r="O324" s="366"/>
      <c r="P324" s="365" t="s">
        <v>166</v>
      </c>
      <c r="Q324" s="367"/>
      <c r="R324" s="365" t="s">
        <v>166</v>
      </c>
      <c r="S324" s="367"/>
      <c r="T324" s="365" t="s">
        <v>166</v>
      </c>
      <c r="U324" s="367"/>
      <c r="V324" s="365" t="s">
        <v>166</v>
      </c>
      <c r="W324" s="367"/>
      <c r="X324" s="365" t="s">
        <v>166</v>
      </c>
      <c r="Y324" s="367"/>
      <c r="Z324" s="365" t="s">
        <v>166</v>
      </c>
      <c r="AA324" s="367"/>
      <c r="AB324" s="311"/>
      <c r="AC324" s="311"/>
      <c r="AD324" s="368" t="s">
        <v>165</v>
      </c>
      <c r="AE324" s="367"/>
      <c r="AF324" s="109" t="s">
        <v>164</v>
      </c>
      <c r="AG324" s="109" t="s">
        <v>163</v>
      </c>
      <c r="AH324" s="108" t="s">
        <v>162</v>
      </c>
      <c r="AI324" s="108" t="s">
        <v>161</v>
      </c>
      <c r="AJ324" s="107" t="s">
        <v>160</v>
      </c>
      <c r="AK324" s="106"/>
      <c r="AL324" s="104" t="s">
        <v>159</v>
      </c>
      <c r="AM324" s="103" t="s">
        <v>158</v>
      </c>
      <c r="AN324" s="102" t="s">
        <v>157</v>
      </c>
      <c r="AO324" s="104" t="s">
        <v>156</v>
      </c>
      <c r="AP324" s="103" t="s">
        <v>155</v>
      </c>
      <c r="AQ324" s="102" t="s">
        <v>154</v>
      </c>
      <c r="AR324" s="104" t="s">
        <v>153</v>
      </c>
      <c r="AS324" s="103" t="s">
        <v>152</v>
      </c>
      <c r="AT324" s="105" t="s">
        <v>151</v>
      </c>
      <c r="AU324" s="104" t="s">
        <v>150</v>
      </c>
      <c r="AV324" s="103" t="s">
        <v>149</v>
      </c>
      <c r="AW324" s="102" t="s">
        <v>148</v>
      </c>
      <c r="AX324" s="104" t="s">
        <v>147</v>
      </c>
      <c r="AY324" s="103" t="s">
        <v>146</v>
      </c>
      <c r="AZ324" s="102" t="s">
        <v>145</v>
      </c>
      <c r="BA324" s="101" t="s">
        <v>144</v>
      </c>
      <c r="BB324" s="100" t="s">
        <v>143</v>
      </c>
      <c r="BC324" s="100" t="s">
        <v>142</v>
      </c>
      <c r="BD324" s="99" t="s">
        <v>141</v>
      </c>
    </row>
    <row r="325" spans="2:64" ht="48" thickBot="1" x14ac:dyDescent="0.3">
      <c r="B325" s="98" t="s">
        <v>223</v>
      </c>
      <c r="C325" s="97"/>
      <c r="D325" s="208">
        <v>258</v>
      </c>
      <c r="E325" s="425">
        <v>6937.06</v>
      </c>
      <c r="F325" s="426"/>
      <c r="G325" s="427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207"/>
      <c r="AB325" s="310"/>
      <c r="AC325" s="310"/>
      <c r="AD325" s="90" t="s">
        <v>138</v>
      </c>
      <c r="AE325" s="88"/>
      <c r="AF325" s="88"/>
      <c r="AG325" s="88"/>
      <c r="AH325" s="87"/>
      <c r="AI325" s="87"/>
      <c r="AJ325" s="203"/>
      <c r="AK325" s="86" t="s">
        <v>137</v>
      </c>
      <c r="AL325" s="85">
        <f t="shared" ref="AL325:BD325" si="42">SUM(AL327:AL338)</f>
        <v>55</v>
      </c>
      <c r="AM325" s="84">
        <f t="shared" si="42"/>
        <v>3</v>
      </c>
      <c r="AN325" s="83">
        <f t="shared" si="42"/>
        <v>0</v>
      </c>
      <c r="AO325" s="85">
        <f t="shared" si="42"/>
        <v>8</v>
      </c>
      <c r="AP325" s="84">
        <f t="shared" si="42"/>
        <v>0</v>
      </c>
      <c r="AQ325" s="83">
        <f t="shared" si="42"/>
        <v>0</v>
      </c>
      <c r="AR325" s="85">
        <f t="shared" si="42"/>
        <v>1</v>
      </c>
      <c r="AS325" s="84">
        <f t="shared" si="42"/>
        <v>0</v>
      </c>
      <c r="AT325" s="83">
        <f t="shared" si="42"/>
        <v>0</v>
      </c>
      <c r="AU325" s="85">
        <f t="shared" si="42"/>
        <v>22</v>
      </c>
      <c r="AV325" s="84">
        <f t="shared" si="42"/>
        <v>1</v>
      </c>
      <c r="AW325" s="83">
        <f t="shared" si="42"/>
        <v>0</v>
      </c>
      <c r="AX325" s="85">
        <f t="shared" si="42"/>
        <v>3</v>
      </c>
      <c r="AY325" s="84">
        <f t="shared" si="42"/>
        <v>1</v>
      </c>
      <c r="AZ325" s="83">
        <f t="shared" si="42"/>
        <v>0</v>
      </c>
      <c r="BA325" s="82">
        <f t="shared" si="42"/>
        <v>0</v>
      </c>
      <c r="BB325" s="81">
        <f t="shared" si="42"/>
        <v>0</v>
      </c>
      <c r="BC325" s="81">
        <f t="shared" si="42"/>
        <v>1</v>
      </c>
      <c r="BD325" s="80">
        <f t="shared" si="42"/>
        <v>0</v>
      </c>
      <c r="BE325" s="79" t="s">
        <v>136</v>
      </c>
      <c r="BH325" s="5">
        <f>SUM(AL325:AN325)/$BG$5</f>
        <v>58</v>
      </c>
      <c r="BI325" s="5">
        <f>SUM(AO325:AQ325,BA325)/$BG$5</f>
        <v>8</v>
      </c>
      <c r="BJ325" s="5">
        <f>SUM(AR325:AT325,BB325)/$BG$5</f>
        <v>1</v>
      </c>
      <c r="BK325" s="5">
        <f>SUM(AU325:AW325,BC325)/$BG$5</f>
        <v>24</v>
      </c>
      <c r="BL325" s="5">
        <f>SUM(AX325:AZ325,BD325)/$BG$5</f>
        <v>4</v>
      </c>
    </row>
    <row r="326" spans="2:64" ht="37.5" thickBot="1" x14ac:dyDescent="0.3">
      <c r="B326" s="78"/>
      <c r="C326" s="77"/>
      <c r="D326" s="206"/>
      <c r="E326" s="205"/>
      <c r="F326" s="205"/>
      <c r="G326" s="204"/>
      <c r="H326" s="73"/>
      <c r="I326" s="70"/>
      <c r="J326" s="70"/>
      <c r="K326" s="72"/>
      <c r="L326" s="70"/>
      <c r="M326" s="69"/>
      <c r="N326" s="70"/>
      <c r="O326" s="69"/>
      <c r="P326" s="70"/>
      <c r="Q326" s="69"/>
      <c r="R326" s="70"/>
      <c r="S326" s="69"/>
      <c r="T326" s="70"/>
      <c r="U326" s="69"/>
      <c r="V326" s="70"/>
      <c r="W326" s="69"/>
      <c r="X326" s="70"/>
      <c r="Y326" s="69"/>
      <c r="Z326" s="70"/>
      <c r="AA326" s="69"/>
      <c r="AB326" s="69"/>
      <c r="AC326" s="69"/>
      <c r="AD326" s="71"/>
      <c r="AE326" s="69"/>
      <c r="AF326" s="69"/>
      <c r="AG326" s="69"/>
      <c r="AH326" s="68"/>
      <c r="AI326" s="68"/>
      <c r="AJ326" s="203"/>
      <c r="AK326" s="66" t="s">
        <v>135</v>
      </c>
      <c r="AL326" s="65">
        <f t="shared" ref="AL326:BD326" si="43">AL325/3</f>
        <v>18.333333333333332</v>
      </c>
      <c r="AM326" s="64">
        <f t="shared" si="43"/>
        <v>1</v>
      </c>
      <c r="AN326" s="63">
        <f t="shared" si="43"/>
        <v>0</v>
      </c>
      <c r="AO326" s="65">
        <f t="shared" si="43"/>
        <v>2.6666666666666665</v>
      </c>
      <c r="AP326" s="64">
        <f t="shared" si="43"/>
        <v>0</v>
      </c>
      <c r="AQ326" s="63">
        <f t="shared" si="43"/>
        <v>0</v>
      </c>
      <c r="AR326" s="65">
        <f t="shared" si="43"/>
        <v>0.33333333333333331</v>
      </c>
      <c r="AS326" s="64">
        <f t="shared" si="43"/>
        <v>0</v>
      </c>
      <c r="AT326" s="63">
        <f t="shared" si="43"/>
        <v>0</v>
      </c>
      <c r="AU326" s="65">
        <f t="shared" si="43"/>
        <v>7.333333333333333</v>
      </c>
      <c r="AV326" s="64">
        <f t="shared" si="43"/>
        <v>0.33333333333333331</v>
      </c>
      <c r="AW326" s="63">
        <f t="shared" si="43"/>
        <v>0</v>
      </c>
      <c r="AX326" s="65">
        <f t="shared" si="43"/>
        <v>1</v>
      </c>
      <c r="AY326" s="64">
        <f t="shared" si="43"/>
        <v>0.33333333333333331</v>
      </c>
      <c r="AZ326" s="63">
        <f t="shared" si="43"/>
        <v>0</v>
      </c>
      <c r="BA326" s="62">
        <f t="shared" si="43"/>
        <v>0</v>
      </c>
      <c r="BB326" s="61">
        <f t="shared" si="43"/>
        <v>0</v>
      </c>
      <c r="BC326" s="61">
        <f t="shared" si="43"/>
        <v>0.33333333333333331</v>
      </c>
      <c r="BD326" s="60">
        <f t="shared" si="43"/>
        <v>0</v>
      </c>
      <c r="BE326" s="59" t="s">
        <v>134</v>
      </c>
    </row>
    <row r="327" spans="2:64" ht="28.15" customHeight="1" x14ac:dyDescent="0.2">
      <c r="B327" s="30"/>
      <c r="C327" s="338">
        <v>1</v>
      </c>
      <c r="D327" s="239" t="s">
        <v>980</v>
      </c>
      <c r="E327" s="198"/>
      <c r="F327" s="198"/>
      <c r="G327" s="197"/>
      <c r="H327" s="358" t="s">
        <v>133</v>
      </c>
      <c r="I327" s="390">
        <v>162</v>
      </c>
      <c r="J327" s="390">
        <v>36</v>
      </c>
      <c r="K327" s="390">
        <v>8</v>
      </c>
      <c r="L327" s="42" t="s">
        <v>131</v>
      </c>
      <c r="M327" s="43" t="s">
        <v>132</v>
      </c>
      <c r="N327" s="42" t="s">
        <v>129</v>
      </c>
      <c r="O327" s="43" t="s">
        <v>458</v>
      </c>
      <c r="P327" s="42" t="s">
        <v>128</v>
      </c>
      <c r="Q327" s="43" t="s">
        <v>1265</v>
      </c>
      <c r="R327" s="42" t="s">
        <v>127</v>
      </c>
      <c r="S327" s="43" t="s">
        <v>673</v>
      </c>
      <c r="T327" s="42" t="s">
        <v>126</v>
      </c>
      <c r="U327" s="43" t="s">
        <v>812</v>
      </c>
      <c r="V327" s="42" t="s">
        <v>125</v>
      </c>
      <c r="W327" s="43" t="s">
        <v>707</v>
      </c>
      <c r="X327" s="42" t="s">
        <v>124</v>
      </c>
      <c r="Y327" s="43" t="s">
        <v>550</v>
      </c>
      <c r="Z327" s="42" t="s">
        <v>123</v>
      </c>
      <c r="AA327" s="43"/>
      <c r="AB327" s="43"/>
      <c r="AC327" s="43"/>
      <c r="AD327" s="196"/>
      <c r="AE327" s="43"/>
      <c r="AF327" s="196" t="s">
        <v>1739</v>
      </c>
      <c r="AG327" s="58" t="s">
        <v>496</v>
      </c>
      <c r="AH327" s="421">
        <v>3</v>
      </c>
      <c r="AI327" s="421"/>
      <c r="AJ327" s="38"/>
      <c r="AK327" s="9"/>
      <c r="AL327" s="349">
        <f>SUMPRODUCT(LEN($M327:$AA330)-LEN(SUBSTITUTE($M327:$AA330,"A", "")))</f>
        <v>55</v>
      </c>
      <c r="AM327" s="352">
        <f>SUMPRODUCT(LEN($AF327:$AF330)-LEN(SUBSTITUTE($AF327:$AF330,"A", "")))</f>
        <v>3</v>
      </c>
      <c r="AN327" s="335">
        <f>SUMPRODUCT(LEN($AE327:$AE330)-LEN(SUBSTITUTE($AE327:$AE330,"A", "")))</f>
        <v>0</v>
      </c>
      <c r="AO327" s="349">
        <f>SUMPRODUCT(LEN($M327:$AA330)-LEN(SUBSTITUTE($M327:$AA330,"S", "")))</f>
        <v>8</v>
      </c>
      <c r="AP327" s="352">
        <f>SUMPRODUCT(LEN($AF327:$AF330)-LEN(SUBSTITUTE($AF327:$AF330,"S", "")))</f>
        <v>0</v>
      </c>
      <c r="AQ327" s="335">
        <f>SUMPRODUCT(LEN($AE327:$AE330)-LEN(SUBSTITUTE($AE327:$AE330,"S", "")))</f>
        <v>0</v>
      </c>
      <c r="AR327" s="349">
        <f>SUMPRODUCT(LEN($M327:$AA330)-LEN(SUBSTITUTE($M327:$AA330,"F", "")))</f>
        <v>1</v>
      </c>
      <c r="AS327" s="352">
        <f>SUMPRODUCT(LEN($AF327:$AF330)-LEN(SUBSTITUTE($AF327:$AF330,"F", "")))</f>
        <v>0</v>
      </c>
      <c r="AT327" s="335">
        <f>SUMPRODUCT(LEN($AE327:$AE330)-LEN(SUBSTITUTE($AE327:$AE330,"F", "")))</f>
        <v>0</v>
      </c>
      <c r="AU327" s="349">
        <f>SUMPRODUCT(LEN($M327:$AA330)-LEN(SUBSTITUTE($M327:$AA330,"G", "")))</f>
        <v>22</v>
      </c>
      <c r="AV327" s="352">
        <f>SUMPRODUCT(LEN($AF327:$AF330)-LEN(SUBSTITUTE($AF327:$AF330,"G", "")))</f>
        <v>1</v>
      </c>
      <c r="AW327" s="335">
        <f>SUMPRODUCT(LEN($AE327:$AE330)-LEN(SUBSTITUTE($AE327:$AE330,"G", "")))</f>
        <v>0</v>
      </c>
      <c r="AX327" s="349">
        <f>SUMPRODUCT(LEN($L327:$AA330)-LEN(SUBSTITUTE($L327:$AA330,"M", "")))</f>
        <v>3</v>
      </c>
      <c r="AY327" s="362">
        <f>SUMPRODUCT(LEN($AF327:$AF330)-LEN(SUBSTITUTE($AF327:$AF330,"M", "")))</f>
        <v>1</v>
      </c>
      <c r="AZ327" s="335">
        <f>SUMPRODUCT(LEN($AE327:$AE330)-LEN(SUBSTITUTE($AE327:$AE330,"M", "")))</f>
        <v>0</v>
      </c>
      <c r="BA327" s="416">
        <f>SUMPRODUCT(LEN($AG327:$AG330)-LEN(SUBSTITUTE($AG327:$AG330,"S", "")))</f>
        <v>0</v>
      </c>
      <c r="BB327" s="410">
        <f>SUMPRODUCT(LEN($AG327:$AG330)-LEN(SUBSTITUTE($AG327:$AG330,"F", "")))</f>
        <v>0</v>
      </c>
      <c r="BC327" s="410">
        <f>SUMPRODUCT(LEN($AG327:$AG330)-LEN(SUBSTITUTE($AG327:$AG330,"G", "")))</f>
        <v>1</v>
      </c>
      <c r="BD327" s="413">
        <f>SUMPRODUCT(LEN($AG327:$AG330)-LEN(SUBSTITUTE($AG327:$AG330,"M", "")))</f>
        <v>0</v>
      </c>
    </row>
    <row r="328" spans="2:64" ht="28.15" customHeight="1" thickBot="1" x14ac:dyDescent="0.25">
      <c r="B328" s="30"/>
      <c r="C328" s="339"/>
      <c r="D328" s="221"/>
      <c r="E328" s="195"/>
      <c r="F328" s="195"/>
      <c r="G328" s="194"/>
      <c r="H328" s="359"/>
      <c r="I328" s="391"/>
      <c r="J328" s="391"/>
      <c r="K328" s="391"/>
      <c r="L328" s="33" t="s">
        <v>122</v>
      </c>
      <c r="M328" s="55" t="s">
        <v>357</v>
      </c>
      <c r="N328" s="33" t="s">
        <v>121</v>
      </c>
      <c r="O328" s="55" t="s">
        <v>458</v>
      </c>
      <c r="P328" s="33" t="s">
        <v>120</v>
      </c>
      <c r="Q328" s="55" t="s">
        <v>179</v>
      </c>
      <c r="R328" s="33" t="s">
        <v>119</v>
      </c>
      <c r="S328" s="55" t="s">
        <v>812</v>
      </c>
      <c r="T328" s="33" t="s">
        <v>118</v>
      </c>
      <c r="U328" s="55" t="s">
        <v>1007</v>
      </c>
      <c r="V328" s="33" t="s">
        <v>117</v>
      </c>
      <c r="W328" s="55" t="s">
        <v>509</v>
      </c>
      <c r="X328" s="33" t="s">
        <v>116</v>
      </c>
      <c r="Y328" s="55" t="s">
        <v>130</v>
      </c>
      <c r="Z328" s="33" t="s">
        <v>115</v>
      </c>
      <c r="AA328" s="55"/>
      <c r="AB328" s="55"/>
      <c r="AC328" s="55"/>
      <c r="AD328" s="193"/>
      <c r="AE328" s="55"/>
      <c r="AF328" s="193"/>
      <c r="AG328" s="57"/>
      <c r="AH328" s="422"/>
      <c r="AI328" s="422"/>
      <c r="AJ328" s="21"/>
      <c r="AK328" s="9"/>
      <c r="AL328" s="350"/>
      <c r="AM328" s="353"/>
      <c r="AN328" s="336"/>
      <c r="AO328" s="350"/>
      <c r="AP328" s="353"/>
      <c r="AQ328" s="336"/>
      <c r="AR328" s="350"/>
      <c r="AS328" s="353"/>
      <c r="AT328" s="336"/>
      <c r="AU328" s="350"/>
      <c r="AV328" s="353"/>
      <c r="AW328" s="336"/>
      <c r="AX328" s="350"/>
      <c r="AY328" s="363"/>
      <c r="AZ328" s="336"/>
      <c r="BA328" s="417"/>
      <c r="BB328" s="411"/>
      <c r="BC328" s="411"/>
      <c r="BD328" s="414"/>
    </row>
    <row r="329" spans="2:64" ht="28.15" customHeight="1" x14ac:dyDescent="0.2">
      <c r="B329" s="30"/>
      <c r="C329" s="340"/>
      <c r="D329" s="218"/>
      <c r="E329" s="192"/>
      <c r="F329" s="192"/>
      <c r="G329" s="191"/>
      <c r="H329" s="360">
        <v>259</v>
      </c>
      <c r="I329" s="392"/>
      <c r="J329" s="392"/>
      <c r="K329" s="392"/>
      <c r="L329" s="25" t="s">
        <v>114</v>
      </c>
      <c r="M329" s="114" t="s">
        <v>1414</v>
      </c>
      <c r="N329" s="25" t="s">
        <v>112</v>
      </c>
      <c r="O329" s="114" t="s">
        <v>179</v>
      </c>
      <c r="P329" s="25" t="s">
        <v>111</v>
      </c>
      <c r="Q329" s="114" t="s">
        <v>1147</v>
      </c>
      <c r="R329" s="25" t="s">
        <v>110</v>
      </c>
      <c r="S329" s="114" t="s">
        <v>179</v>
      </c>
      <c r="T329" s="25" t="s">
        <v>109</v>
      </c>
      <c r="U329" s="114" t="s">
        <v>712</v>
      </c>
      <c r="V329" s="25" t="s">
        <v>108</v>
      </c>
      <c r="W329" s="114" t="s">
        <v>455</v>
      </c>
      <c r="X329" s="25" t="s">
        <v>107</v>
      </c>
      <c r="Y329" s="114" t="s">
        <v>130</v>
      </c>
      <c r="Z329" s="25" t="s">
        <v>106</v>
      </c>
      <c r="AA329" s="114"/>
      <c r="AB329" s="114"/>
      <c r="AC329" s="114"/>
      <c r="AD329" s="190"/>
      <c r="AE329" s="114"/>
      <c r="AF329" s="190"/>
      <c r="AG329" s="57"/>
      <c r="AH329" s="422"/>
      <c r="AI329" s="422"/>
      <c r="AJ329" s="21"/>
      <c r="AK329" s="9"/>
      <c r="AL329" s="350"/>
      <c r="AM329" s="353"/>
      <c r="AN329" s="336"/>
      <c r="AO329" s="350"/>
      <c r="AP329" s="353"/>
      <c r="AQ329" s="336"/>
      <c r="AR329" s="350"/>
      <c r="AS329" s="353"/>
      <c r="AT329" s="336"/>
      <c r="AU329" s="350"/>
      <c r="AV329" s="353"/>
      <c r="AW329" s="336"/>
      <c r="AX329" s="350"/>
      <c r="AY329" s="363"/>
      <c r="AZ329" s="336"/>
      <c r="BA329" s="417"/>
      <c r="BB329" s="411"/>
      <c r="BC329" s="411"/>
      <c r="BD329" s="414"/>
    </row>
    <row r="330" spans="2:64" ht="28.15" customHeight="1" thickBot="1" x14ac:dyDescent="0.25">
      <c r="B330" s="30"/>
      <c r="C330" s="355"/>
      <c r="D330" s="246"/>
      <c r="E330" s="200"/>
      <c r="F330" s="200"/>
      <c r="G330" s="199"/>
      <c r="H330" s="361"/>
      <c r="I330" s="393"/>
      <c r="J330" s="393"/>
      <c r="K330" s="393"/>
      <c r="L330" s="50" t="s">
        <v>105</v>
      </c>
      <c r="M330" s="51" t="s">
        <v>132</v>
      </c>
      <c r="N330" s="50" t="s">
        <v>104</v>
      </c>
      <c r="O330" s="51" t="s">
        <v>1288</v>
      </c>
      <c r="P330" s="50" t="s">
        <v>103</v>
      </c>
      <c r="Q330" s="51" t="s">
        <v>705</v>
      </c>
      <c r="R330" s="50" t="s">
        <v>102</v>
      </c>
      <c r="S330" s="51" t="s">
        <v>1577</v>
      </c>
      <c r="T330" s="50">
        <v>20</v>
      </c>
      <c r="U330" s="51" t="s">
        <v>712</v>
      </c>
      <c r="V330" s="50" t="s">
        <v>101</v>
      </c>
      <c r="W330" s="51" t="s">
        <v>542</v>
      </c>
      <c r="X330" s="50" t="s">
        <v>100</v>
      </c>
      <c r="Y330" s="51" t="s">
        <v>130</v>
      </c>
      <c r="Z330" s="50" t="s">
        <v>99</v>
      </c>
      <c r="AA330" s="51"/>
      <c r="AB330" s="51"/>
      <c r="AC330" s="51"/>
      <c r="AD330" s="187"/>
      <c r="AE330" s="51"/>
      <c r="AF330" s="187"/>
      <c r="AG330" s="56"/>
      <c r="AH330" s="424"/>
      <c r="AI330" s="424"/>
      <c r="AJ330" s="47"/>
      <c r="AK330" s="9"/>
      <c r="AL330" s="351"/>
      <c r="AM330" s="354"/>
      <c r="AN330" s="337"/>
      <c r="AO330" s="351"/>
      <c r="AP330" s="354"/>
      <c r="AQ330" s="337"/>
      <c r="AR330" s="351"/>
      <c r="AS330" s="354"/>
      <c r="AT330" s="337"/>
      <c r="AU330" s="351"/>
      <c r="AV330" s="354"/>
      <c r="AW330" s="337"/>
      <c r="AX330" s="351"/>
      <c r="AY330" s="364"/>
      <c r="AZ330" s="337"/>
      <c r="BA330" s="418"/>
      <c r="BB330" s="412"/>
      <c r="BC330" s="412"/>
      <c r="BD330" s="415"/>
    </row>
    <row r="331" spans="2:64" ht="28.15" customHeight="1" x14ac:dyDescent="0.2">
      <c r="B331" s="30"/>
      <c r="C331" s="338">
        <v>2</v>
      </c>
      <c r="D331" s="212"/>
      <c r="E331" s="198"/>
      <c r="F331" s="198"/>
      <c r="G331" s="197"/>
      <c r="H331" s="358"/>
      <c r="I331" s="390"/>
      <c r="J331" s="390"/>
      <c r="K331" s="390"/>
      <c r="L331" s="42" t="s">
        <v>131</v>
      </c>
      <c r="M331" s="43"/>
      <c r="N331" s="42" t="s">
        <v>129</v>
      </c>
      <c r="O331" s="43"/>
      <c r="P331" s="42" t="s">
        <v>128</v>
      </c>
      <c r="Q331" s="43"/>
      <c r="R331" s="42" t="s">
        <v>127</v>
      </c>
      <c r="S331" s="43"/>
      <c r="T331" s="42" t="s">
        <v>126</v>
      </c>
      <c r="U331" s="43"/>
      <c r="V331" s="42" t="s">
        <v>125</v>
      </c>
      <c r="W331" s="43"/>
      <c r="X331" s="42" t="s">
        <v>124</v>
      </c>
      <c r="Y331" s="43"/>
      <c r="Z331" s="42" t="s">
        <v>123</v>
      </c>
      <c r="AA331" s="43"/>
      <c r="AB331" s="43"/>
      <c r="AC331" s="43"/>
      <c r="AD331" s="196"/>
      <c r="AE331" s="43"/>
      <c r="AF331" s="196"/>
      <c r="AG331" s="39"/>
      <c r="AH331" s="421"/>
      <c r="AI331" s="421"/>
      <c r="AJ331" s="38"/>
      <c r="AK331" s="9"/>
      <c r="AL331" s="349">
        <f>SUMPRODUCT(LEN($M331:$AA334)-LEN(SUBSTITUTE($M331:$AA334,"A", "")))</f>
        <v>0</v>
      </c>
      <c r="AM331" s="352">
        <f>SUMPRODUCT(LEN($AF331:$AF334)-LEN(SUBSTITUTE($AF331:$AF334,"A", "")))</f>
        <v>0</v>
      </c>
      <c r="AN331" s="335">
        <f>SUMPRODUCT(LEN($AE331:$AE334)-LEN(SUBSTITUTE($AE331:$AE334,"A", "")))</f>
        <v>0</v>
      </c>
      <c r="AO331" s="349">
        <f>SUMPRODUCT(LEN($M331:$AA334)-LEN(SUBSTITUTE($M331:$AA334,"S", "")))</f>
        <v>0</v>
      </c>
      <c r="AP331" s="352">
        <f>SUMPRODUCT(LEN($AF331:$AF334)-LEN(SUBSTITUTE($AF331:$AF334,"S", "")))</f>
        <v>0</v>
      </c>
      <c r="AQ331" s="335">
        <f>SUMPRODUCT(LEN($AE331:$AE334)-LEN(SUBSTITUTE($AE331:$AE334,"S", "")))</f>
        <v>0</v>
      </c>
      <c r="AR331" s="349">
        <f>SUMPRODUCT(LEN($M331:$AA334)-LEN(SUBSTITUTE($M331:$AA334,"F", "")))</f>
        <v>0</v>
      </c>
      <c r="AS331" s="352">
        <f>SUMPRODUCT(LEN($AF331:$AF334)-LEN(SUBSTITUTE($AF331:$AF334,"F", "")))</f>
        <v>0</v>
      </c>
      <c r="AT331" s="335">
        <f>SUMPRODUCT(LEN($AE331:$AE334)-LEN(SUBSTITUTE($AE331:$AE334,"F", "")))</f>
        <v>0</v>
      </c>
      <c r="AU331" s="349">
        <f>SUMPRODUCT(LEN($M331:$AA334)-LEN(SUBSTITUTE($M331:$AA334,"G", "")))</f>
        <v>0</v>
      </c>
      <c r="AV331" s="352">
        <f>SUMPRODUCT(LEN($AF331:$AF334)-LEN(SUBSTITUTE($AF331:$AF334,"G", "")))</f>
        <v>0</v>
      </c>
      <c r="AW331" s="335">
        <f>SUMPRODUCT(LEN($AE331:$AE334)-LEN(SUBSTITUTE($AE331:$AE334,"G", "")))</f>
        <v>0</v>
      </c>
      <c r="AX331" s="349">
        <f>SUMPRODUCT(LEN($L331:$AA334)-LEN(SUBSTITUTE($L331:$AA334,"M", "")))</f>
        <v>0</v>
      </c>
      <c r="AY331" s="362">
        <f>SUMPRODUCT(LEN($AF331:$AF334)-LEN(SUBSTITUTE($AF331:$AF334,"M", "")))</f>
        <v>0</v>
      </c>
      <c r="AZ331" s="335">
        <f>SUMPRODUCT(LEN($AE331:$AE334)-LEN(SUBSTITUTE($AE331:$AE334,"M", "")))</f>
        <v>0</v>
      </c>
      <c r="BA331" s="416">
        <f>SUMPRODUCT(LEN($AG331:$AG334)-LEN(SUBSTITUTE($AG331:$AG334,"S", "")))</f>
        <v>0</v>
      </c>
      <c r="BB331" s="410">
        <f>SUMPRODUCT(LEN($AG331:$AG334)-LEN(SUBSTITUTE($AG331:$AG334,"F", "")))</f>
        <v>0</v>
      </c>
      <c r="BC331" s="410">
        <f>SUMPRODUCT(LEN($AG331:$AG334)-LEN(SUBSTITUTE($AG331:$AG334,"G", "")))</f>
        <v>0</v>
      </c>
      <c r="BD331" s="413">
        <f>SUMPRODUCT(LEN($AG331:$AG334)-LEN(SUBSTITUTE($AG331:$AG334,"M", "")))</f>
        <v>0</v>
      </c>
    </row>
    <row r="332" spans="2:64" ht="28.15" customHeight="1" thickBot="1" x14ac:dyDescent="0.25">
      <c r="B332" s="30"/>
      <c r="C332" s="339"/>
      <c r="D332" s="221"/>
      <c r="E332" s="195"/>
      <c r="F332" s="195"/>
      <c r="G332" s="194"/>
      <c r="H332" s="359"/>
      <c r="I332" s="391"/>
      <c r="J332" s="391"/>
      <c r="K332" s="391"/>
      <c r="L332" s="33" t="s">
        <v>122</v>
      </c>
      <c r="M332" s="55"/>
      <c r="N332" s="33" t="s">
        <v>121</v>
      </c>
      <c r="O332" s="55"/>
      <c r="P332" s="33" t="s">
        <v>120</v>
      </c>
      <c r="Q332" s="55"/>
      <c r="R332" s="33" t="s">
        <v>119</v>
      </c>
      <c r="S332" s="55"/>
      <c r="T332" s="33" t="s">
        <v>118</v>
      </c>
      <c r="U332" s="55"/>
      <c r="V332" s="33" t="s">
        <v>117</v>
      </c>
      <c r="W332" s="55"/>
      <c r="X332" s="33" t="s">
        <v>116</v>
      </c>
      <c r="Y332" s="55"/>
      <c r="Z332" s="33" t="s">
        <v>115</v>
      </c>
      <c r="AA332" s="55"/>
      <c r="AB332" s="55"/>
      <c r="AC332" s="55"/>
      <c r="AD332" s="193"/>
      <c r="AE332" s="55"/>
      <c r="AF332" s="193"/>
      <c r="AG332" s="22"/>
      <c r="AH332" s="422"/>
      <c r="AI332" s="422"/>
      <c r="AJ332" s="21"/>
      <c r="AK332" s="9"/>
      <c r="AL332" s="350"/>
      <c r="AM332" s="353"/>
      <c r="AN332" s="336"/>
      <c r="AO332" s="350"/>
      <c r="AP332" s="353"/>
      <c r="AQ332" s="336"/>
      <c r="AR332" s="350"/>
      <c r="AS332" s="353"/>
      <c r="AT332" s="336"/>
      <c r="AU332" s="350"/>
      <c r="AV332" s="353"/>
      <c r="AW332" s="336"/>
      <c r="AX332" s="350"/>
      <c r="AY332" s="363"/>
      <c r="AZ332" s="336"/>
      <c r="BA332" s="417"/>
      <c r="BB332" s="411"/>
      <c r="BC332" s="411"/>
      <c r="BD332" s="414"/>
    </row>
    <row r="333" spans="2:64" ht="28.15" customHeight="1" x14ac:dyDescent="0.2">
      <c r="B333" s="30"/>
      <c r="C333" s="340"/>
      <c r="D333" s="218"/>
      <c r="E333" s="192"/>
      <c r="F333" s="192"/>
      <c r="G333" s="191"/>
      <c r="H333" s="360"/>
      <c r="I333" s="392"/>
      <c r="J333" s="392"/>
      <c r="K333" s="392"/>
      <c r="L333" s="25" t="s">
        <v>114</v>
      </c>
      <c r="M333" s="114"/>
      <c r="N333" s="25" t="s">
        <v>112</v>
      </c>
      <c r="O333" s="114"/>
      <c r="P333" s="25" t="s">
        <v>111</v>
      </c>
      <c r="Q333" s="114"/>
      <c r="R333" s="25" t="s">
        <v>110</v>
      </c>
      <c r="S333" s="114"/>
      <c r="T333" s="25" t="s">
        <v>109</v>
      </c>
      <c r="U333" s="114"/>
      <c r="V333" s="25" t="s">
        <v>108</v>
      </c>
      <c r="W333" s="114"/>
      <c r="X333" s="25" t="s">
        <v>107</v>
      </c>
      <c r="Y333" s="114"/>
      <c r="Z333" s="25" t="s">
        <v>106</v>
      </c>
      <c r="AA333" s="114"/>
      <c r="AB333" s="114"/>
      <c r="AC333" s="114"/>
      <c r="AD333" s="190"/>
      <c r="AE333" s="114"/>
      <c r="AF333" s="190"/>
      <c r="AG333" s="22"/>
      <c r="AH333" s="422"/>
      <c r="AI333" s="422"/>
      <c r="AJ333" s="21"/>
      <c r="AK333" s="9"/>
      <c r="AL333" s="350"/>
      <c r="AM333" s="353"/>
      <c r="AN333" s="336"/>
      <c r="AO333" s="350"/>
      <c r="AP333" s="353"/>
      <c r="AQ333" s="336"/>
      <c r="AR333" s="350"/>
      <c r="AS333" s="353"/>
      <c r="AT333" s="336"/>
      <c r="AU333" s="350"/>
      <c r="AV333" s="353"/>
      <c r="AW333" s="336"/>
      <c r="AX333" s="350"/>
      <c r="AY333" s="363"/>
      <c r="AZ333" s="336"/>
      <c r="BA333" s="417"/>
      <c r="BB333" s="411"/>
      <c r="BC333" s="411"/>
      <c r="BD333" s="414"/>
    </row>
    <row r="334" spans="2:64" ht="28.15" customHeight="1" thickBot="1" x14ac:dyDescent="0.25">
      <c r="B334" s="30"/>
      <c r="C334" s="355"/>
      <c r="D334" s="246"/>
      <c r="E334" s="200"/>
      <c r="F334" s="200"/>
      <c r="G334" s="199"/>
      <c r="H334" s="361"/>
      <c r="I334" s="393"/>
      <c r="J334" s="393"/>
      <c r="K334" s="393"/>
      <c r="L334" s="50" t="s">
        <v>105</v>
      </c>
      <c r="M334" s="51"/>
      <c r="N334" s="50" t="s">
        <v>104</v>
      </c>
      <c r="O334" s="51"/>
      <c r="P334" s="50" t="s">
        <v>103</v>
      </c>
      <c r="Q334" s="51"/>
      <c r="R334" s="50" t="s">
        <v>102</v>
      </c>
      <c r="S334" s="51"/>
      <c r="T334" s="50">
        <v>20</v>
      </c>
      <c r="U334" s="51"/>
      <c r="V334" s="50" t="s">
        <v>101</v>
      </c>
      <c r="W334" s="51"/>
      <c r="X334" s="50" t="s">
        <v>100</v>
      </c>
      <c r="Y334" s="51"/>
      <c r="Z334" s="50" t="s">
        <v>99</v>
      </c>
      <c r="AA334" s="51"/>
      <c r="AB334" s="51"/>
      <c r="AC334" s="51"/>
      <c r="AD334" s="187"/>
      <c r="AE334" s="51"/>
      <c r="AF334" s="187"/>
      <c r="AG334" s="48"/>
      <c r="AH334" s="424"/>
      <c r="AI334" s="424"/>
      <c r="AJ334" s="47"/>
      <c r="AK334" s="9"/>
      <c r="AL334" s="351"/>
      <c r="AM334" s="354"/>
      <c r="AN334" s="337"/>
      <c r="AO334" s="351"/>
      <c r="AP334" s="354"/>
      <c r="AQ334" s="337"/>
      <c r="AR334" s="351"/>
      <c r="AS334" s="354"/>
      <c r="AT334" s="337"/>
      <c r="AU334" s="351"/>
      <c r="AV334" s="354"/>
      <c r="AW334" s="337"/>
      <c r="AX334" s="351"/>
      <c r="AY334" s="364"/>
      <c r="AZ334" s="337"/>
      <c r="BA334" s="418"/>
      <c r="BB334" s="412"/>
      <c r="BC334" s="412"/>
      <c r="BD334" s="415"/>
    </row>
    <row r="335" spans="2:64" ht="28.15" customHeight="1" x14ac:dyDescent="0.2">
      <c r="B335" s="30"/>
      <c r="C335" s="338">
        <v>3</v>
      </c>
      <c r="D335" s="212"/>
      <c r="E335" s="198"/>
      <c r="F335" s="198"/>
      <c r="G335" s="197"/>
      <c r="H335" s="358"/>
      <c r="I335" s="390"/>
      <c r="J335" s="390"/>
      <c r="K335" s="390"/>
      <c r="L335" s="42" t="s">
        <v>131</v>
      </c>
      <c r="M335" s="43"/>
      <c r="N335" s="42" t="s">
        <v>129</v>
      </c>
      <c r="O335" s="43"/>
      <c r="P335" s="42" t="s">
        <v>128</v>
      </c>
      <c r="Q335" s="43"/>
      <c r="R335" s="42" t="s">
        <v>127</v>
      </c>
      <c r="S335" s="43"/>
      <c r="T335" s="42" t="s">
        <v>126</v>
      </c>
      <c r="U335" s="43"/>
      <c r="V335" s="42" t="s">
        <v>125</v>
      </c>
      <c r="W335" s="43"/>
      <c r="X335" s="42" t="s">
        <v>124</v>
      </c>
      <c r="Y335" s="43"/>
      <c r="Z335" s="42" t="s">
        <v>123</v>
      </c>
      <c r="AA335" s="43"/>
      <c r="AB335" s="43"/>
      <c r="AC335" s="43"/>
      <c r="AD335" s="196"/>
      <c r="AE335" s="43"/>
      <c r="AF335" s="196"/>
      <c r="AG335" s="39"/>
      <c r="AH335" s="421"/>
      <c r="AI335" s="421"/>
      <c r="AJ335" s="38"/>
      <c r="AK335" s="9"/>
      <c r="AL335" s="349">
        <f>SUMPRODUCT(LEN($M335:$AA338)-LEN(SUBSTITUTE($M335:$AA338,"A", "")))</f>
        <v>0</v>
      </c>
      <c r="AM335" s="352">
        <f>SUMPRODUCT(LEN($AF335:$AF338)-LEN(SUBSTITUTE($AF335:$AF338,"A", "")))</f>
        <v>0</v>
      </c>
      <c r="AN335" s="335">
        <f>SUMPRODUCT(LEN($AE335:$AE338)-LEN(SUBSTITUTE($AE335:$AE338,"A", "")))</f>
        <v>0</v>
      </c>
      <c r="AO335" s="349">
        <f>SUMPRODUCT(LEN($M335:$AA338)-LEN(SUBSTITUTE($M335:$AA338,"S", "")))</f>
        <v>0</v>
      </c>
      <c r="AP335" s="352">
        <f>SUMPRODUCT(LEN($AF335:$AF338)-LEN(SUBSTITUTE($AF335:$AF338,"S", "")))</f>
        <v>0</v>
      </c>
      <c r="AQ335" s="335">
        <f>SUMPRODUCT(LEN($AE335:$AE338)-LEN(SUBSTITUTE($AE335:$AE338,"S", "")))</f>
        <v>0</v>
      </c>
      <c r="AR335" s="349">
        <f>SUMPRODUCT(LEN($M335:$AA338)-LEN(SUBSTITUTE($M335:$AA338,"F", "")))</f>
        <v>0</v>
      </c>
      <c r="AS335" s="352">
        <f>SUMPRODUCT(LEN($AF335:$AF338)-LEN(SUBSTITUTE($AF335:$AF338,"F", "")))</f>
        <v>0</v>
      </c>
      <c r="AT335" s="335">
        <f>SUMPRODUCT(LEN($AE335:$AE338)-LEN(SUBSTITUTE($AE335:$AE338,"F", "")))</f>
        <v>0</v>
      </c>
      <c r="AU335" s="349">
        <f>SUMPRODUCT(LEN($M335:$AA338)-LEN(SUBSTITUTE($M335:$AA338,"G", "")))</f>
        <v>0</v>
      </c>
      <c r="AV335" s="352">
        <f>SUMPRODUCT(LEN($AF335:$AF338)-LEN(SUBSTITUTE($AF335:$AF338,"G", "")))</f>
        <v>0</v>
      </c>
      <c r="AW335" s="335">
        <f>SUMPRODUCT(LEN($AE335:$AE338)-LEN(SUBSTITUTE($AE335:$AE338,"G", "")))</f>
        <v>0</v>
      </c>
      <c r="AX335" s="349">
        <f>SUMPRODUCT(LEN($L335:$AA338)-LEN(SUBSTITUTE($L335:$AA338,"M", "")))</f>
        <v>0</v>
      </c>
      <c r="AY335" s="362">
        <f>SUMPRODUCT(LEN($AF335:$AF338)-LEN(SUBSTITUTE($AF335:$AF338,"M", "")))</f>
        <v>0</v>
      </c>
      <c r="AZ335" s="335">
        <f>SUMPRODUCT(LEN($AE335:$AE338)-LEN(SUBSTITUTE($AE335:$AE338,"M", "")))</f>
        <v>0</v>
      </c>
      <c r="BA335" s="416">
        <f>SUMPRODUCT(LEN($AG335:$AG338)-LEN(SUBSTITUTE($AG335:$AG338,"S", "")))</f>
        <v>0</v>
      </c>
      <c r="BB335" s="410">
        <f>SUMPRODUCT(LEN($AG335:$AG338)-LEN(SUBSTITUTE($AG335:$AG338,"F", "")))</f>
        <v>0</v>
      </c>
      <c r="BC335" s="410">
        <f>SUMPRODUCT(LEN($AG335:$AG338)-LEN(SUBSTITUTE($AG335:$AG338,"G", "")))</f>
        <v>0</v>
      </c>
      <c r="BD335" s="413">
        <f>SUMPRODUCT(LEN($AG335:$AG338)-LEN(SUBSTITUTE($AG335:$AG338,"M", "")))</f>
        <v>0</v>
      </c>
    </row>
    <row r="336" spans="2:64" ht="28.15" customHeight="1" thickBot="1" x14ac:dyDescent="0.25">
      <c r="B336" s="30"/>
      <c r="C336" s="339"/>
      <c r="D336" s="221"/>
      <c r="E336" s="195"/>
      <c r="F336" s="195"/>
      <c r="G336" s="194"/>
      <c r="H336" s="359"/>
      <c r="I336" s="391"/>
      <c r="J336" s="391"/>
      <c r="K336" s="391"/>
      <c r="L336" s="33" t="s">
        <v>122</v>
      </c>
      <c r="M336" s="55"/>
      <c r="N336" s="33" t="s">
        <v>121</v>
      </c>
      <c r="O336" s="55"/>
      <c r="P336" s="33" t="s">
        <v>120</v>
      </c>
      <c r="Q336" s="55"/>
      <c r="R336" s="33" t="s">
        <v>119</v>
      </c>
      <c r="S336" s="55"/>
      <c r="T336" s="33" t="s">
        <v>118</v>
      </c>
      <c r="U336" s="55"/>
      <c r="V336" s="33" t="s">
        <v>117</v>
      </c>
      <c r="W336" s="55"/>
      <c r="X336" s="33" t="s">
        <v>116</v>
      </c>
      <c r="Y336" s="55"/>
      <c r="Z336" s="33" t="s">
        <v>115</v>
      </c>
      <c r="AA336" s="55"/>
      <c r="AB336" s="55"/>
      <c r="AC336" s="55"/>
      <c r="AD336" s="193"/>
      <c r="AE336" s="55"/>
      <c r="AF336" s="193"/>
      <c r="AG336" s="22"/>
      <c r="AH336" s="422"/>
      <c r="AI336" s="422"/>
      <c r="AJ336" s="21"/>
      <c r="AK336" s="9"/>
      <c r="AL336" s="350"/>
      <c r="AM336" s="353"/>
      <c r="AN336" s="336"/>
      <c r="AO336" s="350"/>
      <c r="AP336" s="353"/>
      <c r="AQ336" s="336"/>
      <c r="AR336" s="350"/>
      <c r="AS336" s="353"/>
      <c r="AT336" s="336"/>
      <c r="AU336" s="350"/>
      <c r="AV336" s="353"/>
      <c r="AW336" s="336"/>
      <c r="AX336" s="350"/>
      <c r="AY336" s="363"/>
      <c r="AZ336" s="336"/>
      <c r="BA336" s="417"/>
      <c r="BB336" s="411"/>
      <c r="BC336" s="411"/>
      <c r="BD336" s="414"/>
    </row>
    <row r="337" spans="2:64" ht="28.15" customHeight="1" x14ac:dyDescent="0.2">
      <c r="B337" s="30"/>
      <c r="C337" s="340"/>
      <c r="D337" s="218"/>
      <c r="E337" s="192"/>
      <c r="F337" s="192"/>
      <c r="G337" s="191"/>
      <c r="H337" s="360"/>
      <c r="I337" s="392"/>
      <c r="J337" s="392"/>
      <c r="K337" s="392"/>
      <c r="L337" s="25" t="s">
        <v>114</v>
      </c>
      <c r="M337" s="114"/>
      <c r="N337" s="25" t="s">
        <v>112</v>
      </c>
      <c r="O337" s="114"/>
      <c r="P337" s="25" t="s">
        <v>111</v>
      </c>
      <c r="Q337" s="114"/>
      <c r="R337" s="25" t="s">
        <v>110</v>
      </c>
      <c r="S337" s="114"/>
      <c r="T337" s="25" t="s">
        <v>109</v>
      </c>
      <c r="U337" s="114"/>
      <c r="V337" s="25" t="s">
        <v>108</v>
      </c>
      <c r="W337" s="114"/>
      <c r="X337" s="25" t="s">
        <v>107</v>
      </c>
      <c r="Y337" s="114"/>
      <c r="Z337" s="25" t="s">
        <v>106</v>
      </c>
      <c r="AA337" s="114"/>
      <c r="AB337" s="114"/>
      <c r="AC337" s="114"/>
      <c r="AD337" s="190"/>
      <c r="AE337" s="114"/>
      <c r="AF337" s="190"/>
      <c r="AG337" s="22"/>
      <c r="AH337" s="422"/>
      <c r="AI337" s="422"/>
      <c r="AJ337" s="21"/>
      <c r="AK337" s="9"/>
      <c r="AL337" s="350"/>
      <c r="AM337" s="353"/>
      <c r="AN337" s="336"/>
      <c r="AO337" s="350"/>
      <c r="AP337" s="353"/>
      <c r="AQ337" s="336"/>
      <c r="AR337" s="350"/>
      <c r="AS337" s="353"/>
      <c r="AT337" s="336"/>
      <c r="AU337" s="350"/>
      <c r="AV337" s="353"/>
      <c r="AW337" s="336"/>
      <c r="AX337" s="350"/>
      <c r="AY337" s="363"/>
      <c r="AZ337" s="336"/>
      <c r="BA337" s="417"/>
      <c r="BB337" s="411"/>
      <c r="BC337" s="411"/>
      <c r="BD337" s="414"/>
    </row>
    <row r="338" spans="2:64" ht="28.15" customHeight="1" thickBot="1" x14ac:dyDescent="0.25">
      <c r="B338" s="20"/>
      <c r="C338" s="341"/>
      <c r="D338" s="215"/>
      <c r="E338" s="189"/>
      <c r="F338" s="189"/>
      <c r="G338" s="188"/>
      <c r="H338" s="361"/>
      <c r="I338" s="394"/>
      <c r="J338" s="394"/>
      <c r="K338" s="394"/>
      <c r="L338" s="15" t="s">
        <v>105</v>
      </c>
      <c r="M338" s="16"/>
      <c r="N338" s="15" t="s">
        <v>104</v>
      </c>
      <c r="O338" s="16"/>
      <c r="P338" s="15" t="s">
        <v>103</v>
      </c>
      <c r="Q338" s="16"/>
      <c r="R338" s="15" t="s">
        <v>102</v>
      </c>
      <c r="S338" s="16"/>
      <c r="T338" s="15">
        <v>20</v>
      </c>
      <c r="U338" s="16"/>
      <c r="V338" s="15" t="s">
        <v>101</v>
      </c>
      <c r="W338" s="16"/>
      <c r="X338" s="15" t="s">
        <v>100</v>
      </c>
      <c r="Y338" s="16"/>
      <c r="Z338" s="15" t="s">
        <v>99</v>
      </c>
      <c r="AA338" s="16"/>
      <c r="AB338" s="114"/>
      <c r="AC338" s="114"/>
      <c r="AD338" s="187"/>
      <c r="AE338" s="16"/>
      <c r="AF338" s="186"/>
      <c r="AG338" s="11"/>
      <c r="AH338" s="423"/>
      <c r="AI338" s="423"/>
      <c r="AJ338" s="10"/>
      <c r="AK338" s="9"/>
      <c r="AL338" s="351"/>
      <c r="AM338" s="354"/>
      <c r="AN338" s="337"/>
      <c r="AO338" s="351"/>
      <c r="AP338" s="354"/>
      <c r="AQ338" s="337"/>
      <c r="AR338" s="351"/>
      <c r="AS338" s="354"/>
      <c r="AT338" s="337"/>
      <c r="AU338" s="351"/>
      <c r="AV338" s="354"/>
      <c r="AW338" s="337"/>
      <c r="AX338" s="351"/>
      <c r="AY338" s="364"/>
      <c r="AZ338" s="337"/>
      <c r="BA338" s="418"/>
      <c r="BB338" s="412"/>
      <c r="BC338" s="412"/>
      <c r="BD338" s="415"/>
    </row>
    <row r="339" spans="2:64" ht="85.9" customHeight="1" thickTop="1" thickBot="1" x14ac:dyDescent="0.35">
      <c r="B339" s="113" t="s">
        <v>173</v>
      </c>
      <c r="C339" s="103" t="s">
        <v>172</v>
      </c>
      <c r="D339" s="108" t="s">
        <v>171</v>
      </c>
      <c r="E339" s="211" t="s">
        <v>170</v>
      </c>
      <c r="F339" s="210"/>
      <c r="G339" s="209"/>
      <c r="H339" s="109" t="s">
        <v>169</v>
      </c>
      <c r="I339" s="108" t="s">
        <v>96</v>
      </c>
      <c r="J339" s="108" t="s">
        <v>168</v>
      </c>
      <c r="K339" s="108" t="s">
        <v>97</v>
      </c>
      <c r="L339" s="365" t="s">
        <v>167</v>
      </c>
      <c r="M339" s="366"/>
      <c r="N339" s="365" t="s">
        <v>166</v>
      </c>
      <c r="O339" s="366"/>
      <c r="P339" s="365" t="s">
        <v>166</v>
      </c>
      <c r="Q339" s="367"/>
      <c r="R339" s="365" t="s">
        <v>166</v>
      </c>
      <c r="S339" s="367"/>
      <c r="T339" s="365" t="s">
        <v>166</v>
      </c>
      <c r="U339" s="367"/>
      <c r="V339" s="365" t="s">
        <v>166</v>
      </c>
      <c r="W339" s="367"/>
      <c r="X339" s="365" t="s">
        <v>166</v>
      </c>
      <c r="Y339" s="367"/>
      <c r="Z339" s="365" t="s">
        <v>166</v>
      </c>
      <c r="AA339" s="367"/>
      <c r="AB339" s="311"/>
      <c r="AC339" s="311"/>
      <c r="AD339" s="368" t="s">
        <v>165</v>
      </c>
      <c r="AE339" s="367"/>
      <c r="AF339" s="109" t="s">
        <v>164</v>
      </c>
      <c r="AG339" s="109" t="s">
        <v>163</v>
      </c>
      <c r="AH339" s="108" t="s">
        <v>162</v>
      </c>
      <c r="AI339" s="108" t="s">
        <v>161</v>
      </c>
      <c r="AJ339" s="107" t="s">
        <v>160</v>
      </c>
      <c r="AK339" s="106"/>
      <c r="AL339" s="104" t="s">
        <v>159</v>
      </c>
      <c r="AM339" s="103" t="s">
        <v>158</v>
      </c>
      <c r="AN339" s="102" t="s">
        <v>157</v>
      </c>
      <c r="AO339" s="104" t="s">
        <v>156</v>
      </c>
      <c r="AP339" s="103" t="s">
        <v>155</v>
      </c>
      <c r="AQ339" s="102" t="s">
        <v>154</v>
      </c>
      <c r="AR339" s="104" t="s">
        <v>153</v>
      </c>
      <c r="AS339" s="103" t="s">
        <v>152</v>
      </c>
      <c r="AT339" s="105" t="s">
        <v>151</v>
      </c>
      <c r="AU339" s="104" t="s">
        <v>150</v>
      </c>
      <c r="AV339" s="103" t="s">
        <v>149</v>
      </c>
      <c r="AW339" s="102" t="s">
        <v>148</v>
      </c>
      <c r="AX339" s="104" t="s">
        <v>147</v>
      </c>
      <c r="AY339" s="103" t="s">
        <v>146</v>
      </c>
      <c r="AZ339" s="102" t="s">
        <v>145</v>
      </c>
      <c r="BA339" s="101" t="s">
        <v>144</v>
      </c>
      <c r="BB339" s="100" t="s">
        <v>143</v>
      </c>
      <c r="BC339" s="100" t="s">
        <v>142</v>
      </c>
      <c r="BD339" s="99" t="s">
        <v>141</v>
      </c>
    </row>
    <row r="340" spans="2:64" ht="48" thickBot="1" x14ac:dyDescent="0.3">
      <c r="B340" s="98" t="s">
        <v>222</v>
      </c>
      <c r="C340" s="97"/>
      <c r="D340" s="208">
        <v>258</v>
      </c>
      <c r="E340" s="425">
        <v>6113.79</v>
      </c>
      <c r="F340" s="426"/>
      <c r="G340" s="427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207"/>
      <c r="AB340" s="310"/>
      <c r="AC340" s="310"/>
      <c r="AD340" s="90" t="s">
        <v>138</v>
      </c>
      <c r="AE340" s="88"/>
      <c r="AF340" s="88"/>
      <c r="AG340" s="88"/>
      <c r="AH340" s="87"/>
      <c r="AI340" s="87"/>
      <c r="AJ340" s="203"/>
      <c r="AK340" s="86" t="s">
        <v>137</v>
      </c>
      <c r="AL340" s="85">
        <f t="shared" ref="AL340:BD340" si="44">SUM(AL342:AL353)</f>
        <v>55</v>
      </c>
      <c r="AM340" s="84">
        <f t="shared" si="44"/>
        <v>2</v>
      </c>
      <c r="AN340" s="83">
        <f t="shared" si="44"/>
        <v>0</v>
      </c>
      <c r="AO340" s="85">
        <f t="shared" si="44"/>
        <v>0</v>
      </c>
      <c r="AP340" s="84">
        <f t="shared" si="44"/>
        <v>0</v>
      </c>
      <c r="AQ340" s="83">
        <f t="shared" si="44"/>
        <v>0</v>
      </c>
      <c r="AR340" s="85">
        <f t="shared" si="44"/>
        <v>0</v>
      </c>
      <c r="AS340" s="84">
        <f t="shared" si="44"/>
        <v>0</v>
      </c>
      <c r="AT340" s="83">
        <f t="shared" si="44"/>
        <v>0</v>
      </c>
      <c r="AU340" s="85">
        <f t="shared" si="44"/>
        <v>15</v>
      </c>
      <c r="AV340" s="84">
        <f t="shared" si="44"/>
        <v>0</v>
      </c>
      <c r="AW340" s="83">
        <f t="shared" si="44"/>
        <v>0</v>
      </c>
      <c r="AX340" s="85">
        <f t="shared" si="44"/>
        <v>2</v>
      </c>
      <c r="AY340" s="84">
        <f t="shared" si="44"/>
        <v>0</v>
      </c>
      <c r="AZ340" s="83">
        <f t="shared" si="44"/>
        <v>0</v>
      </c>
      <c r="BA340" s="82">
        <f t="shared" si="44"/>
        <v>0</v>
      </c>
      <c r="BB340" s="81">
        <f t="shared" si="44"/>
        <v>0</v>
      </c>
      <c r="BC340" s="81">
        <f t="shared" si="44"/>
        <v>0</v>
      </c>
      <c r="BD340" s="80">
        <f t="shared" si="44"/>
        <v>0</v>
      </c>
      <c r="BE340" s="79" t="s">
        <v>136</v>
      </c>
      <c r="BH340" s="5">
        <f>SUM(AL340:AN340)/$BG$5</f>
        <v>57</v>
      </c>
      <c r="BI340" s="5">
        <f>SUM(AO340:AQ340,BA340)/$BG$5</f>
        <v>0</v>
      </c>
      <c r="BJ340" s="5">
        <f>SUM(AR340:AT340,BB340)/$BG$5</f>
        <v>0</v>
      </c>
      <c r="BK340" s="5">
        <f>SUM(AU340:AW340,BC340)/$BG$5</f>
        <v>15</v>
      </c>
      <c r="BL340" s="5">
        <f>SUM(AX340:AZ340,BD340)/$BG$5</f>
        <v>2</v>
      </c>
    </row>
    <row r="341" spans="2:64" ht="37.5" thickBot="1" x14ac:dyDescent="0.3">
      <c r="B341" s="78"/>
      <c r="C341" s="77"/>
      <c r="D341" s="206"/>
      <c r="E341" s="205"/>
      <c r="F341" s="205"/>
      <c r="G341" s="204"/>
      <c r="H341" s="73"/>
      <c r="I341" s="70"/>
      <c r="J341" s="70"/>
      <c r="K341" s="72"/>
      <c r="L341" s="70"/>
      <c r="M341" s="69"/>
      <c r="N341" s="70"/>
      <c r="O341" s="69"/>
      <c r="P341" s="70"/>
      <c r="Q341" s="69"/>
      <c r="R341" s="70"/>
      <c r="S341" s="69"/>
      <c r="T341" s="70"/>
      <c r="U341" s="69"/>
      <c r="V341" s="70"/>
      <c r="W341" s="69"/>
      <c r="X341" s="70"/>
      <c r="Y341" s="69"/>
      <c r="Z341" s="70"/>
      <c r="AA341" s="69"/>
      <c r="AB341" s="69"/>
      <c r="AC341" s="69"/>
      <c r="AD341" s="71"/>
      <c r="AE341" s="69"/>
      <c r="AF341" s="69"/>
      <c r="AG341" s="69"/>
      <c r="AH341" s="68"/>
      <c r="AI341" s="68"/>
      <c r="AJ341" s="203"/>
      <c r="AK341" s="66" t="s">
        <v>135</v>
      </c>
      <c r="AL341" s="65">
        <f t="shared" ref="AL341:BD341" si="45">AL340/3</f>
        <v>18.333333333333332</v>
      </c>
      <c r="AM341" s="64">
        <f t="shared" si="45"/>
        <v>0.66666666666666663</v>
      </c>
      <c r="AN341" s="63">
        <f t="shared" si="45"/>
        <v>0</v>
      </c>
      <c r="AO341" s="65">
        <f t="shared" si="45"/>
        <v>0</v>
      </c>
      <c r="AP341" s="64">
        <f t="shared" si="45"/>
        <v>0</v>
      </c>
      <c r="AQ341" s="63">
        <f t="shared" si="45"/>
        <v>0</v>
      </c>
      <c r="AR341" s="65">
        <f t="shared" si="45"/>
        <v>0</v>
      </c>
      <c r="AS341" s="64">
        <f t="shared" si="45"/>
        <v>0</v>
      </c>
      <c r="AT341" s="63">
        <f t="shared" si="45"/>
        <v>0</v>
      </c>
      <c r="AU341" s="65">
        <f t="shared" si="45"/>
        <v>5</v>
      </c>
      <c r="AV341" s="64">
        <f t="shared" si="45"/>
        <v>0</v>
      </c>
      <c r="AW341" s="63">
        <f t="shared" si="45"/>
        <v>0</v>
      </c>
      <c r="AX341" s="65">
        <f t="shared" si="45"/>
        <v>0.66666666666666663</v>
      </c>
      <c r="AY341" s="64">
        <f t="shared" si="45"/>
        <v>0</v>
      </c>
      <c r="AZ341" s="63">
        <f t="shared" si="45"/>
        <v>0</v>
      </c>
      <c r="BA341" s="62">
        <f t="shared" si="45"/>
        <v>0</v>
      </c>
      <c r="BB341" s="61">
        <f t="shared" si="45"/>
        <v>0</v>
      </c>
      <c r="BC341" s="61">
        <f t="shared" si="45"/>
        <v>0</v>
      </c>
      <c r="BD341" s="60">
        <f t="shared" si="45"/>
        <v>0</v>
      </c>
      <c r="BE341" s="59" t="s">
        <v>134</v>
      </c>
    </row>
    <row r="342" spans="2:64" ht="28.15" customHeight="1" x14ac:dyDescent="0.2">
      <c r="B342" s="30"/>
      <c r="C342" s="338">
        <v>1</v>
      </c>
      <c r="D342" s="212"/>
      <c r="E342" s="198"/>
      <c r="F342" s="198"/>
      <c r="G342" s="197"/>
      <c r="H342" s="358" t="s">
        <v>133</v>
      </c>
      <c r="I342" s="390">
        <v>163</v>
      </c>
      <c r="J342" s="390">
        <v>35</v>
      </c>
      <c r="K342" s="390">
        <v>7</v>
      </c>
      <c r="L342" s="42" t="s">
        <v>131</v>
      </c>
      <c r="M342" s="43" t="s">
        <v>1268</v>
      </c>
      <c r="N342" s="42" t="s">
        <v>129</v>
      </c>
      <c r="O342" s="43" t="s">
        <v>132</v>
      </c>
      <c r="P342" s="42" t="s">
        <v>128</v>
      </c>
      <c r="Q342" s="43" t="s">
        <v>1414</v>
      </c>
      <c r="R342" s="42" t="s">
        <v>127</v>
      </c>
      <c r="S342" s="43" t="s">
        <v>469</v>
      </c>
      <c r="T342" s="42" t="s">
        <v>126</v>
      </c>
      <c r="U342" s="43" t="s">
        <v>357</v>
      </c>
      <c r="V342" s="42" t="s">
        <v>125</v>
      </c>
      <c r="W342" s="43" t="s">
        <v>494</v>
      </c>
      <c r="X342" s="42" t="s">
        <v>124</v>
      </c>
      <c r="Y342" s="43" t="s">
        <v>132</v>
      </c>
      <c r="Z342" s="42" t="s">
        <v>123</v>
      </c>
      <c r="AA342" s="43"/>
      <c r="AB342" s="43"/>
      <c r="AC342" s="43"/>
      <c r="AD342" s="196"/>
      <c r="AE342" s="43"/>
      <c r="AF342" s="196" t="s">
        <v>179</v>
      </c>
      <c r="AG342" s="58"/>
      <c r="AH342" s="421"/>
      <c r="AI342" s="421"/>
      <c r="AJ342" s="38"/>
      <c r="AK342" s="9"/>
      <c r="AL342" s="349">
        <f>SUMPRODUCT(LEN($M342:$AA345)-LEN(SUBSTITUTE($M342:$AA345,"A", "")))</f>
        <v>55</v>
      </c>
      <c r="AM342" s="352">
        <f>SUMPRODUCT(LEN($AF342:$AF345)-LEN(SUBSTITUTE($AF342:$AF345,"A", "")))</f>
        <v>2</v>
      </c>
      <c r="AN342" s="335">
        <f>SUMPRODUCT(LEN($AE342:$AE345)-LEN(SUBSTITUTE($AE342:$AE345,"A", "")))</f>
        <v>0</v>
      </c>
      <c r="AO342" s="349">
        <f>SUMPRODUCT(LEN($M342:$AA345)-LEN(SUBSTITUTE($M342:$AA345,"S", "")))</f>
        <v>0</v>
      </c>
      <c r="AP342" s="352">
        <f>SUMPRODUCT(LEN($AF342:$AF345)-LEN(SUBSTITUTE($AF342:$AF345,"S", "")))</f>
        <v>0</v>
      </c>
      <c r="AQ342" s="335">
        <f>SUMPRODUCT(LEN($AE342:$AE345)-LEN(SUBSTITUTE($AE342:$AE345,"S", "")))</f>
        <v>0</v>
      </c>
      <c r="AR342" s="349">
        <f>SUMPRODUCT(LEN($M342:$AA345)-LEN(SUBSTITUTE($M342:$AA345,"F", "")))</f>
        <v>0</v>
      </c>
      <c r="AS342" s="352">
        <f>SUMPRODUCT(LEN($AF342:$AF345)-LEN(SUBSTITUTE($AF342:$AF345,"F", "")))</f>
        <v>0</v>
      </c>
      <c r="AT342" s="335">
        <f>SUMPRODUCT(LEN($AE342:$AE345)-LEN(SUBSTITUTE($AE342:$AE345,"F", "")))</f>
        <v>0</v>
      </c>
      <c r="AU342" s="349">
        <f>SUMPRODUCT(LEN($M342:$AA345)-LEN(SUBSTITUTE($M342:$AA345,"G", "")))</f>
        <v>15</v>
      </c>
      <c r="AV342" s="352">
        <f>SUMPRODUCT(LEN($AF342:$AF345)-LEN(SUBSTITUTE($AF342:$AF345,"G", "")))</f>
        <v>0</v>
      </c>
      <c r="AW342" s="335">
        <f>SUMPRODUCT(LEN($AE342:$AE345)-LEN(SUBSTITUTE($AE342:$AE345,"G", "")))</f>
        <v>0</v>
      </c>
      <c r="AX342" s="349">
        <f>SUMPRODUCT(LEN($L342:$AA345)-LEN(SUBSTITUTE($L342:$AA345,"M", "")))</f>
        <v>2</v>
      </c>
      <c r="AY342" s="362">
        <f>SUMPRODUCT(LEN($AF342:$AF345)-LEN(SUBSTITUTE($AF342:$AF345,"M", "")))</f>
        <v>0</v>
      </c>
      <c r="AZ342" s="335">
        <f>SUMPRODUCT(LEN($AE342:$AE345)-LEN(SUBSTITUTE($AE342:$AE345,"M", "")))</f>
        <v>0</v>
      </c>
      <c r="BA342" s="416">
        <f>SUMPRODUCT(LEN($AG342:$AG345)-LEN(SUBSTITUTE($AG342:$AG345,"S", "")))</f>
        <v>0</v>
      </c>
      <c r="BB342" s="410">
        <f>SUMPRODUCT(LEN($AG342:$AG345)-LEN(SUBSTITUTE($AG342:$AG345,"F", "")))</f>
        <v>0</v>
      </c>
      <c r="BC342" s="410">
        <f>SUMPRODUCT(LEN($AG342:$AG345)-LEN(SUBSTITUTE($AG342:$AG345,"G", "")))</f>
        <v>0</v>
      </c>
      <c r="BD342" s="413">
        <f>SUMPRODUCT(LEN($AG342:$AG345)-LEN(SUBSTITUTE($AG342:$AG345,"M", "")))</f>
        <v>0</v>
      </c>
    </row>
    <row r="343" spans="2:64" ht="28.15" customHeight="1" thickBot="1" x14ac:dyDescent="0.25">
      <c r="B343" s="30"/>
      <c r="C343" s="339"/>
      <c r="D343" s="221"/>
      <c r="E343" s="195"/>
      <c r="F343" s="195"/>
      <c r="G343" s="194"/>
      <c r="H343" s="359"/>
      <c r="I343" s="391"/>
      <c r="J343" s="391"/>
      <c r="K343" s="391"/>
      <c r="L343" s="33" t="s">
        <v>122</v>
      </c>
      <c r="M343" s="55" t="s">
        <v>179</v>
      </c>
      <c r="N343" s="33" t="s">
        <v>121</v>
      </c>
      <c r="O343" s="55" t="s">
        <v>357</v>
      </c>
      <c r="P343" s="33" t="s">
        <v>120</v>
      </c>
      <c r="Q343" s="55" t="s">
        <v>357</v>
      </c>
      <c r="R343" s="33" t="s">
        <v>119</v>
      </c>
      <c r="S343" s="55" t="s">
        <v>458</v>
      </c>
      <c r="T343" s="33" t="s">
        <v>118</v>
      </c>
      <c r="U343" s="55" t="s">
        <v>357</v>
      </c>
      <c r="V343" s="33" t="s">
        <v>117</v>
      </c>
      <c r="W343" s="55" t="s">
        <v>467</v>
      </c>
      <c r="X343" s="33" t="s">
        <v>116</v>
      </c>
      <c r="Y343" s="55" t="s">
        <v>496</v>
      </c>
      <c r="Z343" s="33" t="s">
        <v>115</v>
      </c>
      <c r="AA343" s="55"/>
      <c r="AB343" s="55"/>
      <c r="AC343" s="55"/>
      <c r="AD343" s="193"/>
      <c r="AE343" s="55"/>
      <c r="AF343" s="193"/>
      <c r="AG343" s="57"/>
      <c r="AH343" s="422"/>
      <c r="AI343" s="422"/>
      <c r="AJ343" s="21"/>
      <c r="AK343" s="9"/>
      <c r="AL343" s="350"/>
      <c r="AM343" s="353"/>
      <c r="AN343" s="336"/>
      <c r="AO343" s="350"/>
      <c r="AP343" s="353"/>
      <c r="AQ343" s="336"/>
      <c r="AR343" s="350"/>
      <c r="AS343" s="353"/>
      <c r="AT343" s="336"/>
      <c r="AU343" s="350"/>
      <c r="AV343" s="353"/>
      <c r="AW343" s="336"/>
      <c r="AX343" s="350"/>
      <c r="AY343" s="363"/>
      <c r="AZ343" s="336"/>
      <c r="BA343" s="417"/>
      <c r="BB343" s="411"/>
      <c r="BC343" s="411"/>
      <c r="BD343" s="414"/>
    </row>
    <row r="344" spans="2:64" ht="28.15" customHeight="1" x14ac:dyDescent="0.2">
      <c r="B344" s="30"/>
      <c r="C344" s="340"/>
      <c r="D344" s="218"/>
      <c r="E344" s="192"/>
      <c r="F344" s="192"/>
      <c r="G344" s="191"/>
      <c r="H344" s="360">
        <v>259</v>
      </c>
      <c r="I344" s="392"/>
      <c r="J344" s="392"/>
      <c r="K344" s="392"/>
      <c r="L344" s="25" t="s">
        <v>114</v>
      </c>
      <c r="M344" s="114" t="s">
        <v>179</v>
      </c>
      <c r="N344" s="25" t="s">
        <v>112</v>
      </c>
      <c r="O344" s="114" t="s">
        <v>357</v>
      </c>
      <c r="P344" s="25" t="s">
        <v>111</v>
      </c>
      <c r="Q344" s="114" t="s">
        <v>357</v>
      </c>
      <c r="R344" s="25" t="s">
        <v>110</v>
      </c>
      <c r="S344" s="114" t="s">
        <v>493</v>
      </c>
      <c r="T344" s="25" t="s">
        <v>109</v>
      </c>
      <c r="U344" s="114" t="s">
        <v>684</v>
      </c>
      <c r="V344" s="25" t="s">
        <v>108</v>
      </c>
      <c r="W344" s="114" t="s">
        <v>509</v>
      </c>
      <c r="X344" s="25" t="s">
        <v>107</v>
      </c>
      <c r="Y344" s="114" t="s">
        <v>132</v>
      </c>
      <c r="Z344" s="25" t="s">
        <v>106</v>
      </c>
      <c r="AA344" s="114"/>
      <c r="AB344" s="114"/>
      <c r="AC344" s="114"/>
      <c r="AD344" s="190"/>
      <c r="AE344" s="114"/>
      <c r="AF344" s="190"/>
      <c r="AG344" s="57"/>
      <c r="AH344" s="422"/>
      <c r="AI344" s="422"/>
      <c r="AJ344" s="21"/>
      <c r="AK344" s="9"/>
      <c r="AL344" s="350"/>
      <c r="AM344" s="353"/>
      <c r="AN344" s="336"/>
      <c r="AO344" s="350"/>
      <c r="AP344" s="353"/>
      <c r="AQ344" s="336"/>
      <c r="AR344" s="350"/>
      <c r="AS344" s="353"/>
      <c r="AT344" s="336"/>
      <c r="AU344" s="350"/>
      <c r="AV344" s="353"/>
      <c r="AW344" s="336"/>
      <c r="AX344" s="350"/>
      <c r="AY344" s="363"/>
      <c r="AZ344" s="336"/>
      <c r="BA344" s="417"/>
      <c r="BB344" s="411"/>
      <c r="BC344" s="411"/>
      <c r="BD344" s="414"/>
    </row>
    <row r="345" spans="2:64" ht="28.15" customHeight="1" thickBot="1" x14ac:dyDescent="0.25">
      <c r="B345" s="30"/>
      <c r="C345" s="355"/>
      <c r="D345" s="246"/>
      <c r="E345" s="200"/>
      <c r="F345" s="200"/>
      <c r="G345" s="199"/>
      <c r="H345" s="361"/>
      <c r="I345" s="393"/>
      <c r="J345" s="393"/>
      <c r="K345" s="393"/>
      <c r="L345" s="50" t="s">
        <v>105</v>
      </c>
      <c r="M345" s="51" t="s">
        <v>179</v>
      </c>
      <c r="N345" s="50" t="s">
        <v>104</v>
      </c>
      <c r="O345" s="51" t="s">
        <v>179</v>
      </c>
      <c r="P345" s="50" t="s">
        <v>103</v>
      </c>
      <c r="Q345" s="51" t="s">
        <v>697</v>
      </c>
      <c r="R345" s="50" t="s">
        <v>102</v>
      </c>
      <c r="S345" s="51" t="s">
        <v>1052</v>
      </c>
      <c r="T345" s="50">
        <v>20</v>
      </c>
      <c r="U345" s="51" t="s">
        <v>509</v>
      </c>
      <c r="V345" s="50" t="s">
        <v>101</v>
      </c>
      <c r="W345" s="51" t="s">
        <v>494</v>
      </c>
      <c r="X345" s="50" t="s">
        <v>100</v>
      </c>
      <c r="Y345" s="51" t="s">
        <v>132</v>
      </c>
      <c r="Z345" s="50" t="s">
        <v>99</v>
      </c>
      <c r="AA345" s="51"/>
      <c r="AB345" s="51"/>
      <c r="AC345" s="51"/>
      <c r="AD345" s="187"/>
      <c r="AE345" s="51"/>
      <c r="AF345" s="187"/>
      <c r="AG345" s="56"/>
      <c r="AH345" s="424"/>
      <c r="AI345" s="424"/>
      <c r="AJ345" s="47"/>
      <c r="AK345" s="9"/>
      <c r="AL345" s="351"/>
      <c r="AM345" s="354"/>
      <c r="AN345" s="337"/>
      <c r="AO345" s="351"/>
      <c r="AP345" s="354"/>
      <c r="AQ345" s="337"/>
      <c r="AR345" s="351"/>
      <c r="AS345" s="354"/>
      <c r="AT345" s="337"/>
      <c r="AU345" s="351"/>
      <c r="AV345" s="354"/>
      <c r="AW345" s="337"/>
      <c r="AX345" s="351"/>
      <c r="AY345" s="364"/>
      <c r="AZ345" s="337"/>
      <c r="BA345" s="418"/>
      <c r="BB345" s="412"/>
      <c r="BC345" s="412"/>
      <c r="BD345" s="415"/>
    </row>
    <row r="346" spans="2:64" ht="28.15" customHeight="1" x14ac:dyDescent="0.2">
      <c r="B346" s="30"/>
      <c r="C346" s="338">
        <v>2</v>
      </c>
      <c r="D346" s="212"/>
      <c r="E346" s="198"/>
      <c r="F346" s="198"/>
      <c r="G346" s="197"/>
      <c r="H346" s="358"/>
      <c r="I346" s="390"/>
      <c r="J346" s="390"/>
      <c r="K346" s="390"/>
      <c r="L346" s="42" t="s">
        <v>131</v>
      </c>
      <c r="M346" s="43"/>
      <c r="N346" s="42" t="s">
        <v>129</v>
      </c>
      <c r="O346" s="43"/>
      <c r="P346" s="42" t="s">
        <v>128</v>
      </c>
      <c r="Q346" s="43"/>
      <c r="R346" s="42" t="s">
        <v>127</v>
      </c>
      <c r="S346" s="43"/>
      <c r="T346" s="42" t="s">
        <v>126</v>
      </c>
      <c r="U346" s="43"/>
      <c r="V346" s="42" t="s">
        <v>125</v>
      </c>
      <c r="W346" s="43"/>
      <c r="X346" s="42" t="s">
        <v>124</v>
      </c>
      <c r="Y346" s="43"/>
      <c r="Z346" s="42" t="s">
        <v>123</v>
      </c>
      <c r="AA346" s="43"/>
      <c r="AB346" s="43"/>
      <c r="AC346" s="43"/>
      <c r="AD346" s="196"/>
      <c r="AE346" s="43"/>
      <c r="AF346" s="196"/>
      <c r="AG346" s="39"/>
      <c r="AH346" s="421"/>
      <c r="AI346" s="421"/>
      <c r="AJ346" s="38"/>
      <c r="AK346" s="9"/>
      <c r="AL346" s="349">
        <f>SUMPRODUCT(LEN($M346:$AA349)-LEN(SUBSTITUTE($M346:$AA349,"A", "")))</f>
        <v>0</v>
      </c>
      <c r="AM346" s="352">
        <f>SUMPRODUCT(LEN($AF346:$AF349)-LEN(SUBSTITUTE($AF346:$AF349,"A", "")))</f>
        <v>0</v>
      </c>
      <c r="AN346" s="335">
        <f>SUMPRODUCT(LEN($AE346:$AE349)-LEN(SUBSTITUTE($AE346:$AE349,"A", "")))</f>
        <v>0</v>
      </c>
      <c r="AO346" s="349">
        <f>SUMPRODUCT(LEN($M346:$AA349)-LEN(SUBSTITUTE($M346:$AA349,"S", "")))</f>
        <v>0</v>
      </c>
      <c r="AP346" s="352">
        <f>SUMPRODUCT(LEN($AF346:$AF349)-LEN(SUBSTITUTE($AF346:$AF349,"S", "")))</f>
        <v>0</v>
      </c>
      <c r="AQ346" s="335">
        <f>SUMPRODUCT(LEN($AE346:$AE349)-LEN(SUBSTITUTE($AE346:$AE349,"S", "")))</f>
        <v>0</v>
      </c>
      <c r="AR346" s="349">
        <f>SUMPRODUCT(LEN($M346:$AA349)-LEN(SUBSTITUTE($M346:$AA349,"F", "")))</f>
        <v>0</v>
      </c>
      <c r="AS346" s="352">
        <f>SUMPRODUCT(LEN($AF346:$AF349)-LEN(SUBSTITUTE($AF346:$AF349,"F", "")))</f>
        <v>0</v>
      </c>
      <c r="AT346" s="335">
        <f>SUMPRODUCT(LEN($AE346:$AE349)-LEN(SUBSTITUTE($AE346:$AE349,"F", "")))</f>
        <v>0</v>
      </c>
      <c r="AU346" s="349">
        <f>SUMPRODUCT(LEN($M346:$AA349)-LEN(SUBSTITUTE($M346:$AA349,"G", "")))</f>
        <v>0</v>
      </c>
      <c r="AV346" s="352">
        <f>SUMPRODUCT(LEN($AF346:$AF349)-LEN(SUBSTITUTE($AF346:$AF349,"G", "")))</f>
        <v>0</v>
      </c>
      <c r="AW346" s="335">
        <f>SUMPRODUCT(LEN($AE346:$AE349)-LEN(SUBSTITUTE($AE346:$AE349,"G", "")))</f>
        <v>0</v>
      </c>
      <c r="AX346" s="349">
        <f>SUMPRODUCT(LEN($L346:$AA349)-LEN(SUBSTITUTE($L346:$AA349,"M", "")))</f>
        <v>0</v>
      </c>
      <c r="AY346" s="362">
        <f>SUMPRODUCT(LEN($AF346:$AF349)-LEN(SUBSTITUTE($AF346:$AF349,"M", "")))</f>
        <v>0</v>
      </c>
      <c r="AZ346" s="335">
        <f>SUMPRODUCT(LEN($AE346:$AE349)-LEN(SUBSTITUTE($AE346:$AE349,"M", "")))</f>
        <v>0</v>
      </c>
      <c r="BA346" s="416">
        <f>SUMPRODUCT(LEN($AG346:$AG349)-LEN(SUBSTITUTE($AG346:$AG349,"S", "")))</f>
        <v>0</v>
      </c>
      <c r="BB346" s="410">
        <f>SUMPRODUCT(LEN($AG346:$AG349)-LEN(SUBSTITUTE($AG346:$AG349,"F", "")))</f>
        <v>0</v>
      </c>
      <c r="BC346" s="410">
        <f>SUMPRODUCT(LEN($AG346:$AG349)-LEN(SUBSTITUTE($AG346:$AG349,"G", "")))</f>
        <v>0</v>
      </c>
      <c r="BD346" s="413">
        <f>SUMPRODUCT(LEN($AG346:$AG349)-LEN(SUBSTITUTE($AG346:$AG349,"M", "")))</f>
        <v>0</v>
      </c>
    </row>
    <row r="347" spans="2:64" ht="28.15" customHeight="1" thickBot="1" x14ac:dyDescent="0.25">
      <c r="B347" s="30"/>
      <c r="C347" s="339"/>
      <c r="D347" s="221"/>
      <c r="E347" s="195"/>
      <c r="F347" s="195"/>
      <c r="G347" s="194"/>
      <c r="H347" s="359"/>
      <c r="I347" s="391"/>
      <c r="J347" s="391"/>
      <c r="K347" s="391"/>
      <c r="L347" s="33" t="s">
        <v>122</v>
      </c>
      <c r="M347" s="55"/>
      <c r="N347" s="33" t="s">
        <v>121</v>
      </c>
      <c r="O347" s="55"/>
      <c r="P347" s="33" t="s">
        <v>120</v>
      </c>
      <c r="Q347" s="55"/>
      <c r="R347" s="33" t="s">
        <v>119</v>
      </c>
      <c r="S347" s="55"/>
      <c r="T347" s="33" t="s">
        <v>118</v>
      </c>
      <c r="U347" s="55"/>
      <c r="V347" s="33" t="s">
        <v>117</v>
      </c>
      <c r="W347" s="55"/>
      <c r="X347" s="33" t="s">
        <v>116</v>
      </c>
      <c r="Y347" s="55"/>
      <c r="Z347" s="33" t="s">
        <v>115</v>
      </c>
      <c r="AA347" s="55"/>
      <c r="AB347" s="55"/>
      <c r="AC347" s="55"/>
      <c r="AD347" s="193"/>
      <c r="AE347" s="55"/>
      <c r="AF347" s="193"/>
      <c r="AG347" s="22"/>
      <c r="AH347" s="422"/>
      <c r="AI347" s="422"/>
      <c r="AJ347" s="21"/>
      <c r="AK347" s="9"/>
      <c r="AL347" s="350"/>
      <c r="AM347" s="353"/>
      <c r="AN347" s="336"/>
      <c r="AO347" s="350"/>
      <c r="AP347" s="353"/>
      <c r="AQ347" s="336"/>
      <c r="AR347" s="350"/>
      <c r="AS347" s="353"/>
      <c r="AT347" s="336"/>
      <c r="AU347" s="350"/>
      <c r="AV347" s="353"/>
      <c r="AW347" s="336"/>
      <c r="AX347" s="350"/>
      <c r="AY347" s="363"/>
      <c r="AZ347" s="336"/>
      <c r="BA347" s="417"/>
      <c r="BB347" s="411"/>
      <c r="BC347" s="411"/>
      <c r="BD347" s="414"/>
    </row>
    <row r="348" spans="2:64" ht="28.15" customHeight="1" x14ac:dyDescent="0.2">
      <c r="B348" s="30"/>
      <c r="C348" s="340"/>
      <c r="D348" s="218"/>
      <c r="E348" s="192"/>
      <c r="F348" s="192"/>
      <c r="G348" s="191"/>
      <c r="H348" s="360"/>
      <c r="I348" s="392"/>
      <c r="J348" s="392"/>
      <c r="K348" s="392"/>
      <c r="L348" s="25" t="s">
        <v>114</v>
      </c>
      <c r="M348" s="114"/>
      <c r="N348" s="25" t="s">
        <v>112</v>
      </c>
      <c r="O348" s="114"/>
      <c r="P348" s="25" t="s">
        <v>111</v>
      </c>
      <c r="Q348" s="114"/>
      <c r="R348" s="25" t="s">
        <v>110</v>
      </c>
      <c r="S348" s="114"/>
      <c r="T348" s="25" t="s">
        <v>109</v>
      </c>
      <c r="U348" s="114"/>
      <c r="V348" s="25" t="s">
        <v>108</v>
      </c>
      <c r="W348" s="114"/>
      <c r="X348" s="25" t="s">
        <v>107</v>
      </c>
      <c r="Y348" s="114"/>
      <c r="Z348" s="25" t="s">
        <v>106</v>
      </c>
      <c r="AA348" s="114"/>
      <c r="AB348" s="114"/>
      <c r="AC348" s="114"/>
      <c r="AD348" s="190"/>
      <c r="AE348" s="114"/>
      <c r="AF348" s="190"/>
      <c r="AG348" s="22"/>
      <c r="AH348" s="422"/>
      <c r="AI348" s="422"/>
      <c r="AJ348" s="21"/>
      <c r="AK348" s="9"/>
      <c r="AL348" s="350"/>
      <c r="AM348" s="353"/>
      <c r="AN348" s="336"/>
      <c r="AO348" s="350"/>
      <c r="AP348" s="353"/>
      <c r="AQ348" s="336"/>
      <c r="AR348" s="350"/>
      <c r="AS348" s="353"/>
      <c r="AT348" s="336"/>
      <c r="AU348" s="350"/>
      <c r="AV348" s="353"/>
      <c r="AW348" s="336"/>
      <c r="AX348" s="350"/>
      <c r="AY348" s="363"/>
      <c r="AZ348" s="336"/>
      <c r="BA348" s="417"/>
      <c r="BB348" s="411"/>
      <c r="BC348" s="411"/>
      <c r="BD348" s="414"/>
    </row>
    <row r="349" spans="2:64" ht="28.15" customHeight="1" thickBot="1" x14ac:dyDescent="0.25">
      <c r="B349" s="30"/>
      <c r="C349" s="355"/>
      <c r="D349" s="246"/>
      <c r="E349" s="200"/>
      <c r="F349" s="200"/>
      <c r="G349" s="199"/>
      <c r="H349" s="361"/>
      <c r="I349" s="393"/>
      <c r="J349" s="393"/>
      <c r="K349" s="393"/>
      <c r="L349" s="50" t="s">
        <v>105</v>
      </c>
      <c r="M349" s="51"/>
      <c r="N349" s="50" t="s">
        <v>104</v>
      </c>
      <c r="O349" s="51"/>
      <c r="P349" s="50" t="s">
        <v>103</v>
      </c>
      <c r="Q349" s="51"/>
      <c r="R349" s="50" t="s">
        <v>102</v>
      </c>
      <c r="S349" s="51"/>
      <c r="T349" s="50">
        <v>20</v>
      </c>
      <c r="U349" s="51"/>
      <c r="V349" s="50" t="s">
        <v>101</v>
      </c>
      <c r="W349" s="51"/>
      <c r="X349" s="50" t="s">
        <v>100</v>
      </c>
      <c r="Y349" s="51"/>
      <c r="Z349" s="50" t="s">
        <v>99</v>
      </c>
      <c r="AA349" s="51"/>
      <c r="AB349" s="51"/>
      <c r="AC349" s="51"/>
      <c r="AD349" s="187"/>
      <c r="AE349" s="51"/>
      <c r="AF349" s="187"/>
      <c r="AG349" s="48"/>
      <c r="AH349" s="424"/>
      <c r="AI349" s="424"/>
      <c r="AJ349" s="47"/>
      <c r="AK349" s="9"/>
      <c r="AL349" s="351"/>
      <c r="AM349" s="354"/>
      <c r="AN349" s="337"/>
      <c r="AO349" s="351"/>
      <c r="AP349" s="354"/>
      <c r="AQ349" s="337"/>
      <c r="AR349" s="351"/>
      <c r="AS349" s="354"/>
      <c r="AT349" s="337"/>
      <c r="AU349" s="351"/>
      <c r="AV349" s="354"/>
      <c r="AW349" s="337"/>
      <c r="AX349" s="351"/>
      <c r="AY349" s="364"/>
      <c r="AZ349" s="337"/>
      <c r="BA349" s="418"/>
      <c r="BB349" s="412"/>
      <c r="BC349" s="412"/>
      <c r="BD349" s="415"/>
    </row>
    <row r="350" spans="2:64" ht="28.15" customHeight="1" x14ac:dyDescent="0.2">
      <c r="B350" s="30"/>
      <c r="C350" s="338">
        <v>3</v>
      </c>
      <c r="D350" s="212"/>
      <c r="E350" s="198"/>
      <c r="F350" s="198"/>
      <c r="G350" s="197"/>
      <c r="H350" s="358"/>
      <c r="I350" s="390"/>
      <c r="J350" s="390"/>
      <c r="K350" s="390"/>
      <c r="L350" s="42" t="s">
        <v>131</v>
      </c>
      <c r="M350" s="43"/>
      <c r="N350" s="42" t="s">
        <v>129</v>
      </c>
      <c r="O350" s="43"/>
      <c r="P350" s="42" t="s">
        <v>128</v>
      </c>
      <c r="Q350" s="43"/>
      <c r="R350" s="42" t="s">
        <v>127</v>
      </c>
      <c r="S350" s="43"/>
      <c r="T350" s="42" t="s">
        <v>126</v>
      </c>
      <c r="U350" s="43"/>
      <c r="V350" s="42" t="s">
        <v>125</v>
      </c>
      <c r="W350" s="43"/>
      <c r="X350" s="42" t="s">
        <v>124</v>
      </c>
      <c r="Y350" s="43"/>
      <c r="Z350" s="42" t="s">
        <v>123</v>
      </c>
      <c r="AA350" s="43"/>
      <c r="AB350" s="43"/>
      <c r="AC350" s="43"/>
      <c r="AD350" s="196"/>
      <c r="AE350" s="43"/>
      <c r="AF350" s="196"/>
      <c r="AG350" s="39"/>
      <c r="AH350" s="421"/>
      <c r="AI350" s="421"/>
      <c r="AJ350" s="38"/>
      <c r="AK350" s="9"/>
      <c r="AL350" s="349">
        <f>SUMPRODUCT(LEN($M350:$AA353)-LEN(SUBSTITUTE($M350:$AA353,"A", "")))</f>
        <v>0</v>
      </c>
      <c r="AM350" s="352">
        <f>SUMPRODUCT(LEN($AF350:$AF353)-LEN(SUBSTITUTE($AF350:$AF353,"A", "")))</f>
        <v>0</v>
      </c>
      <c r="AN350" s="335">
        <f>SUMPRODUCT(LEN($AE350:$AE353)-LEN(SUBSTITUTE($AE350:$AE353,"A", "")))</f>
        <v>0</v>
      </c>
      <c r="AO350" s="349">
        <f>SUMPRODUCT(LEN($M350:$AA353)-LEN(SUBSTITUTE($M350:$AA353,"S", "")))</f>
        <v>0</v>
      </c>
      <c r="AP350" s="352">
        <f>SUMPRODUCT(LEN($AF350:$AF353)-LEN(SUBSTITUTE($AF350:$AF353,"S", "")))</f>
        <v>0</v>
      </c>
      <c r="AQ350" s="335">
        <f>SUMPRODUCT(LEN($AE350:$AE353)-LEN(SUBSTITUTE($AE350:$AE353,"S", "")))</f>
        <v>0</v>
      </c>
      <c r="AR350" s="349">
        <f>SUMPRODUCT(LEN($M350:$AA353)-LEN(SUBSTITUTE($M350:$AA353,"F", "")))</f>
        <v>0</v>
      </c>
      <c r="AS350" s="352">
        <f>SUMPRODUCT(LEN($AF350:$AF353)-LEN(SUBSTITUTE($AF350:$AF353,"F", "")))</f>
        <v>0</v>
      </c>
      <c r="AT350" s="335">
        <f>SUMPRODUCT(LEN($AE350:$AE353)-LEN(SUBSTITUTE($AE350:$AE353,"F", "")))</f>
        <v>0</v>
      </c>
      <c r="AU350" s="349">
        <f>SUMPRODUCT(LEN($M350:$AA353)-LEN(SUBSTITUTE($M350:$AA353,"G", "")))</f>
        <v>0</v>
      </c>
      <c r="AV350" s="352">
        <f>SUMPRODUCT(LEN($AF350:$AF353)-LEN(SUBSTITUTE($AF350:$AF353,"G", "")))</f>
        <v>0</v>
      </c>
      <c r="AW350" s="335">
        <f>SUMPRODUCT(LEN($AE350:$AE353)-LEN(SUBSTITUTE($AE350:$AE353,"G", "")))</f>
        <v>0</v>
      </c>
      <c r="AX350" s="349">
        <f>SUMPRODUCT(LEN($L350:$AA353)-LEN(SUBSTITUTE($L350:$AA353,"M", "")))</f>
        <v>0</v>
      </c>
      <c r="AY350" s="362">
        <f>SUMPRODUCT(LEN($AF350:$AF353)-LEN(SUBSTITUTE($AF350:$AF353,"M", "")))</f>
        <v>0</v>
      </c>
      <c r="AZ350" s="335">
        <f>SUMPRODUCT(LEN($AE350:$AE353)-LEN(SUBSTITUTE($AE350:$AE353,"M", "")))</f>
        <v>0</v>
      </c>
      <c r="BA350" s="416">
        <f>SUMPRODUCT(LEN($AG350:$AG353)-LEN(SUBSTITUTE($AG350:$AG353,"S", "")))</f>
        <v>0</v>
      </c>
      <c r="BB350" s="410">
        <f>SUMPRODUCT(LEN($AG350:$AG353)-LEN(SUBSTITUTE($AG350:$AG353,"F", "")))</f>
        <v>0</v>
      </c>
      <c r="BC350" s="410">
        <f>SUMPRODUCT(LEN($AG350:$AG353)-LEN(SUBSTITUTE($AG350:$AG353,"G", "")))</f>
        <v>0</v>
      </c>
      <c r="BD350" s="413">
        <f>SUMPRODUCT(LEN($AG350:$AG353)-LEN(SUBSTITUTE($AG350:$AG353,"M", "")))</f>
        <v>0</v>
      </c>
    </row>
    <row r="351" spans="2:64" ht="28.15" customHeight="1" thickBot="1" x14ac:dyDescent="0.25">
      <c r="B351" s="30"/>
      <c r="C351" s="339"/>
      <c r="D351" s="221"/>
      <c r="E351" s="195"/>
      <c r="F351" s="195"/>
      <c r="G351" s="194"/>
      <c r="H351" s="359"/>
      <c r="I351" s="391"/>
      <c r="J351" s="391"/>
      <c r="K351" s="391"/>
      <c r="L351" s="33" t="s">
        <v>122</v>
      </c>
      <c r="M351" s="55"/>
      <c r="N351" s="33" t="s">
        <v>121</v>
      </c>
      <c r="O351" s="55"/>
      <c r="P351" s="33" t="s">
        <v>120</v>
      </c>
      <c r="Q351" s="55"/>
      <c r="R351" s="33" t="s">
        <v>119</v>
      </c>
      <c r="S351" s="55"/>
      <c r="T351" s="33" t="s">
        <v>118</v>
      </c>
      <c r="U351" s="55"/>
      <c r="V351" s="33" t="s">
        <v>117</v>
      </c>
      <c r="W351" s="55"/>
      <c r="X351" s="33" t="s">
        <v>116</v>
      </c>
      <c r="Y351" s="55"/>
      <c r="Z351" s="33" t="s">
        <v>115</v>
      </c>
      <c r="AA351" s="55"/>
      <c r="AB351" s="55"/>
      <c r="AC351" s="55"/>
      <c r="AD351" s="193"/>
      <c r="AE351" s="55"/>
      <c r="AF351" s="193"/>
      <c r="AG351" s="22"/>
      <c r="AH351" s="422"/>
      <c r="AI351" s="422"/>
      <c r="AJ351" s="21"/>
      <c r="AK351" s="9"/>
      <c r="AL351" s="350"/>
      <c r="AM351" s="353"/>
      <c r="AN351" s="336"/>
      <c r="AO351" s="350"/>
      <c r="AP351" s="353"/>
      <c r="AQ351" s="336"/>
      <c r="AR351" s="350"/>
      <c r="AS351" s="353"/>
      <c r="AT351" s="336"/>
      <c r="AU351" s="350"/>
      <c r="AV351" s="353"/>
      <c r="AW351" s="336"/>
      <c r="AX351" s="350"/>
      <c r="AY351" s="363"/>
      <c r="AZ351" s="336"/>
      <c r="BA351" s="417"/>
      <c r="BB351" s="411"/>
      <c r="BC351" s="411"/>
      <c r="BD351" s="414"/>
    </row>
    <row r="352" spans="2:64" ht="28.15" customHeight="1" x14ac:dyDescent="0.2">
      <c r="B352" s="30"/>
      <c r="C352" s="340"/>
      <c r="D352" s="218"/>
      <c r="E352" s="192"/>
      <c r="F352" s="192"/>
      <c r="G352" s="191"/>
      <c r="H352" s="360"/>
      <c r="I352" s="392"/>
      <c r="J352" s="392"/>
      <c r="K352" s="392"/>
      <c r="L352" s="25" t="s">
        <v>114</v>
      </c>
      <c r="M352" s="114"/>
      <c r="N352" s="25" t="s">
        <v>112</v>
      </c>
      <c r="O352" s="114"/>
      <c r="P352" s="25" t="s">
        <v>111</v>
      </c>
      <c r="Q352" s="114"/>
      <c r="R352" s="25" t="s">
        <v>110</v>
      </c>
      <c r="S352" s="114"/>
      <c r="T352" s="25" t="s">
        <v>109</v>
      </c>
      <c r="U352" s="114"/>
      <c r="V352" s="25" t="s">
        <v>108</v>
      </c>
      <c r="W352" s="114"/>
      <c r="X352" s="25" t="s">
        <v>107</v>
      </c>
      <c r="Y352" s="114"/>
      <c r="Z352" s="25" t="s">
        <v>106</v>
      </c>
      <c r="AA352" s="114"/>
      <c r="AB352" s="114"/>
      <c r="AC352" s="114"/>
      <c r="AD352" s="190"/>
      <c r="AE352" s="114"/>
      <c r="AF352" s="190"/>
      <c r="AG352" s="22"/>
      <c r="AH352" s="422"/>
      <c r="AI352" s="422"/>
      <c r="AJ352" s="21"/>
      <c r="AK352" s="9"/>
      <c r="AL352" s="350"/>
      <c r="AM352" s="353"/>
      <c r="AN352" s="336"/>
      <c r="AO352" s="350"/>
      <c r="AP352" s="353"/>
      <c r="AQ352" s="336"/>
      <c r="AR352" s="350"/>
      <c r="AS352" s="353"/>
      <c r="AT352" s="336"/>
      <c r="AU352" s="350"/>
      <c r="AV352" s="353"/>
      <c r="AW352" s="336"/>
      <c r="AX352" s="350"/>
      <c r="AY352" s="363"/>
      <c r="AZ352" s="336"/>
      <c r="BA352" s="417"/>
      <c r="BB352" s="411"/>
      <c r="BC352" s="411"/>
      <c r="BD352" s="414"/>
    </row>
    <row r="353" spans="2:64" ht="28.15" customHeight="1" thickBot="1" x14ac:dyDescent="0.25">
      <c r="B353" s="20"/>
      <c r="C353" s="341"/>
      <c r="D353" s="215"/>
      <c r="E353" s="189"/>
      <c r="F353" s="189"/>
      <c r="G353" s="188"/>
      <c r="H353" s="361"/>
      <c r="I353" s="394"/>
      <c r="J353" s="394"/>
      <c r="K353" s="394"/>
      <c r="L353" s="15" t="s">
        <v>105</v>
      </c>
      <c r="M353" s="16"/>
      <c r="N353" s="15" t="s">
        <v>104</v>
      </c>
      <c r="O353" s="16"/>
      <c r="P353" s="15" t="s">
        <v>103</v>
      </c>
      <c r="Q353" s="16"/>
      <c r="R353" s="15" t="s">
        <v>102</v>
      </c>
      <c r="S353" s="16"/>
      <c r="T353" s="15">
        <v>20</v>
      </c>
      <c r="U353" s="16"/>
      <c r="V353" s="15" t="s">
        <v>101</v>
      </c>
      <c r="W353" s="16"/>
      <c r="X353" s="15" t="s">
        <v>100</v>
      </c>
      <c r="Y353" s="16"/>
      <c r="Z353" s="15" t="s">
        <v>99</v>
      </c>
      <c r="AA353" s="16"/>
      <c r="AB353" s="114"/>
      <c r="AC353" s="114"/>
      <c r="AD353" s="187"/>
      <c r="AE353" s="16"/>
      <c r="AF353" s="186"/>
      <c r="AG353" s="11"/>
      <c r="AH353" s="423"/>
      <c r="AI353" s="423"/>
      <c r="AJ353" s="10"/>
      <c r="AK353" s="9"/>
      <c r="AL353" s="351"/>
      <c r="AM353" s="354"/>
      <c r="AN353" s="337"/>
      <c r="AO353" s="351"/>
      <c r="AP353" s="354"/>
      <c r="AQ353" s="337"/>
      <c r="AR353" s="351"/>
      <c r="AS353" s="354"/>
      <c r="AT353" s="337"/>
      <c r="AU353" s="351"/>
      <c r="AV353" s="354"/>
      <c r="AW353" s="337"/>
      <c r="AX353" s="351"/>
      <c r="AY353" s="364"/>
      <c r="AZ353" s="337"/>
      <c r="BA353" s="418"/>
      <c r="BB353" s="412"/>
      <c r="BC353" s="412"/>
      <c r="BD353" s="415"/>
    </row>
    <row r="354" spans="2:64" ht="85.9" customHeight="1" thickTop="1" thickBot="1" x14ac:dyDescent="0.35">
      <c r="B354" s="113" t="s">
        <v>173</v>
      </c>
      <c r="C354" s="103" t="s">
        <v>172</v>
      </c>
      <c r="D354" s="108" t="s">
        <v>171</v>
      </c>
      <c r="E354" s="211" t="s">
        <v>170</v>
      </c>
      <c r="F354" s="210"/>
      <c r="G354" s="209"/>
      <c r="H354" s="109" t="s">
        <v>169</v>
      </c>
      <c r="I354" s="108" t="s">
        <v>96</v>
      </c>
      <c r="J354" s="108" t="s">
        <v>168</v>
      </c>
      <c r="K354" s="108" t="s">
        <v>97</v>
      </c>
      <c r="L354" s="365" t="s">
        <v>167</v>
      </c>
      <c r="M354" s="366"/>
      <c r="N354" s="365" t="s">
        <v>166</v>
      </c>
      <c r="O354" s="366"/>
      <c r="P354" s="365" t="s">
        <v>166</v>
      </c>
      <c r="Q354" s="367"/>
      <c r="R354" s="365" t="s">
        <v>166</v>
      </c>
      <c r="S354" s="367"/>
      <c r="T354" s="365" t="s">
        <v>166</v>
      </c>
      <c r="U354" s="367"/>
      <c r="V354" s="365" t="s">
        <v>166</v>
      </c>
      <c r="W354" s="367"/>
      <c r="X354" s="365" t="s">
        <v>166</v>
      </c>
      <c r="Y354" s="367"/>
      <c r="Z354" s="365" t="s">
        <v>166</v>
      </c>
      <c r="AA354" s="367"/>
      <c r="AB354" s="311"/>
      <c r="AC354" s="311"/>
      <c r="AD354" s="368" t="s">
        <v>165</v>
      </c>
      <c r="AE354" s="367"/>
      <c r="AF354" s="109" t="s">
        <v>164</v>
      </c>
      <c r="AG354" s="109" t="s">
        <v>163</v>
      </c>
      <c r="AH354" s="108" t="s">
        <v>162</v>
      </c>
      <c r="AI354" s="108" t="s">
        <v>161</v>
      </c>
      <c r="AJ354" s="107" t="s">
        <v>160</v>
      </c>
      <c r="AK354" s="106"/>
      <c r="AL354" s="104" t="s">
        <v>159</v>
      </c>
      <c r="AM354" s="103" t="s">
        <v>158</v>
      </c>
      <c r="AN354" s="102" t="s">
        <v>157</v>
      </c>
      <c r="AO354" s="104" t="s">
        <v>156</v>
      </c>
      <c r="AP354" s="103" t="s">
        <v>155</v>
      </c>
      <c r="AQ354" s="102" t="s">
        <v>154</v>
      </c>
      <c r="AR354" s="104" t="s">
        <v>153</v>
      </c>
      <c r="AS354" s="103" t="s">
        <v>152</v>
      </c>
      <c r="AT354" s="105" t="s">
        <v>151</v>
      </c>
      <c r="AU354" s="104" t="s">
        <v>150</v>
      </c>
      <c r="AV354" s="103" t="s">
        <v>149</v>
      </c>
      <c r="AW354" s="102" t="s">
        <v>148</v>
      </c>
      <c r="AX354" s="104" t="s">
        <v>147</v>
      </c>
      <c r="AY354" s="103" t="s">
        <v>146</v>
      </c>
      <c r="AZ354" s="102" t="s">
        <v>145</v>
      </c>
      <c r="BA354" s="101" t="s">
        <v>144</v>
      </c>
      <c r="BB354" s="100" t="s">
        <v>143</v>
      </c>
      <c r="BC354" s="100" t="s">
        <v>142</v>
      </c>
      <c r="BD354" s="99" t="s">
        <v>141</v>
      </c>
    </row>
    <row r="355" spans="2:64" ht="48" thickBot="1" x14ac:dyDescent="0.3">
      <c r="B355" s="98" t="s">
        <v>221</v>
      </c>
      <c r="C355" s="97"/>
      <c r="D355" s="208">
        <v>258</v>
      </c>
      <c r="E355" s="425">
        <v>5177</v>
      </c>
      <c r="F355" s="426"/>
      <c r="G355" s="427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207"/>
      <c r="AB355" s="310"/>
      <c r="AC355" s="310"/>
      <c r="AD355" s="90" t="s">
        <v>138</v>
      </c>
      <c r="AE355" s="88"/>
      <c r="AF355" s="88"/>
      <c r="AG355" s="88"/>
      <c r="AH355" s="87"/>
      <c r="AI355" s="87"/>
      <c r="AJ355" s="203"/>
      <c r="AK355" s="86" t="s">
        <v>137</v>
      </c>
      <c r="AL355" s="85">
        <f t="shared" ref="AL355:BD355" si="46">SUM(AL357:AL368)</f>
        <v>42</v>
      </c>
      <c r="AM355" s="84">
        <f t="shared" si="46"/>
        <v>1</v>
      </c>
      <c r="AN355" s="83">
        <f t="shared" si="46"/>
        <v>0</v>
      </c>
      <c r="AO355" s="85">
        <f t="shared" si="46"/>
        <v>0</v>
      </c>
      <c r="AP355" s="84">
        <f t="shared" si="46"/>
        <v>0</v>
      </c>
      <c r="AQ355" s="83">
        <f t="shared" si="46"/>
        <v>0</v>
      </c>
      <c r="AR355" s="85">
        <f t="shared" si="46"/>
        <v>0</v>
      </c>
      <c r="AS355" s="84">
        <f t="shared" si="46"/>
        <v>0</v>
      </c>
      <c r="AT355" s="83">
        <f t="shared" si="46"/>
        <v>0</v>
      </c>
      <c r="AU355" s="85">
        <f t="shared" si="46"/>
        <v>18</v>
      </c>
      <c r="AV355" s="84">
        <f t="shared" si="46"/>
        <v>1</v>
      </c>
      <c r="AW355" s="83">
        <f t="shared" si="46"/>
        <v>0</v>
      </c>
      <c r="AX355" s="85">
        <f t="shared" si="46"/>
        <v>3</v>
      </c>
      <c r="AY355" s="84">
        <f t="shared" si="46"/>
        <v>0</v>
      </c>
      <c r="AZ355" s="83">
        <f t="shared" si="46"/>
        <v>0</v>
      </c>
      <c r="BA355" s="82">
        <f t="shared" si="46"/>
        <v>0</v>
      </c>
      <c r="BB355" s="81">
        <f t="shared" si="46"/>
        <v>0</v>
      </c>
      <c r="BC355" s="81">
        <f t="shared" si="46"/>
        <v>0</v>
      </c>
      <c r="BD355" s="80">
        <f t="shared" si="46"/>
        <v>0</v>
      </c>
      <c r="BE355" s="79" t="s">
        <v>136</v>
      </c>
      <c r="BH355" s="5">
        <f>SUM(AL355:AN355)/$BG$5</f>
        <v>43</v>
      </c>
      <c r="BI355" s="5">
        <f>SUM(AO355:AQ355,BA355)/$BG$5</f>
        <v>0</v>
      </c>
      <c r="BJ355" s="5">
        <f>SUM(AR355:AT355,BB355)/$BG$5</f>
        <v>0</v>
      </c>
      <c r="BK355" s="5">
        <f>SUM(AU355:AW355,BC355)/$BG$5</f>
        <v>19</v>
      </c>
      <c r="BL355" s="5">
        <f>SUM(AX355:AZ355,BD355)/$BG$5</f>
        <v>3</v>
      </c>
    </row>
    <row r="356" spans="2:64" ht="37.5" thickBot="1" x14ac:dyDescent="0.3">
      <c r="B356" s="78"/>
      <c r="C356" s="77"/>
      <c r="D356" s="206"/>
      <c r="E356" s="205"/>
      <c r="F356" s="205"/>
      <c r="G356" s="204"/>
      <c r="H356" s="73"/>
      <c r="I356" s="70"/>
      <c r="J356" s="70"/>
      <c r="K356" s="72"/>
      <c r="L356" s="70"/>
      <c r="M356" s="69"/>
      <c r="N356" s="70"/>
      <c r="O356" s="69"/>
      <c r="P356" s="70"/>
      <c r="Q356" s="69"/>
      <c r="R356" s="70"/>
      <c r="S356" s="69"/>
      <c r="T356" s="70"/>
      <c r="U356" s="69"/>
      <c r="V356" s="70"/>
      <c r="W356" s="69"/>
      <c r="X356" s="70"/>
      <c r="Y356" s="69"/>
      <c r="Z356" s="70"/>
      <c r="AA356" s="69"/>
      <c r="AB356" s="69"/>
      <c r="AC356" s="69"/>
      <c r="AD356" s="71"/>
      <c r="AE356" s="69"/>
      <c r="AF356" s="69"/>
      <c r="AG356" s="69"/>
      <c r="AH356" s="68"/>
      <c r="AI356" s="68"/>
      <c r="AJ356" s="203"/>
      <c r="AK356" s="66" t="s">
        <v>135</v>
      </c>
      <c r="AL356" s="65">
        <f t="shared" ref="AL356:BD356" si="47">AL355/3</f>
        <v>14</v>
      </c>
      <c r="AM356" s="64">
        <f t="shared" si="47"/>
        <v>0.33333333333333331</v>
      </c>
      <c r="AN356" s="63">
        <f t="shared" si="47"/>
        <v>0</v>
      </c>
      <c r="AO356" s="65">
        <f t="shared" si="47"/>
        <v>0</v>
      </c>
      <c r="AP356" s="64">
        <f t="shared" si="47"/>
        <v>0</v>
      </c>
      <c r="AQ356" s="63">
        <f t="shared" si="47"/>
        <v>0</v>
      </c>
      <c r="AR356" s="65">
        <f t="shared" si="47"/>
        <v>0</v>
      </c>
      <c r="AS356" s="64">
        <f t="shared" si="47"/>
        <v>0</v>
      </c>
      <c r="AT356" s="63">
        <f t="shared" si="47"/>
        <v>0</v>
      </c>
      <c r="AU356" s="65">
        <f t="shared" si="47"/>
        <v>6</v>
      </c>
      <c r="AV356" s="64">
        <f t="shared" si="47"/>
        <v>0.33333333333333331</v>
      </c>
      <c r="AW356" s="63">
        <f t="shared" si="47"/>
        <v>0</v>
      </c>
      <c r="AX356" s="65">
        <f t="shared" si="47"/>
        <v>1</v>
      </c>
      <c r="AY356" s="64">
        <f t="shared" si="47"/>
        <v>0</v>
      </c>
      <c r="AZ356" s="63">
        <f t="shared" si="47"/>
        <v>0</v>
      </c>
      <c r="BA356" s="62">
        <f t="shared" si="47"/>
        <v>0</v>
      </c>
      <c r="BB356" s="61">
        <f t="shared" si="47"/>
        <v>0</v>
      </c>
      <c r="BC356" s="61">
        <f t="shared" si="47"/>
        <v>0</v>
      </c>
      <c r="BD356" s="60">
        <f t="shared" si="47"/>
        <v>0</v>
      </c>
      <c r="BE356" s="59" t="s">
        <v>134</v>
      </c>
    </row>
    <row r="357" spans="2:64" ht="28.15" customHeight="1" x14ac:dyDescent="0.2">
      <c r="B357" s="30"/>
      <c r="C357" s="338">
        <v>1</v>
      </c>
      <c r="D357" s="212"/>
      <c r="E357" s="198"/>
      <c r="F357" s="198"/>
      <c r="G357" s="197"/>
      <c r="H357" s="358" t="s">
        <v>133</v>
      </c>
      <c r="I357" s="390">
        <v>112</v>
      </c>
      <c r="J357" s="390">
        <v>31</v>
      </c>
      <c r="K357" s="390">
        <v>7</v>
      </c>
      <c r="L357" s="42" t="s">
        <v>131</v>
      </c>
      <c r="M357" s="43" t="s">
        <v>179</v>
      </c>
      <c r="N357" s="42" t="s">
        <v>129</v>
      </c>
      <c r="O357" s="43" t="s">
        <v>1288</v>
      </c>
      <c r="P357" s="42" t="s">
        <v>128</v>
      </c>
      <c r="Q357" s="43" t="s">
        <v>493</v>
      </c>
      <c r="R357" s="42" t="s">
        <v>127</v>
      </c>
      <c r="S357" s="43" t="s">
        <v>686</v>
      </c>
      <c r="T357" s="42" t="s">
        <v>126</v>
      </c>
      <c r="U357" s="43" t="s">
        <v>470</v>
      </c>
      <c r="V357" s="42" t="s">
        <v>125</v>
      </c>
      <c r="W357" s="43" t="s">
        <v>494</v>
      </c>
      <c r="X357" s="42" t="s">
        <v>124</v>
      </c>
      <c r="Y357" s="43"/>
      <c r="Z357" s="42" t="s">
        <v>123</v>
      </c>
      <c r="AA357" s="43"/>
      <c r="AB357" s="43"/>
      <c r="AC357" s="43"/>
      <c r="AD357" s="196"/>
      <c r="AE357" s="43"/>
      <c r="AF357" s="196" t="s">
        <v>509</v>
      </c>
      <c r="AG357" s="58"/>
      <c r="AH357" s="421"/>
      <c r="AI357" s="421"/>
      <c r="AJ357" s="38"/>
      <c r="AK357" s="9"/>
      <c r="AL357" s="349">
        <f>SUMPRODUCT(LEN($M357:$AA360)-LEN(SUBSTITUTE($M357:$AA360,"A", "")))</f>
        <v>42</v>
      </c>
      <c r="AM357" s="352">
        <f>SUMPRODUCT(LEN($AF357:$AF360)-LEN(SUBSTITUTE($AF357:$AF360,"A", "")))</f>
        <v>1</v>
      </c>
      <c r="AN357" s="335">
        <f>SUMPRODUCT(LEN($AE357:$AE360)-LEN(SUBSTITUTE($AE357:$AE360,"A", "")))</f>
        <v>0</v>
      </c>
      <c r="AO357" s="349">
        <f>SUMPRODUCT(LEN($M357:$AA360)-LEN(SUBSTITUTE($M357:$AA360,"S", "")))</f>
        <v>0</v>
      </c>
      <c r="AP357" s="352">
        <f>SUMPRODUCT(LEN($AF357:$AF360)-LEN(SUBSTITUTE($AF357:$AF360,"S", "")))</f>
        <v>0</v>
      </c>
      <c r="AQ357" s="335">
        <f>SUMPRODUCT(LEN($AE357:$AE360)-LEN(SUBSTITUTE($AE357:$AE360,"S", "")))</f>
        <v>0</v>
      </c>
      <c r="AR357" s="349">
        <f>SUMPRODUCT(LEN($M357:$AA360)-LEN(SUBSTITUTE($M357:$AA360,"F", "")))</f>
        <v>0</v>
      </c>
      <c r="AS357" s="352">
        <f>SUMPRODUCT(LEN($AF357:$AF360)-LEN(SUBSTITUTE($AF357:$AF360,"F", "")))</f>
        <v>0</v>
      </c>
      <c r="AT357" s="335">
        <f>SUMPRODUCT(LEN($AE357:$AE360)-LEN(SUBSTITUTE($AE357:$AE360,"F", "")))</f>
        <v>0</v>
      </c>
      <c r="AU357" s="349">
        <f>SUMPRODUCT(LEN($M357:$AA360)-LEN(SUBSTITUTE($M357:$AA360,"G", "")))</f>
        <v>18</v>
      </c>
      <c r="AV357" s="352">
        <f>SUMPRODUCT(LEN($AF357:$AF360)-LEN(SUBSTITUTE($AF357:$AF360,"G", "")))</f>
        <v>1</v>
      </c>
      <c r="AW357" s="335">
        <f>SUMPRODUCT(LEN($AE357:$AE360)-LEN(SUBSTITUTE($AE357:$AE360,"G", "")))</f>
        <v>0</v>
      </c>
      <c r="AX357" s="349">
        <f>SUMPRODUCT(LEN($L357:$AA360)-LEN(SUBSTITUTE($L357:$AA360,"M", "")))</f>
        <v>3</v>
      </c>
      <c r="AY357" s="362">
        <f>SUMPRODUCT(LEN($AF357:$AF360)-LEN(SUBSTITUTE($AF357:$AF360,"M", "")))</f>
        <v>0</v>
      </c>
      <c r="AZ357" s="335">
        <f>SUMPRODUCT(LEN($AE357:$AE360)-LEN(SUBSTITUTE($AE357:$AE360,"M", "")))</f>
        <v>0</v>
      </c>
      <c r="BA357" s="416">
        <f>SUMPRODUCT(LEN($AG357:$AG360)-LEN(SUBSTITUTE($AG357:$AG360,"S", "")))</f>
        <v>0</v>
      </c>
      <c r="BB357" s="410">
        <f>SUMPRODUCT(LEN($AG357:$AG360)-LEN(SUBSTITUTE($AG357:$AG360,"F", "")))</f>
        <v>0</v>
      </c>
      <c r="BC357" s="410">
        <f>SUMPRODUCT(LEN($AG357:$AG360)-LEN(SUBSTITUTE($AG357:$AG360,"G", "")))</f>
        <v>0</v>
      </c>
      <c r="BD357" s="413">
        <f>SUMPRODUCT(LEN($AG357:$AG360)-LEN(SUBSTITUTE($AG357:$AG360,"M", "")))</f>
        <v>0</v>
      </c>
    </row>
    <row r="358" spans="2:64" ht="28.15" customHeight="1" thickBot="1" x14ac:dyDescent="0.25">
      <c r="B358" s="30"/>
      <c r="C358" s="339"/>
      <c r="D358" s="221"/>
      <c r="E358" s="195"/>
      <c r="F358" s="195"/>
      <c r="G358" s="194"/>
      <c r="H358" s="359"/>
      <c r="I358" s="391"/>
      <c r="J358" s="391"/>
      <c r="K358" s="391"/>
      <c r="L358" s="33" t="s">
        <v>122</v>
      </c>
      <c r="M358" s="55" t="s">
        <v>179</v>
      </c>
      <c r="N358" s="33" t="s">
        <v>121</v>
      </c>
      <c r="O358" s="55" t="s">
        <v>1562</v>
      </c>
      <c r="P358" s="33" t="s">
        <v>120</v>
      </c>
      <c r="Q358" s="55" t="s">
        <v>132</v>
      </c>
      <c r="R358" s="33" t="s">
        <v>119</v>
      </c>
      <c r="S358" s="55" t="s">
        <v>795</v>
      </c>
      <c r="T358" s="33" t="s">
        <v>118</v>
      </c>
      <c r="U358" s="55" t="s">
        <v>470</v>
      </c>
      <c r="V358" s="33" t="s">
        <v>117</v>
      </c>
      <c r="W358" s="55" t="s">
        <v>132</v>
      </c>
      <c r="X358" s="33" t="s">
        <v>116</v>
      </c>
      <c r="Y358" s="55"/>
      <c r="Z358" s="33" t="s">
        <v>115</v>
      </c>
      <c r="AA358" s="55"/>
      <c r="AB358" s="55"/>
      <c r="AC358" s="55"/>
      <c r="AD358" s="193"/>
      <c r="AE358" s="55"/>
      <c r="AF358" s="193"/>
      <c r="AG358" s="57"/>
      <c r="AH358" s="422"/>
      <c r="AI358" s="422"/>
      <c r="AJ358" s="21"/>
      <c r="AK358" s="9"/>
      <c r="AL358" s="350"/>
      <c r="AM358" s="353"/>
      <c r="AN358" s="336"/>
      <c r="AO358" s="350"/>
      <c r="AP358" s="353"/>
      <c r="AQ358" s="336"/>
      <c r="AR358" s="350"/>
      <c r="AS358" s="353"/>
      <c r="AT358" s="336"/>
      <c r="AU358" s="350"/>
      <c r="AV358" s="353"/>
      <c r="AW358" s="336"/>
      <c r="AX358" s="350"/>
      <c r="AY358" s="363"/>
      <c r="AZ358" s="336"/>
      <c r="BA358" s="417"/>
      <c r="BB358" s="411"/>
      <c r="BC358" s="411"/>
      <c r="BD358" s="414"/>
    </row>
    <row r="359" spans="2:64" ht="28.15" customHeight="1" x14ac:dyDescent="0.2">
      <c r="B359" s="30"/>
      <c r="C359" s="340"/>
      <c r="D359" s="218"/>
      <c r="E359" s="192"/>
      <c r="F359" s="192"/>
      <c r="G359" s="191"/>
      <c r="H359" s="360">
        <v>259</v>
      </c>
      <c r="I359" s="392"/>
      <c r="J359" s="392"/>
      <c r="K359" s="392"/>
      <c r="L359" s="25" t="s">
        <v>114</v>
      </c>
      <c r="M359" s="114" t="s">
        <v>179</v>
      </c>
      <c r="N359" s="25" t="s">
        <v>112</v>
      </c>
      <c r="O359" s="114" t="s">
        <v>357</v>
      </c>
      <c r="P359" s="25" t="s">
        <v>111</v>
      </c>
      <c r="Q359" s="114" t="s">
        <v>1329</v>
      </c>
      <c r="R359" s="25" t="s">
        <v>110</v>
      </c>
      <c r="S359" s="114" t="s">
        <v>684</v>
      </c>
      <c r="T359" s="25" t="s">
        <v>109</v>
      </c>
      <c r="U359" s="114" t="s">
        <v>357</v>
      </c>
      <c r="V359" s="25" t="s">
        <v>108</v>
      </c>
      <c r="W359" s="114" t="s">
        <v>496</v>
      </c>
      <c r="X359" s="25" t="s">
        <v>107</v>
      </c>
      <c r="Y359" s="114"/>
      <c r="Z359" s="25" t="s">
        <v>106</v>
      </c>
      <c r="AA359" s="114"/>
      <c r="AB359" s="114"/>
      <c r="AC359" s="114"/>
      <c r="AD359" s="190"/>
      <c r="AE359" s="114"/>
      <c r="AF359" s="190"/>
      <c r="AG359" s="57"/>
      <c r="AH359" s="422"/>
      <c r="AI359" s="422"/>
      <c r="AJ359" s="21"/>
      <c r="AK359" s="9"/>
      <c r="AL359" s="350"/>
      <c r="AM359" s="353"/>
      <c r="AN359" s="336"/>
      <c r="AO359" s="350"/>
      <c r="AP359" s="353"/>
      <c r="AQ359" s="336"/>
      <c r="AR359" s="350"/>
      <c r="AS359" s="353"/>
      <c r="AT359" s="336"/>
      <c r="AU359" s="350"/>
      <c r="AV359" s="353"/>
      <c r="AW359" s="336"/>
      <c r="AX359" s="350"/>
      <c r="AY359" s="363"/>
      <c r="AZ359" s="336"/>
      <c r="BA359" s="417"/>
      <c r="BB359" s="411"/>
      <c r="BC359" s="411"/>
      <c r="BD359" s="414"/>
    </row>
    <row r="360" spans="2:64" ht="28.15" customHeight="1" thickBot="1" x14ac:dyDescent="0.25">
      <c r="B360" s="30"/>
      <c r="C360" s="355"/>
      <c r="D360" s="246"/>
      <c r="E360" s="200"/>
      <c r="F360" s="200"/>
      <c r="G360" s="199"/>
      <c r="H360" s="361"/>
      <c r="I360" s="393"/>
      <c r="J360" s="393"/>
      <c r="K360" s="393"/>
      <c r="L360" s="50" t="s">
        <v>105</v>
      </c>
      <c r="M360" s="51" t="s">
        <v>357</v>
      </c>
      <c r="N360" s="50" t="s">
        <v>104</v>
      </c>
      <c r="O360" s="51" t="s">
        <v>179</v>
      </c>
      <c r="P360" s="50" t="s">
        <v>103</v>
      </c>
      <c r="Q360" s="51" t="s">
        <v>1052</v>
      </c>
      <c r="R360" s="50" t="s">
        <v>102</v>
      </c>
      <c r="S360" s="51" t="s">
        <v>479</v>
      </c>
      <c r="T360" s="50">
        <v>20</v>
      </c>
      <c r="U360" s="51" t="s">
        <v>467</v>
      </c>
      <c r="V360" s="50" t="s">
        <v>101</v>
      </c>
      <c r="W360" s="51" t="s">
        <v>132</v>
      </c>
      <c r="X360" s="50" t="s">
        <v>100</v>
      </c>
      <c r="Y360" s="51"/>
      <c r="Z360" s="50" t="s">
        <v>99</v>
      </c>
      <c r="AA360" s="51"/>
      <c r="AB360" s="51"/>
      <c r="AC360" s="51"/>
      <c r="AD360" s="187"/>
      <c r="AE360" s="51"/>
      <c r="AF360" s="187"/>
      <c r="AG360" s="56"/>
      <c r="AH360" s="424"/>
      <c r="AI360" s="424"/>
      <c r="AJ360" s="47"/>
      <c r="AK360" s="9"/>
      <c r="AL360" s="351"/>
      <c r="AM360" s="354"/>
      <c r="AN360" s="337"/>
      <c r="AO360" s="351"/>
      <c r="AP360" s="354"/>
      <c r="AQ360" s="337"/>
      <c r="AR360" s="351"/>
      <c r="AS360" s="354"/>
      <c r="AT360" s="337"/>
      <c r="AU360" s="351"/>
      <c r="AV360" s="354"/>
      <c r="AW360" s="337"/>
      <c r="AX360" s="351"/>
      <c r="AY360" s="364"/>
      <c r="AZ360" s="337"/>
      <c r="BA360" s="418"/>
      <c r="BB360" s="412"/>
      <c r="BC360" s="412"/>
      <c r="BD360" s="415"/>
    </row>
    <row r="361" spans="2:64" ht="28.15" customHeight="1" x14ac:dyDescent="0.2">
      <c r="B361" s="30"/>
      <c r="C361" s="338">
        <v>2</v>
      </c>
      <c r="D361" s="212"/>
      <c r="E361" s="198"/>
      <c r="F361" s="198"/>
      <c r="G361" s="197"/>
      <c r="H361" s="358"/>
      <c r="I361" s="390"/>
      <c r="J361" s="390"/>
      <c r="K361" s="390"/>
      <c r="L361" s="42" t="s">
        <v>131</v>
      </c>
      <c r="M361" s="43"/>
      <c r="N361" s="42" t="s">
        <v>129</v>
      </c>
      <c r="O361" s="43"/>
      <c r="P361" s="42" t="s">
        <v>128</v>
      </c>
      <c r="Q361" s="43"/>
      <c r="R361" s="42" t="s">
        <v>127</v>
      </c>
      <c r="S361" s="43"/>
      <c r="T361" s="42" t="s">
        <v>126</v>
      </c>
      <c r="U361" s="43"/>
      <c r="V361" s="42" t="s">
        <v>125</v>
      </c>
      <c r="W361" s="43"/>
      <c r="X361" s="42" t="s">
        <v>124</v>
      </c>
      <c r="Y361" s="43"/>
      <c r="Z361" s="42" t="s">
        <v>123</v>
      </c>
      <c r="AA361" s="43"/>
      <c r="AB361" s="43"/>
      <c r="AC361" s="43"/>
      <c r="AD361" s="196"/>
      <c r="AE361" s="43"/>
      <c r="AF361" s="196"/>
      <c r="AG361" s="39"/>
      <c r="AH361" s="421"/>
      <c r="AI361" s="421"/>
      <c r="AJ361" s="38"/>
      <c r="AK361" s="9"/>
      <c r="AL361" s="349">
        <f>SUMPRODUCT(LEN($M361:$AA364)-LEN(SUBSTITUTE($M361:$AA364,"A", "")))</f>
        <v>0</v>
      </c>
      <c r="AM361" s="352">
        <f>SUMPRODUCT(LEN($AF361:$AF364)-LEN(SUBSTITUTE($AF361:$AF364,"A", "")))</f>
        <v>0</v>
      </c>
      <c r="AN361" s="335">
        <f>SUMPRODUCT(LEN($AE361:$AE364)-LEN(SUBSTITUTE($AE361:$AE364,"A", "")))</f>
        <v>0</v>
      </c>
      <c r="AO361" s="349">
        <f>SUMPRODUCT(LEN($M361:$AA364)-LEN(SUBSTITUTE($M361:$AA364,"S", "")))</f>
        <v>0</v>
      </c>
      <c r="AP361" s="352">
        <f>SUMPRODUCT(LEN($AF361:$AF364)-LEN(SUBSTITUTE($AF361:$AF364,"S", "")))</f>
        <v>0</v>
      </c>
      <c r="AQ361" s="335">
        <f>SUMPRODUCT(LEN($AE361:$AE364)-LEN(SUBSTITUTE($AE361:$AE364,"S", "")))</f>
        <v>0</v>
      </c>
      <c r="AR361" s="349">
        <f>SUMPRODUCT(LEN($M361:$AA364)-LEN(SUBSTITUTE($M361:$AA364,"F", "")))</f>
        <v>0</v>
      </c>
      <c r="AS361" s="352">
        <f>SUMPRODUCT(LEN($AF361:$AF364)-LEN(SUBSTITUTE($AF361:$AF364,"F", "")))</f>
        <v>0</v>
      </c>
      <c r="AT361" s="335">
        <f>SUMPRODUCT(LEN($AE361:$AE364)-LEN(SUBSTITUTE($AE361:$AE364,"F", "")))</f>
        <v>0</v>
      </c>
      <c r="AU361" s="349">
        <f>SUMPRODUCT(LEN($M361:$AA364)-LEN(SUBSTITUTE($M361:$AA364,"G", "")))</f>
        <v>0</v>
      </c>
      <c r="AV361" s="352">
        <f>SUMPRODUCT(LEN($AF361:$AF364)-LEN(SUBSTITUTE($AF361:$AF364,"G", "")))</f>
        <v>0</v>
      </c>
      <c r="AW361" s="335">
        <f>SUMPRODUCT(LEN($AE361:$AE364)-LEN(SUBSTITUTE($AE361:$AE364,"G", "")))</f>
        <v>0</v>
      </c>
      <c r="AX361" s="349">
        <f>SUMPRODUCT(LEN($L361:$AA364)-LEN(SUBSTITUTE($L361:$AA364,"M", "")))</f>
        <v>0</v>
      </c>
      <c r="AY361" s="362">
        <f>SUMPRODUCT(LEN($AF361:$AF364)-LEN(SUBSTITUTE($AF361:$AF364,"M", "")))</f>
        <v>0</v>
      </c>
      <c r="AZ361" s="335">
        <f>SUMPRODUCT(LEN($AE361:$AE364)-LEN(SUBSTITUTE($AE361:$AE364,"M", "")))</f>
        <v>0</v>
      </c>
      <c r="BA361" s="416">
        <f>SUMPRODUCT(LEN($AG361:$AG364)-LEN(SUBSTITUTE($AG361:$AG364,"S", "")))</f>
        <v>0</v>
      </c>
      <c r="BB361" s="410">
        <f>SUMPRODUCT(LEN($AG361:$AG364)-LEN(SUBSTITUTE($AG361:$AG364,"F", "")))</f>
        <v>0</v>
      </c>
      <c r="BC361" s="410">
        <f>SUMPRODUCT(LEN($AG361:$AG364)-LEN(SUBSTITUTE($AG361:$AG364,"G", "")))</f>
        <v>0</v>
      </c>
      <c r="BD361" s="413">
        <f>SUMPRODUCT(LEN($AG361:$AG364)-LEN(SUBSTITUTE($AG361:$AG364,"M", "")))</f>
        <v>0</v>
      </c>
    </row>
    <row r="362" spans="2:64" ht="28.15" customHeight="1" thickBot="1" x14ac:dyDescent="0.25">
      <c r="B362" s="30"/>
      <c r="C362" s="339"/>
      <c r="D362" s="221"/>
      <c r="E362" s="195"/>
      <c r="F362" s="195"/>
      <c r="G362" s="194"/>
      <c r="H362" s="359"/>
      <c r="I362" s="391"/>
      <c r="J362" s="391"/>
      <c r="K362" s="391"/>
      <c r="L362" s="33" t="s">
        <v>122</v>
      </c>
      <c r="M362" s="55"/>
      <c r="N362" s="33" t="s">
        <v>121</v>
      </c>
      <c r="O362" s="55"/>
      <c r="P362" s="33" t="s">
        <v>120</v>
      </c>
      <c r="Q362" s="55"/>
      <c r="R362" s="33" t="s">
        <v>119</v>
      </c>
      <c r="S362" s="55"/>
      <c r="T362" s="33" t="s">
        <v>118</v>
      </c>
      <c r="U362" s="55"/>
      <c r="V362" s="33" t="s">
        <v>117</v>
      </c>
      <c r="W362" s="55"/>
      <c r="X362" s="33" t="s">
        <v>116</v>
      </c>
      <c r="Y362" s="55"/>
      <c r="Z362" s="33" t="s">
        <v>115</v>
      </c>
      <c r="AA362" s="55"/>
      <c r="AB362" s="55"/>
      <c r="AC362" s="55"/>
      <c r="AD362" s="193"/>
      <c r="AE362" s="55"/>
      <c r="AF362" s="193"/>
      <c r="AG362" s="22"/>
      <c r="AH362" s="422"/>
      <c r="AI362" s="422"/>
      <c r="AJ362" s="21"/>
      <c r="AK362" s="9"/>
      <c r="AL362" s="350"/>
      <c r="AM362" s="353"/>
      <c r="AN362" s="336"/>
      <c r="AO362" s="350"/>
      <c r="AP362" s="353"/>
      <c r="AQ362" s="336"/>
      <c r="AR362" s="350"/>
      <c r="AS362" s="353"/>
      <c r="AT362" s="336"/>
      <c r="AU362" s="350"/>
      <c r="AV362" s="353"/>
      <c r="AW362" s="336"/>
      <c r="AX362" s="350"/>
      <c r="AY362" s="363"/>
      <c r="AZ362" s="336"/>
      <c r="BA362" s="417"/>
      <c r="BB362" s="411"/>
      <c r="BC362" s="411"/>
      <c r="BD362" s="414"/>
    </row>
    <row r="363" spans="2:64" ht="28.15" customHeight="1" x14ac:dyDescent="0.2">
      <c r="B363" s="30"/>
      <c r="C363" s="340"/>
      <c r="D363" s="218"/>
      <c r="E363" s="192"/>
      <c r="F363" s="192"/>
      <c r="G363" s="191"/>
      <c r="H363" s="360"/>
      <c r="I363" s="392"/>
      <c r="J363" s="392"/>
      <c r="K363" s="392"/>
      <c r="L363" s="25" t="s">
        <v>114</v>
      </c>
      <c r="M363" s="114"/>
      <c r="N363" s="25" t="s">
        <v>112</v>
      </c>
      <c r="O363" s="114"/>
      <c r="P363" s="25" t="s">
        <v>111</v>
      </c>
      <c r="Q363" s="114"/>
      <c r="R363" s="25" t="s">
        <v>110</v>
      </c>
      <c r="S363" s="114"/>
      <c r="T363" s="25" t="s">
        <v>109</v>
      </c>
      <c r="U363" s="114"/>
      <c r="V363" s="25" t="s">
        <v>108</v>
      </c>
      <c r="W363" s="114"/>
      <c r="X363" s="25" t="s">
        <v>107</v>
      </c>
      <c r="Y363" s="114"/>
      <c r="Z363" s="25" t="s">
        <v>106</v>
      </c>
      <c r="AA363" s="114"/>
      <c r="AB363" s="114"/>
      <c r="AC363" s="114"/>
      <c r="AD363" s="190"/>
      <c r="AE363" s="114"/>
      <c r="AF363" s="190"/>
      <c r="AG363" s="22"/>
      <c r="AH363" s="422"/>
      <c r="AI363" s="422"/>
      <c r="AJ363" s="21"/>
      <c r="AK363" s="9"/>
      <c r="AL363" s="350"/>
      <c r="AM363" s="353"/>
      <c r="AN363" s="336"/>
      <c r="AO363" s="350"/>
      <c r="AP363" s="353"/>
      <c r="AQ363" s="336"/>
      <c r="AR363" s="350"/>
      <c r="AS363" s="353"/>
      <c r="AT363" s="336"/>
      <c r="AU363" s="350"/>
      <c r="AV363" s="353"/>
      <c r="AW363" s="336"/>
      <c r="AX363" s="350"/>
      <c r="AY363" s="363"/>
      <c r="AZ363" s="336"/>
      <c r="BA363" s="417"/>
      <c r="BB363" s="411"/>
      <c r="BC363" s="411"/>
      <c r="BD363" s="414"/>
    </row>
    <row r="364" spans="2:64" ht="28.15" customHeight="1" thickBot="1" x14ac:dyDescent="0.25">
      <c r="B364" s="30"/>
      <c r="C364" s="355"/>
      <c r="D364" s="246"/>
      <c r="E364" s="200"/>
      <c r="F364" s="200"/>
      <c r="G364" s="199"/>
      <c r="H364" s="361"/>
      <c r="I364" s="393"/>
      <c r="J364" s="393"/>
      <c r="K364" s="393"/>
      <c r="L364" s="50" t="s">
        <v>105</v>
      </c>
      <c r="M364" s="51"/>
      <c r="N364" s="50" t="s">
        <v>104</v>
      </c>
      <c r="O364" s="51"/>
      <c r="P364" s="50" t="s">
        <v>103</v>
      </c>
      <c r="Q364" s="51"/>
      <c r="R364" s="50" t="s">
        <v>102</v>
      </c>
      <c r="S364" s="51"/>
      <c r="T364" s="50">
        <v>20</v>
      </c>
      <c r="U364" s="51"/>
      <c r="V364" s="50" t="s">
        <v>101</v>
      </c>
      <c r="W364" s="51"/>
      <c r="X364" s="50" t="s">
        <v>100</v>
      </c>
      <c r="Y364" s="51"/>
      <c r="Z364" s="50" t="s">
        <v>99</v>
      </c>
      <c r="AA364" s="51"/>
      <c r="AB364" s="51"/>
      <c r="AC364" s="51"/>
      <c r="AD364" s="187"/>
      <c r="AE364" s="51"/>
      <c r="AF364" s="187"/>
      <c r="AG364" s="48"/>
      <c r="AH364" s="424"/>
      <c r="AI364" s="424"/>
      <c r="AJ364" s="47"/>
      <c r="AK364" s="9"/>
      <c r="AL364" s="351"/>
      <c r="AM364" s="354"/>
      <c r="AN364" s="337"/>
      <c r="AO364" s="351"/>
      <c r="AP364" s="354"/>
      <c r="AQ364" s="337"/>
      <c r="AR364" s="351"/>
      <c r="AS364" s="354"/>
      <c r="AT364" s="337"/>
      <c r="AU364" s="351"/>
      <c r="AV364" s="354"/>
      <c r="AW364" s="337"/>
      <c r="AX364" s="351"/>
      <c r="AY364" s="364"/>
      <c r="AZ364" s="337"/>
      <c r="BA364" s="418"/>
      <c r="BB364" s="412"/>
      <c r="BC364" s="412"/>
      <c r="BD364" s="415"/>
    </row>
    <row r="365" spans="2:64" ht="28.15" customHeight="1" x14ac:dyDescent="0.2">
      <c r="B365" s="30"/>
      <c r="C365" s="338">
        <v>3</v>
      </c>
      <c r="D365" s="212"/>
      <c r="E365" s="198"/>
      <c r="F365" s="198"/>
      <c r="G365" s="197"/>
      <c r="H365" s="358"/>
      <c r="I365" s="390"/>
      <c r="J365" s="390"/>
      <c r="K365" s="390"/>
      <c r="L365" s="42" t="s">
        <v>131</v>
      </c>
      <c r="M365" s="43"/>
      <c r="N365" s="42" t="s">
        <v>129</v>
      </c>
      <c r="O365" s="43"/>
      <c r="P365" s="42" t="s">
        <v>128</v>
      </c>
      <c r="Q365" s="43"/>
      <c r="R365" s="42" t="s">
        <v>127</v>
      </c>
      <c r="S365" s="43"/>
      <c r="T365" s="42" t="s">
        <v>126</v>
      </c>
      <c r="U365" s="43"/>
      <c r="V365" s="42" t="s">
        <v>125</v>
      </c>
      <c r="W365" s="43"/>
      <c r="X365" s="42" t="s">
        <v>124</v>
      </c>
      <c r="Y365" s="43"/>
      <c r="Z365" s="42" t="s">
        <v>123</v>
      </c>
      <c r="AA365" s="43"/>
      <c r="AB365" s="43"/>
      <c r="AC365" s="43"/>
      <c r="AD365" s="196"/>
      <c r="AE365" s="43"/>
      <c r="AF365" s="196"/>
      <c r="AG365" s="39"/>
      <c r="AH365" s="421"/>
      <c r="AI365" s="421"/>
      <c r="AJ365" s="38"/>
      <c r="AK365" s="9"/>
      <c r="AL365" s="349">
        <f>SUMPRODUCT(LEN($M365:$AA368)-LEN(SUBSTITUTE($M365:$AA368,"A", "")))</f>
        <v>0</v>
      </c>
      <c r="AM365" s="352">
        <f>SUMPRODUCT(LEN($AF365:$AF368)-LEN(SUBSTITUTE($AF365:$AF368,"A", "")))</f>
        <v>0</v>
      </c>
      <c r="AN365" s="335">
        <f>SUMPRODUCT(LEN($AE365:$AE368)-LEN(SUBSTITUTE($AE365:$AE368,"A", "")))</f>
        <v>0</v>
      </c>
      <c r="AO365" s="349">
        <f>SUMPRODUCT(LEN($M365:$AA368)-LEN(SUBSTITUTE($M365:$AA368,"S", "")))</f>
        <v>0</v>
      </c>
      <c r="AP365" s="352">
        <f>SUMPRODUCT(LEN($AF365:$AF368)-LEN(SUBSTITUTE($AF365:$AF368,"S", "")))</f>
        <v>0</v>
      </c>
      <c r="AQ365" s="335">
        <f>SUMPRODUCT(LEN($AE365:$AE368)-LEN(SUBSTITUTE($AE365:$AE368,"S", "")))</f>
        <v>0</v>
      </c>
      <c r="AR365" s="349">
        <f>SUMPRODUCT(LEN($M365:$AA368)-LEN(SUBSTITUTE($M365:$AA368,"F", "")))</f>
        <v>0</v>
      </c>
      <c r="AS365" s="352">
        <f>SUMPRODUCT(LEN($AF365:$AF368)-LEN(SUBSTITUTE($AF365:$AF368,"F", "")))</f>
        <v>0</v>
      </c>
      <c r="AT365" s="335">
        <f>SUMPRODUCT(LEN($AE365:$AE368)-LEN(SUBSTITUTE($AE365:$AE368,"F", "")))</f>
        <v>0</v>
      </c>
      <c r="AU365" s="349">
        <f>SUMPRODUCT(LEN($M365:$AA368)-LEN(SUBSTITUTE($M365:$AA368,"G", "")))</f>
        <v>0</v>
      </c>
      <c r="AV365" s="352">
        <f>SUMPRODUCT(LEN($AF365:$AF368)-LEN(SUBSTITUTE($AF365:$AF368,"G", "")))</f>
        <v>0</v>
      </c>
      <c r="AW365" s="335">
        <f>SUMPRODUCT(LEN($AE365:$AE368)-LEN(SUBSTITUTE($AE365:$AE368,"G", "")))</f>
        <v>0</v>
      </c>
      <c r="AX365" s="349">
        <f>SUMPRODUCT(LEN($L365:$AA368)-LEN(SUBSTITUTE($L365:$AA368,"M", "")))</f>
        <v>0</v>
      </c>
      <c r="AY365" s="362">
        <f>SUMPRODUCT(LEN($AF365:$AF368)-LEN(SUBSTITUTE($AF365:$AF368,"M", "")))</f>
        <v>0</v>
      </c>
      <c r="AZ365" s="335">
        <f>SUMPRODUCT(LEN($AE365:$AE368)-LEN(SUBSTITUTE($AE365:$AE368,"M", "")))</f>
        <v>0</v>
      </c>
      <c r="BA365" s="416">
        <f>SUMPRODUCT(LEN($AG365:$AG368)-LEN(SUBSTITUTE($AG365:$AG368,"S", "")))</f>
        <v>0</v>
      </c>
      <c r="BB365" s="410">
        <f>SUMPRODUCT(LEN($AG365:$AG368)-LEN(SUBSTITUTE($AG365:$AG368,"F", "")))</f>
        <v>0</v>
      </c>
      <c r="BC365" s="410">
        <f>SUMPRODUCT(LEN($AG365:$AG368)-LEN(SUBSTITUTE($AG365:$AG368,"G", "")))</f>
        <v>0</v>
      </c>
      <c r="BD365" s="413">
        <f>SUMPRODUCT(LEN($AG365:$AG368)-LEN(SUBSTITUTE($AG365:$AG368,"M", "")))</f>
        <v>0</v>
      </c>
    </row>
    <row r="366" spans="2:64" ht="28.15" customHeight="1" thickBot="1" x14ac:dyDescent="0.25">
      <c r="B366" s="30"/>
      <c r="C366" s="339"/>
      <c r="D366" s="221"/>
      <c r="E366" s="195"/>
      <c r="F366" s="195"/>
      <c r="G366" s="194"/>
      <c r="H366" s="359"/>
      <c r="I366" s="391"/>
      <c r="J366" s="391"/>
      <c r="K366" s="391"/>
      <c r="L366" s="33" t="s">
        <v>122</v>
      </c>
      <c r="M366" s="55"/>
      <c r="N366" s="33" t="s">
        <v>121</v>
      </c>
      <c r="O366" s="55"/>
      <c r="P366" s="33" t="s">
        <v>120</v>
      </c>
      <c r="Q366" s="55"/>
      <c r="R366" s="33" t="s">
        <v>119</v>
      </c>
      <c r="S366" s="55"/>
      <c r="T366" s="33" t="s">
        <v>118</v>
      </c>
      <c r="U366" s="55"/>
      <c r="V366" s="33" t="s">
        <v>117</v>
      </c>
      <c r="W366" s="55"/>
      <c r="X366" s="33" t="s">
        <v>116</v>
      </c>
      <c r="Y366" s="55"/>
      <c r="Z366" s="33" t="s">
        <v>115</v>
      </c>
      <c r="AA366" s="55"/>
      <c r="AB366" s="55"/>
      <c r="AC366" s="55"/>
      <c r="AD366" s="193"/>
      <c r="AE366" s="55"/>
      <c r="AF366" s="193"/>
      <c r="AG366" s="22"/>
      <c r="AH366" s="422"/>
      <c r="AI366" s="422"/>
      <c r="AJ366" s="21"/>
      <c r="AK366" s="9"/>
      <c r="AL366" s="350"/>
      <c r="AM366" s="353"/>
      <c r="AN366" s="336"/>
      <c r="AO366" s="350"/>
      <c r="AP366" s="353"/>
      <c r="AQ366" s="336"/>
      <c r="AR366" s="350"/>
      <c r="AS366" s="353"/>
      <c r="AT366" s="336"/>
      <c r="AU366" s="350"/>
      <c r="AV366" s="353"/>
      <c r="AW366" s="336"/>
      <c r="AX366" s="350"/>
      <c r="AY366" s="363"/>
      <c r="AZ366" s="336"/>
      <c r="BA366" s="417"/>
      <c r="BB366" s="411"/>
      <c r="BC366" s="411"/>
      <c r="BD366" s="414"/>
    </row>
    <row r="367" spans="2:64" ht="28.15" customHeight="1" x14ac:dyDescent="0.2">
      <c r="B367" s="30"/>
      <c r="C367" s="340"/>
      <c r="D367" s="218"/>
      <c r="E367" s="192"/>
      <c r="F367" s="192"/>
      <c r="G367" s="191"/>
      <c r="H367" s="360"/>
      <c r="I367" s="392"/>
      <c r="J367" s="392"/>
      <c r="K367" s="392"/>
      <c r="L367" s="25" t="s">
        <v>114</v>
      </c>
      <c r="M367" s="114"/>
      <c r="N367" s="25" t="s">
        <v>112</v>
      </c>
      <c r="O367" s="114"/>
      <c r="P367" s="25" t="s">
        <v>111</v>
      </c>
      <c r="Q367" s="114"/>
      <c r="R367" s="25" t="s">
        <v>110</v>
      </c>
      <c r="S367" s="114"/>
      <c r="T367" s="25" t="s">
        <v>109</v>
      </c>
      <c r="U367" s="114"/>
      <c r="V367" s="25" t="s">
        <v>108</v>
      </c>
      <c r="W367" s="114"/>
      <c r="X367" s="25" t="s">
        <v>107</v>
      </c>
      <c r="Y367" s="114"/>
      <c r="Z367" s="25" t="s">
        <v>106</v>
      </c>
      <c r="AA367" s="114"/>
      <c r="AB367" s="114"/>
      <c r="AC367" s="114"/>
      <c r="AD367" s="190"/>
      <c r="AE367" s="114"/>
      <c r="AF367" s="190"/>
      <c r="AG367" s="22"/>
      <c r="AH367" s="422"/>
      <c r="AI367" s="422"/>
      <c r="AJ367" s="21"/>
      <c r="AK367" s="9"/>
      <c r="AL367" s="350"/>
      <c r="AM367" s="353"/>
      <c r="AN367" s="336"/>
      <c r="AO367" s="350"/>
      <c r="AP367" s="353"/>
      <c r="AQ367" s="336"/>
      <c r="AR367" s="350"/>
      <c r="AS367" s="353"/>
      <c r="AT367" s="336"/>
      <c r="AU367" s="350"/>
      <c r="AV367" s="353"/>
      <c r="AW367" s="336"/>
      <c r="AX367" s="350"/>
      <c r="AY367" s="363"/>
      <c r="AZ367" s="336"/>
      <c r="BA367" s="417"/>
      <c r="BB367" s="411"/>
      <c r="BC367" s="411"/>
      <c r="BD367" s="414"/>
    </row>
    <row r="368" spans="2:64" ht="28.15" customHeight="1" thickBot="1" x14ac:dyDescent="0.25">
      <c r="B368" s="20"/>
      <c r="C368" s="341"/>
      <c r="D368" s="215"/>
      <c r="E368" s="189"/>
      <c r="F368" s="189"/>
      <c r="G368" s="188"/>
      <c r="H368" s="361"/>
      <c r="I368" s="394"/>
      <c r="J368" s="394"/>
      <c r="K368" s="394"/>
      <c r="L368" s="15" t="s">
        <v>105</v>
      </c>
      <c r="M368" s="16"/>
      <c r="N368" s="15" t="s">
        <v>104</v>
      </c>
      <c r="O368" s="16"/>
      <c r="P368" s="15" t="s">
        <v>103</v>
      </c>
      <c r="Q368" s="16"/>
      <c r="R368" s="15" t="s">
        <v>102</v>
      </c>
      <c r="S368" s="16"/>
      <c r="T368" s="15">
        <v>20</v>
      </c>
      <c r="U368" s="16"/>
      <c r="V368" s="15" t="s">
        <v>101</v>
      </c>
      <c r="W368" s="16"/>
      <c r="X368" s="15" t="s">
        <v>100</v>
      </c>
      <c r="Y368" s="16"/>
      <c r="Z368" s="15" t="s">
        <v>99</v>
      </c>
      <c r="AA368" s="16"/>
      <c r="AB368" s="114"/>
      <c r="AC368" s="114"/>
      <c r="AD368" s="187"/>
      <c r="AE368" s="16"/>
      <c r="AF368" s="186"/>
      <c r="AG368" s="11"/>
      <c r="AH368" s="423"/>
      <c r="AI368" s="423"/>
      <c r="AJ368" s="10"/>
      <c r="AK368" s="9"/>
      <c r="AL368" s="351"/>
      <c r="AM368" s="354"/>
      <c r="AN368" s="337"/>
      <c r="AO368" s="351"/>
      <c r="AP368" s="354"/>
      <c r="AQ368" s="337"/>
      <c r="AR368" s="351"/>
      <c r="AS368" s="354"/>
      <c r="AT368" s="337"/>
      <c r="AU368" s="351"/>
      <c r="AV368" s="354"/>
      <c r="AW368" s="337"/>
      <c r="AX368" s="351"/>
      <c r="AY368" s="364"/>
      <c r="AZ368" s="337"/>
      <c r="BA368" s="418"/>
      <c r="BB368" s="412"/>
      <c r="BC368" s="412"/>
      <c r="BD368" s="415"/>
    </row>
    <row r="369" spans="2:64" ht="85.9" customHeight="1" thickTop="1" thickBot="1" x14ac:dyDescent="0.35">
      <c r="B369" s="113" t="s">
        <v>173</v>
      </c>
      <c r="C369" s="103" t="s">
        <v>172</v>
      </c>
      <c r="D369" s="108" t="s">
        <v>171</v>
      </c>
      <c r="E369" s="211" t="s">
        <v>170</v>
      </c>
      <c r="F369" s="210"/>
      <c r="G369" s="209"/>
      <c r="H369" s="109" t="s">
        <v>169</v>
      </c>
      <c r="I369" s="108" t="s">
        <v>96</v>
      </c>
      <c r="J369" s="108" t="s">
        <v>168</v>
      </c>
      <c r="K369" s="108" t="s">
        <v>97</v>
      </c>
      <c r="L369" s="365" t="s">
        <v>167</v>
      </c>
      <c r="M369" s="366"/>
      <c r="N369" s="365" t="s">
        <v>166</v>
      </c>
      <c r="O369" s="366"/>
      <c r="P369" s="365" t="s">
        <v>166</v>
      </c>
      <c r="Q369" s="367"/>
      <c r="R369" s="365" t="s">
        <v>166</v>
      </c>
      <c r="S369" s="367"/>
      <c r="T369" s="365" t="s">
        <v>166</v>
      </c>
      <c r="U369" s="367"/>
      <c r="V369" s="365" t="s">
        <v>166</v>
      </c>
      <c r="W369" s="367"/>
      <c r="X369" s="365" t="s">
        <v>166</v>
      </c>
      <c r="Y369" s="367"/>
      <c r="Z369" s="365" t="s">
        <v>166</v>
      </c>
      <c r="AA369" s="367"/>
      <c r="AB369" s="311"/>
      <c r="AC369" s="311"/>
      <c r="AD369" s="368" t="s">
        <v>165</v>
      </c>
      <c r="AE369" s="367"/>
      <c r="AF369" s="109" t="s">
        <v>164</v>
      </c>
      <c r="AG369" s="109" t="s">
        <v>163</v>
      </c>
      <c r="AH369" s="108" t="s">
        <v>162</v>
      </c>
      <c r="AI369" s="108" t="s">
        <v>161</v>
      </c>
      <c r="AJ369" s="107" t="s">
        <v>160</v>
      </c>
      <c r="AK369" s="106"/>
      <c r="AL369" s="104" t="s">
        <v>159</v>
      </c>
      <c r="AM369" s="103" t="s">
        <v>158</v>
      </c>
      <c r="AN369" s="102" t="s">
        <v>157</v>
      </c>
      <c r="AO369" s="104" t="s">
        <v>156</v>
      </c>
      <c r="AP369" s="103" t="s">
        <v>155</v>
      </c>
      <c r="AQ369" s="102" t="s">
        <v>154</v>
      </c>
      <c r="AR369" s="104" t="s">
        <v>153</v>
      </c>
      <c r="AS369" s="103" t="s">
        <v>152</v>
      </c>
      <c r="AT369" s="105" t="s">
        <v>151</v>
      </c>
      <c r="AU369" s="104" t="s">
        <v>150</v>
      </c>
      <c r="AV369" s="103" t="s">
        <v>149</v>
      </c>
      <c r="AW369" s="102" t="s">
        <v>148</v>
      </c>
      <c r="AX369" s="104" t="s">
        <v>147</v>
      </c>
      <c r="AY369" s="103" t="s">
        <v>146</v>
      </c>
      <c r="AZ369" s="102" t="s">
        <v>145</v>
      </c>
      <c r="BA369" s="101" t="s">
        <v>144</v>
      </c>
      <c r="BB369" s="100" t="s">
        <v>143</v>
      </c>
      <c r="BC369" s="100" t="s">
        <v>142</v>
      </c>
      <c r="BD369" s="99" t="s">
        <v>141</v>
      </c>
    </row>
    <row r="370" spans="2:64" ht="45" customHeight="1" thickBot="1" x14ac:dyDescent="0.3">
      <c r="B370" s="98" t="s">
        <v>219</v>
      </c>
      <c r="C370" s="97"/>
      <c r="D370" s="208">
        <v>259</v>
      </c>
      <c r="E370" s="425">
        <v>8223.67</v>
      </c>
      <c r="F370" s="426"/>
      <c r="G370" s="427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207"/>
      <c r="AB370" s="310"/>
      <c r="AC370" s="310"/>
      <c r="AD370" s="90" t="s">
        <v>138</v>
      </c>
      <c r="AE370" s="88"/>
      <c r="AF370" s="88"/>
      <c r="AG370" s="88"/>
      <c r="AH370" s="87"/>
      <c r="AI370" s="87"/>
      <c r="AJ370" s="203"/>
      <c r="AK370" s="86" t="s">
        <v>137</v>
      </c>
      <c r="AL370" s="85">
        <f t="shared" ref="AL370:BD370" si="48">SUM(AL372:AL383)</f>
        <v>63</v>
      </c>
      <c r="AM370" s="84">
        <f t="shared" si="48"/>
        <v>5</v>
      </c>
      <c r="AN370" s="83">
        <f t="shared" si="48"/>
        <v>0</v>
      </c>
      <c r="AO370" s="85">
        <f t="shared" si="48"/>
        <v>1</v>
      </c>
      <c r="AP370" s="84">
        <f t="shared" si="48"/>
        <v>0</v>
      </c>
      <c r="AQ370" s="83">
        <f t="shared" si="48"/>
        <v>0</v>
      </c>
      <c r="AR370" s="85">
        <f t="shared" si="48"/>
        <v>0</v>
      </c>
      <c r="AS370" s="84">
        <f t="shared" si="48"/>
        <v>0</v>
      </c>
      <c r="AT370" s="83">
        <f t="shared" si="48"/>
        <v>0</v>
      </c>
      <c r="AU370" s="85">
        <f t="shared" si="48"/>
        <v>14</v>
      </c>
      <c r="AV370" s="84">
        <f t="shared" si="48"/>
        <v>1</v>
      </c>
      <c r="AW370" s="83">
        <f t="shared" si="48"/>
        <v>0</v>
      </c>
      <c r="AX370" s="85">
        <f t="shared" si="48"/>
        <v>2</v>
      </c>
      <c r="AY370" s="84">
        <f t="shared" si="48"/>
        <v>0</v>
      </c>
      <c r="AZ370" s="83">
        <f t="shared" si="48"/>
        <v>0</v>
      </c>
      <c r="BA370" s="82">
        <f t="shared" si="48"/>
        <v>0</v>
      </c>
      <c r="BB370" s="81">
        <f t="shared" si="48"/>
        <v>0</v>
      </c>
      <c r="BC370" s="81">
        <f t="shared" si="48"/>
        <v>0</v>
      </c>
      <c r="BD370" s="80">
        <f t="shared" si="48"/>
        <v>0</v>
      </c>
      <c r="BE370" s="79" t="s">
        <v>136</v>
      </c>
      <c r="BH370" s="5">
        <f>SUM(AL370:AN370)/$BG$5</f>
        <v>68</v>
      </c>
      <c r="BI370" s="5">
        <f>SUM(AO370:AQ370,BA370)/$BG$5</f>
        <v>1</v>
      </c>
      <c r="BJ370" s="5">
        <f>SUM(AR370:AT370,BB370)/$BG$5</f>
        <v>0</v>
      </c>
      <c r="BK370" s="5">
        <f>SUM(AU370:AW370,BC370)/$BG$5</f>
        <v>15</v>
      </c>
      <c r="BL370" s="5">
        <f>SUM(AX370:AZ370,BD370)/$BG$5</f>
        <v>2</v>
      </c>
    </row>
    <row r="371" spans="2:64" ht="45" customHeight="1" thickBot="1" x14ac:dyDescent="0.3">
      <c r="B371" s="78"/>
      <c r="C371" s="77"/>
      <c r="D371" s="206"/>
      <c r="E371" s="205"/>
      <c r="F371" s="205"/>
      <c r="G371" s="204"/>
      <c r="H371" s="73"/>
      <c r="I371" s="70"/>
      <c r="J371" s="70"/>
      <c r="K371" s="72"/>
      <c r="L371" s="70"/>
      <c r="M371" s="69"/>
      <c r="N371" s="70"/>
      <c r="O371" s="69"/>
      <c r="P371" s="70"/>
      <c r="Q371" s="69"/>
      <c r="R371" s="70"/>
      <c r="S371" s="69"/>
      <c r="T371" s="70"/>
      <c r="U371" s="69"/>
      <c r="V371" s="70"/>
      <c r="W371" s="69"/>
      <c r="X371" s="70"/>
      <c r="Y371" s="69"/>
      <c r="Z371" s="70"/>
      <c r="AA371" s="69"/>
      <c r="AB371" s="69"/>
      <c r="AC371" s="69"/>
      <c r="AD371" s="71"/>
      <c r="AE371" s="69"/>
      <c r="AF371" s="69"/>
      <c r="AG371" s="69"/>
      <c r="AH371" s="68"/>
      <c r="AI371" s="68"/>
      <c r="AJ371" s="203"/>
      <c r="AK371" s="66" t="s">
        <v>135</v>
      </c>
      <c r="AL371" s="65">
        <f t="shared" ref="AL371:BD371" si="49">AL370/3</f>
        <v>21</v>
      </c>
      <c r="AM371" s="64">
        <f t="shared" si="49"/>
        <v>1.6666666666666667</v>
      </c>
      <c r="AN371" s="63">
        <f t="shared" si="49"/>
        <v>0</v>
      </c>
      <c r="AO371" s="65">
        <f t="shared" si="49"/>
        <v>0.33333333333333331</v>
      </c>
      <c r="AP371" s="64">
        <f t="shared" si="49"/>
        <v>0</v>
      </c>
      <c r="AQ371" s="63">
        <f t="shared" si="49"/>
        <v>0</v>
      </c>
      <c r="AR371" s="65">
        <f t="shared" si="49"/>
        <v>0</v>
      </c>
      <c r="AS371" s="64">
        <f t="shared" si="49"/>
        <v>0</v>
      </c>
      <c r="AT371" s="63">
        <f t="shared" si="49"/>
        <v>0</v>
      </c>
      <c r="AU371" s="65">
        <f t="shared" si="49"/>
        <v>4.666666666666667</v>
      </c>
      <c r="AV371" s="64">
        <f t="shared" si="49"/>
        <v>0.33333333333333331</v>
      </c>
      <c r="AW371" s="63">
        <f t="shared" si="49"/>
        <v>0</v>
      </c>
      <c r="AX371" s="65">
        <f t="shared" si="49"/>
        <v>0.66666666666666663</v>
      </c>
      <c r="AY371" s="64">
        <f t="shared" si="49"/>
        <v>0</v>
      </c>
      <c r="AZ371" s="63">
        <f t="shared" si="49"/>
        <v>0</v>
      </c>
      <c r="BA371" s="62">
        <f t="shared" si="49"/>
        <v>0</v>
      </c>
      <c r="BB371" s="61">
        <f t="shared" si="49"/>
        <v>0</v>
      </c>
      <c r="BC371" s="61">
        <f t="shared" si="49"/>
        <v>0</v>
      </c>
      <c r="BD371" s="60">
        <f t="shared" si="49"/>
        <v>0</v>
      </c>
      <c r="BE371" s="59" t="s">
        <v>134</v>
      </c>
    </row>
    <row r="372" spans="2:64" ht="28.15" customHeight="1" x14ac:dyDescent="0.2">
      <c r="B372" s="30"/>
      <c r="C372" s="338">
        <v>1</v>
      </c>
      <c r="D372" s="212"/>
      <c r="E372" s="198"/>
      <c r="F372" s="198"/>
      <c r="G372" s="197"/>
      <c r="H372" s="358" t="s">
        <v>133</v>
      </c>
      <c r="I372" s="390">
        <v>183</v>
      </c>
      <c r="J372" s="390">
        <v>34</v>
      </c>
      <c r="K372" s="390">
        <v>6</v>
      </c>
      <c r="L372" s="42" t="s">
        <v>131</v>
      </c>
      <c r="M372" s="43" t="s">
        <v>132</v>
      </c>
      <c r="N372" s="42" t="s">
        <v>129</v>
      </c>
      <c r="O372" s="43" t="s">
        <v>357</v>
      </c>
      <c r="P372" s="42" t="s">
        <v>128</v>
      </c>
      <c r="Q372" s="43" t="s">
        <v>527</v>
      </c>
      <c r="R372" s="42" t="s">
        <v>127</v>
      </c>
      <c r="S372" s="43" t="s">
        <v>527</v>
      </c>
      <c r="T372" s="42" t="s">
        <v>126</v>
      </c>
      <c r="U372" s="43" t="s">
        <v>1041</v>
      </c>
      <c r="V372" s="42" t="s">
        <v>125</v>
      </c>
      <c r="W372" s="43" t="s">
        <v>697</v>
      </c>
      <c r="X372" s="42" t="s">
        <v>124</v>
      </c>
      <c r="Y372" s="43" t="s">
        <v>467</v>
      </c>
      <c r="Z372" s="42" t="s">
        <v>123</v>
      </c>
      <c r="AA372" s="43"/>
      <c r="AB372" s="43"/>
      <c r="AC372" s="43"/>
      <c r="AD372" s="196"/>
      <c r="AE372" s="43"/>
      <c r="AF372" s="196" t="s">
        <v>357</v>
      </c>
      <c r="AG372" s="58"/>
      <c r="AH372" s="421"/>
      <c r="AI372" s="421"/>
      <c r="AJ372" s="38"/>
      <c r="AK372" s="9"/>
      <c r="AL372" s="349">
        <f>SUMPRODUCT(LEN($M372:$AA375)-LEN(SUBSTITUTE($M372:$AA375,"A", "")))</f>
        <v>63</v>
      </c>
      <c r="AM372" s="352">
        <f>SUMPRODUCT(LEN($AF372:$AF375)-LEN(SUBSTITUTE($AF372:$AF375,"A", "")))</f>
        <v>5</v>
      </c>
      <c r="AN372" s="335">
        <f>SUMPRODUCT(LEN($AE372:$AE375)-LEN(SUBSTITUTE($AE372:$AE375,"A", "")))</f>
        <v>0</v>
      </c>
      <c r="AO372" s="349">
        <f>SUMPRODUCT(LEN($M372:$AA375)-LEN(SUBSTITUTE($M372:$AA375,"S", "")))</f>
        <v>1</v>
      </c>
      <c r="AP372" s="352">
        <f>SUMPRODUCT(LEN($AF372:$AF375)-LEN(SUBSTITUTE($AF372:$AF375,"S", "")))</f>
        <v>0</v>
      </c>
      <c r="AQ372" s="335">
        <f>SUMPRODUCT(LEN($AE372:$AE375)-LEN(SUBSTITUTE($AE372:$AE375,"S", "")))</f>
        <v>0</v>
      </c>
      <c r="AR372" s="349">
        <f>SUMPRODUCT(LEN($M372:$AA375)-LEN(SUBSTITUTE($M372:$AA375,"F", "")))</f>
        <v>0</v>
      </c>
      <c r="AS372" s="352">
        <f>SUMPRODUCT(LEN($AF372:$AF375)-LEN(SUBSTITUTE($AF372:$AF375,"F", "")))</f>
        <v>0</v>
      </c>
      <c r="AT372" s="335">
        <f>SUMPRODUCT(LEN($AE372:$AE375)-LEN(SUBSTITUTE($AE372:$AE375,"F", "")))</f>
        <v>0</v>
      </c>
      <c r="AU372" s="349">
        <f>SUMPRODUCT(LEN($M372:$AA375)-LEN(SUBSTITUTE($M372:$AA375,"G", "")))</f>
        <v>14</v>
      </c>
      <c r="AV372" s="352">
        <f>SUMPRODUCT(LEN($AF372:$AF375)-LEN(SUBSTITUTE($AF372:$AF375,"G", "")))</f>
        <v>1</v>
      </c>
      <c r="AW372" s="335">
        <f>SUMPRODUCT(LEN($AE372:$AE375)-LEN(SUBSTITUTE($AE372:$AE375,"G", "")))</f>
        <v>0</v>
      </c>
      <c r="AX372" s="349">
        <f>SUMPRODUCT(LEN($L372:$AA375)-LEN(SUBSTITUTE($L372:$AA375,"M", "")))</f>
        <v>2</v>
      </c>
      <c r="AY372" s="362">
        <f>SUMPRODUCT(LEN($AF372:$AF375)-LEN(SUBSTITUTE($AF372:$AF375,"M", "")))</f>
        <v>0</v>
      </c>
      <c r="AZ372" s="335">
        <f>SUMPRODUCT(LEN($AE372:$AE375)-LEN(SUBSTITUTE($AE372:$AE375,"M", "")))</f>
        <v>0</v>
      </c>
      <c r="BA372" s="416">
        <f>SUMPRODUCT(LEN($AG372:$AG375)-LEN(SUBSTITUTE($AG372:$AG375,"S", "")))</f>
        <v>0</v>
      </c>
      <c r="BB372" s="410">
        <f>SUMPRODUCT(LEN($AG372:$AG375)-LEN(SUBSTITUTE($AG372:$AG375,"F", "")))</f>
        <v>0</v>
      </c>
      <c r="BC372" s="410">
        <f>SUMPRODUCT(LEN($AG372:$AG375)-LEN(SUBSTITUTE($AG372:$AG375,"G", "")))</f>
        <v>0</v>
      </c>
      <c r="BD372" s="413">
        <f>SUMPRODUCT(LEN($AG372:$AG375)-LEN(SUBSTITUTE($AG372:$AG375,"M", "")))</f>
        <v>0</v>
      </c>
    </row>
    <row r="373" spans="2:64" ht="28.15" customHeight="1" thickBot="1" x14ac:dyDescent="0.25">
      <c r="B373" s="30"/>
      <c r="C373" s="339"/>
      <c r="D373" s="221"/>
      <c r="E373" s="195"/>
      <c r="F373" s="195"/>
      <c r="G373" s="194"/>
      <c r="H373" s="359"/>
      <c r="I373" s="391"/>
      <c r="J373" s="391"/>
      <c r="K373" s="391"/>
      <c r="L373" s="33" t="s">
        <v>122</v>
      </c>
      <c r="M373" s="55" t="s">
        <v>132</v>
      </c>
      <c r="N373" s="33" t="s">
        <v>121</v>
      </c>
      <c r="O373" s="55" t="s">
        <v>458</v>
      </c>
      <c r="P373" s="33" t="s">
        <v>120</v>
      </c>
      <c r="Q373" s="55" t="s">
        <v>185</v>
      </c>
      <c r="R373" s="33" t="s">
        <v>119</v>
      </c>
      <c r="S373" s="55" t="s">
        <v>357</v>
      </c>
      <c r="T373" s="33" t="s">
        <v>118</v>
      </c>
      <c r="U373" s="55" t="s">
        <v>357</v>
      </c>
      <c r="V373" s="33" t="s">
        <v>117</v>
      </c>
      <c r="W373" s="55" t="s">
        <v>684</v>
      </c>
      <c r="X373" s="33" t="s">
        <v>116</v>
      </c>
      <c r="Y373" s="55" t="s">
        <v>467</v>
      </c>
      <c r="Z373" s="33" t="s">
        <v>115</v>
      </c>
      <c r="AA373" s="55"/>
      <c r="AB373" s="55"/>
      <c r="AC373" s="55"/>
      <c r="AD373" s="193"/>
      <c r="AE373" s="55"/>
      <c r="AF373" s="193" t="s">
        <v>479</v>
      </c>
      <c r="AG373" s="57"/>
      <c r="AH373" s="422"/>
      <c r="AI373" s="422"/>
      <c r="AJ373" s="21"/>
      <c r="AK373" s="9"/>
      <c r="AL373" s="350"/>
      <c r="AM373" s="353"/>
      <c r="AN373" s="336"/>
      <c r="AO373" s="350"/>
      <c r="AP373" s="353"/>
      <c r="AQ373" s="336"/>
      <c r="AR373" s="350"/>
      <c r="AS373" s="353"/>
      <c r="AT373" s="336"/>
      <c r="AU373" s="350"/>
      <c r="AV373" s="353"/>
      <c r="AW373" s="336"/>
      <c r="AX373" s="350"/>
      <c r="AY373" s="363"/>
      <c r="AZ373" s="336"/>
      <c r="BA373" s="417"/>
      <c r="BB373" s="411"/>
      <c r="BC373" s="411"/>
      <c r="BD373" s="414"/>
    </row>
    <row r="374" spans="2:64" ht="28.15" customHeight="1" x14ac:dyDescent="0.2">
      <c r="B374" s="30"/>
      <c r="C374" s="340"/>
      <c r="D374" s="218"/>
      <c r="E374" s="192"/>
      <c r="F374" s="192"/>
      <c r="G374" s="191"/>
      <c r="H374" s="360">
        <v>259</v>
      </c>
      <c r="I374" s="392"/>
      <c r="J374" s="392"/>
      <c r="K374" s="392"/>
      <c r="L374" s="25" t="s">
        <v>114</v>
      </c>
      <c r="M374" s="114" t="s">
        <v>179</v>
      </c>
      <c r="N374" s="25" t="s">
        <v>112</v>
      </c>
      <c r="O374" s="114" t="s">
        <v>1329</v>
      </c>
      <c r="P374" s="25" t="s">
        <v>111</v>
      </c>
      <c r="Q374" s="114" t="s">
        <v>679</v>
      </c>
      <c r="R374" s="25" t="s">
        <v>110</v>
      </c>
      <c r="S374" s="114" t="s">
        <v>484</v>
      </c>
      <c r="T374" s="25" t="s">
        <v>109</v>
      </c>
      <c r="U374" s="114" t="s">
        <v>469</v>
      </c>
      <c r="V374" s="25" t="s">
        <v>108</v>
      </c>
      <c r="W374" s="114" t="s">
        <v>493</v>
      </c>
      <c r="X374" s="25" t="s">
        <v>107</v>
      </c>
      <c r="Y374" s="114" t="s">
        <v>130</v>
      </c>
      <c r="Z374" s="25" t="s">
        <v>106</v>
      </c>
      <c r="AA374" s="114"/>
      <c r="AB374" s="114"/>
      <c r="AC374" s="114"/>
      <c r="AD374" s="190"/>
      <c r="AE374" s="114"/>
      <c r="AF374" s="190"/>
      <c r="AG374" s="57"/>
      <c r="AH374" s="422"/>
      <c r="AI374" s="422"/>
      <c r="AJ374" s="21"/>
      <c r="AK374" s="9"/>
      <c r="AL374" s="350"/>
      <c r="AM374" s="353"/>
      <c r="AN374" s="336"/>
      <c r="AO374" s="350"/>
      <c r="AP374" s="353"/>
      <c r="AQ374" s="336"/>
      <c r="AR374" s="350"/>
      <c r="AS374" s="353"/>
      <c r="AT374" s="336"/>
      <c r="AU374" s="350"/>
      <c r="AV374" s="353"/>
      <c r="AW374" s="336"/>
      <c r="AX374" s="350"/>
      <c r="AY374" s="363"/>
      <c r="AZ374" s="336"/>
      <c r="BA374" s="417"/>
      <c r="BB374" s="411"/>
      <c r="BC374" s="411"/>
      <c r="BD374" s="414"/>
    </row>
    <row r="375" spans="2:64" ht="28.15" customHeight="1" thickBot="1" x14ac:dyDescent="0.25">
      <c r="B375" s="30"/>
      <c r="C375" s="355"/>
      <c r="D375" s="246"/>
      <c r="E375" s="200"/>
      <c r="F375" s="200"/>
      <c r="G375" s="199"/>
      <c r="H375" s="361"/>
      <c r="I375" s="393"/>
      <c r="J375" s="393"/>
      <c r="K375" s="393"/>
      <c r="L375" s="50" t="s">
        <v>105</v>
      </c>
      <c r="M375" s="51" t="s">
        <v>1329</v>
      </c>
      <c r="N375" s="50" t="s">
        <v>104</v>
      </c>
      <c r="O375" s="51" t="s">
        <v>132</v>
      </c>
      <c r="P375" s="50" t="s">
        <v>103</v>
      </c>
      <c r="Q375" s="51" t="s">
        <v>684</v>
      </c>
      <c r="R375" s="50" t="s">
        <v>102</v>
      </c>
      <c r="S375" s="51" t="s">
        <v>1282</v>
      </c>
      <c r="T375" s="50">
        <v>20</v>
      </c>
      <c r="U375" s="51" t="s">
        <v>357</v>
      </c>
      <c r="V375" s="50" t="s">
        <v>101</v>
      </c>
      <c r="W375" s="51" t="s">
        <v>132</v>
      </c>
      <c r="X375" s="50" t="s">
        <v>100</v>
      </c>
      <c r="Y375" s="51" t="s">
        <v>132</v>
      </c>
      <c r="Z375" s="50" t="s">
        <v>99</v>
      </c>
      <c r="AA375" s="51"/>
      <c r="AB375" s="51"/>
      <c r="AC375" s="51"/>
      <c r="AD375" s="187"/>
      <c r="AE375" s="51"/>
      <c r="AF375" s="187"/>
      <c r="AG375" s="56"/>
      <c r="AH375" s="424"/>
      <c r="AI375" s="424"/>
      <c r="AJ375" s="47"/>
      <c r="AK375" s="9"/>
      <c r="AL375" s="351"/>
      <c r="AM375" s="354"/>
      <c r="AN375" s="337"/>
      <c r="AO375" s="351"/>
      <c r="AP375" s="354"/>
      <c r="AQ375" s="337"/>
      <c r="AR375" s="351"/>
      <c r="AS375" s="354"/>
      <c r="AT375" s="337"/>
      <c r="AU375" s="351"/>
      <c r="AV375" s="354"/>
      <c r="AW375" s="337"/>
      <c r="AX375" s="351"/>
      <c r="AY375" s="364"/>
      <c r="AZ375" s="337"/>
      <c r="BA375" s="418"/>
      <c r="BB375" s="412"/>
      <c r="BC375" s="412"/>
      <c r="BD375" s="415"/>
    </row>
    <row r="376" spans="2:64" ht="28.15" customHeight="1" x14ac:dyDescent="0.2">
      <c r="B376" s="30"/>
      <c r="C376" s="338">
        <v>2</v>
      </c>
      <c r="D376" s="212"/>
      <c r="E376" s="198"/>
      <c r="F376" s="198"/>
      <c r="G376" s="197"/>
      <c r="H376" s="358"/>
      <c r="I376" s="390"/>
      <c r="J376" s="390"/>
      <c r="K376" s="390"/>
      <c r="L376" s="42" t="s">
        <v>131</v>
      </c>
      <c r="M376" s="43"/>
      <c r="N376" s="42" t="s">
        <v>129</v>
      </c>
      <c r="O376" s="43"/>
      <c r="P376" s="42" t="s">
        <v>128</v>
      </c>
      <c r="Q376" s="43"/>
      <c r="R376" s="42" t="s">
        <v>127</v>
      </c>
      <c r="S376" s="43"/>
      <c r="T376" s="42" t="s">
        <v>126</v>
      </c>
      <c r="U376" s="43"/>
      <c r="V376" s="42" t="s">
        <v>125</v>
      </c>
      <c r="W376" s="43"/>
      <c r="X376" s="42" t="s">
        <v>124</v>
      </c>
      <c r="Y376" s="43"/>
      <c r="Z376" s="42" t="s">
        <v>123</v>
      </c>
      <c r="AA376" s="43"/>
      <c r="AB376" s="43"/>
      <c r="AC376" s="43"/>
      <c r="AD376" s="196"/>
      <c r="AE376" s="43"/>
      <c r="AF376" s="196"/>
      <c r="AG376" s="39"/>
      <c r="AH376" s="421"/>
      <c r="AI376" s="421"/>
      <c r="AJ376" s="38"/>
      <c r="AK376" s="9"/>
      <c r="AL376" s="349">
        <f>SUMPRODUCT(LEN($M376:$AA379)-LEN(SUBSTITUTE($M376:$AA379,"A", "")))</f>
        <v>0</v>
      </c>
      <c r="AM376" s="352">
        <f>SUMPRODUCT(LEN($AF376:$AF379)-LEN(SUBSTITUTE($AF376:$AF379,"A", "")))</f>
        <v>0</v>
      </c>
      <c r="AN376" s="335">
        <f>SUMPRODUCT(LEN($AE376:$AE379)-LEN(SUBSTITUTE($AE376:$AE379,"A", "")))</f>
        <v>0</v>
      </c>
      <c r="AO376" s="349">
        <f>SUMPRODUCT(LEN($M376:$AA379)-LEN(SUBSTITUTE($M376:$AA379,"S", "")))</f>
        <v>0</v>
      </c>
      <c r="AP376" s="352">
        <f>SUMPRODUCT(LEN($AF376:$AF379)-LEN(SUBSTITUTE($AF376:$AF379,"S", "")))</f>
        <v>0</v>
      </c>
      <c r="AQ376" s="335">
        <f>SUMPRODUCT(LEN($AE376:$AE379)-LEN(SUBSTITUTE($AE376:$AE379,"S", "")))</f>
        <v>0</v>
      </c>
      <c r="AR376" s="349">
        <f>SUMPRODUCT(LEN($M376:$AA379)-LEN(SUBSTITUTE($M376:$AA379,"F", "")))</f>
        <v>0</v>
      </c>
      <c r="AS376" s="352">
        <f>SUMPRODUCT(LEN($AF376:$AF379)-LEN(SUBSTITUTE($AF376:$AF379,"F", "")))</f>
        <v>0</v>
      </c>
      <c r="AT376" s="335">
        <f>SUMPRODUCT(LEN($AE376:$AE379)-LEN(SUBSTITUTE($AE376:$AE379,"F", "")))</f>
        <v>0</v>
      </c>
      <c r="AU376" s="349">
        <f>SUMPRODUCT(LEN($M376:$AA379)-LEN(SUBSTITUTE($M376:$AA379,"G", "")))</f>
        <v>0</v>
      </c>
      <c r="AV376" s="352">
        <f>SUMPRODUCT(LEN($AF376:$AF379)-LEN(SUBSTITUTE($AF376:$AF379,"G", "")))</f>
        <v>0</v>
      </c>
      <c r="AW376" s="335">
        <f>SUMPRODUCT(LEN($AE376:$AE379)-LEN(SUBSTITUTE($AE376:$AE379,"G", "")))</f>
        <v>0</v>
      </c>
      <c r="AX376" s="349">
        <f>SUMPRODUCT(LEN($L376:$AA379)-LEN(SUBSTITUTE($L376:$AA379,"M", "")))</f>
        <v>0</v>
      </c>
      <c r="AY376" s="362">
        <f>SUMPRODUCT(LEN($AF376:$AF379)-LEN(SUBSTITUTE($AF376:$AF379,"M", "")))</f>
        <v>0</v>
      </c>
      <c r="AZ376" s="335">
        <f>SUMPRODUCT(LEN($AE376:$AE379)-LEN(SUBSTITUTE($AE376:$AE379,"M", "")))</f>
        <v>0</v>
      </c>
      <c r="BA376" s="416">
        <f>SUMPRODUCT(LEN($AG376:$AG379)-LEN(SUBSTITUTE($AG376:$AG379,"S", "")))</f>
        <v>0</v>
      </c>
      <c r="BB376" s="410">
        <f>SUMPRODUCT(LEN($AG376:$AG379)-LEN(SUBSTITUTE($AG376:$AG379,"F", "")))</f>
        <v>0</v>
      </c>
      <c r="BC376" s="410">
        <f>SUMPRODUCT(LEN($AG376:$AG379)-LEN(SUBSTITUTE($AG376:$AG379,"G", "")))</f>
        <v>0</v>
      </c>
      <c r="BD376" s="413">
        <f>SUMPRODUCT(LEN($AG376:$AG379)-LEN(SUBSTITUTE($AG376:$AG379,"M", "")))</f>
        <v>0</v>
      </c>
    </row>
    <row r="377" spans="2:64" ht="28.15" customHeight="1" thickBot="1" x14ac:dyDescent="0.25">
      <c r="B377" s="30"/>
      <c r="C377" s="339"/>
      <c r="D377" s="221"/>
      <c r="E377" s="195"/>
      <c r="F377" s="195"/>
      <c r="G377" s="194"/>
      <c r="H377" s="359"/>
      <c r="I377" s="391"/>
      <c r="J377" s="391"/>
      <c r="K377" s="391"/>
      <c r="L377" s="33" t="s">
        <v>122</v>
      </c>
      <c r="M377" s="55"/>
      <c r="N377" s="33" t="s">
        <v>121</v>
      </c>
      <c r="O377" s="55"/>
      <c r="P377" s="33" t="s">
        <v>120</v>
      </c>
      <c r="Q377" s="55"/>
      <c r="R377" s="33" t="s">
        <v>119</v>
      </c>
      <c r="S377" s="55"/>
      <c r="T377" s="33" t="s">
        <v>118</v>
      </c>
      <c r="U377" s="55"/>
      <c r="V377" s="33" t="s">
        <v>117</v>
      </c>
      <c r="W377" s="55"/>
      <c r="X377" s="33" t="s">
        <v>116</v>
      </c>
      <c r="Y377" s="55"/>
      <c r="Z377" s="33" t="s">
        <v>115</v>
      </c>
      <c r="AA377" s="55"/>
      <c r="AB377" s="55"/>
      <c r="AC377" s="55"/>
      <c r="AD377" s="193"/>
      <c r="AE377" s="55"/>
      <c r="AF377" s="193"/>
      <c r="AG377" s="22"/>
      <c r="AH377" s="422"/>
      <c r="AI377" s="422"/>
      <c r="AJ377" s="21"/>
      <c r="AK377" s="9"/>
      <c r="AL377" s="350"/>
      <c r="AM377" s="353"/>
      <c r="AN377" s="336"/>
      <c r="AO377" s="350"/>
      <c r="AP377" s="353"/>
      <c r="AQ377" s="336"/>
      <c r="AR377" s="350"/>
      <c r="AS377" s="353"/>
      <c r="AT377" s="336"/>
      <c r="AU377" s="350"/>
      <c r="AV377" s="353"/>
      <c r="AW377" s="336"/>
      <c r="AX377" s="350"/>
      <c r="AY377" s="363"/>
      <c r="AZ377" s="336"/>
      <c r="BA377" s="417"/>
      <c r="BB377" s="411"/>
      <c r="BC377" s="411"/>
      <c r="BD377" s="414"/>
    </row>
    <row r="378" spans="2:64" ht="28.15" customHeight="1" x14ac:dyDescent="0.2">
      <c r="B378" s="30"/>
      <c r="C378" s="340"/>
      <c r="D378" s="218"/>
      <c r="E378" s="192"/>
      <c r="F378" s="192"/>
      <c r="G378" s="191"/>
      <c r="H378" s="360"/>
      <c r="I378" s="392"/>
      <c r="J378" s="392"/>
      <c r="K378" s="392"/>
      <c r="L378" s="25" t="s">
        <v>114</v>
      </c>
      <c r="M378" s="114"/>
      <c r="N378" s="25" t="s">
        <v>112</v>
      </c>
      <c r="O378" s="114"/>
      <c r="P378" s="25" t="s">
        <v>111</v>
      </c>
      <c r="Q378" s="114"/>
      <c r="R378" s="25" t="s">
        <v>110</v>
      </c>
      <c r="S378" s="114"/>
      <c r="T378" s="25" t="s">
        <v>109</v>
      </c>
      <c r="U378" s="114"/>
      <c r="V378" s="25" t="s">
        <v>108</v>
      </c>
      <c r="W378" s="114"/>
      <c r="X378" s="25" t="s">
        <v>107</v>
      </c>
      <c r="Y378" s="114"/>
      <c r="Z378" s="25" t="s">
        <v>106</v>
      </c>
      <c r="AA378" s="114"/>
      <c r="AB378" s="114"/>
      <c r="AC378" s="114"/>
      <c r="AD378" s="190"/>
      <c r="AE378" s="114"/>
      <c r="AF378" s="190"/>
      <c r="AG378" s="22"/>
      <c r="AH378" s="422"/>
      <c r="AI378" s="422"/>
      <c r="AJ378" s="21"/>
      <c r="AK378" s="9"/>
      <c r="AL378" s="350"/>
      <c r="AM378" s="353"/>
      <c r="AN378" s="336"/>
      <c r="AO378" s="350"/>
      <c r="AP378" s="353"/>
      <c r="AQ378" s="336"/>
      <c r="AR378" s="350"/>
      <c r="AS378" s="353"/>
      <c r="AT378" s="336"/>
      <c r="AU378" s="350"/>
      <c r="AV378" s="353"/>
      <c r="AW378" s="336"/>
      <c r="AX378" s="350"/>
      <c r="AY378" s="363"/>
      <c r="AZ378" s="336"/>
      <c r="BA378" s="417"/>
      <c r="BB378" s="411"/>
      <c r="BC378" s="411"/>
      <c r="BD378" s="414"/>
    </row>
    <row r="379" spans="2:64" ht="28.15" customHeight="1" thickBot="1" x14ac:dyDescent="0.25">
      <c r="B379" s="30"/>
      <c r="C379" s="355"/>
      <c r="D379" s="246"/>
      <c r="E379" s="200"/>
      <c r="F379" s="200"/>
      <c r="G379" s="199"/>
      <c r="H379" s="361"/>
      <c r="I379" s="393"/>
      <c r="J379" s="393"/>
      <c r="K379" s="393"/>
      <c r="L379" s="50" t="s">
        <v>105</v>
      </c>
      <c r="M379" s="51"/>
      <c r="N379" s="50" t="s">
        <v>104</v>
      </c>
      <c r="O379" s="51"/>
      <c r="P379" s="50" t="s">
        <v>103</v>
      </c>
      <c r="Q379" s="51"/>
      <c r="R379" s="50" t="s">
        <v>102</v>
      </c>
      <c r="S379" s="51"/>
      <c r="T379" s="50">
        <v>20</v>
      </c>
      <c r="U379" s="51"/>
      <c r="V379" s="50" t="s">
        <v>101</v>
      </c>
      <c r="W379" s="51"/>
      <c r="X379" s="50" t="s">
        <v>100</v>
      </c>
      <c r="Y379" s="51"/>
      <c r="Z379" s="50" t="s">
        <v>99</v>
      </c>
      <c r="AA379" s="51"/>
      <c r="AB379" s="51"/>
      <c r="AC379" s="51"/>
      <c r="AD379" s="187"/>
      <c r="AE379" s="51"/>
      <c r="AF379" s="187"/>
      <c r="AG379" s="48"/>
      <c r="AH379" s="424"/>
      <c r="AI379" s="424"/>
      <c r="AJ379" s="47"/>
      <c r="AK379" s="9"/>
      <c r="AL379" s="351"/>
      <c r="AM379" s="354"/>
      <c r="AN379" s="337"/>
      <c r="AO379" s="351"/>
      <c r="AP379" s="354"/>
      <c r="AQ379" s="337"/>
      <c r="AR379" s="351"/>
      <c r="AS379" s="354"/>
      <c r="AT379" s="337"/>
      <c r="AU379" s="351"/>
      <c r="AV379" s="354"/>
      <c r="AW379" s="337"/>
      <c r="AX379" s="351"/>
      <c r="AY379" s="364"/>
      <c r="AZ379" s="337"/>
      <c r="BA379" s="418"/>
      <c r="BB379" s="412"/>
      <c r="BC379" s="412"/>
      <c r="BD379" s="415"/>
    </row>
    <row r="380" spans="2:64" ht="28.15" customHeight="1" x14ac:dyDescent="0.2">
      <c r="B380" s="30"/>
      <c r="C380" s="338">
        <v>3</v>
      </c>
      <c r="D380" s="212"/>
      <c r="E380" s="198"/>
      <c r="F380" s="198"/>
      <c r="G380" s="197"/>
      <c r="H380" s="358"/>
      <c r="I380" s="390"/>
      <c r="J380" s="390"/>
      <c r="K380" s="390"/>
      <c r="L380" s="42" t="s">
        <v>131</v>
      </c>
      <c r="M380" s="43"/>
      <c r="N380" s="42" t="s">
        <v>129</v>
      </c>
      <c r="O380" s="43"/>
      <c r="P380" s="42" t="s">
        <v>128</v>
      </c>
      <c r="Q380" s="43"/>
      <c r="R380" s="42" t="s">
        <v>127</v>
      </c>
      <c r="S380" s="43"/>
      <c r="T380" s="42" t="s">
        <v>126</v>
      </c>
      <c r="U380" s="43"/>
      <c r="V380" s="42" t="s">
        <v>125</v>
      </c>
      <c r="W380" s="43"/>
      <c r="X380" s="42" t="s">
        <v>124</v>
      </c>
      <c r="Y380" s="43"/>
      <c r="Z380" s="42" t="s">
        <v>123</v>
      </c>
      <c r="AA380" s="43"/>
      <c r="AB380" s="43"/>
      <c r="AC380" s="43"/>
      <c r="AD380" s="196"/>
      <c r="AE380" s="43"/>
      <c r="AF380" s="196"/>
      <c r="AG380" s="39"/>
      <c r="AH380" s="421"/>
      <c r="AI380" s="421"/>
      <c r="AJ380" s="38"/>
      <c r="AK380" s="9"/>
      <c r="AL380" s="349">
        <f>SUMPRODUCT(LEN($M380:$AA383)-LEN(SUBSTITUTE($M380:$AA383,"A", "")))</f>
        <v>0</v>
      </c>
      <c r="AM380" s="352">
        <f>SUMPRODUCT(LEN($AF380:$AF383)-LEN(SUBSTITUTE($AF380:$AF383,"A", "")))</f>
        <v>0</v>
      </c>
      <c r="AN380" s="335">
        <f>SUMPRODUCT(LEN($AE380:$AE383)-LEN(SUBSTITUTE($AE380:$AE383,"A", "")))</f>
        <v>0</v>
      </c>
      <c r="AO380" s="349">
        <f>SUMPRODUCT(LEN($M380:$AA383)-LEN(SUBSTITUTE($M380:$AA383,"S", "")))</f>
        <v>0</v>
      </c>
      <c r="AP380" s="352">
        <f>SUMPRODUCT(LEN($AF380:$AF383)-LEN(SUBSTITUTE($AF380:$AF383,"S", "")))</f>
        <v>0</v>
      </c>
      <c r="AQ380" s="335">
        <f>SUMPRODUCT(LEN($AE380:$AE383)-LEN(SUBSTITUTE($AE380:$AE383,"S", "")))</f>
        <v>0</v>
      </c>
      <c r="AR380" s="349">
        <f>SUMPRODUCT(LEN($M380:$AA383)-LEN(SUBSTITUTE($M380:$AA383,"F", "")))</f>
        <v>0</v>
      </c>
      <c r="AS380" s="352">
        <f>SUMPRODUCT(LEN($AF380:$AF383)-LEN(SUBSTITUTE($AF380:$AF383,"F", "")))</f>
        <v>0</v>
      </c>
      <c r="AT380" s="335">
        <f>SUMPRODUCT(LEN($AE380:$AE383)-LEN(SUBSTITUTE($AE380:$AE383,"F", "")))</f>
        <v>0</v>
      </c>
      <c r="AU380" s="349">
        <f>SUMPRODUCT(LEN($M380:$AA383)-LEN(SUBSTITUTE($M380:$AA383,"G", "")))</f>
        <v>0</v>
      </c>
      <c r="AV380" s="352">
        <f>SUMPRODUCT(LEN($AF380:$AF383)-LEN(SUBSTITUTE($AF380:$AF383,"G", "")))</f>
        <v>0</v>
      </c>
      <c r="AW380" s="335">
        <f>SUMPRODUCT(LEN($AE380:$AE383)-LEN(SUBSTITUTE($AE380:$AE383,"G", "")))</f>
        <v>0</v>
      </c>
      <c r="AX380" s="349">
        <f>SUMPRODUCT(LEN($L380:$AA383)-LEN(SUBSTITUTE($L380:$AA383,"M", "")))</f>
        <v>0</v>
      </c>
      <c r="AY380" s="362">
        <f>SUMPRODUCT(LEN($AF380:$AF383)-LEN(SUBSTITUTE($AF380:$AF383,"M", "")))</f>
        <v>0</v>
      </c>
      <c r="AZ380" s="335">
        <f>SUMPRODUCT(LEN($AE380:$AE383)-LEN(SUBSTITUTE($AE380:$AE383,"M", "")))</f>
        <v>0</v>
      </c>
      <c r="BA380" s="416">
        <f>SUMPRODUCT(LEN($AG380:$AG383)-LEN(SUBSTITUTE($AG380:$AG383,"S", "")))</f>
        <v>0</v>
      </c>
      <c r="BB380" s="410">
        <f>SUMPRODUCT(LEN($AG380:$AG383)-LEN(SUBSTITUTE($AG380:$AG383,"F", "")))</f>
        <v>0</v>
      </c>
      <c r="BC380" s="410">
        <f>SUMPRODUCT(LEN($AG380:$AG383)-LEN(SUBSTITUTE($AG380:$AG383,"G", "")))</f>
        <v>0</v>
      </c>
      <c r="BD380" s="413">
        <f>SUMPRODUCT(LEN($AG380:$AG383)-LEN(SUBSTITUTE($AG380:$AG383,"M", "")))</f>
        <v>0</v>
      </c>
    </row>
    <row r="381" spans="2:64" ht="28.15" customHeight="1" thickBot="1" x14ac:dyDescent="0.25">
      <c r="B381" s="30"/>
      <c r="C381" s="339"/>
      <c r="D381" s="221"/>
      <c r="E381" s="195"/>
      <c r="F381" s="195"/>
      <c r="G381" s="194"/>
      <c r="H381" s="359"/>
      <c r="I381" s="391"/>
      <c r="J381" s="391"/>
      <c r="K381" s="391"/>
      <c r="L381" s="33" t="s">
        <v>122</v>
      </c>
      <c r="M381" s="55"/>
      <c r="N381" s="33" t="s">
        <v>121</v>
      </c>
      <c r="O381" s="55"/>
      <c r="P381" s="33" t="s">
        <v>120</v>
      </c>
      <c r="Q381" s="55"/>
      <c r="R381" s="33" t="s">
        <v>119</v>
      </c>
      <c r="S381" s="55"/>
      <c r="T381" s="33" t="s">
        <v>118</v>
      </c>
      <c r="U381" s="55"/>
      <c r="V381" s="33" t="s">
        <v>117</v>
      </c>
      <c r="W381" s="55"/>
      <c r="X381" s="33" t="s">
        <v>116</v>
      </c>
      <c r="Y381" s="55"/>
      <c r="Z381" s="33" t="s">
        <v>115</v>
      </c>
      <c r="AA381" s="55"/>
      <c r="AB381" s="55"/>
      <c r="AC381" s="55"/>
      <c r="AD381" s="193"/>
      <c r="AE381" s="55"/>
      <c r="AF381" s="193"/>
      <c r="AG381" s="22"/>
      <c r="AH381" s="422"/>
      <c r="AI381" s="422"/>
      <c r="AJ381" s="21"/>
      <c r="AK381" s="9"/>
      <c r="AL381" s="350"/>
      <c r="AM381" s="353"/>
      <c r="AN381" s="336"/>
      <c r="AO381" s="350"/>
      <c r="AP381" s="353"/>
      <c r="AQ381" s="336"/>
      <c r="AR381" s="350"/>
      <c r="AS381" s="353"/>
      <c r="AT381" s="336"/>
      <c r="AU381" s="350"/>
      <c r="AV381" s="353"/>
      <c r="AW381" s="336"/>
      <c r="AX381" s="350"/>
      <c r="AY381" s="363"/>
      <c r="AZ381" s="336"/>
      <c r="BA381" s="417"/>
      <c r="BB381" s="411"/>
      <c r="BC381" s="411"/>
      <c r="BD381" s="414"/>
    </row>
    <row r="382" spans="2:64" ht="28.15" customHeight="1" x14ac:dyDescent="0.2">
      <c r="B382" s="30"/>
      <c r="C382" s="340"/>
      <c r="D382" s="218"/>
      <c r="E382" s="192"/>
      <c r="F382" s="192"/>
      <c r="G382" s="191"/>
      <c r="H382" s="360"/>
      <c r="I382" s="392"/>
      <c r="J382" s="392"/>
      <c r="K382" s="392"/>
      <c r="L382" s="25" t="s">
        <v>114</v>
      </c>
      <c r="M382" s="114"/>
      <c r="N382" s="25" t="s">
        <v>112</v>
      </c>
      <c r="O382" s="114"/>
      <c r="P382" s="25" t="s">
        <v>111</v>
      </c>
      <c r="Q382" s="114"/>
      <c r="R382" s="25" t="s">
        <v>110</v>
      </c>
      <c r="S382" s="114"/>
      <c r="T382" s="25" t="s">
        <v>109</v>
      </c>
      <c r="U382" s="114"/>
      <c r="V382" s="25" t="s">
        <v>108</v>
      </c>
      <c r="W382" s="114"/>
      <c r="X382" s="25" t="s">
        <v>107</v>
      </c>
      <c r="Y382" s="114"/>
      <c r="Z382" s="25" t="s">
        <v>106</v>
      </c>
      <c r="AA382" s="114"/>
      <c r="AB382" s="114"/>
      <c r="AC382" s="114"/>
      <c r="AD382" s="190"/>
      <c r="AE382" s="114"/>
      <c r="AF382" s="190"/>
      <c r="AG382" s="22"/>
      <c r="AH382" s="422"/>
      <c r="AI382" s="422"/>
      <c r="AJ382" s="21"/>
      <c r="AK382" s="9"/>
      <c r="AL382" s="350"/>
      <c r="AM382" s="353"/>
      <c r="AN382" s="336"/>
      <c r="AO382" s="350"/>
      <c r="AP382" s="353"/>
      <c r="AQ382" s="336"/>
      <c r="AR382" s="350"/>
      <c r="AS382" s="353"/>
      <c r="AT382" s="336"/>
      <c r="AU382" s="350"/>
      <c r="AV382" s="353"/>
      <c r="AW382" s="336"/>
      <c r="AX382" s="350"/>
      <c r="AY382" s="363"/>
      <c r="AZ382" s="336"/>
      <c r="BA382" s="417"/>
      <c r="BB382" s="411"/>
      <c r="BC382" s="411"/>
      <c r="BD382" s="414"/>
    </row>
    <row r="383" spans="2:64" ht="28.15" customHeight="1" thickBot="1" x14ac:dyDescent="0.25">
      <c r="B383" s="20"/>
      <c r="C383" s="341"/>
      <c r="D383" s="215"/>
      <c r="E383" s="189"/>
      <c r="F383" s="189"/>
      <c r="G383" s="188"/>
      <c r="H383" s="361"/>
      <c r="I383" s="394"/>
      <c r="J383" s="394"/>
      <c r="K383" s="394"/>
      <c r="L383" s="15" t="s">
        <v>105</v>
      </c>
      <c r="M383" s="16"/>
      <c r="N383" s="15" t="s">
        <v>104</v>
      </c>
      <c r="O383" s="16"/>
      <c r="P383" s="15" t="s">
        <v>103</v>
      </c>
      <c r="Q383" s="16"/>
      <c r="R383" s="15" t="s">
        <v>102</v>
      </c>
      <c r="S383" s="16"/>
      <c r="T383" s="15">
        <v>20</v>
      </c>
      <c r="U383" s="16"/>
      <c r="V383" s="15" t="s">
        <v>101</v>
      </c>
      <c r="W383" s="16"/>
      <c r="X383" s="15" t="s">
        <v>100</v>
      </c>
      <c r="Y383" s="16"/>
      <c r="Z383" s="15" t="s">
        <v>99</v>
      </c>
      <c r="AA383" s="16"/>
      <c r="AB383" s="114"/>
      <c r="AC383" s="114"/>
      <c r="AD383" s="187"/>
      <c r="AE383" s="16"/>
      <c r="AF383" s="186"/>
      <c r="AG383" s="11"/>
      <c r="AH383" s="423"/>
      <c r="AI383" s="423"/>
      <c r="AJ383" s="10"/>
      <c r="AK383" s="9"/>
      <c r="AL383" s="351"/>
      <c r="AM383" s="354"/>
      <c r="AN383" s="337"/>
      <c r="AO383" s="351"/>
      <c r="AP383" s="354"/>
      <c r="AQ383" s="337"/>
      <c r="AR383" s="351"/>
      <c r="AS383" s="354"/>
      <c r="AT383" s="337"/>
      <c r="AU383" s="351"/>
      <c r="AV383" s="354"/>
      <c r="AW383" s="337"/>
      <c r="AX383" s="351"/>
      <c r="AY383" s="364"/>
      <c r="AZ383" s="337"/>
      <c r="BA383" s="418"/>
      <c r="BB383" s="412"/>
      <c r="BC383" s="412"/>
      <c r="BD383" s="415"/>
    </row>
    <row r="384" spans="2:64" ht="85.9" customHeight="1" thickTop="1" thickBot="1" x14ac:dyDescent="0.35">
      <c r="B384" s="113" t="s">
        <v>173</v>
      </c>
      <c r="C384" s="103" t="s">
        <v>172</v>
      </c>
      <c r="D384" s="108" t="s">
        <v>171</v>
      </c>
      <c r="E384" s="211" t="s">
        <v>170</v>
      </c>
      <c r="F384" s="210"/>
      <c r="G384" s="209"/>
      <c r="H384" s="109" t="s">
        <v>169</v>
      </c>
      <c r="I384" s="108" t="s">
        <v>96</v>
      </c>
      <c r="J384" s="108" t="s">
        <v>168</v>
      </c>
      <c r="K384" s="108" t="s">
        <v>97</v>
      </c>
      <c r="L384" s="365" t="s">
        <v>167</v>
      </c>
      <c r="M384" s="366"/>
      <c r="N384" s="365" t="s">
        <v>166</v>
      </c>
      <c r="O384" s="366"/>
      <c r="P384" s="365" t="s">
        <v>166</v>
      </c>
      <c r="Q384" s="367"/>
      <c r="R384" s="365" t="s">
        <v>166</v>
      </c>
      <c r="S384" s="367"/>
      <c r="T384" s="365" t="s">
        <v>166</v>
      </c>
      <c r="U384" s="367"/>
      <c r="V384" s="365" t="s">
        <v>166</v>
      </c>
      <c r="W384" s="367"/>
      <c r="X384" s="365" t="s">
        <v>166</v>
      </c>
      <c r="Y384" s="367"/>
      <c r="Z384" s="365" t="s">
        <v>166</v>
      </c>
      <c r="AA384" s="367"/>
      <c r="AB384" s="311"/>
      <c r="AC384" s="311"/>
      <c r="AD384" s="368" t="s">
        <v>165</v>
      </c>
      <c r="AE384" s="367"/>
      <c r="AF384" s="109" t="s">
        <v>164</v>
      </c>
      <c r="AG384" s="109" t="s">
        <v>163</v>
      </c>
      <c r="AH384" s="108" t="s">
        <v>162</v>
      </c>
      <c r="AI384" s="108" t="s">
        <v>161</v>
      </c>
      <c r="AJ384" s="107" t="s">
        <v>160</v>
      </c>
      <c r="AK384" s="106"/>
      <c r="AL384" s="104" t="s">
        <v>159</v>
      </c>
      <c r="AM384" s="103" t="s">
        <v>158</v>
      </c>
      <c r="AN384" s="102" t="s">
        <v>157</v>
      </c>
      <c r="AO384" s="104" t="s">
        <v>156</v>
      </c>
      <c r="AP384" s="103" t="s">
        <v>155</v>
      </c>
      <c r="AQ384" s="102" t="s">
        <v>154</v>
      </c>
      <c r="AR384" s="104" t="s">
        <v>153</v>
      </c>
      <c r="AS384" s="103" t="s">
        <v>152</v>
      </c>
      <c r="AT384" s="105" t="s">
        <v>151</v>
      </c>
      <c r="AU384" s="104" t="s">
        <v>150</v>
      </c>
      <c r="AV384" s="103" t="s">
        <v>149</v>
      </c>
      <c r="AW384" s="102" t="s">
        <v>148</v>
      </c>
      <c r="AX384" s="104" t="s">
        <v>147</v>
      </c>
      <c r="AY384" s="103" t="s">
        <v>146</v>
      </c>
      <c r="AZ384" s="102" t="s">
        <v>145</v>
      </c>
      <c r="BA384" s="101" t="s">
        <v>144</v>
      </c>
      <c r="BB384" s="100" t="s">
        <v>143</v>
      </c>
      <c r="BC384" s="100" t="s">
        <v>142</v>
      </c>
      <c r="BD384" s="99" t="s">
        <v>141</v>
      </c>
    </row>
    <row r="385" spans="2:64" ht="48" thickBot="1" x14ac:dyDescent="0.3">
      <c r="B385" s="98" t="s">
        <v>217</v>
      </c>
      <c r="C385" s="97"/>
      <c r="D385" s="208">
        <v>258</v>
      </c>
      <c r="E385" s="425">
        <v>8815.91</v>
      </c>
      <c r="F385" s="426"/>
      <c r="G385" s="427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207"/>
      <c r="AB385" s="310"/>
      <c r="AC385" s="310"/>
      <c r="AD385" s="90" t="s">
        <v>138</v>
      </c>
      <c r="AE385" s="88"/>
      <c r="AF385" s="88"/>
      <c r="AG385" s="88"/>
      <c r="AH385" s="87"/>
      <c r="AI385" s="87"/>
      <c r="AJ385" s="203"/>
      <c r="AK385" s="86" t="s">
        <v>137</v>
      </c>
      <c r="AL385" s="85">
        <f t="shared" ref="AL385:BD385" si="50">SUM(AL387:AL398)</f>
        <v>65</v>
      </c>
      <c r="AM385" s="84">
        <f t="shared" si="50"/>
        <v>25</v>
      </c>
      <c r="AN385" s="83">
        <f t="shared" si="50"/>
        <v>0</v>
      </c>
      <c r="AO385" s="85">
        <f t="shared" si="50"/>
        <v>0</v>
      </c>
      <c r="AP385" s="84">
        <f t="shared" si="50"/>
        <v>0</v>
      </c>
      <c r="AQ385" s="83">
        <f t="shared" si="50"/>
        <v>0</v>
      </c>
      <c r="AR385" s="85">
        <f t="shared" si="50"/>
        <v>0</v>
      </c>
      <c r="AS385" s="84">
        <f t="shared" si="50"/>
        <v>0</v>
      </c>
      <c r="AT385" s="83">
        <f t="shared" si="50"/>
        <v>0</v>
      </c>
      <c r="AU385" s="85">
        <f t="shared" si="50"/>
        <v>17</v>
      </c>
      <c r="AV385" s="84">
        <f t="shared" si="50"/>
        <v>9</v>
      </c>
      <c r="AW385" s="83">
        <f t="shared" si="50"/>
        <v>0</v>
      </c>
      <c r="AX385" s="85">
        <f t="shared" si="50"/>
        <v>1</v>
      </c>
      <c r="AY385" s="84">
        <f t="shared" si="50"/>
        <v>0</v>
      </c>
      <c r="AZ385" s="83">
        <f t="shared" si="50"/>
        <v>0</v>
      </c>
      <c r="BA385" s="82">
        <f t="shared" si="50"/>
        <v>0</v>
      </c>
      <c r="BB385" s="81">
        <f t="shared" si="50"/>
        <v>0</v>
      </c>
      <c r="BC385" s="81">
        <f t="shared" si="50"/>
        <v>0</v>
      </c>
      <c r="BD385" s="80">
        <f t="shared" si="50"/>
        <v>0</v>
      </c>
      <c r="BE385" s="79" t="s">
        <v>136</v>
      </c>
      <c r="BH385" s="5">
        <f>SUM(AL385:AN385)/$BG$5</f>
        <v>90</v>
      </c>
      <c r="BI385" s="5">
        <f>SUM(AO385:AQ385,BA385)/$BG$5</f>
        <v>0</v>
      </c>
      <c r="BJ385" s="5">
        <f>SUM(AR385:AT385,BB385)/$BG$5</f>
        <v>0</v>
      </c>
      <c r="BK385" s="5">
        <f>SUM(AU385:AW385,BC385)/$BG$5</f>
        <v>26</v>
      </c>
      <c r="BL385" s="5">
        <f>SUM(AX385:AZ385,BD385)/$BG$5</f>
        <v>1</v>
      </c>
    </row>
    <row r="386" spans="2:64" ht="37.5" thickBot="1" x14ac:dyDescent="0.3">
      <c r="B386" s="78"/>
      <c r="C386" s="77"/>
      <c r="D386" s="206"/>
      <c r="E386" s="205"/>
      <c r="F386" s="205"/>
      <c r="G386" s="204"/>
      <c r="H386" s="73"/>
      <c r="I386" s="70"/>
      <c r="J386" s="70"/>
      <c r="K386" s="72"/>
      <c r="L386" s="70"/>
      <c r="M386" s="69"/>
      <c r="N386" s="70"/>
      <c r="O386" s="69"/>
      <c r="P386" s="70"/>
      <c r="Q386" s="69"/>
      <c r="R386" s="70"/>
      <c r="S386" s="69"/>
      <c r="T386" s="70"/>
      <c r="U386" s="69"/>
      <c r="V386" s="70"/>
      <c r="W386" s="69"/>
      <c r="X386" s="70"/>
      <c r="Y386" s="69"/>
      <c r="Z386" s="70"/>
      <c r="AA386" s="69"/>
      <c r="AB386" s="69"/>
      <c r="AC386" s="69"/>
      <c r="AD386" s="71"/>
      <c r="AE386" s="69"/>
      <c r="AF386" s="69"/>
      <c r="AG386" s="69"/>
      <c r="AH386" s="68"/>
      <c r="AI386" s="68"/>
      <c r="AJ386" s="203"/>
      <c r="AK386" s="66" t="s">
        <v>135</v>
      </c>
      <c r="AL386" s="65">
        <f t="shared" ref="AL386:BD386" si="51">AL385/3</f>
        <v>21.666666666666668</v>
      </c>
      <c r="AM386" s="64">
        <f t="shared" si="51"/>
        <v>8.3333333333333339</v>
      </c>
      <c r="AN386" s="63">
        <f t="shared" si="51"/>
        <v>0</v>
      </c>
      <c r="AO386" s="65">
        <f t="shared" si="51"/>
        <v>0</v>
      </c>
      <c r="AP386" s="64">
        <f t="shared" si="51"/>
        <v>0</v>
      </c>
      <c r="AQ386" s="63">
        <f t="shared" si="51"/>
        <v>0</v>
      </c>
      <c r="AR386" s="65">
        <f t="shared" si="51"/>
        <v>0</v>
      </c>
      <c r="AS386" s="64">
        <f t="shared" si="51"/>
        <v>0</v>
      </c>
      <c r="AT386" s="63">
        <f t="shared" si="51"/>
        <v>0</v>
      </c>
      <c r="AU386" s="65">
        <f t="shared" si="51"/>
        <v>5.666666666666667</v>
      </c>
      <c r="AV386" s="64">
        <f t="shared" si="51"/>
        <v>3</v>
      </c>
      <c r="AW386" s="63">
        <f t="shared" si="51"/>
        <v>0</v>
      </c>
      <c r="AX386" s="65">
        <f t="shared" si="51"/>
        <v>0.33333333333333331</v>
      </c>
      <c r="AY386" s="64">
        <f t="shared" si="51"/>
        <v>0</v>
      </c>
      <c r="AZ386" s="63">
        <f t="shared" si="51"/>
        <v>0</v>
      </c>
      <c r="BA386" s="62">
        <f t="shared" si="51"/>
        <v>0</v>
      </c>
      <c r="BB386" s="61">
        <f t="shared" si="51"/>
        <v>0</v>
      </c>
      <c r="BC386" s="61">
        <f t="shared" si="51"/>
        <v>0</v>
      </c>
      <c r="BD386" s="60">
        <f t="shared" si="51"/>
        <v>0</v>
      </c>
      <c r="BE386" s="59" t="s">
        <v>134</v>
      </c>
    </row>
    <row r="387" spans="2:64" ht="28.15" customHeight="1" x14ac:dyDescent="0.2">
      <c r="B387" s="30"/>
      <c r="C387" s="338">
        <v>1</v>
      </c>
      <c r="D387" s="212"/>
      <c r="E387" s="198"/>
      <c r="F387" s="198"/>
      <c r="G387" s="197"/>
      <c r="H387" s="358" t="s">
        <v>133</v>
      </c>
      <c r="I387" s="390">
        <v>168</v>
      </c>
      <c r="J387" s="390">
        <v>33</v>
      </c>
      <c r="K387" s="390">
        <v>8</v>
      </c>
      <c r="L387" s="42" t="s">
        <v>131</v>
      </c>
      <c r="M387" s="43" t="s">
        <v>179</v>
      </c>
      <c r="N387" s="42" t="s">
        <v>129</v>
      </c>
      <c r="O387" s="43" t="s">
        <v>527</v>
      </c>
      <c r="P387" s="42" t="s">
        <v>128</v>
      </c>
      <c r="Q387" s="43" t="s">
        <v>509</v>
      </c>
      <c r="R387" s="42" t="s">
        <v>127</v>
      </c>
      <c r="S387" s="43" t="s">
        <v>789</v>
      </c>
      <c r="T387" s="42" t="s">
        <v>126</v>
      </c>
      <c r="U387" s="43" t="s">
        <v>705</v>
      </c>
      <c r="V387" s="42" t="s">
        <v>125</v>
      </c>
      <c r="W387" s="43" t="s">
        <v>479</v>
      </c>
      <c r="X387" s="42" t="s">
        <v>124</v>
      </c>
      <c r="Y387" s="43" t="s">
        <v>132</v>
      </c>
      <c r="Z387" s="42" t="s">
        <v>123</v>
      </c>
      <c r="AA387" s="43"/>
      <c r="AB387" s="43"/>
      <c r="AC387" s="43"/>
      <c r="AD387" s="196"/>
      <c r="AE387" s="43"/>
      <c r="AF387" s="196" t="s">
        <v>1738</v>
      </c>
      <c r="AG387" s="58"/>
      <c r="AH387" s="421"/>
      <c r="AI387" s="421"/>
      <c r="AJ387" s="38"/>
      <c r="AK387" s="9"/>
      <c r="AL387" s="349">
        <f>SUMPRODUCT(LEN($M387:$AA390)-LEN(SUBSTITUTE($M387:$AA390,"A", "")))</f>
        <v>65</v>
      </c>
      <c r="AM387" s="352">
        <f>SUMPRODUCT(LEN($AF387:$AF390)-LEN(SUBSTITUTE($AF387:$AF390,"A", "")))</f>
        <v>25</v>
      </c>
      <c r="AN387" s="335">
        <f>SUMPRODUCT(LEN($AE387:$AE390)-LEN(SUBSTITUTE($AE387:$AE390,"A", "")))</f>
        <v>0</v>
      </c>
      <c r="AO387" s="349">
        <f>SUMPRODUCT(LEN($M387:$AA390)-LEN(SUBSTITUTE($M387:$AA390,"S", "")))</f>
        <v>0</v>
      </c>
      <c r="AP387" s="352">
        <f>SUMPRODUCT(LEN($AF387:$AF390)-LEN(SUBSTITUTE($AF387:$AF390,"S", "")))</f>
        <v>0</v>
      </c>
      <c r="AQ387" s="335">
        <f>SUMPRODUCT(LEN($AE387:$AE390)-LEN(SUBSTITUTE($AE387:$AE390,"S", "")))</f>
        <v>0</v>
      </c>
      <c r="AR387" s="349">
        <f>SUMPRODUCT(LEN($M387:$AA390)-LEN(SUBSTITUTE($M387:$AA390,"F", "")))</f>
        <v>0</v>
      </c>
      <c r="AS387" s="352">
        <f>SUMPRODUCT(LEN($AF387:$AF390)-LEN(SUBSTITUTE($AF387:$AF390,"F", "")))</f>
        <v>0</v>
      </c>
      <c r="AT387" s="335">
        <f>SUMPRODUCT(LEN($AE387:$AE390)-LEN(SUBSTITUTE($AE387:$AE390,"F", "")))</f>
        <v>0</v>
      </c>
      <c r="AU387" s="349">
        <f>SUMPRODUCT(LEN($M387:$AA390)-LEN(SUBSTITUTE($M387:$AA390,"G", "")))</f>
        <v>17</v>
      </c>
      <c r="AV387" s="352">
        <f>SUMPRODUCT(LEN($AF387:$AF390)-LEN(SUBSTITUTE($AF387:$AF390,"G", "")))</f>
        <v>9</v>
      </c>
      <c r="AW387" s="335">
        <f>SUMPRODUCT(LEN($AE387:$AE390)-LEN(SUBSTITUTE($AE387:$AE390,"G", "")))</f>
        <v>0</v>
      </c>
      <c r="AX387" s="349">
        <f>SUMPRODUCT(LEN($L387:$AA390)-LEN(SUBSTITUTE($L387:$AA390,"M", "")))</f>
        <v>1</v>
      </c>
      <c r="AY387" s="362">
        <f>SUMPRODUCT(LEN($AF387:$AF390)-LEN(SUBSTITUTE($AF387:$AF390,"M", "")))</f>
        <v>0</v>
      </c>
      <c r="AZ387" s="335">
        <f>SUMPRODUCT(LEN($AE387:$AE390)-LEN(SUBSTITUTE($AE387:$AE390,"M", "")))</f>
        <v>0</v>
      </c>
      <c r="BA387" s="416">
        <f>SUMPRODUCT(LEN($AG387:$AG390)-LEN(SUBSTITUTE($AG387:$AG390,"S", "")))</f>
        <v>0</v>
      </c>
      <c r="BB387" s="410">
        <f>SUMPRODUCT(LEN($AG387:$AG390)-LEN(SUBSTITUTE($AG387:$AG390,"F", "")))</f>
        <v>0</v>
      </c>
      <c r="BC387" s="410">
        <f>SUMPRODUCT(LEN($AG387:$AG390)-LEN(SUBSTITUTE($AG387:$AG390,"G", "")))</f>
        <v>0</v>
      </c>
      <c r="BD387" s="413">
        <f>SUMPRODUCT(LEN($AG387:$AG390)-LEN(SUBSTITUTE($AG387:$AG390,"M", "")))</f>
        <v>0</v>
      </c>
    </row>
    <row r="388" spans="2:64" ht="28.15" customHeight="1" thickBot="1" x14ac:dyDescent="0.25">
      <c r="B388" s="30"/>
      <c r="C388" s="339"/>
      <c r="D388" s="221"/>
      <c r="E388" s="195"/>
      <c r="F388" s="195"/>
      <c r="G388" s="194"/>
      <c r="H388" s="359"/>
      <c r="I388" s="391"/>
      <c r="J388" s="391"/>
      <c r="K388" s="391"/>
      <c r="L388" s="33" t="s">
        <v>122</v>
      </c>
      <c r="M388" s="55" t="s">
        <v>132</v>
      </c>
      <c r="N388" s="33" t="s">
        <v>121</v>
      </c>
      <c r="O388" s="55" t="s">
        <v>458</v>
      </c>
      <c r="P388" s="33" t="s">
        <v>120</v>
      </c>
      <c r="Q388" s="55" t="s">
        <v>458</v>
      </c>
      <c r="R388" s="33" t="s">
        <v>119</v>
      </c>
      <c r="S388" s="55" t="s">
        <v>1067</v>
      </c>
      <c r="T388" s="33" t="s">
        <v>118</v>
      </c>
      <c r="U388" s="55" t="s">
        <v>469</v>
      </c>
      <c r="V388" s="33" t="s">
        <v>117</v>
      </c>
      <c r="W388" s="55" t="s">
        <v>357</v>
      </c>
      <c r="X388" s="33" t="s">
        <v>116</v>
      </c>
      <c r="Y388" s="55"/>
      <c r="Z388" s="33" t="s">
        <v>115</v>
      </c>
      <c r="AA388" s="55"/>
      <c r="AB388" s="55"/>
      <c r="AC388" s="55"/>
      <c r="AD388" s="193"/>
      <c r="AE388" s="55"/>
      <c r="AF388" s="193" t="s">
        <v>1737</v>
      </c>
      <c r="AG388" s="57"/>
      <c r="AH388" s="422"/>
      <c r="AI388" s="422"/>
      <c r="AJ388" s="21"/>
      <c r="AK388" s="9"/>
      <c r="AL388" s="350"/>
      <c r="AM388" s="353"/>
      <c r="AN388" s="336"/>
      <c r="AO388" s="350"/>
      <c r="AP388" s="353"/>
      <c r="AQ388" s="336"/>
      <c r="AR388" s="350"/>
      <c r="AS388" s="353"/>
      <c r="AT388" s="336"/>
      <c r="AU388" s="350"/>
      <c r="AV388" s="353"/>
      <c r="AW388" s="336"/>
      <c r="AX388" s="350"/>
      <c r="AY388" s="363"/>
      <c r="AZ388" s="336"/>
      <c r="BA388" s="417"/>
      <c r="BB388" s="411"/>
      <c r="BC388" s="411"/>
      <c r="BD388" s="414"/>
    </row>
    <row r="389" spans="2:64" ht="28.15" customHeight="1" x14ac:dyDescent="0.2">
      <c r="B389" s="30"/>
      <c r="C389" s="340"/>
      <c r="D389" s="218"/>
      <c r="E389" s="192"/>
      <c r="F389" s="192"/>
      <c r="G389" s="191"/>
      <c r="H389" s="360">
        <v>259</v>
      </c>
      <c r="I389" s="392"/>
      <c r="J389" s="392"/>
      <c r="K389" s="392"/>
      <c r="L389" s="25" t="s">
        <v>114</v>
      </c>
      <c r="M389" s="114" t="s">
        <v>179</v>
      </c>
      <c r="N389" s="25" t="s">
        <v>112</v>
      </c>
      <c r="O389" s="114" t="s">
        <v>132</v>
      </c>
      <c r="P389" s="25" t="s">
        <v>111</v>
      </c>
      <c r="Q389" s="114" t="s">
        <v>1446</v>
      </c>
      <c r="R389" s="25" t="s">
        <v>110</v>
      </c>
      <c r="S389" s="114" t="s">
        <v>794</v>
      </c>
      <c r="T389" s="25" t="s">
        <v>109</v>
      </c>
      <c r="U389" s="114" t="s">
        <v>458</v>
      </c>
      <c r="V389" s="25" t="s">
        <v>108</v>
      </c>
      <c r="W389" s="114" t="s">
        <v>496</v>
      </c>
      <c r="X389" s="25" t="s">
        <v>107</v>
      </c>
      <c r="Y389" s="114"/>
      <c r="Z389" s="25" t="s">
        <v>106</v>
      </c>
      <c r="AA389" s="114"/>
      <c r="AB389" s="114"/>
      <c r="AC389" s="114"/>
      <c r="AD389" s="190"/>
      <c r="AE389" s="114"/>
      <c r="AF389" s="190"/>
      <c r="AG389" s="57"/>
      <c r="AH389" s="422"/>
      <c r="AI389" s="422"/>
      <c r="AJ389" s="21"/>
      <c r="AK389" s="9"/>
      <c r="AL389" s="350"/>
      <c r="AM389" s="353"/>
      <c r="AN389" s="336"/>
      <c r="AO389" s="350"/>
      <c r="AP389" s="353"/>
      <c r="AQ389" s="336"/>
      <c r="AR389" s="350"/>
      <c r="AS389" s="353"/>
      <c r="AT389" s="336"/>
      <c r="AU389" s="350"/>
      <c r="AV389" s="353"/>
      <c r="AW389" s="336"/>
      <c r="AX389" s="350"/>
      <c r="AY389" s="363"/>
      <c r="AZ389" s="336"/>
      <c r="BA389" s="417"/>
      <c r="BB389" s="411"/>
      <c r="BC389" s="411"/>
      <c r="BD389" s="414"/>
    </row>
    <row r="390" spans="2:64" ht="28.15" customHeight="1" thickBot="1" x14ac:dyDescent="0.25">
      <c r="B390" s="30"/>
      <c r="C390" s="355"/>
      <c r="D390" s="246"/>
      <c r="E390" s="200"/>
      <c r="F390" s="200"/>
      <c r="G390" s="199"/>
      <c r="H390" s="361"/>
      <c r="I390" s="393"/>
      <c r="J390" s="393"/>
      <c r="K390" s="393"/>
      <c r="L390" s="50" t="s">
        <v>105</v>
      </c>
      <c r="M390" s="51" t="s">
        <v>458</v>
      </c>
      <c r="N390" s="50" t="s">
        <v>104</v>
      </c>
      <c r="O390" s="51" t="s">
        <v>458</v>
      </c>
      <c r="P390" s="50" t="s">
        <v>103</v>
      </c>
      <c r="Q390" s="51" t="s">
        <v>1115</v>
      </c>
      <c r="R390" s="50" t="s">
        <v>102</v>
      </c>
      <c r="S390" s="51" t="s">
        <v>458</v>
      </c>
      <c r="T390" s="50">
        <v>20</v>
      </c>
      <c r="U390" s="51" t="s">
        <v>479</v>
      </c>
      <c r="V390" s="50" t="s">
        <v>101</v>
      </c>
      <c r="W390" s="51" t="s">
        <v>496</v>
      </c>
      <c r="X390" s="50" t="s">
        <v>100</v>
      </c>
      <c r="Y390" s="51"/>
      <c r="Z390" s="50" t="s">
        <v>99</v>
      </c>
      <c r="AA390" s="51"/>
      <c r="AB390" s="51"/>
      <c r="AC390" s="51"/>
      <c r="AD390" s="187"/>
      <c r="AE390" s="51"/>
      <c r="AF390" s="187"/>
      <c r="AG390" s="56"/>
      <c r="AH390" s="424"/>
      <c r="AI390" s="424"/>
      <c r="AJ390" s="47"/>
      <c r="AK390" s="9"/>
      <c r="AL390" s="351"/>
      <c r="AM390" s="354"/>
      <c r="AN390" s="337"/>
      <c r="AO390" s="351"/>
      <c r="AP390" s="354"/>
      <c r="AQ390" s="337"/>
      <c r="AR390" s="351"/>
      <c r="AS390" s="354"/>
      <c r="AT390" s="337"/>
      <c r="AU390" s="351"/>
      <c r="AV390" s="354"/>
      <c r="AW390" s="337"/>
      <c r="AX390" s="351"/>
      <c r="AY390" s="364"/>
      <c r="AZ390" s="337"/>
      <c r="BA390" s="418"/>
      <c r="BB390" s="412"/>
      <c r="BC390" s="412"/>
      <c r="BD390" s="415"/>
    </row>
    <row r="391" spans="2:64" ht="28.15" customHeight="1" x14ac:dyDescent="0.2">
      <c r="B391" s="30"/>
      <c r="C391" s="338">
        <v>2</v>
      </c>
      <c r="D391" s="212"/>
      <c r="E391" s="198"/>
      <c r="F391" s="198"/>
      <c r="G391" s="197"/>
      <c r="H391" s="358"/>
      <c r="I391" s="390"/>
      <c r="J391" s="390"/>
      <c r="K391" s="390"/>
      <c r="L391" s="42" t="s">
        <v>131</v>
      </c>
      <c r="M391" s="43"/>
      <c r="N391" s="42" t="s">
        <v>129</v>
      </c>
      <c r="O391" s="43"/>
      <c r="P391" s="42" t="s">
        <v>128</v>
      </c>
      <c r="Q391" s="43"/>
      <c r="R391" s="42" t="s">
        <v>127</v>
      </c>
      <c r="S391" s="43"/>
      <c r="T391" s="42" t="s">
        <v>126</v>
      </c>
      <c r="U391" s="43"/>
      <c r="V391" s="42" t="s">
        <v>125</v>
      </c>
      <c r="W391" s="43"/>
      <c r="X391" s="42" t="s">
        <v>124</v>
      </c>
      <c r="Y391" s="43"/>
      <c r="Z391" s="42" t="s">
        <v>123</v>
      </c>
      <c r="AA391" s="43"/>
      <c r="AB391" s="43"/>
      <c r="AC391" s="43"/>
      <c r="AD391" s="196"/>
      <c r="AE391" s="43"/>
      <c r="AF391" s="196"/>
      <c r="AG391" s="39"/>
      <c r="AH391" s="421"/>
      <c r="AI391" s="421"/>
      <c r="AJ391" s="38"/>
      <c r="AK391" s="9"/>
      <c r="AL391" s="349">
        <f>SUMPRODUCT(LEN($M391:$AA394)-LEN(SUBSTITUTE($M391:$AA394,"A", "")))</f>
        <v>0</v>
      </c>
      <c r="AM391" s="352">
        <f>SUMPRODUCT(LEN($AF391:$AF394)-LEN(SUBSTITUTE($AF391:$AF394,"A", "")))</f>
        <v>0</v>
      </c>
      <c r="AN391" s="335">
        <f>SUMPRODUCT(LEN($AE391:$AE394)-LEN(SUBSTITUTE($AE391:$AE394,"A", "")))</f>
        <v>0</v>
      </c>
      <c r="AO391" s="349">
        <f>SUMPRODUCT(LEN($M391:$AA394)-LEN(SUBSTITUTE($M391:$AA394,"S", "")))</f>
        <v>0</v>
      </c>
      <c r="AP391" s="352">
        <f>SUMPRODUCT(LEN($AF391:$AF394)-LEN(SUBSTITUTE($AF391:$AF394,"S", "")))</f>
        <v>0</v>
      </c>
      <c r="AQ391" s="335">
        <f>SUMPRODUCT(LEN($AE391:$AE394)-LEN(SUBSTITUTE($AE391:$AE394,"S", "")))</f>
        <v>0</v>
      </c>
      <c r="AR391" s="349">
        <f>SUMPRODUCT(LEN($M391:$AA394)-LEN(SUBSTITUTE($M391:$AA394,"F", "")))</f>
        <v>0</v>
      </c>
      <c r="AS391" s="352">
        <f>SUMPRODUCT(LEN($AF391:$AF394)-LEN(SUBSTITUTE($AF391:$AF394,"F", "")))</f>
        <v>0</v>
      </c>
      <c r="AT391" s="335">
        <f>SUMPRODUCT(LEN($AE391:$AE394)-LEN(SUBSTITUTE($AE391:$AE394,"F", "")))</f>
        <v>0</v>
      </c>
      <c r="AU391" s="349">
        <f>SUMPRODUCT(LEN($M391:$AA394)-LEN(SUBSTITUTE($M391:$AA394,"G", "")))</f>
        <v>0</v>
      </c>
      <c r="AV391" s="352">
        <f>SUMPRODUCT(LEN($AF391:$AF394)-LEN(SUBSTITUTE($AF391:$AF394,"G", "")))</f>
        <v>0</v>
      </c>
      <c r="AW391" s="335">
        <f>SUMPRODUCT(LEN($AE391:$AE394)-LEN(SUBSTITUTE($AE391:$AE394,"G", "")))</f>
        <v>0</v>
      </c>
      <c r="AX391" s="349">
        <f>SUMPRODUCT(LEN($L391:$AA394)-LEN(SUBSTITUTE($L391:$AA394,"M", "")))</f>
        <v>0</v>
      </c>
      <c r="AY391" s="362">
        <f>SUMPRODUCT(LEN($AF391:$AF394)-LEN(SUBSTITUTE($AF391:$AF394,"M", "")))</f>
        <v>0</v>
      </c>
      <c r="AZ391" s="335">
        <f>SUMPRODUCT(LEN($AE391:$AE394)-LEN(SUBSTITUTE($AE391:$AE394,"M", "")))</f>
        <v>0</v>
      </c>
      <c r="BA391" s="416">
        <f>SUMPRODUCT(LEN($AG391:$AG394)-LEN(SUBSTITUTE($AG391:$AG394,"S", "")))</f>
        <v>0</v>
      </c>
      <c r="BB391" s="410">
        <f>SUMPRODUCT(LEN($AG391:$AG394)-LEN(SUBSTITUTE($AG391:$AG394,"F", "")))</f>
        <v>0</v>
      </c>
      <c r="BC391" s="410">
        <f>SUMPRODUCT(LEN($AG391:$AG394)-LEN(SUBSTITUTE($AG391:$AG394,"G", "")))</f>
        <v>0</v>
      </c>
      <c r="BD391" s="413">
        <f>SUMPRODUCT(LEN($AG391:$AG394)-LEN(SUBSTITUTE($AG391:$AG394,"M", "")))</f>
        <v>0</v>
      </c>
    </row>
    <row r="392" spans="2:64" ht="28.15" customHeight="1" thickBot="1" x14ac:dyDescent="0.25">
      <c r="B392" s="30"/>
      <c r="C392" s="339"/>
      <c r="D392" s="221"/>
      <c r="E392" s="195"/>
      <c r="F392" s="195"/>
      <c r="G392" s="194"/>
      <c r="H392" s="359"/>
      <c r="I392" s="391"/>
      <c r="J392" s="391"/>
      <c r="K392" s="391"/>
      <c r="L392" s="33" t="s">
        <v>122</v>
      </c>
      <c r="M392" s="55"/>
      <c r="N392" s="33" t="s">
        <v>121</v>
      </c>
      <c r="O392" s="55"/>
      <c r="P392" s="33" t="s">
        <v>120</v>
      </c>
      <c r="Q392" s="55"/>
      <c r="R392" s="33" t="s">
        <v>119</v>
      </c>
      <c r="S392" s="55"/>
      <c r="T392" s="33" t="s">
        <v>118</v>
      </c>
      <c r="U392" s="55"/>
      <c r="V392" s="33" t="s">
        <v>117</v>
      </c>
      <c r="W392" s="55"/>
      <c r="X392" s="33" t="s">
        <v>116</v>
      </c>
      <c r="Y392" s="55"/>
      <c r="Z392" s="33" t="s">
        <v>115</v>
      </c>
      <c r="AA392" s="55"/>
      <c r="AB392" s="55"/>
      <c r="AC392" s="55"/>
      <c r="AD392" s="193"/>
      <c r="AE392" s="55"/>
      <c r="AF392" s="193"/>
      <c r="AG392" s="22"/>
      <c r="AH392" s="422"/>
      <c r="AI392" s="422"/>
      <c r="AJ392" s="21"/>
      <c r="AK392" s="9"/>
      <c r="AL392" s="350"/>
      <c r="AM392" s="353"/>
      <c r="AN392" s="336"/>
      <c r="AO392" s="350"/>
      <c r="AP392" s="353"/>
      <c r="AQ392" s="336"/>
      <c r="AR392" s="350"/>
      <c r="AS392" s="353"/>
      <c r="AT392" s="336"/>
      <c r="AU392" s="350"/>
      <c r="AV392" s="353"/>
      <c r="AW392" s="336"/>
      <c r="AX392" s="350"/>
      <c r="AY392" s="363"/>
      <c r="AZ392" s="336"/>
      <c r="BA392" s="417"/>
      <c r="BB392" s="411"/>
      <c r="BC392" s="411"/>
      <c r="BD392" s="414"/>
    </row>
    <row r="393" spans="2:64" ht="28.15" customHeight="1" x14ac:dyDescent="0.2">
      <c r="B393" s="30"/>
      <c r="C393" s="340"/>
      <c r="D393" s="218"/>
      <c r="E393" s="192"/>
      <c r="F393" s="192"/>
      <c r="G393" s="191"/>
      <c r="H393" s="360"/>
      <c r="I393" s="392"/>
      <c r="J393" s="392"/>
      <c r="K393" s="392"/>
      <c r="L393" s="25" t="s">
        <v>114</v>
      </c>
      <c r="M393" s="114"/>
      <c r="N393" s="25" t="s">
        <v>112</v>
      </c>
      <c r="O393" s="114"/>
      <c r="P393" s="25" t="s">
        <v>111</v>
      </c>
      <c r="Q393" s="114"/>
      <c r="R393" s="25" t="s">
        <v>110</v>
      </c>
      <c r="S393" s="114"/>
      <c r="T393" s="25" t="s">
        <v>109</v>
      </c>
      <c r="U393" s="114"/>
      <c r="V393" s="25" t="s">
        <v>108</v>
      </c>
      <c r="W393" s="114"/>
      <c r="X393" s="25" t="s">
        <v>107</v>
      </c>
      <c r="Y393" s="114"/>
      <c r="Z393" s="25" t="s">
        <v>106</v>
      </c>
      <c r="AA393" s="114"/>
      <c r="AB393" s="114"/>
      <c r="AC393" s="114"/>
      <c r="AD393" s="190"/>
      <c r="AE393" s="114"/>
      <c r="AF393" s="190"/>
      <c r="AG393" s="22"/>
      <c r="AH393" s="422"/>
      <c r="AI393" s="422"/>
      <c r="AJ393" s="21"/>
      <c r="AK393" s="9"/>
      <c r="AL393" s="350"/>
      <c r="AM393" s="353"/>
      <c r="AN393" s="336"/>
      <c r="AO393" s="350"/>
      <c r="AP393" s="353"/>
      <c r="AQ393" s="336"/>
      <c r="AR393" s="350"/>
      <c r="AS393" s="353"/>
      <c r="AT393" s="336"/>
      <c r="AU393" s="350"/>
      <c r="AV393" s="353"/>
      <c r="AW393" s="336"/>
      <c r="AX393" s="350"/>
      <c r="AY393" s="363"/>
      <c r="AZ393" s="336"/>
      <c r="BA393" s="417"/>
      <c r="BB393" s="411"/>
      <c r="BC393" s="411"/>
      <c r="BD393" s="414"/>
    </row>
    <row r="394" spans="2:64" ht="28.15" customHeight="1" thickBot="1" x14ac:dyDescent="0.25">
      <c r="B394" s="30"/>
      <c r="C394" s="355"/>
      <c r="D394" s="246"/>
      <c r="E394" s="200"/>
      <c r="F394" s="200"/>
      <c r="G394" s="199"/>
      <c r="H394" s="361"/>
      <c r="I394" s="393"/>
      <c r="J394" s="393"/>
      <c r="K394" s="393"/>
      <c r="L394" s="50" t="s">
        <v>105</v>
      </c>
      <c r="M394" s="51"/>
      <c r="N394" s="50" t="s">
        <v>104</v>
      </c>
      <c r="O394" s="51"/>
      <c r="P394" s="50" t="s">
        <v>103</v>
      </c>
      <c r="Q394" s="51"/>
      <c r="R394" s="50" t="s">
        <v>102</v>
      </c>
      <c r="S394" s="51"/>
      <c r="T394" s="50">
        <v>20</v>
      </c>
      <c r="U394" s="51"/>
      <c r="V394" s="50" t="s">
        <v>101</v>
      </c>
      <c r="W394" s="51"/>
      <c r="X394" s="50" t="s">
        <v>100</v>
      </c>
      <c r="Y394" s="51"/>
      <c r="Z394" s="50" t="s">
        <v>99</v>
      </c>
      <c r="AA394" s="51"/>
      <c r="AB394" s="51"/>
      <c r="AC394" s="51"/>
      <c r="AD394" s="187"/>
      <c r="AE394" s="51"/>
      <c r="AF394" s="187"/>
      <c r="AG394" s="48"/>
      <c r="AH394" s="424"/>
      <c r="AI394" s="424"/>
      <c r="AJ394" s="47"/>
      <c r="AK394" s="9"/>
      <c r="AL394" s="351"/>
      <c r="AM394" s="354"/>
      <c r="AN394" s="337"/>
      <c r="AO394" s="351"/>
      <c r="AP394" s="354"/>
      <c r="AQ394" s="337"/>
      <c r="AR394" s="351"/>
      <c r="AS394" s="354"/>
      <c r="AT394" s="337"/>
      <c r="AU394" s="351"/>
      <c r="AV394" s="354"/>
      <c r="AW394" s="337"/>
      <c r="AX394" s="351"/>
      <c r="AY394" s="364"/>
      <c r="AZ394" s="337"/>
      <c r="BA394" s="418"/>
      <c r="BB394" s="412"/>
      <c r="BC394" s="412"/>
      <c r="BD394" s="415"/>
    </row>
    <row r="395" spans="2:64" ht="28.15" customHeight="1" x14ac:dyDescent="0.2">
      <c r="B395" s="30"/>
      <c r="C395" s="338">
        <v>3</v>
      </c>
      <c r="D395" s="212"/>
      <c r="E395" s="198"/>
      <c r="F395" s="198"/>
      <c r="G395" s="197"/>
      <c r="H395" s="358"/>
      <c r="I395" s="390"/>
      <c r="J395" s="390"/>
      <c r="K395" s="390"/>
      <c r="L395" s="42" t="s">
        <v>131</v>
      </c>
      <c r="M395" s="43"/>
      <c r="N395" s="42" t="s">
        <v>129</v>
      </c>
      <c r="O395" s="43"/>
      <c r="P395" s="42" t="s">
        <v>128</v>
      </c>
      <c r="Q395" s="43"/>
      <c r="R395" s="42" t="s">
        <v>127</v>
      </c>
      <c r="S395" s="43"/>
      <c r="T395" s="42" t="s">
        <v>126</v>
      </c>
      <c r="U395" s="43"/>
      <c r="V395" s="42" t="s">
        <v>125</v>
      </c>
      <c r="W395" s="43"/>
      <c r="X395" s="42" t="s">
        <v>124</v>
      </c>
      <c r="Y395" s="43"/>
      <c r="Z395" s="42" t="s">
        <v>123</v>
      </c>
      <c r="AA395" s="43"/>
      <c r="AB395" s="43"/>
      <c r="AC395" s="43"/>
      <c r="AD395" s="196"/>
      <c r="AE395" s="43"/>
      <c r="AF395" s="196"/>
      <c r="AG395" s="39"/>
      <c r="AH395" s="421"/>
      <c r="AI395" s="421"/>
      <c r="AJ395" s="38"/>
      <c r="AK395" s="9"/>
      <c r="AL395" s="349">
        <f>SUMPRODUCT(LEN($M395:$AA398)-LEN(SUBSTITUTE($M395:$AA398,"A", "")))</f>
        <v>0</v>
      </c>
      <c r="AM395" s="352">
        <f>SUMPRODUCT(LEN($AF395:$AF398)-LEN(SUBSTITUTE($AF395:$AF398,"A", "")))</f>
        <v>0</v>
      </c>
      <c r="AN395" s="335">
        <f>SUMPRODUCT(LEN($AE395:$AE398)-LEN(SUBSTITUTE($AE395:$AE398,"A", "")))</f>
        <v>0</v>
      </c>
      <c r="AO395" s="349">
        <f>SUMPRODUCT(LEN($M395:$AA398)-LEN(SUBSTITUTE($M395:$AA398,"S", "")))</f>
        <v>0</v>
      </c>
      <c r="AP395" s="352">
        <f>SUMPRODUCT(LEN($AF395:$AF398)-LEN(SUBSTITUTE($AF395:$AF398,"S", "")))</f>
        <v>0</v>
      </c>
      <c r="AQ395" s="335">
        <f>SUMPRODUCT(LEN($AE395:$AE398)-LEN(SUBSTITUTE($AE395:$AE398,"S", "")))</f>
        <v>0</v>
      </c>
      <c r="AR395" s="349">
        <f>SUMPRODUCT(LEN($M395:$AA398)-LEN(SUBSTITUTE($M395:$AA398,"F", "")))</f>
        <v>0</v>
      </c>
      <c r="AS395" s="352">
        <f>SUMPRODUCT(LEN($AF395:$AF398)-LEN(SUBSTITUTE($AF395:$AF398,"F", "")))</f>
        <v>0</v>
      </c>
      <c r="AT395" s="335">
        <f>SUMPRODUCT(LEN($AE395:$AE398)-LEN(SUBSTITUTE($AE395:$AE398,"F", "")))</f>
        <v>0</v>
      </c>
      <c r="AU395" s="349">
        <f>SUMPRODUCT(LEN($M395:$AA398)-LEN(SUBSTITUTE($M395:$AA398,"G", "")))</f>
        <v>0</v>
      </c>
      <c r="AV395" s="352">
        <f>SUMPRODUCT(LEN($AF395:$AF398)-LEN(SUBSTITUTE($AF395:$AF398,"G", "")))</f>
        <v>0</v>
      </c>
      <c r="AW395" s="335">
        <f>SUMPRODUCT(LEN($AE395:$AE398)-LEN(SUBSTITUTE($AE395:$AE398,"G", "")))</f>
        <v>0</v>
      </c>
      <c r="AX395" s="349">
        <f>SUMPRODUCT(LEN($L395:$AA398)-LEN(SUBSTITUTE($L395:$AA398,"M", "")))</f>
        <v>0</v>
      </c>
      <c r="AY395" s="362">
        <f>SUMPRODUCT(LEN($AF395:$AF398)-LEN(SUBSTITUTE($AF395:$AF398,"M", "")))</f>
        <v>0</v>
      </c>
      <c r="AZ395" s="335">
        <f>SUMPRODUCT(LEN($AE395:$AE398)-LEN(SUBSTITUTE($AE395:$AE398,"M", "")))</f>
        <v>0</v>
      </c>
      <c r="BA395" s="416">
        <f>SUMPRODUCT(LEN($AG395:$AG398)-LEN(SUBSTITUTE($AG395:$AG398,"S", "")))</f>
        <v>0</v>
      </c>
      <c r="BB395" s="410">
        <f>SUMPRODUCT(LEN($AG395:$AG398)-LEN(SUBSTITUTE($AG395:$AG398,"F", "")))</f>
        <v>0</v>
      </c>
      <c r="BC395" s="410">
        <f>SUMPRODUCT(LEN($AG395:$AG398)-LEN(SUBSTITUTE($AG395:$AG398,"G", "")))</f>
        <v>0</v>
      </c>
      <c r="BD395" s="413">
        <f>SUMPRODUCT(LEN($AG395:$AG398)-LEN(SUBSTITUTE($AG395:$AG398,"M", "")))</f>
        <v>0</v>
      </c>
    </row>
    <row r="396" spans="2:64" ht="28.15" customHeight="1" thickBot="1" x14ac:dyDescent="0.25">
      <c r="B396" s="30"/>
      <c r="C396" s="339"/>
      <c r="D396" s="221"/>
      <c r="E396" s="195"/>
      <c r="F396" s="195"/>
      <c r="G396" s="194"/>
      <c r="H396" s="359"/>
      <c r="I396" s="391"/>
      <c r="J396" s="391"/>
      <c r="K396" s="391"/>
      <c r="L396" s="33" t="s">
        <v>122</v>
      </c>
      <c r="M396" s="55"/>
      <c r="N396" s="33" t="s">
        <v>121</v>
      </c>
      <c r="O396" s="55"/>
      <c r="P396" s="33" t="s">
        <v>120</v>
      </c>
      <c r="Q396" s="55"/>
      <c r="R396" s="33" t="s">
        <v>119</v>
      </c>
      <c r="S396" s="55"/>
      <c r="T396" s="33" t="s">
        <v>118</v>
      </c>
      <c r="U396" s="55"/>
      <c r="V396" s="33" t="s">
        <v>117</v>
      </c>
      <c r="W396" s="55"/>
      <c r="X396" s="33" t="s">
        <v>116</v>
      </c>
      <c r="Y396" s="55"/>
      <c r="Z396" s="33" t="s">
        <v>115</v>
      </c>
      <c r="AA396" s="55"/>
      <c r="AB396" s="55"/>
      <c r="AC396" s="55"/>
      <c r="AD396" s="193"/>
      <c r="AE396" s="55"/>
      <c r="AF396" s="193"/>
      <c r="AG396" s="22"/>
      <c r="AH396" s="422"/>
      <c r="AI396" s="422"/>
      <c r="AJ396" s="21"/>
      <c r="AK396" s="9"/>
      <c r="AL396" s="350"/>
      <c r="AM396" s="353"/>
      <c r="AN396" s="336"/>
      <c r="AO396" s="350"/>
      <c r="AP396" s="353"/>
      <c r="AQ396" s="336"/>
      <c r="AR396" s="350"/>
      <c r="AS396" s="353"/>
      <c r="AT396" s="336"/>
      <c r="AU396" s="350"/>
      <c r="AV396" s="353"/>
      <c r="AW396" s="336"/>
      <c r="AX396" s="350"/>
      <c r="AY396" s="363"/>
      <c r="AZ396" s="336"/>
      <c r="BA396" s="417"/>
      <c r="BB396" s="411"/>
      <c r="BC396" s="411"/>
      <c r="BD396" s="414"/>
    </row>
    <row r="397" spans="2:64" ht="28.15" customHeight="1" x14ac:dyDescent="0.2">
      <c r="B397" s="30"/>
      <c r="C397" s="340"/>
      <c r="D397" s="218"/>
      <c r="E397" s="192"/>
      <c r="F397" s="192"/>
      <c r="G397" s="191"/>
      <c r="H397" s="360"/>
      <c r="I397" s="392"/>
      <c r="J397" s="392"/>
      <c r="K397" s="392"/>
      <c r="L397" s="25" t="s">
        <v>114</v>
      </c>
      <c r="M397" s="114"/>
      <c r="N397" s="25" t="s">
        <v>112</v>
      </c>
      <c r="O397" s="114"/>
      <c r="P397" s="25" t="s">
        <v>111</v>
      </c>
      <c r="Q397" s="114"/>
      <c r="R397" s="25" t="s">
        <v>110</v>
      </c>
      <c r="S397" s="114"/>
      <c r="T397" s="25" t="s">
        <v>109</v>
      </c>
      <c r="U397" s="114"/>
      <c r="V397" s="25" t="s">
        <v>108</v>
      </c>
      <c r="W397" s="114"/>
      <c r="X397" s="25" t="s">
        <v>107</v>
      </c>
      <c r="Y397" s="114"/>
      <c r="Z397" s="25" t="s">
        <v>106</v>
      </c>
      <c r="AA397" s="114"/>
      <c r="AB397" s="114"/>
      <c r="AC397" s="114"/>
      <c r="AD397" s="190"/>
      <c r="AE397" s="114"/>
      <c r="AF397" s="190"/>
      <c r="AG397" s="22"/>
      <c r="AH397" s="422"/>
      <c r="AI397" s="422"/>
      <c r="AJ397" s="21"/>
      <c r="AK397" s="9"/>
      <c r="AL397" s="350"/>
      <c r="AM397" s="353"/>
      <c r="AN397" s="336"/>
      <c r="AO397" s="350"/>
      <c r="AP397" s="353"/>
      <c r="AQ397" s="336"/>
      <c r="AR397" s="350"/>
      <c r="AS397" s="353"/>
      <c r="AT397" s="336"/>
      <c r="AU397" s="350"/>
      <c r="AV397" s="353"/>
      <c r="AW397" s="336"/>
      <c r="AX397" s="350"/>
      <c r="AY397" s="363"/>
      <c r="AZ397" s="336"/>
      <c r="BA397" s="417"/>
      <c r="BB397" s="411"/>
      <c r="BC397" s="411"/>
      <c r="BD397" s="414"/>
    </row>
    <row r="398" spans="2:64" ht="28.15" customHeight="1" thickBot="1" x14ac:dyDescent="0.25">
      <c r="B398" s="20"/>
      <c r="C398" s="341"/>
      <c r="D398" s="215"/>
      <c r="E398" s="189"/>
      <c r="F398" s="189"/>
      <c r="G398" s="188"/>
      <c r="H398" s="361"/>
      <c r="I398" s="394"/>
      <c r="J398" s="394"/>
      <c r="K398" s="394"/>
      <c r="L398" s="15" t="s">
        <v>105</v>
      </c>
      <c r="M398" s="16"/>
      <c r="N398" s="15" t="s">
        <v>104</v>
      </c>
      <c r="O398" s="16"/>
      <c r="P398" s="15" t="s">
        <v>103</v>
      </c>
      <c r="Q398" s="16"/>
      <c r="R398" s="15" t="s">
        <v>102</v>
      </c>
      <c r="S398" s="16"/>
      <c r="T398" s="15">
        <v>20</v>
      </c>
      <c r="U398" s="16"/>
      <c r="V398" s="15" t="s">
        <v>101</v>
      </c>
      <c r="W398" s="16"/>
      <c r="X398" s="15" t="s">
        <v>100</v>
      </c>
      <c r="Y398" s="16"/>
      <c r="Z398" s="15" t="s">
        <v>99</v>
      </c>
      <c r="AA398" s="16"/>
      <c r="AB398" s="114"/>
      <c r="AC398" s="114"/>
      <c r="AD398" s="187"/>
      <c r="AE398" s="16"/>
      <c r="AF398" s="186"/>
      <c r="AG398" s="11"/>
      <c r="AH398" s="423"/>
      <c r="AI398" s="423"/>
      <c r="AJ398" s="10"/>
      <c r="AK398" s="9"/>
      <c r="AL398" s="351"/>
      <c r="AM398" s="354"/>
      <c r="AN398" s="337"/>
      <c r="AO398" s="351"/>
      <c r="AP398" s="354"/>
      <c r="AQ398" s="337"/>
      <c r="AR398" s="351"/>
      <c r="AS398" s="354"/>
      <c r="AT398" s="337"/>
      <c r="AU398" s="351"/>
      <c r="AV398" s="354"/>
      <c r="AW398" s="337"/>
      <c r="AX398" s="351"/>
      <c r="AY398" s="364"/>
      <c r="AZ398" s="337"/>
      <c r="BA398" s="418"/>
      <c r="BB398" s="412"/>
      <c r="BC398" s="412"/>
      <c r="BD398" s="415"/>
    </row>
    <row r="399" spans="2:64" ht="85.9" customHeight="1" thickTop="1" thickBot="1" x14ac:dyDescent="0.35">
      <c r="B399" s="113" t="s">
        <v>173</v>
      </c>
      <c r="C399" s="103" t="s">
        <v>172</v>
      </c>
      <c r="D399" s="108" t="s">
        <v>171</v>
      </c>
      <c r="E399" s="211" t="s">
        <v>170</v>
      </c>
      <c r="F399" s="210"/>
      <c r="G399" s="209"/>
      <c r="H399" s="109" t="s">
        <v>169</v>
      </c>
      <c r="I399" s="108" t="s">
        <v>96</v>
      </c>
      <c r="J399" s="108" t="s">
        <v>168</v>
      </c>
      <c r="K399" s="108" t="s">
        <v>97</v>
      </c>
      <c r="L399" s="365" t="s">
        <v>167</v>
      </c>
      <c r="M399" s="366"/>
      <c r="N399" s="365" t="s">
        <v>166</v>
      </c>
      <c r="O399" s="366"/>
      <c r="P399" s="365" t="s">
        <v>166</v>
      </c>
      <c r="Q399" s="367"/>
      <c r="R399" s="365" t="s">
        <v>166</v>
      </c>
      <c r="S399" s="367"/>
      <c r="T399" s="365" t="s">
        <v>166</v>
      </c>
      <c r="U399" s="367"/>
      <c r="V399" s="365" t="s">
        <v>166</v>
      </c>
      <c r="W399" s="367"/>
      <c r="X399" s="365" t="s">
        <v>166</v>
      </c>
      <c r="Y399" s="367"/>
      <c r="Z399" s="365" t="s">
        <v>166</v>
      </c>
      <c r="AA399" s="367"/>
      <c r="AB399" s="311"/>
      <c r="AC399" s="311"/>
      <c r="AD399" s="368" t="s">
        <v>165</v>
      </c>
      <c r="AE399" s="367"/>
      <c r="AF399" s="109" t="s">
        <v>164</v>
      </c>
      <c r="AG399" s="109" t="s">
        <v>163</v>
      </c>
      <c r="AH399" s="108" t="s">
        <v>162</v>
      </c>
      <c r="AI399" s="108" t="s">
        <v>161</v>
      </c>
      <c r="AJ399" s="107" t="s">
        <v>160</v>
      </c>
      <c r="AK399" s="106"/>
      <c r="AL399" s="104" t="s">
        <v>159</v>
      </c>
      <c r="AM399" s="103" t="s">
        <v>158</v>
      </c>
      <c r="AN399" s="102" t="s">
        <v>157</v>
      </c>
      <c r="AO399" s="104" t="s">
        <v>156</v>
      </c>
      <c r="AP399" s="103" t="s">
        <v>155</v>
      </c>
      <c r="AQ399" s="102" t="s">
        <v>154</v>
      </c>
      <c r="AR399" s="104" t="s">
        <v>153</v>
      </c>
      <c r="AS399" s="103" t="s">
        <v>152</v>
      </c>
      <c r="AT399" s="105" t="s">
        <v>151</v>
      </c>
      <c r="AU399" s="104" t="s">
        <v>150</v>
      </c>
      <c r="AV399" s="103" t="s">
        <v>149</v>
      </c>
      <c r="AW399" s="102" t="s">
        <v>148</v>
      </c>
      <c r="AX399" s="104" t="s">
        <v>147</v>
      </c>
      <c r="AY399" s="103" t="s">
        <v>146</v>
      </c>
      <c r="AZ399" s="102" t="s">
        <v>145</v>
      </c>
      <c r="BA399" s="101" t="s">
        <v>144</v>
      </c>
      <c r="BB399" s="100" t="s">
        <v>143</v>
      </c>
      <c r="BC399" s="100" t="s">
        <v>142</v>
      </c>
      <c r="BD399" s="99" t="s">
        <v>141</v>
      </c>
    </row>
    <row r="400" spans="2:64" ht="48" thickBot="1" x14ac:dyDescent="0.3">
      <c r="B400" s="98" t="s">
        <v>216</v>
      </c>
      <c r="C400" s="97"/>
      <c r="D400" s="208">
        <v>258</v>
      </c>
      <c r="E400" s="425">
        <v>6401.44</v>
      </c>
      <c r="F400" s="426"/>
      <c r="G400" s="427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207"/>
      <c r="AB400" s="310"/>
      <c r="AC400" s="310"/>
      <c r="AD400" s="90" t="s">
        <v>138</v>
      </c>
      <c r="AE400" s="88"/>
      <c r="AF400" s="88"/>
      <c r="AG400" s="88"/>
      <c r="AH400" s="87"/>
      <c r="AI400" s="87"/>
      <c r="AJ400" s="203"/>
      <c r="AK400" s="86" t="s">
        <v>137</v>
      </c>
      <c r="AL400" s="85">
        <f t="shared" ref="AL400:BD400" si="52">SUM(AL402:AL413)</f>
        <v>42</v>
      </c>
      <c r="AM400" s="84">
        <f t="shared" si="52"/>
        <v>1</v>
      </c>
      <c r="AN400" s="83">
        <f t="shared" si="52"/>
        <v>0</v>
      </c>
      <c r="AO400" s="85">
        <f t="shared" si="52"/>
        <v>0</v>
      </c>
      <c r="AP400" s="84">
        <f t="shared" si="52"/>
        <v>0</v>
      </c>
      <c r="AQ400" s="83">
        <f t="shared" si="52"/>
        <v>0</v>
      </c>
      <c r="AR400" s="85">
        <f t="shared" si="52"/>
        <v>0</v>
      </c>
      <c r="AS400" s="84">
        <f t="shared" si="52"/>
        <v>0</v>
      </c>
      <c r="AT400" s="83">
        <f t="shared" si="52"/>
        <v>0</v>
      </c>
      <c r="AU400" s="85">
        <f t="shared" si="52"/>
        <v>13</v>
      </c>
      <c r="AV400" s="84">
        <f t="shared" si="52"/>
        <v>1</v>
      </c>
      <c r="AW400" s="83">
        <f t="shared" si="52"/>
        <v>0</v>
      </c>
      <c r="AX400" s="85">
        <f t="shared" si="52"/>
        <v>8</v>
      </c>
      <c r="AY400" s="84">
        <f t="shared" si="52"/>
        <v>0</v>
      </c>
      <c r="AZ400" s="83">
        <f t="shared" si="52"/>
        <v>0</v>
      </c>
      <c r="BA400" s="82">
        <f t="shared" si="52"/>
        <v>0</v>
      </c>
      <c r="BB400" s="81">
        <f t="shared" si="52"/>
        <v>0</v>
      </c>
      <c r="BC400" s="81">
        <f t="shared" si="52"/>
        <v>0</v>
      </c>
      <c r="BD400" s="80">
        <f t="shared" si="52"/>
        <v>0</v>
      </c>
      <c r="BE400" s="79" t="s">
        <v>136</v>
      </c>
      <c r="BH400" s="5">
        <f>SUM(AL400:AN400)/$BG$5</f>
        <v>43</v>
      </c>
      <c r="BI400" s="5">
        <f>SUM(AO400:AQ400,BA400)/$BG$5</f>
        <v>0</v>
      </c>
      <c r="BJ400" s="5">
        <f>SUM(AR400:AT400,BB400)/$BG$5</f>
        <v>0</v>
      </c>
      <c r="BK400" s="5">
        <f>SUM(AU400:AW400,BC400)/$BG$5</f>
        <v>14</v>
      </c>
      <c r="BL400" s="5">
        <f>SUM(AX400:AZ400,BD400)/$BG$5</f>
        <v>8</v>
      </c>
    </row>
    <row r="401" spans="2:64" ht="37.5" thickBot="1" x14ac:dyDescent="0.3">
      <c r="B401" s="78"/>
      <c r="C401" s="77"/>
      <c r="D401" s="206"/>
      <c r="E401" s="205"/>
      <c r="F401" s="205"/>
      <c r="G401" s="204"/>
      <c r="H401" s="73"/>
      <c r="I401" s="70"/>
      <c r="J401" s="70"/>
      <c r="K401" s="72"/>
      <c r="L401" s="70"/>
      <c r="M401" s="69"/>
      <c r="N401" s="70"/>
      <c r="O401" s="69"/>
      <c r="P401" s="70"/>
      <c r="Q401" s="69"/>
      <c r="R401" s="70"/>
      <c r="S401" s="69"/>
      <c r="T401" s="70"/>
      <c r="U401" s="69"/>
      <c r="V401" s="70"/>
      <c r="W401" s="69"/>
      <c r="X401" s="70"/>
      <c r="Y401" s="69"/>
      <c r="Z401" s="70"/>
      <c r="AA401" s="69"/>
      <c r="AB401" s="69"/>
      <c r="AC401" s="69"/>
      <c r="AD401" s="71"/>
      <c r="AE401" s="69"/>
      <c r="AF401" s="69"/>
      <c r="AG401" s="69"/>
      <c r="AH401" s="68"/>
      <c r="AI401" s="68"/>
      <c r="AJ401" s="203"/>
      <c r="AK401" s="66" t="s">
        <v>135</v>
      </c>
      <c r="AL401" s="65">
        <f t="shared" ref="AL401:BD401" si="53">AL400/3</f>
        <v>14</v>
      </c>
      <c r="AM401" s="64">
        <f t="shared" si="53"/>
        <v>0.33333333333333331</v>
      </c>
      <c r="AN401" s="63">
        <f t="shared" si="53"/>
        <v>0</v>
      </c>
      <c r="AO401" s="65">
        <f t="shared" si="53"/>
        <v>0</v>
      </c>
      <c r="AP401" s="64">
        <f t="shared" si="53"/>
        <v>0</v>
      </c>
      <c r="AQ401" s="63">
        <f t="shared" si="53"/>
        <v>0</v>
      </c>
      <c r="AR401" s="65">
        <f t="shared" si="53"/>
        <v>0</v>
      </c>
      <c r="AS401" s="64">
        <f t="shared" si="53"/>
        <v>0</v>
      </c>
      <c r="AT401" s="63">
        <f t="shared" si="53"/>
        <v>0</v>
      </c>
      <c r="AU401" s="65">
        <f t="shared" si="53"/>
        <v>4.333333333333333</v>
      </c>
      <c r="AV401" s="64">
        <f t="shared" si="53"/>
        <v>0.33333333333333331</v>
      </c>
      <c r="AW401" s="63">
        <f t="shared" si="53"/>
        <v>0</v>
      </c>
      <c r="AX401" s="65">
        <f t="shared" si="53"/>
        <v>2.6666666666666665</v>
      </c>
      <c r="AY401" s="64">
        <f t="shared" si="53"/>
        <v>0</v>
      </c>
      <c r="AZ401" s="63">
        <f t="shared" si="53"/>
        <v>0</v>
      </c>
      <c r="BA401" s="62">
        <f t="shared" si="53"/>
        <v>0</v>
      </c>
      <c r="BB401" s="61">
        <f t="shared" si="53"/>
        <v>0</v>
      </c>
      <c r="BC401" s="61">
        <f t="shared" si="53"/>
        <v>0</v>
      </c>
      <c r="BD401" s="60">
        <f t="shared" si="53"/>
        <v>0</v>
      </c>
      <c r="BE401" s="59" t="s">
        <v>134</v>
      </c>
    </row>
    <row r="402" spans="2:64" ht="28.15" customHeight="1" x14ac:dyDescent="0.2">
      <c r="B402" s="30"/>
      <c r="C402" s="338">
        <v>1</v>
      </c>
      <c r="D402" s="212"/>
      <c r="E402" s="198"/>
      <c r="F402" s="198"/>
      <c r="G402" s="197"/>
      <c r="H402" s="358" t="s">
        <v>133</v>
      </c>
      <c r="I402" s="390">
        <v>147</v>
      </c>
      <c r="J402" s="390">
        <v>30</v>
      </c>
      <c r="K402" s="390">
        <v>6</v>
      </c>
      <c r="L402" s="42" t="s">
        <v>131</v>
      </c>
      <c r="M402" s="43" t="s">
        <v>132</v>
      </c>
      <c r="N402" s="42" t="s">
        <v>129</v>
      </c>
      <c r="O402" s="43" t="s">
        <v>179</v>
      </c>
      <c r="P402" s="42" t="s">
        <v>128</v>
      </c>
      <c r="Q402" s="43" t="s">
        <v>1736</v>
      </c>
      <c r="R402" s="42" t="s">
        <v>127</v>
      </c>
      <c r="S402" s="43" t="s">
        <v>1328</v>
      </c>
      <c r="T402" s="42" t="s">
        <v>126</v>
      </c>
      <c r="U402" s="43" t="s">
        <v>684</v>
      </c>
      <c r="V402" s="42" t="s">
        <v>125</v>
      </c>
      <c r="W402" s="43" t="s">
        <v>469</v>
      </c>
      <c r="X402" s="42" t="s">
        <v>124</v>
      </c>
      <c r="Y402" s="43"/>
      <c r="Z402" s="42" t="s">
        <v>123</v>
      </c>
      <c r="AA402" s="43"/>
      <c r="AB402" s="43"/>
      <c r="AC402" s="43"/>
      <c r="AD402" s="196"/>
      <c r="AE402" s="43"/>
      <c r="AF402" s="196" t="s">
        <v>509</v>
      </c>
      <c r="AG402" s="58"/>
      <c r="AH402" s="421"/>
      <c r="AI402" s="421"/>
      <c r="AJ402" s="38"/>
      <c r="AK402" s="9"/>
      <c r="AL402" s="349">
        <f>SUMPRODUCT(LEN($M402:$AA405)-LEN(SUBSTITUTE($M402:$AA405,"A", "")))</f>
        <v>42</v>
      </c>
      <c r="AM402" s="352">
        <f>SUMPRODUCT(LEN($AF402:$AF405)-LEN(SUBSTITUTE($AF402:$AF405,"A", "")))</f>
        <v>1</v>
      </c>
      <c r="AN402" s="335">
        <f>SUMPRODUCT(LEN($AE402:$AE405)-LEN(SUBSTITUTE($AE402:$AE405,"A", "")))</f>
        <v>0</v>
      </c>
      <c r="AO402" s="349">
        <f>SUMPRODUCT(LEN($M402:$AA405)-LEN(SUBSTITUTE($M402:$AA405,"S", "")))</f>
        <v>0</v>
      </c>
      <c r="AP402" s="352">
        <f>SUMPRODUCT(LEN($AF402:$AF405)-LEN(SUBSTITUTE($AF402:$AF405,"S", "")))</f>
        <v>0</v>
      </c>
      <c r="AQ402" s="335">
        <f>SUMPRODUCT(LEN($AE402:$AE405)-LEN(SUBSTITUTE($AE402:$AE405,"S", "")))</f>
        <v>0</v>
      </c>
      <c r="AR402" s="349">
        <f>SUMPRODUCT(LEN($M402:$AA405)-LEN(SUBSTITUTE($M402:$AA405,"F", "")))</f>
        <v>0</v>
      </c>
      <c r="AS402" s="352">
        <f>SUMPRODUCT(LEN($AF402:$AF405)-LEN(SUBSTITUTE($AF402:$AF405,"F", "")))</f>
        <v>0</v>
      </c>
      <c r="AT402" s="335">
        <f>SUMPRODUCT(LEN($AE402:$AE405)-LEN(SUBSTITUTE($AE402:$AE405,"F", "")))</f>
        <v>0</v>
      </c>
      <c r="AU402" s="349">
        <f>SUMPRODUCT(LEN($M402:$AA405)-LEN(SUBSTITUTE($M402:$AA405,"G", "")))</f>
        <v>13</v>
      </c>
      <c r="AV402" s="352">
        <f>SUMPRODUCT(LEN($AF402:$AF405)-LEN(SUBSTITUTE($AF402:$AF405,"G", "")))</f>
        <v>1</v>
      </c>
      <c r="AW402" s="335">
        <f>SUMPRODUCT(LEN($AE402:$AE405)-LEN(SUBSTITUTE($AE402:$AE405,"G", "")))</f>
        <v>0</v>
      </c>
      <c r="AX402" s="349">
        <f>SUMPRODUCT(LEN($L402:$AA405)-LEN(SUBSTITUTE($L402:$AA405,"M", "")))</f>
        <v>8</v>
      </c>
      <c r="AY402" s="362">
        <f>SUMPRODUCT(LEN($AF402:$AF405)-LEN(SUBSTITUTE($AF402:$AF405,"M", "")))</f>
        <v>0</v>
      </c>
      <c r="AZ402" s="335">
        <f>SUMPRODUCT(LEN($AE402:$AE405)-LEN(SUBSTITUTE($AE402:$AE405,"M", "")))</f>
        <v>0</v>
      </c>
      <c r="BA402" s="416">
        <f>SUMPRODUCT(LEN($AG402:$AG405)-LEN(SUBSTITUTE($AG402:$AG405,"S", "")))</f>
        <v>0</v>
      </c>
      <c r="BB402" s="410">
        <f>SUMPRODUCT(LEN($AG402:$AG405)-LEN(SUBSTITUTE($AG402:$AG405,"F", "")))</f>
        <v>0</v>
      </c>
      <c r="BC402" s="410">
        <f>SUMPRODUCT(LEN($AG402:$AG405)-LEN(SUBSTITUTE($AG402:$AG405,"G", "")))</f>
        <v>0</v>
      </c>
      <c r="BD402" s="413">
        <f>SUMPRODUCT(LEN($AG402:$AG405)-LEN(SUBSTITUTE($AG402:$AG405,"M", "")))</f>
        <v>0</v>
      </c>
    </row>
    <row r="403" spans="2:64" ht="28.15" customHeight="1" thickBot="1" x14ac:dyDescent="0.25">
      <c r="B403" s="30"/>
      <c r="C403" s="339"/>
      <c r="D403" s="221"/>
      <c r="E403" s="195"/>
      <c r="F403" s="195"/>
      <c r="G403" s="194"/>
      <c r="H403" s="359"/>
      <c r="I403" s="391"/>
      <c r="J403" s="391"/>
      <c r="K403" s="391"/>
      <c r="L403" s="33" t="s">
        <v>122</v>
      </c>
      <c r="M403" s="55" t="s">
        <v>132</v>
      </c>
      <c r="N403" s="33" t="s">
        <v>121</v>
      </c>
      <c r="O403" s="55" t="s">
        <v>1268</v>
      </c>
      <c r="P403" s="33" t="s">
        <v>120</v>
      </c>
      <c r="Q403" s="55" t="s">
        <v>1288</v>
      </c>
      <c r="R403" s="33" t="s">
        <v>119</v>
      </c>
      <c r="S403" s="55" t="s">
        <v>179</v>
      </c>
      <c r="T403" s="33" t="s">
        <v>118</v>
      </c>
      <c r="U403" s="55" t="s">
        <v>496</v>
      </c>
      <c r="V403" s="33" t="s">
        <v>117</v>
      </c>
      <c r="W403" s="55" t="s">
        <v>496</v>
      </c>
      <c r="X403" s="33" t="s">
        <v>116</v>
      </c>
      <c r="Y403" s="55"/>
      <c r="Z403" s="33" t="s">
        <v>115</v>
      </c>
      <c r="AA403" s="55"/>
      <c r="AB403" s="55"/>
      <c r="AC403" s="55"/>
      <c r="AD403" s="193"/>
      <c r="AE403" s="55"/>
      <c r="AF403" s="193"/>
      <c r="AG403" s="57"/>
      <c r="AH403" s="422"/>
      <c r="AI403" s="422"/>
      <c r="AJ403" s="21"/>
      <c r="AK403" s="9"/>
      <c r="AL403" s="350"/>
      <c r="AM403" s="353"/>
      <c r="AN403" s="336"/>
      <c r="AO403" s="350"/>
      <c r="AP403" s="353"/>
      <c r="AQ403" s="336"/>
      <c r="AR403" s="350"/>
      <c r="AS403" s="353"/>
      <c r="AT403" s="336"/>
      <c r="AU403" s="350"/>
      <c r="AV403" s="353"/>
      <c r="AW403" s="336"/>
      <c r="AX403" s="350"/>
      <c r="AY403" s="363"/>
      <c r="AZ403" s="336"/>
      <c r="BA403" s="417"/>
      <c r="BB403" s="411"/>
      <c r="BC403" s="411"/>
      <c r="BD403" s="414"/>
    </row>
    <row r="404" spans="2:64" ht="28.15" customHeight="1" x14ac:dyDescent="0.2">
      <c r="B404" s="30"/>
      <c r="C404" s="340"/>
      <c r="D404" s="218"/>
      <c r="E404" s="192"/>
      <c r="F404" s="192"/>
      <c r="G404" s="191"/>
      <c r="H404" s="360">
        <v>259</v>
      </c>
      <c r="I404" s="392"/>
      <c r="J404" s="392"/>
      <c r="K404" s="392"/>
      <c r="L404" s="25" t="s">
        <v>114</v>
      </c>
      <c r="M404" s="114" t="s">
        <v>1288</v>
      </c>
      <c r="N404" s="25" t="s">
        <v>112</v>
      </c>
      <c r="O404" s="114" t="s">
        <v>1288</v>
      </c>
      <c r="P404" s="25" t="s">
        <v>111</v>
      </c>
      <c r="Q404" s="114" t="s">
        <v>527</v>
      </c>
      <c r="R404" s="25" t="s">
        <v>110</v>
      </c>
      <c r="S404" s="114" t="s">
        <v>984</v>
      </c>
      <c r="T404" s="25" t="s">
        <v>109</v>
      </c>
      <c r="U404" s="114" t="s">
        <v>672</v>
      </c>
      <c r="V404" s="25" t="s">
        <v>108</v>
      </c>
      <c r="W404" s="114" t="s">
        <v>496</v>
      </c>
      <c r="X404" s="25" t="s">
        <v>107</v>
      </c>
      <c r="Y404" s="114"/>
      <c r="Z404" s="25" t="s">
        <v>106</v>
      </c>
      <c r="AA404" s="114"/>
      <c r="AB404" s="114"/>
      <c r="AC404" s="114"/>
      <c r="AD404" s="190"/>
      <c r="AE404" s="114"/>
      <c r="AF404" s="190"/>
      <c r="AG404" s="57"/>
      <c r="AH404" s="422"/>
      <c r="AI404" s="422"/>
      <c r="AJ404" s="21"/>
      <c r="AK404" s="9"/>
      <c r="AL404" s="350"/>
      <c r="AM404" s="353"/>
      <c r="AN404" s="336"/>
      <c r="AO404" s="350"/>
      <c r="AP404" s="353"/>
      <c r="AQ404" s="336"/>
      <c r="AR404" s="350"/>
      <c r="AS404" s="353"/>
      <c r="AT404" s="336"/>
      <c r="AU404" s="350"/>
      <c r="AV404" s="353"/>
      <c r="AW404" s="336"/>
      <c r="AX404" s="350"/>
      <c r="AY404" s="363"/>
      <c r="AZ404" s="336"/>
      <c r="BA404" s="417"/>
      <c r="BB404" s="411"/>
      <c r="BC404" s="411"/>
      <c r="BD404" s="414"/>
    </row>
    <row r="405" spans="2:64" ht="28.15" customHeight="1" thickBot="1" x14ac:dyDescent="0.25">
      <c r="B405" s="30"/>
      <c r="C405" s="355"/>
      <c r="D405" s="246"/>
      <c r="E405" s="200"/>
      <c r="F405" s="200"/>
      <c r="G405" s="199"/>
      <c r="H405" s="361"/>
      <c r="I405" s="393"/>
      <c r="J405" s="393"/>
      <c r="K405" s="393"/>
      <c r="L405" s="50" t="s">
        <v>105</v>
      </c>
      <c r="M405" s="51" t="s">
        <v>179</v>
      </c>
      <c r="N405" s="50" t="s">
        <v>104</v>
      </c>
      <c r="O405" s="51" t="s">
        <v>458</v>
      </c>
      <c r="P405" s="50" t="s">
        <v>103</v>
      </c>
      <c r="Q405" s="51" t="s">
        <v>1269</v>
      </c>
      <c r="R405" s="50" t="s">
        <v>102</v>
      </c>
      <c r="S405" s="51" t="s">
        <v>132</v>
      </c>
      <c r="T405" s="50">
        <v>20</v>
      </c>
      <c r="U405" s="51" t="s">
        <v>509</v>
      </c>
      <c r="V405" s="50" t="s">
        <v>101</v>
      </c>
      <c r="W405" s="51" t="s">
        <v>496</v>
      </c>
      <c r="X405" s="50" t="s">
        <v>100</v>
      </c>
      <c r="Y405" s="51"/>
      <c r="Z405" s="50" t="s">
        <v>99</v>
      </c>
      <c r="AA405" s="51"/>
      <c r="AB405" s="51"/>
      <c r="AC405" s="51"/>
      <c r="AD405" s="187"/>
      <c r="AE405" s="51"/>
      <c r="AF405" s="187"/>
      <c r="AG405" s="56"/>
      <c r="AH405" s="424"/>
      <c r="AI405" s="424"/>
      <c r="AJ405" s="47"/>
      <c r="AK405" s="9"/>
      <c r="AL405" s="351"/>
      <c r="AM405" s="354"/>
      <c r="AN405" s="337"/>
      <c r="AO405" s="351"/>
      <c r="AP405" s="354"/>
      <c r="AQ405" s="337"/>
      <c r="AR405" s="351"/>
      <c r="AS405" s="354"/>
      <c r="AT405" s="337"/>
      <c r="AU405" s="351"/>
      <c r="AV405" s="354"/>
      <c r="AW405" s="337"/>
      <c r="AX405" s="351"/>
      <c r="AY405" s="364"/>
      <c r="AZ405" s="337"/>
      <c r="BA405" s="418"/>
      <c r="BB405" s="412"/>
      <c r="BC405" s="412"/>
      <c r="BD405" s="415"/>
    </row>
    <row r="406" spans="2:64" ht="28.15" customHeight="1" x14ac:dyDescent="0.2">
      <c r="B406" s="30"/>
      <c r="C406" s="338">
        <v>2</v>
      </c>
      <c r="D406" s="212"/>
      <c r="E406" s="198"/>
      <c r="F406" s="198"/>
      <c r="G406" s="197"/>
      <c r="H406" s="358"/>
      <c r="I406" s="390"/>
      <c r="J406" s="390"/>
      <c r="K406" s="390"/>
      <c r="L406" s="42" t="s">
        <v>131</v>
      </c>
      <c r="M406" s="43"/>
      <c r="N406" s="42" t="s">
        <v>129</v>
      </c>
      <c r="O406" s="43"/>
      <c r="P406" s="42" t="s">
        <v>128</v>
      </c>
      <c r="Q406" s="43"/>
      <c r="R406" s="42" t="s">
        <v>127</v>
      </c>
      <c r="S406" s="43"/>
      <c r="T406" s="42" t="s">
        <v>126</v>
      </c>
      <c r="U406" s="43"/>
      <c r="V406" s="42" t="s">
        <v>125</v>
      </c>
      <c r="W406" s="43"/>
      <c r="X406" s="42" t="s">
        <v>124</v>
      </c>
      <c r="Y406" s="43"/>
      <c r="Z406" s="42" t="s">
        <v>123</v>
      </c>
      <c r="AA406" s="43"/>
      <c r="AB406" s="43"/>
      <c r="AC406" s="43"/>
      <c r="AD406" s="196"/>
      <c r="AE406" s="43"/>
      <c r="AF406" s="196"/>
      <c r="AG406" s="39"/>
      <c r="AH406" s="421"/>
      <c r="AI406" s="421"/>
      <c r="AJ406" s="38"/>
      <c r="AK406" s="9"/>
      <c r="AL406" s="349">
        <f>SUMPRODUCT(LEN($M406:$AA409)-LEN(SUBSTITUTE($M406:$AA409,"A", "")))</f>
        <v>0</v>
      </c>
      <c r="AM406" s="352">
        <f>SUMPRODUCT(LEN($AF406:$AF409)-LEN(SUBSTITUTE($AF406:$AF409,"A", "")))</f>
        <v>0</v>
      </c>
      <c r="AN406" s="335">
        <f>SUMPRODUCT(LEN($AE406:$AE409)-LEN(SUBSTITUTE($AE406:$AE409,"A", "")))</f>
        <v>0</v>
      </c>
      <c r="AO406" s="349">
        <f>SUMPRODUCT(LEN($M406:$AA409)-LEN(SUBSTITUTE($M406:$AA409,"S", "")))</f>
        <v>0</v>
      </c>
      <c r="AP406" s="352">
        <f>SUMPRODUCT(LEN($AF406:$AF409)-LEN(SUBSTITUTE($AF406:$AF409,"S", "")))</f>
        <v>0</v>
      </c>
      <c r="AQ406" s="335">
        <f>SUMPRODUCT(LEN($AE406:$AE409)-LEN(SUBSTITUTE($AE406:$AE409,"S", "")))</f>
        <v>0</v>
      </c>
      <c r="AR406" s="349">
        <f>SUMPRODUCT(LEN($M406:$AA409)-LEN(SUBSTITUTE($M406:$AA409,"F", "")))</f>
        <v>0</v>
      </c>
      <c r="AS406" s="352">
        <f>SUMPRODUCT(LEN($AF406:$AF409)-LEN(SUBSTITUTE($AF406:$AF409,"F", "")))</f>
        <v>0</v>
      </c>
      <c r="AT406" s="335">
        <f>SUMPRODUCT(LEN($AE406:$AE409)-LEN(SUBSTITUTE($AE406:$AE409,"F", "")))</f>
        <v>0</v>
      </c>
      <c r="AU406" s="349">
        <f>SUMPRODUCT(LEN($M406:$AA409)-LEN(SUBSTITUTE($M406:$AA409,"G", "")))</f>
        <v>0</v>
      </c>
      <c r="AV406" s="352">
        <f>SUMPRODUCT(LEN($AF406:$AF409)-LEN(SUBSTITUTE($AF406:$AF409,"G", "")))</f>
        <v>0</v>
      </c>
      <c r="AW406" s="335">
        <f>SUMPRODUCT(LEN($AE406:$AE409)-LEN(SUBSTITUTE($AE406:$AE409,"G", "")))</f>
        <v>0</v>
      </c>
      <c r="AX406" s="349">
        <f>SUMPRODUCT(LEN($L406:$AA409)-LEN(SUBSTITUTE($L406:$AA409,"M", "")))</f>
        <v>0</v>
      </c>
      <c r="AY406" s="362">
        <f>SUMPRODUCT(LEN($AF406:$AF409)-LEN(SUBSTITUTE($AF406:$AF409,"M", "")))</f>
        <v>0</v>
      </c>
      <c r="AZ406" s="335">
        <f>SUMPRODUCT(LEN($AE406:$AE409)-LEN(SUBSTITUTE($AE406:$AE409,"M", "")))</f>
        <v>0</v>
      </c>
      <c r="BA406" s="416">
        <f>SUMPRODUCT(LEN($AG406:$AG409)-LEN(SUBSTITUTE($AG406:$AG409,"S", "")))</f>
        <v>0</v>
      </c>
      <c r="BB406" s="410">
        <f>SUMPRODUCT(LEN($AG406:$AG409)-LEN(SUBSTITUTE($AG406:$AG409,"F", "")))</f>
        <v>0</v>
      </c>
      <c r="BC406" s="410">
        <f>SUMPRODUCT(LEN($AG406:$AG409)-LEN(SUBSTITUTE($AG406:$AG409,"G", "")))</f>
        <v>0</v>
      </c>
      <c r="BD406" s="413">
        <f>SUMPRODUCT(LEN($AG406:$AG409)-LEN(SUBSTITUTE($AG406:$AG409,"M", "")))</f>
        <v>0</v>
      </c>
    </row>
    <row r="407" spans="2:64" ht="28.15" customHeight="1" thickBot="1" x14ac:dyDescent="0.25">
      <c r="B407" s="30"/>
      <c r="C407" s="339"/>
      <c r="D407" s="221"/>
      <c r="E407" s="195"/>
      <c r="F407" s="195"/>
      <c r="G407" s="194"/>
      <c r="H407" s="359"/>
      <c r="I407" s="391"/>
      <c r="J407" s="391"/>
      <c r="K407" s="391"/>
      <c r="L407" s="33" t="s">
        <v>122</v>
      </c>
      <c r="M407" s="55"/>
      <c r="N407" s="33" t="s">
        <v>121</v>
      </c>
      <c r="O407" s="55"/>
      <c r="P407" s="33" t="s">
        <v>120</v>
      </c>
      <c r="Q407" s="55"/>
      <c r="R407" s="33" t="s">
        <v>119</v>
      </c>
      <c r="S407" s="55"/>
      <c r="T407" s="33" t="s">
        <v>118</v>
      </c>
      <c r="U407" s="55"/>
      <c r="V407" s="33" t="s">
        <v>117</v>
      </c>
      <c r="W407" s="55"/>
      <c r="X407" s="33" t="s">
        <v>116</v>
      </c>
      <c r="Y407" s="55"/>
      <c r="Z407" s="33" t="s">
        <v>115</v>
      </c>
      <c r="AA407" s="55"/>
      <c r="AB407" s="55"/>
      <c r="AC407" s="55"/>
      <c r="AD407" s="193"/>
      <c r="AE407" s="55"/>
      <c r="AF407" s="193"/>
      <c r="AG407" s="22"/>
      <c r="AH407" s="422"/>
      <c r="AI407" s="422"/>
      <c r="AJ407" s="21"/>
      <c r="AK407" s="9"/>
      <c r="AL407" s="350"/>
      <c r="AM407" s="353"/>
      <c r="AN407" s="336"/>
      <c r="AO407" s="350"/>
      <c r="AP407" s="353"/>
      <c r="AQ407" s="336"/>
      <c r="AR407" s="350"/>
      <c r="AS407" s="353"/>
      <c r="AT407" s="336"/>
      <c r="AU407" s="350"/>
      <c r="AV407" s="353"/>
      <c r="AW407" s="336"/>
      <c r="AX407" s="350"/>
      <c r="AY407" s="363"/>
      <c r="AZ407" s="336"/>
      <c r="BA407" s="417"/>
      <c r="BB407" s="411"/>
      <c r="BC407" s="411"/>
      <c r="BD407" s="414"/>
    </row>
    <row r="408" spans="2:64" ht="28.15" customHeight="1" x14ac:dyDescent="0.2">
      <c r="B408" s="30"/>
      <c r="C408" s="340"/>
      <c r="D408" s="218"/>
      <c r="E408" s="192"/>
      <c r="F408" s="192"/>
      <c r="G408" s="191"/>
      <c r="H408" s="360"/>
      <c r="I408" s="392"/>
      <c r="J408" s="392"/>
      <c r="K408" s="392"/>
      <c r="L408" s="25" t="s">
        <v>114</v>
      </c>
      <c r="M408" s="114"/>
      <c r="N408" s="25" t="s">
        <v>112</v>
      </c>
      <c r="O408" s="114"/>
      <c r="P408" s="25" t="s">
        <v>111</v>
      </c>
      <c r="Q408" s="114"/>
      <c r="R408" s="25" t="s">
        <v>110</v>
      </c>
      <c r="S408" s="114"/>
      <c r="T408" s="25" t="s">
        <v>109</v>
      </c>
      <c r="U408" s="114"/>
      <c r="V408" s="25" t="s">
        <v>108</v>
      </c>
      <c r="W408" s="114"/>
      <c r="X408" s="25" t="s">
        <v>107</v>
      </c>
      <c r="Y408" s="114"/>
      <c r="Z408" s="25" t="s">
        <v>106</v>
      </c>
      <c r="AA408" s="114"/>
      <c r="AB408" s="114"/>
      <c r="AC408" s="114"/>
      <c r="AD408" s="190"/>
      <c r="AE408" s="114"/>
      <c r="AF408" s="190"/>
      <c r="AG408" s="22"/>
      <c r="AH408" s="422"/>
      <c r="AI408" s="422"/>
      <c r="AJ408" s="21"/>
      <c r="AK408" s="9"/>
      <c r="AL408" s="350"/>
      <c r="AM408" s="353"/>
      <c r="AN408" s="336"/>
      <c r="AO408" s="350"/>
      <c r="AP408" s="353"/>
      <c r="AQ408" s="336"/>
      <c r="AR408" s="350"/>
      <c r="AS408" s="353"/>
      <c r="AT408" s="336"/>
      <c r="AU408" s="350"/>
      <c r="AV408" s="353"/>
      <c r="AW408" s="336"/>
      <c r="AX408" s="350"/>
      <c r="AY408" s="363"/>
      <c r="AZ408" s="336"/>
      <c r="BA408" s="417"/>
      <c r="BB408" s="411"/>
      <c r="BC408" s="411"/>
      <c r="BD408" s="414"/>
    </row>
    <row r="409" spans="2:64" ht="28.15" customHeight="1" thickBot="1" x14ac:dyDescent="0.25">
      <c r="B409" s="30"/>
      <c r="C409" s="355"/>
      <c r="D409" s="246"/>
      <c r="E409" s="200"/>
      <c r="F409" s="200"/>
      <c r="G409" s="199"/>
      <c r="H409" s="361"/>
      <c r="I409" s="393"/>
      <c r="J409" s="393"/>
      <c r="K409" s="393"/>
      <c r="L409" s="50" t="s">
        <v>105</v>
      </c>
      <c r="M409" s="51"/>
      <c r="N409" s="50" t="s">
        <v>104</v>
      </c>
      <c r="O409" s="51"/>
      <c r="P409" s="50" t="s">
        <v>103</v>
      </c>
      <c r="Q409" s="51"/>
      <c r="R409" s="50" t="s">
        <v>102</v>
      </c>
      <c r="S409" s="51"/>
      <c r="T409" s="50">
        <v>20</v>
      </c>
      <c r="U409" s="51"/>
      <c r="V409" s="50" t="s">
        <v>101</v>
      </c>
      <c r="W409" s="51"/>
      <c r="X409" s="50" t="s">
        <v>100</v>
      </c>
      <c r="Y409" s="51"/>
      <c r="Z409" s="50" t="s">
        <v>99</v>
      </c>
      <c r="AA409" s="51"/>
      <c r="AB409" s="51"/>
      <c r="AC409" s="51"/>
      <c r="AD409" s="187"/>
      <c r="AE409" s="51"/>
      <c r="AF409" s="187"/>
      <c r="AG409" s="48"/>
      <c r="AH409" s="424"/>
      <c r="AI409" s="424"/>
      <c r="AJ409" s="47"/>
      <c r="AK409" s="9"/>
      <c r="AL409" s="351"/>
      <c r="AM409" s="354"/>
      <c r="AN409" s="337"/>
      <c r="AO409" s="351"/>
      <c r="AP409" s="354"/>
      <c r="AQ409" s="337"/>
      <c r="AR409" s="351"/>
      <c r="AS409" s="354"/>
      <c r="AT409" s="337"/>
      <c r="AU409" s="351"/>
      <c r="AV409" s="354"/>
      <c r="AW409" s="337"/>
      <c r="AX409" s="351"/>
      <c r="AY409" s="364"/>
      <c r="AZ409" s="337"/>
      <c r="BA409" s="418"/>
      <c r="BB409" s="412"/>
      <c r="BC409" s="412"/>
      <c r="BD409" s="415"/>
    </row>
    <row r="410" spans="2:64" ht="28.15" customHeight="1" x14ac:dyDescent="0.2">
      <c r="B410" s="30"/>
      <c r="C410" s="338">
        <v>3</v>
      </c>
      <c r="D410" s="212"/>
      <c r="E410" s="198"/>
      <c r="F410" s="198"/>
      <c r="G410" s="197"/>
      <c r="H410" s="358"/>
      <c r="I410" s="390"/>
      <c r="J410" s="390"/>
      <c r="K410" s="390"/>
      <c r="L410" s="42" t="s">
        <v>131</v>
      </c>
      <c r="M410" s="43"/>
      <c r="N410" s="42" t="s">
        <v>129</v>
      </c>
      <c r="O410" s="43"/>
      <c r="P410" s="42" t="s">
        <v>128</v>
      </c>
      <c r="Q410" s="43"/>
      <c r="R410" s="42" t="s">
        <v>127</v>
      </c>
      <c r="S410" s="43"/>
      <c r="T410" s="42" t="s">
        <v>126</v>
      </c>
      <c r="U410" s="43"/>
      <c r="V410" s="42" t="s">
        <v>125</v>
      </c>
      <c r="W410" s="43"/>
      <c r="X410" s="42" t="s">
        <v>124</v>
      </c>
      <c r="Y410" s="43"/>
      <c r="Z410" s="42" t="s">
        <v>123</v>
      </c>
      <c r="AA410" s="43"/>
      <c r="AB410" s="43"/>
      <c r="AC410" s="43"/>
      <c r="AD410" s="196"/>
      <c r="AE410" s="43"/>
      <c r="AF410" s="196"/>
      <c r="AG410" s="39"/>
      <c r="AH410" s="421"/>
      <c r="AI410" s="421"/>
      <c r="AJ410" s="38"/>
      <c r="AK410" s="9"/>
      <c r="AL410" s="349">
        <f>SUMPRODUCT(LEN($M410:$AA413)-LEN(SUBSTITUTE($M410:$AA413,"A", "")))</f>
        <v>0</v>
      </c>
      <c r="AM410" s="352">
        <f>SUMPRODUCT(LEN($AF410:$AF413)-LEN(SUBSTITUTE($AF410:$AF413,"A", "")))</f>
        <v>0</v>
      </c>
      <c r="AN410" s="335">
        <f>SUMPRODUCT(LEN($AE410:$AE413)-LEN(SUBSTITUTE($AE410:$AE413,"A", "")))</f>
        <v>0</v>
      </c>
      <c r="AO410" s="349">
        <f>SUMPRODUCT(LEN($M410:$AA413)-LEN(SUBSTITUTE($M410:$AA413,"S", "")))</f>
        <v>0</v>
      </c>
      <c r="AP410" s="352">
        <f>SUMPRODUCT(LEN($AF410:$AF413)-LEN(SUBSTITUTE($AF410:$AF413,"S", "")))</f>
        <v>0</v>
      </c>
      <c r="AQ410" s="335">
        <f>SUMPRODUCT(LEN($AE410:$AE413)-LEN(SUBSTITUTE($AE410:$AE413,"S", "")))</f>
        <v>0</v>
      </c>
      <c r="AR410" s="349">
        <f>SUMPRODUCT(LEN($M410:$AA413)-LEN(SUBSTITUTE($M410:$AA413,"F", "")))</f>
        <v>0</v>
      </c>
      <c r="AS410" s="352">
        <f>SUMPRODUCT(LEN($AF410:$AF413)-LEN(SUBSTITUTE($AF410:$AF413,"F", "")))</f>
        <v>0</v>
      </c>
      <c r="AT410" s="335">
        <f>SUMPRODUCT(LEN($AE410:$AE413)-LEN(SUBSTITUTE($AE410:$AE413,"F", "")))</f>
        <v>0</v>
      </c>
      <c r="AU410" s="349">
        <f>SUMPRODUCT(LEN($M410:$AA413)-LEN(SUBSTITUTE($M410:$AA413,"G", "")))</f>
        <v>0</v>
      </c>
      <c r="AV410" s="352">
        <f>SUMPRODUCT(LEN($AF410:$AF413)-LEN(SUBSTITUTE($AF410:$AF413,"G", "")))</f>
        <v>0</v>
      </c>
      <c r="AW410" s="335">
        <f>SUMPRODUCT(LEN($AE410:$AE413)-LEN(SUBSTITUTE($AE410:$AE413,"G", "")))</f>
        <v>0</v>
      </c>
      <c r="AX410" s="349">
        <f>SUMPRODUCT(LEN($L410:$AA413)-LEN(SUBSTITUTE($L410:$AA413,"M", "")))</f>
        <v>0</v>
      </c>
      <c r="AY410" s="362">
        <f>SUMPRODUCT(LEN($AF410:$AF413)-LEN(SUBSTITUTE($AF410:$AF413,"M", "")))</f>
        <v>0</v>
      </c>
      <c r="AZ410" s="335">
        <f>SUMPRODUCT(LEN($AE410:$AE413)-LEN(SUBSTITUTE($AE410:$AE413,"M", "")))</f>
        <v>0</v>
      </c>
      <c r="BA410" s="416">
        <f>SUMPRODUCT(LEN($AG410:$AG413)-LEN(SUBSTITUTE($AG410:$AG413,"S", "")))</f>
        <v>0</v>
      </c>
      <c r="BB410" s="410">
        <f>SUMPRODUCT(LEN($AG410:$AG413)-LEN(SUBSTITUTE($AG410:$AG413,"F", "")))</f>
        <v>0</v>
      </c>
      <c r="BC410" s="410">
        <f>SUMPRODUCT(LEN($AG410:$AG413)-LEN(SUBSTITUTE($AG410:$AG413,"G", "")))</f>
        <v>0</v>
      </c>
      <c r="BD410" s="413">
        <f>SUMPRODUCT(LEN($AG410:$AG413)-LEN(SUBSTITUTE($AG410:$AG413,"M", "")))</f>
        <v>0</v>
      </c>
    </row>
    <row r="411" spans="2:64" ht="28.15" customHeight="1" thickBot="1" x14ac:dyDescent="0.25">
      <c r="B411" s="30"/>
      <c r="C411" s="339"/>
      <c r="D411" s="221"/>
      <c r="E411" s="195"/>
      <c r="F411" s="195"/>
      <c r="G411" s="194"/>
      <c r="H411" s="359"/>
      <c r="I411" s="391"/>
      <c r="J411" s="391"/>
      <c r="K411" s="391"/>
      <c r="L411" s="33" t="s">
        <v>122</v>
      </c>
      <c r="M411" s="55"/>
      <c r="N411" s="33" t="s">
        <v>121</v>
      </c>
      <c r="O411" s="55"/>
      <c r="P411" s="33" t="s">
        <v>120</v>
      </c>
      <c r="Q411" s="55"/>
      <c r="R411" s="33" t="s">
        <v>119</v>
      </c>
      <c r="S411" s="55"/>
      <c r="T411" s="33" t="s">
        <v>118</v>
      </c>
      <c r="U411" s="55"/>
      <c r="V411" s="33" t="s">
        <v>117</v>
      </c>
      <c r="W411" s="55"/>
      <c r="X411" s="33" t="s">
        <v>116</v>
      </c>
      <c r="Y411" s="55"/>
      <c r="Z411" s="33" t="s">
        <v>115</v>
      </c>
      <c r="AA411" s="55"/>
      <c r="AB411" s="55"/>
      <c r="AC411" s="55"/>
      <c r="AD411" s="193"/>
      <c r="AE411" s="55"/>
      <c r="AF411" s="193"/>
      <c r="AG411" s="22"/>
      <c r="AH411" s="422"/>
      <c r="AI411" s="422"/>
      <c r="AJ411" s="21"/>
      <c r="AK411" s="9"/>
      <c r="AL411" s="350"/>
      <c r="AM411" s="353"/>
      <c r="AN411" s="336"/>
      <c r="AO411" s="350"/>
      <c r="AP411" s="353"/>
      <c r="AQ411" s="336"/>
      <c r="AR411" s="350"/>
      <c r="AS411" s="353"/>
      <c r="AT411" s="336"/>
      <c r="AU411" s="350"/>
      <c r="AV411" s="353"/>
      <c r="AW411" s="336"/>
      <c r="AX411" s="350"/>
      <c r="AY411" s="363"/>
      <c r="AZ411" s="336"/>
      <c r="BA411" s="417"/>
      <c r="BB411" s="411"/>
      <c r="BC411" s="411"/>
      <c r="BD411" s="414"/>
    </row>
    <row r="412" spans="2:64" ht="28.15" customHeight="1" x14ac:dyDescent="0.2">
      <c r="B412" s="30"/>
      <c r="C412" s="340"/>
      <c r="D412" s="218"/>
      <c r="E412" s="192"/>
      <c r="F412" s="192"/>
      <c r="G412" s="191"/>
      <c r="H412" s="360"/>
      <c r="I412" s="392"/>
      <c r="J412" s="392"/>
      <c r="K412" s="392"/>
      <c r="L412" s="25" t="s">
        <v>114</v>
      </c>
      <c r="M412" s="114"/>
      <c r="N412" s="25" t="s">
        <v>112</v>
      </c>
      <c r="O412" s="114"/>
      <c r="P412" s="25" t="s">
        <v>111</v>
      </c>
      <c r="Q412" s="114"/>
      <c r="R412" s="25" t="s">
        <v>110</v>
      </c>
      <c r="S412" s="114"/>
      <c r="T412" s="25" t="s">
        <v>109</v>
      </c>
      <c r="U412" s="114"/>
      <c r="V412" s="25" t="s">
        <v>108</v>
      </c>
      <c r="W412" s="114"/>
      <c r="X412" s="25" t="s">
        <v>107</v>
      </c>
      <c r="Y412" s="114"/>
      <c r="Z412" s="25" t="s">
        <v>106</v>
      </c>
      <c r="AA412" s="114"/>
      <c r="AB412" s="114"/>
      <c r="AC412" s="114"/>
      <c r="AD412" s="190"/>
      <c r="AE412" s="114"/>
      <c r="AF412" s="190"/>
      <c r="AG412" s="22"/>
      <c r="AH412" s="422"/>
      <c r="AI412" s="422"/>
      <c r="AJ412" s="21"/>
      <c r="AK412" s="9"/>
      <c r="AL412" s="350"/>
      <c r="AM412" s="353"/>
      <c r="AN412" s="336"/>
      <c r="AO412" s="350"/>
      <c r="AP412" s="353"/>
      <c r="AQ412" s="336"/>
      <c r="AR412" s="350"/>
      <c r="AS412" s="353"/>
      <c r="AT412" s="336"/>
      <c r="AU412" s="350"/>
      <c r="AV412" s="353"/>
      <c r="AW412" s="336"/>
      <c r="AX412" s="350"/>
      <c r="AY412" s="363"/>
      <c r="AZ412" s="336"/>
      <c r="BA412" s="417"/>
      <c r="BB412" s="411"/>
      <c r="BC412" s="411"/>
      <c r="BD412" s="414"/>
    </row>
    <row r="413" spans="2:64" ht="28.15" customHeight="1" thickBot="1" x14ac:dyDescent="0.25">
      <c r="B413" s="20"/>
      <c r="C413" s="341"/>
      <c r="D413" s="215"/>
      <c r="E413" s="189"/>
      <c r="F413" s="189"/>
      <c r="G413" s="188"/>
      <c r="H413" s="361"/>
      <c r="I413" s="394"/>
      <c r="J413" s="394"/>
      <c r="K413" s="394"/>
      <c r="L413" s="15" t="s">
        <v>105</v>
      </c>
      <c r="M413" s="16"/>
      <c r="N413" s="15" t="s">
        <v>104</v>
      </c>
      <c r="O413" s="16"/>
      <c r="P413" s="15" t="s">
        <v>103</v>
      </c>
      <c r="Q413" s="16"/>
      <c r="R413" s="15" t="s">
        <v>102</v>
      </c>
      <c r="S413" s="16"/>
      <c r="T413" s="15">
        <v>20</v>
      </c>
      <c r="U413" s="16"/>
      <c r="V413" s="15" t="s">
        <v>101</v>
      </c>
      <c r="W413" s="16"/>
      <c r="X413" s="15" t="s">
        <v>100</v>
      </c>
      <c r="Y413" s="16"/>
      <c r="Z413" s="15" t="s">
        <v>99</v>
      </c>
      <c r="AA413" s="16"/>
      <c r="AB413" s="114"/>
      <c r="AC413" s="114"/>
      <c r="AD413" s="187"/>
      <c r="AE413" s="16"/>
      <c r="AF413" s="186"/>
      <c r="AG413" s="11"/>
      <c r="AH413" s="423"/>
      <c r="AI413" s="423"/>
      <c r="AJ413" s="10"/>
      <c r="AK413" s="9"/>
      <c r="AL413" s="351"/>
      <c r="AM413" s="354"/>
      <c r="AN413" s="337"/>
      <c r="AO413" s="351"/>
      <c r="AP413" s="354"/>
      <c r="AQ413" s="337"/>
      <c r="AR413" s="351"/>
      <c r="AS413" s="354"/>
      <c r="AT413" s="337"/>
      <c r="AU413" s="351"/>
      <c r="AV413" s="354"/>
      <c r="AW413" s="337"/>
      <c r="AX413" s="351"/>
      <c r="AY413" s="364"/>
      <c r="AZ413" s="337"/>
      <c r="BA413" s="418"/>
      <c r="BB413" s="412"/>
      <c r="BC413" s="412"/>
      <c r="BD413" s="415"/>
    </row>
    <row r="414" spans="2:64" ht="85.9" customHeight="1" thickTop="1" thickBot="1" x14ac:dyDescent="0.35">
      <c r="B414" s="113" t="s">
        <v>173</v>
      </c>
      <c r="C414" s="103" t="s">
        <v>172</v>
      </c>
      <c r="D414" s="108" t="s">
        <v>171</v>
      </c>
      <c r="E414" s="211" t="s">
        <v>170</v>
      </c>
      <c r="F414" s="210"/>
      <c r="G414" s="209"/>
      <c r="H414" s="109" t="s">
        <v>169</v>
      </c>
      <c r="I414" s="108" t="s">
        <v>96</v>
      </c>
      <c r="J414" s="108" t="s">
        <v>168</v>
      </c>
      <c r="K414" s="108" t="s">
        <v>97</v>
      </c>
      <c r="L414" s="365" t="s">
        <v>167</v>
      </c>
      <c r="M414" s="366"/>
      <c r="N414" s="365" t="s">
        <v>166</v>
      </c>
      <c r="O414" s="366"/>
      <c r="P414" s="365" t="s">
        <v>166</v>
      </c>
      <c r="Q414" s="367"/>
      <c r="R414" s="365" t="s">
        <v>166</v>
      </c>
      <c r="S414" s="367"/>
      <c r="T414" s="365" t="s">
        <v>166</v>
      </c>
      <c r="U414" s="367"/>
      <c r="V414" s="365" t="s">
        <v>166</v>
      </c>
      <c r="W414" s="367"/>
      <c r="X414" s="365" t="s">
        <v>166</v>
      </c>
      <c r="Y414" s="367"/>
      <c r="Z414" s="365" t="s">
        <v>166</v>
      </c>
      <c r="AA414" s="367"/>
      <c r="AB414" s="311"/>
      <c r="AC414" s="311"/>
      <c r="AD414" s="368" t="s">
        <v>165</v>
      </c>
      <c r="AE414" s="367"/>
      <c r="AF414" s="109" t="s">
        <v>164</v>
      </c>
      <c r="AG414" s="109" t="s">
        <v>163</v>
      </c>
      <c r="AH414" s="108" t="s">
        <v>162</v>
      </c>
      <c r="AI414" s="108" t="s">
        <v>161</v>
      </c>
      <c r="AJ414" s="107" t="s">
        <v>160</v>
      </c>
      <c r="AK414" s="106"/>
      <c r="AL414" s="104" t="s">
        <v>159</v>
      </c>
      <c r="AM414" s="103" t="s">
        <v>158</v>
      </c>
      <c r="AN414" s="102" t="s">
        <v>157</v>
      </c>
      <c r="AO414" s="104" t="s">
        <v>156</v>
      </c>
      <c r="AP414" s="103" t="s">
        <v>155</v>
      </c>
      <c r="AQ414" s="102" t="s">
        <v>154</v>
      </c>
      <c r="AR414" s="104" t="s">
        <v>153</v>
      </c>
      <c r="AS414" s="103" t="s">
        <v>152</v>
      </c>
      <c r="AT414" s="105" t="s">
        <v>151</v>
      </c>
      <c r="AU414" s="104" t="s">
        <v>150</v>
      </c>
      <c r="AV414" s="103" t="s">
        <v>149</v>
      </c>
      <c r="AW414" s="102" t="s">
        <v>148</v>
      </c>
      <c r="AX414" s="104" t="s">
        <v>147</v>
      </c>
      <c r="AY414" s="103" t="s">
        <v>146</v>
      </c>
      <c r="AZ414" s="102" t="s">
        <v>145</v>
      </c>
      <c r="BA414" s="101" t="s">
        <v>144</v>
      </c>
      <c r="BB414" s="100" t="s">
        <v>143</v>
      </c>
      <c r="BC414" s="100" t="s">
        <v>142</v>
      </c>
      <c r="BD414" s="99" t="s">
        <v>141</v>
      </c>
    </row>
    <row r="415" spans="2:64" ht="48" thickBot="1" x14ac:dyDescent="0.3">
      <c r="B415" s="98" t="s">
        <v>215</v>
      </c>
      <c r="C415" s="97"/>
      <c r="D415" s="208">
        <v>258</v>
      </c>
      <c r="E415" s="425">
        <v>3839.21</v>
      </c>
      <c r="F415" s="426"/>
      <c r="G415" s="427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207"/>
      <c r="AB415" s="310"/>
      <c r="AC415" s="310"/>
      <c r="AD415" s="90" t="s">
        <v>138</v>
      </c>
      <c r="AE415" s="88"/>
      <c r="AF415" s="88"/>
      <c r="AG415" s="88"/>
      <c r="AH415" s="87"/>
      <c r="AI415" s="87"/>
      <c r="AJ415" s="203"/>
      <c r="AK415" s="86" t="s">
        <v>137</v>
      </c>
      <c r="AL415" s="85">
        <f t="shared" ref="AL415:BD415" si="54">SUM(AL417:AL428)</f>
        <v>38</v>
      </c>
      <c r="AM415" s="84">
        <f t="shared" si="54"/>
        <v>1</v>
      </c>
      <c r="AN415" s="83">
        <f t="shared" si="54"/>
        <v>0</v>
      </c>
      <c r="AO415" s="85">
        <f t="shared" si="54"/>
        <v>0</v>
      </c>
      <c r="AP415" s="84">
        <f t="shared" si="54"/>
        <v>0</v>
      </c>
      <c r="AQ415" s="83">
        <f t="shared" si="54"/>
        <v>0</v>
      </c>
      <c r="AR415" s="85">
        <f t="shared" si="54"/>
        <v>0</v>
      </c>
      <c r="AS415" s="84">
        <f t="shared" si="54"/>
        <v>0</v>
      </c>
      <c r="AT415" s="83">
        <f t="shared" si="54"/>
        <v>0</v>
      </c>
      <c r="AU415" s="85">
        <f t="shared" si="54"/>
        <v>8</v>
      </c>
      <c r="AV415" s="84">
        <f t="shared" si="54"/>
        <v>0</v>
      </c>
      <c r="AW415" s="83">
        <f t="shared" si="54"/>
        <v>0</v>
      </c>
      <c r="AX415" s="85">
        <f t="shared" si="54"/>
        <v>7</v>
      </c>
      <c r="AY415" s="84">
        <f t="shared" si="54"/>
        <v>0</v>
      </c>
      <c r="AZ415" s="83">
        <f t="shared" si="54"/>
        <v>0</v>
      </c>
      <c r="BA415" s="82">
        <f t="shared" si="54"/>
        <v>0</v>
      </c>
      <c r="BB415" s="81">
        <f t="shared" si="54"/>
        <v>0</v>
      </c>
      <c r="BC415" s="81">
        <f t="shared" si="54"/>
        <v>0</v>
      </c>
      <c r="BD415" s="80">
        <f t="shared" si="54"/>
        <v>0</v>
      </c>
      <c r="BE415" s="79" t="s">
        <v>136</v>
      </c>
      <c r="BH415" s="5">
        <f>SUM(AL415:AN415)/$BG$5</f>
        <v>39</v>
      </c>
      <c r="BI415" s="5">
        <f>SUM(AO415:AQ415,BA415)/$BG$5</f>
        <v>0</v>
      </c>
      <c r="BJ415" s="5">
        <f>SUM(AR415:AT415,BB415)/$BG$5</f>
        <v>0</v>
      </c>
      <c r="BK415" s="5">
        <f>SUM(AU415:AW415,BC415)/$BG$5</f>
        <v>8</v>
      </c>
      <c r="BL415" s="5">
        <f>SUM(AX415:AZ415,BD415)/$BG$5</f>
        <v>7</v>
      </c>
    </row>
    <row r="416" spans="2:64" ht="37.5" thickBot="1" x14ac:dyDescent="0.3">
      <c r="B416" s="78"/>
      <c r="C416" s="77"/>
      <c r="D416" s="206"/>
      <c r="E416" s="205"/>
      <c r="F416" s="205"/>
      <c r="G416" s="204"/>
      <c r="H416" s="73"/>
      <c r="I416" s="70"/>
      <c r="J416" s="70"/>
      <c r="K416" s="72"/>
      <c r="L416" s="70"/>
      <c r="M416" s="69"/>
      <c r="N416" s="70"/>
      <c r="O416" s="69"/>
      <c r="P416" s="70"/>
      <c r="Q416" s="69"/>
      <c r="R416" s="70"/>
      <c r="S416" s="69"/>
      <c r="T416" s="70"/>
      <c r="U416" s="69"/>
      <c r="V416" s="70"/>
      <c r="W416" s="69"/>
      <c r="X416" s="70"/>
      <c r="Y416" s="69"/>
      <c r="Z416" s="70"/>
      <c r="AA416" s="69"/>
      <c r="AB416" s="69"/>
      <c r="AC416" s="69"/>
      <c r="AD416" s="71"/>
      <c r="AE416" s="69"/>
      <c r="AF416" s="69"/>
      <c r="AG416" s="69"/>
      <c r="AH416" s="68"/>
      <c r="AI416" s="68"/>
      <c r="AJ416" s="203"/>
      <c r="AK416" s="66" t="s">
        <v>135</v>
      </c>
      <c r="AL416" s="65">
        <f t="shared" ref="AL416:BD416" si="55">AL415/3</f>
        <v>12.666666666666666</v>
      </c>
      <c r="AM416" s="64">
        <f t="shared" si="55"/>
        <v>0.33333333333333331</v>
      </c>
      <c r="AN416" s="63">
        <f t="shared" si="55"/>
        <v>0</v>
      </c>
      <c r="AO416" s="65">
        <f t="shared" si="55"/>
        <v>0</v>
      </c>
      <c r="AP416" s="64">
        <f t="shared" si="55"/>
        <v>0</v>
      </c>
      <c r="AQ416" s="63">
        <f t="shared" si="55"/>
        <v>0</v>
      </c>
      <c r="AR416" s="65">
        <f t="shared" si="55"/>
        <v>0</v>
      </c>
      <c r="AS416" s="64">
        <f t="shared" si="55"/>
        <v>0</v>
      </c>
      <c r="AT416" s="63">
        <f t="shared" si="55"/>
        <v>0</v>
      </c>
      <c r="AU416" s="65">
        <f t="shared" si="55"/>
        <v>2.6666666666666665</v>
      </c>
      <c r="AV416" s="64">
        <f t="shared" si="55"/>
        <v>0</v>
      </c>
      <c r="AW416" s="63">
        <f t="shared" si="55"/>
        <v>0</v>
      </c>
      <c r="AX416" s="65">
        <f t="shared" si="55"/>
        <v>2.3333333333333335</v>
      </c>
      <c r="AY416" s="64">
        <f t="shared" si="55"/>
        <v>0</v>
      </c>
      <c r="AZ416" s="63">
        <f t="shared" si="55"/>
        <v>0</v>
      </c>
      <c r="BA416" s="62">
        <f t="shared" si="55"/>
        <v>0</v>
      </c>
      <c r="BB416" s="61">
        <f t="shared" si="55"/>
        <v>0</v>
      </c>
      <c r="BC416" s="61">
        <f t="shared" si="55"/>
        <v>0</v>
      </c>
      <c r="BD416" s="60">
        <f t="shared" si="55"/>
        <v>0</v>
      </c>
      <c r="BE416" s="59" t="s">
        <v>134</v>
      </c>
    </row>
    <row r="417" spans="2:64" ht="28.15" customHeight="1" x14ac:dyDescent="0.2">
      <c r="B417" s="30"/>
      <c r="C417" s="338">
        <v>1</v>
      </c>
      <c r="D417" s="212"/>
      <c r="E417" s="198"/>
      <c r="F417" s="198"/>
      <c r="G417" s="197"/>
      <c r="H417" s="358" t="s">
        <v>133</v>
      </c>
      <c r="I417" s="390">
        <v>106</v>
      </c>
      <c r="J417" s="390">
        <v>27</v>
      </c>
      <c r="K417" s="390">
        <v>7</v>
      </c>
      <c r="L417" s="42" t="s">
        <v>131</v>
      </c>
      <c r="M417" s="43" t="s">
        <v>357</v>
      </c>
      <c r="N417" s="42" t="s">
        <v>129</v>
      </c>
      <c r="O417" s="43" t="s">
        <v>984</v>
      </c>
      <c r="P417" s="42" t="s">
        <v>128</v>
      </c>
      <c r="Q417" s="43" t="s">
        <v>1269</v>
      </c>
      <c r="R417" s="42" t="s">
        <v>127</v>
      </c>
      <c r="S417" s="43" t="s">
        <v>1328</v>
      </c>
      <c r="T417" s="42" t="s">
        <v>126</v>
      </c>
      <c r="U417" s="43" t="s">
        <v>132</v>
      </c>
      <c r="V417" s="42" t="s">
        <v>125</v>
      </c>
      <c r="W417" s="43"/>
      <c r="X417" s="42" t="s">
        <v>124</v>
      </c>
      <c r="Y417" s="43"/>
      <c r="Z417" s="42" t="s">
        <v>123</v>
      </c>
      <c r="AA417" s="43"/>
      <c r="AB417" s="43"/>
      <c r="AC417" s="43"/>
      <c r="AD417" s="196"/>
      <c r="AE417" s="43"/>
      <c r="AF417" s="196" t="s">
        <v>132</v>
      </c>
      <c r="AG417" s="58"/>
      <c r="AH417" s="421"/>
      <c r="AI417" s="421"/>
      <c r="AJ417" s="38"/>
      <c r="AK417" s="9"/>
      <c r="AL417" s="349">
        <f>SUMPRODUCT(LEN($M417:$AA420)-LEN(SUBSTITUTE($M417:$AA420,"A", "")))</f>
        <v>38</v>
      </c>
      <c r="AM417" s="352">
        <f>SUMPRODUCT(LEN($AF417:$AF420)-LEN(SUBSTITUTE($AF417:$AF420,"A", "")))</f>
        <v>1</v>
      </c>
      <c r="AN417" s="335">
        <f>SUMPRODUCT(LEN($AE417:$AE420)-LEN(SUBSTITUTE($AE417:$AE420,"A", "")))</f>
        <v>0</v>
      </c>
      <c r="AO417" s="349">
        <f>SUMPRODUCT(LEN($M417:$AA420)-LEN(SUBSTITUTE($M417:$AA420,"S", "")))</f>
        <v>0</v>
      </c>
      <c r="AP417" s="352">
        <f>SUMPRODUCT(LEN($AF417:$AF420)-LEN(SUBSTITUTE($AF417:$AF420,"S", "")))</f>
        <v>0</v>
      </c>
      <c r="AQ417" s="335">
        <f>SUMPRODUCT(LEN($AE417:$AE420)-LEN(SUBSTITUTE($AE417:$AE420,"S", "")))</f>
        <v>0</v>
      </c>
      <c r="AR417" s="349">
        <f>SUMPRODUCT(LEN($M417:$AA420)-LEN(SUBSTITUTE($M417:$AA420,"F", "")))</f>
        <v>0</v>
      </c>
      <c r="AS417" s="352">
        <f>SUMPRODUCT(LEN($AF417:$AF420)-LEN(SUBSTITUTE($AF417:$AF420,"F", "")))</f>
        <v>0</v>
      </c>
      <c r="AT417" s="335">
        <f>SUMPRODUCT(LEN($AE417:$AE420)-LEN(SUBSTITUTE($AE417:$AE420,"F", "")))</f>
        <v>0</v>
      </c>
      <c r="AU417" s="349">
        <f>SUMPRODUCT(LEN($M417:$AA420)-LEN(SUBSTITUTE($M417:$AA420,"G", "")))</f>
        <v>8</v>
      </c>
      <c r="AV417" s="352">
        <f>SUMPRODUCT(LEN($AF417:$AF420)-LEN(SUBSTITUTE($AF417:$AF420,"G", "")))</f>
        <v>0</v>
      </c>
      <c r="AW417" s="335">
        <f>SUMPRODUCT(LEN($AE417:$AE420)-LEN(SUBSTITUTE($AE417:$AE420,"G", "")))</f>
        <v>0</v>
      </c>
      <c r="AX417" s="349">
        <f>SUMPRODUCT(LEN($L417:$AA420)-LEN(SUBSTITUTE($L417:$AA420,"M", "")))</f>
        <v>7</v>
      </c>
      <c r="AY417" s="362">
        <f>SUMPRODUCT(LEN($AF417:$AF420)-LEN(SUBSTITUTE($AF417:$AF420,"M", "")))</f>
        <v>0</v>
      </c>
      <c r="AZ417" s="335">
        <f>SUMPRODUCT(LEN($AE417:$AE420)-LEN(SUBSTITUTE($AE417:$AE420,"M", "")))</f>
        <v>0</v>
      </c>
      <c r="BA417" s="416">
        <f>SUMPRODUCT(LEN($AG417:$AG420)-LEN(SUBSTITUTE($AG417:$AG420,"S", "")))</f>
        <v>0</v>
      </c>
      <c r="BB417" s="410">
        <f>SUMPRODUCT(LEN($AG417:$AG420)-LEN(SUBSTITUTE($AG417:$AG420,"F", "")))</f>
        <v>0</v>
      </c>
      <c r="BC417" s="410">
        <f>SUMPRODUCT(LEN($AG417:$AG420)-LEN(SUBSTITUTE($AG417:$AG420,"G", "")))</f>
        <v>0</v>
      </c>
      <c r="BD417" s="413">
        <f>SUMPRODUCT(LEN($AG417:$AG420)-LEN(SUBSTITUTE($AG417:$AG420,"M", "")))</f>
        <v>0</v>
      </c>
    </row>
    <row r="418" spans="2:64" ht="28.15" customHeight="1" thickBot="1" x14ac:dyDescent="0.25">
      <c r="B418" s="30"/>
      <c r="C418" s="339"/>
      <c r="D418" s="221"/>
      <c r="E418" s="195"/>
      <c r="F418" s="195"/>
      <c r="G418" s="194"/>
      <c r="H418" s="359"/>
      <c r="I418" s="391"/>
      <c r="J418" s="391"/>
      <c r="K418" s="391"/>
      <c r="L418" s="33" t="s">
        <v>122</v>
      </c>
      <c r="M418" s="55" t="s">
        <v>179</v>
      </c>
      <c r="N418" s="33" t="s">
        <v>121</v>
      </c>
      <c r="O418" s="55" t="s">
        <v>357</v>
      </c>
      <c r="P418" s="33" t="s">
        <v>120</v>
      </c>
      <c r="Q418" s="55" t="s">
        <v>527</v>
      </c>
      <c r="R418" s="33" t="s">
        <v>119</v>
      </c>
      <c r="S418" s="55" t="s">
        <v>1603</v>
      </c>
      <c r="T418" s="33" t="s">
        <v>118</v>
      </c>
      <c r="U418" s="55" t="s">
        <v>132</v>
      </c>
      <c r="V418" s="33" t="s">
        <v>117</v>
      </c>
      <c r="W418" s="55"/>
      <c r="X418" s="33" t="s">
        <v>116</v>
      </c>
      <c r="Y418" s="55"/>
      <c r="Z418" s="33" t="s">
        <v>115</v>
      </c>
      <c r="AA418" s="55"/>
      <c r="AB418" s="55"/>
      <c r="AC418" s="55"/>
      <c r="AD418" s="193"/>
      <c r="AE418" s="55"/>
      <c r="AF418" s="193"/>
      <c r="AG418" s="57"/>
      <c r="AH418" s="422"/>
      <c r="AI418" s="422"/>
      <c r="AJ418" s="21"/>
      <c r="AK418" s="9"/>
      <c r="AL418" s="350"/>
      <c r="AM418" s="353"/>
      <c r="AN418" s="336"/>
      <c r="AO418" s="350"/>
      <c r="AP418" s="353"/>
      <c r="AQ418" s="336"/>
      <c r="AR418" s="350"/>
      <c r="AS418" s="353"/>
      <c r="AT418" s="336"/>
      <c r="AU418" s="350"/>
      <c r="AV418" s="353"/>
      <c r="AW418" s="336"/>
      <c r="AX418" s="350"/>
      <c r="AY418" s="363"/>
      <c r="AZ418" s="336"/>
      <c r="BA418" s="417"/>
      <c r="BB418" s="411"/>
      <c r="BC418" s="411"/>
      <c r="BD418" s="414"/>
    </row>
    <row r="419" spans="2:64" ht="28.15" customHeight="1" x14ac:dyDescent="0.2">
      <c r="B419" s="30"/>
      <c r="C419" s="340"/>
      <c r="D419" s="218"/>
      <c r="E419" s="192"/>
      <c r="F419" s="192"/>
      <c r="G419" s="191"/>
      <c r="H419" s="360">
        <v>259</v>
      </c>
      <c r="I419" s="392"/>
      <c r="J419" s="392"/>
      <c r="K419" s="392"/>
      <c r="L419" s="25" t="s">
        <v>114</v>
      </c>
      <c r="M419" s="114" t="s">
        <v>1442</v>
      </c>
      <c r="N419" s="25" t="s">
        <v>112</v>
      </c>
      <c r="O419" s="114" t="s">
        <v>679</v>
      </c>
      <c r="P419" s="25" t="s">
        <v>111</v>
      </c>
      <c r="Q419" s="114" t="s">
        <v>1574</v>
      </c>
      <c r="R419" s="25" t="s">
        <v>110</v>
      </c>
      <c r="S419" s="114" t="s">
        <v>1270</v>
      </c>
      <c r="T419" s="25" t="s">
        <v>109</v>
      </c>
      <c r="U419" s="114" t="s">
        <v>132</v>
      </c>
      <c r="V419" s="25" t="s">
        <v>108</v>
      </c>
      <c r="W419" s="114"/>
      <c r="X419" s="25" t="s">
        <v>107</v>
      </c>
      <c r="Y419" s="114"/>
      <c r="Z419" s="25" t="s">
        <v>106</v>
      </c>
      <c r="AA419" s="114"/>
      <c r="AB419" s="114"/>
      <c r="AC419" s="114"/>
      <c r="AD419" s="190"/>
      <c r="AE419" s="114"/>
      <c r="AF419" s="190"/>
      <c r="AG419" s="57"/>
      <c r="AH419" s="422"/>
      <c r="AI419" s="422"/>
      <c r="AJ419" s="21"/>
      <c r="AK419" s="9"/>
      <c r="AL419" s="350"/>
      <c r="AM419" s="353"/>
      <c r="AN419" s="336"/>
      <c r="AO419" s="350"/>
      <c r="AP419" s="353"/>
      <c r="AQ419" s="336"/>
      <c r="AR419" s="350"/>
      <c r="AS419" s="353"/>
      <c r="AT419" s="336"/>
      <c r="AU419" s="350"/>
      <c r="AV419" s="353"/>
      <c r="AW419" s="336"/>
      <c r="AX419" s="350"/>
      <c r="AY419" s="363"/>
      <c r="AZ419" s="336"/>
      <c r="BA419" s="417"/>
      <c r="BB419" s="411"/>
      <c r="BC419" s="411"/>
      <c r="BD419" s="414"/>
    </row>
    <row r="420" spans="2:64" ht="28.15" customHeight="1" thickBot="1" x14ac:dyDescent="0.25">
      <c r="B420" s="30"/>
      <c r="C420" s="355"/>
      <c r="D420" s="246"/>
      <c r="E420" s="200"/>
      <c r="F420" s="200"/>
      <c r="G420" s="199"/>
      <c r="H420" s="361"/>
      <c r="I420" s="393"/>
      <c r="J420" s="393"/>
      <c r="K420" s="393"/>
      <c r="L420" s="50" t="s">
        <v>105</v>
      </c>
      <c r="M420" s="51" t="s">
        <v>179</v>
      </c>
      <c r="N420" s="50" t="s">
        <v>104</v>
      </c>
      <c r="O420" s="51" t="s">
        <v>679</v>
      </c>
      <c r="P420" s="50" t="s">
        <v>103</v>
      </c>
      <c r="Q420" s="51" t="s">
        <v>179</v>
      </c>
      <c r="R420" s="50" t="s">
        <v>102</v>
      </c>
      <c r="S420" s="51" t="s">
        <v>467</v>
      </c>
      <c r="T420" s="50">
        <v>20</v>
      </c>
      <c r="U420" s="51" t="s">
        <v>496</v>
      </c>
      <c r="V420" s="50" t="s">
        <v>101</v>
      </c>
      <c r="W420" s="51"/>
      <c r="X420" s="50" t="s">
        <v>100</v>
      </c>
      <c r="Y420" s="51"/>
      <c r="Z420" s="50" t="s">
        <v>99</v>
      </c>
      <c r="AA420" s="51"/>
      <c r="AB420" s="51"/>
      <c r="AC420" s="51"/>
      <c r="AD420" s="187"/>
      <c r="AE420" s="51"/>
      <c r="AF420" s="187"/>
      <c r="AG420" s="56"/>
      <c r="AH420" s="424"/>
      <c r="AI420" s="424"/>
      <c r="AJ420" s="47"/>
      <c r="AK420" s="9"/>
      <c r="AL420" s="351"/>
      <c r="AM420" s="354"/>
      <c r="AN420" s="337"/>
      <c r="AO420" s="351"/>
      <c r="AP420" s="354"/>
      <c r="AQ420" s="337"/>
      <c r="AR420" s="351"/>
      <c r="AS420" s="354"/>
      <c r="AT420" s="337"/>
      <c r="AU420" s="351"/>
      <c r="AV420" s="354"/>
      <c r="AW420" s="337"/>
      <c r="AX420" s="351"/>
      <c r="AY420" s="364"/>
      <c r="AZ420" s="337"/>
      <c r="BA420" s="418"/>
      <c r="BB420" s="412"/>
      <c r="BC420" s="412"/>
      <c r="BD420" s="415"/>
    </row>
    <row r="421" spans="2:64" ht="28.15" customHeight="1" x14ac:dyDescent="0.2">
      <c r="B421" s="30"/>
      <c r="C421" s="338">
        <v>2</v>
      </c>
      <c r="D421" s="212"/>
      <c r="E421" s="198"/>
      <c r="F421" s="198"/>
      <c r="G421" s="197"/>
      <c r="H421" s="358"/>
      <c r="I421" s="390"/>
      <c r="J421" s="390"/>
      <c r="K421" s="390"/>
      <c r="L421" s="42" t="s">
        <v>131</v>
      </c>
      <c r="M421" s="43"/>
      <c r="N421" s="42" t="s">
        <v>129</v>
      </c>
      <c r="O421" s="43"/>
      <c r="P421" s="42" t="s">
        <v>128</v>
      </c>
      <c r="Q421" s="43"/>
      <c r="R421" s="42" t="s">
        <v>127</v>
      </c>
      <c r="S421" s="43"/>
      <c r="T421" s="42" t="s">
        <v>126</v>
      </c>
      <c r="U421" s="43"/>
      <c r="V421" s="42" t="s">
        <v>125</v>
      </c>
      <c r="W421" s="43"/>
      <c r="X421" s="42" t="s">
        <v>124</v>
      </c>
      <c r="Y421" s="43"/>
      <c r="Z421" s="42" t="s">
        <v>123</v>
      </c>
      <c r="AA421" s="43"/>
      <c r="AB421" s="43"/>
      <c r="AC421" s="43"/>
      <c r="AD421" s="196"/>
      <c r="AE421" s="43"/>
      <c r="AF421" s="196"/>
      <c r="AG421" s="39"/>
      <c r="AH421" s="421"/>
      <c r="AI421" s="421"/>
      <c r="AJ421" s="38"/>
      <c r="AK421" s="9"/>
      <c r="AL421" s="349">
        <f>SUMPRODUCT(LEN($M421:$AA424)-LEN(SUBSTITUTE($M421:$AA424,"A", "")))</f>
        <v>0</v>
      </c>
      <c r="AM421" s="352">
        <f>SUMPRODUCT(LEN($AF421:$AF424)-LEN(SUBSTITUTE($AF421:$AF424,"A", "")))</f>
        <v>0</v>
      </c>
      <c r="AN421" s="335">
        <f>SUMPRODUCT(LEN($AE421:$AE424)-LEN(SUBSTITUTE($AE421:$AE424,"A", "")))</f>
        <v>0</v>
      </c>
      <c r="AO421" s="349">
        <f>SUMPRODUCT(LEN($M421:$AA424)-LEN(SUBSTITUTE($M421:$AA424,"S", "")))</f>
        <v>0</v>
      </c>
      <c r="AP421" s="352">
        <f>SUMPRODUCT(LEN($AF421:$AF424)-LEN(SUBSTITUTE($AF421:$AF424,"S", "")))</f>
        <v>0</v>
      </c>
      <c r="AQ421" s="335">
        <f>SUMPRODUCT(LEN($AE421:$AE424)-LEN(SUBSTITUTE($AE421:$AE424,"S", "")))</f>
        <v>0</v>
      </c>
      <c r="AR421" s="349">
        <f>SUMPRODUCT(LEN($M421:$AA424)-LEN(SUBSTITUTE($M421:$AA424,"F", "")))</f>
        <v>0</v>
      </c>
      <c r="AS421" s="352">
        <f>SUMPRODUCT(LEN($AF421:$AF424)-LEN(SUBSTITUTE($AF421:$AF424,"F", "")))</f>
        <v>0</v>
      </c>
      <c r="AT421" s="335">
        <f>SUMPRODUCT(LEN($AE421:$AE424)-LEN(SUBSTITUTE($AE421:$AE424,"F", "")))</f>
        <v>0</v>
      </c>
      <c r="AU421" s="349">
        <f>SUMPRODUCT(LEN($M421:$AA424)-LEN(SUBSTITUTE($M421:$AA424,"G", "")))</f>
        <v>0</v>
      </c>
      <c r="AV421" s="352">
        <f>SUMPRODUCT(LEN($AF421:$AF424)-LEN(SUBSTITUTE($AF421:$AF424,"G", "")))</f>
        <v>0</v>
      </c>
      <c r="AW421" s="335">
        <f>SUMPRODUCT(LEN($AE421:$AE424)-LEN(SUBSTITUTE($AE421:$AE424,"G", "")))</f>
        <v>0</v>
      </c>
      <c r="AX421" s="349">
        <f>SUMPRODUCT(LEN($L421:$AA424)-LEN(SUBSTITUTE($L421:$AA424,"M", "")))</f>
        <v>0</v>
      </c>
      <c r="AY421" s="362">
        <f>SUMPRODUCT(LEN($AF421:$AF424)-LEN(SUBSTITUTE($AF421:$AF424,"M", "")))</f>
        <v>0</v>
      </c>
      <c r="AZ421" s="335">
        <f>SUMPRODUCT(LEN($AE421:$AE424)-LEN(SUBSTITUTE($AE421:$AE424,"M", "")))</f>
        <v>0</v>
      </c>
      <c r="BA421" s="416">
        <f>SUMPRODUCT(LEN($AG421:$AG424)-LEN(SUBSTITUTE($AG421:$AG424,"S", "")))</f>
        <v>0</v>
      </c>
      <c r="BB421" s="410">
        <f>SUMPRODUCT(LEN($AG421:$AG424)-LEN(SUBSTITUTE($AG421:$AG424,"F", "")))</f>
        <v>0</v>
      </c>
      <c r="BC421" s="410">
        <f>SUMPRODUCT(LEN($AG421:$AG424)-LEN(SUBSTITUTE($AG421:$AG424,"G", "")))</f>
        <v>0</v>
      </c>
      <c r="BD421" s="413">
        <f>SUMPRODUCT(LEN($AG421:$AG424)-LEN(SUBSTITUTE($AG421:$AG424,"M", "")))</f>
        <v>0</v>
      </c>
    </row>
    <row r="422" spans="2:64" ht="28.15" customHeight="1" thickBot="1" x14ac:dyDescent="0.25">
      <c r="B422" s="30"/>
      <c r="C422" s="339"/>
      <c r="D422" s="221"/>
      <c r="E422" s="195"/>
      <c r="F422" s="195"/>
      <c r="G422" s="194"/>
      <c r="H422" s="359"/>
      <c r="I422" s="391"/>
      <c r="J422" s="391"/>
      <c r="K422" s="391"/>
      <c r="L422" s="33" t="s">
        <v>122</v>
      </c>
      <c r="M422" s="55"/>
      <c r="N422" s="33" t="s">
        <v>121</v>
      </c>
      <c r="O422" s="55"/>
      <c r="P422" s="33" t="s">
        <v>120</v>
      </c>
      <c r="Q422" s="55"/>
      <c r="R422" s="33" t="s">
        <v>119</v>
      </c>
      <c r="S422" s="55"/>
      <c r="T422" s="33" t="s">
        <v>118</v>
      </c>
      <c r="U422" s="55"/>
      <c r="V422" s="33" t="s">
        <v>117</v>
      </c>
      <c r="W422" s="55"/>
      <c r="X422" s="33" t="s">
        <v>116</v>
      </c>
      <c r="Y422" s="55"/>
      <c r="Z422" s="33" t="s">
        <v>115</v>
      </c>
      <c r="AA422" s="55"/>
      <c r="AB422" s="55"/>
      <c r="AC422" s="55"/>
      <c r="AD422" s="193"/>
      <c r="AE422" s="55"/>
      <c r="AF422" s="193"/>
      <c r="AG422" s="22"/>
      <c r="AH422" s="422"/>
      <c r="AI422" s="422"/>
      <c r="AJ422" s="21"/>
      <c r="AK422" s="9"/>
      <c r="AL422" s="350"/>
      <c r="AM422" s="353"/>
      <c r="AN422" s="336"/>
      <c r="AO422" s="350"/>
      <c r="AP422" s="353"/>
      <c r="AQ422" s="336"/>
      <c r="AR422" s="350"/>
      <c r="AS422" s="353"/>
      <c r="AT422" s="336"/>
      <c r="AU422" s="350"/>
      <c r="AV422" s="353"/>
      <c r="AW422" s="336"/>
      <c r="AX422" s="350"/>
      <c r="AY422" s="363"/>
      <c r="AZ422" s="336"/>
      <c r="BA422" s="417"/>
      <c r="BB422" s="411"/>
      <c r="BC422" s="411"/>
      <c r="BD422" s="414"/>
    </row>
    <row r="423" spans="2:64" ht="28.15" customHeight="1" x14ac:dyDescent="0.2">
      <c r="B423" s="30"/>
      <c r="C423" s="340"/>
      <c r="D423" s="218"/>
      <c r="E423" s="192"/>
      <c r="F423" s="192"/>
      <c r="G423" s="191"/>
      <c r="H423" s="360"/>
      <c r="I423" s="392"/>
      <c r="J423" s="392"/>
      <c r="K423" s="392"/>
      <c r="L423" s="25" t="s">
        <v>114</v>
      </c>
      <c r="M423" s="114"/>
      <c r="N423" s="25" t="s">
        <v>112</v>
      </c>
      <c r="O423" s="114"/>
      <c r="P423" s="25" t="s">
        <v>111</v>
      </c>
      <c r="Q423" s="114"/>
      <c r="R423" s="25" t="s">
        <v>110</v>
      </c>
      <c r="S423" s="114"/>
      <c r="T423" s="25" t="s">
        <v>109</v>
      </c>
      <c r="U423" s="114"/>
      <c r="V423" s="25" t="s">
        <v>108</v>
      </c>
      <c r="W423" s="114"/>
      <c r="X423" s="25" t="s">
        <v>107</v>
      </c>
      <c r="Y423" s="114"/>
      <c r="Z423" s="25" t="s">
        <v>106</v>
      </c>
      <c r="AA423" s="114"/>
      <c r="AB423" s="114"/>
      <c r="AC423" s="114"/>
      <c r="AD423" s="190"/>
      <c r="AE423" s="114"/>
      <c r="AF423" s="190"/>
      <c r="AG423" s="22"/>
      <c r="AH423" s="422"/>
      <c r="AI423" s="422"/>
      <c r="AJ423" s="21"/>
      <c r="AK423" s="9"/>
      <c r="AL423" s="350"/>
      <c r="AM423" s="353"/>
      <c r="AN423" s="336"/>
      <c r="AO423" s="350"/>
      <c r="AP423" s="353"/>
      <c r="AQ423" s="336"/>
      <c r="AR423" s="350"/>
      <c r="AS423" s="353"/>
      <c r="AT423" s="336"/>
      <c r="AU423" s="350"/>
      <c r="AV423" s="353"/>
      <c r="AW423" s="336"/>
      <c r="AX423" s="350"/>
      <c r="AY423" s="363"/>
      <c r="AZ423" s="336"/>
      <c r="BA423" s="417"/>
      <c r="BB423" s="411"/>
      <c r="BC423" s="411"/>
      <c r="BD423" s="414"/>
    </row>
    <row r="424" spans="2:64" ht="28.15" customHeight="1" thickBot="1" x14ac:dyDescent="0.25">
      <c r="B424" s="30"/>
      <c r="C424" s="355"/>
      <c r="D424" s="246"/>
      <c r="E424" s="200"/>
      <c r="F424" s="200"/>
      <c r="G424" s="199"/>
      <c r="H424" s="361"/>
      <c r="I424" s="393"/>
      <c r="J424" s="393"/>
      <c r="K424" s="393"/>
      <c r="L424" s="50" t="s">
        <v>105</v>
      </c>
      <c r="M424" s="51"/>
      <c r="N424" s="50" t="s">
        <v>104</v>
      </c>
      <c r="O424" s="51"/>
      <c r="P424" s="50" t="s">
        <v>103</v>
      </c>
      <c r="Q424" s="51"/>
      <c r="R424" s="50" t="s">
        <v>102</v>
      </c>
      <c r="S424" s="51"/>
      <c r="T424" s="50">
        <v>20</v>
      </c>
      <c r="U424" s="51"/>
      <c r="V424" s="50" t="s">
        <v>101</v>
      </c>
      <c r="W424" s="51"/>
      <c r="X424" s="50" t="s">
        <v>100</v>
      </c>
      <c r="Y424" s="51"/>
      <c r="Z424" s="50" t="s">
        <v>99</v>
      </c>
      <c r="AA424" s="51"/>
      <c r="AB424" s="51"/>
      <c r="AC424" s="51"/>
      <c r="AD424" s="187"/>
      <c r="AE424" s="51"/>
      <c r="AF424" s="187"/>
      <c r="AG424" s="48"/>
      <c r="AH424" s="424"/>
      <c r="AI424" s="424"/>
      <c r="AJ424" s="47"/>
      <c r="AK424" s="9"/>
      <c r="AL424" s="351"/>
      <c r="AM424" s="354"/>
      <c r="AN424" s="337"/>
      <c r="AO424" s="351"/>
      <c r="AP424" s="354"/>
      <c r="AQ424" s="337"/>
      <c r="AR424" s="351"/>
      <c r="AS424" s="354"/>
      <c r="AT424" s="337"/>
      <c r="AU424" s="351"/>
      <c r="AV424" s="354"/>
      <c r="AW424" s="337"/>
      <c r="AX424" s="351"/>
      <c r="AY424" s="364"/>
      <c r="AZ424" s="337"/>
      <c r="BA424" s="418"/>
      <c r="BB424" s="412"/>
      <c r="BC424" s="412"/>
      <c r="BD424" s="415"/>
    </row>
    <row r="425" spans="2:64" ht="28.15" customHeight="1" x14ac:dyDescent="0.2">
      <c r="B425" s="30"/>
      <c r="C425" s="338">
        <v>3</v>
      </c>
      <c r="D425" s="212"/>
      <c r="E425" s="198"/>
      <c r="F425" s="198"/>
      <c r="G425" s="197"/>
      <c r="H425" s="358"/>
      <c r="I425" s="390"/>
      <c r="J425" s="390"/>
      <c r="K425" s="390"/>
      <c r="L425" s="42" t="s">
        <v>131</v>
      </c>
      <c r="M425" s="43"/>
      <c r="N425" s="42" t="s">
        <v>129</v>
      </c>
      <c r="O425" s="43"/>
      <c r="P425" s="42" t="s">
        <v>128</v>
      </c>
      <c r="Q425" s="43"/>
      <c r="R425" s="42" t="s">
        <v>127</v>
      </c>
      <c r="S425" s="43"/>
      <c r="T425" s="42" t="s">
        <v>126</v>
      </c>
      <c r="U425" s="43"/>
      <c r="V425" s="42" t="s">
        <v>125</v>
      </c>
      <c r="W425" s="43"/>
      <c r="X425" s="42" t="s">
        <v>124</v>
      </c>
      <c r="Y425" s="43"/>
      <c r="Z425" s="42" t="s">
        <v>123</v>
      </c>
      <c r="AA425" s="43"/>
      <c r="AB425" s="43"/>
      <c r="AC425" s="43"/>
      <c r="AD425" s="196"/>
      <c r="AE425" s="43"/>
      <c r="AF425" s="196"/>
      <c r="AG425" s="39"/>
      <c r="AH425" s="421"/>
      <c r="AI425" s="421"/>
      <c r="AJ425" s="38"/>
      <c r="AK425" s="9"/>
      <c r="AL425" s="349">
        <f>SUMPRODUCT(LEN($M425:$AA428)-LEN(SUBSTITUTE($M425:$AA428,"A", "")))</f>
        <v>0</v>
      </c>
      <c r="AM425" s="352">
        <f>SUMPRODUCT(LEN($AF425:$AF428)-LEN(SUBSTITUTE($AF425:$AF428,"A", "")))</f>
        <v>0</v>
      </c>
      <c r="AN425" s="335">
        <f>SUMPRODUCT(LEN($AE425:$AE428)-LEN(SUBSTITUTE($AE425:$AE428,"A", "")))</f>
        <v>0</v>
      </c>
      <c r="AO425" s="349">
        <f>SUMPRODUCT(LEN($M425:$AA428)-LEN(SUBSTITUTE($M425:$AA428,"S", "")))</f>
        <v>0</v>
      </c>
      <c r="AP425" s="352">
        <f>SUMPRODUCT(LEN($AF425:$AF428)-LEN(SUBSTITUTE($AF425:$AF428,"S", "")))</f>
        <v>0</v>
      </c>
      <c r="AQ425" s="335">
        <f>SUMPRODUCT(LEN($AE425:$AE428)-LEN(SUBSTITUTE($AE425:$AE428,"S", "")))</f>
        <v>0</v>
      </c>
      <c r="AR425" s="349">
        <f>SUMPRODUCT(LEN($M425:$AA428)-LEN(SUBSTITUTE($M425:$AA428,"F", "")))</f>
        <v>0</v>
      </c>
      <c r="AS425" s="352">
        <f>SUMPRODUCT(LEN($AF425:$AF428)-LEN(SUBSTITUTE($AF425:$AF428,"F", "")))</f>
        <v>0</v>
      </c>
      <c r="AT425" s="335">
        <f>SUMPRODUCT(LEN($AE425:$AE428)-LEN(SUBSTITUTE($AE425:$AE428,"F", "")))</f>
        <v>0</v>
      </c>
      <c r="AU425" s="349">
        <f>SUMPRODUCT(LEN($M425:$AA428)-LEN(SUBSTITUTE($M425:$AA428,"G", "")))</f>
        <v>0</v>
      </c>
      <c r="AV425" s="352">
        <f>SUMPRODUCT(LEN($AF425:$AF428)-LEN(SUBSTITUTE($AF425:$AF428,"G", "")))</f>
        <v>0</v>
      </c>
      <c r="AW425" s="335">
        <f>SUMPRODUCT(LEN($AE425:$AE428)-LEN(SUBSTITUTE($AE425:$AE428,"G", "")))</f>
        <v>0</v>
      </c>
      <c r="AX425" s="349">
        <f>SUMPRODUCT(LEN($L425:$AA428)-LEN(SUBSTITUTE($L425:$AA428,"M", "")))</f>
        <v>0</v>
      </c>
      <c r="AY425" s="362">
        <f>SUMPRODUCT(LEN($AF425:$AF428)-LEN(SUBSTITUTE($AF425:$AF428,"M", "")))</f>
        <v>0</v>
      </c>
      <c r="AZ425" s="335">
        <f>SUMPRODUCT(LEN($AE425:$AE428)-LEN(SUBSTITUTE($AE425:$AE428,"M", "")))</f>
        <v>0</v>
      </c>
      <c r="BA425" s="416">
        <f>SUMPRODUCT(LEN($AG425:$AG428)-LEN(SUBSTITUTE($AG425:$AG428,"S", "")))</f>
        <v>0</v>
      </c>
      <c r="BB425" s="410">
        <f>SUMPRODUCT(LEN($AG425:$AG428)-LEN(SUBSTITUTE($AG425:$AG428,"F", "")))</f>
        <v>0</v>
      </c>
      <c r="BC425" s="410">
        <f>SUMPRODUCT(LEN($AG425:$AG428)-LEN(SUBSTITUTE($AG425:$AG428,"G", "")))</f>
        <v>0</v>
      </c>
      <c r="BD425" s="413">
        <f>SUMPRODUCT(LEN($AG425:$AG428)-LEN(SUBSTITUTE($AG425:$AG428,"M", "")))</f>
        <v>0</v>
      </c>
    </row>
    <row r="426" spans="2:64" ht="28.15" customHeight="1" thickBot="1" x14ac:dyDescent="0.25">
      <c r="B426" s="30"/>
      <c r="C426" s="339"/>
      <c r="D426" s="221"/>
      <c r="E426" s="195"/>
      <c r="F426" s="195"/>
      <c r="G426" s="194"/>
      <c r="H426" s="359"/>
      <c r="I426" s="391"/>
      <c r="J426" s="391"/>
      <c r="K426" s="391"/>
      <c r="L426" s="33" t="s">
        <v>122</v>
      </c>
      <c r="M426" s="55"/>
      <c r="N426" s="33" t="s">
        <v>121</v>
      </c>
      <c r="O426" s="55"/>
      <c r="P426" s="33" t="s">
        <v>120</v>
      </c>
      <c r="Q426" s="55"/>
      <c r="R426" s="33" t="s">
        <v>119</v>
      </c>
      <c r="S426" s="55"/>
      <c r="T426" s="33" t="s">
        <v>118</v>
      </c>
      <c r="U426" s="55"/>
      <c r="V426" s="33" t="s">
        <v>117</v>
      </c>
      <c r="W426" s="55"/>
      <c r="X426" s="33" t="s">
        <v>116</v>
      </c>
      <c r="Y426" s="55"/>
      <c r="Z426" s="33" t="s">
        <v>115</v>
      </c>
      <c r="AA426" s="55"/>
      <c r="AB426" s="55"/>
      <c r="AC426" s="55"/>
      <c r="AD426" s="193"/>
      <c r="AE426" s="55"/>
      <c r="AF426" s="193"/>
      <c r="AG426" s="22"/>
      <c r="AH426" s="422"/>
      <c r="AI426" s="422"/>
      <c r="AJ426" s="21"/>
      <c r="AK426" s="9"/>
      <c r="AL426" s="350"/>
      <c r="AM426" s="353"/>
      <c r="AN426" s="336"/>
      <c r="AO426" s="350"/>
      <c r="AP426" s="353"/>
      <c r="AQ426" s="336"/>
      <c r="AR426" s="350"/>
      <c r="AS426" s="353"/>
      <c r="AT426" s="336"/>
      <c r="AU426" s="350"/>
      <c r="AV426" s="353"/>
      <c r="AW426" s="336"/>
      <c r="AX426" s="350"/>
      <c r="AY426" s="363"/>
      <c r="AZ426" s="336"/>
      <c r="BA426" s="417"/>
      <c r="BB426" s="411"/>
      <c r="BC426" s="411"/>
      <c r="BD426" s="414"/>
    </row>
    <row r="427" spans="2:64" ht="27.6" customHeight="1" x14ac:dyDescent="0.2">
      <c r="B427" s="30"/>
      <c r="C427" s="340"/>
      <c r="D427" s="218"/>
      <c r="E427" s="192"/>
      <c r="F427" s="192"/>
      <c r="G427" s="191"/>
      <c r="H427" s="360"/>
      <c r="I427" s="392"/>
      <c r="J427" s="392"/>
      <c r="K427" s="392"/>
      <c r="L427" s="25" t="s">
        <v>114</v>
      </c>
      <c r="M427" s="114"/>
      <c r="N427" s="25" t="s">
        <v>112</v>
      </c>
      <c r="O427" s="114"/>
      <c r="P427" s="25" t="s">
        <v>111</v>
      </c>
      <c r="Q427" s="114"/>
      <c r="R427" s="25" t="s">
        <v>110</v>
      </c>
      <c r="S427" s="114"/>
      <c r="T427" s="25" t="s">
        <v>109</v>
      </c>
      <c r="U427" s="114"/>
      <c r="V427" s="25" t="s">
        <v>108</v>
      </c>
      <c r="W427" s="114"/>
      <c r="X427" s="25" t="s">
        <v>107</v>
      </c>
      <c r="Y427" s="114"/>
      <c r="Z427" s="25" t="s">
        <v>106</v>
      </c>
      <c r="AA427" s="114"/>
      <c r="AB427" s="114"/>
      <c r="AC427" s="114"/>
      <c r="AD427" s="190"/>
      <c r="AE427" s="114"/>
      <c r="AF427" s="190"/>
      <c r="AG427" s="22"/>
      <c r="AH427" s="422"/>
      <c r="AI427" s="422"/>
      <c r="AJ427" s="21"/>
      <c r="AK427" s="9"/>
      <c r="AL427" s="350"/>
      <c r="AM427" s="353"/>
      <c r="AN427" s="336"/>
      <c r="AO427" s="350"/>
      <c r="AP427" s="353"/>
      <c r="AQ427" s="336"/>
      <c r="AR427" s="350"/>
      <c r="AS427" s="353"/>
      <c r="AT427" s="336"/>
      <c r="AU427" s="350"/>
      <c r="AV427" s="353"/>
      <c r="AW427" s="336"/>
      <c r="AX427" s="350"/>
      <c r="AY427" s="363"/>
      <c r="AZ427" s="336"/>
      <c r="BA427" s="417"/>
      <c r="BB427" s="411"/>
      <c r="BC427" s="411"/>
      <c r="BD427" s="414"/>
    </row>
    <row r="428" spans="2:64" ht="28.15" customHeight="1" thickBot="1" x14ac:dyDescent="0.25">
      <c r="B428" s="20"/>
      <c r="C428" s="341"/>
      <c r="D428" s="215"/>
      <c r="E428" s="189"/>
      <c r="F428" s="189"/>
      <c r="G428" s="188"/>
      <c r="H428" s="361"/>
      <c r="I428" s="394"/>
      <c r="J428" s="394"/>
      <c r="K428" s="394"/>
      <c r="L428" s="15" t="s">
        <v>105</v>
      </c>
      <c r="M428" s="16"/>
      <c r="N428" s="15" t="s">
        <v>104</v>
      </c>
      <c r="O428" s="16"/>
      <c r="P428" s="15" t="s">
        <v>103</v>
      </c>
      <c r="Q428" s="16"/>
      <c r="R428" s="15" t="s">
        <v>102</v>
      </c>
      <c r="S428" s="16"/>
      <c r="T428" s="15">
        <v>20</v>
      </c>
      <c r="U428" s="16"/>
      <c r="V428" s="15" t="s">
        <v>101</v>
      </c>
      <c r="W428" s="16"/>
      <c r="X428" s="15" t="s">
        <v>100</v>
      </c>
      <c r="Y428" s="16"/>
      <c r="Z428" s="15" t="s">
        <v>99</v>
      </c>
      <c r="AA428" s="16"/>
      <c r="AB428" s="114"/>
      <c r="AC428" s="114"/>
      <c r="AD428" s="187"/>
      <c r="AE428" s="16"/>
      <c r="AF428" s="186"/>
      <c r="AG428" s="11"/>
      <c r="AH428" s="423"/>
      <c r="AI428" s="423"/>
      <c r="AJ428" s="10"/>
      <c r="AK428" s="9"/>
      <c r="AL428" s="351"/>
      <c r="AM428" s="354"/>
      <c r="AN428" s="337"/>
      <c r="AO428" s="351"/>
      <c r="AP428" s="354"/>
      <c r="AQ428" s="337"/>
      <c r="AR428" s="351"/>
      <c r="AS428" s="354"/>
      <c r="AT428" s="337"/>
      <c r="AU428" s="351"/>
      <c r="AV428" s="354"/>
      <c r="AW428" s="337"/>
      <c r="AX428" s="351"/>
      <c r="AY428" s="364"/>
      <c r="AZ428" s="337"/>
      <c r="BA428" s="418"/>
      <c r="BB428" s="412"/>
      <c r="BC428" s="412"/>
      <c r="BD428" s="415"/>
    </row>
    <row r="429" spans="2:64" ht="85.9" customHeight="1" thickTop="1" thickBot="1" x14ac:dyDescent="0.35">
      <c r="B429" s="113" t="s">
        <v>173</v>
      </c>
      <c r="C429" s="103" t="s">
        <v>172</v>
      </c>
      <c r="D429" s="108" t="s">
        <v>171</v>
      </c>
      <c r="E429" s="211" t="s">
        <v>170</v>
      </c>
      <c r="F429" s="210"/>
      <c r="G429" s="209"/>
      <c r="H429" s="109" t="s">
        <v>169</v>
      </c>
      <c r="I429" s="108" t="s">
        <v>96</v>
      </c>
      <c r="J429" s="108" t="s">
        <v>168</v>
      </c>
      <c r="K429" s="108" t="s">
        <v>97</v>
      </c>
      <c r="L429" s="365" t="s">
        <v>167</v>
      </c>
      <c r="M429" s="366"/>
      <c r="N429" s="365" t="s">
        <v>166</v>
      </c>
      <c r="O429" s="366"/>
      <c r="P429" s="365" t="s">
        <v>166</v>
      </c>
      <c r="Q429" s="367"/>
      <c r="R429" s="365" t="s">
        <v>166</v>
      </c>
      <c r="S429" s="367"/>
      <c r="T429" s="365" t="s">
        <v>166</v>
      </c>
      <c r="U429" s="367"/>
      <c r="V429" s="365" t="s">
        <v>166</v>
      </c>
      <c r="W429" s="367"/>
      <c r="X429" s="365" t="s">
        <v>166</v>
      </c>
      <c r="Y429" s="367"/>
      <c r="Z429" s="365" t="s">
        <v>166</v>
      </c>
      <c r="AA429" s="367"/>
      <c r="AB429" s="311"/>
      <c r="AC429" s="311"/>
      <c r="AD429" s="368" t="s">
        <v>165</v>
      </c>
      <c r="AE429" s="367"/>
      <c r="AF429" s="109" t="s">
        <v>164</v>
      </c>
      <c r="AG429" s="109" t="s">
        <v>163</v>
      </c>
      <c r="AH429" s="108" t="s">
        <v>162</v>
      </c>
      <c r="AI429" s="108" t="s">
        <v>161</v>
      </c>
      <c r="AJ429" s="107" t="s">
        <v>160</v>
      </c>
      <c r="AK429" s="106"/>
      <c r="AL429" s="104" t="s">
        <v>159</v>
      </c>
      <c r="AM429" s="103" t="s">
        <v>158</v>
      </c>
      <c r="AN429" s="102" t="s">
        <v>157</v>
      </c>
      <c r="AO429" s="104" t="s">
        <v>156</v>
      </c>
      <c r="AP429" s="103" t="s">
        <v>155</v>
      </c>
      <c r="AQ429" s="102" t="s">
        <v>154</v>
      </c>
      <c r="AR429" s="104" t="s">
        <v>153</v>
      </c>
      <c r="AS429" s="103" t="s">
        <v>152</v>
      </c>
      <c r="AT429" s="105" t="s">
        <v>151</v>
      </c>
      <c r="AU429" s="104" t="s">
        <v>150</v>
      </c>
      <c r="AV429" s="103" t="s">
        <v>149</v>
      </c>
      <c r="AW429" s="102" t="s">
        <v>148</v>
      </c>
      <c r="AX429" s="104" t="s">
        <v>147</v>
      </c>
      <c r="AY429" s="103" t="s">
        <v>146</v>
      </c>
      <c r="AZ429" s="102" t="s">
        <v>145</v>
      </c>
      <c r="BA429" s="101" t="s">
        <v>144</v>
      </c>
      <c r="BB429" s="100" t="s">
        <v>143</v>
      </c>
      <c r="BC429" s="100" t="s">
        <v>142</v>
      </c>
      <c r="BD429" s="99" t="s">
        <v>141</v>
      </c>
    </row>
    <row r="430" spans="2:64" ht="48" thickBot="1" x14ac:dyDescent="0.3">
      <c r="B430" s="98" t="s">
        <v>214</v>
      </c>
      <c r="C430" s="97"/>
      <c r="D430" s="208">
        <v>257</v>
      </c>
      <c r="E430" s="425">
        <v>5239.67</v>
      </c>
      <c r="F430" s="426"/>
      <c r="G430" s="427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207"/>
      <c r="AB430" s="310"/>
      <c r="AC430" s="310"/>
      <c r="AD430" s="90" t="s">
        <v>138</v>
      </c>
      <c r="AE430" s="88"/>
      <c r="AF430" s="88"/>
      <c r="AG430" s="88"/>
      <c r="AH430" s="87"/>
      <c r="AI430" s="87"/>
      <c r="AJ430" s="203"/>
      <c r="AK430" s="86" t="s">
        <v>137</v>
      </c>
      <c r="AL430" s="85">
        <f t="shared" ref="AL430:BD430" si="56">SUM(AL432:AL443)</f>
        <v>50</v>
      </c>
      <c r="AM430" s="84">
        <f t="shared" si="56"/>
        <v>6</v>
      </c>
      <c r="AN430" s="83">
        <f t="shared" si="56"/>
        <v>0</v>
      </c>
      <c r="AO430" s="85">
        <f t="shared" si="56"/>
        <v>3</v>
      </c>
      <c r="AP430" s="84">
        <f t="shared" si="56"/>
        <v>0</v>
      </c>
      <c r="AQ430" s="83">
        <f t="shared" si="56"/>
        <v>0</v>
      </c>
      <c r="AR430" s="85">
        <f t="shared" si="56"/>
        <v>0</v>
      </c>
      <c r="AS430" s="84">
        <f t="shared" si="56"/>
        <v>0</v>
      </c>
      <c r="AT430" s="83">
        <f t="shared" si="56"/>
        <v>0</v>
      </c>
      <c r="AU430" s="85">
        <f t="shared" si="56"/>
        <v>19</v>
      </c>
      <c r="AV430" s="84">
        <f t="shared" si="56"/>
        <v>0</v>
      </c>
      <c r="AW430" s="83">
        <f t="shared" si="56"/>
        <v>1</v>
      </c>
      <c r="AX430" s="85">
        <f t="shared" si="56"/>
        <v>3</v>
      </c>
      <c r="AY430" s="84">
        <f t="shared" si="56"/>
        <v>0</v>
      </c>
      <c r="AZ430" s="83">
        <f t="shared" si="56"/>
        <v>0</v>
      </c>
      <c r="BA430" s="82">
        <f t="shared" si="56"/>
        <v>1</v>
      </c>
      <c r="BB430" s="81">
        <f t="shared" si="56"/>
        <v>0</v>
      </c>
      <c r="BC430" s="81">
        <f t="shared" si="56"/>
        <v>1</v>
      </c>
      <c r="BD430" s="80">
        <f t="shared" si="56"/>
        <v>0</v>
      </c>
      <c r="BE430" s="79" t="s">
        <v>136</v>
      </c>
      <c r="BH430" s="5">
        <f>SUM(AL430:AN430)/$BG$5</f>
        <v>56</v>
      </c>
      <c r="BI430" s="5">
        <f>SUM(AO430:AQ430,BA430)/$BG$5</f>
        <v>4</v>
      </c>
      <c r="BJ430" s="5">
        <f>SUM(AR430:AT430,BB430)/$BG$5</f>
        <v>0</v>
      </c>
      <c r="BK430" s="5">
        <f>SUM(AU430:AW430,BC430)/$BG$5</f>
        <v>21</v>
      </c>
      <c r="BL430" s="5">
        <f>SUM(AX430:AZ430,BD430)/$BG$5</f>
        <v>3</v>
      </c>
    </row>
    <row r="431" spans="2:64" ht="37.5" thickBot="1" x14ac:dyDescent="0.3">
      <c r="B431" s="78"/>
      <c r="C431" s="77"/>
      <c r="D431" s="206"/>
      <c r="E431" s="205"/>
      <c r="F431" s="205"/>
      <c r="G431" s="204"/>
      <c r="H431" s="73"/>
      <c r="I431" s="70"/>
      <c r="J431" s="70"/>
      <c r="K431" s="72"/>
      <c r="L431" s="70"/>
      <c r="M431" s="69"/>
      <c r="N431" s="70"/>
      <c r="O431" s="69"/>
      <c r="P431" s="70"/>
      <c r="Q431" s="69"/>
      <c r="R431" s="70"/>
      <c r="S431" s="69"/>
      <c r="T431" s="70"/>
      <c r="U431" s="69"/>
      <c r="V431" s="70"/>
      <c r="W431" s="69"/>
      <c r="X431" s="70"/>
      <c r="Y431" s="69"/>
      <c r="Z431" s="70"/>
      <c r="AA431" s="69"/>
      <c r="AB431" s="69"/>
      <c r="AC431" s="69"/>
      <c r="AD431" s="71"/>
      <c r="AE431" s="69"/>
      <c r="AF431" s="69"/>
      <c r="AG431" s="69"/>
      <c r="AH431" s="68"/>
      <c r="AI431" s="68"/>
      <c r="AJ431" s="203"/>
      <c r="AK431" s="66" t="s">
        <v>135</v>
      </c>
      <c r="AL431" s="65">
        <f t="shared" ref="AL431:BD431" si="57">AL430/3</f>
        <v>16.666666666666668</v>
      </c>
      <c r="AM431" s="64">
        <f t="shared" si="57"/>
        <v>2</v>
      </c>
      <c r="AN431" s="63">
        <f t="shared" si="57"/>
        <v>0</v>
      </c>
      <c r="AO431" s="65">
        <f t="shared" si="57"/>
        <v>1</v>
      </c>
      <c r="AP431" s="64">
        <f t="shared" si="57"/>
        <v>0</v>
      </c>
      <c r="AQ431" s="63">
        <f t="shared" si="57"/>
        <v>0</v>
      </c>
      <c r="AR431" s="65">
        <f t="shared" si="57"/>
        <v>0</v>
      </c>
      <c r="AS431" s="64">
        <f t="shared" si="57"/>
        <v>0</v>
      </c>
      <c r="AT431" s="63">
        <f t="shared" si="57"/>
        <v>0</v>
      </c>
      <c r="AU431" s="65">
        <f t="shared" si="57"/>
        <v>6.333333333333333</v>
      </c>
      <c r="AV431" s="64">
        <f t="shared" si="57"/>
        <v>0</v>
      </c>
      <c r="AW431" s="63">
        <f t="shared" si="57"/>
        <v>0.33333333333333331</v>
      </c>
      <c r="AX431" s="65">
        <f t="shared" si="57"/>
        <v>1</v>
      </c>
      <c r="AY431" s="64">
        <f t="shared" si="57"/>
        <v>0</v>
      </c>
      <c r="AZ431" s="63">
        <f t="shared" si="57"/>
        <v>0</v>
      </c>
      <c r="BA431" s="62">
        <f t="shared" si="57"/>
        <v>0.33333333333333331</v>
      </c>
      <c r="BB431" s="61">
        <f t="shared" si="57"/>
        <v>0</v>
      </c>
      <c r="BC431" s="61">
        <f t="shared" si="57"/>
        <v>0.33333333333333331</v>
      </c>
      <c r="BD431" s="60">
        <f t="shared" si="57"/>
        <v>0</v>
      </c>
      <c r="BE431" s="59" t="s">
        <v>134</v>
      </c>
    </row>
    <row r="432" spans="2:64" ht="28.15" customHeight="1" x14ac:dyDescent="0.2">
      <c r="B432" s="30"/>
      <c r="C432" s="338">
        <v>1</v>
      </c>
      <c r="D432" s="239" t="s">
        <v>1023</v>
      </c>
      <c r="E432" s="198"/>
      <c r="F432" s="198"/>
      <c r="G432" s="197"/>
      <c r="H432" s="358" t="s">
        <v>133</v>
      </c>
      <c r="I432" s="390">
        <v>174</v>
      </c>
      <c r="J432" s="390">
        <v>36</v>
      </c>
      <c r="K432" s="390">
        <v>7</v>
      </c>
      <c r="L432" s="42" t="s">
        <v>131</v>
      </c>
      <c r="M432" s="43" t="s">
        <v>132</v>
      </c>
      <c r="N432" s="42" t="s">
        <v>129</v>
      </c>
      <c r="O432" s="43" t="s">
        <v>1442</v>
      </c>
      <c r="P432" s="42" t="s">
        <v>128</v>
      </c>
      <c r="Q432" s="43" t="s">
        <v>357</v>
      </c>
      <c r="R432" s="42" t="s">
        <v>127</v>
      </c>
      <c r="S432" s="43" t="s">
        <v>754</v>
      </c>
      <c r="T432" s="42" t="s">
        <v>126</v>
      </c>
      <c r="U432" s="43" t="s">
        <v>697</v>
      </c>
      <c r="V432" s="42" t="s">
        <v>125</v>
      </c>
      <c r="W432" s="43" t="s">
        <v>469</v>
      </c>
      <c r="X432" s="42" t="s">
        <v>124</v>
      </c>
      <c r="Y432" s="43" t="s">
        <v>351</v>
      </c>
      <c r="Z432" s="42" t="s">
        <v>123</v>
      </c>
      <c r="AA432" s="43"/>
      <c r="AB432" s="43"/>
      <c r="AC432" s="43"/>
      <c r="AD432" s="196">
        <v>31</v>
      </c>
      <c r="AE432" s="43" t="s">
        <v>496</v>
      </c>
      <c r="AF432" s="196" t="s">
        <v>527</v>
      </c>
      <c r="AG432" s="58" t="s">
        <v>568</v>
      </c>
      <c r="AH432" s="421"/>
      <c r="AI432" s="421"/>
      <c r="AJ432" s="38"/>
      <c r="AK432" s="9"/>
      <c r="AL432" s="349">
        <f>SUMPRODUCT(LEN($M432:$AA435)-LEN(SUBSTITUTE($M432:$AA435,"A", "")))</f>
        <v>50</v>
      </c>
      <c r="AM432" s="352">
        <f>SUMPRODUCT(LEN($AF432:$AF435)-LEN(SUBSTITUTE($AF432:$AF435,"A", "")))</f>
        <v>6</v>
      </c>
      <c r="AN432" s="335">
        <f>SUMPRODUCT(LEN($AE432:$AE435)-LEN(SUBSTITUTE($AE432:$AE435,"A", "")))</f>
        <v>0</v>
      </c>
      <c r="AO432" s="349">
        <f>SUMPRODUCT(LEN($M432:$AA435)-LEN(SUBSTITUTE($M432:$AA435,"S", "")))</f>
        <v>3</v>
      </c>
      <c r="AP432" s="352">
        <f>SUMPRODUCT(LEN($AF432:$AF435)-LEN(SUBSTITUTE($AF432:$AF435,"S", "")))</f>
        <v>0</v>
      </c>
      <c r="AQ432" s="335">
        <f>SUMPRODUCT(LEN($AE432:$AE435)-LEN(SUBSTITUTE($AE432:$AE435,"S", "")))</f>
        <v>0</v>
      </c>
      <c r="AR432" s="349">
        <f>SUMPRODUCT(LEN($M432:$AA435)-LEN(SUBSTITUTE($M432:$AA435,"F", "")))</f>
        <v>0</v>
      </c>
      <c r="AS432" s="352">
        <f>SUMPRODUCT(LEN($AF432:$AF435)-LEN(SUBSTITUTE($AF432:$AF435,"F", "")))</f>
        <v>0</v>
      </c>
      <c r="AT432" s="335">
        <f>SUMPRODUCT(LEN($AE432:$AE435)-LEN(SUBSTITUTE($AE432:$AE435,"F", "")))</f>
        <v>0</v>
      </c>
      <c r="AU432" s="349">
        <f>SUMPRODUCT(LEN($M432:$AA435)-LEN(SUBSTITUTE($M432:$AA435,"G", "")))</f>
        <v>19</v>
      </c>
      <c r="AV432" s="352">
        <f>SUMPRODUCT(LEN($AF432:$AF435)-LEN(SUBSTITUTE($AF432:$AF435,"G", "")))</f>
        <v>0</v>
      </c>
      <c r="AW432" s="335">
        <f>SUMPRODUCT(LEN($AE432:$AE435)-LEN(SUBSTITUTE($AE432:$AE435,"G", "")))</f>
        <v>1</v>
      </c>
      <c r="AX432" s="349">
        <f>SUMPRODUCT(LEN($L432:$AA435)-LEN(SUBSTITUTE($L432:$AA435,"M", "")))</f>
        <v>3</v>
      </c>
      <c r="AY432" s="362">
        <f>SUMPRODUCT(LEN($AF432:$AF435)-LEN(SUBSTITUTE($AF432:$AF435,"M", "")))</f>
        <v>0</v>
      </c>
      <c r="AZ432" s="335">
        <f>SUMPRODUCT(LEN($AE432:$AE435)-LEN(SUBSTITUTE($AE432:$AE435,"M", "")))</f>
        <v>0</v>
      </c>
      <c r="BA432" s="416">
        <f>SUMPRODUCT(LEN($AG432:$AG435)-LEN(SUBSTITUTE($AG432:$AG435,"S", "")))</f>
        <v>1</v>
      </c>
      <c r="BB432" s="410">
        <f>SUMPRODUCT(LEN($AG432:$AG435)-LEN(SUBSTITUTE($AG432:$AG435,"F", "")))</f>
        <v>0</v>
      </c>
      <c r="BC432" s="410">
        <f>SUMPRODUCT(LEN($AG432:$AG435)-LEN(SUBSTITUTE($AG432:$AG435,"G", "")))</f>
        <v>1</v>
      </c>
      <c r="BD432" s="413">
        <f>SUMPRODUCT(LEN($AG432:$AG435)-LEN(SUBSTITUTE($AG432:$AG435,"M", "")))</f>
        <v>0</v>
      </c>
    </row>
    <row r="433" spans="2:64" ht="28.15" customHeight="1" thickBot="1" x14ac:dyDescent="0.25">
      <c r="B433" s="30"/>
      <c r="C433" s="339"/>
      <c r="D433" s="221"/>
      <c r="E433" s="195"/>
      <c r="F433" s="195"/>
      <c r="G433" s="194"/>
      <c r="H433" s="359"/>
      <c r="I433" s="391"/>
      <c r="J433" s="391"/>
      <c r="K433" s="391"/>
      <c r="L433" s="33" t="s">
        <v>122</v>
      </c>
      <c r="M433" s="55" t="s">
        <v>132</v>
      </c>
      <c r="N433" s="33" t="s">
        <v>121</v>
      </c>
      <c r="O433" s="55" t="s">
        <v>1288</v>
      </c>
      <c r="P433" s="33" t="s">
        <v>120</v>
      </c>
      <c r="Q433" s="55" t="s">
        <v>357</v>
      </c>
      <c r="R433" s="33" t="s">
        <v>119</v>
      </c>
      <c r="S433" s="55" t="s">
        <v>984</v>
      </c>
      <c r="T433" s="33" t="s">
        <v>118</v>
      </c>
      <c r="U433" s="55" t="s">
        <v>715</v>
      </c>
      <c r="V433" s="33" t="s">
        <v>117</v>
      </c>
      <c r="W433" s="55" t="s">
        <v>712</v>
      </c>
      <c r="X433" s="33" t="s">
        <v>116</v>
      </c>
      <c r="Y433" s="55" t="s">
        <v>496</v>
      </c>
      <c r="Z433" s="33" t="s">
        <v>115</v>
      </c>
      <c r="AA433" s="55"/>
      <c r="AB433" s="55"/>
      <c r="AC433" s="55"/>
      <c r="AD433" s="193"/>
      <c r="AE433" s="55"/>
      <c r="AF433" s="193" t="s">
        <v>132</v>
      </c>
      <c r="AG433" s="57"/>
      <c r="AH433" s="422"/>
      <c r="AI433" s="422"/>
      <c r="AJ433" s="21"/>
      <c r="AK433" s="9"/>
      <c r="AL433" s="350"/>
      <c r="AM433" s="353"/>
      <c r="AN433" s="336"/>
      <c r="AO433" s="350"/>
      <c r="AP433" s="353"/>
      <c r="AQ433" s="336"/>
      <c r="AR433" s="350"/>
      <c r="AS433" s="353"/>
      <c r="AT433" s="336"/>
      <c r="AU433" s="350"/>
      <c r="AV433" s="353"/>
      <c r="AW433" s="336"/>
      <c r="AX433" s="350"/>
      <c r="AY433" s="363"/>
      <c r="AZ433" s="336"/>
      <c r="BA433" s="417"/>
      <c r="BB433" s="411"/>
      <c r="BC433" s="411"/>
      <c r="BD433" s="414"/>
    </row>
    <row r="434" spans="2:64" ht="28.15" customHeight="1" x14ac:dyDescent="0.2">
      <c r="B434" s="30"/>
      <c r="C434" s="340"/>
      <c r="D434" s="218"/>
      <c r="E434" s="192"/>
      <c r="F434" s="192"/>
      <c r="G434" s="191"/>
      <c r="H434" s="360">
        <v>257</v>
      </c>
      <c r="I434" s="392"/>
      <c r="J434" s="392"/>
      <c r="K434" s="392"/>
      <c r="L434" s="25" t="s">
        <v>114</v>
      </c>
      <c r="M434" s="114" t="s">
        <v>1329</v>
      </c>
      <c r="N434" s="25" t="s">
        <v>112</v>
      </c>
      <c r="O434" s="114" t="s">
        <v>179</v>
      </c>
      <c r="P434" s="25" t="s">
        <v>111</v>
      </c>
      <c r="Q434" s="114" t="s">
        <v>357</v>
      </c>
      <c r="R434" s="25" t="s">
        <v>110</v>
      </c>
      <c r="S434" s="114" t="s">
        <v>705</v>
      </c>
      <c r="T434" s="25" t="s">
        <v>109</v>
      </c>
      <c r="U434" s="114" t="s">
        <v>705</v>
      </c>
      <c r="V434" s="25" t="s">
        <v>108</v>
      </c>
      <c r="W434" s="114" t="s">
        <v>509</v>
      </c>
      <c r="X434" s="25" t="s">
        <v>107</v>
      </c>
      <c r="Y434" s="114" t="s">
        <v>542</v>
      </c>
      <c r="Z434" s="25" t="s">
        <v>106</v>
      </c>
      <c r="AA434" s="114"/>
      <c r="AB434" s="114"/>
      <c r="AC434" s="114"/>
      <c r="AD434" s="190"/>
      <c r="AE434" s="114"/>
      <c r="AF434" s="190"/>
      <c r="AG434" s="57"/>
      <c r="AH434" s="422"/>
      <c r="AI434" s="422"/>
      <c r="AJ434" s="21"/>
      <c r="AK434" s="9"/>
      <c r="AL434" s="350"/>
      <c r="AM434" s="353"/>
      <c r="AN434" s="336"/>
      <c r="AO434" s="350"/>
      <c r="AP434" s="353"/>
      <c r="AQ434" s="336"/>
      <c r="AR434" s="350"/>
      <c r="AS434" s="353"/>
      <c r="AT434" s="336"/>
      <c r="AU434" s="350"/>
      <c r="AV434" s="353"/>
      <c r="AW434" s="336"/>
      <c r="AX434" s="350"/>
      <c r="AY434" s="363"/>
      <c r="AZ434" s="336"/>
      <c r="BA434" s="417"/>
      <c r="BB434" s="411"/>
      <c r="BC434" s="411"/>
      <c r="BD434" s="414"/>
    </row>
    <row r="435" spans="2:64" ht="28.15" customHeight="1" thickBot="1" x14ac:dyDescent="0.25">
      <c r="B435" s="30"/>
      <c r="C435" s="355"/>
      <c r="D435" s="246"/>
      <c r="E435" s="200"/>
      <c r="F435" s="200"/>
      <c r="G435" s="199"/>
      <c r="H435" s="361"/>
      <c r="I435" s="393"/>
      <c r="J435" s="393"/>
      <c r="K435" s="393"/>
      <c r="L435" s="50" t="s">
        <v>105</v>
      </c>
      <c r="M435" s="51" t="s">
        <v>357</v>
      </c>
      <c r="N435" s="50" t="s">
        <v>104</v>
      </c>
      <c r="O435" s="51" t="s">
        <v>179</v>
      </c>
      <c r="P435" s="50" t="s">
        <v>103</v>
      </c>
      <c r="Q435" s="51" t="s">
        <v>357</v>
      </c>
      <c r="R435" s="50" t="s">
        <v>102</v>
      </c>
      <c r="S435" s="51" t="s">
        <v>984</v>
      </c>
      <c r="T435" s="50">
        <v>20</v>
      </c>
      <c r="U435" s="51" t="s">
        <v>509</v>
      </c>
      <c r="V435" s="50" t="s">
        <v>101</v>
      </c>
      <c r="W435" s="51" t="s">
        <v>179</v>
      </c>
      <c r="X435" s="50" t="s">
        <v>100</v>
      </c>
      <c r="Y435" s="51" t="s">
        <v>130</v>
      </c>
      <c r="Z435" s="50" t="s">
        <v>99</v>
      </c>
      <c r="AA435" s="51"/>
      <c r="AB435" s="51"/>
      <c r="AC435" s="51"/>
      <c r="AD435" s="187"/>
      <c r="AE435" s="51"/>
      <c r="AF435" s="187"/>
      <c r="AG435" s="56"/>
      <c r="AH435" s="424"/>
      <c r="AI435" s="424"/>
      <c r="AJ435" s="47"/>
      <c r="AK435" s="9"/>
      <c r="AL435" s="351"/>
      <c r="AM435" s="354"/>
      <c r="AN435" s="337"/>
      <c r="AO435" s="351"/>
      <c r="AP435" s="354"/>
      <c r="AQ435" s="337"/>
      <c r="AR435" s="351"/>
      <c r="AS435" s="354"/>
      <c r="AT435" s="337"/>
      <c r="AU435" s="351"/>
      <c r="AV435" s="354"/>
      <c r="AW435" s="337"/>
      <c r="AX435" s="351"/>
      <c r="AY435" s="364"/>
      <c r="AZ435" s="337"/>
      <c r="BA435" s="418"/>
      <c r="BB435" s="412"/>
      <c r="BC435" s="412"/>
      <c r="BD435" s="415"/>
    </row>
    <row r="436" spans="2:64" ht="28.15" customHeight="1" x14ac:dyDescent="0.2">
      <c r="B436" s="30"/>
      <c r="C436" s="338">
        <v>2</v>
      </c>
      <c r="D436" s="212"/>
      <c r="E436" s="198"/>
      <c r="F436" s="198"/>
      <c r="G436" s="197"/>
      <c r="H436" s="358"/>
      <c r="I436" s="390"/>
      <c r="J436" s="390"/>
      <c r="K436" s="390"/>
      <c r="L436" s="42" t="s">
        <v>131</v>
      </c>
      <c r="M436" s="43"/>
      <c r="N436" s="42" t="s">
        <v>129</v>
      </c>
      <c r="O436" s="43"/>
      <c r="P436" s="42" t="s">
        <v>128</v>
      </c>
      <c r="Q436" s="43"/>
      <c r="R436" s="42" t="s">
        <v>127</v>
      </c>
      <c r="S436" s="43"/>
      <c r="T436" s="42" t="s">
        <v>126</v>
      </c>
      <c r="U436" s="43"/>
      <c r="V436" s="42" t="s">
        <v>125</v>
      </c>
      <c r="W436" s="43"/>
      <c r="X436" s="42" t="s">
        <v>124</v>
      </c>
      <c r="Y436" s="43"/>
      <c r="Z436" s="42" t="s">
        <v>123</v>
      </c>
      <c r="AA436" s="43"/>
      <c r="AB436" s="43"/>
      <c r="AC436" s="43"/>
      <c r="AD436" s="196"/>
      <c r="AE436" s="43"/>
      <c r="AF436" s="196"/>
      <c r="AG436" s="39"/>
      <c r="AH436" s="421"/>
      <c r="AI436" s="421"/>
      <c r="AJ436" s="38"/>
      <c r="AK436" s="9"/>
      <c r="AL436" s="349">
        <f>SUMPRODUCT(LEN($M436:$AA439)-LEN(SUBSTITUTE($M436:$AA439,"A", "")))</f>
        <v>0</v>
      </c>
      <c r="AM436" s="352">
        <f>SUMPRODUCT(LEN($AF436:$AF439)-LEN(SUBSTITUTE($AF436:$AF439,"A", "")))</f>
        <v>0</v>
      </c>
      <c r="AN436" s="335">
        <f>SUMPRODUCT(LEN($AE436:$AE439)-LEN(SUBSTITUTE($AE436:$AE439,"A", "")))</f>
        <v>0</v>
      </c>
      <c r="AO436" s="349">
        <f>SUMPRODUCT(LEN($M436:$AA439)-LEN(SUBSTITUTE($M436:$AA439,"S", "")))</f>
        <v>0</v>
      </c>
      <c r="AP436" s="352">
        <f>SUMPRODUCT(LEN($AF436:$AF439)-LEN(SUBSTITUTE($AF436:$AF439,"S", "")))</f>
        <v>0</v>
      </c>
      <c r="AQ436" s="335">
        <f>SUMPRODUCT(LEN($AE436:$AE439)-LEN(SUBSTITUTE($AE436:$AE439,"S", "")))</f>
        <v>0</v>
      </c>
      <c r="AR436" s="349">
        <f>SUMPRODUCT(LEN($M436:$AA439)-LEN(SUBSTITUTE($M436:$AA439,"F", "")))</f>
        <v>0</v>
      </c>
      <c r="AS436" s="352">
        <f>SUMPRODUCT(LEN($AF436:$AF439)-LEN(SUBSTITUTE($AF436:$AF439,"F", "")))</f>
        <v>0</v>
      </c>
      <c r="AT436" s="335">
        <f>SUMPRODUCT(LEN($AE436:$AE439)-LEN(SUBSTITUTE($AE436:$AE439,"F", "")))</f>
        <v>0</v>
      </c>
      <c r="AU436" s="349">
        <f>SUMPRODUCT(LEN($M436:$AA439)-LEN(SUBSTITUTE($M436:$AA439,"G", "")))</f>
        <v>0</v>
      </c>
      <c r="AV436" s="352">
        <f>SUMPRODUCT(LEN($AF436:$AF439)-LEN(SUBSTITUTE($AF436:$AF439,"G", "")))</f>
        <v>0</v>
      </c>
      <c r="AW436" s="335">
        <f>SUMPRODUCT(LEN($AE436:$AE439)-LEN(SUBSTITUTE($AE436:$AE439,"G", "")))</f>
        <v>0</v>
      </c>
      <c r="AX436" s="349">
        <f>SUMPRODUCT(LEN($L436:$AA439)-LEN(SUBSTITUTE($L436:$AA439,"M", "")))</f>
        <v>0</v>
      </c>
      <c r="AY436" s="362">
        <f>SUMPRODUCT(LEN($AF436:$AF439)-LEN(SUBSTITUTE($AF436:$AF439,"M", "")))</f>
        <v>0</v>
      </c>
      <c r="AZ436" s="335">
        <f>SUMPRODUCT(LEN($AE436:$AE439)-LEN(SUBSTITUTE($AE436:$AE439,"M", "")))</f>
        <v>0</v>
      </c>
      <c r="BA436" s="416">
        <f>SUMPRODUCT(LEN($AG436:$AG439)-LEN(SUBSTITUTE($AG436:$AG439,"S", "")))</f>
        <v>0</v>
      </c>
      <c r="BB436" s="410">
        <f>SUMPRODUCT(LEN($AG436:$AG439)-LEN(SUBSTITUTE($AG436:$AG439,"F", "")))</f>
        <v>0</v>
      </c>
      <c r="BC436" s="410">
        <f>SUMPRODUCT(LEN($AG436:$AG439)-LEN(SUBSTITUTE($AG436:$AG439,"G", "")))</f>
        <v>0</v>
      </c>
      <c r="BD436" s="413">
        <f>SUMPRODUCT(LEN($AG436:$AG439)-LEN(SUBSTITUTE($AG436:$AG439,"M", "")))</f>
        <v>0</v>
      </c>
    </row>
    <row r="437" spans="2:64" ht="28.15" customHeight="1" thickBot="1" x14ac:dyDescent="0.25">
      <c r="B437" s="30"/>
      <c r="C437" s="339"/>
      <c r="D437" s="221"/>
      <c r="E437" s="195"/>
      <c r="F437" s="195"/>
      <c r="G437" s="194"/>
      <c r="H437" s="359"/>
      <c r="I437" s="391"/>
      <c r="J437" s="391"/>
      <c r="K437" s="391"/>
      <c r="L437" s="33" t="s">
        <v>122</v>
      </c>
      <c r="M437" s="55"/>
      <c r="N437" s="33" t="s">
        <v>121</v>
      </c>
      <c r="O437" s="55"/>
      <c r="P437" s="33" t="s">
        <v>120</v>
      </c>
      <c r="Q437" s="55"/>
      <c r="R437" s="33" t="s">
        <v>119</v>
      </c>
      <c r="S437" s="55"/>
      <c r="T437" s="33" t="s">
        <v>118</v>
      </c>
      <c r="U437" s="55"/>
      <c r="V437" s="33" t="s">
        <v>117</v>
      </c>
      <c r="W437" s="55"/>
      <c r="X437" s="33" t="s">
        <v>116</v>
      </c>
      <c r="Y437" s="55"/>
      <c r="Z437" s="33" t="s">
        <v>115</v>
      </c>
      <c r="AA437" s="55"/>
      <c r="AB437" s="55"/>
      <c r="AC437" s="55"/>
      <c r="AD437" s="193"/>
      <c r="AE437" s="55"/>
      <c r="AF437" s="193"/>
      <c r="AG437" s="22"/>
      <c r="AH437" s="422"/>
      <c r="AI437" s="422"/>
      <c r="AJ437" s="21"/>
      <c r="AK437" s="9"/>
      <c r="AL437" s="350"/>
      <c r="AM437" s="353"/>
      <c r="AN437" s="336"/>
      <c r="AO437" s="350"/>
      <c r="AP437" s="353"/>
      <c r="AQ437" s="336"/>
      <c r="AR437" s="350"/>
      <c r="AS437" s="353"/>
      <c r="AT437" s="336"/>
      <c r="AU437" s="350"/>
      <c r="AV437" s="353"/>
      <c r="AW437" s="336"/>
      <c r="AX437" s="350"/>
      <c r="AY437" s="363"/>
      <c r="AZ437" s="336"/>
      <c r="BA437" s="417"/>
      <c r="BB437" s="411"/>
      <c r="BC437" s="411"/>
      <c r="BD437" s="414"/>
    </row>
    <row r="438" spans="2:64" ht="28.15" customHeight="1" x14ac:dyDescent="0.2">
      <c r="B438" s="30"/>
      <c r="C438" s="340"/>
      <c r="D438" s="218"/>
      <c r="E438" s="192"/>
      <c r="F438" s="192"/>
      <c r="G438" s="191"/>
      <c r="H438" s="360"/>
      <c r="I438" s="392"/>
      <c r="J438" s="392"/>
      <c r="K438" s="392"/>
      <c r="L438" s="25" t="s">
        <v>114</v>
      </c>
      <c r="M438" s="114"/>
      <c r="N438" s="25" t="s">
        <v>112</v>
      </c>
      <c r="O438" s="114"/>
      <c r="P438" s="25" t="s">
        <v>111</v>
      </c>
      <c r="Q438" s="114"/>
      <c r="R438" s="25" t="s">
        <v>110</v>
      </c>
      <c r="S438" s="114"/>
      <c r="T438" s="25" t="s">
        <v>109</v>
      </c>
      <c r="U438" s="114"/>
      <c r="V438" s="25" t="s">
        <v>108</v>
      </c>
      <c r="W438" s="114"/>
      <c r="X438" s="25" t="s">
        <v>107</v>
      </c>
      <c r="Y438" s="114"/>
      <c r="Z438" s="25" t="s">
        <v>106</v>
      </c>
      <c r="AA438" s="114"/>
      <c r="AB438" s="114"/>
      <c r="AC438" s="114"/>
      <c r="AD438" s="190"/>
      <c r="AE438" s="114"/>
      <c r="AF438" s="190"/>
      <c r="AG438" s="22"/>
      <c r="AH438" s="422"/>
      <c r="AI438" s="422"/>
      <c r="AJ438" s="21"/>
      <c r="AK438" s="9"/>
      <c r="AL438" s="350"/>
      <c r="AM438" s="353"/>
      <c r="AN438" s="336"/>
      <c r="AO438" s="350"/>
      <c r="AP438" s="353"/>
      <c r="AQ438" s="336"/>
      <c r="AR438" s="350"/>
      <c r="AS438" s="353"/>
      <c r="AT438" s="336"/>
      <c r="AU438" s="350"/>
      <c r="AV438" s="353"/>
      <c r="AW438" s="336"/>
      <c r="AX438" s="350"/>
      <c r="AY438" s="363"/>
      <c r="AZ438" s="336"/>
      <c r="BA438" s="417"/>
      <c r="BB438" s="411"/>
      <c r="BC438" s="411"/>
      <c r="BD438" s="414"/>
    </row>
    <row r="439" spans="2:64" ht="28.15" customHeight="1" thickBot="1" x14ac:dyDescent="0.25">
      <c r="B439" s="30"/>
      <c r="C439" s="355"/>
      <c r="D439" s="246"/>
      <c r="E439" s="200"/>
      <c r="F439" s="200"/>
      <c r="G439" s="199"/>
      <c r="H439" s="361"/>
      <c r="I439" s="393"/>
      <c r="J439" s="393"/>
      <c r="K439" s="393"/>
      <c r="L439" s="50" t="s">
        <v>105</v>
      </c>
      <c r="M439" s="51"/>
      <c r="N439" s="50" t="s">
        <v>104</v>
      </c>
      <c r="O439" s="51"/>
      <c r="P439" s="50" t="s">
        <v>103</v>
      </c>
      <c r="Q439" s="51"/>
      <c r="R439" s="50" t="s">
        <v>102</v>
      </c>
      <c r="S439" s="51"/>
      <c r="T439" s="50">
        <v>20</v>
      </c>
      <c r="U439" s="51"/>
      <c r="V439" s="50" t="s">
        <v>101</v>
      </c>
      <c r="W439" s="51"/>
      <c r="X439" s="50" t="s">
        <v>100</v>
      </c>
      <c r="Y439" s="51"/>
      <c r="Z439" s="50" t="s">
        <v>99</v>
      </c>
      <c r="AA439" s="51"/>
      <c r="AB439" s="51"/>
      <c r="AC439" s="51"/>
      <c r="AD439" s="187"/>
      <c r="AE439" s="51"/>
      <c r="AF439" s="187"/>
      <c r="AG439" s="48"/>
      <c r="AH439" s="424"/>
      <c r="AI439" s="424"/>
      <c r="AJ439" s="47"/>
      <c r="AK439" s="9"/>
      <c r="AL439" s="351"/>
      <c r="AM439" s="354"/>
      <c r="AN439" s="337"/>
      <c r="AO439" s="351"/>
      <c r="AP439" s="354"/>
      <c r="AQ439" s="337"/>
      <c r="AR439" s="351"/>
      <c r="AS439" s="354"/>
      <c r="AT439" s="337"/>
      <c r="AU439" s="351"/>
      <c r="AV439" s="354"/>
      <c r="AW439" s="337"/>
      <c r="AX439" s="351"/>
      <c r="AY439" s="364"/>
      <c r="AZ439" s="337"/>
      <c r="BA439" s="418"/>
      <c r="BB439" s="412"/>
      <c r="BC439" s="412"/>
      <c r="BD439" s="415"/>
    </row>
    <row r="440" spans="2:64" ht="28.15" customHeight="1" x14ac:dyDescent="0.2">
      <c r="B440" s="30"/>
      <c r="C440" s="338">
        <v>3</v>
      </c>
      <c r="D440" s="212"/>
      <c r="E440" s="198"/>
      <c r="F440" s="198"/>
      <c r="G440" s="197"/>
      <c r="H440" s="358"/>
      <c r="I440" s="390"/>
      <c r="J440" s="390"/>
      <c r="K440" s="390"/>
      <c r="L440" s="42" t="s">
        <v>131</v>
      </c>
      <c r="M440" s="43"/>
      <c r="N440" s="42" t="s">
        <v>129</v>
      </c>
      <c r="O440" s="43"/>
      <c r="P440" s="42" t="s">
        <v>128</v>
      </c>
      <c r="Q440" s="43"/>
      <c r="R440" s="42" t="s">
        <v>127</v>
      </c>
      <c r="S440" s="43"/>
      <c r="T440" s="42" t="s">
        <v>126</v>
      </c>
      <c r="U440" s="43"/>
      <c r="V440" s="42" t="s">
        <v>125</v>
      </c>
      <c r="W440" s="43"/>
      <c r="X440" s="42" t="s">
        <v>124</v>
      </c>
      <c r="Y440" s="43"/>
      <c r="Z440" s="42" t="s">
        <v>123</v>
      </c>
      <c r="AA440" s="43"/>
      <c r="AB440" s="43"/>
      <c r="AC440" s="43"/>
      <c r="AD440" s="196"/>
      <c r="AE440" s="43"/>
      <c r="AF440" s="196"/>
      <c r="AG440" s="39"/>
      <c r="AH440" s="421"/>
      <c r="AI440" s="421"/>
      <c r="AJ440" s="38"/>
      <c r="AK440" s="9"/>
      <c r="AL440" s="349">
        <f>SUMPRODUCT(LEN($M440:$AA443)-LEN(SUBSTITUTE($M440:$AA443,"A", "")))</f>
        <v>0</v>
      </c>
      <c r="AM440" s="352">
        <f>SUMPRODUCT(LEN($AF440:$AF443)-LEN(SUBSTITUTE($AF440:$AF443,"A", "")))</f>
        <v>0</v>
      </c>
      <c r="AN440" s="335">
        <f>SUMPRODUCT(LEN($AE440:$AE443)-LEN(SUBSTITUTE($AE440:$AE443,"A", "")))</f>
        <v>0</v>
      </c>
      <c r="AO440" s="349">
        <f>SUMPRODUCT(LEN($M440:$AA443)-LEN(SUBSTITUTE($M440:$AA443,"S", "")))</f>
        <v>0</v>
      </c>
      <c r="AP440" s="352">
        <f>SUMPRODUCT(LEN($AF440:$AF443)-LEN(SUBSTITUTE($AF440:$AF443,"S", "")))</f>
        <v>0</v>
      </c>
      <c r="AQ440" s="335">
        <f>SUMPRODUCT(LEN($AE440:$AE443)-LEN(SUBSTITUTE($AE440:$AE443,"S", "")))</f>
        <v>0</v>
      </c>
      <c r="AR440" s="349">
        <f>SUMPRODUCT(LEN($M440:$AA443)-LEN(SUBSTITUTE($M440:$AA443,"F", "")))</f>
        <v>0</v>
      </c>
      <c r="AS440" s="352">
        <f>SUMPRODUCT(LEN($AF440:$AF443)-LEN(SUBSTITUTE($AF440:$AF443,"F", "")))</f>
        <v>0</v>
      </c>
      <c r="AT440" s="335">
        <f>SUMPRODUCT(LEN($AE440:$AE443)-LEN(SUBSTITUTE($AE440:$AE443,"F", "")))</f>
        <v>0</v>
      </c>
      <c r="AU440" s="349">
        <f>SUMPRODUCT(LEN($M440:$AA443)-LEN(SUBSTITUTE($M440:$AA443,"G", "")))</f>
        <v>0</v>
      </c>
      <c r="AV440" s="352">
        <f>SUMPRODUCT(LEN($AF440:$AF443)-LEN(SUBSTITUTE($AF440:$AF443,"G", "")))</f>
        <v>0</v>
      </c>
      <c r="AW440" s="335">
        <f>SUMPRODUCT(LEN($AE440:$AE443)-LEN(SUBSTITUTE($AE440:$AE443,"G", "")))</f>
        <v>0</v>
      </c>
      <c r="AX440" s="349">
        <f>SUMPRODUCT(LEN($L440:$AA443)-LEN(SUBSTITUTE($L440:$AA443,"M", "")))</f>
        <v>0</v>
      </c>
      <c r="AY440" s="362">
        <f>SUMPRODUCT(LEN($AF440:$AF443)-LEN(SUBSTITUTE($AF440:$AF443,"M", "")))</f>
        <v>0</v>
      </c>
      <c r="AZ440" s="335">
        <f>SUMPRODUCT(LEN($AE440:$AE443)-LEN(SUBSTITUTE($AE440:$AE443,"M", "")))</f>
        <v>0</v>
      </c>
      <c r="BA440" s="416">
        <f>SUMPRODUCT(LEN($AG440:$AG443)-LEN(SUBSTITUTE($AG440:$AG443,"S", "")))</f>
        <v>0</v>
      </c>
      <c r="BB440" s="410">
        <f>SUMPRODUCT(LEN($AG440:$AG443)-LEN(SUBSTITUTE($AG440:$AG443,"F", "")))</f>
        <v>0</v>
      </c>
      <c r="BC440" s="410">
        <f>SUMPRODUCT(LEN($AG440:$AG443)-LEN(SUBSTITUTE($AG440:$AG443,"G", "")))</f>
        <v>0</v>
      </c>
      <c r="BD440" s="413">
        <f>SUMPRODUCT(LEN($AG440:$AG443)-LEN(SUBSTITUTE($AG440:$AG443,"M", "")))</f>
        <v>0</v>
      </c>
    </row>
    <row r="441" spans="2:64" ht="28.15" customHeight="1" thickBot="1" x14ac:dyDescent="0.25">
      <c r="B441" s="30"/>
      <c r="C441" s="339"/>
      <c r="D441" s="221"/>
      <c r="E441" s="195"/>
      <c r="F441" s="195"/>
      <c r="G441" s="194"/>
      <c r="H441" s="359"/>
      <c r="I441" s="391"/>
      <c r="J441" s="391"/>
      <c r="K441" s="391"/>
      <c r="L441" s="33" t="s">
        <v>122</v>
      </c>
      <c r="M441" s="55"/>
      <c r="N441" s="33" t="s">
        <v>121</v>
      </c>
      <c r="O441" s="55"/>
      <c r="P441" s="33" t="s">
        <v>120</v>
      </c>
      <c r="Q441" s="55"/>
      <c r="R441" s="33" t="s">
        <v>119</v>
      </c>
      <c r="S441" s="55"/>
      <c r="T441" s="33" t="s">
        <v>118</v>
      </c>
      <c r="U441" s="55"/>
      <c r="V441" s="33" t="s">
        <v>117</v>
      </c>
      <c r="W441" s="55"/>
      <c r="X441" s="33" t="s">
        <v>116</v>
      </c>
      <c r="Y441" s="55"/>
      <c r="Z441" s="33" t="s">
        <v>115</v>
      </c>
      <c r="AA441" s="55"/>
      <c r="AB441" s="55"/>
      <c r="AC441" s="55"/>
      <c r="AD441" s="193"/>
      <c r="AE441" s="55"/>
      <c r="AF441" s="193"/>
      <c r="AG441" s="22"/>
      <c r="AH441" s="422"/>
      <c r="AI441" s="422"/>
      <c r="AJ441" s="21"/>
      <c r="AK441" s="9"/>
      <c r="AL441" s="350"/>
      <c r="AM441" s="353"/>
      <c r="AN441" s="336"/>
      <c r="AO441" s="350"/>
      <c r="AP441" s="353"/>
      <c r="AQ441" s="336"/>
      <c r="AR441" s="350"/>
      <c r="AS441" s="353"/>
      <c r="AT441" s="336"/>
      <c r="AU441" s="350"/>
      <c r="AV441" s="353"/>
      <c r="AW441" s="336"/>
      <c r="AX441" s="350"/>
      <c r="AY441" s="363"/>
      <c r="AZ441" s="336"/>
      <c r="BA441" s="417"/>
      <c r="BB441" s="411"/>
      <c r="BC441" s="411"/>
      <c r="BD441" s="414"/>
    </row>
    <row r="442" spans="2:64" ht="28.15" customHeight="1" x14ac:dyDescent="0.2">
      <c r="B442" s="30"/>
      <c r="C442" s="340"/>
      <c r="D442" s="218"/>
      <c r="E442" s="192"/>
      <c r="F442" s="192"/>
      <c r="G442" s="191"/>
      <c r="H442" s="360"/>
      <c r="I442" s="392"/>
      <c r="J442" s="392"/>
      <c r="K442" s="392"/>
      <c r="L442" s="25" t="s">
        <v>114</v>
      </c>
      <c r="M442" s="114"/>
      <c r="N442" s="25" t="s">
        <v>112</v>
      </c>
      <c r="O442" s="114"/>
      <c r="P442" s="25" t="s">
        <v>111</v>
      </c>
      <c r="Q442" s="114"/>
      <c r="R442" s="25" t="s">
        <v>110</v>
      </c>
      <c r="S442" s="114"/>
      <c r="T442" s="25" t="s">
        <v>109</v>
      </c>
      <c r="U442" s="114"/>
      <c r="V442" s="25" t="s">
        <v>108</v>
      </c>
      <c r="W442" s="114"/>
      <c r="X442" s="25" t="s">
        <v>107</v>
      </c>
      <c r="Y442" s="114"/>
      <c r="Z442" s="25" t="s">
        <v>106</v>
      </c>
      <c r="AA442" s="114"/>
      <c r="AB442" s="114"/>
      <c r="AC442" s="114"/>
      <c r="AD442" s="190"/>
      <c r="AE442" s="114"/>
      <c r="AF442" s="190"/>
      <c r="AG442" s="22"/>
      <c r="AH442" s="422"/>
      <c r="AI442" s="422"/>
      <c r="AJ442" s="21"/>
      <c r="AK442" s="9"/>
      <c r="AL442" s="350"/>
      <c r="AM442" s="353"/>
      <c r="AN442" s="336"/>
      <c r="AO442" s="350"/>
      <c r="AP442" s="353"/>
      <c r="AQ442" s="336"/>
      <c r="AR442" s="350"/>
      <c r="AS442" s="353"/>
      <c r="AT442" s="336"/>
      <c r="AU442" s="350"/>
      <c r="AV442" s="353"/>
      <c r="AW442" s="336"/>
      <c r="AX442" s="350"/>
      <c r="AY442" s="363"/>
      <c r="AZ442" s="336"/>
      <c r="BA442" s="417"/>
      <c r="BB442" s="411"/>
      <c r="BC442" s="411"/>
      <c r="BD442" s="414"/>
    </row>
    <row r="443" spans="2:64" ht="28.15" customHeight="1" thickBot="1" x14ac:dyDescent="0.25">
      <c r="B443" s="20"/>
      <c r="C443" s="341"/>
      <c r="D443" s="215"/>
      <c r="E443" s="189"/>
      <c r="F443" s="189"/>
      <c r="G443" s="188"/>
      <c r="H443" s="361"/>
      <c r="I443" s="394"/>
      <c r="J443" s="394"/>
      <c r="K443" s="394"/>
      <c r="L443" s="15" t="s">
        <v>105</v>
      </c>
      <c r="M443" s="16"/>
      <c r="N443" s="15" t="s">
        <v>104</v>
      </c>
      <c r="O443" s="16"/>
      <c r="P443" s="15" t="s">
        <v>103</v>
      </c>
      <c r="Q443" s="16"/>
      <c r="R443" s="15" t="s">
        <v>102</v>
      </c>
      <c r="S443" s="16"/>
      <c r="T443" s="15">
        <v>20</v>
      </c>
      <c r="U443" s="16"/>
      <c r="V443" s="15" t="s">
        <v>101</v>
      </c>
      <c r="W443" s="16"/>
      <c r="X443" s="15" t="s">
        <v>100</v>
      </c>
      <c r="Y443" s="16"/>
      <c r="Z443" s="15" t="s">
        <v>99</v>
      </c>
      <c r="AA443" s="16"/>
      <c r="AB443" s="114"/>
      <c r="AC443" s="114"/>
      <c r="AD443" s="187"/>
      <c r="AE443" s="16"/>
      <c r="AF443" s="186"/>
      <c r="AG443" s="11"/>
      <c r="AH443" s="423"/>
      <c r="AI443" s="423"/>
      <c r="AJ443" s="10"/>
      <c r="AK443" s="9"/>
      <c r="AL443" s="351"/>
      <c r="AM443" s="354"/>
      <c r="AN443" s="337"/>
      <c r="AO443" s="351"/>
      <c r="AP443" s="354"/>
      <c r="AQ443" s="337"/>
      <c r="AR443" s="351"/>
      <c r="AS443" s="354"/>
      <c r="AT443" s="337"/>
      <c r="AU443" s="351"/>
      <c r="AV443" s="354"/>
      <c r="AW443" s="337"/>
      <c r="AX443" s="351"/>
      <c r="AY443" s="364"/>
      <c r="AZ443" s="337"/>
      <c r="BA443" s="418"/>
      <c r="BB443" s="412"/>
      <c r="BC443" s="412"/>
      <c r="BD443" s="415"/>
    </row>
    <row r="444" spans="2:64" ht="85.9" customHeight="1" thickTop="1" thickBot="1" x14ac:dyDescent="0.35">
      <c r="B444" s="113" t="s">
        <v>173</v>
      </c>
      <c r="C444" s="103" t="s">
        <v>172</v>
      </c>
      <c r="D444" s="108" t="s">
        <v>171</v>
      </c>
      <c r="E444" s="211" t="s">
        <v>170</v>
      </c>
      <c r="F444" s="210"/>
      <c r="G444" s="209"/>
      <c r="H444" s="109" t="s">
        <v>169</v>
      </c>
      <c r="I444" s="108" t="s">
        <v>96</v>
      </c>
      <c r="J444" s="108" t="s">
        <v>168</v>
      </c>
      <c r="K444" s="108" t="s">
        <v>97</v>
      </c>
      <c r="L444" s="365" t="s">
        <v>167</v>
      </c>
      <c r="M444" s="366"/>
      <c r="N444" s="365" t="s">
        <v>166</v>
      </c>
      <c r="O444" s="366"/>
      <c r="P444" s="365" t="s">
        <v>166</v>
      </c>
      <c r="Q444" s="367"/>
      <c r="R444" s="365" t="s">
        <v>166</v>
      </c>
      <c r="S444" s="367"/>
      <c r="T444" s="365" t="s">
        <v>166</v>
      </c>
      <c r="U444" s="367"/>
      <c r="V444" s="365" t="s">
        <v>166</v>
      </c>
      <c r="W444" s="367"/>
      <c r="X444" s="365" t="s">
        <v>166</v>
      </c>
      <c r="Y444" s="367"/>
      <c r="Z444" s="365" t="s">
        <v>166</v>
      </c>
      <c r="AA444" s="367"/>
      <c r="AB444" s="311"/>
      <c r="AC444" s="311"/>
      <c r="AD444" s="368" t="s">
        <v>165</v>
      </c>
      <c r="AE444" s="367"/>
      <c r="AF444" s="109" t="s">
        <v>164</v>
      </c>
      <c r="AG444" s="109" t="s">
        <v>163</v>
      </c>
      <c r="AH444" s="108" t="s">
        <v>162</v>
      </c>
      <c r="AI444" s="108" t="s">
        <v>161</v>
      </c>
      <c r="AJ444" s="107" t="s">
        <v>160</v>
      </c>
      <c r="AK444" s="106"/>
      <c r="AL444" s="104" t="s">
        <v>159</v>
      </c>
      <c r="AM444" s="103" t="s">
        <v>158</v>
      </c>
      <c r="AN444" s="102" t="s">
        <v>157</v>
      </c>
      <c r="AO444" s="104" t="s">
        <v>156</v>
      </c>
      <c r="AP444" s="103" t="s">
        <v>155</v>
      </c>
      <c r="AQ444" s="102" t="s">
        <v>154</v>
      </c>
      <c r="AR444" s="104" t="s">
        <v>153</v>
      </c>
      <c r="AS444" s="103" t="s">
        <v>152</v>
      </c>
      <c r="AT444" s="105" t="s">
        <v>151</v>
      </c>
      <c r="AU444" s="104" t="s">
        <v>150</v>
      </c>
      <c r="AV444" s="103" t="s">
        <v>149</v>
      </c>
      <c r="AW444" s="102" t="s">
        <v>148</v>
      </c>
      <c r="AX444" s="104" t="s">
        <v>147</v>
      </c>
      <c r="AY444" s="103" t="s">
        <v>146</v>
      </c>
      <c r="AZ444" s="102" t="s">
        <v>145</v>
      </c>
      <c r="BA444" s="101" t="s">
        <v>144</v>
      </c>
      <c r="BB444" s="100" t="s">
        <v>143</v>
      </c>
      <c r="BC444" s="100" t="s">
        <v>142</v>
      </c>
      <c r="BD444" s="99" t="s">
        <v>141</v>
      </c>
    </row>
    <row r="445" spans="2:64" ht="48" thickBot="1" x14ac:dyDescent="0.3">
      <c r="B445" s="98" t="s">
        <v>213</v>
      </c>
      <c r="C445" s="97"/>
      <c r="D445" s="208">
        <v>257</v>
      </c>
      <c r="E445" s="425">
        <v>5676.33</v>
      </c>
      <c r="F445" s="426"/>
      <c r="G445" s="427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207"/>
      <c r="AB445" s="310"/>
      <c r="AC445" s="310"/>
      <c r="AD445" s="90" t="s">
        <v>138</v>
      </c>
      <c r="AE445" s="88"/>
      <c r="AF445" s="88"/>
      <c r="AG445" s="88"/>
      <c r="AH445" s="87"/>
      <c r="AI445" s="87"/>
      <c r="AJ445" s="203"/>
      <c r="AK445" s="86" t="s">
        <v>137</v>
      </c>
      <c r="AL445" s="85">
        <f t="shared" ref="AL445:BD445" si="58">SUM(AL447:AL458)</f>
        <v>65</v>
      </c>
      <c r="AM445" s="84">
        <f t="shared" si="58"/>
        <v>0</v>
      </c>
      <c r="AN445" s="83">
        <f t="shared" si="58"/>
        <v>0</v>
      </c>
      <c r="AO445" s="85">
        <f t="shared" si="58"/>
        <v>1</v>
      </c>
      <c r="AP445" s="84">
        <f t="shared" si="58"/>
        <v>0</v>
      </c>
      <c r="AQ445" s="83">
        <f t="shared" si="58"/>
        <v>0</v>
      </c>
      <c r="AR445" s="85">
        <f t="shared" si="58"/>
        <v>0</v>
      </c>
      <c r="AS445" s="84">
        <f t="shared" si="58"/>
        <v>0</v>
      </c>
      <c r="AT445" s="83">
        <f t="shared" si="58"/>
        <v>0</v>
      </c>
      <c r="AU445" s="85">
        <f t="shared" si="58"/>
        <v>6</v>
      </c>
      <c r="AV445" s="84">
        <f t="shared" si="58"/>
        <v>0</v>
      </c>
      <c r="AW445" s="83">
        <f t="shared" si="58"/>
        <v>0</v>
      </c>
      <c r="AX445" s="85">
        <f t="shared" si="58"/>
        <v>5</v>
      </c>
      <c r="AY445" s="84">
        <f t="shared" si="58"/>
        <v>0</v>
      </c>
      <c r="AZ445" s="83">
        <f t="shared" si="58"/>
        <v>0</v>
      </c>
      <c r="BA445" s="82">
        <f t="shared" si="58"/>
        <v>0</v>
      </c>
      <c r="BB445" s="81">
        <f t="shared" si="58"/>
        <v>0</v>
      </c>
      <c r="BC445" s="81">
        <f t="shared" si="58"/>
        <v>1</v>
      </c>
      <c r="BD445" s="80">
        <f t="shared" si="58"/>
        <v>0</v>
      </c>
      <c r="BE445" s="79" t="s">
        <v>136</v>
      </c>
      <c r="BH445" s="5">
        <f>SUM(AL445:AN445)/$BG$5</f>
        <v>65</v>
      </c>
      <c r="BI445" s="5">
        <f>SUM(AO445:AQ445,BA445)/$BG$5</f>
        <v>1</v>
      </c>
      <c r="BJ445" s="5">
        <f>SUM(AR445:AT445,BB445)/$BG$5</f>
        <v>0</v>
      </c>
      <c r="BK445" s="5">
        <f>SUM(AU445:AW445,BC445)/$BG$5</f>
        <v>7</v>
      </c>
      <c r="BL445" s="5">
        <f>SUM(AX445:AZ445,BD445)/$BG$5</f>
        <v>5</v>
      </c>
    </row>
    <row r="446" spans="2:64" ht="37.5" thickBot="1" x14ac:dyDescent="0.3">
      <c r="B446" s="78"/>
      <c r="C446" s="77"/>
      <c r="D446" s="206"/>
      <c r="E446" s="205"/>
      <c r="F446" s="205"/>
      <c r="G446" s="204"/>
      <c r="H446" s="73"/>
      <c r="I446" s="70"/>
      <c r="J446" s="70"/>
      <c r="K446" s="72"/>
      <c r="L446" s="70"/>
      <c r="M446" s="69"/>
      <c r="N446" s="70"/>
      <c r="O446" s="69"/>
      <c r="P446" s="70"/>
      <c r="Q446" s="69"/>
      <c r="R446" s="70"/>
      <c r="S446" s="69"/>
      <c r="T446" s="70"/>
      <c r="U446" s="69"/>
      <c r="V446" s="70"/>
      <c r="W446" s="69"/>
      <c r="X446" s="70"/>
      <c r="Y446" s="69"/>
      <c r="Z446" s="70"/>
      <c r="AA446" s="69"/>
      <c r="AB446" s="69"/>
      <c r="AC446" s="69"/>
      <c r="AD446" s="71"/>
      <c r="AE446" s="69"/>
      <c r="AF446" s="69"/>
      <c r="AG446" s="69"/>
      <c r="AH446" s="68"/>
      <c r="AI446" s="68"/>
      <c r="AJ446" s="203"/>
      <c r="AK446" s="66" t="s">
        <v>135</v>
      </c>
      <c r="AL446" s="65">
        <f t="shared" ref="AL446:BD446" si="59">AL445/3</f>
        <v>21.666666666666668</v>
      </c>
      <c r="AM446" s="64">
        <f t="shared" si="59"/>
        <v>0</v>
      </c>
      <c r="AN446" s="63">
        <f t="shared" si="59"/>
        <v>0</v>
      </c>
      <c r="AO446" s="65">
        <f t="shared" si="59"/>
        <v>0.33333333333333331</v>
      </c>
      <c r="AP446" s="64">
        <f t="shared" si="59"/>
        <v>0</v>
      </c>
      <c r="AQ446" s="63">
        <f t="shared" si="59"/>
        <v>0</v>
      </c>
      <c r="AR446" s="65">
        <f t="shared" si="59"/>
        <v>0</v>
      </c>
      <c r="AS446" s="64">
        <f t="shared" si="59"/>
        <v>0</v>
      </c>
      <c r="AT446" s="63">
        <f t="shared" si="59"/>
        <v>0</v>
      </c>
      <c r="AU446" s="65">
        <f t="shared" si="59"/>
        <v>2</v>
      </c>
      <c r="AV446" s="64">
        <f t="shared" si="59"/>
        <v>0</v>
      </c>
      <c r="AW446" s="63">
        <f t="shared" si="59"/>
        <v>0</v>
      </c>
      <c r="AX446" s="65">
        <f t="shared" si="59"/>
        <v>1.6666666666666667</v>
      </c>
      <c r="AY446" s="64">
        <f t="shared" si="59"/>
        <v>0</v>
      </c>
      <c r="AZ446" s="63">
        <f t="shared" si="59"/>
        <v>0</v>
      </c>
      <c r="BA446" s="62">
        <f t="shared" si="59"/>
        <v>0</v>
      </c>
      <c r="BB446" s="61">
        <f t="shared" si="59"/>
        <v>0</v>
      </c>
      <c r="BC446" s="61">
        <f t="shared" si="59"/>
        <v>0.33333333333333331</v>
      </c>
      <c r="BD446" s="60">
        <f t="shared" si="59"/>
        <v>0</v>
      </c>
      <c r="BE446" s="59" t="s">
        <v>134</v>
      </c>
    </row>
    <row r="447" spans="2:64" ht="28.15" customHeight="1" x14ac:dyDescent="0.2">
      <c r="B447" s="30"/>
      <c r="C447" s="338">
        <v>1</v>
      </c>
      <c r="D447" s="239" t="s">
        <v>980</v>
      </c>
      <c r="E447" s="198"/>
      <c r="F447" s="198"/>
      <c r="G447" s="197"/>
      <c r="H447" s="358" t="s">
        <v>133</v>
      </c>
      <c r="I447" s="390">
        <v>144</v>
      </c>
      <c r="J447" s="390">
        <v>28</v>
      </c>
      <c r="K447" s="390">
        <v>6</v>
      </c>
      <c r="L447" s="42" t="s">
        <v>131</v>
      </c>
      <c r="M447" s="43" t="s">
        <v>1268</v>
      </c>
      <c r="N447" s="42" t="s">
        <v>129</v>
      </c>
      <c r="O447" s="43" t="s">
        <v>1414</v>
      </c>
      <c r="P447" s="42" t="s">
        <v>128</v>
      </c>
      <c r="Q447" s="43" t="s">
        <v>527</v>
      </c>
      <c r="R447" s="42" t="s">
        <v>127</v>
      </c>
      <c r="S447" s="43" t="s">
        <v>458</v>
      </c>
      <c r="T447" s="42" t="s">
        <v>126</v>
      </c>
      <c r="U447" s="43" t="s">
        <v>459</v>
      </c>
      <c r="V447" s="42" t="s">
        <v>125</v>
      </c>
      <c r="W447" s="43" t="s">
        <v>132</v>
      </c>
      <c r="X447" s="42" t="s">
        <v>124</v>
      </c>
      <c r="Y447" s="43"/>
      <c r="Z447" s="42" t="s">
        <v>123</v>
      </c>
      <c r="AA447" s="43"/>
      <c r="AB447" s="43"/>
      <c r="AC447" s="43"/>
      <c r="AD447" s="196"/>
      <c r="AE447" s="43"/>
      <c r="AF447" s="196"/>
      <c r="AG447" s="58" t="s">
        <v>496</v>
      </c>
      <c r="AH447" s="421"/>
      <c r="AI447" s="421"/>
      <c r="AJ447" s="38"/>
      <c r="AK447" s="9"/>
      <c r="AL447" s="349">
        <f>SUMPRODUCT(LEN($M447:$AA450)-LEN(SUBSTITUTE($M447:$AA450,"A", "")))</f>
        <v>65</v>
      </c>
      <c r="AM447" s="352">
        <f>SUMPRODUCT(LEN($AF447:$AF450)-LEN(SUBSTITUTE($AF447:$AF450,"A", "")))</f>
        <v>0</v>
      </c>
      <c r="AN447" s="335">
        <f>SUMPRODUCT(LEN($AE447:$AE450)-LEN(SUBSTITUTE($AE447:$AE450,"A", "")))</f>
        <v>0</v>
      </c>
      <c r="AO447" s="349">
        <f>SUMPRODUCT(LEN($M447:$AA450)-LEN(SUBSTITUTE($M447:$AA450,"S", "")))</f>
        <v>1</v>
      </c>
      <c r="AP447" s="352">
        <f>SUMPRODUCT(LEN($AF447:$AF450)-LEN(SUBSTITUTE($AF447:$AF450,"S", "")))</f>
        <v>0</v>
      </c>
      <c r="AQ447" s="335">
        <f>SUMPRODUCT(LEN($AE447:$AE450)-LEN(SUBSTITUTE($AE447:$AE450,"S", "")))</f>
        <v>0</v>
      </c>
      <c r="AR447" s="349">
        <f>SUMPRODUCT(LEN($M447:$AA450)-LEN(SUBSTITUTE($M447:$AA450,"F", "")))</f>
        <v>0</v>
      </c>
      <c r="AS447" s="352">
        <f>SUMPRODUCT(LEN($AF447:$AF450)-LEN(SUBSTITUTE($AF447:$AF450,"F", "")))</f>
        <v>0</v>
      </c>
      <c r="AT447" s="335">
        <f>SUMPRODUCT(LEN($AE447:$AE450)-LEN(SUBSTITUTE($AE447:$AE450,"F", "")))</f>
        <v>0</v>
      </c>
      <c r="AU447" s="349">
        <f>SUMPRODUCT(LEN($M447:$AA450)-LEN(SUBSTITUTE($M447:$AA450,"G", "")))</f>
        <v>6</v>
      </c>
      <c r="AV447" s="352">
        <f>SUMPRODUCT(LEN($AF447:$AF450)-LEN(SUBSTITUTE($AF447:$AF450,"G", "")))</f>
        <v>0</v>
      </c>
      <c r="AW447" s="335">
        <f>SUMPRODUCT(LEN($AE447:$AE450)-LEN(SUBSTITUTE($AE447:$AE450,"G", "")))</f>
        <v>0</v>
      </c>
      <c r="AX447" s="349">
        <f>SUMPRODUCT(LEN($L447:$AA450)-LEN(SUBSTITUTE($L447:$AA450,"M", "")))</f>
        <v>5</v>
      </c>
      <c r="AY447" s="362">
        <f>SUMPRODUCT(LEN($AF447:$AF450)-LEN(SUBSTITUTE($AF447:$AF450,"M", "")))</f>
        <v>0</v>
      </c>
      <c r="AZ447" s="335">
        <f>SUMPRODUCT(LEN($AE447:$AE450)-LEN(SUBSTITUTE($AE447:$AE450,"M", "")))</f>
        <v>0</v>
      </c>
      <c r="BA447" s="416">
        <f>SUMPRODUCT(LEN($AG447:$AG450)-LEN(SUBSTITUTE($AG447:$AG450,"S", "")))</f>
        <v>0</v>
      </c>
      <c r="BB447" s="410">
        <f>SUMPRODUCT(LEN($AG447:$AG450)-LEN(SUBSTITUTE($AG447:$AG450,"F", "")))</f>
        <v>0</v>
      </c>
      <c r="BC447" s="410">
        <f>SUMPRODUCT(LEN($AG447:$AG450)-LEN(SUBSTITUTE($AG447:$AG450,"G", "")))</f>
        <v>1</v>
      </c>
      <c r="BD447" s="413">
        <f>SUMPRODUCT(LEN($AG447:$AG450)-LEN(SUBSTITUTE($AG447:$AG450,"M", "")))</f>
        <v>0</v>
      </c>
    </row>
    <row r="448" spans="2:64" ht="28.15" customHeight="1" thickBot="1" x14ac:dyDescent="0.25">
      <c r="B448" s="30"/>
      <c r="C448" s="339"/>
      <c r="D448" s="221"/>
      <c r="E448" s="195"/>
      <c r="F448" s="195"/>
      <c r="G448" s="194"/>
      <c r="H448" s="359"/>
      <c r="I448" s="391"/>
      <c r="J448" s="391"/>
      <c r="K448" s="391"/>
      <c r="L448" s="33" t="s">
        <v>122</v>
      </c>
      <c r="M448" s="55" t="s">
        <v>1269</v>
      </c>
      <c r="N448" s="33" t="s">
        <v>121</v>
      </c>
      <c r="O448" s="55" t="s">
        <v>1269</v>
      </c>
      <c r="P448" s="33" t="s">
        <v>120</v>
      </c>
      <c r="Q448" s="55" t="s">
        <v>458</v>
      </c>
      <c r="R448" s="33" t="s">
        <v>119</v>
      </c>
      <c r="S448" s="55" t="s">
        <v>493</v>
      </c>
      <c r="T448" s="33" t="s">
        <v>118</v>
      </c>
      <c r="U448" s="55" t="s">
        <v>357</v>
      </c>
      <c r="V448" s="33" t="s">
        <v>117</v>
      </c>
      <c r="W448" s="55" t="s">
        <v>132</v>
      </c>
      <c r="X448" s="33" t="s">
        <v>116</v>
      </c>
      <c r="Y448" s="55"/>
      <c r="Z448" s="33" t="s">
        <v>115</v>
      </c>
      <c r="AA448" s="55"/>
      <c r="AB448" s="55"/>
      <c r="AC448" s="55"/>
      <c r="AD448" s="193"/>
      <c r="AE448" s="55"/>
      <c r="AF448" s="193"/>
      <c r="AG448" s="57"/>
      <c r="AH448" s="422"/>
      <c r="AI448" s="422"/>
      <c r="AJ448" s="21"/>
      <c r="AK448" s="9"/>
      <c r="AL448" s="350"/>
      <c r="AM448" s="353"/>
      <c r="AN448" s="336"/>
      <c r="AO448" s="350"/>
      <c r="AP448" s="353"/>
      <c r="AQ448" s="336"/>
      <c r="AR448" s="350"/>
      <c r="AS448" s="353"/>
      <c r="AT448" s="336"/>
      <c r="AU448" s="350"/>
      <c r="AV448" s="353"/>
      <c r="AW448" s="336"/>
      <c r="AX448" s="350"/>
      <c r="AY448" s="363"/>
      <c r="AZ448" s="336"/>
      <c r="BA448" s="417"/>
      <c r="BB448" s="411"/>
      <c r="BC448" s="411"/>
      <c r="BD448" s="414"/>
    </row>
    <row r="449" spans="2:64" ht="28.15" customHeight="1" x14ac:dyDescent="0.2">
      <c r="B449" s="30"/>
      <c r="C449" s="340"/>
      <c r="D449" s="218"/>
      <c r="E449" s="192"/>
      <c r="F449" s="192"/>
      <c r="G449" s="191"/>
      <c r="H449" s="360">
        <v>257</v>
      </c>
      <c r="I449" s="392"/>
      <c r="J449" s="392"/>
      <c r="K449" s="392"/>
      <c r="L449" s="25" t="s">
        <v>114</v>
      </c>
      <c r="M449" s="114" t="s">
        <v>1414</v>
      </c>
      <c r="N449" s="25" t="s">
        <v>112</v>
      </c>
      <c r="O449" s="114" t="s">
        <v>527</v>
      </c>
      <c r="P449" s="25" t="s">
        <v>111</v>
      </c>
      <c r="Q449" s="114" t="s">
        <v>705</v>
      </c>
      <c r="R449" s="25" t="s">
        <v>110</v>
      </c>
      <c r="S449" s="114" t="s">
        <v>457</v>
      </c>
      <c r="T449" s="25" t="s">
        <v>109</v>
      </c>
      <c r="U449" s="114" t="s">
        <v>357</v>
      </c>
      <c r="V449" s="25" t="s">
        <v>108</v>
      </c>
      <c r="W449" s="114"/>
      <c r="X449" s="25" t="s">
        <v>107</v>
      </c>
      <c r="Y449" s="114"/>
      <c r="Z449" s="25" t="s">
        <v>106</v>
      </c>
      <c r="AA449" s="114"/>
      <c r="AB449" s="114"/>
      <c r="AC449" s="114"/>
      <c r="AD449" s="190"/>
      <c r="AE449" s="114"/>
      <c r="AF449" s="190"/>
      <c r="AG449" s="57"/>
      <c r="AH449" s="422"/>
      <c r="AI449" s="422"/>
      <c r="AJ449" s="21"/>
      <c r="AK449" s="9"/>
      <c r="AL449" s="350"/>
      <c r="AM449" s="353"/>
      <c r="AN449" s="336"/>
      <c r="AO449" s="350"/>
      <c r="AP449" s="353"/>
      <c r="AQ449" s="336"/>
      <c r="AR449" s="350"/>
      <c r="AS449" s="353"/>
      <c r="AT449" s="336"/>
      <c r="AU449" s="350"/>
      <c r="AV449" s="353"/>
      <c r="AW449" s="336"/>
      <c r="AX449" s="350"/>
      <c r="AY449" s="363"/>
      <c r="AZ449" s="336"/>
      <c r="BA449" s="417"/>
      <c r="BB449" s="411"/>
      <c r="BC449" s="411"/>
      <c r="BD449" s="414"/>
    </row>
    <row r="450" spans="2:64" ht="28.15" customHeight="1" thickBot="1" x14ac:dyDescent="0.25">
      <c r="B450" s="30"/>
      <c r="C450" s="355"/>
      <c r="D450" s="246"/>
      <c r="E450" s="200"/>
      <c r="F450" s="200"/>
      <c r="G450" s="199"/>
      <c r="H450" s="361"/>
      <c r="I450" s="393"/>
      <c r="J450" s="393"/>
      <c r="K450" s="393"/>
      <c r="L450" s="50" t="s">
        <v>105</v>
      </c>
      <c r="M450" s="51" t="s">
        <v>458</v>
      </c>
      <c r="N450" s="50" t="s">
        <v>104</v>
      </c>
      <c r="O450" s="51" t="s">
        <v>984</v>
      </c>
      <c r="P450" s="50" t="s">
        <v>103</v>
      </c>
      <c r="Q450" s="51" t="s">
        <v>458</v>
      </c>
      <c r="R450" s="50" t="s">
        <v>102</v>
      </c>
      <c r="S450" s="51" t="s">
        <v>679</v>
      </c>
      <c r="T450" s="50">
        <v>20</v>
      </c>
      <c r="U450" s="51" t="s">
        <v>185</v>
      </c>
      <c r="V450" s="50" t="s">
        <v>101</v>
      </c>
      <c r="W450" s="51"/>
      <c r="X450" s="50" t="s">
        <v>100</v>
      </c>
      <c r="Y450" s="51"/>
      <c r="Z450" s="50" t="s">
        <v>99</v>
      </c>
      <c r="AA450" s="51"/>
      <c r="AB450" s="51"/>
      <c r="AC450" s="51"/>
      <c r="AD450" s="187"/>
      <c r="AE450" s="51"/>
      <c r="AF450" s="187"/>
      <c r="AG450" s="56"/>
      <c r="AH450" s="424"/>
      <c r="AI450" s="424"/>
      <c r="AJ450" s="47"/>
      <c r="AK450" s="9"/>
      <c r="AL450" s="351"/>
      <c r="AM450" s="354"/>
      <c r="AN450" s="337"/>
      <c r="AO450" s="351"/>
      <c r="AP450" s="354"/>
      <c r="AQ450" s="337"/>
      <c r="AR450" s="351"/>
      <c r="AS450" s="354"/>
      <c r="AT450" s="337"/>
      <c r="AU450" s="351"/>
      <c r="AV450" s="354"/>
      <c r="AW450" s="337"/>
      <c r="AX450" s="351"/>
      <c r="AY450" s="364"/>
      <c r="AZ450" s="337"/>
      <c r="BA450" s="418"/>
      <c r="BB450" s="412"/>
      <c r="BC450" s="412"/>
      <c r="BD450" s="415"/>
    </row>
    <row r="451" spans="2:64" ht="28.15" customHeight="1" x14ac:dyDescent="0.2">
      <c r="B451" s="30"/>
      <c r="C451" s="338">
        <v>2</v>
      </c>
      <c r="D451" s="212"/>
      <c r="E451" s="198"/>
      <c r="F451" s="198"/>
      <c r="G451" s="197"/>
      <c r="H451" s="358"/>
      <c r="I451" s="390"/>
      <c r="J451" s="390"/>
      <c r="K451" s="390"/>
      <c r="L451" s="42" t="s">
        <v>131</v>
      </c>
      <c r="M451" s="43"/>
      <c r="N451" s="42" t="s">
        <v>129</v>
      </c>
      <c r="O451" s="43"/>
      <c r="P451" s="42" t="s">
        <v>128</v>
      </c>
      <c r="Q451" s="43"/>
      <c r="R451" s="42" t="s">
        <v>127</v>
      </c>
      <c r="S451" s="43"/>
      <c r="T451" s="42" t="s">
        <v>126</v>
      </c>
      <c r="U451" s="43"/>
      <c r="V451" s="42" t="s">
        <v>125</v>
      </c>
      <c r="W451" s="43"/>
      <c r="X451" s="42" t="s">
        <v>124</v>
      </c>
      <c r="Y451" s="43"/>
      <c r="Z451" s="42" t="s">
        <v>123</v>
      </c>
      <c r="AA451" s="43"/>
      <c r="AB451" s="43"/>
      <c r="AC451" s="43"/>
      <c r="AD451" s="196"/>
      <c r="AE451" s="43"/>
      <c r="AF451" s="196"/>
      <c r="AG451" s="39"/>
      <c r="AH451" s="421"/>
      <c r="AI451" s="421"/>
      <c r="AJ451" s="38"/>
      <c r="AK451" s="9"/>
      <c r="AL451" s="349">
        <f>SUMPRODUCT(LEN($M451:$AA454)-LEN(SUBSTITUTE($M451:$AA454,"A", "")))</f>
        <v>0</v>
      </c>
      <c r="AM451" s="352">
        <f>SUMPRODUCT(LEN($AF451:$AF454)-LEN(SUBSTITUTE($AF451:$AF454,"A", "")))</f>
        <v>0</v>
      </c>
      <c r="AN451" s="335">
        <f>SUMPRODUCT(LEN($AE451:$AE454)-LEN(SUBSTITUTE($AE451:$AE454,"A", "")))</f>
        <v>0</v>
      </c>
      <c r="AO451" s="349">
        <f>SUMPRODUCT(LEN($M451:$AA454)-LEN(SUBSTITUTE($M451:$AA454,"S", "")))</f>
        <v>0</v>
      </c>
      <c r="AP451" s="352">
        <f>SUMPRODUCT(LEN($AF451:$AF454)-LEN(SUBSTITUTE($AF451:$AF454,"S", "")))</f>
        <v>0</v>
      </c>
      <c r="AQ451" s="335">
        <f>SUMPRODUCT(LEN($AE451:$AE454)-LEN(SUBSTITUTE($AE451:$AE454,"S", "")))</f>
        <v>0</v>
      </c>
      <c r="AR451" s="349">
        <f>SUMPRODUCT(LEN($M451:$AA454)-LEN(SUBSTITUTE($M451:$AA454,"F", "")))</f>
        <v>0</v>
      </c>
      <c r="AS451" s="352">
        <f>SUMPRODUCT(LEN($AF451:$AF454)-LEN(SUBSTITUTE($AF451:$AF454,"F", "")))</f>
        <v>0</v>
      </c>
      <c r="AT451" s="335">
        <f>SUMPRODUCT(LEN($AE451:$AE454)-LEN(SUBSTITUTE($AE451:$AE454,"F", "")))</f>
        <v>0</v>
      </c>
      <c r="AU451" s="349">
        <f>SUMPRODUCT(LEN($M451:$AA454)-LEN(SUBSTITUTE($M451:$AA454,"G", "")))</f>
        <v>0</v>
      </c>
      <c r="AV451" s="352">
        <f>SUMPRODUCT(LEN($AF451:$AF454)-LEN(SUBSTITUTE($AF451:$AF454,"G", "")))</f>
        <v>0</v>
      </c>
      <c r="AW451" s="335">
        <f>SUMPRODUCT(LEN($AE451:$AE454)-LEN(SUBSTITUTE($AE451:$AE454,"G", "")))</f>
        <v>0</v>
      </c>
      <c r="AX451" s="349">
        <f>SUMPRODUCT(LEN($L451:$AA454)-LEN(SUBSTITUTE($L451:$AA454,"M", "")))</f>
        <v>0</v>
      </c>
      <c r="AY451" s="362">
        <f>SUMPRODUCT(LEN($AF451:$AF454)-LEN(SUBSTITUTE($AF451:$AF454,"M", "")))</f>
        <v>0</v>
      </c>
      <c r="AZ451" s="335">
        <f>SUMPRODUCT(LEN($AE451:$AE454)-LEN(SUBSTITUTE($AE451:$AE454,"M", "")))</f>
        <v>0</v>
      </c>
      <c r="BA451" s="416">
        <f>SUMPRODUCT(LEN($AG451:$AG454)-LEN(SUBSTITUTE($AG451:$AG454,"S", "")))</f>
        <v>0</v>
      </c>
      <c r="BB451" s="410">
        <f>SUMPRODUCT(LEN($AG451:$AG454)-LEN(SUBSTITUTE($AG451:$AG454,"F", "")))</f>
        <v>0</v>
      </c>
      <c r="BC451" s="410">
        <f>SUMPRODUCT(LEN($AG451:$AG454)-LEN(SUBSTITUTE($AG451:$AG454,"G", "")))</f>
        <v>0</v>
      </c>
      <c r="BD451" s="413">
        <f>SUMPRODUCT(LEN($AG451:$AG454)-LEN(SUBSTITUTE($AG451:$AG454,"M", "")))</f>
        <v>0</v>
      </c>
    </row>
    <row r="452" spans="2:64" ht="28.15" customHeight="1" thickBot="1" x14ac:dyDescent="0.25">
      <c r="B452" s="30"/>
      <c r="C452" s="339"/>
      <c r="D452" s="221"/>
      <c r="E452" s="195"/>
      <c r="F452" s="195"/>
      <c r="G452" s="194"/>
      <c r="H452" s="359"/>
      <c r="I452" s="391"/>
      <c r="J452" s="391"/>
      <c r="K452" s="391"/>
      <c r="L452" s="33" t="s">
        <v>122</v>
      </c>
      <c r="M452" s="55"/>
      <c r="N452" s="33" t="s">
        <v>121</v>
      </c>
      <c r="O452" s="55"/>
      <c r="P452" s="33" t="s">
        <v>120</v>
      </c>
      <c r="Q452" s="55"/>
      <c r="R452" s="33" t="s">
        <v>119</v>
      </c>
      <c r="S452" s="55"/>
      <c r="T452" s="33" t="s">
        <v>118</v>
      </c>
      <c r="U452" s="55"/>
      <c r="V452" s="33" t="s">
        <v>117</v>
      </c>
      <c r="W452" s="55"/>
      <c r="X452" s="33" t="s">
        <v>116</v>
      </c>
      <c r="Y452" s="55"/>
      <c r="Z452" s="33" t="s">
        <v>115</v>
      </c>
      <c r="AA452" s="55"/>
      <c r="AB452" s="55"/>
      <c r="AC452" s="55"/>
      <c r="AD452" s="193"/>
      <c r="AE452" s="55"/>
      <c r="AF452" s="193"/>
      <c r="AG452" s="22"/>
      <c r="AH452" s="422"/>
      <c r="AI452" s="422"/>
      <c r="AJ452" s="21"/>
      <c r="AK452" s="9"/>
      <c r="AL452" s="350"/>
      <c r="AM452" s="353"/>
      <c r="AN452" s="336"/>
      <c r="AO452" s="350"/>
      <c r="AP452" s="353"/>
      <c r="AQ452" s="336"/>
      <c r="AR452" s="350"/>
      <c r="AS452" s="353"/>
      <c r="AT452" s="336"/>
      <c r="AU452" s="350"/>
      <c r="AV452" s="353"/>
      <c r="AW452" s="336"/>
      <c r="AX452" s="350"/>
      <c r="AY452" s="363"/>
      <c r="AZ452" s="336"/>
      <c r="BA452" s="417"/>
      <c r="BB452" s="411"/>
      <c r="BC452" s="411"/>
      <c r="BD452" s="414"/>
    </row>
    <row r="453" spans="2:64" ht="28.15" customHeight="1" x14ac:dyDescent="0.2">
      <c r="B453" s="30"/>
      <c r="C453" s="340"/>
      <c r="D453" s="218"/>
      <c r="E453" s="192"/>
      <c r="F453" s="192"/>
      <c r="G453" s="191"/>
      <c r="H453" s="360"/>
      <c r="I453" s="392"/>
      <c r="J453" s="392"/>
      <c r="K453" s="392"/>
      <c r="L453" s="25" t="s">
        <v>114</v>
      </c>
      <c r="M453" s="114"/>
      <c r="N453" s="25" t="s">
        <v>112</v>
      </c>
      <c r="O453" s="114"/>
      <c r="P453" s="25" t="s">
        <v>111</v>
      </c>
      <c r="Q453" s="114"/>
      <c r="R453" s="25" t="s">
        <v>110</v>
      </c>
      <c r="S453" s="114"/>
      <c r="T453" s="25" t="s">
        <v>109</v>
      </c>
      <c r="U453" s="114"/>
      <c r="V453" s="25" t="s">
        <v>108</v>
      </c>
      <c r="W453" s="114"/>
      <c r="X453" s="25" t="s">
        <v>107</v>
      </c>
      <c r="Y453" s="114"/>
      <c r="Z453" s="25" t="s">
        <v>106</v>
      </c>
      <c r="AA453" s="114"/>
      <c r="AB453" s="114"/>
      <c r="AC453" s="114"/>
      <c r="AD453" s="190"/>
      <c r="AE453" s="114"/>
      <c r="AF453" s="190"/>
      <c r="AG453" s="22"/>
      <c r="AH453" s="422"/>
      <c r="AI453" s="422"/>
      <c r="AJ453" s="21"/>
      <c r="AK453" s="9"/>
      <c r="AL453" s="350"/>
      <c r="AM453" s="353"/>
      <c r="AN453" s="336"/>
      <c r="AO453" s="350"/>
      <c r="AP453" s="353"/>
      <c r="AQ453" s="336"/>
      <c r="AR453" s="350"/>
      <c r="AS453" s="353"/>
      <c r="AT453" s="336"/>
      <c r="AU453" s="350"/>
      <c r="AV453" s="353"/>
      <c r="AW453" s="336"/>
      <c r="AX453" s="350"/>
      <c r="AY453" s="363"/>
      <c r="AZ453" s="336"/>
      <c r="BA453" s="417"/>
      <c r="BB453" s="411"/>
      <c r="BC453" s="411"/>
      <c r="BD453" s="414"/>
    </row>
    <row r="454" spans="2:64" ht="28.15" customHeight="1" thickBot="1" x14ac:dyDescent="0.25">
      <c r="B454" s="30"/>
      <c r="C454" s="355"/>
      <c r="D454" s="246"/>
      <c r="E454" s="200"/>
      <c r="F454" s="200"/>
      <c r="G454" s="199"/>
      <c r="H454" s="361"/>
      <c r="I454" s="393"/>
      <c r="J454" s="393"/>
      <c r="K454" s="393"/>
      <c r="L454" s="50" t="s">
        <v>105</v>
      </c>
      <c r="M454" s="51"/>
      <c r="N454" s="50" t="s">
        <v>104</v>
      </c>
      <c r="O454" s="51"/>
      <c r="P454" s="50" t="s">
        <v>103</v>
      </c>
      <c r="Q454" s="51"/>
      <c r="R454" s="50" t="s">
        <v>102</v>
      </c>
      <c r="S454" s="51"/>
      <c r="T454" s="50">
        <v>20</v>
      </c>
      <c r="U454" s="51"/>
      <c r="V454" s="50" t="s">
        <v>101</v>
      </c>
      <c r="W454" s="51"/>
      <c r="X454" s="50" t="s">
        <v>100</v>
      </c>
      <c r="Y454" s="51"/>
      <c r="Z454" s="50" t="s">
        <v>99</v>
      </c>
      <c r="AA454" s="51"/>
      <c r="AB454" s="51"/>
      <c r="AC454" s="51"/>
      <c r="AD454" s="187"/>
      <c r="AE454" s="51"/>
      <c r="AF454" s="187"/>
      <c r="AG454" s="48"/>
      <c r="AH454" s="424"/>
      <c r="AI454" s="424"/>
      <c r="AJ454" s="47"/>
      <c r="AK454" s="9"/>
      <c r="AL454" s="351"/>
      <c r="AM454" s="354"/>
      <c r="AN454" s="337"/>
      <c r="AO454" s="351"/>
      <c r="AP454" s="354"/>
      <c r="AQ454" s="337"/>
      <c r="AR454" s="351"/>
      <c r="AS454" s="354"/>
      <c r="AT454" s="337"/>
      <c r="AU454" s="351"/>
      <c r="AV454" s="354"/>
      <c r="AW454" s="337"/>
      <c r="AX454" s="351"/>
      <c r="AY454" s="364"/>
      <c r="AZ454" s="337"/>
      <c r="BA454" s="418"/>
      <c r="BB454" s="412"/>
      <c r="BC454" s="412"/>
      <c r="BD454" s="415"/>
    </row>
    <row r="455" spans="2:64" ht="28.15" customHeight="1" x14ac:dyDescent="0.2">
      <c r="B455" s="30"/>
      <c r="C455" s="338">
        <v>3</v>
      </c>
      <c r="D455" s="212"/>
      <c r="E455" s="198"/>
      <c r="F455" s="198"/>
      <c r="G455" s="197"/>
      <c r="H455" s="358"/>
      <c r="I455" s="390"/>
      <c r="J455" s="390"/>
      <c r="K455" s="390"/>
      <c r="L455" s="42" t="s">
        <v>131</v>
      </c>
      <c r="M455" s="43"/>
      <c r="N455" s="42" t="s">
        <v>129</v>
      </c>
      <c r="O455" s="43"/>
      <c r="P455" s="42" t="s">
        <v>128</v>
      </c>
      <c r="Q455" s="43"/>
      <c r="R455" s="42" t="s">
        <v>127</v>
      </c>
      <c r="S455" s="43"/>
      <c r="T455" s="42" t="s">
        <v>126</v>
      </c>
      <c r="U455" s="43"/>
      <c r="V455" s="42" t="s">
        <v>125</v>
      </c>
      <c r="W455" s="43"/>
      <c r="X455" s="42" t="s">
        <v>124</v>
      </c>
      <c r="Y455" s="43"/>
      <c r="Z455" s="42" t="s">
        <v>123</v>
      </c>
      <c r="AA455" s="43"/>
      <c r="AB455" s="43"/>
      <c r="AC455" s="43"/>
      <c r="AD455" s="196"/>
      <c r="AE455" s="43"/>
      <c r="AF455" s="196"/>
      <c r="AG455" s="39"/>
      <c r="AH455" s="421"/>
      <c r="AI455" s="421"/>
      <c r="AJ455" s="38"/>
      <c r="AK455" s="9"/>
      <c r="AL455" s="349">
        <f>SUMPRODUCT(LEN($M455:$AA458)-LEN(SUBSTITUTE($M455:$AA458,"A", "")))</f>
        <v>0</v>
      </c>
      <c r="AM455" s="352">
        <f>SUMPRODUCT(LEN($AF455:$AF458)-LEN(SUBSTITUTE($AF455:$AF458,"A", "")))</f>
        <v>0</v>
      </c>
      <c r="AN455" s="335">
        <f>SUMPRODUCT(LEN($AE455:$AE458)-LEN(SUBSTITUTE($AE455:$AE458,"A", "")))</f>
        <v>0</v>
      </c>
      <c r="AO455" s="349">
        <f>SUMPRODUCT(LEN($M455:$AA458)-LEN(SUBSTITUTE($M455:$AA458,"S", "")))</f>
        <v>0</v>
      </c>
      <c r="AP455" s="352">
        <f>SUMPRODUCT(LEN($AF455:$AF458)-LEN(SUBSTITUTE($AF455:$AF458,"S", "")))</f>
        <v>0</v>
      </c>
      <c r="AQ455" s="335">
        <f>SUMPRODUCT(LEN($AE455:$AE458)-LEN(SUBSTITUTE($AE455:$AE458,"S", "")))</f>
        <v>0</v>
      </c>
      <c r="AR455" s="349">
        <f>SUMPRODUCT(LEN($M455:$AA458)-LEN(SUBSTITUTE($M455:$AA458,"F", "")))</f>
        <v>0</v>
      </c>
      <c r="AS455" s="352">
        <f>SUMPRODUCT(LEN($AF455:$AF458)-LEN(SUBSTITUTE($AF455:$AF458,"F", "")))</f>
        <v>0</v>
      </c>
      <c r="AT455" s="335">
        <f>SUMPRODUCT(LEN($AE455:$AE458)-LEN(SUBSTITUTE($AE455:$AE458,"F", "")))</f>
        <v>0</v>
      </c>
      <c r="AU455" s="349">
        <f>SUMPRODUCT(LEN($M455:$AA458)-LEN(SUBSTITUTE($M455:$AA458,"G", "")))</f>
        <v>0</v>
      </c>
      <c r="AV455" s="352">
        <f>SUMPRODUCT(LEN($AF455:$AF458)-LEN(SUBSTITUTE($AF455:$AF458,"G", "")))</f>
        <v>0</v>
      </c>
      <c r="AW455" s="335">
        <f>SUMPRODUCT(LEN($AE455:$AE458)-LEN(SUBSTITUTE($AE455:$AE458,"G", "")))</f>
        <v>0</v>
      </c>
      <c r="AX455" s="349">
        <f>SUMPRODUCT(LEN($L455:$AA458)-LEN(SUBSTITUTE($L455:$AA458,"M", "")))</f>
        <v>0</v>
      </c>
      <c r="AY455" s="362">
        <f>SUMPRODUCT(LEN($AF455:$AF458)-LEN(SUBSTITUTE($AF455:$AF458,"M", "")))</f>
        <v>0</v>
      </c>
      <c r="AZ455" s="335">
        <f>SUMPRODUCT(LEN($AE455:$AE458)-LEN(SUBSTITUTE($AE455:$AE458,"M", "")))</f>
        <v>0</v>
      </c>
      <c r="BA455" s="416">
        <f>SUMPRODUCT(LEN($AG455:$AG458)-LEN(SUBSTITUTE($AG455:$AG458,"S", "")))</f>
        <v>0</v>
      </c>
      <c r="BB455" s="410">
        <f>SUMPRODUCT(LEN($AG455:$AG458)-LEN(SUBSTITUTE($AG455:$AG458,"F", "")))</f>
        <v>0</v>
      </c>
      <c r="BC455" s="410">
        <f>SUMPRODUCT(LEN($AG455:$AG458)-LEN(SUBSTITUTE($AG455:$AG458,"G", "")))</f>
        <v>0</v>
      </c>
      <c r="BD455" s="413">
        <f>SUMPRODUCT(LEN($AG455:$AG458)-LEN(SUBSTITUTE($AG455:$AG458,"M", "")))</f>
        <v>0</v>
      </c>
    </row>
    <row r="456" spans="2:64" ht="28.15" customHeight="1" thickBot="1" x14ac:dyDescent="0.25">
      <c r="B456" s="30"/>
      <c r="C456" s="339"/>
      <c r="D456" s="221"/>
      <c r="E456" s="195"/>
      <c r="F456" s="195"/>
      <c r="G456" s="194"/>
      <c r="H456" s="359"/>
      <c r="I456" s="391"/>
      <c r="J456" s="391"/>
      <c r="K456" s="391"/>
      <c r="L456" s="33" t="s">
        <v>122</v>
      </c>
      <c r="M456" s="55"/>
      <c r="N456" s="33" t="s">
        <v>121</v>
      </c>
      <c r="O456" s="55"/>
      <c r="P456" s="33" t="s">
        <v>120</v>
      </c>
      <c r="Q456" s="55"/>
      <c r="R456" s="33" t="s">
        <v>119</v>
      </c>
      <c r="S456" s="55"/>
      <c r="T456" s="33" t="s">
        <v>118</v>
      </c>
      <c r="U456" s="55"/>
      <c r="V456" s="33" t="s">
        <v>117</v>
      </c>
      <c r="W456" s="55"/>
      <c r="X456" s="33" t="s">
        <v>116</v>
      </c>
      <c r="Y456" s="55"/>
      <c r="Z456" s="33" t="s">
        <v>115</v>
      </c>
      <c r="AA456" s="55"/>
      <c r="AB456" s="55"/>
      <c r="AC456" s="55"/>
      <c r="AD456" s="193"/>
      <c r="AE456" s="55"/>
      <c r="AF456" s="193"/>
      <c r="AG456" s="22"/>
      <c r="AH456" s="422"/>
      <c r="AI456" s="422"/>
      <c r="AJ456" s="21"/>
      <c r="AK456" s="9"/>
      <c r="AL456" s="350"/>
      <c r="AM456" s="353"/>
      <c r="AN456" s="336"/>
      <c r="AO456" s="350"/>
      <c r="AP456" s="353"/>
      <c r="AQ456" s="336"/>
      <c r="AR456" s="350"/>
      <c r="AS456" s="353"/>
      <c r="AT456" s="336"/>
      <c r="AU456" s="350"/>
      <c r="AV456" s="353"/>
      <c r="AW456" s="336"/>
      <c r="AX456" s="350"/>
      <c r="AY456" s="363"/>
      <c r="AZ456" s="336"/>
      <c r="BA456" s="417"/>
      <c r="BB456" s="411"/>
      <c r="BC456" s="411"/>
      <c r="BD456" s="414"/>
    </row>
    <row r="457" spans="2:64" ht="28.15" customHeight="1" x14ac:dyDescent="0.2">
      <c r="B457" s="30"/>
      <c r="C457" s="340"/>
      <c r="D457" s="218"/>
      <c r="E457" s="192"/>
      <c r="F457" s="192"/>
      <c r="G457" s="191"/>
      <c r="H457" s="360"/>
      <c r="I457" s="392"/>
      <c r="J457" s="392"/>
      <c r="K457" s="392"/>
      <c r="L457" s="25" t="s">
        <v>114</v>
      </c>
      <c r="M457" s="114"/>
      <c r="N457" s="25" t="s">
        <v>112</v>
      </c>
      <c r="O457" s="114"/>
      <c r="P457" s="25" t="s">
        <v>111</v>
      </c>
      <c r="Q457" s="114"/>
      <c r="R457" s="25" t="s">
        <v>110</v>
      </c>
      <c r="S457" s="114"/>
      <c r="T457" s="25" t="s">
        <v>109</v>
      </c>
      <c r="U457" s="114"/>
      <c r="V457" s="25" t="s">
        <v>108</v>
      </c>
      <c r="W457" s="114"/>
      <c r="X457" s="25" t="s">
        <v>107</v>
      </c>
      <c r="Y457" s="114"/>
      <c r="Z457" s="25" t="s">
        <v>106</v>
      </c>
      <c r="AA457" s="114"/>
      <c r="AB457" s="114"/>
      <c r="AC457" s="114"/>
      <c r="AD457" s="190"/>
      <c r="AE457" s="114"/>
      <c r="AF457" s="190"/>
      <c r="AG457" s="22"/>
      <c r="AH457" s="422"/>
      <c r="AI457" s="422"/>
      <c r="AJ457" s="21"/>
      <c r="AK457" s="9"/>
      <c r="AL457" s="350"/>
      <c r="AM457" s="353"/>
      <c r="AN457" s="336"/>
      <c r="AO457" s="350"/>
      <c r="AP457" s="353"/>
      <c r="AQ457" s="336"/>
      <c r="AR457" s="350"/>
      <c r="AS457" s="353"/>
      <c r="AT457" s="336"/>
      <c r="AU457" s="350"/>
      <c r="AV457" s="353"/>
      <c r="AW457" s="336"/>
      <c r="AX457" s="350"/>
      <c r="AY457" s="363"/>
      <c r="AZ457" s="336"/>
      <c r="BA457" s="417"/>
      <c r="BB457" s="411"/>
      <c r="BC457" s="411"/>
      <c r="BD457" s="414"/>
    </row>
    <row r="458" spans="2:64" ht="28.15" customHeight="1" thickBot="1" x14ac:dyDescent="0.25">
      <c r="B458" s="20"/>
      <c r="C458" s="341"/>
      <c r="D458" s="215"/>
      <c r="E458" s="189"/>
      <c r="F458" s="189"/>
      <c r="G458" s="188"/>
      <c r="H458" s="361"/>
      <c r="I458" s="394"/>
      <c r="J458" s="394"/>
      <c r="K458" s="394"/>
      <c r="L458" s="15" t="s">
        <v>105</v>
      </c>
      <c r="M458" s="16"/>
      <c r="N458" s="15" t="s">
        <v>104</v>
      </c>
      <c r="O458" s="16"/>
      <c r="P458" s="15" t="s">
        <v>103</v>
      </c>
      <c r="Q458" s="16"/>
      <c r="R458" s="15" t="s">
        <v>102</v>
      </c>
      <c r="S458" s="16"/>
      <c r="T458" s="15">
        <v>20</v>
      </c>
      <c r="U458" s="16"/>
      <c r="V458" s="15" t="s">
        <v>101</v>
      </c>
      <c r="W458" s="16"/>
      <c r="X458" s="15" t="s">
        <v>100</v>
      </c>
      <c r="Y458" s="16"/>
      <c r="Z458" s="15" t="s">
        <v>99</v>
      </c>
      <c r="AA458" s="16"/>
      <c r="AB458" s="114"/>
      <c r="AC458" s="114"/>
      <c r="AD458" s="187"/>
      <c r="AE458" s="16"/>
      <c r="AF458" s="186"/>
      <c r="AG458" s="11"/>
      <c r="AH458" s="423"/>
      <c r="AI458" s="423"/>
      <c r="AJ458" s="10"/>
      <c r="AK458" s="9"/>
      <c r="AL458" s="351"/>
      <c r="AM458" s="354"/>
      <c r="AN458" s="337"/>
      <c r="AO458" s="351"/>
      <c r="AP458" s="354"/>
      <c r="AQ458" s="337"/>
      <c r="AR458" s="351"/>
      <c r="AS458" s="354"/>
      <c r="AT458" s="337"/>
      <c r="AU458" s="351"/>
      <c r="AV458" s="354"/>
      <c r="AW458" s="337"/>
      <c r="AX458" s="351"/>
      <c r="AY458" s="364"/>
      <c r="AZ458" s="337"/>
      <c r="BA458" s="418"/>
      <c r="BB458" s="412"/>
      <c r="BC458" s="412"/>
      <c r="BD458" s="415"/>
    </row>
    <row r="459" spans="2:64" ht="85.9" customHeight="1" thickTop="1" thickBot="1" x14ac:dyDescent="0.35">
      <c r="B459" s="113" t="s">
        <v>173</v>
      </c>
      <c r="C459" s="103" t="s">
        <v>172</v>
      </c>
      <c r="D459" s="108" t="s">
        <v>171</v>
      </c>
      <c r="E459" s="211" t="s">
        <v>170</v>
      </c>
      <c r="F459" s="210"/>
      <c r="G459" s="209"/>
      <c r="H459" s="109" t="s">
        <v>169</v>
      </c>
      <c r="I459" s="108" t="s">
        <v>96</v>
      </c>
      <c r="J459" s="108" t="s">
        <v>168</v>
      </c>
      <c r="K459" s="108" t="s">
        <v>97</v>
      </c>
      <c r="L459" s="365" t="s">
        <v>167</v>
      </c>
      <c r="M459" s="366"/>
      <c r="N459" s="365" t="s">
        <v>166</v>
      </c>
      <c r="O459" s="366"/>
      <c r="P459" s="365" t="s">
        <v>166</v>
      </c>
      <c r="Q459" s="367"/>
      <c r="R459" s="365" t="s">
        <v>166</v>
      </c>
      <c r="S459" s="367"/>
      <c r="T459" s="365" t="s">
        <v>166</v>
      </c>
      <c r="U459" s="367"/>
      <c r="V459" s="365" t="s">
        <v>166</v>
      </c>
      <c r="W459" s="367"/>
      <c r="X459" s="365" t="s">
        <v>166</v>
      </c>
      <c r="Y459" s="367"/>
      <c r="Z459" s="365" t="s">
        <v>166</v>
      </c>
      <c r="AA459" s="367"/>
      <c r="AB459" s="311"/>
      <c r="AC459" s="311"/>
      <c r="AD459" s="368" t="s">
        <v>165</v>
      </c>
      <c r="AE459" s="367"/>
      <c r="AF459" s="109" t="s">
        <v>164</v>
      </c>
      <c r="AG459" s="109" t="s">
        <v>163</v>
      </c>
      <c r="AH459" s="108" t="s">
        <v>162</v>
      </c>
      <c r="AI459" s="108" t="s">
        <v>161</v>
      </c>
      <c r="AJ459" s="107" t="s">
        <v>160</v>
      </c>
      <c r="AK459" s="106"/>
      <c r="AL459" s="104" t="s">
        <v>159</v>
      </c>
      <c r="AM459" s="103" t="s">
        <v>158</v>
      </c>
      <c r="AN459" s="102" t="s">
        <v>157</v>
      </c>
      <c r="AO459" s="104" t="s">
        <v>156</v>
      </c>
      <c r="AP459" s="103" t="s">
        <v>155</v>
      </c>
      <c r="AQ459" s="102" t="s">
        <v>154</v>
      </c>
      <c r="AR459" s="104" t="s">
        <v>153</v>
      </c>
      <c r="AS459" s="103" t="s">
        <v>152</v>
      </c>
      <c r="AT459" s="105" t="s">
        <v>151</v>
      </c>
      <c r="AU459" s="104" t="s">
        <v>150</v>
      </c>
      <c r="AV459" s="103" t="s">
        <v>149</v>
      </c>
      <c r="AW459" s="102" t="s">
        <v>148</v>
      </c>
      <c r="AX459" s="104" t="s">
        <v>147</v>
      </c>
      <c r="AY459" s="103" t="s">
        <v>146</v>
      </c>
      <c r="AZ459" s="102" t="s">
        <v>145</v>
      </c>
      <c r="BA459" s="101" t="s">
        <v>144</v>
      </c>
      <c r="BB459" s="100" t="s">
        <v>143</v>
      </c>
      <c r="BC459" s="100" t="s">
        <v>142</v>
      </c>
      <c r="BD459" s="99" t="s">
        <v>141</v>
      </c>
    </row>
    <row r="460" spans="2:64" ht="48" thickBot="1" x14ac:dyDescent="0.3">
      <c r="B460" s="98" t="s">
        <v>212</v>
      </c>
      <c r="C460" s="97"/>
      <c r="D460" s="208">
        <v>259</v>
      </c>
      <c r="E460" s="425">
        <v>5825.71</v>
      </c>
      <c r="F460" s="426"/>
      <c r="G460" s="427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207"/>
      <c r="AB460" s="310"/>
      <c r="AC460" s="310"/>
      <c r="AD460" s="90" t="s">
        <v>138</v>
      </c>
      <c r="AE460" s="88"/>
      <c r="AF460" s="88"/>
      <c r="AG460" s="88"/>
      <c r="AH460" s="87"/>
      <c r="AI460" s="87"/>
      <c r="AJ460" s="203"/>
      <c r="AK460" s="86" t="s">
        <v>137</v>
      </c>
      <c r="AL460" s="85">
        <f t="shared" ref="AL460:BD460" si="60">SUM(AL462:AL473)</f>
        <v>37</v>
      </c>
      <c r="AM460" s="84">
        <f t="shared" si="60"/>
        <v>1</v>
      </c>
      <c r="AN460" s="83">
        <f t="shared" si="60"/>
        <v>0</v>
      </c>
      <c r="AO460" s="85">
        <f t="shared" si="60"/>
        <v>0</v>
      </c>
      <c r="AP460" s="84">
        <f t="shared" si="60"/>
        <v>0</v>
      </c>
      <c r="AQ460" s="83">
        <f t="shared" si="60"/>
        <v>0</v>
      </c>
      <c r="AR460" s="85">
        <f t="shared" si="60"/>
        <v>0</v>
      </c>
      <c r="AS460" s="84">
        <f t="shared" si="60"/>
        <v>0</v>
      </c>
      <c r="AT460" s="83">
        <f t="shared" si="60"/>
        <v>0</v>
      </c>
      <c r="AU460" s="85">
        <f t="shared" si="60"/>
        <v>14</v>
      </c>
      <c r="AV460" s="84">
        <f t="shared" si="60"/>
        <v>1</v>
      </c>
      <c r="AW460" s="83">
        <f t="shared" si="60"/>
        <v>0</v>
      </c>
      <c r="AX460" s="85">
        <f t="shared" si="60"/>
        <v>0</v>
      </c>
      <c r="AY460" s="84">
        <f t="shared" si="60"/>
        <v>0</v>
      </c>
      <c r="AZ460" s="83">
        <f t="shared" si="60"/>
        <v>0</v>
      </c>
      <c r="BA460" s="82">
        <f t="shared" si="60"/>
        <v>0</v>
      </c>
      <c r="BB460" s="81">
        <f t="shared" si="60"/>
        <v>0</v>
      </c>
      <c r="BC460" s="81">
        <f t="shared" si="60"/>
        <v>0</v>
      </c>
      <c r="BD460" s="80">
        <f t="shared" si="60"/>
        <v>0</v>
      </c>
      <c r="BE460" s="79" t="s">
        <v>136</v>
      </c>
      <c r="BH460" s="5">
        <f>SUM(AL460:AN460)/$BG$5</f>
        <v>38</v>
      </c>
      <c r="BI460" s="5">
        <f>SUM(AO460:AQ460,BA460)/$BG$5</f>
        <v>0</v>
      </c>
      <c r="BJ460" s="5">
        <f>SUM(AR460:AT460,BB460)/$BG$5</f>
        <v>0</v>
      </c>
      <c r="BK460" s="5">
        <f>SUM(AU460:AW460,BC460)/$BG$5</f>
        <v>15</v>
      </c>
      <c r="BL460" s="5">
        <f>SUM(AX460:AZ460,BD460)/$BG$5</f>
        <v>0</v>
      </c>
    </row>
    <row r="461" spans="2:64" ht="37.5" thickBot="1" x14ac:dyDescent="0.3">
      <c r="B461" s="78"/>
      <c r="C461" s="77"/>
      <c r="D461" s="206"/>
      <c r="E461" s="205"/>
      <c r="F461" s="205"/>
      <c r="G461" s="204"/>
      <c r="H461" s="73"/>
      <c r="I461" s="70"/>
      <c r="J461" s="70"/>
      <c r="K461" s="72"/>
      <c r="L461" s="70"/>
      <c r="M461" s="69"/>
      <c r="N461" s="70"/>
      <c r="O461" s="69"/>
      <c r="P461" s="70"/>
      <c r="Q461" s="69"/>
      <c r="R461" s="70"/>
      <c r="S461" s="69"/>
      <c r="T461" s="70"/>
      <c r="U461" s="69"/>
      <c r="V461" s="70"/>
      <c r="W461" s="69"/>
      <c r="X461" s="70"/>
      <c r="Y461" s="69"/>
      <c r="Z461" s="70"/>
      <c r="AA461" s="69"/>
      <c r="AB461" s="69"/>
      <c r="AC461" s="69"/>
      <c r="AD461" s="71"/>
      <c r="AE461" s="69"/>
      <c r="AF461" s="69"/>
      <c r="AG461" s="69"/>
      <c r="AH461" s="68"/>
      <c r="AI461" s="68"/>
      <c r="AJ461" s="203"/>
      <c r="AK461" s="66" t="s">
        <v>135</v>
      </c>
      <c r="AL461" s="65">
        <f t="shared" ref="AL461:BD461" si="61">AL460/3</f>
        <v>12.333333333333334</v>
      </c>
      <c r="AM461" s="64">
        <f t="shared" si="61"/>
        <v>0.33333333333333331</v>
      </c>
      <c r="AN461" s="63">
        <f t="shared" si="61"/>
        <v>0</v>
      </c>
      <c r="AO461" s="65">
        <f t="shared" si="61"/>
        <v>0</v>
      </c>
      <c r="AP461" s="64">
        <f t="shared" si="61"/>
        <v>0</v>
      </c>
      <c r="AQ461" s="63">
        <f t="shared" si="61"/>
        <v>0</v>
      </c>
      <c r="AR461" s="65">
        <f t="shared" si="61"/>
        <v>0</v>
      </c>
      <c r="AS461" s="64">
        <f t="shared" si="61"/>
        <v>0</v>
      </c>
      <c r="AT461" s="63">
        <f t="shared" si="61"/>
        <v>0</v>
      </c>
      <c r="AU461" s="65">
        <f t="shared" si="61"/>
        <v>4.666666666666667</v>
      </c>
      <c r="AV461" s="64">
        <f t="shared" si="61"/>
        <v>0.33333333333333331</v>
      </c>
      <c r="AW461" s="63">
        <f t="shared" si="61"/>
        <v>0</v>
      </c>
      <c r="AX461" s="65">
        <f t="shared" si="61"/>
        <v>0</v>
      </c>
      <c r="AY461" s="64">
        <f t="shared" si="61"/>
        <v>0</v>
      </c>
      <c r="AZ461" s="63">
        <f t="shared" si="61"/>
        <v>0</v>
      </c>
      <c r="BA461" s="62">
        <f t="shared" si="61"/>
        <v>0</v>
      </c>
      <c r="BB461" s="61">
        <f t="shared" si="61"/>
        <v>0</v>
      </c>
      <c r="BC461" s="61">
        <f t="shared" si="61"/>
        <v>0</v>
      </c>
      <c r="BD461" s="60">
        <f t="shared" si="61"/>
        <v>0</v>
      </c>
      <c r="BE461" s="59" t="s">
        <v>134</v>
      </c>
    </row>
    <row r="462" spans="2:64" ht="28.15" customHeight="1" x14ac:dyDescent="0.2">
      <c r="B462" s="30"/>
      <c r="C462" s="338">
        <v>1</v>
      </c>
      <c r="D462" s="212"/>
      <c r="E462" s="198"/>
      <c r="F462" s="198"/>
      <c r="G462" s="197"/>
      <c r="H462" s="358" t="s">
        <v>133</v>
      </c>
      <c r="I462" s="390">
        <v>154</v>
      </c>
      <c r="J462" s="390">
        <v>30</v>
      </c>
      <c r="K462" s="390">
        <v>7</v>
      </c>
      <c r="L462" s="42" t="s">
        <v>131</v>
      </c>
      <c r="M462" s="43" t="s">
        <v>179</v>
      </c>
      <c r="N462" s="42" t="s">
        <v>129</v>
      </c>
      <c r="O462" s="43" t="s">
        <v>179</v>
      </c>
      <c r="P462" s="42" t="s">
        <v>128</v>
      </c>
      <c r="Q462" s="43" t="s">
        <v>357</v>
      </c>
      <c r="R462" s="42" t="s">
        <v>127</v>
      </c>
      <c r="S462" s="43" t="s">
        <v>714</v>
      </c>
      <c r="T462" s="42" t="s">
        <v>126</v>
      </c>
      <c r="U462" s="43" t="s">
        <v>179</v>
      </c>
      <c r="V462" s="42" t="s">
        <v>125</v>
      </c>
      <c r="W462" s="43" t="s">
        <v>179</v>
      </c>
      <c r="X462" s="42" t="s">
        <v>124</v>
      </c>
      <c r="Y462" s="43"/>
      <c r="Z462" s="42" t="s">
        <v>123</v>
      </c>
      <c r="AA462" s="43"/>
      <c r="AB462" s="43"/>
      <c r="AC462" s="43"/>
      <c r="AD462" s="196"/>
      <c r="AE462" s="43"/>
      <c r="AF462" s="196" t="s">
        <v>467</v>
      </c>
      <c r="AG462" s="58"/>
      <c r="AH462" s="421"/>
      <c r="AI462" s="421"/>
      <c r="AJ462" s="38"/>
      <c r="AK462" s="9"/>
      <c r="AL462" s="349">
        <f>SUMPRODUCT(LEN($M462:$AA465)-LEN(SUBSTITUTE($M462:$AA465,"A", "")))</f>
        <v>37</v>
      </c>
      <c r="AM462" s="352">
        <f>SUMPRODUCT(LEN($AF462:$AF465)-LEN(SUBSTITUTE($AF462:$AF465,"A", "")))</f>
        <v>1</v>
      </c>
      <c r="AN462" s="335">
        <f>SUMPRODUCT(LEN($AE462:$AE465)-LEN(SUBSTITUTE($AE462:$AE465,"A", "")))</f>
        <v>0</v>
      </c>
      <c r="AO462" s="349">
        <f>SUMPRODUCT(LEN($M462:$AA465)-LEN(SUBSTITUTE($M462:$AA465,"S", "")))</f>
        <v>0</v>
      </c>
      <c r="AP462" s="352">
        <f>SUMPRODUCT(LEN($AF462:$AF465)-LEN(SUBSTITUTE($AF462:$AF465,"S", "")))</f>
        <v>0</v>
      </c>
      <c r="AQ462" s="335">
        <f>SUMPRODUCT(LEN($AE462:$AE465)-LEN(SUBSTITUTE($AE462:$AE465,"S", "")))</f>
        <v>0</v>
      </c>
      <c r="AR462" s="349">
        <f>SUMPRODUCT(LEN($M462:$AA465)-LEN(SUBSTITUTE($M462:$AA465,"F", "")))</f>
        <v>0</v>
      </c>
      <c r="AS462" s="352">
        <f>SUMPRODUCT(LEN($AF462:$AF465)-LEN(SUBSTITUTE($AF462:$AF465,"F", "")))</f>
        <v>0</v>
      </c>
      <c r="AT462" s="335">
        <f>SUMPRODUCT(LEN($AE462:$AE465)-LEN(SUBSTITUTE($AE462:$AE465,"F", "")))</f>
        <v>0</v>
      </c>
      <c r="AU462" s="349">
        <f>SUMPRODUCT(LEN($M462:$AA465)-LEN(SUBSTITUTE($M462:$AA465,"G", "")))</f>
        <v>14</v>
      </c>
      <c r="AV462" s="352">
        <f>SUMPRODUCT(LEN($AF462:$AF465)-LEN(SUBSTITUTE($AF462:$AF465,"G", "")))</f>
        <v>1</v>
      </c>
      <c r="AW462" s="335">
        <f>SUMPRODUCT(LEN($AE462:$AE465)-LEN(SUBSTITUTE($AE462:$AE465,"G", "")))</f>
        <v>0</v>
      </c>
      <c r="AX462" s="349">
        <f>SUMPRODUCT(LEN($L462:$AA465)-LEN(SUBSTITUTE($L462:$AA465,"M", "")))</f>
        <v>0</v>
      </c>
      <c r="AY462" s="362">
        <f>SUMPRODUCT(LEN($AF462:$AF465)-LEN(SUBSTITUTE($AF462:$AF465,"M", "")))</f>
        <v>0</v>
      </c>
      <c r="AZ462" s="335">
        <f>SUMPRODUCT(LEN($AE462:$AE465)-LEN(SUBSTITUTE($AE462:$AE465,"M", "")))</f>
        <v>0</v>
      </c>
      <c r="BA462" s="416">
        <f>SUMPRODUCT(LEN($AG462:$AG465)-LEN(SUBSTITUTE($AG462:$AG465,"S", "")))</f>
        <v>0</v>
      </c>
      <c r="BB462" s="410">
        <f>SUMPRODUCT(LEN($AG462:$AG465)-LEN(SUBSTITUTE($AG462:$AG465,"F", "")))</f>
        <v>0</v>
      </c>
      <c r="BC462" s="410">
        <f>SUMPRODUCT(LEN($AG462:$AG465)-LEN(SUBSTITUTE($AG462:$AG465,"G", "")))</f>
        <v>0</v>
      </c>
      <c r="BD462" s="413">
        <f>SUMPRODUCT(LEN($AG462:$AG465)-LEN(SUBSTITUTE($AG462:$AG465,"M", "")))</f>
        <v>0</v>
      </c>
    </row>
    <row r="463" spans="2:64" ht="28.15" customHeight="1" thickBot="1" x14ac:dyDescent="0.25">
      <c r="B463" s="30"/>
      <c r="C463" s="339"/>
      <c r="D463" s="221"/>
      <c r="E463" s="195"/>
      <c r="F463" s="195"/>
      <c r="G463" s="194"/>
      <c r="H463" s="359"/>
      <c r="I463" s="391"/>
      <c r="J463" s="391"/>
      <c r="K463" s="391"/>
      <c r="L463" s="33" t="s">
        <v>122</v>
      </c>
      <c r="M463" s="55" t="s">
        <v>185</v>
      </c>
      <c r="N463" s="33" t="s">
        <v>121</v>
      </c>
      <c r="O463" s="55" t="s">
        <v>179</v>
      </c>
      <c r="P463" s="33" t="s">
        <v>120</v>
      </c>
      <c r="Q463" s="55" t="s">
        <v>470</v>
      </c>
      <c r="R463" s="33" t="s">
        <v>119</v>
      </c>
      <c r="S463" s="55" t="s">
        <v>457</v>
      </c>
      <c r="T463" s="33" t="s">
        <v>118</v>
      </c>
      <c r="U463" s="55" t="s">
        <v>509</v>
      </c>
      <c r="V463" s="33" t="s">
        <v>117</v>
      </c>
      <c r="W463" s="55" t="s">
        <v>132</v>
      </c>
      <c r="X463" s="33" t="s">
        <v>116</v>
      </c>
      <c r="Y463" s="55"/>
      <c r="Z463" s="33" t="s">
        <v>115</v>
      </c>
      <c r="AA463" s="55"/>
      <c r="AB463" s="55"/>
      <c r="AC463" s="55"/>
      <c r="AD463" s="193"/>
      <c r="AE463" s="55"/>
      <c r="AF463" s="193"/>
      <c r="AG463" s="57"/>
      <c r="AH463" s="422"/>
      <c r="AI463" s="422"/>
      <c r="AJ463" s="21"/>
      <c r="AK463" s="9"/>
      <c r="AL463" s="350"/>
      <c r="AM463" s="353"/>
      <c r="AN463" s="336"/>
      <c r="AO463" s="350"/>
      <c r="AP463" s="353"/>
      <c r="AQ463" s="336"/>
      <c r="AR463" s="350"/>
      <c r="AS463" s="353"/>
      <c r="AT463" s="336"/>
      <c r="AU463" s="350"/>
      <c r="AV463" s="353"/>
      <c r="AW463" s="336"/>
      <c r="AX463" s="350"/>
      <c r="AY463" s="363"/>
      <c r="AZ463" s="336"/>
      <c r="BA463" s="417"/>
      <c r="BB463" s="411"/>
      <c r="BC463" s="411"/>
      <c r="BD463" s="414"/>
    </row>
    <row r="464" spans="2:64" ht="28.15" customHeight="1" x14ac:dyDescent="0.2">
      <c r="B464" s="30"/>
      <c r="C464" s="340"/>
      <c r="D464" s="218"/>
      <c r="E464" s="192"/>
      <c r="F464" s="192"/>
      <c r="G464" s="191"/>
      <c r="H464" s="360">
        <v>259</v>
      </c>
      <c r="I464" s="392"/>
      <c r="J464" s="392"/>
      <c r="K464" s="392"/>
      <c r="L464" s="25" t="s">
        <v>114</v>
      </c>
      <c r="M464" s="114" t="s">
        <v>185</v>
      </c>
      <c r="N464" s="25" t="s">
        <v>112</v>
      </c>
      <c r="O464" s="114" t="s">
        <v>457</v>
      </c>
      <c r="P464" s="25" t="s">
        <v>111</v>
      </c>
      <c r="Q464" s="114" t="s">
        <v>984</v>
      </c>
      <c r="R464" s="25" t="s">
        <v>110</v>
      </c>
      <c r="S464" s="114" t="s">
        <v>479</v>
      </c>
      <c r="T464" s="25" t="s">
        <v>109</v>
      </c>
      <c r="U464" s="114" t="s">
        <v>467</v>
      </c>
      <c r="V464" s="25" t="s">
        <v>108</v>
      </c>
      <c r="W464" s="114" t="s">
        <v>132</v>
      </c>
      <c r="X464" s="25" t="s">
        <v>107</v>
      </c>
      <c r="Y464" s="114"/>
      <c r="Z464" s="25" t="s">
        <v>106</v>
      </c>
      <c r="AA464" s="114"/>
      <c r="AB464" s="114"/>
      <c r="AC464" s="114"/>
      <c r="AD464" s="190"/>
      <c r="AE464" s="114"/>
      <c r="AF464" s="190"/>
      <c r="AG464" s="57"/>
      <c r="AH464" s="422"/>
      <c r="AI464" s="422"/>
      <c r="AJ464" s="21"/>
      <c r="AK464" s="9"/>
      <c r="AL464" s="350"/>
      <c r="AM464" s="353"/>
      <c r="AN464" s="336"/>
      <c r="AO464" s="350"/>
      <c r="AP464" s="353"/>
      <c r="AQ464" s="336"/>
      <c r="AR464" s="350"/>
      <c r="AS464" s="353"/>
      <c r="AT464" s="336"/>
      <c r="AU464" s="350"/>
      <c r="AV464" s="353"/>
      <c r="AW464" s="336"/>
      <c r="AX464" s="350"/>
      <c r="AY464" s="363"/>
      <c r="AZ464" s="336"/>
      <c r="BA464" s="417"/>
      <c r="BB464" s="411"/>
      <c r="BC464" s="411"/>
      <c r="BD464" s="414"/>
    </row>
    <row r="465" spans="2:64" ht="28.15" customHeight="1" thickBot="1" x14ac:dyDescent="0.25">
      <c r="B465" s="30"/>
      <c r="C465" s="355"/>
      <c r="D465" s="246"/>
      <c r="E465" s="200"/>
      <c r="F465" s="200"/>
      <c r="G465" s="199"/>
      <c r="H465" s="361"/>
      <c r="I465" s="393"/>
      <c r="J465" s="393"/>
      <c r="K465" s="393"/>
      <c r="L465" s="50" t="s">
        <v>105</v>
      </c>
      <c r="M465" s="51" t="s">
        <v>179</v>
      </c>
      <c r="N465" s="50" t="s">
        <v>104</v>
      </c>
      <c r="O465" s="51" t="s">
        <v>179</v>
      </c>
      <c r="P465" s="50" t="s">
        <v>103</v>
      </c>
      <c r="Q465" s="51" t="s">
        <v>673</v>
      </c>
      <c r="R465" s="50" t="s">
        <v>102</v>
      </c>
      <c r="S465" s="51" t="s">
        <v>493</v>
      </c>
      <c r="T465" s="50">
        <v>20</v>
      </c>
      <c r="U465" s="51" t="s">
        <v>467</v>
      </c>
      <c r="V465" s="50" t="s">
        <v>101</v>
      </c>
      <c r="W465" s="51"/>
      <c r="X465" s="50" t="s">
        <v>100</v>
      </c>
      <c r="Y465" s="51"/>
      <c r="Z465" s="50" t="s">
        <v>99</v>
      </c>
      <c r="AA465" s="51"/>
      <c r="AB465" s="51"/>
      <c r="AC465" s="51"/>
      <c r="AD465" s="187"/>
      <c r="AE465" s="51"/>
      <c r="AF465" s="187"/>
      <c r="AG465" s="56"/>
      <c r="AH465" s="424"/>
      <c r="AI465" s="424"/>
      <c r="AJ465" s="47"/>
      <c r="AK465" s="9"/>
      <c r="AL465" s="351"/>
      <c r="AM465" s="354"/>
      <c r="AN465" s="337"/>
      <c r="AO465" s="351"/>
      <c r="AP465" s="354"/>
      <c r="AQ465" s="337"/>
      <c r="AR465" s="351"/>
      <c r="AS465" s="354"/>
      <c r="AT465" s="337"/>
      <c r="AU465" s="351"/>
      <c r="AV465" s="354"/>
      <c r="AW465" s="337"/>
      <c r="AX465" s="351"/>
      <c r="AY465" s="364"/>
      <c r="AZ465" s="337"/>
      <c r="BA465" s="418"/>
      <c r="BB465" s="412"/>
      <c r="BC465" s="412"/>
      <c r="BD465" s="415"/>
    </row>
    <row r="466" spans="2:64" ht="28.15" customHeight="1" x14ac:dyDescent="0.2">
      <c r="B466" s="30"/>
      <c r="C466" s="338">
        <v>2</v>
      </c>
      <c r="D466" s="212"/>
      <c r="E466" s="198"/>
      <c r="F466" s="198"/>
      <c r="G466" s="197"/>
      <c r="H466" s="358"/>
      <c r="I466" s="390"/>
      <c r="J466" s="390"/>
      <c r="K466" s="390"/>
      <c r="L466" s="42" t="s">
        <v>131</v>
      </c>
      <c r="M466" s="43"/>
      <c r="N466" s="42" t="s">
        <v>129</v>
      </c>
      <c r="O466" s="43"/>
      <c r="P466" s="42" t="s">
        <v>128</v>
      </c>
      <c r="Q466" s="43"/>
      <c r="R466" s="42" t="s">
        <v>127</v>
      </c>
      <c r="S466" s="43"/>
      <c r="T466" s="42" t="s">
        <v>126</v>
      </c>
      <c r="U466" s="43"/>
      <c r="V466" s="42" t="s">
        <v>125</v>
      </c>
      <c r="W466" s="43"/>
      <c r="X466" s="42" t="s">
        <v>124</v>
      </c>
      <c r="Y466" s="43"/>
      <c r="Z466" s="42" t="s">
        <v>123</v>
      </c>
      <c r="AA466" s="43"/>
      <c r="AB466" s="43"/>
      <c r="AC466" s="43"/>
      <c r="AD466" s="196"/>
      <c r="AE466" s="43"/>
      <c r="AF466" s="196"/>
      <c r="AG466" s="39"/>
      <c r="AH466" s="421"/>
      <c r="AI466" s="421"/>
      <c r="AJ466" s="38"/>
      <c r="AK466" s="9"/>
      <c r="AL466" s="349">
        <f>SUMPRODUCT(LEN($M466:$AA469)-LEN(SUBSTITUTE($M466:$AA469,"A", "")))</f>
        <v>0</v>
      </c>
      <c r="AM466" s="352">
        <f>SUMPRODUCT(LEN($AF466:$AF469)-LEN(SUBSTITUTE($AF466:$AF469,"A", "")))</f>
        <v>0</v>
      </c>
      <c r="AN466" s="335">
        <f>SUMPRODUCT(LEN($AE466:$AE469)-LEN(SUBSTITUTE($AE466:$AE469,"A", "")))</f>
        <v>0</v>
      </c>
      <c r="AO466" s="349">
        <f>SUMPRODUCT(LEN($M466:$AA469)-LEN(SUBSTITUTE($M466:$AA469,"S", "")))</f>
        <v>0</v>
      </c>
      <c r="AP466" s="352">
        <f>SUMPRODUCT(LEN($AF466:$AF469)-LEN(SUBSTITUTE($AF466:$AF469,"S", "")))</f>
        <v>0</v>
      </c>
      <c r="AQ466" s="335">
        <f>SUMPRODUCT(LEN($AE466:$AE469)-LEN(SUBSTITUTE($AE466:$AE469,"S", "")))</f>
        <v>0</v>
      </c>
      <c r="AR466" s="349">
        <f>SUMPRODUCT(LEN($M466:$AA469)-LEN(SUBSTITUTE($M466:$AA469,"F", "")))</f>
        <v>0</v>
      </c>
      <c r="AS466" s="352">
        <f>SUMPRODUCT(LEN($AF466:$AF469)-LEN(SUBSTITUTE($AF466:$AF469,"F", "")))</f>
        <v>0</v>
      </c>
      <c r="AT466" s="335">
        <f>SUMPRODUCT(LEN($AE466:$AE469)-LEN(SUBSTITUTE($AE466:$AE469,"F", "")))</f>
        <v>0</v>
      </c>
      <c r="AU466" s="349">
        <f>SUMPRODUCT(LEN($M466:$AA469)-LEN(SUBSTITUTE($M466:$AA469,"G", "")))</f>
        <v>0</v>
      </c>
      <c r="AV466" s="352">
        <f>SUMPRODUCT(LEN($AF466:$AF469)-LEN(SUBSTITUTE($AF466:$AF469,"G", "")))</f>
        <v>0</v>
      </c>
      <c r="AW466" s="335">
        <f>SUMPRODUCT(LEN($AE466:$AE469)-LEN(SUBSTITUTE($AE466:$AE469,"G", "")))</f>
        <v>0</v>
      </c>
      <c r="AX466" s="349">
        <f>SUMPRODUCT(LEN($L466:$AA469)-LEN(SUBSTITUTE($L466:$AA469,"M", "")))</f>
        <v>0</v>
      </c>
      <c r="AY466" s="362">
        <f>SUMPRODUCT(LEN($AF466:$AF469)-LEN(SUBSTITUTE($AF466:$AF469,"M", "")))</f>
        <v>0</v>
      </c>
      <c r="AZ466" s="335">
        <f>SUMPRODUCT(LEN($AE466:$AE469)-LEN(SUBSTITUTE($AE466:$AE469,"M", "")))</f>
        <v>0</v>
      </c>
      <c r="BA466" s="416">
        <f>SUMPRODUCT(LEN($AG466:$AG469)-LEN(SUBSTITUTE($AG466:$AG469,"S", "")))</f>
        <v>0</v>
      </c>
      <c r="BB466" s="410">
        <f>SUMPRODUCT(LEN($AG466:$AG469)-LEN(SUBSTITUTE($AG466:$AG469,"F", "")))</f>
        <v>0</v>
      </c>
      <c r="BC466" s="410">
        <f>SUMPRODUCT(LEN($AG466:$AG469)-LEN(SUBSTITUTE($AG466:$AG469,"G", "")))</f>
        <v>0</v>
      </c>
      <c r="BD466" s="413">
        <f>SUMPRODUCT(LEN($AG466:$AG469)-LEN(SUBSTITUTE($AG466:$AG469,"M", "")))</f>
        <v>0</v>
      </c>
    </row>
    <row r="467" spans="2:64" ht="28.15" customHeight="1" thickBot="1" x14ac:dyDescent="0.25">
      <c r="B467" s="30"/>
      <c r="C467" s="339"/>
      <c r="D467" s="221"/>
      <c r="E467" s="195"/>
      <c r="F467" s="195"/>
      <c r="G467" s="194"/>
      <c r="H467" s="359"/>
      <c r="I467" s="391"/>
      <c r="J467" s="391"/>
      <c r="K467" s="391"/>
      <c r="L467" s="33" t="s">
        <v>122</v>
      </c>
      <c r="M467" s="55"/>
      <c r="N467" s="33" t="s">
        <v>121</v>
      </c>
      <c r="O467" s="55"/>
      <c r="P467" s="33" t="s">
        <v>120</v>
      </c>
      <c r="Q467" s="55"/>
      <c r="R467" s="33" t="s">
        <v>119</v>
      </c>
      <c r="S467" s="55"/>
      <c r="T467" s="33" t="s">
        <v>118</v>
      </c>
      <c r="U467" s="55"/>
      <c r="V467" s="33" t="s">
        <v>117</v>
      </c>
      <c r="W467" s="55"/>
      <c r="X467" s="33" t="s">
        <v>116</v>
      </c>
      <c r="Y467" s="55"/>
      <c r="Z467" s="33" t="s">
        <v>115</v>
      </c>
      <c r="AA467" s="55"/>
      <c r="AB467" s="55"/>
      <c r="AC467" s="55"/>
      <c r="AD467" s="193"/>
      <c r="AE467" s="55"/>
      <c r="AF467" s="193"/>
      <c r="AG467" s="22"/>
      <c r="AH467" s="422"/>
      <c r="AI467" s="422"/>
      <c r="AJ467" s="21"/>
      <c r="AK467" s="9"/>
      <c r="AL467" s="350"/>
      <c r="AM467" s="353"/>
      <c r="AN467" s="336"/>
      <c r="AO467" s="350"/>
      <c r="AP467" s="353"/>
      <c r="AQ467" s="336"/>
      <c r="AR467" s="350"/>
      <c r="AS467" s="353"/>
      <c r="AT467" s="336"/>
      <c r="AU467" s="350"/>
      <c r="AV467" s="353"/>
      <c r="AW467" s="336"/>
      <c r="AX467" s="350"/>
      <c r="AY467" s="363"/>
      <c r="AZ467" s="336"/>
      <c r="BA467" s="417"/>
      <c r="BB467" s="411"/>
      <c r="BC467" s="411"/>
      <c r="BD467" s="414"/>
    </row>
    <row r="468" spans="2:64" ht="28.15" customHeight="1" x14ac:dyDescent="0.2">
      <c r="B468" s="30"/>
      <c r="C468" s="340"/>
      <c r="D468" s="218"/>
      <c r="E468" s="192"/>
      <c r="F468" s="192"/>
      <c r="G468" s="191"/>
      <c r="H468" s="360"/>
      <c r="I468" s="392"/>
      <c r="J468" s="392"/>
      <c r="K468" s="392"/>
      <c r="L468" s="25" t="s">
        <v>114</v>
      </c>
      <c r="M468" s="114"/>
      <c r="N468" s="25" t="s">
        <v>112</v>
      </c>
      <c r="O468" s="114"/>
      <c r="P468" s="25" t="s">
        <v>111</v>
      </c>
      <c r="Q468" s="114"/>
      <c r="R468" s="25" t="s">
        <v>110</v>
      </c>
      <c r="S468" s="114"/>
      <c r="T468" s="25" t="s">
        <v>109</v>
      </c>
      <c r="U468" s="114"/>
      <c r="V468" s="25" t="s">
        <v>108</v>
      </c>
      <c r="W468" s="114"/>
      <c r="X468" s="25" t="s">
        <v>107</v>
      </c>
      <c r="Y468" s="114"/>
      <c r="Z468" s="25" t="s">
        <v>106</v>
      </c>
      <c r="AA468" s="114"/>
      <c r="AB468" s="114"/>
      <c r="AC468" s="114"/>
      <c r="AD468" s="190"/>
      <c r="AE468" s="114"/>
      <c r="AF468" s="190"/>
      <c r="AG468" s="22"/>
      <c r="AH468" s="422"/>
      <c r="AI468" s="422"/>
      <c r="AJ468" s="21"/>
      <c r="AK468" s="9"/>
      <c r="AL468" s="350"/>
      <c r="AM468" s="353"/>
      <c r="AN468" s="336"/>
      <c r="AO468" s="350"/>
      <c r="AP468" s="353"/>
      <c r="AQ468" s="336"/>
      <c r="AR468" s="350"/>
      <c r="AS468" s="353"/>
      <c r="AT468" s="336"/>
      <c r="AU468" s="350"/>
      <c r="AV468" s="353"/>
      <c r="AW468" s="336"/>
      <c r="AX468" s="350"/>
      <c r="AY468" s="363"/>
      <c r="AZ468" s="336"/>
      <c r="BA468" s="417"/>
      <c r="BB468" s="411"/>
      <c r="BC468" s="411"/>
      <c r="BD468" s="414"/>
    </row>
    <row r="469" spans="2:64" ht="28.15" customHeight="1" thickBot="1" x14ac:dyDescent="0.25">
      <c r="B469" s="30"/>
      <c r="C469" s="355"/>
      <c r="D469" s="246"/>
      <c r="E469" s="200"/>
      <c r="F469" s="200"/>
      <c r="G469" s="199"/>
      <c r="H469" s="361"/>
      <c r="I469" s="393"/>
      <c r="J469" s="393"/>
      <c r="K469" s="393"/>
      <c r="L469" s="50" t="s">
        <v>105</v>
      </c>
      <c r="M469" s="51"/>
      <c r="N469" s="50" t="s">
        <v>104</v>
      </c>
      <c r="O469" s="51"/>
      <c r="P469" s="50" t="s">
        <v>103</v>
      </c>
      <c r="Q469" s="51"/>
      <c r="R469" s="50" t="s">
        <v>102</v>
      </c>
      <c r="S469" s="51"/>
      <c r="T469" s="50">
        <v>20</v>
      </c>
      <c r="U469" s="51"/>
      <c r="V469" s="50" t="s">
        <v>101</v>
      </c>
      <c r="W469" s="51"/>
      <c r="X469" s="50" t="s">
        <v>100</v>
      </c>
      <c r="Y469" s="51"/>
      <c r="Z469" s="50" t="s">
        <v>99</v>
      </c>
      <c r="AA469" s="51"/>
      <c r="AB469" s="51"/>
      <c r="AC469" s="51"/>
      <c r="AD469" s="187"/>
      <c r="AE469" s="51"/>
      <c r="AF469" s="187"/>
      <c r="AG469" s="48"/>
      <c r="AH469" s="424"/>
      <c r="AI469" s="424"/>
      <c r="AJ469" s="47"/>
      <c r="AK469" s="9"/>
      <c r="AL469" s="351"/>
      <c r="AM469" s="354"/>
      <c r="AN469" s="337"/>
      <c r="AO469" s="351"/>
      <c r="AP469" s="354"/>
      <c r="AQ469" s="337"/>
      <c r="AR469" s="351"/>
      <c r="AS469" s="354"/>
      <c r="AT469" s="337"/>
      <c r="AU469" s="351"/>
      <c r="AV469" s="354"/>
      <c r="AW469" s="337"/>
      <c r="AX469" s="351"/>
      <c r="AY469" s="364"/>
      <c r="AZ469" s="337"/>
      <c r="BA469" s="418"/>
      <c r="BB469" s="412"/>
      <c r="BC469" s="412"/>
      <c r="BD469" s="415"/>
    </row>
    <row r="470" spans="2:64" ht="28.15" customHeight="1" x14ac:dyDescent="0.2">
      <c r="B470" s="30"/>
      <c r="C470" s="338">
        <v>3</v>
      </c>
      <c r="D470" s="212"/>
      <c r="E470" s="198"/>
      <c r="F470" s="198"/>
      <c r="G470" s="197"/>
      <c r="H470" s="358"/>
      <c r="I470" s="390"/>
      <c r="J470" s="390"/>
      <c r="K470" s="390"/>
      <c r="L470" s="42" t="s">
        <v>131</v>
      </c>
      <c r="M470" s="43"/>
      <c r="N470" s="42" t="s">
        <v>129</v>
      </c>
      <c r="O470" s="43"/>
      <c r="P470" s="42" t="s">
        <v>128</v>
      </c>
      <c r="Q470" s="43"/>
      <c r="R470" s="42" t="s">
        <v>127</v>
      </c>
      <c r="S470" s="43"/>
      <c r="T470" s="42" t="s">
        <v>126</v>
      </c>
      <c r="U470" s="43"/>
      <c r="V470" s="42" t="s">
        <v>125</v>
      </c>
      <c r="W470" s="43"/>
      <c r="X470" s="42" t="s">
        <v>124</v>
      </c>
      <c r="Y470" s="43"/>
      <c r="Z470" s="42" t="s">
        <v>123</v>
      </c>
      <c r="AA470" s="43"/>
      <c r="AB470" s="43"/>
      <c r="AC470" s="43"/>
      <c r="AD470" s="196"/>
      <c r="AE470" s="43"/>
      <c r="AF470" s="196"/>
      <c r="AG470" s="39"/>
      <c r="AH470" s="421"/>
      <c r="AI470" s="421"/>
      <c r="AJ470" s="38"/>
      <c r="AK470" s="9"/>
      <c r="AL470" s="349">
        <f>SUMPRODUCT(LEN($M470:$AA473)-LEN(SUBSTITUTE($M470:$AA473,"A", "")))</f>
        <v>0</v>
      </c>
      <c r="AM470" s="352">
        <f>SUMPRODUCT(LEN($AF470:$AF473)-LEN(SUBSTITUTE($AF470:$AF473,"A", "")))</f>
        <v>0</v>
      </c>
      <c r="AN470" s="335">
        <f>SUMPRODUCT(LEN($AE470:$AE473)-LEN(SUBSTITUTE($AE470:$AE473,"A", "")))</f>
        <v>0</v>
      </c>
      <c r="AO470" s="349">
        <f>SUMPRODUCT(LEN($M470:$AA473)-LEN(SUBSTITUTE($M470:$AA473,"S", "")))</f>
        <v>0</v>
      </c>
      <c r="AP470" s="352">
        <f>SUMPRODUCT(LEN($AF470:$AF473)-LEN(SUBSTITUTE($AF470:$AF473,"S", "")))</f>
        <v>0</v>
      </c>
      <c r="AQ470" s="335">
        <f>SUMPRODUCT(LEN($AE470:$AE473)-LEN(SUBSTITUTE($AE470:$AE473,"S", "")))</f>
        <v>0</v>
      </c>
      <c r="AR470" s="349">
        <f>SUMPRODUCT(LEN($M470:$AA473)-LEN(SUBSTITUTE($M470:$AA473,"F", "")))</f>
        <v>0</v>
      </c>
      <c r="AS470" s="352">
        <f>SUMPRODUCT(LEN($AF470:$AF473)-LEN(SUBSTITUTE($AF470:$AF473,"F", "")))</f>
        <v>0</v>
      </c>
      <c r="AT470" s="335">
        <f>SUMPRODUCT(LEN($AE470:$AE473)-LEN(SUBSTITUTE($AE470:$AE473,"F", "")))</f>
        <v>0</v>
      </c>
      <c r="AU470" s="349">
        <f>SUMPRODUCT(LEN($M470:$AA473)-LEN(SUBSTITUTE($M470:$AA473,"G", "")))</f>
        <v>0</v>
      </c>
      <c r="AV470" s="352">
        <f>SUMPRODUCT(LEN($AF470:$AF473)-LEN(SUBSTITUTE($AF470:$AF473,"G", "")))</f>
        <v>0</v>
      </c>
      <c r="AW470" s="335">
        <f>SUMPRODUCT(LEN($AE470:$AE473)-LEN(SUBSTITUTE($AE470:$AE473,"G", "")))</f>
        <v>0</v>
      </c>
      <c r="AX470" s="349">
        <f>SUMPRODUCT(LEN($L470:$AA473)-LEN(SUBSTITUTE($L470:$AA473,"M", "")))</f>
        <v>0</v>
      </c>
      <c r="AY470" s="362">
        <f>SUMPRODUCT(LEN($AF470:$AF473)-LEN(SUBSTITUTE($AF470:$AF473,"M", "")))</f>
        <v>0</v>
      </c>
      <c r="AZ470" s="335">
        <f>SUMPRODUCT(LEN($AE470:$AE473)-LEN(SUBSTITUTE($AE470:$AE473,"M", "")))</f>
        <v>0</v>
      </c>
      <c r="BA470" s="416">
        <f>SUMPRODUCT(LEN($AG470:$AG473)-LEN(SUBSTITUTE($AG470:$AG473,"S", "")))</f>
        <v>0</v>
      </c>
      <c r="BB470" s="410">
        <f>SUMPRODUCT(LEN($AG470:$AG473)-LEN(SUBSTITUTE($AG470:$AG473,"F", "")))</f>
        <v>0</v>
      </c>
      <c r="BC470" s="410">
        <f>SUMPRODUCT(LEN($AG470:$AG473)-LEN(SUBSTITUTE($AG470:$AG473,"G", "")))</f>
        <v>0</v>
      </c>
      <c r="BD470" s="413">
        <f>SUMPRODUCT(LEN($AG470:$AG473)-LEN(SUBSTITUTE($AG470:$AG473,"M", "")))</f>
        <v>0</v>
      </c>
    </row>
    <row r="471" spans="2:64" ht="28.15" customHeight="1" thickBot="1" x14ac:dyDescent="0.25">
      <c r="B471" s="30"/>
      <c r="C471" s="339"/>
      <c r="D471" s="221"/>
      <c r="E471" s="195"/>
      <c r="F471" s="195"/>
      <c r="G471" s="194"/>
      <c r="H471" s="359"/>
      <c r="I471" s="391"/>
      <c r="J471" s="391"/>
      <c r="K471" s="391"/>
      <c r="L471" s="33" t="s">
        <v>122</v>
      </c>
      <c r="M471" s="55"/>
      <c r="N471" s="33" t="s">
        <v>121</v>
      </c>
      <c r="O471" s="55"/>
      <c r="P471" s="33" t="s">
        <v>120</v>
      </c>
      <c r="Q471" s="55"/>
      <c r="R471" s="33" t="s">
        <v>119</v>
      </c>
      <c r="S471" s="55"/>
      <c r="T471" s="33" t="s">
        <v>118</v>
      </c>
      <c r="U471" s="55"/>
      <c r="V471" s="33" t="s">
        <v>117</v>
      </c>
      <c r="W471" s="55"/>
      <c r="X471" s="33" t="s">
        <v>116</v>
      </c>
      <c r="Y471" s="55"/>
      <c r="Z471" s="33" t="s">
        <v>115</v>
      </c>
      <c r="AA471" s="55"/>
      <c r="AB471" s="55"/>
      <c r="AC471" s="55"/>
      <c r="AD471" s="193"/>
      <c r="AE471" s="55"/>
      <c r="AF471" s="193"/>
      <c r="AG471" s="22"/>
      <c r="AH471" s="422"/>
      <c r="AI471" s="422"/>
      <c r="AJ471" s="21"/>
      <c r="AK471" s="9"/>
      <c r="AL471" s="350"/>
      <c r="AM471" s="353"/>
      <c r="AN471" s="336"/>
      <c r="AO471" s="350"/>
      <c r="AP471" s="353"/>
      <c r="AQ471" s="336"/>
      <c r="AR471" s="350"/>
      <c r="AS471" s="353"/>
      <c r="AT471" s="336"/>
      <c r="AU471" s="350"/>
      <c r="AV471" s="353"/>
      <c r="AW471" s="336"/>
      <c r="AX471" s="350"/>
      <c r="AY471" s="363"/>
      <c r="AZ471" s="336"/>
      <c r="BA471" s="417"/>
      <c r="BB471" s="411"/>
      <c r="BC471" s="411"/>
      <c r="BD471" s="414"/>
    </row>
    <row r="472" spans="2:64" ht="28.15" customHeight="1" x14ac:dyDescent="0.2">
      <c r="B472" s="30"/>
      <c r="C472" s="340"/>
      <c r="D472" s="218"/>
      <c r="E472" s="192"/>
      <c r="F472" s="192"/>
      <c r="G472" s="191"/>
      <c r="H472" s="360"/>
      <c r="I472" s="392"/>
      <c r="J472" s="392"/>
      <c r="K472" s="392"/>
      <c r="L472" s="25" t="s">
        <v>114</v>
      </c>
      <c r="M472" s="114"/>
      <c r="N472" s="25" t="s">
        <v>112</v>
      </c>
      <c r="O472" s="114"/>
      <c r="P472" s="25" t="s">
        <v>111</v>
      </c>
      <c r="Q472" s="114"/>
      <c r="R472" s="25" t="s">
        <v>110</v>
      </c>
      <c r="S472" s="114"/>
      <c r="T472" s="25" t="s">
        <v>109</v>
      </c>
      <c r="U472" s="114"/>
      <c r="V472" s="25" t="s">
        <v>108</v>
      </c>
      <c r="W472" s="114"/>
      <c r="X472" s="25" t="s">
        <v>107</v>
      </c>
      <c r="Y472" s="114"/>
      <c r="Z472" s="25" t="s">
        <v>106</v>
      </c>
      <c r="AA472" s="114"/>
      <c r="AB472" s="114"/>
      <c r="AC472" s="114"/>
      <c r="AD472" s="190"/>
      <c r="AE472" s="114"/>
      <c r="AF472" s="190"/>
      <c r="AG472" s="22"/>
      <c r="AH472" s="422"/>
      <c r="AI472" s="422"/>
      <c r="AJ472" s="21"/>
      <c r="AK472" s="9"/>
      <c r="AL472" s="350"/>
      <c r="AM472" s="353"/>
      <c r="AN472" s="336"/>
      <c r="AO472" s="350"/>
      <c r="AP472" s="353"/>
      <c r="AQ472" s="336"/>
      <c r="AR472" s="350"/>
      <c r="AS472" s="353"/>
      <c r="AT472" s="336"/>
      <c r="AU472" s="350"/>
      <c r="AV472" s="353"/>
      <c r="AW472" s="336"/>
      <c r="AX472" s="350"/>
      <c r="AY472" s="363"/>
      <c r="AZ472" s="336"/>
      <c r="BA472" s="417"/>
      <c r="BB472" s="411"/>
      <c r="BC472" s="411"/>
      <c r="BD472" s="414"/>
    </row>
    <row r="473" spans="2:64" ht="28.15" customHeight="1" thickBot="1" x14ac:dyDescent="0.25">
      <c r="B473" s="20"/>
      <c r="C473" s="341"/>
      <c r="D473" s="215"/>
      <c r="E473" s="189"/>
      <c r="F473" s="189"/>
      <c r="G473" s="188"/>
      <c r="H473" s="361"/>
      <c r="I473" s="394"/>
      <c r="J473" s="394"/>
      <c r="K473" s="394"/>
      <c r="L473" s="15" t="s">
        <v>105</v>
      </c>
      <c r="M473" s="16"/>
      <c r="N473" s="15" t="s">
        <v>104</v>
      </c>
      <c r="O473" s="16"/>
      <c r="P473" s="15" t="s">
        <v>103</v>
      </c>
      <c r="Q473" s="16"/>
      <c r="R473" s="15" t="s">
        <v>102</v>
      </c>
      <c r="S473" s="16"/>
      <c r="T473" s="15">
        <v>20</v>
      </c>
      <c r="U473" s="16"/>
      <c r="V473" s="15" t="s">
        <v>101</v>
      </c>
      <c r="W473" s="16"/>
      <c r="X473" s="15" t="s">
        <v>100</v>
      </c>
      <c r="Y473" s="16"/>
      <c r="Z473" s="15" t="s">
        <v>99</v>
      </c>
      <c r="AA473" s="16"/>
      <c r="AB473" s="114"/>
      <c r="AC473" s="114"/>
      <c r="AD473" s="187"/>
      <c r="AE473" s="16"/>
      <c r="AF473" s="186"/>
      <c r="AG473" s="11"/>
      <c r="AH473" s="423"/>
      <c r="AI473" s="423"/>
      <c r="AJ473" s="10"/>
      <c r="AK473" s="9"/>
      <c r="AL473" s="351"/>
      <c r="AM473" s="354"/>
      <c r="AN473" s="337"/>
      <c r="AO473" s="351"/>
      <c r="AP473" s="354"/>
      <c r="AQ473" s="337"/>
      <c r="AR473" s="351"/>
      <c r="AS473" s="354"/>
      <c r="AT473" s="337"/>
      <c r="AU473" s="351"/>
      <c r="AV473" s="354"/>
      <c r="AW473" s="337"/>
      <c r="AX473" s="351"/>
      <c r="AY473" s="364"/>
      <c r="AZ473" s="337"/>
      <c r="BA473" s="418"/>
      <c r="BB473" s="412"/>
      <c r="BC473" s="412"/>
      <c r="BD473" s="415"/>
    </row>
    <row r="474" spans="2:64" ht="85.9" customHeight="1" thickTop="1" thickBot="1" x14ac:dyDescent="0.35">
      <c r="B474" s="113" t="s">
        <v>173</v>
      </c>
      <c r="C474" s="103" t="s">
        <v>172</v>
      </c>
      <c r="D474" s="108" t="s">
        <v>171</v>
      </c>
      <c r="E474" s="211" t="s">
        <v>170</v>
      </c>
      <c r="F474" s="210"/>
      <c r="G474" s="209"/>
      <c r="H474" s="109" t="s">
        <v>169</v>
      </c>
      <c r="I474" s="108" t="s">
        <v>96</v>
      </c>
      <c r="J474" s="108" t="s">
        <v>168</v>
      </c>
      <c r="K474" s="108" t="s">
        <v>97</v>
      </c>
      <c r="L474" s="365" t="s">
        <v>167</v>
      </c>
      <c r="M474" s="366"/>
      <c r="N474" s="365" t="s">
        <v>166</v>
      </c>
      <c r="O474" s="366"/>
      <c r="P474" s="365" t="s">
        <v>166</v>
      </c>
      <c r="Q474" s="367"/>
      <c r="R474" s="365" t="s">
        <v>166</v>
      </c>
      <c r="S474" s="367"/>
      <c r="T474" s="365" t="s">
        <v>166</v>
      </c>
      <c r="U474" s="367"/>
      <c r="V474" s="365" t="s">
        <v>166</v>
      </c>
      <c r="W474" s="367"/>
      <c r="X474" s="365" t="s">
        <v>166</v>
      </c>
      <c r="Y474" s="367"/>
      <c r="Z474" s="365" t="s">
        <v>166</v>
      </c>
      <c r="AA474" s="367"/>
      <c r="AB474" s="311"/>
      <c r="AC474" s="311"/>
      <c r="AD474" s="368" t="s">
        <v>165</v>
      </c>
      <c r="AE474" s="367"/>
      <c r="AF474" s="109" t="s">
        <v>164</v>
      </c>
      <c r="AG474" s="109" t="s">
        <v>163</v>
      </c>
      <c r="AH474" s="108" t="s">
        <v>162</v>
      </c>
      <c r="AI474" s="108" t="s">
        <v>161</v>
      </c>
      <c r="AJ474" s="107" t="s">
        <v>160</v>
      </c>
      <c r="AK474" s="106"/>
      <c r="AL474" s="104" t="s">
        <v>159</v>
      </c>
      <c r="AM474" s="103" t="s">
        <v>158</v>
      </c>
      <c r="AN474" s="102" t="s">
        <v>157</v>
      </c>
      <c r="AO474" s="104" t="s">
        <v>156</v>
      </c>
      <c r="AP474" s="103" t="s">
        <v>155</v>
      </c>
      <c r="AQ474" s="102" t="s">
        <v>154</v>
      </c>
      <c r="AR474" s="104" t="s">
        <v>153</v>
      </c>
      <c r="AS474" s="103" t="s">
        <v>152</v>
      </c>
      <c r="AT474" s="105" t="s">
        <v>151</v>
      </c>
      <c r="AU474" s="104" t="s">
        <v>150</v>
      </c>
      <c r="AV474" s="103" t="s">
        <v>149</v>
      </c>
      <c r="AW474" s="102" t="s">
        <v>148</v>
      </c>
      <c r="AX474" s="104" t="s">
        <v>147</v>
      </c>
      <c r="AY474" s="103" t="s">
        <v>146</v>
      </c>
      <c r="AZ474" s="102" t="s">
        <v>145</v>
      </c>
      <c r="BA474" s="101" t="s">
        <v>144</v>
      </c>
      <c r="BB474" s="100" t="s">
        <v>143</v>
      </c>
      <c r="BC474" s="100" t="s">
        <v>142</v>
      </c>
      <c r="BD474" s="99" t="s">
        <v>141</v>
      </c>
    </row>
    <row r="475" spans="2:64" ht="48" thickBot="1" x14ac:dyDescent="0.3">
      <c r="B475" s="98" t="s">
        <v>211</v>
      </c>
      <c r="C475" s="97"/>
      <c r="D475" s="208">
        <v>259</v>
      </c>
      <c r="E475" s="425">
        <v>8441.4</v>
      </c>
      <c r="F475" s="426"/>
      <c r="G475" s="427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207"/>
      <c r="AB475" s="310"/>
      <c r="AC475" s="310"/>
      <c r="AD475" s="90" t="s">
        <v>138</v>
      </c>
      <c r="AE475" s="88"/>
      <c r="AF475" s="88"/>
      <c r="AG475" s="88"/>
      <c r="AH475" s="87"/>
      <c r="AI475" s="87"/>
      <c r="AJ475" s="203"/>
      <c r="AK475" s="86" t="s">
        <v>137</v>
      </c>
      <c r="AL475" s="85">
        <f t="shared" ref="AL475:BD475" si="62">SUM(AL477:AL488)</f>
        <v>57</v>
      </c>
      <c r="AM475" s="84">
        <f t="shared" si="62"/>
        <v>23</v>
      </c>
      <c r="AN475" s="83">
        <f t="shared" si="62"/>
        <v>0</v>
      </c>
      <c r="AO475" s="85">
        <f t="shared" si="62"/>
        <v>0</v>
      </c>
      <c r="AP475" s="84">
        <f t="shared" si="62"/>
        <v>0</v>
      </c>
      <c r="AQ475" s="83">
        <f t="shared" si="62"/>
        <v>0</v>
      </c>
      <c r="AR475" s="85">
        <f t="shared" si="62"/>
        <v>0</v>
      </c>
      <c r="AS475" s="84">
        <f t="shared" si="62"/>
        <v>0</v>
      </c>
      <c r="AT475" s="83">
        <f t="shared" si="62"/>
        <v>0</v>
      </c>
      <c r="AU475" s="85">
        <f t="shared" si="62"/>
        <v>20</v>
      </c>
      <c r="AV475" s="84">
        <f t="shared" si="62"/>
        <v>7</v>
      </c>
      <c r="AW475" s="83">
        <f t="shared" si="62"/>
        <v>0</v>
      </c>
      <c r="AX475" s="85">
        <f t="shared" si="62"/>
        <v>3</v>
      </c>
      <c r="AY475" s="84">
        <f t="shared" si="62"/>
        <v>3</v>
      </c>
      <c r="AZ475" s="83">
        <f t="shared" si="62"/>
        <v>0</v>
      </c>
      <c r="BA475" s="82">
        <f t="shared" si="62"/>
        <v>0</v>
      </c>
      <c r="BB475" s="81">
        <f t="shared" si="62"/>
        <v>0</v>
      </c>
      <c r="BC475" s="81">
        <f t="shared" si="62"/>
        <v>2</v>
      </c>
      <c r="BD475" s="80">
        <f t="shared" si="62"/>
        <v>0</v>
      </c>
      <c r="BE475" s="79" t="s">
        <v>136</v>
      </c>
      <c r="BH475" s="5">
        <f>SUM(AL475:AN475)/$BG$5</f>
        <v>80</v>
      </c>
      <c r="BI475" s="5">
        <f>SUM(AO475:AQ475,BA475)/$BG$5</f>
        <v>0</v>
      </c>
      <c r="BJ475" s="5">
        <f>SUM(AR475:AT475,BB475)/$BG$5</f>
        <v>0</v>
      </c>
      <c r="BK475" s="5">
        <f>SUM(AU475:AW475,BC475)/$BG$5</f>
        <v>29</v>
      </c>
      <c r="BL475" s="5">
        <f>SUM(AX475:AZ475,BD475)/$BG$5</f>
        <v>6</v>
      </c>
    </row>
    <row r="476" spans="2:64" ht="37.5" thickBot="1" x14ac:dyDescent="0.3">
      <c r="B476" s="78"/>
      <c r="C476" s="77"/>
      <c r="D476" s="206"/>
      <c r="E476" s="205"/>
      <c r="F476" s="205"/>
      <c r="G476" s="204"/>
      <c r="H476" s="73"/>
      <c r="I476" s="70"/>
      <c r="J476" s="70"/>
      <c r="K476" s="72"/>
      <c r="L476" s="70"/>
      <c r="M476" s="69"/>
      <c r="N476" s="70"/>
      <c r="O476" s="69"/>
      <c r="P476" s="70"/>
      <c r="Q476" s="69"/>
      <c r="R476" s="70"/>
      <c r="S476" s="69"/>
      <c r="T476" s="70"/>
      <c r="U476" s="69"/>
      <c r="V476" s="70"/>
      <c r="W476" s="69"/>
      <c r="X476" s="70"/>
      <c r="Y476" s="69"/>
      <c r="Z476" s="70"/>
      <c r="AA476" s="69"/>
      <c r="AB476" s="69"/>
      <c r="AC476" s="69"/>
      <c r="AD476" s="71"/>
      <c r="AE476" s="69"/>
      <c r="AF476" s="69"/>
      <c r="AG476" s="69"/>
      <c r="AH476" s="68"/>
      <c r="AI476" s="68"/>
      <c r="AJ476" s="203"/>
      <c r="AK476" s="66" t="s">
        <v>135</v>
      </c>
      <c r="AL476" s="65">
        <f t="shared" ref="AL476:BD476" si="63">AL475/3</f>
        <v>19</v>
      </c>
      <c r="AM476" s="64">
        <f t="shared" si="63"/>
        <v>7.666666666666667</v>
      </c>
      <c r="AN476" s="63">
        <f t="shared" si="63"/>
        <v>0</v>
      </c>
      <c r="AO476" s="65">
        <f t="shared" si="63"/>
        <v>0</v>
      </c>
      <c r="AP476" s="64">
        <f t="shared" si="63"/>
        <v>0</v>
      </c>
      <c r="AQ476" s="63">
        <f t="shared" si="63"/>
        <v>0</v>
      </c>
      <c r="AR476" s="65">
        <f t="shared" si="63"/>
        <v>0</v>
      </c>
      <c r="AS476" s="64">
        <f t="shared" si="63"/>
        <v>0</v>
      </c>
      <c r="AT476" s="63">
        <f t="shared" si="63"/>
        <v>0</v>
      </c>
      <c r="AU476" s="65">
        <f t="shared" si="63"/>
        <v>6.666666666666667</v>
      </c>
      <c r="AV476" s="64">
        <f t="shared" si="63"/>
        <v>2.3333333333333335</v>
      </c>
      <c r="AW476" s="63">
        <f t="shared" si="63"/>
        <v>0</v>
      </c>
      <c r="AX476" s="65">
        <f t="shared" si="63"/>
        <v>1</v>
      </c>
      <c r="AY476" s="64">
        <f t="shared" si="63"/>
        <v>1</v>
      </c>
      <c r="AZ476" s="63">
        <f t="shared" si="63"/>
        <v>0</v>
      </c>
      <c r="BA476" s="62">
        <f t="shared" si="63"/>
        <v>0</v>
      </c>
      <c r="BB476" s="61">
        <f t="shared" si="63"/>
        <v>0</v>
      </c>
      <c r="BC476" s="61">
        <f t="shared" si="63"/>
        <v>0.66666666666666663</v>
      </c>
      <c r="BD476" s="60">
        <f t="shared" si="63"/>
        <v>0</v>
      </c>
      <c r="BE476" s="59" t="s">
        <v>134</v>
      </c>
    </row>
    <row r="477" spans="2:64" ht="28.15" customHeight="1" x14ac:dyDescent="0.2">
      <c r="B477" s="30"/>
      <c r="C477" s="338">
        <v>1</v>
      </c>
      <c r="D477" s="239" t="s">
        <v>701</v>
      </c>
      <c r="E477" s="198"/>
      <c r="F477" s="198"/>
      <c r="G477" s="197"/>
      <c r="H477" s="358" t="s">
        <v>133</v>
      </c>
      <c r="I477" s="390">
        <v>140</v>
      </c>
      <c r="J477" s="390">
        <v>32</v>
      </c>
      <c r="K477" s="390">
        <v>6</v>
      </c>
      <c r="L477" s="42" t="s">
        <v>131</v>
      </c>
      <c r="M477" s="43" t="s">
        <v>1442</v>
      </c>
      <c r="N477" s="42" t="s">
        <v>129</v>
      </c>
      <c r="O477" s="43" t="s">
        <v>132</v>
      </c>
      <c r="P477" s="42" t="s">
        <v>128</v>
      </c>
      <c r="Q477" s="43" t="s">
        <v>684</v>
      </c>
      <c r="R477" s="42" t="s">
        <v>127</v>
      </c>
      <c r="S477" s="43" t="s">
        <v>1596</v>
      </c>
      <c r="T477" s="42" t="s">
        <v>126</v>
      </c>
      <c r="U477" s="43" t="s">
        <v>705</v>
      </c>
      <c r="V477" s="42" t="s">
        <v>125</v>
      </c>
      <c r="W477" s="43" t="s">
        <v>493</v>
      </c>
      <c r="X477" s="42" t="s">
        <v>124</v>
      </c>
      <c r="Y477" s="43" t="s">
        <v>132</v>
      </c>
      <c r="Z477" s="42" t="s">
        <v>123</v>
      </c>
      <c r="AA477" s="43"/>
      <c r="AB477" s="43"/>
      <c r="AC477" s="43"/>
      <c r="AD477" s="196"/>
      <c r="AE477" s="43"/>
      <c r="AF477" s="196" t="s">
        <v>1735</v>
      </c>
      <c r="AG477" s="58" t="s">
        <v>494</v>
      </c>
      <c r="AH477" s="421"/>
      <c r="AI477" s="421"/>
      <c r="AJ477" s="38"/>
      <c r="AK477" s="9"/>
      <c r="AL477" s="349">
        <f>SUMPRODUCT(LEN($M477:$AA480)-LEN(SUBSTITUTE($M477:$AA480,"A", "")))</f>
        <v>57</v>
      </c>
      <c r="AM477" s="352">
        <f>SUMPRODUCT(LEN($AF477:$AF480)-LEN(SUBSTITUTE($AF477:$AF480,"A", "")))</f>
        <v>23</v>
      </c>
      <c r="AN477" s="335">
        <f>SUMPRODUCT(LEN($AE477:$AE480)-LEN(SUBSTITUTE($AE477:$AE480,"A", "")))</f>
        <v>0</v>
      </c>
      <c r="AO477" s="349">
        <f>SUMPRODUCT(LEN($M477:$AA480)-LEN(SUBSTITUTE($M477:$AA480,"S", "")))</f>
        <v>0</v>
      </c>
      <c r="AP477" s="352">
        <f>SUMPRODUCT(LEN($AF477:$AF480)-LEN(SUBSTITUTE($AF477:$AF480,"S", "")))</f>
        <v>0</v>
      </c>
      <c r="AQ477" s="335">
        <f>SUMPRODUCT(LEN($AE477:$AE480)-LEN(SUBSTITUTE($AE477:$AE480,"S", "")))</f>
        <v>0</v>
      </c>
      <c r="AR477" s="349">
        <f>SUMPRODUCT(LEN($M477:$AA480)-LEN(SUBSTITUTE($M477:$AA480,"F", "")))</f>
        <v>0</v>
      </c>
      <c r="AS477" s="352">
        <f>SUMPRODUCT(LEN($AF477:$AF480)-LEN(SUBSTITUTE($AF477:$AF480,"F", "")))</f>
        <v>0</v>
      </c>
      <c r="AT477" s="335">
        <f>SUMPRODUCT(LEN($AE477:$AE480)-LEN(SUBSTITUTE($AE477:$AE480,"F", "")))</f>
        <v>0</v>
      </c>
      <c r="AU477" s="349">
        <f>SUMPRODUCT(LEN($M477:$AA480)-LEN(SUBSTITUTE($M477:$AA480,"G", "")))</f>
        <v>20</v>
      </c>
      <c r="AV477" s="352">
        <f>SUMPRODUCT(LEN($AF477:$AF480)-LEN(SUBSTITUTE($AF477:$AF480,"G", "")))</f>
        <v>7</v>
      </c>
      <c r="AW477" s="335">
        <f>SUMPRODUCT(LEN($AE477:$AE480)-LEN(SUBSTITUTE($AE477:$AE480,"G", "")))</f>
        <v>0</v>
      </c>
      <c r="AX477" s="349">
        <f>SUMPRODUCT(LEN($L477:$AA480)-LEN(SUBSTITUTE($L477:$AA480,"M", "")))</f>
        <v>3</v>
      </c>
      <c r="AY477" s="362">
        <f>SUMPRODUCT(LEN($AF477:$AF480)-LEN(SUBSTITUTE($AF477:$AF480,"M", "")))</f>
        <v>3</v>
      </c>
      <c r="AZ477" s="335">
        <f>SUMPRODUCT(LEN($AE477:$AE480)-LEN(SUBSTITUTE($AE477:$AE480,"M", "")))</f>
        <v>0</v>
      </c>
      <c r="BA477" s="416">
        <f>SUMPRODUCT(LEN($AG477:$AG480)-LEN(SUBSTITUTE($AG477:$AG480,"S", "")))</f>
        <v>0</v>
      </c>
      <c r="BB477" s="410">
        <f>SUMPRODUCT(LEN($AG477:$AG480)-LEN(SUBSTITUTE($AG477:$AG480,"F", "")))</f>
        <v>0</v>
      </c>
      <c r="BC477" s="410">
        <f>SUMPRODUCT(LEN($AG477:$AG480)-LEN(SUBSTITUTE($AG477:$AG480,"G", "")))</f>
        <v>2</v>
      </c>
      <c r="BD477" s="413">
        <f>SUMPRODUCT(LEN($AG477:$AG480)-LEN(SUBSTITUTE($AG477:$AG480,"M", "")))</f>
        <v>0</v>
      </c>
    </row>
    <row r="478" spans="2:64" ht="28.15" customHeight="1" thickBot="1" x14ac:dyDescent="0.25">
      <c r="B478" s="30"/>
      <c r="C478" s="339"/>
      <c r="D478" s="221"/>
      <c r="E478" s="195"/>
      <c r="F478" s="195"/>
      <c r="G478" s="194"/>
      <c r="H478" s="359"/>
      <c r="I478" s="391"/>
      <c r="J478" s="391"/>
      <c r="K478" s="391"/>
      <c r="L478" s="33" t="s">
        <v>122</v>
      </c>
      <c r="M478" s="55" t="s">
        <v>132</v>
      </c>
      <c r="N478" s="33" t="s">
        <v>121</v>
      </c>
      <c r="O478" s="55" t="s">
        <v>1042</v>
      </c>
      <c r="P478" s="33" t="s">
        <v>120</v>
      </c>
      <c r="Q478" s="55" t="s">
        <v>1269</v>
      </c>
      <c r="R478" s="33" t="s">
        <v>119</v>
      </c>
      <c r="S478" s="55" t="s">
        <v>509</v>
      </c>
      <c r="T478" s="33" t="s">
        <v>118</v>
      </c>
      <c r="U478" s="55" t="s">
        <v>686</v>
      </c>
      <c r="V478" s="33" t="s">
        <v>117</v>
      </c>
      <c r="W478" s="55" t="s">
        <v>494</v>
      </c>
      <c r="X478" s="33" t="s">
        <v>116</v>
      </c>
      <c r="Y478" s="55" t="s">
        <v>132</v>
      </c>
      <c r="Z478" s="33" t="s">
        <v>115</v>
      </c>
      <c r="AA478" s="55"/>
      <c r="AB478" s="55"/>
      <c r="AC478" s="55"/>
      <c r="AD478" s="193"/>
      <c r="AE478" s="55"/>
      <c r="AF478" s="193" t="s">
        <v>1042</v>
      </c>
      <c r="AG478" s="57"/>
      <c r="AH478" s="422"/>
      <c r="AI478" s="422"/>
      <c r="AJ478" s="21"/>
      <c r="AK478" s="9"/>
      <c r="AL478" s="350"/>
      <c r="AM478" s="353"/>
      <c r="AN478" s="336"/>
      <c r="AO478" s="350"/>
      <c r="AP478" s="353"/>
      <c r="AQ478" s="336"/>
      <c r="AR478" s="350"/>
      <c r="AS478" s="353"/>
      <c r="AT478" s="336"/>
      <c r="AU478" s="350"/>
      <c r="AV478" s="353"/>
      <c r="AW478" s="336"/>
      <c r="AX478" s="350"/>
      <c r="AY478" s="363"/>
      <c r="AZ478" s="336"/>
      <c r="BA478" s="417"/>
      <c r="BB478" s="411"/>
      <c r="BC478" s="411"/>
      <c r="BD478" s="414"/>
    </row>
    <row r="479" spans="2:64" ht="28.15" customHeight="1" x14ac:dyDescent="0.2">
      <c r="B479" s="30"/>
      <c r="C479" s="340"/>
      <c r="D479" s="218"/>
      <c r="E479" s="192"/>
      <c r="F479" s="192"/>
      <c r="G479" s="191"/>
      <c r="H479" s="360">
        <v>259</v>
      </c>
      <c r="I479" s="392"/>
      <c r="J479" s="392"/>
      <c r="K479" s="392"/>
      <c r="L479" s="25" t="s">
        <v>114</v>
      </c>
      <c r="M479" s="114" t="s">
        <v>357</v>
      </c>
      <c r="N479" s="25" t="s">
        <v>112</v>
      </c>
      <c r="O479" s="114" t="s">
        <v>1446</v>
      </c>
      <c r="P479" s="25" t="s">
        <v>111</v>
      </c>
      <c r="Q479" s="114" t="s">
        <v>179</v>
      </c>
      <c r="R479" s="25" t="s">
        <v>110</v>
      </c>
      <c r="S479" s="114" t="s">
        <v>484</v>
      </c>
      <c r="T479" s="25" t="s">
        <v>109</v>
      </c>
      <c r="U479" s="114" t="s">
        <v>458</v>
      </c>
      <c r="V479" s="25" t="s">
        <v>108</v>
      </c>
      <c r="W479" s="114" t="s">
        <v>467</v>
      </c>
      <c r="X479" s="25" t="s">
        <v>107</v>
      </c>
      <c r="Y479" s="114"/>
      <c r="Z479" s="25" t="s">
        <v>106</v>
      </c>
      <c r="AA479" s="114"/>
      <c r="AB479" s="114"/>
      <c r="AC479" s="114"/>
      <c r="AD479" s="190"/>
      <c r="AE479" s="114"/>
      <c r="AF479" s="190"/>
      <c r="AG479" s="57"/>
      <c r="AH479" s="422"/>
      <c r="AI479" s="422"/>
      <c r="AJ479" s="21"/>
      <c r="AK479" s="9"/>
      <c r="AL479" s="350"/>
      <c r="AM479" s="353"/>
      <c r="AN479" s="336"/>
      <c r="AO479" s="350"/>
      <c r="AP479" s="353"/>
      <c r="AQ479" s="336"/>
      <c r="AR479" s="350"/>
      <c r="AS479" s="353"/>
      <c r="AT479" s="336"/>
      <c r="AU479" s="350"/>
      <c r="AV479" s="353"/>
      <c r="AW479" s="336"/>
      <c r="AX479" s="350"/>
      <c r="AY479" s="363"/>
      <c r="AZ479" s="336"/>
      <c r="BA479" s="417"/>
      <c r="BB479" s="411"/>
      <c r="BC479" s="411"/>
      <c r="BD479" s="414"/>
    </row>
    <row r="480" spans="2:64" ht="28.15" customHeight="1" thickBot="1" x14ac:dyDescent="0.25">
      <c r="B480" s="30"/>
      <c r="C480" s="355"/>
      <c r="D480" s="246"/>
      <c r="E480" s="200"/>
      <c r="F480" s="200"/>
      <c r="G480" s="199"/>
      <c r="H480" s="361"/>
      <c r="I480" s="393"/>
      <c r="J480" s="393"/>
      <c r="K480" s="393"/>
      <c r="L480" s="50" t="s">
        <v>105</v>
      </c>
      <c r="M480" s="51" t="s">
        <v>357</v>
      </c>
      <c r="N480" s="50" t="s">
        <v>104</v>
      </c>
      <c r="O480" s="51" t="s">
        <v>457</v>
      </c>
      <c r="P480" s="50" t="s">
        <v>103</v>
      </c>
      <c r="Q480" s="51" t="s">
        <v>527</v>
      </c>
      <c r="R480" s="50" t="s">
        <v>102</v>
      </c>
      <c r="S480" s="51" t="s">
        <v>1052</v>
      </c>
      <c r="T480" s="50">
        <v>20</v>
      </c>
      <c r="U480" s="51" t="s">
        <v>479</v>
      </c>
      <c r="V480" s="50" t="s">
        <v>101</v>
      </c>
      <c r="W480" s="51" t="s">
        <v>496</v>
      </c>
      <c r="X480" s="50" t="s">
        <v>100</v>
      </c>
      <c r="Y480" s="51"/>
      <c r="Z480" s="50" t="s">
        <v>99</v>
      </c>
      <c r="AA480" s="51"/>
      <c r="AB480" s="51"/>
      <c r="AC480" s="51"/>
      <c r="AD480" s="187"/>
      <c r="AE480" s="51"/>
      <c r="AF480" s="187"/>
      <c r="AG480" s="56"/>
      <c r="AH480" s="424"/>
      <c r="AI480" s="424"/>
      <c r="AJ480" s="47"/>
      <c r="AK480" s="9"/>
      <c r="AL480" s="351"/>
      <c r="AM480" s="354"/>
      <c r="AN480" s="337"/>
      <c r="AO480" s="351"/>
      <c r="AP480" s="354"/>
      <c r="AQ480" s="337"/>
      <c r="AR480" s="351"/>
      <c r="AS480" s="354"/>
      <c r="AT480" s="337"/>
      <c r="AU480" s="351"/>
      <c r="AV480" s="354"/>
      <c r="AW480" s="337"/>
      <c r="AX480" s="351"/>
      <c r="AY480" s="364"/>
      <c r="AZ480" s="337"/>
      <c r="BA480" s="418"/>
      <c r="BB480" s="412"/>
      <c r="BC480" s="412"/>
      <c r="BD480" s="415"/>
    </row>
    <row r="481" spans="2:64" ht="28.15" customHeight="1" x14ac:dyDescent="0.2">
      <c r="B481" s="30"/>
      <c r="C481" s="338">
        <v>2</v>
      </c>
      <c r="D481" s="212"/>
      <c r="E481" s="198"/>
      <c r="F481" s="198"/>
      <c r="G481" s="197"/>
      <c r="H481" s="358"/>
      <c r="I481" s="390"/>
      <c r="J481" s="390"/>
      <c r="K481" s="390"/>
      <c r="L481" s="42" t="s">
        <v>131</v>
      </c>
      <c r="M481" s="43"/>
      <c r="N481" s="42" t="s">
        <v>129</v>
      </c>
      <c r="O481" s="43"/>
      <c r="P481" s="42" t="s">
        <v>128</v>
      </c>
      <c r="Q481" s="43"/>
      <c r="R481" s="42" t="s">
        <v>127</v>
      </c>
      <c r="S481" s="43"/>
      <c r="T481" s="42" t="s">
        <v>126</v>
      </c>
      <c r="U481" s="43"/>
      <c r="V481" s="42" t="s">
        <v>125</v>
      </c>
      <c r="W481" s="43"/>
      <c r="X481" s="42" t="s">
        <v>124</v>
      </c>
      <c r="Y481" s="43"/>
      <c r="Z481" s="42" t="s">
        <v>123</v>
      </c>
      <c r="AA481" s="43"/>
      <c r="AB481" s="43"/>
      <c r="AC481" s="43"/>
      <c r="AD481" s="196"/>
      <c r="AE481" s="43"/>
      <c r="AF481" s="196"/>
      <c r="AG481" s="39"/>
      <c r="AH481" s="421"/>
      <c r="AI481" s="421"/>
      <c r="AJ481" s="38"/>
      <c r="AK481" s="9"/>
      <c r="AL481" s="349">
        <f>SUMPRODUCT(LEN($M481:$AA484)-LEN(SUBSTITUTE($M481:$AA484,"A", "")))</f>
        <v>0</v>
      </c>
      <c r="AM481" s="352">
        <f>SUMPRODUCT(LEN($AF481:$AF484)-LEN(SUBSTITUTE($AF481:$AF484,"A", "")))</f>
        <v>0</v>
      </c>
      <c r="AN481" s="335">
        <f>SUMPRODUCT(LEN($AE481:$AE484)-LEN(SUBSTITUTE($AE481:$AE484,"A", "")))</f>
        <v>0</v>
      </c>
      <c r="AO481" s="349">
        <f>SUMPRODUCT(LEN($M481:$AA484)-LEN(SUBSTITUTE($M481:$AA484,"S", "")))</f>
        <v>0</v>
      </c>
      <c r="AP481" s="352">
        <f>SUMPRODUCT(LEN($AF481:$AF484)-LEN(SUBSTITUTE($AF481:$AF484,"S", "")))</f>
        <v>0</v>
      </c>
      <c r="AQ481" s="335">
        <f>SUMPRODUCT(LEN($AE481:$AE484)-LEN(SUBSTITUTE($AE481:$AE484,"S", "")))</f>
        <v>0</v>
      </c>
      <c r="AR481" s="349">
        <f>SUMPRODUCT(LEN($M481:$AA484)-LEN(SUBSTITUTE($M481:$AA484,"F", "")))</f>
        <v>0</v>
      </c>
      <c r="AS481" s="352">
        <f>SUMPRODUCT(LEN($AF481:$AF484)-LEN(SUBSTITUTE($AF481:$AF484,"F", "")))</f>
        <v>0</v>
      </c>
      <c r="AT481" s="335">
        <f>SUMPRODUCT(LEN($AE481:$AE484)-LEN(SUBSTITUTE($AE481:$AE484,"F", "")))</f>
        <v>0</v>
      </c>
      <c r="AU481" s="349">
        <f>SUMPRODUCT(LEN($M481:$AA484)-LEN(SUBSTITUTE($M481:$AA484,"G", "")))</f>
        <v>0</v>
      </c>
      <c r="AV481" s="352">
        <f>SUMPRODUCT(LEN($AF481:$AF484)-LEN(SUBSTITUTE($AF481:$AF484,"G", "")))</f>
        <v>0</v>
      </c>
      <c r="AW481" s="335">
        <f>SUMPRODUCT(LEN($AE481:$AE484)-LEN(SUBSTITUTE($AE481:$AE484,"G", "")))</f>
        <v>0</v>
      </c>
      <c r="AX481" s="349">
        <f>SUMPRODUCT(LEN($L481:$AA484)-LEN(SUBSTITUTE($L481:$AA484,"M", "")))</f>
        <v>0</v>
      </c>
      <c r="AY481" s="362">
        <f>SUMPRODUCT(LEN($AF481:$AF484)-LEN(SUBSTITUTE($AF481:$AF484,"M", "")))</f>
        <v>0</v>
      </c>
      <c r="AZ481" s="335">
        <f>SUMPRODUCT(LEN($AE481:$AE484)-LEN(SUBSTITUTE($AE481:$AE484,"M", "")))</f>
        <v>0</v>
      </c>
      <c r="BA481" s="416">
        <f>SUMPRODUCT(LEN($AG481:$AG484)-LEN(SUBSTITUTE($AG481:$AG484,"S", "")))</f>
        <v>0</v>
      </c>
      <c r="BB481" s="410">
        <f>SUMPRODUCT(LEN($AG481:$AG484)-LEN(SUBSTITUTE($AG481:$AG484,"F", "")))</f>
        <v>0</v>
      </c>
      <c r="BC481" s="410">
        <f>SUMPRODUCT(LEN($AG481:$AG484)-LEN(SUBSTITUTE($AG481:$AG484,"G", "")))</f>
        <v>0</v>
      </c>
      <c r="BD481" s="413">
        <f>SUMPRODUCT(LEN($AG481:$AG484)-LEN(SUBSTITUTE($AG481:$AG484,"M", "")))</f>
        <v>0</v>
      </c>
    </row>
    <row r="482" spans="2:64" ht="28.15" customHeight="1" thickBot="1" x14ac:dyDescent="0.25">
      <c r="B482" s="30"/>
      <c r="C482" s="339"/>
      <c r="D482" s="221"/>
      <c r="E482" s="195"/>
      <c r="F482" s="195"/>
      <c r="G482" s="194"/>
      <c r="H482" s="359"/>
      <c r="I482" s="391"/>
      <c r="J482" s="391"/>
      <c r="K482" s="391"/>
      <c r="L482" s="33" t="s">
        <v>122</v>
      </c>
      <c r="M482" s="55"/>
      <c r="N482" s="33" t="s">
        <v>121</v>
      </c>
      <c r="O482" s="55"/>
      <c r="P482" s="33" t="s">
        <v>120</v>
      </c>
      <c r="Q482" s="55"/>
      <c r="R482" s="33" t="s">
        <v>119</v>
      </c>
      <c r="S482" s="55"/>
      <c r="T482" s="33" t="s">
        <v>118</v>
      </c>
      <c r="U482" s="55"/>
      <c r="V482" s="33" t="s">
        <v>117</v>
      </c>
      <c r="W482" s="55"/>
      <c r="X482" s="33" t="s">
        <v>116</v>
      </c>
      <c r="Y482" s="55"/>
      <c r="Z482" s="33" t="s">
        <v>115</v>
      </c>
      <c r="AA482" s="55"/>
      <c r="AB482" s="55"/>
      <c r="AC482" s="55"/>
      <c r="AD482" s="193"/>
      <c r="AE482" s="55"/>
      <c r="AF482" s="193"/>
      <c r="AG482" s="22"/>
      <c r="AH482" s="422"/>
      <c r="AI482" s="422"/>
      <c r="AJ482" s="21"/>
      <c r="AK482" s="9"/>
      <c r="AL482" s="350"/>
      <c r="AM482" s="353"/>
      <c r="AN482" s="336"/>
      <c r="AO482" s="350"/>
      <c r="AP482" s="353"/>
      <c r="AQ482" s="336"/>
      <c r="AR482" s="350"/>
      <c r="AS482" s="353"/>
      <c r="AT482" s="336"/>
      <c r="AU482" s="350"/>
      <c r="AV482" s="353"/>
      <c r="AW482" s="336"/>
      <c r="AX482" s="350"/>
      <c r="AY482" s="363"/>
      <c r="AZ482" s="336"/>
      <c r="BA482" s="417"/>
      <c r="BB482" s="411"/>
      <c r="BC482" s="411"/>
      <c r="BD482" s="414"/>
    </row>
    <row r="483" spans="2:64" ht="28.15" customHeight="1" x14ac:dyDescent="0.2">
      <c r="B483" s="30"/>
      <c r="C483" s="340"/>
      <c r="D483" s="218"/>
      <c r="E483" s="192"/>
      <c r="F483" s="192"/>
      <c r="G483" s="191"/>
      <c r="H483" s="360"/>
      <c r="I483" s="392"/>
      <c r="J483" s="392"/>
      <c r="K483" s="392"/>
      <c r="L483" s="25" t="s">
        <v>114</v>
      </c>
      <c r="M483" s="114"/>
      <c r="N483" s="25" t="s">
        <v>112</v>
      </c>
      <c r="O483" s="114"/>
      <c r="P483" s="25" t="s">
        <v>111</v>
      </c>
      <c r="Q483" s="114"/>
      <c r="R483" s="25" t="s">
        <v>110</v>
      </c>
      <c r="S483" s="114"/>
      <c r="T483" s="25" t="s">
        <v>109</v>
      </c>
      <c r="U483" s="114"/>
      <c r="V483" s="25" t="s">
        <v>108</v>
      </c>
      <c r="W483" s="114"/>
      <c r="X483" s="25" t="s">
        <v>107</v>
      </c>
      <c r="Y483" s="114"/>
      <c r="Z483" s="25" t="s">
        <v>106</v>
      </c>
      <c r="AA483" s="114"/>
      <c r="AB483" s="114"/>
      <c r="AC483" s="114"/>
      <c r="AD483" s="190"/>
      <c r="AE483" s="114"/>
      <c r="AF483" s="190"/>
      <c r="AG483" s="22"/>
      <c r="AH483" s="422"/>
      <c r="AI483" s="422"/>
      <c r="AJ483" s="21"/>
      <c r="AK483" s="9"/>
      <c r="AL483" s="350"/>
      <c r="AM483" s="353"/>
      <c r="AN483" s="336"/>
      <c r="AO483" s="350"/>
      <c r="AP483" s="353"/>
      <c r="AQ483" s="336"/>
      <c r="AR483" s="350"/>
      <c r="AS483" s="353"/>
      <c r="AT483" s="336"/>
      <c r="AU483" s="350"/>
      <c r="AV483" s="353"/>
      <c r="AW483" s="336"/>
      <c r="AX483" s="350"/>
      <c r="AY483" s="363"/>
      <c r="AZ483" s="336"/>
      <c r="BA483" s="417"/>
      <c r="BB483" s="411"/>
      <c r="BC483" s="411"/>
      <c r="BD483" s="414"/>
    </row>
    <row r="484" spans="2:64" ht="28.15" customHeight="1" thickBot="1" x14ac:dyDescent="0.25">
      <c r="B484" s="30"/>
      <c r="C484" s="355"/>
      <c r="D484" s="246"/>
      <c r="E484" s="200"/>
      <c r="F484" s="200"/>
      <c r="G484" s="199"/>
      <c r="H484" s="361"/>
      <c r="I484" s="393"/>
      <c r="J484" s="393"/>
      <c r="K484" s="393"/>
      <c r="L484" s="50" t="s">
        <v>105</v>
      </c>
      <c r="M484" s="51"/>
      <c r="N484" s="50" t="s">
        <v>104</v>
      </c>
      <c r="O484" s="51"/>
      <c r="P484" s="50" t="s">
        <v>103</v>
      </c>
      <c r="Q484" s="51"/>
      <c r="R484" s="50" t="s">
        <v>102</v>
      </c>
      <c r="S484" s="51"/>
      <c r="T484" s="50">
        <v>20</v>
      </c>
      <c r="U484" s="51"/>
      <c r="V484" s="50" t="s">
        <v>101</v>
      </c>
      <c r="W484" s="51"/>
      <c r="X484" s="50" t="s">
        <v>100</v>
      </c>
      <c r="Y484" s="51"/>
      <c r="Z484" s="50" t="s">
        <v>99</v>
      </c>
      <c r="AA484" s="51"/>
      <c r="AB484" s="51"/>
      <c r="AC484" s="51"/>
      <c r="AD484" s="187"/>
      <c r="AE484" s="51"/>
      <c r="AF484" s="187"/>
      <c r="AG484" s="48"/>
      <c r="AH484" s="424"/>
      <c r="AI484" s="424"/>
      <c r="AJ484" s="47"/>
      <c r="AK484" s="9"/>
      <c r="AL484" s="351"/>
      <c r="AM484" s="354"/>
      <c r="AN484" s="337"/>
      <c r="AO484" s="351"/>
      <c r="AP484" s="354"/>
      <c r="AQ484" s="337"/>
      <c r="AR484" s="351"/>
      <c r="AS484" s="354"/>
      <c r="AT484" s="337"/>
      <c r="AU484" s="351"/>
      <c r="AV484" s="354"/>
      <c r="AW484" s="337"/>
      <c r="AX484" s="351"/>
      <c r="AY484" s="364"/>
      <c r="AZ484" s="337"/>
      <c r="BA484" s="418"/>
      <c r="BB484" s="412"/>
      <c r="BC484" s="412"/>
      <c r="BD484" s="415"/>
    </row>
    <row r="485" spans="2:64" ht="28.15" customHeight="1" x14ac:dyDescent="0.2">
      <c r="B485" s="30"/>
      <c r="C485" s="338">
        <v>3</v>
      </c>
      <c r="D485" s="212"/>
      <c r="E485" s="198"/>
      <c r="F485" s="198"/>
      <c r="G485" s="197"/>
      <c r="H485" s="358"/>
      <c r="I485" s="390"/>
      <c r="J485" s="390"/>
      <c r="K485" s="390"/>
      <c r="L485" s="42" t="s">
        <v>131</v>
      </c>
      <c r="M485" s="43"/>
      <c r="N485" s="42" t="s">
        <v>129</v>
      </c>
      <c r="O485" s="43"/>
      <c r="P485" s="42" t="s">
        <v>128</v>
      </c>
      <c r="Q485" s="43"/>
      <c r="R485" s="42" t="s">
        <v>127</v>
      </c>
      <c r="S485" s="43"/>
      <c r="T485" s="42" t="s">
        <v>126</v>
      </c>
      <c r="U485" s="43"/>
      <c r="V485" s="42" t="s">
        <v>125</v>
      </c>
      <c r="W485" s="43"/>
      <c r="X485" s="42" t="s">
        <v>124</v>
      </c>
      <c r="Y485" s="43"/>
      <c r="Z485" s="42" t="s">
        <v>123</v>
      </c>
      <c r="AA485" s="43"/>
      <c r="AB485" s="43"/>
      <c r="AC485" s="43"/>
      <c r="AD485" s="196"/>
      <c r="AE485" s="43"/>
      <c r="AF485" s="196"/>
      <c r="AG485" s="39"/>
      <c r="AH485" s="421"/>
      <c r="AI485" s="421"/>
      <c r="AJ485" s="38"/>
      <c r="AK485" s="9"/>
      <c r="AL485" s="349">
        <f>SUMPRODUCT(LEN($M485:$AA488)-LEN(SUBSTITUTE($M485:$AA488,"A", "")))</f>
        <v>0</v>
      </c>
      <c r="AM485" s="352">
        <f>SUMPRODUCT(LEN($AF485:$AF488)-LEN(SUBSTITUTE($AF485:$AF488,"A", "")))</f>
        <v>0</v>
      </c>
      <c r="AN485" s="335">
        <f>SUMPRODUCT(LEN($AE485:$AE488)-LEN(SUBSTITUTE($AE485:$AE488,"A", "")))</f>
        <v>0</v>
      </c>
      <c r="AO485" s="349">
        <f>SUMPRODUCT(LEN($M485:$AA488)-LEN(SUBSTITUTE($M485:$AA488,"S", "")))</f>
        <v>0</v>
      </c>
      <c r="AP485" s="352">
        <f>SUMPRODUCT(LEN($AF485:$AF488)-LEN(SUBSTITUTE($AF485:$AF488,"S", "")))</f>
        <v>0</v>
      </c>
      <c r="AQ485" s="335">
        <f>SUMPRODUCT(LEN($AE485:$AE488)-LEN(SUBSTITUTE($AE485:$AE488,"S", "")))</f>
        <v>0</v>
      </c>
      <c r="AR485" s="349">
        <f>SUMPRODUCT(LEN($M485:$AA488)-LEN(SUBSTITUTE($M485:$AA488,"F", "")))</f>
        <v>0</v>
      </c>
      <c r="AS485" s="352">
        <f>SUMPRODUCT(LEN($AF485:$AF488)-LEN(SUBSTITUTE($AF485:$AF488,"F", "")))</f>
        <v>0</v>
      </c>
      <c r="AT485" s="335">
        <f>SUMPRODUCT(LEN($AE485:$AE488)-LEN(SUBSTITUTE($AE485:$AE488,"F", "")))</f>
        <v>0</v>
      </c>
      <c r="AU485" s="349">
        <f>SUMPRODUCT(LEN($M485:$AA488)-LEN(SUBSTITUTE($M485:$AA488,"G", "")))</f>
        <v>0</v>
      </c>
      <c r="AV485" s="352">
        <f>SUMPRODUCT(LEN($AF485:$AF488)-LEN(SUBSTITUTE($AF485:$AF488,"G", "")))</f>
        <v>0</v>
      </c>
      <c r="AW485" s="335">
        <f>SUMPRODUCT(LEN($AE485:$AE488)-LEN(SUBSTITUTE($AE485:$AE488,"G", "")))</f>
        <v>0</v>
      </c>
      <c r="AX485" s="349">
        <f>SUMPRODUCT(LEN($L485:$AA488)-LEN(SUBSTITUTE($L485:$AA488,"M", "")))</f>
        <v>0</v>
      </c>
      <c r="AY485" s="362">
        <f>SUMPRODUCT(LEN($AF485:$AF488)-LEN(SUBSTITUTE($AF485:$AF488,"M", "")))</f>
        <v>0</v>
      </c>
      <c r="AZ485" s="335">
        <f>SUMPRODUCT(LEN($AE485:$AE488)-LEN(SUBSTITUTE($AE485:$AE488,"M", "")))</f>
        <v>0</v>
      </c>
      <c r="BA485" s="416">
        <f>SUMPRODUCT(LEN($AG485:$AG488)-LEN(SUBSTITUTE($AG485:$AG488,"S", "")))</f>
        <v>0</v>
      </c>
      <c r="BB485" s="410">
        <f>SUMPRODUCT(LEN($AG485:$AG488)-LEN(SUBSTITUTE($AG485:$AG488,"F", "")))</f>
        <v>0</v>
      </c>
      <c r="BC485" s="410">
        <f>SUMPRODUCT(LEN($AG485:$AG488)-LEN(SUBSTITUTE($AG485:$AG488,"G", "")))</f>
        <v>0</v>
      </c>
      <c r="BD485" s="413">
        <f>SUMPRODUCT(LEN($AG485:$AG488)-LEN(SUBSTITUTE($AG485:$AG488,"M", "")))</f>
        <v>0</v>
      </c>
    </row>
    <row r="486" spans="2:64" ht="28.15" customHeight="1" thickBot="1" x14ac:dyDescent="0.25">
      <c r="B486" s="30"/>
      <c r="C486" s="339"/>
      <c r="D486" s="221"/>
      <c r="E486" s="195"/>
      <c r="F486" s="195"/>
      <c r="G486" s="194"/>
      <c r="H486" s="359"/>
      <c r="I486" s="391"/>
      <c r="J486" s="391"/>
      <c r="K486" s="391"/>
      <c r="L486" s="33" t="s">
        <v>122</v>
      </c>
      <c r="M486" s="55"/>
      <c r="N486" s="33" t="s">
        <v>121</v>
      </c>
      <c r="O486" s="55"/>
      <c r="P486" s="33" t="s">
        <v>120</v>
      </c>
      <c r="Q486" s="55"/>
      <c r="R486" s="33" t="s">
        <v>119</v>
      </c>
      <c r="S486" s="55"/>
      <c r="T486" s="33" t="s">
        <v>118</v>
      </c>
      <c r="U486" s="55"/>
      <c r="V486" s="33" t="s">
        <v>117</v>
      </c>
      <c r="W486" s="55"/>
      <c r="X486" s="33" t="s">
        <v>116</v>
      </c>
      <c r="Y486" s="55"/>
      <c r="Z486" s="33" t="s">
        <v>115</v>
      </c>
      <c r="AA486" s="55"/>
      <c r="AB486" s="55"/>
      <c r="AC486" s="55"/>
      <c r="AD486" s="193"/>
      <c r="AE486" s="55"/>
      <c r="AF486" s="193"/>
      <c r="AG486" s="22"/>
      <c r="AH486" s="422"/>
      <c r="AI486" s="422"/>
      <c r="AJ486" s="21"/>
      <c r="AK486" s="9"/>
      <c r="AL486" s="350"/>
      <c r="AM486" s="353"/>
      <c r="AN486" s="336"/>
      <c r="AO486" s="350"/>
      <c r="AP486" s="353"/>
      <c r="AQ486" s="336"/>
      <c r="AR486" s="350"/>
      <c r="AS486" s="353"/>
      <c r="AT486" s="336"/>
      <c r="AU486" s="350"/>
      <c r="AV486" s="353"/>
      <c r="AW486" s="336"/>
      <c r="AX486" s="350"/>
      <c r="AY486" s="363"/>
      <c r="AZ486" s="336"/>
      <c r="BA486" s="417"/>
      <c r="BB486" s="411"/>
      <c r="BC486" s="411"/>
      <c r="BD486" s="414"/>
    </row>
    <row r="487" spans="2:64" ht="28.15" customHeight="1" x14ac:dyDescent="0.2">
      <c r="B487" s="30"/>
      <c r="C487" s="340"/>
      <c r="D487" s="218"/>
      <c r="E487" s="192"/>
      <c r="F487" s="192"/>
      <c r="G487" s="191"/>
      <c r="H487" s="360"/>
      <c r="I487" s="392"/>
      <c r="J487" s="392"/>
      <c r="K487" s="392"/>
      <c r="L487" s="25" t="s">
        <v>114</v>
      </c>
      <c r="M487" s="114"/>
      <c r="N487" s="25" t="s">
        <v>112</v>
      </c>
      <c r="O487" s="114"/>
      <c r="P487" s="25" t="s">
        <v>111</v>
      </c>
      <c r="Q487" s="114"/>
      <c r="R487" s="25" t="s">
        <v>110</v>
      </c>
      <c r="S487" s="114"/>
      <c r="T487" s="25" t="s">
        <v>109</v>
      </c>
      <c r="U487" s="114"/>
      <c r="V487" s="25" t="s">
        <v>108</v>
      </c>
      <c r="W487" s="114"/>
      <c r="X487" s="25" t="s">
        <v>107</v>
      </c>
      <c r="Y487" s="114"/>
      <c r="Z487" s="25" t="s">
        <v>106</v>
      </c>
      <c r="AA487" s="114"/>
      <c r="AB487" s="114"/>
      <c r="AC487" s="114"/>
      <c r="AD487" s="190"/>
      <c r="AE487" s="114"/>
      <c r="AF487" s="190"/>
      <c r="AG487" s="22"/>
      <c r="AH487" s="422"/>
      <c r="AI487" s="422"/>
      <c r="AJ487" s="21"/>
      <c r="AK487" s="9"/>
      <c r="AL487" s="350"/>
      <c r="AM487" s="353"/>
      <c r="AN487" s="336"/>
      <c r="AO487" s="350"/>
      <c r="AP487" s="353"/>
      <c r="AQ487" s="336"/>
      <c r="AR487" s="350"/>
      <c r="AS487" s="353"/>
      <c r="AT487" s="336"/>
      <c r="AU487" s="350"/>
      <c r="AV487" s="353"/>
      <c r="AW487" s="336"/>
      <c r="AX487" s="350"/>
      <c r="AY487" s="363"/>
      <c r="AZ487" s="336"/>
      <c r="BA487" s="417"/>
      <c r="BB487" s="411"/>
      <c r="BC487" s="411"/>
      <c r="BD487" s="414"/>
    </row>
    <row r="488" spans="2:64" ht="28.15" customHeight="1" thickBot="1" x14ac:dyDescent="0.25">
      <c r="B488" s="20"/>
      <c r="C488" s="341"/>
      <c r="D488" s="215"/>
      <c r="E488" s="189"/>
      <c r="F488" s="189"/>
      <c r="G488" s="188"/>
      <c r="H488" s="361"/>
      <c r="I488" s="394"/>
      <c r="J488" s="394"/>
      <c r="K488" s="394"/>
      <c r="L488" s="15" t="s">
        <v>105</v>
      </c>
      <c r="M488" s="16"/>
      <c r="N488" s="15" t="s">
        <v>104</v>
      </c>
      <c r="O488" s="16"/>
      <c r="P488" s="15" t="s">
        <v>103</v>
      </c>
      <c r="Q488" s="16"/>
      <c r="R488" s="15" t="s">
        <v>102</v>
      </c>
      <c r="S488" s="16"/>
      <c r="T488" s="15">
        <v>20</v>
      </c>
      <c r="U488" s="16"/>
      <c r="V488" s="15" t="s">
        <v>101</v>
      </c>
      <c r="W488" s="16"/>
      <c r="X488" s="15" t="s">
        <v>100</v>
      </c>
      <c r="Y488" s="16"/>
      <c r="Z488" s="15" t="s">
        <v>99</v>
      </c>
      <c r="AA488" s="16"/>
      <c r="AB488" s="114"/>
      <c r="AC488" s="114"/>
      <c r="AD488" s="187"/>
      <c r="AE488" s="16"/>
      <c r="AF488" s="186"/>
      <c r="AG488" s="11"/>
      <c r="AH488" s="423"/>
      <c r="AI488" s="423"/>
      <c r="AJ488" s="10"/>
      <c r="AK488" s="9"/>
      <c r="AL488" s="351"/>
      <c r="AM488" s="354"/>
      <c r="AN488" s="337"/>
      <c r="AO488" s="351"/>
      <c r="AP488" s="354"/>
      <c r="AQ488" s="337"/>
      <c r="AR488" s="351"/>
      <c r="AS488" s="354"/>
      <c r="AT488" s="337"/>
      <c r="AU488" s="351"/>
      <c r="AV488" s="354"/>
      <c r="AW488" s="337"/>
      <c r="AX488" s="351"/>
      <c r="AY488" s="364"/>
      <c r="AZ488" s="337"/>
      <c r="BA488" s="418"/>
      <c r="BB488" s="412"/>
      <c r="BC488" s="412"/>
      <c r="BD488" s="415"/>
    </row>
    <row r="489" spans="2:64" ht="85.9" customHeight="1" thickTop="1" thickBot="1" x14ac:dyDescent="0.35">
      <c r="B489" s="113" t="s">
        <v>173</v>
      </c>
      <c r="C489" s="103" t="s">
        <v>172</v>
      </c>
      <c r="D489" s="108" t="s">
        <v>171</v>
      </c>
      <c r="E489" s="211" t="s">
        <v>170</v>
      </c>
      <c r="F489" s="210"/>
      <c r="G489" s="209"/>
      <c r="H489" s="109" t="s">
        <v>169</v>
      </c>
      <c r="I489" s="108" t="s">
        <v>96</v>
      </c>
      <c r="J489" s="108" t="s">
        <v>168</v>
      </c>
      <c r="K489" s="108" t="s">
        <v>97</v>
      </c>
      <c r="L489" s="365" t="s">
        <v>167</v>
      </c>
      <c r="M489" s="366"/>
      <c r="N489" s="365" t="s">
        <v>166</v>
      </c>
      <c r="O489" s="366"/>
      <c r="P489" s="365" t="s">
        <v>166</v>
      </c>
      <c r="Q489" s="367"/>
      <c r="R489" s="365" t="s">
        <v>166</v>
      </c>
      <c r="S489" s="367"/>
      <c r="T489" s="365" t="s">
        <v>166</v>
      </c>
      <c r="U489" s="367"/>
      <c r="V489" s="365" t="s">
        <v>166</v>
      </c>
      <c r="W489" s="367"/>
      <c r="X489" s="365" t="s">
        <v>166</v>
      </c>
      <c r="Y489" s="367"/>
      <c r="Z489" s="365" t="s">
        <v>166</v>
      </c>
      <c r="AA489" s="367"/>
      <c r="AB489" s="311"/>
      <c r="AC489" s="311"/>
      <c r="AD489" s="368" t="s">
        <v>165</v>
      </c>
      <c r="AE489" s="367"/>
      <c r="AF489" s="109" t="s">
        <v>164</v>
      </c>
      <c r="AG489" s="109" t="s">
        <v>163</v>
      </c>
      <c r="AH489" s="108" t="s">
        <v>162</v>
      </c>
      <c r="AI489" s="108" t="s">
        <v>161</v>
      </c>
      <c r="AJ489" s="107" t="s">
        <v>160</v>
      </c>
      <c r="AK489" s="106"/>
      <c r="AL489" s="120" t="s">
        <v>159</v>
      </c>
      <c r="AM489" s="103" t="s">
        <v>158</v>
      </c>
      <c r="AN489" s="102" t="s">
        <v>157</v>
      </c>
      <c r="AO489" s="104" t="s">
        <v>156</v>
      </c>
      <c r="AP489" s="103" t="s">
        <v>155</v>
      </c>
      <c r="AQ489" s="102" t="s">
        <v>154</v>
      </c>
      <c r="AR489" s="104" t="s">
        <v>153</v>
      </c>
      <c r="AS489" s="103" t="s">
        <v>152</v>
      </c>
      <c r="AT489" s="105" t="s">
        <v>151</v>
      </c>
      <c r="AU489" s="104" t="s">
        <v>150</v>
      </c>
      <c r="AV489" s="103" t="s">
        <v>149</v>
      </c>
      <c r="AW489" s="102" t="s">
        <v>148</v>
      </c>
      <c r="AX489" s="104" t="s">
        <v>147</v>
      </c>
      <c r="AY489" s="103" t="s">
        <v>146</v>
      </c>
      <c r="AZ489" s="102" t="s">
        <v>145</v>
      </c>
      <c r="BA489" s="101" t="s">
        <v>144</v>
      </c>
      <c r="BB489" s="100" t="s">
        <v>143</v>
      </c>
      <c r="BC489" s="100" t="s">
        <v>142</v>
      </c>
      <c r="BD489" s="99" t="s">
        <v>141</v>
      </c>
    </row>
    <row r="490" spans="2:64" ht="48" thickBot="1" x14ac:dyDescent="0.3">
      <c r="B490" s="98" t="s">
        <v>210</v>
      </c>
      <c r="C490" s="97"/>
      <c r="D490" s="208">
        <v>258</v>
      </c>
      <c r="E490" s="425">
        <v>10086.459999999999</v>
      </c>
      <c r="F490" s="426"/>
      <c r="G490" s="427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207"/>
      <c r="AB490" s="310"/>
      <c r="AC490" s="310"/>
      <c r="AD490" s="90" t="s">
        <v>138</v>
      </c>
      <c r="AE490" s="88"/>
      <c r="AF490" s="88"/>
      <c r="AG490" s="88"/>
      <c r="AH490" s="87"/>
      <c r="AI490" s="87"/>
      <c r="AJ490" s="203"/>
      <c r="AK490" s="86" t="s">
        <v>137</v>
      </c>
      <c r="AL490" s="119">
        <f t="shared" ref="AL490:BD490" si="64">SUM(AL492:AL503)</f>
        <v>69</v>
      </c>
      <c r="AM490" s="84">
        <f t="shared" si="64"/>
        <v>16</v>
      </c>
      <c r="AN490" s="83">
        <f t="shared" si="64"/>
        <v>0</v>
      </c>
      <c r="AO490" s="85">
        <f t="shared" si="64"/>
        <v>3</v>
      </c>
      <c r="AP490" s="84">
        <f t="shared" si="64"/>
        <v>0</v>
      </c>
      <c r="AQ490" s="83">
        <f t="shared" si="64"/>
        <v>0</v>
      </c>
      <c r="AR490" s="85">
        <f t="shared" si="64"/>
        <v>1</v>
      </c>
      <c r="AS490" s="84">
        <f t="shared" si="64"/>
        <v>1</v>
      </c>
      <c r="AT490" s="83">
        <f t="shared" si="64"/>
        <v>0</v>
      </c>
      <c r="AU490" s="85">
        <f t="shared" si="64"/>
        <v>13</v>
      </c>
      <c r="AV490" s="84">
        <f t="shared" si="64"/>
        <v>6</v>
      </c>
      <c r="AW490" s="83">
        <f t="shared" si="64"/>
        <v>0</v>
      </c>
      <c r="AX490" s="85">
        <f t="shared" si="64"/>
        <v>2</v>
      </c>
      <c r="AY490" s="84">
        <f t="shared" si="64"/>
        <v>0</v>
      </c>
      <c r="AZ490" s="83">
        <f t="shared" si="64"/>
        <v>0</v>
      </c>
      <c r="BA490" s="82">
        <f t="shared" si="64"/>
        <v>0</v>
      </c>
      <c r="BB490" s="81">
        <f t="shared" si="64"/>
        <v>0</v>
      </c>
      <c r="BC490" s="81">
        <f t="shared" si="64"/>
        <v>1</v>
      </c>
      <c r="BD490" s="80">
        <f t="shared" si="64"/>
        <v>0</v>
      </c>
      <c r="BE490" s="79" t="s">
        <v>136</v>
      </c>
      <c r="BH490" s="5">
        <f>SUM(AL490:AN490)/$BG$5</f>
        <v>85</v>
      </c>
      <c r="BI490" s="5">
        <f>SUM(AO490:AQ490,BA490)/$BG$5</f>
        <v>3</v>
      </c>
      <c r="BJ490" s="5">
        <f>SUM(AR490:AT490,BB490)/$BG$5</f>
        <v>2</v>
      </c>
      <c r="BK490" s="5">
        <f>SUM(AU490:AW490,BC490)/$BG$5</f>
        <v>20</v>
      </c>
      <c r="BL490" s="5">
        <f>SUM(AX490:AZ490,BD490)/$BG$5</f>
        <v>2</v>
      </c>
    </row>
    <row r="491" spans="2:64" ht="37.5" thickBot="1" x14ac:dyDescent="0.3">
      <c r="B491" s="78"/>
      <c r="C491" s="77"/>
      <c r="D491" s="206"/>
      <c r="E491" s="205"/>
      <c r="F491" s="205"/>
      <c r="G491" s="204"/>
      <c r="H491" s="73"/>
      <c r="I491" s="70"/>
      <c r="J491" s="70"/>
      <c r="K491" s="72"/>
      <c r="L491" s="70"/>
      <c r="M491" s="69"/>
      <c r="N491" s="70"/>
      <c r="O491" s="69"/>
      <c r="P491" s="70"/>
      <c r="Q491" s="69"/>
      <c r="R491" s="70"/>
      <c r="S491" s="69"/>
      <c r="T491" s="70"/>
      <c r="U491" s="69"/>
      <c r="V491" s="70"/>
      <c r="W491" s="69"/>
      <c r="X491" s="70"/>
      <c r="Y491" s="69"/>
      <c r="Z491" s="70"/>
      <c r="AA491" s="69"/>
      <c r="AB491" s="69"/>
      <c r="AC491" s="69"/>
      <c r="AD491" s="71"/>
      <c r="AE491" s="69"/>
      <c r="AF491" s="69"/>
      <c r="AG491" s="69"/>
      <c r="AH491" s="68"/>
      <c r="AI491" s="68"/>
      <c r="AJ491" s="203"/>
      <c r="AK491" s="66" t="s">
        <v>135</v>
      </c>
      <c r="AL491" s="65">
        <f t="shared" ref="AL491:BD491" si="65">AL490/3</f>
        <v>23</v>
      </c>
      <c r="AM491" s="64">
        <f t="shared" si="65"/>
        <v>5.333333333333333</v>
      </c>
      <c r="AN491" s="63">
        <f t="shared" si="65"/>
        <v>0</v>
      </c>
      <c r="AO491" s="65">
        <f t="shared" si="65"/>
        <v>1</v>
      </c>
      <c r="AP491" s="64">
        <f t="shared" si="65"/>
        <v>0</v>
      </c>
      <c r="AQ491" s="63">
        <f t="shared" si="65"/>
        <v>0</v>
      </c>
      <c r="AR491" s="65">
        <f t="shared" si="65"/>
        <v>0.33333333333333331</v>
      </c>
      <c r="AS491" s="64">
        <f t="shared" si="65"/>
        <v>0.33333333333333331</v>
      </c>
      <c r="AT491" s="63">
        <f t="shared" si="65"/>
        <v>0</v>
      </c>
      <c r="AU491" s="65">
        <f t="shared" si="65"/>
        <v>4.333333333333333</v>
      </c>
      <c r="AV491" s="64">
        <f t="shared" si="65"/>
        <v>2</v>
      </c>
      <c r="AW491" s="63">
        <f t="shared" si="65"/>
        <v>0</v>
      </c>
      <c r="AX491" s="65">
        <f t="shared" si="65"/>
        <v>0.66666666666666663</v>
      </c>
      <c r="AY491" s="64">
        <f t="shared" si="65"/>
        <v>0</v>
      </c>
      <c r="AZ491" s="63">
        <f t="shared" si="65"/>
        <v>0</v>
      </c>
      <c r="BA491" s="62">
        <f t="shared" si="65"/>
        <v>0</v>
      </c>
      <c r="BB491" s="61">
        <f t="shared" si="65"/>
        <v>0</v>
      </c>
      <c r="BC491" s="61">
        <f t="shared" si="65"/>
        <v>0.33333333333333331</v>
      </c>
      <c r="BD491" s="60">
        <f t="shared" si="65"/>
        <v>0</v>
      </c>
      <c r="BE491" s="59" t="s">
        <v>134</v>
      </c>
    </row>
    <row r="492" spans="2:64" ht="28.15" customHeight="1" x14ac:dyDescent="0.2">
      <c r="B492" s="30"/>
      <c r="C492" s="338">
        <v>1</v>
      </c>
      <c r="D492" s="239" t="s">
        <v>980</v>
      </c>
      <c r="E492" s="198"/>
      <c r="F492" s="198"/>
      <c r="G492" s="197"/>
      <c r="H492" s="358" t="s">
        <v>133</v>
      </c>
      <c r="I492" s="390">
        <v>186</v>
      </c>
      <c r="J492" s="390">
        <v>36</v>
      </c>
      <c r="K492" s="390">
        <v>8</v>
      </c>
      <c r="L492" s="42" t="s">
        <v>131</v>
      </c>
      <c r="M492" s="43" t="s">
        <v>132</v>
      </c>
      <c r="N492" s="42" t="s">
        <v>129</v>
      </c>
      <c r="O492" s="43" t="s">
        <v>179</v>
      </c>
      <c r="P492" s="42" t="s">
        <v>128</v>
      </c>
      <c r="Q492" s="43" t="s">
        <v>458</v>
      </c>
      <c r="R492" s="42" t="s">
        <v>127</v>
      </c>
      <c r="S492" s="43" t="s">
        <v>458</v>
      </c>
      <c r="T492" s="42" t="s">
        <v>126</v>
      </c>
      <c r="U492" s="43" t="s">
        <v>458</v>
      </c>
      <c r="V492" s="42" t="s">
        <v>125</v>
      </c>
      <c r="W492" s="43" t="s">
        <v>672</v>
      </c>
      <c r="X492" s="42" t="s">
        <v>124</v>
      </c>
      <c r="Y492" s="43" t="s">
        <v>470</v>
      </c>
      <c r="Z492" s="42" t="s">
        <v>123</v>
      </c>
      <c r="AA492" s="43"/>
      <c r="AB492" s="43"/>
      <c r="AC492" s="43"/>
      <c r="AD492" s="196"/>
      <c r="AE492" s="43"/>
      <c r="AF492" s="196" t="s">
        <v>1734</v>
      </c>
      <c r="AG492" s="58" t="s">
        <v>496</v>
      </c>
      <c r="AH492" s="421"/>
      <c r="AI492" s="421"/>
      <c r="AJ492" s="38"/>
      <c r="AK492" s="9"/>
      <c r="AL492" s="401">
        <f>SUMPRODUCT(LEN($M492:$AA495)-LEN(SUBSTITUTE($M492:$AA495,"A", "")))</f>
        <v>69</v>
      </c>
      <c r="AM492" s="352">
        <f>SUMPRODUCT(LEN($AF492:$AF495)-LEN(SUBSTITUTE($AF492:$AF495,"A", "")))</f>
        <v>16</v>
      </c>
      <c r="AN492" s="335">
        <f>SUMPRODUCT(LEN($AE492:$AE495)-LEN(SUBSTITUTE($AE492:$AE495,"A", "")))</f>
        <v>0</v>
      </c>
      <c r="AO492" s="349">
        <f>SUMPRODUCT(LEN($M492:$AA495)-LEN(SUBSTITUTE($M492:$AA495,"S", "")))</f>
        <v>3</v>
      </c>
      <c r="AP492" s="352">
        <f>SUMPRODUCT(LEN($AF492:$AF495)-LEN(SUBSTITUTE($AF492:$AF495,"S", "")))</f>
        <v>0</v>
      </c>
      <c r="AQ492" s="335">
        <f>SUMPRODUCT(LEN($AE492:$AE495)-LEN(SUBSTITUTE($AE492:$AE495,"S", "")))</f>
        <v>0</v>
      </c>
      <c r="AR492" s="349">
        <f>SUMPRODUCT(LEN($M492:$AA495)-LEN(SUBSTITUTE($M492:$AA495,"F", "")))</f>
        <v>1</v>
      </c>
      <c r="AS492" s="352">
        <f>SUMPRODUCT(LEN($AF492:$AF495)-LEN(SUBSTITUTE($AF492:$AF495,"F", "")))</f>
        <v>1</v>
      </c>
      <c r="AT492" s="335">
        <f>SUMPRODUCT(LEN($AE492:$AE495)-LEN(SUBSTITUTE($AE492:$AE495,"F", "")))</f>
        <v>0</v>
      </c>
      <c r="AU492" s="349">
        <f>SUMPRODUCT(LEN($M492:$AA495)-LEN(SUBSTITUTE($M492:$AA495,"G", "")))</f>
        <v>13</v>
      </c>
      <c r="AV492" s="352">
        <f>SUMPRODUCT(LEN($AF492:$AF495)-LEN(SUBSTITUTE($AF492:$AF495,"G", "")))</f>
        <v>6</v>
      </c>
      <c r="AW492" s="335">
        <f>SUMPRODUCT(LEN($AE492:$AE495)-LEN(SUBSTITUTE($AE492:$AE495,"G", "")))</f>
        <v>0</v>
      </c>
      <c r="AX492" s="349">
        <f>SUMPRODUCT(LEN($L492:$AA495)-LEN(SUBSTITUTE($L492:$AA495,"M", "")))</f>
        <v>2</v>
      </c>
      <c r="AY492" s="362">
        <f>SUMPRODUCT(LEN($AF492:$AF495)-LEN(SUBSTITUTE($AF492:$AF495,"M", "")))</f>
        <v>0</v>
      </c>
      <c r="AZ492" s="335">
        <f>SUMPRODUCT(LEN($AE492:$AE495)-LEN(SUBSTITUTE($AE492:$AE495,"M", "")))</f>
        <v>0</v>
      </c>
      <c r="BA492" s="416">
        <f>SUMPRODUCT(LEN($AG492:$AG495)-LEN(SUBSTITUTE($AG492:$AG495,"S", "")))</f>
        <v>0</v>
      </c>
      <c r="BB492" s="410">
        <f>SUMPRODUCT(LEN($AG492:$AG495)-LEN(SUBSTITUTE($AG492:$AG495,"F", "")))</f>
        <v>0</v>
      </c>
      <c r="BC492" s="410">
        <f>SUMPRODUCT(LEN($AG492:$AG495)-LEN(SUBSTITUTE($AG492:$AG495,"G", "")))</f>
        <v>1</v>
      </c>
      <c r="BD492" s="413">
        <f>SUMPRODUCT(LEN($AG492:$AG495)-LEN(SUBSTITUTE($AG492:$AG495,"M", "")))</f>
        <v>0</v>
      </c>
    </row>
    <row r="493" spans="2:64" ht="28.15" customHeight="1" thickBot="1" x14ac:dyDescent="0.25">
      <c r="B493" s="30"/>
      <c r="C493" s="339"/>
      <c r="D493" s="221"/>
      <c r="E493" s="195"/>
      <c r="F493" s="195"/>
      <c r="G493" s="194"/>
      <c r="H493" s="359"/>
      <c r="I493" s="391"/>
      <c r="J493" s="391"/>
      <c r="K493" s="391"/>
      <c r="L493" s="33" t="s">
        <v>122</v>
      </c>
      <c r="M493" s="55" t="s">
        <v>1442</v>
      </c>
      <c r="N493" s="33" t="s">
        <v>121</v>
      </c>
      <c r="O493" s="55" t="s">
        <v>179</v>
      </c>
      <c r="P493" s="33" t="s">
        <v>120</v>
      </c>
      <c r="Q493" s="55" t="s">
        <v>458</v>
      </c>
      <c r="R493" s="33" t="s">
        <v>119</v>
      </c>
      <c r="S493" s="55" t="s">
        <v>684</v>
      </c>
      <c r="T493" s="33" t="s">
        <v>118</v>
      </c>
      <c r="U493" s="55" t="s">
        <v>357</v>
      </c>
      <c r="V493" s="33" t="s">
        <v>117</v>
      </c>
      <c r="W493" s="55" t="s">
        <v>707</v>
      </c>
      <c r="X493" s="33" t="s">
        <v>116</v>
      </c>
      <c r="Y493" s="55" t="s">
        <v>542</v>
      </c>
      <c r="Z493" s="33" t="s">
        <v>115</v>
      </c>
      <c r="AA493" s="55"/>
      <c r="AB493" s="55"/>
      <c r="AC493" s="55"/>
      <c r="AD493" s="193"/>
      <c r="AE493" s="55"/>
      <c r="AF493" s="193" t="s">
        <v>1733</v>
      </c>
      <c r="AG493" s="57"/>
      <c r="AH493" s="422"/>
      <c r="AI493" s="422"/>
      <c r="AJ493" s="21"/>
      <c r="AK493" s="9"/>
      <c r="AL493" s="402"/>
      <c r="AM493" s="353"/>
      <c r="AN493" s="336"/>
      <c r="AO493" s="350"/>
      <c r="AP493" s="353"/>
      <c r="AQ493" s="336"/>
      <c r="AR493" s="350"/>
      <c r="AS493" s="353"/>
      <c r="AT493" s="336"/>
      <c r="AU493" s="350"/>
      <c r="AV493" s="353"/>
      <c r="AW493" s="336"/>
      <c r="AX493" s="350"/>
      <c r="AY493" s="363"/>
      <c r="AZ493" s="336"/>
      <c r="BA493" s="417"/>
      <c r="BB493" s="411"/>
      <c r="BC493" s="411"/>
      <c r="BD493" s="414"/>
    </row>
    <row r="494" spans="2:64" ht="28.15" customHeight="1" x14ac:dyDescent="0.2">
      <c r="B494" s="30"/>
      <c r="C494" s="340"/>
      <c r="D494" s="218"/>
      <c r="E494" s="192"/>
      <c r="F494" s="192"/>
      <c r="G494" s="191"/>
      <c r="H494" s="360">
        <v>260</v>
      </c>
      <c r="I494" s="392"/>
      <c r="J494" s="392"/>
      <c r="K494" s="392"/>
      <c r="L494" s="25" t="s">
        <v>114</v>
      </c>
      <c r="M494" s="114" t="s">
        <v>357</v>
      </c>
      <c r="N494" s="25" t="s">
        <v>112</v>
      </c>
      <c r="O494" s="114" t="s">
        <v>527</v>
      </c>
      <c r="P494" s="25" t="s">
        <v>111</v>
      </c>
      <c r="Q494" s="114" t="s">
        <v>1414</v>
      </c>
      <c r="R494" s="25" t="s">
        <v>110</v>
      </c>
      <c r="S494" s="114" t="s">
        <v>357</v>
      </c>
      <c r="T494" s="25" t="s">
        <v>109</v>
      </c>
      <c r="U494" s="114" t="s">
        <v>684</v>
      </c>
      <c r="V494" s="25" t="s">
        <v>108</v>
      </c>
      <c r="W494" s="114" t="s">
        <v>566</v>
      </c>
      <c r="X494" s="25" t="s">
        <v>107</v>
      </c>
      <c r="Y494" s="114" t="s">
        <v>496</v>
      </c>
      <c r="Z494" s="25" t="s">
        <v>106</v>
      </c>
      <c r="AA494" s="114"/>
      <c r="AB494" s="114"/>
      <c r="AC494" s="114"/>
      <c r="AD494" s="190"/>
      <c r="AE494" s="114"/>
      <c r="AF494" s="190"/>
      <c r="AG494" s="57"/>
      <c r="AH494" s="422"/>
      <c r="AI494" s="422"/>
      <c r="AJ494" s="21"/>
      <c r="AK494" s="9"/>
      <c r="AL494" s="402"/>
      <c r="AM494" s="353"/>
      <c r="AN494" s="336"/>
      <c r="AO494" s="350"/>
      <c r="AP494" s="353"/>
      <c r="AQ494" s="336"/>
      <c r="AR494" s="350"/>
      <c r="AS494" s="353"/>
      <c r="AT494" s="336"/>
      <c r="AU494" s="350"/>
      <c r="AV494" s="353"/>
      <c r="AW494" s="336"/>
      <c r="AX494" s="350"/>
      <c r="AY494" s="363"/>
      <c r="AZ494" s="336"/>
      <c r="BA494" s="417"/>
      <c r="BB494" s="411"/>
      <c r="BC494" s="411"/>
      <c r="BD494" s="414"/>
    </row>
    <row r="495" spans="2:64" ht="28.15" customHeight="1" thickBot="1" x14ac:dyDescent="0.25">
      <c r="B495" s="30"/>
      <c r="C495" s="355"/>
      <c r="D495" s="246"/>
      <c r="E495" s="200"/>
      <c r="F495" s="200"/>
      <c r="G495" s="199"/>
      <c r="H495" s="361"/>
      <c r="I495" s="393"/>
      <c r="J495" s="393"/>
      <c r="K495" s="393"/>
      <c r="L495" s="50" t="s">
        <v>105</v>
      </c>
      <c r="M495" s="51" t="s">
        <v>357</v>
      </c>
      <c r="N495" s="50" t="s">
        <v>104</v>
      </c>
      <c r="O495" s="51" t="s">
        <v>458</v>
      </c>
      <c r="P495" s="50" t="s">
        <v>103</v>
      </c>
      <c r="Q495" s="51" t="s">
        <v>527</v>
      </c>
      <c r="R495" s="50" t="s">
        <v>102</v>
      </c>
      <c r="S495" s="51" t="s">
        <v>357</v>
      </c>
      <c r="T495" s="50">
        <v>20</v>
      </c>
      <c r="U495" s="51" t="s">
        <v>1052</v>
      </c>
      <c r="V495" s="50" t="s">
        <v>101</v>
      </c>
      <c r="W495" s="51" t="s">
        <v>494</v>
      </c>
      <c r="X495" s="50" t="s">
        <v>100</v>
      </c>
      <c r="Y495" s="51" t="s">
        <v>130</v>
      </c>
      <c r="Z495" s="50" t="s">
        <v>99</v>
      </c>
      <c r="AA495" s="51"/>
      <c r="AB495" s="51"/>
      <c r="AC495" s="51"/>
      <c r="AD495" s="187"/>
      <c r="AE495" s="51"/>
      <c r="AF495" s="187"/>
      <c r="AG495" s="56"/>
      <c r="AH495" s="424"/>
      <c r="AI495" s="424"/>
      <c r="AJ495" s="47"/>
      <c r="AK495" s="9"/>
      <c r="AL495" s="403"/>
      <c r="AM495" s="354"/>
      <c r="AN495" s="337"/>
      <c r="AO495" s="351"/>
      <c r="AP495" s="354"/>
      <c r="AQ495" s="337"/>
      <c r="AR495" s="351"/>
      <c r="AS495" s="354"/>
      <c r="AT495" s="337"/>
      <c r="AU495" s="351"/>
      <c r="AV495" s="354"/>
      <c r="AW495" s="337"/>
      <c r="AX495" s="351"/>
      <c r="AY495" s="364"/>
      <c r="AZ495" s="337"/>
      <c r="BA495" s="418"/>
      <c r="BB495" s="412"/>
      <c r="BC495" s="412"/>
      <c r="BD495" s="415"/>
    </row>
    <row r="496" spans="2:64" ht="28.15" customHeight="1" x14ac:dyDescent="0.2">
      <c r="B496" s="30"/>
      <c r="C496" s="338">
        <v>2</v>
      </c>
      <c r="D496" s="212"/>
      <c r="E496" s="198"/>
      <c r="F496" s="198"/>
      <c r="G496" s="197"/>
      <c r="H496" s="358"/>
      <c r="I496" s="390"/>
      <c r="J496" s="390"/>
      <c r="K496" s="390"/>
      <c r="L496" s="42" t="s">
        <v>131</v>
      </c>
      <c r="M496" s="43"/>
      <c r="N496" s="42" t="s">
        <v>129</v>
      </c>
      <c r="O496" s="43"/>
      <c r="P496" s="42" t="s">
        <v>128</v>
      </c>
      <c r="Q496" s="43"/>
      <c r="R496" s="42" t="s">
        <v>127</v>
      </c>
      <c r="S496" s="43"/>
      <c r="T496" s="42" t="s">
        <v>126</v>
      </c>
      <c r="U496" s="43"/>
      <c r="V496" s="42" t="s">
        <v>125</v>
      </c>
      <c r="W496" s="43"/>
      <c r="X496" s="42" t="s">
        <v>124</v>
      </c>
      <c r="Y496" s="43"/>
      <c r="Z496" s="42" t="s">
        <v>123</v>
      </c>
      <c r="AA496" s="43"/>
      <c r="AB496" s="43"/>
      <c r="AC496" s="43"/>
      <c r="AD496" s="196"/>
      <c r="AE496" s="43"/>
      <c r="AF496" s="196"/>
      <c r="AG496" s="39"/>
      <c r="AH496" s="421"/>
      <c r="AI496" s="421"/>
      <c r="AJ496" s="38"/>
      <c r="AK496" s="9"/>
      <c r="AL496" s="401">
        <f>SUMPRODUCT(LEN($M496:$AA499)-LEN(SUBSTITUTE($M496:$AA499,"A", "")))</f>
        <v>0</v>
      </c>
      <c r="AM496" s="352">
        <f>SUMPRODUCT(LEN($AF496:$AF499)-LEN(SUBSTITUTE($AF496:$AF499,"A", "")))</f>
        <v>0</v>
      </c>
      <c r="AN496" s="335">
        <f>SUMPRODUCT(LEN($AE496:$AE499)-LEN(SUBSTITUTE($AE496:$AE499,"A", "")))</f>
        <v>0</v>
      </c>
      <c r="AO496" s="349">
        <f>SUMPRODUCT(LEN($M496:$AA499)-LEN(SUBSTITUTE($M496:$AA499,"S", "")))</f>
        <v>0</v>
      </c>
      <c r="AP496" s="352">
        <f>SUMPRODUCT(LEN($AF496:$AF499)-LEN(SUBSTITUTE($AF496:$AF499,"S", "")))</f>
        <v>0</v>
      </c>
      <c r="AQ496" s="335">
        <f>SUMPRODUCT(LEN($AE496:$AE499)-LEN(SUBSTITUTE($AE496:$AE499,"S", "")))</f>
        <v>0</v>
      </c>
      <c r="AR496" s="349">
        <f>SUMPRODUCT(LEN($M496:$AA499)-LEN(SUBSTITUTE($M496:$AA499,"F", "")))</f>
        <v>0</v>
      </c>
      <c r="AS496" s="352">
        <f>SUMPRODUCT(LEN($AF496:$AF499)-LEN(SUBSTITUTE($AF496:$AF499,"F", "")))</f>
        <v>0</v>
      </c>
      <c r="AT496" s="335">
        <f>SUMPRODUCT(LEN($AE496:$AE499)-LEN(SUBSTITUTE($AE496:$AE499,"F", "")))</f>
        <v>0</v>
      </c>
      <c r="AU496" s="349">
        <f>SUMPRODUCT(LEN($M496:$AA499)-LEN(SUBSTITUTE($M496:$AA499,"G", "")))</f>
        <v>0</v>
      </c>
      <c r="AV496" s="352">
        <f>SUMPRODUCT(LEN($AF496:$AF499)-LEN(SUBSTITUTE($AF496:$AF499,"G", "")))</f>
        <v>0</v>
      </c>
      <c r="AW496" s="335">
        <f>SUMPRODUCT(LEN($AE496:$AE499)-LEN(SUBSTITUTE($AE496:$AE499,"G", "")))</f>
        <v>0</v>
      </c>
      <c r="AX496" s="349">
        <f>SUMPRODUCT(LEN($L496:$AA499)-LEN(SUBSTITUTE($L496:$AA499,"M", "")))</f>
        <v>0</v>
      </c>
      <c r="AY496" s="362">
        <f>SUMPRODUCT(LEN($AF496:$AF499)-LEN(SUBSTITUTE($AF496:$AF499,"M", "")))</f>
        <v>0</v>
      </c>
      <c r="AZ496" s="335">
        <f>SUMPRODUCT(LEN($AE496:$AE499)-LEN(SUBSTITUTE($AE496:$AE499,"M", "")))</f>
        <v>0</v>
      </c>
      <c r="BA496" s="416">
        <f>SUMPRODUCT(LEN($AG496:$AG499)-LEN(SUBSTITUTE($AG496:$AG499,"S", "")))</f>
        <v>0</v>
      </c>
      <c r="BB496" s="410">
        <f>SUMPRODUCT(LEN($AG496:$AG499)-LEN(SUBSTITUTE($AG496:$AG499,"F", "")))</f>
        <v>0</v>
      </c>
      <c r="BC496" s="410">
        <f>SUMPRODUCT(LEN($AG496:$AG499)-LEN(SUBSTITUTE($AG496:$AG499,"G", "")))</f>
        <v>0</v>
      </c>
      <c r="BD496" s="413">
        <f>SUMPRODUCT(LEN($AG496:$AG499)-LEN(SUBSTITUTE($AG496:$AG499,"M", "")))</f>
        <v>0</v>
      </c>
    </row>
    <row r="497" spans="2:64" ht="28.15" customHeight="1" thickBot="1" x14ac:dyDescent="0.25">
      <c r="B497" s="30"/>
      <c r="C497" s="339"/>
      <c r="D497" s="221"/>
      <c r="E497" s="195"/>
      <c r="F497" s="195"/>
      <c r="G497" s="194"/>
      <c r="H497" s="359"/>
      <c r="I497" s="391"/>
      <c r="J497" s="391"/>
      <c r="K497" s="391"/>
      <c r="L497" s="33" t="s">
        <v>122</v>
      </c>
      <c r="M497" s="55"/>
      <c r="N497" s="33" t="s">
        <v>121</v>
      </c>
      <c r="O497" s="55"/>
      <c r="P497" s="33" t="s">
        <v>120</v>
      </c>
      <c r="Q497" s="55"/>
      <c r="R497" s="33" t="s">
        <v>119</v>
      </c>
      <c r="S497" s="55"/>
      <c r="T497" s="33" t="s">
        <v>118</v>
      </c>
      <c r="U497" s="55"/>
      <c r="V497" s="33" t="s">
        <v>117</v>
      </c>
      <c r="W497" s="55"/>
      <c r="X497" s="33" t="s">
        <v>116</v>
      </c>
      <c r="Y497" s="55"/>
      <c r="Z497" s="33" t="s">
        <v>115</v>
      </c>
      <c r="AA497" s="55"/>
      <c r="AB497" s="55"/>
      <c r="AC497" s="55"/>
      <c r="AD497" s="193"/>
      <c r="AE497" s="55"/>
      <c r="AF497" s="193"/>
      <c r="AG497" s="22"/>
      <c r="AH497" s="422"/>
      <c r="AI497" s="422"/>
      <c r="AJ497" s="21"/>
      <c r="AK497" s="9"/>
      <c r="AL497" s="402"/>
      <c r="AM497" s="353"/>
      <c r="AN497" s="336"/>
      <c r="AO497" s="350"/>
      <c r="AP497" s="353"/>
      <c r="AQ497" s="336"/>
      <c r="AR497" s="350"/>
      <c r="AS497" s="353"/>
      <c r="AT497" s="336"/>
      <c r="AU497" s="350"/>
      <c r="AV497" s="353"/>
      <c r="AW497" s="336"/>
      <c r="AX497" s="350"/>
      <c r="AY497" s="363"/>
      <c r="AZ497" s="336"/>
      <c r="BA497" s="417"/>
      <c r="BB497" s="411"/>
      <c r="BC497" s="411"/>
      <c r="BD497" s="414"/>
    </row>
    <row r="498" spans="2:64" ht="28.15" customHeight="1" x14ac:dyDescent="0.2">
      <c r="B498" s="30"/>
      <c r="C498" s="340"/>
      <c r="D498" s="218"/>
      <c r="E498" s="192"/>
      <c r="F498" s="192"/>
      <c r="G498" s="191"/>
      <c r="H498" s="360"/>
      <c r="I498" s="392"/>
      <c r="J498" s="392"/>
      <c r="K498" s="392"/>
      <c r="L498" s="25" t="s">
        <v>114</v>
      </c>
      <c r="M498" s="114"/>
      <c r="N498" s="25" t="s">
        <v>112</v>
      </c>
      <c r="O498" s="114"/>
      <c r="P498" s="25" t="s">
        <v>111</v>
      </c>
      <c r="Q498" s="114"/>
      <c r="R498" s="25" t="s">
        <v>110</v>
      </c>
      <c r="S498" s="114"/>
      <c r="T498" s="25" t="s">
        <v>109</v>
      </c>
      <c r="U498" s="114"/>
      <c r="V498" s="25" t="s">
        <v>108</v>
      </c>
      <c r="W498" s="114"/>
      <c r="X498" s="25" t="s">
        <v>107</v>
      </c>
      <c r="Y498" s="114"/>
      <c r="Z498" s="25" t="s">
        <v>106</v>
      </c>
      <c r="AA498" s="114"/>
      <c r="AB498" s="114"/>
      <c r="AC498" s="114"/>
      <c r="AD498" s="190"/>
      <c r="AE498" s="114"/>
      <c r="AF498" s="190"/>
      <c r="AG498" s="22"/>
      <c r="AH498" s="422"/>
      <c r="AI498" s="422"/>
      <c r="AJ498" s="21"/>
      <c r="AK498" s="9"/>
      <c r="AL498" s="402"/>
      <c r="AM498" s="353"/>
      <c r="AN498" s="336"/>
      <c r="AO498" s="350"/>
      <c r="AP498" s="353"/>
      <c r="AQ498" s="336"/>
      <c r="AR498" s="350"/>
      <c r="AS498" s="353"/>
      <c r="AT498" s="336"/>
      <c r="AU498" s="350"/>
      <c r="AV498" s="353"/>
      <c r="AW498" s="336"/>
      <c r="AX498" s="350"/>
      <c r="AY498" s="363"/>
      <c r="AZ498" s="336"/>
      <c r="BA498" s="417"/>
      <c r="BB498" s="411"/>
      <c r="BC498" s="411"/>
      <c r="BD498" s="414"/>
    </row>
    <row r="499" spans="2:64" ht="28.15" customHeight="1" thickBot="1" x14ac:dyDescent="0.25">
      <c r="B499" s="30"/>
      <c r="C499" s="355"/>
      <c r="D499" s="246"/>
      <c r="E499" s="200"/>
      <c r="F499" s="200"/>
      <c r="G499" s="199"/>
      <c r="H499" s="361"/>
      <c r="I499" s="393"/>
      <c r="J499" s="393"/>
      <c r="K499" s="393"/>
      <c r="L499" s="50" t="s">
        <v>105</v>
      </c>
      <c r="M499" s="51"/>
      <c r="N499" s="50" t="s">
        <v>104</v>
      </c>
      <c r="O499" s="51"/>
      <c r="P499" s="50" t="s">
        <v>103</v>
      </c>
      <c r="Q499" s="51"/>
      <c r="R499" s="50" t="s">
        <v>102</v>
      </c>
      <c r="S499" s="51"/>
      <c r="T499" s="50">
        <v>20</v>
      </c>
      <c r="U499" s="51"/>
      <c r="V499" s="50" t="s">
        <v>101</v>
      </c>
      <c r="W499" s="51"/>
      <c r="X499" s="50" t="s">
        <v>100</v>
      </c>
      <c r="Y499" s="51"/>
      <c r="Z499" s="50" t="s">
        <v>99</v>
      </c>
      <c r="AA499" s="51"/>
      <c r="AB499" s="51"/>
      <c r="AC499" s="51"/>
      <c r="AD499" s="187"/>
      <c r="AE499" s="51"/>
      <c r="AF499" s="187"/>
      <c r="AG499" s="48"/>
      <c r="AH499" s="424"/>
      <c r="AI499" s="424"/>
      <c r="AJ499" s="47"/>
      <c r="AK499" s="9"/>
      <c r="AL499" s="403"/>
      <c r="AM499" s="354"/>
      <c r="AN499" s="337"/>
      <c r="AO499" s="351"/>
      <c r="AP499" s="354"/>
      <c r="AQ499" s="337"/>
      <c r="AR499" s="351"/>
      <c r="AS499" s="354"/>
      <c r="AT499" s="337"/>
      <c r="AU499" s="351"/>
      <c r="AV499" s="354"/>
      <c r="AW499" s="337"/>
      <c r="AX499" s="351"/>
      <c r="AY499" s="364"/>
      <c r="AZ499" s="337"/>
      <c r="BA499" s="418"/>
      <c r="BB499" s="412"/>
      <c r="BC499" s="412"/>
      <c r="BD499" s="415"/>
    </row>
    <row r="500" spans="2:64" ht="28.15" customHeight="1" x14ac:dyDescent="0.2">
      <c r="B500" s="30"/>
      <c r="C500" s="338">
        <v>3</v>
      </c>
      <c r="D500" s="212"/>
      <c r="E500" s="198"/>
      <c r="F500" s="198"/>
      <c r="G500" s="197"/>
      <c r="H500" s="358"/>
      <c r="I500" s="390"/>
      <c r="J500" s="390"/>
      <c r="K500" s="390"/>
      <c r="L500" s="42" t="s">
        <v>131</v>
      </c>
      <c r="M500" s="43"/>
      <c r="N500" s="42" t="s">
        <v>129</v>
      </c>
      <c r="O500" s="43"/>
      <c r="P500" s="42" t="s">
        <v>128</v>
      </c>
      <c r="Q500" s="43"/>
      <c r="R500" s="42" t="s">
        <v>127</v>
      </c>
      <c r="S500" s="43"/>
      <c r="T500" s="42" t="s">
        <v>126</v>
      </c>
      <c r="U500" s="43"/>
      <c r="V500" s="42" t="s">
        <v>125</v>
      </c>
      <c r="W500" s="43"/>
      <c r="X500" s="42" t="s">
        <v>124</v>
      </c>
      <c r="Y500" s="43"/>
      <c r="Z500" s="42" t="s">
        <v>123</v>
      </c>
      <c r="AA500" s="43"/>
      <c r="AB500" s="43"/>
      <c r="AC500" s="43"/>
      <c r="AD500" s="196"/>
      <c r="AE500" s="43"/>
      <c r="AF500" s="196"/>
      <c r="AG500" s="39"/>
      <c r="AH500" s="421"/>
      <c r="AI500" s="421"/>
      <c r="AJ500" s="38"/>
      <c r="AK500" s="9"/>
      <c r="AL500" s="401">
        <f>SUMPRODUCT(LEN($M500:$AA503)-LEN(SUBSTITUTE($M500:$AA503,"A", "")))</f>
        <v>0</v>
      </c>
      <c r="AM500" s="352">
        <f>SUMPRODUCT(LEN($AF500:$AF503)-LEN(SUBSTITUTE($AF500:$AF503,"A", "")))</f>
        <v>0</v>
      </c>
      <c r="AN500" s="335">
        <f>SUMPRODUCT(LEN($AE500:$AE503)-LEN(SUBSTITUTE($AE500:$AE503,"A", "")))</f>
        <v>0</v>
      </c>
      <c r="AO500" s="349">
        <f>SUMPRODUCT(LEN($M500:$AA503)-LEN(SUBSTITUTE($M500:$AA503,"S", "")))</f>
        <v>0</v>
      </c>
      <c r="AP500" s="352">
        <f>SUMPRODUCT(LEN($AF500:$AF503)-LEN(SUBSTITUTE($AF500:$AF503,"S", "")))</f>
        <v>0</v>
      </c>
      <c r="AQ500" s="335">
        <f>SUMPRODUCT(LEN($AE500:$AE503)-LEN(SUBSTITUTE($AE500:$AE503,"S", "")))</f>
        <v>0</v>
      </c>
      <c r="AR500" s="349">
        <f>SUMPRODUCT(LEN($M500:$AA503)-LEN(SUBSTITUTE($M500:$AA503,"F", "")))</f>
        <v>0</v>
      </c>
      <c r="AS500" s="352">
        <f>SUMPRODUCT(LEN($AF500:$AF503)-LEN(SUBSTITUTE($AF500:$AF503,"F", "")))</f>
        <v>0</v>
      </c>
      <c r="AT500" s="335">
        <f>SUMPRODUCT(LEN($AE500:$AE503)-LEN(SUBSTITUTE($AE500:$AE503,"F", "")))</f>
        <v>0</v>
      </c>
      <c r="AU500" s="349">
        <f>SUMPRODUCT(LEN($M500:$AA503)-LEN(SUBSTITUTE($M500:$AA503,"G", "")))</f>
        <v>0</v>
      </c>
      <c r="AV500" s="352">
        <f>SUMPRODUCT(LEN($AF500:$AF503)-LEN(SUBSTITUTE($AF500:$AF503,"G", "")))</f>
        <v>0</v>
      </c>
      <c r="AW500" s="335">
        <f>SUMPRODUCT(LEN($AE500:$AE503)-LEN(SUBSTITUTE($AE500:$AE503,"G", "")))</f>
        <v>0</v>
      </c>
      <c r="AX500" s="349">
        <f>SUMPRODUCT(LEN($L500:$AA503)-LEN(SUBSTITUTE($L500:$AA503,"M", "")))</f>
        <v>0</v>
      </c>
      <c r="AY500" s="362">
        <f>SUMPRODUCT(LEN($AF500:$AF503)-LEN(SUBSTITUTE($AF500:$AF503,"M", "")))</f>
        <v>0</v>
      </c>
      <c r="AZ500" s="335">
        <f>SUMPRODUCT(LEN($AE500:$AE503)-LEN(SUBSTITUTE($AE500:$AE503,"M", "")))</f>
        <v>0</v>
      </c>
      <c r="BA500" s="416">
        <f>SUMPRODUCT(LEN($AG500:$AG503)-LEN(SUBSTITUTE($AG500:$AG503,"S", "")))</f>
        <v>0</v>
      </c>
      <c r="BB500" s="410">
        <f>SUMPRODUCT(LEN($AG500:$AG503)-LEN(SUBSTITUTE($AG500:$AG503,"F", "")))</f>
        <v>0</v>
      </c>
      <c r="BC500" s="410">
        <f>SUMPRODUCT(LEN($AG500:$AG503)-LEN(SUBSTITUTE($AG500:$AG503,"G", "")))</f>
        <v>0</v>
      </c>
      <c r="BD500" s="413">
        <f>SUMPRODUCT(LEN($AG500:$AG503)-LEN(SUBSTITUTE($AG500:$AG503,"M", "")))</f>
        <v>0</v>
      </c>
    </row>
    <row r="501" spans="2:64" ht="28.15" customHeight="1" thickBot="1" x14ac:dyDescent="0.25">
      <c r="B501" s="30"/>
      <c r="C501" s="339"/>
      <c r="D501" s="221"/>
      <c r="E501" s="195"/>
      <c r="F501" s="195"/>
      <c r="G501" s="194"/>
      <c r="H501" s="359"/>
      <c r="I501" s="391"/>
      <c r="J501" s="391"/>
      <c r="K501" s="391"/>
      <c r="L501" s="33" t="s">
        <v>122</v>
      </c>
      <c r="M501" s="55"/>
      <c r="N501" s="33" t="s">
        <v>121</v>
      </c>
      <c r="O501" s="55"/>
      <c r="P501" s="33" t="s">
        <v>120</v>
      </c>
      <c r="Q501" s="55"/>
      <c r="R501" s="33" t="s">
        <v>119</v>
      </c>
      <c r="S501" s="55"/>
      <c r="T501" s="33" t="s">
        <v>118</v>
      </c>
      <c r="U501" s="55"/>
      <c r="V501" s="33" t="s">
        <v>117</v>
      </c>
      <c r="W501" s="55"/>
      <c r="X501" s="33" t="s">
        <v>116</v>
      </c>
      <c r="Y501" s="55"/>
      <c r="Z501" s="33" t="s">
        <v>115</v>
      </c>
      <c r="AA501" s="55"/>
      <c r="AB501" s="55"/>
      <c r="AC501" s="55"/>
      <c r="AD501" s="193"/>
      <c r="AE501" s="55"/>
      <c r="AF501" s="193"/>
      <c r="AG501" s="22"/>
      <c r="AH501" s="422"/>
      <c r="AI501" s="422"/>
      <c r="AJ501" s="21"/>
      <c r="AK501" s="9"/>
      <c r="AL501" s="402"/>
      <c r="AM501" s="353"/>
      <c r="AN501" s="336"/>
      <c r="AO501" s="350"/>
      <c r="AP501" s="353"/>
      <c r="AQ501" s="336"/>
      <c r="AR501" s="350"/>
      <c r="AS501" s="353"/>
      <c r="AT501" s="336"/>
      <c r="AU501" s="350"/>
      <c r="AV501" s="353"/>
      <c r="AW501" s="336"/>
      <c r="AX501" s="350"/>
      <c r="AY501" s="363"/>
      <c r="AZ501" s="336"/>
      <c r="BA501" s="417"/>
      <c r="BB501" s="411"/>
      <c r="BC501" s="411"/>
      <c r="BD501" s="414"/>
    </row>
    <row r="502" spans="2:64" ht="28.15" customHeight="1" x14ac:dyDescent="0.2">
      <c r="B502" s="30"/>
      <c r="C502" s="340"/>
      <c r="D502" s="218"/>
      <c r="E502" s="192"/>
      <c r="F502" s="192"/>
      <c r="G502" s="191"/>
      <c r="H502" s="360"/>
      <c r="I502" s="392"/>
      <c r="J502" s="392"/>
      <c r="K502" s="392"/>
      <c r="L502" s="25" t="s">
        <v>114</v>
      </c>
      <c r="M502" s="114"/>
      <c r="N502" s="25" t="s">
        <v>112</v>
      </c>
      <c r="O502" s="114"/>
      <c r="P502" s="25" t="s">
        <v>111</v>
      </c>
      <c r="Q502" s="114"/>
      <c r="R502" s="25" t="s">
        <v>110</v>
      </c>
      <c r="S502" s="114"/>
      <c r="T502" s="25" t="s">
        <v>109</v>
      </c>
      <c r="U502" s="114"/>
      <c r="V502" s="25" t="s">
        <v>108</v>
      </c>
      <c r="W502" s="114"/>
      <c r="X502" s="25" t="s">
        <v>107</v>
      </c>
      <c r="Y502" s="114"/>
      <c r="Z502" s="25" t="s">
        <v>106</v>
      </c>
      <c r="AA502" s="114"/>
      <c r="AB502" s="114"/>
      <c r="AC502" s="114"/>
      <c r="AD502" s="190"/>
      <c r="AE502" s="114"/>
      <c r="AF502" s="190"/>
      <c r="AG502" s="22"/>
      <c r="AH502" s="422"/>
      <c r="AI502" s="422"/>
      <c r="AJ502" s="21"/>
      <c r="AK502" s="9"/>
      <c r="AL502" s="402"/>
      <c r="AM502" s="353"/>
      <c r="AN502" s="336"/>
      <c r="AO502" s="350"/>
      <c r="AP502" s="353"/>
      <c r="AQ502" s="336"/>
      <c r="AR502" s="350"/>
      <c r="AS502" s="353"/>
      <c r="AT502" s="336"/>
      <c r="AU502" s="350"/>
      <c r="AV502" s="353"/>
      <c r="AW502" s="336"/>
      <c r="AX502" s="350"/>
      <c r="AY502" s="363"/>
      <c r="AZ502" s="336"/>
      <c r="BA502" s="417"/>
      <c r="BB502" s="411"/>
      <c r="BC502" s="411"/>
      <c r="BD502" s="414"/>
    </row>
    <row r="503" spans="2:64" ht="28.15" customHeight="1" thickBot="1" x14ac:dyDescent="0.25">
      <c r="B503" s="20"/>
      <c r="C503" s="341"/>
      <c r="D503" s="215"/>
      <c r="E503" s="189"/>
      <c r="F503" s="189"/>
      <c r="G503" s="188"/>
      <c r="H503" s="361"/>
      <c r="I503" s="394"/>
      <c r="J503" s="394"/>
      <c r="K503" s="394"/>
      <c r="L503" s="15" t="s">
        <v>105</v>
      </c>
      <c r="M503" s="16"/>
      <c r="N503" s="15" t="s">
        <v>104</v>
      </c>
      <c r="O503" s="16"/>
      <c r="P503" s="15" t="s">
        <v>103</v>
      </c>
      <c r="Q503" s="16"/>
      <c r="R503" s="15" t="s">
        <v>102</v>
      </c>
      <c r="S503" s="16"/>
      <c r="T503" s="15">
        <v>20</v>
      </c>
      <c r="U503" s="16"/>
      <c r="V503" s="15" t="s">
        <v>101</v>
      </c>
      <c r="W503" s="16"/>
      <c r="X503" s="15" t="s">
        <v>100</v>
      </c>
      <c r="Y503" s="16"/>
      <c r="Z503" s="15" t="s">
        <v>99</v>
      </c>
      <c r="AA503" s="16"/>
      <c r="AB503" s="114"/>
      <c r="AC503" s="114"/>
      <c r="AD503" s="187"/>
      <c r="AE503" s="16"/>
      <c r="AF503" s="186"/>
      <c r="AG503" s="11"/>
      <c r="AH503" s="423"/>
      <c r="AI503" s="423"/>
      <c r="AJ503" s="10"/>
      <c r="AK503" s="9"/>
      <c r="AL503" s="403"/>
      <c r="AM503" s="354"/>
      <c r="AN503" s="337"/>
      <c r="AO503" s="351"/>
      <c r="AP503" s="354"/>
      <c r="AQ503" s="337"/>
      <c r="AR503" s="351"/>
      <c r="AS503" s="354"/>
      <c r="AT503" s="337"/>
      <c r="AU503" s="351"/>
      <c r="AV503" s="354"/>
      <c r="AW503" s="337"/>
      <c r="AX503" s="351"/>
      <c r="AY503" s="364"/>
      <c r="AZ503" s="337"/>
      <c r="BA503" s="418"/>
      <c r="BB503" s="412"/>
      <c r="BC503" s="412"/>
      <c r="BD503" s="415"/>
    </row>
    <row r="504" spans="2:64" ht="85.9" customHeight="1" thickTop="1" thickBot="1" x14ac:dyDescent="0.35">
      <c r="B504" s="113" t="s">
        <v>173</v>
      </c>
      <c r="C504" s="103" t="s">
        <v>172</v>
      </c>
      <c r="D504" s="108" t="s">
        <v>171</v>
      </c>
      <c r="E504" s="211" t="s">
        <v>170</v>
      </c>
      <c r="F504" s="210"/>
      <c r="G504" s="209"/>
      <c r="H504" s="109" t="s">
        <v>169</v>
      </c>
      <c r="I504" s="108" t="s">
        <v>96</v>
      </c>
      <c r="J504" s="108" t="s">
        <v>168</v>
      </c>
      <c r="K504" s="108" t="s">
        <v>97</v>
      </c>
      <c r="L504" s="365" t="s">
        <v>167</v>
      </c>
      <c r="M504" s="366"/>
      <c r="N504" s="365" t="s">
        <v>166</v>
      </c>
      <c r="O504" s="366"/>
      <c r="P504" s="365" t="s">
        <v>166</v>
      </c>
      <c r="Q504" s="367"/>
      <c r="R504" s="365" t="s">
        <v>166</v>
      </c>
      <c r="S504" s="367"/>
      <c r="T504" s="365" t="s">
        <v>166</v>
      </c>
      <c r="U504" s="367"/>
      <c r="V504" s="365" t="s">
        <v>166</v>
      </c>
      <c r="W504" s="367"/>
      <c r="X504" s="365" t="s">
        <v>166</v>
      </c>
      <c r="Y504" s="367"/>
      <c r="Z504" s="365" t="s">
        <v>166</v>
      </c>
      <c r="AA504" s="367"/>
      <c r="AB504" s="311"/>
      <c r="AC504" s="311"/>
      <c r="AD504" s="368" t="s">
        <v>165</v>
      </c>
      <c r="AE504" s="367"/>
      <c r="AF504" s="109" t="s">
        <v>164</v>
      </c>
      <c r="AG504" s="109" t="s">
        <v>163</v>
      </c>
      <c r="AH504" s="108" t="s">
        <v>162</v>
      </c>
      <c r="AI504" s="108" t="s">
        <v>161</v>
      </c>
      <c r="AJ504" s="107" t="s">
        <v>160</v>
      </c>
      <c r="AK504" s="106"/>
      <c r="AL504" s="104" t="s">
        <v>159</v>
      </c>
      <c r="AM504" s="103" t="s">
        <v>158</v>
      </c>
      <c r="AN504" s="102" t="s">
        <v>157</v>
      </c>
      <c r="AO504" s="104" t="s">
        <v>156</v>
      </c>
      <c r="AP504" s="103" t="s">
        <v>155</v>
      </c>
      <c r="AQ504" s="102" t="s">
        <v>154</v>
      </c>
      <c r="AR504" s="104" t="s">
        <v>153</v>
      </c>
      <c r="AS504" s="103" t="s">
        <v>152</v>
      </c>
      <c r="AT504" s="105" t="s">
        <v>151</v>
      </c>
      <c r="AU504" s="104" t="s">
        <v>150</v>
      </c>
      <c r="AV504" s="103" t="s">
        <v>149</v>
      </c>
      <c r="AW504" s="102" t="s">
        <v>148</v>
      </c>
      <c r="AX504" s="104" t="s">
        <v>147</v>
      </c>
      <c r="AY504" s="103" t="s">
        <v>146</v>
      </c>
      <c r="AZ504" s="102" t="s">
        <v>145</v>
      </c>
      <c r="BA504" s="101" t="s">
        <v>144</v>
      </c>
      <c r="BB504" s="100" t="s">
        <v>143</v>
      </c>
      <c r="BC504" s="100" t="s">
        <v>142</v>
      </c>
      <c r="BD504" s="99" t="s">
        <v>141</v>
      </c>
    </row>
    <row r="505" spans="2:64" ht="48" thickBot="1" x14ac:dyDescent="0.3">
      <c r="B505" s="98" t="s">
        <v>208</v>
      </c>
      <c r="C505" s="97"/>
      <c r="D505" s="208">
        <v>258</v>
      </c>
      <c r="E505" s="425">
        <v>5633.5</v>
      </c>
      <c r="F505" s="426"/>
      <c r="G505" s="427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207"/>
      <c r="AB505" s="310"/>
      <c r="AC505" s="310"/>
      <c r="AD505" s="90" t="s">
        <v>138</v>
      </c>
      <c r="AE505" s="88"/>
      <c r="AF505" s="88"/>
      <c r="AG505" s="88"/>
      <c r="AH505" s="87"/>
      <c r="AI505" s="87"/>
      <c r="AJ505" s="203"/>
      <c r="AK505" s="86" t="s">
        <v>137</v>
      </c>
      <c r="AL505" s="85">
        <f t="shared" ref="AL505:BD505" si="66">SUM(AL507:AL518)</f>
        <v>55</v>
      </c>
      <c r="AM505" s="84">
        <f t="shared" si="66"/>
        <v>1</v>
      </c>
      <c r="AN505" s="83">
        <f t="shared" si="66"/>
        <v>0</v>
      </c>
      <c r="AO505" s="85">
        <f t="shared" si="66"/>
        <v>1</v>
      </c>
      <c r="AP505" s="84">
        <f t="shared" si="66"/>
        <v>0</v>
      </c>
      <c r="AQ505" s="83">
        <f t="shared" si="66"/>
        <v>0</v>
      </c>
      <c r="AR505" s="85">
        <f t="shared" si="66"/>
        <v>0</v>
      </c>
      <c r="AS505" s="84">
        <f t="shared" si="66"/>
        <v>0</v>
      </c>
      <c r="AT505" s="83">
        <f t="shared" si="66"/>
        <v>0</v>
      </c>
      <c r="AU505" s="85">
        <f t="shared" si="66"/>
        <v>8</v>
      </c>
      <c r="AV505" s="84">
        <f t="shared" si="66"/>
        <v>2</v>
      </c>
      <c r="AW505" s="83">
        <f t="shared" si="66"/>
        <v>0</v>
      </c>
      <c r="AX505" s="85">
        <f t="shared" si="66"/>
        <v>3</v>
      </c>
      <c r="AY505" s="84">
        <f t="shared" si="66"/>
        <v>1</v>
      </c>
      <c r="AZ505" s="83">
        <f t="shared" si="66"/>
        <v>0</v>
      </c>
      <c r="BA505" s="82">
        <f t="shared" si="66"/>
        <v>0</v>
      </c>
      <c r="BB505" s="81">
        <f t="shared" si="66"/>
        <v>0</v>
      </c>
      <c r="BC505" s="81">
        <f t="shared" si="66"/>
        <v>0</v>
      </c>
      <c r="BD505" s="80">
        <f t="shared" si="66"/>
        <v>0</v>
      </c>
      <c r="BE505" s="79" t="s">
        <v>136</v>
      </c>
      <c r="BH505" s="5">
        <f>SUM(AL505:AN505)/$BG$5</f>
        <v>56</v>
      </c>
      <c r="BI505" s="5">
        <f>SUM(AO505:AQ505,BA505)/$BG$5</f>
        <v>1</v>
      </c>
      <c r="BJ505" s="5">
        <f>SUM(AR505:AT505,BB505)/$BG$5</f>
        <v>0</v>
      </c>
      <c r="BK505" s="5">
        <f>SUM(AU505:AW505,BC505)/$BG$5</f>
        <v>10</v>
      </c>
      <c r="BL505" s="5">
        <f>SUM(AX505:AZ505,BD505)/$BG$5</f>
        <v>4</v>
      </c>
    </row>
    <row r="506" spans="2:64" ht="37.5" thickBot="1" x14ac:dyDescent="0.3">
      <c r="B506" s="78"/>
      <c r="C506" s="77"/>
      <c r="D506" s="206"/>
      <c r="E506" s="205"/>
      <c r="F506" s="205"/>
      <c r="G506" s="204"/>
      <c r="H506" s="73"/>
      <c r="I506" s="70"/>
      <c r="J506" s="70"/>
      <c r="K506" s="72"/>
      <c r="L506" s="70"/>
      <c r="M506" s="69"/>
      <c r="N506" s="70"/>
      <c r="O506" s="69"/>
      <c r="P506" s="70"/>
      <c r="Q506" s="69"/>
      <c r="R506" s="70"/>
      <c r="S506" s="69"/>
      <c r="T506" s="70"/>
      <c r="U506" s="69"/>
      <c r="V506" s="70"/>
      <c r="W506" s="69"/>
      <c r="X506" s="70"/>
      <c r="Y506" s="69"/>
      <c r="Z506" s="70"/>
      <c r="AA506" s="69"/>
      <c r="AB506" s="69"/>
      <c r="AC506" s="69"/>
      <c r="AD506" s="71"/>
      <c r="AE506" s="69"/>
      <c r="AF506" s="69"/>
      <c r="AG506" s="69"/>
      <c r="AH506" s="68"/>
      <c r="AI506" s="68"/>
      <c r="AJ506" s="203"/>
      <c r="AK506" s="66" t="s">
        <v>135</v>
      </c>
      <c r="AL506" s="65">
        <f t="shared" ref="AL506:BD506" si="67">AL505/3</f>
        <v>18.333333333333332</v>
      </c>
      <c r="AM506" s="64">
        <f t="shared" si="67"/>
        <v>0.33333333333333331</v>
      </c>
      <c r="AN506" s="63">
        <f t="shared" si="67"/>
        <v>0</v>
      </c>
      <c r="AO506" s="65">
        <f t="shared" si="67"/>
        <v>0.33333333333333331</v>
      </c>
      <c r="AP506" s="64">
        <f t="shared" si="67"/>
        <v>0</v>
      </c>
      <c r="AQ506" s="63">
        <f t="shared" si="67"/>
        <v>0</v>
      </c>
      <c r="AR506" s="65">
        <f t="shared" si="67"/>
        <v>0</v>
      </c>
      <c r="AS506" s="64">
        <f t="shared" si="67"/>
        <v>0</v>
      </c>
      <c r="AT506" s="63">
        <f t="shared" si="67"/>
        <v>0</v>
      </c>
      <c r="AU506" s="65">
        <f t="shared" si="67"/>
        <v>2.6666666666666665</v>
      </c>
      <c r="AV506" s="64">
        <f t="shared" si="67"/>
        <v>0.66666666666666663</v>
      </c>
      <c r="AW506" s="63">
        <f t="shared" si="67"/>
        <v>0</v>
      </c>
      <c r="AX506" s="65">
        <f t="shared" si="67"/>
        <v>1</v>
      </c>
      <c r="AY506" s="64">
        <f t="shared" si="67"/>
        <v>0.33333333333333331</v>
      </c>
      <c r="AZ506" s="63">
        <f t="shared" si="67"/>
        <v>0</v>
      </c>
      <c r="BA506" s="62">
        <f t="shared" si="67"/>
        <v>0</v>
      </c>
      <c r="BB506" s="61">
        <f t="shared" si="67"/>
        <v>0</v>
      </c>
      <c r="BC506" s="61">
        <f t="shared" si="67"/>
        <v>0</v>
      </c>
      <c r="BD506" s="60">
        <f t="shared" si="67"/>
        <v>0</v>
      </c>
      <c r="BE506" s="59" t="s">
        <v>134</v>
      </c>
    </row>
    <row r="507" spans="2:64" ht="28.15" customHeight="1" x14ac:dyDescent="0.2">
      <c r="B507" s="30"/>
      <c r="C507" s="338">
        <v>1</v>
      </c>
      <c r="D507" s="212"/>
      <c r="E507" s="198"/>
      <c r="F507" s="198"/>
      <c r="G507" s="197"/>
      <c r="H507" s="358" t="s">
        <v>133</v>
      </c>
      <c r="I507" s="390">
        <v>166</v>
      </c>
      <c r="J507" s="390">
        <v>34</v>
      </c>
      <c r="K507" s="390">
        <v>8</v>
      </c>
      <c r="L507" s="42" t="s">
        <v>131</v>
      </c>
      <c r="M507" s="43" t="s">
        <v>179</v>
      </c>
      <c r="N507" s="42" t="s">
        <v>129</v>
      </c>
      <c r="O507" s="43" t="s">
        <v>179</v>
      </c>
      <c r="P507" s="42" t="s">
        <v>128</v>
      </c>
      <c r="Q507" s="43" t="s">
        <v>458</v>
      </c>
      <c r="R507" s="42" t="s">
        <v>127</v>
      </c>
      <c r="S507" s="43" t="s">
        <v>179</v>
      </c>
      <c r="T507" s="42" t="s">
        <v>126</v>
      </c>
      <c r="U507" s="43" t="s">
        <v>484</v>
      </c>
      <c r="V507" s="42" t="s">
        <v>125</v>
      </c>
      <c r="W507" s="43" t="s">
        <v>467</v>
      </c>
      <c r="X507" s="42" t="s">
        <v>124</v>
      </c>
      <c r="Y507" s="43" t="s">
        <v>132</v>
      </c>
      <c r="Z507" s="42" t="s">
        <v>123</v>
      </c>
      <c r="AA507" s="43"/>
      <c r="AB507" s="43"/>
      <c r="AC507" s="43"/>
      <c r="AD507" s="196"/>
      <c r="AE507" s="43"/>
      <c r="AF507" s="196" t="s">
        <v>1732</v>
      </c>
      <c r="AG507" s="58"/>
      <c r="AH507" s="421"/>
      <c r="AI507" s="421"/>
      <c r="AJ507" s="38"/>
      <c r="AK507" s="9"/>
      <c r="AL507" s="349">
        <f>SUMPRODUCT(LEN($M507:$AA510)-LEN(SUBSTITUTE($M507:$AA510,"A", "")))</f>
        <v>55</v>
      </c>
      <c r="AM507" s="352">
        <f>SUMPRODUCT(LEN($AF507:$AF510)-LEN(SUBSTITUTE($AF507:$AF510,"A", "")))</f>
        <v>1</v>
      </c>
      <c r="AN507" s="335">
        <f>SUMPRODUCT(LEN($AE507:$AE510)-LEN(SUBSTITUTE($AE507:$AE510,"A", "")))</f>
        <v>0</v>
      </c>
      <c r="AO507" s="349">
        <f>SUMPRODUCT(LEN($M507:$AA510)-LEN(SUBSTITUTE($M507:$AA510,"S", "")))</f>
        <v>1</v>
      </c>
      <c r="AP507" s="352">
        <f>SUMPRODUCT(LEN($AF507:$AF510)-LEN(SUBSTITUTE($AF507:$AF510,"S", "")))</f>
        <v>0</v>
      </c>
      <c r="AQ507" s="335">
        <f>SUMPRODUCT(LEN($AE507:$AE510)-LEN(SUBSTITUTE($AE507:$AE510,"S", "")))</f>
        <v>0</v>
      </c>
      <c r="AR507" s="349">
        <f>SUMPRODUCT(LEN($M507:$AA510)-LEN(SUBSTITUTE($M507:$AA510,"F", "")))</f>
        <v>0</v>
      </c>
      <c r="AS507" s="352">
        <f>SUMPRODUCT(LEN($AF507:$AF510)-LEN(SUBSTITUTE($AF507:$AF510,"F", "")))</f>
        <v>0</v>
      </c>
      <c r="AT507" s="335">
        <f>SUMPRODUCT(LEN($AE507:$AE510)-LEN(SUBSTITUTE($AE507:$AE510,"F", "")))</f>
        <v>0</v>
      </c>
      <c r="AU507" s="349">
        <f>SUMPRODUCT(LEN($M507:$AA510)-LEN(SUBSTITUTE($M507:$AA510,"G", "")))</f>
        <v>8</v>
      </c>
      <c r="AV507" s="352">
        <f>SUMPRODUCT(LEN($AF507:$AF510)-LEN(SUBSTITUTE($AF507:$AF510,"G", "")))</f>
        <v>2</v>
      </c>
      <c r="AW507" s="335">
        <f>SUMPRODUCT(LEN($AE507:$AE510)-LEN(SUBSTITUTE($AE507:$AE510,"G", "")))</f>
        <v>0</v>
      </c>
      <c r="AX507" s="349">
        <f>SUMPRODUCT(LEN($L507:$AA510)-LEN(SUBSTITUTE($L507:$AA510,"M", "")))</f>
        <v>3</v>
      </c>
      <c r="AY507" s="362">
        <f>SUMPRODUCT(LEN($AF507:$AF510)-LEN(SUBSTITUTE($AF507:$AF510,"M", "")))</f>
        <v>1</v>
      </c>
      <c r="AZ507" s="335">
        <f>SUMPRODUCT(LEN($AE507:$AE510)-LEN(SUBSTITUTE($AE507:$AE510,"M", "")))</f>
        <v>0</v>
      </c>
      <c r="BA507" s="416">
        <f>SUMPRODUCT(LEN($AG507:$AG510)-LEN(SUBSTITUTE($AG507:$AG510,"S", "")))</f>
        <v>0</v>
      </c>
      <c r="BB507" s="410">
        <f>SUMPRODUCT(LEN($AG507:$AG510)-LEN(SUBSTITUTE($AG507:$AG510,"F", "")))</f>
        <v>0</v>
      </c>
      <c r="BC507" s="410">
        <f>SUMPRODUCT(LEN($AG507:$AG510)-LEN(SUBSTITUTE($AG507:$AG510,"G", "")))</f>
        <v>0</v>
      </c>
      <c r="BD507" s="413">
        <f>SUMPRODUCT(LEN($AG507:$AG510)-LEN(SUBSTITUTE($AG507:$AG510,"M", "")))</f>
        <v>0</v>
      </c>
    </row>
    <row r="508" spans="2:64" ht="28.15" customHeight="1" thickBot="1" x14ac:dyDescent="0.25">
      <c r="B508" s="30"/>
      <c r="C508" s="339"/>
      <c r="D508" s="221"/>
      <c r="E508" s="195"/>
      <c r="F508" s="195"/>
      <c r="G508" s="194"/>
      <c r="H508" s="359"/>
      <c r="I508" s="391"/>
      <c r="J508" s="391"/>
      <c r="K508" s="391"/>
      <c r="L508" s="33" t="s">
        <v>122</v>
      </c>
      <c r="M508" s="55" t="s">
        <v>1442</v>
      </c>
      <c r="N508" s="33" t="s">
        <v>121</v>
      </c>
      <c r="O508" s="55" t="s">
        <v>179</v>
      </c>
      <c r="P508" s="33" t="s">
        <v>120</v>
      </c>
      <c r="Q508" s="55" t="s">
        <v>458</v>
      </c>
      <c r="R508" s="33" t="s">
        <v>119</v>
      </c>
      <c r="S508" s="55" t="s">
        <v>457</v>
      </c>
      <c r="T508" s="33" t="s">
        <v>118</v>
      </c>
      <c r="U508" s="55" t="s">
        <v>357</v>
      </c>
      <c r="V508" s="33" t="s">
        <v>117</v>
      </c>
      <c r="W508" s="55" t="s">
        <v>179</v>
      </c>
      <c r="X508" s="33" t="s">
        <v>116</v>
      </c>
      <c r="Y508" s="55" t="s">
        <v>132</v>
      </c>
      <c r="Z508" s="33" t="s">
        <v>115</v>
      </c>
      <c r="AA508" s="55"/>
      <c r="AB508" s="55"/>
      <c r="AC508" s="55"/>
      <c r="AD508" s="193"/>
      <c r="AE508" s="55"/>
      <c r="AF508" s="193"/>
      <c r="AG508" s="57"/>
      <c r="AH508" s="422"/>
      <c r="AI508" s="422"/>
      <c r="AJ508" s="21"/>
      <c r="AK508" s="9"/>
      <c r="AL508" s="350"/>
      <c r="AM508" s="353"/>
      <c r="AN508" s="336"/>
      <c r="AO508" s="350"/>
      <c r="AP508" s="353"/>
      <c r="AQ508" s="336"/>
      <c r="AR508" s="350"/>
      <c r="AS508" s="353"/>
      <c r="AT508" s="336"/>
      <c r="AU508" s="350"/>
      <c r="AV508" s="353"/>
      <c r="AW508" s="336"/>
      <c r="AX508" s="350"/>
      <c r="AY508" s="363"/>
      <c r="AZ508" s="336"/>
      <c r="BA508" s="417"/>
      <c r="BB508" s="411"/>
      <c r="BC508" s="411"/>
      <c r="BD508" s="414"/>
    </row>
    <row r="509" spans="2:64" ht="28.15" customHeight="1" x14ac:dyDescent="0.2">
      <c r="B509" s="30"/>
      <c r="C509" s="340"/>
      <c r="D509" s="218"/>
      <c r="E509" s="192"/>
      <c r="F509" s="192"/>
      <c r="G509" s="191"/>
      <c r="H509" s="360">
        <v>260</v>
      </c>
      <c r="I509" s="392"/>
      <c r="J509" s="392"/>
      <c r="K509" s="392"/>
      <c r="L509" s="25" t="s">
        <v>114</v>
      </c>
      <c r="M509" s="114" t="s">
        <v>132</v>
      </c>
      <c r="N509" s="25" t="s">
        <v>112</v>
      </c>
      <c r="O509" s="114" t="s">
        <v>179</v>
      </c>
      <c r="P509" s="25" t="s">
        <v>111</v>
      </c>
      <c r="Q509" s="114" t="s">
        <v>1042</v>
      </c>
      <c r="R509" s="25" t="s">
        <v>110</v>
      </c>
      <c r="S509" s="114" t="s">
        <v>684</v>
      </c>
      <c r="T509" s="25" t="s">
        <v>109</v>
      </c>
      <c r="U509" s="114" t="s">
        <v>357</v>
      </c>
      <c r="V509" s="25" t="s">
        <v>108</v>
      </c>
      <c r="W509" s="114" t="s">
        <v>132</v>
      </c>
      <c r="X509" s="25" t="s">
        <v>107</v>
      </c>
      <c r="Y509" s="114"/>
      <c r="Z509" s="25" t="s">
        <v>106</v>
      </c>
      <c r="AA509" s="114"/>
      <c r="AB509" s="114"/>
      <c r="AC509" s="114"/>
      <c r="AD509" s="190"/>
      <c r="AE509" s="114"/>
      <c r="AF509" s="190"/>
      <c r="AG509" s="57"/>
      <c r="AH509" s="422"/>
      <c r="AI509" s="422"/>
      <c r="AJ509" s="21"/>
      <c r="AK509" s="9"/>
      <c r="AL509" s="350"/>
      <c r="AM509" s="353"/>
      <c r="AN509" s="336"/>
      <c r="AO509" s="350"/>
      <c r="AP509" s="353"/>
      <c r="AQ509" s="336"/>
      <c r="AR509" s="350"/>
      <c r="AS509" s="353"/>
      <c r="AT509" s="336"/>
      <c r="AU509" s="350"/>
      <c r="AV509" s="353"/>
      <c r="AW509" s="336"/>
      <c r="AX509" s="350"/>
      <c r="AY509" s="363"/>
      <c r="AZ509" s="336"/>
      <c r="BA509" s="417"/>
      <c r="BB509" s="411"/>
      <c r="BC509" s="411"/>
      <c r="BD509" s="414"/>
    </row>
    <row r="510" spans="2:64" ht="28.15" customHeight="1" thickBot="1" x14ac:dyDescent="0.25">
      <c r="B510" s="30"/>
      <c r="C510" s="355"/>
      <c r="D510" s="246"/>
      <c r="E510" s="200"/>
      <c r="F510" s="200"/>
      <c r="G510" s="199"/>
      <c r="H510" s="361"/>
      <c r="I510" s="393"/>
      <c r="J510" s="393"/>
      <c r="K510" s="393"/>
      <c r="L510" s="50" t="s">
        <v>105</v>
      </c>
      <c r="M510" s="51" t="s">
        <v>1574</v>
      </c>
      <c r="N510" s="50" t="s">
        <v>104</v>
      </c>
      <c r="O510" s="51" t="s">
        <v>357</v>
      </c>
      <c r="P510" s="50" t="s">
        <v>103</v>
      </c>
      <c r="Q510" s="51" t="s">
        <v>795</v>
      </c>
      <c r="R510" s="50" t="s">
        <v>102</v>
      </c>
      <c r="S510" s="51" t="s">
        <v>684</v>
      </c>
      <c r="T510" s="50">
        <v>20</v>
      </c>
      <c r="U510" s="51" t="s">
        <v>509</v>
      </c>
      <c r="V510" s="50" t="s">
        <v>101</v>
      </c>
      <c r="W510" s="51" t="s">
        <v>130</v>
      </c>
      <c r="X510" s="50" t="s">
        <v>100</v>
      </c>
      <c r="Y510" s="51"/>
      <c r="Z510" s="50" t="s">
        <v>99</v>
      </c>
      <c r="AA510" s="51"/>
      <c r="AB510" s="51"/>
      <c r="AC510" s="51"/>
      <c r="AD510" s="187"/>
      <c r="AE510" s="51"/>
      <c r="AF510" s="187"/>
      <c r="AG510" s="56"/>
      <c r="AH510" s="424"/>
      <c r="AI510" s="424"/>
      <c r="AJ510" s="47"/>
      <c r="AK510" s="9"/>
      <c r="AL510" s="351"/>
      <c r="AM510" s="354"/>
      <c r="AN510" s="337"/>
      <c r="AO510" s="351"/>
      <c r="AP510" s="354"/>
      <c r="AQ510" s="337"/>
      <c r="AR510" s="351"/>
      <c r="AS510" s="354"/>
      <c r="AT510" s="337"/>
      <c r="AU510" s="351"/>
      <c r="AV510" s="354"/>
      <c r="AW510" s="337"/>
      <c r="AX510" s="351"/>
      <c r="AY510" s="364"/>
      <c r="AZ510" s="337"/>
      <c r="BA510" s="418"/>
      <c r="BB510" s="412"/>
      <c r="BC510" s="412"/>
      <c r="BD510" s="415"/>
    </row>
    <row r="511" spans="2:64" ht="28.15" customHeight="1" x14ac:dyDescent="0.2">
      <c r="B511" s="30"/>
      <c r="C511" s="338">
        <v>2</v>
      </c>
      <c r="D511" s="212"/>
      <c r="E511" s="198"/>
      <c r="F511" s="198"/>
      <c r="G511" s="197"/>
      <c r="H511" s="358"/>
      <c r="I511" s="390"/>
      <c r="J511" s="390"/>
      <c r="K511" s="390"/>
      <c r="L511" s="42" t="s">
        <v>131</v>
      </c>
      <c r="M511" s="43"/>
      <c r="N511" s="42" t="s">
        <v>129</v>
      </c>
      <c r="O511" s="43"/>
      <c r="P511" s="42" t="s">
        <v>128</v>
      </c>
      <c r="Q511" s="43"/>
      <c r="R511" s="42" t="s">
        <v>127</v>
      </c>
      <c r="S511" s="43"/>
      <c r="T511" s="42" t="s">
        <v>126</v>
      </c>
      <c r="U511" s="43"/>
      <c r="V511" s="42" t="s">
        <v>125</v>
      </c>
      <c r="W511" s="43"/>
      <c r="X511" s="42" t="s">
        <v>124</v>
      </c>
      <c r="Y511" s="43"/>
      <c r="Z511" s="42" t="s">
        <v>123</v>
      </c>
      <c r="AA511" s="43"/>
      <c r="AB511" s="43"/>
      <c r="AC511" s="43"/>
      <c r="AD511" s="196"/>
      <c r="AE511" s="43"/>
      <c r="AF511" s="196"/>
      <c r="AG511" s="39"/>
      <c r="AH511" s="421"/>
      <c r="AI511" s="421"/>
      <c r="AJ511" s="38"/>
      <c r="AK511" s="9"/>
      <c r="AL511" s="349">
        <f>SUMPRODUCT(LEN($M511:$AA514)-LEN(SUBSTITUTE($M511:$AA514,"A", "")))</f>
        <v>0</v>
      </c>
      <c r="AM511" s="352">
        <f>SUMPRODUCT(LEN($AF511:$AF514)-LEN(SUBSTITUTE($AF511:$AF514,"A", "")))</f>
        <v>0</v>
      </c>
      <c r="AN511" s="335">
        <f>SUMPRODUCT(LEN($AE511:$AE514)-LEN(SUBSTITUTE($AE511:$AE514,"A", "")))</f>
        <v>0</v>
      </c>
      <c r="AO511" s="349">
        <f>SUMPRODUCT(LEN($M511:$AA514)-LEN(SUBSTITUTE($M511:$AA514,"S", "")))</f>
        <v>0</v>
      </c>
      <c r="AP511" s="352">
        <f>SUMPRODUCT(LEN($AF511:$AF514)-LEN(SUBSTITUTE($AF511:$AF514,"S", "")))</f>
        <v>0</v>
      </c>
      <c r="AQ511" s="335">
        <f>SUMPRODUCT(LEN($AE511:$AE514)-LEN(SUBSTITUTE($AE511:$AE514,"S", "")))</f>
        <v>0</v>
      </c>
      <c r="AR511" s="349">
        <f>SUMPRODUCT(LEN($M511:$AA514)-LEN(SUBSTITUTE($M511:$AA514,"F", "")))</f>
        <v>0</v>
      </c>
      <c r="AS511" s="352">
        <f>SUMPRODUCT(LEN($AF511:$AF514)-LEN(SUBSTITUTE($AF511:$AF514,"F", "")))</f>
        <v>0</v>
      </c>
      <c r="AT511" s="335">
        <f>SUMPRODUCT(LEN($AE511:$AE514)-LEN(SUBSTITUTE($AE511:$AE514,"F", "")))</f>
        <v>0</v>
      </c>
      <c r="AU511" s="349">
        <f>SUMPRODUCT(LEN($M511:$AA514)-LEN(SUBSTITUTE($M511:$AA514,"G", "")))</f>
        <v>0</v>
      </c>
      <c r="AV511" s="352">
        <f>SUMPRODUCT(LEN($AF511:$AF514)-LEN(SUBSTITUTE($AF511:$AF514,"G", "")))</f>
        <v>0</v>
      </c>
      <c r="AW511" s="335">
        <f>SUMPRODUCT(LEN($AE511:$AE514)-LEN(SUBSTITUTE($AE511:$AE514,"G", "")))</f>
        <v>0</v>
      </c>
      <c r="AX511" s="349">
        <f>SUMPRODUCT(LEN($L511:$AA514)-LEN(SUBSTITUTE($L511:$AA514,"M", "")))</f>
        <v>0</v>
      </c>
      <c r="AY511" s="362">
        <f>SUMPRODUCT(LEN($AF511:$AF514)-LEN(SUBSTITUTE($AF511:$AF514,"M", "")))</f>
        <v>0</v>
      </c>
      <c r="AZ511" s="335">
        <f>SUMPRODUCT(LEN($AE511:$AE514)-LEN(SUBSTITUTE($AE511:$AE514,"M", "")))</f>
        <v>0</v>
      </c>
      <c r="BA511" s="416">
        <f>SUMPRODUCT(LEN($AG511:$AG514)-LEN(SUBSTITUTE($AG511:$AG514,"S", "")))</f>
        <v>0</v>
      </c>
      <c r="BB511" s="410">
        <f>SUMPRODUCT(LEN($AG511:$AG514)-LEN(SUBSTITUTE($AG511:$AG514,"F", "")))</f>
        <v>0</v>
      </c>
      <c r="BC511" s="410">
        <f>SUMPRODUCT(LEN($AG511:$AG514)-LEN(SUBSTITUTE($AG511:$AG514,"G", "")))</f>
        <v>0</v>
      </c>
      <c r="BD511" s="413">
        <f>SUMPRODUCT(LEN($AG511:$AG514)-LEN(SUBSTITUTE($AG511:$AG514,"M", "")))</f>
        <v>0</v>
      </c>
    </row>
    <row r="512" spans="2:64" ht="28.15" customHeight="1" thickBot="1" x14ac:dyDescent="0.25">
      <c r="B512" s="30"/>
      <c r="C512" s="339"/>
      <c r="D512" s="221"/>
      <c r="E512" s="195"/>
      <c r="F512" s="195"/>
      <c r="G512" s="194"/>
      <c r="H512" s="359"/>
      <c r="I512" s="391"/>
      <c r="J512" s="391"/>
      <c r="K512" s="391"/>
      <c r="L512" s="33" t="s">
        <v>122</v>
      </c>
      <c r="M512" s="55"/>
      <c r="N512" s="33" t="s">
        <v>121</v>
      </c>
      <c r="O512" s="55"/>
      <c r="P512" s="33" t="s">
        <v>120</v>
      </c>
      <c r="Q512" s="55"/>
      <c r="R512" s="33" t="s">
        <v>119</v>
      </c>
      <c r="S512" s="55"/>
      <c r="T512" s="33" t="s">
        <v>118</v>
      </c>
      <c r="U512" s="55"/>
      <c r="V512" s="33" t="s">
        <v>117</v>
      </c>
      <c r="W512" s="55"/>
      <c r="X512" s="33" t="s">
        <v>116</v>
      </c>
      <c r="Y512" s="55"/>
      <c r="Z512" s="33" t="s">
        <v>115</v>
      </c>
      <c r="AA512" s="55"/>
      <c r="AB512" s="55"/>
      <c r="AC512" s="55"/>
      <c r="AD512" s="193"/>
      <c r="AE512" s="55"/>
      <c r="AF512" s="193"/>
      <c r="AG512" s="22"/>
      <c r="AH512" s="422"/>
      <c r="AI512" s="422"/>
      <c r="AJ512" s="21"/>
      <c r="AK512" s="9"/>
      <c r="AL512" s="350"/>
      <c r="AM512" s="353"/>
      <c r="AN512" s="336"/>
      <c r="AO512" s="350"/>
      <c r="AP512" s="353"/>
      <c r="AQ512" s="336"/>
      <c r="AR512" s="350"/>
      <c r="AS512" s="353"/>
      <c r="AT512" s="336"/>
      <c r="AU512" s="350"/>
      <c r="AV512" s="353"/>
      <c r="AW512" s="336"/>
      <c r="AX512" s="350"/>
      <c r="AY512" s="363"/>
      <c r="AZ512" s="336"/>
      <c r="BA512" s="417"/>
      <c r="BB512" s="411"/>
      <c r="BC512" s="411"/>
      <c r="BD512" s="414"/>
    </row>
    <row r="513" spans="2:64" ht="28.15" customHeight="1" x14ac:dyDescent="0.2">
      <c r="B513" s="30"/>
      <c r="C513" s="340"/>
      <c r="D513" s="218"/>
      <c r="E513" s="192"/>
      <c r="F513" s="192"/>
      <c r="G513" s="191"/>
      <c r="H513" s="360"/>
      <c r="I513" s="392"/>
      <c r="J513" s="392"/>
      <c r="K513" s="392"/>
      <c r="L513" s="25" t="s">
        <v>114</v>
      </c>
      <c r="M513" s="114"/>
      <c r="N513" s="25" t="s">
        <v>112</v>
      </c>
      <c r="O513" s="114"/>
      <c r="P513" s="25" t="s">
        <v>111</v>
      </c>
      <c r="Q513" s="114"/>
      <c r="R513" s="25" t="s">
        <v>110</v>
      </c>
      <c r="S513" s="114"/>
      <c r="T513" s="25" t="s">
        <v>109</v>
      </c>
      <c r="U513" s="114"/>
      <c r="V513" s="25" t="s">
        <v>108</v>
      </c>
      <c r="W513" s="114"/>
      <c r="X513" s="25" t="s">
        <v>107</v>
      </c>
      <c r="Y513" s="114"/>
      <c r="Z513" s="25" t="s">
        <v>106</v>
      </c>
      <c r="AA513" s="114"/>
      <c r="AB513" s="114"/>
      <c r="AC513" s="114"/>
      <c r="AD513" s="190"/>
      <c r="AE513" s="114"/>
      <c r="AF513" s="190"/>
      <c r="AG513" s="22"/>
      <c r="AH513" s="422"/>
      <c r="AI513" s="422"/>
      <c r="AJ513" s="21"/>
      <c r="AK513" s="9"/>
      <c r="AL513" s="350"/>
      <c r="AM513" s="353"/>
      <c r="AN513" s="336"/>
      <c r="AO513" s="350"/>
      <c r="AP513" s="353"/>
      <c r="AQ513" s="336"/>
      <c r="AR513" s="350"/>
      <c r="AS513" s="353"/>
      <c r="AT513" s="336"/>
      <c r="AU513" s="350"/>
      <c r="AV513" s="353"/>
      <c r="AW513" s="336"/>
      <c r="AX513" s="350"/>
      <c r="AY513" s="363"/>
      <c r="AZ513" s="336"/>
      <c r="BA513" s="417"/>
      <c r="BB513" s="411"/>
      <c r="BC513" s="411"/>
      <c r="BD513" s="414"/>
    </row>
    <row r="514" spans="2:64" ht="28.15" customHeight="1" thickBot="1" x14ac:dyDescent="0.25">
      <c r="B514" s="30"/>
      <c r="C514" s="355"/>
      <c r="D514" s="246"/>
      <c r="E514" s="200"/>
      <c r="F514" s="200"/>
      <c r="G514" s="199"/>
      <c r="H514" s="361"/>
      <c r="I514" s="393"/>
      <c r="J514" s="393"/>
      <c r="K514" s="393"/>
      <c r="L514" s="50" t="s">
        <v>105</v>
      </c>
      <c r="M514" s="51"/>
      <c r="N514" s="50" t="s">
        <v>104</v>
      </c>
      <c r="O514" s="51"/>
      <c r="P514" s="50" t="s">
        <v>103</v>
      </c>
      <c r="Q514" s="51"/>
      <c r="R514" s="50" t="s">
        <v>102</v>
      </c>
      <c r="S514" s="51"/>
      <c r="T514" s="50">
        <v>20</v>
      </c>
      <c r="U514" s="51"/>
      <c r="V514" s="50" t="s">
        <v>101</v>
      </c>
      <c r="W514" s="51"/>
      <c r="X514" s="50" t="s">
        <v>100</v>
      </c>
      <c r="Y514" s="51"/>
      <c r="Z514" s="50" t="s">
        <v>99</v>
      </c>
      <c r="AA514" s="51"/>
      <c r="AB514" s="51"/>
      <c r="AC514" s="51"/>
      <c r="AD514" s="187"/>
      <c r="AE514" s="51"/>
      <c r="AF514" s="187"/>
      <c r="AG514" s="48"/>
      <c r="AH514" s="424"/>
      <c r="AI514" s="424"/>
      <c r="AJ514" s="47"/>
      <c r="AK514" s="9"/>
      <c r="AL514" s="351"/>
      <c r="AM514" s="354"/>
      <c r="AN514" s="337"/>
      <c r="AO514" s="351"/>
      <c r="AP514" s="354"/>
      <c r="AQ514" s="337"/>
      <c r="AR514" s="351"/>
      <c r="AS514" s="354"/>
      <c r="AT514" s="337"/>
      <c r="AU514" s="351"/>
      <c r="AV514" s="354"/>
      <c r="AW514" s="337"/>
      <c r="AX514" s="351"/>
      <c r="AY514" s="364"/>
      <c r="AZ514" s="337"/>
      <c r="BA514" s="418"/>
      <c r="BB514" s="412"/>
      <c r="BC514" s="412"/>
      <c r="BD514" s="415"/>
    </row>
    <row r="515" spans="2:64" ht="28.15" customHeight="1" x14ac:dyDescent="0.2">
      <c r="B515" s="30"/>
      <c r="C515" s="338">
        <v>3</v>
      </c>
      <c r="D515" s="212"/>
      <c r="E515" s="198"/>
      <c r="F515" s="198"/>
      <c r="G515" s="197"/>
      <c r="H515" s="358"/>
      <c r="I515" s="390"/>
      <c r="J515" s="390"/>
      <c r="K515" s="390"/>
      <c r="L515" s="42" t="s">
        <v>131</v>
      </c>
      <c r="M515" s="43"/>
      <c r="N515" s="42" t="s">
        <v>129</v>
      </c>
      <c r="O515" s="43"/>
      <c r="P515" s="42" t="s">
        <v>128</v>
      </c>
      <c r="Q515" s="43"/>
      <c r="R515" s="42" t="s">
        <v>127</v>
      </c>
      <c r="S515" s="43"/>
      <c r="T515" s="42" t="s">
        <v>126</v>
      </c>
      <c r="U515" s="43"/>
      <c r="V515" s="42" t="s">
        <v>125</v>
      </c>
      <c r="W515" s="43"/>
      <c r="X515" s="42" t="s">
        <v>124</v>
      </c>
      <c r="Y515" s="43"/>
      <c r="Z515" s="42" t="s">
        <v>123</v>
      </c>
      <c r="AA515" s="43"/>
      <c r="AB515" s="43"/>
      <c r="AC515" s="43"/>
      <c r="AD515" s="196"/>
      <c r="AE515" s="43"/>
      <c r="AF515" s="196"/>
      <c r="AG515" s="39"/>
      <c r="AH515" s="421"/>
      <c r="AI515" s="421"/>
      <c r="AJ515" s="38"/>
      <c r="AK515" s="9"/>
      <c r="AL515" s="349">
        <f>SUMPRODUCT(LEN($M515:$AA518)-LEN(SUBSTITUTE($M515:$AA518,"A", "")))</f>
        <v>0</v>
      </c>
      <c r="AM515" s="352">
        <f>SUMPRODUCT(LEN($AF515:$AF518)-LEN(SUBSTITUTE($AF515:$AF518,"A", "")))</f>
        <v>0</v>
      </c>
      <c r="AN515" s="335">
        <f>SUMPRODUCT(LEN($AE515:$AE518)-LEN(SUBSTITUTE($AE515:$AE518,"A", "")))</f>
        <v>0</v>
      </c>
      <c r="AO515" s="349">
        <f>SUMPRODUCT(LEN($M515:$AA518)-LEN(SUBSTITUTE($M515:$AA518,"S", "")))</f>
        <v>0</v>
      </c>
      <c r="AP515" s="352">
        <f>SUMPRODUCT(LEN($AF515:$AF518)-LEN(SUBSTITUTE($AF515:$AF518,"S", "")))</f>
        <v>0</v>
      </c>
      <c r="AQ515" s="335">
        <f>SUMPRODUCT(LEN($AE515:$AE518)-LEN(SUBSTITUTE($AE515:$AE518,"S", "")))</f>
        <v>0</v>
      </c>
      <c r="AR515" s="349">
        <f>SUMPRODUCT(LEN($M515:$AA518)-LEN(SUBSTITUTE($M515:$AA518,"F", "")))</f>
        <v>0</v>
      </c>
      <c r="AS515" s="352">
        <f>SUMPRODUCT(LEN($AF515:$AF518)-LEN(SUBSTITUTE($AF515:$AF518,"F", "")))</f>
        <v>0</v>
      </c>
      <c r="AT515" s="335">
        <f>SUMPRODUCT(LEN($AE515:$AE518)-LEN(SUBSTITUTE($AE515:$AE518,"F", "")))</f>
        <v>0</v>
      </c>
      <c r="AU515" s="349">
        <f>SUMPRODUCT(LEN($M515:$AA518)-LEN(SUBSTITUTE($M515:$AA518,"G", "")))</f>
        <v>0</v>
      </c>
      <c r="AV515" s="352">
        <f>SUMPRODUCT(LEN($AF515:$AF518)-LEN(SUBSTITUTE($AF515:$AF518,"G", "")))</f>
        <v>0</v>
      </c>
      <c r="AW515" s="335">
        <f>SUMPRODUCT(LEN($AE515:$AE518)-LEN(SUBSTITUTE($AE515:$AE518,"G", "")))</f>
        <v>0</v>
      </c>
      <c r="AX515" s="349">
        <f>SUMPRODUCT(LEN($L515:$AA518)-LEN(SUBSTITUTE($L515:$AA518,"M", "")))</f>
        <v>0</v>
      </c>
      <c r="AY515" s="362">
        <f>SUMPRODUCT(LEN($AF515:$AF518)-LEN(SUBSTITUTE($AF515:$AF518,"M", "")))</f>
        <v>0</v>
      </c>
      <c r="AZ515" s="335">
        <f>SUMPRODUCT(LEN($AE515:$AE518)-LEN(SUBSTITUTE($AE515:$AE518,"M", "")))</f>
        <v>0</v>
      </c>
      <c r="BA515" s="416">
        <f>SUMPRODUCT(LEN($AG515:$AG518)-LEN(SUBSTITUTE($AG515:$AG518,"S", "")))</f>
        <v>0</v>
      </c>
      <c r="BB515" s="410">
        <f>SUMPRODUCT(LEN($AG515:$AG518)-LEN(SUBSTITUTE($AG515:$AG518,"F", "")))</f>
        <v>0</v>
      </c>
      <c r="BC515" s="410">
        <f>SUMPRODUCT(LEN($AG515:$AG518)-LEN(SUBSTITUTE($AG515:$AG518,"G", "")))</f>
        <v>0</v>
      </c>
      <c r="BD515" s="413">
        <f>SUMPRODUCT(LEN($AG515:$AG518)-LEN(SUBSTITUTE($AG515:$AG518,"M", "")))</f>
        <v>0</v>
      </c>
    </row>
    <row r="516" spans="2:64" ht="28.15" customHeight="1" thickBot="1" x14ac:dyDescent="0.25">
      <c r="B516" s="30"/>
      <c r="C516" s="339"/>
      <c r="D516" s="221"/>
      <c r="E516" s="195"/>
      <c r="F516" s="195"/>
      <c r="G516" s="194"/>
      <c r="H516" s="359"/>
      <c r="I516" s="391"/>
      <c r="J516" s="391"/>
      <c r="K516" s="391"/>
      <c r="L516" s="33" t="s">
        <v>122</v>
      </c>
      <c r="M516" s="55"/>
      <c r="N516" s="33" t="s">
        <v>121</v>
      </c>
      <c r="O516" s="55"/>
      <c r="P516" s="33" t="s">
        <v>120</v>
      </c>
      <c r="Q516" s="55"/>
      <c r="R516" s="33" t="s">
        <v>119</v>
      </c>
      <c r="S516" s="55"/>
      <c r="T516" s="33" t="s">
        <v>118</v>
      </c>
      <c r="U516" s="55"/>
      <c r="V516" s="33" t="s">
        <v>117</v>
      </c>
      <c r="W516" s="55"/>
      <c r="X516" s="33" t="s">
        <v>116</v>
      </c>
      <c r="Y516" s="55"/>
      <c r="Z516" s="33" t="s">
        <v>115</v>
      </c>
      <c r="AA516" s="55"/>
      <c r="AB516" s="55"/>
      <c r="AC516" s="55"/>
      <c r="AD516" s="193"/>
      <c r="AE516" s="55"/>
      <c r="AF516" s="193"/>
      <c r="AG516" s="22"/>
      <c r="AH516" s="422"/>
      <c r="AI516" s="422"/>
      <c r="AJ516" s="21"/>
      <c r="AK516" s="9"/>
      <c r="AL516" s="350"/>
      <c r="AM516" s="353"/>
      <c r="AN516" s="336"/>
      <c r="AO516" s="350"/>
      <c r="AP516" s="353"/>
      <c r="AQ516" s="336"/>
      <c r="AR516" s="350"/>
      <c r="AS516" s="353"/>
      <c r="AT516" s="336"/>
      <c r="AU516" s="350"/>
      <c r="AV516" s="353"/>
      <c r="AW516" s="336"/>
      <c r="AX516" s="350"/>
      <c r="AY516" s="363"/>
      <c r="AZ516" s="336"/>
      <c r="BA516" s="417"/>
      <c r="BB516" s="411"/>
      <c r="BC516" s="411"/>
      <c r="BD516" s="414"/>
    </row>
    <row r="517" spans="2:64" ht="28.15" customHeight="1" x14ac:dyDescent="0.2">
      <c r="B517" s="30"/>
      <c r="C517" s="340"/>
      <c r="D517" s="218"/>
      <c r="E517" s="192"/>
      <c r="F517" s="192"/>
      <c r="G517" s="191"/>
      <c r="H517" s="360"/>
      <c r="I517" s="392"/>
      <c r="J517" s="392"/>
      <c r="K517" s="392"/>
      <c r="L517" s="25" t="s">
        <v>114</v>
      </c>
      <c r="M517" s="114"/>
      <c r="N517" s="25" t="s">
        <v>112</v>
      </c>
      <c r="O517" s="114"/>
      <c r="P517" s="25" t="s">
        <v>111</v>
      </c>
      <c r="Q517" s="114"/>
      <c r="R517" s="25" t="s">
        <v>110</v>
      </c>
      <c r="S517" s="114"/>
      <c r="T517" s="25" t="s">
        <v>109</v>
      </c>
      <c r="U517" s="114"/>
      <c r="V517" s="25" t="s">
        <v>108</v>
      </c>
      <c r="W517" s="114"/>
      <c r="X517" s="25" t="s">
        <v>107</v>
      </c>
      <c r="Y517" s="114"/>
      <c r="Z517" s="25" t="s">
        <v>106</v>
      </c>
      <c r="AA517" s="114"/>
      <c r="AB517" s="114"/>
      <c r="AC517" s="114"/>
      <c r="AD517" s="190"/>
      <c r="AE517" s="114"/>
      <c r="AF517" s="190"/>
      <c r="AG517" s="22"/>
      <c r="AH517" s="422"/>
      <c r="AI517" s="422"/>
      <c r="AJ517" s="21"/>
      <c r="AK517" s="9"/>
      <c r="AL517" s="350"/>
      <c r="AM517" s="353"/>
      <c r="AN517" s="336"/>
      <c r="AO517" s="350"/>
      <c r="AP517" s="353"/>
      <c r="AQ517" s="336"/>
      <c r="AR517" s="350"/>
      <c r="AS517" s="353"/>
      <c r="AT517" s="336"/>
      <c r="AU517" s="350"/>
      <c r="AV517" s="353"/>
      <c r="AW517" s="336"/>
      <c r="AX517" s="350"/>
      <c r="AY517" s="363"/>
      <c r="AZ517" s="336"/>
      <c r="BA517" s="417"/>
      <c r="BB517" s="411"/>
      <c r="BC517" s="411"/>
      <c r="BD517" s="414"/>
    </row>
    <row r="518" spans="2:64" ht="28.15" customHeight="1" thickBot="1" x14ac:dyDescent="0.25">
      <c r="B518" s="20"/>
      <c r="C518" s="341"/>
      <c r="D518" s="215"/>
      <c r="E518" s="189"/>
      <c r="F518" s="189"/>
      <c r="G518" s="188"/>
      <c r="H518" s="361"/>
      <c r="I518" s="394"/>
      <c r="J518" s="394"/>
      <c r="K518" s="394"/>
      <c r="L518" s="15" t="s">
        <v>105</v>
      </c>
      <c r="M518" s="16"/>
      <c r="N518" s="15" t="s">
        <v>104</v>
      </c>
      <c r="O518" s="16"/>
      <c r="P518" s="15" t="s">
        <v>103</v>
      </c>
      <c r="Q518" s="16"/>
      <c r="R518" s="15" t="s">
        <v>102</v>
      </c>
      <c r="S518" s="16"/>
      <c r="T518" s="15">
        <v>20</v>
      </c>
      <c r="U518" s="16"/>
      <c r="V518" s="15" t="s">
        <v>101</v>
      </c>
      <c r="W518" s="16"/>
      <c r="X518" s="15" t="s">
        <v>100</v>
      </c>
      <c r="Y518" s="16"/>
      <c r="Z518" s="15" t="s">
        <v>99</v>
      </c>
      <c r="AA518" s="16"/>
      <c r="AB518" s="114"/>
      <c r="AC518" s="114"/>
      <c r="AD518" s="187"/>
      <c r="AE518" s="16"/>
      <c r="AF518" s="186"/>
      <c r="AG518" s="11"/>
      <c r="AH518" s="423"/>
      <c r="AI518" s="423"/>
      <c r="AJ518" s="10"/>
      <c r="AK518" s="9"/>
      <c r="AL518" s="351"/>
      <c r="AM518" s="354"/>
      <c r="AN518" s="337"/>
      <c r="AO518" s="351"/>
      <c r="AP518" s="354"/>
      <c r="AQ518" s="337"/>
      <c r="AR518" s="351"/>
      <c r="AS518" s="354"/>
      <c r="AT518" s="337"/>
      <c r="AU518" s="351"/>
      <c r="AV518" s="354"/>
      <c r="AW518" s="337"/>
      <c r="AX518" s="351"/>
      <c r="AY518" s="364"/>
      <c r="AZ518" s="337"/>
      <c r="BA518" s="418"/>
      <c r="BB518" s="412"/>
      <c r="BC518" s="412"/>
      <c r="BD518" s="415"/>
    </row>
    <row r="519" spans="2:64" ht="85.9" customHeight="1" thickTop="1" thickBot="1" x14ac:dyDescent="0.35">
      <c r="B519" s="113" t="s">
        <v>173</v>
      </c>
      <c r="C519" s="103" t="s">
        <v>172</v>
      </c>
      <c r="D519" s="108" t="s">
        <v>171</v>
      </c>
      <c r="E519" s="211" t="s">
        <v>170</v>
      </c>
      <c r="F519" s="210"/>
      <c r="G519" s="209"/>
      <c r="H519" s="109" t="s">
        <v>169</v>
      </c>
      <c r="I519" s="108" t="s">
        <v>96</v>
      </c>
      <c r="J519" s="108" t="s">
        <v>168</v>
      </c>
      <c r="K519" s="108" t="s">
        <v>97</v>
      </c>
      <c r="L519" s="365" t="s">
        <v>167</v>
      </c>
      <c r="M519" s="366"/>
      <c r="N519" s="365" t="s">
        <v>166</v>
      </c>
      <c r="O519" s="366"/>
      <c r="P519" s="365" t="s">
        <v>166</v>
      </c>
      <c r="Q519" s="367"/>
      <c r="R519" s="365" t="s">
        <v>166</v>
      </c>
      <c r="S519" s="367"/>
      <c r="T519" s="365" t="s">
        <v>166</v>
      </c>
      <c r="U519" s="367"/>
      <c r="V519" s="365" t="s">
        <v>166</v>
      </c>
      <c r="W519" s="367"/>
      <c r="X519" s="365" t="s">
        <v>166</v>
      </c>
      <c r="Y519" s="367"/>
      <c r="Z519" s="365" t="s">
        <v>166</v>
      </c>
      <c r="AA519" s="367"/>
      <c r="AB519" s="311"/>
      <c r="AC519" s="311"/>
      <c r="AD519" s="368" t="s">
        <v>165</v>
      </c>
      <c r="AE519" s="367"/>
      <c r="AF519" s="109" t="s">
        <v>164</v>
      </c>
      <c r="AG519" s="109" t="s">
        <v>163</v>
      </c>
      <c r="AH519" s="108" t="s">
        <v>162</v>
      </c>
      <c r="AI519" s="108" t="s">
        <v>161</v>
      </c>
      <c r="AJ519" s="107" t="s">
        <v>160</v>
      </c>
      <c r="AK519" s="106"/>
      <c r="AL519" s="104" t="s">
        <v>159</v>
      </c>
      <c r="AM519" s="103" t="s">
        <v>158</v>
      </c>
      <c r="AN519" s="102" t="s">
        <v>157</v>
      </c>
      <c r="AO519" s="104" t="s">
        <v>156</v>
      </c>
      <c r="AP519" s="103" t="s">
        <v>155</v>
      </c>
      <c r="AQ519" s="102" t="s">
        <v>154</v>
      </c>
      <c r="AR519" s="104" t="s">
        <v>153</v>
      </c>
      <c r="AS519" s="103" t="s">
        <v>152</v>
      </c>
      <c r="AT519" s="105" t="s">
        <v>151</v>
      </c>
      <c r="AU519" s="104" t="s">
        <v>150</v>
      </c>
      <c r="AV519" s="103" t="s">
        <v>149</v>
      </c>
      <c r="AW519" s="102" t="s">
        <v>148</v>
      </c>
      <c r="AX519" s="104" t="s">
        <v>147</v>
      </c>
      <c r="AY519" s="103" t="s">
        <v>146</v>
      </c>
      <c r="AZ519" s="102" t="s">
        <v>145</v>
      </c>
      <c r="BA519" s="101" t="s">
        <v>144</v>
      </c>
      <c r="BB519" s="100" t="s">
        <v>143</v>
      </c>
      <c r="BC519" s="100" t="s">
        <v>142</v>
      </c>
      <c r="BD519" s="99" t="s">
        <v>141</v>
      </c>
    </row>
    <row r="520" spans="2:64" ht="48" thickBot="1" x14ac:dyDescent="0.3">
      <c r="B520" s="98" t="s">
        <v>207</v>
      </c>
      <c r="C520" s="97"/>
      <c r="D520" s="208">
        <v>258</v>
      </c>
      <c r="E520" s="425">
        <v>2357.9699999999998</v>
      </c>
      <c r="F520" s="426"/>
      <c r="G520" s="427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207"/>
      <c r="AB520" s="310"/>
      <c r="AC520" s="310"/>
      <c r="AD520" s="90" t="s">
        <v>138</v>
      </c>
      <c r="AE520" s="88"/>
      <c r="AF520" s="88"/>
      <c r="AG520" s="88"/>
      <c r="AH520" s="87"/>
      <c r="AI520" s="87"/>
      <c r="AJ520" s="203"/>
      <c r="AK520" s="86" t="s">
        <v>137</v>
      </c>
      <c r="AL520" s="85">
        <f t="shared" ref="AL520:BD520" si="68">SUM(AL522:AL533)</f>
        <v>17</v>
      </c>
      <c r="AM520" s="84">
        <f t="shared" si="68"/>
        <v>0</v>
      </c>
      <c r="AN520" s="83">
        <f t="shared" si="68"/>
        <v>0</v>
      </c>
      <c r="AO520" s="85">
        <f t="shared" si="68"/>
        <v>0</v>
      </c>
      <c r="AP520" s="84">
        <f t="shared" si="68"/>
        <v>0</v>
      </c>
      <c r="AQ520" s="83">
        <f t="shared" si="68"/>
        <v>0</v>
      </c>
      <c r="AR520" s="85">
        <f t="shared" si="68"/>
        <v>0</v>
      </c>
      <c r="AS520" s="84">
        <f t="shared" si="68"/>
        <v>0</v>
      </c>
      <c r="AT520" s="83">
        <f t="shared" si="68"/>
        <v>0</v>
      </c>
      <c r="AU520" s="85">
        <f t="shared" si="68"/>
        <v>6</v>
      </c>
      <c r="AV520" s="84">
        <f t="shared" si="68"/>
        <v>0</v>
      </c>
      <c r="AW520" s="83">
        <f t="shared" si="68"/>
        <v>0</v>
      </c>
      <c r="AX520" s="85">
        <f t="shared" si="68"/>
        <v>1</v>
      </c>
      <c r="AY520" s="84">
        <f t="shared" si="68"/>
        <v>0</v>
      </c>
      <c r="AZ520" s="83">
        <f t="shared" si="68"/>
        <v>0</v>
      </c>
      <c r="BA520" s="82">
        <f t="shared" si="68"/>
        <v>0</v>
      </c>
      <c r="BB520" s="81">
        <f t="shared" si="68"/>
        <v>0</v>
      </c>
      <c r="BC520" s="81">
        <f t="shared" si="68"/>
        <v>0</v>
      </c>
      <c r="BD520" s="80">
        <f t="shared" si="68"/>
        <v>0</v>
      </c>
      <c r="BE520" s="79" t="s">
        <v>136</v>
      </c>
      <c r="BH520" s="5">
        <f>SUM(AL520:AN520)/$BG$5</f>
        <v>17</v>
      </c>
      <c r="BI520" s="5">
        <f>SUM(AO520:AQ520,BA520)/$BG$5</f>
        <v>0</v>
      </c>
      <c r="BJ520" s="5">
        <f>SUM(AR520:AT520,BB520)/$BG$5</f>
        <v>0</v>
      </c>
      <c r="BK520" s="5">
        <f>SUM(AU520:AW520,BC520)/$BG$5</f>
        <v>6</v>
      </c>
      <c r="BL520" s="5">
        <f>SUM(AX520:AZ520,BD520)/$BG$5</f>
        <v>1</v>
      </c>
    </row>
    <row r="521" spans="2:64" ht="37.5" thickBot="1" x14ac:dyDescent="0.3">
      <c r="B521" s="78"/>
      <c r="C521" s="77"/>
      <c r="D521" s="206"/>
      <c r="E521" s="205"/>
      <c r="F521" s="205"/>
      <c r="G521" s="204"/>
      <c r="H521" s="73"/>
      <c r="I521" s="70"/>
      <c r="J521" s="70"/>
      <c r="K521" s="72"/>
      <c r="L521" s="70"/>
      <c r="M521" s="69"/>
      <c r="N521" s="70"/>
      <c r="O521" s="69"/>
      <c r="P521" s="70"/>
      <c r="Q521" s="69"/>
      <c r="R521" s="70"/>
      <c r="S521" s="69"/>
      <c r="T521" s="70"/>
      <c r="U521" s="69"/>
      <c r="V521" s="70"/>
      <c r="W521" s="69"/>
      <c r="X521" s="70"/>
      <c r="Y521" s="69"/>
      <c r="Z521" s="70"/>
      <c r="AA521" s="69"/>
      <c r="AB521" s="69"/>
      <c r="AC521" s="69"/>
      <c r="AD521" s="71"/>
      <c r="AE521" s="69"/>
      <c r="AF521" s="69"/>
      <c r="AG521" s="69"/>
      <c r="AH521" s="68"/>
      <c r="AI521" s="68"/>
      <c r="AJ521" s="203"/>
      <c r="AK521" s="66" t="s">
        <v>135</v>
      </c>
      <c r="AL521" s="65">
        <f t="shared" ref="AL521:BD521" si="69">AL520/3</f>
        <v>5.666666666666667</v>
      </c>
      <c r="AM521" s="64">
        <f t="shared" si="69"/>
        <v>0</v>
      </c>
      <c r="AN521" s="63">
        <f t="shared" si="69"/>
        <v>0</v>
      </c>
      <c r="AO521" s="65">
        <f t="shared" si="69"/>
        <v>0</v>
      </c>
      <c r="AP521" s="64">
        <f t="shared" si="69"/>
        <v>0</v>
      </c>
      <c r="AQ521" s="63">
        <f t="shared" si="69"/>
        <v>0</v>
      </c>
      <c r="AR521" s="65">
        <f t="shared" si="69"/>
        <v>0</v>
      </c>
      <c r="AS521" s="64">
        <f t="shared" si="69"/>
        <v>0</v>
      </c>
      <c r="AT521" s="63">
        <f t="shared" si="69"/>
        <v>0</v>
      </c>
      <c r="AU521" s="65">
        <f t="shared" si="69"/>
        <v>2</v>
      </c>
      <c r="AV521" s="64">
        <f t="shared" si="69"/>
        <v>0</v>
      </c>
      <c r="AW521" s="63">
        <f t="shared" si="69"/>
        <v>0</v>
      </c>
      <c r="AX521" s="65">
        <f t="shared" si="69"/>
        <v>0.33333333333333331</v>
      </c>
      <c r="AY521" s="64">
        <f t="shared" si="69"/>
        <v>0</v>
      </c>
      <c r="AZ521" s="63">
        <f t="shared" si="69"/>
        <v>0</v>
      </c>
      <c r="BA521" s="62">
        <f t="shared" si="69"/>
        <v>0</v>
      </c>
      <c r="BB521" s="61">
        <f t="shared" si="69"/>
        <v>0</v>
      </c>
      <c r="BC521" s="61">
        <f t="shared" si="69"/>
        <v>0</v>
      </c>
      <c r="BD521" s="60">
        <f t="shared" si="69"/>
        <v>0</v>
      </c>
      <c r="BE521" s="59" t="s">
        <v>134</v>
      </c>
    </row>
    <row r="522" spans="2:64" ht="28.15" customHeight="1" x14ac:dyDescent="0.2">
      <c r="B522" s="30"/>
      <c r="C522" s="338">
        <v>1</v>
      </c>
      <c r="D522" s="212"/>
      <c r="E522" s="198"/>
      <c r="F522" s="198"/>
      <c r="G522" s="197"/>
      <c r="H522" s="358" t="s">
        <v>133</v>
      </c>
      <c r="I522" s="390">
        <v>103</v>
      </c>
      <c r="J522" s="390">
        <v>23</v>
      </c>
      <c r="K522" s="390">
        <v>7</v>
      </c>
      <c r="L522" s="42" t="s">
        <v>131</v>
      </c>
      <c r="M522" s="43" t="s">
        <v>357</v>
      </c>
      <c r="N522" s="42" t="s">
        <v>129</v>
      </c>
      <c r="O522" s="43" t="s">
        <v>1442</v>
      </c>
      <c r="P522" s="42" t="s">
        <v>128</v>
      </c>
      <c r="Q522" s="43" t="s">
        <v>179</v>
      </c>
      <c r="R522" s="42" t="s">
        <v>127</v>
      </c>
      <c r="S522" s="43" t="s">
        <v>496</v>
      </c>
      <c r="T522" s="42" t="s">
        <v>126</v>
      </c>
      <c r="U522" s="43"/>
      <c r="V522" s="42" t="s">
        <v>125</v>
      </c>
      <c r="W522" s="43"/>
      <c r="X522" s="42" t="s">
        <v>124</v>
      </c>
      <c r="Y522" s="43"/>
      <c r="Z522" s="42" t="s">
        <v>123</v>
      </c>
      <c r="AA522" s="43"/>
      <c r="AB522" s="43"/>
      <c r="AC522" s="43"/>
      <c r="AD522" s="196"/>
      <c r="AE522" s="43"/>
      <c r="AF522" s="196"/>
      <c r="AG522" s="58"/>
      <c r="AH522" s="421"/>
      <c r="AI522" s="421"/>
      <c r="AJ522" s="38"/>
      <c r="AK522" s="9"/>
      <c r="AL522" s="349">
        <f>SUMPRODUCT(LEN($M522:$AA525)-LEN(SUBSTITUTE($M522:$AA525,"A", "")))</f>
        <v>17</v>
      </c>
      <c r="AM522" s="352">
        <f>SUMPRODUCT(LEN($AF522:$AF525)-LEN(SUBSTITUTE($AF522:$AF525,"A", "")))</f>
        <v>0</v>
      </c>
      <c r="AN522" s="335">
        <f>SUMPRODUCT(LEN($AE522:$AE525)-LEN(SUBSTITUTE($AE522:$AE525,"A", "")))</f>
        <v>0</v>
      </c>
      <c r="AO522" s="349">
        <f>SUMPRODUCT(LEN($M522:$AA525)-LEN(SUBSTITUTE($M522:$AA525,"S", "")))</f>
        <v>0</v>
      </c>
      <c r="AP522" s="352">
        <f>SUMPRODUCT(LEN($AF522:$AF525)-LEN(SUBSTITUTE($AF522:$AF525,"S", "")))</f>
        <v>0</v>
      </c>
      <c r="AQ522" s="335">
        <f>SUMPRODUCT(LEN($AE522:$AE525)-LEN(SUBSTITUTE($AE522:$AE525,"S", "")))</f>
        <v>0</v>
      </c>
      <c r="AR522" s="349">
        <f>SUMPRODUCT(LEN($M522:$AA525)-LEN(SUBSTITUTE($M522:$AA525,"F", "")))</f>
        <v>0</v>
      </c>
      <c r="AS522" s="352">
        <f>SUMPRODUCT(LEN($AF522:$AF525)-LEN(SUBSTITUTE($AF522:$AF525,"F", "")))</f>
        <v>0</v>
      </c>
      <c r="AT522" s="335">
        <f>SUMPRODUCT(LEN($AE522:$AE525)-LEN(SUBSTITUTE($AE522:$AE525,"F", "")))</f>
        <v>0</v>
      </c>
      <c r="AU522" s="349">
        <f>SUMPRODUCT(LEN($M522:$AA525)-LEN(SUBSTITUTE($M522:$AA525,"G", "")))</f>
        <v>6</v>
      </c>
      <c r="AV522" s="352">
        <f>SUMPRODUCT(LEN($AF522:$AF525)-LEN(SUBSTITUTE($AF522:$AF525,"G", "")))</f>
        <v>0</v>
      </c>
      <c r="AW522" s="335">
        <f>SUMPRODUCT(LEN($AE522:$AE525)-LEN(SUBSTITUTE($AE522:$AE525,"G", "")))</f>
        <v>0</v>
      </c>
      <c r="AX522" s="349">
        <f>SUMPRODUCT(LEN($L522:$AA525)-LEN(SUBSTITUTE($L522:$AA525,"M", "")))</f>
        <v>1</v>
      </c>
      <c r="AY522" s="362">
        <f>SUMPRODUCT(LEN($AF522:$AF525)-LEN(SUBSTITUTE($AF522:$AF525,"M", "")))</f>
        <v>0</v>
      </c>
      <c r="AZ522" s="335">
        <f>SUMPRODUCT(LEN($AE522:$AE525)-LEN(SUBSTITUTE($AE522:$AE525,"M", "")))</f>
        <v>0</v>
      </c>
      <c r="BA522" s="416">
        <f>SUMPRODUCT(LEN($AG522:$AG525)-LEN(SUBSTITUTE($AG522:$AG525,"S", "")))</f>
        <v>0</v>
      </c>
      <c r="BB522" s="410">
        <f>SUMPRODUCT(LEN($AG522:$AG525)-LEN(SUBSTITUTE($AG522:$AG525,"F", "")))</f>
        <v>0</v>
      </c>
      <c r="BC522" s="410">
        <f>SUMPRODUCT(LEN($AG522:$AG525)-LEN(SUBSTITUTE($AG522:$AG525,"G", "")))</f>
        <v>0</v>
      </c>
      <c r="BD522" s="413">
        <f>SUMPRODUCT(LEN($AG522:$AG525)-LEN(SUBSTITUTE($AG522:$AG525,"M", "")))</f>
        <v>0</v>
      </c>
    </row>
    <row r="523" spans="2:64" ht="28.15" customHeight="1" thickBot="1" x14ac:dyDescent="0.25">
      <c r="B523" s="30"/>
      <c r="C523" s="339"/>
      <c r="D523" s="221"/>
      <c r="E523" s="195"/>
      <c r="F523" s="195"/>
      <c r="G523" s="194"/>
      <c r="H523" s="359"/>
      <c r="I523" s="391"/>
      <c r="J523" s="391"/>
      <c r="K523" s="391"/>
      <c r="L523" s="33" t="s">
        <v>122</v>
      </c>
      <c r="M523" s="55" t="s">
        <v>357</v>
      </c>
      <c r="N523" s="33" t="s">
        <v>121</v>
      </c>
      <c r="O523" s="55" t="s">
        <v>132</v>
      </c>
      <c r="P523" s="33" t="s">
        <v>120</v>
      </c>
      <c r="Q523" s="55" t="s">
        <v>467</v>
      </c>
      <c r="R523" s="33" t="s">
        <v>119</v>
      </c>
      <c r="S523" s="55" t="s">
        <v>132</v>
      </c>
      <c r="T523" s="33" t="s">
        <v>118</v>
      </c>
      <c r="U523" s="55"/>
      <c r="V523" s="33" t="s">
        <v>117</v>
      </c>
      <c r="W523" s="55"/>
      <c r="X523" s="33" t="s">
        <v>116</v>
      </c>
      <c r="Y523" s="55"/>
      <c r="Z523" s="33" t="s">
        <v>115</v>
      </c>
      <c r="AA523" s="55"/>
      <c r="AB523" s="55"/>
      <c r="AC523" s="55"/>
      <c r="AD523" s="193"/>
      <c r="AE523" s="55"/>
      <c r="AF523" s="193"/>
      <c r="AG523" s="57"/>
      <c r="AH523" s="422"/>
      <c r="AI523" s="422"/>
      <c r="AJ523" s="21"/>
      <c r="AK523" s="9"/>
      <c r="AL523" s="350"/>
      <c r="AM523" s="353"/>
      <c r="AN523" s="336"/>
      <c r="AO523" s="350"/>
      <c r="AP523" s="353"/>
      <c r="AQ523" s="336"/>
      <c r="AR523" s="350"/>
      <c r="AS523" s="353"/>
      <c r="AT523" s="336"/>
      <c r="AU523" s="350"/>
      <c r="AV523" s="353"/>
      <c r="AW523" s="336"/>
      <c r="AX523" s="350"/>
      <c r="AY523" s="363"/>
      <c r="AZ523" s="336"/>
      <c r="BA523" s="417"/>
      <c r="BB523" s="411"/>
      <c r="BC523" s="411"/>
      <c r="BD523" s="414"/>
    </row>
    <row r="524" spans="2:64" ht="28.15" customHeight="1" x14ac:dyDescent="0.2">
      <c r="B524" s="30"/>
      <c r="C524" s="340"/>
      <c r="D524" s="218"/>
      <c r="E524" s="192"/>
      <c r="F524" s="192"/>
      <c r="G524" s="191"/>
      <c r="H524" s="360">
        <v>260</v>
      </c>
      <c r="I524" s="392"/>
      <c r="J524" s="392"/>
      <c r="K524" s="392"/>
      <c r="L524" s="25" t="s">
        <v>114</v>
      </c>
      <c r="M524" s="114" t="s">
        <v>132</v>
      </c>
      <c r="N524" s="25" t="s">
        <v>112</v>
      </c>
      <c r="O524" s="114" t="s">
        <v>132</v>
      </c>
      <c r="P524" s="25" t="s">
        <v>111</v>
      </c>
      <c r="Q524" s="114" t="s">
        <v>467</v>
      </c>
      <c r="R524" s="25" t="s">
        <v>110</v>
      </c>
      <c r="S524" s="114" t="s">
        <v>496</v>
      </c>
      <c r="T524" s="25" t="s">
        <v>109</v>
      </c>
      <c r="U524" s="114"/>
      <c r="V524" s="25" t="s">
        <v>108</v>
      </c>
      <c r="W524" s="114"/>
      <c r="X524" s="25" t="s">
        <v>107</v>
      </c>
      <c r="Y524" s="114"/>
      <c r="Z524" s="25" t="s">
        <v>106</v>
      </c>
      <c r="AA524" s="114"/>
      <c r="AB524" s="114"/>
      <c r="AC524" s="114"/>
      <c r="AD524" s="190"/>
      <c r="AE524" s="114"/>
      <c r="AF524" s="190"/>
      <c r="AG524" s="57"/>
      <c r="AH524" s="422"/>
      <c r="AI524" s="422"/>
      <c r="AJ524" s="21"/>
      <c r="AK524" s="9"/>
      <c r="AL524" s="350"/>
      <c r="AM524" s="353"/>
      <c r="AN524" s="336"/>
      <c r="AO524" s="350"/>
      <c r="AP524" s="353"/>
      <c r="AQ524" s="336"/>
      <c r="AR524" s="350"/>
      <c r="AS524" s="353"/>
      <c r="AT524" s="336"/>
      <c r="AU524" s="350"/>
      <c r="AV524" s="353"/>
      <c r="AW524" s="336"/>
      <c r="AX524" s="350"/>
      <c r="AY524" s="363"/>
      <c r="AZ524" s="336"/>
      <c r="BA524" s="417"/>
      <c r="BB524" s="411"/>
      <c r="BC524" s="411"/>
      <c r="BD524" s="414"/>
    </row>
    <row r="525" spans="2:64" ht="28.15" customHeight="1" thickBot="1" x14ac:dyDescent="0.25">
      <c r="B525" s="30"/>
      <c r="C525" s="355"/>
      <c r="D525" s="246"/>
      <c r="E525" s="200"/>
      <c r="F525" s="200"/>
      <c r="G525" s="199"/>
      <c r="H525" s="361"/>
      <c r="I525" s="393"/>
      <c r="J525" s="393"/>
      <c r="K525" s="393"/>
      <c r="L525" s="50" t="s">
        <v>105</v>
      </c>
      <c r="M525" s="51" t="s">
        <v>132</v>
      </c>
      <c r="N525" s="50" t="s">
        <v>104</v>
      </c>
      <c r="O525" s="51" t="s">
        <v>509</v>
      </c>
      <c r="P525" s="50" t="s">
        <v>103</v>
      </c>
      <c r="Q525" s="51" t="s">
        <v>496</v>
      </c>
      <c r="R525" s="50" t="s">
        <v>102</v>
      </c>
      <c r="S525" s="51" t="s">
        <v>132</v>
      </c>
      <c r="T525" s="50">
        <v>20</v>
      </c>
      <c r="U525" s="51"/>
      <c r="V525" s="50" t="s">
        <v>101</v>
      </c>
      <c r="W525" s="51"/>
      <c r="X525" s="50" t="s">
        <v>100</v>
      </c>
      <c r="Y525" s="51"/>
      <c r="Z525" s="50" t="s">
        <v>99</v>
      </c>
      <c r="AA525" s="51"/>
      <c r="AB525" s="51"/>
      <c r="AC525" s="51"/>
      <c r="AD525" s="187"/>
      <c r="AE525" s="51"/>
      <c r="AF525" s="187"/>
      <c r="AG525" s="56"/>
      <c r="AH525" s="424"/>
      <c r="AI525" s="424"/>
      <c r="AJ525" s="47"/>
      <c r="AK525" s="9"/>
      <c r="AL525" s="351"/>
      <c r="AM525" s="354"/>
      <c r="AN525" s="337"/>
      <c r="AO525" s="351"/>
      <c r="AP525" s="354"/>
      <c r="AQ525" s="337"/>
      <c r="AR525" s="351"/>
      <c r="AS525" s="354"/>
      <c r="AT525" s="337"/>
      <c r="AU525" s="351"/>
      <c r="AV525" s="354"/>
      <c r="AW525" s="337"/>
      <c r="AX525" s="351"/>
      <c r="AY525" s="364"/>
      <c r="AZ525" s="337"/>
      <c r="BA525" s="418"/>
      <c r="BB525" s="412"/>
      <c r="BC525" s="412"/>
      <c r="BD525" s="415"/>
    </row>
    <row r="526" spans="2:64" ht="28.15" customHeight="1" x14ac:dyDescent="0.2">
      <c r="B526" s="30"/>
      <c r="C526" s="338">
        <v>2</v>
      </c>
      <c r="D526" s="212"/>
      <c r="E526" s="198"/>
      <c r="F526" s="198"/>
      <c r="G526" s="197"/>
      <c r="H526" s="358"/>
      <c r="I526" s="390"/>
      <c r="J526" s="390"/>
      <c r="K526" s="390"/>
      <c r="L526" s="42" t="s">
        <v>131</v>
      </c>
      <c r="M526" s="43"/>
      <c r="N526" s="42" t="s">
        <v>129</v>
      </c>
      <c r="O526" s="43"/>
      <c r="P526" s="42" t="s">
        <v>128</v>
      </c>
      <c r="Q526" s="43"/>
      <c r="R526" s="42" t="s">
        <v>127</v>
      </c>
      <c r="S526" s="43"/>
      <c r="T526" s="42" t="s">
        <v>126</v>
      </c>
      <c r="U526" s="43"/>
      <c r="V526" s="42" t="s">
        <v>125</v>
      </c>
      <c r="W526" s="43"/>
      <c r="X526" s="42" t="s">
        <v>124</v>
      </c>
      <c r="Y526" s="43"/>
      <c r="Z526" s="42" t="s">
        <v>123</v>
      </c>
      <c r="AA526" s="43"/>
      <c r="AB526" s="43"/>
      <c r="AC526" s="43"/>
      <c r="AD526" s="196"/>
      <c r="AE526" s="43"/>
      <c r="AF526" s="196"/>
      <c r="AG526" s="39"/>
      <c r="AH526" s="421"/>
      <c r="AI526" s="421"/>
      <c r="AJ526" s="38"/>
      <c r="AK526" s="9"/>
      <c r="AL526" s="349">
        <f>SUMPRODUCT(LEN($M526:$AA529)-LEN(SUBSTITUTE($M526:$AA529,"A", "")))</f>
        <v>0</v>
      </c>
      <c r="AM526" s="352">
        <f>SUMPRODUCT(LEN($AF526:$AF529)-LEN(SUBSTITUTE($AF526:$AF529,"A", "")))</f>
        <v>0</v>
      </c>
      <c r="AN526" s="335">
        <f>SUMPRODUCT(LEN($AE526:$AE529)-LEN(SUBSTITUTE($AE526:$AE529,"A", "")))</f>
        <v>0</v>
      </c>
      <c r="AO526" s="349">
        <f>SUMPRODUCT(LEN($M526:$AA529)-LEN(SUBSTITUTE($M526:$AA529,"S", "")))</f>
        <v>0</v>
      </c>
      <c r="AP526" s="352">
        <f>SUMPRODUCT(LEN($AF526:$AF529)-LEN(SUBSTITUTE($AF526:$AF529,"S", "")))</f>
        <v>0</v>
      </c>
      <c r="AQ526" s="335">
        <f>SUMPRODUCT(LEN($AE526:$AE529)-LEN(SUBSTITUTE($AE526:$AE529,"S", "")))</f>
        <v>0</v>
      </c>
      <c r="AR526" s="349">
        <f>SUMPRODUCT(LEN($M526:$AA529)-LEN(SUBSTITUTE($M526:$AA529,"F", "")))</f>
        <v>0</v>
      </c>
      <c r="AS526" s="352">
        <f>SUMPRODUCT(LEN($AF526:$AF529)-LEN(SUBSTITUTE($AF526:$AF529,"F", "")))</f>
        <v>0</v>
      </c>
      <c r="AT526" s="335">
        <f>SUMPRODUCT(LEN($AE526:$AE529)-LEN(SUBSTITUTE($AE526:$AE529,"F", "")))</f>
        <v>0</v>
      </c>
      <c r="AU526" s="349">
        <f>SUMPRODUCT(LEN($M526:$AA529)-LEN(SUBSTITUTE($M526:$AA529,"G", "")))</f>
        <v>0</v>
      </c>
      <c r="AV526" s="352">
        <f>SUMPRODUCT(LEN($AF526:$AF529)-LEN(SUBSTITUTE($AF526:$AF529,"G", "")))</f>
        <v>0</v>
      </c>
      <c r="AW526" s="335">
        <f>SUMPRODUCT(LEN($AE526:$AE529)-LEN(SUBSTITUTE($AE526:$AE529,"G", "")))</f>
        <v>0</v>
      </c>
      <c r="AX526" s="349">
        <f>SUMPRODUCT(LEN($L526:$AA529)-LEN(SUBSTITUTE($L526:$AA529,"M", "")))</f>
        <v>0</v>
      </c>
      <c r="AY526" s="362">
        <f>SUMPRODUCT(LEN($AF526:$AF529)-LEN(SUBSTITUTE($AF526:$AF529,"M", "")))</f>
        <v>0</v>
      </c>
      <c r="AZ526" s="335">
        <f>SUMPRODUCT(LEN($AE526:$AE529)-LEN(SUBSTITUTE($AE526:$AE529,"M", "")))</f>
        <v>0</v>
      </c>
      <c r="BA526" s="416">
        <f>SUMPRODUCT(LEN($AG526:$AG529)-LEN(SUBSTITUTE($AG526:$AG529,"S", "")))</f>
        <v>0</v>
      </c>
      <c r="BB526" s="410">
        <f>SUMPRODUCT(LEN($AG526:$AG529)-LEN(SUBSTITUTE($AG526:$AG529,"F", "")))</f>
        <v>0</v>
      </c>
      <c r="BC526" s="410">
        <f>SUMPRODUCT(LEN($AG526:$AG529)-LEN(SUBSTITUTE($AG526:$AG529,"G", "")))</f>
        <v>0</v>
      </c>
      <c r="BD526" s="413">
        <f>SUMPRODUCT(LEN($AG526:$AG529)-LEN(SUBSTITUTE($AG526:$AG529,"M", "")))</f>
        <v>0</v>
      </c>
    </row>
    <row r="527" spans="2:64" ht="28.15" customHeight="1" thickBot="1" x14ac:dyDescent="0.25">
      <c r="B527" s="30"/>
      <c r="C527" s="339"/>
      <c r="D527" s="221"/>
      <c r="E527" s="195"/>
      <c r="F527" s="195"/>
      <c r="G527" s="194"/>
      <c r="H527" s="359"/>
      <c r="I527" s="391"/>
      <c r="J527" s="391"/>
      <c r="K527" s="391"/>
      <c r="L527" s="33" t="s">
        <v>122</v>
      </c>
      <c r="M527" s="55"/>
      <c r="N527" s="33" t="s">
        <v>121</v>
      </c>
      <c r="O527" s="55"/>
      <c r="P527" s="33" t="s">
        <v>120</v>
      </c>
      <c r="Q527" s="55"/>
      <c r="R527" s="33" t="s">
        <v>119</v>
      </c>
      <c r="S527" s="55"/>
      <c r="T527" s="33" t="s">
        <v>118</v>
      </c>
      <c r="U527" s="55"/>
      <c r="V527" s="33" t="s">
        <v>117</v>
      </c>
      <c r="W527" s="55"/>
      <c r="X527" s="33" t="s">
        <v>116</v>
      </c>
      <c r="Y527" s="55"/>
      <c r="Z527" s="33" t="s">
        <v>115</v>
      </c>
      <c r="AA527" s="55"/>
      <c r="AB527" s="55"/>
      <c r="AC527" s="55"/>
      <c r="AD527" s="193"/>
      <c r="AE527" s="55"/>
      <c r="AF527" s="193"/>
      <c r="AG527" s="22"/>
      <c r="AH527" s="422"/>
      <c r="AI527" s="422"/>
      <c r="AJ527" s="21"/>
      <c r="AK527" s="9"/>
      <c r="AL527" s="350"/>
      <c r="AM527" s="353"/>
      <c r="AN527" s="336"/>
      <c r="AO527" s="350"/>
      <c r="AP527" s="353"/>
      <c r="AQ527" s="336"/>
      <c r="AR527" s="350"/>
      <c r="AS527" s="353"/>
      <c r="AT527" s="336"/>
      <c r="AU527" s="350"/>
      <c r="AV527" s="353"/>
      <c r="AW527" s="336"/>
      <c r="AX527" s="350"/>
      <c r="AY527" s="363"/>
      <c r="AZ527" s="336"/>
      <c r="BA527" s="417"/>
      <c r="BB527" s="411"/>
      <c r="BC527" s="411"/>
      <c r="BD527" s="414"/>
    </row>
    <row r="528" spans="2:64" ht="28.15" customHeight="1" x14ac:dyDescent="0.2">
      <c r="B528" s="30"/>
      <c r="C528" s="340"/>
      <c r="D528" s="218"/>
      <c r="E528" s="192"/>
      <c r="F528" s="192"/>
      <c r="G528" s="191"/>
      <c r="H528" s="360"/>
      <c r="I528" s="392"/>
      <c r="J528" s="392"/>
      <c r="K528" s="392"/>
      <c r="L528" s="25" t="s">
        <v>114</v>
      </c>
      <c r="M528" s="114"/>
      <c r="N528" s="25" t="s">
        <v>112</v>
      </c>
      <c r="O528" s="114"/>
      <c r="P528" s="25" t="s">
        <v>111</v>
      </c>
      <c r="Q528" s="114"/>
      <c r="R528" s="25" t="s">
        <v>110</v>
      </c>
      <c r="S528" s="114"/>
      <c r="T528" s="25" t="s">
        <v>109</v>
      </c>
      <c r="U528" s="114"/>
      <c r="V528" s="25" t="s">
        <v>108</v>
      </c>
      <c r="W528" s="114"/>
      <c r="X528" s="25" t="s">
        <v>107</v>
      </c>
      <c r="Y528" s="114"/>
      <c r="Z528" s="25" t="s">
        <v>106</v>
      </c>
      <c r="AA528" s="114"/>
      <c r="AB528" s="114"/>
      <c r="AC528" s="114"/>
      <c r="AD528" s="190"/>
      <c r="AE528" s="114"/>
      <c r="AF528" s="190"/>
      <c r="AG528" s="22"/>
      <c r="AH528" s="422"/>
      <c r="AI528" s="422"/>
      <c r="AJ528" s="21"/>
      <c r="AK528" s="9"/>
      <c r="AL528" s="350"/>
      <c r="AM528" s="353"/>
      <c r="AN528" s="336"/>
      <c r="AO528" s="350"/>
      <c r="AP528" s="353"/>
      <c r="AQ528" s="336"/>
      <c r="AR528" s="350"/>
      <c r="AS528" s="353"/>
      <c r="AT528" s="336"/>
      <c r="AU528" s="350"/>
      <c r="AV528" s="353"/>
      <c r="AW528" s="336"/>
      <c r="AX528" s="350"/>
      <c r="AY528" s="363"/>
      <c r="AZ528" s="336"/>
      <c r="BA528" s="417"/>
      <c r="BB528" s="411"/>
      <c r="BC528" s="411"/>
      <c r="BD528" s="414"/>
    </row>
    <row r="529" spans="2:64" ht="28.15" customHeight="1" thickBot="1" x14ac:dyDescent="0.25">
      <c r="B529" s="30"/>
      <c r="C529" s="355"/>
      <c r="D529" s="246"/>
      <c r="E529" s="200"/>
      <c r="F529" s="200"/>
      <c r="G529" s="199"/>
      <c r="H529" s="361"/>
      <c r="I529" s="393"/>
      <c r="J529" s="393"/>
      <c r="K529" s="393"/>
      <c r="L529" s="50" t="s">
        <v>105</v>
      </c>
      <c r="M529" s="51"/>
      <c r="N529" s="50" t="s">
        <v>104</v>
      </c>
      <c r="O529" s="51"/>
      <c r="P529" s="50" t="s">
        <v>103</v>
      </c>
      <c r="Q529" s="51"/>
      <c r="R529" s="50" t="s">
        <v>102</v>
      </c>
      <c r="S529" s="51"/>
      <c r="T529" s="50">
        <v>20</v>
      </c>
      <c r="U529" s="51"/>
      <c r="V529" s="50" t="s">
        <v>101</v>
      </c>
      <c r="W529" s="51"/>
      <c r="X529" s="50" t="s">
        <v>100</v>
      </c>
      <c r="Y529" s="51"/>
      <c r="Z529" s="50" t="s">
        <v>99</v>
      </c>
      <c r="AA529" s="51"/>
      <c r="AB529" s="51"/>
      <c r="AC529" s="51"/>
      <c r="AD529" s="187"/>
      <c r="AE529" s="51"/>
      <c r="AF529" s="187"/>
      <c r="AG529" s="48"/>
      <c r="AH529" s="424"/>
      <c r="AI529" s="424"/>
      <c r="AJ529" s="47"/>
      <c r="AK529" s="9"/>
      <c r="AL529" s="351"/>
      <c r="AM529" s="354"/>
      <c r="AN529" s="337"/>
      <c r="AO529" s="351"/>
      <c r="AP529" s="354"/>
      <c r="AQ529" s="337"/>
      <c r="AR529" s="351"/>
      <c r="AS529" s="354"/>
      <c r="AT529" s="337"/>
      <c r="AU529" s="351"/>
      <c r="AV529" s="354"/>
      <c r="AW529" s="337"/>
      <c r="AX529" s="351"/>
      <c r="AY529" s="364"/>
      <c r="AZ529" s="337"/>
      <c r="BA529" s="418"/>
      <c r="BB529" s="412"/>
      <c r="BC529" s="412"/>
      <c r="BD529" s="415"/>
    </row>
    <row r="530" spans="2:64" ht="28.15" customHeight="1" x14ac:dyDescent="0.2">
      <c r="B530" s="30"/>
      <c r="C530" s="338">
        <v>3</v>
      </c>
      <c r="D530" s="212"/>
      <c r="E530" s="198"/>
      <c r="F530" s="198"/>
      <c r="G530" s="197"/>
      <c r="H530" s="358"/>
      <c r="I530" s="390"/>
      <c r="J530" s="390"/>
      <c r="K530" s="390"/>
      <c r="L530" s="42" t="s">
        <v>131</v>
      </c>
      <c r="M530" s="43"/>
      <c r="N530" s="42" t="s">
        <v>129</v>
      </c>
      <c r="O530" s="43"/>
      <c r="P530" s="42" t="s">
        <v>128</v>
      </c>
      <c r="Q530" s="43"/>
      <c r="R530" s="42" t="s">
        <v>127</v>
      </c>
      <c r="S530" s="43"/>
      <c r="T530" s="42" t="s">
        <v>126</v>
      </c>
      <c r="U530" s="43"/>
      <c r="V530" s="42" t="s">
        <v>125</v>
      </c>
      <c r="W530" s="43"/>
      <c r="X530" s="42" t="s">
        <v>124</v>
      </c>
      <c r="Y530" s="43"/>
      <c r="Z530" s="42" t="s">
        <v>123</v>
      </c>
      <c r="AA530" s="43"/>
      <c r="AB530" s="43"/>
      <c r="AC530" s="43"/>
      <c r="AD530" s="196"/>
      <c r="AE530" s="43"/>
      <c r="AF530" s="196"/>
      <c r="AG530" s="39"/>
      <c r="AH530" s="421"/>
      <c r="AI530" s="421"/>
      <c r="AJ530" s="38"/>
      <c r="AK530" s="9"/>
      <c r="AL530" s="349">
        <f>SUMPRODUCT(LEN($M530:$AA533)-LEN(SUBSTITUTE($M530:$AA533,"A", "")))</f>
        <v>0</v>
      </c>
      <c r="AM530" s="352">
        <f>SUMPRODUCT(LEN($AF530:$AF533)-LEN(SUBSTITUTE($AF530:$AF533,"A", "")))</f>
        <v>0</v>
      </c>
      <c r="AN530" s="335">
        <f>SUMPRODUCT(LEN($AE530:$AE533)-LEN(SUBSTITUTE($AE530:$AE533,"A", "")))</f>
        <v>0</v>
      </c>
      <c r="AO530" s="349">
        <f>SUMPRODUCT(LEN($M530:$AA533)-LEN(SUBSTITUTE($M530:$AA533,"S", "")))</f>
        <v>0</v>
      </c>
      <c r="AP530" s="352">
        <f>SUMPRODUCT(LEN($AF530:$AF533)-LEN(SUBSTITUTE($AF530:$AF533,"S", "")))</f>
        <v>0</v>
      </c>
      <c r="AQ530" s="335">
        <f>SUMPRODUCT(LEN($AE530:$AE533)-LEN(SUBSTITUTE($AE530:$AE533,"S", "")))</f>
        <v>0</v>
      </c>
      <c r="AR530" s="349">
        <f>SUMPRODUCT(LEN($M530:$AA533)-LEN(SUBSTITUTE($M530:$AA533,"F", "")))</f>
        <v>0</v>
      </c>
      <c r="AS530" s="352">
        <f>SUMPRODUCT(LEN($AF530:$AF533)-LEN(SUBSTITUTE($AF530:$AF533,"F", "")))</f>
        <v>0</v>
      </c>
      <c r="AT530" s="335">
        <f>SUMPRODUCT(LEN($AE530:$AE533)-LEN(SUBSTITUTE($AE530:$AE533,"F", "")))</f>
        <v>0</v>
      </c>
      <c r="AU530" s="349">
        <f>SUMPRODUCT(LEN($M530:$AA533)-LEN(SUBSTITUTE($M530:$AA533,"G", "")))</f>
        <v>0</v>
      </c>
      <c r="AV530" s="352">
        <f>SUMPRODUCT(LEN($AF530:$AF533)-LEN(SUBSTITUTE($AF530:$AF533,"G", "")))</f>
        <v>0</v>
      </c>
      <c r="AW530" s="335">
        <f>SUMPRODUCT(LEN($AE530:$AE533)-LEN(SUBSTITUTE($AE530:$AE533,"G", "")))</f>
        <v>0</v>
      </c>
      <c r="AX530" s="349">
        <f>SUMPRODUCT(LEN($L530:$AA533)-LEN(SUBSTITUTE($L530:$AA533,"M", "")))</f>
        <v>0</v>
      </c>
      <c r="AY530" s="362">
        <f>SUMPRODUCT(LEN($AF530:$AF533)-LEN(SUBSTITUTE($AF530:$AF533,"M", "")))</f>
        <v>0</v>
      </c>
      <c r="AZ530" s="335">
        <f>SUMPRODUCT(LEN($AE530:$AE533)-LEN(SUBSTITUTE($AE530:$AE533,"M", "")))</f>
        <v>0</v>
      </c>
      <c r="BA530" s="416">
        <f>SUMPRODUCT(LEN($AG530:$AG533)-LEN(SUBSTITUTE($AG530:$AG533,"S", "")))</f>
        <v>0</v>
      </c>
      <c r="BB530" s="410">
        <f>SUMPRODUCT(LEN($AG530:$AG533)-LEN(SUBSTITUTE($AG530:$AG533,"F", "")))</f>
        <v>0</v>
      </c>
      <c r="BC530" s="410">
        <f>SUMPRODUCT(LEN($AG530:$AG533)-LEN(SUBSTITUTE($AG530:$AG533,"G", "")))</f>
        <v>0</v>
      </c>
      <c r="BD530" s="413">
        <f>SUMPRODUCT(LEN($AG530:$AG533)-LEN(SUBSTITUTE($AG530:$AG533,"M", "")))</f>
        <v>0</v>
      </c>
    </row>
    <row r="531" spans="2:64" ht="28.15" customHeight="1" thickBot="1" x14ac:dyDescent="0.25">
      <c r="B531" s="30"/>
      <c r="C531" s="339"/>
      <c r="D531" s="221"/>
      <c r="E531" s="195"/>
      <c r="F531" s="195"/>
      <c r="G531" s="194"/>
      <c r="H531" s="359"/>
      <c r="I531" s="391"/>
      <c r="J531" s="391"/>
      <c r="K531" s="391"/>
      <c r="L531" s="33" t="s">
        <v>122</v>
      </c>
      <c r="M531" s="55"/>
      <c r="N531" s="33" t="s">
        <v>121</v>
      </c>
      <c r="O531" s="55"/>
      <c r="P531" s="33" t="s">
        <v>120</v>
      </c>
      <c r="Q531" s="55"/>
      <c r="R531" s="33" t="s">
        <v>119</v>
      </c>
      <c r="S531" s="55"/>
      <c r="T531" s="33" t="s">
        <v>118</v>
      </c>
      <c r="U531" s="55"/>
      <c r="V531" s="33" t="s">
        <v>117</v>
      </c>
      <c r="W531" s="55"/>
      <c r="X531" s="33" t="s">
        <v>116</v>
      </c>
      <c r="Y531" s="55"/>
      <c r="Z531" s="33" t="s">
        <v>115</v>
      </c>
      <c r="AA531" s="55"/>
      <c r="AB531" s="55"/>
      <c r="AC531" s="55"/>
      <c r="AD531" s="193"/>
      <c r="AE531" s="55"/>
      <c r="AF531" s="193"/>
      <c r="AG531" s="22"/>
      <c r="AH531" s="422"/>
      <c r="AI531" s="422"/>
      <c r="AJ531" s="21"/>
      <c r="AK531" s="9"/>
      <c r="AL531" s="350"/>
      <c r="AM531" s="353"/>
      <c r="AN531" s="336"/>
      <c r="AO531" s="350"/>
      <c r="AP531" s="353"/>
      <c r="AQ531" s="336"/>
      <c r="AR531" s="350"/>
      <c r="AS531" s="353"/>
      <c r="AT531" s="336"/>
      <c r="AU531" s="350"/>
      <c r="AV531" s="353"/>
      <c r="AW531" s="336"/>
      <c r="AX531" s="350"/>
      <c r="AY531" s="363"/>
      <c r="AZ531" s="336"/>
      <c r="BA531" s="417"/>
      <c r="BB531" s="411"/>
      <c r="BC531" s="411"/>
      <c r="BD531" s="414"/>
    </row>
    <row r="532" spans="2:64" ht="28.15" customHeight="1" x14ac:dyDescent="0.2">
      <c r="B532" s="30"/>
      <c r="C532" s="340"/>
      <c r="D532" s="218"/>
      <c r="E532" s="192"/>
      <c r="F532" s="192"/>
      <c r="G532" s="191"/>
      <c r="H532" s="360"/>
      <c r="I532" s="392"/>
      <c r="J532" s="392"/>
      <c r="K532" s="392"/>
      <c r="L532" s="25" t="s">
        <v>114</v>
      </c>
      <c r="M532" s="114"/>
      <c r="N532" s="25" t="s">
        <v>112</v>
      </c>
      <c r="O532" s="114"/>
      <c r="P532" s="25" t="s">
        <v>111</v>
      </c>
      <c r="Q532" s="114"/>
      <c r="R532" s="25" t="s">
        <v>110</v>
      </c>
      <c r="S532" s="114"/>
      <c r="T532" s="25" t="s">
        <v>109</v>
      </c>
      <c r="U532" s="114"/>
      <c r="V532" s="25" t="s">
        <v>108</v>
      </c>
      <c r="W532" s="114"/>
      <c r="X532" s="25" t="s">
        <v>107</v>
      </c>
      <c r="Y532" s="114"/>
      <c r="Z532" s="25" t="s">
        <v>106</v>
      </c>
      <c r="AA532" s="114"/>
      <c r="AB532" s="114"/>
      <c r="AC532" s="114"/>
      <c r="AD532" s="190"/>
      <c r="AE532" s="114"/>
      <c r="AF532" s="190"/>
      <c r="AG532" s="22"/>
      <c r="AH532" s="422"/>
      <c r="AI532" s="422"/>
      <c r="AJ532" s="21"/>
      <c r="AK532" s="9"/>
      <c r="AL532" s="350"/>
      <c r="AM532" s="353"/>
      <c r="AN532" s="336"/>
      <c r="AO532" s="350"/>
      <c r="AP532" s="353"/>
      <c r="AQ532" s="336"/>
      <c r="AR532" s="350"/>
      <c r="AS532" s="353"/>
      <c r="AT532" s="336"/>
      <c r="AU532" s="350"/>
      <c r="AV532" s="353"/>
      <c r="AW532" s="336"/>
      <c r="AX532" s="350"/>
      <c r="AY532" s="363"/>
      <c r="AZ532" s="336"/>
      <c r="BA532" s="417"/>
      <c r="BB532" s="411"/>
      <c r="BC532" s="411"/>
      <c r="BD532" s="414"/>
    </row>
    <row r="533" spans="2:64" ht="28.15" customHeight="1" thickBot="1" x14ac:dyDescent="0.25">
      <c r="B533" s="20"/>
      <c r="C533" s="341"/>
      <c r="D533" s="215"/>
      <c r="E533" s="189"/>
      <c r="F533" s="189"/>
      <c r="G533" s="188"/>
      <c r="H533" s="361"/>
      <c r="I533" s="394"/>
      <c r="J533" s="394"/>
      <c r="K533" s="394"/>
      <c r="L533" s="15" t="s">
        <v>105</v>
      </c>
      <c r="M533" s="16"/>
      <c r="N533" s="15" t="s">
        <v>104</v>
      </c>
      <c r="O533" s="16"/>
      <c r="P533" s="15" t="s">
        <v>103</v>
      </c>
      <c r="Q533" s="16"/>
      <c r="R533" s="15" t="s">
        <v>102</v>
      </c>
      <c r="S533" s="16"/>
      <c r="T533" s="15">
        <v>20</v>
      </c>
      <c r="U533" s="16"/>
      <c r="V533" s="15" t="s">
        <v>101</v>
      </c>
      <c r="W533" s="16"/>
      <c r="X533" s="15" t="s">
        <v>100</v>
      </c>
      <c r="Y533" s="16"/>
      <c r="Z533" s="15" t="s">
        <v>99</v>
      </c>
      <c r="AA533" s="16"/>
      <c r="AB533" s="114"/>
      <c r="AC533" s="114"/>
      <c r="AD533" s="187"/>
      <c r="AE533" s="16"/>
      <c r="AF533" s="186"/>
      <c r="AG533" s="11"/>
      <c r="AH533" s="423"/>
      <c r="AI533" s="423"/>
      <c r="AJ533" s="10"/>
      <c r="AK533" s="9"/>
      <c r="AL533" s="351"/>
      <c r="AM533" s="354"/>
      <c r="AN533" s="337"/>
      <c r="AO533" s="351"/>
      <c r="AP533" s="354"/>
      <c r="AQ533" s="337"/>
      <c r="AR533" s="351"/>
      <c r="AS533" s="354"/>
      <c r="AT533" s="337"/>
      <c r="AU533" s="351"/>
      <c r="AV533" s="354"/>
      <c r="AW533" s="337"/>
      <c r="AX533" s="351"/>
      <c r="AY533" s="364"/>
      <c r="AZ533" s="337"/>
      <c r="BA533" s="418"/>
      <c r="BB533" s="412"/>
      <c r="BC533" s="412"/>
      <c r="BD533" s="415"/>
    </row>
    <row r="534" spans="2:64" ht="85.9" customHeight="1" thickTop="1" thickBot="1" x14ac:dyDescent="0.35">
      <c r="B534" s="113" t="s">
        <v>173</v>
      </c>
      <c r="C534" s="103" t="s">
        <v>172</v>
      </c>
      <c r="D534" s="108" t="s">
        <v>171</v>
      </c>
      <c r="E534" s="211" t="s">
        <v>170</v>
      </c>
      <c r="F534" s="210"/>
      <c r="G534" s="209"/>
      <c r="H534" s="109" t="s">
        <v>169</v>
      </c>
      <c r="I534" s="108" t="s">
        <v>96</v>
      </c>
      <c r="J534" s="108" t="s">
        <v>168</v>
      </c>
      <c r="K534" s="108" t="s">
        <v>97</v>
      </c>
      <c r="L534" s="365" t="s">
        <v>167</v>
      </c>
      <c r="M534" s="366"/>
      <c r="N534" s="365" t="s">
        <v>166</v>
      </c>
      <c r="O534" s="366"/>
      <c r="P534" s="365" t="s">
        <v>166</v>
      </c>
      <c r="Q534" s="367"/>
      <c r="R534" s="365" t="s">
        <v>166</v>
      </c>
      <c r="S534" s="367"/>
      <c r="T534" s="365" t="s">
        <v>166</v>
      </c>
      <c r="U534" s="367"/>
      <c r="V534" s="365" t="s">
        <v>166</v>
      </c>
      <c r="W534" s="367"/>
      <c r="X534" s="365" t="s">
        <v>166</v>
      </c>
      <c r="Y534" s="367"/>
      <c r="Z534" s="365" t="s">
        <v>166</v>
      </c>
      <c r="AA534" s="367"/>
      <c r="AB534" s="311"/>
      <c r="AC534" s="311"/>
      <c r="AD534" s="368" t="s">
        <v>165</v>
      </c>
      <c r="AE534" s="367"/>
      <c r="AF534" s="109" t="s">
        <v>164</v>
      </c>
      <c r="AG534" s="109" t="s">
        <v>163</v>
      </c>
      <c r="AH534" s="108" t="s">
        <v>162</v>
      </c>
      <c r="AI534" s="108" t="s">
        <v>161</v>
      </c>
      <c r="AJ534" s="107" t="s">
        <v>160</v>
      </c>
      <c r="AK534" s="106"/>
      <c r="AL534" s="104" t="s">
        <v>159</v>
      </c>
      <c r="AM534" s="103" t="s">
        <v>158</v>
      </c>
      <c r="AN534" s="102" t="s">
        <v>157</v>
      </c>
      <c r="AO534" s="104" t="s">
        <v>156</v>
      </c>
      <c r="AP534" s="103" t="s">
        <v>155</v>
      </c>
      <c r="AQ534" s="102" t="s">
        <v>154</v>
      </c>
      <c r="AR534" s="104" t="s">
        <v>153</v>
      </c>
      <c r="AS534" s="103" t="s">
        <v>152</v>
      </c>
      <c r="AT534" s="105" t="s">
        <v>151</v>
      </c>
      <c r="AU534" s="104" t="s">
        <v>150</v>
      </c>
      <c r="AV534" s="103" t="s">
        <v>149</v>
      </c>
      <c r="AW534" s="102" t="s">
        <v>148</v>
      </c>
      <c r="AX534" s="104" t="s">
        <v>147</v>
      </c>
      <c r="AY534" s="103" t="s">
        <v>146</v>
      </c>
      <c r="AZ534" s="102" t="s">
        <v>145</v>
      </c>
      <c r="BA534" s="101" t="s">
        <v>144</v>
      </c>
      <c r="BB534" s="100" t="s">
        <v>143</v>
      </c>
      <c r="BC534" s="100" t="s">
        <v>142</v>
      </c>
      <c r="BD534" s="99" t="s">
        <v>141</v>
      </c>
    </row>
    <row r="535" spans="2:64" ht="48" thickBot="1" x14ac:dyDescent="0.3">
      <c r="B535" s="98" t="s">
        <v>206</v>
      </c>
      <c r="C535" s="97"/>
      <c r="D535" s="208">
        <v>257</v>
      </c>
      <c r="E535" s="425">
        <v>6599.16</v>
      </c>
      <c r="F535" s="426"/>
      <c r="G535" s="427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207"/>
      <c r="AB535" s="310"/>
      <c r="AC535" s="310"/>
      <c r="AD535" s="90" t="s">
        <v>138</v>
      </c>
      <c r="AE535" s="88"/>
      <c r="AF535" s="88"/>
      <c r="AG535" s="88"/>
      <c r="AH535" s="87"/>
      <c r="AI535" s="87"/>
      <c r="AJ535" s="203"/>
      <c r="AK535" s="86" t="s">
        <v>137</v>
      </c>
      <c r="AL535" s="85">
        <f t="shared" ref="AL535:BD535" si="70">SUM(AL537:AL548)</f>
        <v>52</v>
      </c>
      <c r="AM535" s="84">
        <f t="shared" si="70"/>
        <v>6</v>
      </c>
      <c r="AN535" s="83">
        <f t="shared" si="70"/>
        <v>0</v>
      </c>
      <c r="AO535" s="85">
        <f t="shared" si="70"/>
        <v>0</v>
      </c>
      <c r="AP535" s="84">
        <f t="shared" si="70"/>
        <v>0</v>
      </c>
      <c r="AQ535" s="83">
        <f t="shared" si="70"/>
        <v>0</v>
      </c>
      <c r="AR535" s="85">
        <f t="shared" si="70"/>
        <v>0</v>
      </c>
      <c r="AS535" s="84">
        <f t="shared" si="70"/>
        <v>0</v>
      </c>
      <c r="AT535" s="83">
        <f t="shared" si="70"/>
        <v>0</v>
      </c>
      <c r="AU535" s="85">
        <f t="shared" si="70"/>
        <v>16</v>
      </c>
      <c r="AV535" s="84">
        <f t="shared" si="70"/>
        <v>7</v>
      </c>
      <c r="AW535" s="83">
        <f t="shared" si="70"/>
        <v>0</v>
      </c>
      <c r="AX535" s="85">
        <f t="shared" si="70"/>
        <v>1</v>
      </c>
      <c r="AY535" s="84">
        <f t="shared" si="70"/>
        <v>1</v>
      </c>
      <c r="AZ535" s="83">
        <f t="shared" si="70"/>
        <v>0</v>
      </c>
      <c r="BA535" s="82">
        <f t="shared" si="70"/>
        <v>0</v>
      </c>
      <c r="BB535" s="81">
        <f t="shared" si="70"/>
        <v>0</v>
      </c>
      <c r="BC535" s="81">
        <f t="shared" si="70"/>
        <v>0</v>
      </c>
      <c r="BD535" s="80">
        <f t="shared" si="70"/>
        <v>0</v>
      </c>
      <c r="BE535" s="79" t="s">
        <v>136</v>
      </c>
      <c r="BH535" s="5">
        <f>SUM(AL535:AN535)/$BG$5</f>
        <v>58</v>
      </c>
      <c r="BI535" s="5">
        <f>SUM(AO535:AQ535,BA535)/$BG$5</f>
        <v>0</v>
      </c>
      <c r="BJ535" s="5">
        <f>SUM(AR535:AT535,BB535)/$BG$5</f>
        <v>0</v>
      </c>
      <c r="BK535" s="5">
        <f>SUM(AU535:AW535,BC535)/$BG$5</f>
        <v>23</v>
      </c>
      <c r="BL535" s="5">
        <f>SUM(AX535:AZ535,BD535)/$BG$5</f>
        <v>2</v>
      </c>
    </row>
    <row r="536" spans="2:64" ht="37.5" thickBot="1" x14ac:dyDescent="0.3">
      <c r="B536" s="78"/>
      <c r="C536" s="77"/>
      <c r="D536" s="206"/>
      <c r="E536" s="205"/>
      <c r="F536" s="205"/>
      <c r="G536" s="204"/>
      <c r="H536" s="73"/>
      <c r="I536" s="70"/>
      <c r="J536" s="70"/>
      <c r="K536" s="72"/>
      <c r="L536" s="70"/>
      <c r="M536" s="69"/>
      <c r="N536" s="70"/>
      <c r="O536" s="69"/>
      <c r="P536" s="70"/>
      <c r="Q536" s="69"/>
      <c r="R536" s="70"/>
      <c r="S536" s="69"/>
      <c r="T536" s="70"/>
      <c r="U536" s="69"/>
      <c r="V536" s="70"/>
      <c r="W536" s="69"/>
      <c r="X536" s="70"/>
      <c r="Y536" s="69"/>
      <c r="Z536" s="70"/>
      <c r="AA536" s="69"/>
      <c r="AB536" s="69"/>
      <c r="AC536" s="69"/>
      <c r="AD536" s="71"/>
      <c r="AE536" s="69"/>
      <c r="AF536" s="69"/>
      <c r="AG536" s="69"/>
      <c r="AH536" s="68"/>
      <c r="AI536" s="68"/>
      <c r="AJ536" s="203"/>
      <c r="AK536" s="66" t="s">
        <v>135</v>
      </c>
      <c r="AL536" s="65">
        <f t="shared" ref="AL536:BD536" si="71">AL535/3</f>
        <v>17.333333333333332</v>
      </c>
      <c r="AM536" s="64">
        <f t="shared" si="71"/>
        <v>2</v>
      </c>
      <c r="AN536" s="63">
        <f t="shared" si="71"/>
        <v>0</v>
      </c>
      <c r="AO536" s="65">
        <f t="shared" si="71"/>
        <v>0</v>
      </c>
      <c r="AP536" s="64">
        <f t="shared" si="71"/>
        <v>0</v>
      </c>
      <c r="AQ536" s="63">
        <f t="shared" si="71"/>
        <v>0</v>
      </c>
      <c r="AR536" s="65">
        <f t="shared" si="71"/>
        <v>0</v>
      </c>
      <c r="AS536" s="64">
        <f t="shared" si="71"/>
        <v>0</v>
      </c>
      <c r="AT536" s="63">
        <f t="shared" si="71"/>
        <v>0</v>
      </c>
      <c r="AU536" s="65">
        <f t="shared" si="71"/>
        <v>5.333333333333333</v>
      </c>
      <c r="AV536" s="64">
        <f t="shared" si="71"/>
        <v>2.3333333333333335</v>
      </c>
      <c r="AW536" s="63">
        <f t="shared" si="71"/>
        <v>0</v>
      </c>
      <c r="AX536" s="65">
        <f t="shared" si="71"/>
        <v>0.33333333333333331</v>
      </c>
      <c r="AY536" s="64">
        <f t="shared" si="71"/>
        <v>0.33333333333333331</v>
      </c>
      <c r="AZ536" s="63">
        <f t="shared" si="71"/>
        <v>0</v>
      </c>
      <c r="BA536" s="62">
        <f t="shared" si="71"/>
        <v>0</v>
      </c>
      <c r="BB536" s="61">
        <f t="shared" si="71"/>
        <v>0</v>
      </c>
      <c r="BC536" s="61">
        <f t="shared" si="71"/>
        <v>0</v>
      </c>
      <c r="BD536" s="60">
        <f t="shared" si="71"/>
        <v>0</v>
      </c>
      <c r="BE536" s="59" t="s">
        <v>134</v>
      </c>
    </row>
    <row r="537" spans="2:64" ht="28.15" customHeight="1" x14ac:dyDescent="0.2">
      <c r="B537" s="30"/>
      <c r="C537" s="338">
        <v>1</v>
      </c>
      <c r="D537" s="212"/>
      <c r="E537" s="198"/>
      <c r="F537" s="198"/>
      <c r="G537" s="197"/>
      <c r="H537" s="358" t="s">
        <v>133</v>
      </c>
      <c r="I537" s="390">
        <v>149</v>
      </c>
      <c r="J537" s="390">
        <v>31</v>
      </c>
      <c r="K537" s="390">
        <v>6</v>
      </c>
      <c r="L537" s="42" t="s">
        <v>131</v>
      </c>
      <c r="M537" s="43" t="s">
        <v>132</v>
      </c>
      <c r="N537" s="42" t="s">
        <v>129</v>
      </c>
      <c r="O537" s="43" t="s">
        <v>357</v>
      </c>
      <c r="P537" s="42" t="s">
        <v>128</v>
      </c>
      <c r="Q537" s="43" t="s">
        <v>679</v>
      </c>
      <c r="R537" s="42" t="s">
        <v>127</v>
      </c>
      <c r="S537" s="43" t="s">
        <v>986</v>
      </c>
      <c r="T537" s="42" t="s">
        <v>126</v>
      </c>
      <c r="U537" s="43" t="s">
        <v>705</v>
      </c>
      <c r="V537" s="42" t="s">
        <v>125</v>
      </c>
      <c r="W537" s="43" t="s">
        <v>493</v>
      </c>
      <c r="X537" s="42" t="s">
        <v>124</v>
      </c>
      <c r="Y537" s="43" t="s">
        <v>132</v>
      </c>
      <c r="Z537" s="42" t="s">
        <v>123</v>
      </c>
      <c r="AA537" s="43"/>
      <c r="AB537" s="43"/>
      <c r="AC537" s="43"/>
      <c r="AD537" s="196"/>
      <c r="AE537" s="43"/>
      <c r="AF537" s="196" t="s">
        <v>1731</v>
      </c>
      <c r="AG537" s="58"/>
      <c r="AH537" s="421"/>
      <c r="AI537" s="421"/>
      <c r="AJ537" s="38"/>
      <c r="AK537" s="9"/>
      <c r="AL537" s="349">
        <f>SUMPRODUCT(LEN($M537:$AA540)-LEN(SUBSTITUTE($M537:$AA540,"A", "")))</f>
        <v>52</v>
      </c>
      <c r="AM537" s="352">
        <f>SUMPRODUCT(LEN($AF537:$AF540)-LEN(SUBSTITUTE($AF537:$AF540,"A", "")))</f>
        <v>6</v>
      </c>
      <c r="AN537" s="335">
        <f>SUMPRODUCT(LEN($AE537:$AE540)-LEN(SUBSTITUTE($AE537:$AE540,"A", "")))</f>
        <v>0</v>
      </c>
      <c r="AO537" s="349">
        <f>SUMPRODUCT(LEN($M537:$AA540)-LEN(SUBSTITUTE($M537:$AA540,"S", "")))</f>
        <v>0</v>
      </c>
      <c r="AP537" s="352">
        <f>SUMPRODUCT(LEN($AF537:$AF540)-LEN(SUBSTITUTE($AF537:$AF540,"S", "")))</f>
        <v>0</v>
      </c>
      <c r="AQ537" s="335">
        <f>SUMPRODUCT(LEN($AE537:$AE540)-LEN(SUBSTITUTE($AE537:$AE540,"S", "")))</f>
        <v>0</v>
      </c>
      <c r="AR537" s="349">
        <f>SUMPRODUCT(LEN($M537:$AA540)-LEN(SUBSTITUTE($M537:$AA540,"F", "")))</f>
        <v>0</v>
      </c>
      <c r="AS537" s="352">
        <f>SUMPRODUCT(LEN($AF537:$AF540)-LEN(SUBSTITUTE($AF537:$AF540,"F", "")))</f>
        <v>0</v>
      </c>
      <c r="AT537" s="335">
        <f>SUMPRODUCT(LEN($AE537:$AE540)-LEN(SUBSTITUTE($AE537:$AE540,"F", "")))</f>
        <v>0</v>
      </c>
      <c r="AU537" s="349">
        <f>SUMPRODUCT(LEN($M537:$AA540)-LEN(SUBSTITUTE($M537:$AA540,"G", "")))</f>
        <v>16</v>
      </c>
      <c r="AV537" s="352">
        <f>SUMPRODUCT(LEN($AF537:$AF540)-LEN(SUBSTITUTE($AF537:$AF540,"G", "")))</f>
        <v>7</v>
      </c>
      <c r="AW537" s="335">
        <f>SUMPRODUCT(LEN($AE537:$AE540)-LEN(SUBSTITUTE($AE537:$AE540,"G", "")))</f>
        <v>0</v>
      </c>
      <c r="AX537" s="349">
        <f>SUMPRODUCT(LEN($L537:$AA540)-LEN(SUBSTITUTE($L537:$AA540,"M", "")))</f>
        <v>1</v>
      </c>
      <c r="AY537" s="362">
        <f>SUMPRODUCT(LEN($AF537:$AF540)-LEN(SUBSTITUTE($AF537:$AF540,"M", "")))</f>
        <v>1</v>
      </c>
      <c r="AZ537" s="335">
        <f>SUMPRODUCT(LEN($AE537:$AE540)-LEN(SUBSTITUTE($AE537:$AE540,"M", "")))</f>
        <v>0</v>
      </c>
      <c r="BA537" s="416">
        <f>SUMPRODUCT(LEN($AG537:$AG540)-LEN(SUBSTITUTE($AG537:$AG540,"S", "")))</f>
        <v>0</v>
      </c>
      <c r="BB537" s="410">
        <f>SUMPRODUCT(LEN($AG537:$AG540)-LEN(SUBSTITUTE($AG537:$AG540,"F", "")))</f>
        <v>0</v>
      </c>
      <c r="BC537" s="410">
        <f>SUMPRODUCT(LEN($AG537:$AG540)-LEN(SUBSTITUTE($AG537:$AG540,"G", "")))</f>
        <v>0</v>
      </c>
      <c r="BD537" s="413">
        <f>SUMPRODUCT(LEN($AG537:$AG540)-LEN(SUBSTITUTE($AG537:$AG540,"M", "")))</f>
        <v>0</v>
      </c>
    </row>
    <row r="538" spans="2:64" ht="28.15" customHeight="1" thickBot="1" x14ac:dyDescent="0.25">
      <c r="B538" s="30"/>
      <c r="C538" s="339"/>
      <c r="D538" s="221"/>
      <c r="E538" s="195"/>
      <c r="F538" s="195"/>
      <c r="G538" s="194"/>
      <c r="H538" s="359"/>
      <c r="I538" s="391"/>
      <c r="J538" s="391"/>
      <c r="K538" s="391"/>
      <c r="L538" s="33" t="s">
        <v>122</v>
      </c>
      <c r="M538" s="55" t="s">
        <v>132</v>
      </c>
      <c r="N538" s="33" t="s">
        <v>121</v>
      </c>
      <c r="O538" s="55" t="s">
        <v>132</v>
      </c>
      <c r="P538" s="33" t="s">
        <v>120</v>
      </c>
      <c r="Q538" s="55" t="s">
        <v>458</v>
      </c>
      <c r="R538" s="33" t="s">
        <v>119</v>
      </c>
      <c r="S538" s="55" t="s">
        <v>789</v>
      </c>
      <c r="T538" s="33" t="s">
        <v>118</v>
      </c>
      <c r="U538" s="55" t="s">
        <v>457</v>
      </c>
      <c r="V538" s="33" t="s">
        <v>117</v>
      </c>
      <c r="W538" s="55" t="s">
        <v>467</v>
      </c>
      <c r="X538" s="33" t="s">
        <v>116</v>
      </c>
      <c r="Y538" s="55"/>
      <c r="Z538" s="33" t="s">
        <v>115</v>
      </c>
      <c r="AA538" s="55"/>
      <c r="AB538" s="55"/>
      <c r="AC538" s="55"/>
      <c r="AD538" s="193"/>
      <c r="AE538" s="55"/>
      <c r="AF538" s="193"/>
      <c r="AG538" s="57"/>
      <c r="AH538" s="422"/>
      <c r="AI538" s="422"/>
      <c r="AJ538" s="21"/>
      <c r="AK538" s="9"/>
      <c r="AL538" s="350"/>
      <c r="AM538" s="353"/>
      <c r="AN538" s="336"/>
      <c r="AO538" s="350"/>
      <c r="AP538" s="353"/>
      <c r="AQ538" s="336"/>
      <c r="AR538" s="350"/>
      <c r="AS538" s="353"/>
      <c r="AT538" s="336"/>
      <c r="AU538" s="350"/>
      <c r="AV538" s="353"/>
      <c r="AW538" s="336"/>
      <c r="AX538" s="350"/>
      <c r="AY538" s="363"/>
      <c r="AZ538" s="336"/>
      <c r="BA538" s="417"/>
      <c r="BB538" s="411"/>
      <c r="BC538" s="411"/>
      <c r="BD538" s="414"/>
    </row>
    <row r="539" spans="2:64" ht="28.15" customHeight="1" x14ac:dyDescent="0.2">
      <c r="B539" s="30"/>
      <c r="C539" s="340"/>
      <c r="D539" s="218"/>
      <c r="E539" s="192"/>
      <c r="F539" s="192"/>
      <c r="G539" s="191"/>
      <c r="H539" s="360">
        <v>257</v>
      </c>
      <c r="I539" s="392"/>
      <c r="J539" s="392"/>
      <c r="K539" s="392"/>
      <c r="L539" s="25" t="s">
        <v>114</v>
      </c>
      <c r="M539" s="114" t="s">
        <v>132</v>
      </c>
      <c r="N539" s="25" t="s">
        <v>112</v>
      </c>
      <c r="O539" s="114" t="s">
        <v>179</v>
      </c>
      <c r="P539" s="25" t="s">
        <v>111</v>
      </c>
      <c r="Q539" s="114" t="s">
        <v>509</v>
      </c>
      <c r="R539" s="25" t="s">
        <v>110</v>
      </c>
      <c r="S539" s="114" t="s">
        <v>984</v>
      </c>
      <c r="T539" s="25" t="s">
        <v>109</v>
      </c>
      <c r="U539" s="114" t="s">
        <v>684</v>
      </c>
      <c r="V539" s="25" t="s">
        <v>108</v>
      </c>
      <c r="W539" s="114" t="s">
        <v>496</v>
      </c>
      <c r="X539" s="25" t="s">
        <v>107</v>
      </c>
      <c r="Y539" s="114"/>
      <c r="Z539" s="25" t="s">
        <v>106</v>
      </c>
      <c r="AA539" s="114"/>
      <c r="AB539" s="114"/>
      <c r="AC539" s="114"/>
      <c r="AD539" s="190"/>
      <c r="AE539" s="114"/>
      <c r="AF539" s="190"/>
      <c r="AG539" s="57"/>
      <c r="AH539" s="422"/>
      <c r="AI539" s="422"/>
      <c r="AJ539" s="21"/>
      <c r="AK539" s="9"/>
      <c r="AL539" s="350"/>
      <c r="AM539" s="353"/>
      <c r="AN539" s="336"/>
      <c r="AO539" s="350"/>
      <c r="AP539" s="353"/>
      <c r="AQ539" s="336"/>
      <c r="AR539" s="350"/>
      <c r="AS539" s="353"/>
      <c r="AT539" s="336"/>
      <c r="AU539" s="350"/>
      <c r="AV539" s="353"/>
      <c r="AW539" s="336"/>
      <c r="AX539" s="350"/>
      <c r="AY539" s="363"/>
      <c r="AZ539" s="336"/>
      <c r="BA539" s="417"/>
      <c r="BB539" s="411"/>
      <c r="BC539" s="411"/>
      <c r="BD539" s="414"/>
    </row>
    <row r="540" spans="2:64" ht="28.15" customHeight="1" thickBot="1" x14ac:dyDescent="0.25">
      <c r="B540" s="30"/>
      <c r="C540" s="355"/>
      <c r="D540" s="246"/>
      <c r="E540" s="200"/>
      <c r="F540" s="200"/>
      <c r="G540" s="199"/>
      <c r="H540" s="361"/>
      <c r="I540" s="393"/>
      <c r="J540" s="393"/>
      <c r="K540" s="393"/>
      <c r="L540" s="50" t="s">
        <v>105</v>
      </c>
      <c r="M540" s="51" t="s">
        <v>179</v>
      </c>
      <c r="N540" s="50" t="s">
        <v>104</v>
      </c>
      <c r="O540" s="51" t="s">
        <v>1288</v>
      </c>
      <c r="P540" s="50" t="s">
        <v>103</v>
      </c>
      <c r="Q540" s="51" t="s">
        <v>984</v>
      </c>
      <c r="R540" s="50" t="s">
        <v>102</v>
      </c>
      <c r="S540" s="51" t="s">
        <v>458</v>
      </c>
      <c r="T540" s="50">
        <v>20</v>
      </c>
      <c r="U540" s="51" t="s">
        <v>479</v>
      </c>
      <c r="V540" s="50" t="s">
        <v>101</v>
      </c>
      <c r="W540" s="51" t="s">
        <v>496</v>
      </c>
      <c r="X540" s="50" t="s">
        <v>100</v>
      </c>
      <c r="Y540" s="51"/>
      <c r="Z540" s="50" t="s">
        <v>99</v>
      </c>
      <c r="AA540" s="51"/>
      <c r="AB540" s="51"/>
      <c r="AC540" s="51"/>
      <c r="AD540" s="187"/>
      <c r="AE540" s="51"/>
      <c r="AF540" s="187"/>
      <c r="AG540" s="56"/>
      <c r="AH540" s="424"/>
      <c r="AI540" s="424"/>
      <c r="AJ540" s="47"/>
      <c r="AK540" s="9"/>
      <c r="AL540" s="351"/>
      <c r="AM540" s="354"/>
      <c r="AN540" s="337"/>
      <c r="AO540" s="351"/>
      <c r="AP540" s="354"/>
      <c r="AQ540" s="337"/>
      <c r="AR540" s="351"/>
      <c r="AS540" s="354"/>
      <c r="AT540" s="337"/>
      <c r="AU540" s="351"/>
      <c r="AV540" s="354"/>
      <c r="AW540" s="337"/>
      <c r="AX540" s="351"/>
      <c r="AY540" s="364"/>
      <c r="AZ540" s="337"/>
      <c r="BA540" s="418"/>
      <c r="BB540" s="412"/>
      <c r="BC540" s="412"/>
      <c r="BD540" s="415"/>
    </row>
    <row r="541" spans="2:64" ht="28.15" customHeight="1" x14ac:dyDescent="0.2">
      <c r="B541" s="30"/>
      <c r="C541" s="338">
        <v>2</v>
      </c>
      <c r="D541" s="212"/>
      <c r="E541" s="198"/>
      <c r="F541" s="198"/>
      <c r="G541" s="197"/>
      <c r="H541" s="358"/>
      <c r="I541" s="390"/>
      <c r="J541" s="390"/>
      <c r="K541" s="390"/>
      <c r="L541" s="42" t="s">
        <v>131</v>
      </c>
      <c r="M541" s="43"/>
      <c r="N541" s="42" t="s">
        <v>129</v>
      </c>
      <c r="O541" s="43"/>
      <c r="P541" s="42" t="s">
        <v>128</v>
      </c>
      <c r="Q541" s="43"/>
      <c r="R541" s="42" t="s">
        <v>127</v>
      </c>
      <c r="S541" s="43"/>
      <c r="T541" s="42" t="s">
        <v>126</v>
      </c>
      <c r="U541" s="43"/>
      <c r="V541" s="42" t="s">
        <v>125</v>
      </c>
      <c r="W541" s="43"/>
      <c r="X541" s="42" t="s">
        <v>124</v>
      </c>
      <c r="Y541" s="43"/>
      <c r="Z541" s="42" t="s">
        <v>123</v>
      </c>
      <c r="AA541" s="43"/>
      <c r="AB541" s="43"/>
      <c r="AC541" s="43"/>
      <c r="AD541" s="196"/>
      <c r="AE541" s="43"/>
      <c r="AF541" s="196"/>
      <c r="AG541" s="39"/>
      <c r="AH541" s="421"/>
      <c r="AI541" s="421"/>
      <c r="AJ541" s="38"/>
      <c r="AK541" s="9"/>
      <c r="AL541" s="349">
        <f>SUMPRODUCT(LEN($M541:$AA544)-LEN(SUBSTITUTE($M541:$AA544,"A", "")))</f>
        <v>0</v>
      </c>
      <c r="AM541" s="352">
        <f>SUMPRODUCT(LEN($AF541:$AF544)-LEN(SUBSTITUTE($AF541:$AF544,"A", "")))</f>
        <v>0</v>
      </c>
      <c r="AN541" s="335">
        <f>SUMPRODUCT(LEN($AE541:$AE544)-LEN(SUBSTITUTE($AE541:$AE544,"A", "")))</f>
        <v>0</v>
      </c>
      <c r="AO541" s="349">
        <f>SUMPRODUCT(LEN($M541:$AA544)-LEN(SUBSTITUTE($M541:$AA544,"S", "")))</f>
        <v>0</v>
      </c>
      <c r="AP541" s="352">
        <f>SUMPRODUCT(LEN($AF541:$AF544)-LEN(SUBSTITUTE($AF541:$AF544,"S", "")))</f>
        <v>0</v>
      </c>
      <c r="AQ541" s="335">
        <f>SUMPRODUCT(LEN($AE541:$AE544)-LEN(SUBSTITUTE($AE541:$AE544,"S", "")))</f>
        <v>0</v>
      </c>
      <c r="AR541" s="349">
        <f>SUMPRODUCT(LEN($M541:$AA544)-LEN(SUBSTITUTE($M541:$AA544,"F", "")))</f>
        <v>0</v>
      </c>
      <c r="AS541" s="352">
        <f>SUMPRODUCT(LEN($AF541:$AF544)-LEN(SUBSTITUTE($AF541:$AF544,"F", "")))</f>
        <v>0</v>
      </c>
      <c r="AT541" s="335">
        <f>SUMPRODUCT(LEN($AE541:$AE544)-LEN(SUBSTITUTE($AE541:$AE544,"F", "")))</f>
        <v>0</v>
      </c>
      <c r="AU541" s="349">
        <f>SUMPRODUCT(LEN($M541:$AA544)-LEN(SUBSTITUTE($M541:$AA544,"G", "")))</f>
        <v>0</v>
      </c>
      <c r="AV541" s="352">
        <f>SUMPRODUCT(LEN($AF541:$AF544)-LEN(SUBSTITUTE($AF541:$AF544,"G", "")))</f>
        <v>0</v>
      </c>
      <c r="AW541" s="335">
        <f>SUMPRODUCT(LEN($AE541:$AE544)-LEN(SUBSTITUTE($AE541:$AE544,"G", "")))</f>
        <v>0</v>
      </c>
      <c r="AX541" s="349">
        <f>SUMPRODUCT(LEN($L541:$AA544)-LEN(SUBSTITUTE($L541:$AA544,"M", "")))</f>
        <v>0</v>
      </c>
      <c r="AY541" s="362">
        <f>SUMPRODUCT(LEN($AF541:$AF544)-LEN(SUBSTITUTE($AF541:$AF544,"M", "")))</f>
        <v>0</v>
      </c>
      <c r="AZ541" s="335">
        <f>SUMPRODUCT(LEN($AE541:$AE544)-LEN(SUBSTITUTE($AE541:$AE544,"M", "")))</f>
        <v>0</v>
      </c>
      <c r="BA541" s="416">
        <f>SUMPRODUCT(LEN($AG541:$AG544)-LEN(SUBSTITUTE($AG541:$AG544,"S", "")))</f>
        <v>0</v>
      </c>
      <c r="BB541" s="410">
        <f>SUMPRODUCT(LEN($AG541:$AG544)-LEN(SUBSTITUTE($AG541:$AG544,"F", "")))</f>
        <v>0</v>
      </c>
      <c r="BC541" s="410">
        <f>SUMPRODUCT(LEN($AG541:$AG544)-LEN(SUBSTITUTE($AG541:$AG544,"G", "")))</f>
        <v>0</v>
      </c>
      <c r="BD541" s="413">
        <f>SUMPRODUCT(LEN($AG541:$AG544)-LEN(SUBSTITUTE($AG541:$AG544,"M", "")))</f>
        <v>0</v>
      </c>
    </row>
    <row r="542" spans="2:64" ht="28.15" customHeight="1" thickBot="1" x14ac:dyDescent="0.25">
      <c r="B542" s="30"/>
      <c r="C542" s="339"/>
      <c r="D542" s="221"/>
      <c r="E542" s="195"/>
      <c r="F542" s="195"/>
      <c r="G542" s="194"/>
      <c r="H542" s="359"/>
      <c r="I542" s="391"/>
      <c r="J542" s="391"/>
      <c r="K542" s="391"/>
      <c r="L542" s="33" t="s">
        <v>122</v>
      </c>
      <c r="M542" s="55"/>
      <c r="N542" s="33" t="s">
        <v>121</v>
      </c>
      <c r="O542" s="55"/>
      <c r="P542" s="33" t="s">
        <v>120</v>
      </c>
      <c r="Q542" s="55"/>
      <c r="R542" s="33" t="s">
        <v>119</v>
      </c>
      <c r="S542" s="55"/>
      <c r="T542" s="33" t="s">
        <v>118</v>
      </c>
      <c r="U542" s="55"/>
      <c r="V542" s="33" t="s">
        <v>117</v>
      </c>
      <c r="W542" s="55"/>
      <c r="X542" s="33" t="s">
        <v>116</v>
      </c>
      <c r="Y542" s="55"/>
      <c r="Z542" s="33" t="s">
        <v>115</v>
      </c>
      <c r="AA542" s="55"/>
      <c r="AB542" s="55"/>
      <c r="AC542" s="55"/>
      <c r="AD542" s="193"/>
      <c r="AE542" s="55"/>
      <c r="AF542" s="193"/>
      <c r="AG542" s="22"/>
      <c r="AH542" s="422"/>
      <c r="AI542" s="422"/>
      <c r="AJ542" s="21"/>
      <c r="AK542" s="9"/>
      <c r="AL542" s="350"/>
      <c r="AM542" s="353"/>
      <c r="AN542" s="336"/>
      <c r="AO542" s="350"/>
      <c r="AP542" s="353"/>
      <c r="AQ542" s="336"/>
      <c r="AR542" s="350"/>
      <c r="AS542" s="353"/>
      <c r="AT542" s="336"/>
      <c r="AU542" s="350"/>
      <c r="AV542" s="353"/>
      <c r="AW542" s="336"/>
      <c r="AX542" s="350"/>
      <c r="AY542" s="363"/>
      <c r="AZ542" s="336"/>
      <c r="BA542" s="417"/>
      <c r="BB542" s="411"/>
      <c r="BC542" s="411"/>
      <c r="BD542" s="414"/>
    </row>
    <row r="543" spans="2:64" ht="28.15" customHeight="1" x14ac:dyDescent="0.2">
      <c r="B543" s="30"/>
      <c r="C543" s="340"/>
      <c r="D543" s="218"/>
      <c r="E543" s="192"/>
      <c r="F543" s="192"/>
      <c r="G543" s="191"/>
      <c r="H543" s="360"/>
      <c r="I543" s="392"/>
      <c r="J543" s="392"/>
      <c r="K543" s="392"/>
      <c r="L543" s="25" t="s">
        <v>114</v>
      </c>
      <c r="M543" s="114"/>
      <c r="N543" s="25" t="s">
        <v>112</v>
      </c>
      <c r="O543" s="114"/>
      <c r="P543" s="25" t="s">
        <v>111</v>
      </c>
      <c r="Q543" s="114"/>
      <c r="R543" s="25" t="s">
        <v>110</v>
      </c>
      <c r="S543" s="114"/>
      <c r="T543" s="25" t="s">
        <v>109</v>
      </c>
      <c r="U543" s="114"/>
      <c r="V543" s="25" t="s">
        <v>108</v>
      </c>
      <c r="W543" s="114"/>
      <c r="X543" s="25" t="s">
        <v>107</v>
      </c>
      <c r="Y543" s="114"/>
      <c r="Z543" s="25" t="s">
        <v>106</v>
      </c>
      <c r="AA543" s="114"/>
      <c r="AB543" s="114"/>
      <c r="AC543" s="114"/>
      <c r="AD543" s="190"/>
      <c r="AE543" s="114"/>
      <c r="AF543" s="190"/>
      <c r="AG543" s="22"/>
      <c r="AH543" s="422"/>
      <c r="AI543" s="422"/>
      <c r="AJ543" s="21"/>
      <c r="AK543" s="9"/>
      <c r="AL543" s="350"/>
      <c r="AM543" s="353"/>
      <c r="AN543" s="336"/>
      <c r="AO543" s="350"/>
      <c r="AP543" s="353"/>
      <c r="AQ543" s="336"/>
      <c r="AR543" s="350"/>
      <c r="AS543" s="353"/>
      <c r="AT543" s="336"/>
      <c r="AU543" s="350"/>
      <c r="AV543" s="353"/>
      <c r="AW543" s="336"/>
      <c r="AX543" s="350"/>
      <c r="AY543" s="363"/>
      <c r="AZ543" s="336"/>
      <c r="BA543" s="417"/>
      <c r="BB543" s="411"/>
      <c r="BC543" s="411"/>
      <c r="BD543" s="414"/>
    </row>
    <row r="544" spans="2:64" ht="28.15" customHeight="1" thickBot="1" x14ac:dyDescent="0.25">
      <c r="B544" s="30"/>
      <c r="C544" s="355"/>
      <c r="D544" s="246"/>
      <c r="E544" s="200"/>
      <c r="F544" s="200"/>
      <c r="G544" s="199"/>
      <c r="H544" s="361"/>
      <c r="I544" s="393"/>
      <c r="J544" s="393"/>
      <c r="K544" s="393"/>
      <c r="L544" s="50" t="s">
        <v>105</v>
      </c>
      <c r="M544" s="51"/>
      <c r="N544" s="50" t="s">
        <v>104</v>
      </c>
      <c r="O544" s="51"/>
      <c r="P544" s="50" t="s">
        <v>103</v>
      </c>
      <c r="Q544" s="51"/>
      <c r="R544" s="50" t="s">
        <v>102</v>
      </c>
      <c r="S544" s="51"/>
      <c r="T544" s="50">
        <v>20</v>
      </c>
      <c r="U544" s="51"/>
      <c r="V544" s="50" t="s">
        <v>101</v>
      </c>
      <c r="W544" s="51"/>
      <c r="X544" s="50" t="s">
        <v>100</v>
      </c>
      <c r="Y544" s="51"/>
      <c r="Z544" s="50" t="s">
        <v>99</v>
      </c>
      <c r="AA544" s="51"/>
      <c r="AB544" s="51"/>
      <c r="AC544" s="51"/>
      <c r="AD544" s="187"/>
      <c r="AE544" s="51"/>
      <c r="AF544" s="187"/>
      <c r="AG544" s="48"/>
      <c r="AH544" s="424"/>
      <c r="AI544" s="424"/>
      <c r="AJ544" s="47"/>
      <c r="AK544" s="9"/>
      <c r="AL544" s="351"/>
      <c r="AM544" s="354"/>
      <c r="AN544" s="337"/>
      <c r="AO544" s="351"/>
      <c r="AP544" s="354"/>
      <c r="AQ544" s="337"/>
      <c r="AR544" s="351"/>
      <c r="AS544" s="354"/>
      <c r="AT544" s="337"/>
      <c r="AU544" s="351"/>
      <c r="AV544" s="354"/>
      <c r="AW544" s="337"/>
      <c r="AX544" s="351"/>
      <c r="AY544" s="364"/>
      <c r="AZ544" s="337"/>
      <c r="BA544" s="418"/>
      <c r="BB544" s="412"/>
      <c r="BC544" s="412"/>
      <c r="BD544" s="415"/>
    </row>
    <row r="545" spans="2:64" ht="28.15" customHeight="1" x14ac:dyDescent="0.2">
      <c r="B545" s="30"/>
      <c r="C545" s="338">
        <v>3</v>
      </c>
      <c r="D545" s="212"/>
      <c r="E545" s="198"/>
      <c r="F545" s="198"/>
      <c r="G545" s="197"/>
      <c r="H545" s="358"/>
      <c r="I545" s="390"/>
      <c r="J545" s="390"/>
      <c r="K545" s="390"/>
      <c r="L545" s="42" t="s">
        <v>131</v>
      </c>
      <c r="M545" s="43"/>
      <c r="N545" s="42" t="s">
        <v>129</v>
      </c>
      <c r="O545" s="43"/>
      <c r="P545" s="42" t="s">
        <v>128</v>
      </c>
      <c r="Q545" s="43"/>
      <c r="R545" s="42" t="s">
        <v>127</v>
      </c>
      <c r="S545" s="43"/>
      <c r="T545" s="42" t="s">
        <v>126</v>
      </c>
      <c r="U545" s="43"/>
      <c r="V545" s="42" t="s">
        <v>125</v>
      </c>
      <c r="W545" s="43"/>
      <c r="X545" s="42" t="s">
        <v>124</v>
      </c>
      <c r="Y545" s="43"/>
      <c r="Z545" s="42" t="s">
        <v>123</v>
      </c>
      <c r="AA545" s="43"/>
      <c r="AB545" s="43"/>
      <c r="AC545" s="43"/>
      <c r="AD545" s="196"/>
      <c r="AE545" s="43"/>
      <c r="AF545" s="196"/>
      <c r="AG545" s="39"/>
      <c r="AH545" s="421"/>
      <c r="AI545" s="421"/>
      <c r="AJ545" s="38"/>
      <c r="AK545" s="9"/>
      <c r="AL545" s="349">
        <f>SUMPRODUCT(LEN($M545:$AA548)-LEN(SUBSTITUTE($M545:$AA548,"A", "")))</f>
        <v>0</v>
      </c>
      <c r="AM545" s="352">
        <f>SUMPRODUCT(LEN($AF545:$AF548)-LEN(SUBSTITUTE($AF545:$AF548,"A", "")))</f>
        <v>0</v>
      </c>
      <c r="AN545" s="335">
        <f>SUMPRODUCT(LEN($AE545:$AE548)-LEN(SUBSTITUTE($AE545:$AE548,"A", "")))</f>
        <v>0</v>
      </c>
      <c r="AO545" s="349">
        <f>SUMPRODUCT(LEN($M545:$AA548)-LEN(SUBSTITUTE($M545:$AA548,"S", "")))</f>
        <v>0</v>
      </c>
      <c r="AP545" s="352">
        <f>SUMPRODUCT(LEN($AF545:$AF548)-LEN(SUBSTITUTE($AF545:$AF548,"S", "")))</f>
        <v>0</v>
      </c>
      <c r="AQ545" s="335">
        <f>SUMPRODUCT(LEN($AE545:$AE548)-LEN(SUBSTITUTE($AE545:$AE548,"S", "")))</f>
        <v>0</v>
      </c>
      <c r="AR545" s="349">
        <f>SUMPRODUCT(LEN($M545:$AA548)-LEN(SUBSTITUTE($M545:$AA548,"F", "")))</f>
        <v>0</v>
      </c>
      <c r="AS545" s="352">
        <f>SUMPRODUCT(LEN($AF545:$AF548)-LEN(SUBSTITUTE($AF545:$AF548,"F", "")))</f>
        <v>0</v>
      </c>
      <c r="AT545" s="335">
        <f>SUMPRODUCT(LEN($AE545:$AE548)-LEN(SUBSTITUTE($AE545:$AE548,"F", "")))</f>
        <v>0</v>
      </c>
      <c r="AU545" s="349">
        <f>SUMPRODUCT(LEN($M545:$AA548)-LEN(SUBSTITUTE($M545:$AA548,"G", "")))</f>
        <v>0</v>
      </c>
      <c r="AV545" s="352">
        <f>SUMPRODUCT(LEN($AF545:$AF548)-LEN(SUBSTITUTE($AF545:$AF548,"G", "")))</f>
        <v>0</v>
      </c>
      <c r="AW545" s="335">
        <f>SUMPRODUCT(LEN($AE545:$AE548)-LEN(SUBSTITUTE($AE545:$AE548,"G", "")))</f>
        <v>0</v>
      </c>
      <c r="AX545" s="349">
        <f>SUMPRODUCT(LEN($L545:$AA548)-LEN(SUBSTITUTE($L545:$AA548,"M", "")))</f>
        <v>0</v>
      </c>
      <c r="AY545" s="362">
        <f>SUMPRODUCT(LEN($AF545:$AF548)-LEN(SUBSTITUTE($AF545:$AF548,"M", "")))</f>
        <v>0</v>
      </c>
      <c r="AZ545" s="335">
        <f>SUMPRODUCT(LEN($AE545:$AE548)-LEN(SUBSTITUTE($AE545:$AE548,"M", "")))</f>
        <v>0</v>
      </c>
      <c r="BA545" s="416">
        <f>SUMPRODUCT(LEN($AG545:$AG548)-LEN(SUBSTITUTE($AG545:$AG548,"S", "")))</f>
        <v>0</v>
      </c>
      <c r="BB545" s="410">
        <f>SUMPRODUCT(LEN($AG545:$AG548)-LEN(SUBSTITUTE($AG545:$AG548,"F", "")))</f>
        <v>0</v>
      </c>
      <c r="BC545" s="410">
        <f>SUMPRODUCT(LEN($AG545:$AG548)-LEN(SUBSTITUTE($AG545:$AG548,"G", "")))</f>
        <v>0</v>
      </c>
      <c r="BD545" s="413">
        <f>SUMPRODUCT(LEN($AG545:$AG548)-LEN(SUBSTITUTE($AG545:$AG548,"M", "")))</f>
        <v>0</v>
      </c>
    </row>
    <row r="546" spans="2:64" ht="28.15" customHeight="1" thickBot="1" x14ac:dyDescent="0.25">
      <c r="B546" s="30"/>
      <c r="C546" s="339"/>
      <c r="D546" s="221"/>
      <c r="E546" s="195"/>
      <c r="F546" s="195"/>
      <c r="G546" s="194"/>
      <c r="H546" s="359"/>
      <c r="I546" s="391"/>
      <c r="J546" s="391"/>
      <c r="K546" s="391"/>
      <c r="L546" s="33" t="s">
        <v>122</v>
      </c>
      <c r="M546" s="55"/>
      <c r="N546" s="33" t="s">
        <v>121</v>
      </c>
      <c r="O546" s="55"/>
      <c r="P546" s="33" t="s">
        <v>120</v>
      </c>
      <c r="Q546" s="55"/>
      <c r="R546" s="33" t="s">
        <v>119</v>
      </c>
      <c r="S546" s="55"/>
      <c r="T546" s="33" t="s">
        <v>118</v>
      </c>
      <c r="U546" s="55"/>
      <c r="V546" s="33" t="s">
        <v>117</v>
      </c>
      <c r="W546" s="55"/>
      <c r="X546" s="33" t="s">
        <v>116</v>
      </c>
      <c r="Y546" s="55"/>
      <c r="Z546" s="33" t="s">
        <v>115</v>
      </c>
      <c r="AA546" s="55"/>
      <c r="AB546" s="55"/>
      <c r="AC546" s="55"/>
      <c r="AD546" s="193"/>
      <c r="AE546" s="55"/>
      <c r="AF546" s="193"/>
      <c r="AG546" s="22"/>
      <c r="AH546" s="422"/>
      <c r="AI546" s="422"/>
      <c r="AJ546" s="21"/>
      <c r="AK546" s="9"/>
      <c r="AL546" s="350"/>
      <c r="AM546" s="353"/>
      <c r="AN546" s="336"/>
      <c r="AO546" s="350"/>
      <c r="AP546" s="353"/>
      <c r="AQ546" s="336"/>
      <c r="AR546" s="350"/>
      <c r="AS546" s="353"/>
      <c r="AT546" s="336"/>
      <c r="AU546" s="350"/>
      <c r="AV546" s="353"/>
      <c r="AW546" s="336"/>
      <c r="AX546" s="350"/>
      <c r="AY546" s="363"/>
      <c r="AZ546" s="336"/>
      <c r="BA546" s="417"/>
      <c r="BB546" s="411"/>
      <c r="BC546" s="411"/>
      <c r="BD546" s="414"/>
    </row>
    <row r="547" spans="2:64" ht="28.15" customHeight="1" x14ac:dyDescent="0.2">
      <c r="B547" s="30"/>
      <c r="C547" s="340"/>
      <c r="D547" s="218"/>
      <c r="E547" s="192"/>
      <c r="F547" s="192"/>
      <c r="G547" s="191"/>
      <c r="H547" s="360"/>
      <c r="I547" s="392"/>
      <c r="J547" s="392"/>
      <c r="K547" s="392"/>
      <c r="L547" s="25" t="s">
        <v>114</v>
      </c>
      <c r="M547" s="114"/>
      <c r="N547" s="25" t="s">
        <v>112</v>
      </c>
      <c r="O547" s="114"/>
      <c r="P547" s="25" t="s">
        <v>111</v>
      </c>
      <c r="Q547" s="114"/>
      <c r="R547" s="25" t="s">
        <v>110</v>
      </c>
      <c r="S547" s="114"/>
      <c r="T547" s="25" t="s">
        <v>109</v>
      </c>
      <c r="U547" s="114"/>
      <c r="V547" s="25" t="s">
        <v>108</v>
      </c>
      <c r="W547" s="114"/>
      <c r="X547" s="25" t="s">
        <v>107</v>
      </c>
      <c r="Y547" s="114"/>
      <c r="Z547" s="25" t="s">
        <v>106</v>
      </c>
      <c r="AA547" s="114"/>
      <c r="AB547" s="114"/>
      <c r="AC547" s="114"/>
      <c r="AD547" s="190"/>
      <c r="AE547" s="114"/>
      <c r="AF547" s="190"/>
      <c r="AG547" s="22"/>
      <c r="AH547" s="422"/>
      <c r="AI547" s="422"/>
      <c r="AJ547" s="21"/>
      <c r="AK547" s="9"/>
      <c r="AL547" s="350"/>
      <c r="AM547" s="353"/>
      <c r="AN547" s="336"/>
      <c r="AO547" s="350"/>
      <c r="AP547" s="353"/>
      <c r="AQ547" s="336"/>
      <c r="AR547" s="350"/>
      <c r="AS547" s="353"/>
      <c r="AT547" s="336"/>
      <c r="AU547" s="350"/>
      <c r="AV547" s="353"/>
      <c r="AW547" s="336"/>
      <c r="AX547" s="350"/>
      <c r="AY547" s="363"/>
      <c r="AZ547" s="336"/>
      <c r="BA547" s="417"/>
      <c r="BB547" s="411"/>
      <c r="BC547" s="411"/>
      <c r="BD547" s="414"/>
    </row>
    <row r="548" spans="2:64" ht="28.15" customHeight="1" thickBot="1" x14ac:dyDescent="0.25">
      <c r="B548" s="20"/>
      <c r="C548" s="341"/>
      <c r="D548" s="215"/>
      <c r="E548" s="189"/>
      <c r="F548" s="189"/>
      <c r="G548" s="188"/>
      <c r="H548" s="361"/>
      <c r="I548" s="394"/>
      <c r="J548" s="394"/>
      <c r="K548" s="394"/>
      <c r="L548" s="15" t="s">
        <v>105</v>
      </c>
      <c r="M548" s="16"/>
      <c r="N548" s="15" t="s">
        <v>104</v>
      </c>
      <c r="O548" s="16"/>
      <c r="P548" s="15" t="s">
        <v>103</v>
      </c>
      <c r="Q548" s="16"/>
      <c r="R548" s="15" t="s">
        <v>102</v>
      </c>
      <c r="S548" s="16"/>
      <c r="T548" s="15">
        <v>20</v>
      </c>
      <c r="U548" s="16"/>
      <c r="V548" s="15" t="s">
        <v>101</v>
      </c>
      <c r="W548" s="16"/>
      <c r="X548" s="15" t="s">
        <v>100</v>
      </c>
      <c r="Y548" s="16"/>
      <c r="Z548" s="15" t="s">
        <v>99</v>
      </c>
      <c r="AA548" s="16"/>
      <c r="AB548" s="114"/>
      <c r="AC548" s="114"/>
      <c r="AD548" s="187"/>
      <c r="AE548" s="16"/>
      <c r="AF548" s="186"/>
      <c r="AG548" s="11"/>
      <c r="AH548" s="423"/>
      <c r="AI548" s="423"/>
      <c r="AJ548" s="10"/>
      <c r="AK548" s="9"/>
      <c r="AL548" s="351"/>
      <c r="AM548" s="354"/>
      <c r="AN548" s="337"/>
      <c r="AO548" s="351"/>
      <c r="AP548" s="354"/>
      <c r="AQ548" s="337"/>
      <c r="AR548" s="351"/>
      <c r="AS548" s="354"/>
      <c r="AT548" s="337"/>
      <c r="AU548" s="351"/>
      <c r="AV548" s="354"/>
      <c r="AW548" s="337"/>
      <c r="AX548" s="351"/>
      <c r="AY548" s="364"/>
      <c r="AZ548" s="337"/>
      <c r="BA548" s="418"/>
      <c r="BB548" s="412"/>
      <c r="BC548" s="412"/>
      <c r="BD548" s="415"/>
    </row>
    <row r="549" spans="2:64" ht="85.9" customHeight="1" thickTop="1" thickBot="1" x14ac:dyDescent="0.35">
      <c r="B549" s="113" t="s">
        <v>173</v>
      </c>
      <c r="C549" s="103" t="s">
        <v>172</v>
      </c>
      <c r="D549" s="108" t="s">
        <v>171</v>
      </c>
      <c r="E549" s="211" t="s">
        <v>170</v>
      </c>
      <c r="F549" s="210"/>
      <c r="G549" s="209"/>
      <c r="H549" s="109" t="s">
        <v>169</v>
      </c>
      <c r="I549" s="108" t="s">
        <v>96</v>
      </c>
      <c r="J549" s="108" t="s">
        <v>168</v>
      </c>
      <c r="K549" s="108" t="s">
        <v>97</v>
      </c>
      <c r="L549" s="365" t="s">
        <v>167</v>
      </c>
      <c r="M549" s="366"/>
      <c r="N549" s="365" t="s">
        <v>166</v>
      </c>
      <c r="O549" s="366"/>
      <c r="P549" s="365" t="s">
        <v>166</v>
      </c>
      <c r="Q549" s="367"/>
      <c r="R549" s="365" t="s">
        <v>166</v>
      </c>
      <c r="S549" s="367"/>
      <c r="T549" s="365" t="s">
        <v>166</v>
      </c>
      <c r="U549" s="367"/>
      <c r="V549" s="365" t="s">
        <v>166</v>
      </c>
      <c r="W549" s="367"/>
      <c r="X549" s="365" t="s">
        <v>166</v>
      </c>
      <c r="Y549" s="367"/>
      <c r="Z549" s="365" t="s">
        <v>166</v>
      </c>
      <c r="AA549" s="367"/>
      <c r="AB549" s="365" t="s">
        <v>166</v>
      </c>
      <c r="AC549" s="367"/>
      <c r="AD549" s="368" t="s">
        <v>165</v>
      </c>
      <c r="AE549" s="367"/>
      <c r="AF549" s="109" t="s">
        <v>164</v>
      </c>
      <c r="AG549" s="109" t="s">
        <v>163</v>
      </c>
      <c r="AH549" s="108" t="s">
        <v>162</v>
      </c>
      <c r="AI549" s="108" t="s">
        <v>161</v>
      </c>
      <c r="AJ549" s="107" t="s">
        <v>160</v>
      </c>
      <c r="AK549" s="106"/>
      <c r="AL549" s="104" t="s">
        <v>159</v>
      </c>
      <c r="AM549" s="103" t="s">
        <v>158</v>
      </c>
      <c r="AN549" s="102" t="s">
        <v>157</v>
      </c>
      <c r="AO549" s="104" t="s">
        <v>156</v>
      </c>
      <c r="AP549" s="103" t="s">
        <v>155</v>
      </c>
      <c r="AQ549" s="102" t="s">
        <v>154</v>
      </c>
      <c r="AR549" s="104" t="s">
        <v>153</v>
      </c>
      <c r="AS549" s="103" t="s">
        <v>152</v>
      </c>
      <c r="AT549" s="105" t="s">
        <v>151</v>
      </c>
      <c r="AU549" s="104" t="s">
        <v>150</v>
      </c>
      <c r="AV549" s="103" t="s">
        <v>149</v>
      </c>
      <c r="AW549" s="102" t="s">
        <v>148</v>
      </c>
      <c r="AX549" s="104" t="s">
        <v>147</v>
      </c>
      <c r="AY549" s="103" t="s">
        <v>146</v>
      </c>
      <c r="AZ549" s="102" t="s">
        <v>145</v>
      </c>
      <c r="BA549" s="101" t="s">
        <v>144</v>
      </c>
      <c r="BB549" s="100" t="s">
        <v>143</v>
      </c>
      <c r="BC549" s="100" t="s">
        <v>142</v>
      </c>
      <c r="BD549" s="99" t="s">
        <v>141</v>
      </c>
    </row>
    <row r="550" spans="2:64" ht="48" thickBot="1" x14ac:dyDescent="0.3">
      <c r="B550" s="98" t="s">
        <v>205</v>
      </c>
      <c r="C550" s="97"/>
      <c r="D550" s="208">
        <v>258</v>
      </c>
      <c r="E550" s="425"/>
      <c r="F550" s="426"/>
      <c r="G550" s="427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207"/>
      <c r="AB550" s="310"/>
      <c r="AC550" s="310"/>
      <c r="AD550" s="90" t="s">
        <v>138</v>
      </c>
      <c r="AE550" s="88"/>
      <c r="AF550" s="88"/>
      <c r="AG550" s="88"/>
      <c r="AH550" s="87"/>
      <c r="AI550" s="87"/>
      <c r="AJ550" s="203"/>
      <c r="AK550" s="86" t="s">
        <v>137</v>
      </c>
      <c r="AL550" s="85">
        <f t="shared" ref="AL550:BD550" si="72">SUM(AL552:AL563)</f>
        <v>82</v>
      </c>
      <c r="AM550" s="84">
        <f t="shared" si="72"/>
        <v>0</v>
      </c>
      <c r="AN550" s="83">
        <f t="shared" si="72"/>
        <v>0</v>
      </c>
      <c r="AO550" s="85">
        <f t="shared" si="72"/>
        <v>18</v>
      </c>
      <c r="AP550" s="84">
        <f t="shared" si="72"/>
        <v>0</v>
      </c>
      <c r="AQ550" s="83">
        <f t="shared" si="72"/>
        <v>1</v>
      </c>
      <c r="AR550" s="85">
        <f t="shared" si="72"/>
        <v>2</v>
      </c>
      <c r="AS550" s="84">
        <f t="shared" si="72"/>
        <v>0</v>
      </c>
      <c r="AT550" s="83">
        <f t="shared" si="72"/>
        <v>0</v>
      </c>
      <c r="AU550" s="85">
        <f t="shared" si="72"/>
        <v>12</v>
      </c>
      <c r="AV550" s="84">
        <f t="shared" si="72"/>
        <v>0</v>
      </c>
      <c r="AW550" s="83">
        <f t="shared" si="72"/>
        <v>0</v>
      </c>
      <c r="AX550" s="85">
        <f t="shared" si="72"/>
        <v>0</v>
      </c>
      <c r="AY550" s="84">
        <f t="shared" si="72"/>
        <v>0</v>
      </c>
      <c r="AZ550" s="83">
        <f t="shared" si="72"/>
        <v>0</v>
      </c>
      <c r="BA550" s="82">
        <f t="shared" si="72"/>
        <v>0</v>
      </c>
      <c r="BB550" s="81">
        <f t="shared" si="72"/>
        <v>0</v>
      </c>
      <c r="BC550" s="81">
        <f t="shared" si="72"/>
        <v>1</v>
      </c>
      <c r="BD550" s="80">
        <f t="shared" si="72"/>
        <v>0</v>
      </c>
      <c r="BE550" s="79" t="s">
        <v>136</v>
      </c>
      <c r="BH550" s="5">
        <f>SUM(AL550:AN550)/$BG$5</f>
        <v>82</v>
      </c>
      <c r="BI550" s="5">
        <f>SUM(AO550:AQ550,BA550)/$BG$5</f>
        <v>19</v>
      </c>
      <c r="BJ550" s="5">
        <f>SUM(AR550:AT550,BB550)/$BG$5</f>
        <v>2</v>
      </c>
      <c r="BK550" s="5">
        <f>SUM(AU550:AW550,BC550)/$BG$5</f>
        <v>13</v>
      </c>
      <c r="BL550" s="5">
        <f>SUM(AX550:AZ550,BD550)/$BG$5</f>
        <v>0</v>
      </c>
    </row>
    <row r="551" spans="2:64" ht="37.5" thickBot="1" x14ac:dyDescent="0.3">
      <c r="B551" s="78"/>
      <c r="C551" s="77"/>
      <c r="D551" s="206"/>
      <c r="E551" s="205"/>
      <c r="F551" s="205"/>
      <c r="G551" s="204"/>
      <c r="H551" s="73"/>
      <c r="I551" s="70"/>
      <c r="J551" s="70"/>
      <c r="K551" s="72"/>
      <c r="L551" s="70"/>
      <c r="M551" s="69"/>
      <c r="N551" s="70"/>
      <c r="O551" s="69"/>
      <c r="P551" s="70"/>
      <c r="Q551" s="69"/>
      <c r="R551" s="70"/>
      <c r="S551" s="69"/>
      <c r="T551" s="70"/>
      <c r="U551" s="69"/>
      <c r="V551" s="70"/>
      <c r="W551" s="69"/>
      <c r="X551" s="70"/>
      <c r="Y551" s="69"/>
      <c r="Z551" s="70"/>
      <c r="AA551" s="69"/>
      <c r="AB551" s="69"/>
      <c r="AC551" s="69"/>
      <c r="AD551" s="71"/>
      <c r="AE551" s="69"/>
      <c r="AF551" s="69"/>
      <c r="AG551" s="69"/>
      <c r="AH551" s="68"/>
      <c r="AI551" s="68"/>
      <c r="AJ551" s="203"/>
      <c r="AK551" s="66" t="s">
        <v>135</v>
      </c>
      <c r="AL551" s="65">
        <f t="shared" ref="AL551:BD551" si="73">AL550/3</f>
        <v>27.333333333333332</v>
      </c>
      <c r="AM551" s="64">
        <f t="shared" si="73"/>
        <v>0</v>
      </c>
      <c r="AN551" s="63">
        <f t="shared" si="73"/>
        <v>0</v>
      </c>
      <c r="AO551" s="65">
        <f t="shared" si="73"/>
        <v>6</v>
      </c>
      <c r="AP551" s="64">
        <f t="shared" si="73"/>
        <v>0</v>
      </c>
      <c r="AQ551" s="63">
        <f t="shared" si="73"/>
        <v>0.33333333333333331</v>
      </c>
      <c r="AR551" s="65">
        <f t="shared" si="73"/>
        <v>0.66666666666666663</v>
      </c>
      <c r="AS551" s="64">
        <f t="shared" si="73"/>
        <v>0</v>
      </c>
      <c r="AT551" s="63">
        <f t="shared" si="73"/>
        <v>0</v>
      </c>
      <c r="AU551" s="65">
        <f t="shared" si="73"/>
        <v>4</v>
      </c>
      <c r="AV551" s="64">
        <f t="shared" si="73"/>
        <v>0</v>
      </c>
      <c r="AW551" s="63">
        <f t="shared" si="73"/>
        <v>0</v>
      </c>
      <c r="AX551" s="65">
        <f t="shared" si="73"/>
        <v>0</v>
      </c>
      <c r="AY551" s="64">
        <f t="shared" si="73"/>
        <v>0</v>
      </c>
      <c r="AZ551" s="63">
        <f t="shared" si="73"/>
        <v>0</v>
      </c>
      <c r="BA551" s="62">
        <f t="shared" si="73"/>
        <v>0</v>
      </c>
      <c r="BB551" s="61">
        <f t="shared" si="73"/>
        <v>0</v>
      </c>
      <c r="BC551" s="61">
        <f t="shared" si="73"/>
        <v>0.33333333333333331</v>
      </c>
      <c r="BD551" s="60">
        <f t="shared" si="73"/>
        <v>0</v>
      </c>
      <c r="BE551" s="59" t="s">
        <v>134</v>
      </c>
    </row>
    <row r="552" spans="2:64" ht="28.15" customHeight="1" x14ac:dyDescent="0.2">
      <c r="B552" s="30"/>
      <c r="C552" s="338">
        <v>1</v>
      </c>
      <c r="D552" s="239" t="s">
        <v>980</v>
      </c>
      <c r="E552" s="198"/>
      <c r="F552" s="198"/>
      <c r="G552" s="197"/>
      <c r="H552" s="358" t="s">
        <v>133</v>
      </c>
      <c r="I552" s="390">
        <v>220</v>
      </c>
      <c r="J552" s="390">
        <v>42</v>
      </c>
      <c r="K552" s="390">
        <v>8</v>
      </c>
      <c r="L552" s="42" t="s">
        <v>131</v>
      </c>
      <c r="M552" s="43" t="s">
        <v>179</v>
      </c>
      <c r="N552" s="42" t="s">
        <v>129</v>
      </c>
      <c r="O552" s="43" t="s">
        <v>357</v>
      </c>
      <c r="P552" s="42" t="s">
        <v>128</v>
      </c>
      <c r="Q552" s="43" t="s">
        <v>179</v>
      </c>
      <c r="R552" s="42" t="s">
        <v>127</v>
      </c>
      <c r="S552" s="43" t="s">
        <v>1042</v>
      </c>
      <c r="T552" s="42" t="s">
        <v>126</v>
      </c>
      <c r="U552" s="43" t="s">
        <v>684</v>
      </c>
      <c r="V552" s="42" t="s">
        <v>125</v>
      </c>
      <c r="W552" s="43" t="s">
        <v>479</v>
      </c>
      <c r="X552" s="42" t="s">
        <v>124</v>
      </c>
      <c r="Y552" s="43" t="s">
        <v>1730</v>
      </c>
      <c r="Z552" s="42" t="s">
        <v>123</v>
      </c>
      <c r="AA552" s="43" t="s">
        <v>496</v>
      </c>
      <c r="AB552" s="41" t="s">
        <v>1729</v>
      </c>
      <c r="AC552" s="43" t="s">
        <v>130</v>
      </c>
      <c r="AD552" s="196">
        <v>39</v>
      </c>
      <c r="AE552" s="43" t="s">
        <v>130</v>
      </c>
      <c r="AF552" s="196"/>
      <c r="AG552" s="58" t="s">
        <v>496</v>
      </c>
      <c r="AH552" s="421"/>
      <c r="AI552" s="421"/>
      <c r="AJ552" s="38"/>
      <c r="AK552" s="9"/>
      <c r="AL552" s="349">
        <f>SUMPRODUCT(LEN($M552:$AC555)-LEN(SUBSTITUTE($M552:$AC555,"A", "")))</f>
        <v>82</v>
      </c>
      <c r="AM552" s="352">
        <f>SUMPRODUCT(LEN($AF552:$AF555)-LEN(SUBSTITUTE($AF552:$AF555,"A", "")))</f>
        <v>0</v>
      </c>
      <c r="AN552" s="335">
        <f>SUMPRODUCT(LEN($AE552:$AE555)-LEN(SUBSTITUTE($AE552:$AE555,"A", "")))</f>
        <v>0</v>
      </c>
      <c r="AO552" s="349">
        <f>SUMPRODUCT(LEN($M552:$AC555)-LEN(SUBSTITUTE($M552:$AC555,"S", "")))</f>
        <v>18</v>
      </c>
      <c r="AP552" s="352">
        <f>SUMPRODUCT(LEN($AF552:$AF555)-LEN(SUBSTITUTE($AF552:$AF555,"S", "")))</f>
        <v>0</v>
      </c>
      <c r="AQ552" s="335">
        <f>SUMPRODUCT(LEN($AE552:$AE555)-LEN(SUBSTITUTE($AE552:$AE555,"S", "")))</f>
        <v>1</v>
      </c>
      <c r="AR552" s="349">
        <f>SUMPRODUCT(LEN($M552:$AC555)-LEN(SUBSTITUTE($M552:$AC555,"F", "")))</f>
        <v>2</v>
      </c>
      <c r="AS552" s="352">
        <f>SUMPRODUCT(LEN($AF552:$AF555)-LEN(SUBSTITUTE($AF552:$AF555,"F", "")))</f>
        <v>0</v>
      </c>
      <c r="AT552" s="335">
        <f>SUMPRODUCT(LEN($AE552:$AE555)-LEN(SUBSTITUTE($AE552:$AE555,"F", "")))</f>
        <v>0</v>
      </c>
      <c r="AU552" s="349">
        <f>SUMPRODUCT(LEN($M552:$AC555)-LEN(SUBSTITUTE($M552:$AC555,"G", "")))</f>
        <v>12</v>
      </c>
      <c r="AV552" s="352">
        <f>SUMPRODUCT(LEN($AF552:$AF555)-LEN(SUBSTITUTE($AF552:$AF555,"G", "")))</f>
        <v>0</v>
      </c>
      <c r="AW552" s="335">
        <f>SUMPRODUCT(LEN($AE552:$AE555)-LEN(SUBSTITUTE($AE552:$AE555,"G", "")))</f>
        <v>0</v>
      </c>
      <c r="AX552" s="349">
        <f>SUMPRODUCT(LEN($L552:$AC555)-LEN(SUBSTITUTE($L552:$AC555,"M", "")))</f>
        <v>0</v>
      </c>
      <c r="AY552" s="362">
        <f>SUMPRODUCT(LEN($AF552:$AF555)-LEN(SUBSTITUTE($AF552:$AF555,"M", "")))</f>
        <v>0</v>
      </c>
      <c r="AZ552" s="335">
        <f>SUMPRODUCT(LEN($AE552:$AE555)-LEN(SUBSTITUTE($AE552:$AE555,"M", "")))</f>
        <v>0</v>
      </c>
      <c r="BA552" s="416">
        <f>SUMPRODUCT(LEN($AG552:$AG555)-LEN(SUBSTITUTE($AG552:$AG555,"S", "")))</f>
        <v>0</v>
      </c>
      <c r="BB552" s="410">
        <f>SUMPRODUCT(LEN($AG552:$AG555)-LEN(SUBSTITUTE($AG552:$AG555,"F", "")))</f>
        <v>0</v>
      </c>
      <c r="BC552" s="410">
        <f>SUMPRODUCT(LEN($AG552:$AG555)-LEN(SUBSTITUTE($AG552:$AG555,"G", "")))</f>
        <v>1</v>
      </c>
      <c r="BD552" s="413">
        <f>SUMPRODUCT(LEN($AG552:$AG555)-LEN(SUBSTITUTE($AG552:$AG555,"M", "")))</f>
        <v>0</v>
      </c>
    </row>
    <row r="553" spans="2:64" ht="28.15" customHeight="1" thickBot="1" x14ac:dyDescent="0.25">
      <c r="B553" s="30"/>
      <c r="C553" s="339"/>
      <c r="D553" s="221"/>
      <c r="E553" s="195"/>
      <c r="F553" s="195"/>
      <c r="G553" s="194"/>
      <c r="H553" s="359"/>
      <c r="I553" s="391"/>
      <c r="J553" s="391"/>
      <c r="K553" s="391"/>
      <c r="L553" s="33" t="s">
        <v>122</v>
      </c>
      <c r="M553" s="55" t="s">
        <v>132</v>
      </c>
      <c r="N553" s="33" t="s">
        <v>121</v>
      </c>
      <c r="O553" s="55" t="s">
        <v>357</v>
      </c>
      <c r="P553" s="33" t="s">
        <v>120</v>
      </c>
      <c r="Q553" s="55" t="s">
        <v>357</v>
      </c>
      <c r="R553" s="33" t="s">
        <v>119</v>
      </c>
      <c r="S553" s="55" t="s">
        <v>1042</v>
      </c>
      <c r="T553" s="33" t="s">
        <v>118</v>
      </c>
      <c r="U553" s="55" t="s">
        <v>1091</v>
      </c>
      <c r="V553" s="33" t="s">
        <v>117</v>
      </c>
      <c r="W553" s="55" t="s">
        <v>348</v>
      </c>
      <c r="X553" s="33" t="s">
        <v>116</v>
      </c>
      <c r="Y553" s="55" t="s">
        <v>502</v>
      </c>
      <c r="Z553" s="33" t="s">
        <v>115</v>
      </c>
      <c r="AA553" s="55" t="s">
        <v>357</v>
      </c>
      <c r="AB553" s="32" t="s">
        <v>1728</v>
      </c>
      <c r="AC553" s="55" t="s">
        <v>354</v>
      </c>
      <c r="AD553" s="193"/>
      <c r="AE553" s="55"/>
      <c r="AF553" s="193"/>
      <c r="AG553" s="57"/>
      <c r="AH553" s="422"/>
      <c r="AI553" s="422"/>
      <c r="AJ553" s="21"/>
      <c r="AK553" s="9"/>
      <c r="AL553" s="350"/>
      <c r="AM553" s="353"/>
      <c r="AN553" s="336"/>
      <c r="AO553" s="350"/>
      <c r="AP553" s="353"/>
      <c r="AQ553" s="336"/>
      <c r="AR553" s="350"/>
      <c r="AS553" s="353"/>
      <c r="AT553" s="336"/>
      <c r="AU553" s="350"/>
      <c r="AV553" s="353"/>
      <c r="AW553" s="336"/>
      <c r="AX553" s="350"/>
      <c r="AY553" s="363"/>
      <c r="AZ553" s="336"/>
      <c r="BA553" s="417"/>
      <c r="BB553" s="411"/>
      <c r="BC553" s="411"/>
      <c r="BD553" s="414"/>
    </row>
    <row r="554" spans="2:64" ht="28.15" customHeight="1" x14ac:dyDescent="0.2">
      <c r="B554" s="30"/>
      <c r="C554" s="340"/>
      <c r="D554" s="218" t="s">
        <v>1727</v>
      </c>
      <c r="E554" s="192"/>
      <c r="F554" s="192"/>
      <c r="G554" s="191"/>
      <c r="H554" s="360">
        <v>260</v>
      </c>
      <c r="I554" s="392"/>
      <c r="J554" s="392"/>
      <c r="K554" s="392"/>
      <c r="L554" s="25" t="s">
        <v>114</v>
      </c>
      <c r="M554" s="114" t="s">
        <v>132</v>
      </c>
      <c r="N554" s="25" t="s">
        <v>112</v>
      </c>
      <c r="O554" s="114" t="s">
        <v>179</v>
      </c>
      <c r="P554" s="25" t="s">
        <v>111</v>
      </c>
      <c r="Q554" s="114" t="s">
        <v>1147</v>
      </c>
      <c r="R554" s="25" t="s">
        <v>110</v>
      </c>
      <c r="S554" s="114" t="s">
        <v>1726</v>
      </c>
      <c r="T554" s="25" t="s">
        <v>109</v>
      </c>
      <c r="U554" s="114" t="s">
        <v>357</v>
      </c>
      <c r="V554" s="25" t="s">
        <v>108</v>
      </c>
      <c r="W554" s="114" t="s">
        <v>357</v>
      </c>
      <c r="X554" s="25" t="s">
        <v>107</v>
      </c>
      <c r="Y554" s="114" t="s">
        <v>495</v>
      </c>
      <c r="Z554" s="25" t="s">
        <v>106</v>
      </c>
      <c r="AA554" s="114" t="s">
        <v>179</v>
      </c>
      <c r="AB554" s="24" t="s">
        <v>1725</v>
      </c>
      <c r="AC554" s="114"/>
      <c r="AD554" s="190"/>
      <c r="AE554" s="114"/>
      <c r="AF554" s="190"/>
      <c r="AG554" s="57"/>
      <c r="AH554" s="422"/>
      <c r="AI554" s="422"/>
      <c r="AJ554" s="21"/>
      <c r="AK554" s="9"/>
      <c r="AL554" s="350"/>
      <c r="AM554" s="353"/>
      <c r="AN554" s="336"/>
      <c r="AO554" s="350"/>
      <c r="AP554" s="353"/>
      <c r="AQ554" s="336"/>
      <c r="AR554" s="350"/>
      <c r="AS554" s="353"/>
      <c r="AT554" s="336"/>
      <c r="AU554" s="350"/>
      <c r="AV554" s="353"/>
      <c r="AW554" s="336"/>
      <c r="AX554" s="350"/>
      <c r="AY554" s="363"/>
      <c r="AZ554" s="336"/>
      <c r="BA554" s="417"/>
      <c r="BB554" s="411"/>
      <c r="BC554" s="411"/>
      <c r="BD554" s="414"/>
    </row>
    <row r="555" spans="2:64" ht="28.15" customHeight="1" thickBot="1" x14ac:dyDescent="0.25">
      <c r="B555" s="30"/>
      <c r="C555" s="355"/>
      <c r="D555" s="246"/>
      <c r="E555" s="200"/>
      <c r="F555" s="200"/>
      <c r="G555" s="199"/>
      <c r="H555" s="361"/>
      <c r="I555" s="393"/>
      <c r="J555" s="393"/>
      <c r="K555" s="393"/>
      <c r="L555" s="50" t="s">
        <v>105</v>
      </c>
      <c r="M555" s="51" t="s">
        <v>132</v>
      </c>
      <c r="N555" s="50" t="s">
        <v>104</v>
      </c>
      <c r="O555" s="51" t="s">
        <v>179</v>
      </c>
      <c r="P555" s="50" t="s">
        <v>103</v>
      </c>
      <c r="Q555" s="51" t="s">
        <v>1724</v>
      </c>
      <c r="R555" s="50" t="s">
        <v>102</v>
      </c>
      <c r="S555" s="51" t="s">
        <v>179</v>
      </c>
      <c r="T555" s="50">
        <v>20</v>
      </c>
      <c r="U555" s="51" t="s">
        <v>993</v>
      </c>
      <c r="V555" s="50" t="s">
        <v>101</v>
      </c>
      <c r="W555" s="51" t="s">
        <v>707</v>
      </c>
      <c r="X555" s="50" t="s">
        <v>100</v>
      </c>
      <c r="Y555" s="51" t="s">
        <v>579</v>
      </c>
      <c r="Z555" s="50" t="s">
        <v>99</v>
      </c>
      <c r="AA555" s="51" t="s">
        <v>132</v>
      </c>
      <c r="AB555" s="49" t="s">
        <v>1723</v>
      </c>
      <c r="AC555" s="51"/>
      <c r="AD555" s="187"/>
      <c r="AE555" s="51"/>
      <c r="AF555" s="187"/>
      <c r="AG555" s="56"/>
      <c r="AH555" s="424"/>
      <c r="AI555" s="424"/>
      <c r="AJ555" s="47"/>
      <c r="AK555" s="9"/>
      <c r="AL555" s="351"/>
      <c r="AM555" s="354"/>
      <c r="AN555" s="337"/>
      <c r="AO555" s="351"/>
      <c r="AP555" s="354"/>
      <c r="AQ555" s="337"/>
      <c r="AR555" s="351"/>
      <c r="AS555" s="354"/>
      <c r="AT555" s="337"/>
      <c r="AU555" s="351"/>
      <c r="AV555" s="354"/>
      <c r="AW555" s="337"/>
      <c r="AX555" s="351"/>
      <c r="AY555" s="364"/>
      <c r="AZ555" s="337"/>
      <c r="BA555" s="418"/>
      <c r="BB555" s="412"/>
      <c r="BC555" s="412"/>
      <c r="BD555" s="415"/>
    </row>
    <row r="556" spans="2:64" ht="28.15" customHeight="1" x14ac:dyDescent="0.2">
      <c r="B556" s="30"/>
      <c r="C556" s="338">
        <v>2</v>
      </c>
      <c r="D556" s="212"/>
      <c r="E556" s="198"/>
      <c r="F556" s="198"/>
      <c r="G556" s="197"/>
      <c r="H556" s="358"/>
      <c r="I556" s="390"/>
      <c r="J556" s="390"/>
      <c r="K556" s="390"/>
      <c r="L556" s="42" t="s">
        <v>131</v>
      </c>
      <c r="M556" s="43"/>
      <c r="N556" s="42" t="s">
        <v>129</v>
      </c>
      <c r="O556" s="43"/>
      <c r="P556" s="42" t="s">
        <v>128</v>
      </c>
      <c r="Q556" s="43"/>
      <c r="R556" s="42" t="s">
        <v>127</v>
      </c>
      <c r="S556" s="43"/>
      <c r="T556" s="42" t="s">
        <v>126</v>
      </c>
      <c r="U556" s="43"/>
      <c r="V556" s="42" t="s">
        <v>125</v>
      </c>
      <c r="W556" s="43"/>
      <c r="X556" s="42" t="s">
        <v>124</v>
      </c>
      <c r="Y556" s="43"/>
      <c r="Z556" s="42" t="s">
        <v>123</v>
      </c>
      <c r="AA556" s="43"/>
      <c r="AB556" s="43"/>
      <c r="AC556" s="43"/>
      <c r="AD556" s="196"/>
      <c r="AE556" s="43"/>
      <c r="AF556" s="196"/>
      <c r="AG556" s="39"/>
      <c r="AH556" s="421"/>
      <c r="AI556" s="421"/>
      <c r="AJ556" s="38"/>
      <c r="AK556" s="9"/>
      <c r="AL556" s="349">
        <f>SUMPRODUCT(LEN($M556:$AA559)-LEN(SUBSTITUTE($M556:$AA559,"A", "")))</f>
        <v>0</v>
      </c>
      <c r="AM556" s="352">
        <f>SUMPRODUCT(LEN($AF556:$AF559)-LEN(SUBSTITUTE($AF556:$AF559,"A", "")))</f>
        <v>0</v>
      </c>
      <c r="AN556" s="335">
        <f>SUMPRODUCT(LEN($AE556:$AE559)-LEN(SUBSTITUTE($AE556:$AE559,"A", "")))</f>
        <v>0</v>
      </c>
      <c r="AO556" s="349">
        <f>SUMPRODUCT(LEN($M556:$AA559)-LEN(SUBSTITUTE($M556:$AA559,"S", "")))</f>
        <v>0</v>
      </c>
      <c r="AP556" s="352">
        <f>SUMPRODUCT(LEN($AF556:$AF559)-LEN(SUBSTITUTE($AF556:$AF559,"S", "")))</f>
        <v>0</v>
      </c>
      <c r="AQ556" s="335">
        <f>SUMPRODUCT(LEN($AE556:$AE559)-LEN(SUBSTITUTE($AE556:$AE559,"S", "")))</f>
        <v>0</v>
      </c>
      <c r="AR556" s="349">
        <f>SUMPRODUCT(LEN($M556:$AA559)-LEN(SUBSTITUTE($M556:$AA559,"F", "")))</f>
        <v>0</v>
      </c>
      <c r="AS556" s="352">
        <f>SUMPRODUCT(LEN($AF556:$AF559)-LEN(SUBSTITUTE($AF556:$AF559,"F", "")))</f>
        <v>0</v>
      </c>
      <c r="AT556" s="335">
        <f>SUMPRODUCT(LEN($AE556:$AE559)-LEN(SUBSTITUTE($AE556:$AE559,"F", "")))</f>
        <v>0</v>
      </c>
      <c r="AU556" s="349">
        <f>SUMPRODUCT(LEN($M556:$AA559)-LEN(SUBSTITUTE($M556:$AA559,"G", "")))</f>
        <v>0</v>
      </c>
      <c r="AV556" s="352">
        <f>SUMPRODUCT(LEN($AF556:$AF559)-LEN(SUBSTITUTE($AF556:$AF559,"G", "")))</f>
        <v>0</v>
      </c>
      <c r="AW556" s="335">
        <f>SUMPRODUCT(LEN($AE556:$AE559)-LEN(SUBSTITUTE($AE556:$AE559,"G", "")))</f>
        <v>0</v>
      </c>
      <c r="AX556" s="349">
        <f>SUMPRODUCT(LEN($L556:$AA559)-LEN(SUBSTITUTE($L556:$AA559,"M", "")))</f>
        <v>0</v>
      </c>
      <c r="AY556" s="362">
        <f>SUMPRODUCT(LEN($AF556:$AF559)-LEN(SUBSTITUTE($AF556:$AF559,"M", "")))</f>
        <v>0</v>
      </c>
      <c r="AZ556" s="335">
        <f>SUMPRODUCT(LEN($AE556:$AE559)-LEN(SUBSTITUTE($AE556:$AE559,"M", "")))</f>
        <v>0</v>
      </c>
      <c r="BA556" s="416">
        <f>SUMPRODUCT(LEN($AG556:$AG559)-LEN(SUBSTITUTE($AG556:$AG559,"S", "")))</f>
        <v>0</v>
      </c>
      <c r="BB556" s="410">
        <f>SUMPRODUCT(LEN($AG556:$AG559)-LEN(SUBSTITUTE($AG556:$AG559,"F", "")))</f>
        <v>0</v>
      </c>
      <c r="BC556" s="410">
        <f>SUMPRODUCT(LEN($AG556:$AG559)-LEN(SUBSTITUTE($AG556:$AG559,"G", "")))</f>
        <v>0</v>
      </c>
      <c r="BD556" s="413">
        <f>SUMPRODUCT(LEN($AG556:$AG559)-LEN(SUBSTITUTE($AG556:$AG559,"M", "")))</f>
        <v>0</v>
      </c>
    </row>
    <row r="557" spans="2:64" ht="28.15" customHeight="1" thickBot="1" x14ac:dyDescent="0.25">
      <c r="B557" s="30"/>
      <c r="C557" s="339"/>
      <c r="D557" s="221"/>
      <c r="E557" s="195"/>
      <c r="F557" s="195"/>
      <c r="G557" s="194"/>
      <c r="H557" s="359"/>
      <c r="I557" s="391"/>
      <c r="J557" s="391"/>
      <c r="K557" s="391"/>
      <c r="L557" s="33" t="s">
        <v>122</v>
      </c>
      <c r="M557" s="55"/>
      <c r="N557" s="33" t="s">
        <v>121</v>
      </c>
      <c r="O557" s="55"/>
      <c r="P557" s="33" t="s">
        <v>120</v>
      </c>
      <c r="Q557" s="55"/>
      <c r="R557" s="33" t="s">
        <v>119</v>
      </c>
      <c r="S557" s="55"/>
      <c r="T557" s="33" t="s">
        <v>118</v>
      </c>
      <c r="U557" s="55"/>
      <c r="V557" s="33" t="s">
        <v>117</v>
      </c>
      <c r="W557" s="55"/>
      <c r="X557" s="33" t="s">
        <v>116</v>
      </c>
      <c r="Y557" s="55"/>
      <c r="Z557" s="33" t="s">
        <v>115</v>
      </c>
      <c r="AA557" s="55"/>
      <c r="AB557" s="55"/>
      <c r="AC557" s="55"/>
      <c r="AD557" s="193"/>
      <c r="AE557" s="55"/>
      <c r="AF557" s="193"/>
      <c r="AG557" s="22"/>
      <c r="AH557" s="422"/>
      <c r="AI557" s="422"/>
      <c r="AJ557" s="21"/>
      <c r="AK557" s="9"/>
      <c r="AL557" s="350"/>
      <c r="AM557" s="353"/>
      <c r="AN557" s="336"/>
      <c r="AO557" s="350"/>
      <c r="AP557" s="353"/>
      <c r="AQ557" s="336"/>
      <c r="AR557" s="350"/>
      <c r="AS557" s="353"/>
      <c r="AT557" s="336"/>
      <c r="AU557" s="350"/>
      <c r="AV557" s="353"/>
      <c r="AW557" s="336"/>
      <c r="AX557" s="350"/>
      <c r="AY557" s="363"/>
      <c r="AZ557" s="336"/>
      <c r="BA557" s="417"/>
      <c r="BB557" s="411"/>
      <c r="BC557" s="411"/>
      <c r="BD557" s="414"/>
    </row>
    <row r="558" spans="2:64" ht="28.15" customHeight="1" x14ac:dyDescent="0.2">
      <c r="B558" s="30"/>
      <c r="C558" s="340"/>
      <c r="D558" s="218"/>
      <c r="E558" s="192"/>
      <c r="F558" s="192"/>
      <c r="G558" s="191"/>
      <c r="H558" s="360"/>
      <c r="I558" s="392"/>
      <c r="J558" s="392"/>
      <c r="K558" s="392"/>
      <c r="L558" s="25" t="s">
        <v>114</v>
      </c>
      <c r="M558" s="114"/>
      <c r="N558" s="25" t="s">
        <v>112</v>
      </c>
      <c r="O558" s="114"/>
      <c r="P558" s="25" t="s">
        <v>111</v>
      </c>
      <c r="Q558" s="114"/>
      <c r="R558" s="25" t="s">
        <v>110</v>
      </c>
      <c r="S558" s="114"/>
      <c r="T558" s="25" t="s">
        <v>109</v>
      </c>
      <c r="U558" s="114"/>
      <c r="V558" s="25" t="s">
        <v>108</v>
      </c>
      <c r="W558" s="114"/>
      <c r="X558" s="25" t="s">
        <v>107</v>
      </c>
      <c r="Y558" s="114"/>
      <c r="Z558" s="25" t="s">
        <v>106</v>
      </c>
      <c r="AA558" s="114"/>
      <c r="AB558" s="114"/>
      <c r="AC558" s="114"/>
      <c r="AD558" s="190"/>
      <c r="AE558" s="114"/>
      <c r="AF558" s="190"/>
      <c r="AG558" s="22"/>
      <c r="AH558" s="422"/>
      <c r="AI558" s="422"/>
      <c r="AJ558" s="21"/>
      <c r="AK558" s="9"/>
      <c r="AL558" s="350"/>
      <c r="AM558" s="353"/>
      <c r="AN558" s="336"/>
      <c r="AO558" s="350"/>
      <c r="AP558" s="353"/>
      <c r="AQ558" s="336"/>
      <c r="AR558" s="350"/>
      <c r="AS558" s="353"/>
      <c r="AT558" s="336"/>
      <c r="AU558" s="350"/>
      <c r="AV558" s="353"/>
      <c r="AW558" s="336"/>
      <c r="AX558" s="350"/>
      <c r="AY558" s="363"/>
      <c r="AZ558" s="336"/>
      <c r="BA558" s="417"/>
      <c r="BB558" s="411"/>
      <c r="BC558" s="411"/>
      <c r="BD558" s="414"/>
    </row>
    <row r="559" spans="2:64" ht="28.15" customHeight="1" thickBot="1" x14ac:dyDescent="0.25">
      <c r="B559" s="30"/>
      <c r="C559" s="355"/>
      <c r="D559" s="246"/>
      <c r="E559" s="200"/>
      <c r="F559" s="200"/>
      <c r="G559" s="199"/>
      <c r="H559" s="361"/>
      <c r="I559" s="393"/>
      <c r="J559" s="393"/>
      <c r="K559" s="393"/>
      <c r="L559" s="50" t="s">
        <v>105</v>
      </c>
      <c r="M559" s="51"/>
      <c r="N559" s="50" t="s">
        <v>104</v>
      </c>
      <c r="O559" s="51"/>
      <c r="P559" s="50" t="s">
        <v>103</v>
      </c>
      <c r="Q559" s="51"/>
      <c r="R559" s="50" t="s">
        <v>102</v>
      </c>
      <c r="S559" s="51"/>
      <c r="T559" s="50">
        <v>20</v>
      </c>
      <c r="U559" s="51"/>
      <c r="V559" s="50" t="s">
        <v>101</v>
      </c>
      <c r="W559" s="51"/>
      <c r="X559" s="50" t="s">
        <v>100</v>
      </c>
      <c r="Y559" s="51"/>
      <c r="Z559" s="50" t="s">
        <v>99</v>
      </c>
      <c r="AA559" s="51"/>
      <c r="AB559" s="51"/>
      <c r="AC559" s="51"/>
      <c r="AD559" s="187"/>
      <c r="AE559" s="51"/>
      <c r="AF559" s="187"/>
      <c r="AG559" s="48"/>
      <c r="AH559" s="424"/>
      <c r="AI559" s="424"/>
      <c r="AJ559" s="47"/>
      <c r="AK559" s="9"/>
      <c r="AL559" s="351"/>
      <c r="AM559" s="354"/>
      <c r="AN559" s="337"/>
      <c r="AO559" s="351"/>
      <c r="AP559" s="354"/>
      <c r="AQ559" s="337"/>
      <c r="AR559" s="351"/>
      <c r="AS559" s="354"/>
      <c r="AT559" s="337"/>
      <c r="AU559" s="351"/>
      <c r="AV559" s="354"/>
      <c r="AW559" s="337"/>
      <c r="AX559" s="351"/>
      <c r="AY559" s="364"/>
      <c r="AZ559" s="337"/>
      <c r="BA559" s="418"/>
      <c r="BB559" s="412"/>
      <c r="BC559" s="412"/>
      <c r="BD559" s="415"/>
    </row>
    <row r="560" spans="2:64" ht="28.15" customHeight="1" x14ac:dyDescent="0.2">
      <c r="B560" s="30"/>
      <c r="C560" s="338">
        <v>3</v>
      </c>
      <c r="D560" s="212"/>
      <c r="E560" s="198"/>
      <c r="F560" s="198"/>
      <c r="G560" s="197"/>
      <c r="H560" s="358"/>
      <c r="I560" s="390"/>
      <c r="J560" s="390"/>
      <c r="K560" s="390"/>
      <c r="L560" s="42" t="s">
        <v>131</v>
      </c>
      <c r="M560" s="43"/>
      <c r="N560" s="42" t="s">
        <v>129</v>
      </c>
      <c r="O560" s="43"/>
      <c r="P560" s="42" t="s">
        <v>128</v>
      </c>
      <c r="Q560" s="43"/>
      <c r="R560" s="42" t="s">
        <v>127</v>
      </c>
      <c r="S560" s="43"/>
      <c r="T560" s="42" t="s">
        <v>126</v>
      </c>
      <c r="U560" s="43"/>
      <c r="V560" s="42" t="s">
        <v>125</v>
      </c>
      <c r="W560" s="43"/>
      <c r="X560" s="42" t="s">
        <v>124</v>
      </c>
      <c r="Y560" s="43"/>
      <c r="Z560" s="42" t="s">
        <v>123</v>
      </c>
      <c r="AA560" s="43"/>
      <c r="AB560" s="43"/>
      <c r="AC560" s="43"/>
      <c r="AD560" s="196"/>
      <c r="AE560" s="43"/>
      <c r="AF560" s="196"/>
      <c r="AG560" s="39"/>
      <c r="AH560" s="421"/>
      <c r="AI560" s="421"/>
      <c r="AJ560" s="38"/>
      <c r="AK560" s="9"/>
      <c r="AL560" s="349">
        <f>SUMPRODUCT(LEN($M560:$AA563)-LEN(SUBSTITUTE($M560:$AA563,"A", "")))</f>
        <v>0</v>
      </c>
      <c r="AM560" s="352">
        <f>SUMPRODUCT(LEN($AF560:$AF563)-LEN(SUBSTITUTE($AF560:$AF563,"A", "")))</f>
        <v>0</v>
      </c>
      <c r="AN560" s="335">
        <f>SUMPRODUCT(LEN($AE560:$AE563)-LEN(SUBSTITUTE($AE560:$AE563,"A", "")))</f>
        <v>0</v>
      </c>
      <c r="AO560" s="349">
        <f>SUMPRODUCT(LEN($M560:$AA563)-LEN(SUBSTITUTE($M560:$AA563,"S", "")))</f>
        <v>0</v>
      </c>
      <c r="AP560" s="352">
        <f>SUMPRODUCT(LEN($AF560:$AF563)-LEN(SUBSTITUTE($AF560:$AF563,"S", "")))</f>
        <v>0</v>
      </c>
      <c r="AQ560" s="335">
        <f>SUMPRODUCT(LEN($AE560:$AE563)-LEN(SUBSTITUTE($AE560:$AE563,"S", "")))</f>
        <v>0</v>
      </c>
      <c r="AR560" s="349">
        <f>SUMPRODUCT(LEN($M560:$AA563)-LEN(SUBSTITUTE($M560:$AA563,"F", "")))</f>
        <v>0</v>
      </c>
      <c r="AS560" s="352">
        <f>SUMPRODUCT(LEN($AF560:$AF563)-LEN(SUBSTITUTE($AF560:$AF563,"F", "")))</f>
        <v>0</v>
      </c>
      <c r="AT560" s="335">
        <f>SUMPRODUCT(LEN($AE560:$AE563)-LEN(SUBSTITUTE($AE560:$AE563,"F", "")))</f>
        <v>0</v>
      </c>
      <c r="AU560" s="349">
        <f>SUMPRODUCT(LEN($M560:$AA563)-LEN(SUBSTITUTE($M560:$AA563,"G", "")))</f>
        <v>0</v>
      </c>
      <c r="AV560" s="352">
        <f>SUMPRODUCT(LEN($AF560:$AF563)-LEN(SUBSTITUTE($AF560:$AF563,"G", "")))</f>
        <v>0</v>
      </c>
      <c r="AW560" s="335">
        <f>SUMPRODUCT(LEN($AE560:$AE563)-LEN(SUBSTITUTE($AE560:$AE563,"G", "")))</f>
        <v>0</v>
      </c>
      <c r="AX560" s="349">
        <f>SUMPRODUCT(LEN($L560:$AA563)-LEN(SUBSTITUTE($L560:$AA563,"M", "")))</f>
        <v>0</v>
      </c>
      <c r="AY560" s="362">
        <f>SUMPRODUCT(LEN($AF560:$AF563)-LEN(SUBSTITUTE($AF560:$AF563,"M", "")))</f>
        <v>0</v>
      </c>
      <c r="AZ560" s="335">
        <f>SUMPRODUCT(LEN($AE560:$AE563)-LEN(SUBSTITUTE($AE560:$AE563,"M", "")))</f>
        <v>0</v>
      </c>
      <c r="BA560" s="416">
        <f>SUMPRODUCT(LEN($AG560:$AG563)-LEN(SUBSTITUTE($AG560:$AG563,"S", "")))</f>
        <v>0</v>
      </c>
      <c r="BB560" s="410">
        <f>SUMPRODUCT(LEN($AG560:$AG563)-LEN(SUBSTITUTE($AG560:$AG563,"F", "")))</f>
        <v>0</v>
      </c>
      <c r="BC560" s="410">
        <f>SUMPRODUCT(LEN($AG560:$AG563)-LEN(SUBSTITUTE($AG560:$AG563,"G", "")))</f>
        <v>0</v>
      </c>
      <c r="BD560" s="413">
        <f>SUMPRODUCT(LEN($AG560:$AG563)-LEN(SUBSTITUTE($AG560:$AG563,"M", "")))</f>
        <v>0</v>
      </c>
    </row>
    <row r="561" spans="2:64" ht="28.15" customHeight="1" thickBot="1" x14ac:dyDescent="0.25">
      <c r="B561" s="30"/>
      <c r="C561" s="339"/>
      <c r="D561" s="221"/>
      <c r="E561" s="195"/>
      <c r="F561" s="195"/>
      <c r="G561" s="194"/>
      <c r="H561" s="359"/>
      <c r="I561" s="391"/>
      <c r="J561" s="391"/>
      <c r="K561" s="391"/>
      <c r="L561" s="33" t="s">
        <v>122</v>
      </c>
      <c r="M561" s="55"/>
      <c r="N561" s="33" t="s">
        <v>121</v>
      </c>
      <c r="O561" s="55"/>
      <c r="P561" s="33" t="s">
        <v>120</v>
      </c>
      <c r="Q561" s="55"/>
      <c r="R561" s="33" t="s">
        <v>119</v>
      </c>
      <c r="S561" s="55"/>
      <c r="T561" s="33" t="s">
        <v>118</v>
      </c>
      <c r="U561" s="55"/>
      <c r="V561" s="33" t="s">
        <v>117</v>
      </c>
      <c r="W561" s="55"/>
      <c r="X561" s="33" t="s">
        <v>116</v>
      </c>
      <c r="Y561" s="55"/>
      <c r="Z561" s="33" t="s">
        <v>115</v>
      </c>
      <c r="AA561" s="55"/>
      <c r="AB561" s="55"/>
      <c r="AC561" s="55"/>
      <c r="AD561" s="193"/>
      <c r="AE561" s="55"/>
      <c r="AF561" s="193"/>
      <c r="AG561" s="22"/>
      <c r="AH561" s="422"/>
      <c r="AI561" s="422"/>
      <c r="AJ561" s="21"/>
      <c r="AK561" s="9"/>
      <c r="AL561" s="350"/>
      <c r="AM561" s="353"/>
      <c r="AN561" s="336"/>
      <c r="AO561" s="350"/>
      <c r="AP561" s="353"/>
      <c r="AQ561" s="336"/>
      <c r="AR561" s="350"/>
      <c r="AS561" s="353"/>
      <c r="AT561" s="336"/>
      <c r="AU561" s="350"/>
      <c r="AV561" s="353"/>
      <c r="AW561" s="336"/>
      <c r="AX561" s="350"/>
      <c r="AY561" s="363"/>
      <c r="AZ561" s="336"/>
      <c r="BA561" s="417"/>
      <c r="BB561" s="411"/>
      <c r="BC561" s="411"/>
      <c r="BD561" s="414"/>
    </row>
    <row r="562" spans="2:64" ht="28.15" customHeight="1" x14ac:dyDescent="0.2">
      <c r="B562" s="30"/>
      <c r="C562" s="340"/>
      <c r="D562" s="218"/>
      <c r="E562" s="192"/>
      <c r="F562" s="192"/>
      <c r="G562" s="191"/>
      <c r="H562" s="360"/>
      <c r="I562" s="392"/>
      <c r="J562" s="392"/>
      <c r="K562" s="392"/>
      <c r="L562" s="25" t="s">
        <v>114</v>
      </c>
      <c r="M562" s="114"/>
      <c r="N562" s="25" t="s">
        <v>112</v>
      </c>
      <c r="O562" s="114"/>
      <c r="P562" s="25" t="s">
        <v>111</v>
      </c>
      <c r="Q562" s="114"/>
      <c r="R562" s="25" t="s">
        <v>110</v>
      </c>
      <c r="S562" s="114"/>
      <c r="T562" s="25" t="s">
        <v>109</v>
      </c>
      <c r="U562" s="114"/>
      <c r="V562" s="25" t="s">
        <v>108</v>
      </c>
      <c r="W562" s="114"/>
      <c r="X562" s="25" t="s">
        <v>107</v>
      </c>
      <c r="Y562" s="114"/>
      <c r="Z562" s="25" t="s">
        <v>106</v>
      </c>
      <c r="AA562" s="114"/>
      <c r="AB562" s="114"/>
      <c r="AC562" s="114"/>
      <c r="AD562" s="190"/>
      <c r="AE562" s="114"/>
      <c r="AF562" s="190"/>
      <c r="AG562" s="22"/>
      <c r="AH562" s="422"/>
      <c r="AI562" s="422"/>
      <c r="AJ562" s="21"/>
      <c r="AK562" s="9"/>
      <c r="AL562" s="350"/>
      <c r="AM562" s="353"/>
      <c r="AN562" s="336"/>
      <c r="AO562" s="350"/>
      <c r="AP562" s="353"/>
      <c r="AQ562" s="336"/>
      <c r="AR562" s="350"/>
      <c r="AS562" s="353"/>
      <c r="AT562" s="336"/>
      <c r="AU562" s="350"/>
      <c r="AV562" s="353"/>
      <c r="AW562" s="336"/>
      <c r="AX562" s="350"/>
      <c r="AY562" s="363"/>
      <c r="AZ562" s="336"/>
      <c r="BA562" s="417"/>
      <c r="BB562" s="411"/>
      <c r="BC562" s="411"/>
      <c r="BD562" s="414"/>
    </row>
    <row r="563" spans="2:64" ht="28.15" customHeight="1" thickBot="1" x14ac:dyDescent="0.25">
      <c r="B563" s="20"/>
      <c r="C563" s="341"/>
      <c r="D563" s="215"/>
      <c r="E563" s="189"/>
      <c r="F563" s="189"/>
      <c r="G563" s="188"/>
      <c r="H563" s="361"/>
      <c r="I563" s="394"/>
      <c r="J563" s="394"/>
      <c r="K563" s="394"/>
      <c r="L563" s="15" t="s">
        <v>105</v>
      </c>
      <c r="M563" s="16"/>
      <c r="N563" s="15" t="s">
        <v>104</v>
      </c>
      <c r="O563" s="16"/>
      <c r="P563" s="15" t="s">
        <v>103</v>
      </c>
      <c r="Q563" s="16"/>
      <c r="R563" s="15" t="s">
        <v>102</v>
      </c>
      <c r="S563" s="16"/>
      <c r="T563" s="15">
        <v>20</v>
      </c>
      <c r="U563" s="16"/>
      <c r="V563" s="15" t="s">
        <v>101</v>
      </c>
      <c r="W563" s="16"/>
      <c r="X563" s="15" t="s">
        <v>100</v>
      </c>
      <c r="Y563" s="16"/>
      <c r="Z563" s="15" t="s">
        <v>99</v>
      </c>
      <c r="AA563" s="16"/>
      <c r="AB563" s="114"/>
      <c r="AC563" s="114"/>
      <c r="AD563" s="187"/>
      <c r="AE563" s="16"/>
      <c r="AF563" s="186"/>
      <c r="AG563" s="11"/>
      <c r="AH563" s="423"/>
      <c r="AI563" s="423"/>
      <c r="AJ563" s="10"/>
      <c r="AK563" s="9"/>
      <c r="AL563" s="351"/>
      <c r="AM563" s="354"/>
      <c r="AN563" s="337"/>
      <c r="AO563" s="351"/>
      <c r="AP563" s="354"/>
      <c r="AQ563" s="337"/>
      <c r="AR563" s="351"/>
      <c r="AS563" s="354"/>
      <c r="AT563" s="337"/>
      <c r="AU563" s="351"/>
      <c r="AV563" s="354"/>
      <c r="AW563" s="337"/>
      <c r="AX563" s="351"/>
      <c r="AY563" s="364"/>
      <c r="AZ563" s="337"/>
      <c r="BA563" s="418"/>
      <c r="BB563" s="412"/>
      <c r="BC563" s="412"/>
      <c r="BD563" s="415"/>
    </row>
    <row r="564" spans="2:64" ht="85.9" customHeight="1" thickTop="1" thickBot="1" x14ac:dyDescent="0.35">
      <c r="B564" s="113" t="s">
        <v>173</v>
      </c>
      <c r="C564" s="103" t="s">
        <v>172</v>
      </c>
      <c r="D564" s="108" t="s">
        <v>171</v>
      </c>
      <c r="E564" s="211" t="s">
        <v>170</v>
      </c>
      <c r="F564" s="210"/>
      <c r="G564" s="209"/>
      <c r="H564" s="109" t="s">
        <v>169</v>
      </c>
      <c r="I564" s="108" t="s">
        <v>96</v>
      </c>
      <c r="J564" s="108" t="s">
        <v>168</v>
      </c>
      <c r="K564" s="108" t="s">
        <v>97</v>
      </c>
      <c r="L564" s="365" t="s">
        <v>167</v>
      </c>
      <c r="M564" s="366"/>
      <c r="N564" s="365" t="s">
        <v>166</v>
      </c>
      <c r="O564" s="366"/>
      <c r="P564" s="365" t="s">
        <v>166</v>
      </c>
      <c r="Q564" s="367"/>
      <c r="R564" s="365" t="s">
        <v>166</v>
      </c>
      <c r="S564" s="367"/>
      <c r="T564" s="365" t="s">
        <v>166</v>
      </c>
      <c r="U564" s="367"/>
      <c r="V564" s="365" t="s">
        <v>166</v>
      </c>
      <c r="W564" s="367"/>
      <c r="X564" s="365" t="s">
        <v>166</v>
      </c>
      <c r="Y564" s="367"/>
      <c r="Z564" s="365" t="s">
        <v>166</v>
      </c>
      <c r="AA564" s="367"/>
      <c r="AB564" s="311"/>
      <c r="AC564" s="311"/>
      <c r="AD564" s="368" t="s">
        <v>165</v>
      </c>
      <c r="AE564" s="367"/>
      <c r="AF564" s="109" t="s">
        <v>164</v>
      </c>
      <c r="AG564" s="109" t="s">
        <v>163</v>
      </c>
      <c r="AH564" s="108" t="s">
        <v>162</v>
      </c>
      <c r="AI564" s="108" t="s">
        <v>161</v>
      </c>
      <c r="AJ564" s="107" t="s">
        <v>160</v>
      </c>
      <c r="AK564" s="106"/>
      <c r="AL564" s="104" t="s">
        <v>159</v>
      </c>
      <c r="AM564" s="103" t="s">
        <v>158</v>
      </c>
      <c r="AN564" s="102" t="s">
        <v>157</v>
      </c>
      <c r="AO564" s="104" t="s">
        <v>156</v>
      </c>
      <c r="AP564" s="103" t="s">
        <v>155</v>
      </c>
      <c r="AQ564" s="102" t="s">
        <v>154</v>
      </c>
      <c r="AR564" s="104" t="s">
        <v>153</v>
      </c>
      <c r="AS564" s="103" t="s">
        <v>152</v>
      </c>
      <c r="AT564" s="105" t="s">
        <v>151</v>
      </c>
      <c r="AU564" s="104" t="s">
        <v>150</v>
      </c>
      <c r="AV564" s="103" t="s">
        <v>149</v>
      </c>
      <c r="AW564" s="102" t="s">
        <v>148</v>
      </c>
      <c r="AX564" s="104" t="s">
        <v>147</v>
      </c>
      <c r="AY564" s="103" t="s">
        <v>146</v>
      </c>
      <c r="AZ564" s="102" t="s">
        <v>145</v>
      </c>
      <c r="BA564" s="101" t="s">
        <v>144</v>
      </c>
      <c r="BB564" s="100" t="s">
        <v>143</v>
      </c>
      <c r="BC564" s="100" t="s">
        <v>142</v>
      </c>
      <c r="BD564" s="99" t="s">
        <v>141</v>
      </c>
    </row>
    <row r="565" spans="2:64" ht="48" thickBot="1" x14ac:dyDescent="0.3">
      <c r="B565" s="98" t="s">
        <v>204</v>
      </c>
      <c r="C565" s="97"/>
      <c r="D565" s="208">
        <v>258</v>
      </c>
      <c r="E565" s="425">
        <v>5670.58</v>
      </c>
      <c r="F565" s="426"/>
      <c r="G565" s="427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207"/>
      <c r="AB565" s="310"/>
      <c r="AC565" s="310"/>
      <c r="AD565" s="90" t="s">
        <v>138</v>
      </c>
      <c r="AE565" s="88"/>
      <c r="AF565" s="88"/>
      <c r="AG565" s="88"/>
      <c r="AH565" s="87"/>
      <c r="AI565" s="87"/>
      <c r="AJ565" s="203"/>
      <c r="AK565" s="86" t="s">
        <v>137</v>
      </c>
      <c r="AL565" s="85">
        <f t="shared" ref="AL565:BD565" si="74">SUM(AL567:AL578)</f>
        <v>34</v>
      </c>
      <c r="AM565" s="84">
        <f t="shared" si="74"/>
        <v>12</v>
      </c>
      <c r="AN565" s="83">
        <f t="shared" si="74"/>
        <v>0</v>
      </c>
      <c r="AO565" s="85">
        <f t="shared" si="74"/>
        <v>0</v>
      </c>
      <c r="AP565" s="84">
        <f t="shared" si="74"/>
        <v>0</v>
      </c>
      <c r="AQ565" s="83">
        <f t="shared" si="74"/>
        <v>0</v>
      </c>
      <c r="AR565" s="85">
        <f t="shared" si="74"/>
        <v>0</v>
      </c>
      <c r="AS565" s="84">
        <f t="shared" si="74"/>
        <v>0</v>
      </c>
      <c r="AT565" s="83">
        <f t="shared" si="74"/>
        <v>0</v>
      </c>
      <c r="AU565" s="85">
        <f t="shared" si="74"/>
        <v>8</v>
      </c>
      <c r="AV565" s="84">
        <f t="shared" si="74"/>
        <v>4</v>
      </c>
      <c r="AW565" s="83">
        <f t="shared" si="74"/>
        <v>0</v>
      </c>
      <c r="AX565" s="85">
        <f t="shared" si="74"/>
        <v>2</v>
      </c>
      <c r="AY565" s="84">
        <f t="shared" si="74"/>
        <v>0</v>
      </c>
      <c r="AZ565" s="83">
        <f t="shared" si="74"/>
        <v>0</v>
      </c>
      <c r="BA565" s="82">
        <f t="shared" si="74"/>
        <v>0</v>
      </c>
      <c r="BB565" s="81">
        <f t="shared" si="74"/>
        <v>0</v>
      </c>
      <c r="BC565" s="81">
        <f t="shared" si="74"/>
        <v>0</v>
      </c>
      <c r="BD565" s="80">
        <f t="shared" si="74"/>
        <v>0</v>
      </c>
      <c r="BE565" s="79" t="s">
        <v>136</v>
      </c>
      <c r="BH565" s="5">
        <f>SUM(AL565:AN565)/$BG$5</f>
        <v>46</v>
      </c>
      <c r="BI565" s="5">
        <f>SUM(AO565:AQ565,BA565)/$BG$5</f>
        <v>0</v>
      </c>
      <c r="BJ565" s="5">
        <f>SUM(AR565:AT565,BB565)/$BG$5</f>
        <v>0</v>
      </c>
      <c r="BK565" s="5">
        <f>SUM(AU565:AW565,BC565)/$BG$5</f>
        <v>12</v>
      </c>
      <c r="BL565" s="5">
        <f>SUM(AX565:AZ565,BD565)/$BG$5</f>
        <v>2</v>
      </c>
    </row>
    <row r="566" spans="2:64" ht="37.5" thickBot="1" x14ac:dyDescent="0.3">
      <c r="B566" s="78"/>
      <c r="C566" s="77"/>
      <c r="D566" s="206"/>
      <c r="E566" s="205"/>
      <c r="F566" s="205"/>
      <c r="G566" s="204"/>
      <c r="H566" s="73"/>
      <c r="I566" s="70"/>
      <c r="J566" s="70"/>
      <c r="K566" s="72"/>
      <c r="L566" s="70"/>
      <c r="M566" s="69"/>
      <c r="N566" s="70"/>
      <c r="O566" s="69"/>
      <c r="P566" s="70"/>
      <c r="Q566" s="69"/>
      <c r="R566" s="70"/>
      <c r="S566" s="69"/>
      <c r="T566" s="70"/>
      <c r="U566" s="69"/>
      <c r="V566" s="70"/>
      <c r="W566" s="69"/>
      <c r="X566" s="70"/>
      <c r="Y566" s="69"/>
      <c r="Z566" s="70"/>
      <c r="AA566" s="69"/>
      <c r="AB566" s="69"/>
      <c r="AC566" s="69"/>
      <c r="AD566" s="71"/>
      <c r="AE566" s="69"/>
      <c r="AF566" s="69"/>
      <c r="AG566" s="69"/>
      <c r="AH566" s="68"/>
      <c r="AI566" s="68"/>
      <c r="AJ566" s="203"/>
      <c r="AK566" s="66" t="s">
        <v>135</v>
      </c>
      <c r="AL566" s="65">
        <f t="shared" ref="AL566:BD566" si="75">AL565/3</f>
        <v>11.333333333333334</v>
      </c>
      <c r="AM566" s="64">
        <f t="shared" si="75"/>
        <v>4</v>
      </c>
      <c r="AN566" s="63">
        <f t="shared" si="75"/>
        <v>0</v>
      </c>
      <c r="AO566" s="65">
        <f t="shared" si="75"/>
        <v>0</v>
      </c>
      <c r="AP566" s="64">
        <f t="shared" si="75"/>
        <v>0</v>
      </c>
      <c r="AQ566" s="63">
        <f t="shared" si="75"/>
        <v>0</v>
      </c>
      <c r="AR566" s="65">
        <f t="shared" si="75"/>
        <v>0</v>
      </c>
      <c r="AS566" s="64">
        <f t="shared" si="75"/>
        <v>0</v>
      </c>
      <c r="AT566" s="63">
        <f t="shared" si="75"/>
        <v>0</v>
      </c>
      <c r="AU566" s="65">
        <f t="shared" si="75"/>
        <v>2.6666666666666665</v>
      </c>
      <c r="AV566" s="64">
        <f t="shared" si="75"/>
        <v>1.3333333333333333</v>
      </c>
      <c r="AW566" s="63">
        <f t="shared" si="75"/>
        <v>0</v>
      </c>
      <c r="AX566" s="65">
        <f t="shared" si="75"/>
        <v>0.66666666666666663</v>
      </c>
      <c r="AY566" s="64">
        <f t="shared" si="75"/>
        <v>0</v>
      </c>
      <c r="AZ566" s="63">
        <f t="shared" si="75"/>
        <v>0</v>
      </c>
      <c r="BA566" s="62">
        <f t="shared" si="75"/>
        <v>0</v>
      </c>
      <c r="BB566" s="61">
        <f t="shared" si="75"/>
        <v>0</v>
      </c>
      <c r="BC566" s="61">
        <f t="shared" si="75"/>
        <v>0</v>
      </c>
      <c r="BD566" s="60">
        <f t="shared" si="75"/>
        <v>0</v>
      </c>
      <c r="BE566" s="59" t="s">
        <v>134</v>
      </c>
    </row>
    <row r="567" spans="2:64" ht="28.15" customHeight="1" x14ac:dyDescent="0.2">
      <c r="B567" s="30"/>
      <c r="C567" s="338">
        <v>1</v>
      </c>
      <c r="D567" s="212"/>
      <c r="E567" s="198"/>
      <c r="F567" s="198"/>
      <c r="G567" s="197"/>
      <c r="H567" s="358" t="s">
        <v>133</v>
      </c>
      <c r="I567" s="390">
        <v>159</v>
      </c>
      <c r="J567" s="390">
        <v>30</v>
      </c>
      <c r="K567" s="390">
        <v>8</v>
      </c>
      <c r="L567" s="42" t="s">
        <v>131</v>
      </c>
      <c r="M567" s="43" t="s">
        <v>132</v>
      </c>
      <c r="N567" s="42" t="s">
        <v>129</v>
      </c>
      <c r="O567" s="43" t="s">
        <v>179</v>
      </c>
      <c r="P567" s="42" t="s">
        <v>128</v>
      </c>
      <c r="Q567" s="43" t="s">
        <v>984</v>
      </c>
      <c r="R567" s="42" t="s">
        <v>127</v>
      </c>
      <c r="S567" s="43" t="s">
        <v>132</v>
      </c>
      <c r="T567" s="42" t="s">
        <v>126</v>
      </c>
      <c r="U567" s="43" t="s">
        <v>509</v>
      </c>
      <c r="V567" s="42" t="s">
        <v>125</v>
      </c>
      <c r="W567" s="43" t="s">
        <v>132</v>
      </c>
      <c r="X567" s="42" t="s">
        <v>124</v>
      </c>
      <c r="Y567" s="43"/>
      <c r="Z567" s="42" t="s">
        <v>123</v>
      </c>
      <c r="AA567" s="43"/>
      <c r="AB567" s="43"/>
      <c r="AC567" s="43"/>
      <c r="AD567" s="196"/>
      <c r="AE567" s="43"/>
      <c r="AF567" s="196" t="s">
        <v>467</v>
      </c>
      <c r="AG567" s="58"/>
      <c r="AH567" s="421"/>
      <c r="AI567" s="421"/>
      <c r="AJ567" s="38"/>
      <c r="AK567" s="9"/>
      <c r="AL567" s="349">
        <f>SUMPRODUCT(LEN($M567:$AA570)-LEN(SUBSTITUTE($M567:$AA570,"A", "")))</f>
        <v>34</v>
      </c>
      <c r="AM567" s="352">
        <f>SUMPRODUCT(LEN($AF567:$AF570)-LEN(SUBSTITUTE($AF567:$AF570,"A", "")))</f>
        <v>12</v>
      </c>
      <c r="AN567" s="335">
        <f>SUMPRODUCT(LEN($AE567:$AE570)-LEN(SUBSTITUTE($AE567:$AE570,"A", "")))</f>
        <v>0</v>
      </c>
      <c r="AO567" s="349">
        <f>SUMPRODUCT(LEN($M567:$AA570)-LEN(SUBSTITUTE($M567:$AA570,"S", "")))</f>
        <v>0</v>
      </c>
      <c r="AP567" s="352">
        <f>SUMPRODUCT(LEN($AF567:$AF570)-LEN(SUBSTITUTE($AF567:$AF570,"S", "")))</f>
        <v>0</v>
      </c>
      <c r="AQ567" s="335">
        <f>SUMPRODUCT(LEN($AE567:$AE570)-LEN(SUBSTITUTE($AE567:$AE570,"S", "")))</f>
        <v>0</v>
      </c>
      <c r="AR567" s="349">
        <f>SUMPRODUCT(LEN($M567:$AA570)-LEN(SUBSTITUTE($M567:$AA570,"F", "")))</f>
        <v>0</v>
      </c>
      <c r="AS567" s="352">
        <f>SUMPRODUCT(LEN($AF567:$AF570)-LEN(SUBSTITUTE($AF567:$AF570,"F", "")))</f>
        <v>0</v>
      </c>
      <c r="AT567" s="335">
        <f>SUMPRODUCT(LEN($AE567:$AE570)-LEN(SUBSTITUTE($AE567:$AE570,"F", "")))</f>
        <v>0</v>
      </c>
      <c r="AU567" s="349">
        <f>SUMPRODUCT(LEN($M567:$AA570)-LEN(SUBSTITUTE($M567:$AA570,"G", "")))</f>
        <v>8</v>
      </c>
      <c r="AV567" s="352">
        <f>SUMPRODUCT(LEN($AF567:$AF570)-LEN(SUBSTITUTE($AF567:$AF570,"G", "")))</f>
        <v>4</v>
      </c>
      <c r="AW567" s="335">
        <f>SUMPRODUCT(LEN($AE567:$AE570)-LEN(SUBSTITUTE($AE567:$AE570,"G", "")))</f>
        <v>0</v>
      </c>
      <c r="AX567" s="349">
        <f>SUMPRODUCT(LEN($L567:$AA570)-LEN(SUBSTITUTE($L567:$AA570,"M", "")))</f>
        <v>2</v>
      </c>
      <c r="AY567" s="362">
        <f>SUMPRODUCT(LEN($AF567:$AF570)-LEN(SUBSTITUTE($AF567:$AF570,"M", "")))</f>
        <v>0</v>
      </c>
      <c r="AZ567" s="335">
        <f>SUMPRODUCT(LEN($AE567:$AE570)-LEN(SUBSTITUTE($AE567:$AE570,"M", "")))</f>
        <v>0</v>
      </c>
      <c r="BA567" s="416">
        <f>SUMPRODUCT(LEN($AG567:$AG570)-LEN(SUBSTITUTE($AG567:$AG570,"S", "")))</f>
        <v>0</v>
      </c>
      <c r="BB567" s="410">
        <f>SUMPRODUCT(LEN($AG567:$AG570)-LEN(SUBSTITUTE($AG567:$AG570,"F", "")))</f>
        <v>0</v>
      </c>
      <c r="BC567" s="410">
        <f>SUMPRODUCT(LEN($AG567:$AG570)-LEN(SUBSTITUTE($AG567:$AG570,"G", "")))</f>
        <v>0</v>
      </c>
      <c r="BD567" s="413">
        <f>SUMPRODUCT(LEN($AG567:$AG570)-LEN(SUBSTITUTE($AG567:$AG570,"M", "")))</f>
        <v>0</v>
      </c>
    </row>
    <row r="568" spans="2:64" ht="28.15" customHeight="1" thickBot="1" x14ac:dyDescent="0.25">
      <c r="B568" s="30"/>
      <c r="C568" s="339"/>
      <c r="D568" s="221"/>
      <c r="E568" s="195"/>
      <c r="F568" s="195"/>
      <c r="G568" s="194"/>
      <c r="H568" s="359"/>
      <c r="I568" s="391"/>
      <c r="J568" s="391"/>
      <c r="K568" s="391"/>
      <c r="L568" s="33" t="s">
        <v>122</v>
      </c>
      <c r="M568" s="55" t="s">
        <v>358</v>
      </c>
      <c r="N568" s="33" t="s">
        <v>121</v>
      </c>
      <c r="O568" s="55" t="s">
        <v>357</v>
      </c>
      <c r="P568" s="33" t="s">
        <v>120</v>
      </c>
      <c r="Q568" s="55" t="s">
        <v>467</v>
      </c>
      <c r="R568" s="33" t="s">
        <v>119</v>
      </c>
      <c r="S568" s="55" t="s">
        <v>458</v>
      </c>
      <c r="T568" s="33" t="s">
        <v>118</v>
      </c>
      <c r="U568" s="55" t="s">
        <v>467</v>
      </c>
      <c r="V568" s="33" t="s">
        <v>117</v>
      </c>
      <c r="W568" s="55" t="s">
        <v>132</v>
      </c>
      <c r="X568" s="33" t="s">
        <v>116</v>
      </c>
      <c r="Y568" s="55"/>
      <c r="Z568" s="33" t="s">
        <v>115</v>
      </c>
      <c r="AA568" s="55"/>
      <c r="AB568" s="55"/>
      <c r="AC568" s="55"/>
      <c r="AD568" s="193"/>
      <c r="AE568" s="55"/>
      <c r="AF568" s="193" t="s">
        <v>1722</v>
      </c>
      <c r="AG568" s="57"/>
      <c r="AH568" s="422"/>
      <c r="AI568" s="422"/>
      <c r="AJ568" s="21"/>
      <c r="AK568" s="9"/>
      <c r="AL568" s="350"/>
      <c r="AM568" s="353"/>
      <c r="AN568" s="336"/>
      <c r="AO568" s="350"/>
      <c r="AP568" s="353"/>
      <c r="AQ568" s="336"/>
      <c r="AR568" s="350"/>
      <c r="AS568" s="353"/>
      <c r="AT568" s="336"/>
      <c r="AU568" s="350"/>
      <c r="AV568" s="353"/>
      <c r="AW568" s="336"/>
      <c r="AX568" s="350"/>
      <c r="AY568" s="363"/>
      <c r="AZ568" s="336"/>
      <c r="BA568" s="417"/>
      <c r="BB568" s="411"/>
      <c r="BC568" s="411"/>
      <c r="BD568" s="414"/>
    </row>
    <row r="569" spans="2:64" ht="28.15" customHeight="1" x14ac:dyDescent="0.2">
      <c r="B569" s="30"/>
      <c r="C569" s="340"/>
      <c r="D569" s="218"/>
      <c r="E569" s="192"/>
      <c r="F569" s="192"/>
      <c r="G569" s="191"/>
      <c r="H569" s="360">
        <v>260</v>
      </c>
      <c r="I569" s="392"/>
      <c r="J569" s="392"/>
      <c r="K569" s="392"/>
      <c r="L569" s="25" t="s">
        <v>114</v>
      </c>
      <c r="M569" s="114" t="s">
        <v>132</v>
      </c>
      <c r="N569" s="25" t="s">
        <v>112</v>
      </c>
      <c r="O569" s="114" t="s">
        <v>1442</v>
      </c>
      <c r="P569" s="25" t="s">
        <v>111</v>
      </c>
      <c r="Q569" s="114" t="s">
        <v>673</v>
      </c>
      <c r="R569" s="25" t="s">
        <v>110</v>
      </c>
      <c r="S569" s="114" t="s">
        <v>467</v>
      </c>
      <c r="T569" s="25" t="s">
        <v>109</v>
      </c>
      <c r="U569" s="114" t="s">
        <v>179</v>
      </c>
      <c r="V569" s="25" t="s">
        <v>108</v>
      </c>
      <c r="W569" s="114"/>
      <c r="X569" s="25" t="s">
        <v>107</v>
      </c>
      <c r="Y569" s="114"/>
      <c r="Z569" s="25" t="s">
        <v>106</v>
      </c>
      <c r="AA569" s="114"/>
      <c r="AB569" s="114"/>
      <c r="AC569" s="114"/>
      <c r="AD569" s="190"/>
      <c r="AE569" s="114"/>
      <c r="AF569" s="190"/>
      <c r="AG569" s="57"/>
      <c r="AH569" s="422"/>
      <c r="AI569" s="422"/>
      <c r="AJ569" s="21"/>
      <c r="AK569" s="9"/>
      <c r="AL569" s="350"/>
      <c r="AM569" s="353"/>
      <c r="AN569" s="336"/>
      <c r="AO569" s="350"/>
      <c r="AP569" s="353"/>
      <c r="AQ569" s="336"/>
      <c r="AR569" s="350"/>
      <c r="AS569" s="353"/>
      <c r="AT569" s="336"/>
      <c r="AU569" s="350"/>
      <c r="AV569" s="353"/>
      <c r="AW569" s="336"/>
      <c r="AX569" s="350"/>
      <c r="AY569" s="363"/>
      <c r="AZ569" s="336"/>
      <c r="BA569" s="417"/>
      <c r="BB569" s="411"/>
      <c r="BC569" s="411"/>
      <c r="BD569" s="414"/>
    </row>
    <row r="570" spans="2:64" ht="28.15" customHeight="1" thickBot="1" x14ac:dyDescent="0.25">
      <c r="B570" s="30"/>
      <c r="C570" s="355"/>
      <c r="D570" s="246"/>
      <c r="E570" s="200"/>
      <c r="F570" s="200"/>
      <c r="G570" s="199"/>
      <c r="H570" s="361"/>
      <c r="I570" s="393"/>
      <c r="J570" s="393"/>
      <c r="K570" s="393"/>
      <c r="L570" s="50" t="s">
        <v>105</v>
      </c>
      <c r="M570" s="51" t="s">
        <v>1268</v>
      </c>
      <c r="N570" s="50" t="s">
        <v>104</v>
      </c>
      <c r="O570" s="51" t="s">
        <v>357</v>
      </c>
      <c r="P570" s="50" t="s">
        <v>103</v>
      </c>
      <c r="Q570" s="51" t="s">
        <v>132</v>
      </c>
      <c r="R570" s="50" t="s">
        <v>102</v>
      </c>
      <c r="S570" s="51" t="s">
        <v>493</v>
      </c>
      <c r="T570" s="50">
        <v>20</v>
      </c>
      <c r="U570" s="51" t="s">
        <v>179</v>
      </c>
      <c r="V570" s="50" t="s">
        <v>101</v>
      </c>
      <c r="W570" s="51"/>
      <c r="X570" s="50" t="s">
        <v>100</v>
      </c>
      <c r="Y570" s="51"/>
      <c r="Z570" s="50" t="s">
        <v>99</v>
      </c>
      <c r="AA570" s="51"/>
      <c r="AB570" s="51"/>
      <c r="AC570" s="51"/>
      <c r="AD570" s="187"/>
      <c r="AE570" s="51"/>
      <c r="AF570" s="187"/>
      <c r="AG570" s="56"/>
      <c r="AH570" s="424"/>
      <c r="AI570" s="424"/>
      <c r="AJ570" s="47"/>
      <c r="AK570" s="9"/>
      <c r="AL570" s="351"/>
      <c r="AM570" s="354"/>
      <c r="AN570" s="337"/>
      <c r="AO570" s="351"/>
      <c r="AP570" s="354"/>
      <c r="AQ570" s="337"/>
      <c r="AR570" s="351"/>
      <c r="AS570" s="354"/>
      <c r="AT570" s="337"/>
      <c r="AU570" s="351"/>
      <c r="AV570" s="354"/>
      <c r="AW570" s="337"/>
      <c r="AX570" s="351"/>
      <c r="AY570" s="364"/>
      <c r="AZ570" s="337"/>
      <c r="BA570" s="418"/>
      <c r="BB570" s="412"/>
      <c r="BC570" s="412"/>
      <c r="BD570" s="415"/>
    </row>
    <row r="571" spans="2:64" ht="28.15" customHeight="1" x14ac:dyDescent="0.2">
      <c r="B571" s="30"/>
      <c r="C571" s="338">
        <v>2</v>
      </c>
      <c r="D571" s="212"/>
      <c r="E571" s="198"/>
      <c r="F571" s="198"/>
      <c r="G571" s="197"/>
      <c r="H571" s="358"/>
      <c r="I571" s="390"/>
      <c r="J571" s="390"/>
      <c r="K571" s="390"/>
      <c r="L571" s="42" t="s">
        <v>131</v>
      </c>
      <c r="M571" s="43"/>
      <c r="N571" s="42" t="s">
        <v>129</v>
      </c>
      <c r="O571" s="43"/>
      <c r="P571" s="42" t="s">
        <v>128</v>
      </c>
      <c r="Q571" s="43"/>
      <c r="R571" s="42" t="s">
        <v>127</v>
      </c>
      <c r="S571" s="43"/>
      <c r="T571" s="42" t="s">
        <v>126</v>
      </c>
      <c r="U571" s="43"/>
      <c r="V571" s="42" t="s">
        <v>125</v>
      </c>
      <c r="W571" s="43"/>
      <c r="X571" s="42" t="s">
        <v>124</v>
      </c>
      <c r="Y571" s="43"/>
      <c r="Z571" s="42" t="s">
        <v>123</v>
      </c>
      <c r="AA571" s="43"/>
      <c r="AB571" s="43"/>
      <c r="AC571" s="43"/>
      <c r="AD571" s="196"/>
      <c r="AE571" s="43"/>
      <c r="AF571" s="196"/>
      <c r="AG571" s="39"/>
      <c r="AH571" s="421"/>
      <c r="AI571" s="421"/>
      <c r="AJ571" s="38"/>
      <c r="AK571" s="9"/>
      <c r="AL571" s="349">
        <f>SUMPRODUCT(LEN($M571:$AA574)-LEN(SUBSTITUTE($M571:$AA574,"A", "")))</f>
        <v>0</v>
      </c>
      <c r="AM571" s="352">
        <f>SUMPRODUCT(LEN($AF571:$AF574)-LEN(SUBSTITUTE($AF571:$AF574,"A", "")))</f>
        <v>0</v>
      </c>
      <c r="AN571" s="335">
        <f>SUMPRODUCT(LEN($AE571:$AE574)-LEN(SUBSTITUTE($AE571:$AE574,"A", "")))</f>
        <v>0</v>
      </c>
      <c r="AO571" s="349">
        <f>SUMPRODUCT(LEN($M571:$AA574)-LEN(SUBSTITUTE($M571:$AA574,"S", "")))</f>
        <v>0</v>
      </c>
      <c r="AP571" s="352">
        <f>SUMPRODUCT(LEN($AF571:$AF574)-LEN(SUBSTITUTE($AF571:$AF574,"S", "")))</f>
        <v>0</v>
      </c>
      <c r="AQ571" s="335">
        <f>SUMPRODUCT(LEN($AE571:$AE574)-LEN(SUBSTITUTE($AE571:$AE574,"S", "")))</f>
        <v>0</v>
      </c>
      <c r="AR571" s="349">
        <f>SUMPRODUCT(LEN($M571:$AA574)-LEN(SUBSTITUTE($M571:$AA574,"F", "")))</f>
        <v>0</v>
      </c>
      <c r="AS571" s="352">
        <f>SUMPRODUCT(LEN($AF571:$AF574)-LEN(SUBSTITUTE($AF571:$AF574,"F", "")))</f>
        <v>0</v>
      </c>
      <c r="AT571" s="335">
        <f>SUMPRODUCT(LEN($AE571:$AE574)-LEN(SUBSTITUTE($AE571:$AE574,"F", "")))</f>
        <v>0</v>
      </c>
      <c r="AU571" s="349">
        <f>SUMPRODUCT(LEN($M571:$AA574)-LEN(SUBSTITUTE($M571:$AA574,"G", "")))</f>
        <v>0</v>
      </c>
      <c r="AV571" s="352">
        <f>SUMPRODUCT(LEN($AF571:$AF574)-LEN(SUBSTITUTE($AF571:$AF574,"G", "")))</f>
        <v>0</v>
      </c>
      <c r="AW571" s="335">
        <f>SUMPRODUCT(LEN($AE571:$AE574)-LEN(SUBSTITUTE($AE571:$AE574,"G", "")))</f>
        <v>0</v>
      </c>
      <c r="AX571" s="349">
        <f>SUMPRODUCT(LEN($L571:$AA574)-LEN(SUBSTITUTE($L571:$AA574,"M", "")))</f>
        <v>0</v>
      </c>
      <c r="AY571" s="362">
        <f>SUMPRODUCT(LEN($AF571:$AF574)-LEN(SUBSTITUTE($AF571:$AF574,"M", "")))</f>
        <v>0</v>
      </c>
      <c r="AZ571" s="335">
        <f>SUMPRODUCT(LEN($AE571:$AE574)-LEN(SUBSTITUTE($AE571:$AE574,"M", "")))</f>
        <v>0</v>
      </c>
      <c r="BA571" s="416">
        <f>SUMPRODUCT(LEN($AG571:$AG574)-LEN(SUBSTITUTE($AG571:$AG574,"S", "")))</f>
        <v>0</v>
      </c>
      <c r="BB571" s="410">
        <f>SUMPRODUCT(LEN($AG571:$AG574)-LEN(SUBSTITUTE($AG571:$AG574,"F", "")))</f>
        <v>0</v>
      </c>
      <c r="BC571" s="410">
        <f>SUMPRODUCT(LEN($AG571:$AG574)-LEN(SUBSTITUTE($AG571:$AG574,"G", "")))</f>
        <v>0</v>
      </c>
      <c r="BD571" s="413">
        <f>SUMPRODUCT(LEN($AG571:$AG574)-LEN(SUBSTITUTE($AG571:$AG574,"M", "")))</f>
        <v>0</v>
      </c>
    </row>
    <row r="572" spans="2:64" ht="28.15" customHeight="1" thickBot="1" x14ac:dyDescent="0.25">
      <c r="B572" s="30"/>
      <c r="C572" s="339"/>
      <c r="D572" s="221"/>
      <c r="E572" s="195"/>
      <c r="F572" s="195"/>
      <c r="G572" s="194"/>
      <c r="H572" s="359"/>
      <c r="I572" s="391"/>
      <c r="J572" s="391"/>
      <c r="K572" s="391"/>
      <c r="L572" s="33" t="s">
        <v>122</v>
      </c>
      <c r="M572" s="55"/>
      <c r="N572" s="33" t="s">
        <v>121</v>
      </c>
      <c r="O572" s="55"/>
      <c r="P572" s="33" t="s">
        <v>120</v>
      </c>
      <c r="Q572" s="55"/>
      <c r="R572" s="33" t="s">
        <v>119</v>
      </c>
      <c r="S572" s="55"/>
      <c r="T572" s="33" t="s">
        <v>118</v>
      </c>
      <c r="U572" s="55"/>
      <c r="V572" s="33" t="s">
        <v>117</v>
      </c>
      <c r="W572" s="55"/>
      <c r="X572" s="33" t="s">
        <v>116</v>
      </c>
      <c r="Y572" s="55"/>
      <c r="Z572" s="33" t="s">
        <v>115</v>
      </c>
      <c r="AA572" s="55"/>
      <c r="AB572" s="55"/>
      <c r="AC572" s="55"/>
      <c r="AD572" s="193"/>
      <c r="AE572" s="55"/>
      <c r="AF572" s="193"/>
      <c r="AG572" s="22"/>
      <c r="AH572" s="422"/>
      <c r="AI572" s="422"/>
      <c r="AJ572" s="21"/>
      <c r="AK572" s="9"/>
      <c r="AL572" s="350"/>
      <c r="AM572" s="353"/>
      <c r="AN572" s="336"/>
      <c r="AO572" s="350"/>
      <c r="AP572" s="353"/>
      <c r="AQ572" s="336"/>
      <c r="AR572" s="350"/>
      <c r="AS572" s="353"/>
      <c r="AT572" s="336"/>
      <c r="AU572" s="350"/>
      <c r="AV572" s="353"/>
      <c r="AW572" s="336"/>
      <c r="AX572" s="350"/>
      <c r="AY572" s="363"/>
      <c r="AZ572" s="336"/>
      <c r="BA572" s="417"/>
      <c r="BB572" s="411"/>
      <c r="BC572" s="411"/>
      <c r="BD572" s="414"/>
    </row>
    <row r="573" spans="2:64" ht="28.15" customHeight="1" x14ac:dyDescent="0.2">
      <c r="B573" s="30"/>
      <c r="C573" s="340"/>
      <c r="D573" s="218"/>
      <c r="E573" s="192"/>
      <c r="F573" s="192"/>
      <c r="G573" s="191"/>
      <c r="H573" s="360"/>
      <c r="I573" s="392"/>
      <c r="J573" s="392"/>
      <c r="K573" s="392"/>
      <c r="L573" s="25" t="s">
        <v>114</v>
      </c>
      <c r="M573" s="114"/>
      <c r="N573" s="25" t="s">
        <v>112</v>
      </c>
      <c r="O573" s="114"/>
      <c r="P573" s="25" t="s">
        <v>111</v>
      </c>
      <c r="Q573" s="114"/>
      <c r="R573" s="25" t="s">
        <v>110</v>
      </c>
      <c r="S573" s="114"/>
      <c r="T573" s="25" t="s">
        <v>109</v>
      </c>
      <c r="U573" s="114"/>
      <c r="V573" s="25" t="s">
        <v>108</v>
      </c>
      <c r="W573" s="114"/>
      <c r="X573" s="25" t="s">
        <v>107</v>
      </c>
      <c r="Y573" s="114"/>
      <c r="Z573" s="25" t="s">
        <v>106</v>
      </c>
      <c r="AA573" s="114"/>
      <c r="AB573" s="114"/>
      <c r="AC573" s="114"/>
      <c r="AD573" s="190"/>
      <c r="AE573" s="114"/>
      <c r="AF573" s="190"/>
      <c r="AG573" s="22"/>
      <c r="AH573" s="422"/>
      <c r="AI573" s="422"/>
      <c r="AJ573" s="21"/>
      <c r="AK573" s="9"/>
      <c r="AL573" s="350"/>
      <c r="AM573" s="353"/>
      <c r="AN573" s="336"/>
      <c r="AO573" s="350"/>
      <c r="AP573" s="353"/>
      <c r="AQ573" s="336"/>
      <c r="AR573" s="350"/>
      <c r="AS573" s="353"/>
      <c r="AT573" s="336"/>
      <c r="AU573" s="350"/>
      <c r="AV573" s="353"/>
      <c r="AW573" s="336"/>
      <c r="AX573" s="350"/>
      <c r="AY573" s="363"/>
      <c r="AZ573" s="336"/>
      <c r="BA573" s="417"/>
      <c r="BB573" s="411"/>
      <c r="BC573" s="411"/>
      <c r="BD573" s="414"/>
    </row>
    <row r="574" spans="2:64" ht="28.15" customHeight="1" thickBot="1" x14ac:dyDescent="0.25">
      <c r="B574" s="30"/>
      <c r="C574" s="355"/>
      <c r="D574" s="246"/>
      <c r="E574" s="200"/>
      <c r="F574" s="200"/>
      <c r="G574" s="199"/>
      <c r="H574" s="361"/>
      <c r="I574" s="393"/>
      <c r="J574" s="393"/>
      <c r="K574" s="393"/>
      <c r="L574" s="50" t="s">
        <v>105</v>
      </c>
      <c r="M574" s="51"/>
      <c r="N574" s="50" t="s">
        <v>104</v>
      </c>
      <c r="O574" s="51"/>
      <c r="P574" s="50" t="s">
        <v>103</v>
      </c>
      <c r="Q574" s="51"/>
      <c r="R574" s="50" t="s">
        <v>102</v>
      </c>
      <c r="S574" s="51"/>
      <c r="T574" s="50">
        <v>20</v>
      </c>
      <c r="U574" s="51"/>
      <c r="V574" s="50" t="s">
        <v>101</v>
      </c>
      <c r="W574" s="51"/>
      <c r="X574" s="50" t="s">
        <v>100</v>
      </c>
      <c r="Y574" s="51"/>
      <c r="Z574" s="50" t="s">
        <v>99</v>
      </c>
      <c r="AA574" s="51"/>
      <c r="AB574" s="51"/>
      <c r="AC574" s="51"/>
      <c r="AD574" s="187"/>
      <c r="AE574" s="51"/>
      <c r="AF574" s="187"/>
      <c r="AG574" s="48"/>
      <c r="AH574" s="424"/>
      <c r="AI574" s="424"/>
      <c r="AJ574" s="47"/>
      <c r="AK574" s="9"/>
      <c r="AL574" s="351"/>
      <c r="AM574" s="354"/>
      <c r="AN574" s="337"/>
      <c r="AO574" s="351"/>
      <c r="AP574" s="354"/>
      <c r="AQ574" s="337"/>
      <c r="AR574" s="351"/>
      <c r="AS574" s="354"/>
      <c r="AT574" s="337"/>
      <c r="AU574" s="351"/>
      <c r="AV574" s="354"/>
      <c r="AW574" s="337"/>
      <c r="AX574" s="351"/>
      <c r="AY574" s="364"/>
      <c r="AZ574" s="337"/>
      <c r="BA574" s="418"/>
      <c r="BB574" s="412"/>
      <c r="BC574" s="412"/>
      <c r="BD574" s="415"/>
    </row>
    <row r="575" spans="2:64" ht="28.15" customHeight="1" x14ac:dyDescent="0.2">
      <c r="B575" s="30"/>
      <c r="C575" s="338">
        <v>3</v>
      </c>
      <c r="D575" s="212"/>
      <c r="E575" s="198"/>
      <c r="F575" s="198"/>
      <c r="G575" s="197"/>
      <c r="H575" s="358"/>
      <c r="I575" s="390"/>
      <c r="J575" s="390"/>
      <c r="K575" s="390"/>
      <c r="L575" s="42" t="s">
        <v>131</v>
      </c>
      <c r="M575" s="43"/>
      <c r="N575" s="42" t="s">
        <v>129</v>
      </c>
      <c r="O575" s="43"/>
      <c r="P575" s="42" t="s">
        <v>128</v>
      </c>
      <c r="Q575" s="43"/>
      <c r="R575" s="42" t="s">
        <v>127</v>
      </c>
      <c r="S575" s="43"/>
      <c r="T575" s="42" t="s">
        <v>126</v>
      </c>
      <c r="U575" s="43"/>
      <c r="V575" s="42" t="s">
        <v>125</v>
      </c>
      <c r="W575" s="43"/>
      <c r="X575" s="42" t="s">
        <v>124</v>
      </c>
      <c r="Y575" s="43"/>
      <c r="Z575" s="42" t="s">
        <v>123</v>
      </c>
      <c r="AA575" s="43"/>
      <c r="AB575" s="43"/>
      <c r="AC575" s="43"/>
      <c r="AD575" s="196"/>
      <c r="AE575" s="43"/>
      <c r="AF575" s="196"/>
      <c r="AG575" s="39"/>
      <c r="AH575" s="421"/>
      <c r="AI575" s="421"/>
      <c r="AJ575" s="38"/>
      <c r="AK575" s="9"/>
      <c r="AL575" s="349">
        <f>SUMPRODUCT(LEN($M575:$AA578)-LEN(SUBSTITUTE($M575:$AA578,"A", "")))</f>
        <v>0</v>
      </c>
      <c r="AM575" s="352">
        <f>SUMPRODUCT(LEN($AF575:$AF578)-LEN(SUBSTITUTE($AF575:$AF578,"A", "")))</f>
        <v>0</v>
      </c>
      <c r="AN575" s="335">
        <f>SUMPRODUCT(LEN($AE575:$AE578)-LEN(SUBSTITUTE($AE575:$AE578,"A", "")))</f>
        <v>0</v>
      </c>
      <c r="AO575" s="349">
        <f>SUMPRODUCT(LEN($M575:$AA578)-LEN(SUBSTITUTE($M575:$AA578,"S", "")))</f>
        <v>0</v>
      </c>
      <c r="AP575" s="352">
        <f>SUMPRODUCT(LEN($AF575:$AF578)-LEN(SUBSTITUTE($AF575:$AF578,"S", "")))</f>
        <v>0</v>
      </c>
      <c r="AQ575" s="335">
        <f>SUMPRODUCT(LEN($AE575:$AE578)-LEN(SUBSTITUTE($AE575:$AE578,"S", "")))</f>
        <v>0</v>
      </c>
      <c r="AR575" s="349">
        <f>SUMPRODUCT(LEN($M575:$AA578)-LEN(SUBSTITUTE($M575:$AA578,"F", "")))</f>
        <v>0</v>
      </c>
      <c r="AS575" s="352">
        <f>SUMPRODUCT(LEN($AF575:$AF578)-LEN(SUBSTITUTE($AF575:$AF578,"F", "")))</f>
        <v>0</v>
      </c>
      <c r="AT575" s="335">
        <f>SUMPRODUCT(LEN($AE575:$AE578)-LEN(SUBSTITUTE($AE575:$AE578,"F", "")))</f>
        <v>0</v>
      </c>
      <c r="AU575" s="349">
        <f>SUMPRODUCT(LEN($M575:$AA578)-LEN(SUBSTITUTE($M575:$AA578,"G", "")))</f>
        <v>0</v>
      </c>
      <c r="AV575" s="352">
        <f>SUMPRODUCT(LEN($AF575:$AF578)-LEN(SUBSTITUTE($AF575:$AF578,"G", "")))</f>
        <v>0</v>
      </c>
      <c r="AW575" s="335">
        <f>SUMPRODUCT(LEN($AE575:$AE578)-LEN(SUBSTITUTE($AE575:$AE578,"G", "")))</f>
        <v>0</v>
      </c>
      <c r="AX575" s="349">
        <f>SUMPRODUCT(LEN($L575:$AA578)-LEN(SUBSTITUTE($L575:$AA578,"M", "")))</f>
        <v>0</v>
      </c>
      <c r="AY575" s="362">
        <f>SUMPRODUCT(LEN($AF575:$AF578)-LEN(SUBSTITUTE($AF575:$AF578,"M", "")))</f>
        <v>0</v>
      </c>
      <c r="AZ575" s="335">
        <f>SUMPRODUCT(LEN($AE575:$AE578)-LEN(SUBSTITUTE($AE575:$AE578,"M", "")))</f>
        <v>0</v>
      </c>
      <c r="BA575" s="416">
        <f>SUMPRODUCT(LEN($AG575:$AG578)-LEN(SUBSTITUTE($AG575:$AG578,"S", "")))</f>
        <v>0</v>
      </c>
      <c r="BB575" s="410">
        <f>SUMPRODUCT(LEN($AG575:$AG578)-LEN(SUBSTITUTE($AG575:$AG578,"F", "")))</f>
        <v>0</v>
      </c>
      <c r="BC575" s="410">
        <f>SUMPRODUCT(LEN($AG575:$AG578)-LEN(SUBSTITUTE($AG575:$AG578,"G", "")))</f>
        <v>0</v>
      </c>
      <c r="BD575" s="413">
        <f>SUMPRODUCT(LEN($AG575:$AG578)-LEN(SUBSTITUTE($AG575:$AG578,"M", "")))</f>
        <v>0</v>
      </c>
    </row>
    <row r="576" spans="2:64" ht="28.15" customHeight="1" thickBot="1" x14ac:dyDescent="0.25">
      <c r="B576" s="30"/>
      <c r="C576" s="339"/>
      <c r="D576" s="221"/>
      <c r="E576" s="195"/>
      <c r="F576" s="195"/>
      <c r="G576" s="194"/>
      <c r="H576" s="359"/>
      <c r="I576" s="391"/>
      <c r="J576" s="391"/>
      <c r="K576" s="391"/>
      <c r="L576" s="33" t="s">
        <v>122</v>
      </c>
      <c r="M576" s="55"/>
      <c r="N576" s="33" t="s">
        <v>121</v>
      </c>
      <c r="O576" s="55"/>
      <c r="P576" s="33" t="s">
        <v>120</v>
      </c>
      <c r="Q576" s="55"/>
      <c r="R576" s="33" t="s">
        <v>119</v>
      </c>
      <c r="S576" s="55"/>
      <c r="T576" s="33" t="s">
        <v>118</v>
      </c>
      <c r="U576" s="55"/>
      <c r="V576" s="33" t="s">
        <v>117</v>
      </c>
      <c r="W576" s="55"/>
      <c r="X576" s="33" t="s">
        <v>116</v>
      </c>
      <c r="Y576" s="55"/>
      <c r="Z576" s="33" t="s">
        <v>115</v>
      </c>
      <c r="AA576" s="55"/>
      <c r="AB576" s="55"/>
      <c r="AC576" s="55"/>
      <c r="AD576" s="193"/>
      <c r="AE576" s="55"/>
      <c r="AF576" s="193"/>
      <c r="AG576" s="22"/>
      <c r="AH576" s="422"/>
      <c r="AI576" s="422"/>
      <c r="AJ576" s="21"/>
      <c r="AK576" s="9"/>
      <c r="AL576" s="350"/>
      <c r="AM576" s="353"/>
      <c r="AN576" s="336"/>
      <c r="AO576" s="350"/>
      <c r="AP576" s="353"/>
      <c r="AQ576" s="336"/>
      <c r="AR576" s="350"/>
      <c r="AS576" s="353"/>
      <c r="AT576" s="336"/>
      <c r="AU576" s="350"/>
      <c r="AV576" s="353"/>
      <c r="AW576" s="336"/>
      <c r="AX576" s="350"/>
      <c r="AY576" s="363"/>
      <c r="AZ576" s="336"/>
      <c r="BA576" s="417"/>
      <c r="BB576" s="411"/>
      <c r="BC576" s="411"/>
      <c r="BD576" s="414"/>
    </row>
    <row r="577" spans="2:64" ht="28.15" customHeight="1" x14ac:dyDescent="0.2">
      <c r="B577" s="30"/>
      <c r="C577" s="340"/>
      <c r="D577" s="218"/>
      <c r="E577" s="192"/>
      <c r="F577" s="192"/>
      <c r="G577" s="191"/>
      <c r="H577" s="360"/>
      <c r="I577" s="392"/>
      <c r="J577" s="392"/>
      <c r="K577" s="392"/>
      <c r="L577" s="25" t="s">
        <v>114</v>
      </c>
      <c r="M577" s="114"/>
      <c r="N577" s="25" t="s">
        <v>112</v>
      </c>
      <c r="O577" s="114"/>
      <c r="P577" s="25" t="s">
        <v>111</v>
      </c>
      <c r="Q577" s="114"/>
      <c r="R577" s="25" t="s">
        <v>110</v>
      </c>
      <c r="S577" s="114"/>
      <c r="T577" s="25" t="s">
        <v>109</v>
      </c>
      <c r="U577" s="114"/>
      <c r="V577" s="25" t="s">
        <v>108</v>
      </c>
      <c r="W577" s="114"/>
      <c r="X577" s="25" t="s">
        <v>107</v>
      </c>
      <c r="Y577" s="114"/>
      <c r="Z577" s="25" t="s">
        <v>106</v>
      </c>
      <c r="AA577" s="114"/>
      <c r="AB577" s="114"/>
      <c r="AC577" s="114"/>
      <c r="AD577" s="190"/>
      <c r="AE577" s="114"/>
      <c r="AF577" s="190"/>
      <c r="AG577" s="22"/>
      <c r="AH577" s="422"/>
      <c r="AI577" s="422"/>
      <c r="AJ577" s="21"/>
      <c r="AK577" s="9"/>
      <c r="AL577" s="350"/>
      <c r="AM577" s="353"/>
      <c r="AN577" s="336"/>
      <c r="AO577" s="350"/>
      <c r="AP577" s="353"/>
      <c r="AQ577" s="336"/>
      <c r="AR577" s="350"/>
      <c r="AS577" s="353"/>
      <c r="AT577" s="336"/>
      <c r="AU577" s="350"/>
      <c r="AV577" s="353"/>
      <c r="AW577" s="336"/>
      <c r="AX577" s="350"/>
      <c r="AY577" s="363"/>
      <c r="AZ577" s="336"/>
      <c r="BA577" s="417"/>
      <c r="BB577" s="411"/>
      <c r="BC577" s="411"/>
      <c r="BD577" s="414"/>
    </row>
    <row r="578" spans="2:64" ht="28.15" customHeight="1" thickBot="1" x14ac:dyDescent="0.25">
      <c r="B578" s="20"/>
      <c r="C578" s="341"/>
      <c r="D578" s="215"/>
      <c r="E578" s="189"/>
      <c r="F578" s="189"/>
      <c r="G578" s="188"/>
      <c r="H578" s="361"/>
      <c r="I578" s="394"/>
      <c r="J578" s="394"/>
      <c r="K578" s="394"/>
      <c r="L578" s="15" t="s">
        <v>105</v>
      </c>
      <c r="M578" s="16"/>
      <c r="N578" s="15" t="s">
        <v>104</v>
      </c>
      <c r="O578" s="16"/>
      <c r="P578" s="15" t="s">
        <v>103</v>
      </c>
      <c r="Q578" s="16"/>
      <c r="R578" s="15" t="s">
        <v>102</v>
      </c>
      <c r="S578" s="16"/>
      <c r="T578" s="15">
        <v>20</v>
      </c>
      <c r="U578" s="16"/>
      <c r="V578" s="15" t="s">
        <v>101</v>
      </c>
      <c r="W578" s="16"/>
      <c r="X578" s="15" t="s">
        <v>100</v>
      </c>
      <c r="Y578" s="16"/>
      <c r="Z578" s="15" t="s">
        <v>99</v>
      </c>
      <c r="AA578" s="16"/>
      <c r="AB578" s="114"/>
      <c r="AC578" s="114"/>
      <c r="AD578" s="187"/>
      <c r="AE578" s="16"/>
      <c r="AF578" s="186"/>
      <c r="AG578" s="11"/>
      <c r="AH578" s="423"/>
      <c r="AI578" s="423"/>
      <c r="AJ578" s="10"/>
      <c r="AK578" s="9"/>
      <c r="AL578" s="351"/>
      <c r="AM578" s="354"/>
      <c r="AN578" s="337"/>
      <c r="AO578" s="351"/>
      <c r="AP578" s="354"/>
      <c r="AQ578" s="337"/>
      <c r="AR578" s="351"/>
      <c r="AS578" s="354"/>
      <c r="AT578" s="337"/>
      <c r="AU578" s="351"/>
      <c r="AV578" s="354"/>
      <c r="AW578" s="337"/>
      <c r="AX578" s="351"/>
      <c r="AY578" s="364"/>
      <c r="AZ578" s="337"/>
      <c r="BA578" s="418"/>
      <c r="BB578" s="412"/>
      <c r="BC578" s="412"/>
      <c r="BD578" s="415"/>
    </row>
    <row r="579" spans="2:64" ht="85.9" customHeight="1" thickTop="1" thickBot="1" x14ac:dyDescent="0.35">
      <c r="B579" s="113" t="s">
        <v>173</v>
      </c>
      <c r="C579" s="103" t="s">
        <v>172</v>
      </c>
      <c r="D579" s="108" t="s">
        <v>171</v>
      </c>
      <c r="E579" s="211" t="s">
        <v>170</v>
      </c>
      <c r="F579" s="210"/>
      <c r="G579" s="209"/>
      <c r="H579" s="109" t="s">
        <v>169</v>
      </c>
      <c r="I579" s="108" t="s">
        <v>96</v>
      </c>
      <c r="J579" s="108" t="s">
        <v>168</v>
      </c>
      <c r="K579" s="108" t="s">
        <v>97</v>
      </c>
      <c r="L579" s="365" t="s">
        <v>167</v>
      </c>
      <c r="M579" s="366"/>
      <c r="N579" s="365" t="s">
        <v>166</v>
      </c>
      <c r="O579" s="366"/>
      <c r="P579" s="365" t="s">
        <v>166</v>
      </c>
      <c r="Q579" s="367"/>
      <c r="R579" s="365" t="s">
        <v>166</v>
      </c>
      <c r="S579" s="367"/>
      <c r="T579" s="365" t="s">
        <v>166</v>
      </c>
      <c r="U579" s="367"/>
      <c r="V579" s="365" t="s">
        <v>166</v>
      </c>
      <c r="W579" s="367"/>
      <c r="X579" s="365" t="s">
        <v>166</v>
      </c>
      <c r="Y579" s="367"/>
      <c r="Z579" s="365" t="s">
        <v>166</v>
      </c>
      <c r="AA579" s="367"/>
      <c r="AB579" s="311"/>
      <c r="AC579" s="311"/>
      <c r="AD579" s="368" t="s">
        <v>165</v>
      </c>
      <c r="AE579" s="367"/>
      <c r="AF579" s="109" t="s">
        <v>164</v>
      </c>
      <c r="AG579" s="109" t="s">
        <v>163</v>
      </c>
      <c r="AH579" s="108" t="s">
        <v>162</v>
      </c>
      <c r="AI579" s="108" t="s">
        <v>161</v>
      </c>
      <c r="AJ579" s="107" t="s">
        <v>160</v>
      </c>
      <c r="AK579" s="106"/>
      <c r="AL579" s="104" t="s">
        <v>159</v>
      </c>
      <c r="AM579" s="103" t="s">
        <v>158</v>
      </c>
      <c r="AN579" s="102" t="s">
        <v>157</v>
      </c>
      <c r="AO579" s="104" t="s">
        <v>156</v>
      </c>
      <c r="AP579" s="103" t="s">
        <v>155</v>
      </c>
      <c r="AQ579" s="102" t="s">
        <v>154</v>
      </c>
      <c r="AR579" s="104" t="s">
        <v>153</v>
      </c>
      <c r="AS579" s="103" t="s">
        <v>152</v>
      </c>
      <c r="AT579" s="105" t="s">
        <v>151</v>
      </c>
      <c r="AU579" s="104" t="s">
        <v>150</v>
      </c>
      <c r="AV579" s="103" t="s">
        <v>149</v>
      </c>
      <c r="AW579" s="102" t="s">
        <v>148</v>
      </c>
      <c r="AX579" s="104" t="s">
        <v>147</v>
      </c>
      <c r="AY579" s="103" t="s">
        <v>146</v>
      </c>
      <c r="AZ579" s="102" t="s">
        <v>145</v>
      </c>
      <c r="BA579" s="101" t="s">
        <v>144</v>
      </c>
      <c r="BB579" s="100" t="s">
        <v>143</v>
      </c>
      <c r="BC579" s="100" t="s">
        <v>142</v>
      </c>
      <c r="BD579" s="99" t="s">
        <v>141</v>
      </c>
    </row>
    <row r="580" spans="2:64" ht="48" thickBot="1" x14ac:dyDescent="0.3">
      <c r="B580" s="98" t="s">
        <v>203</v>
      </c>
      <c r="C580" s="97"/>
      <c r="D580" s="208">
        <v>258</v>
      </c>
      <c r="E580" s="425">
        <v>5679.96</v>
      </c>
      <c r="F580" s="426"/>
      <c r="G580" s="427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207"/>
      <c r="AB580" s="310"/>
      <c r="AC580" s="310"/>
      <c r="AD580" s="90" t="s">
        <v>138</v>
      </c>
      <c r="AE580" s="88"/>
      <c r="AF580" s="88"/>
      <c r="AG580" s="88"/>
      <c r="AH580" s="87"/>
      <c r="AI580" s="87"/>
      <c r="AJ580" s="203"/>
      <c r="AK580" s="86" t="s">
        <v>137</v>
      </c>
      <c r="AL580" s="85">
        <f t="shared" ref="AL580:BD580" si="76">SUM(AL582:AL593)</f>
        <v>53</v>
      </c>
      <c r="AM580" s="84">
        <f t="shared" si="76"/>
        <v>0</v>
      </c>
      <c r="AN580" s="83">
        <f t="shared" si="76"/>
        <v>0</v>
      </c>
      <c r="AO580" s="85">
        <f t="shared" si="76"/>
        <v>0</v>
      </c>
      <c r="AP580" s="84">
        <f t="shared" si="76"/>
        <v>0</v>
      </c>
      <c r="AQ580" s="83">
        <f t="shared" si="76"/>
        <v>0</v>
      </c>
      <c r="AR580" s="85">
        <f t="shared" si="76"/>
        <v>0</v>
      </c>
      <c r="AS580" s="84">
        <f t="shared" si="76"/>
        <v>0</v>
      </c>
      <c r="AT580" s="83">
        <f t="shared" si="76"/>
        <v>0</v>
      </c>
      <c r="AU580" s="85">
        <f t="shared" si="76"/>
        <v>17</v>
      </c>
      <c r="AV580" s="84">
        <f t="shared" si="76"/>
        <v>0</v>
      </c>
      <c r="AW580" s="83">
        <f t="shared" si="76"/>
        <v>0</v>
      </c>
      <c r="AX580" s="85">
        <f t="shared" si="76"/>
        <v>0</v>
      </c>
      <c r="AY580" s="84">
        <f t="shared" si="76"/>
        <v>0</v>
      </c>
      <c r="AZ580" s="83">
        <f t="shared" si="76"/>
        <v>0</v>
      </c>
      <c r="BA580" s="82">
        <f t="shared" si="76"/>
        <v>0</v>
      </c>
      <c r="BB580" s="81">
        <f t="shared" si="76"/>
        <v>0</v>
      </c>
      <c r="BC580" s="81">
        <f t="shared" si="76"/>
        <v>0</v>
      </c>
      <c r="BD580" s="80">
        <f t="shared" si="76"/>
        <v>0</v>
      </c>
      <c r="BE580" s="79" t="s">
        <v>136</v>
      </c>
      <c r="BH580" s="5">
        <f>SUM(AL580:AN580)/$BG$5</f>
        <v>53</v>
      </c>
      <c r="BI580" s="5">
        <f>SUM(AO580:AQ580,BA580)/$BG$5</f>
        <v>0</v>
      </c>
      <c r="BJ580" s="5">
        <f>SUM(AR580:AT580,BB580)/$BG$5</f>
        <v>0</v>
      </c>
      <c r="BK580" s="5">
        <f>SUM(AU580:AW580,BC580)/$BG$5</f>
        <v>17</v>
      </c>
      <c r="BL580" s="5">
        <f>SUM(AX580:AZ580,BD580)/$BG$5</f>
        <v>0</v>
      </c>
    </row>
    <row r="581" spans="2:64" ht="37.5" thickBot="1" x14ac:dyDescent="0.3">
      <c r="B581" s="78"/>
      <c r="C581" s="77"/>
      <c r="D581" s="206"/>
      <c r="E581" s="205"/>
      <c r="F581" s="205"/>
      <c r="G581" s="204"/>
      <c r="H581" s="73"/>
      <c r="I581" s="70"/>
      <c r="J581" s="70"/>
      <c r="K581" s="72"/>
      <c r="L581" s="70"/>
      <c r="M581" s="69"/>
      <c r="N581" s="70"/>
      <c r="O581" s="69"/>
      <c r="P581" s="70"/>
      <c r="Q581" s="69"/>
      <c r="R581" s="70"/>
      <c r="S581" s="69"/>
      <c r="T581" s="70"/>
      <c r="U581" s="69"/>
      <c r="V581" s="70"/>
      <c r="W581" s="69"/>
      <c r="X581" s="70"/>
      <c r="Y581" s="69"/>
      <c r="Z581" s="70"/>
      <c r="AA581" s="69"/>
      <c r="AB581" s="69"/>
      <c r="AC581" s="69"/>
      <c r="AD581" s="71"/>
      <c r="AE581" s="69"/>
      <c r="AF581" s="69"/>
      <c r="AG581" s="69"/>
      <c r="AH581" s="68"/>
      <c r="AI581" s="68"/>
      <c r="AJ581" s="203"/>
      <c r="AK581" s="66" t="s">
        <v>135</v>
      </c>
      <c r="AL581" s="65">
        <f t="shared" ref="AL581:BD581" si="77">AL580/3</f>
        <v>17.666666666666668</v>
      </c>
      <c r="AM581" s="64">
        <f t="shared" si="77"/>
        <v>0</v>
      </c>
      <c r="AN581" s="63">
        <f t="shared" si="77"/>
        <v>0</v>
      </c>
      <c r="AO581" s="65">
        <f t="shared" si="77"/>
        <v>0</v>
      </c>
      <c r="AP581" s="64">
        <f t="shared" si="77"/>
        <v>0</v>
      </c>
      <c r="AQ581" s="63">
        <f t="shared" si="77"/>
        <v>0</v>
      </c>
      <c r="AR581" s="65">
        <f t="shared" si="77"/>
        <v>0</v>
      </c>
      <c r="AS581" s="64">
        <f t="shared" si="77"/>
        <v>0</v>
      </c>
      <c r="AT581" s="63">
        <f t="shared" si="77"/>
        <v>0</v>
      </c>
      <c r="AU581" s="65">
        <f t="shared" si="77"/>
        <v>5.666666666666667</v>
      </c>
      <c r="AV581" s="64">
        <f t="shared" si="77"/>
        <v>0</v>
      </c>
      <c r="AW581" s="63">
        <f t="shared" si="77"/>
        <v>0</v>
      </c>
      <c r="AX581" s="65">
        <f t="shared" si="77"/>
        <v>0</v>
      </c>
      <c r="AY581" s="64">
        <f t="shared" si="77"/>
        <v>0</v>
      </c>
      <c r="AZ581" s="63">
        <f t="shared" si="77"/>
        <v>0</v>
      </c>
      <c r="BA581" s="62">
        <f t="shared" si="77"/>
        <v>0</v>
      </c>
      <c r="BB581" s="61">
        <f t="shared" si="77"/>
        <v>0</v>
      </c>
      <c r="BC581" s="61">
        <f t="shared" si="77"/>
        <v>0</v>
      </c>
      <c r="BD581" s="60">
        <f t="shared" si="77"/>
        <v>0</v>
      </c>
      <c r="BE581" s="59" t="s">
        <v>134</v>
      </c>
    </row>
    <row r="582" spans="2:64" ht="28.15" customHeight="1" x14ac:dyDescent="0.2">
      <c r="B582" s="30"/>
      <c r="C582" s="338">
        <v>1</v>
      </c>
      <c r="D582" s="212"/>
      <c r="E582" s="198"/>
      <c r="F582" s="198"/>
      <c r="G582" s="197"/>
      <c r="H582" s="358" t="s">
        <v>133</v>
      </c>
      <c r="I582" s="390">
        <v>171</v>
      </c>
      <c r="J582" s="390">
        <v>33</v>
      </c>
      <c r="K582" s="390">
        <v>5</v>
      </c>
      <c r="L582" s="42" t="s">
        <v>131</v>
      </c>
      <c r="M582" s="43" t="s">
        <v>132</v>
      </c>
      <c r="N582" s="42" t="s">
        <v>129</v>
      </c>
      <c r="O582" s="43" t="s">
        <v>132</v>
      </c>
      <c r="P582" s="42" t="s">
        <v>128</v>
      </c>
      <c r="Q582" s="43" t="s">
        <v>357</v>
      </c>
      <c r="R582" s="42" t="s">
        <v>127</v>
      </c>
      <c r="S582" s="43" t="s">
        <v>1131</v>
      </c>
      <c r="T582" s="42" t="s">
        <v>126</v>
      </c>
      <c r="U582" s="43" t="s">
        <v>705</v>
      </c>
      <c r="V582" s="42" t="s">
        <v>125</v>
      </c>
      <c r="W582" s="43" t="s">
        <v>469</v>
      </c>
      <c r="X582" s="42" t="s">
        <v>124</v>
      </c>
      <c r="Y582" s="43" t="s">
        <v>179</v>
      </c>
      <c r="Z582" s="42" t="s">
        <v>123</v>
      </c>
      <c r="AA582" s="43"/>
      <c r="AB582" s="43"/>
      <c r="AC582" s="43"/>
      <c r="AD582" s="196"/>
      <c r="AE582" s="43"/>
      <c r="AF582" s="196"/>
      <c r="AG582" s="58"/>
      <c r="AH582" s="421"/>
      <c r="AI582" s="421"/>
      <c r="AJ582" s="38"/>
      <c r="AK582" s="9"/>
      <c r="AL582" s="349">
        <f>SUMPRODUCT(LEN($M582:$AA585)-LEN(SUBSTITUTE($M582:$AA585,"A", "")))</f>
        <v>53</v>
      </c>
      <c r="AM582" s="352">
        <f>SUMPRODUCT(LEN($AF582:$AF585)-LEN(SUBSTITUTE($AF582:$AF585,"A", "")))</f>
        <v>0</v>
      </c>
      <c r="AN582" s="335">
        <f>SUMPRODUCT(LEN($AE582:$AE585)-LEN(SUBSTITUTE($AE582:$AE585,"A", "")))</f>
        <v>0</v>
      </c>
      <c r="AO582" s="349">
        <f>SUMPRODUCT(LEN($M582:$AA585)-LEN(SUBSTITUTE($M582:$AA585,"S", "")))</f>
        <v>0</v>
      </c>
      <c r="AP582" s="352">
        <f>SUMPRODUCT(LEN($AF582:$AF585)-LEN(SUBSTITUTE($AF582:$AF585,"S", "")))</f>
        <v>0</v>
      </c>
      <c r="AQ582" s="335">
        <f>SUMPRODUCT(LEN($AE582:$AE585)-LEN(SUBSTITUTE($AE582:$AE585,"S", "")))</f>
        <v>0</v>
      </c>
      <c r="AR582" s="349">
        <f>SUMPRODUCT(LEN($M582:$AA585)-LEN(SUBSTITUTE($M582:$AA585,"F", "")))</f>
        <v>0</v>
      </c>
      <c r="AS582" s="352">
        <f>SUMPRODUCT(LEN($AF582:$AF585)-LEN(SUBSTITUTE($AF582:$AF585,"F", "")))</f>
        <v>0</v>
      </c>
      <c r="AT582" s="335">
        <f>SUMPRODUCT(LEN($AE582:$AE585)-LEN(SUBSTITUTE($AE582:$AE585,"F", "")))</f>
        <v>0</v>
      </c>
      <c r="AU582" s="349">
        <f>SUMPRODUCT(LEN($M582:$AA585)-LEN(SUBSTITUTE($M582:$AA585,"G", "")))</f>
        <v>17</v>
      </c>
      <c r="AV582" s="352">
        <f>SUMPRODUCT(LEN($AF582:$AF585)-LEN(SUBSTITUTE($AF582:$AF585,"G", "")))</f>
        <v>0</v>
      </c>
      <c r="AW582" s="335">
        <f>SUMPRODUCT(LEN($AE582:$AE585)-LEN(SUBSTITUTE($AE582:$AE585,"G", "")))</f>
        <v>0</v>
      </c>
      <c r="AX582" s="349">
        <f>SUMPRODUCT(LEN($L582:$AA585)-LEN(SUBSTITUTE($L582:$AA585,"M", "")))</f>
        <v>0</v>
      </c>
      <c r="AY582" s="362">
        <f>SUMPRODUCT(LEN($AF582:$AF585)-LEN(SUBSTITUTE($AF582:$AF585,"M", "")))</f>
        <v>0</v>
      </c>
      <c r="AZ582" s="335">
        <f>SUMPRODUCT(LEN($AE582:$AE585)-LEN(SUBSTITUTE($AE582:$AE585,"M", "")))</f>
        <v>0</v>
      </c>
      <c r="BA582" s="416">
        <f>SUMPRODUCT(LEN($AG582:$AG585)-LEN(SUBSTITUTE($AG582:$AG585,"S", "")))</f>
        <v>0</v>
      </c>
      <c r="BB582" s="410">
        <f>SUMPRODUCT(LEN($AG582:$AG585)-LEN(SUBSTITUTE($AG582:$AG585,"F", "")))</f>
        <v>0</v>
      </c>
      <c r="BC582" s="410">
        <f>SUMPRODUCT(LEN($AG582:$AG585)-LEN(SUBSTITUTE($AG582:$AG585,"G", "")))</f>
        <v>0</v>
      </c>
      <c r="BD582" s="413">
        <f>SUMPRODUCT(LEN($AG582:$AG585)-LEN(SUBSTITUTE($AG582:$AG585,"M", "")))</f>
        <v>0</v>
      </c>
    </row>
    <row r="583" spans="2:64" ht="28.15" customHeight="1" thickBot="1" x14ac:dyDescent="0.25">
      <c r="B583" s="30"/>
      <c r="C583" s="339"/>
      <c r="D583" s="221"/>
      <c r="E583" s="195"/>
      <c r="F583" s="195"/>
      <c r="G583" s="194"/>
      <c r="H583" s="359"/>
      <c r="I583" s="391"/>
      <c r="J583" s="391"/>
      <c r="K583" s="391"/>
      <c r="L583" s="33" t="s">
        <v>122</v>
      </c>
      <c r="M583" s="55" t="s">
        <v>132</v>
      </c>
      <c r="N583" s="33" t="s">
        <v>121</v>
      </c>
      <c r="O583" s="55" t="s">
        <v>132</v>
      </c>
      <c r="P583" s="33" t="s">
        <v>120</v>
      </c>
      <c r="Q583" s="55" t="s">
        <v>458</v>
      </c>
      <c r="R583" s="33" t="s">
        <v>119</v>
      </c>
      <c r="S583" s="55" t="s">
        <v>527</v>
      </c>
      <c r="T583" s="33" t="s">
        <v>118</v>
      </c>
      <c r="U583" s="55" t="s">
        <v>697</v>
      </c>
      <c r="V583" s="33" t="s">
        <v>117</v>
      </c>
      <c r="W583" s="55" t="s">
        <v>509</v>
      </c>
      <c r="X583" s="33" t="s">
        <v>116</v>
      </c>
      <c r="Y583" s="55" t="s">
        <v>509</v>
      </c>
      <c r="Z583" s="33" t="s">
        <v>115</v>
      </c>
      <c r="AA583" s="55"/>
      <c r="AB583" s="55"/>
      <c r="AC583" s="55"/>
      <c r="AD583" s="193"/>
      <c r="AE583" s="55"/>
      <c r="AF583" s="193"/>
      <c r="AG583" s="57"/>
      <c r="AH583" s="422"/>
      <c r="AI583" s="422"/>
      <c r="AJ583" s="21"/>
      <c r="AK583" s="9"/>
      <c r="AL583" s="350"/>
      <c r="AM583" s="353"/>
      <c r="AN583" s="336"/>
      <c r="AO583" s="350"/>
      <c r="AP583" s="353"/>
      <c r="AQ583" s="336"/>
      <c r="AR583" s="350"/>
      <c r="AS583" s="353"/>
      <c r="AT583" s="336"/>
      <c r="AU583" s="350"/>
      <c r="AV583" s="353"/>
      <c r="AW583" s="336"/>
      <c r="AX583" s="350"/>
      <c r="AY583" s="363"/>
      <c r="AZ583" s="336"/>
      <c r="BA583" s="417"/>
      <c r="BB583" s="411"/>
      <c r="BC583" s="411"/>
      <c r="BD583" s="414"/>
    </row>
    <row r="584" spans="2:64" ht="28.15" customHeight="1" x14ac:dyDescent="0.2">
      <c r="B584" s="30"/>
      <c r="C584" s="340"/>
      <c r="D584" s="218"/>
      <c r="E584" s="192"/>
      <c r="F584" s="192"/>
      <c r="G584" s="191"/>
      <c r="H584" s="360">
        <v>260</v>
      </c>
      <c r="I584" s="392"/>
      <c r="J584" s="392"/>
      <c r="K584" s="392"/>
      <c r="L584" s="25" t="s">
        <v>114</v>
      </c>
      <c r="M584" s="114" t="s">
        <v>132</v>
      </c>
      <c r="N584" s="25" t="s">
        <v>112</v>
      </c>
      <c r="O584" s="114" t="s">
        <v>179</v>
      </c>
      <c r="P584" s="25" t="s">
        <v>111</v>
      </c>
      <c r="Q584" s="114" t="s">
        <v>479</v>
      </c>
      <c r="R584" s="25" t="s">
        <v>110</v>
      </c>
      <c r="S584" s="114" t="s">
        <v>467</v>
      </c>
      <c r="T584" s="25" t="s">
        <v>109</v>
      </c>
      <c r="U584" s="114" t="s">
        <v>179</v>
      </c>
      <c r="V584" s="25" t="s">
        <v>108</v>
      </c>
      <c r="W584" s="114" t="s">
        <v>470</v>
      </c>
      <c r="X584" s="25" t="s">
        <v>107</v>
      </c>
      <c r="Y584" s="114" t="s">
        <v>132</v>
      </c>
      <c r="Z584" s="25" t="s">
        <v>106</v>
      </c>
      <c r="AA584" s="114"/>
      <c r="AB584" s="114"/>
      <c r="AC584" s="114"/>
      <c r="AD584" s="190"/>
      <c r="AE584" s="114"/>
      <c r="AF584" s="190"/>
      <c r="AG584" s="57"/>
      <c r="AH584" s="422"/>
      <c r="AI584" s="422"/>
      <c r="AJ584" s="21"/>
      <c r="AK584" s="9"/>
      <c r="AL584" s="350"/>
      <c r="AM584" s="353"/>
      <c r="AN584" s="336"/>
      <c r="AO584" s="350"/>
      <c r="AP584" s="353"/>
      <c r="AQ584" s="336"/>
      <c r="AR584" s="350"/>
      <c r="AS584" s="353"/>
      <c r="AT584" s="336"/>
      <c r="AU584" s="350"/>
      <c r="AV584" s="353"/>
      <c r="AW584" s="336"/>
      <c r="AX584" s="350"/>
      <c r="AY584" s="363"/>
      <c r="AZ584" s="336"/>
      <c r="BA584" s="417"/>
      <c r="BB584" s="411"/>
      <c r="BC584" s="411"/>
      <c r="BD584" s="414"/>
    </row>
    <row r="585" spans="2:64" ht="28.15" customHeight="1" thickBot="1" x14ac:dyDescent="0.25">
      <c r="B585" s="30"/>
      <c r="C585" s="355"/>
      <c r="D585" s="246"/>
      <c r="E585" s="200"/>
      <c r="F585" s="200"/>
      <c r="G585" s="199"/>
      <c r="H585" s="361"/>
      <c r="I585" s="393"/>
      <c r="J585" s="393"/>
      <c r="K585" s="393"/>
      <c r="L585" s="50" t="s">
        <v>105</v>
      </c>
      <c r="M585" s="51" t="s">
        <v>185</v>
      </c>
      <c r="N585" s="50" t="s">
        <v>104</v>
      </c>
      <c r="O585" s="51" t="s">
        <v>357</v>
      </c>
      <c r="P585" s="50" t="s">
        <v>103</v>
      </c>
      <c r="Q585" s="51" t="s">
        <v>179</v>
      </c>
      <c r="R585" s="50" t="s">
        <v>102</v>
      </c>
      <c r="S585" s="51" t="s">
        <v>705</v>
      </c>
      <c r="T585" s="50">
        <v>20</v>
      </c>
      <c r="U585" s="51" t="s">
        <v>479</v>
      </c>
      <c r="V585" s="50" t="s">
        <v>101</v>
      </c>
      <c r="W585" s="51" t="s">
        <v>479</v>
      </c>
      <c r="X585" s="50" t="s">
        <v>100</v>
      </c>
      <c r="Y585" s="51" t="s">
        <v>496</v>
      </c>
      <c r="Z585" s="50" t="s">
        <v>99</v>
      </c>
      <c r="AA585" s="51"/>
      <c r="AB585" s="51"/>
      <c r="AC585" s="51"/>
      <c r="AD585" s="187"/>
      <c r="AE585" s="51"/>
      <c r="AF585" s="187"/>
      <c r="AG585" s="56"/>
      <c r="AH585" s="424"/>
      <c r="AI585" s="424"/>
      <c r="AJ585" s="47"/>
      <c r="AK585" s="9"/>
      <c r="AL585" s="351"/>
      <c r="AM585" s="354"/>
      <c r="AN585" s="337"/>
      <c r="AO585" s="351"/>
      <c r="AP585" s="354"/>
      <c r="AQ585" s="337"/>
      <c r="AR585" s="351"/>
      <c r="AS585" s="354"/>
      <c r="AT585" s="337"/>
      <c r="AU585" s="351"/>
      <c r="AV585" s="354"/>
      <c r="AW585" s="337"/>
      <c r="AX585" s="351"/>
      <c r="AY585" s="364"/>
      <c r="AZ585" s="337"/>
      <c r="BA585" s="418"/>
      <c r="BB585" s="412"/>
      <c r="BC585" s="412"/>
      <c r="BD585" s="415"/>
    </row>
    <row r="586" spans="2:64" ht="28.15" customHeight="1" x14ac:dyDescent="0.2">
      <c r="B586" s="30"/>
      <c r="C586" s="338">
        <v>2</v>
      </c>
      <c r="D586" s="212"/>
      <c r="E586" s="198"/>
      <c r="F586" s="198"/>
      <c r="G586" s="197"/>
      <c r="H586" s="358"/>
      <c r="I586" s="390"/>
      <c r="J586" s="390"/>
      <c r="K586" s="390"/>
      <c r="L586" s="42" t="s">
        <v>131</v>
      </c>
      <c r="M586" s="43"/>
      <c r="N586" s="42" t="s">
        <v>129</v>
      </c>
      <c r="O586" s="43"/>
      <c r="P586" s="42" t="s">
        <v>128</v>
      </c>
      <c r="Q586" s="43"/>
      <c r="R586" s="42" t="s">
        <v>127</v>
      </c>
      <c r="S586" s="43"/>
      <c r="T586" s="42" t="s">
        <v>126</v>
      </c>
      <c r="U586" s="43"/>
      <c r="V586" s="42" t="s">
        <v>125</v>
      </c>
      <c r="W586" s="43"/>
      <c r="X586" s="42" t="s">
        <v>124</v>
      </c>
      <c r="Y586" s="43"/>
      <c r="Z586" s="42" t="s">
        <v>123</v>
      </c>
      <c r="AA586" s="43"/>
      <c r="AB586" s="43"/>
      <c r="AC586" s="43"/>
      <c r="AD586" s="196"/>
      <c r="AE586" s="43"/>
      <c r="AF586" s="196"/>
      <c r="AG586" s="39"/>
      <c r="AH586" s="421"/>
      <c r="AI586" s="421"/>
      <c r="AJ586" s="38"/>
      <c r="AK586" s="9"/>
      <c r="AL586" s="349">
        <f>SUMPRODUCT(LEN($M586:$AA589)-LEN(SUBSTITUTE($M586:$AA589,"A", "")))</f>
        <v>0</v>
      </c>
      <c r="AM586" s="352">
        <f>SUMPRODUCT(LEN($AF586:$AF589)-LEN(SUBSTITUTE($AF586:$AF589,"A", "")))</f>
        <v>0</v>
      </c>
      <c r="AN586" s="335">
        <f>SUMPRODUCT(LEN($AE586:$AE589)-LEN(SUBSTITUTE($AE586:$AE589,"A", "")))</f>
        <v>0</v>
      </c>
      <c r="AO586" s="349">
        <f>SUMPRODUCT(LEN($M586:$AA589)-LEN(SUBSTITUTE($M586:$AA589,"S", "")))</f>
        <v>0</v>
      </c>
      <c r="AP586" s="352">
        <f>SUMPRODUCT(LEN($AF586:$AF589)-LEN(SUBSTITUTE($AF586:$AF589,"S", "")))</f>
        <v>0</v>
      </c>
      <c r="AQ586" s="335">
        <f>SUMPRODUCT(LEN($AE586:$AE589)-LEN(SUBSTITUTE($AE586:$AE589,"S", "")))</f>
        <v>0</v>
      </c>
      <c r="AR586" s="349">
        <f>SUMPRODUCT(LEN($M586:$AA589)-LEN(SUBSTITUTE($M586:$AA589,"F", "")))</f>
        <v>0</v>
      </c>
      <c r="AS586" s="352">
        <f>SUMPRODUCT(LEN($AF586:$AF589)-LEN(SUBSTITUTE($AF586:$AF589,"F", "")))</f>
        <v>0</v>
      </c>
      <c r="AT586" s="335">
        <f>SUMPRODUCT(LEN($AE586:$AE589)-LEN(SUBSTITUTE($AE586:$AE589,"F", "")))</f>
        <v>0</v>
      </c>
      <c r="AU586" s="349">
        <f>SUMPRODUCT(LEN($M586:$AA589)-LEN(SUBSTITUTE($M586:$AA589,"G", "")))</f>
        <v>0</v>
      </c>
      <c r="AV586" s="352">
        <f>SUMPRODUCT(LEN($AF586:$AF589)-LEN(SUBSTITUTE($AF586:$AF589,"G", "")))</f>
        <v>0</v>
      </c>
      <c r="AW586" s="335">
        <f>SUMPRODUCT(LEN($AE586:$AE589)-LEN(SUBSTITUTE($AE586:$AE589,"G", "")))</f>
        <v>0</v>
      </c>
      <c r="AX586" s="349">
        <f>SUMPRODUCT(LEN($L586:$AA589)-LEN(SUBSTITUTE($L586:$AA589,"M", "")))</f>
        <v>0</v>
      </c>
      <c r="AY586" s="362">
        <f>SUMPRODUCT(LEN($AF586:$AF589)-LEN(SUBSTITUTE($AF586:$AF589,"M", "")))</f>
        <v>0</v>
      </c>
      <c r="AZ586" s="335">
        <f>SUMPRODUCT(LEN($AE586:$AE589)-LEN(SUBSTITUTE($AE586:$AE589,"M", "")))</f>
        <v>0</v>
      </c>
      <c r="BA586" s="416">
        <f>SUMPRODUCT(LEN($AG586:$AG589)-LEN(SUBSTITUTE($AG586:$AG589,"S", "")))</f>
        <v>0</v>
      </c>
      <c r="BB586" s="410">
        <f>SUMPRODUCT(LEN($AG586:$AG589)-LEN(SUBSTITUTE($AG586:$AG589,"F", "")))</f>
        <v>0</v>
      </c>
      <c r="BC586" s="410">
        <f>SUMPRODUCT(LEN($AG586:$AG589)-LEN(SUBSTITUTE($AG586:$AG589,"G", "")))</f>
        <v>0</v>
      </c>
      <c r="BD586" s="413">
        <f>SUMPRODUCT(LEN($AG586:$AG589)-LEN(SUBSTITUTE($AG586:$AG589,"M", "")))</f>
        <v>0</v>
      </c>
    </row>
    <row r="587" spans="2:64" ht="28.15" customHeight="1" thickBot="1" x14ac:dyDescent="0.25">
      <c r="B587" s="30"/>
      <c r="C587" s="339"/>
      <c r="D587" s="221"/>
      <c r="E587" s="195"/>
      <c r="F587" s="195"/>
      <c r="G587" s="194"/>
      <c r="H587" s="359"/>
      <c r="I587" s="391"/>
      <c r="J587" s="391"/>
      <c r="K587" s="391"/>
      <c r="L587" s="33" t="s">
        <v>122</v>
      </c>
      <c r="M587" s="55"/>
      <c r="N587" s="33" t="s">
        <v>121</v>
      </c>
      <c r="O587" s="55"/>
      <c r="P587" s="33" t="s">
        <v>120</v>
      </c>
      <c r="Q587" s="55"/>
      <c r="R587" s="33" t="s">
        <v>119</v>
      </c>
      <c r="S587" s="55"/>
      <c r="T587" s="33" t="s">
        <v>118</v>
      </c>
      <c r="U587" s="55"/>
      <c r="V587" s="33" t="s">
        <v>117</v>
      </c>
      <c r="W587" s="55"/>
      <c r="X587" s="33" t="s">
        <v>116</v>
      </c>
      <c r="Y587" s="55"/>
      <c r="Z587" s="33" t="s">
        <v>115</v>
      </c>
      <c r="AA587" s="55"/>
      <c r="AB587" s="55"/>
      <c r="AC587" s="55"/>
      <c r="AD587" s="193"/>
      <c r="AE587" s="55"/>
      <c r="AF587" s="193"/>
      <c r="AG587" s="22"/>
      <c r="AH587" s="422"/>
      <c r="AI587" s="422"/>
      <c r="AJ587" s="21"/>
      <c r="AK587" s="9"/>
      <c r="AL587" s="350"/>
      <c r="AM587" s="353"/>
      <c r="AN587" s="336"/>
      <c r="AO587" s="350"/>
      <c r="AP587" s="353"/>
      <c r="AQ587" s="336"/>
      <c r="AR587" s="350"/>
      <c r="AS587" s="353"/>
      <c r="AT587" s="336"/>
      <c r="AU587" s="350"/>
      <c r="AV587" s="353"/>
      <c r="AW587" s="336"/>
      <c r="AX587" s="350"/>
      <c r="AY587" s="363"/>
      <c r="AZ587" s="336"/>
      <c r="BA587" s="417"/>
      <c r="BB587" s="411"/>
      <c r="BC587" s="411"/>
      <c r="BD587" s="414"/>
    </row>
    <row r="588" spans="2:64" ht="28.15" customHeight="1" x14ac:dyDescent="0.2">
      <c r="B588" s="30"/>
      <c r="C588" s="340"/>
      <c r="D588" s="218"/>
      <c r="E588" s="192"/>
      <c r="F588" s="192"/>
      <c r="G588" s="191"/>
      <c r="H588" s="360"/>
      <c r="I588" s="392"/>
      <c r="J588" s="392"/>
      <c r="K588" s="392"/>
      <c r="L588" s="25" t="s">
        <v>114</v>
      </c>
      <c r="M588" s="114"/>
      <c r="N588" s="25" t="s">
        <v>112</v>
      </c>
      <c r="O588" s="114"/>
      <c r="P588" s="25" t="s">
        <v>111</v>
      </c>
      <c r="Q588" s="114"/>
      <c r="R588" s="25" t="s">
        <v>110</v>
      </c>
      <c r="S588" s="114"/>
      <c r="T588" s="25" t="s">
        <v>109</v>
      </c>
      <c r="U588" s="114"/>
      <c r="V588" s="25" t="s">
        <v>108</v>
      </c>
      <c r="W588" s="114"/>
      <c r="X588" s="25" t="s">
        <v>107</v>
      </c>
      <c r="Y588" s="114"/>
      <c r="Z588" s="25" t="s">
        <v>106</v>
      </c>
      <c r="AA588" s="114"/>
      <c r="AB588" s="114"/>
      <c r="AC588" s="114"/>
      <c r="AD588" s="190"/>
      <c r="AE588" s="114"/>
      <c r="AF588" s="190"/>
      <c r="AG588" s="22"/>
      <c r="AH588" s="422"/>
      <c r="AI588" s="422"/>
      <c r="AJ588" s="21"/>
      <c r="AK588" s="9"/>
      <c r="AL588" s="350"/>
      <c r="AM588" s="353"/>
      <c r="AN588" s="336"/>
      <c r="AO588" s="350"/>
      <c r="AP588" s="353"/>
      <c r="AQ588" s="336"/>
      <c r="AR588" s="350"/>
      <c r="AS588" s="353"/>
      <c r="AT588" s="336"/>
      <c r="AU588" s="350"/>
      <c r="AV588" s="353"/>
      <c r="AW588" s="336"/>
      <c r="AX588" s="350"/>
      <c r="AY588" s="363"/>
      <c r="AZ588" s="336"/>
      <c r="BA588" s="417"/>
      <c r="BB588" s="411"/>
      <c r="BC588" s="411"/>
      <c r="BD588" s="414"/>
    </row>
    <row r="589" spans="2:64" ht="28.15" customHeight="1" thickBot="1" x14ac:dyDescent="0.25">
      <c r="B589" s="30"/>
      <c r="C589" s="355"/>
      <c r="D589" s="246"/>
      <c r="E589" s="200"/>
      <c r="F589" s="200"/>
      <c r="G589" s="199"/>
      <c r="H589" s="361"/>
      <c r="I589" s="393"/>
      <c r="J589" s="393"/>
      <c r="K589" s="393"/>
      <c r="L589" s="50" t="s">
        <v>105</v>
      </c>
      <c r="M589" s="51"/>
      <c r="N589" s="50" t="s">
        <v>104</v>
      </c>
      <c r="O589" s="51"/>
      <c r="P589" s="50" t="s">
        <v>103</v>
      </c>
      <c r="Q589" s="51"/>
      <c r="R589" s="50" t="s">
        <v>102</v>
      </c>
      <c r="S589" s="51"/>
      <c r="T589" s="50">
        <v>20</v>
      </c>
      <c r="U589" s="51"/>
      <c r="V589" s="50" t="s">
        <v>101</v>
      </c>
      <c r="W589" s="51"/>
      <c r="X589" s="50" t="s">
        <v>100</v>
      </c>
      <c r="Y589" s="51"/>
      <c r="Z589" s="50" t="s">
        <v>99</v>
      </c>
      <c r="AA589" s="51"/>
      <c r="AB589" s="51"/>
      <c r="AC589" s="51"/>
      <c r="AD589" s="187"/>
      <c r="AE589" s="51"/>
      <c r="AF589" s="187"/>
      <c r="AG589" s="48"/>
      <c r="AH589" s="424"/>
      <c r="AI589" s="424"/>
      <c r="AJ589" s="47"/>
      <c r="AK589" s="9"/>
      <c r="AL589" s="351"/>
      <c r="AM589" s="354"/>
      <c r="AN589" s="337"/>
      <c r="AO589" s="351"/>
      <c r="AP589" s="354"/>
      <c r="AQ589" s="337"/>
      <c r="AR589" s="351"/>
      <c r="AS589" s="354"/>
      <c r="AT589" s="337"/>
      <c r="AU589" s="351"/>
      <c r="AV589" s="354"/>
      <c r="AW589" s="337"/>
      <c r="AX589" s="351"/>
      <c r="AY589" s="364"/>
      <c r="AZ589" s="337"/>
      <c r="BA589" s="418"/>
      <c r="BB589" s="412"/>
      <c r="BC589" s="412"/>
      <c r="BD589" s="415"/>
    </row>
    <row r="590" spans="2:64" ht="28.15" customHeight="1" x14ac:dyDescent="0.2">
      <c r="B590" s="30"/>
      <c r="C590" s="338">
        <v>3</v>
      </c>
      <c r="D590" s="212"/>
      <c r="E590" s="198"/>
      <c r="F590" s="198"/>
      <c r="G590" s="197"/>
      <c r="H590" s="358"/>
      <c r="I590" s="390"/>
      <c r="J590" s="390"/>
      <c r="K590" s="390"/>
      <c r="L590" s="42" t="s">
        <v>131</v>
      </c>
      <c r="M590" s="43"/>
      <c r="N590" s="42" t="s">
        <v>129</v>
      </c>
      <c r="O590" s="43"/>
      <c r="P590" s="42" t="s">
        <v>128</v>
      </c>
      <c r="Q590" s="43"/>
      <c r="R590" s="42" t="s">
        <v>127</v>
      </c>
      <c r="S590" s="43"/>
      <c r="T590" s="42" t="s">
        <v>126</v>
      </c>
      <c r="U590" s="43"/>
      <c r="V590" s="42" t="s">
        <v>125</v>
      </c>
      <c r="W590" s="43"/>
      <c r="X590" s="42" t="s">
        <v>124</v>
      </c>
      <c r="Y590" s="43"/>
      <c r="Z590" s="42" t="s">
        <v>123</v>
      </c>
      <c r="AA590" s="43"/>
      <c r="AB590" s="43"/>
      <c r="AC590" s="43"/>
      <c r="AD590" s="196"/>
      <c r="AE590" s="43"/>
      <c r="AF590" s="196"/>
      <c r="AG590" s="39"/>
      <c r="AH590" s="421"/>
      <c r="AI590" s="421"/>
      <c r="AJ590" s="38"/>
      <c r="AK590" s="9"/>
      <c r="AL590" s="349">
        <f>SUMPRODUCT(LEN($M590:$AA593)-LEN(SUBSTITUTE($M590:$AA593,"A", "")))</f>
        <v>0</v>
      </c>
      <c r="AM590" s="352">
        <f>SUMPRODUCT(LEN($AF590:$AF593)-LEN(SUBSTITUTE($AF590:$AF593,"A", "")))</f>
        <v>0</v>
      </c>
      <c r="AN590" s="335">
        <f>SUMPRODUCT(LEN($AE590:$AE593)-LEN(SUBSTITUTE($AE590:$AE593,"A", "")))</f>
        <v>0</v>
      </c>
      <c r="AO590" s="349">
        <f>SUMPRODUCT(LEN($M590:$AA593)-LEN(SUBSTITUTE($M590:$AA593,"S", "")))</f>
        <v>0</v>
      </c>
      <c r="AP590" s="352">
        <f>SUMPRODUCT(LEN($AF590:$AF593)-LEN(SUBSTITUTE($AF590:$AF593,"S", "")))</f>
        <v>0</v>
      </c>
      <c r="AQ590" s="335">
        <f>SUMPRODUCT(LEN($AE590:$AE593)-LEN(SUBSTITUTE($AE590:$AE593,"S", "")))</f>
        <v>0</v>
      </c>
      <c r="AR590" s="349">
        <f>SUMPRODUCT(LEN($M590:$AA593)-LEN(SUBSTITUTE($M590:$AA593,"F", "")))</f>
        <v>0</v>
      </c>
      <c r="AS590" s="352">
        <f>SUMPRODUCT(LEN($AF590:$AF593)-LEN(SUBSTITUTE($AF590:$AF593,"F", "")))</f>
        <v>0</v>
      </c>
      <c r="AT590" s="335">
        <f>SUMPRODUCT(LEN($AE590:$AE593)-LEN(SUBSTITUTE($AE590:$AE593,"F", "")))</f>
        <v>0</v>
      </c>
      <c r="AU590" s="349">
        <f>SUMPRODUCT(LEN($M590:$AA593)-LEN(SUBSTITUTE($M590:$AA593,"G", "")))</f>
        <v>0</v>
      </c>
      <c r="AV590" s="352">
        <f>SUMPRODUCT(LEN($AF590:$AF593)-LEN(SUBSTITUTE($AF590:$AF593,"G", "")))</f>
        <v>0</v>
      </c>
      <c r="AW590" s="335">
        <f>SUMPRODUCT(LEN($AE590:$AE593)-LEN(SUBSTITUTE($AE590:$AE593,"G", "")))</f>
        <v>0</v>
      </c>
      <c r="AX590" s="349">
        <f>SUMPRODUCT(LEN($L590:$AA593)-LEN(SUBSTITUTE($L590:$AA593,"M", "")))</f>
        <v>0</v>
      </c>
      <c r="AY590" s="362">
        <f>SUMPRODUCT(LEN($AF590:$AF593)-LEN(SUBSTITUTE($AF590:$AF593,"M", "")))</f>
        <v>0</v>
      </c>
      <c r="AZ590" s="335">
        <f>SUMPRODUCT(LEN($AE590:$AE593)-LEN(SUBSTITUTE($AE590:$AE593,"M", "")))</f>
        <v>0</v>
      </c>
      <c r="BA590" s="416">
        <f>SUMPRODUCT(LEN($AG590:$AG593)-LEN(SUBSTITUTE($AG590:$AG593,"S", "")))</f>
        <v>0</v>
      </c>
      <c r="BB590" s="410">
        <f>SUMPRODUCT(LEN($AG590:$AG593)-LEN(SUBSTITUTE($AG590:$AG593,"F", "")))</f>
        <v>0</v>
      </c>
      <c r="BC590" s="410">
        <f>SUMPRODUCT(LEN($AG590:$AG593)-LEN(SUBSTITUTE($AG590:$AG593,"G", "")))</f>
        <v>0</v>
      </c>
      <c r="BD590" s="413">
        <f>SUMPRODUCT(LEN($AG590:$AG593)-LEN(SUBSTITUTE($AG590:$AG593,"M", "")))</f>
        <v>0</v>
      </c>
    </row>
    <row r="591" spans="2:64" ht="28.15" customHeight="1" thickBot="1" x14ac:dyDescent="0.25">
      <c r="B591" s="30"/>
      <c r="C591" s="339"/>
      <c r="D591" s="221"/>
      <c r="E591" s="195"/>
      <c r="F591" s="195"/>
      <c r="G591" s="194"/>
      <c r="H591" s="359"/>
      <c r="I591" s="391"/>
      <c r="J591" s="391"/>
      <c r="K591" s="391"/>
      <c r="L591" s="33" t="s">
        <v>122</v>
      </c>
      <c r="M591" s="55"/>
      <c r="N591" s="33" t="s">
        <v>121</v>
      </c>
      <c r="O591" s="55"/>
      <c r="P591" s="33" t="s">
        <v>120</v>
      </c>
      <c r="Q591" s="55"/>
      <c r="R591" s="33" t="s">
        <v>119</v>
      </c>
      <c r="S591" s="55"/>
      <c r="T591" s="33" t="s">
        <v>118</v>
      </c>
      <c r="U591" s="55"/>
      <c r="V591" s="33" t="s">
        <v>117</v>
      </c>
      <c r="W591" s="55"/>
      <c r="X591" s="33" t="s">
        <v>116</v>
      </c>
      <c r="Y591" s="55"/>
      <c r="Z591" s="33" t="s">
        <v>115</v>
      </c>
      <c r="AA591" s="55"/>
      <c r="AB591" s="55"/>
      <c r="AC591" s="55"/>
      <c r="AD591" s="193"/>
      <c r="AE591" s="55"/>
      <c r="AF591" s="193"/>
      <c r="AG591" s="22"/>
      <c r="AH591" s="422"/>
      <c r="AI591" s="422"/>
      <c r="AJ591" s="21"/>
      <c r="AK591" s="9"/>
      <c r="AL591" s="350"/>
      <c r="AM591" s="353"/>
      <c r="AN591" s="336"/>
      <c r="AO591" s="350"/>
      <c r="AP591" s="353"/>
      <c r="AQ591" s="336"/>
      <c r="AR591" s="350"/>
      <c r="AS591" s="353"/>
      <c r="AT591" s="336"/>
      <c r="AU591" s="350"/>
      <c r="AV591" s="353"/>
      <c r="AW591" s="336"/>
      <c r="AX591" s="350"/>
      <c r="AY591" s="363"/>
      <c r="AZ591" s="336"/>
      <c r="BA591" s="417"/>
      <c r="BB591" s="411"/>
      <c r="BC591" s="411"/>
      <c r="BD591" s="414"/>
    </row>
    <row r="592" spans="2:64" ht="28.15" customHeight="1" x14ac:dyDescent="0.2">
      <c r="B592" s="30"/>
      <c r="C592" s="340"/>
      <c r="D592" s="218"/>
      <c r="E592" s="192"/>
      <c r="F592" s="192"/>
      <c r="G592" s="191"/>
      <c r="H592" s="360"/>
      <c r="I592" s="392"/>
      <c r="J592" s="392"/>
      <c r="K592" s="392"/>
      <c r="L592" s="25" t="s">
        <v>114</v>
      </c>
      <c r="M592" s="114"/>
      <c r="N592" s="25" t="s">
        <v>112</v>
      </c>
      <c r="O592" s="114"/>
      <c r="P592" s="25" t="s">
        <v>111</v>
      </c>
      <c r="Q592" s="114"/>
      <c r="R592" s="25" t="s">
        <v>110</v>
      </c>
      <c r="S592" s="114"/>
      <c r="T592" s="25" t="s">
        <v>109</v>
      </c>
      <c r="U592" s="114"/>
      <c r="V592" s="25" t="s">
        <v>108</v>
      </c>
      <c r="W592" s="114"/>
      <c r="X592" s="25" t="s">
        <v>107</v>
      </c>
      <c r="Y592" s="114"/>
      <c r="Z592" s="25" t="s">
        <v>106</v>
      </c>
      <c r="AA592" s="114"/>
      <c r="AB592" s="114"/>
      <c r="AC592" s="114"/>
      <c r="AD592" s="190"/>
      <c r="AE592" s="114"/>
      <c r="AF592" s="190"/>
      <c r="AG592" s="22"/>
      <c r="AH592" s="422"/>
      <c r="AI592" s="422"/>
      <c r="AJ592" s="21"/>
      <c r="AK592" s="9"/>
      <c r="AL592" s="350"/>
      <c r="AM592" s="353"/>
      <c r="AN592" s="336"/>
      <c r="AO592" s="350"/>
      <c r="AP592" s="353"/>
      <c r="AQ592" s="336"/>
      <c r="AR592" s="350"/>
      <c r="AS592" s="353"/>
      <c r="AT592" s="336"/>
      <c r="AU592" s="350"/>
      <c r="AV592" s="353"/>
      <c r="AW592" s="336"/>
      <c r="AX592" s="350"/>
      <c r="AY592" s="363"/>
      <c r="AZ592" s="336"/>
      <c r="BA592" s="417"/>
      <c r="BB592" s="411"/>
      <c r="BC592" s="411"/>
      <c r="BD592" s="414"/>
    </row>
    <row r="593" spans="2:64" ht="28.15" customHeight="1" thickBot="1" x14ac:dyDescent="0.25">
      <c r="B593" s="20"/>
      <c r="C593" s="341"/>
      <c r="D593" s="215"/>
      <c r="E593" s="189"/>
      <c r="F593" s="189"/>
      <c r="G593" s="188"/>
      <c r="H593" s="361"/>
      <c r="I593" s="394"/>
      <c r="J593" s="394"/>
      <c r="K593" s="394"/>
      <c r="L593" s="15" t="s">
        <v>105</v>
      </c>
      <c r="M593" s="16"/>
      <c r="N593" s="15" t="s">
        <v>104</v>
      </c>
      <c r="O593" s="16"/>
      <c r="P593" s="15" t="s">
        <v>103</v>
      </c>
      <c r="Q593" s="16"/>
      <c r="R593" s="15" t="s">
        <v>102</v>
      </c>
      <c r="S593" s="16"/>
      <c r="T593" s="15">
        <v>20</v>
      </c>
      <c r="U593" s="16"/>
      <c r="V593" s="15" t="s">
        <v>101</v>
      </c>
      <c r="W593" s="16"/>
      <c r="X593" s="15" t="s">
        <v>100</v>
      </c>
      <c r="Y593" s="16"/>
      <c r="Z593" s="15" t="s">
        <v>99</v>
      </c>
      <c r="AA593" s="16"/>
      <c r="AB593" s="114"/>
      <c r="AC593" s="114"/>
      <c r="AD593" s="187"/>
      <c r="AE593" s="16"/>
      <c r="AF593" s="186"/>
      <c r="AG593" s="11"/>
      <c r="AH593" s="423"/>
      <c r="AI593" s="423"/>
      <c r="AJ593" s="10"/>
      <c r="AK593" s="9"/>
      <c r="AL593" s="351"/>
      <c r="AM593" s="354"/>
      <c r="AN593" s="337"/>
      <c r="AO593" s="351"/>
      <c r="AP593" s="354"/>
      <c r="AQ593" s="337"/>
      <c r="AR593" s="351"/>
      <c r="AS593" s="354"/>
      <c r="AT593" s="337"/>
      <c r="AU593" s="351"/>
      <c r="AV593" s="354"/>
      <c r="AW593" s="337"/>
      <c r="AX593" s="351"/>
      <c r="AY593" s="364"/>
      <c r="AZ593" s="337"/>
      <c r="BA593" s="418"/>
      <c r="BB593" s="412"/>
      <c r="BC593" s="412"/>
      <c r="BD593" s="415"/>
    </row>
    <row r="594" spans="2:64" ht="85.9" customHeight="1" thickTop="1" thickBot="1" x14ac:dyDescent="0.35">
      <c r="B594" s="113" t="s">
        <v>173</v>
      </c>
      <c r="C594" s="103" t="s">
        <v>172</v>
      </c>
      <c r="D594" s="108" t="s">
        <v>171</v>
      </c>
      <c r="E594" s="211" t="s">
        <v>170</v>
      </c>
      <c r="F594" s="210"/>
      <c r="G594" s="209"/>
      <c r="H594" s="109" t="s">
        <v>169</v>
      </c>
      <c r="I594" s="108" t="s">
        <v>96</v>
      </c>
      <c r="J594" s="108" t="s">
        <v>168</v>
      </c>
      <c r="K594" s="108" t="s">
        <v>97</v>
      </c>
      <c r="L594" s="365" t="s">
        <v>167</v>
      </c>
      <c r="M594" s="366"/>
      <c r="N594" s="365" t="s">
        <v>166</v>
      </c>
      <c r="O594" s="366"/>
      <c r="P594" s="365" t="s">
        <v>166</v>
      </c>
      <c r="Q594" s="367"/>
      <c r="R594" s="365" t="s">
        <v>166</v>
      </c>
      <c r="S594" s="367"/>
      <c r="T594" s="365" t="s">
        <v>166</v>
      </c>
      <c r="U594" s="367"/>
      <c r="V594" s="365" t="s">
        <v>166</v>
      </c>
      <c r="W594" s="367"/>
      <c r="X594" s="365" t="s">
        <v>166</v>
      </c>
      <c r="Y594" s="367"/>
      <c r="Z594" s="365" t="s">
        <v>166</v>
      </c>
      <c r="AA594" s="367"/>
      <c r="AB594" s="311"/>
      <c r="AC594" s="311"/>
      <c r="AD594" s="368" t="s">
        <v>165</v>
      </c>
      <c r="AE594" s="367"/>
      <c r="AF594" s="109" t="s">
        <v>164</v>
      </c>
      <c r="AG594" s="109" t="s">
        <v>163</v>
      </c>
      <c r="AH594" s="108" t="s">
        <v>162</v>
      </c>
      <c r="AI594" s="108" t="s">
        <v>161</v>
      </c>
      <c r="AJ594" s="107" t="s">
        <v>160</v>
      </c>
      <c r="AK594" s="106"/>
      <c r="AL594" s="104" t="s">
        <v>159</v>
      </c>
      <c r="AM594" s="103" t="s">
        <v>158</v>
      </c>
      <c r="AN594" s="102" t="s">
        <v>157</v>
      </c>
      <c r="AO594" s="104" t="s">
        <v>156</v>
      </c>
      <c r="AP594" s="103" t="s">
        <v>155</v>
      </c>
      <c r="AQ594" s="102" t="s">
        <v>154</v>
      </c>
      <c r="AR594" s="104" t="s">
        <v>153</v>
      </c>
      <c r="AS594" s="103" t="s">
        <v>152</v>
      </c>
      <c r="AT594" s="105" t="s">
        <v>151</v>
      </c>
      <c r="AU594" s="104" t="s">
        <v>150</v>
      </c>
      <c r="AV594" s="103" t="s">
        <v>149</v>
      </c>
      <c r="AW594" s="102" t="s">
        <v>148</v>
      </c>
      <c r="AX594" s="104" t="s">
        <v>147</v>
      </c>
      <c r="AY594" s="103" t="s">
        <v>146</v>
      </c>
      <c r="AZ594" s="102" t="s">
        <v>145</v>
      </c>
      <c r="BA594" s="101" t="s">
        <v>144</v>
      </c>
      <c r="BB594" s="100" t="s">
        <v>143</v>
      </c>
      <c r="BC594" s="100" t="s">
        <v>142</v>
      </c>
      <c r="BD594" s="99" t="s">
        <v>141</v>
      </c>
    </row>
    <row r="595" spans="2:64" ht="48" thickBot="1" x14ac:dyDescent="0.3">
      <c r="B595" s="98" t="s">
        <v>202</v>
      </c>
      <c r="C595" s="97"/>
      <c r="D595" s="208">
        <v>258</v>
      </c>
      <c r="E595" s="425">
        <v>7308.17</v>
      </c>
      <c r="F595" s="426"/>
      <c r="G595" s="427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207"/>
      <c r="AB595" s="310"/>
      <c r="AC595" s="310"/>
      <c r="AD595" s="90" t="s">
        <v>138</v>
      </c>
      <c r="AE595" s="88"/>
      <c r="AF595" s="88"/>
      <c r="AG595" s="88"/>
      <c r="AH595" s="87"/>
      <c r="AI595" s="87"/>
      <c r="AJ595" s="203"/>
      <c r="AK595" s="86" t="s">
        <v>137</v>
      </c>
      <c r="AL595" s="85">
        <f t="shared" ref="AL595:BD595" si="78">SUM(AL597:AL608)</f>
        <v>52</v>
      </c>
      <c r="AM595" s="84">
        <f t="shared" si="78"/>
        <v>5</v>
      </c>
      <c r="AN595" s="83">
        <f t="shared" si="78"/>
        <v>0</v>
      </c>
      <c r="AO595" s="85">
        <f t="shared" si="78"/>
        <v>0</v>
      </c>
      <c r="AP595" s="84">
        <f t="shared" si="78"/>
        <v>0</v>
      </c>
      <c r="AQ595" s="83">
        <f t="shared" si="78"/>
        <v>0</v>
      </c>
      <c r="AR595" s="85">
        <f t="shared" si="78"/>
        <v>0</v>
      </c>
      <c r="AS595" s="84">
        <f t="shared" si="78"/>
        <v>0</v>
      </c>
      <c r="AT595" s="83">
        <f t="shared" si="78"/>
        <v>0</v>
      </c>
      <c r="AU595" s="85">
        <f t="shared" si="78"/>
        <v>19</v>
      </c>
      <c r="AV595" s="84">
        <f t="shared" si="78"/>
        <v>1</v>
      </c>
      <c r="AW595" s="83">
        <f t="shared" si="78"/>
        <v>0</v>
      </c>
      <c r="AX595" s="85">
        <f t="shared" si="78"/>
        <v>4</v>
      </c>
      <c r="AY595" s="84">
        <f t="shared" si="78"/>
        <v>0</v>
      </c>
      <c r="AZ595" s="83">
        <f t="shared" si="78"/>
        <v>0</v>
      </c>
      <c r="BA595" s="82">
        <f t="shared" si="78"/>
        <v>0</v>
      </c>
      <c r="BB595" s="81">
        <f t="shared" si="78"/>
        <v>0</v>
      </c>
      <c r="BC595" s="81">
        <f t="shared" si="78"/>
        <v>0</v>
      </c>
      <c r="BD595" s="80">
        <f t="shared" si="78"/>
        <v>0</v>
      </c>
      <c r="BE595" s="79" t="s">
        <v>136</v>
      </c>
      <c r="BH595" s="5">
        <f>SUM(AL595:AN595)/$BG$5</f>
        <v>57</v>
      </c>
      <c r="BI595" s="5">
        <f>SUM(AO595:AQ595,BA595)/$BG$5</f>
        <v>0</v>
      </c>
      <c r="BJ595" s="5">
        <f>SUM(AR595:AT595,BB595)/$BG$5</f>
        <v>0</v>
      </c>
      <c r="BK595" s="5">
        <f>SUM(AU595:AW595,BC595)/$BG$5</f>
        <v>20</v>
      </c>
      <c r="BL595" s="5">
        <f>SUM(AX595:AZ595,BD595)/$BG$5</f>
        <v>4</v>
      </c>
    </row>
    <row r="596" spans="2:64" ht="37.5" thickBot="1" x14ac:dyDescent="0.3">
      <c r="B596" s="78"/>
      <c r="C596" s="77"/>
      <c r="D596" s="206"/>
      <c r="E596" s="205"/>
      <c r="F596" s="205"/>
      <c r="G596" s="204"/>
      <c r="H596" s="73"/>
      <c r="I596" s="70"/>
      <c r="J596" s="70"/>
      <c r="K596" s="72"/>
      <c r="L596" s="70"/>
      <c r="M596" s="69"/>
      <c r="N596" s="70"/>
      <c r="O596" s="69"/>
      <c r="P596" s="70"/>
      <c r="Q596" s="69"/>
      <c r="R596" s="70"/>
      <c r="S596" s="69"/>
      <c r="T596" s="70"/>
      <c r="U596" s="69"/>
      <c r="V596" s="70"/>
      <c r="W596" s="69"/>
      <c r="X596" s="70"/>
      <c r="Y596" s="69"/>
      <c r="Z596" s="70"/>
      <c r="AA596" s="69"/>
      <c r="AB596" s="69"/>
      <c r="AC596" s="69"/>
      <c r="AD596" s="71"/>
      <c r="AE596" s="69"/>
      <c r="AF596" s="69"/>
      <c r="AG596" s="69"/>
      <c r="AH596" s="68"/>
      <c r="AI596" s="68"/>
      <c r="AJ596" s="203"/>
      <c r="AK596" s="66" t="s">
        <v>135</v>
      </c>
      <c r="AL596" s="65">
        <f t="shared" ref="AL596:BD596" si="79">AL595/3</f>
        <v>17.333333333333332</v>
      </c>
      <c r="AM596" s="64">
        <f t="shared" si="79"/>
        <v>1.6666666666666667</v>
      </c>
      <c r="AN596" s="63">
        <f t="shared" si="79"/>
        <v>0</v>
      </c>
      <c r="AO596" s="65">
        <f t="shared" si="79"/>
        <v>0</v>
      </c>
      <c r="AP596" s="64">
        <f t="shared" si="79"/>
        <v>0</v>
      </c>
      <c r="AQ596" s="63">
        <f t="shared" si="79"/>
        <v>0</v>
      </c>
      <c r="AR596" s="65">
        <f t="shared" si="79"/>
        <v>0</v>
      </c>
      <c r="AS596" s="64">
        <f t="shared" si="79"/>
        <v>0</v>
      </c>
      <c r="AT596" s="63">
        <f t="shared" si="79"/>
        <v>0</v>
      </c>
      <c r="AU596" s="65">
        <f t="shared" si="79"/>
        <v>6.333333333333333</v>
      </c>
      <c r="AV596" s="64">
        <f t="shared" si="79"/>
        <v>0.33333333333333331</v>
      </c>
      <c r="AW596" s="63">
        <f t="shared" si="79"/>
        <v>0</v>
      </c>
      <c r="AX596" s="65">
        <f t="shared" si="79"/>
        <v>1.3333333333333333</v>
      </c>
      <c r="AY596" s="64">
        <f t="shared" si="79"/>
        <v>0</v>
      </c>
      <c r="AZ596" s="63">
        <f t="shared" si="79"/>
        <v>0</v>
      </c>
      <c r="BA596" s="62">
        <f t="shared" si="79"/>
        <v>0</v>
      </c>
      <c r="BB596" s="61">
        <f t="shared" si="79"/>
        <v>0</v>
      </c>
      <c r="BC596" s="61">
        <f t="shared" si="79"/>
        <v>0</v>
      </c>
      <c r="BD596" s="60">
        <f t="shared" si="79"/>
        <v>0</v>
      </c>
      <c r="BE596" s="59" t="s">
        <v>134</v>
      </c>
    </row>
    <row r="597" spans="2:64" ht="28.15" customHeight="1" x14ac:dyDescent="0.2">
      <c r="B597" s="30"/>
      <c r="C597" s="338">
        <v>1</v>
      </c>
      <c r="D597" s="212"/>
      <c r="E597" s="198"/>
      <c r="F597" s="198"/>
      <c r="G597" s="197"/>
      <c r="H597" s="358" t="s">
        <v>133</v>
      </c>
      <c r="I597" s="390">
        <v>159</v>
      </c>
      <c r="J597" s="390">
        <v>33</v>
      </c>
      <c r="K597" s="390">
        <v>7</v>
      </c>
      <c r="L597" s="42" t="s">
        <v>131</v>
      </c>
      <c r="M597" s="43" t="s">
        <v>132</v>
      </c>
      <c r="N597" s="42" t="s">
        <v>129</v>
      </c>
      <c r="O597" s="43" t="s">
        <v>1267</v>
      </c>
      <c r="P597" s="42" t="s">
        <v>128</v>
      </c>
      <c r="Q597" s="43" t="s">
        <v>1603</v>
      </c>
      <c r="R597" s="42" t="s">
        <v>127</v>
      </c>
      <c r="S597" s="43" t="s">
        <v>509</v>
      </c>
      <c r="T597" s="42" t="s">
        <v>126</v>
      </c>
      <c r="U597" s="43" t="s">
        <v>697</v>
      </c>
      <c r="V597" s="42" t="s">
        <v>125</v>
      </c>
      <c r="W597" s="43" t="s">
        <v>179</v>
      </c>
      <c r="X597" s="42" t="s">
        <v>124</v>
      </c>
      <c r="Y597" s="43" t="s">
        <v>132</v>
      </c>
      <c r="Z597" s="42" t="s">
        <v>123</v>
      </c>
      <c r="AA597" s="43"/>
      <c r="AB597" s="43"/>
      <c r="AC597" s="43"/>
      <c r="AD597" s="196"/>
      <c r="AE597" s="43"/>
      <c r="AF597" s="196" t="s">
        <v>893</v>
      </c>
      <c r="AG597" s="58"/>
      <c r="AH597" s="421"/>
      <c r="AI597" s="421"/>
      <c r="AJ597" s="38"/>
      <c r="AK597" s="9"/>
      <c r="AL597" s="349">
        <f>SUMPRODUCT(LEN($M597:$AA600)-LEN(SUBSTITUTE($M597:$AA600,"A", "")))</f>
        <v>52</v>
      </c>
      <c r="AM597" s="352">
        <f>SUMPRODUCT(LEN($AF597:$AF600)-LEN(SUBSTITUTE($AF597:$AF600,"A", "")))</f>
        <v>5</v>
      </c>
      <c r="AN597" s="335">
        <f>SUMPRODUCT(LEN($AE597:$AE600)-LEN(SUBSTITUTE($AE597:$AE600,"A", "")))</f>
        <v>0</v>
      </c>
      <c r="AO597" s="349">
        <f>SUMPRODUCT(LEN($M597:$AA600)-LEN(SUBSTITUTE($M597:$AA600,"S", "")))</f>
        <v>0</v>
      </c>
      <c r="AP597" s="352">
        <f>SUMPRODUCT(LEN($AF597:$AF600)-LEN(SUBSTITUTE($AF597:$AF600,"S", "")))</f>
        <v>0</v>
      </c>
      <c r="AQ597" s="335">
        <f>SUMPRODUCT(LEN($AE597:$AE600)-LEN(SUBSTITUTE($AE597:$AE600,"S", "")))</f>
        <v>0</v>
      </c>
      <c r="AR597" s="349">
        <f>SUMPRODUCT(LEN($M597:$AA600)-LEN(SUBSTITUTE($M597:$AA600,"F", "")))</f>
        <v>0</v>
      </c>
      <c r="AS597" s="352">
        <f>SUMPRODUCT(LEN($AF597:$AF600)-LEN(SUBSTITUTE($AF597:$AF600,"F", "")))</f>
        <v>0</v>
      </c>
      <c r="AT597" s="335">
        <f>SUMPRODUCT(LEN($AE597:$AE600)-LEN(SUBSTITUTE($AE597:$AE600,"F", "")))</f>
        <v>0</v>
      </c>
      <c r="AU597" s="349">
        <f>SUMPRODUCT(LEN($M597:$AA600)-LEN(SUBSTITUTE($M597:$AA600,"G", "")))</f>
        <v>19</v>
      </c>
      <c r="AV597" s="352">
        <f>SUMPRODUCT(LEN($AF597:$AF600)-LEN(SUBSTITUTE($AF597:$AF600,"G", "")))</f>
        <v>1</v>
      </c>
      <c r="AW597" s="335">
        <f>SUMPRODUCT(LEN($AE597:$AE600)-LEN(SUBSTITUTE($AE597:$AE600,"G", "")))</f>
        <v>0</v>
      </c>
      <c r="AX597" s="349">
        <f>SUMPRODUCT(LEN($L597:$AA600)-LEN(SUBSTITUTE($L597:$AA600,"M", "")))</f>
        <v>4</v>
      </c>
      <c r="AY597" s="362">
        <f>SUMPRODUCT(LEN($AF597:$AF600)-LEN(SUBSTITUTE($AF597:$AF600,"M", "")))</f>
        <v>0</v>
      </c>
      <c r="AZ597" s="335">
        <f>SUMPRODUCT(LEN($AE597:$AE600)-LEN(SUBSTITUTE($AE597:$AE600,"M", "")))</f>
        <v>0</v>
      </c>
      <c r="BA597" s="416">
        <f>SUMPRODUCT(LEN($AG597:$AG600)-LEN(SUBSTITUTE($AG597:$AG600,"S", "")))</f>
        <v>0</v>
      </c>
      <c r="BB597" s="410">
        <f>SUMPRODUCT(LEN($AG597:$AG600)-LEN(SUBSTITUTE($AG597:$AG600,"F", "")))</f>
        <v>0</v>
      </c>
      <c r="BC597" s="410">
        <f>SUMPRODUCT(LEN($AG597:$AG600)-LEN(SUBSTITUTE($AG597:$AG600,"G", "")))</f>
        <v>0</v>
      </c>
      <c r="BD597" s="413">
        <f>SUMPRODUCT(LEN($AG597:$AG600)-LEN(SUBSTITUTE($AG597:$AG600,"M", "")))</f>
        <v>0</v>
      </c>
    </row>
    <row r="598" spans="2:64" ht="28.15" customHeight="1" thickBot="1" x14ac:dyDescent="0.25">
      <c r="B598" s="30"/>
      <c r="C598" s="339"/>
      <c r="D598" s="221"/>
      <c r="E598" s="195"/>
      <c r="F598" s="195"/>
      <c r="G598" s="194"/>
      <c r="H598" s="359"/>
      <c r="I598" s="391"/>
      <c r="J598" s="391"/>
      <c r="K598" s="391"/>
      <c r="L598" s="33" t="s">
        <v>122</v>
      </c>
      <c r="M598" s="55" t="s">
        <v>132</v>
      </c>
      <c r="N598" s="33" t="s">
        <v>121</v>
      </c>
      <c r="O598" s="55" t="s">
        <v>357</v>
      </c>
      <c r="P598" s="33" t="s">
        <v>120</v>
      </c>
      <c r="Q598" s="55" t="s">
        <v>357</v>
      </c>
      <c r="R598" s="33" t="s">
        <v>119</v>
      </c>
      <c r="S598" s="55" t="s">
        <v>469</v>
      </c>
      <c r="T598" s="33" t="s">
        <v>118</v>
      </c>
      <c r="U598" s="55" t="s">
        <v>697</v>
      </c>
      <c r="V598" s="33" t="s">
        <v>117</v>
      </c>
      <c r="W598" s="55" t="s">
        <v>494</v>
      </c>
      <c r="X598" s="33" t="s">
        <v>116</v>
      </c>
      <c r="Y598" s="55" t="s">
        <v>132</v>
      </c>
      <c r="Z598" s="33" t="s">
        <v>115</v>
      </c>
      <c r="AA598" s="55"/>
      <c r="AB598" s="55"/>
      <c r="AC598" s="55"/>
      <c r="AD598" s="193"/>
      <c r="AE598" s="55"/>
      <c r="AF598" s="193"/>
      <c r="AG598" s="57"/>
      <c r="AH598" s="422"/>
      <c r="AI598" s="422"/>
      <c r="AJ598" s="21"/>
      <c r="AK598" s="9"/>
      <c r="AL598" s="350"/>
      <c r="AM598" s="353"/>
      <c r="AN598" s="336"/>
      <c r="AO598" s="350"/>
      <c r="AP598" s="353"/>
      <c r="AQ598" s="336"/>
      <c r="AR598" s="350"/>
      <c r="AS598" s="353"/>
      <c r="AT598" s="336"/>
      <c r="AU598" s="350"/>
      <c r="AV598" s="353"/>
      <c r="AW598" s="336"/>
      <c r="AX598" s="350"/>
      <c r="AY598" s="363"/>
      <c r="AZ598" s="336"/>
      <c r="BA598" s="417"/>
      <c r="BB598" s="411"/>
      <c r="BC598" s="411"/>
      <c r="BD598" s="414"/>
    </row>
    <row r="599" spans="2:64" ht="28.15" customHeight="1" x14ac:dyDescent="0.2">
      <c r="B599" s="30"/>
      <c r="C599" s="340"/>
      <c r="D599" s="218"/>
      <c r="E599" s="192"/>
      <c r="F599" s="192"/>
      <c r="G599" s="191"/>
      <c r="H599" s="360">
        <v>260</v>
      </c>
      <c r="I599" s="392"/>
      <c r="J599" s="392"/>
      <c r="K599" s="392"/>
      <c r="L599" s="25" t="s">
        <v>114</v>
      </c>
      <c r="M599" s="114" t="s">
        <v>1288</v>
      </c>
      <c r="N599" s="25" t="s">
        <v>112</v>
      </c>
      <c r="O599" s="114" t="s">
        <v>357</v>
      </c>
      <c r="P599" s="25" t="s">
        <v>111</v>
      </c>
      <c r="Q599" s="114" t="s">
        <v>1612</v>
      </c>
      <c r="R599" s="25" t="s">
        <v>110</v>
      </c>
      <c r="S599" s="114" t="s">
        <v>763</v>
      </c>
      <c r="T599" s="25" t="s">
        <v>109</v>
      </c>
      <c r="U599" s="114" t="s">
        <v>457</v>
      </c>
      <c r="V599" s="25" t="s">
        <v>108</v>
      </c>
      <c r="W599" s="114" t="s">
        <v>467</v>
      </c>
      <c r="X599" s="25" t="s">
        <v>107</v>
      </c>
      <c r="Y599" s="114"/>
      <c r="Z599" s="25" t="s">
        <v>106</v>
      </c>
      <c r="AA599" s="114"/>
      <c r="AB599" s="114"/>
      <c r="AC599" s="114"/>
      <c r="AD599" s="190"/>
      <c r="AE599" s="114"/>
      <c r="AF599" s="190"/>
      <c r="AG599" s="57"/>
      <c r="AH599" s="422"/>
      <c r="AI599" s="422"/>
      <c r="AJ599" s="21"/>
      <c r="AK599" s="9"/>
      <c r="AL599" s="350"/>
      <c r="AM599" s="353"/>
      <c r="AN599" s="336"/>
      <c r="AO599" s="350"/>
      <c r="AP599" s="353"/>
      <c r="AQ599" s="336"/>
      <c r="AR599" s="350"/>
      <c r="AS599" s="353"/>
      <c r="AT599" s="336"/>
      <c r="AU599" s="350"/>
      <c r="AV599" s="353"/>
      <c r="AW599" s="336"/>
      <c r="AX599" s="350"/>
      <c r="AY599" s="363"/>
      <c r="AZ599" s="336"/>
      <c r="BA599" s="417"/>
      <c r="BB599" s="411"/>
      <c r="BC599" s="411"/>
      <c r="BD599" s="414"/>
    </row>
    <row r="600" spans="2:64" ht="28.15" customHeight="1" thickBot="1" x14ac:dyDescent="0.25">
      <c r="B600" s="30"/>
      <c r="C600" s="355"/>
      <c r="D600" s="246"/>
      <c r="E600" s="200"/>
      <c r="F600" s="200"/>
      <c r="G600" s="199"/>
      <c r="H600" s="361"/>
      <c r="I600" s="393"/>
      <c r="J600" s="393"/>
      <c r="K600" s="393"/>
      <c r="L600" s="50" t="s">
        <v>105</v>
      </c>
      <c r="M600" s="51" t="s">
        <v>179</v>
      </c>
      <c r="N600" s="50" t="s">
        <v>104</v>
      </c>
      <c r="O600" s="51" t="s">
        <v>458</v>
      </c>
      <c r="P600" s="50" t="s">
        <v>103</v>
      </c>
      <c r="Q600" s="51" t="s">
        <v>686</v>
      </c>
      <c r="R600" s="50" t="s">
        <v>102</v>
      </c>
      <c r="S600" s="51" t="s">
        <v>812</v>
      </c>
      <c r="T600" s="50">
        <v>20</v>
      </c>
      <c r="U600" s="51" t="s">
        <v>457</v>
      </c>
      <c r="V600" s="50" t="s">
        <v>101</v>
      </c>
      <c r="W600" s="51" t="s">
        <v>179</v>
      </c>
      <c r="X600" s="50" t="s">
        <v>100</v>
      </c>
      <c r="Y600" s="51"/>
      <c r="Z600" s="50" t="s">
        <v>99</v>
      </c>
      <c r="AA600" s="51"/>
      <c r="AB600" s="51"/>
      <c r="AC600" s="51"/>
      <c r="AD600" s="187"/>
      <c r="AE600" s="51"/>
      <c r="AF600" s="187"/>
      <c r="AG600" s="56"/>
      <c r="AH600" s="424"/>
      <c r="AI600" s="424"/>
      <c r="AJ600" s="47"/>
      <c r="AK600" s="9"/>
      <c r="AL600" s="351"/>
      <c r="AM600" s="354"/>
      <c r="AN600" s="337"/>
      <c r="AO600" s="351"/>
      <c r="AP600" s="354"/>
      <c r="AQ600" s="337"/>
      <c r="AR600" s="351"/>
      <c r="AS600" s="354"/>
      <c r="AT600" s="337"/>
      <c r="AU600" s="351"/>
      <c r="AV600" s="354"/>
      <c r="AW600" s="337"/>
      <c r="AX600" s="351"/>
      <c r="AY600" s="364"/>
      <c r="AZ600" s="337"/>
      <c r="BA600" s="418"/>
      <c r="BB600" s="412"/>
      <c r="BC600" s="412"/>
      <c r="BD600" s="415"/>
    </row>
    <row r="601" spans="2:64" ht="28.15" customHeight="1" x14ac:dyDescent="0.2">
      <c r="B601" s="30"/>
      <c r="C601" s="338">
        <v>2</v>
      </c>
      <c r="D601" s="212"/>
      <c r="E601" s="198"/>
      <c r="F601" s="198"/>
      <c r="G601" s="197"/>
      <c r="H601" s="358"/>
      <c r="I601" s="390"/>
      <c r="J601" s="390"/>
      <c r="K601" s="390"/>
      <c r="L601" s="42" t="s">
        <v>131</v>
      </c>
      <c r="M601" s="43"/>
      <c r="N601" s="42" t="s">
        <v>129</v>
      </c>
      <c r="O601" s="43"/>
      <c r="P601" s="42" t="s">
        <v>128</v>
      </c>
      <c r="Q601" s="43"/>
      <c r="R601" s="42" t="s">
        <v>127</v>
      </c>
      <c r="S601" s="43"/>
      <c r="T601" s="42" t="s">
        <v>126</v>
      </c>
      <c r="U601" s="43"/>
      <c r="V601" s="42" t="s">
        <v>125</v>
      </c>
      <c r="W601" s="43"/>
      <c r="X601" s="42" t="s">
        <v>124</v>
      </c>
      <c r="Y601" s="43"/>
      <c r="Z601" s="42" t="s">
        <v>123</v>
      </c>
      <c r="AA601" s="43"/>
      <c r="AB601" s="43"/>
      <c r="AC601" s="43"/>
      <c r="AD601" s="196"/>
      <c r="AE601" s="43"/>
      <c r="AF601" s="196"/>
      <c r="AG601" s="39"/>
      <c r="AH601" s="421"/>
      <c r="AI601" s="421"/>
      <c r="AJ601" s="38"/>
      <c r="AK601" s="9"/>
      <c r="AL601" s="349">
        <f>SUMPRODUCT(LEN($M601:$AA604)-LEN(SUBSTITUTE($M601:$AA604,"A", "")))</f>
        <v>0</v>
      </c>
      <c r="AM601" s="352">
        <f>SUMPRODUCT(LEN($AF601:$AF604)-LEN(SUBSTITUTE($AF601:$AF604,"A", "")))</f>
        <v>0</v>
      </c>
      <c r="AN601" s="335">
        <f>SUMPRODUCT(LEN($AE601:$AE604)-LEN(SUBSTITUTE($AE601:$AE604,"A", "")))</f>
        <v>0</v>
      </c>
      <c r="AO601" s="349">
        <f>SUMPRODUCT(LEN($M601:$AA604)-LEN(SUBSTITUTE($M601:$AA604,"S", "")))</f>
        <v>0</v>
      </c>
      <c r="AP601" s="352">
        <f>SUMPRODUCT(LEN($AF601:$AF604)-LEN(SUBSTITUTE($AF601:$AF604,"S", "")))</f>
        <v>0</v>
      </c>
      <c r="AQ601" s="335">
        <f>SUMPRODUCT(LEN($AE601:$AE604)-LEN(SUBSTITUTE($AE601:$AE604,"S", "")))</f>
        <v>0</v>
      </c>
      <c r="AR601" s="349">
        <f>SUMPRODUCT(LEN($M601:$AA604)-LEN(SUBSTITUTE($M601:$AA604,"F", "")))</f>
        <v>0</v>
      </c>
      <c r="AS601" s="352">
        <f>SUMPRODUCT(LEN($AF601:$AF604)-LEN(SUBSTITUTE($AF601:$AF604,"F", "")))</f>
        <v>0</v>
      </c>
      <c r="AT601" s="335">
        <f>SUMPRODUCT(LEN($AE601:$AE604)-LEN(SUBSTITUTE($AE601:$AE604,"F", "")))</f>
        <v>0</v>
      </c>
      <c r="AU601" s="349">
        <f>SUMPRODUCT(LEN($M601:$AA604)-LEN(SUBSTITUTE($M601:$AA604,"G", "")))</f>
        <v>0</v>
      </c>
      <c r="AV601" s="352">
        <f>SUMPRODUCT(LEN($AF601:$AF604)-LEN(SUBSTITUTE($AF601:$AF604,"G", "")))</f>
        <v>0</v>
      </c>
      <c r="AW601" s="335">
        <f>SUMPRODUCT(LEN($AE601:$AE604)-LEN(SUBSTITUTE($AE601:$AE604,"G", "")))</f>
        <v>0</v>
      </c>
      <c r="AX601" s="349">
        <f>SUMPRODUCT(LEN($L601:$AA604)-LEN(SUBSTITUTE($L601:$AA604,"M", "")))</f>
        <v>0</v>
      </c>
      <c r="AY601" s="362">
        <f>SUMPRODUCT(LEN($AF601:$AF604)-LEN(SUBSTITUTE($AF601:$AF604,"M", "")))</f>
        <v>0</v>
      </c>
      <c r="AZ601" s="335">
        <f>SUMPRODUCT(LEN($AE601:$AE604)-LEN(SUBSTITUTE($AE601:$AE604,"M", "")))</f>
        <v>0</v>
      </c>
      <c r="BA601" s="416">
        <f>SUMPRODUCT(LEN($AG601:$AG604)-LEN(SUBSTITUTE($AG601:$AG604,"S", "")))</f>
        <v>0</v>
      </c>
      <c r="BB601" s="410">
        <f>SUMPRODUCT(LEN($AG601:$AG604)-LEN(SUBSTITUTE($AG601:$AG604,"F", "")))</f>
        <v>0</v>
      </c>
      <c r="BC601" s="410">
        <f>SUMPRODUCT(LEN($AG601:$AG604)-LEN(SUBSTITUTE($AG601:$AG604,"G", "")))</f>
        <v>0</v>
      </c>
      <c r="BD601" s="413">
        <f>SUMPRODUCT(LEN($AG601:$AG604)-LEN(SUBSTITUTE($AG601:$AG604,"M", "")))</f>
        <v>0</v>
      </c>
    </row>
    <row r="602" spans="2:64" ht="28.15" customHeight="1" thickBot="1" x14ac:dyDescent="0.25">
      <c r="B602" s="30"/>
      <c r="C602" s="339"/>
      <c r="D602" s="221"/>
      <c r="E602" s="195"/>
      <c r="F602" s="195"/>
      <c r="G602" s="194"/>
      <c r="H602" s="359"/>
      <c r="I602" s="391"/>
      <c r="J602" s="391"/>
      <c r="K602" s="391"/>
      <c r="L602" s="33" t="s">
        <v>122</v>
      </c>
      <c r="M602" s="55"/>
      <c r="N602" s="33" t="s">
        <v>121</v>
      </c>
      <c r="O602" s="55"/>
      <c r="P602" s="33" t="s">
        <v>120</v>
      </c>
      <c r="Q602" s="55"/>
      <c r="R602" s="33" t="s">
        <v>119</v>
      </c>
      <c r="S602" s="55"/>
      <c r="T602" s="33" t="s">
        <v>118</v>
      </c>
      <c r="U602" s="55"/>
      <c r="V602" s="33" t="s">
        <v>117</v>
      </c>
      <c r="W602" s="55"/>
      <c r="X602" s="33" t="s">
        <v>116</v>
      </c>
      <c r="Y602" s="55"/>
      <c r="Z602" s="33" t="s">
        <v>115</v>
      </c>
      <c r="AA602" s="55"/>
      <c r="AB602" s="55"/>
      <c r="AC602" s="55"/>
      <c r="AD602" s="193"/>
      <c r="AE602" s="55"/>
      <c r="AF602" s="193"/>
      <c r="AG602" s="22"/>
      <c r="AH602" s="422"/>
      <c r="AI602" s="422"/>
      <c r="AJ602" s="21"/>
      <c r="AK602" s="9"/>
      <c r="AL602" s="350"/>
      <c r="AM602" s="353"/>
      <c r="AN602" s="336"/>
      <c r="AO602" s="350"/>
      <c r="AP602" s="353"/>
      <c r="AQ602" s="336"/>
      <c r="AR602" s="350"/>
      <c r="AS602" s="353"/>
      <c r="AT602" s="336"/>
      <c r="AU602" s="350"/>
      <c r="AV602" s="353"/>
      <c r="AW602" s="336"/>
      <c r="AX602" s="350"/>
      <c r="AY602" s="363"/>
      <c r="AZ602" s="336"/>
      <c r="BA602" s="417"/>
      <c r="BB602" s="411"/>
      <c r="BC602" s="411"/>
      <c r="BD602" s="414"/>
    </row>
    <row r="603" spans="2:64" ht="28.15" customHeight="1" x14ac:dyDescent="0.2">
      <c r="B603" s="30"/>
      <c r="C603" s="340"/>
      <c r="D603" s="218"/>
      <c r="E603" s="192"/>
      <c r="F603" s="192"/>
      <c r="G603" s="191"/>
      <c r="H603" s="360"/>
      <c r="I603" s="392"/>
      <c r="J603" s="392"/>
      <c r="K603" s="392"/>
      <c r="L603" s="25" t="s">
        <v>114</v>
      </c>
      <c r="M603" s="114"/>
      <c r="N603" s="25" t="s">
        <v>112</v>
      </c>
      <c r="O603" s="114"/>
      <c r="P603" s="25" t="s">
        <v>111</v>
      </c>
      <c r="Q603" s="114"/>
      <c r="R603" s="25" t="s">
        <v>110</v>
      </c>
      <c r="S603" s="114"/>
      <c r="T603" s="25" t="s">
        <v>109</v>
      </c>
      <c r="U603" s="114"/>
      <c r="V603" s="25" t="s">
        <v>108</v>
      </c>
      <c r="W603" s="114"/>
      <c r="X603" s="25" t="s">
        <v>107</v>
      </c>
      <c r="Y603" s="114"/>
      <c r="Z603" s="25" t="s">
        <v>106</v>
      </c>
      <c r="AA603" s="114"/>
      <c r="AB603" s="114"/>
      <c r="AC603" s="114"/>
      <c r="AD603" s="190"/>
      <c r="AE603" s="114"/>
      <c r="AF603" s="190"/>
      <c r="AG603" s="22"/>
      <c r="AH603" s="422"/>
      <c r="AI603" s="422"/>
      <c r="AJ603" s="21"/>
      <c r="AK603" s="9"/>
      <c r="AL603" s="350"/>
      <c r="AM603" s="353"/>
      <c r="AN603" s="336"/>
      <c r="AO603" s="350"/>
      <c r="AP603" s="353"/>
      <c r="AQ603" s="336"/>
      <c r="AR603" s="350"/>
      <c r="AS603" s="353"/>
      <c r="AT603" s="336"/>
      <c r="AU603" s="350"/>
      <c r="AV603" s="353"/>
      <c r="AW603" s="336"/>
      <c r="AX603" s="350"/>
      <c r="AY603" s="363"/>
      <c r="AZ603" s="336"/>
      <c r="BA603" s="417"/>
      <c r="BB603" s="411"/>
      <c r="BC603" s="411"/>
      <c r="BD603" s="414"/>
    </row>
    <row r="604" spans="2:64" ht="28.15" customHeight="1" thickBot="1" x14ac:dyDescent="0.25">
      <c r="B604" s="30"/>
      <c r="C604" s="355"/>
      <c r="D604" s="246"/>
      <c r="E604" s="200"/>
      <c r="F604" s="200"/>
      <c r="G604" s="199"/>
      <c r="H604" s="361"/>
      <c r="I604" s="393"/>
      <c r="J604" s="393"/>
      <c r="K604" s="393"/>
      <c r="L604" s="50" t="s">
        <v>105</v>
      </c>
      <c r="M604" s="51"/>
      <c r="N604" s="50" t="s">
        <v>104</v>
      </c>
      <c r="O604" s="51"/>
      <c r="P604" s="50" t="s">
        <v>103</v>
      </c>
      <c r="Q604" s="51"/>
      <c r="R604" s="50" t="s">
        <v>102</v>
      </c>
      <c r="S604" s="51"/>
      <c r="T604" s="50">
        <v>20</v>
      </c>
      <c r="U604" s="51"/>
      <c r="V604" s="50" t="s">
        <v>101</v>
      </c>
      <c r="W604" s="51"/>
      <c r="X604" s="50" t="s">
        <v>100</v>
      </c>
      <c r="Y604" s="51"/>
      <c r="Z604" s="50" t="s">
        <v>99</v>
      </c>
      <c r="AA604" s="51"/>
      <c r="AB604" s="51"/>
      <c r="AC604" s="51"/>
      <c r="AD604" s="187"/>
      <c r="AE604" s="51"/>
      <c r="AF604" s="187"/>
      <c r="AG604" s="48"/>
      <c r="AH604" s="424"/>
      <c r="AI604" s="424"/>
      <c r="AJ604" s="47"/>
      <c r="AK604" s="9"/>
      <c r="AL604" s="351"/>
      <c r="AM604" s="354"/>
      <c r="AN604" s="337"/>
      <c r="AO604" s="351"/>
      <c r="AP604" s="354"/>
      <c r="AQ604" s="337"/>
      <c r="AR604" s="351"/>
      <c r="AS604" s="354"/>
      <c r="AT604" s="337"/>
      <c r="AU604" s="351"/>
      <c r="AV604" s="354"/>
      <c r="AW604" s="337"/>
      <c r="AX604" s="351"/>
      <c r="AY604" s="364"/>
      <c r="AZ604" s="337"/>
      <c r="BA604" s="418"/>
      <c r="BB604" s="412"/>
      <c r="BC604" s="412"/>
      <c r="BD604" s="415"/>
    </row>
    <row r="605" spans="2:64" ht="28.15" customHeight="1" x14ac:dyDescent="0.2">
      <c r="B605" s="30"/>
      <c r="C605" s="338">
        <v>3</v>
      </c>
      <c r="D605" s="212"/>
      <c r="E605" s="198"/>
      <c r="F605" s="198"/>
      <c r="G605" s="197"/>
      <c r="H605" s="358"/>
      <c r="I605" s="390"/>
      <c r="J605" s="390"/>
      <c r="K605" s="390"/>
      <c r="L605" s="42" t="s">
        <v>131</v>
      </c>
      <c r="M605" s="43"/>
      <c r="N605" s="42" t="s">
        <v>129</v>
      </c>
      <c r="O605" s="43"/>
      <c r="P605" s="42" t="s">
        <v>128</v>
      </c>
      <c r="Q605" s="43"/>
      <c r="R605" s="42" t="s">
        <v>127</v>
      </c>
      <c r="S605" s="43"/>
      <c r="T605" s="42" t="s">
        <v>126</v>
      </c>
      <c r="U605" s="43"/>
      <c r="V605" s="42" t="s">
        <v>125</v>
      </c>
      <c r="W605" s="43"/>
      <c r="X605" s="42" t="s">
        <v>124</v>
      </c>
      <c r="Y605" s="43"/>
      <c r="Z605" s="42" t="s">
        <v>123</v>
      </c>
      <c r="AA605" s="43"/>
      <c r="AB605" s="43"/>
      <c r="AC605" s="43"/>
      <c r="AD605" s="196"/>
      <c r="AE605" s="43"/>
      <c r="AF605" s="196"/>
      <c r="AG605" s="39"/>
      <c r="AH605" s="421"/>
      <c r="AI605" s="421"/>
      <c r="AJ605" s="38"/>
      <c r="AK605" s="9"/>
      <c r="AL605" s="349">
        <f>SUMPRODUCT(LEN($M605:$AA608)-LEN(SUBSTITUTE($M605:$AA608,"A", "")))</f>
        <v>0</v>
      </c>
      <c r="AM605" s="352">
        <f>SUMPRODUCT(LEN($AF605:$AF608)-LEN(SUBSTITUTE($AF605:$AF608,"A", "")))</f>
        <v>0</v>
      </c>
      <c r="AN605" s="335">
        <f>SUMPRODUCT(LEN($AE605:$AE608)-LEN(SUBSTITUTE($AE605:$AE608,"A", "")))</f>
        <v>0</v>
      </c>
      <c r="AO605" s="349">
        <f>SUMPRODUCT(LEN($M605:$AA608)-LEN(SUBSTITUTE($M605:$AA608,"S", "")))</f>
        <v>0</v>
      </c>
      <c r="AP605" s="352">
        <f>SUMPRODUCT(LEN($AF605:$AF608)-LEN(SUBSTITUTE($AF605:$AF608,"S", "")))</f>
        <v>0</v>
      </c>
      <c r="AQ605" s="335">
        <f>SUMPRODUCT(LEN($AE605:$AE608)-LEN(SUBSTITUTE($AE605:$AE608,"S", "")))</f>
        <v>0</v>
      </c>
      <c r="AR605" s="349">
        <f>SUMPRODUCT(LEN($M605:$AA608)-LEN(SUBSTITUTE($M605:$AA608,"F", "")))</f>
        <v>0</v>
      </c>
      <c r="AS605" s="352">
        <f>SUMPRODUCT(LEN($AF605:$AF608)-LEN(SUBSTITUTE($AF605:$AF608,"F", "")))</f>
        <v>0</v>
      </c>
      <c r="AT605" s="335">
        <f>SUMPRODUCT(LEN($AE605:$AE608)-LEN(SUBSTITUTE($AE605:$AE608,"F", "")))</f>
        <v>0</v>
      </c>
      <c r="AU605" s="349">
        <f>SUMPRODUCT(LEN($M605:$AA608)-LEN(SUBSTITUTE($M605:$AA608,"G", "")))</f>
        <v>0</v>
      </c>
      <c r="AV605" s="352">
        <f>SUMPRODUCT(LEN($AF605:$AF608)-LEN(SUBSTITUTE($AF605:$AF608,"G", "")))</f>
        <v>0</v>
      </c>
      <c r="AW605" s="335">
        <f>SUMPRODUCT(LEN($AE605:$AE608)-LEN(SUBSTITUTE($AE605:$AE608,"G", "")))</f>
        <v>0</v>
      </c>
      <c r="AX605" s="349">
        <f>SUMPRODUCT(LEN($L605:$AA608)-LEN(SUBSTITUTE($L605:$AA608,"M", "")))</f>
        <v>0</v>
      </c>
      <c r="AY605" s="362">
        <f>SUMPRODUCT(LEN($AF605:$AF608)-LEN(SUBSTITUTE($AF605:$AF608,"M", "")))</f>
        <v>0</v>
      </c>
      <c r="AZ605" s="335">
        <f>SUMPRODUCT(LEN($AE605:$AE608)-LEN(SUBSTITUTE($AE605:$AE608,"M", "")))</f>
        <v>0</v>
      </c>
      <c r="BA605" s="416">
        <f>SUMPRODUCT(LEN($AG605:$AG608)-LEN(SUBSTITUTE($AG605:$AG608,"S", "")))</f>
        <v>0</v>
      </c>
      <c r="BB605" s="410">
        <f>SUMPRODUCT(LEN($AG605:$AG608)-LEN(SUBSTITUTE($AG605:$AG608,"F", "")))</f>
        <v>0</v>
      </c>
      <c r="BC605" s="410">
        <f>SUMPRODUCT(LEN($AG605:$AG608)-LEN(SUBSTITUTE($AG605:$AG608,"G", "")))</f>
        <v>0</v>
      </c>
      <c r="BD605" s="413">
        <f>SUMPRODUCT(LEN($AG605:$AG608)-LEN(SUBSTITUTE($AG605:$AG608,"M", "")))</f>
        <v>0</v>
      </c>
    </row>
    <row r="606" spans="2:64" ht="28.15" customHeight="1" thickBot="1" x14ac:dyDescent="0.25">
      <c r="B606" s="30"/>
      <c r="C606" s="339"/>
      <c r="D606" s="221"/>
      <c r="E606" s="195"/>
      <c r="F606" s="195"/>
      <c r="G606" s="194"/>
      <c r="H606" s="359"/>
      <c r="I606" s="391"/>
      <c r="J606" s="391"/>
      <c r="K606" s="391"/>
      <c r="L606" s="33" t="s">
        <v>122</v>
      </c>
      <c r="M606" s="55"/>
      <c r="N606" s="33" t="s">
        <v>121</v>
      </c>
      <c r="O606" s="55"/>
      <c r="P606" s="33" t="s">
        <v>120</v>
      </c>
      <c r="Q606" s="55"/>
      <c r="R606" s="33" t="s">
        <v>119</v>
      </c>
      <c r="S606" s="55"/>
      <c r="T606" s="33" t="s">
        <v>118</v>
      </c>
      <c r="U606" s="55"/>
      <c r="V606" s="33" t="s">
        <v>117</v>
      </c>
      <c r="W606" s="55"/>
      <c r="X606" s="33" t="s">
        <v>116</v>
      </c>
      <c r="Y606" s="55"/>
      <c r="Z606" s="33" t="s">
        <v>115</v>
      </c>
      <c r="AA606" s="55"/>
      <c r="AB606" s="55"/>
      <c r="AC606" s="55"/>
      <c r="AD606" s="193"/>
      <c r="AE606" s="55"/>
      <c r="AF606" s="193"/>
      <c r="AG606" s="22"/>
      <c r="AH606" s="422"/>
      <c r="AI606" s="422"/>
      <c r="AJ606" s="21"/>
      <c r="AK606" s="9"/>
      <c r="AL606" s="350"/>
      <c r="AM606" s="353"/>
      <c r="AN606" s="336"/>
      <c r="AO606" s="350"/>
      <c r="AP606" s="353"/>
      <c r="AQ606" s="336"/>
      <c r="AR606" s="350"/>
      <c r="AS606" s="353"/>
      <c r="AT606" s="336"/>
      <c r="AU606" s="350"/>
      <c r="AV606" s="353"/>
      <c r="AW606" s="336"/>
      <c r="AX606" s="350"/>
      <c r="AY606" s="363"/>
      <c r="AZ606" s="336"/>
      <c r="BA606" s="417"/>
      <c r="BB606" s="411"/>
      <c r="BC606" s="411"/>
      <c r="BD606" s="414"/>
    </row>
    <row r="607" spans="2:64" ht="28.15" customHeight="1" x14ac:dyDescent="0.2">
      <c r="B607" s="30"/>
      <c r="C607" s="340"/>
      <c r="D607" s="218"/>
      <c r="E607" s="192"/>
      <c r="F607" s="192"/>
      <c r="G607" s="191"/>
      <c r="H607" s="360"/>
      <c r="I607" s="392"/>
      <c r="J607" s="392"/>
      <c r="K607" s="392"/>
      <c r="L607" s="25" t="s">
        <v>114</v>
      </c>
      <c r="M607" s="114"/>
      <c r="N607" s="25" t="s">
        <v>112</v>
      </c>
      <c r="O607" s="114"/>
      <c r="P607" s="25" t="s">
        <v>111</v>
      </c>
      <c r="Q607" s="114"/>
      <c r="R607" s="25" t="s">
        <v>110</v>
      </c>
      <c r="S607" s="114"/>
      <c r="T607" s="25" t="s">
        <v>109</v>
      </c>
      <c r="U607" s="114"/>
      <c r="V607" s="25" t="s">
        <v>108</v>
      </c>
      <c r="W607" s="114"/>
      <c r="X607" s="25" t="s">
        <v>107</v>
      </c>
      <c r="Y607" s="114"/>
      <c r="Z607" s="25" t="s">
        <v>106</v>
      </c>
      <c r="AA607" s="114"/>
      <c r="AB607" s="114"/>
      <c r="AC607" s="114"/>
      <c r="AD607" s="190"/>
      <c r="AE607" s="114"/>
      <c r="AF607" s="190"/>
      <c r="AG607" s="22"/>
      <c r="AH607" s="422"/>
      <c r="AI607" s="422"/>
      <c r="AJ607" s="21"/>
      <c r="AK607" s="9"/>
      <c r="AL607" s="350"/>
      <c r="AM607" s="353"/>
      <c r="AN607" s="336"/>
      <c r="AO607" s="350"/>
      <c r="AP607" s="353"/>
      <c r="AQ607" s="336"/>
      <c r="AR607" s="350"/>
      <c r="AS607" s="353"/>
      <c r="AT607" s="336"/>
      <c r="AU607" s="350"/>
      <c r="AV607" s="353"/>
      <c r="AW607" s="336"/>
      <c r="AX607" s="350"/>
      <c r="AY607" s="363"/>
      <c r="AZ607" s="336"/>
      <c r="BA607" s="417"/>
      <c r="BB607" s="411"/>
      <c r="BC607" s="411"/>
      <c r="BD607" s="414"/>
    </row>
    <row r="608" spans="2:64" ht="28.15" customHeight="1" thickBot="1" x14ac:dyDescent="0.25">
      <c r="B608" s="20"/>
      <c r="C608" s="341"/>
      <c r="D608" s="215"/>
      <c r="E608" s="189"/>
      <c r="F608" s="189"/>
      <c r="G608" s="188"/>
      <c r="H608" s="361"/>
      <c r="I608" s="394"/>
      <c r="J608" s="394"/>
      <c r="K608" s="394"/>
      <c r="L608" s="15" t="s">
        <v>105</v>
      </c>
      <c r="M608" s="16"/>
      <c r="N608" s="15" t="s">
        <v>104</v>
      </c>
      <c r="O608" s="16"/>
      <c r="P608" s="15" t="s">
        <v>103</v>
      </c>
      <c r="Q608" s="16"/>
      <c r="R608" s="15" t="s">
        <v>102</v>
      </c>
      <c r="S608" s="16"/>
      <c r="T608" s="15">
        <v>20</v>
      </c>
      <c r="U608" s="16"/>
      <c r="V608" s="15" t="s">
        <v>101</v>
      </c>
      <c r="W608" s="16"/>
      <c r="X608" s="15" t="s">
        <v>100</v>
      </c>
      <c r="Y608" s="16"/>
      <c r="Z608" s="15" t="s">
        <v>99</v>
      </c>
      <c r="AA608" s="16"/>
      <c r="AB608" s="114"/>
      <c r="AC608" s="114"/>
      <c r="AD608" s="187"/>
      <c r="AE608" s="16"/>
      <c r="AF608" s="186"/>
      <c r="AG608" s="11"/>
      <c r="AH608" s="423"/>
      <c r="AI608" s="423"/>
      <c r="AJ608" s="10"/>
      <c r="AK608" s="9"/>
      <c r="AL608" s="351"/>
      <c r="AM608" s="354"/>
      <c r="AN608" s="337"/>
      <c r="AO608" s="351"/>
      <c r="AP608" s="354"/>
      <c r="AQ608" s="337"/>
      <c r="AR608" s="351"/>
      <c r="AS608" s="354"/>
      <c r="AT608" s="337"/>
      <c r="AU608" s="351"/>
      <c r="AV608" s="354"/>
      <c r="AW608" s="337"/>
      <c r="AX608" s="351"/>
      <c r="AY608" s="364"/>
      <c r="AZ608" s="337"/>
      <c r="BA608" s="418"/>
      <c r="BB608" s="412"/>
      <c r="BC608" s="412"/>
      <c r="BD608" s="415"/>
    </row>
    <row r="609" spans="2:64" ht="85.9" customHeight="1" thickTop="1" thickBot="1" x14ac:dyDescent="0.35">
      <c r="B609" s="113" t="s">
        <v>173</v>
      </c>
      <c r="C609" s="103" t="s">
        <v>172</v>
      </c>
      <c r="D609" s="108" t="s">
        <v>171</v>
      </c>
      <c r="E609" s="211" t="s">
        <v>170</v>
      </c>
      <c r="F609" s="210"/>
      <c r="G609" s="209"/>
      <c r="H609" s="109" t="s">
        <v>169</v>
      </c>
      <c r="I609" s="108" t="s">
        <v>96</v>
      </c>
      <c r="J609" s="108" t="s">
        <v>168</v>
      </c>
      <c r="K609" s="108" t="s">
        <v>97</v>
      </c>
      <c r="L609" s="365" t="s">
        <v>167</v>
      </c>
      <c r="M609" s="366"/>
      <c r="N609" s="365" t="s">
        <v>166</v>
      </c>
      <c r="O609" s="366"/>
      <c r="P609" s="365" t="s">
        <v>166</v>
      </c>
      <c r="Q609" s="367"/>
      <c r="R609" s="365" t="s">
        <v>166</v>
      </c>
      <c r="S609" s="367"/>
      <c r="T609" s="365" t="s">
        <v>166</v>
      </c>
      <c r="U609" s="367"/>
      <c r="V609" s="365" t="s">
        <v>166</v>
      </c>
      <c r="W609" s="367"/>
      <c r="X609" s="365" t="s">
        <v>166</v>
      </c>
      <c r="Y609" s="367"/>
      <c r="Z609" s="365" t="s">
        <v>166</v>
      </c>
      <c r="AA609" s="367"/>
      <c r="AB609" s="311"/>
      <c r="AC609" s="311"/>
      <c r="AD609" s="368" t="s">
        <v>165</v>
      </c>
      <c r="AE609" s="367"/>
      <c r="AF609" s="109" t="s">
        <v>164</v>
      </c>
      <c r="AG609" s="109" t="s">
        <v>163</v>
      </c>
      <c r="AH609" s="108" t="s">
        <v>162</v>
      </c>
      <c r="AI609" s="108" t="s">
        <v>161</v>
      </c>
      <c r="AJ609" s="107" t="s">
        <v>160</v>
      </c>
      <c r="AK609" s="106"/>
      <c r="AL609" s="104" t="s">
        <v>159</v>
      </c>
      <c r="AM609" s="103" t="s">
        <v>158</v>
      </c>
      <c r="AN609" s="102" t="s">
        <v>157</v>
      </c>
      <c r="AO609" s="104" t="s">
        <v>156</v>
      </c>
      <c r="AP609" s="103" t="s">
        <v>155</v>
      </c>
      <c r="AQ609" s="102" t="s">
        <v>154</v>
      </c>
      <c r="AR609" s="104" t="s">
        <v>153</v>
      </c>
      <c r="AS609" s="103" t="s">
        <v>152</v>
      </c>
      <c r="AT609" s="105" t="s">
        <v>151</v>
      </c>
      <c r="AU609" s="104" t="s">
        <v>150</v>
      </c>
      <c r="AV609" s="103" t="s">
        <v>149</v>
      </c>
      <c r="AW609" s="102" t="s">
        <v>148</v>
      </c>
      <c r="AX609" s="104" t="s">
        <v>147</v>
      </c>
      <c r="AY609" s="103" t="s">
        <v>146</v>
      </c>
      <c r="AZ609" s="102" t="s">
        <v>145</v>
      </c>
      <c r="BA609" s="101" t="s">
        <v>144</v>
      </c>
      <c r="BB609" s="100" t="s">
        <v>143</v>
      </c>
      <c r="BC609" s="100" t="s">
        <v>142</v>
      </c>
      <c r="BD609" s="99" t="s">
        <v>141</v>
      </c>
    </row>
    <row r="610" spans="2:64" ht="48" thickBot="1" x14ac:dyDescent="0.3">
      <c r="B610" s="98" t="s">
        <v>201</v>
      </c>
      <c r="C610" s="97"/>
      <c r="D610" s="208">
        <v>258</v>
      </c>
      <c r="E610" s="425">
        <v>6760.59</v>
      </c>
      <c r="F610" s="426"/>
      <c r="G610" s="427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207"/>
      <c r="AB610" s="310"/>
      <c r="AC610" s="310"/>
      <c r="AD610" s="90" t="s">
        <v>138</v>
      </c>
      <c r="AE610" s="88"/>
      <c r="AF610" s="88"/>
      <c r="AG610" s="88"/>
      <c r="AH610" s="87"/>
      <c r="AI610" s="87"/>
      <c r="AJ610" s="203"/>
      <c r="AK610" s="86" t="s">
        <v>137</v>
      </c>
      <c r="AL610" s="85">
        <f t="shared" ref="AL610:BD610" si="80">SUM(AL612:AL623)</f>
        <v>59</v>
      </c>
      <c r="AM610" s="84">
        <f t="shared" si="80"/>
        <v>7</v>
      </c>
      <c r="AN610" s="83">
        <f t="shared" si="80"/>
        <v>0</v>
      </c>
      <c r="AO610" s="85">
        <f t="shared" si="80"/>
        <v>3</v>
      </c>
      <c r="AP610" s="84">
        <f t="shared" si="80"/>
        <v>0</v>
      </c>
      <c r="AQ610" s="83">
        <f t="shared" si="80"/>
        <v>0</v>
      </c>
      <c r="AR610" s="85">
        <f t="shared" si="80"/>
        <v>0</v>
      </c>
      <c r="AS610" s="84">
        <f t="shared" si="80"/>
        <v>0</v>
      </c>
      <c r="AT610" s="83">
        <f t="shared" si="80"/>
        <v>0</v>
      </c>
      <c r="AU610" s="85">
        <f t="shared" si="80"/>
        <v>15</v>
      </c>
      <c r="AV610" s="84">
        <f t="shared" si="80"/>
        <v>3</v>
      </c>
      <c r="AW610" s="83">
        <f t="shared" si="80"/>
        <v>0</v>
      </c>
      <c r="AX610" s="85">
        <f t="shared" si="80"/>
        <v>5</v>
      </c>
      <c r="AY610" s="84">
        <f t="shared" si="80"/>
        <v>0</v>
      </c>
      <c r="AZ610" s="83">
        <f t="shared" si="80"/>
        <v>0</v>
      </c>
      <c r="BA610" s="82">
        <f t="shared" si="80"/>
        <v>0</v>
      </c>
      <c r="BB610" s="81">
        <f t="shared" si="80"/>
        <v>0</v>
      </c>
      <c r="BC610" s="81">
        <f t="shared" si="80"/>
        <v>1</v>
      </c>
      <c r="BD610" s="80">
        <f t="shared" si="80"/>
        <v>0</v>
      </c>
      <c r="BE610" s="79" t="s">
        <v>136</v>
      </c>
      <c r="BH610" s="5">
        <f>SUM(AL610:AN610)/$BG$5</f>
        <v>66</v>
      </c>
      <c r="BI610" s="5">
        <f>SUM(AO610:AQ610,BA610)/$BG$5</f>
        <v>3</v>
      </c>
      <c r="BJ610" s="5">
        <f>SUM(AR610:AT610,BB610)/$BG$5</f>
        <v>0</v>
      </c>
      <c r="BK610" s="5">
        <f>SUM(AU610:AW610,BC610)/$BG$5</f>
        <v>19</v>
      </c>
      <c r="BL610" s="5">
        <f>SUM(AX610:AZ610,BD610)/$BG$5</f>
        <v>5</v>
      </c>
    </row>
    <row r="611" spans="2:64" ht="37.5" thickBot="1" x14ac:dyDescent="0.3">
      <c r="B611" s="78"/>
      <c r="C611" s="77"/>
      <c r="D611" s="206"/>
      <c r="E611" s="205"/>
      <c r="F611" s="205"/>
      <c r="G611" s="204"/>
      <c r="H611" s="73"/>
      <c r="I611" s="70"/>
      <c r="J611" s="70"/>
      <c r="K611" s="72"/>
      <c r="L611" s="70"/>
      <c r="M611" s="69"/>
      <c r="N611" s="70"/>
      <c r="O611" s="69"/>
      <c r="P611" s="70"/>
      <c r="Q611" s="69"/>
      <c r="R611" s="70"/>
      <c r="S611" s="69"/>
      <c r="T611" s="70"/>
      <c r="U611" s="69"/>
      <c r="V611" s="70"/>
      <c r="W611" s="69"/>
      <c r="X611" s="70"/>
      <c r="Y611" s="69"/>
      <c r="Z611" s="70"/>
      <c r="AA611" s="69"/>
      <c r="AB611" s="69"/>
      <c r="AC611" s="69"/>
      <c r="AD611" s="71"/>
      <c r="AE611" s="69"/>
      <c r="AF611" s="69"/>
      <c r="AG611" s="69"/>
      <c r="AH611" s="68"/>
      <c r="AI611" s="68"/>
      <c r="AJ611" s="203"/>
      <c r="AK611" s="66" t="s">
        <v>135</v>
      </c>
      <c r="AL611" s="65">
        <f t="shared" ref="AL611:BD611" si="81">AL610/3</f>
        <v>19.666666666666668</v>
      </c>
      <c r="AM611" s="64">
        <f t="shared" si="81"/>
        <v>2.3333333333333335</v>
      </c>
      <c r="AN611" s="63">
        <f t="shared" si="81"/>
        <v>0</v>
      </c>
      <c r="AO611" s="65">
        <f t="shared" si="81"/>
        <v>1</v>
      </c>
      <c r="AP611" s="64">
        <f t="shared" si="81"/>
        <v>0</v>
      </c>
      <c r="AQ611" s="63">
        <f t="shared" si="81"/>
        <v>0</v>
      </c>
      <c r="AR611" s="65">
        <f t="shared" si="81"/>
        <v>0</v>
      </c>
      <c r="AS611" s="64">
        <f t="shared" si="81"/>
        <v>0</v>
      </c>
      <c r="AT611" s="63">
        <f t="shared" si="81"/>
        <v>0</v>
      </c>
      <c r="AU611" s="65">
        <f t="shared" si="81"/>
        <v>5</v>
      </c>
      <c r="AV611" s="64">
        <f t="shared" si="81"/>
        <v>1</v>
      </c>
      <c r="AW611" s="63">
        <f t="shared" si="81"/>
        <v>0</v>
      </c>
      <c r="AX611" s="65">
        <f t="shared" si="81"/>
        <v>1.6666666666666667</v>
      </c>
      <c r="AY611" s="64">
        <f t="shared" si="81"/>
        <v>0</v>
      </c>
      <c r="AZ611" s="63">
        <f t="shared" si="81"/>
        <v>0</v>
      </c>
      <c r="BA611" s="62">
        <f t="shared" si="81"/>
        <v>0</v>
      </c>
      <c r="BB611" s="61">
        <f t="shared" si="81"/>
        <v>0</v>
      </c>
      <c r="BC611" s="61">
        <f t="shared" si="81"/>
        <v>0.33333333333333331</v>
      </c>
      <c r="BD611" s="60">
        <f t="shared" si="81"/>
        <v>0</v>
      </c>
      <c r="BE611" s="59" t="s">
        <v>134</v>
      </c>
    </row>
    <row r="612" spans="2:64" ht="28.15" customHeight="1" x14ac:dyDescent="0.2">
      <c r="B612" s="30"/>
      <c r="C612" s="338">
        <v>1</v>
      </c>
      <c r="D612" s="239" t="s">
        <v>980</v>
      </c>
      <c r="E612" s="198"/>
      <c r="F612" s="198"/>
      <c r="G612" s="197"/>
      <c r="H612" s="358" t="s">
        <v>133</v>
      </c>
      <c r="I612" s="390">
        <v>160</v>
      </c>
      <c r="J612" s="390">
        <v>35</v>
      </c>
      <c r="K612" s="390">
        <v>7</v>
      </c>
      <c r="L612" s="42" t="s">
        <v>131</v>
      </c>
      <c r="M612" s="43" t="s">
        <v>132</v>
      </c>
      <c r="N612" s="42" t="s">
        <v>129</v>
      </c>
      <c r="O612" s="43" t="s">
        <v>1567</v>
      </c>
      <c r="P612" s="42" t="s">
        <v>128</v>
      </c>
      <c r="Q612" s="43" t="s">
        <v>684</v>
      </c>
      <c r="R612" s="42" t="s">
        <v>127</v>
      </c>
      <c r="S612" s="43" t="s">
        <v>1288</v>
      </c>
      <c r="T612" s="42" t="s">
        <v>126</v>
      </c>
      <c r="U612" s="43" t="s">
        <v>1091</v>
      </c>
      <c r="V612" s="42" t="s">
        <v>125</v>
      </c>
      <c r="W612" s="43" t="s">
        <v>457</v>
      </c>
      <c r="X612" s="42" t="s">
        <v>124</v>
      </c>
      <c r="Y612" s="43" t="s">
        <v>467</v>
      </c>
      <c r="Z612" s="42" t="s">
        <v>123</v>
      </c>
      <c r="AA612" s="43"/>
      <c r="AB612" s="43"/>
      <c r="AC612" s="43"/>
      <c r="AD612" s="196"/>
      <c r="AE612" s="43"/>
      <c r="AF612" s="196" t="s">
        <v>1721</v>
      </c>
      <c r="AG612" s="58" t="s">
        <v>496</v>
      </c>
      <c r="AH612" s="421"/>
      <c r="AI612" s="421"/>
      <c r="AJ612" s="38"/>
      <c r="AK612" s="9"/>
      <c r="AL612" s="349">
        <f>SUMPRODUCT(LEN($M612:$AA615)-LEN(SUBSTITUTE($M612:$AA615,"A", "")))</f>
        <v>59</v>
      </c>
      <c r="AM612" s="352">
        <f>SUMPRODUCT(LEN($AF612:$AF615)-LEN(SUBSTITUTE($AF612:$AF615,"A", "")))</f>
        <v>7</v>
      </c>
      <c r="AN612" s="335">
        <f>SUMPRODUCT(LEN($AE612:$AE615)-LEN(SUBSTITUTE($AE612:$AE615,"A", "")))</f>
        <v>0</v>
      </c>
      <c r="AO612" s="349">
        <f>SUMPRODUCT(LEN($M612:$AA615)-LEN(SUBSTITUTE($M612:$AA615,"S", "")))</f>
        <v>3</v>
      </c>
      <c r="AP612" s="352">
        <f>SUMPRODUCT(LEN($AF612:$AF615)-LEN(SUBSTITUTE($AF612:$AF615,"S", "")))</f>
        <v>0</v>
      </c>
      <c r="AQ612" s="335">
        <f>SUMPRODUCT(LEN($AE612:$AE615)-LEN(SUBSTITUTE($AE612:$AE615,"S", "")))</f>
        <v>0</v>
      </c>
      <c r="AR612" s="349">
        <f>SUMPRODUCT(LEN($M612:$AA615)-LEN(SUBSTITUTE($M612:$AA615,"F", "")))</f>
        <v>0</v>
      </c>
      <c r="AS612" s="352">
        <f>SUMPRODUCT(LEN($AF612:$AF615)-LEN(SUBSTITUTE($AF612:$AF615,"F", "")))</f>
        <v>0</v>
      </c>
      <c r="AT612" s="335">
        <f>SUMPRODUCT(LEN($AE612:$AE615)-LEN(SUBSTITUTE($AE612:$AE615,"F", "")))</f>
        <v>0</v>
      </c>
      <c r="AU612" s="349">
        <f>SUMPRODUCT(LEN($M612:$AA615)-LEN(SUBSTITUTE($M612:$AA615,"G", "")))</f>
        <v>15</v>
      </c>
      <c r="AV612" s="352">
        <f>SUMPRODUCT(LEN($AF612:$AF615)-LEN(SUBSTITUTE($AF612:$AF615,"G", "")))</f>
        <v>3</v>
      </c>
      <c r="AW612" s="335">
        <f>SUMPRODUCT(LEN($AE612:$AE615)-LEN(SUBSTITUTE($AE612:$AE615,"G", "")))</f>
        <v>0</v>
      </c>
      <c r="AX612" s="349">
        <f>SUMPRODUCT(LEN($L612:$AA615)-LEN(SUBSTITUTE($L612:$AA615,"M", "")))</f>
        <v>5</v>
      </c>
      <c r="AY612" s="362">
        <f>SUMPRODUCT(LEN($AF612:$AF615)-LEN(SUBSTITUTE($AF612:$AF615,"M", "")))</f>
        <v>0</v>
      </c>
      <c r="AZ612" s="335">
        <f>SUMPRODUCT(LEN($AE612:$AE615)-LEN(SUBSTITUTE($AE612:$AE615,"M", "")))</f>
        <v>0</v>
      </c>
      <c r="BA612" s="416">
        <f>SUMPRODUCT(LEN($AG612:$AG615)-LEN(SUBSTITUTE($AG612:$AG615,"S", "")))</f>
        <v>0</v>
      </c>
      <c r="BB612" s="410">
        <f>SUMPRODUCT(LEN($AG612:$AG615)-LEN(SUBSTITUTE($AG612:$AG615,"F", "")))</f>
        <v>0</v>
      </c>
      <c r="BC612" s="410">
        <f>SUMPRODUCT(LEN($AG612:$AG615)-LEN(SUBSTITUTE($AG612:$AG615,"G", "")))</f>
        <v>1</v>
      </c>
      <c r="BD612" s="413">
        <f>SUMPRODUCT(LEN($AG612:$AG615)-LEN(SUBSTITUTE($AG612:$AG615,"M", "")))</f>
        <v>0</v>
      </c>
    </row>
    <row r="613" spans="2:64" ht="28.15" customHeight="1" thickBot="1" x14ac:dyDescent="0.25">
      <c r="B613" s="30"/>
      <c r="C613" s="339"/>
      <c r="D613" s="221"/>
      <c r="E613" s="195"/>
      <c r="F613" s="195"/>
      <c r="G613" s="194"/>
      <c r="H613" s="359"/>
      <c r="I613" s="391"/>
      <c r="J613" s="391"/>
      <c r="K613" s="391"/>
      <c r="L613" s="33" t="s">
        <v>122</v>
      </c>
      <c r="M613" s="55" t="s">
        <v>132</v>
      </c>
      <c r="N613" s="33" t="s">
        <v>121</v>
      </c>
      <c r="O613" s="55" t="s">
        <v>458</v>
      </c>
      <c r="P613" s="33" t="s">
        <v>120</v>
      </c>
      <c r="Q613" s="55" t="s">
        <v>179</v>
      </c>
      <c r="R613" s="33" t="s">
        <v>119</v>
      </c>
      <c r="S613" s="55" t="s">
        <v>1720</v>
      </c>
      <c r="T613" s="33" t="s">
        <v>118</v>
      </c>
      <c r="U613" s="55" t="s">
        <v>507</v>
      </c>
      <c r="V613" s="33" t="s">
        <v>117</v>
      </c>
      <c r="W613" s="55" t="s">
        <v>457</v>
      </c>
      <c r="X613" s="33" t="s">
        <v>116</v>
      </c>
      <c r="Y613" s="55" t="s">
        <v>467</v>
      </c>
      <c r="Z613" s="33" t="s">
        <v>115</v>
      </c>
      <c r="AA613" s="55"/>
      <c r="AB613" s="55"/>
      <c r="AC613" s="55"/>
      <c r="AD613" s="193"/>
      <c r="AE613" s="55"/>
      <c r="AF613" s="193"/>
      <c r="AG613" s="57"/>
      <c r="AH613" s="422"/>
      <c r="AI613" s="422"/>
      <c r="AJ613" s="21"/>
      <c r="AK613" s="9"/>
      <c r="AL613" s="350"/>
      <c r="AM613" s="353"/>
      <c r="AN613" s="336"/>
      <c r="AO613" s="350"/>
      <c r="AP613" s="353"/>
      <c r="AQ613" s="336"/>
      <c r="AR613" s="350"/>
      <c r="AS613" s="353"/>
      <c r="AT613" s="336"/>
      <c r="AU613" s="350"/>
      <c r="AV613" s="353"/>
      <c r="AW613" s="336"/>
      <c r="AX613" s="350"/>
      <c r="AY613" s="363"/>
      <c r="AZ613" s="336"/>
      <c r="BA613" s="417"/>
      <c r="BB613" s="411"/>
      <c r="BC613" s="411"/>
      <c r="BD613" s="414"/>
    </row>
    <row r="614" spans="2:64" ht="28.15" customHeight="1" x14ac:dyDescent="0.2">
      <c r="B614" s="30"/>
      <c r="C614" s="340"/>
      <c r="D614" s="218" t="s">
        <v>1719</v>
      </c>
      <c r="E614" s="192"/>
      <c r="F614" s="192"/>
      <c r="G614" s="191"/>
      <c r="H614" s="360">
        <v>260</v>
      </c>
      <c r="I614" s="392"/>
      <c r="J614" s="392"/>
      <c r="K614" s="392"/>
      <c r="L614" s="25" t="s">
        <v>114</v>
      </c>
      <c r="M614" s="114" t="s">
        <v>1718</v>
      </c>
      <c r="N614" s="25" t="s">
        <v>112</v>
      </c>
      <c r="O614" s="114" t="s">
        <v>357</v>
      </c>
      <c r="P614" s="25" t="s">
        <v>111</v>
      </c>
      <c r="Q614" s="114" t="s">
        <v>179</v>
      </c>
      <c r="R614" s="25" t="s">
        <v>110</v>
      </c>
      <c r="S614" s="114" t="s">
        <v>686</v>
      </c>
      <c r="T614" s="25" t="s">
        <v>109</v>
      </c>
      <c r="U614" s="114" t="s">
        <v>684</v>
      </c>
      <c r="V614" s="25" t="s">
        <v>108</v>
      </c>
      <c r="W614" s="114" t="s">
        <v>467</v>
      </c>
      <c r="X614" s="25" t="s">
        <v>107</v>
      </c>
      <c r="Y614" s="114" t="s">
        <v>132</v>
      </c>
      <c r="Z614" s="25" t="s">
        <v>106</v>
      </c>
      <c r="AA614" s="114"/>
      <c r="AB614" s="114"/>
      <c r="AC614" s="114"/>
      <c r="AD614" s="190"/>
      <c r="AE614" s="114"/>
      <c r="AF614" s="190"/>
      <c r="AG614" s="57"/>
      <c r="AH614" s="422"/>
      <c r="AI614" s="422"/>
      <c r="AJ614" s="21"/>
      <c r="AK614" s="9"/>
      <c r="AL614" s="350"/>
      <c r="AM614" s="353"/>
      <c r="AN614" s="336"/>
      <c r="AO614" s="350"/>
      <c r="AP614" s="353"/>
      <c r="AQ614" s="336"/>
      <c r="AR614" s="350"/>
      <c r="AS614" s="353"/>
      <c r="AT614" s="336"/>
      <c r="AU614" s="350"/>
      <c r="AV614" s="353"/>
      <c r="AW614" s="336"/>
      <c r="AX614" s="350"/>
      <c r="AY614" s="363"/>
      <c r="AZ614" s="336"/>
      <c r="BA614" s="417"/>
      <c r="BB614" s="411"/>
      <c r="BC614" s="411"/>
      <c r="BD614" s="414"/>
    </row>
    <row r="615" spans="2:64" ht="28.15" customHeight="1" thickBot="1" x14ac:dyDescent="0.25">
      <c r="B615" s="30"/>
      <c r="C615" s="355"/>
      <c r="D615" s="246"/>
      <c r="E615" s="200"/>
      <c r="F615" s="200"/>
      <c r="G615" s="199"/>
      <c r="H615" s="361"/>
      <c r="I615" s="393"/>
      <c r="J615" s="393"/>
      <c r="K615" s="393"/>
      <c r="L615" s="50" t="s">
        <v>105</v>
      </c>
      <c r="M615" s="51" t="s">
        <v>1329</v>
      </c>
      <c r="N615" s="50" t="s">
        <v>104</v>
      </c>
      <c r="O615" s="51" t="s">
        <v>179</v>
      </c>
      <c r="P615" s="50" t="s">
        <v>103</v>
      </c>
      <c r="Q615" s="51" t="s">
        <v>357</v>
      </c>
      <c r="R615" s="50" t="s">
        <v>102</v>
      </c>
      <c r="S615" s="51" t="s">
        <v>984</v>
      </c>
      <c r="T615" s="50">
        <v>20</v>
      </c>
      <c r="U615" s="51" t="s">
        <v>735</v>
      </c>
      <c r="V615" s="50" t="s">
        <v>101</v>
      </c>
      <c r="W615" s="51" t="s">
        <v>496</v>
      </c>
      <c r="X615" s="50" t="s">
        <v>100</v>
      </c>
      <c r="Y615" s="51" t="s">
        <v>130</v>
      </c>
      <c r="Z615" s="50" t="s">
        <v>99</v>
      </c>
      <c r="AA615" s="51"/>
      <c r="AB615" s="51"/>
      <c r="AC615" s="51"/>
      <c r="AD615" s="187"/>
      <c r="AE615" s="51"/>
      <c r="AF615" s="187"/>
      <c r="AG615" s="56"/>
      <c r="AH615" s="424"/>
      <c r="AI615" s="424"/>
      <c r="AJ615" s="47"/>
      <c r="AK615" s="9"/>
      <c r="AL615" s="351"/>
      <c r="AM615" s="354"/>
      <c r="AN615" s="337"/>
      <c r="AO615" s="351"/>
      <c r="AP615" s="354"/>
      <c r="AQ615" s="337"/>
      <c r="AR615" s="351"/>
      <c r="AS615" s="354"/>
      <c r="AT615" s="337"/>
      <c r="AU615" s="351"/>
      <c r="AV615" s="354"/>
      <c r="AW615" s="337"/>
      <c r="AX615" s="351"/>
      <c r="AY615" s="364"/>
      <c r="AZ615" s="337"/>
      <c r="BA615" s="418"/>
      <c r="BB615" s="412"/>
      <c r="BC615" s="412"/>
      <c r="BD615" s="415"/>
    </row>
    <row r="616" spans="2:64" ht="28.15" customHeight="1" x14ac:dyDescent="0.2">
      <c r="B616" s="30"/>
      <c r="C616" s="338">
        <v>2</v>
      </c>
      <c r="D616" s="212"/>
      <c r="E616" s="198"/>
      <c r="F616" s="198"/>
      <c r="G616" s="197"/>
      <c r="H616" s="358"/>
      <c r="I616" s="390"/>
      <c r="J616" s="390"/>
      <c r="K616" s="390"/>
      <c r="L616" s="42" t="s">
        <v>131</v>
      </c>
      <c r="M616" s="43"/>
      <c r="N616" s="42" t="s">
        <v>129</v>
      </c>
      <c r="O616" s="43"/>
      <c r="P616" s="42" t="s">
        <v>128</v>
      </c>
      <c r="Q616" s="43"/>
      <c r="R616" s="42" t="s">
        <v>127</v>
      </c>
      <c r="S616" s="43"/>
      <c r="T616" s="42" t="s">
        <v>126</v>
      </c>
      <c r="U616" s="43"/>
      <c r="V616" s="42" t="s">
        <v>125</v>
      </c>
      <c r="W616" s="43"/>
      <c r="X616" s="42" t="s">
        <v>124</v>
      </c>
      <c r="Y616" s="43"/>
      <c r="Z616" s="42" t="s">
        <v>123</v>
      </c>
      <c r="AA616" s="43"/>
      <c r="AB616" s="43"/>
      <c r="AC616" s="43"/>
      <c r="AD616" s="196"/>
      <c r="AE616" s="43"/>
      <c r="AF616" s="196"/>
      <c r="AG616" s="39"/>
      <c r="AH616" s="421"/>
      <c r="AI616" s="421"/>
      <c r="AJ616" s="38"/>
      <c r="AK616" s="9"/>
      <c r="AL616" s="349">
        <f>SUMPRODUCT(LEN($M616:$AA619)-LEN(SUBSTITUTE($M616:$AA619,"A", "")))</f>
        <v>0</v>
      </c>
      <c r="AM616" s="352">
        <f>SUMPRODUCT(LEN($AF616:$AF619)-LEN(SUBSTITUTE($AF616:$AF619,"A", "")))</f>
        <v>0</v>
      </c>
      <c r="AN616" s="335">
        <f>SUMPRODUCT(LEN($AE616:$AE619)-LEN(SUBSTITUTE($AE616:$AE619,"A", "")))</f>
        <v>0</v>
      </c>
      <c r="AO616" s="349">
        <f>SUMPRODUCT(LEN($M616:$AA619)-LEN(SUBSTITUTE($M616:$AA619,"S", "")))</f>
        <v>0</v>
      </c>
      <c r="AP616" s="352">
        <f>SUMPRODUCT(LEN($AF616:$AF619)-LEN(SUBSTITUTE($AF616:$AF619,"S", "")))</f>
        <v>0</v>
      </c>
      <c r="AQ616" s="335">
        <f>SUMPRODUCT(LEN($AE616:$AE619)-LEN(SUBSTITUTE($AE616:$AE619,"S", "")))</f>
        <v>0</v>
      </c>
      <c r="AR616" s="349">
        <f>SUMPRODUCT(LEN($M616:$AA619)-LEN(SUBSTITUTE($M616:$AA619,"F", "")))</f>
        <v>0</v>
      </c>
      <c r="AS616" s="352">
        <f>SUMPRODUCT(LEN($AF616:$AF619)-LEN(SUBSTITUTE($AF616:$AF619,"F", "")))</f>
        <v>0</v>
      </c>
      <c r="AT616" s="335">
        <f>SUMPRODUCT(LEN($AE616:$AE619)-LEN(SUBSTITUTE($AE616:$AE619,"F", "")))</f>
        <v>0</v>
      </c>
      <c r="AU616" s="349">
        <f>SUMPRODUCT(LEN($M616:$AA619)-LEN(SUBSTITUTE($M616:$AA619,"G", "")))</f>
        <v>0</v>
      </c>
      <c r="AV616" s="352">
        <f>SUMPRODUCT(LEN($AF616:$AF619)-LEN(SUBSTITUTE($AF616:$AF619,"G", "")))</f>
        <v>0</v>
      </c>
      <c r="AW616" s="335">
        <f>SUMPRODUCT(LEN($AE616:$AE619)-LEN(SUBSTITUTE($AE616:$AE619,"G", "")))</f>
        <v>0</v>
      </c>
      <c r="AX616" s="349">
        <f>SUMPRODUCT(LEN($L616:$AA619)-LEN(SUBSTITUTE($L616:$AA619,"M", "")))</f>
        <v>0</v>
      </c>
      <c r="AY616" s="362">
        <f>SUMPRODUCT(LEN($AF616:$AF619)-LEN(SUBSTITUTE($AF616:$AF619,"M", "")))</f>
        <v>0</v>
      </c>
      <c r="AZ616" s="335">
        <f>SUMPRODUCT(LEN($AE616:$AE619)-LEN(SUBSTITUTE($AE616:$AE619,"M", "")))</f>
        <v>0</v>
      </c>
      <c r="BA616" s="416">
        <f>SUMPRODUCT(LEN($AG616:$AG619)-LEN(SUBSTITUTE($AG616:$AG619,"S", "")))</f>
        <v>0</v>
      </c>
      <c r="BB616" s="410">
        <f>SUMPRODUCT(LEN($AG616:$AG619)-LEN(SUBSTITUTE($AG616:$AG619,"F", "")))</f>
        <v>0</v>
      </c>
      <c r="BC616" s="410">
        <f>SUMPRODUCT(LEN($AG616:$AG619)-LEN(SUBSTITUTE($AG616:$AG619,"G", "")))</f>
        <v>0</v>
      </c>
      <c r="BD616" s="413">
        <f>SUMPRODUCT(LEN($AG616:$AG619)-LEN(SUBSTITUTE($AG616:$AG619,"M", "")))</f>
        <v>0</v>
      </c>
    </row>
    <row r="617" spans="2:64" ht="28.15" customHeight="1" thickBot="1" x14ac:dyDescent="0.25">
      <c r="B617" s="30"/>
      <c r="C617" s="339"/>
      <c r="D617" s="221"/>
      <c r="E617" s="195"/>
      <c r="F617" s="195"/>
      <c r="G617" s="194"/>
      <c r="H617" s="359"/>
      <c r="I617" s="391"/>
      <c r="J617" s="391"/>
      <c r="K617" s="391"/>
      <c r="L617" s="33" t="s">
        <v>122</v>
      </c>
      <c r="M617" s="55"/>
      <c r="N617" s="33" t="s">
        <v>121</v>
      </c>
      <c r="O617" s="55"/>
      <c r="P617" s="33" t="s">
        <v>120</v>
      </c>
      <c r="Q617" s="55"/>
      <c r="R617" s="33" t="s">
        <v>119</v>
      </c>
      <c r="S617" s="55"/>
      <c r="T617" s="33" t="s">
        <v>118</v>
      </c>
      <c r="U617" s="55"/>
      <c r="V617" s="33" t="s">
        <v>117</v>
      </c>
      <c r="W617" s="55"/>
      <c r="X617" s="33" t="s">
        <v>116</v>
      </c>
      <c r="Y617" s="55"/>
      <c r="Z617" s="33" t="s">
        <v>115</v>
      </c>
      <c r="AA617" s="55"/>
      <c r="AB617" s="55"/>
      <c r="AC617" s="55"/>
      <c r="AD617" s="193"/>
      <c r="AE617" s="55"/>
      <c r="AF617" s="193"/>
      <c r="AG617" s="22"/>
      <c r="AH617" s="422"/>
      <c r="AI617" s="422"/>
      <c r="AJ617" s="21"/>
      <c r="AK617" s="9"/>
      <c r="AL617" s="350"/>
      <c r="AM617" s="353"/>
      <c r="AN617" s="336"/>
      <c r="AO617" s="350"/>
      <c r="AP617" s="353"/>
      <c r="AQ617" s="336"/>
      <c r="AR617" s="350"/>
      <c r="AS617" s="353"/>
      <c r="AT617" s="336"/>
      <c r="AU617" s="350"/>
      <c r="AV617" s="353"/>
      <c r="AW617" s="336"/>
      <c r="AX617" s="350"/>
      <c r="AY617" s="363"/>
      <c r="AZ617" s="336"/>
      <c r="BA617" s="417"/>
      <c r="BB617" s="411"/>
      <c r="BC617" s="411"/>
      <c r="BD617" s="414"/>
    </row>
    <row r="618" spans="2:64" ht="28.15" customHeight="1" x14ac:dyDescent="0.2">
      <c r="B618" s="30"/>
      <c r="C618" s="340"/>
      <c r="D618" s="218"/>
      <c r="E618" s="192"/>
      <c r="F618" s="192"/>
      <c r="G618" s="191"/>
      <c r="H618" s="360"/>
      <c r="I618" s="392"/>
      <c r="J618" s="392"/>
      <c r="K618" s="392"/>
      <c r="L618" s="25" t="s">
        <v>114</v>
      </c>
      <c r="M618" s="114"/>
      <c r="N618" s="25" t="s">
        <v>112</v>
      </c>
      <c r="O618" s="114"/>
      <c r="P618" s="25" t="s">
        <v>111</v>
      </c>
      <c r="Q618" s="114"/>
      <c r="R618" s="25" t="s">
        <v>110</v>
      </c>
      <c r="S618" s="114"/>
      <c r="T618" s="25" t="s">
        <v>109</v>
      </c>
      <c r="U618" s="114"/>
      <c r="V618" s="25" t="s">
        <v>108</v>
      </c>
      <c r="W618" s="114"/>
      <c r="X618" s="25" t="s">
        <v>107</v>
      </c>
      <c r="Y618" s="114"/>
      <c r="Z618" s="25" t="s">
        <v>106</v>
      </c>
      <c r="AA618" s="114"/>
      <c r="AB618" s="114"/>
      <c r="AC618" s="114"/>
      <c r="AD618" s="190"/>
      <c r="AE618" s="114"/>
      <c r="AF618" s="190"/>
      <c r="AG618" s="22"/>
      <c r="AH618" s="422"/>
      <c r="AI618" s="422"/>
      <c r="AJ618" s="21"/>
      <c r="AK618" s="9"/>
      <c r="AL618" s="350"/>
      <c r="AM618" s="353"/>
      <c r="AN618" s="336"/>
      <c r="AO618" s="350"/>
      <c r="AP618" s="353"/>
      <c r="AQ618" s="336"/>
      <c r="AR618" s="350"/>
      <c r="AS618" s="353"/>
      <c r="AT618" s="336"/>
      <c r="AU618" s="350"/>
      <c r="AV618" s="353"/>
      <c r="AW618" s="336"/>
      <c r="AX618" s="350"/>
      <c r="AY618" s="363"/>
      <c r="AZ618" s="336"/>
      <c r="BA618" s="417"/>
      <c r="BB618" s="411"/>
      <c r="BC618" s="411"/>
      <c r="BD618" s="414"/>
    </row>
    <row r="619" spans="2:64" ht="28.15" customHeight="1" thickBot="1" x14ac:dyDescent="0.25">
      <c r="B619" s="30"/>
      <c r="C619" s="355"/>
      <c r="D619" s="246"/>
      <c r="E619" s="200"/>
      <c r="F619" s="200"/>
      <c r="G619" s="199"/>
      <c r="H619" s="361"/>
      <c r="I619" s="393"/>
      <c r="J619" s="393"/>
      <c r="K619" s="393"/>
      <c r="L619" s="50" t="s">
        <v>105</v>
      </c>
      <c r="M619" s="51"/>
      <c r="N619" s="50" t="s">
        <v>104</v>
      </c>
      <c r="O619" s="51"/>
      <c r="P619" s="50" t="s">
        <v>103</v>
      </c>
      <c r="Q619" s="51"/>
      <c r="R619" s="50" t="s">
        <v>102</v>
      </c>
      <c r="S619" s="51"/>
      <c r="T619" s="50">
        <v>20</v>
      </c>
      <c r="U619" s="51"/>
      <c r="V619" s="50" t="s">
        <v>101</v>
      </c>
      <c r="W619" s="51"/>
      <c r="X619" s="50" t="s">
        <v>100</v>
      </c>
      <c r="Y619" s="51"/>
      <c r="Z619" s="50" t="s">
        <v>99</v>
      </c>
      <c r="AA619" s="51"/>
      <c r="AB619" s="51"/>
      <c r="AC619" s="51"/>
      <c r="AD619" s="187"/>
      <c r="AE619" s="51"/>
      <c r="AF619" s="187"/>
      <c r="AG619" s="48"/>
      <c r="AH619" s="424"/>
      <c r="AI619" s="424"/>
      <c r="AJ619" s="47"/>
      <c r="AK619" s="9"/>
      <c r="AL619" s="351"/>
      <c r="AM619" s="354"/>
      <c r="AN619" s="337"/>
      <c r="AO619" s="351"/>
      <c r="AP619" s="354"/>
      <c r="AQ619" s="337"/>
      <c r="AR619" s="351"/>
      <c r="AS619" s="354"/>
      <c r="AT619" s="337"/>
      <c r="AU619" s="351"/>
      <c r="AV619" s="354"/>
      <c r="AW619" s="337"/>
      <c r="AX619" s="351"/>
      <c r="AY619" s="364"/>
      <c r="AZ619" s="337"/>
      <c r="BA619" s="418"/>
      <c r="BB619" s="412"/>
      <c r="BC619" s="412"/>
      <c r="BD619" s="415"/>
    </row>
    <row r="620" spans="2:64" ht="28.15" customHeight="1" x14ac:dyDescent="0.2">
      <c r="B620" s="30"/>
      <c r="C620" s="338">
        <v>3</v>
      </c>
      <c r="D620" s="212"/>
      <c r="E620" s="198"/>
      <c r="F620" s="198"/>
      <c r="G620" s="197"/>
      <c r="H620" s="358"/>
      <c r="I620" s="390"/>
      <c r="J620" s="390"/>
      <c r="K620" s="390"/>
      <c r="L620" s="42" t="s">
        <v>131</v>
      </c>
      <c r="M620" s="43"/>
      <c r="N620" s="42" t="s">
        <v>129</v>
      </c>
      <c r="O620" s="43"/>
      <c r="P620" s="42" t="s">
        <v>128</v>
      </c>
      <c r="Q620" s="43"/>
      <c r="R620" s="42" t="s">
        <v>127</v>
      </c>
      <c r="S620" s="43"/>
      <c r="T620" s="42" t="s">
        <v>126</v>
      </c>
      <c r="U620" s="43"/>
      <c r="V620" s="42" t="s">
        <v>125</v>
      </c>
      <c r="W620" s="43"/>
      <c r="X620" s="42" t="s">
        <v>124</v>
      </c>
      <c r="Y620" s="43"/>
      <c r="Z620" s="42" t="s">
        <v>123</v>
      </c>
      <c r="AA620" s="43"/>
      <c r="AB620" s="43"/>
      <c r="AC620" s="43"/>
      <c r="AD620" s="196"/>
      <c r="AE620" s="43"/>
      <c r="AF620" s="196"/>
      <c r="AG620" s="39"/>
      <c r="AH620" s="421"/>
      <c r="AI620" s="421"/>
      <c r="AJ620" s="38"/>
      <c r="AK620" s="9"/>
      <c r="AL620" s="349">
        <f>SUMPRODUCT(LEN($M620:$AA623)-LEN(SUBSTITUTE($M620:$AA623,"A", "")))</f>
        <v>0</v>
      </c>
      <c r="AM620" s="352">
        <f>SUMPRODUCT(LEN($AF620:$AF623)-LEN(SUBSTITUTE($AF620:$AF623,"A", "")))</f>
        <v>0</v>
      </c>
      <c r="AN620" s="335">
        <f>SUMPRODUCT(LEN($AE620:$AE623)-LEN(SUBSTITUTE($AE620:$AE623,"A", "")))</f>
        <v>0</v>
      </c>
      <c r="AO620" s="349">
        <f>SUMPRODUCT(LEN($M620:$AA623)-LEN(SUBSTITUTE($M620:$AA623,"S", "")))</f>
        <v>0</v>
      </c>
      <c r="AP620" s="352">
        <f>SUMPRODUCT(LEN($AF620:$AF623)-LEN(SUBSTITUTE($AF620:$AF623,"S", "")))</f>
        <v>0</v>
      </c>
      <c r="AQ620" s="335">
        <f>SUMPRODUCT(LEN($AE620:$AE623)-LEN(SUBSTITUTE($AE620:$AE623,"S", "")))</f>
        <v>0</v>
      </c>
      <c r="AR620" s="349">
        <f>SUMPRODUCT(LEN($M620:$AA623)-LEN(SUBSTITUTE($M620:$AA623,"F", "")))</f>
        <v>0</v>
      </c>
      <c r="AS620" s="352">
        <f>SUMPRODUCT(LEN($AF620:$AF623)-LEN(SUBSTITUTE($AF620:$AF623,"F", "")))</f>
        <v>0</v>
      </c>
      <c r="AT620" s="335">
        <f>SUMPRODUCT(LEN($AE620:$AE623)-LEN(SUBSTITUTE($AE620:$AE623,"F", "")))</f>
        <v>0</v>
      </c>
      <c r="AU620" s="349">
        <f>SUMPRODUCT(LEN($M620:$AA623)-LEN(SUBSTITUTE($M620:$AA623,"G", "")))</f>
        <v>0</v>
      </c>
      <c r="AV620" s="352">
        <f>SUMPRODUCT(LEN($AF620:$AF623)-LEN(SUBSTITUTE($AF620:$AF623,"G", "")))</f>
        <v>0</v>
      </c>
      <c r="AW620" s="335">
        <f>SUMPRODUCT(LEN($AE620:$AE623)-LEN(SUBSTITUTE($AE620:$AE623,"G", "")))</f>
        <v>0</v>
      </c>
      <c r="AX620" s="349">
        <f>SUMPRODUCT(LEN($L620:$AA623)-LEN(SUBSTITUTE($L620:$AA623,"M", "")))</f>
        <v>0</v>
      </c>
      <c r="AY620" s="362">
        <f>SUMPRODUCT(LEN($AF620:$AF623)-LEN(SUBSTITUTE($AF620:$AF623,"M", "")))</f>
        <v>0</v>
      </c>
      <c r="AZ620" s="335">
        <f>SUMPRODUCT(LEN($AE620:$AE623)-LEN(SUBSTITUTE($AE620:$AE623,"M", "")))</f>
        <v>0</v>
      </c>
      <c r="BA620" s="416">
        <f>SUMPRODUCT(LEN($AG620:$AG623)-LEN(SUBSTITUTE($AG620:$AG623,"S", "")))</f>
        <v>0</v>
      </c>
      <c r="BB620" s="410">
        <f>SUMPRODUCT(LEN($AG620:$AG623)-LEN(SUBSTITUTE($AG620:$AG623,"F", "")))</f>
        <v>0</v>
      </c>
      <c r="BC620" s="410">
        <f>SUMPRODUCT(LEN($AG620:$AG623)-LEN(SUBSTITUTE($AG620:$AG623,"G", "")))</f>
        <v>0</v>
      </c>
      <c r="BD620" s="413">
        <f>SUMPRODUCT(LEN($AG620:$AG623)-LEN(SUBSTITUTE($AG620:$AG623,"M", "")))</f>
        <v>0</v>
      </c>
    </row>
    <row r="621" spans="2:64" ht="28.15" customHeight="1" thickBot="1" x14ac:dyDescent="0.25">
      <c r="B621" s="30"/>
      <c r="C621" s="339"/>
      <c r="D621" s="221"/>
      <c r="E621" s="195"/>
      <c r="F621" s="195"/>
      <c r="G621" s="194"/>
      <c r="H621" s="359"/>
      <c r="I621" s="391"/>
      <c r="J621" s="391"/>
      <c r="K621" s="391"/>
      <c r="L621" s="33" t="s">
        <v>122</v>
      </c>
      <c r="M621" s="55"/>
      <c r="N621" s="33" t="s">
        <v>121</v>
      </c>
      <c r="O621" s="55"/>
      <c r="P621" s="33" t="s">
        <v>120</v>
      </c>
      <c r="Q621" s="55"/>
      <c r="R621" s="33" t="s">
        <v>119</v>
      </c>
      <c r="S621" s="55"/>
      <c r="T621" s="33" t="s">
        <v>118</v>
      </c>
      <c r="U621" s="55"/>
      <c r="V621" s="33" t="s">
        <v>117</v>
      </c>
      <c r="W621" s="55"/>
      <c r="X621" s="33" t="s">
        <v>116</v>
      </c>
      <c r="Y621" s="55"/>
      <c r="Z621" s="33" t="s">
        <v>115</v>
      </c>
      <c r="AA621" s="55"/>
      <c r="AB621" s="55"/>
      <c r="AC621" s="55"/>
      <c r="AD621" s="193"/>
      <c r="AE621" s="55"/>
      <c r="AF621" s="193"/>
      <c r="AG621" s="22"/>
      <c r="AH621" s="422"/>
      <c r="AI621" s="422"/>
      <c r="AJ621" s="21"/>
      <c r="AK621" s="9"/>
      <c r="AL621" s="350"/>
      <c r="AM621" s="353"/>
      <c r="AN621" s="336"/>
      <c r="AO621" s="350"/>
      <c r="AP621" s="353"/>
      <c r="AQ621" s="336"/>
      <c r="AR621" s="350"/>
      <c r="AS621" s="353"/>
      <c r="AT621" s="336"/>
      <c r="AU621" s="350"/>
      <c r="AV621" s="353"/>
      <c r="AW621" s="336"/>
      <c r="AX621" s="350"/>
      <c r="AY621" s="363"/>
      <c r="AZ621" s="336"/>
      <c r="BA621" s="417"/>
      <c r="BB621" s="411"/>
      <c r="BC621" s="411"/>
      <c r="BD621" s="414"/>
    </row>
    <row r="622" spans="2:64" ht="28.15" customHeight="1" x14ac:dyDescent="0.2">
      <c r="B622" s="30"/>
      <c r="C622" s="340"/>
      <c r="D622" s="218"/>
      <c r="E622" s="192"/>
      <c r="F622" s="192"/>
      <c r="G622" s="191"/>
      <c r="H622" s="360"/>
      <c r="I622" s="392"/>
      <c r="J622" s="392"/>
      <c r="K622" s="392"/>
      <c r="L622" s="25" t="s">
        <v>114</v>
      </c>
      <c r="M622" s="114"/>
      <c r="N622" s="25" t="s">
        <v>112</v>
      </c>
      <c r="O622" s="114"/>
      <c r="P622" s="25" t="s">
        <v>111</v>
      </c>
      <c r="Q622" s="114"/>
      <c r="R622" s="25" t="s">
        <v>110</v>
      </c>
      <c r="S622" s="114"/>
      <c r="T622" s="25" t="s">
        <v>109</v>
      </c>
      <c r="U622" s="114"/>
      <c r="V622" s="25" t="s">
        <v>108</v>
      </c>
      <c r="W622" s="114"/>
      <c r="X622" s="25" t="s">
        <v>107</v>
      </c>
      <c r="Y622" s="114"/>
      <c r="Z622" s="25" t="s">
        <v>106</v>
      </c>
      <c r="AA622" s="114"/>
      <c r="AB622" s="114"/>
      <c r="AC622" s="114"/>
      <c r="AD622" s="190"/>
      <c r="AE622" s="114"/>
      <c r="AF622" s="190"/>
      <c r="AG622" s="22"/>
      <c r="AH622" s="422"/>
      <c r="AI622" s="422"/>
      <c r="AJ622" s="21"/>
      <c r="AK622" s="9"/>
      <c r="AL622" s="350"/>
      <c r="AM622" s="353"/>
      <c r="AN622" s="336"/>
      <c r="AO622" s="350"/>
      <c r="AP622" s="353"/>
      <c r="AQ622" s="336"/>
      <c r="AR622" s="350"/>
      <c r="AS622" s="353"/>
      <c r="AT622" s="336"/>
      <c r="AU622" s="350"/>
      <c r="AV622" s="353"/>
      <c r="AW622" s="336"/>
      <c r="AX622" s="350"/>
      <c r="AY622" s="363"/>
      <c r="AZ622" s="336"/>
      <c r="BA622" s="417"/>
      <c r="BB622" s="411"/>
      <c r="BC622" s="411"/>
      <c r="BD622" s="414"/>
    </row>
    <row r="623" spans="2:64" ht="28.15" customHeight="1" thickBot="1" x14ac:dyDescent="0.25">
      <c r="B623" s="20"/>
      <c r="C623" s="341"/>
      <c r="D623" s="215"/>
      <c r="E623" s="189"/>
      <c r="F623" s="189"/>
      <c r="G623" s="188"/>
      <c r="H623" s="361"/>
      <c r="I623" s="394"/>
      <c r="J623" s="394"/>
      <c r="K623" s="394"/>
      <c r="L623" s="15" t="s">
        <v>105</v>
      </c>
      <c r="M623" s="16"/>
      <c r="N623" s="15" t="s">
        <v>104</v>
      </c>
      <c r="O623" s="16"/>
      <c r="P623" s="15" t="s">
        <v>103</v>
      </c>
      <c r="Q623" s="16"/>
      <c r="R623" s="15" t="s">
        <v>102</v>
      </c>
      <c r="S623" s="16"/>
      <c r="T623" s="15">
        <v>20</v>
      </c>
      <c r="U623" s="16"/>
      <c r="V623" s="15" t="s">
        <v>101</v>
      </c>
      <c r="W623" s="16"/>
      <c r="X623" s="15" t="s">
        <v>100</v>
      </c>
      <c r="Y623" s="16"/>
      <c r="Z623" s="15" t="s">
        <v>99</v>
      </c>
      <c r="AA623" s="16"/>
      <c r="AB623" s="114"/>
      <c r="AC623" s="114"/>
      <c r="AD623" s="187"/>
      <c r="AE623" s="16"/>
      <c r="AF623" s="186"/>
      <c r="AG623" s="11"/>
      <c r="AH623" s="423"/>
      <c r="AI623" s="423"/>
      <c r="AJ623" s="10"/>
      <c r="AK623" s="9"/>
      <c r="AL623" s="351"/>
      <c r="AM623" s="354"/>
      <c r="AN623" s="337"/>
      <c r="AO623" s="351"/>
      <c r="AP623" s="354"/>
      <c r="AQ623" s="337"/>
      <c r="AR623" s="351"/>
      <c r="AS623" s="354"/>
      <c r="AT623" s="337"/>
      <c r="AU623" s="351"/>
      <c r="AV623" s="354"/>
      <c r="AW623" s="337"/>
      <c r="AX623" s="351"/>
      <c r="AY623" s="364"/>
      <c r="AZ623" s="337"/>
      <c r="BA623" s="418"/>
      <c r="BB623" s="412"/>
      <c r="BC623" s="412"/>
      <c r="BD623" s="415"/>
    </row>
    <row r="624" spans="2:64" ht="85.9" customHeight="1" thickTop="1" thickBot="1" x14ac:dyDescent="0.35">
      <c r="B624" s="113" t="s">
        <v>173</v>
      </c>
      <c r="C624" s="103" t="s">
        <v>172</v>
      </c>
      <c r="D624" s="108" t="s">
        <v>171</v>
      </c>
      <c r="E624" s="211" t="s">
        <v>170</v>
      </c>
      <c r="F624" s="210"/>
      <c r="G624" s="209"/>
      <c r="H624" s="109" t="s">
        <v>169</v>
      </c>
      <c r="I624" s="108" t="s">
        <v>96</v>
      </c>
      <c r="J624" s="108" t="s">
        <v>168</v>
      </c>
      <c r="K624" s="108" t="s">
        <v>97</v>
      </c>
      <c r="L624" s="365" t="s">
        <v>167</v>
      </c>
      <c r="M624" s="366"/>
      <c r="N624" s="365" t="s">
        <v>166</v>
      </c>
      <c r="O624" s="366"/>
      <c r="P624" s="365" t="s">
        <v>166</v>
      </c>
      <c r="Q624" s="367"/>
      <c r="R624" s="365" t="s">
        <v>166</v>
      </c>
      <c r="S624" s="367"/>
      <c r="T624" s="365" t="s">
        <v>166</v>
      </c>
      <c r="U624" s="367"/>
      <c r="V624" s="365" t="s">
        <v>166</v>
      </c>
      <c r="W624" s="367"/>
      <c r="X624" s="365" t="s">
        <v>166</v>
      </c>
      <c r="Y624" s="367"/>
      <c r="Z624" s="365" t="s">
        <v>166</v>
      </c>
      <c r="AA624" s="367"/>
      <c r="AB624" s="311"/>
      <c r="AC624" s="311"/>
      <c r="AD624" s="368" t="s">
        <v>165</v>
      </c>
      <c r="AE624" s="367"/>
      <c r="AF624" s="109" t="s">
        <v>164</v>
      </c>
      <c r="AG624" s="109" t="s">
        <v>163</v>
      </c>
      <c r="AH624" s="108" t="s">
        <v>162</v>
      </c>
      <c r="AI624" s="108" t="s">
        <v>161</v>
      </c>
      <c r="AJ624" s="107" t="s">
        <v>160</v>
      </c>
      <c r="AK624" s="106"/>
      <c r="AL624" s="104" t="s">
        <v>159</v>
      </c>
      <c r="AM624" s="103" t="s">
        <v>158</v>
      </c>
      <c r="AN624" s="102" t="s">
        <v>157</v>
      </c>
      <c r="AO624" s="104" t="s">
        <v>156</v>
      </c>
      <c r="AP624" s="103" t="s">
        <v>155</v>
      </c>
      <c r="AQ624" s="102" t="s">
        <v>154</v>
      </c>
      <c r="AR624" s="104" t="s">
        <v>153</v>
      </c>
      <c r="AS624" s="103" t="s">
        <v>152</v>
      </c>
      <c r="AT624" s="105" t="s">
        <v>151</v>
      </c>
      <c r="AU624" s="104" t="s">
        <v>150</v>
      </c>
      <c r="AV624" s="103" t="s">
        <v>149</v>
      </c>
      <c r="AW624" s="102" t="s">
        <v>148</v>
      </c>
      <c r="AX624" s="104" t="s">
        <v>147</v>
      </c>
      <c r="AY624" s="103" t="s">
        <v>146</v>
      </c>
      <c r="AZ624" s="102" t="s">
        <v>145</v>
      </c>
      <c r="BA624" s="101" t="s">
        <v>144</v>
      </c>
      <c r="BB624" s="100" t="s">
        <v>143</v>
      </c>
      <c r="BC624" s="100" t="s">
        <v>142</v>
      </c>
      <c r="BD624" s="99" t="s">
        <v>141</v>
      </c>
    </row>
    <row r="625" spans="2:64" ht="48" thickBot="1" x14ac:dyDescent="0.3">
      <c r="B625" s="98" t="s">
        <v>200</v>
      </c>
      <c r="C625" s="97"/>
      <c r="D625" s="208">
        <v>258</v>
      </c>
      <c r="E625" s="425">
        <v>3593.8</v>
      </c>
      <c r="F625" s="426"/>
      <c r="G625" s="427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207"/>
      <c r="AB625" s="310"/>
      <c r="AC625" s="310"/>
      <c r="AD625" s="90" t="s">
        <v>138</v>
      </c>
      <c r="AE625" s="88"/>
      <c r="AF625" s="88"/>
      <c r="AG625" s="88"/>
      <c r="AH625" s="87"/>
      <c r="AI625" s="87"/>
      <c r="AJ625" s="203"/>
      <c r="AK625" s="86" t="s">
        <v>137</v>
      </c>
      <c r="AL625" s="85">
        <f t="shared" ref="AL625:BD625" si="82">SUM(AL627:AL638)</f>
        <v>44</v>
      </c>
      <c r="AM625" s="84">
        <f t="shared" si="82"/>
        <v>0</v>
      </c>
      <c r="AN625" s="83">
        <f t="shared" si="82"/>
        <v>0</v>
      </c>
      <c r="AO625" s="85">
        <f t="shared" si="82"/>
        <v>0</v>
      </c>
      <c r="AP625" s="84">
        <f t="shared" si="82"/>
        <v>0</v>
      </c>
      <c r="AQ625" s="83">
        <f t="shared" si="82"/>
        <v>0</v>
      </c>
      <c r="AR625" s="85">
        <f t="shared" si="82"/>
        <v>0</v>
      </c>
      <c r="AS625" s="84">
        <f t="shared" si="82"/>
        <v>0</v>
      </c>
      <c r="AT625" s="83">
        <f t="shared" si="82"/>
        <v>0</v>
      </c>
      <c r="AU625" s="85">
        <f t="shared" si="82"/>
        <v>12</v>
      </c>
      <c r="AV625" s="84">
        <f t="shared" si="82"/>
        <v>0</v>
      </c>
      <c r="AW625" s="83">
        <f t="shared" si="82"/>
        <v>0</v>
      </c>
      <c r="AX625" s="85">
        <f t="shared" si="82"/>
        <v>4</v>
      </c>
      <c r="AY625" s="84">
        <f t="shared" si="82"/>
        <v>0</v>
      </c>
      <c r="AZ625" s="83">
        <f t="shared" si="82"/>
        <v>0</v>
      </c>
      <c r="BA625" s="82">
        <f t="shared" si="82"/>
        <v>0</v>
      </c>
      <c r="BB625" s="81">
        <f t="shared" si="82"/>
        <v>0</v>
      </c>
      <c r="BC625" s="81">
        <f t="shared" si="82"/>
        <v>0</v>
      </c>
      <c r="BD625" s="80">
        <f t="shared" si="82"/>
        <v>0</v>
      </c>
      <c r="BE625" s="79" t="s">
        <v>136</v>
      </c>
      <c r="BH625" s="5">
        <f>SUM(AL625:AN625)/$BG$5</f>
        <v>44</v>
      </c>
      <c r="BI625" s="5">
        <f>SUM(AO625:AQ625,BA625)/$BG$5</f>
        <v>0</v>
      </c>
      <c r="BJ625" s="5">
        <f>SUM(AR625:AT625,BB625)/$BG$5</f>
        <v>0</v>
      </c>
      <c r="BK625" s="5">
        <f>SUM(AU625:AW625,BC625)/$BG$5</f>
        <v>12</v>
      </c>
      <c r="BL625" s="5">
        <f>SUM(AX625:AZ625,BD625)/$BG$5</f>
        <v>4</v>
      </c>
    </row>
    <row r="626" spans="2:64" ht="37.5" thickBot="1" x14ac:dyDescent="0.3">
      <c r="B626" s="78"/>
      <c r="C626" s="77"/>
      <c r="D626" s="206"/>
      <c r="E626" s="205"/>
      <c r="F626" s="205"/>
      <c r="G626" s="204"/>
      <c r="H626" s="73"/>
      <c r="I626" s="70"/>
      <c r="J626" s="70"/>
      <c r="K626" s="72"/>
      <c r="L626" s="70"/>
      <c r="M626" s="69"/>
      <c r="N626" s="70"/>
      <c r="O626" s="69"/>
      <c r="P626" s="70"/>
      <c r="Q626" s="69"/>
      <c r="R626" s="70"/>
      <c r="S626" s="69"/>
      <c r="T626" s="70"/>
      <c r="U626" s="69"/>
      <c r="V626" s="70"/>
      <c r="W626" s="69"/>
      <c r="X626" s="70"/>
      <c r="Y626" s="69"/>
      <c r="Z626" s="70"/>
      <c r="AA626" s="69"/>
      <c r="AB626" s="69"/>
      <c r="AC626" s="69"/>
      <c r="AD626" s="71"/>
      <c r="AE626" s="69"/>
      <c r="AF626" s="69"/>
      <c r="AG626" s="69"/>
      <c r="AH626" s="68"/>
      <c r="AI626" s="68"/>
      <c r="AJ626" s="203"/>
      <c r="AK626" s="66" t="s">
        <v>135</v>
      </c>
      <c r="AL626" s="65">
        <f t="shared" ref="AL626:BD626" si="83">AL625/3</f>
        <v>14.666666666666666</v>
      </c>
      <c r="AM626" s="64">
        <f t="shared" si="83"/>
        <v>0</v>
      </c>
      <c r="AN626" s="63">
        <f t="shared" si="83"/>
        <v>0</v>
      </c>
      <c r="AO626" s="65">
        <f t="shared" si="83"/>
        <v>0</v>
      </c>
      <c r="AP626" s="64">
        <f t="shared" si="83"/>
        <v>0</v>
      </c>
      <c r="AQ626" s="63">
        <f t="shared" si="83"/>
        <v>0</v>
      </c>
      <c r="AR626" s="65">
        <f t="shared" si="83"/>
        <v>0</v>
      </c>
      <c r="AS626" s="64">
        <f t="shared" si="83"/>
        <v>0</v>
      </c>
      <c r="AT626" s="63">
        <f t="shared" si="83"/>
        <v>0</v>
      </c>
      <c r="AU626" s="65">
        <f t="shared" si="83"/>
        <v>4</v>
      </c>
      <c r="AV626" s="64">
        <f t="shared" si="83"/>
        <v>0</v>
      </c>
      <c r="AW626" s="63">
        <f t="shared" si="83"/>
        <v>0</v>
      </c>
      <c r="AX626" s="65">
        <f t="shared" si="83"/>
        <v>1.3333333333333333</v>
      </c>
      <c r="AY626" s="64">
        <f t="shared" si="83"/>
        <v>0</v>
      </c>
      <c r="AZ626" s="63">
        <f t="shared" si="83"/>
        <v>0</v>
      </c>
      <c r="BA626" s="62">
        <f t="shared" si="83"/>
        <v>0</v>
      </c>
      <c r="BB626" s="61">
        <f t="shared" si="83"/>
        <v>0</v>
      </c>
      <c r="BC626" s="61">
        <f t="shared" si="83"/>
        <v>0</v>
      </c>
      <c r="BD626" s="60">
        <f t="shared" si="83"/>
        <v>0</v>
      </c>
      <c r="BE626" s="59" t="s">
        <v>134</v>
      </c>
    </row>
    <row r="627" spans="2:64" ht="28.15" customHeight="1" x14ac:dyDescent="0.2">
      <c r="B627" s="30"/>
      <c r="C627" s="338">
        <v>1</v>
      </c>
      <c r="D627" s="212"/>
      <c r="E627" s="198"/>
      <c r="F627" s="198"/>
      <c r="G627" s="197"/>
      <c r="H627" s="358" t="s">
        <v>133</v>
      </c>
      <c r="I627" s="390">
        <v>140</v>
      </c>
      <c r="J627" s="390">
        <v>29</v>
      </c>
      <c r="K627" s="390">
        <v>6</v>
      </c>
      <c r="L627" s="42" t="s">
        <v>131</v>
      </c>
      <c r="M627" s="43" t="s">
        <v>132</v>
      </c>
      <c r="N627" s="42" t="s">
        <v>129</v>
      </c>
      <c r="O627" s="43" t="s">
        <v>357</v>
      </c>
      <c r="P627" s="42" t="s">
        <v>128</v>
      </c>
      <c r="Q627" s="43" t="s">
        <v>1267</v>
      </c>
      <c r="R627" s="42" t="s">
        <v>127</v>
      </c>
      <c r="S627" s="43" t="s">
        <v>467</v>
      </c>
      <c r="T627" s="42" t="s">
        <v>126</v>
      </c>
      <c r="U627" s="43" t="s">
        <v>457</v>
      </c>
      <c r="V627" s="42" t="s">
        <v>125</v>
      </c>
      <c r="W627" s="43" t="s">
        <v>132</v>
      </c>
      <c r="X627" s="42" t="s">
        <v>124</v>
      </c>
      <c r="Y627" s="43"/>
      <c r="Z627" s="42" t="s">
        <v>123</v>
      </c>
      <c r="AA627" s="43"/>
      <c r="AB627" s="43"/>
      <c r="AC627" s="43"/>
      <c r="AD627" s="196"/>
      <c r="AE627" s="43"/>
      <c r="AF627" s="196"/>
      <c r="AG627" s="58"/>
      <c r="AH627" s="421"/>
      <c r="AI627" s="421"/>
      <c r="AJ627" s="38"/>
      <c r="AK627" s="9"/>
      <c r="AL627" s="349">
        <f>SUMPRODUCT(LEN($M627:$AA630)-LEN(SUBSTITUTE($M627:$AA630,"A", "")))</f>
        <v>44</v>
      </c>
      <c r="AM627" s="352">
        <f>SUMPRODUCT(LEN($AF627:$AF630)-LEN(SUBSTITUTE($AF627:$AF630,"A", "")))</f>
        <v>0</v>
      </c>
      <c r="AN627" s="335">
        <f>SUMPRODUCT(LEN($AE627:$AE630)-LEN(SUBSTITUTE($AE627:$AE630,"A", "")))</f>
        <v>0</v>
      </c>
      <c r="AO627" s="349">
        <f>SUMPRODUCT(LEN($M627:$AA630)-LEN(SUBSTITUTE($M627:$AA630,"S", "")))</f>
        <v>0</v>
      </c>
      <c r="AP627" s="352">
        <f>SUMPRODUCT(LEN($AF627:$AF630)-LEN(SUBSTITUTE($AF627:$AF630,"S", "")))</f>
        <v>0</v>
      </c>
      <c r="AQ627" s="335">
        <f>SUMPRODUCT(LEN($AE627:$AE630)-LEN(SUBSTITUTE($AE627:$AE630,"S", "")))</f>
        <v>0</v>
      </c>
      <c r="AR627" s="349">
        <f>SUMPRODUCT(LEN($M627:$AA630)-LEN(SUBSTITUTE($M627:$AA630,"F", "")))</f>
        <v>0</v>
      </c>
      <c r="AS627" s="352">
        <f>SUMPRODUCT(LEN($AF627:$AF630)-LEN(SUBSTITUTE($AF627:$AF630,"F", "")))</f>
        <v>0</v>
      </c>
      <c r="AT627" s="335">
        <f>SUMPRODUCT(LEN($AE627:$AE630)-LEN(SUBSTITUTE($AE627:$AE630,"F", "")))</f>
        <v>0</v>
      </c>
      <c r="AU627" s="349">
        <f>SUMPRODUCT(LEN($M627:$AA630)-LEN(SUBSTITUTE($M627:$AA630,"G", "")))</f>
        <v>12</v>
      </c>
      <c r="AV627" s="352">
        <f>SUMPRODUCT(LEN($AF627:$AF630)-LEN(SUBSTITUTE($AF627:$AF630,"G", "")))</f>
        <v>0</v>
      </c>
      <c r="AW627" s="335">
        <f>SUMPRODUCT(LEN($AE627:$AE630)-LEN(SUBSTITUTE($AE627:$AE630,"G", "")))</f>
        <v>0</v>
      </c>
      <c r="AX627" s="349">
        <f>SUMPRODUCT(LEN($L627:$AA630)-LEN(SUBSTITUTE($L627:$AA630,"M", "")))</f>
        <v>4</v>
      </c>
      <c r="AY627" s="362">
        <f>SUMPRODUCT(LEN($AF627:$AF630)-LEN(SUBSTITUTE($AF627:$AF630,"M", "")))</f>
        <v>0</v>
      </c>
      <c r="AZ627" s="335">
        <f>SUMPRODUCT(LEN($AE627:$AE630)-LEN(SUBSTITUTE($AE627:$AE630,"M", "")))</f>
        <v>0</v>
      </c>
      <c r="BA627" s="416">
        <f>SUMPRODUCT(LEN($AG627:$AG630)-LEN(SUBSTITUTE($AG627:$AG630,"S", "")))</f>
        <v>0</v>
      </c>
      <c r="BB627" s="410">
        <f>SUMPRODUCT(LEN($AG627:$AG630)-LEN(SUBSTITUTE($AG627:$AG630,"F", "")))</f>
        <v>0</v>
      </c>
      <c r="BC627" s="410">
        <f>SUMPRODUCT(LEN($AG627:$AG630)-LEN(SUBSTITUTE($AG627:$AG630,"G", "")))</f>
        <v>0</v>
      </c>
      <c r="BD627" s="413">
        <f>SUMPRODUCT(LEN($AG627:$AG630)-LEN(SUBSTITUTE($AG627:$AG630,"M", "")))</f>
        <v>0</v>
      </c>
    </row>
    <row r="628" spans="2:64" ht="28.15" customHeight="1" thickBot="1" x14ac:dyDescent="0.25">
      <c r="B628" s="30"/>
      <c r="C628" s="339"/>
      <c r="D628" s="221"/>
      <c r="E628" s="195"/>
      <c r="F628" s="195"/>
      <c r="G628" s="194"/>
      <c r="H628" s="359"/>
      <c r="I628" s="391"/>
      <c r="J628" s="391"/>
      <c r="K628" s="391"/>
      <c r="L628" s="33" t="s">
        <v>122</v>
      </c>
      <c r="M628" s="55" t="s">
        <v>1442</v>
      </c>
      <c r="N628" s="33" t="s">
        <v>121</v>
      </c>
      <c r="O628" s="55" t="s">
        <v>357</v>
      </c>
      <c r="P628" s="33" t="s">
        <v>120</v>
      </c>
      <c r="Q628" s="55" t="s">
        <v>457</v>
      </c>
      <c r="R628" s="33" t="s">
        <v>119</v>
      </c>
      <c r="S628" s="55" t="s">
        <v>697</v>
      </c>
      <c r="T628" s="33" t="s">
        <v>118</v>
      </c>
      <c r="U628" s="55" t="s">
        <v>493</v>
      </c>
      <c r="V628" s="33" t="s">
        <v>117</v>
      </c>
      <c r="W628" s="55" t="s">
        <v>496</v>
      </c>
      <c r="X628" s="33" t="s">
        <v>116</v>
      </c>
      <c r="Y628" s="55"/>
      <c r="Z628" s="33" t="s">
        <v>115</v>
      </c>
      <c r="AA628" s="55"/>
      <c r="AB628" s="55"/>
      <c r="AC628" s="55"/>
      <c r="AD628" s="193"/>
      <c r="AE628" s="55"/>
      <c r="AF628" s="193"/>
      <c r="AG628" s="57"/>
      <c r="AH628" s="422"/>
      <c r="AI628" s="422"/>
      <c r="AJ628" s="21"/>
      <c r="AK628" s="9"/>
      <c r="AL628" s="350"/>
      <c r="AM628" s="353"/>
      <c r="AN628" s="336"/>
      <c r="AO628" s="350"/>
      <c r="AP628" s="353"/>
      <c r="AQ628" s="336"/>
      <c r="AR628" s="350"/>
      <c r="AS628" s="353"/>
      <c r="AT628" s="336"/>
      <c r="AU628" s="350"/>
      <c r="AV628" s="353"/>
      <c r="AW628" s="336"/>
      <c r="AX628" s="350"/>
      <c r="AY628" s="363"/>
      <c r="AZ628" s="336"/>
      <c r="BA628" s="417"/>
      <c r="BB628" s="411"/>
      <c r="BC628" s="411"/>
      <c r="BD628" s="414"/>
    </row>
    <row r="629" spans="2:64" ht="28.15" customHeight="1" x14ac:dyDescent="0.2">
      <c r="B629" s="30"/>
      <c r="C629" s="340"/>
      <c r="D629" s="218"/>
      <c r="E629" s="192"/>
      <c r="F629" s="192"/>
      <c r="G629" s="191"/>
      <c r="H629" s="360">
        <v>260</v>
      </c>
      <c r="I629" s="392"/>
      <c r="J629" s="392"/>
      <c r="K629" s="392"/>
      <c r="L629" s="25" t="s">
        <v>114</v>
      </c>
      <c r="M629" s="114" t="s">
        <v>1329</v>
      </c>
      <c r="N629" s="25" t="s">
        <v>112</v>
      </c>
      <c r="O629" s="114" t="s">
        <v>179</v>
      </c>
      <c r="P629" s="25" t="s">
        <v>111</v>
      </c>
      <c r="Q629" s="114" t="s">
        <v>686</v>
      </c>
      <c r="R629" s="25" t="s">
        <v>110</v>
      </c>
      <c r="S629" s="114" t="s">
        <v>984</v>
      </c>
      <c r="T629" s="25" t="s">
        <v>109</v>
      </c>
      <c r="U629" s="114" t="s">
        <v>357</v>
      </c>
      <c r="V629" s="25" t="s">
        <v>108</v>
      </c>
      <c r="W629" s="114" t="s">
        <v>132</v>
      </c>
      <c r="X629" s="25" t="s">
        <v>107</v>
      </c>
      <c r="Y629" s="114"/>
      <c r="Z629" s="25" t="s">
        <v>106</v>
      </c>
      <c r="AA629" s="114"/>
      <c r="AB629" s="114"/>
      <c r="AC629" s="114"/>
      <c r="AD629" s="190"/>
      <c r="AE629" s="114"/>
      <c r="AF629" s="190"/>
      <c r="AG629" s="57"/>
      <c r="AH629" s="422"/>
      <c r="AI629" s="422"/>
      <c r="AJ629" s="21"/>
      <c r="AK629" s="9"/>
      <c r="AL629" s="350"/>
      <c r="AM629" s="353"/>
      <c r="AN629" s="336"/>
      <c r="AO629" s="350"/>
      <c r="AP629" s="353"/>
      <c r="AQ629" s="336"/>
      <c r="AR629" s="350"/>
      <c r="AS629" s="353"/>
      <c r="AT629" s="336"/>
      <c r="AU629" s="350"/>
      <c r="AV629" s="353"/>
      <c r="AW629" s="336"/>
      <c r="AX629" s="350"/>
      <c r="AY629" s="363"/>
      <c r="AZ629" s="336"/>
      <c r="BA629" s="417"/>
      <c r="BB629" s="411"/>
      <c r="BC629" s="411"/>
      <c r="BD629" s="414"/>
    </row>
    <row r="630" spans="2:64" ht="28.15" customHeight="1" thickBot="1" x14ac:dyDescent="0.25">
      <c r="B630" s="30"/>
      <c r="C630" s="355"/>
      <c r="D630" s="246"/>
      <c r="E630" s="200"/>
      <c r="F630" s="200"/>
      <c r="G630" s="199"/>
      <c r="H630" s="361"/>
      <c r="I630" s="393"/>
      <c r="J630" s="393"/>
      <c r="K630" s="393"/>
      <c r="L630" s="50" t="s">
        <v>105</v>
      </c>
      <c r="M630" s="51" t="s">
        <v>357</v>
      </c>
      <c r="N630" s="50" t="s">
        <v>104</v>
      </c>
      <c r="O630" s="51" t="s">
        <v>357</v>
      </c>
      <c r="P630" s="50" t="s">
        <v>103</v>
      </c>
      <c r="Q630" s="51" t="s">
        <v>1328</v>
      </c>
      <c r="R630" s="50" t="s">
        <v>102</v>
      </c>
      <c r="S630" s="51" t="s">
        <v>458</v>
      </c>
      <c r="T630" s="50">
        <v>20</v>
      </c>
      <c r="U630" s="51" t="s">
        <v>479</v>
      </c>
      <c r="V630" s="50" t="s">
        <v>101</v>
      </c>
      <c r="W630" s="51"/>
      <c r="X630" s="50" t="s">
        <v>100</v>
      </c>
      <c r="Y630" s="51"/>
      <c r="Z630" s="50" t="s">
        <v>99</v>
      </c>
      <c r="AA630" s="51"/>
      <c r="AB630" s="51"/>
      <c r="AC630" s="51"/>
      <c r="AD630" s="187"/>
      <c r="AE630" s="51"/>
      <c r="AF630" s="187"/>
      <c r="AG630" s="56"/>
      <c r="AH630" s="424"/>
      <c r="AI630" s="424"/>
      <c r="AJ630" s="47"/>
      <c r="AK630" s="9"/>
      <c r="AL630" s="351"/>
      <c r="AM630" s="354"/>
      <c r="AN630" s="337"/>
      <c r="AO630" s="351"/>
      <c r="AP630" s="354"/>
      <c r="AQ630" s="337"/>
      <c r="AR630" s="351"/>
      <c r="AS630" s="354"/>
      <c r="AT630" s="337"/>
      <c r="AU630" s="351"/>
      <c r="AV630" s="354"/>
      <c r="AW630" s="337"/>
      <c r="AX630" s="351"/>
      <c r="AY630" s="364"/>
      <c r="AZ630" s="337"/>
      <c r="BA630" s="418"/>
      <c r="BB630" s="412"/>
      <c r="BC630" s="412"/>
      <c r="BD630" s="415"/>
    </row>
    <row r="631" spans="2:64" ht="28.15" customHeight="1" x14ac:dyDescent="0.2">
      <c r="B631" s="30"/>
      <c r="C631" s="338">
        <v>2</v>
      </c>
      <c r="D631" s="212"/>
      <c r="E631" s="198"/>
      <c r="F631" s="198"/>
      <c r="G631" s="197"/>
      <c r="H631" s="358"/>
      <c r="I631" s="390"/>
      <c r="J631" s="390"/>
      <c r="K631" s="390"/>
      <c r="L631" s="42" t="s">
        <v>131</v>
      </c>
      <c r="M631" s="43"/>
      <c r="N631" s="42" t="s">
        <v>129</v>
      </c>
      <c r="O631" s="43"/>
      <c r="P631" s="42" t="s">
        <v>128</v>
      </c>
      <c r="Q631" s="43"/>
      <c r="R631" s="42" t="s">
        <v>127</v>
      </c>
      <c r="S631" s="43"/>
      <c r="T631" s="42" t="s">
        <v>126</v>
      </c>
      <c r="U631" s="43"/>
      <c r="V631" s="42" t="s">
        <v>125</v>
      </c>
      <c r="W631" s="43"/>
      <c r="X631" s="42" t="s">
        <v>124</v>
      </c>
      <c r="Y631" s="43"/>
      <c r="Z631" s="42" t="s">
        <v>123</v>
      </c>
      <c r="AA631" s="43"/>
      <c r="AB631" s="43"/>
      <c r="AC631" s="43"/>
      <c r="AD631" s="196"/>
      <c r="AE631" s="43"/>
      <c r="AF631" s="196"/>
      <c r="AG631" s="39"/>
      <c r="AH631" s="421"/>
      <c r="AI631" s="421"/>
      <c r="AJ631" s="38"/>
      <c r="AK631" s="9"/>
      <c r="AL631" s="349">
        <f>SUMPRODUCT(LEN($M631:$AA634)-LEN(SUBSTITUTE($M631:$AA634,"A", "")))</f>
        <v>0</v>
      </c>
      <c r="AM631" s="352">
        <f>SUMPRODUCT(LEN($AF631:$AF634)-LEN(SUBSTITUTE($AF631:$AF634,"A", "")))</f>
        <v>0</v>
      </c>
      <c r="AN631" s="335">
        <f>SUMPRODUCT(LEN($AE631:$AE634)-LEN(SUBSTITUTE($AE631:$AE634,"A", "")))</f>
        <v>0</v>
      </c>
      <c r="AO631" s="349">
        <f>SUMPRODUCT(LEN($M631:$AA634)-LEN(SUBSTITUTE($M631:$AA634,"S", "")))</f>
        <v>0</v>
      </c>
      <c r="AP631" s="352">
        <f>SUMPRODUCT(LEN($AF631:$AF634)-LEN(SUBSTITUTE($AF631:$AF634,"S", "")))</f>
        <v>0</v>
      </c>
      <c r="AQ631" s="335">
        <f>SUMPRODUCT(LEN($AE631:$AE634)-LEN(SUBSTITUTE($AE631:$AE634,"S", "")))</f>
        <v>0</v>
      </c>
      <c r="AR631" s="349">
        <f>SUMPRODUCT(LEN($M631:$AA634)-LEN(SUBSTITUTE($M631:$AA634,"F", "")))</f>
        <v>0</v>
      </c>
      <c r="AS631" s="352">
        <f>SUMPRODUCT(LEN($AF631:$AF634)-LEN(SUBSTITUTE($AF631:$AF634,"F", "")))</f>
        <v>0</v>
      </c>
      <c r="AT631" s="335">
        <f>SUMPRODUCT(LEN($AE631:$AE634)-LEN(SUBSTITUTE($AE631:$AE634,"F", "")))</f>
        <v>0</v>
      </c>
      <c r="AU631" s="349">
        <f>SUMPRODUCT(LEN($M631:$AA634)-LEN(SUBSTITUTE($M631:$AA634,"G", "")))</f>
        <v>0</v>
      </c>
      <c r="AV631" s="352">
        <f>SUMPRODUCT(LEN($AF631:$AF634)-LEN(SUBSTITUTE($AF631:$AF634,"G", "")))</f>
        <v>0</v>
      </c>
      <c r="AW631" s="335">
        <f>SUMPRODUCT(LEN($AE631:$AE634)-LEN(SUBSTITUTE($AE631:$AE634,"G", "")))</f>
        <v>0</v>
      </c>
      <c r="AX631" s="349">
        <f>SUMPRODUCT(LEN($L631:$AA634)-LEN(SUBSTITUTE($L631:$AA634,"M", "")))</f>
        <v>0</v>
      </c>
      <c r="AY631" s="362">
        <f>SUMPRODUCT(LEN($AF631:$AF634)-LEN(SUBSTITUTE($AF631:$AF634,"M", "")))</f>
        <v>0</v>
      </c>
      <c r="AZ631" s="335">
        <f>SUMPRODUCT(LEN($AE631:$AE634)-LEN(SUBSTITUTE($AE631:$AE634,"M", "")))</f>
        <v>0</v>
      </c>
      <c r="BA631" s="416">
        <f>SUMPRODUCT(LEN($AG631:$AG634)-LEN(SUBSTITUTE($AG631:$AG634,"S", "")))</f>
        <v>0</v>
      </c>
      <c r="BB631" s="410">
        <f>SUMPRODUCT(LEN($AG631:$AG634)-LEN(SUBSTITUTE($AG631:$AG634,"F", "")))</f>
        <v>0</v>
      </c>
      <c r="BC631" s="410">
        <f>SUMPRODUCT(LEN($AG631:$AG634)-LEN(SUBSTITUTE($AG631:$AG634,"G", "")))</f>
        <v>0</v>
      </c>
      <c r="BD631" s="413">
        <f>SUMPRODUCT(LEN($AG631:$AG634)-LEN(SUBSTITUTE($AG631:$AG634,"M", "")))</f>
        <v>0</v>
      </c>
    </row>
    <row r="632" spans="2:64" ht="28.15" customHeight="1" thickBot="1" x14ac:dyDescent="0.25">
      <c r="B632" s="30"/>
      <c r="C632" s="339"/>
      <c r="D632" s="221"/>
      <c r="E632" s="195"/>
      <c r="F632" s="195"/>
      <c r="G632" s="194"/>
      <c r="H632" s="359"/>
      <c r="I632" s="391"/>
      <c r="J632" s="391"/>
      <c r="K632" s="391"/>
      <c r="L632" s="33" t="s">
        <v>122</v>
      </c>
      <c r="M632" s="55"/>
      <c r="N632" s="33" t="s">
        <v>121</v>
      </c>
      <c r="O632" s="55"/>
      <c r="P632" s="33" t="s">
        <v>120</v>
      </c>
      <c r="Q632" s="55"/>
      <c r="R632" s="33" t="s">
        <v>119</v>
      </c>
      <c r="S632" s="55"/>
      <c r="T632" s="33" t="s">
        <v>118</v>
      </c>
      <c r="U632" s="55"/>
      <c r="V632" s="33" t="s">
        <v>117</v>
      </c>
      <c r="W632" s="55"/>
      <c r="X632" s="33" t="s">
        <v>116</v>
      </c>
      <c r="Y632" s="55"/>
      <c r="Z632" s="33" t="s">
        <v>115</v>
      </c>
      <c r="AA632" s="55"/>
      <c r="AB632" s="55"/>
      <c r="AC632" s="55"/>
      <c r="AD632" s="193"/>
      <c r="AE632" s="55"/>
      <c r="AF632" s="193"/>
      <c r="AG632" s="22"/>
      <c r="AH632" s="422"/>
      <c r="AI632" s="422"/>
      <c r="AJ632" s="21"/>
      <c r="AK632" s="9"/>
      <c r="AL632" s="350"/>
      <c r="AM632" s="353"/>
      <c r="AN632" s="336"/>
      <c r="AO632" s="350"/>
      <c r="AP632" s="353"/>
      <c r="AQ632" s="336"/>
      <c r="AR632" s="350"/>
      <c r="AS632" s="353"/>
      <c r="AT632" s="336"/>
      <c r="AU632" s="350"/>
      <c r="AV632" s="353"/>
      <c r="AW632" s="336"/>
      <c r="AX632" s="350"/>
      <c r="AY632" s="363"/>
      <c r="AZ632" s="336"/>
      <c r="BA632" s="417"/>
      <c r="BB632" s="411"/>
      <c r="BC632" s="411"/>
      <c r="BD632" s="414"/>
    </row>
    <row r="633" spans="2:64" ht="28.15" customHeight="1" x14ac:dyDescent="0.2">
      <c r="B633" s="30"/>
      <c r="C633" s="340"/>
      <c r="D633" s="218"/>
      <c r="E633" s="192"/>
      <c r="F633" s="192"/>
      <c r="G633" s="191"/>
      <c r="H633" s="360"/>
      <c r="I633" s="392"/>
      <c r="J633" s="392"/>
      <c r="K633" s="392"/>
      <c r="L633" s="25" t="s">
        <v>114</v>
      </c>
      <c r="M633" s="114"/>
      <c r="N633" s="25" t="s">
        <v>112</v>
      </c>
      <c r="O633" s="114"/>
      <c r="P633" s="25" t="s">
        <v>111</v>
      </c>
      <c r="Q633" s="114"/>
      <c r="R633" s="25" t="s">
        <v>110</v>
      </c>
      <c r="S633" s="114"/>
      <c r="T633" s="25" t="s">
        <v>109</v>
      </c>
      <c r="U633" s="114"/>
      <c r="V633" s="25" t="s">
        <v>108</v>
      </c>
      <c r="W633" s="114"/>
      <c r="X633" s="25" t="s">
        <v>107</v>
      </c>
      <c r="Y633" s="114"/>
      <c r="Z633" s="25" t="s">
        <v>106</v>
      </c>
      <c r="AA633" s="114"/>
      <c r="AB633" s="114"/>
      <c r="AC633" s="114"/>
      <c r="AD633" s="190"/>
      <c r="AE633" s="114"/>
      <c r="AF633" s="190"/>
      <c r="AG633" s="22"/>
      <c r="AH633" s="422"/>
      <c r="AI633" s="422"/>
      <c r="AJ633" s="21"/>
      <c r="AK633" s="9"/>
      <c r="AL633" s="350"/>
      <c r="AM633" s="353"/>
      <c r="AN633" s="336"/>
      <c r="AO633" s="350"/>
      <c r="AP633" s="353"/>
      <c r="AQ633" s="336"/>
      <c r="AR633" s="350"/>
      <c r="AS633" s="353"/>
      <c r="AT633" s="336"/>
      <c r="AU633" s="350"/>
      <c r="AV633" s="353"/>
      <c r="AW633" s="336"/>
      <c r="AX633" s="350"/>
      <c r="AY633" s="363"/>
      <c r="AZ633" s="336"/>
      <c r="BA633" s="417"/>
      <c r="BB633" s="411"/>
      <c r="BC633" s="411"/>
      <c r="BD633" s="414"/>
    </row>
    <row r="634" spans="2:64" ht="28.15" customHeight="1" thickBot="1" x14ac:dyDescent="0.25">
      <c r="B634" s="30"/>
      <c r="C634" s="355"/>
      <c r="D634" s="246"/>
      <c r="E634" s="200"/>
      <c r="F634" s="200"/>
      <c r="G634" s="199"/>
      <c r="H634" s="361"/>
      <c r="I634" s="393"/>
      <c r="J634" s="393"/>
      <c r="K634" s="393"/>
      <c r="L634" s="50" t="s">
        <v>105</v>
      </c>
      <c r="M634" s="51"/>
      <c r="N634" s="50" t="s">
        <v>104</v>
      </c>
      <c r="O634" s="51"/>
      <c r="P634" s="50" t="s">
        <v>103</v>
      </c>
      <c r="Q634" s="51"/>
      <c r="R634" s="50" t="s">
        <v>102</v>
      </c>
      <c r="S634" s="51"/>
      <c r="T634" s="50">
        <v>20</v>
      </c>
      <c r="U634" s="51"/>
      <c r="V634" s="50" t="s">
        <v>101</v>
      </c>
      <c r="W634" s="51"/>
      <c r="X634" s="50" t="s">
        <v>100</v>
      </c>
      <c r="Y634" s="51"/>
      <c r="Z634" s="50" t="s">
        <v>99</v>
      </c>
      <c r="AA634" s="51"/>
      <c r="AB634" s="51"/>
      <c r="AC634" s="51"/>
      <c r="AD634" s="187"/>
      <c r="AE634" s="51"/>
      <c r="AF634" s="187"/>
      <c r="AG634" s="48"/>
      <c r="AH634" s="424"/>
      <c r="AI634" s="424"/>
      <c r="AJ634" s="47"/>
      <c r="AK634" s="9"/>
      <c r="AL634" s="351"/>
      <c r="AM634" s="354"/>
      <c r="AN634" s="337"/>
      <c r="AO634" s="351"/>
      <c r="AP634" s="354"/>
      <c r="AQ634" s="337"/>
      <c r="AR634" s="351"/>
      <c r="AS634" s="354"/>
      <c r="AT634" s="337"/>
      <c r="AU634" s="351"/>
      <c r="AV634" s="354"/>
      <c r="AW634" s="337"/>
      <c r="AX634" s="351"/>
      <c r="AY634" s="364"/>
      <c r="AZ634" s="337"/>
      <c r="BA634" s="418"/>
      <c r="BB634" s="412"/>
      <c r="BC634" s="412"/>
      <c r="BD634" s="415"/>
    </row>
    <row r="635" spans="2:64" ht="28.15" customHeight="1" x14ac:dyDescent="0.2">
      <c r="B635" s="30"/>
      <c r="C635" s="338">
        <v>3</v>
      </c>
      <c r="D635" s="212"/>
      <c r="E635" s="198"/>
      <c r="F635" s="198"/>
      <c r="G635" s="197"/>
      <c r="H635" s="358"/>
      <c r="I635" s="390"/>
      <c r="J635" s="390"/>
      <c r="K635" s="390"/>
      <c r="L635" s="42" t="s">
        <v>131</v>
      </c>
      <c r="M635" s="43"/>
      <c r="N635" s="42" t="s">
        <v>129</v>
      </c>
      <c r="O635" s="43"/>
      <c r="P635" s="42" t="s">
        <v>128</v>
      </c>
      <c r="Q635" s="43"/>
      <c r="R635" s="42" t="s">
        <v>127</v>
      </c>
      <c r="S635" s="43"/>
      <c r="T635" s="42" t="s">
        <v>126</v>
      </c>
      <c r="U635" s="43"/>
      <c r="V635" s="42" t="s">
        <v>125</v>
      </c>
      <c r="W635" s="43"/>
      <c r="X635" s="42" t="s">
        <v>124</v>
      </c>
      <c r="Y635" s="43"/>
      <c r="Z635" s="42" t="s">
        <v>123</v>
      </c>
      <c r="AA635" s="43"/>
      <c r="AB635" s="43"/>
      <c r="AC635" s="43"/>
      <c r="AD635" s="196"/>
      <c r="AE635" s="43"/>
      <c r="AF635" s="196"/>
      <c r="AG635" s="39"/>
      <c r="AH635" s="421"/>
      <c r="AI635" s="421"/>
      <c r="AJ635" s="38"/>
      <c r="AK635" s="9"/>
      <c r="AL635" s="349">
        <f>SUMPRODUCT(LEN($M635:$AA638)-LEN(SUBSTITUTE($M635:$AA638,"A", "")))</f>
        <v>0</v>
      </c>
      <c r="AM635" s="352">
        <f>SUMPRODUCT(LEN($AF635:$AF638)-LEN(SUBSTITUTE($AF635:$AF638,"A", "")))</f>
        <v>0</v>
      </c>
      <c r="AN635" s="335">
        <f>SUMPRODUCT(LEN($AE635:$AE638)-LEN(SUBSTITUTE($AE635:$AE638,"A", "")))</f>
        <v>0</v>
      </c>
      <c r="AO635" s="349">
        <f>SUMPRODUCT(LEN($M635:$AA638)-LEN(SUBSTITUTE($M635:$AA638,"S", "")))</f>
        <v>0</v>
      </c>
      <c r="AP635" s="352">
        <f>SUMPRODUCT(LEN($AF635:$AF638)-LEN(SUBSTITUTE($AF635:$AF638,"S", "")))</f>
        <v>0</v>
      </c>
      <c r="AQ635" s="335">
        <f>SUMPRODUCT(LEN($AE635:$AE638)-LEN(SUBSTITUTE($AE635:$AE638,"S", "")))</f>
        <v>0</v>
      </c>
      <c r="AR635" s="349">
        <f>SUMPRODUCT(LEN($M635:$AA638)-LEN(SUBSTITUTE($M635:$AA638,"F", "")))</f>
        <v>0</v>
      </c>
      <c r="AS635" s="352">
        <f>SUMPRODUCT(LEN($AF635:$AF638)-LEN(SUBSTITUTE($AF635:$AF638,"F", "")))</f>
        <v>0</v>
      </c>
      <c r="AT635" s="335">
        <f>SUMPRODUCT(LEN($AE635:$AE638)-LEN(SUBSTITUTE($AE635:$AE638,"F", "")))</f>
        <v>0</v>
      </c>
      <c r="AU635" s="349">
        <f>SUMPRODUCT(LEN($M635:$AA638)-LEN(SUBSTITUTE($M635:$AA638,"G", "")))</f>
        <v>0</v>
      </c>
      <c r="AV635" s="352">
        <f>SUMPRODUCT(LEN($AF635:$AF638)-LEN(SUBSTITUTE($AF635:$AF638,"G", "")))</f>
        <v>0</v>
      </c>
      <c r="AW635" s="335">
        <f>SUMPRODUCT(LEN($AE635:$AE638)-LEN(SUBSTITUTE($AE635:$AE638,"G", "")))</f>
        <v>0</v>
      </c>
      <c r="AX635" s="349">
        <f>SUMPRODUCT(LEN($L635:$AA638)-LEN(SUBSTITUTE($L635:$AA638,"M", "")))</f>
        <v>0</v>
      </c>
      <c r="AY635" s="362">
        <f>SUMPRODUCT(LEN($AF635:$AF638)-LEN(SUBSTITUTE($AF635:$AF638,"M", "")))</f>
        <v>0</v>
      </c>
      <c r="AZ635" s="335">
        <f>SUMPRODUCT(LEN($AE635:$AE638)-LEN(SUBSTITUTE($AE635:$AE638,"M", "")))</f>
        <v>0</v>
      </c>
      <c r="BA635" s="416">
        <f>SUMPRODUCT(LEN($AG635:$AG638)-LEN(SUBSTITUTE($AG635:$AG638,"S", "")))</f>
        <v>0</v>
      </c>
      <c r="BB635" s="410">
        <f>SUMPRODUCT(LEN($AG635:$AG638)-LEN(SUBSTITUTE($AG635:$AG638,"F", "")))</f>
        <v>0</v>
      </c>
      <c r="BC635" s="410">
        <f>SUMPRODUCT(LEN($AG635:$AG638)-LEN(SUBSTITUTE($AG635:$AG638,"G", "")))</f>
        <v>0</v>
      </c>
      <c r="BD635" s="413">
        <f>SUMPRODUCT(LEN($AG635:$AG638)-LEN(SUBSTITUTE($AG635:$AG638,"M", "")))</f>
        <v>0</v>
      </c>
    </row>
    <row r="636" spans="2:64" ht="28.15" customHeight="1" thickBot="1" x14ac:dyDescent="0.25">
      <c r="B636" s="30"/>
      <c r="C636" s="339"/>
      <c r="D636" s="221"/>
      <c r="E636" s="195"/>
      <c r="F636" s="195"/>
      <c r="G636" s="194"/>
      <c r="H636" s="359"/>
      <c r="I636" s="391"/>
      <c r="J636" s="391"/>
      <c r="K636" s="391"/>
      <c r="L636" s="33" t="s">
        <v>122</v>
      </c>
      <c r="M636" s="55"/>
      <c r="N636" s="33" t="s">
        <v>121</v>
      </c>
      <c r="O636" s="55"/>
      <c r="P636" s="33" t="s">
        <v>120</v>
      </c>
      <c r="Q636" s="55"/>
      <c r="R636" s="33" t="s">
        <v>119</v>
      </c>
      <c r="S636" s="55"/>
      <c r="T636" s="33" t="s">
        <v>118</v>
      </c>
      <c r="U636" s="55"/>
      <c r="V636" s="33" t="s">
        <v>117</v>
      </c>
      <c r="W636" s="55"/>
      <c r="X636" s="33" t="s">
        <v>116</v>
      </c>
      <c r="Y636" s="55"/>
      <c r="Z636" s="33" t="s">
        <v>115</v>
      </c>
      <c r="AA636" s="55"/>
      <c r="AB636" s="55"/>
      <c r="AC636" s="55"/>
      <c r="AD636" s="193"/>
      <c r="AE636" s="55"/>
      <c r="AF636" s="193"/>
      <c r="AG636" s="22"/>
      <c r="AH636" s="422"/>
      <c r="AI636" s="422"/>
      <c r="AJ636" s="21"/>
      <c r="AK636" s="9"/>
      <c r="AL636" s="350"/>
      <c r="AM636" s="353"/>
      <c r="AN636" s="336"/>
      <c r="AO636" s="350"/>
      <c r="AP636" s="353"/>
      <c r="AQ636" s="336"/>
      <c r="AR636" s="350"/>
      <c r="AS636" s="353"/>
      <c r="AT636" s="336"/>
      <c r="AU636" s="350"/>
      <c r="AV636" s="353"/>
      <c r="AW636" s="336"/>
      <c r="AX636" s="350"/>
      <c r="AY636" s="363"/>
      <c r="AZ636" s="336"/>
      <c r="BA636" s="417"/>
      <c r="BB636" s="411"/>
      <c r="BC636" s="411"/>
      <c r="BD636" s="414"/>
    </row>
    <row r="637" spans="2:64" ht="28.15" customHeight="1" x14ac:dyDescent="0.2">
      <c r="B637" s="30"/>
      <c r="C637" s="340"/>
      <c r="D637" s="218"/>
      <c r="E637" s="192"/>
      <c r="F637" s="192"/>
      <c r="G637" s="191"/>
      <c r="H637" s="360"/>
      <c r="I637" s="392"/>
      <c r="J637" s="392"/>
      <c r="K637" s="392"/>
      <c r="L637" s="25" t="s">
        <v>114</v>
      </c>
      <c r="M637" s="114"/>
      <c r="N637" s="25" t="s">
        <v>112</v>
      </c>
      <c r="O637" s="114"/>
      <c r="P637" s="25" t="s">
        <v>111</v>
      </c>
      <c r="Q637" s="114"/>
      <c r="R637" s="25" t="s">
        <v>110</v>
      </c>
      <c r="S637" s="114"/>
      <c r="T637" s="25" t="s">
        <v>109</v>
      </c>
      <c r="U637" s="114"/>
      <c r="V637" s="25" t="s">
        <v>108</v>
      </c>
      <c r="W637" s="114"/>
      <c r="X637" s="25" t="s">
        <v>107</v>
      </c>
      <c r="Y637" s="114"/>
      <c r="Z637" s="25" t="s">
        <v>106</v>
      </c>
      <c r="AA637" s="114"/>
      <c r="AB637" s="114"/>
      <c r="AC637" s="114"/>
      <c r="AD637" s="190"/>
      <c r="AE637" s="114"/>
      <c r="AF637" s="190"/>
      <c r="AG637" s="22"/>
      <c r="AH637" s="422"/>
      <c r="AI637" s="422"/>
      <c r="AJ637" s="21"/>
      <c r="AK637" s="9"/>
      <c r="AL637" s="350"/>
      <c r="AM637" s="353"/>
      <c r="AN637" s="336"/>
      <c r="AO637" s="350"/>
      <c r="AP637" s="353"/>
      <c r="AQ637" s="336"/>
      <c r="AR637" s="350"/>
      <c r="AS637" s="353"/>
      <c r="AT637" s="336"/>
      <c r="AU637" s="350"/>
      <c r="AV637" s="353"/>
      <c r="AW637" s="336"/>
      <c r="AX637" s="350"/>
      <c r="AY637" s="363"/>
      <c r="AZ637" s="336"/>
      <c r="BA637" s="417"/>
      <c r="BB637" s="411"/>
      <c r="BC637" s="411"/>
      <c r="BD637" s="414"/>
    </row>
    <row r="638" spans="2:64" ht="28.15" customHeight="1" thickBot="1" x14ac:dyDescent="0.25">
      <c r="B638" s="20"/>
      <c r="C638" s="341"/>
      <c r="D638" s="215"/>
      <c r="E638" s="189"/>
      <c r="F638" s="189"/>
      <c r="G638" s="188"/>
      <c r="H638" s="361"/>
      <c r="I638" s="394"/>
      <c r="J638" s="394"/>
      <c r="K638" s="394"/>
      <c r="L638" s="15" t="s">
        <v>105</v>
      </c>
      <c r="M638" s="16"/>
      <c r="N638" s="15" t="s">
        <v>104</v>
      </c>
      <c r="O638" s="16"/>
      <c r="P638" s="15" t="s">
        <v>103</v>
      </c>
      <c r="Q638" s="16"/>
      <c r="R638" s="15" t="s">
        <v>102</v>
      </c>
      <c r="S638" s="16"/>
      <c r="T638" s="15">
        <v>20</v>
      </c>
      <c r="U638" s="16"/>
      <c r="V638" s="15" t="s">
        <v>101</v>
      </c>
      <c r="W638" s="16"/>
      <c r="X638" s="15" t="s">
        <v>100</v>
      </c>
      <c r="Y638" s="16"/>
      <c r="Z638" s="15" t="s">
        <v>99</v>
      </c>
      <c r="AA638" s="16"/>
      <c r="AB638" s="114"/>
      <c r="AC638" s="114"/>
      <c r="AD638" s="187"/>
      <c r="AE638" s="16"/>
      <c r="AF638" s="186"/>
      <c r="AG638" s="11"/>
      <c r="AH638" s="423"/>
      <c r="AI638" s="423"/>
      <c r="AJ638" s="10"/>
      <c r="AK638" s="9"/>
      <c r="AL638" s="351"/>
      <c r="AM638" s="354"/>
      <c r="AN638" s="337"/>
      <c r="AO638" s="351"/>
      <c r="AP638" s="354"/>
      <c r="AQ638" s="337"/>
      <c r="AR638" s="351"/>
      <c r="AS638" s="354"/>
      <c r="AT638" s="337"/>
      <c r="AU638" s="351"/>
      <c r="AV638" s="354"/>
      <c r="AW638" s="337"/>
      <c r="AX638" s="351"/>
      <c r="AY638" s="364"/>
      <c r="AZ638" s="337"/>
      <c r="BA638" s="418"/>
      <c r="BB638" s="412"/>
      <c r="BC638" s="412"/>
      <c r="BD638" s="415"/>
    </row>
    <row r="639" spans="2:64" ht="85.9" customHeight="1" thickTop="1" thickBot="1" x14ac:dyDescent="0.35">
      <c r="B639" s="113" t="s">
        <v>173</v>
      </c>
      <c r="C639" s="103" t="s">
        <v>172</v>
      </c>
      <c r="D639" s="108" t="s">
        <v>171</v>
      </c>
      <c r="E639" s="211" t="s">
        <v>170</v>
      </c>
      <c r="F639" s="210"/>
      <c r="G639" s="209"/>
      <c r="H639" s="109" t="s">
        <v>169</v>
      </c>
      <c r="I639" s="108" t="s">
        <v>96</v>
      </c>
      <c r="J639" s="108" t="s">
        <v>168</v>
      </c>
      <c r="K639" s="108" t="s">
        <v>97</v>
      </c>
      <c r="L639" s="365" t="s">
        <v>167</v>
      </c>
      <c r="M639" s="366"/>
      <c r="N639" s="365" t="s">
        <v>166</v>
      </c>
      <c r="O639" s="366"/>
      <c r="P639" s="365" t="s">
        <v>166</v>
      </c>
      <c r="Q639" s="367"/>
      <c r="R639" s="365" t="s">
        <v>166</v>
      </c>
      <c r="S639" s="367"/>
      <c r="T639" s="365" t="s">
        <v>166</v>
      </c>
      <c r="U639" s="367"/>
      <c r="V639" s="365" t="s">
        <v>166</v>
      </c>
      <c r="W639" s="367"/>
      <c r="X639" s="365" t="s">
        <v>166</v>
      </c>
      <c r="Y639" s="367"/>
      <c r="Z639" s="365" t="s">
        <v>166</v>
      </c>
      <c r="AA639" s="367"/>
      <c r="AB639" s="311"/>
      <c r="AC639" s="311"/>
      <c r="AD639" s="368" t="s">
        <v>165</v>
      </c>
      <c r="AE639" s="367"/>
      <c r="AF639" s="109" t="s">
        <v>164</v>
      </c>
      <c r="AG639" s="109" t="s">
        <v>163</v>
      </c>
      <c r="AH639" s="108" t="s">
        <v>162</v>
      </c>
      <c r="AI639" s="108" t="s">
        <v>161</v>
      </c>
      <c r="AJ639" s="107" t="s">
        <v>160</v>
      </c>
      <c r="AK639" s="106"/>
      <c r="AL639" s="104" t="s">
        <v>159</v>
      </c>
      <c r="AM639" s="103" t="s">
        <v>158</v>
      </c>
      <c r="AN639" s="102" t="s">
        <v>157</v>
      </c>
      <c r="AO639" s="104" t="s">
        <v>156</v>
      </c>
      <c r="AP639" s="103" t="s">
        <v>155</v>
      </c>
      <c r="AQ639" s="102" t="s">
        <v>154</v>
      </c>
      <c r="AR639" s="104" t="s">
        <v>153</v>
      </c>
      <c r="AS639" s="103" t="s">
        <v>152</v>
      </c>
      <c r="AT639" s="105" t="s">
        <v>151</v>
      </c>
      <c r="AU639" s="104" t="s">
        <v>150</v>
      </c>
      <c r="AV639" s="103" t="s">
        <v>149</v>
      </c>
      <c r="AW639" s="102" t="s">
        <v>148</v>
      </c>
      <c r="AX639" s="104" t="s">
        <v>147</v>
      </c>
      <c r="AY639" s="103" t="s">
        <v>146</v>
      </c>
      <c r="AZ639" s="102" t="s">
        <v>145</v>
      </c>
      <c r="BA639" s="101" t="s">
        <v>144</v>
      </c>
      <c r="BB639" s="100" t="s">
        <v>143</v>
      </c>
      <c r="BC639" s="100" t="s">
        <v>142</v>
      </c>
      <c r="BD639" s="99" t="s">
        <v>141</v>
      </c>
    </row>
    <row r="640" spans="2:64" ht="48" thickBot="1" x14ac:dyDescent="0.3">
      <c r="B640" s="98" t="s">
        <v>199</v>
      </c>
      <c r="C640" s="97"/>
      <c r="D640" s="208">
        <v>258</v>
      </c>
      <c r="E640" s="425">
        <v>11870.96</v>
      </c>
      <c r="F640" s="426"/>
      <c r="G640" s="427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207"/>
      <c r="AB640" s="310"/>
      <c r="AC640" s="310"/>
      <c r="AD640" s="90" t="s">
        <v>138</v>
      </c>
      <c r="AE640" s="88"/>
      <c r="AF640" s="88"/>
      <c r="AG640" s="88"/>
      <c r="AH640" s="87"/>
      <c r="AI640" s="87"/>
      <c r="AJ640" s="203"/>
      <c r="AK640" s="86" t="s">
        <v>137</v>
      </c>
      <c r="AL640" s="85">
        <f t="shared" ref="AL640:BD640" si="84">SUM(AL642:AL653)</f>
        <v>80</v>
      </c>
      <c r="AM640" s="84">
        <f t="shared" si="84"/>
        <v>15</v>
      </c>
      <c r="AN640" s="83">
        <f t="shared" si="84"/>
        <v>0</v>
      </c>
      <c r="AO640" s="85">
        <f t="shared" si="84"/>
        <v>0</v>
      </c>
      <c r="AP640" s="84">
        <f t="shared" si="84"/>
        <v>0</v>
      </c>
      <c r="AQ640" s="83">
        <f t="shared" si="84"/>
        <v>0</v>
      </c>
      <c r="AR640" s="85">
        <f t="shared" si="84"/>
        <v>0</v>
      </c>
      <c r="AS640" s="84">
        <f t="shared" si="84"/>
        <v>0</v>
      </c>
      <c r="AT640" s="83">
        <f t="shared" si="84"/>
        <v>0</v>
      </c>
      <c r="AU640" s="85">
        <f t="shared" si="84"/>
        <v>32</v>
      </c>
      <c r="AV640" s="84">
        <f t="shared" si="84"/>
        <v>5</v>
      </c>
      <c r="AW640" s="83">
        <f t="shared" si="84"/>
        <v>0</v>
      </c>
      <c r="AX640" s="85">
        <f t="shared" si="84"/>
        <v>1</v>
      </c>
      <c r="AY640" s="84">
        <f t="shared" si="84"/>
        <v>0</v>
      </c>
      <c r="AZ640" s="83">
        <f t="shared" si="84"/>
        <v>0</v>
      </c>
      <c r="BA640" s="82">
        <f t="shared" si="84"/>
        <v>0</v>
      </c>
      <c r="BB640" s="81">
        <f t="shared" si="84"/>
        <v>0</v>
      </c>
      <c r="BC640" s="81">
        <f t="shared" si="84"/>
        <v>0</v>
      </c>
      <c r="BD640" s="80">
        <f t="shared" si="84"/>
        <v>0</v>
      </c>
      <c r="BE640" s="79" t="s">
        <v>136</v>
      </c>
      <c r="BH640" s="5">
        <f>SUM(AL640:AN640)/$BG$5</f>
        <v>95</v>
      </c>
      <c r="BI640" s="5">
        <f>SUM(AO640:AQ640,BA640)/$BG$5</f>
        <v>0</v>
      </c>
      <c r="BJ640" s="5">
        <f>SUM(AR640:AT640,BB640)/$BG$5</f>
        <v>0</v>
      </c>
      <c r="BK640" s="5">
        <f>SUM(AU640:AW640,BC640)/$BG$5</f>
        <v>37</v>
      </c>
      <c r="BL640" s="5">
        <f>SUM(AX640:AZ640,BD640)/$BG$5</f>
        <v>1</v>
      </c>
    </row>
    <row r="641" spans="2:64" ht="37.5" thickBot="1" x14ac:dyDescent="0.3">
      <c r="B641" s="78"/>
      <c r="C641" s="77"/>
      <c r="D641" s="206"/>
      <c r="E641" s="205"/>
      <c r="F641" s="205"/>
      <c r="G641" s="204"/>
      <c r="H641" s="73"/>
      <c r="I641" s="70"/>
      <c r="J641" s="70"/>
      <c r="K641" s="72"/>
      <c r="L641" s="70"/>
      <c r="M641" s="69"/>
      <c r="N641" s="70"/>
      <c r="O641" s="69"/>
      <c r="P641" s="70"/>
      <c r="Q641" s="69"/>
      <c r="R641" s="70"/>
      <c r="S641" s="69"/>
      <c r="T641" s="70"/>
      <c r="U641" s="69"/>
      <c r="V641" s="70"/>
      <c r="W641" s="69"/>
      <c r="X641" s="70"/>
      <c r="Y641" s="69"/>
      <c r="Z641" s="70"/>
      <c r="AA641" s="69"/>
      <c r="AB641" s="69"/>
      <c r="AC641" s="69"/>
      <c r="AD641" s="71"/>
      <c r="AE641" s="69"/>
      <c r="AF641" s="69"/>
      <c r="AG641" s="69"/>
      <c r="AH641" s="68"/>
      <c r="AI641" s="68"/>
      <c r="AJ641" s="203"/>
      <c r="AK641" s="66" t="s">
        <v>135</v>
      </c>
      <c r="AL641" s="65">
        <f t="shared" ref="AL641:BD641" si="85">AL640/3</f>
        <v>26.666666666666668</v>
      </c>
      <c r="AM641" s="64">
        <f t="shared" si="85"/>
        <v>5</v>
      </c>
      <c r="AN641" s="63">
        <f t="shared" si="85"/>
        <v>0</v>
      </c>
      <c r="AO641" s="65">
        <f t="shared" si="85"/>
        <v>0</v>
      </c>
      <c r="AP641" s="64">
        <f t="shared" si="85"/>
        <v>0</v>
      </c>
      <c r="AQ641" s="63">
        <f t="shared" si="85"/>
        <v>0</v>
      </c>
      <c r="AR641" s="65">
        <f t="shared" si="85"/>
        <v>0</v>
      </c>
      <c r="AS641" s="64">
        <f t="shared" si="85"/>
        <v>0</v>
      </c>
      <c r="AT641" s="63">
        <f t="shared" si="85"/>
        <v>0</v>
      </c>
      <c r="AU641" s="65">
        <f t="shared" si="85"/>
        <v>10.666666666666666</v>
      </c>
      <c r="AV641" s="64">
        <f t="shared" si="85"/>
        <v>1.6666666666666667</v>
      </c>
      <c r="AW641" s="63">
        <f t="shared" si="85"/>
        <v>0</v>
      </c>
      <c r="AX641" s="65">
        <f t="shared" si="85"/>
        <v>0.33333333333333331</v>
      </c>
      <c r="AY641" s="64">
        <f t="shared" si="85"/>
        <v>0</v>
      </c>
      <c r="AZ641" s="63">
        <f t="shared" si="85"/>
        <v>0</v>
      </c>
      <c r="BA641" s="62">
        <f t="shared" si="85"/>
        <v>0</v>
      </c>
      <c r="BB641" s="61">
        <f t="shared" si="85"/>
        <v>0</v>
      </c>
      <c r="BC641" s="61">
        <f t="shared" si="85"/>
        <v>0</v>
      </c>
      <c r="BD641" s="60">
        <f t="shared" si="85"/>
        <v>0</v>
      </c>
      <c r="BE641" s="59" t="s">
        <v>134</v>
      </c>
    </row>
    <row r="642" spans="2:64" ht="28.15" customHeight="1" x14ac:dyDescent="0.2">
      <c r="B642" s="30"/>
      <c r="C642" s="338">
        <v>1</v>
      </c>
      <c r="D642" s="212"/>
      <c r="E642" s="198"/>
      <c r="F642" s="198"/>
      <c r="G642" s="197"/>
      <c r="H642" s="358" t="s">
        <v>133</v>
      </c>
      <c r="I642" s="390">
        <v>182</v>
      </c>
      <c r="J642" s="390">
        <v>37</v>
      </c>
      <c r="K642" s="390">
        <v>7</v>
      </c>
      <c r="L642" s="42" t="s">
        <v>131</v>
      </c>
      <c r="M642" s="43" t="s">
        <v>179</v>
      </c>
      <c r="N642" s="42" t="s">
        <v>129</v>
      </c>
      <c r="O642" s="43" t="s">
        <v>357</v>
      </c>
      <c r="P642" s="42" t="s">
        <v>128</v>
      </c>
      <c r="Q642" s="43" t="s">
        <v>458</v>
      </c>
      <c r="R642" s="42" t="s">
        <v>127</v>
      </c>
      <c r="S642" s="43" t="s">
        <v>1717</v>
      </c>
      <c r="T642" s="42" t="s">
        <v>126</v>
      </c>
      <c r="U642" s="43" t="s">
        <v>1583</v>
      </c>
      <c r="V642" s="42" t="s">
        <v>125</v>
      </c>
      <c r="W642" s="43" t="s">
        <v>763</v>
      </c>
      <c r="X642" s="42" t="s">
        <v>124</v>
      </c>
      <c r="Y642" s="43" t="s">
        <v>357</v>
      </c>
      <c r="Z642" s="42" t="s">
        <v>123</v>
      </c>
      <c r="AA642" s="43" t="s">
        <v>496</v>
      </c>
      <c r="AB642" s="43"/>
      <c r="AC642" s="43"/>
      <c r="AD642" s="196"/>
      <c r="AE642" s="43"/>
      <c r="AF642" s="196" t="s">
        <v>1589</v>
      </c>
      <c r="AG642" s="58"/>
      <c r="AH642" s="421"/>
      <c r="AI642" s="421"/>
      <c r="AJ642" s="38"/>
      <c r="AK642" s="9"/>
      <c r="AL642" s="349">
        <f>SUMPRODUCT(LEN($M642:$AA645)-LEN(SUBSTITUTE($M642:$AA645,"A", "")))</f>
        <v>80</v>
      </c>
      <c r="AM642" s="352">
        <f>SUMPRODUCT(LEN($AF642:$AF645)-LEN(SUBSTITUTE($AF642:$AF645,"A", "")))</f>
        <v>15</v>
      </c>
      <c r="AN642" s="335">
        <f>SUMPRODUCT(LEN($AE642:$AE645)-LEN(SUBSTITUTE($AE642:$AE645,"A", "")))</f>
        <v>0</v>
      </c>
      <c r="AO642" s="349">
        <f>SUMPRODUCT(LEN($M642:$AA645)-LEN(SUBSTITUTE($M642:$AA645,"S", "")))</f>
        <v>0</v>
      </c>
      <c r="AP642" s="352">
        <f>SUMPRODUCT(LEN($AF642:$AF645)-LEN(SUBSTITUTE($AF642:$AF645,"S", "")))</f>
        <v>0</v>
      </c>
      <c r="AQ642" s="335">
        <f>SUMPRODUCT(LEN($AE642:$AE645)-LEN(SUBSTITUTE($AE642:$AE645,"S", "")))</f>
        <v>0</v>
      </c>
      <c r="AR642" s="349">
        <f>SUMPRODUCT(LEN($M642:$AA645)-LEN(SUBSTITUTE($M642:$AA645,"F", "")))</f>
        <v>0</v>
      </c>
      <c r="AS642" s="352">
        <f>SUMPRODUCT(LEN($AF642:$AF645)-LEN(SUBSTITUTE($AF642:$AF645,"F", "")))</f>
        <v>0</v>
      </c>
      <c r="AT642" s="335">
        <f>SUMPRODUCT(LEN($AE642:$AE645)-LEN(SUBSTITUTE($AE642:$AE645,"F", "")))</f>
        <v>0</v>
      </c>
      <c r="AU642" s="349">
        <f>SUMPRODUCT(LEN($M642:$AA645)-LEN(SUBSTITUTE($M642:$AA645,"G", "")))</f>
        <v>32</v>
      </c>
      <c r="AV642" s="352">
        <f>SUMPRODUCT(LEN($AF642:$AF645)-LEN(SUBSTITUTE($AF642:$AF645,"G", "")))</f>
        <v>5</v>
      </c>
      <c r="AW642" s="335">
        <f>SUMPRODUCT(LEN($AE642:$AE645)-LEN(SUBSTITUTE($AE642:$AE645,"G", "")))</f>
        <v>0</v>
      </c>
      <c r="AX642" s="349">
        <f>SUMPRODUCT(LEN($L642:$AA645)-LEN(SUBSTITUTE($L642:$AA645,"M", "")))</f>
        <v>1</v>
      </c>
      <c r="AY642" s="362">
        <f>SUMPRODUCT(LEN($AF642:$AF645)-LEN(SUBSTITUTE($AF642:$AF645,"M", "")))</f>
        <v>0</v>
      </c>
      <c r="AZ642" s="335">
        <f>SUMPRODUCT(LEN($AE642:$AE645)-LEN(SUBSTITUTE($AE642:$AE645,"M", "")))</f>
        <v>0</v>
      </c>
      <c r="BA642" s="416">
        <f>SUMPRODUCT(LEN($AG642:$AG645)-LEN(SUBSTITUTE($AG642:$AG645,"S", "")))</f>
        <v>0</v>
      </c>
      <c r="BB642" s="410">
        <f>SUMPRODUCT(LEN($AG642:$AG645)-LEN(SUBSTITUTE($AG642:$AG645,"F", "")))</f>
        <v>0</v>
      </c>
      <c r="BC642" s="410">
        <f>SUMPRODUCT(LEN($AG642:$AG645)-LEN(SUBSTITUTE($AG642:$AG645,"G", "")))</f>
        <v>0</v>
      </c>
      <c r="BD642" s="413">
        <f>SUMPRODUCT(LEN($AG642:$AG645)-LEN(SUBSTITUTE($AG642:$AG645,"M", "")))</f>
        <v>0</v>
      </c>
    </row>
    <row r="643" spans="2:64" ht="28.15" customHeight="1" thickBot="1" x14ac:dyDescent="0.25">
      <c r="B643" s="30"/>
      <c r="C643" s="339"/>
      <c r="D643" s="221"/>
      <c r="E643" s="195"/>
      <c r="F643" s="195"/>
      <c r="G643" s="194"/>
      <c r="H643" s="359"/>
      <c r="I643" s="391"/>
      <c r="J643" s="391"/>
      <c r="K643" s="391"/>
      <c r="L643" s="33" t="s">
        <v>122</v>
      </c>
      <c r="M643" s="55" t="s">
        <v>357</v>
      </c>
      <c r="N643" s="33" t="s">
        <v>121</v>
      </c>
      <c r="O643" s="55" t="s">
        <v>357</v>
      </c>
      <c r="P643" s="33" t="s">
        <v>120</v>
      </c>
      <c r="Q643" s="55" t="s">
        <v>527</v>
      </c>
      <c r="R643" s="33" t="s">
        <v>119</v>
      </c>
      <c r="S643" s="55" t="s">
        <v>1701</v>
      </c>
      <c r="T643" s="33" t="s">
        <v>118</v>
      </c>
      <c r="U643" s="55" t="s">
        <v>470</v>
      </c>
      <c r="V643" s="33" t="s">
        <v>117</v>
      </c>
      <c r="W643" s="55" t="s">
        <v>493</v>
      </c>
      <c r="X643" s="33" t="s">
        <v>116</v>
      </c>
      <c r="Y643" s="55" t="s">
        <v>467</v>
      </c>
      <c r="Z643" s="33" t="s">
        <v>115</v>
      </c>
      <c r="AA643" s="55" t="s">
        <v>132</v>
      </c>
      <c r="AB643" s="55"/>
      <c r="AC643" s="55"/>
      <c r="AD643" s="193"/>
      <c r="AE643" s="55"/>
      <c r="AF643" s="193" t="s">
        <v>1716</v>
      </c>
      <c r="AG643" s="57"/>
      <c r="AH643" s="422"/>
      <c r="AI643" s="422"/>
      <c r="AJ643" s="21"/>
      <c r="AK643" s="9"/>
      <c r="AL643" s="350"/>
      <c r="AM643" s="353"/>
      <c r="AN643" s="336"/>
      <c r="AO643" s="350"/>
      <c r="AP643" s="353"/>
      <c r="AQ643" s="336"/>
      <c r="AR643" s="350"/>
      <c r="AS643" s="353"/>
      <c r="AT643" s="336"/>
      <c r="AU643" s="350"/>
      <c r="AV643" s="353"/>
      <c r="AW643" s="336"/>
      <c r="AX643" s="350"/>
      <c r="AY643" s="363"/>
      <c r="AZ643" s="336"/>
      <c r="BA643" s="417"/>
      <c r="BB643" s="411"/>
      <c r="BC643" s="411"/>
      <c r="BD643" s="414"/>
    </row>
    <row r="644" spans="2:64" ht="28.15" customHeight="1" x14ac:dyDescent="0.2">
      <c r="B644" s="30"/>
      <c r="C644" s="340"/>
      <c r="D644" s="218"/>
      <c r="E644" s="192"/>
      <c r="F644" s="192"/>
      <c r="G644" s="191"/>
      <c r="H644" s="360">
        <v>259</v>
      </c>
      <c r="I644" s="392"/>
      <c r="J644" s="392"/>
      <c r="K644" s="392"/>
      <c r="L644" s="25" t="s">
        <v>114</v>
      </c>
      <c r="M644" s="114" t="s">
        <v>527</v>
      </c>
      <c r="N644" s="25" t="s">
        <v>112</v>
      </c>
      <c r="O644" s="114" t="s">
        <v>179</v>
      </c>
      <c r="P644" s="25" t="s">
        <v>111</v>
      </c>
      <c r="Q644" s="114" t="s">
        <v>458</v>
      </c>
      <c r="R644" s="25" t="s">
        <v>110</v>
      </c>
      <c r="S644" s="114" t="s">
        <v>484</v>
      </c>
      <c r="T644" s="25" t="s">
        <v>109</v>
      </c>
      <c r="U644" s="114" t="s">
        <v>1276</v>
      </c>
      <c r="V644" s="25" t="s">
        <v>108</v>
      </c>
      <c r="W644" s="114" t="s">
        <v>686</v>
      </c>
      <c r="X644" s="25" t="s">
        <v>107</v>
      </c>
      <c r="Y644" s="114" t="s">
        <v>467</v>
      </c>
      <c r="Z644" s="25" t="s">
        <v>106</v>
      </c>
      <c r="AA644" s="114"/>
      <c r="AB644" s="114"/>
      <c r="AC644" s="114"/>
      <c r="AD644" s="190"/>
      <c r="AE644" s="114"/>
      <c r="AF644" s="190"/>
      <c r="AG644" s="57"/>
      <c r="AH644" s="422"/>
      <c r="AI644" s="422"/>
      <c r="AJ644" s="21"/>
      <c r="AK644" s="9"/>
      <c r="AL644" s="350"/>
      <c r="AM644" s="353"/>
      <c r="AN644" s="336"/>
      <c r="AO644" s="350"/>
      <c r="AP644" s="353"/>
      <c r="AQ644" s="336"/>
      <c r="AR644" s="350"/>
      <c r="AS644" s="353"/>
      <c r="AT644" s="336"/>
      <c r="AU644" s="350"/>
      <c r="AV644" s="353"/>
      <c r="AW644" s="336"/>
      <c r="AX644" s="350"/>
      <c r="AY644" s="363"/>
      <c r="AZ644" s="336"/>
      <c r="BA644" s="417"/>
      <c r="BB644" s="411"/>
      <c r="BC644" s="411"/>
      <c r="BD644" s="414"/>
    </row>
    <row r="645" spans="2:64" ht="28.15" customHeight="1" thickBot="1" x14ac:dyDescent="0.25">
      <c r="B645" s="30"/>
      <c r="C645" s="355"/>
      <c r="D645" s="246"/>
      <c r="E645" s="200"/>
      <c r="F645" s="200"/>
      <c r="G645" s="199"/>
      <c r="H645" s="361"/>
      <c r="I645" s="393"/>
      <c r="J645" s="393"/>
      <c r="K645" s="393"/>
      <c r="L645" s="50" t="s">
        <v>105</v>
      </c>
      <c r="M645" s="51" t="s">
        <v>179</v>
      </c>
      <c r="N645" s="50" t="s">
        <v>104</v>
      </c>
      <c r="O645" s="51" t="s">
        <v>458</v>
      </c>
      <c r="P645" s="50" t="s">
        <v>103</v>
      </c>
      <c r="Q645" s="51" t="s">
        <v>1564</v>
      </c>
      <c r="R645" s="50" t="s">
        <v>102</v>
      </c>
      <c r="S645" s="51" t="s">
        <v>1715</v>
      </c>
      <c r="T645" s="50">
        <v>20</v>
      </c>
      <c r="U645" s="51" t="s">
        <v>697</v>
      </c>
      <c r="V645" s="50" t="s">
        <v>101</v>
      </c>
      <c r="W645" s="51" t="s">
        <v>686</v>
      </c>
      <c r="X645" s="50" t="s">
        <v>100</v>
      </c>
      <c r="Y645" s="51" t="s">
        <v>494</v>
      </c>
      <c r="Z645" s="50" t="s">
        <v>99</v>
      </c>
      <c r="AA645" s="51"/>
      <c r="AB645" s="51"/>
      <c r="AC645" s="51"/>
      <c r="AD645" s="187"/>
      <c r="AE645" s="51"/>
      <c r="AF645" s="187"/>
      <c r="AG645" s="56"/>
      <c r="AH645" s="424"/>
      <c r="AI645" s="424"/>
      <c r="AJ645" s="47"/>
      <c r="AK645" s="9"/>
      <c r="AL645" s="351"/>
      <c r="AM645" s="354"/>
      <c r="AN645" s="337"/>
      <c r="AO645" s="351"/>
      <c r="AP645" s="354"/>
      <c r="AQ645" s="337"/>
      <c r="AR645" s="351"/>
      <c r="AS645" s="354"/>
      <c r="AT645" s="337"/>
      <c r="AU645" s="351"/>
      <c r="AV645" s="354"/>
      <c r="AW645" s="337"/>
      <c r="AX645" s="351"/>
      <c r="AY645" s="364"/>
      <c r="AZ645" s="337"/>
      <c r="BA645" s="418"/>
      <c r="BB645" s="412"/>
      <c r="BC645" s="412"/>
      <c r="BD645" s="415"/>
    </row>
    <row r="646" spans="2:64" ht="28.15" customHeight="1" x14ac:dyDescent="0.2">
      <c r="B646" s="30"/>
      <c r="C646" s="338">
        <v>2</v>
      </c>
      <c r="D646" s="212"/>
      <c r="E646" s="198"/>
      <c r="F646" s="198"/>
      <c r="G646" s="197"/>
      <c r="H646" s="358"/>
      <c r="I646" s="390"/>
      <c r="J646" s="390"/>
      <c r="K646" s="390"/>
      <c r="L646" s="42" t="s">
        <v>131</v>
      </c>
      <c r="M646" s="43"/>
      <c r="N646" s="42" t="s">
        <v>129</v>
      </c>
      <c r="O646" s="43"/>
      <c r="P646" s="42" t="s">
        <v>128</v>
      </c>
      <c r="Q646" s="43"/>
      <c r="R646" s="42" t="s">
        <v>127</v>
      </c>
      <c r="S646" s="43"/>
      <c r="T646" s="42" t="s">
        <v>126</v>
      </c>
      <c r="U646" s="43"/>
      <c r="V646" s="42" t="s">
        <v>125</v>
      </c>
      <c r="W646" s="43"/>
      <c r="X646" s="42" t="s">
        <v>124</v>
      </c>
      <c r="Y646" s="43"/>
      <c r="Z646" s="42" t="s">
        <v>123</v>
      </c>
      <c r="AA646" s="43"/>
      <c r="AB646" s="43"/>
      <c r="AC646" s="43"/>
      <c r="AD646" s="196"/>
      <c r="AE646" s="43"/>
      <c r="AF646" s="196"/>
      <c r="AG646" s="39"/>
      <c r="AH646" s="421"/>
      <c r="AI646" s="421"/>
      <c r="AJ646" s="38"/>
      <c r="AK646" s="9"/>
      <c r="AL646" s="349">
        <f>SUMPRODUCT(LEN($M646:$AA649)-LEN(SUBSTITUTE($M646:$AA649,"A", "")))</f>
        <v>0</v>
      </c>
      <c r="AM646" s="352">
        <f>SUMPRODUCT(LEN($AF646:$AF649)-LEN(SUBSTITUTE($AF646:$AF649,"A", "")))</f>
        <v>0</v>
      </c>
      <c r="AN646" s="335">
        <f>SUMPRODUCT(LEN($AE646:$AE649)-LEN(SUBSTITUTE($AE646:$AE649,"A", "")))</f>
        <v>0</v>
      </c>
      <c r="AO646" s="349">
        <f>SUMPRODUCT(LEN($M646:$AA649)-LEN(SUBSTITUTE($M646:$AA649,"S", "")))</f>
        <v>0</v>
      </c>
      <c r="AP646" s="352">
        <f>SUMPRODUCT(LEN($AF646:$AF649)-LEN(SUBSTITUTE($AF646:$AF649,"S", "")))</f>
        <v>0</v>
      </c>
      <c r="AQ646" s="335">
        <f>SUMPRODUCT(LEN($AE646:$AE649)-LEN(SUBSTITUTE($AE646:$AE649,"S", "")))</f>
        <v>0</v>
      </c>
      <c r="AR646" s="349">
        <f>SUMPRODUCT(LEN($M646:$AA649)-LEN(SUBSTITUTE($M646:$AA649,"F", "")))</f>
        <v>0</v>
      </c>
      <c r="AS646" s="352">
        <f>SUMPRODUCT(LEN($AF646:$AF649)-LEN(SUBSTITUTE($AF646:$AF649,"F", "")))</f>
        <v>0</v>
      </c>
      <c r="AT646" s="335">
        <f>SUMPRODUCT(LEN($AE646:$AE649)-LEN(SUBSTITUTE($AE646:$AE649,"F", "")))</f>
        <v>0</v>
      </c>
      <c r="AU646" s="349">
        <f>SUMPRODUCT(LEN($M646:$AA649)-LEN(SUBSTITUTE($M646:$AA649,"G", "")))</f>
        <v>0</v>
      </c>
      <c r="AV646" s="352">
        <f>SUMPRODUCT(LEN($AF646:$AF649)-LEN(SUBSTITUTE($AF646:$AF649,"G", "")))</f>
        <v>0</v>
      </c>
      <c r="AW646" s="335">
        <f>SUMPRODUCT(LEN($AE646:$AE649)-LEN(SUBSTITUTE($AE646:$AE649,"G", "")))</f>
        <v>0</v>
      </c>
      <c r="AX646" s="349">
        <f>SUMPRODUCT(LEN($L646:$AA649)-LEN(SUBSTITUTE($L646:$AA649,"M", "")))</f>
        <v>0</v>
      </c>
      <c r="AY646" s="362">
        <f>SUMPRODUCT(LEN($AF646:$AF649)-LEN(SUBSTITUTE($AF646:$AF649,"M", "")))</f>
        <v>0</v>
      </c>
      <c r="AZ646" s="335">
        <f>SUMPRODUCT(LEN($AE646:$AE649)-LEN(SUBSTITUTE($AE646:$AE649,"M", "")))</f>
        <v>0</v>
      </c>
      <c r="BA646" s="416">
        <f>SUMPRODUCT(LEN($AG646:$AG649)-LEN(SUBSTITUTE($AG646:$AG649,"S", "")))</f>
        <v>0</v>
      </c>
      <c r="BB646" s="410">
        <f>SUMPRODUCT(LEN($AG646:$AG649)-LEN(SUBSTITUTE($AG646:$AG649,"F", "")))</f>
        <v>0</v>
      </c>
      <c r="BC646" s="410">
        <f>SUMPRODUCT(LEN($AG646:$AG649)-LEN(SUBSTITUTE($AG646:$AG649,"G", "")))</f>
        <v>0</v>
      </c>
      <c r="BD646" s="413">
        <f>SUMPRODUCT(LEN($AG646:$AG649)-LEN(SUBSTITUTE($AG646:$AG649,"M", "")))</f>
        <v>0</v>
      </c>
    </row>
    <row r="647" spans="2:64" ht="28.15" customHeight="1" thickBot="1" x14ac:dyDescent="0.25">
      <c r="B647" s="30"/>
      <c r="C647" s="339"/>
      <c r="D647" s="221"/>
      <c r="E647" s="195"/>
      <c r="F647" s="195"/>
      <c r="G647" s="194"/>
      <c r="H647" s="359"/>
      <c r="I647" s="391"/>
      <c r="J647" s="391"/>
      <c r="K647" s="391"/>
      <c r="L647" s="33" t="s">
        <v>122</v>
      </c>
      <c r="M647" s="55"/>
      <c r="N647" s="33" t="s">
        <v>121</v>
      </c>
      <c r="O647" s="55"/>
      <c r="P647" s="33" t="s">
        <v>120</v>
      </c>
      <c r="Q647" s="55"/>
      <c r="R647" s="33" t="s">
        <v>119</v>
      </c>
      <c r="S647" s="55"/>
      <c r="T647" s="33" t="s">
        <v>118</v>
      </c>
      <c r="U647" s="55"/>
      <c r="V647" s="33" t="s">
        <v>117</v>
      </c>
      <c r="W647" s="55"/>
      <c r="X647" s="33" t="s">
        <v>116</v>
      </c>
      <c r="Y647" s="55"/>
      <c r="Z647" s="33" t="s">
        <v>115</v>
      </c>
      <c r="AA647" s="55"/>
      <c r="AB647" s="55"/>
      <c r="AC647" s="55"/>
      <c r="AD647" s="193"/>
      <c r="AE647" s="55"/>
      <c r="AF647" s="193"/>
      <c r="AG647" s="22"/>
      <c r="AH647" s="422"/>
      <c r="AI647" s="422"/>
      <c r="AJ647" s="21"/>
      <c r="AK647" s="9"/>
      <c r="AL647" s="350"/>
      <c r="AM647" s="353"/>
      <c r="AN647" s="336"/>
      <c r="AO647" s="350"/>
      <c r="AP647" s="353"/>
      <c r="AQ647" s="336"/>
      <c r="AR647" s="350"/>
      <c r="AS647" s="353"/>
      <c r="AT647" s="336"/>
      <c r="AU647" s="350"/>
      <c r="AV647" s="353"/>
      <c r="AW647" s="336"/>
      <c r="AX647" s="350"/>
      <c r="AY647" s="363"/>
      <c r="AZ647" s="336"/>
      <c r="BA647" s="417"/>
      <c r="BB647" s="411"/>
      <c r="BC647" s="411"/>
      <c r="BD647" s="414"/>
    </row>
    <row r="648" spans="2:64" ht="28.15" customHeight="1" x14ac:dyDescent="0.2">
      <c r="B648" s="30"/>
      <c r="C648" s="340"/>
      <c r="D648" s="218"/>
      <c r="E648" s="192"/>
      <c r="F648" s="192"/>
      <c r="G648" s="191"/>
      <c r="H648" s="360"/>
      <c r="I648" s="392"/>
      <c r="J648" s="392"/>
      <c r="K648" s="392"/>
      <c r="L648" s="25" t="s">
        <v>114</v>
      </c>
      <c r="M648" s="114"/>
      <c r="N648" s="25" t="s">
        <v>112</v>
      </c>
      <c r="O648" s="114"/>
      <c r="P648" s="25" t="s">
        <v>111</v>
      </c>
      <c r="Q648" s="114"/>
      <c r="R648" s="25" t="s">
        <v>110</v>
      </c>
      <c r="S648" s="114"/>
      <c r="T648" s="25" t="s">
        <v>109</v>
      </c>
      <c r="U648" s="114"/>
      <c r="V648" s="25" t="s">
        <v>108</v>
      </c>
      <c r="W648" s="114"/>
      <c r="X648" s="25" t="s">
        <v>107</v>
      </c>
      <c r="Y648" s="114"/>
      <c r="Z648" s="25" t="s">
        <v>106</v>
      </c>
      <c r="AA648" s="114"/>
      <c r="AB648" s="114"/>
      <c r="AC648" s="114"/>
      <c r="AD648" s="190"/>
      <c r="AE648" s="114"/>
      <c r="AF648" s="190"/>
      <c r="AG648" s="22"/>
      <c r="AH648" s="422"/>
      <c r="AI648" s="422"/>
      <c r="AJ648" s="21"/>
      <c r="AK648" s="9"/>
      <c r="AL648" s="350"/>
      <c r="AM648" s="353"/>
      <c r="AN648" s="336"/>
      <c r="AO648" s="350"/>
      <c r="AP648" s="353"/>
      <c r="AQ648" s="336"/>
      <c r="AR648" s="350"/>
      <c r="AS648" s="353"/>
      <c r="AT648" s="336"/>
      <c r="AU648" s="350"/>
      <c r="AV648" s="353"/>
      <c r="AW648" s="336"/>
      <c r="AX648" s="350"/>
      <c r="AY648" s="363"/>
      <c r="AZ648" s="336"/>
      <c r="BA648" s="417"/>
      <c r="BB648" s="411"/>
      <c r="BC648" s="411"/>
      <c r="BD648" s="414"/>
    </row>
    <row r="649" spans="2:64" ht="28.15" customHeight="1" thickBot="1" x14ac:dyDescent="0.25">
      <c r="B649" s="30"/>
      <c r="C649" s="355"/>
      <c r="D649" s="246"/>
      <c r="E649" s="200"/>
      <c r="F649" s="200"/>
      <c r="G649" s="199"/>
      <c r="H649" s="361"/>
      <c r="I649" s="393"/>
      <c r="J649" s="393"/>
      <c r="K649" s="393"/>
      <c r="L649" s="50" t="s">
        <v>105</v>
      </c>
      <c r="M649" s="51"/>
      <c r="N649" s="50" t="s">
        <v>104</v>
      </c>
      <c r="O649" s="51"/>
      <c r="P649" s="50" t="s">
        <v>103</v>
      </c>
      <c r="Q649" s="51"/>
      <c r="R649" s="50" t="s">
        <v>102</v>
      </c>
      <c r="S649" s="51"/>
      <c r="T649" s="50">
        <v>20</v>
      </c>
      <c r="U649" s="51"/>
      <c r="V649" s="50" t="s">
        <v>101</v>
      </c>
      <c r="W649" s="51"/>
      <c r="X649" s="50" t="s">
        <v>100</v>
      </c>
      <c r="Y649" s="51"/>
      <c r="Z649" s="50" t="s">
        <v>99</v>
      </c>
      <c r="AA649" s="51"/>
      <c r="AB649" s="51"/>
      <c r="AC649" s="51"/>
      <c r="AD649" s="187"/>
      <c r="AE649" s="51"/>
      <c r="AF649" s="187"/>
      <c r="AG649" s="48"/>
      <c r="AH649" s="424"/>
      <c r="AI649" s="424"/>
      <c r="AJ649" s="47"/>
      <c r="AK649" s="9"/>
      <c r="AL649" s="351"/>
      <c r="AM649" s="354"/>
      <c r="AN649" s="337"/>
      <c r="AO649" s="351"/>
      <c r="AP649" s="354"/>
      <c r="AQ649" s="337"/>
      <c r="AR649" s="351"/>
      <c r="AS649" s="354"/>
      <c r="AT649" s="337"/>
      <c r="AU649" s="351"/>
      <c r="AV649" s="354"/>
      <c r="AW649" s="337"/>
      <c r="AX649" s="351"/>
      <c r="AY649" s="364"/>
      <c r="AZ649" s="337"/>
      <c r="BA649" s="418"/>
      <c r="BB649" s="412"/>
      <c r="BC649" s="412"/>
      <c r="BD649" s="415"/>
    </row>
    <row r="650" spans="2:64" ht="28.15" customHeight="1" x14ac:dyDescent="0.2">
      <c r="B650" s="30"/>
      <c r="C650" s="338">
        <v>3</v>
      </c>
      <c r="D650" s="212"/>
      <c r="E650" s="198"/>
      <c r="F650" s="198"/>
      <c r="G650" s="197"/>
      <c r="H650" s="358"/>
      <c r="I650" s="390"/>
      <c r="J650" s="390"/>
      <c r="K650" s="390"/>
      <c r="L650" s="42" t="s">
        <v>131</v>
      </c>
      <c r="M650" s="43"/>
      <c r="N650" s="42" t="s">
        <v>129</v>
      </c>
      <c r="O650" s="43"/>
      <c r="P650" s="42" t="s">
        <v>128</v>
      </c>
      <c r="Q650" s="43"/>
      <c r="R650" s="42" t="s">
        <v>127</v>
      </c>
      <c r="S650" s="43"/>
      <c r="T650" s="42" t="s">
        <v>126</v>
      </c>
      <c r="U650" s="43"/>
      <c r="V650" s="42" t="s">
        <v>125</v>
      </c>
      <c r="W650" s="43"/>
      <c r="X650" s="42" t="s">
        <v>124</v>
      </c>
      <c r="Y650" s="43"/>
      <c r="Z650" s="42" t="s">
        <v>123</v>
      </c>
      <c r="AA650" s="43"/>
      <c r="AB650" s="43"/>
      <c r="AC650" s="43"/>
      <c r="AD650" s="196"/>
      <c r="AE650" s="43"/>
      <c r="AF650" s="196"/>
      <c r="AG650" s="39"/>
      <c r="AH650" s="421"/>
      <c r="AI650" s="421"/>
      <c r="AJ650" s="38"/>
      <c r="AK650" s="9"/>
      <c r="AL650" s="349">
        <f>SUMPRODUCT(LEN($M650:$AA653)-LEN(SUBSTITUTE($M650:$AA653,"A", "")))</f>
        <v>0</v>
      </c>
      <c r="AM650" s="352">
        <f>SUMPRODUCT(LEN($AF650:$AF653)-LEN(SUBSTITUTE($AF650:$AF653,"A", "")))</f>
        <v>0</v>
      </c>
      <c r="AN650" s="335">
        <f>SUMPRODUCT(LEN($AE650:$AE653)-LEN(SUBSTITUTE($AE650:$AE653,"A", "")))</f>
        <v>0</v>
      </c>
      <c r="AO650" s="349">
        <f>SUMPRODUCT(LEN($M650:$AA653)-LEN(SUBSTITUTE($M650:$AA653,"S", "")))</f>
        <v>0</v>
      </c>
      <c r="AP650" s="352">
        <f>SUMPRODUCT(LEN($AF650:$AF653)-LEN(SUBSTITUTE($AF650:$AF653,"S", "")))</f>
        <v>0</v>
      </c>
      <c r="AQ650" s="335">
        <f>SUMPRODUCT(LEN($AE650:$AE653)-LEN(SUBSTITUTE($AE650:$AE653,"S", "")))</f>
        <v>0</v>
      </c>
      <c r="AR650" s="349">
        <f>SUMPRODUCT(LEN($M650:$AA653)-LEN(SUBSTITUTE($M650:$AA653,"F", "")))</f>
        <v>0</v>
      </c>
      <c r="AS650" s="352">
        <f>SUMPRODUCT(LEN($AF650:$AF653)-LEN(SUBSTITUTE($AF650:$AF653,"F", "")))</f>
        <v>0</v>
      </c>
      <c r="AT650" s="335">
        <f>SUMPRODUCT(LEN($AE650:$AE653)-LEN(SUBSTITUTE($AE650:$AE653,"F", "")))</f>
        <v>0</v>
      </c>
      <c r="AU650" s="349">
        <f>SUMPRODUCT(LEN($M650:$AA653)-LEN(SUBSTITUTE($M650:$AA653,"G", "")))</f>
        <v>0</v>
      </c>
      <c r="AV650" s="352">
        <f>SUMPRODUCT(LEN($AF650:$AF653)-LEN(SUBSTITUTE($AF650:$AF653,"G", "")))</f>
        <v>0</v>
      </c>
      <c r="AW650" s="335">
        <f>SUMPRODUCT(LEN($AE650:$AE653)-LEN(SUBSTITUTE($AE650:$AE653,"G", "")))</f>
        <v>0</v>
      </c>
      <c r="AX650" s="349">
        <f>SUMPRODUCT(LEN($L650:$AA653)-LEN(SUBSTITUTE($L650:$AA653,"M", "")))</f>
        <v>0</v>
      </c>
      <c r="AY650" s="362">
        <f>SUMPRODUCT(LEN($AF650:$AF653)-LEN(SUBSTITUTE($AF650:$AF653,"M", "")))</f>
        <v>0</v>
      </c>
      <c r="AZ650" s="335">
        <f>SUMPRODUCT(LEN($AE650:$AE653)-LEN(SUBSTITUTE($AE650:$AE653,"M", "")))</f>
        <v>0</v>
      </c>
      <c r="BA650" s="416">
        <f>SUMPRODUCT(LEN($AG650:$AG653)-LEN(SUBSTITUTE($AG650:$AG653,"S", "")))</f>
        <v>0</v>
      </c>
      <c r="BB650" s="410">
        <f>SUMPRODUCT(LEN($AG650:$AG653)-LEN(SUBSTITUTE($AG650:$AG653,"F", "")))</f>
        <v>0</v>
      </c>
      <c r="BC650" s="410">
        <f>SUMPRODUCT(LEN($AG650:$AG653)-LEN(SUBSTITUTE($AG650:$AG653,"G", "")))</f>
        <v>0</v>
      </c>
      <c r="BD650" s="413">
        <f>SUMPRODUCT(LEN($AG650:$AG653)-LEN(SUBSTITUTE($AG650:$AG653,"M", "")))</f>
        <v>0</v>
      </c>
    </row>
    <row r="651" spans="2:64" ht="28.15" customHeight="1" thickBot="1" x14ac:dyDescent="0.25">
      <c r="B651" s="30"/>
      <c r="C651" s="339"/>
      <c r="D651" s="221"/>
      <c r="E651" s="195"/>
      <c r="F651" s="195"/>
      <c r="G651" s="194"/>
      <c r="H651" s="359"/>
      <c r="I651" s="391"/>
      <c r="J651" s="391"/>
      <c r="K651" s="391"/>
      <c r="L651" s="33" t="s">
        <v>122</v>
      </c>
      <c r="M651" s="55"/>
      <c r="N651" s="33" t="s">
        <v>121</v>
      </c>
      <c r="O651" s="55"/>
      <c r="P651" s="33" t="s">
        <v>120</v>
      </c>
      <c r="Q651" s="55"/>
      <c r="R651" s="33" t="s">
        <v>119</v>
      </c>
      <c r="S651" s="55"/>
      <c r="T651" s="33" t="s">
        <v>118</v>
      </c>
      <c r="U651" s="55"/>
      <c r="V651" s="33" t="s">
        <v>117</v>
      </c>
      <c r="W651" s="55"/>
      <c r="X651" s="33" t="s">
        <v>116</v>
      </c>
      <c r="Y651" s="55"/>
      <c r="Z651" s="33" t="s">
        <v>115</v>
      </c>
      <c r="AA651" s="55"/>
      <c r="AB651" s="55"/>
      <c r="AC651" s="55"/>
      <c r="AD651" s="193"/>
      <c r="AE651" s="55"/>
      <c r="AF651" s="193"/>
      <c r="AG651" s="22"/>
      <c r="AH651" s="422"/>
      <c r="AI651" s="422"/>
      <c r="AJ651" s="21"/>
      <c r="AK651" s="9"/>
      <c r="AL651" s="350"/>
      <c r="AM651" s="353"/>
      <c r="AN651" s="336"/>
      <c r="AO651" s="350"/>
      <c r="AP651" s="353"/>
      <c r="AQ651" s="336"/>
      <c r="AR651" s="350"/>
      <c r="AS651" s="353"/>
      <c r="AT651" s="336"/>
      <c r="AU651" s="350"/>
      <c r="AV651" s="353"/>
      <c r="AW651" s="336"/>
      <c r="AX651" s="350"/>
      <c r="AY651" s="363"/>
      <c r="AZ651" s="336"/>
      <c r="BA651" s="417"/>
      <c r="BB651" s="411"/>
      <c r="BC651" s="411"/>
      <c r="BD651" s="414"/>
    </row>
    <row r="652" spans="2:64" ht="28.15" customHeight="1" x14ac:dyDescent="0.2">
      <c r="B652" s="30"/>
      <c r="C652" s="340"/>
      <c r="D652" s="218"/>
      <c r="E652" s="192"/>
      <c r="F652" s="192"/>
      <c r="G652" s="191"/>
      <c r="H652" s="360"/>
      <c r="I652" s="392"/>
      <c r="J652" s="392"/>
      <c r="K652" s="392"/>
      <c r="L652" s="25" t="s">
        <v>114</v>
      </c>
      <c r="M652" s="114"/>
      <c r="N652" s="25" t="s">
        <v>112</v>
      </c>
      <c r="O652" s="114"/>
      <c r="P652" s="25" t="s">
        <v>111</v>
      </c>
      <c r="Q652" s="114"/>
      <c r="R652" s="25" t="s">
        <v>110</v>
      </c>
      <c r="S652" s="114"/>
      <c r="T652" s="25" t="s">
        <v>109</v>
      </c>
      <c r="U652" s="114"/>
      <c r="V652" s="25" t="s">
        <v>108</v>
      </c>
      <c r="W652" s="114"/>
      <c r="X652" s="25" t="s">
        <v>107</v>
      </c>
      <c r="Y652" s="114"/>
      <c r="Z652" s="25" t="s">
        <v>106</v>
      </c>
      <c r="AA652" s="114"/>
      <c r="AB652" s="114"/>
      <c r="AC652" s="114"/>
      <c r="AD652" s="190"/>
      <c r="AE652" s="114"/>
      <c r="AF652" s="190"/>
      <c r="AG652" s="22"/>
      <c r="AH652" s="422"/>
      <c r="AI652" s="422"/>
      <c r="AJ652" s="21"/>
      <c r="AK652" s="9"/>
      <c r="AL652" s="350"/>
      <c r="AM652" s="353"/>
      <c r="AN652" s="336"/>
      <c r="AO652" s="350"/>
      <c r="AP652" s="353"/>
      <c r="AQ652" s="336"/>
      <c r="AR652" s="350"/>
      <c r="AS652" s="353"/>
      <c r="AT652" s="336"/>
      <c r="AU652" s="350"/>
      <c r="AV652" s="353"/>
      <c r="AW652" s="336"/>
      <c r="AX652" s="350"/>
      <c r="AY652" s="363"/>
      <c r="AZ652" s="336"/>
      <c r="BA652" s="417"/>
      <c r="BB652" s="411"/>
      <c r="BC652" s="411"/>
      <c r="BD652" s="414"/>
    </row>
    <row r="653" spans="2:64" ht="28.15" customHeight="1" thickBot="1" x14ac:dyDescent="0.25">
      <c r="B653" s="20"/>
      <c r="C653" s="341"/>
      <c r="D653" s="215"/>
      <c r="E653" s="189"/>
      <c r="F653" s="189"/>
      <c r="G653" s="188"/>
      <c r="H653" s="361"/>
      <c r="I653" s="394"/>
      <c r="J653" s="394"/>
      <c r="K653" s="394"/>
      <c r="L653" s="15" t="s">
        <v>105</v>
      </c>
      <c r="M653" s="16"/>
      <c r="N653" s="15" t="s">
        <v>104</v>
      </c>
      <c r="O653" s="16"/>
      <c r="P653" s="15" t="s">
        <v>103</v>
      </c>
      <c r="Q653" s="16"/>
      <c r="R653" s="15" t="s">
        <v>102</v>
      </c>
      <c r="S653" s="16"/>
      <c r="T653" s="15">
        <v>20</v>
      </c>
      <c r="U653" s="16"/>
      <c r="V653" s="15" t="s">
        <v>101</v>
      </c>
      <c r="W653" s="16"/>
      <c r="X653" s="15" t="s">
        <v>100</v>
      </c>
      <c r="Y653" s="16"/>
      <c r="Z653" s="15" t="s">
        <v>99</v>
      </c>
      <c r="AA653" s="16"/>
      <c r="AB653" s="114"/>
      <c r="AC653" s="114"/>
      <c r="AD653" s="187"/>
      <c r="AE653" s="16"/>
      <c r="AF653" s="186"/>
      <c r="AG653" s="11"/>
      <c r="AH653" s="423"/>
      <c r="AI653" s="423"/>
      <c r="AJ653" s="10"/>
      <c r="AK653" s="9"/>
      <c r="AL653" s="351"/>
      <c r="AM653" s="354"/>
      <c r="AN653" s="337"/>
      <c r="AO653" s="351"/>
      <c r="AP653" s="354"/>
      <c r="AQ653" s="337"/>
      <c r="AR653" s="351"/>
      <c r="AS653" s="354"/>
      <c r="AT653" s="337"/>
      <c r="AU653" s="351"/>
      <c r="AV653" s="354"/>
      <c r="AW653" s="337"/>
      <c r="AX653" s="351"/>
      <c r="AY653" s="364"/>
      <c r="AZ653" s="337"/>
      <c r="BA653" s="418"/>
      <c r="BB653" s="412"/>
      <c r="BC653" s="412"/>
      <c r="BD653" s="415"/>
    </row>
    <row r="654" spans="2:64" ht="85.9" customHeight="1" thickTop="1" thickBot="1" x14ac:dyDescent="0.35">
      <c r="B654" s="113" t="s">
        <v>173</v>
      </c>
      <c r="C654" s="103" t="s">
        <v>172</v>
      </c>
      <c r="D654" s="108" t="s">
        <v>171</v>
      </c>
      <c r="E654" s="211" t="s">
        <v>170</v>
      </c>
      <c r="F654" s="210"/>
      <c r="G654" s="209"/>
      <c r="H654" s="109" t="s">
        <v>169</v>
      </c>
      <c r="I654" s="108" t="s">
        <v>96</v>
      </c>
      <c r="J654" s="108" t="s">
        <v>168</v>
      </c>
      <c r="K654" s="108" t="s">
        <v>97</v>
      </c>
      <c r="L654" s="365" t="s">
        <v>167</v>
      </c>
      <c r="M654" s="366"/>
      <c r="N654" s="365" t="s">
        <v>166</v>
      </c>
      <c r="O654" s="366"/>
      <c r="P654" s="365" t="s">
        <v>166</v>
      </c>
      <c r="Q654" s="367"/>
      <c r="R654" s="365" t="s">
        <v>166</v>
      </c>
      <c r="S654" s="367"/>
      <c r="T654" s="365" t="s">
        <v>166</v>
      </c>
      <c r="U654" s="367"/>
      <c r="V654" s="365" t="s">
        <v>166</v>
      </c>
      <c r="W654" s="367"/>
      <c r="X654" s="365" t="s">
        <v>166</v>
      </c>
      <c r="Y654" s="367"/>
      <c r="Z654" s="365" t="s">
        <v>166</v>
      </c>
      <c r="AA654" s="367"/>
      <c r="AB654" s="311"/>
      <c r="AC654" s="311"/>
      <c r="AD654" s="368" t="s">
        <v>165</v>
      </c>
      <c r="AE654" s="367"/>
      <c r="AF654" s="109" t="s">
        <v>164</v>
      </c>
      <c r="AG654" s="109" t="s">
        <v>163</v>
      </c>
      <c r="AH654" s="108" t="s">
        <v>162</v>
      </c>
      <c r="AI654" s="108" t="s">
        <v>161</v>
      </c>
      <c r="AJ654" s="107" t="s">
        <v>160</v>
      </c>
      <c r="AK654" s="106"/>
      <c r="AL654" s="104" t="s">
        <v>159</v>
      </c>
      <c r="AM654" s="103" t="s">
        <v>158</v>
      </c>
      <c r="AN654" s="102" t="s">
        <v>157</v>
      </c>
      <c r="AO654" s="104" t="s">
        <v>156</v>
      </c>
      <c r="AP654" s="103" t="s">
        <v>155</v>
      </c>
      <c r="AQ654" s="102" t="s">
        <v>154</v>
      </c>
      <c r="AR654" s="104" t="s">
        <v>153</v>
      </c>
      <c r="AS654" s="103" t="s">
        <v>152</v>
      </c>
      <c r="AT654" s="105" t="s">
        <v>151</v>
      </c>
      <c r="AU654" s="104" t="s">
        <v>150</v>
      </c>
      <c r="AV654" s="103" t="s">
        <v>149</v>
      </c>
      <c r="AW654" s="102" t="s">
        <v>148</v>
      </c>
      <c r="AX654" s="104" t="s">
        <v>147</v>
      </c>
      <c r="AY654" s="103" t="s">
        <v>146</v>
      </c>
      <c r="AZ654" s="102" t="s">
        <v>145</v>
      </c>
      <c r="BA654" s="101" t="s">
        <v>144</v>
      </c>
      <c r="BB654" s="100" t="s">
        <v>143</v>
      </c>
      <c r="BC654" s="100" t="s">
        <v>142</v>
      </c>
      <c r="BD654" s="99" t="s">
        <v>141</v>
      </c>
    </row>
    <row r="655" spans="2:64" ht="48" thickBot="1" x14ac:dyDescent="0.3">
      <c r="B655" s="98" t="s">
        <v>198</v>
      </c>
      <c r="C655" s="97"/>
      <c r="D655" s="208">
        <v>258</v>
      </c>
      <c r="E655" s="425">
        <v>4640.5</v>
      </c>
      <c r="F655" s="426"/>
      <c r="G655" s="427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207"/>
      <c r="AB655" s="310"/>
      <c r="AC655" s="310"/>
      <c r="AD655" s="90" t="s">
        <v>138</v>
      </c>
      <c r="AE655" s="88"/>
      <c r="AF655" s="88"/>
      <c r="AG655" s="88"/>
      <c r="AH655" s="87"/>
      <c r="AI655" s="87"/>
      <c r="AJ655" s="203"/>
      <c r="AK655" s="86" t="s">
        <v>137</v>
      </c>
      <c r="AL655" s="85">
        <f t="shared" ref="AL655:BD655" si="86">SUM(AL657:AL668)</f>
        <v>47</v>
      </c>
      <c r="AM655" s="84">
        <f t="shared" si="86"/>
        <v>0</v>
      </c>
      <c r="AN655" s="83">
        <f t="shared" si="86"/>
        <v>0</v>
      </c>
      <c r="AO655" s="85">
        <f t="shared" si="86"/>
        <v>0</v>
      </c>
      <c r="AP655" s="84">
        <f t="shared" si="86"/>
        <v>0</v>
      </c>
      <c r="AQ655" s="83">
        <f t="shared" si="86"/>
        <v>0</v>
      </c>
      <c r="AR655" s="85">
        <f t="shared" si="86"/>
        <v>0</v>
      </c>
      <c r="AS655" s="84">
        <f t="shared" si="86"/>
        <v>0</v>
      </c>
      <c r="AT655" s="83">
        <f t="shared" si="86"/>
        <v>0</v>
      </c>
      <c r="AU655" s="85">
        <f t="shared" si="86"/>
        <v>21</v>
      </c>
      <c r="AV655" s="84">
        <f t="shared" si="86"/>
        <v>0</v>
      </c>
      <c r="AW655" s="83">
        <f t="shared" si="86"/>
        <v>0</v>
      </c>
      <c r="AX655" s="85">
        <f t="shared" si="86"/>
        <v>2</v>
      </c>
      <c r="AY655" s="84">
        <f t="shared" si="86"/>
        <v>0</v>
      </c>
      <c r="AZ655" s="83">
        <f t="shared" si="86"/>
        <v>0</v>
      </c>
      <c r="BA655" s="82">
        <f t="shared" si="86"/>
        <v>0</v>
      </c>
      <c r="BB655" s="81">
        <f t="shared" si="86"/>
        <v>0</v>
      </c>
      <c r="BC655" s="81">
        <f t="shared" si="86"/>
        <v>0</v>
      </c>
      <c r="BD655" s="80">
        <f t="shared" si="86"/>
        <v>0</v>
      </c>
      <c r="BE655" s="79" t="s">
        <v>136</v>
      </c>
      <c r="BH655" s="5">
        <f>SUM(AL655:AN655)/$BG$5</f>
        <v>47</v>
      </c>
      <c r="BI655" s="5">
        <f>SUM(AO655:AQ655,BA655)/$BG$5</f>
        <v>0</v>
      </c>
      <c r="BJ655" s="5">
        <f>SUM(AR655:AT655,BB655)/$BG$5</f>
        <v>0</v>
      </c>
      <c r="BK655" s="5">
        <f>SUM(AU655:AW655,BC655)/$BG$5</f>
        <v>21</v>
      </c>
      <c r="BL655" s="5">
        <f>SUM(AX655:AZ655,BD655)/$BG$5</f>
        <v>2</v>
      </c>
    </row>
    <row r="656" spans="2:64" ht="37.5" thickBot="1" x14ac:dyDescent="0.3">
      <c r="B656" s="78"/>
      <c r="C656" s="77"/>
      <c r="D656" s="206"/>
      <c r="E656" s="205"/>
      <c r="F656" s="205"/>
      <c r="G656" s="204"/>
      <c r="H656" s="73"/>
      <c r="I656" s="70"/>
      <c r="J656" s="70"/>
      <c r="K656" s="72"/>
      <c r="L656" s="70"/>
      <c r="M656" s="69"/>
      <c r="N656" s="70"/>
      <c r="O656" s="69"/>
      <c r="P656" s="70"/>
      <c r="Q656" s="69"/>
      <c r="R656" s="70"/>
      <c r="S656" s="69"/>
      <c r="T656" s="70"/>
      <c r="U656" s="69"/>
      <c r="V656" s="70"/>
      <c r="W656" s="69"/>
      <c r="X656" s="70"/>
      <c r="Y656" s="69"/>
      <c r="Z656" s="70"/>
      <c r="AA656" s="69"/>
      <c r="AB656" s="69"/>
      <c r="AC656" s="69"/>
      <c r="AD656" s="71"/>
      <c r="AE656" s="69"/>
      <c r="AF656" s="69"/>
      <c r="AG656" s="69"/>
      <c r="AH656" s="68"/>
      <c r="AI656" s="68"/>
      <c r="AJ656" s="203"/>
      <c r="AK656" s="66" t="s">
        <v>135</v>
      </c>
      <c r="AL656" s="65">
        <f t="shared" ref="AL656:BD656" si="87">AL655/3</f>
        <v>15.666666666666666</v>
      </c>
      <c r="AM656" s="64">
        <f t="shared" si="87"/>
        <v>0</v>
      </c>
      <c r="AN656" s="63">
        <f t="shared" si="87"/>
        <v>0</v>
      </c>
      <c r="AO656" s="65">
        <f t="shared" si="87"/>
        <v>0</v>
      </c>
      <c r="AP656" s="64">
        <f t="shared" si="87"/>
        <v>0</v>
      </c>
      <c r="AQ656" s="63">
        <f t="shared" si="87"/>
        <v>0</v>
      </c>
      <c r="AR656" s="65">
        <f t="shared" si="87"/>
        <v>0</v>
      </c>
      <c r="AS656" s="64">
        <f t="shared" si="87"/>
        <v>0</v>
      </c>
      <c r="AT656" s="63">
        <f t="shared" si="87"/>
        <v>0</v>
      </c>
      <c r="AU656" s="65">
        <f t="shared" si="87"/>
        <v>7</v>
      </c>
      <c r="AV656" s="64">
        <f t="shared" si="87"/>
        <v>0</v>
      </c>
      <c r="AW656" s="63">
        <f t="shared" si="87"/>
        <v>0</v>
      </c>
      <c r="AX656" s="65">
        <f t="shared" si="87"/>
        <v>0.66666666666666663</v>
      </c>
      <c r="AY656" s="64">
        <f t="shared" si="87"/>
        <v>0</v>
      </c>
      <c r="AZ656" s="63">
        <f t="shared" si="87"/>
        <v>0</v>
      </c>
      <c r="BA656" s="62">
        <f t="shared" si="87"/>
        <v>0</v>
      </c>
      <c r="BB656" s="61">
        <f t="shared" si="87"/>
        <v>0</v>
      </c>
      <c r="BC656" s="61">
        <f t="shared" si="87"/>
        <v>0</v>
      </c>
      <c r="BD656" s="60">
        <f t="shared" si="87"/>
        <v>0</v>
      </c>
      <c r="BE656" s="59" t="s">
        <v>134</v>
      </c>
    </row>
    <row r="657" spans="2:64" ht="28.15" customHeight="1" x14ac:dyDescent="0.2">
      <c r="B657" s="30"/>
      <c r="C657" s="338">
        <v>1</v>
      </c>
      <c r="D657" s="212"/>
      <c r="E657" s="198"/>
      <c r="F657" s="198"/>
      <c r="G657" s="197"/>
      <c r="H657" s="358" t="s">
        <v>133</v>
      </c>
      <c r="I657" s="390">
        <v>129</v>
      </c>
      <c r="J657" s="390">
        <v>31</v>
      </c>
      <c r="K657" s="390">
        <v>7</v>
      </c>
      <c r="L657" s="42" t="s">
        <v>131</v>
      </c>
      <c r="M657" s="43" t="s">
        <v>132</v>
      </c>
      <c r="N657" s="42" t="s">
        <v>129</v>
      </c>
      <c r="O657" s="43" t="s">
        <v>357</v>
      </c>
      <c r="P657" s="42" t="s">
        <v>128</v>
      </c>
      <c r="Q657" s="43" t="s">
        <v>754</v>
      </c>
      <c r="R657" s="42" t="s">
        <v>127</v>
      </c>
      <c r="S657" s="43" t="s">
        <v>1289</v>
      </c>
      <c r="T657" s="42" t="s">
        <v>126</v>
      </c>
      <c r="U657" s="43" t="s">
        <v>684</v>
      </c>
      <c r="V657" s="42" t="s">
        <v>125</v>
      </c>
      <c r="W657" s="43" t="s">
        <v>470</v>
      </c>
      <c r="X657" s="42" t="s">
        <v>124</v>
      </c>
      <c r="Y657" s="43"/>
      <c r="Z657" s="42" t="s">
        <v>123</v>
      </c>
      <c r="AA657" s="43"/>
      <c r="AB657" s="43"/>
      <c r="AC657" s="43"/>
      <c r="AD657" s="196"/>
      <c r="AE657" s="43"/>
      <c r="AF657" s="196"/>
      <c r="AG657" s="58"/>
      <c r="AH657" s="421"/>
      <c r="AI657" s="421"/>
      <c r="AJ657" s="38"/>
      <c r="AK657" s="9"/>
      <c r="AL657" s="349">
        <f>SUMPRODUCT(LEN($M657:$AA660)-LEN(SUBSTITUTE($M657:$AA660,"A", "")))</f>
        <v>47</v>
      </c>
      <c r="AM657" s="352">
        <f>SUMPRODUCT(LEN($AF657:$AF660)-LEN(SUBSTITUTE($AF657:$AF660,"A", "")))</f>
        <v>0</v>
      </c>
      <c r="AN657" s="335">
        <f>SUMPRODUCT(LEN($AE657:$AE660)-LEN(SUBSTITUTE($AE657:$AE660,"A", "")))</f>
        <v>0</v>
      </c>
      <c r="AO657" s="349">
        <f>SUMPRODUCT(LEN($M657:$AA660)-LEN(SUBSTITUTE($M657:$AA660,"S", "")))</f>
        <v>0</v>
      </c>
      <c r="AP657" s="352">
        <f>SUMPRODUCT(LEN($AF657:$AF660)-LEN(SUBSTITUTE($AF657:$AF660,"S", "")))</f>
        <v>0</v>
      </c>
      <c r="AQ657" s="335">
        <f>SUMPRODUCT(LEN($AE657:$AE660)-LEN(SUBSTITUTE($AE657:$AE660,"S", "")))</f>
        <v>0</v>
      </c>
      <c r="AR657" s="349">
        <f>SUMPRODUCT(LEN($M657:$AA660)-LEN(SUBSTITUTE($M657:$AA660,"F", "")))</f>
        <v>0</v>
      </c>
      <c r="AS657" s="352">
        <f>SUMPRODUCT(LEN($AF657:$AF660)-LEN(SUBSTITUTE($AF657:$AF660,"F", "")))</f>
        <v>0</v>
      </c>
      <c r="AT657" s="335">
        <f>SUMPRODUCT(LEN($AE657:$AE660)-LEN(SUBSTITUTE($AE657:$AE660,"F", "")))</f>
        <v>0</v>
      </c>
      <c r="AU657" s="349">
        <f>SUMPRODUCT(LEN($M657:$AA660)-LEN(SUBSTITUTE($M657:$AA660,"G", "")))</f>
        <v>21</v>
      </c>
      <c r="AV657" s="352">
        <f>SUMPRODUCT(LEN($AF657:$AF660)-LEN(SUBSTITUTE($AF657:$AF660,"G", "")))</f>
        <v>0</v>
      </c>
      <c r="AW657" s="335">
        <f>SUMPRODUCT(LEN($AE657:$AE660)-LEN(SUBSTITUTE($AE657:$AE660,"G", "")))</f>
        <v>0</v>
      </c>
      <c r="AX657" s="349">
        <f>SUMPRODUCT(LEN($L657:$AA660)-LEN(SUBSTITUTE($L657:$AA660,"M", "")))</f>
        <v>2</v>
      </c>
      <c r="AY657" s="362">
        <f>SUMPRODUCT(LEN($AF657:$AF660)-LEN(SUBSTITUTE($AF657:$AF660,"M", "")))</f>
        <v>0</v>
      </c>
      <c r="AZ657" s="335">
        <f>SUMPRODUCT(LEN($AE657:$AE660)-LEN(SUBSTITUTE($AE657:$AE660,"M", "")))</f>
        <v>0</v>
      </c>
      <c r="BA657" s="416">
        <f>SUMPRODUCT(LEN($AG657:$AG660)-LEN(SUBSTITUTE($AG657:$AG660,"S", "")))</f>
        <v>0</v>
      </c>
      <c r="BB657" s="410">
        <f>SUMPRODUCT(LEN($AG657:$AG660)-LEN(SUBSTITUTE($AG657:$AG660,"F", "")))</f>
        <v>0</v>
      </c>
      <c r="BC657" s="410">
        <f>SUMPRODUCT(LEN($AG657:$AG660)-LEN(SUBSTITUTE($AG657:$AG660,"G", "")))</f>
        <v>0</v>
      </c>
      <c r="BD657" s="413">
        <f>SUMPRODUCT(LEN($AG657:$AG660)-LEN(SUBSTITUTE($AG657:$AG660,"M", "")))</f>
        <v>0</v>
      </c>
    </row>
    <row r="658" spans="2:64" ht="28.15" customHeight="1" thickBot="1" x14ac:dyDescent="0.25">
      <c r="B658" s="30"/>
      <c r="C658" s="339"/>
      <c r="D658" s="221"/>
      <c r="E658" s="195"/>
      <c r="F658" s="195"/>
      <c r="G658" s="194"/>
      <c r="H658" s="359"/>
      <c r="I658" s="391"/>
      <c r="J658" s="391"/>
      <c r="K658" s="391"/>
      <c r="L658" s="33" t="s">
        <v>122</v>
      </c>
      <c r="M658" s="55" t="s">
        <v>179</v>
      </c>
      <c r="N658" s="33" t="s">
        <v>121</v>
      </c>
      <c r="O658" s="55" t="s">
        <v>1268</v>
      </c>
      <c r="P658" s="33" t="s">
        <v>120</v>
      </c>
      <c r="Q658" s="55" t="s">
        <v>1288</v>
      </c>
      <c r="R658" s="33" t="s">
        <v>119</v>
      </c>
      <c r="S658" s="55" t="s">
        <v>703</v>
      </c>
      <c r="T658" s="33" t="s">
        <v>118</v>
      </c>
      <c r="U658" s="55" t="s">
        <v>470</v>
      </c>
      <c r="V658" s="33" t="s">
        <v>117</v>
      </c>
      <c r="W658" s="55" t="s">
        <v>132</v>
      </c>
      <c r="X658" s="33" t="s">
        <v>116</v>
      </c>
      <c r="Y658" s="55"/>
      <c r="Z658" s="33" t="s">
        <v>115</v>
      </c>
      <c r="AA658" s="55"/>
      <c r="AB658" s="55"/>
      <c r="AC658" s="55"/>
      <c r="AD658" s="193"/>
      <c r="AE658" s="55"/>
      <c r="AF658" s="193"/>
      <c r="AG658" s="57"/>
      <c r="AH658" s="422"/>
      <c r="AI658" s="422"/>
      <c r="AJ658" s="21"/>
      <c r="AK658" s="9"/>
      <c r="AL658" s="350"/>
      <c r="AM658" s="353"/>
      <c r="AN658" s="336"/>
      <c r="AO658" s="350"/>
      <c r="AP658" s="353"/>
      <c r="AQ658" s="336"/>
      <c r="AR658" s="350"/>
      <c r="AS658" s="353"/>
      <c r="AT658" s="336"/>
      <c r="AU658" s="350"/>
      <c r="AV658" s="353"/>
      <c r="AW658" s="336"/>
      <c r="AX658" s="350"/>
      <c r="AY658" s="363"/>
      <c r="AZ658" s="336"/>
      <c r="BA658" s="417"/>
      <c r="BB658" s="411"/>
      <c r="BC658" s="411"/>
      <c r="BD658" s="414"/>
    </row>
    <row r="659" spans="2:64" ht="28.15" customHeight="1" x14ac:dyDescent="0.2">
      <c r="B659" s="30"/>
      <c r="C659" s="340"/>
      <c r="D659" s="218"/>
      <c r="E659" s="192"/>
      <c r="F659" s="192"/>
      <c r="G659" s="191"/>
      <c r="H659" s="360">
        <v>259</v>
      </c>
      <c r="I659" s="392"/>
      <c r="J659" s="392"/>
      <c r="K659" s="392"/>
      <c r="L659" s="25" t="s">
        <v>114</v>
      </c>
      <c r="M659" s="114" t="s">
        <v>179</v>
      </c>
      <c r="N659" s="25" t="s">
        <v>112</v>
      </c>
      <c r="O659" s="114" t="s">
        <v>357</v>
      </c>
      <c r="P659" s="25" t="s">
        <v>111</v>
      </c>
      <c r="Q659" s="114" t="s">
        <v>509</v>
      </c>
      <c r="R659" s="25" t="s">
        <v>110</v>
      </c>
      <c r="S659" s="114" t="s">
        <v>458</v>
      </c>
      <c r="T659" s="25" t="s">
        <v>109</v>
      </c>
      <c r="U659" s="114" t="s">
        <v>714</v>
      </c>
      <c r="V659" s="25" t="s">
        <v>108</v>
      </c>
      <c r="W659" s="114" t="s">
        <v>467</v>
      </c>
      <c r="X659" s="25" t="s">
        <v>107</v>
      </c>
      <c r="Y659" s="114"/>
      <c r="Z659" s="25" t="s">
        <v>106</v>
      </c>
      <c r="AA659" s="114"/>
      <c r="AB659" s="114"/>
      <c r="AC659" s="114"/>
      <c r="AD659" s="190"/>
      <c r="AE659" s="114"/>
      <c r="AF659" s="190"/>
      <c r="AG659" s="57"/>
      <c r="AH659" s="422"/>
      <c r="AI659" s="422"/>
      <c r="AJ659" s="21"/>
      <c r="AK659" s="9"/>
      <c r="AL659" s="350"/>
      <c r="AM659" s="353"/>
      <c r="AN659" s="336"/>
      <c r="AO659" s="350"/>
      <c r="AP659" s="353"/>
      <c r="AQ659" s="336"/>
      <c r="AR659" s="350"/>
      <c r="AS659" s="353"/>
      <c r="AT659" s="336"/>
      <c r="AU659" s="350"/>
      <c r="AV659" s="353"/>
      <c r="AW659" s="336"/>
      <c r="AX659" s="350"/>
      <c r="AY659" s="363"/>
      <c r="AZ659" s="336"/>
      <c r="BA659" s="417"/>
      <c r="BB659" s="411"/>
      <c r="BC659" s="411"/>
      <c r="BD659" s="414"/>
    </row>
    <row r="660" spans="2:64" ht="28.15" customHeight="1" thickBot="1" x14ac:dyDescent="0.25">
      <c r="B660" s="30"/>
      <c r="C660" s="355"/>
      <c r="D660" s="246"/>
      <c r="E660" s="200"/>
      <c r="F660" s="200"/>
      <c r="G660" s="199"/>
      <c r="H660" s="361"/>
      <c r="I660" s="393"/>
      <c r="J660" s="393"/>
      <c r="K660" s="393"/>
      <c r="L660" s="50" t="s">
        <v>105</v>
      </c>
      <c r="M660" s="51" t="s">
        <v>132</v>
      </c>
      <c r="N660" s="50" t="s">
        <v>104</v>
      </c>
      <c r="O660" s="51" t="s">
        <v>357</v>
      </c>
      <c r="P660" s="50" t="s">
        <v>103</v>
      </c>
      <c r="Q660" s="51" t="s">
        <v>1480</v>
      </c>
      <c r="R660" s="50" t="s">
        <v>102</v>
      </c>
      <c r="S660" s="51" t="s">
        <v>673</v>
      </c>
      <c r="T660" s="50">
        <v>20</v>
      </c>
      <c r="U660" s="51" t="s">
        <v>479</v>
      </c>
      <c r="V660" s="50" t="s">
        <v>101</v>
      </c>
      <c r="W660" s="51" t="s">
        <v>496</v>
      </c>
      <c r="X660" s="50" t="s">
        <v>100</v>
      </c>
      <c r="Y660" s="51"/>
      <c r="Z660" s="50" t="s">
        <v>99</v>
      </c>
      <c r="AA660" s="51"/>
      <c r="AB660" s="51"/>
      <c r="AC660" s="51"/>
      <c r="AD660" s="187"/>
      <c r="AE660" s="51"/>
      <c r="AF660" s="187"/>
      <c r="AG660" s="56"/>
      <c r="AH660" s="424"/>
      <c r="AI660" s="424"/>
      <c r="AJ660" s="47"/>
      <c r="AK660" s="9"/>
      <c r="AL660" s="351"/>
      <c r="AM660" s="354"/>
      <c r="AN660" s="337"/>
      <c r="AO660" s="351"/>
      <c r="AP660" s="354"/>
      <c r="AQ660" s="337"/>
      <c r="AR660" s="351"/>
      <c r="AS660" s="354"/>
      <c r="AT660" s="337"/>
      <c r="AU660" s="351"/>
      <c r="AV660" s="354"/>
      <c r="AW660" s="337"/>
      <c r="AX660" s="351"/>
      <c r="AY660" s="364"/>
      <c r="AZ660" s="337"/>
      <c r="BA660" s="418"/>
      <c r="BB660" s="412"/>
      <c r="BC660" s="412"/>
      <c r="BD660" s="415"/>
    </row>
    <row r="661" spans="2:64" ht="28.15" customHeight="1" x14ac:dyDescent="0.2">
      <c r="B661" s="30"/>
      <c r="C661" s="338">
        <v>2</v>
      </c>
      <c r="D661" s="212"/>
      <c r="E661" s="198"/>
      <c r="F661" s="198"/>
      <c r="G661" s="197"/>
      <c r="H661" s="358"/>
      <c r="I661" s="390"/>
      <c r="J661" s="390"/>
      <c r="K661" s="390"/>
      <c r="L661" s="42" t="s">
        <v>131</v>
      </c>
      <c r="M661" s="43"/>
      <c r="N661" s="42" t="s">
        <v>129</v>
      </c>
      <c r="O661" s="43"/>
      <c r="P661" s="42" t="s">
        <v>128</v>
      </c>
      <c r="Q661" s="43"/>
      <c r="R661" s="42" t="s">
        <v>127</v>
      </c>
      <c r="S661" s="43"/>
      <c r="T661" s="42" t="s">
        <v>126</v>
      </c>
      <c r="U661" s="43"/>
      <c r="V661" s="42" t="s">
        <v>125</v>
      </c>
      <c r="W661" s="43"/>
      <c r="X661" s="42" t="s">
        <v>124</v>
      </c>
      <c r="Y661" s="43"/>
      <c r="Z661" s="42" t="s">
        <v>123</v>
      </c>
      <c r="AA661" s="43"/>
      <c r="AB661" s="43"/>
      <c r="AC661" s="43"/>
      <c r="AD661" s="196"/>
      <c r="AE661" s="43"/>
      <c r="AF661" s="196"/>
      <c r="AG661" s="39"/>
      <c r="AH661" s="421"/>
      <c r="AI661" s="421"/>
      <c r="AJ661" s="38"/>
      <c r="AK661" s="9"/>
      <c r="AL661" s="349">
        <f>SUMPRODUCT(LEN($M661:$AA664)-LEN(SUBSTITUTE($M661:$AA664,"A", "")))</f>
        <v>0</v>
      </c>
      <c r="AM661" s="352">
        <f>SUMPRODUCT(LEN($AF661:$AF664)-LEN(SUBSTITUTE($AF661:$AF664,"A", "")))</f>
        <v>0</v>
      </c>
      <c r="AN661" s="335">
        <f>SUMPRODUCT(LEN($AE661:$AE664)-LEN(SUBSTITUTE($AE661:$AE664,"A", "")))</f>
        <v>0</v>
      </c>
      <c r="AO661" s="349">
        <f>SUMPRODUCT(LEN($M661:$AA664)-LEN(SUBSTITUTE($M661:$AA664,"S", "")))</f>
        <v>0</v>
      </c>
      <c r="AP661" s="352">
        <f>SUMPRODUCT(LEN($AF661:$AF664)-LEN(SUBSTITUTE($AF661:$AF664,"S", "")))</f>
        <v>0</v>
      </c>
      <c r="AQ661" s="335">
        <f>SUMPRODUCT(LEN($AE661:$AE664)-LEN(SUBSTITUTE($AE661:$AE664,"S", "")))</f>
        <v>0</v>
      </c>
      <c r="AR661" s="349">
        <f>SUMPRODUCT(LEN($M661:$AA664)-LEN(SUBSTITUTE($M661:$AA664,"F", "")))</f>
        <v>0</v>
      </c>
      <c r="AS661" s="352">
        <f>SUMPRODUCT(LEN($AF661:$AF664)-LEN(SUBSTITUTE($AF661:$AF664,"F", "")))</f>
        <v>0</v>
      </c>
      <c r="AT661" s="335">
        <f>SUMPRODUCT(LEN($AE661:$AE664)-LEN(SUBSTITUTE($AE661:$AE664,"F", "")))</f>
        <v>0</v>
      </c>
      <c r="AU661" s="349">
        <f>SUMPRODUCT(LEN($M661:$AA664)-LEN(SUBSTITUTE($M661:$AA664,"G", "")))</f>
        <v>0</v>
      </c>
      <c r="AV661" s="352">
        <f>SUMPRODUCT(LEN($AF661:$AF664)-LEN(SUBSTITUTE($AF661:$AF664,"G", "")))</f>
        <v>0</v>
      </c>
      <c r="AW661" s="335">
        <f>SUMPRODUCT(LEN($AE661:$AE664)-LEN(SUBSTITUTE($AE661:$AE664,"G", "")))</f>
        <v>0</v>
      </c>
      <c r="AX661" s="349">
        <f>SUMPRODUCT(LEN($L661:$AA664)-LEN(SUBSTITUTE($L661:$AA664,"M", "")))</f>
        <v>0</v>
      </c>
      <c r="AY661" s="362">
        <f>SUMPRODUCT(LEN($AF661:$AF664)-LEN(SUBSTITUTE($AF661:$AF664,"M", "")))</f>
        <v>0</v>
      </c>
      <c r="AZ661" s="335">
        <f>SUMPRODUCT(LEN($AE661:$AE664)-LEN(SUBSTITUTE($AE661:$AE664,"M", "")))</f>
        <v>0</v>
      </c>
      <c r="BA661" s="416">
        <f>SUMPRODUCT(LEN($AG661:$AG664)-LEN(SUBSTITUTE($AG661:$AG664,"S", "")))</f>
        <v>0</v>
      </c>
      <c r="BB661" s="410">
        <f>SUMPRODUCT(LEN($AG661:$AG664)-LEN(SUBSTITUTE($AG661:$AG664,"F", "")))</f>
        <v>0</v>
      </c>
      <c r="BC661" s="410">
        <f>SUMPRODUCT(LEN($AG661:$AG664)-LEN(SUBSTITUTE($AG661:$AG664,"G", "")))</f>
        <v>0</v>
      </c>
      <c r="BD661" s="413">
        <f>SUMPRODUCT(LEN($AG661:$AG664)-LEN(SUBSTITUTE($AG661:$AG664,"M", "")))</f>
        <v>0</v>
      </c>
    </row>
    <row r="662" spans="2:64" ht="28.15" customHeight="1" thickBot="1" x14ac:dyDescent="0.25">
      <c r="B662" s="30"/>
      <c r="C662" s="339"/>
      <c r="D662" s="221"/>
      <c r="E662" s="195"/>
      <c r="F662" s="195"/>
      <c r="G662" s="194"/>
      <c r="H662" s="359"/>
      <c r="I662" s="391"/>
      <c r="J662" s="391"/>
      <c r="K662" s="391"/>
      <c r="L662" s="33" t="s">
        <v>122</v>
      </c>
      <c r="M662" s="55"/>
      <c r="N662" s="33" t="s">
        <v>121</v>
      </c>
      <c r="O662" s="55"/>
      <c r="P662" s="33" t="s">
        <v>120</v>
      </c>
      <c r="Q662" s="55"/>
      <c r="R662" s="33" t="s">
        <v>119</v>
      </c>
      <c r="S662" s="55"/>
      <c r="T662" s="33" t="s">
        <v>118</v>
      </c>
      <c r="U662" s="55"/>
      <c r="V662" s="33" t="s">
        <v>117</v>
      </c>
      <c r="W662" s="55"/>
      <c r="X662" s="33" t="s">
        <v>116</v>
      </c>
      <c r="Y662" s="55"/>
      <c r="Z662" s="33" t="s">
        <v>115</v>
      </c>
      <c r="AA662" s="55"/>
      <c r="AB662" s="55"/>
      <c r="AC662" s="55"/>
      <c r="AD662" s="193"/>
      <c r="AE662" s="55"/>
      <c r="AF662" s="193"/>
      <c r="AG662" s="22"/>
      <c r="AH662" s="422"/>
      <c r="AI662" s="422"/>
      <c r="AJ662" s="21"/>
      <c r="AK662" s="9"/>
      <c r="AL662" s="350"/>
      <c r="AM662" s="353"/>
      <c r="AN662" s="336"/>
      <c r="AO662" s="350"/>
      <c r="AP662" s="353"/>
      <c r="AQ662" s="336"/>
      <c r="AR662" s="350"/>
      <c r="AS662" s="353"/>
      <c r="AT662" s="336"/>
      <c r="AU662" s="350"/>
      <c r="AV662" s="353"/>
      <c r="AW662" s="336"/>
      <c r="AX662" s="350"/>
      <c r="AY662" s="363"/>
      <c r="AZ662" s="336"/>
      <c r="BA662" s="417"/>
      <c r="BB662" s="411"/>
      <c r="BC662" s="411"/>
      <c r="BD662" s="414"/>
    </row>
    <row r="663" spans="2:64" ht="28.15" customHeight="1" x14ac:dyDescent="0.2">
      <c r="B663" s="30"/>
      <c r="C663" s="340"/>
      <c r="D663" s="218"/>
      <c r="E663" s="192"/>
      <c r="F663" s="192"/>
      <c r="G663" s="191"/>
      <c r="H663" s="360"/>
      <c r="I663" s="392"/>
      <c r="J663" s="392"/>
      <c r="K663" s="392"/>
      <c r="L663" s="25" t="s">
        <v>114</v>
      </c>
      <c r="M663" s="114"/>
      <c r="N663" s="25" t="s">
        <v>112</v>
      </c>
      <c r="O663" s="114"/>
      <c r="P663" s="25" t="s">
        <v>111</v>
      </c>
      <c r="Q663" s="114"/>
      <c r="R663" s="25" t="s">
        <v>110</v>
      </c>
      <c r="S663" s="114"/>
      <c r="T663" s="25" t="s">
        <v>109</v>
      </c>
      <c r="U663" s="114"/>
      <c r="V663" s="25" t="s">
        <v>108</v>
      </c>
      <c r="W663" s="114"/>
      <c r="X663" s="25" t="s">
        <v>107</v>
      </c>
      <c r="Y663" s="114"/>
      <c r="Z663" s="25" t="s">
        <v>106</v>
      </c>
      <c r="AA663" s="114"/>
      <c r="AB663" s="114"/>
      <c r="AC663" s="114"/>
      <c r="AD663" s="190"/>
      <c r="AE663" s="114"/>
      <c r="AF663" s="190"/>
      <c r="AG663" s="22"/>
      <c r="AH663" s="422"/>
      <c r="AI663" s="422"/>
      <c r="AJ663" s="21"/>
      <c r="AK663" s="9"/>
      <c r="AL663" s="350"/>
      <c r="AM663" s="353"/>
      <c r="AN663" s="336"/>
      <c r="AO663" s="350"/>
      <c r="AP663" s="353"/>
      <c r="AQ663" s="336"/>
      <c r="AR663" s="350"/>
      <c r="AS663" s="353"/>
      <c r="AT663" s="336"/>
      <c r="AU663" s="350"/>
      <c r="AV663" s="353"/>
      <c r="AW663" s="336"/>
      <c r="AX663" s="350"/>
      <c r="AY663" s="363"/>
      <c r="AZ663" s="336"/>
      <c r="BA663" s="417"/>
      <c r="BB663" s="411"/>
      <c r="BC663" s="411"/>
      <c r="BD663" s="414"/>
    </row>
    <row r="664" spans="2:64" ht="28.15" customHeight="1" thickBot="1" x14ac:dyDescent="0.25">
      <c r="B664" s="30"/>
      <c r="C664" s="355"/>
      <c r="D664" s="246"/>
      <c r="E664" s="200"/>
      <c r="F664" s="200"/>
      <c r="G664" s="199"/>
      <c r="H664" s="361"/>
      <c r="I664" s="393"/>
      <c r="J664" s="393"/>
      <c r="K664" s="393"/>
      <c r="L664" s="50" t="s">
        <v>105</v>
      </c>
      <c r="M664" s="51"/>
      <c r="N664" s="50" t="s">
        <v>104</v>
      </c>
      <c r="O664" s="51"/>
      <c r="P664" s="50" t="s">
        <v>103</v>
      </c>
      <c r="Q664" s="51"/>
      <c r="R664" s="50" t="s">
        <v>102</v>
      </c>
      <c r="S664" s="51"/>
      <c r="T664" s="50">
        <v>20</v>
      </c>
      <c r="U664" s="51"/>
      <c r="V664" s="50" t="s">
        <v>101</v>
      </c>
      <c r="W664" s="51"/>
      <c r="X664" s="50" t="s">
        <v>100</v>
      </c>
      <c r="Y664" s="51"/>
      <c r="Z664" s="50" t="s">
        <v>99</v>
      </c>
      <c r="AA664" s="51"/>
      <c r="AB664" s="51"/>
      <c r="AC664" s="51"/>
      <c r="AD664" s="187"/>
      <c r="AE664" s="51"/>
      <c r="AF664" s="187"/>
      <c r="AG664" s="48"/>
      <c r="AH664" s="424"/>
      <c r="AI664" s="424"/>
      <c r="AJ664" s="47"/>
      <c r="AK664" s="9"/>
      <c r="AL664" s="351"/>
      <c r="AM664" s="354"/>
      <c r="AN664" s="337"/>
      <c r="AO664" s="351"/>
      <c r="AP664" s="354"/>
      <c r="AQ664" s="337"/>
      <c r="AR664" s="351"/>
      <c r="AS664" s="354"/>
      <c r="AT664" s="337"/>
      <c r="AU664" s="351"/>
      <c r="AV664" s="354"/>
      <c r="AW664" s="337"/>
      <c r="AX664" s="351"/>
      <c r="AY664" s="364"/>
      <c r="AZ664" s="337"/>
      <c r="BA664" s="418"/>
      <c r="BB664" s="412"/>
      <c r="BC664" s="412"/>
      <c r="BD664" s="415"/>
    </row>
    <row r="665" spans="2:64" ht="28.15" customHeight="1" x14ac:dyDescent="0.2">
      <c r="B665" s="30"/>
      <c r="C665" s="338">
        <v>3</v>
      </c>
      <c r="D665" s="212"/>
      <c r="E665" s="198"/>
      <c r="F665" s="198"/>
      <c r="G665" s="197"/>
      <c r="H665" s="358"/>
      <c r="I665" s="390"/>
      <c r="J665" s="390"/>
      <c r="K665" s="390"/>
      <c r="L665" s="42" t="s">
        <v>131</v>
      </c>
      <c r="M665" s="43"/>
      <c r="N665" s="42" t="s">
        <v>129</v>
      </c>
      <c r="O665" s="43"/>
      <c r="P665" s="42" t="s">
        <v>128</v>
      </c>
      <c r="Q665" s="43"/>
      <c r="R665" s="42" t="s">
        <v>127</v>
      </c>
      <c r="S665" s="43"/>
      <c r="T665" s="42" t="s">
        <v>126</v>
      </c>
      <c r="U665" s="43"/>
      <c r="V665" s="42" t="s">
        <v>125</v>
      </c>
      <c r="W665" s="43"/>
      <c r="X665" s="42" t="s">
        <v>124</v>
      </c>
      <c r="Y665" s="43"/>
      <c r="Z665" s="42" t="s">
        <v>123</v>
      </c>
      <c r="AA665" s="43"/>
      <c r="AB665" s="43"/>
      <c r="AC665" s="43"/>
      <c r="AD665" s="196"/>
      <c r="AE665" s="43"/>
      <c r="AF665" s="196"/>
      <c r="AG665" s="39"/>
      <c r="AH665" s="421"/>
      <c r="AI665" s="421"/>
      <c r="AJ665" s="38"/>
      <c r="AK665" s="9"/>
      <c r="AL665" s="349">
        <f>SUMPRODUCT(LEN($M665:$AA668)-LEN(SUBSTITUTE($M665:$AA668,"A", "")))</f>
        <v>0</v>
      </c>
      <c r="AM665" s="352">
        <f>SUMPRODUCT(LEN($AF665:$AF668)-LEN(SUBSTITUTE($AF665:$AF668,"A", "")))</f>
        <v>0</v>
      </c>
      <c r="AN665" s="335">
        <f>SUMPRODUCT(LEN($AE665:$AE668)-LEN(SUBSTITUTE($AE665:$AE668,"A", "")))</f>
        <v>0</v>
      </c>
      <c r="AO665" s="349">
        <f>SUMPRODUCT(LEN($M665:$AA668)-LEN(SUBSTITUTE($M665:$AA668,"S", "")))</f>
        <v>0</v>
      </c>
      <c r="AP665" s="352">
        <f>SUMPRODUCT(LEN($AF665:$AF668)-LEN(SUBSTITUTE($AF665:$AF668,"S", "")))</f>
        <v>0</v>
      </c>
      <c r="AQ665" s="335">
        <f>SUMPRODUCT(LEN($AE665:$AE668)-LEN(SUBSTITUTE($AE665:$AE668,"S", "")))</f>
        <v>0</v>
      </c>
      <c r="AR665" s="349">
        <f>SUMPRODUCT(LEN($M665:$AA668)-LEN(SUBSTITUTE($M665:$AA668,"F", "")))</f>
        <v>0</v>
      </c>
      <c r="AS665" s="352">
        <f>SUMPRODUCT(LEN($AF665:$AF668)-LEN(SUBSTITUTE($AF665:$AF668,"F", "")))</f>
        <v>0</v>
      </c>
      <c r="AT665" s="335">
        <f>SUMPRODUCT(LEN($AE665:$AE668)-LEN(SUBSTITUTE($AE665:$AE668,"F", "")))</f>
        <v>0</v>
      </c>
      <c r="AU665" s="349">
        <f>SUMPRODUCT(LEN($M665:$AA668)-LEN(SUBSTITUTE($M665:$AA668,"G", "")))</f>
        <v>0</v>
      </c>
      <c r="AV665" s="352">
        <f>SUMPRODUCT(LEN($AF665:$AF668)-LEN(SUBSTITUTE($AF665:$AF668,"G", "")))</f>
        <v>0</v>
      </c>
      <c r="AW665" s="335">
        <f>SUMPRODUCT(LEN($AE665:$AE668)-LEN(SUBSTITUTE($AE665:$AE668,"G", "")))</f>
        <v>0</v>
      </c>
      <c r="AX665" s="349">
        <f>SUMPRODUCT(LEN($L665:$AA668)-LEN(SUBSTITUTE($L665:$AA668,"M", "")))</f>
        <v>0</v>
      </c>
      <c r="AY665" s="362">
        <f>SUMPRODUCT(LEN($AF665:$AF668)-LEN(SUBSTITUTE($AF665:$AF668,"M", "")))</f>
        <v>0</v>
      </c>
      <c r="AZ665" s="335">
        <f>SUMPRODUCT(LEN($AE665:$AE668)-LEN(SUBSTITUTE($AE665:$AE668,"M", "")))</f>
        <v>0</v>
      </c>
      <c r="BA665" s="416">
        <f>SUMPRODUCT(LEN($AG665:$AG668)-LEN(SUBSTITUTE($AG665:$AG668,"S", "")))</f>
        <v>0</v>
      </c>
      <c r="BB665" s="410">
        <f>SUMPRODUCT(LEN($AG665:$AG668)-LEN(SUBSTITUTE($AG665:$AG668,"F", "")))</f>
        <v>0</v>
      </c>
      <c r="BC665" s="410">
        <f>SUMPRODUCT(LEN($AG665:$AG668)-LEN(SUBSTITUTE($AG665:$AG668,"G", "")))</f>
        <v>0</v>
      </c>
      <c r="BD665" s="413">
        <f>SUMPRODUCT(LEN($AG665:$AG668)-LEN(SUBSTITUTE($AG665:$AG668,"M", "")))</f>
        <v>0</v>
      </c>
    </row>
    <row r="666" spans="2:64" ht="28.15" customHeight="1" thickBot="1" x14ac:dyDescent="0.25">
      <c r="B666" s="30"/>
      <c r="C666" s="339"/>
      <c r="D666" s="221"/>
      <c r="E666" s="195"/>
      <c r="F666" s="195"/>
      <c r="G666" s="194"/>
      <c r="H666" s="359"/>
      <c r="I666" s="391"/>
      <c r="J666" s="391"/>
      <c r="K666" s="391"/>
      <c r="L666" s="33" t="s">
        <v>122</v>
      </c>
      <c r="M666" s="55"/>
      <c r="N666" s="33" t="s">
        <v>121</v>
      </c>
      <c r="O666" s="55"/>
      <c r="P666" s="33" t="s">
        <v>120</v>
      </c>
      <c r="Q666" s="55"/>
      <c r="R666" s="33" t="s">
        <v>119</v>
      </c>
      <c r="S666" s="55"/>
      <c r="T666" s="33" t="s">
        <v>118</v>
      </c>
      <c r="U666" s="55"/>
      <c r="V666" s="33" t="s">
        <v>117</v>
      </c>
      <c r="W666" s="55"/>
      <c r="X666" s="33" t="s">
        <v>116</v>
      </c>
      <c r="Y666" s="55"/>
      <c r="Z666" s="33" t="s">
        <v>115</v>
      </c>
      <c r="AA666" s="55"/>
      <c r="AB666" s="55"/>
      <c r="AC666" s="55"/>
      <c r="AD666" s="193"/>
      <c r="AE666" s="55"/>
      <c r="AF666" s="193"/>
      <c r="AG666" s="22"/>
      <c r="AH666" s="422"/>
      <c r="AI666" s="422"/>
      <c r="AJ666" s="21"/>
      <c r="AK666" s="9"/>
      <c r="AL666" s="350"/>
      <c r="AM666" s="353"/>
      <c r="AN666" s="336"/>
      <c r="AO666" s="350"/>
      <c r="AP666" s="353"/>
      <c r="AQ666" s="336"/>
      <c r="AR666" s="350"/>
      <c r="AS666" s="353"/>
      <c r="AT666" s="336"/>
      <c r="AU666" s="350"/>
      <c r="AV666" s="353"/>
      <c r="AW666" s="336"/>
      <c r="AX666" s="350"/>
      <c r="AY666" s="363"/>
      <c r="AZ666" s="336"/>
      <c r="BA666" s="417"/>
      <c r="BB666" s="411"/>
      <c r="BC666" s="411"/>
      <c r="BD666" s="414"/>
    </row>
    <row r="667" spans="2:64" ht="28.15" customHeight="1" x14ac:dyDescent="0.2">
      <c r="B667" s="30"/>
      <c r="C667" s="340"/>
      <c r="D667" s="218"/>
      <c r="E667" s="192"/>
      <c r="F667" s="192"/>
      <c r="G667" s="191"/>
      <c r="H667" s="360"/>
      <c r="I667" s="392"/>
      <c r="J667" s="392"/>
      <c r="K667" s="392"/>
      <c r="L667" s="25" t="s">
        <v>114</v>
      </c>
      <c r="M667" s="114"/>
      <c r="N667" s="25" t="s">
        <v>112</v>
      </c>
      <c r="O667" s="114"/>
      <c r="P667" s="25" t="s">
        <v>111</v>
      </c>
      <c r="Q667" s="114"/>
      <c r="R667" s="25" t="s">
        <v>110</v>
      </c>
      <c r="S667" s="114"/>
      <c r="T667" s="25" t="s">
        <v>109</v>
      </c>
      <c r="U667" s="114"/>
      <c r="V667" s="25" t="s">
        <v>108</v>
      </c>
      <c r="W667" s="114"/>
      <c r="X667" s="25" t="s">
        <v>107</v>
      </c>
      <c r="Y667" s="114"/>
      <c r="Z667" s="25" t="s">
        <v>106</v>
      </c>
      <c r="AA667" s="114"/>
      <c r="AB667" s="114"/>
      <c r="AC667" s="114"/>
      <c r="AD667" s="190"/>
      <c r="AE667" s="114"/>
      <c r="AF667" s="190"/>
      <c r="AG667" s="22"/>
      <c r="AH667" s="422"/>
      <c r="AI667" s="422"/>
      <c r="AJ667" s="21"/>
      <c r="AK667" s="9"/>
      <c r="AL667" s="350"/>
      <c r="AM667" s="353"/>
      <c r="AN667" s="336"/>
      <c r="AO667" s="350"/>
      <c r="AP667" s="353"/>
      <c r="AQ667" s="336"/>
      <c r="AR667" s="350"/>
      <c r="AS667" s="353"/>
      <c r="AT667" s="336"/>
      <c r="AU667" s="350"/>
      <c r="AV667" s="353"/>
      <c r="AW667" s="336"/>
      <c r="AX667" s="350"/>
      <c r="AY667" s="363"/>
      <c r="AZ667" s="336"/>
      <c r="BA667" s="417"/>
      <c r="BB667" s="411"/>
      <c r="BC667" s="411"/>
      <c r="BD667" s="414"/>
    </row>
    <row r="668" spans="2:64" ht="28.15" customHeight="1" thickBot="1" x14ac:dyDescent="0.25">
      <c r="B668" s="20"/>
      <c r="C668" s="341"/>
      <c r="D668" s="215"/>
      <c r="E668" s="189"/>
      <c r="F668" s="189"/>
      <c r="G668" s="188"/>
      <c r="H668" s="361"/>
      <c r="I668" s="394"/>
      <c r="J668" s="394"/>
      <c r="K668" s="394"/>
      <c r="L668" s="15" t="s">
        <v>105</v>
      </c>
      <c r="M668" s="16"/>
      <c r="N668" s="15" t="s">
        <v>104</v>
      </c>
      <c r="O668" s="16"/>
      <c r="P668" s="15" t="s">
        <v>103</v>
      </c>
      <c r="Q668" s="16"/>
      <c r="R668" s="15" t="s">
        <v>102</v>
      </c>
      <c r="S668" s="16"/>
      <c r="T668" s="15">
        <v>20</v>
      </c>
      <c r="U668" s="16"/>
      <c r="V668" s="15" t="s">
        <v>101</v>
      </c>
      <c r="W668" s="16"/>
      <c r="X668" s="15" t="s">
        <v>100</v>
      </c>
      <c r="Y668" s="16"/>
      <c r="Z668" s="15" t="s">
        <v>99</v>
      </c>
      <c r="AA668" s="16"/>
      <c r="AB668" s="114"/>
      <c r="AC668" s="114"/>
      <c r="AD668" s="187"/>
      <c r="AE668" s="16"/>
      <c r="AF668" s="186"/>
      <c r="AG668" s="11"/>
      <c r="AH668" s="423"/>
      <c r="AI668" s="423"/>
      <c r="AJ668" s="10"/>
      <c r="AK668" s="9"/>
      <c r="AL668" s="351"/>
      <c r="AM668" s="354"/>
      <c r="AN668" s="337"/>
      <c r="AO668" s="351"/>
      <c r="AP668" s="354"/>
      <c r="AQ668" s="337"/>
      <c r="AR668" s="351"/>
      <c r="AS668" s="354"/>
      <c r="AT668" s="337"/>
      <c r="AU668" s="351"/>
      <c r="AV668" s="354"/>
      <c r="AW668" s="337"/>
      <c r="AX668" s="351"/>
      <c r="AY668" s="364"/>
      <c r="AZ668" s="337"/>
      <c r="BA668" s="418"/>
      <c r="BB668" s="412"/>
      <c r="BC668" s="412"/>
      <c r="BD668" s="415"/>
    </row>
    <row r="669" spans="2:64" ht="85.9" customHeight="1" thickTop="1" thickBot="1" x14ac:dyDescent="0.35">
      <c r="B669" s="113" t="s">
        <v>173</v>
      </c>
      <c r="C669" s="103" t="s">
        <v>172</v>
      </c>
      <c r="D669" s="108" t="s">
        <v>171</v>
      </c>
      <c r="E669" s="211" t="s">
        <v>170</v>
      </c>
      <c r="F669" s="210"/>
      <c r="G669" s="209"/>
      <c r="H669" s="109" t="s">
        <v>169</v>
      </c>
      <c r="I669" s="108" t="s">
        <v>96</v>
      </c>
      <c r="J669" s="108" t="s">
        <v>168</v>
      </c>
      <c r="K669" s="108" t="s">
        <v>97</v>
      </c>
      <c r="L669" s="365" t="s">
        <v>167</v>
      </c>
      <c r="M669" s="366"/>
      <c r="N669" s="365" t="s">
        <v>166</v>
      </c>
      <c r="O669" s="366"/>
      <c r="P669" s="365" t="s">
        <v>166</v>
      </c>
      <c r="Q669" s="367"/>
      <c r="R669" s="365" t="s">
        <v>166</v>
      </c>
      <c r="S669" s="367"/>
      <c r="T669" s="365" t="s">
        <v>166</v>
      </c>
      <c r="U669" s="367"/>
      <c r="V669" s="365" t="s">
        <v>166</v>
      </c>
      <c r="W669" s="367"/>
      <c r="X669" s="365" t="s">
        <v>166</v>
      </c>
      <c r="Y669" s="367"/>
      <c r="Z669" s="365" t="s">
        <v>166</v>
      </c>
      <c r="AA669" s="367"/>
      <c r="AB669" s="311"/>
      <c r="AC669" s="311"/>
      <c r="AD669" s="368" t="s">
        <v>165</v>
      </c>
      <c r="AE669" s="367"/>
      <c r="AF669" s="109" t="s">
        <v>164</v>
      </c>
      <c r="AG669" s="109" t="s">
        <v>163</v>
      </c>
      <c r="AH669" s="108" t="s">
        <v>162</v>
      </c>
      <c r="AI669" s="108" t="s">
        <v>161</v>
      </c>
      <c r="AJ669" s="107" t="s">
        <v>160</v>
      </c>
      <c r="AK669" s="106"/>
      <c r="AL669" s="104" t="s">
        <v>159</v>
      </c>
      <c r="AM669" s="103" t="s">
        <v>158</v>
      </c>
      <c r="AN669" s="102" t="s">
        <v>157</v>
      </c>
      <c r="AO669" s="104" t="s">
        <v>156</v>
      </c>
      <c r="AP669" s="103" t="s">
        <v>155</v>
      </c>
      <c r="AQ669" s="102" t="s">
        <v>154</v>
      </c>
      <c r="AR669" s="104" t="s">
        <v>153</v>
      </c>
      <c r="AS669" s="103" t="s">
        <v>152</v>
      </c>
      <c r="AT669" s="105" t="s">
        <v>151</v>
      </c>
      <c r="AU669" s="104" t="s">
        <v>150</v>
      </c>
      <c r="AV669" s="103" t="s">
        <v>149</v>
      </c>
      <c r="AW669" s="102" t="s">
        <v>148</v>
      </c>
      <c r="AX669" s="104" t="s">
        <v>147</v>
      </c>
      <c r="AY669" s="103" t="s">
        <v>146</v>
      </c>
      <c r="AZ669" s="102" t="s">
        <v>145</v>
      </c>
      <c r="BA669" s="101" t="s">
        <v>144</v>
      </c>
      <c r="BB669" s="100" t="s">
        <v>143</v>
      </c>
      <c r="BC669" s="100" t="s">
        <v>142</v>
      </c>
      <c r="BD669" s="99" t="s">
        <v>141</v>
      </c>
    </row>
    <row r="670" spans="2:64" ht="48" thickBot="1" x14ac:dyDescent="0.3">
      <c r="B670" s="98" t="s">
        <v>197</v>
      </c>
      <c r="C670" s="97"/>
      <c r="D670" s="208">
        <v>258</v>
      </c>
      <c r="E670" s="425">
        <v>4452.51</v>
      </c>
      <c r="F670" s="426"/>
      <c r="G670" s="427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207"/>
      <c r="AB670" s="310"/>
      <c r="AC670" s="310"/>
      <c r="AD670" s="90" t="s">
        <v>138</v>
      </c>
      <c r="AE670" s="88"/>
      <c r="AF670" s="88"/>
      <c r="AG670" s="88"/>
      <c r="AH670" s="87"/>
      <c r="AI670" s="87"/>
      <c r="AJ670" s="203"/>
      <c r="AK670" s="86" t="s">
        <v>137</v>
      </c>
      <c r="AL670" s="85">
        <f t="shared" ref="AL670:BD670" si="88">SUM(AL672:AL683)</f>
        <v>32</v>
      </c>
      <c r="AM670" s="84">
        <f t="shared" si="88"/>
        <v>1</v>
      </c>
      <c r="AN670" s="83">
        <f t="shared" si="88"/>
        <v>0</v>
      </c>
      <c r="AO670" s="85">
        <f t="shared" si="88"/>
        <v>0</v>
      </c>
      <c r="AP670" s="84">
        <f t="shared" si="88"/>
        <v>0</v>
      </c>
      <c r="AQ670" s="83">
        <f t="shared" si="88"/>
        <v>0</v>
      </c>
      <c r="AR670" s="85">
        <f t="shared" si="88"/>
        <v>0</v>
      </c>
      <c r="AS670" s="84">
        <f t="shared" si="88"/>
        <v>0</v>
      </c>
      <c r="AT670" s="83">
        <f t="shared" si="88"/>
        <v>0</v>
      </c>
      <c r="AU670" s="85">
        <f t="shared" si="88"/>
        <v>17</v>
      </c>
      <c r="AV670" s="84">
        <f t="shared" si="88"/>
        <v>0</v>
      </c>
      <c r="AW670" s="83">
        <f t="shared" si="88"/>
        <v>0</v>
      </c>
      <c r="AX670" s="85">
        <f t="shared" si="88"/>
        <v>8</v>
      </c>
      <c r="AY670" s="84">
        <f t="shared" si="88"/>
        <v>0</v>
      </c>
      <c r="AZ670" s="83">
        <f t="shared" si="88"/>
        <v>0</v>
      </c>
      <c r="BA670" s="82">
        <f t="shared" si="88"/>
        <v>0</v>
      </c>
      <c r="BB670" s="81">
        <f t="shared" si="88"/>
        <v>0</v>
      </c>
      <c r="BC670" s="81">
        <f t="shared" si="88"/>
        <v>0</v>
      </c>
      <c r="BD670" s="80">
        <f t="shared" si="88"/>
        <v>0</v>
      </c>
      <c r="BE670" s="79" t="s">
        <v>136</v>
      </c>
      <c r="BH670" s="5">
        <f>SUM(AL670:AN670)/$BG$5</f>
        <v>33</v>
      </c>
      <c r="BI670" s="5">
        <f>SUM(AO670:AQ670,BA670)/$BG$5</f>
        <v>0</v>
      </c>
      <c r="BJ670" s="5">
        <f>SUM(AR670:AT670,BB670)/$BG$5</f>
        <v>0</v>
      </c>
      <c r="BK670" s="5">
        <f>SUM(AU670:AW670,BC670)/$BG$5</f>
        <v>17</v>
      </c>
      <c r="BL670" s="5">
        <f>SUM(AX670:AZ670,BD670)/$BG$5</f>
        <v>8</v>
      </c>
    </row>
    <row r="671" spans="2:64" ht="37.5" thickBot="1" x14ac:dyDescent="0.3">
      <c r="B671" s="78"/>
      <c r="C671" s="77"/>
      <c r="D671" s="206"/>
      <c r="E671" s="205"/>
      <c r="F671" s="205"/>
      <c r="G671" s="204"/>
      <c r="H671" s="73"/>
      <c r="I671" s="70"/>
      <c r="J671" s="70"/>
      <c r="K671" s="72"/>
      <c r="L671" s="70"/>
      <c r="M671" s="69"/>
      <c r="N671" s="70"/>
      <c r="O671" s="69"/>
      <c r="P671" s="70"/>
      <c r="Q671" s="69"/>
      <c r="R671" s="70"/>
      <c r="S671" s="69"/>
      <c r="T671" s="70"/>
      <c r="U671" s="69"/>
      <c r="V671" s="70"/>
      <c r="W671" s="69"/>
      <c r="X671" s="70"/>
      <c r="Y671" s="69"/>
      <c r="Z671" s="70"/>
      <c r="AA671" s="69"/>
      <c r="AB671" s="69"/>
      <c r="AC671" s="69"/>
      <c r="AD671" s="71"/>
      <c r="AE671" s="69"/>
      <c r="AF671" s="69"/>
      <c r="AG671" s="69"/>
      <c r="AH671" s="68"/>
      <c r="AI671" s="68"/>
      <c r="AJ671" s="203"/>
      <c r="AK671" s="66" t="s">
        <v>135</v>
      </c>
      <c r="AL671" s="65">
        <f t="shared" ref="AL671:BD671" si="89">AL670/3</f>
        <v>10.666666666666666</v>
      </c>
      <c r="AM671" s="64">
        <f t="shared" si="89"/>
        <v>0.33333333333333331</v>
      </c>
      <c r="AN671" s="63">
        <f t="shared" si="89"/>
        <v>0</v>
      </c>
      <c r="AO671" s="65">
        <f t="shared" si="89"/>
        <v>0</v>
      </c>
      <c r="AP671" s="64">
        <f t="shared" si="89"/>
        <v>0</v>
      </c>
      <c r="AQ671" s="63">
        <f t="shared" si="89"/>
        <v>0</v>
      </c>
      <c r="AR671" s="65">
        <f t="shared" si="89"/>
        <v>0</v>
      </c>
      <c r="AS671" s="64">
        <f t="shared" si="89"/>
        <v>0</v>
      </c>
      <c r="AT671" s="63">
        <f t="shared" si="89"/>
        <v>0</v>
      </c>
      <c r="AU671" s="65">
        <f t="shared" si="89"/>
        <v>5.666666666666667</v>
      </c>
      <c r="AV671" s="64">
        <f t="shared" si="89"/>
        <v>0</v>
      </c>
      <c r="AW671" s="63">
        <f t="shared" si="89"/>
        <v>0</v>
      </c>
      <c r="AX671" s="65">
        <f t="shared" si="89"/>
        <v>2.6666666666666665</v>
      </c>
      <c r="AY671" s="64">
        <f t="shared" si="89"/>
        <v>0</v>
      </c>
      <c r="AZ671" s="63">
        <f t="shared" si="89"/>
        <v>0</v>
      </c>
      <c r="BA671" s="62">
        <f t="shared" si="89"/>
        <v>0</v>
      </c>
      <c r="BB671" s="61">
        <f t="shared" si="89"/>
        <v>0</v>
      </c>
      <c r="BC671" s="61">
        <f t="shared" si="89"/>
        <v>0</v>
      </c>
      <c r="BD671" s="60">
        <f t="shared" si="89"/>
        <v>0</v>
      </c>
      <c r="BE671" s="59" t="s">
        <v>134</v>
      </c>
    </row>
    <row r="672" spans="2:64" ht="28.15" customHeight="1" x14ac:dyDescent="0.2">
      <c r="B672" s="30"/>
      <c r="C672" s="338">
        <v>1</v>
      </c>
      <c r="D672" s="212"/>
      <c r="E672" s="198"/>
      <c r="F672" s="198"/>
      <c r="G672" s="197"/>
      <c r="H672" s="358" t="s">
        <v>133</v>
      </c>
      <c r="I672" s="390">
        <v>113</v>
      </c>
      <c r="J672" s="390">
        <v>31</v>
      </c>
      <c r="K672" s="390">
        <v>7</v>
      </c>
      <c r="L672" s="42" t="s">
        <v>131</v>
      </c>
      <c r="M672" s="43" t="s">
        <v>132</v>
      </c>
      <c r="N672" s="42" t="s">
        <v>129</v>
      </c>
      <c r="O672" s="43" t="s">
        <v>357</v>
      </c>
      <c r="P672" s="42" t="s">
        <v>128</v>
      </c>
      <c r="Q672" s="43" t="s">
        <v>1267</v>
      </c>
      <c r="R672" s="42" t="s">
        <v>127</v>
      </c>
      <c r="S672" s="43" t="s">
        <v>1562</v>
      </c>
      <c r="T672" s="42" t="s">
        <v>126</v>
      </c>
      <c r="U672" s="43" t="s">
        <v>457</v>
      </c>
      <c r="V672" s="42" t="s">
        <v>125</v>
      </c>
      <c r="W672" s="43" t="s">
        <v>467</v>
      </c>
      <c r="X672" s="42" t="s">
        <v>124</v>
      </c>
      <c r="Y672" s="43"/>
      <c r="Z672" s="42" t="s">
        <v>123</v>
      </c>
      <c r="AA672" s="43"/>
      <c r="AB672" s="43"/>
      <c r="AC672" s="43"/>
      <c r="AD672" s="196"/>
      <c r="AE672" s="43"/>
      <c r="AF672" s="196" t="s">
        <v>132</v>
      </c>
      <c r="AG672" s="58"/>
      <c r="AH672" s="421"/>
      <c r="AI672" s="421"/>
      <c r="AJ672" s="38"/>
      <c r="AK672" s="9"/>
      <c r="AL672" s="349">
        <f>SUMPRODUCT(LEN($M672:$AA675)-LEN(SUBSTITUTE($M672:$AA675,"A", "")))</f>
        <v>32</v>
      </c>
      <c r="AM672" s="352">
        <f>SUMPRODUCT(LEN($AF672:$AF675)-LEN(SUBSTITUTE($AF672:$AF675,"A", "")))</f>
        <v>1</v>
      </c>
      <c r="AN672" s="335">
        <f>SUMPRODUCT(LEN($AE672:$AE675)-LEN(SUBSTITUTE($AE672:$AE675,"A", "")))</f>
        <v>0</v>
      </c>
      <c r="AO672" s="349">
        <f>SUMPRODUCT(LEN($M672:$AA675)-LEN(SUBSTITUTE($M672:$AA675,"S", "")))</f>
        <v>0</v>
      </c>
      <c r="AP672" s="352">
        <f>SUMPRODUCT(LEN($AF672:$AF675)-LEN(SUBSTITUTE($AF672:$AF675,"S", "")))</f>
        <v>0</v>
      </c>
      <c r="AQ672" s="335">
        <f>SUMPRODUCT(LEN($AE672:$AE675)-LEN(SUBSTITUTE($AE672:$AE675,"S", "")))</f>
        <v>0</v>
      </c>
      <c r="AR672" s="349">
        <f>SUMPRODUCT(LEN($M672:$AA675)-LEN(SUBSTITUTE($M672:$AA675,"F", "")))</f>
        <v>0</v>
      </c>
      <c r="AS672" s="352">
        <f>SUMPRODUCT(LEN($AF672:$AF675)-LEN(SUBSTITUTE($AF672:$AF675,"F", "")))</f>
        <v>0</v>
      </c>
      <c r="AT672" s="335">
        <f>SUMPRODUCT(LEN($AE672:$AE675)-LEN(SUBSTITUTE($AE672:$AE675,"F", "")))</f>
        <v>0</v>
      </c>
      <c r="AU672" s="349">
        <f>SUMPRODUCT(LEN($M672:$AA675)-LEN(SUBSTITUTE($M672:$AA675,"G", "")))</f>
        <v>17</v>
      </c>
      <c r="AV672" s="352">
        <f>SUMPRODUCT(LEN($AF672:$AF675)-LEN(SUBSTITUTE($AF672:$AF675,"G", "")))</f>
        <v>0</v>
      </c>
      <c r="AW672" s="335">
        <f>SUMPRODUCT(LEN($AE672:$AE675)-LEN(SUBSTITUTE($AE672:$AE675,"G", "")))</f>
        <v>0</v>
      </c>
      <c r="AX672" s="349">
        <f>SUMPRODUCT(LEN($L672:$AA675)-LEN(SUBSTITUTE($L672:$AA675,"M", "")))</f>
        <v>8</v>
      </c>
      <c r="AY672" s="362">
        <f>SUMPRODUCT(LEN($AF672:$AF675)-LEN(SUBSTITUTE($AF672:$AF675,"M", "")))</f>
        <v>0</v>
      </c>
      <c r="AZ672" s="374">
        <f>SUMPRODUCT(LEN($AE672:$AE675)-LEN(SUBSTITUTE($AE672:$AE675,"M", "")))</f>
        <v>0</v>
      </c>
      <c r="BA672" s="416">
        <f>SUMPRODUCT(LEN($AG672:$AG675)-LEN(SUBSTITUTE($AG672:$AG675,"S", "")))</f>
        <v>0</v>
      </c>
      <c r="BB672" s="410">
        <f>SUMPRODUCT(LEN($AG672:$AG675)-LEN(SUBSTITUTE($AG672:$AG675,"F", "")))</f>
        <v>0</v>
      </c>
      <c r="BC672" s="410">
        <f>SUMPRODUCT(LEN($AG672:$AG675)-LEN(SUBSTITUTE($AG672:$AG675,"G", "")))</f>
        <v>0</v>
      </c>
      <c r="BD672" s="413">
        <f>SUMPRODUCT(LEN($AG672:$AG675)-LEN(SUBSTITUTE($AG672:$AG675,"M", "")))</f>
        <v>0</v>
      </c>
    </row>
    <row r="673" spans="2:64" ht="28.15" customHeight="1" thickBot="1" x14ac:dyDescent="0.25">
      <c r="B673" s="30"/>
      <c r="C673" s="339"/>
      <c r="D673" s="221"/>
      <c r="E673" s="195"/>
      <c r="F673" s="195"/>
      <c r="G673" s="194"/>
      <c r="H673" s="359"/>
      <c r="I673" s="391"/>
      <c r="J673" s="391"/>
      <c r="K673" s="391"/>
      <c r="L673" s="33" t="s">
        <v>122</v>
      </c>
      <c r="M673" s="55" t="s">
        <v>357</v>
      </c>
      <c r="N673" s="33" t="s">
        <v>121</v>
      </c>
      <c r="O673" s="55" t="s">
        <v>179</v>
      </c>
      <c r="P673" s="33" t="s">
        <v>120</v>
      </c>
      <c r="Q673" s="55" t="s">
        <v>1269</v>
      </c>
      <c r="R673" s="33" t="s">
        <v>119</v>
      </c>
      <c r="S673" s="55" t="s">
        <v>1562</v>
      </c>
      <c r="T673" s="33" t="s">
        <v>118</v>
      </c>
      <c r="U673" s="55" t="s">
        <v>494</v>
      </c>
      <c r="V673" s="33" t="s">
        <v>117</v>
      </c>
      <c r="W673" s="55" t="s">
        <v>496</v>
      </c>
      <c r="X673" s="33" t="s">
        <v>116</v>
      </c>
      <c r="Y673" s="55"/>
      <c r="Z673" s="33" t="s">
        <v>115</v>
      </c>
      <c r="AA673" s="55"/>
      <c r="AB673" s="55"/>
      <c r="AC673" s="55"/>
      <c r="AD673" s="193"/>
      <c r="AE673" s="55"/>
      <c r="AF673" s="193"/>
      <c r="AG673" s="57"/>
      <c r="AH673" s="422"/>
      <c r="AI673" s="422"/>
      <c r="AJ673" s="21"/>
      <c r="AK673" s="9"/>
      <c r="AL673" s="379"/>
      <c r="AM673" s="347"/>
      <c r="AN673" s="377"/>
      <c r="AO673" s="379"/>
      <c r="AP673" s="347"/>
      <c r="AQ673" s="377"/>
      <c r="AR673" s="379"/>
      <c r="AS673" s="347"/>
      <c r="AT673" s="377"/>
      <c r="AU673" s="379"/>
      <c r="AV673" s="347"/>
      <c r="AW673" s="377"/>
      <c r="AX673" s="379"/>
      <c r="AY673" s="372"/>
      <c r="AZ673" s="375"/>
      <c r="BA673" s="417"/>
      <c r="BB673" s="411"/>
      <c r="BC673" s="411"/>
      <c r="BD673" s="414"/>
    </row>
    <row r="674" spans="2:64" ht="28.15" customHeight="1" x14ac:dyDescent="0.2">
      <c r="B674" s="30"/>
      <c r="C674" s="340"/>
      <c r="D674" s="218"/>
      <c r="E674" s="192"/>
      <c r="F674" s="192"/>
      <c r="G674" s="191"/>
      <c r="H674" s="360">
        <v>260</v>
      </c>
      <c r="I674" s="392"/>
      <c r="J674" s="392"/>
      <c r="K674" s="392"/>
      <c r="L674" s="25" t="s">
        <v>114</v>
      </c>
      <c r="M674" s="114" t="s">
        <v>1329</v>
      </c>
      <c r="N674" s="25" t="s">
        <v>112</v>
      </c>
      <c r="O674" s="114" t="s">
        <v>179</v>
      </c>
      <c r="P674" s="25" t="s">
        <v>111</v>
      </c>
      <c r="Q674" s="114" t="s">
        <v>1442</v>
      </c>
      <c r="R674" s="25" t="s">
        <v>110</v>
      </c>
      <c r="S674" s="114" t="s">
        <v>509</v>
      </c>
      <c r="T674" s="25" t="s">
        <v>109</v>
      </c>
      <c r="U674" s="114" t="s">
        <v>684</v>
      </c>
      <c r="V674" s="25" t="s">
        <v>108</v>
      </c>
      <c r="W674" s="114" t="s">
        <v>496</v>
      </c>
      <c r="X674" s="25" t="s">
        <v>107</v>
      </c>
      <c r="Y674" s="114"/>
      <c r="Z674" s="25" t="s">
        <v>106</v>
      </c>
      <c r="AA674" s="114"/>
      <c r="AB674" s="114"/>
      <c r="AC674" s="114"/>
      <c r="AD674" s="190"/>
      <c r="AE674" s="114"/>
      <c r="AF674" s="190"/>
      <c r="AG674" s="57"/>
      <c r="AH674" s="422"/>
      <c r="AI674" s="422"/>
      <c r="AJ674" s="21"/>
      <c r="AK674" s="9"/>
      <c r="AL674" s="379"/>
      <c r="AM674" s="347"/>
      <c r="AN674" s="377"/>
      <c r="AO674" s="379"/>
      <c r="AP674" s="347"/>
      <c r="AQ674" s="377"/>
      <c r="AR674" s="379"/>
      <c r="AS674" s="347"/>
      <c r="AT674" s="377"/>
      <c r="AU674" s="379"/>
      <c r="AV674" s="347"/>
      <c r="AW674" s="377"/>
      <c r="AX674" s="379"/>
      <c r="AY674" s="372"/>
      <c r="AZ674" s="375"/>
      <c r="BA674" s="417"/>
      <c r="BB674" s="411"/>
      <c r="BC674" s="411"/>
      <c r="BD674" s="414"/>
    </row>
    <row r="675" spans="2:64" ht="28.15" customHeight="1" thickBot="1" x14ac:dyDescent="0.25">
      <c r="B675" s="30"/>
      <c r="C675" s="355"/>
      <c r="D675" s="246"/>
      <c r="E675" s="200"/>
      <c r="F675" s="200"/>
      <c r="G675" s="199"/>
      <c r="H675" s="361"/>
      <c r="I675" s="393"/>
      <c r="J675" s="393"/>
      <c r="K675" s="393"/>
      <c r="L675" s="50" t="s">
        <v>105</v>
      </c>
      <c r="M675" s="51" t="s">
        <v>1329</v>
      </c>
      <c r="N675" s="50" t="s">
        <v>104</v>
      </c>
      <c r="O675" s="51" t="s">
        <v>457</v>
      </c>
      <c r="P675" s="50" t="s">
        <v>103</v>
      </c>
      <c r="Q675" s="51" t="s">
        <v>1560</v>
      </c>
      <c r="R675" s="50" t="s">
        <v>102</v>
      </c>
      <c r="S675" s="51" t="s">
        <v>705</v>
      </c>
      <c r="T675" s="50">
        <v>20</v>
      </c>
      <c r="U675" s="51" t="s">
        <v>467</v>
      </c>
      <c r="V675" s="50" t="s">
        <v>101</v>
      </c>
      <c r="W675" s="51" t="s">
        <v>496</v>
      </c>
      <c r="X675" s="50" t="s">
        <v>100</v>
      </c>
      <c r="Y675" s="51"/>
      <c r="Z675" s="50" t="s">
        <v>99</v>
      </c>
      <c r="AA675" s="51"/>
      <c r="AB675" s="51"/>
      <c r="AC675" s="51"/>
      <c r="AD675" s="187"/>
      <c r="AE675" s="51"/>
      <c r="AF675" s="187"/>
      <c r="AG675" s="56"/>
      <c r="AH675" s="424"/>
      <c r="AI675" s="424"/>
      <c r="AJ675" s="47"/>
      <c r="AK675" s="9"/>
      <c r="AL675" s="380"/>
      <c r="AM675" s="381"/>
      <c r="AN675" s="378"/>
      <c r="AO675" s="380"/>
      <c r="AP675" s="381"/>
      <c r="AQ675" s="378"/>
      <c r="AR675" s="380"/>
      <c r="AS675" s="381"/>
      <c r="AT675" s="378"/>
      <c r="AU675" s="380"/>
      <c r="AV675" s="381"/>
      <c r="AW675" s="378"/>
      <c r="AX675" s="380"/>
      <c r="AY675" s="373"/>
      <c r="AZ675" s="376"/>
      <c r="BA675" s="418"/>
      <c r="BB675" s="412"/>
      <c r="BC675" s="412"/>
      <c r="BD675" s="415"/>
    </row>
    <row r="676" spans="2:64" ht="28.15" customHeight="1" x14ac:dyDescent="0.2">
      <c r="B676" s="30"/>
      <c r="C676" s="338">
        <v>2</v>
      </c>
      <c r="D676" s="212"/>
      <c r="E676" s="198"/>
      <c r="F676" s="198"/>
      <c r="G676" s="197"/>
      <c r="H676" s="358"/>
      <c r="I676" s="390"/>
      <c r="J676" s="390"/>
      <c r="K676" s="390"/>
      <c r="L676" s="42" t="s">
        <v>131</v>
      </c>
      <c r="M676" s="43"/>
      <c r="N676" s="42" t="s">
        <v>129</v>
      </c>
      <c r="O676" s="43"/>
      <c r="P676" s="42" t="s">
        <v>128</v>
      </c>
      <c r="Q676" s="43"/>
      <c r="R676" s="42" t="s">
        <v>127</v>
      </c>
      <c r="S676" s="43"/>
      <c r="T676" s="42" t="s">
        <v>126</v>
      </c>
      <c r="U676" s="43"/>
      <c r="V676" s="42" t="s">
        <v>125</v>
      </c>
      <c r="W676" s="43"/>
      <c r="X676" s="42" t="s">
        <v>124</v>
      </c>
      <c r="Y676" s="43"/>
      <c r="Z676" s="42" t="s">
        <v>123</v>
      </c>
      <c r="AA676" s="43"/>
      <c r="AB676" s="43"/>
      <c r="AC676" s="43"/>
      <c r="AD676" s="196"/>
      <c r="AE676" s="43"/>
      <c r="AF676" s="196"/>
      <c r="AG676" s="39"/>
      <c r="AH676" s="421"/>
      <c r="AI676" s="421"/>
      <c r="AJ676" s="38"/>
      <c r="AK676" s="9"/>
      <c r="AL676" s="349">
        <f>SUMPRODUCT(LEN($M676:$AA679)-LEN(SUBSTITUTE($M676:$AA679,"A", "")))</f>
        <v>0</v>
      </c>
      <c r="AM676" s="352">
        <f>SUMPRODUCT(LEN($AF676:$AF679)-LEN(SUBSTITUTE($AF676:$AF679,"A", "")))</f>
        <v>0</v>
      </c>
      <c r="AN676" s="335">
        <f>SUMPRODUCT(LEN($AE676:$AE679)-LEN(SUBSTITUTE($AE676:$AE679,"A", "")))</f>
        <v>0</v>
      </c>
      <c r="AO676" s="349">
        <f>SUMPRODUCT(LEN($M676:$AA679)-LEN(SUBSTITUTE($M676:$AA679,"S", "")))</f>
        <v>0</v>
      </c>
      <c r="AP676" s="352">
        <f>SUMPRODUCT(LEN($AF676:$AF679)-LEN(SUBSTITUTE($AF676:$AF679,"S", "")))</f>
        <v>0</v>
      </c>
      <c r="AQ676" s="335">
        <f>SUMPRODUCT(LEN($AE676:$AE679)-LEN(SUBSTITUTE($AE676:$AE679,"S", "")))</f>
        <v>0</v>
      </c>
      <c r="AR676" s="349">
        <f>SUMPRODUCT(LEN($M676:$AA679)-LEN(SUBSTITUTE($M676:$AA679,"F", "")))</f>
        <v>0</v>
      </c>
      <c r="AS676" s="352">
        <f>SUMPRODUCT(LEN($AF676:$AF679)-LEN(SUBSTITUTE($AF676:$AF679,"F", "")))</f>
        <v>0</v>
      </c>
      <c r="AT676" s="335">
        <f>SUMPRODUCT(LEN($AE676:$AE679)-LEN(SUBSTITUTE($AE676:$AE679,"F", "")))</f>
        <v>0</v>
      </c>
      <c r="AU676" s="349">
        <f>SUMPRODUCT(LEN($M676:$AA679)-LEN(SUBSTITUTE($M676:$AA679,"G", "")))</f>
        <v>0</v>
      </c>
      <c r="AV676" s="352">
        <f>SUMPRODUCT(LEN($AF676:$AF679)-LEN(SUBSTITUTE($AF676:$AF679,"G", "")))</f>
        <v>0</v>
      </c>
      <c r="AW676" s="335">
        <f>SUMPRODUCT(LEN($AE676:$AE679)-LEN(SUBSTITUTE($AE676:$AE679,"G", "")))</f>
        <v>0</v>
      </c>
      <c r="AX676" s="349">
        <f>SUMPRODUCT(LEN($L676:$AA679)-LEN(SUBSTITUTE($L676:$AA679,"M", "")))</f>
        <v>0</v>
      </c>
      <c r="AY676" s="362">
        <f>SUMPRODUCT(LEN($AF676:$AF679)-LEN(SUBSTITUTE($AF676:$AF679,"M", "")))</f>
        <v>0</v>
      </c>
      <c r="AZ676" s="374">
        <f>SUMPRODUCT(LEN($AE676:$AE679)-LEN(SUBSTITUTE($AE676:$AE679,"M", "")))</f>
        <v>0</v>
      </c>
      <c r="BA676" s="416">
        <f>SUMPRODUCT(LEN($AG676:$AG679)-LEN(SUBSTITUTE($AG676:$AG679,"S", "")))</f>
        <v>0</v>
      </c>
      <c r="BB676" s="410">
        <f>SUMPRODUCT(LEN($AG676:$AG679)-LEN(SUBSTITUTE($AG676:$AG679,"F", "")))</f>
        <v>0</v>
      </c>
      <c r="BC676" s="410">
        <f>SUMPRODUCT(LEN($AG676:$AG679)-LEN(SUBSTITUTE($AG676:$AG679,"G", "")))</f>
        <v>0</v>
      </c>
      <c r="BD676" s="413">
        <f>SUMPRODUCT(LEN($AG676:$AG679)-LEN(SUBSTITUTE($AG676:$AG679,"M", "")))</f>
        <v>0</v>
      </c>
    </row>
    <row r="677" spans="2:64" ht="28.15" customHeight="1" thickBot="1" x14ac:dyDescent="0.25">
      <c r="B677" s="30"/>
      <c r="C677" s="339"/>
      <c r="D677" s="221"/>
      <c r="E677" s="195"/>
      <c r="F677" s="195"/>
      <c r="G677" s="194"/>
      <c r="H677" s="359"/>
      <c r="I677" s="391"/>
      <c r="J677" s="391"/>
      <c r="K677" s="391"/>
      <c r="L677" s="33" t="s">
        <v>122</v>
      </c>
      <c r="M677" s="55"/>
      <c r="N677" s="33" t="s">
        <v>121</v>
      </c>
      <c r="O677" s="55"/>
      <c r="P677" s="33" t="s">
        <v>120</v>
      </c>
      <c r="Q677" s="55"/>
      <c r="R677" s="33" t="s">
        <v>119</v>
      </c>
      <c r="S677" s="55"/>
      <c r="T677" s="33" t="s">
        <v>118</v>
      </c>
      <c r="U677" s="55"/>
      <c r="V677" s="33" t="s">
        <v>117</v>
      </c>
      <c r="W677" s="55"/>
      <c r="X677" s="33" t="s">
        <v>116</v>
      </c>
      <c r="Y677" s="55"/>
      <c r="Z677" s="33" t="s">
        <v>115</v>
      </c>
      <c r="AA677" s="55"/>
      <c r="AB677" s="55"/>
      <c r="AC677" s="55"/>
      <c r="AD677" s="193"/>
      <c r="AE677" s="55"/>
      <c r="AF677" s="193"/>
      <c r="AG677" s="22"/>
      <c r="AH677" s="422"/>
      <c r="AI677" s="422"/>
      <c r="AJ677" s="21"/>
      <c r="AK677" s="9"/>
      <c r="AL677" s="379"/>
      <c r="AM677" s="347"/>
      <c r="AN677" s="377"/>
      <c r="AO677" s="379"/>
      <c r="AP677" s="347"/>
      <c r="AQ677" s="377"/>
      <c r="AR677" s="379"/>
      <c r="AS677" s="347"/>
      <c r="AT677" s="377"/>
      <c r="AU677" s="379"/>
      <c r="AV677" s="347"/>
      <c r="AW677" s="377"/>
      <c r="AX677" s="379"/>
      <c r="AY677" s="372"/>
      <c r="AZ677" s="375"/>
      <c r="BA677" s="417"/>
      <c r="BB677" s="411"/>
      <c r="BC677" s="411"/>
      <c r="BD677" s="414"/>
    </row>
    <row r="678" spans="2:64" ht="28.15" customHeight="1" x14ac:dyDescent="0.2">
      <c r="B678" s="30"/>
      <c r="C678" s="340"/>
      <c r="D678" s="218"/>
      <c r="E678" s="192"/>
      <c r="F678" s="192"/>
      <c r="G678" s="191"/>
      <c r="H678" s="360"/>
      <c r="I678" s="392"/>
      <c r="J678" s="392"/>
      <c r="K678" s="392"/>
      <c r="L678" s="25" t="s">
        <v>114</v>
      </c>
      <c r="M678" s="114"/>
      <c r="N678" s="25" t="s">
        <v>112</v>
      </c>
      <c r="O678" s="114"/>
      <c r="P678" s="25" t="s">
        <v>111</v>
      </c>
      <c r="Q678" s="114"/>
      <c r="R678" s="25" t="s">
        <v>110</v>
      </c>
      <c r="S678" s="114"/>
      <c r="T678" s="25" t="s">
        <v>109</v>
      </c>
      <c r="U678" s="114"/>
      <c r="V678" s="25" t="s">
        <v>108</v>
      </c>
      <c r="W678" s="114"/>
      <c r="X678" s="25" t="s">
        <v>107</v>
      </c>
      <c r="Y678" s="114"/>
      <c r="Z678" s="25" t="s">
        <v>106</v>
      </c>
      <c r="AA678" s="114"/>
      <c r="AB678" s="114"/>
      <c r="AC678" s="114"/>
      <c r="AD678" s="190"/>
      <c r="AE678" s="114"/>
      <c r="AF678" s="190"/>
      <c r="AG678" s="22"/>
      <c r="AH678" s="422"/>
      <c r="AI678" s="422"/>
      <c r="AJ678" s="21"/>
      <c r="AK678" s="9"/>
      <c r="AL678" s="379"/>
      <c r="AM678" s="347"/>
      <c r="AN678" s="377"/>
      <c r="AO678" s="379"/>
      <c r="AP678" s="347"/>
      <c r="AQ678" s="377"/>
      <c r="AR678" s="379"/>
      <c r="AS678" s="347"/>
      <c r="AT678" s="377"/>
      <c r="AU678" s="379"/>
      <c r="AV678" s="347"/>
      <c r="AW678" s="377"/>
      <c r="AX678" s="379"/>
      <c r="AY678" s="372"/>
      <c r="AZ678" s="375"/>
      <c r="BA678" s="417"/>
      <c r="BB678" s="411"/>
      <c r="BC678" s="411"/>
      <c r="BD678" s="414"/>
    </row>
    <row r="679" spans="2:64" ht="28.15" customHeight="1" thickBot="1" x14ac:dyDescent="0.25">
      <c r="B679" s="30"/>
      <c r="C679" s="355"/>
      <c r="D679" s="246"/>
      <c r="E679" s="200"/>
      <c r="F679" s="200"/>
      <c r="G679" s="199"/>
      <c r="H679" s="361"/>
      <c r="I679" s="393"/>
      <c r="J679" s="393"/>
      <c r="K679" s="393"/>
      <c r="L679" s="50" t="s">
        <v>105</v>
      </c>
      <c r="M679" s="51"/>
      <c r="N679" s="50" t="s">
        <v>104</v>
      </c>
      <c r="O679" s="51"/>
      <c r="P679" s="50" t="s">
        <v>103</v>
      </c>
      <c r="Q679" s="51"/>
      <c r="R679" s="50" t="s">
        <v>102</v>
      </c>
      <c r="S679" s="51"/>
      <c r="T679" s="50">
        <v>20</v>
      </c>
      <c r="U679" s="51"/>
      <c r="V679" s="50" t="s">
        <v>101</v>
      </c>
      <c r="W679" s="51"/>
      <c r="X679" s="50" t="s">
        <v>100</v>
      </c>
      <c r="Y679" s="51"/>
      <c r="Z679" s="50" t="s">
        <v>99</v>
      </c>
      <c r="AA679" s="51"/>
      <c r="AB679" s="51"/>
      <c r="AC679" s="51"/>
      <c r="AD679" s="187"/>
      <c r="AE679" s="51"/>
      <c r="AF679" s="187"/>
      <c r="AG679" s="48"/>
      <c r="AH679" s="424"/>
      <c r="AI679" s="424"/>
      <c r="AJ679" s="47"/>
      <c r="AK679" s="9"/>
      <c r="AL679" s="380"/>
      <c r="AM679" s="381"/>
      <c r="AN679" s="378"/>
      <c r="AO679" s="380"/>
      <c r="AP679" s="381"/>
      <c r="AQ679" s="378"/>
      <c r="AR679" s="380"/>
      <c r="AS679" s="381"/>
      <c r="AT679" s="378"/>
      <c r="AU679" s="380"/>
      <c r="AV679" s="381"/>
      <c r="AW679" s="378"/>
      <c r="AX679" s="380"/>
      <c r="AY679" s="373"/>
      <c r="AZ679" s="376"/>
      <c r="BA679" s="418"/>
      <c r="BB679" s="412"/>
      <c r="BC679" s="412"/>
      <c r="BD679" s="415"/>
    </row>
    <row r="680" spans="2:64" ht="28.15" customHeight="1" x14ac:dyDescent="0.2">
      <c r="B680" s="30"/>
      <c r="C680" s="338">
        <v>3</v>
      </c>
      <c r="D680" s="212"/>
      <c r="E680" s="198"/>
      <c r="F680" s="198"/>
      <c r="G680" s="197"/>
      <c r="H680" s="358"/>
      <c r="I680" s="390"/>
      <c r="J680" s="390"/>
      <c r="K680" s="390"/>
      <c r="L680" s="42" t="s">
        <v>131</v>
      </c>
      <c r="M680" s="43"/>
      <c r="N680" s="42" t="s">
        <v>129</v>
      </c>
      <c r="O680" s="43"/>
      <c r="P680" s="42" t="s">
        <v>128</v>
      </c>
      <c r="Q680" s="43"/>
      <c r="R680" s="42" t="s">
        <v>127</v>
      </c>
      <c r="S680" s="43"/>
      <c r="T680" s="42" t="s">
        <v>126</v>
      </c>
      <c r="U680" s="43"/>
      <c r="V680" s="42" t="s">
        <v>125</v>
      </c>
      <c r="W680" s="43"/>
      <c r="X680" s="42" t="s">
        <v>124</v>
      </c>
      <c r="Y680" s="43"/>
      <c r="Z680" s="42" t="s">
        <v>123</v>
      </c>
      <c r="AA680" s="43"/>
      <c r="AB680" s="43"/>
      <c r="AC680" s="43"/>
      <c r="AD680" s="196"/>
      <c r="AE680" s="43"/>
      <c r="AF680" s="196"/>
      <c r="AG680" s="39"/>
      <c r="AH680" s="421"/>
      <c r="AI680" s="421"/>
      <c r="AJ680" s="38"/>
      <c r="AK680" s="9"/>
      <c r="AL680" s="349">
        <f>SUMPRODUCT(LEN($M680:$AA683)-LEN(SUBSTITUTE($M680:$AA683,"A", "")))</f>
        <v>0</v>
      </c>
      <c r="AM680" s="352">
        <f>SUMPRODUCT(LEN($AF680:$AF683)-LEN(SUBSTITUTE($AF680:$AF683,"A", "")))</f>
        <v>0</v>
      </c>
      <c r="AN680" s="335">
        <f>SUMPRODUCT(LEN($AE680:$AE683)-LEN(SUBSTITUTE($AE680:$AE683,"A", "")))</f>
        <v>0</v>
      </c>
      <c r="AO680" s="349">
        <f>SUMPRODUCT(LEN($M680:$AA683)-LEN(SUBSTITUTE($M680:$AA683,"S", "")))</f>
        <v>0</v>
      </c>
      <c r="AP680" s="352">
        <f>SUMPRODUCT(LEN($AF680:$AF683)-LEN(SUBSTITUTE($AF680:$AF683,"S", "")))</f>
        <v>0</v>
      </c>
      <c r="AQ680" s="335">
        <f>SUMPRODUCT(LEN($AE680:$AE683)-LEN(SUBSTITUTE($AE680:$AE683,"S", "")))</f>
        <v>0</v>
      </c>
      <c r="AR680" s="349">
        <f>SUMPRODUCT(LEN($M680:$AA683)-LEN(SUBSTITUTE($M680:$AA683,"F", "")))</f>
        <v>0</v>
      </c>
      <c r="AS680" s="352">
        <f>SUMPRODUCT(LEN($AF680:$AF683)-LEN(SUBSTITUTE($AF680:$AF683,"F", "")))</f>
        <v>0</v>
      </c>
      <c r="AT680" s="335">
        <f>SUMPRODUCT(LEN($AE680:$AE683)-LEN(SUBSTITUTE($AE680:$AE683,"F", "")))</f>
        <v>0</v>
      </c>
      <c r="AU680" s="349">
        <f>SUMPRODUCT(LEN($M680:$AA683)-LEN(SUBSTITUTE($M680:$AA683,"G", "")))</f>
        <v>0</v>
      </c>
      <c r="AV680" s="352">
        <f>SUMPRODUCT(LEN($AF680:$AF683)-LEN(SUBSTITUTE($AF680:$AF683,"G", "")))</f>
        <v>0</v>
      </c>
      <c r="AW680" s="335">
        <f>SUMPRODUCT(LEN($AE680:$AE683)-LEN(SUBSTITUTE($AE680:$AE683,"G", "")))</f>
        <v>0</v>
      </c>
      <c r="AX680" s="349">
        <f>SUMPRODUCT(LEN($L680:$AA683)-LEN(SUBSTITUTE($L680:$AA683,"M", "")))</f>
        <v>0</v>
      </c>
      <c r="AY680" s="362">
        <f>SUMPRODUCT(LEN($AF680:$AF683)-LEN(SUBSTITUTE($AF680:$AF683,"M", "")))</f>
        <v>0</v>
      </c>
      <c r="AZ680" s="374">
        <f>SUMPRODUCT(LEN($AE680:$AE683)-LEN(SUBSTITUTE($AE680:$AE683,"M", "")))</f>
        <v>0</v>
      </c>
      <c r="BA680" s="416">
        <f>SUMPRODUCT(LEN($AG680:$AG683)-LEN(SUBSTITUTE($AG680:$AG683,"S", "")))</f>
        <v>0</v>
      </c>
      <c r="BB680" s="410">
        <f>SUMPRODUCT(LEN($AG680:$AG683)-LEN(SUBSTITUTE($AG680:$AG683,"F", "")))</f>
        <v>0</v>
      </c>
      <c r="BC680" s="410">
        <f>SUMPRODUCT(LEN($AG680:$AG683)-LEN(SUBSTITUTE($AG680:$AG683,"G", "")))</f>
        <v>0</v>
      </c>
      <c r="BD680" s="413">
        <f>SUMPRODUCT(LEN($AG680:$AG683)-LEN(SUBSTITUTE($AG680:$AG683,"M", "")))</f>
        <v>0</v>
      </c>
    </row>
    <row r="681" spans="2:64" ht="28.15" customHeight="1" thickBot="1" x14ac:dyDescent="0.25">
      <c r="B681" s="30"/>
      <c r="C681" s="339"/>
      <c r="D681" s="221"/>
      <c r="E681" s="195"/>
      <c r="F681" s="195"/>
      <c r="G681" s="194"/>
      <c r="H681" s="359"/>
      <c r="I681" s="391"/>
      <c r="J681" s="391"/>
      <c r="K681" s="391"/>
      <c r="L681" s="33" t="s">
        <v>122</v>
      </c>
      <c r="M681" s="55"/>
      <c r="N681" s="33" t="s">
        <v>121</v>
      </c>
      <c r="O681" s="55"/>
      <c r="P681" s="33" t="s">
        <v>120</v>
      </c>
      <c r="Q681" s="55"/>
      <c r="R681" s="33" t="s">
        <v>119</v>
      </c>
      <c r="S681" s="55"/>
      <c r="T681" s="33" t="s">
        <v>118</v>
      </c>
      <c r="U681" s="55"/>
      <c r="V681" s="33" t="s">
        <v>117</v>
      </c>
      <c r="W681" s="55"/>
      <c r="X681" s="33" t="s">
        <v>116</v>
      </c>
      <c r="Y681" s="55"/>
      <c r="Z681" s="33" t="s">
        <v>115</v>
      </c>
      <c r="AA681" s="55"/>
      <c r="AB681" s="55"/>
      <c r="AC681" s="55"/>
      <c r="AD681" s="193"/>
      <c r="AE681" s="55"/>
      <c r="AF681" s="193"/>
      <c r="AG681" s="22"/>
      <c r="AH681" s="422"/>
      <c r="AI681" s="422"/>
      <c r="AJ681" s="21"/>
      <c r="AK681" s="9"/>
      <c r="AL681" s="379"/>
      <c r="AM681" s="347"/>
      <c r="AN681" s="377"/>
      <c r="AO681" s="379"/>
      <c r="AP681" s="347"/>
      <c r="AQ681" s="377"/>
      <c r="AR681" s="379"/>
      <c r="AS681" s="347"/>
      <c r="AT681" s="377"/>
      <c r="AU681" s="379"/>
      <c r="AV681" s="347"/>
      <c r="AW681" s="377"/>
      <c r="AX681" s="379"/>
      <c r="AY681" s="372"/>
      <c r="AZ681" s="375"/>
      <c r="BA681" s="417"/>
      <c r="BB681" s="411"/>
      <c r="BC681" s="411"/>
      <c r="BD681" s="414"/>
    </row>
    <row r="682" spans="2:64" ht="28.15" customHeight="1" x14ac:dyDescent="0.2">
      <c r="B682" s="30"/>
      <c r="C682" s="340"/>
      <c r="D682" s="218"/>
      <c r="E682" s="192"/>
      <c r="F682" s="192"/>
      <c r="G682" s="191"/>
      <c r="H682" s="360"/>
      <c r="I682" s="392"/>
      <c r="J682" s="392"/>
      <c r="K682" s="392"/>
      <c r="L682" s="25" t="s">
        <v>114</v>
      </c>
      <c r="M682" s="114"/>
      <c r="N682" s="25" t="s">
        <v>112</v>
      </c>
      <c r="O682" s="114"/>
      <c r="P682" s="25" t="s">
        <v>111</v>
      </c>
      <c r="Q682" s="114"/>
      <c r="R682" s="25" t="s">
        <v>110</v>
      </c>
      <c r="S682" s="114"/>
      <c r="T682" s="25" t="s">
        <v>109</v>
      </c>
      <c r="U682" s="114"/>
      <c r="V682" s="25" t="s">
        <v>108</v>
      </c>
      <c r="W682" s="114"/>
      <c r="X682" s="25" t="s">
        <v>107</v>
      </c>
      <c r="Y682" s="114"/>
      <c r="Z682" s="25" t="s">
        <v>106</v>
      </c>
      <c r="AA682" s="114"/>
      <c r="AB682" s="114"/>
      <c r="AC682" s="114"/>
      <c r="AD682" s="190"/>
      <c r="AE682" s="114"/>
      <c r="AF682" s="190"/>
      <c r="AG682" s="22"/>
      <c r="AH682" s="422"/>
      <c r="AI682" s="422"/>
      <c r="AJ682" s="21"/>
      <c r="AK682" s="9"/>
      <c r="AL682" s="379"/>
      <c r="AM682" s="347"/>
      <c r="AN682" s="377"/>
      <c r="AO682" s="379"/>
      <c r="AP682" s="347"/>
      <c r="AQ682" s="377"/>
      <c r="AR682" s="379"/>
      <c r="AS682" s="347"/>
      <c r="AT682" s="377"/>
      <c r="AU682" s="379"/>
      <c r="AV682" s="347"/>
      <c r="AW682" s="377"/>
      <c r="AX682" s="379"/>
      <c r="AY682" s="372"/>
      <c r="AZ682" s="375"/>
      <c r="BA682" s="417"/>
      <c r="BB682" s="411"/>
      <c r="BC682" s="411"/>
      <c r="BD682" s="414"/>
    </row>
    <row r="683" spans="2:64" ht="28.15" customHeight="1" thickBot="1" x14ac:dyDescent="0.25">
      <c r="B683" s="20"/>
      <c r="C683" s="341"/>
      <c r="D683" s="215"/>
      <c r="E683" s="189"/>
      <c r="F683" s="189"/>
      <c r="G683" s="188"/>
      <c r="H683" s="361"/>
      <c r="I683" s="394"/>
      <c r="J683" s="394"/>
      <c r="K683" s="394"/>
      <c r="L683" s="15" t="s">
        <v>105</v>
      </c>
      <c r="M683" s="16"/>
      <c r="N683" s="15" t="s">
        <v>104</v>
      </c>
      <c r="O683" s="16"/>
      <c r="P683" s="15" t="s">
        <v>103</v>
      </c>
      <c r="Q683" s="16"/>
      <c r="R683" s="15" t="s">
        <v>102</v>
      </c>
      <c r="S683" s="16"/>
      <c r="T683" s="15">
        <v>20</v>
      </c>
      <c r="U683" s="16"/>
      <c r="V683" s="15" t="s">
        <v>101</v>
      </c>
      <c r="W683" s="16"/>
      <c r="X683" s="15" t="s">
        <v>100</v>
      </c>
      <c r="Y683" s="16"/>
      <c r="Z683" s="15" t="s">
        <v>99</v>
      </c>
      <c r="AA683" s="16"/>
      <c r="AB683" s="114"/>
      <c r="AC683" s="114"/>
      <c r="AD683" s="187"/>
      <c r="AE683" s="16"/>
      <c r="AF683" s="186"/>
      <c r="AG683" s="11"/>
      <c r="AH683" s="423"/>
      <c r="AI683" s="423"/>
      <c r="AJ683" s="10"/>
      <c r="AK683" s="9"/>
      <c r="AL683" s="380"/>
      <c r="AM683" s="381"/>
      <c r="AN683" s="378"/>
      <c r="AO683" s="380"/>
      <c r="AP683" s="381"/>
      <c r="AQ683" s="378"/>
      <c r="AR683" s="380"/>
      <c r="AS683" s="381"/>
      <c r="AT683" s="378"/>
      <c r="AU683" s="380"/>
      <c r="AV683" s="381"/>
      <c r="AW683" s="378"/>
      <c r="AX683" s="380"/>
      <c r="AY683" s="373"/>
      <c r="AZ683" s="376"/>
      <c r="BA683" s="418"/>
      <c r="BB683" s="412"/>
      <c r="BC683" s="412"/>
      <c r="BD683" s="415"/>
    </row>
    <row r="684" spans="2:64" ht="85.9" customHeight="1" thickTop="1" thickBot="1" x14ac:dyDescent="0.35">
      <c r="B684" s="113" t="s">
        <v>173</v>
      </c>
      <c r="C684" s="103" t="s">
        <v>172</v>
      </c>
      <c r="D684" s="108" t="s">
        <v>171</v>
      </c>
      <c r="E684" s="211" t="s">
        <v>170</v>
      </c>
      <c r="F684" s="210"/>
      <c r="G684" s="209"/>
      <c r="H684" s="109" t="s">
        <v>169</v>
      </c>
      <c r="I684" s="108" t="s">
        <v>96</v>
      </c>
      <c r="J684" s="108" t="s">
        <v>168</v>
      </c>
      <c r="K684" s="108" t="s">
        <v>97</v>
      </c>
      <c r="L684" s="365" t="s">
        <v>167</v>
      </c>
      <c r="M684" s="366"/>
      <c r="N684" s="365" t="s">
        <v>166</v>
      </c>
      <c r="O684" s="366"/>
      <c r="P684" s="365" t="s">
        <v>166</v>
      </c>
      <c r="Q684" s="367"/>
      <c r="R684" s="365" t="s">
        <v>166</v>
      </c>
      <c r="S684" s="367"/>
      <c r="T684" s="365" t="s">
        <v>166</v>
      </c>
      <c r="U684" s="367"/>
      <c r="V684" s="365" t="s">
        <v>166</v>
      </c>
      <c r="W684" s="367"/>
      <c r="X684" s="365" t="s">
        <v>166</v>
      </c>
      <c r="Y684" s="367"/>
      <c r="Z684" s="365" t="s">
        <v>166</v>
      </c>
      <c r="AA684" s="367"/>
      <c r="AB684" s="311"/>
      <c r="AC684" s="311"/>
      <c r="AD684" s="368" t="s">
        <v>165</v>
      </c>
      <c r="AE684" s="367"/>
      <c r="AF684" s="109" t="s">
        <v>164</v>
      </c>
      <c r="AG684" s="109" t="s">
        <v>163</v>
      </c>
      <c r="AH684" s="108" t="s">
        <v>162</v>
      </c>
      <c r="AI684" s="108" t="s">
        <v>161</v>
      </c>
      <c r="AJ684" s="107" t="s">
        <v>160</v>
      </c>
      <c r="AK684" s="106"/>
      <c r="AL684" s="104" t="s">
        <v>159</v>
      </c>
      <c r="AM684" s="103" t="s">
        <v>158</v>
      </c>
      <c r="AN684" s="102" t="s">
        <v>157</v>
      </c>
      <c r="AO684" s="104" t="s">
        <v>156</v>
      </c>
      <c r="AP684" s="103" t="s">
        <v>155</v>
      </c>
      <c r="AQ684" s="102" t="s">
        <v>154</v>
      </c>
      <c r="AR684" s="104" t="s">
        <v>153</v>
      </c>
      <c r="AS684" s="103" t="s">
        <v>152</v>
      </c>
      <c r="AT684" s="105" t="s">
        <v>151</v>
      </c>
      <c r="AU684" s="104" t="s">
        <v>150</v>
      </c>
      <c r="AV684" s="103" t="s">
        <v>149</v>
      </c>
      <c r="AW684" s="102" t="s">
        <v>148</v>
      </c>
      <c r="AX684" s="104" t="s">
        <v>147</v>
      </c>
      <c r="AY684" s="103" t="s">
        <v>146</v>
      </c>
      <c r="AZ684" s="102" t="s">
        <v>145</v>
      </c>
      <c r="BA684" s="101" t="s">
        <v>144</v>
      </c>
      <c r="BB684" s="100" t="s">
        <v>143</v>
      </c>
      <c r="BC684" s="100" t="s">
        <v>142</v>
      </c>
      <c r="BD684" s="99" t="s">
        <v>141</v>
      </c>
    </row>
    <row r="685" spans="2:64" ht="48" thickBot="1" x14ac:dyDescent="0.3">
      <c r="B685" s="98" t="s">
        <v>196</v>
      </c>
      <c r="C685" s="97"/>
      <c r="D685" s="208">
        <v>258</v>
      </c>
      <c r="E685" s="425">
        <v>5146.42</v>
      </c>
      <c r="F685" s="426"/>
      <c r="G685" s="427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207"/>
      <c r="AB685" s="310"/>
      <c r="AC685" s="310"/>
      <c r="AD685" s="90" t="s">
        <v>138</v>
      </c>
      <c r="AE685" s="88"/>
      <c r="AF685" s="88"/>
      <c r="AG685" s="88"/>
      <c r="AH685" s="87"/>
      <c r="AI685" s="87"/>
      <c r="AJ685" s="203"/>
      <c r="AK685" s="86" t="s">
        <v>137</v>
      </c>
      <c r="AL685" s="85">
        <f t="shared" ref="AL685:BD685" si="90">SUM(AL687:AL698)</f>
        <v>40</v>
      </c>
      <c r="AM685" s="84">
        <f t="shared" si="90"/>
        <v>2</v>
      </c>
      <c r="AN685" s="83">
        <f t="shared" si="90"/>
        <v>0</v>
      </c>
      <c r="AO685" s="85">
        <f t="shared" si="90"/>
        <v>12</v>
      </c>
      <c r="AP685" s="84">
        <f t="shared" si="90"/>
        <v>0</v>
      </c>
      <c r="AQ685" s="83">
        <f t="shared" si="90"/>
        <v>0</v>
      </c>
      <c r="AR685" s="85">
        <f t="shared" si="90"/>
        <v>0</v>
      </c>
      <c r="AS685" s="84">
        <f t="shared" si="90"/>
        <v>0</v>
      </c>
      <c r="AT685" s="83">
        <f t="shared" si="90"/>
        <v>0</v>
      </c>
      <c r="AU685" s="85">
        <f t="shared" si="90"/>
        <v>11</v>
      </c>
      <c r="AV685" s="84">
        <f t="shared" si="90"/>
        <v>0</v>
      </c>
      <c r="AW685" s="83">
        <f t="shared" si="90"/>
        <v>0</v>
      </c>
      <c r="AX685" s="85">
        <f t="shared" si="90"/>
        <v>4</v>
      </c>
      <c r="AY685" s="84">
        <f t="shared" si="90"/>
        <v>1</v>
      </c>
      <c r="AZ685" s="83">
        <f t="shared" si="90"/>
        <v>0</v>
      </c>
      <c r="BA685" s="82">
        <f t="shared" si="90"/>
        <v>0</v>
      </c>
      <c r="BB685" s="81">
        <f t="shared" si="90"/>
        <v>0</v>
      </c>
      <c r="BC685" s="81">
        <f t="shared" si="90"/>
        <v>0</v>
      </c>
      <c r="BD685" s="80">
        <f t="shared" si="90"/>
        <v>0</v>
      </c>
      <c r="BE685" s="79" t="s">
        <v>136</v>
      </c>
      <c r="BH685" s="5">
        <f>SUM(AL685:AN685)/$BG$5</f>
        <v>42</v>
      </c>
      <c r="BI685" s="5">
        <f>SUM(AO685:AQ685,BA685)/$BG$5</f>
        <v>12</v>
      </c>
      <c r="BJ685" s="5">
        <f>SUM(AR685:AT685,BB685)/$BG$5</f>
        <v>0</v>
      </c>
      <c r="BK685" s="5">
        <f>SUM(AU685:AW685,BC685)/$BG$5</f>
        <v>11</v>
      </c>
      <c r="BL685" s="5">
        <f>SUM(AX685:AZ685,BD685)/$BG$5</f>
        <v>5</v>
      </c>
    </row>
    <row r="686" spans="2:64" ht="37.5" thickBot="1" x14ac:dyDescent="0.3">
      <c r="B686" s="78"/>
      <c r="C686" s="77"/>
      <c r="D686" s="206"/>
      <c r="E686" s="205"/>
      <c r="F686" s="205"/>
      <c r="G686" s="204"/>
      <c r="H686" s="73"/>
      <c r="I686" s="70"/>
      <c r="J686" s="70"/>
      <c r="K686" s="72"/>
      <c r="L686" s="70"/>
      <c r="M686" s="69"/>
      <c r="N686" s="70"/>
      <c r="O686" s="69"/>
      <c r="P686" s="70"/>
      <c r="Q686" s="69"/>
      <c r="R686" s="70"/>
      <c r="S686" s="69"/>
      <c r="T686" s="70"/>
      <c r="U686" s="69"/>
      <c r="V686" s="70"/>
      <c r="W686" s="69"/>
      <c r="X686" s="70"/>
      <c r="Y686" s="69"/>
      <c r="Z686" s="70"/>
      <c r="AA686" s="69"/>
      <c r="AB686" s="69"/>
      <c r="AC686" s="69"/>
      <c r="AD686" s="71"/>
      <c r="AE686" s="69"/>
      <c r="AF686" s="69"/>
      <c r="AG686" s="69"/>
      <c r="AH686" s="68"/>
      <c r="AI686" s="68"/>
      <c r="AJ686" s="203"/>
      <c r="AK686" s="66" t="s">
        <v>135</v>
      </c>
      <c r="AL686" s="65">
        <f t="shared" ref="AL686:BD686" si="91">AL685/3</f>
        <v>13.333333333333334</v>
      </c>
      <c r="AM686" s="64">
        <f t="shared" si="91"/>
        <v>0.66666666666666663</v>
      </c>
      <c r="AN686" s="63">
        <f t="shared" si="91"/>
        <v>0</v>
      </c>
      <c r="AO686" s="65">
        <f t="shared" si="91"/>
        <v>4</v>
      </c>
      <c r="AP686" s="64">
        <f t="shared" si="91"/>
        <v>0</v>
      </c>
      <c r="AQ686" s="63">
        <f t="shared" si="91"/>
        <v>0</v>
      </c>
      <c r="AR686" s="65">
        <f t="shared" si="91"/>
        <v>0</v>
      </c>
      <c r="AS686" s="64">
        <f t="shared" si="91"/>
        <v>0</v>
      </c>
      <c r="AT686" s="63">
        <f t="shared" si="91"/>
        <v>0</v>
      </c>
      <c r="AU686" s="65">
        <f t="shared" si="91"/>
        <v>3.6666666666666665</v>
      </c>
      <c r="AV686" s="64">
        <f t="shared" si="91"/>
        <v>0</v>
      </c>
      <c r="AW686" s="63">
        <f t="shared" si="91"/>
        <v>0</v>
      </c>
      <c r="AX686" s="65">
        <f t="shared" si="91"/>
        <v>1.3333333333333333</v>
      </c>
      <c r="AY686" s="64">
        <f t="shared" si="91"/>
        <v>0.33333333333333331</v>
      </c>
      <c r="AZ686" s="63">
        <f t="shared" si="91"/>
        <v>0</v>
      </c>
      <c r="BA686" s="62">
        <f t="shared" si="91"/>
        <v>0</v>
      </c>
      <c r="BB686" s="61">
        <f t="shared" si="91"/>
        <v>0</v>
      </c>
      <c r="BC686" s="61">
        <f t="shared" si="91"/>
        <v>0</v>
      </c>
      <c r="BD686" s="60">
        <f t="shared" si="91"/>
        <v>0</v>
      </c>
      <c r="BE686" s="59" t="s">
        <v>134</v>
      </c>
    </row>
    <row r="687" spans="2:64" ht="28.15" customHeight="1" x14ac:dyDescent="0.2">
      <c r="B687" s="30"/>
      <c r="C687" s="338">
        <v>1</v>
      </c>
      <c r="D687" s="212"/>
      <c r="E687" s="198"/>
      <c r="F687" s="198"/>
      <c r="G687" s="197"/>
      <c r="H687" s="358" t="s">
        <v>133</v>
      </c>
      <c r="I687" s="390">
        <v>147</v>
      </c>
      <c r="J687" s="390">
        <v>36</v>
      </c>
      <c r="K687" s="390">
        <v>7</v>
      </c>
      <c r="L687" s="42" t="s">
        <v>131</v>
      </c>
      <c r="M687" s="43" t="s">
        <v>132</v>
      </c>
      <c r="N687" s="42" t="s">
        <v>129</v>
      </c>
      <c r="O687" s="43" t="s">
        <v>179</v>
      </c>
      <c r="P687" s="42" t="s">
        <v>128</v>
      </c>
      <c r="Q687" s="43" t="s">
        <v>179</v>
      </c>
      <c r="R687" s="42" t="s">
        <v>127</v>
      </c>
      <c r="S687" s="43" t="s">
        <v>679</v>
      </c>
      <c r="T687" s="42" t="s">
        <v>126</v>
      </c>
      <c r="U687" s="43" t="s">
        <v>179</v>
      </c>
      <c r="V687" s="42" t="s">
        <v>125</v>
      </c>
      <c r="W687" s="43" t="s">
        <v>493</v>
      </c>
      <c r="X687" s="42" t="s">
        <v>124</v>
      </c>
      <c r="Y687" s="43" t="s">
        <v>354</v>
      </c>
      <c r="Z687" s="42" t="s">
        <v>123</v>
      </c>
      <c r="AA687" s="43" t="s">
        <v>130</v>
      </c>
      <c r="AB687" s="43"/>
      <c r="AC687" s="43"/>
      <c r="AD687" s="196"/>
      <c r="AE687" s="43"/>
      <c r="AF687" s="196" t="s">
        <v>1288</v>
      </c>
      <c r="AG687" s="58"/>
      <c r="AH687" s="421"/>
      <c r="AI687" s="421"/>
      <c r="AJ687" s="38"/>
      <c r="AK687" s="9"/>
      <c r="AL687" s="349">
        <f>SUMPRODUCT(LEN($M687:$AA690)-LEN(SUBSTITUTE($M687:$AA690,"A", "")))</f>
        <v>40</v>
      </c>
      <c r="AM687" s="352">
        <f>SUMPRODUCT(LEN($AF687:$AF690)-LEN(SUBSTITUTE($AF687:$AF690,"A", "")))</f>
        <v>2</v>
      </c>
      <c r="AN687" s="335">
        <f>SUMPRODUCT(LEN($AE687:$AE690)-LEN(SUBSTITUTE($AE687:$AE690,"A", "")))</f>
        <v>0</v>
      </c>
      <c r="AO687" s="349">
        <f>SUMPRODUCT(LEN($M687:$AA690)-LEN(SUBSTITUTE($M687:$AA690,"S", "")))</f>
        <v>12</v>
      </c>
      <c r="AP687" s="352">
        <f>SUMPRODUCT(LEN($AF687:$AF690)-LEN(SUBSTITUTE($AF687:$AF690,"S", "")))</f>
        <v>0</v>
      </c>
      <c r="AQ687" s="335">
        <f>SUMPRODUCT(LEN($AE687:$AE690)-LEN(SUBSTITUTE($AE687:$AE690,"S", "")))</f>
        <v>0</v>
      </c>
      <c r="AR687" s="349">
        <f>SUMPRODUCT(LEN($M687:$AA690)-LEN(SUBSTITUTE($M687:$AA690,"F", "")))</f>
        <v>0</v>
      </c>
      <c r="AS687" s="352">
        <f>SUMPRODUCT(LEN($AF687:$AF690)-LEN(SUBSTITUTE($AF687:$AF690,"F", "")))</f>
        <v>0</v>
      </c>
      <c r="AT687" s="335">
        <f>SUMPRODUCT(LEN($AE687:$AE690)-LEN(SUBSTITUTE($AE687:$AE690,"F", "")))</f>
        <v>0</v>
      </c>
      <c r="AU687" s="349">
        <f>SUMPRODUCT(LEN($M687:$AA690)-LEN(SUBSTITUTE($M687:$AA690,"G", "")))</f>
        <v>11</v>
      </c>
      <c r="AV687" s="352">
        <f>SUMPRODUCT(LEN($AF687:$AF690)-LEN(SUBSTITUTE($AF687:$AF690,"G", "")))</f>
        <v>0</v>
      </c>
      <c r="AW687" s="335">
        <f>SUMPRODUCT(LEN($AE687:$AE690)-LEN(SUBSTITUTE($AE687:$AE690,"G", "")))</f>
        <v>0</v>
      </c>
      <c r="AX687" s="349">
        <f>SUMPRODUCT(LEN($L687:$AA690)-LEN(SUBSTITUTE($L687:$AA690,"M", "")))</f>
        <v>4</v>
      </c>
      <c r="AY687" s="362">
        <f>SUMPRODUCT(LEN($AF687:$AF690)-LEN(SUBSTITUTE($AF687:$AF690,"M", "")))</f>
        <v>1</v>
      </c>
      <c r="AZ687" s="335">
        <f>SUMPRODUCT(LEN($AE687:$AE690)-LEN(SUBSTITUTE($AE687:$AE690,"M", "")))</f>
        <v>0</v>
      </c>
      <c r="BA687" s="416">
        <f>SUMPRODUCT(LEN($AG687:$AG690)-LEN(SUBSTITUTE($AG687:$AG690,"S", "")))</f>
        <v>0</v>
      </c>
      <c r="BB687" s="410">
        <f>SUMPRODUCT(LEN($AG687:$AG690)-LEN(SUBSTITUTE($AG687:$AG690,"F", "")))</f>
        <v>0</v>
      </c>
      <c r="BC687" s="410">
        <f>SUMPRODUCT(LEN($AG687:$AG690)-LEN(SUBSTITUTE($AG687:$AG690,"G", "")))</f>
        <v>0</v>
      </c>
      <c r="BD687" s="413">
        <f>SUMPRODUCT(LEN($AG687:$AG690)-LEN(SUBSTITUTE($AG687:$AG690,"M", "")))</f>
        <v>0</v>
      </c>
    </row>
    <row r="688" spans="2:64" ht="28.15" customHeight="1" thickBot="1" x14ac:dyDescent="0.25">
      <c r="B688" s="30"/>
      <c r="C688" s="339"/>
      <c r="D688" s="221"/>
      <c r="E688" s="195"/>
      <c r="F688" s="195"/>
      <c r="G688" s="194"/>
      <c r="H688" s="359"/>
      <c r="I688" s="391"/>
      <c r="J688" s="391"/>
      <c r="K688" s="391"/>
      <c r="L688" s="33" t="s">
        <v>122</v>
      </c>
      <c r="M688" s="55" t="s">
        <v>1442</v>
      </c>
      <c r="N688" s="33" t="s">
        <v>121</v>
      </c>
      <c r="O688" s="55" t="s">
        <v>179</v>
      </c>
      <c r="P688" s="33" t="s">
        <v>120</v>
      </c>
      <c r="Q688" s="55" t="s">
        <v>1288</v>
      </c>
      <c r="R688" s="33" t="s">
        <v>119</v>
      </c>
      <c r="S688" s="55" t="s">
        <v>509</v>
      </c>
      <c r="T688" s="33" t="s">
        <v>118</v>
      </c>
      <c r="U688" s="55" t="s">
        <v>179</v>
      </c>
      <c r="V688" s="33" t="s">
        <v>117</v>
      </c>
      <c r="W688" s="55" t="s">
        <v>179</v>
      </c>
      <c r="X688" s="33" t="s">
        <v>116</v>
      </c>
      <c r="Y688" s="55" t="s">
        <v>354</v>
      </c>
      <c r="Z688" s="33" t="s">
        <v>115</v>
      </c>
      <c r="AA688" s="55"/>
      <c r="AB688" s="55"/>
      <c r="AC688" s="55"/>
      <c r="AD688" s="193"/>
      <c r="AE688" s="55"/>
      <c r="AF688" s="193"/>
      <c r="AG688" s="57"/>
      <c r="AH688" s="422"/>
      <c r="AI688" s="422"/>
      <c r="AJ688" s="21"/>
      <c r="AK688" s="9"/>
      <c r="AL688" s="350"/>
      <c r="AM688" s="353"/>
      <c r="AN688" s="336"/>
      <c r="AO688" s="350"/>
      <c r="AP688" s="353"/>
      <c r="AQ688" s="336"/>
      <c r="AR688" s="350"/>
      <c r="AS688" s="353"/>
      <c r="AT688" s="336"/>
      <c r="AU688" s="350"/>
      <c r="AV688" s="353"/>
      <c r="AW688" s="336"/>
      <c r="AX688" s="350"/>
      <c r="AY688" s="363"/>
      <c r="AZ688" s="336"/>
      <c r="BA688" s="417"/>
      <c r="BB688" s="411"/>
      <c r="BC688" s="411"/>
      <c r="BD688" s="414"/>
    </row>
    <row r="689" spans="2:64" ht="28.15" customHeight="1" x14ac:dyDescent="0.2">
      <c r="B689" s="30"/>
      <c r="C689" s="340"/>
      <c r="D689" s="218"/>
      <c r="E689" s="192"/>
      <c r="F689" s="192"/>
      <c r="G689" s="191"/>
      <c r="H689" s="360">
        <v>260</v>
      </c>
      <c r="I689" s="392"/>
      <c r="J689" s="392"/>
      <c r="K689" s="392"/>
      <c r="L689" s="25" t="s">
        <v>114</v>
      </c>
      <c r="M689" s="114" t="s">
        <v>179</v>
      </c>
      <c r="N689" s="25" t="s">
        <v>112</v>
      </c>
      <c r="O689" s="114" t="s">
        <v>1267</v>
      </c>
      <c r="P689" s="25" t="s">
        <v>111</v>
      </c>
      <c r="Q689" s="114" t="s">
        <v>1329</v>
      </c>
      <c r="R689" s="25" t="s">
        <v>110</v>
      </c>
      <c r="S689" s="114" t="s">
        <v>697</v>
      </c>
      <c r="T689" s="25" t="s">
        <v>109</v>
      </c>
      <c r="U689" s="114" t="s">
        <v>470</v>
      </c>
      <c r="V689" s="25" t="s">
        <v>108</v>
      </c>
      <c r="W689" s="114" t="s">
        <v>542</v>
      </c>
      <c r="X689" s="25" t="s">
        <v>107</v>
      </c>
      <c r="Y689" s="114" t="s">
        <v>354</v>
      </c>
      <c r="Z689" s="25" t="s">
        <v>106</v>
      </c>
      <c r="AA689" s="114"/>
      <c r="AB689" s="114"/>
      <c r="AC689" s="114"/>
      <c r="AD689" s="190"/>
      <c r="AE689" s="114"/>
      <c r="AF689" s="190"/>
      <c r="AG689" s="57"/>
      <c r="AH689" s="422"/>
      <c r="AI689" s="422"/>
      <c r="AJ689" s="21"/>
      <c r="AK689" s="9"/>
      <c r="AL689" s="350"/>
      <c r="AM689" s="353"/>
      <c r="AN689" s="336"/>
      <c r="AO689" s="350"/>
      <c r="AP689" s="353"/>
      <c r="AQ689" s="336"/>
      <c r="AR689" s="350"/>
      <c r="AS689" s="353"/>
      <c r="AT689" s="336"/>
      <c r="AU689" s="350"/>
      <c r="AV689" s="353"/>
      <c r="AW689" s="336"/>
      <c r="AX689" s="350"/>
      <c r="AY689" s="363"/>
      <c r="AZ689" s="336"/>
      <c r="BA689" s="417"/>
      <c r="BB689" s="411"/>
      <c r="BC689" s="411"/>
      <c r="BD689" s="414"/>
    </row>
    <row r="690" spans="2:64" ht="28.15" customHeight="1" thickBot="1" x14ac:dyDescent="0.25">
      <c r="B690" s="30"/>
      <c r="C690" s="355"/>
      <c r="D690" s="246"/>
      <c r="E690" s="200"/>
      <c r="F690" s="200"/>
      <c r="G690" s="199"/>
      <c r="H690" s="361"/>
      <c r="I690" s="393"/>
      <c r="J690" s="393"/>
      <c r="K690" s="393"/>
      <c r="L690" s="50" t="s">
        <v>105</v>
      </c>
      <c r="M690" s="51" t="s">
        <v>179</v>
      </c>
      <c r="N690" s="50" t="s">
        <v>104</v>
      </c>
      <c r="O690" s="51" t="s">
        <v>179</v>
      </c>
      <c r="P690" s="50" t="s">
        <v>103</v>
      </c>
      <c r="Q690" s="51" t="s">
        <v>179</v>
      </c>
      <c r="R690" s="50" t="s">
        <v>102</v>
      </c>
      <c r="S690" s="51" t="s">
        <v>467</v>
      </c>
      <c r="T690" s="50">
        <v>20</v>
      </c>
      <c r="U690" s="51" t="s">
        <v>485</v>
      </c>
      <c r="V690" s="50" t="s">
        <v>101</v>
      </c>
      <c r="W690" s="51" t="s">
        <v>481</v>
      </c>
      <c r="X690" s="50" t="s">
        <v>100</v>
      </c>
      <c r="Y690" s="51" t="s">
        <v>130</v>
      </c>
      <c r="Z690" s="50" t="s">
        <v>99</v>
      </c>
      <c r="AA690" s="51"/>
      <c r="AB690" s="51"/>
      <c r="AC690" s="51"/>
      <c r="AD690" s="187"/>
      <c r="AE690" s="51"/>
      <c r="AF690" s="187"/>
      <c r="AG690" s="56"/>
      <c r="AH690" s="424"/>
      <c r="AI690" s="424"/>
      <c r="AJ690" s="47"/>
      <c r="AK690" s="9"/>
      <c r="AL690" s="351"/>
      <c r="AM690" s="354"/>
      <c r="AN690" s="337"/>
      <c r="AO690" s="351"/>
      <c r="AP690" s="354"/>
      <c r="AQ690" s="337"/>
      <c r="AR690" s="351"/>
      <c r="AS690" s="354"/>
      <c r="AT690" s="337"/>
      <c r="AU690" s="351"/>
      <c r="AV690" s="354"/>
      <c r="AW690" s="337"/>
      <c r="AX690" s="351"/>
      <c r="AY690" s="364"/>
      <c r="AZ690" s="337"/>
      <c r="BA690" s="418"/>
      <c r="BB690" s="412"/>
      <c r="BC690" s="412"/>
      <c r="BD690" s="415"/>
    </row>
    <row r="691" spans="2:64" ht="28.15" customHeight="1" x14ac:dyDescent="0.2">
      <c r="B691" s="30"/>
      <c r="C691" s="338">
        <v>2</v>
      </c>
      <c r="D691" s="212"/>
      <c r="E691" s="198"/>
      <c r="F691" s="198"/>
      <c r="G691" s="197"/>
      <c r="H691" s="358"/>
      <c r="I691" s="390"/>
      <c r="J691" s="390"/>
      <c r="K691" s="390"/>
      <c r="L691" s="42" t="s">
        <v>131</v>
      </c>
      <c r="M691" s="43"/>
      <c r="N691" s="42" t="s">
        <v>129</v>
      </c>
      <c r="O691" s="43"/>
      <c r="P691" s="42" t="s">
        <v>128</v>
      </c>
      <c r="Q691" s="43"/>
      <c r="R691" s="42" t="s">
        <v>127</v>
      </c>
      <c r="S691" s="43"/>
      <c r="T691" s="42" t="s">
        <v>126</v>
      </c>
      <c r="U691" s="43"/>
      <c r="V691" s="42" t="s">
        <v>125</v>
      </c>
      <c r="W691" s="43"/>
      <c r="X691" s="42" t="s">
        <v>124</v>
      </c>
      <c r="Y691" s="43"/>
      <c r="Z691" s="42" t="s">
        <v>123</v>
      </c>
      <c r="AA691" s="43"/>
      <c r="AB691" s="43"/>
      <c r="AC691" s="43"/>
      <c r="AD691" s="196"/>
      <c r="AE691" s="43"/>
      <c r="AF691" s="196"/>
      <c r="AG691" s="39"/>
      <c r="AH691" s="421"/>
      <c r="AI691" s="421"/>
      <c r="AJ691" s="38"/>
      <c r="AK691" s="9"/>
      <c r="AL691" s="349">
        <f>SUMPRODUCT(LEN($M691:$AA694)-LEN(SUBSTITUTE($M691:$AA694,"A", "")))</f>
        <v>0</v>
      </c>
      <c r="AM691" s="352">
        <f>SUMPRODUCT(LEN($AF691:$AF694)-LEN(SUBSTITUTE($AF691:$AF694,"A", "")))</f>
        <v>0</v>
      </c>
      <c r="AN691" s="335">
        <f>SUMPRODUCT(LEN($AE691:$AE694)-LEN(SUBSTITUTE($AE691:$AE694,"A", "")))</f>
        <v>0</v>
      </c>
      <c r="AO691" s="349">
        <f>SUMPRODUCT(LEN($M691:$AA694)-LEN(SUBSTITUTE($M691:$AA694,"S", "")))</f>
        <v>0</v>
      </c>
      <c r="AP691" s="352">
        <f>SUMPRODUCT(LEN($AF691:$AF694)-LEN(SUBSTITUTE($AF691:$AF694,"S", "")))</f>
        <v>0</v>
      </c>
      <c r="AQ691" s="335">
        <f>SUMPRODUCT(LEN($AE691:$AE694)-LEN(SUBSTITUTE($AE691:$AE694,"S", "")))</f>
        <v>0</v>
      </c>
      <c r="AR691" s="349">
        <f>SUMPRODUCT(LEN($M691:$AA694)-LEN(SUBSTITUTE($M691:$AA694,"F", "")))</f>
        <v>0</v>
      </c>
      <c r="AS691" s="352">
        <f>SUMPRODUCT(LEN($AF691:$AF694)-LEN(SUBSTITUTE($AF691:$AF694,"F", "")))</f>
        <v>0</v>
      </c>
      <c r="AT691" s="335">
        <f>SUMPRODUCT(LEN($AE691:$AE694)-LEN(SUBSTITUTE($AE691:$AE694,"F", "")))</f>
        <v>0</v>
      </c>
      <c r="AU691" s="349">
        <f>SUMPRODUCT(LEN($M691:$AA694)-LEN(SUBSTITUTE($M691:$AA694,"G", "")))</f>
        <v>0</v>
      </c>
      <c r="AV691" s="352">
        <f>SUMPRODUCT(LEN($AF691:$AF694)-LEN(SUBSTITUTE($AF691:$AF694,"G", "")))</f>
        <v>0</v>
      </c>
      <c r="AW691" s="335">
        <f>SUMPRODUCT(LEN($AE691:$AE694)-LEN(SUBSTITUTE($AE691:$AE694,"G", "")))</f>
        <v>0</v>
      </c>
      <c r="AX691" s="349">
        <f>SUMPRODUCT(LEN($L691:$AA694)-LEN(SUBSTITUTE($L691:$AA694,"M", "")))</f>
        <v>0</v>
      </c>
      <c r="AY691" s="362">
        <f>SUMPRODUCT(LEN($AF691:$AF694)-LEN(SUBSTITUTE($AF691:$AF694,"M", "")))</f>
        <v>0</v>
      </c>
      <c r="AZ691" s="335">
        <f>SUMPRODUCT(LEN($AE691:$AE694)-LEN(SUBSTITUTE($AE691:$AE694,"M", "")))</f>
        <v>0</v>
      </c>
      <c r="BA691" s="416">
        <f>SUMPRODUCT(LEN($AG691:$AG694)-LEN(SUBSTITUTE($AG691:$AG694,"S", "")))</f>
        <v>0</v>
      </c>
      <c r="BB691" s="410">
        <f>SUMPRODUCT(LEN($AG691:$AG694)-LEN(SUBSTITUTE($AG691:$AG694,"F", "")))</f>
        <v>0</v>
      </c>
      <c r="BC691" s="410">
        <f>SUMPRODUCT(LEN($AG691:$AG694)-LEN(SUBSTITUTE($AG691:$AG694,"G", "")))</f>
        <v>0</v>
      </c>
      <c r="BD691" s="413">
        <f>SUMPRODUCT(LEN($AG691:$AG694)-LEN(SUBSTITUTE($AG691:$AG694,"M", "")))</f>
        <v>0</v>
      </c>
    </row>
    <row r="692" spans="2:64" ht="28.15" customHeight="1" thickBot="1" x14ac:dyDescent="0.25">
      <c r="B692" s="30"/>
      <c r="C692" s="339"/>
      <c r="D692" s="221"/>
      <c r="E692" s="195"/>
      <c r="F692" s="195"/>
      <c r="G692" s="194"/>
      <c r="H692" s="359"/>
      <c r="I692" s="391"/>
      <c r="J692" s="391"/>
      <c r="K692" s="391"/>
      <c r="L692" s="33" t="s">
        <v>122</v>
      </c>
      <c r="M692" s="55"/>
      <c r="N692" s="33" t="s">
        <v>121</v>
      </c>
      <c r="O692" s="55"/>
      <c r="P692" s="33" t="s">
        <v>120</v>
      </c>
      <c r="Q692" s="55"/>
      <c r="R692" s="33" t="s">
        <v>119</v>
      </c>
      <c r="S692" s="55"/>
      <c r="T692" s="33" t="s">
        <v>118</v>
      </c>
      <c r="U692" s="55"/>
      <c r="V692" s="33" t="s">
        <v>117</v>
      </c>
      <c r="W692" s="55"/>
      <c r="X692" s="33" t="s">
        <v>116</v>
      </c>
      <c r="Y692" s="55"/>
      <c r="Z692" s="33" t="s">
        <v>115</v>
      </c>
      <c r="AA692" s="55"/>
      <c r="AB692" s="55"/>
      <c r="AC692" s="55"/>
      <c r="AD692" s="193"/>
      <c r="AE692" s="55"/>
      <c r="AF692" s="193"/>
      <c r="AG692" s="22"/>
      <c r="AH692" s="422"/>
      <c r="AI692" s="422"/>
      <c r="AJ692" s="21"/>
      <c r="AK692" s="9"/>
      <c r="AL692" s="350"/>
      <c r="AM692" s="353"/>
      <c r="AN692" s="336"/>
      <c r="AO692" s="350"/>
      <c r="AP692" s="353"/>
      <c r="AQ692" s="336"/>
      <c r="AR692" s="350"/>
      <c r="AS692" s="353"/>
      <c r="AT692" s="336"/>
      <c r="AU692" s="350"/>
      <c r="AV692" s="353"/>
      <c r="AW692" s="336"/>
      <c r="AX692" s="350"/>
      <c r="AY692" s="363"/>
      <c r="AZ692" s="336"/>
      <c r="BA692" s="417"/>
      <c r="BB692" s="411"/>
      <c r="BC692" s="411"/>
      <c r="BD692" s="414"/>
    </row>
    <row r="693" spans="2:64" ht="28.15" customHeight="1" x14ac:dyDescent="0.2">
      <c r="B693" s="30"/>
      <c r="C693" s="340"/>
      <c r="D693" s="218"/>
      <c r="E693" s="192"/>
      <c r="F693" s="192"/>
      <c r="G693" s="191"/>
      <c r="H693" s="360"/>
      <c r="I693" s="392"/>
      <c r="J693" s="392"/>
      <c r="K693" s="392"/>
      <c r="L693" s="25" t="s">
        <v>114</v>
      </c>
      <c r="M693" s="114"/>
      <c r="N693" s="25" t="s">
        <v>112</v>
      </c>
      <c r="O693" s="114"/>
      <c r="P693" s="25" t="s">
        <v>111</v>
      </c>
      <c r="Q693" s="114"/>
      <c r="R693" s="25" t="s">
        <v>110</v>
      </c>
      <c r="S693" s="114"/>
      <c r="T693" s="25" t="s">
        <v>109</v>
      </c>
      <c r="U693" s="114"/>
      <c r="V693" s="25" t="s">
        <v>108</v>
      </c>
      <c r="W693" s="114"/>
      <c r="X693" s="25" t="s">
        <v>107</v>
      </c>
      <c r="Y693" s="114"/>
      <c r="Z693" s="25" t="s">
        <v>106</v>
      </c>
      <c r="AA693" s="114"/>
      <c r="AB693" s="114"/>
      <c r="AC693" s="114"/>
      <c r="AD693" s="190"/>
      <c r="AE693" s="114"/>
      <c r="AF693" s="190"/>
      <c r="AG693" s="22"/>
      <c r="AH693" s="422"/>
      <c r="AI693" s="422"/>
      <c r="AJ693" s="21"/>
      <c r="AK693" s="9"/>
      <c r="AL693" s="350"/>
      <c r="AM693" s="353"/>
      <c r="AN693" s="336"/>
      <c r="AO693" s="350"/>
      <c r="AP693" s="353"/>
      <c r="AQ693" s="336"/>
      <c r="AR693" s="350"/>
      <c r="AS693" s="353"/>
      <c r="AT693" s="336"/>
      <c r="AU693" s="350"/>
      <c r="AV693" s="353"/>
      <c r="AW693" s="336"/>
      <c r="AX693" s="350"/>
      <c r="AY693" s="363"/>
      <c r="AZ693" s="336"/>
      <c r="BA693" s="417"/>
      <c r="BB693" s="411"/>
      <c r="BC693" s="411"/>
      <c r="BD693" s="414"/>
    </row>
    <row r="694" spans="2:64" ht="28.15" customHeight="1" thickBot="1" x14ac:dyDescent="0.25">
      <c r="B694" s="30"/>
      <c r="C694" s="355"/>
      <c r="D694" s="246"/>
      <c r="E694" s="200"/>
      <c r="F694" s="200"/>
      <c r="G694" s="199"/>
      <c r="H694" s="361"/>
      <c r="I694" s="393"/>
      <c r="J694" s="393"/>
      <c r="K694" s="393"/>
      <c r="L694" s="50" t="s">
        <v>105</v>
      </c>
      <c r="M694" s="51"/>
      <c r="N694" s="50" t="s">
        <v>104</v>
      </c>
      <c r="O694" s="51"/>
      <c r="P694" s="50" t="s">
        <v>103</v>
      </c>
      <c r="Q694" s="51"/>
      <c r="R694" s="50" t="s">
        <v>102</v>
      </c>
      <c r="S694" s="51"/>
      <c r="T694" s="50">
        <v>20</v>
      </c>
      <c r="U694" s="51"/>
      <c r="V694" s="50" t="s">
        <v>101</v>
      </c>
      <c r="W694" s="51"/>
      <c r="X694" s="50" t="s">
        <v>100</v>
      </c>
      <c r="Y694" s="51"/>
      <c r="Z694" s="50" t="s">
        <v>99</v>
      </c>
      <c r="AA694" s="51"/>
      <c r="AB694" s="51"/>
      <c r="AC694" s="51"/>
      <c r="AD694" s="187"/>
      <c r="AE694" s="51"/>
      <c r="AF694" s="187"/>
      <c r="AG694" s="48"/>
      <c r="AH694" s="424"/>
      <c r="AI694" s="424"/>
      <c r="AJ694" s="47"/>
      <c r="AK694" s="9"/>
      <c r="AL694" s="351"/>
      <c r="AM694" s="354"/>
      <c r="AN694" s="337"/>
      <c r="AO694" s="351"/>
      <c r="AP694" s="354"/>
      <c r="AQ694" s="337"/>
      <c r="AR694" s="351"/>
      <c r="AS694" s="354"/>
      <c r="AT694" s="337"/>
      <c r="AU694" s="351"/>
      <c r="AV694" s="354"/>
      <c r="AW694" s="337"/>
      <c r="AX694" s="351"/>
      <c r="AY694" s="364"/>
      <c r="AZ694" s="337"/>
      <c r="BA694" s="418"/>
      <c r="BB694" s="412"/>
      <c r="BC694" s="412"/>
      <c r="BD694" s="415"/>
    </row>
    <row r="695" spans="2:64" ht="28.15" customHeight="1" x14ac:dyDescent="0.2">
      <c r="B695" s="30"/>
      <c r="C695" s="338">
        <v>3</v>
      </c>
      <c r="D695" s="212"/>
      <c r="E695" s="198"/>
      <c r="F695" s="198"/>
      <c r="G695" s="197"/>
      <c r="H695" s="358"/>
      <c r="I695" s="390"/>
      <c r="J695" s="390"/>
      <c r="K695" s="390"/>
      <c r="L695" s="42" t="s">
        <v>131</v>
      </c>
      <c r="M695" s="43"/>
      <c r="N695" s="42" t="s">
        <v>129</v>
      </c>
      <c r="O695" s="43"/>
      <c r="P695" s="42" t="s">
        <v>128</v>
      </c>
      <c r="Q695" s="43"/>
      <c r="R695" s="42" t="s">
        <v>127</v>
      </c>
      <c r="S695" s="43"/>
      <c r="T695" s="42" t="s">
        <v>126</v>
      </c>
      <c r="U695" s="43"/>
      <c r="V695" s="42" t="s">
        <v>125</v>
      </c>
      <c r="W695" s="43"/>
      <c r="X695" s="42" t="s">
        <v>124</v>
      </c>
      <c r="Y695" s="43"/>
      <c r="Z695" s="42" t="s">
        <v>123</v>
      </c>
      <c r="AA695" s="43"/>
      <c r="AB695" s="43"/>
      <c r="AC695" s="43"/>
      <c r="AD695" s="196"/>
      <c r="AE695" s="43"/>
      <c r="AF695" s="196"/>
      <c r="AG695" s="39"/>
      <c r="AH695" s="421"/>
      <c r="AI695" s="421"/>
      <c r="AJ695" s="38"/>
      <c r="AK695" s="9"/>
      <c r="AL695" s="349">
        <f>SUMPRODUCT(LEN($M695:$AA698)-LEN(SUBSTITUTE($M695:$AA698,"A", "")))</f>
        <v>0</v>
      </c>
      <c r="AM695" s="352">
        <f>SUMPRODUCT(LEN($AF695:$AF698)-LEN(SUBSTITUTE($AF695:$AF698,"A", "")))</f>
        <v>0</v>
      </c>
      <c r="AN695" s="335">
        <f>SUMPRODUCT(LEN($AE695:$AE698)-LEN(SUBSTITUTE($AE695:$AE698,"A", "")))</f>
        <v>0</v>
      </c>
      <c r="AO695" s="349">
        <f>SUMPRODUCT(LEN($M695:$AA698)-LEN(SUBSTITUTE($M695:$AA698,"S", "")))</f>
        <v>0</v>
      </c>
      <c r="AP695" s="352">
        <f>SUMPRODUCT(LEN($AF695:$AF698)-LEN(SUBSTITUTE($AF695:$AF698,"S", "")))</f>
        <v>0</v>
      </c>
      <c r="AQ695" s="335">
        <f>SUMPRODUCT(LEN($AE695:$AE698)-LEN(SUBSTITUTE($AE695:$AE698,"S", "")))</f>
        <v>0</v>
      </c>
      <c r="AR695" s="349">
        <f>SUMPRODUCT(LEN($M695:$AA698)-LEN(SUBSTITUTE($M695:$AA698,"F", "")))</f>
        <v>0</v>
      </c>
      <c r="AS695" s="352">
        <f>SUMPRODUCT(LEN($AF695:$AF698)-LEN(SUBSTITUTE($AF695:$AF698,"F", "")))</f>
        <v>0</v>
      </c>
      <c r="AT695" s="335">
        <f>SUMPRODUCT(LEN($AE695:$AE698)-LEN(SUBSTITUTE($AE695:$AE698,"F", "")))</f>
        <v>0</v>
      </c>
      <c r="AU695" s="349">
        <f>SUMPRODUCT(LEN($M695:$AA698)-LEN(SUBSTITUTE($M695:$AA698,"G", "")))</f>
        <v>0</v>
      </c>
      <c r="AV695" s="352">
        <f>SUMPRODUCT(LEN($AF695:$AF698)-LEN(SUBSTITUTE($AF695:$AF698,"G", "")))</f>
        <v>0</v>
      </c>
      <c r="AW695" s="335">
        <f>SUMPRODUCT(LEN($AE695:$AE698)-LEN(SUBSTITUTE($AE695:$AE698,"G", "")))</f>
        <v>0</v>
      </c>
      <c r="AX695" s="349">
        <f>SUMPRODUCT(LEN($L695:$AA698)-LEN(SUBSTITUTE($L695:$AA698,"M", "")))</f>
        <v>0</v>
      </c>
      <c r="AY695" s="362">
        <f>SUMPRODUCT(LEN($AF695:$AF698)-LEN(SUBSTITUTE($AF695:$AF698,"M", "")))</f>
        <v>0</v>
      </c>
      <c r="AZ695" s="335">
        <f>SUMPRODUCT(LEN($AE695:$AE698)-LEN(SUBSTITUTE($AE695:$AE698,"M", "")))</f>
        <v>0</v>
      </c>
      <c r="BA695" s="416">
        <f>SUMPRODUCT(LEN($AG695:$AG698)-LEN(SUBSTITUTE($AG695:$AG698,"S", "")))</f>
        <v>0</v>
      </c>
      <c r="BB695" s="410">
        <f>SUMPRODUCT(LEN($AG695:$AG698)-LEN(SUBSTITUTE($AG695:$AG698,"F", "")))</f>
        <v>0</v>
      </c>
      <c r="BC695" s="410">
        <f>SUMPRODUCT(LEN($AG695:$AG698)-LEN(SUBSTITUTE($AG695:$AG698,"G", "")))</f>
        <v>0</v>
      </c>
      <c r="BD695" s="413">
        <f>SUMPRODUCT(LEN($AG695:$AG698)-LEN(SUBSTITUTE($AG695:$AG698,"M", "")))</f>
        <v>0</v>
      </c>
    </row>
    <row r="696" spans="2:64" ht="28.15" customHeight="1" thickBot="1" x14ac:dyDescent="0.25">
      <c r="B696" s="30"/>
      <c r="C696" s="339"/>
      <c r="D696" s="221"/>
      <c r="E696" s="195"/>
      <c r="F696" s="195"/>
      <c r="G696" s="194"/>
      <c r="H696" s="359"/>
      <c r="I696" s="391"/>
      <c r="J696" s="391"/>
      <c r="K696" s="391"/>
      <c r="L696" s="33" t="s">
        <v>122</v>
      </c>
      <c r="M696" s="55"/>
      <c r="N696" s="33" t="s">
        <v>121</v>
      </c>
      <c r="O696" s="55"/>
      <c r="P696" s="33" t="s">
        <v>120</v>
      </c>
      <c r="Q696" s="55"/>
      <c r="R696" s="33" t="s">
        <v>119</v>
      </c>
      <c r="S696" s="55"/>
      <c r="T696" s="33" t="s">
        <v>118</v>
      </c>
      <c r="U696" s="55"/>
      <c r="V696" s="33" t="s">
        <v>117</v>
      </c>
      <c r="W696" s="55"/>
      <c r="X696" s="33" t="s">
        <v>116</v>
      </c>
      <c r="Y696" s="55"/>
      <c r="Z696" s="33" t="s">
        <v>115</v>
      </c>
      <c r="AA696" s="55"/>
      <c r="AB696" s="55"/>
      <c r="AC696" s="55"/>
      <c r="AD696" s="193"/>
      <c r="AE696" s="55"/>
      <c r="AF696" s="193"/>
      <c r="AG696" s="22"/>
      <c r="AH696" s="422"/>
      <c r="AI696" s="422"/>
      <c r="AJ696" s="21"/>
      <c r="AK696" s="9"/>
      <c r="AL696" s="350"/>
      <c r="AM696" s="353"/>
      <c r="AN696" s="336"/>
      <c r="AO696" s="350"/>
      <c r="AP696" s="353"/>
      <c r="AQ696" s="336"/>
      <c r="AR696" s="350"/>
      <c r="AS696" s="353"/>
      <c r="AT696" s="336"/>
      <c r="AU696" s="350"/>
      <c r="AV696" s="353"/>
      <c r="AW696" s="336"/>
      <c r="AX696" s="350"/>
      <c r="AY696" s="363"/>
      <c r="AZ696" s="336"/>
      <c r="BA696" s="417"/>
      <c r="BB696" s="411"/>
      <c r="BC696" s="411"/>
      <c r="BD696" s="414"/>
    </row>
    <row r="697" spans="2:64" ht="28.15" customHeight="1" x14ac:dyDescent="0.2">
      <c r="B697" s="30"/>
      <c r="C697" s="340"/>
      <c r="D697" s="218"/>
      <c r="E697" s="192"/>
      <c r="F697" s="192"/>
      <c r="G697" s="191"/>
      <c r="H697" s="360"/>
      <c r="I697" s="392"/>
      <c r="J697" s="392"/>
      <c r="K697" s="392"/>
      <c r="L697" s="25" t="s">
        <v>114</v>
      </c>
      <c r="M697" s="114"/>
      <c r="N697" s="25" t="s">
        <v>112</v>
      </c>
      <c r="O697" s="114"/>
      <c r="P697" s="25" t="s">
        <v>111</v>
      </c>
      <c r="Q697" s="114"/>
      <c r="R697" s="25" t="s">
        <v>110</v>
      </c>
      <c r="S697" s="114"/>
      <c r="T697" s="25" t="s">
        <v>109</v>
      </c>
      <c r="U697" s="114"/>
      <c r="V697" s="25" t="s">
        <v>108</v>
      </c>
      <c r="W697" s="114"/>
      <c r="X697" s="25" t="s">
        <v>107</v>
      </c>
      <c r="Y697" s="114"/>
      <c r="Z697" s="25" t="s">
        <v>106</v>
      </c>
      <c r="AA697" s="114"/>
      <c r="AB697" s="114"/>
      <c r="AC697" s="114"/>
      <c r="AD697" s="190"/>
      <c r="AE697" s="114"/>
      <c r="AF697" s="190"/>
      <c r="AG697" s="22"/>
      <c r="AH697" s="422"/>
      <c r="AI697" s="422"/>
      <c r="AJ697" s="21"/>
      <c r="AK697" s="9"/>
      <c r="AL697" s="350"/>
      <c r="AM697" s="353"/>
      <c r="AN697" s="336"/>
      <c r="AO697" s="350"/>
      <c r="AP697" s="353"/>
      <c r="AQ697" s="336"/>
      <c r="AR697" s="350"/>
      <c r="AS697" s="353"/>
      <c r="AT697" s="336"/>
      <c r="AU697" s="350"/>
      <c r="AV697" s="353"/>
      <c r="AW697" s="336"/>
      <c r="AX697" s="350"/>
      <c r="AY697" s="363"/>
      <c r="AZ697" s="336"/>
      <c r="BA697" s="417"/>
      <c r="BB697" s="411"/>
      <c r="BC697" s="411"/>
      <c r="BD697" s="414"/>
    </row>
    <row r="698" spans="2:64" ht="28.15" customHeight="1" thickBot="1" x14ac:dyDescent="0.25">
      <c r="B698" s="20"/>
      <c r="C698" s="341"/>
      <c r="D698" s="215"/>
      <c r="E698" s="189"/>
      <c r="F698" s="189"/>
      <c r="G698" s="188"/>
      <c r="H698" s="361"/>
      <c r="I698" s="394"/>
      <c r="J698" s="394"/>
      <c r="K698" s="394"/>
      <c r="L698" s="15" t="s">
        <v>105</v>
      </c>
      <c r="M698" s="16"/>
      <c r="N698" s="15" t="s">
        <v>104</v>
      </c>
      <c r="O698" s="16"/>
      <c r="P698" s="15" t="s">
        <v>103</v>
      </c>
      <c r="Q698" s="16"/>
      <c r="R698" s="15" t="s">
        <v>102</v>
      </c>
      <c r="S698" s="16"/>
      <c r="T698" s="15">
        <v>20</v>
      </c>
      <c r="U698" s="16"/>
      <c r="V698" s="15" t="s">
        <v>101</v>
      </c>
      <c r="W698" s="16"/>
      <c r="X698" s="15" t="s">
        <v>100</v>
      </c>
      <c r="Y698" s="16"/>
      <c r="Z698" s="15" t="s">
        <v>99</v>
      </c>
      <c r="AA698" s="16"/>
      <c r="AB698" s="114"/>
      <c r="AC698" s="114"/>
      <c r="AD698" s="187"/>
      <c r="AE698" s="16"/>
      <c r="AF698" s="186"/>
      <c r="AG698" s="11"/>
      <c r="AH698" s="423"/>
      <c r="AI698" s="423"/>
      <c r="AJ698" s="10"/>
      <c r="AK698" s="9"/>
      <c r="AL698" s="351"/>
      <c r="AM698" s="354"/>
      <c r="AN698" s="337"/>
      <c r="AO698" s="351"/>
      <c r="AP698" s="354"/>
      <c r="AQ698" s="337"/>
      <c r="AR698" s="351"/>
      <c r="AS698" s="354"/>
      <c r="AT698" s="337"/>
      <c r="AU698" s="351"/>
      <c r="AV698" s="354"/>
      <c r="AW698" s="337"/>
      <c r="AX698" s="351"/>
      <c r="AY698" s="364"/>
      <c r="AZ698" s="337"/>
      <c r="BA698" s="418"/>
      <c r="BB698" s="412"/>
      <c r="BC698" s="412"/>
      <c r="BD698" s="415"/>
    </row>
    <row r="699" spans="2:64" ht="85.9" customHeight="1" thickTop="1" thickBot="1" x14ac:dyDescent="0.35">
      <c r="B699" s="113" t="s">
        <v>173</v>
      </c>
      <c r="C699" s="103" t="s">
        <v>172</v>
      </c>
      <c r="D699" s="108" t="s">
        <v>171</v>
      </c>
      <c r="E699" s="211" t="s">
        <v>170</v>
      </c>
      <c r="F699" s="210"/>
      <c r="G699" s="209"/>
      <c r="H699" s="109" t="s">
        <v>169</v>
      </c>
      <c r="I699" s="108" t="s">
        <v>96</v>
      </c>
      <c r="J699" s="108" t="s">
        <v>168</v>
      </c>
      <c r="K699" s="108" t="s">
        <v>97</v>
      </c>
      <c r="L699" s="365" t="s">
        <v>167</v>
      </c>
      <c r="M699" s="366"/>
      <c r="N699" s="365" t="s">
        <v>166</v>
      </c>
      <c r="O699" s="366"/>
      <c r="P699" s="365" t="s">
        <v>166</v>
      </c>
      <c r="Q699" s="367"/>
      <c r="R699" s="365" t="s">
        <v>166</v>
      </c>
      <c r="S699" s="367"/>
      <c r="T699" s="365" t="s">
        <v>166</v>
      </c>
      <c r="U699" s="367"/>
      <c r="V699" s="365" t="s">
        <v>166</v>
      </c>
      <c r="W699" s="367"/>
      <c r="X699" s="365" t="s">
        <v>166</v>
      </c>
      <c r="Y699" s="367"/>
      <c r="Z699" s="365" t="s">
        <v>166</v>
      </c>
      <c r="AA699" s="367"/>
      <c r="AB699" s="311"/>
      <c r="AC699" s="311"/>
      <c r="AD699" s="368" t="s">
        <v>165</v>
      </c>
      <c r="AE699" s="367"/>
      <c r="AF699" s="109" t="s">
        <v>164</v>
      </c>
      <c r="AG699" s="109" t="s">
        <v>163</v>
      </c>
      <c r="AH699" s="108" t="s">
        <v>162</v>
      </c>
      <c r="AI699" s="108" t="s">
        <v>161</v>
      </c>
      <c r="AJ699" s="107" t="s">
        <v>160</v>
      </c>
      <c r="AK699" s="106"/>
      <c r="AL699" s="104" t="s">
        <v>159</v>
      </c>
      <c r="AM699" s="103" t="s">
        <v>158</v>
      </c>
      <c r="AN699" s="102" t="s">
        <v>157</v>
      </c>
      <c r="AO699" s="104" t="s">
        <v>156</v>
      </c>
      <c r="AP699" s="103" t="s">
        <v>155</v>
      </c>
      <c r="AQ699" s="102" t="s">
        <v>154</v>
      </c>
      <c r="AR699" s="104" t="s">
        <v>153</v>
      </c>
      <c r="AS699" s="103" t="s">
        <v>152</v>
      </c>
      <c r="AT699" s="105" t="s">
        <v>151</v>
      </c>
      <c r="AU699" s="104" t="s">
        <v>150</v>
      </c>
      <c r="AV699" s="103" t="s">
        <v>149</v>
      </c>
      <c r="AW699" s="102" t="s">
        <v>148</v>
      </c>
      <c r="AX699" s="104" t="s">
        <v>147</v>
      </c>
      <c r="AY699" s="103" t="s">
        <v>146</v>
      </c>
      <c r="AZ699" s="102" t="s">
        <v>145</v>
      </c>
      <c r="BA699" s="101" t="s">
        <v>144</v>
      </c>
      <c r="BB699" s="100" t="s">
        <v>143</v>
      </c>
      <c r="BC699" s="100" t="s">
        <v>142</v>
      </c>
      <c r="BD699" s="99" t="s">
        <v>141</v>
      </c>
    </row>
    <row r="700" spans="2:64" ht="48" thickBot="1" x14ac:dyDescent="0.3">
      <c r="B700" s="98" t="s">
        <v>195</v>
      </c>
      <c r="C700" s="97"/>
      <c r="D700" s="208">
        <v>258</v>
      </c>
      <c r="E700" s="425">
        <v>4827.93</v>
      </c>
      <c r="F700" s="426"/>
      <c r="G700" s="427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207"/>
      <c r="AB700" s="310"/>
      <c r="AC700" s="310"/>
      <c r="AD700" s="90" t="s">
        <v>138</v>
      </c>
      <c r="AE700" s="88"/>
      <c r="AF700" s="88"/>
      <c r="AG700" s="88"/>
      <c r="AH700" s="87"/>
      <c r="AI700" s="87"/>
      <c r="AJ700" s="203"/>
      <c r="AK700" s="86" t="s">
        <v>137</v>
      </c>
      <c r="AL700" s="85">
        <f t="shared" ref="AL700:BD700" si="92">SUM(AL702:AL713)</f>
        <v>42</v>
      </c>
      <c r="AM700" s="84">
        <f t="shared" si="92"/>
        <v>0</v>
      </c>
      <c r="AN700" s="83">
        <f t="shared" si="92"/>
        <v>0</v>
      </c>
      <c r="AO700" s="85">
        <f t="shared" si="92"/>
        <v>5</v>
      </c>
      <c r="AP700" s="84">
        <f t="shared" si="92"/>
        <v>0</v>
      </c>
      <c r="AQ700" s="83">
        <f t="shared" si="92"/>
        <v>0</v>
      </c>
      <c r="AR700" s="85">
        <f t="shared" si="92"/>
        <v>2</v>
      </c>
      <c r="AS700" s="84">
        <f t="shared" si="92"/>
        <v>0</v>
      </c>
      <c r="AT700" s="83">
        <f t="shared" si="92"/>
        <v>0</v>
      </c>
      <c r="AU700" s="85">
        <f t="shared" si="92"/>
        <v>12</v>
      </c>
      <c r="AV700" s="84">
        <f t="shared" si="92"/>
        <v>0</v>
      </c>
      <c r="AW700" s="83">
        <f t="shared" si="92"/>
        <v>0</v>
      </c>
      <c r="AX700" s="85">
        <f t="shared" si="92"/>
        <v>1</v>
      </c>
      <c r="AY700" s="84">
        <f t="shared" si="92"/>
        <v>0</v>
      </c>
      <c r="AZ700" s="83">
        <f t="shared" si="92"/>
        <v>0</v>
      </c>
      <c r="BA700" s="82">
        <f t="shared" si="92"/>
        <v>0</v>
      </c>
      <c r="BB700" s="81">
        <f t="shared" si="92"/>
        <v>0</v>
      </c>
      <c r="BC700" s="81">
        <f t="shared" si="92"/>
        <v>0</v>
      </c>
      <c r="BD700" s="80">
        <f t="shared" si="92"/>
        <v>0</v>
      </c>
      <c r="BE700" s="79" t="s">
        <v>136</v>
      </c>
      <c r="BH700" s="5">
        <f>SUM(AL700:AN700)/$BG$5</f>
        <v>42</v>
      </c>
      <c r="BI700" s="5">
        <f>SUM(AO700:AQ700,BA700)/$BG$5</f>
        <v>5</v>
      </c>
      <c r="BJ700" s="5">
        <f>SUM(AR700:AT700,BB700)/$BG$5</f>
        <v>2</v>
      </c>
      <c r="BK700" s="5">
        <f>SUM(AU700:AW700,BC700)/$BG$5</f>
        <v>12</v>
      </c>
      <c r="BL700" s="5">
        <f>SUM(AX700:AZ700,BD700)/$BG$5</f>
        <v>1</v>
      </c>
    </row>
    <row r="701" spans="2:64" ht="37.5" thickBot="1" x14ac:dyDescent="0.3">
      <c r="B701" s="78"/>
      <c r="C701" s="77"/>
      <c r="D701" s="206"/>
      <c r="E701" s="205"/>
      <c r="F701" s="205"/>
      <c r="G701" s="204"/>
      <c r="H701" s="73"/>
      <c r="I701" s="70"/>
      <c r="J701" s="70"/>
      <c r="K701" s="72"/>
      <c r="L701" s="70"/>
      <c r="M701" s="69"/>
      <c r="N701" s="70"/>
      <c r="O701" s="69"/>
      <c r="P701" s="70"/>
      <c r="Q701" s="69"/>
      <c r="R701" s="70"/>
      <c r="S701" s="69"/>
      <c r="T701" s="70"/>
      <c r="U701" s="69"/>
      <c r="V701" s="70"/>
      <c r="W701" s="69"/>
      <c r="X701" s="70"/>
      <c r="Y701" s="69"/>
      <c r="Z701" s="70"/>
      <c r="AA701" s="69"/>
      <c r="AB701" s="69"/>
      <c r="AC701" s="69"/>
      <c r="AD701" s="71"/>
      <c r="AE701" s="69"/>
      <c r="AF701" s="69"/>
      <c r="AG701" s="69"/>
      <c r="AH701" s="68"/>
      <c r="AI701" s="68"/>
      <c r="AJ701" s="203"/>
      <c r="AK701" s="66" t="s">
        <v>135</v>
      </c>
      <c r="AL701" s="65">
        <f t="shared" ref="AL701:BD701" si="93">AL700/3</f>
        <v>14</v>
      </c>
      <c r="AM701" s="64">
        <f t="shared" si="93"/>
        <v>0</v>
      </c>
      <c r="AN701" s="63">
        <f t="shared" si="93"/>
        <v>0</v>
      </c>
      <c r="AO701" s="65">
        <f t="shared" si="93"/>
        <v>1.6666666666666667</v>
      </c>
      <c r="AP701" s="64">
        <f t="shared" si="93"/>
        <v>0</v>
      </c>
      <c r="AQ701" s="63">
        <f t="shared" si="93"/>
        <v>0</v>
      </c>
      <c r="AR701" s="65">
        <f t="shared" si="93"/>
        <v>0.66666666666666663</v>
      </c>
      <c r="AS701" s="64">
        <f t="shared" si="93"/>
        <v>0</v>
      </c>
      <c r="AT701" s="63">
        <f t="shared" si="93"/>
        <v>0</v>
      </c>
      <c r="AU701" s="65">
        <f t="shared" si="93"/>
        <v>4</v>
      </c>
      <c r="AV701" s="64">
        <f t="shared" si="93"/>
        <v>0</v>
      </c>
      <c r="AW701" s="63">
        <f t="shared" si="93"/>
        <v>0</v>
      </c>
      <c r="AX701" s="65">
        <f t="shared" si="93"/>
        <v>0.33333333333333331</v>
      </c>
      <c r="AY701" s="64">
        <f t="shared" si="93"/>
        <v>0</v>
      </c>
      <c r="AZ701" s="63">
        <f t="shared" si="93"/>
        <v>0</v>
      </c>
      <c r="BA701" s="62">
        <f t="shared" si="93"/>
        <v>0</v>
      </c>
      <c r="BB701" s="61">
        <f t="shared" si="93"/>
        <v>0</v>
      </c>
      <c r="BC701" s="61">
        <f t="shared" si="93"/>
        <v>0</v>
      </c>
      <c r="BD701" s="60">
        <f t="shared" si="93"/>
        <v>0</v>
      </c>
      <c r="BE701" s="59" t="s">
        <v>134</v>
      </c>
    </row>
    <row r="702" spans="2:64" ht="28.15" customHeight="1" x14ac:dyDescent="0.2">
      <c r="B702" s="30"/>
      <c r="C702" s="338">
        <v>1</v>
      </c>
      <c r="D702" s="212"/>
      <c r="E702" s="198"/>
      <c r="F702" s="198"/>
      <c r="G702" s="197"/>
      <c r="H702" s="358" t="s">
        <v>133</v>
      </c>
      <c r="I702" s="390">
        <v>181</v>
      </c>
      <c r="J702" s="390">
        <v>35</v>
      </c>
      <c r="K702" s="390">
        <v>7</v>
      </c>
      <c r="L702" s="42" t="s">
        <v>131</v>
      </c>
      <c r="M702" s="43" t="s">
        <v>357</v>
      </c>
      <c r="N702" s="42" t="s">
        <v>129</v>
      </c>
      <c r="O702" s="43" t="s">
        <v>179</v>
      </c>
      <c r="P702" s="42" t="s">
        <v>128</v>
      </c>
      <c r="Q702" s="43" t="s">
        <v>179</v>
      </c>
      <c r="R702" s="42" t="s">
        <v>127</v>
      </c>
      <c r="S702" s="43" t="s">
        <v>469</v>
      </c>
      <c r="T702" s="42" t="s">
        <v>126</v>
      </c>
      <c r="U702" s="43" t="s">
        <v>357</v>
      </c>
      <c r="V702" s="42" t="s">
        <v>125</v>
      </c>
      <c r="W702" s="43" t="s">
        <v>747</v>
      </c>
      <c r="X702" s="42" t="s">
        <v>124</v>
      </c>
      <c r="Y702" s="43" t="s">
        <v>542</v>
      </c>
      <c r="Z702" s="42" t="s">
        <v>123</v>
      </c>
      <c r="AA702" s="43"/>
      <c r="AB702" s="43"/>
      <c r="AC702" s="43"/>
      <c r="AD702" s="196"/>
      <c r="AE702" s="43"/>
      <c r="AF702" s="196"/>
      <c r="AG702" s="58"/>
      <c r="AH702" s="421">
        <v>2</v>
      </c>
      <c r="AI702" s="421"/>
      <c r="AJ702" s="38"/>
      <c r="AK702" s="9"/>
      <c r="AL702" s="349">
        <f>SUMPRODUCT(LEN($M702:$AA705)-LEN(SUBSTITUTE($M702:$AA705,"A", "")))</f>
        <v>42</v>
      </c>
      <c r="AM702" s="352">
        <f>SUMPRODUCT(LEN($AF702:$AF705)-LEN(SUBSTITUTE($AF702:$AF705,"A", "")))</f>
        <v>0</v>
      </c>
      <c r="AN702" s="335">
        <f>SUMPRODUCT(LEN($AE702:$AE705)-LEN(SUBSTITUTE($AE702:$AE705,"A", "")))</f>
        <v>0</v>
      </c>
      <c r="AO702" s="349">
        <f>SUMPRODUCT(LEN($M702:$AA705)-LEN(SUBSTITUTE($M702:$AA705,"S", "")))</f>
        <v>5</v>
      </c>
      <c r="AP702" s="352">
        <f>SUMPRODUCT(LEN($AF702:$AF705)-LEN(SUBSTITUTE($AF702:$AF705,"S", "")))</f>
        <v>0</v>
      </c>
      <c r="AQ702" s="335">
        <f>SUMPRODUCT(LEN($AE702:$AE705)-LEN(SUBSTITUTE($AE702:$AE705,"S", "")))</f>
        <v>0</v>
      </c>
      <c r="AR702" s="349">
        <f>SUMPRODUCT(LEN($M702:$AA705)-LEN(SUBSTITUTE($M702:$AA705,"F", "")))</f>
        <v>2</v>
      </c>
      <c r="AS702" s="352">
        <f>SUMPRODUCT(LEN($AF702:$AF705)-LEN(SUBSTITUTE($AF702:$AF705,"F", "")))</f>
        <v>0</v>
      </c>
      <c r="AT702" s="335">
        <f>SUMPRODUCT(LEN($AE702:$AE705)-LEN(SUBSTITUTE($AE702:$AE705,"F", "")))</f>
        <v>0</v>
      </c>
      <c r="AU702" s="349">
        <f>SUMPRODUCT(LEN($M702:$AA705)-LEN(SUBSTITUTE($M702:$AA705,"G", "")))</f>
        <v>12</v>
      </c>
      <c r="AV702" s="352">
        <f>SUMPRODUCT(LEN($AF702:$AF705)-LEN(SUBSTITUTE($AF702:$AF705,"G", "")))</f>
        <v>0</v>
      </c>
      <c r="AW702" s="335">
        <f>SUMPRODUCT(LEN($AE702:$AE705)-LEN(SUBSTITUTE($AE702:$AE705,"G", "")))</f>
        <v>0</v>
      </c>
      <c r="AX702" s="349">
        <f>SUMPRODUCT(LEN($L702:$AA705)-LEN(SUBSTITUTE($L702:$AA705,"M", "")))</f>
        <v>1</v>
      </c>
      <c r="AY702" s="362">
        <f>SUMPRODUCT(LEN($AF702:$AF705)-LEN(SUBSTITUTE($AF702:$AF705,"M", "")))</f>
        <v>0</v>
      </c>
      <c r="AZ702" s="335">
        <f>SUMPRODUCT(LEN($AE702:$AE705)-LEN(SUBSTITUTE($AE702:$AE705,"M", "")))</f>
        <v>0</v>
      </c>
      <c r="BA702" s="416">
        <f>SUMPRODUCT(LEN($AG702:$AG705)-LEN(SUBSTITUTE($AG702:$AG705,"S", "")))</f>
        <v>0</v>
      </c>
      <c r="BB702" s="410">
        <f>SUMPRODUCT(LEN($AG702:$AG705)-LEN(SUBSTITUTE($AG702:$AG705,"F", "")))</f>
        <v>0</v>
      </c>
      <c r="BC702" s="410">
        <f>SUMPRODUCT(LEN($AG702:$AG705)-LEN(SUBSTITUTE($AG702:$AG705,"G", "")))</f>
        <v>0</v>
      </c>
      <c r="BD702" s="413">
        <f>SUMPRODUCT(LEN($AG702:$AG705)-LEN(SUBSTITUTE($AG702:$AG705,"M", "")))</f>
        <v>0</v>
      </c>
    </row>
    <row r="703" spans="2:64" ht="28.15" customHeight="1" thickBot="1" x14ac:dyDescent="0.25">
      <c r="B703" s="30"/>
      <c r="C703" s="339"/>
      <c r="D703" s="221"/>
      <c r="E703" s="195"/>
      <c r="F703" s="195"/>
      <c r="G703" s="194"/>
      <c r="H703" s="359"/>
      <c r="I703" s="391"/>
      <c r="J703" s="391"/>
      <c r="K703" s="391"/>
      <c r="L703" s="33" t="s">
        <v>122</v>
      </c>
      <c r="M703" s="55" t="s">
        <v>132</v>
      </c>
      <c r="N703" s="33" t="s">
        <v>121</v>
      </c>
      <c r="O703" s="55" t="s">
        <v>132</v>
      </c>
      <c r="P703" s="33" t="s">
        <v>120</v>
      </c>
      <c r="Q703" s="55" t="s">
        <v>357</v>
      </c>
      <c r="R703" s="33" t="s">
        <v>119</v>
      </c>
      <c r="S703" s="55" t="s">
        <v>179</v>
      </c>
      <c r="T703" s="33" t="s">
        <v>118</v>
      </c>
      <c r="U703" s="55" t="s">
        <v>780</v>
      </c>
      <c r="V703" s="33" t="s">
        <v>117</v>
      </c>
      <c r="W703" s="55" t="s">
        <v>494</v>
      </c>
      <c r="X703" s="33" t="s">
        <v>116</v>
      </c>
      <c r="Y703" s="55" t="s">
        <v>522</v>
      </c>
      <c r="Z703" s="33" t="s">
        <v>115</v>
      </c>
      <c r="AA703" s="55"/>
      <c r="AB703" s="55"/>
      <c r="AC703" s="55"/>
      <c r="AD703" s="193"/>
      <c r="AE703" s="55"/>
      <c r="AF703" s="193"/>
      <c r="AG703" s="57"/>
      <c r="AH703" s="422"/>
      <c r="AI703" s="422"/>
      <c r="AJ703" s="21"/>
      <c r="AK703" s="9"/>
      <c r="AL703" s="350"/>
      <c r="AM703" s="353"/>
      <c r="AN703" s="336"/>
      <c r="AO703" s="350"/>
      <c r="AP703" s="353"/>
      <c r="AQ703" s="336"/>
      <c r="AR703" s="350"/>
      <c r="AS703" s="353"/>
      <c r="AT703" s="336"/>
      <c r="AU703" s="350"/>
      <c r="AV703" s="353"/>
      <c r="AW703" s="336"/>
      <c r="AX703" s="350"/>
      <c r="AY703" s="363"/>
      <c r="AZ703" s="336"/>
      <c r="BA703" s="417"/>
      <c r="BB703" s="411"/>
      <c r="BC703" s="411"/>
      <c r="BD703" s="414"/>
    </row>
    <row r="704" spans="2:64" ht="28.15" customHeight="1" x14ac:dyDescent="0.2">
      <c r="B704" s="30"/>
      <c r="C704" s="340"/>
      <c r="D704" s="218"/>
      <c r="E704" s="192"/>
      <c r="F704" s="192"/>
      <c r="G704" s="191"/>
      <c r="H704" s="360">
        <v>260</v>
      </c>
      <c r="I704" s="392"/>
      <c r="J704" s="392"/>
      <c r="K704" s="392"/>
      <c r="L704" s="25" t="s">
        <v>114</v>
      </c>
      <c r="M704" s="114" t="s">
        <v>179</v>
      </c>
      <c r="N704" s="25" t="s">
        <v>112</v>
      </c>
      <c r="O704" s="114" t="s">
        <v>132</v>
      </c>
      <c r="P704" s="25" t="s">
        <v>111</v>
      </c>
      <c r="Q704" s="114" t="s">
        <v>179</v>
      </c>
      <c r="R704" s="25" t="s">
        <v>110</v>
      </c>
      <c r="S704" s="114" t="s">
        <v>357</v>
      </c>
      <c r="T704" s="25" t="s">
        <v>109</v>
      </c>
      <c r="U704" s="114" t="s">
        <v>459</v>
      </c>
      <c r="V704" s="25" t="s">
        <v>108</v>
      </c>
      <c r="W704" s="114" t="s">
        <v>470</v>
      </c>
      <c r="X704" s="25" t="s">
        <v>107</v>
      </c>
      <c r="Y704" s="114" t="s">
        <v>130</v>
      </c>
      <c r="Z704" s="25" t="s">
        <v>106</v>
      </c>
      <c r="AA704" s="114"/>
      <c r="AB704" s="114"/>
      <c r="AC704" s="114"/>
      <c r="AD704" s="190"/>
      <c r="AE704" s="114"/>
      <c r="AF704" s="190"/>
      <c r="AG704" s="57"/>
      <c r="AH704" s="422"/>
      <c r="AI704" s="422"/>
      <c r="AJ704" s="21"/>
      <c r="AK704" s="9"/>
      <c r="AL704" s="350"/>
      <c r="AM704" s="353"/>
      <c r="AN704" s="336"/>
      <c r="AO704" s="350"/>
      <c r="AP704" s="353"/>
      <c r="AQ704" s="336"/>
      <c r="AR704" s="350"/>
      <c r="AS704" s="353"/>
      <c r="AT704" s="336"/>
      <c r="AU704" s="350"/>
      <c r="AV704" s="353"/>
      <c r="AW704" s="336"/>
      <c r="AX704" s="350"/>
      <c r="AY704" s="363"/>
      <c r="AZ704" s="336"/>
      <c r="BA704" s="417"/>
      <c r="BB704" s="411"/>
      <c r="BC704" s="411"/>
      <c r="BD704" s="414"/>
    </row>
    <row r="705" spans="2:64" ht="28.15" customHeight="1" thickBot="1" x14ac:dyDescent="0.25">
      <c r="B705" s="30"/>
      <c r="C705" s="355"/>
      <c r="D705" s="246"/>
      <c r="E705" s="200"/>
      <c r="F705" s="200"/>
      <c r="G705" s="199"/>
      <c r="H705" s="361"/>
      <c r="I705" s="393"/>
      <c r="J705" s="393"/>
      <c r="K705" s="393"/>
      <c r="L705" s="50" t="s">
        <v>105</v>
      </c>
      <c r="M705" s="51" t="s">
        <v>1442</v>
      </c>
      <c r="N705" s="50" t="s">
        <v>104</v>
      </c>
      <c r="O705" s="51" t="s">
        <v>179</v>
      </c>
      <c r="P705" s="50" t="s">
        <v>103</v>
      </c>
      <c r="Q705" s="51" t="s">
        <v>357</v>
      </c>
      <c r="R705" s="50" t="s">
        <v>102</v>
      </c>
      <c r="S705" s="51" t="s">
        <v>132</v>
      </c>
      <c r="T705" s="50">
        <v>20</v>
      </c>
      <c r="U705" s="51" t="s">
        <v>494</v>
      </c>
      <c r="V705" s="50" t="s">
        <v>101</v>
      </c>
      <c r="W705" s="51" t="s">
        <v>351</v>
      </c>
      <c r="X705" s="50" t="s">
        <v>100</v>
      </c>
      <c r="Y705" s="51" t="s">
        <v>130</v>
      </c>
      <c r="Z705" s="50" t="s">
        <v>99</v>
      </c>
      <c r="AA705" s="51"/>
      <c r="AB705" s="51"/>
      <c r="AC705" s="51"/>
      <c r="AD705" s="187"/>
      <c r="AE705" s="51"/>
      <c r="AF705" s="187"/>
      <c r="AG705" s="56"/>
      <c r="AH705" s="424"/>
      <c r="AI705" s="424"/>
      <c r="AJ705" s="47"/>
      <c r="AK705" s="9"/>
      <c r="AL705" s="351"/>
      <c r="AM705" s="354"/>
      <c r="AN705" s="337"/>
      <c r="AO705" s="351"/>
      <c r="AP705" s="354"/>
      <c r="AQ705" s="337"/>
      <c r="AR705" s="351"/>
      <c r="AS705" s="354"/>
      <c r="AT705" s="337"/>
      <c r="AU705" s="351"/>
      <c r="AV705" s="354"/>
      <c r="AW705" s="337"/>
      <c r="AX705" s="351"/>
      <c r="AY705" s="364"/>
      <c r="AZ705" s="337"/>
      <c r="BA705" s="418"/>
      <c r="BB705" s="412"/>
      <c r="BC705" s="412"/>
      <c r="BD705" s="415"/>
    </row>
    <row r="706" spans="2:64" ht="28.15" customHeight="1" x14ac:dyDescent="0.2">
      <c r="B706" s="30"/>
      <c r="C706" s="338">
        <v>2</v>
      </c>
      <c r="D706" s="212"/>
      <c r="E706" s="198"/>
      <c r="F706" s="198"/>
      <c r="G706" s="197"/>
      <c r="H706" s="358"/>
      <c r="I706" s="390"/>
      <c r="J706" s="390"/>
      <c r="K706" s="390"/>
      <c r="L706" s="42" t="s">
        <v>131</v>
      </c>
      <c r="M706" s="43"/>
      <c r="N706" s="42" t="s">
        <v>129</v>
      </c>
      <c r="O706" s="43"/>
      <c r="P706" s="42" t="s">
        <v>128</v>
      </c>
      <c r="Q706" s="43"/>
      <c r="R706" s="42" t="s">
        <v>127</v>
      </c>
      <c r="S706" s="43"/>
      <c r="T706" s="42" t="s">
        <v>126</v>
      </c>
      <c r="U706" s="43"/>
      <c r="V706" s="42" t="s">
        <v>125</v>
      </c>
      <c r="W706" s="43"/>
      <c r="X706" s="42" t="s">
        <v>124</v>
      </c>
      <c r="Y706" s="43"/>
      <c r="Z706" s="42" t="s">
        <v>123</v>
      </c>
      <c r="AA706" s="43"/>
      <c r="AB706" s="43"/>
      <c r="AC706" s="43"/>
      <c r="AD706" s="196"/>
      <c r="AE706" s="43"/>
      <c r="AF706" s="196"/>
      <c r="AG706" s="39"/>
      <c r="AH706" s="421"/>
      <c r="AI706" s="421"/>
      <c r="AJ706" s="38"/>
      <c r="AK706" s="9"/>
      <c r="AL706" s="349">
        <f>SUMPRODUCT(LEN($M706:$AA709)-LEN(SUBSTITUTE($M706:$AA709,"A", "")))</f>
        <v>0</v>
      </c>
      <c r="AM706" s="352">
        <f>SUMPRODUCT(LEN($AF706:$AF709)-LEN(SUBSTITUTE($AF706:$AF709,"A", "")))</f>
        <v>0</v>
      </c>
      <c r="AN706" s="335">
        <f>SUMPRODUCT(LEN($AE706:$AE709)-LEN(SUBSTITUTE($AE706:$AE709,"A", "")))</f>
        <v>0</v>
      </c>
      <c r="AO706" s="349">
        <f>SUMPRODUCT(LEN($M706:$AA709)-LEN(SUBSTITUTE($M706:$AA709,"S", "")))</f>
        <v>0</v>
      </c>
      <c r="AP706" s="352">
        <f>SUMPRODUCT(LEN($AF706:$AF709)-LEN(SUBSTITUTE($AF706:$AF709,"S", "")))</f>
        <v>0</v>
      </c>
      <c r="AQ706" s="335">
        <f>SUMPRODUCT(LEN($AE706:$AE709)-LEN(SUBSTITUTE($AE706:$AE709,"S", "")))</f>
        <v>0</v>
      </c>
      <c r="AR706" s="349">
        <f>SUMPRODUCT(LEN($M706:$AA709)-LEN(SUBSTITUTE($M706:$AA709,"F", "")))</f>
        <v>0</v>
      </c>
      <c r="AS706" s="352">
        <f>SUMPRODUCT(LEN($AF706:$AF709)-LEN(SUBSTITUTE($AF706:$AF709,"F", "")))</f>
        <v>0</v>
      </c>
      <c r="AT706" s="335">
        <f>SUMPRODUCT(LEN($AE706:$AE709)-LEN(SUBSTITUTE($AE706:$AE709,"F", "")))</f>
        <v>0</v>
      </c>
      <c r="AU706" s="349">
        <f>SUMPRODUCT(LEN($M706:$AA709)-LEN(SUBSTITUTE($M706:$AA709,"G", "")))</f>
        <v>0</v>
      </c>
      <c r="AV706" s="352">
        <f>SUMPRODUCT(LEN($AF706:$AF709)-LEN(SUBSTITUTE($AF706:$AF709,"G", "")))</f>
        <v>0</v>
      </c>
      <c r="AW706" s="335">
        <f>SUMPRODUCT(LEN($AE706:$AE709)-LEN(SUBSTITUTE($AE706:$AE709,"G", "")))</f>
        <v>0</v>
      </c>
      <c r="AX706" s="349">
        <f>SUMPRODUCT(LEN($L706:$AA709)-LEN(SUBSTITUTE($L706:$AA709,"M", "")))</f>
        <v>0</v>
      </c>
      <c r="AY706" s="362">
        <f>SUMPRODUCT(LEN($AF706:$AF709)-LEN(SUBSTITUTE($AF706:$AF709,"M", "")))</f>
        <v>0</v>
      </c>
      <c r="AZ706" s="335">
        <f>SUMPRODUCT(LEN($AE706:$AE709)-LEN(SUBSTITUTE($AE706:$AE709,"M", "")))</f>
        <v>0</v>
      </c>
      <c r="BA706" s="416">
        <f>SUMPRODUCT(LEN($AG706:$AG709)-LEN(SUBSTITUTE($AG706:$AG709,"S", "")))</f>
        <v>0</v>
      </c>
      <c r="BB706" s="410">
        <f>SUMPRODUCT(LEN($AG706:$AG709)-LEN(SUBSTITUTE($AG706:$AG709,"F", "")))</f>
        <v>0</v>
      </c>
      <c r="BC706" s="410">
        <f>SUMPRODUCT(LEN($AG706:$AG709)-LEN(SUBSTITUTE($AG706:$AG709,"G", "")))</f>
        <v>0</v>
      </c>
      <c r="BD706" s="413">
        <f>SUMPRODUCT(LEN($AG706:$AG709)-LEN(SUBSTITUTE($AG706:$AG709,"M", "")))</f>
        <v>0</v>
      </c>
    </row>
    <row r="707" spans="2:64" ht="28.15" customHeight="1" thickBot="1" x14ac:dyDescent="0.25">
      <c r="B707" s="30"/>
      <c r="C707" s="339"/>
      <c r="D707" s="221"/>
      <c r="E707" s="195"/>
      <c r="F707" s="195"/>
      <c r="G707" s="194"/>
      <c r="H707" s="359"/>
      <c r="I707" s="391"/>
      <c r="J707" s="391"/>
      <c r="K707" s="391"/>
      <c r="L707" s="33" t="s">
        <v>122</v>
      </c>
      <c r="M707" s="55"/>
      <c r="N707" s="33" t="s">
        <v>121</v>
      </c>
      <c r="O707" s="55"/>
      <c r="P707" s="33" t="s">
        <v>120</v>
      </c>
      <c r="Q707" s="55"/>
      <c r="R707" s="33" t="s">
        <v>119</v>
      </c>
      <c r="S707" s="55"/>
      <c r="T707" s="33" t="s">
        <v>118</v>
      </c>
      <c r="U707" s="55"/>
      <c r="V707" s="33" t="s">
        <v>117</v>
      </c>
      <c r="W707" s="55"/>
      <c r="X707" s="33" t="s">
        <v>116</v>
      </c>
      <c r="Y707" s="55"/>
      <c r="Z707" s="33" t="s">
        <v>115</v>
      </c>
      <c r="AA707" s="55"/>
      <c r="AB707" s="55"/>
      <c r="AC707" s="55"/>
      <c r="AD707" s="193"/>
      <c r="AE707" s="55"/>
      <c r="AF707" s="193"/>
      <c r="AG707" s="22"/>
      <c r="AH707" s="422"/>
      <c r="AI707" s="422"/>
      <c r="AJ707" s="21"/>
      <c r="AK707" s="9"/>
      <c r="AL707" s="350"/>
      <c r="AM707" s="353"/>
      <c r="AN707" s="336"/>
      <c r="AO707" s="350"/>
      <c r="AP707" s="353"/>
      <c r="AQ707" s="336"/>
      <c r="AR707" s="350"/>
      <c r="AS707" s="353"/>
      <c r="AT707" s="336"/>
      <c r="AU707" s="350"/>
      <c r="AV707" s="353"/>
      <c r="AW707" s="336"/>
      <c r="AX707" s="350"/>
      <c r="AY707" s="363"/>
      <c r="AZ707" s="336"/>
      <c r="BA707" s="417"/>
      <c r="BB707" s="411"/>
      <c r="BC707" s="411"/>
      <c r="BD707" s="414"/>
    </row>
    <row r="708" spans="2:64" ht="28.15" customHeight="1" x14ac:dyDescent="0.2">
      <c r="B708" s="30"/>
      <c r="C708" s="340"/>
      <c r="D708" s="218"/>
      <c r="E708" s="192"/>
      <c r="F708" s="192"/>
      <c r="G708" s="191"/>
      <c r="H708" s="360"/>
      <c r="I708" s="392"/>
      <c r="J708" s="392"/>
      <c r="K708" s="392"/>
      <c r="L708" s="25" t="s">
        <v>114</v>
      </c>
      <c r="M708" s="114"/>
      <c r="N708" s="25" t="s">
        <v>112</v>
      </c>
      <c r="O708" s="114"/>
      <c r="P708" s="25" t="s">
        <v>111</v>
      </c>
      <c r="Q708" s="114"/>
      <c r="R708" s="25" t="s">
        <v>110</v>
      </c>
      <c r="S708" s="114"/>
      <c r="T708" s="25" t="s">
        <v>109</v>
      </c>
      <c r="U708" s="114"/>
      <c r="V708" s="25" t="s">
        <v>108</v>
      </c>
      <c r="W708" s="114"/>
      <c r="X708" s="25" t="s">
        <v>107</v>
      </c>
      <c r="Y708" s="114"/>
      <c r="Z708" s="25" t="s">
        <v>106</v>
      </c>
      <c r="AA708" s="114"/>
      <c r="AB708" s="114"/>
      <c r="AC708" s="114"/>
      <c r="AD708" s="190"/>
      <c r="AE708" s="114"/>
      <c r="AF708" s="190"/>
      <c r="AG708" s="22"/>
      <c r="AH708" s="422"/>
      <c r="AI708" s="422"/>
      <c r="AJ708" s="21"/>
      <c r="AK708" s="9"/>
      <c r="AL708" s="350"/>
      <c r="AM708" s="353"/>
      <c r="AN708" s="336"/>
      <c r="AO708" s="350"/>
      <c r="AP708" s="353"/>
      <c r="AQ708" s="336"/>
      <c r="AR708" s="350"/>
      <c r="AS708" s="353"/>
      <c r="AT708" s="336"/>
      <c r="AU708" s="350"/>
      <c r="AV708" s="353"/>
      <c r="AW708" s="336"/>
      <c r="AX708" s="350"/>
      <c r="AY708" s="363"/>
      <c r="AZ708" s="336"/>
      <c r="BA708" s="417"/>
      <c r="BB708" s="411"/>
      <c r="BC708" s="411"/>
      <c r="BD708" s="414"/>
    </row>
    <row r="709" spans="2:64" ht="28.15" customHeight="1" thickBot="1" x14ac:dyDescent="0.25">
      <c r="B709" s="30"/>
      <c r="C709" s="355"/>
      <c r="D709" s="246"/>
      <c r="E709" s="200"/>
      <c r="F709" s="200"/>
      <c r="G709" s="199"/>
      <c r="H709" s="361"/>
      <c r="I709" s="393"/>
      <c r="J709" s="393"/>
      <c r="K709" s="393"/>
      <c r="L709" s="50" t="s">
        <v>105</v>
      </c>
      <c r="M709" s="51"/>
      <c r="N709" s="50" t="s">
        <v>104</v>
      </c>
      <c r="O709" s="51"/>
      <c r="P709" s="50" t="s">
        <v>103</v>
      </c>
      <c r="Q709" s="51"/>
      <c r="R709" s="50" t="s">
        <v>102</v>
      </c>
      <c r="S709" s="51"/>
      <c r="T709" s="50">
        <v>20</v>
      </c>
      <c r="U709" s="51"/>
      <c r="V709" s="50" t="s">
        <v>101</v>
      </c>
      <c r="W709" s="51"/>
      <c r="X709" s="50" t="s">
        <v>100</v>
      </c>
      <c r="Y709" s="51"/>
      <c r="Z709" s="50" t="s">
        <v>99</v>
      </c>
      <c r="AA709" s="51"/>
      <c r="AB709" s="51"/>
      <c r="AC709" s="51"/>
      <c r="AD709" s="187"/>
      <c r="AE709" s="51"/>
      <c r="AF709" s="187"/>
      <c r="AG709" s="48"/>
      <c r="AH709" s="424"/>
      <c r="AI709" s="424"/>
      <c r="AJ709" s="47"/>
      <c r="AK709" s="9"/>
      <c r="AL709" s="351"/>
      <c r="AM709" s="354"/>
      <c r="AN709" s="337"/>
      <c r="AO709" s="351"/>
      <c r="AP709" s="354"/>
      <c r="AQ709" s="337"/>
      <c r="AR709" s="351"/>
      <c r="AS709" s="354"/>
      <c r="AT709" s="337"/>
      <c r="AU709" s="351"/>
      <c r="AV709" s="354"/>
      <c r="AW709" s="337"/>
      <c r="AX709" s="351"/>
      <c r="AY709" s="364"/>
      <c r="AZ709" s="337"/>
      <c r="BA709" s="418"/>
      <c r="BB709" s="412"/>
      <c r="BC709" s="412"/>
      <c r="BD709" s="415"/>
    </row>
    <row r="710" spans="2:64" ht="28.15" customHeight="1" x14ac:dyDescent="0.2">
      <c r="B710" s="30"/>
      <c r="C710" s="338">
        <v>3</v>
      </c>
      <c r="D710" s="212"/>
      <c r="E710" s="198"/>
      <c r="F710" s="198"/>
      <c r="G710" s="197"/>
      <c r="H710" s="358"/>
      <c r="I710" s="390"/>
      <c r="J710" s="390"/>
      <c r="K710" s="390"/>
      <c r="L710" s="42" t="s">
        <v>131</v>
      </c>
      <c r="M710" s="43"/>
      <c r="N710" s="42" t="s">
        <v>129</v>
      </c>
      <c r="O710" s="43"/>
      <c r="P710" s="42" t="s">
        <v>128</v>
      </c>
      <c r="Q710" s="43"/>
      <c r="R710" s="42" t="s">
        <v>127</v>
      </c>
      <c r="S710" s="43"/>
      <c r="T710" s="42" t="s">
        <v>126</v>
      </c>
      <c r="U710" s="43"/>
      <c r="V710" s="42" t="s">
        <v>125</v>
      </c>
      <c r="W710" s="43"/>
      <c r="X710" s="42" t="s">
        <v>124</v>
      </c>
      <c r="Y710" s="43"/>
      <c r="Z710" s="42" t="s">
        <v>123</v>
      </c>
      <c r="AA710" s="43"/>
      <c r="AB710" s="43"/>
      <c r="AC710" s="43"/>
      <c r="AD710" s="196"/>
      <c r="AE710" s="43"/>
      <c r="AF710" s="196"/>
      <c r="AG710" s="39"/>
      <c r="AH710" s="421"/>
      <c r="AI710" s="421"/>
      <c r="AJ710" s="38"/>
      <c r="AK710" s="9"/>
      <c r="AL710" s="349">
        <f>SUMPRODUCT(LEN($M710:$AA713)-LEN(SUBSTITUTE($M710:$AA713,"A", "")))</f>
        <v>0</v>
      </c>
      <c r="AM710" s="352">
        <f>SUMPRODUCT(LEN($AF710:$AF713)-LEN(SUBSTITUTE($AF710:$AF713,"A", "")))</f>
        <v>0</v>
      </c>
      <c r="AN710" s="335">
        <f>SUMPRODUCT(LEN($AE710:$AE713)-LEN(SUBSTITUTE($AE710:$AE713,"A", "")))</f>
        <v>0</v>
      </c>
      <c r="AO710" s="349">
        <f>SUMPRODUCT(LEN($M710:$AA713)-LEN(SUBSTITUTE($M710:$AA713,"S", "")))</f>
        <v>0</v>
      </c>
      <c r="AP710" s="352">
        <f>SUMPRODUCT(LEN($AF710:$AF713)-LEN(SUBSTITUTE($AF710:$AF713,"S", "")))</f>
        <v>0</v>
      </c>
      <c r="AQ710" s="335">
        <f>SUMPRODUCT(LEN($AE710:$AE713)-LEN(SUBSTITUTE($AE710:$AE713,"S", "")))</f>
        <v>0</v>
      </c>
      <c r="AR710" s="349">
        <f>SUMPRODUCT(LEN($M710:$AA713)-LEN(SUBSTITUTE($M710:$AA713,"F", "")))</f>
        <v>0</v>
      </c>
      <c r="AS710" s="352">
        <f>SUMPRODUCT(LEN($AF710:$AF713)-LEN(SUBSTITUTE($AF710:$AF713,"F", "")))</f>
        <v>0</v>
      </c>
      <c r="AT710" s="335">
        <f>SUMPRODUCT(LEN($AE710:$AE713)-LEN(SUBSTITUTE($AE710:$AE713,"F", "")))</f>
        <v>0</v>
      </c>
      <c r="AU710" s="349">
        <f>SUMPRODUCT(LEN($M710:$AA713)-LEN(SUBSTITUTE($M710:$AA713,"G", "")))</f>
        <v>0</v>
      </c>
      <c r="AV710" s="352">
        <f>SUMPRODUCT(LEN($AF710:$AF713)-LEN(SUBSTITUTE($AF710:$AF713,"G", "")))</f>
        <v>0</v>
      </c>
      <c r="AW710" s="335">
        <f>SUMPRODUCT(LEN($AE710:$AE713)-LEN(SUBSTITUTE($AE710:$AE713,"G", "")))</f>
        <v>0</v>
      </c>
      <c r="AX710" s="349">
        <f>SUMPRODUCT(LEN($L710:$AA713)-LEN(SUBSTITUTE($L710:$AA713,"M", "")))</f>
        <v>0</v>
      </c>
      <c r="AY710" s="362">
        <f>SUMPRODUCT(LEN($AF710:$AF713)-LEN(SUBSTITUTE($AF710:$AF713,"M", "")))</f>
        <v>0</v>
      </c>
      <c r="AZ710" s="335">
        <f>SUMPRODUCT(LEN($AE710:$AE713)-LEN(SUBSTITUTE($AE710:$AE713,"M", "")))</f>
        <v>0</v>
      </c>
      <c r="BA710" s="416">
        <f>SUMPRODUCT(LEN($AG710:$AG713)-LEN(SUBSTITUTE($AG710:$AG713,"S", "")))</f>
        <v>0</v>
      </c>
      <c r="BB710" s="410">
        <f>SUMPRODUCT(LEN($AG710:$AG713)-LEN(SUBSTITUTE($AG710:$AG713,"F", "")))</f>
        <v>0</v>
      </c>
      <c r="BC710" s="410">
        <f>SUMPRODUCT(LEN($AG710:$AG713)-LEN(SUBSTITUTE($AG710:$AG713,"G", "")))</f>
        <v>0</v>
      </c>
      <c r="BD710" s="413">
        <f>SUMPRODUCT(LEN($AG710:$AG713)-LEN(SUBSTITUTE($AG710:$AG713,"M", "")))</f>
        <v>0</v>
      </c>
    </row>
    <row r="711" spans="2:64" ht="28.15" customHeight="1" thickBot="1" x14ac:dyDescent="0.25">
      <c r="B711" s="30"/>
      <c r="C711" s="339"/>
      <c r="D711" s="221"/>
      <c r="E711" s="195"/>
      <c r="F711" s="195"/>
      <c r="G711" s="194"/>
      <c r="H711" s="359"/>
      <c r="I711" s="391"/>
      <c r="J711" s="391"/>
      <c r="K711" s="391"/>
      <c r="L711" s="33" t="s">
        <v>122</v>
      </c>
      <c r="M711" s="55"/>
      <c r="N711" s="33" t="s">
        <v>121</v>
      </c>
      <c r="O711" s="55"/>
      <c r="P711" s="33" t="s">
        <v>120</v>
      </c>
      <c r="Q711" s="55"/>
      <c r="R711" s="33" t="s">
        <v>119</v>
      </c>
      <c r="S711" s="55"/>
      <c r="T711" s="33" t="s">
        <v>118</v>
      </c>
      <c r="U711" s="55"/>
      <c r="V711" s="33" t="s">
        <v>117</v>
      </c>
      <c r="W711" s="55"/>
      <c r="X711" s="33" t="s">
        <v>116</v>
      </c>
      <c r="Y711" s="55"/>
      <c r="Z711" s="33" t="s">
        <v>115</v>
      </c>
      <c r="AA711" s="55"/>
      <c r="AB711" s="55"/>
      <c r="AC711" s="55"/>
      <c r="AD711" s="193"/>
      <c r="AE711" s="55"/>
      <c r="AF711" s="193"/>
      <c r="AG711" s="22"/>
      <c r="AH711" s="422"/>
      <c r="AI711" s="422"/>
      <c r="AJ711" s="21"/>
      <c r="AK711" s="9"/>
      <c r="AL711" s="350"/>
      <c r="AM711" s="353"/>
      <c r="AN711" s="336"/>
      <c r="AO711" s="350"/>
      <c r="AP711" s="353"/>
      <c r="AQ711" s="336"/>
      <c r="AR711" s="350"/>
      <c r="AS711" s="353"/>
      <c r="AT711" s="336"/>
      <c r="AU711" s="350"/>
      <c r="AV711" s="353"/>
      <c r="AW711" s="336"/>
      <c r="AX711" s="350"/>
      <c r="AY711" s="363"/>
      <c r="AZ711" s="336"/>
      <c r="BA711" s="417"/>
      <c r="BB711" s="411"/>
      <c r="BC711" s="411"/>
      <c r="BD711" s="414"/>
    </row>
    <row r="712" spans="2:64" ht="28.15" customHeight="1" x14ac:dyDescent="0.2">
      <c r="B712" s="30"/>
      <c r="C712" s="340"/>
      <c r="D712" s="218"/>
      <c r="E712" s="192"/>
      <c r="F712" s="192"/>
      <c r="G712" s="191"/>
      <c r="H712" s="360"/>
      <c r="I712" s="392"/>
      <c r="J712" s="392"/>
      <c r="K712" s="392"/>
      <c r="L712" s="25" t="s">
        <v>114</v>
      </c>
      <c r="M712" s="114"/>
      <c r="N712" s="25" t="s">
        <v>112</v>
      </c>
      <c r="O712" s="114"/>
      <c r="P712" s="25" t="s">
        <v>111</v>
      </c>
      <c r="Q712" s="114"/>
      <c r="R712" s="25" t="s">
        <v>110</v>
      </c>
      <c r="S712" s="114"/>
      <c r="T712" s="25" t="s">
        <v>109</v>
      </c>
      <c r="U712" s="114"/>
      <c r="V712" s="25" t="s">
        <v>108</v>
      </c>
      <c r="W712" s="114"/>
      <c r="X712" s="25" t="s">
        <v>107</v>
      </c>
      <c r="Y712" s="114"/>
      <c r="Z712" s="25" t="s">
        <v>106</v>
      </c>
      <c r="AA712" s="114"/>
      <c r="AB712" s="114"/>
      <c r="AC712" s="114"/>
      <c r="AD712" s="190"/>
      <c r="AE712" s="114"/>
      <c r="AF712" s="190"/>
      <c r="AG712" s="22"/>
      <c r="AH712" s="422"/>
      <c r="AI712" s="422"/>
      <c r="AJ712" s="21"/>
      <c r="AK712" s="9"/>
      <c r="AL712" s="350"/>
      <c r="AM712" s="353"/>
      <c r="AN712" s="336"/>
      <c r="AO712" s="350"/>
      <c r="AP712" s="353"/>
      <c r="AQ712" s="336"/>
      <c r="AR712" s="350"/>
      <c r="AS712" s="353"/>
      <c r="AT712" s="336"/>
      <c r="AU712" s="350"/>
      <c r="AV712" s="353"/>
      <c r="AW712" s="336"/>
      <c r="AX712" s="350"/>
      <c r="AY712" s="363"/>
      <c r="AZ712" s="336"/>
      <c r="BA712" s="417"/>
      <c r="BB712" s="411"/>
      <c r="BC712" s="411"/>
      <c r="BD712" s="414"/>
    </row>
    <row r="713" spans="2:64" ht="28.15" customHeight="1" thickBot="1" x14ac:dyDescent="0.25">
      <c r="B713" s="20"/>
      <c r="C713" s="341"/>
      <c r="D713" s="215"/>
      <c r="E713" s="189"/>
      <c r="F713" s="189"/>
      <c r="G713" s="188"/>
      <c r="H713" s="361"/>
      <c r="I713" s="394"/>
      <c r="J713" s="394"/>
      <c r="K713" s="394"/>
      <c r="L713" s="15" t="s">
        <v>105</v>
      </c>
      <c r="M713" s="16"/>
      <c r="N713" s="15" t="s">
        <v>104</v>
      </c>
      <c r="O713" s="16"/>
      <c r="P713" s="15" t="s">
        <v>103</v>
      </c>
      <c r="Q713" s="16"/>
      <c r="R713" s="15" t="s">
        <v>102</v>
      </c>
      <c r="S713" s="16"/>
      <c r="T713" s="15">
        <v>20</v>
      </c>
      <c r="U713" s="16"/>
      <c r="V713" s="15" t="s">
        <v>101</v>
      </c>
      <c r="W713" s="16"/>
      <c r="X713" s="15" t="s">
        <v>100</v>
      </c>
      <c r="Y713" s="16"/>
      <c r="Z713" s="15" t="s">
        <v>99</v>
      </c>
      <c r="AA713" s="16"/>
      <c r="AB713" s="114"/>
      <c r="AC713" s="114"/>
      <c r="AD713" s="187"/>
      <c r="AE713" s="16"/>
      <c r="AF713" s="186"/>
      <c r="AG713" s="11"/>
      <c r="AH713" s="423"/>
      <c r="AI713" s="423"/>
      <c r="AJ713" s="10"/>
      <c r="AK713" s="9"/>
      <c r="AL713" s="351"/>
      <c r="AM713" s="354"/>
      <c r="AN713" s="337"/>
      <c r="AO713" s="351"/>
      <c r="AP713" s="354"/>
      <c r="AQ713" s="337"/>
      <c r="AR713" s="351"/>
      <c r="AS713" s="354"/>
      <c r="AT713" s="337"/>
      <c r="AU713" s="351"/>
      <c r="AV713" s="354"/>
      <c r="AW713" s="337"/>
      <c r="AX713" s="351"/>
      <c r="AY713" s="364"/>
      <c r="AZ713" s="337"/>
      <c r="BA713" s="418"/>
      <c r="BB713" s="412"/>
      <c r="BC713" s="412"/>
      <c r="BD713" s="415"/>
    </row>
    <row r="714" spans="2:64" ht="85.9" customHeight="1" thickTop="1" thickBot="1" x14ac:dyDescent="0.35">
      <c r="B714" s="113" t="s">
        <v>173</v>
      </c>
      <c r="C714" s="103" t="s">
        <v>172</v>
      </c>
      <c r="D714" s="108" t="s">
        <v>171</v>
      </c>
      <c r="E714" s="211" t="s">
        <v>170</v>
      </c>
      <c r="F714" s="210"/>
      <c r="G714" s="209"/>
      <c r="H714" s="109" t="s">
        <v>169</v>
      </c>
      <c r="I714" s="108" t="s">
        <v>96</v>
      </c>
      <c r="J714" s="108" t="s">
        <v>168</v>
      </c>
      <c r="K714" s="108" t="s">
        <v>97</v>
      </c>
      <c r="L714" s="365" t="s">
        <v>167</v>
      </c>
      <c r="M714" s="366"/>
      <c r="N714" s="365" t="s">
        <v>166</v>
      </c>
      <c r="O714" s="366"/>
      <c r="P714" s="365" t="s">
        <v>166</v>
      </c>
      <c r="Q714" s="367"/>
      <c r="R714" s="365" t="s">
        <v>166</v>
      </c>
      <c r="S714" s="367"/>
      <c r="T714" s="365" t="s">
        <v>166</v>
      </c>
      <c r="U714" s="367"/>
      <c r="V714" s="365" t="s">
        <v>166</v>
      </c>
      <c r="W714" s="367"/>
      <c r="X714" s="365" t="s">
        <v>166</v>
      </c>
      <c r="Y714" s="367"/>
      <c r="Z714" s="365" t="s">
        <v>166</v>
      </c>
      <c r="AA714" s="367"/>
      <c r="AB714" s="311"/>
      <c r="AC714" s="311"/>
      <c r="AD714" s="368" t="s">
        <v>165</v>
      </c>
      <c r="AE714" s="367"/>
      <c r="AF714" s="109" t="s">
        <v>164</v>
      </c>
      <c r="AG714" s="109" t="s">
        <v>163</v>
      </c>
      <c r="AH714" s="108" t="s">
        <v>162</v>
      </c>
      <c r="AI714" s="108" t="s">
        <v>161</v>
      </c>
      <c r="AJ714" s="107" t="s">
        <v>160</v>
      </c>
      <c r="AK714" s="106"/>
      <c r="AL714" s="104" t="s">
        <v>159</v>
      </c>
      <c r="AM714" s="103" t="s">
        <v>158</v>
      </c>
      <c r="AN714" s="102" t="s">
        <v>157</v>
      </c>
      <c r="AO714" s="104" t="s">
        <v>156</v>
      </c>
      <c r="AP714" s="103" t="s">
        <v>155</v>
      </c>
      <c r="AQ714" s="102" t="s">
        <v>154</v>
      </c>
      <c r="AR714" s="104" t="s">
        <v>153</v>
      </c>
      <c r="AS714" s="103" t="s">
        <v>152</v>
      </c>
      <c r="AT714" s="105" t="s">
        <v>151</v>
      </c>
      <c r="AU714" s="104" t="s">
        <v>150</v>
      </c>
      <c r="AV714" s="103" t="s">
        <v>149</v>
      </c>
      <c r="AW714" s="102" t="s">
        <v>148</v>
      </c>
      <c r="AX714" s="104" t="s">
        <v>147</v>
      </c>
      <c r="AY714" s="103" t="s">
        <v>146</v>
      </c>
      <c r="AZ714" s="102" t="s">
        <v>145</v>
      </c>
      <c r="BA714" s="101" t="s">
        <v>144</v>
      </c>
      <c r="BB714" s="100" t="s">
        <v>143</v>
      </c>
      <c r="BC714" s="100" t="s">
        <v>142</v>
      </c>
      <c r="BD714" s="99" t="s">
        <v>141</v>
      </c>
    </row>
    <row r="715" spans="2:64" ht="48" thickBot="1" x14ac:dyDescent="0.3">
      <c r="B715" s="98" t="s">
        <v>194</v>
      </c>
      <c r="C715" s="97"/>
      <c r="D715" s="208">
        <v>258</v>
      </c>
      <c r="E715" s="425">
        <v>3241.75</v>
      </c>
      <c r="F715" s="426"/>
      <c r="G715" s="427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207"/>
      <c r="AB715" s="310"/>
      <c r="AC715" s="310"/>
      <c r="AD715" s="90" t="s">
        <v>138</v>
      </c>
      <c r="AE715" s="88"/>
      <c r="AF715" s="88"/>
      <c r="AG715" s="88"/>
      <c r="AH715" s="87"/>
      <c r="AI715" s="87"/>
      <c r="AJ715" s="203"/>
      <c r="AK715" s="86" t="s">
        <v>137</v>
      </c>
      <c r="AL715" s="85">
        <f t="shared" ref="AL715:BD715" si="94">SUM(AL717:AL728)</f>
        <v>30</v>
      </c>
      <c r="AM715" s="84">
        <f t="shared" si="94"/>
        <v>0</v>
      </c>
      <c r="AN715" s="83">
        <f t="shared" si="94"/>
        <v>0</v>
      </c>
      <c r="AO715" s="85">
        <f t="shared" si="94"/>
        <v>0</v>
      </c>
      <c r="AP715" s="84">
        <f t="shared" si="94"/>
        <v>0</v>
      </c>
      <c r="AQ715" s="83">
        <f t="shared" si="94"/>
        <v>0</v>
      </c>
      <c r="AR715" s="85">
        <f t="shared" si="94"/>
        <v>0</v>
      </c>
      <c r="AS715" s="84">
        <f t="shared" si="94"/>
        <v>0</v>
      </c>
      <c r="AT715" s="83">
        <f t="shared" si="94"/>
        <v>0</v>
      </c>
      <c r="AU715" s="85">
        <f t="shared" si="94"/>
        <v>15</v>
      </c>
      <c r="AV715" s="84">
        <f t="shared" si="94"/>
        <v>0</v>
      </c>
      <c r="AW715" s="83">
        <f t="shared" si="94"/>
        <v>0</v>
      </c>
      <c r="AX715" s="85">
        <f t="shared" si="94"/>
        <v>4</v>
      </c>
      <c r="AY715" s="84">
        <f t="shared" si="94"/>
        <v>0</v>
      </c>
      <c r="AZ715" s="83">
        <f t="shared" si="94"/>
        <v>0</v>
      </c>
      <c r="BA715" s="82">
        <f t="shared" si="94"/>
        <v>0</v>
      </c>
      <c r="BB715" s="81">
        <f t="shared" si="94"/>
        <v>0</v>
      </c>
      <c r="BC715" s="81">
        <f t="shared" si="94"/>
        <v>0</v>
      </c>
      <c r="BD715" s="80">
        <f t="shared" si="94"/>
        <v>0</v>
      </c>
      <c r="BE715" s="79" t="s">
        <v>136</v>
      </c>
      <c r="BH715" s="5">
        <f>SUM(AL715:AN715)/$BG$5</f>
        <v>30</v>
      </c>
      <c r="BI715" s="5">
        <f>SUM(AO715:AQ715,BA715)/$BG$5</f>
        <v>0</v>
      </c>
      <c r="BJ715" s="5">
        <f>SUM(AR715:AT715,BB715)/$BG$5</f>
        <v>0</v>
      </c>
      <c r="BK715" s="5">
        <f>SUM(AU715:AW715,BC715)/$BG$5</f>
        <v>15</v>
      </c>
      <c r="BL715" s="5">
        <f>SUM(AX715:AZ715,BD715)/$BG$5</f>
        <v>4</v>
      </c>
    </row>
    <row r="716" spans="2:64" ht="37.5" thickBot="1" x14ac:dyDescent="0.3">
      <c r="B716" s="78"/>
      <c r="C716" s="77"/>
      <c r="D716" s="206"/>
      <c r="E716" s="205"/>
      <c r="F716" s="205"/>
      <c r="G716" s="204"/>
      <c r="H716" s="73"/>
      <c r="I716" s="70"/>
      <c r="J716" s="70"/>
      <c r="K716" s="72"/>
      <c r="L716" s="70"/>
      <c r="M716" s="69"/>
      <c r="N716" s="70"/>
      <c r="O716" s="69"/>
      <c r="P716" s="70"/>
      <c r="Q716" s="69"/>
      <c r="R716" s="70"/>
      <c r="S716" s="69"/>
      <c r="T716" s="70"/>
      <c r="U716" s="69"/>
      <c r="V716" s="70"/>
      <c r="W716" s="69"/>
      <c r="X716" s="70"/>
      <c r="Y716" s="69"/>
      <c r="Z716" s="70"/>
      <c r="AA716" s="69"/>
      <c r="AB716" s="69"/>
      <c r="AC716" s="69"/>
      <c r="AD716" s="71"/>
      <c r="AE716" s="69"/>
      <c r="AF716" s="69"/>
      <c r="AG716" s="69"/>
      <c r="AH716" s="68"/>
      <c r="AI716" s="68"/>
      <c r="AJ716" s="203"/>
      <c r="AK716" s="66" t="s">
        <v>135</v>
      </c>
      <c r="AL716" s="65">
        <f t="shared" ref="AL716:BD716" si="95">AL715/3</f>
        <v>10</v>
      </c>
      <c r="AM716" s="64">
        <f t="shared" si="95"/>
        <v>0</v>
      </c>
      <c r="AN716" s="63">
        <f t="shared" si="95"/>
        <v>0</v>
      </c>
      <c r="AO716" s="65">
        <f t="shared" si="95"/>
        <v>0</v>
      </c>
      <c r="AP716" s="64">
        <f t="shared" si="95"/>
        <v>0</v>
      </c>
      <c r="AQ716" s="63">
        <f t="shared" si="95"/>
        <v>0</v>
      </c>
      <c r="AR716" s="65">
        <f t="shared" si="95"/>
        <v>0</v>
      </c>
      <c r="AS716" s="64">
        <f t="shared" si="95"/>
        <v>0</v>
      </c>
      <c r="AT716" s="63">
        <f t="shared" si="95"/>
        <v>0</v>
      </c>
      <c r="AU716" s="65">
        <f t="shared" si="95"/>
        <v>5</v>
      </c>
      <c r="AV716" s="64">
        <f t="shared" si="95"/>
        <v>0</v>
      </c>
      <c r="AW716" s="63">
        <f t="shared" si="95"/>
        <v>0</v>
      </c>
      <c r="AX716" s="65">
        <f t="shared" si="95"/>
        <v>1.3333333333333333</v>
      </c>
      <c r="AY716" s="64">
        <f t="shared" si="95"/>
        <v>0</v>
      </c>
      <c r="AZ716" s="63">
        <f t="shared" si="95"/>
        <v>0</v>
      </c>
      <c r="BA716" s="62">
        <f t="shared" si="95"/>
        <v>0</v>
      </c>
      <c r="BB716" s="61">
        <f t="shared" si="95"/>
        <v>0</v>
      </c>
      <c r="BC716" s="61">
        <f t="shared" si="95"/>
        <v>0</v>
      </c>
      <c r="BD716" s="60">
        <f t="shared" si="95"/>
        <v>0</v>
      </c>
      <c r="BE716" s="59" t="s">
        <v>134</v>
      </c>
    </row>
    <row r="717" spans="2:64" ht="28.15" customHeight="1" x14ac:dyDescent="0.2">
      <c r="B717" s="30"/>
      <c r="C717" s="338">
        <v>1</v>
      </c>
      <c r="D717" s="212"/>
      <c r="E717" s="198"/>
      <c r="F717" s="198"/>
      <c r="G717" s="197"/>
      <c r="H717" s="358" t="s">
        <v>133</v>
      </c>
      <c r="I717" s="390">
        <v>113</v>
      </c>
      <c r="J717" s="390">
        <v>29</v>
      </c>
      <c r="K717" s="390">
        <v>7</v>
      </c>
      <c r="L717" s="42" t="s">
        <v>131</v>
      </c>
      <c r="M717" s="43" t="s">
        <v>132</v>
      </c>
      <c r="N717" s="42" t="s">
        <v>129</v>
      </c>
      <c r="O717" s="43" t="s">
        <v>179</v>
      </c>
      <c r="P717" s="42" t="s">
        <v>128</v>
      </c>
      <c r="Q717" s="43" t="s">
        <v>684</v>
      </c>
      <c r="R717" s="42" t="s">
        <v>127</v>
      </c>
      <c r="S717" s="43" t="s">
        <v>527</v>
      </c>
      <c r="T717" s="42" t="s">
        <v>126</v>
      </c>
      <c r="U717" s="43" t="s">
        <v>509</v>
      </c>
      <c r="V717" s="42" t="s">
        <v>125</v>
      </c>
      <c r="W717" s="43" t="s">
        <v>467</v>
      </c>
      <c r="X717" s="42" t="s">
        <v>124</v>
      </c>
      <c r="Y717" s="43"/>
      <c r="Z717" s="42" t="s">
        <v>123</v>
      </c>
      <c r="AA717" s="43"/>
      <c r="AB717" s="43"/>
      <c r="AC717" s="43"/>
      <c r="AD717" s="196"/>
      <c r="AE717" s="43"/>
      <c r="AF717" s="196"/>
      <c r="AG717" s="58"/>
      <c r="AH717" s="421"/>
      <c r="AI717" s="421"/>
      <c r="AJ717" s="38"/>
      <c r="AK717" s="9"/>
      <c r="AL717" s="349">
        <f>SUMPRODUCT(LEN($M717:$AA720)-LEN(SUBSTITUTE($M717:$AA720,"A", "")))</f>
        <v>30</v>
      </c>
      <c r="AM717" s="352">
        <f>SUMPRODUCT(LEN($AF717:$AF720)-LEN(SUBSTITUTE($AF717:$AF720,"A", "")))</f>
        <v>0</v>
      </c>
      <c r="AN717" s="335">
        <f>SUMPRODUCT(LEN($AE717:$AE720)-LEN(SUBSTITUTE($AE717:$AE720,"A", "")))</f>
        <v>0</v>
      </c>
      <c r="AO717" s="349">
        <f>SUMPRODUCT(LEN($M717:$AA720)-LEN(SUBSTITUTE($M717:$AA720,"S", "")))</f>
        <v>0</v>
      </c>
      <c r="AP717" s="352">
        <f>SUMPRODUCT(LEN($AF717:$AF720)-LEN(SUBSTITUTE($AF717:$AF720,"S", "")))</f>
        <v>0</v>
      </c>
      <c r="AQ717" s="335">
        <f>SUMPRODUCT(LEN($AE717:$AE720)-LEN(SUBSTITUTE($AE717:$AE720,"S", "")))</f>
        <v>0</v>
      </c>
      <c r="AR717" s="349">
        <f>SUMPRODUCT(LEN($M717:$AA720)-LEN(SUBSTITUTE($M717:$AA720,"F", "")))</f>
        <v>0</v>
      </c>
      <c r="AS717" s="352">
        <f>SUMPRODUCT(LEN($AF717:$AF720)-LEN(SUBSTITUTE($AF717:$AF720,"F", "")))</f>
        <v>0</v>
      </c>
      <c r="AT717" s="335">
        <f>SUMPRODUCT(LEN($AE717:$AE720)-LEN(SUBSTITUTE($AE717:$AE720,"F", "")))</f>
        <v>0</v>
      </c>
      <c r="AU717" s="349">
        <f>SUMPRODUCT(LEN($M717:$AA720)-LEN(SUBSTITUTE($M717:$AA720,"G", "")))</f>
        <v>15</v>
      </c>
      <c r="AV717" s="352">
        <f>SUMPRODUCT(LEN($AF717:$AF720)-LEN(SUBSTITUTE($AF717:$AF720,"G", "")))</f>
        <v>0</v>
      </c>
      <c r="AW717" s="335">
        <f>SUMPRODUCT(LEN($AE717:$AE720)-LEN(SUBSTITUTE($AE717:$AE720,"G", "")))</f>
        <v>0</v>
      </c>
      <c r="AX717" s="349">
        <f>SUMPRODUCT(LEN($L717:$AA720)-LEN(SUBSTITUTE($L717:$AA720,"M", "")))</f>
        <v>4</v>
      </c>
      <c r="AY717" s="362">
        <f>SUMPRODUCT(LEN($AF717:$AF720)-LEN(SUBSTITUTE($AF717:$AF720,"M", "")))</f>
        <v>0</v>
      </c>
      <c r="AZ717" s="335">
        <f>SUMPRODUCT(LEN($AE717:$AE720)-LEN(SUBSTITUTE($AE717:$AE720,"M", "")))</f>
        <v>0</v>
      </c>
      <c r="BA717" s="416">
        <f>SUMPRODUCT(LEN($AG717:$AG720)-LEN(SUBSTITUTE($AG717:$AG720,"S", "")))</f>
        <v>0</v>
      </c>
      <c r="BB717" s="410">
        <f>SUMPRODUCT(LEN($AG717:$AG720)-LEN(SUBSTITUTE($AG717:$AG720,"F", "")))</f>
        <v>0</v>
      </c>
      <c r="BC717" s="410">
        <f>SUMPRODUCT(LEN($AG717:$AG720)-LEN(SUBSTITUTE($AG717:$AG720,"G", "")))</f>
        <v>0</v>
      </c>
      <c r="BD717" s="413">
        <f>SUMPRODUCT(LEN($AG717:$AG720)-LEN(SUBSTITUTE($AG717:$AG720,"M", "")))</f>
        <v>0</v>
      </c>
    </row>
    <row r="718" spans="2:64" ht="28.15" customHeight="1" thickBot="1" x14ac:dyDescent="0.25">
      <c r="B718" s="30"/>
      <c r="C718" s="339"/>
      <c r="D718" s="221"/>
      <c r="E718" s="195"/>
      <c r="F718" s="195"/>
      <c r="G718" s="194"/>
      <c r="H718" s="359"/>
      <c r="I718" s="391"/>
      <c r="J718" s="391"/>
      <c r="K718" s="391"/>
      <c r="L718" s="33" t="s">
        <v>122</v>
      </c>
      <c r="M718" s="55" t="s">
        <v>132</v>
      </c>
      <c r="N718" s="33" t="s">
        <v>121</v>
      </c>
      <c r="O718" s="55" t="s">
        <v>1329</v>
      </c>
      <c r="P718" s="33" t="s">
        <v>120</v>
      </c>
      <c r="Q718" s="55" t="s">
        <v>496</v>
      </c>
      <c r="R718" s="33" t="s">
        <v>119</v>
      </c>
      <c r="S718" s="55" t="s">
        <v>697</v>
      </c>
      <c r="T718" s="33" t="s">
        <v>118</v>
      </c>
      <c r="U718" s="55" t="s">
        <v>494</v>
      </c>
      <c r="V718" s="33" t="s">
        <v>117</v>
      </c>
      <c r="W718" s="55" t="s">
        <v>467</v>
      </c>
      <c r="X718" s="33" t="s">
        <v>116</v>
      </c>
      <c r="Y718" s="55"/>
      <c r="Z718" s="33" t="s">
        <v>115</v>
      </c>
      <c r="AA718" s="55"/>
      <c r="AB718" s="55"/>
      <c r="AC718" s="55"/>
      <c r="AD718" s="193"/>
      <c r="AE718" s="55"/>
      <c r="AF718" s="193"/>
      <c r="AG718" s="57"/>
      <c r="AH718" s="422"/>
      <c r="AI718" s="422"/>
      <c r="AJ718" s="21"/>
      <c r="AK718" s="9"/>
      <c r="AL718" s="350"/>
      <c r="AM718" s="353"/>
      <c r="AN718" s="336"/>
      <c r="AO718" s="350"/>
      <c r="AP718" s="353"/>
      <c r="AQ718" s="336"/>
      <c r="AR718" s="350"/>
      <c r="AS718" s="353"/>
      <c r="AT718" s="336"/>
      <c r="AU718" s="350"/>
      <c r="AV718" s="353"/>
      <c r="AW718" s="336"/>
      <c r="AX718" s="350"/>
      <c r="AY718" s="363"/>
      <c r="AZ718" s="336"/>
      <c r="BA718" s="417"/>
      <c r="BB718" s="411"/>
      <c r="BC718" s="411"/>
      <c r="BD718" s="414"/>
    </row>
    <row r="719" spans="2:64" ht="28.15" customHeight="1" x14ac:dyDescent="0.2">
      <c r="B719" s="30"/>
      <c r="C719" s="340"/>
      <c r="D719" s="218"/>
      <c r="E719" s="192"/>
      <c r="F719" s="192"/>
      <c r="G719" s="191"/>
      <c r="H719" s="360">
        <v>260</v>
      </c>
      <c r="I719" s="392"/>
      <c r="J719" s="392"/>
      <c r="K719" s="392"/>
      <c r="L719" s="25" t="s">
        <v>114</v>
      </c>
      <c r="M719" s="114" t="s">
        <v>132</v>
      </c>
      <c r="N719" s="25" t="s">
        <v>112</v>
      </c>
      <c r="O719" s="114" t="s">
        <v>1442</v>
      </c>
      <c r="P719" s="25" t="s">
        <v>111</v>
      </c>
      <c r="Q719" s="114" t="s">
        <v>1329</v>
      </c>
      <c r="R719" s="25" t="s">
        <v>110</v>
      </c>
      <c r="S719" s="114" t="s">
        <v>179</v>
      </c>
      <c r="T719" s="25" t="s">
        <v>109</v>
      </c>
      <c r="U719" s="114" t="s">
        <v>494</v>
      </c>
      <c r="V719" s="25" t="s">
        <v>108</v>
      </c>
      <c r="W719" s="114"/>
      <c r="X719" s="25" t="s">
        <v>107</v>
      </c>
      <c r="Y719" s="114"/>
      <c r="Z719" s="25" t="s">
        <v>106</v>
      </c>
      <c r="AA719" s="114"/>
      <c r="AB719" s="114"/>
      <c r="AC719" s="114"/>
      <c r="AD719" s="190"/>
      <c r="AE719" s="114"/>
      <c r="AF719" s="190"/>
      <c r="AG719" s="57"/>
      <c r="AH719" s="422"/>
      <c r="AI719" s="422"/>
      <c r="AJ719" s="21"/>
      <c r="AK719" s="9"/>
      <c r="AL719" s="350"/>
      <c r="AM719" s="353"/>
      <c r="AN719" s="336"/>
      <c r="AO719" s="350"/>
      <c r="AP719" s="353"/>
      <c r="AQ719" s="336"/>
      <c r="AR719" s="350"/>
      <c r="AS719" s="353"/>
      <c r="AT719" s="336"/>
      <c r="AU719" s="350"/>
      <c r="AV719" s="353"/>
      <c r="AW719" s="336"/>
      <c r="AX719" s="350"/>
      <c r="AY719" s="363"/>
      <c r="AZ719" s="336"/>
      <c r="BA719" s="417"/>
      <c r="BB719" s="411"/>
      <c r="BC719" s="411"/>
      <c r="BD719" s="414"/>
    </row>
    <row r="720" spans="2:64" ht="28.15" customHeight="1" thickBot="1" x14ac:dyDescent="0.25">
      <c r="B720" s="30"/>
      <c r="C720" s="355"/>
      <c r="D720" s="246"/>
      <c r="E720" s="200"/>
      <c r="F720" s="200"/>
      <c r="G720" s="199"/>
      <c r="H720" s="361"/>
      <c r="I720" s="393"/>
      <c r="J720" s="393"/>
      <c r="K720" s="393"/>
      <c r="L720" s="50" t="s">
        <v>105</v>
      </c>
      <c r="M720" s="51" t="s">
        <v>1268</v>
      </c>
      <c r="N720" s="50" t="s">
        <v>104</v>
      </c>
      <c r="O720" s="51" t="s">
        <v>179</v>
      </c>
      <c r="P720" s="50" t="s">
        <v>103</v>
      </c>
      <c r="Q720" s="51" t="s">
        <v>673</v>
      </c>
      <c r="R720" s="50" t="s">
        <v>102</v>
      </c>
      <c r="S720" s="51" t="s">
        <v>470</v>
      </c>
      <c r="T720" s="50">
        <v>20</v>
      </c>
      <c r="U720" s="51" t="s">
        <v>179</v>
      </c>
      <c r="V720" s="50" t="s">
        <v>101</v>
      </c>
      <c r="W720" s="51"/>
      <c r="X720" s="50" t="s">
        <v>100</v>
      </c>
      <c r="Y720" s="51"/>
      <c r="Z720" s="50" t="s">
        <v>99</v>
      </c>
      <c r="AA720" s="51"/>
      <c r="AB720" s="51"/>
      <c r="AC720" s="51"/>
      <c r="AD720" s="187"/>
      <c r="AE720" s="51"/>
      <c r="AF720" s="187"/>
      <c r="AG720" s="56"/>
      <c r="AH720" s="424"/>
      <c r="AI720" s="424"/>
      <c r="AJ720" s="47"/>
      <c r="AK720" s="9"/>
      <c r="AL720" s="351"/>
      <c r="AM720" s="354"/>
      <c r="AN720" s="337"/>
      <c r="AO720" s="351"/>
      <c r="AP720" s="354"/>
      <c r="AQ720" s="337"/>
      <c r="AR720" s="351"/>
      <c r="AS720" s="354"/>
      <c r="AT720" s="337"/>
      <c r="AU720" s="351"/>
      <c r="AV720" s="354"/>
      <c r="AW720" s="337"/>
      <c r="AX720" s="351"/>
      <c r="AY720" s="364"/>
      <c r="AZ720" s="337"/>
      <c r="BA720" s="418"/>
      <c r="BB720" s="412"/>
      <c r="BC720" s="412"/>
      <c r="BD720" s="415"/>
    </row>
    <row r="721" spans="2:64" ht="28.15" customHeight="1" x14ac:dyDescent="0.2">
      <c r="B721" s="30"/>
      <c r="C721" s="338">
        <v>2</v>
      </c>
      <c r="D721" s="212"/>
      <c r="E721" s="198"/>
      <c r="F721" s="198"/>
      <c r="G721" s="197"/>
      <c r="H721" s="358"/>
      <c r="I721" s="390"/>
      <c r="J721" s="390"/>
      <c r="K721" s="390"/>
      <c r="L721" s="42" t="s">
        <v>131</v>
      </c>
      <c r="M721" s="43"/>
      <c r="N721" s="42" t="s">
        <v>129</v>
      </c>
      <c r="O721" s="43"/>
      <c r="P721" s="42" t="s">
        <v>128</v>
      </c>
      <c r="Q721" s="43"/>
      <c r="R721" s="42" t="s">
        <v>127</v>
      </c>
      <c r="S721" s="43"/>
      <c r="T721" s="42" t="s">
        <v>126</v>
      </c>
      <c r="U721" s="43"/>
      <c r="V721" s="42" t="s">
        <v>125</v>
      </c>
      <c r="W721" s="43"/>
      <c r="X721" s="42" t="s">
        <v>124</v>
      </c>
      <c r="Y721" s="43"/>
      <c r="Z721" s="42" t="s">
        <v>123</v>
      </c>
      <c r="AA721" s="43"/>
      <c r="AB721" s="43"/>
      <c r="AC721" s="43"/>
      <c r="AD721" s="196"/>
      <c r="AE721" s="43"/>
      <c r="AF721" s="196"/>
      <c r="AG721" s="39"/>
      <c r="AH721" s="421"/>
      <c r="AI721" s="421"/>
      <c r="AJ721" s="38"/>
      <c r="AK721" s="9"/>
      <c r="AL721" s="349">
        <f>SUMPRODUCT(LEN($M721:$AA724)-LEN(SUBSTITUTE($M721:$AA724,"A", "")))</f>
        <v>0</v>
      </c>
      <c r="AM721" s="352">
        <f>SUMPRODUCT(LEN($AF721:$AF724)-LEN(SUBSTITUTE($AF721:$AF724,"A", "")))</f>
        <v>0</v>
      </c>
      <c r="AN721" s="335">
        <f>SUMPRODUCT(LEN($AE721:$AE724)-LEN(SUBSTITUTE($AE721:$AE724,"A", "")))</f>
        <v>0</v>
      </c>
      <c r="AO721" s="349">
        <f>SUMPRODUCT(LEN($M721:$AA724)-LEN(SUBSTITUTE($M721:$AA724,"S", "")))</f>
        <v>0</v>
      </c>
      <c r="AP721" s="352">
        <f>SUMPRODUCT(LEN($AF721:$AF724)-LEN(SUBSTITUTE($AF721:$AF724,"S", "")))</f>
        <v>0</v>
      </c>
      <c r="AQ721" s="335">
        <f>SUMPRODUCT(LEN($AE721:$AE724)-LEN(SUBSTITUTE($AE721:$AE724,"S", "")))</f>
        <v>0</v>
      </c>
      <c r="AR721" s="349">
        <f>SUMPRODUCT(LEN($M721:$AA724)-LEN(SUBSTITUTE($M721:$AA724,"F", "")))</f>
        <v>0</v>
      </c>
      <c r="AS721" s="352">
        <f>SUMPRODUCT(LEN($AF721:$AF724)-LEN(SUBSTITUTE($AF721:$AF724,"F", "")))</f>
        <v>0</v>
      </c>
      <c r="AT721" s="335">
        <f>SUMPRODUCT(LEN($AE721:$AE724)-LEN(SUBSTITUTE($AE721:$AE724,"F", "")))</f>
        <v>0</v>
      </c>
      <c r="AU721" s="349">
        <f>SUMPRODUCT(LEN($M721:$AA724)-LEN(SUBSTITUTE($M721:$AA724,"G", "")))</f>
        <v>0</v>
      </c>
      <c r="AV721" s="352">
        <f>SUMPRODUCT(LEN($AF721:$AF724)-LEN(SUBSTITUTE($AF721:$AF724,"G", "")))</f>
        <v>0</v>
      </c>
      <c r="AW721" s="335">
        <f>SUMPRODUCT(LEN($AE721:$AE724)-LEN(SUBSTITUTE($AE721:$AE724,"G", "")))</f>
        <v>0</v>
      </c>
      <c r="AX721" s="349">
        <f>SUMPRODUCT(LEN($L721:$AA724)-LEN(SUBSTITUTE($L721:$AA724,"M", "")))</f>
        <v>0</v>
      </c>
      <c r="AY721" s="362">
        <f>SUMPRODUCT(LEN($AF721:$AF724)-LEN(SUBSTITUTE($AF721:$AF724,"M", "")))</f>
        <v>0</v>
      </c>
      <c r="AZ721" s="335">
        <f>SUMPRODUCT(LEN($AE721:$AE724)-LEN(SUBSTITUTE($AE721:$AE724,"M", "")))</f>
        <v>0</v>
      </c>
      <c r="BA721" s="416">
        <f>SUMPRODUCT(LEN($AG721:$AG724)-LEN(SUBSTITUTE($AG721:$AG724,"S", "")))</f>
        <v>0</v>
      </c>
      <c r="BB721" s="410">
        <f>SUMPRODUCT(LEN($AG721:$AG724)-LEN(SUBSTITUTE($AG721:$AG724,"F", "")))</f>
        <v>0</v>
      </c>
      <c r="BC721" s="410">
        <f>SUMPRODUCT(LEN($AG721:$AG724)-LEN(SUBSTITUTE($AG721:$AG724,"G", "")))</f>
        <v>0</v>
      </c>
      <c r="BD721" s="413">
        <f>SUMPRODUCT(LEN($AG721:$AG724)-LEN(SUBSTITUTE($AG721:$AG724,"M", "")))</f>
        <v>0</v>
      </c>
    </row>
    <row r="722" spans="2:64" ht="28.15" customHeight="1" thickBot="1" x14ac:dyDescent="0.25">
      <c r="B722" s="30"/>
      <c r="C722" s="339"/>
      <c r="D722" s="221"/>
      <c r="E722" s="195"/>
      <c r="F722" s="195"/>
      <c r="G722" s="194"/>
      <c r="H722" s="359"/>
      <c r="I722" s="391"/>
      <c r="J722" s="391"/>
      <c r="K722" s="391"/>
      <c r="L722" s="33" t="s">
        <v>122</v>
      </c>
      <c r="M722" s="55"/>
      <c r="N722" s="33" t="s">
        <v>121</v>
      </c>
      <c r="O722" s="55"/>
      <c r="P722" s="33" t="s">
        <v>120</v>
      </c>
      <c r="Q722" s="55"/>
      <c r="R722" s="33" t="s">
        <v>119</v>
      </c>
      <c r="S722" s="55"/>
      <c r="T722" s="33" t="s">
        <v>118</v>
      </c>
      <c r="U722" s="55"/>
      <c r="V722" s="33" t="s">
        <v>117</v>
      </c>
      <c r="W722" s="55"/>
      <c r="X722" s="33" t="s">
        <v>116</v>
      </c>
      <c r="Y722" s="55"/>
      <c r="Z722" s="33" t="s">
        <v>115</v>
      </c>
      <c r="AA722" s="55"/>
      <c r="AB722" s="55"/>
      <c r="AC722" s="55"/>
      <c r="AD722" s="193"/>
      <c r="AE722" s="55"/>
      <c r="AF722" s="193"/>
      <c r="AG722" s="22"/>
      <c r="AH722" s="422"/>
      <c r="AI722" s="422"/>
      <c r="AJ722" s="21"/>
      <c r="AK722" s="9"/>
      <c r="AL722" s="350"/>
      <c r="AM722" s="353"/>
      <c r="AN722" s="336"/>
      <c r="AO722" s="350"/>
      <c r="AP722" s="353"/>
      <c r="AQ722" s="336"/>
      <c r="AR722" s="350"/>
      <c r="AS722" s="353"/>
      <c r="AT722" s="336"/>
      <c r="AU722" s="350"/>
      <c r="AV722" s="353"/>
      <c r="AW722" s="336"/>
      <c r="AX722" s="350"/>
      <c r="AY722" s="363"/>
      <c r="AZ722" s="336"/>
      <c r="BA722" s="417"/>
      <c r="BB722" s="411"/>
      <c r="BC722" s="411"/>
      <c r="BD722" s="414"/>
    </row>
    <row r="723" spans="2:64" ht="28.15" customHeight="1" x14ac:dyDescent="0.2">
      <c r="B723" s="30"/>
      <c r="C723" s="340"/>
      <c r="D723" s="218"/>
      <c r="E723" s="192"/>
      <c r="F723" s="192"/>
      <c r="G723" s="191"/>
      <c r="H723" s="360"/>
      <c r="I723" s="392"/>
      <c r="J723" s="392"/>
      <c r="K723" s="392"/>
      <c r="L723" s="25" t="s">
        <v>114</v>
      </c>
      <c r="M723" s="114"/>
      <c r="N723" s="25" t="s">
        <v>112</v>
      </c>
      <c r="O723" s="114"/>
      <c r="P723" s="25" t="s">
        <v>111</v>
      </c>
      <c r="Q723" s="114"/>
      <c r="R723" s="25" t="s">
        <v>110</v>
      </c>
      <c r="S723" s="114"/>
      <c r="T723" s="25" t="s">
        <v>109</v>
      </c>
      <c r="U723" s="114"/>
      <c r="V723" s="25" t="s">
        <v>108</v>
      </c>
      <c r="W723" s="114"/>
      <c r="X723" s="25" t="s">
        <v>107</v>
      </c>
      <c r="Y723" s="114"/>
      <c r="Z723" s="25" t="s">
        <v>106</v>
      </c>
      <c r="AA723" s="114"/>
      <c r="AB723" s="114"/>
      <c r="AC723" s="114"/>
      <c r="AD723" s="190"/>
      <c r="AE723" s="114"/>
      <c r="AF723" s="190"/>
      <c r="AG723" s="22"/>
      <c r="AH723" s="422"/>
      <c r="AI723" s="422"/>
      <c r="AJ723" s="21"/>
      <c r="AK723" s="9"/>
      <c r="AL723" s="350"/>
      <c r="AM723" s="353"/>
      <c r="AN723" s="336"/>
      <c r="AO723" s="350"/>
      <c r="AP723" s="353"/>
      <c r="AQ723" s="336"/>
      <c r="AR723" s="350"/>
      <c r="AS723" s="353"/>
      <c r="AT723" s="336"/>
      <c r="AU723" s="350"/>
      <c r="AV723" s="353"/>
      <c r="AW723" s="336"/>
      <c r="AX723" s="350"/>
      <c r="AY723" s="363"/>
      <c r="AZ723" s="336"/>
      <c r="BA723" s="417"/>
      <c r="BB723" s="411"/>
      <c r="BC723" s="411"/>
      <c r="BD723" s="414"/>
    </row>
    <row r="724" spans="2:64" ht="28.15" customHeight="1" thickBot="1" x14ac:dyDescent="0.25">
      <c r="B724" s="30"/>
      <c r="C724" s="355"/>
      <c r="D724" s="246"/>
      <c r="E724" s="200"/>
      <c r="F724" s="200"/>
      <c r="G724" s="199"/>
      <c r="H724" s="361"/>
      <c r="I724" s="393"/>
      <c r="J724" s="393"/>
      <c r="K724" s="393"/>
      <c r="L724" s="50" t="s">
        <v>105</v>
      </c>
      <c r="M724" s="51"/>
      <c r="N724" s="50" t="s">
        <v>104</v>
      </c>
      <c r="O724" s="51"/>
      <c r="P724" s="50" t="s">
        <v>103</v>
      </c>
      <c r="Q724" s="51"/>
      <c r="R724" s="50" t="s">
        <v>102</v>
      </c>
      <c r="S724" s="51"/>
      <c r="T724" s="50">
        <v>20</v>
      </c>
      <c r="U724" s="51"/>
      <c r="V724" s="50" t="s">
        <v>101</v>
      </c>
      <c r="W724" s="51"/>
      <c r="X724" s="50" t="s">
        <v>100</v>
      </c>
      <c r="Y724" s="51"/>
      <c r="Z724" s="50" t="s">
        <v>99</v>
      </c>
      <c r="AA724" s="51"/>
      <c r="AB724" s="51"/>
      <c r="AC724" s="51"/>
      <c r="AD724" s="187"/>
      <c r="AE724" s="51"/>
      <c r="AF724" s="187"/>
      <c r="AG724" s="48"/>
      <c r="AH724" s="424"/>
      <c r="AI724" s="424"/>
      <c r="AJ724" s="47"/>
      <c r="AK724" s="9"/>
      <c r="AL724" s="351"/>
      <c r="AM724" s="354"/>
      <c r="AN724" s="337"/>
      <c r="AO724" s="351"/>
      <c r="AP724" s="354"/>
      <c r="AQ724" s="337"/>
      <c r="AR724" s="351"/>
      <c r="AS724" s="354"/>
      <c r="AT724" s="337"/>
      <c r="AU724" s="351"/>
      <c r="AV724" s="354"/>
      <c r="AW724" s="337"/>
      <c r="AX724" s="351"/>
      <c r="AY724" s="364"/>
      <c r="AZ724" s="337"/>
      <c r="BA724" s="418"/>
      <c r="BB724" s="412"/>
      <c r="BC724" s="412"/>
      <c r="BD724" s="415"/>
    </row>
    <row r="725" spans="2:64" ht="28.15" customHeight="1" x14ac:dyDescent="0.2">
      <c r="B725" s="30"/>
      <c r="C725" s="338">
        <v>3</v>
      </c>
      <c r="D725" s="212"/>
      <c r="E725" s="198"/>
      <c r="F725" s="198"/>
      <c r="G725" s="197"/>
      <c r="H725" s="358"/>
      <c r="I725" s="390"/>
      <c r="J725" s="390"/>
      <c r="K725" s="390"/>
      <c r="L725" s="42" t="s">
        <v>131</v>
      </c>
      <c r="M725" s="43"/>
      <c r="N725" s="42" t="s">
        <v>129</v>
      </c>
      <c r="O725" s="43"/>
      <c r="P725" s="42" t="s">
        <v>128</v>
      </c>
      <c r="Q725" s="43"/>
      <c r="R725" s="42" t="s">
        <v>127</v>
      </c>
      <c r="S725" s="43"/>
      <c r="T725" s="42" t="s">
        <v>126</v>
      </c>
      <c r="U725" s="43"/>
      <c r="V725" s="42" t="s">
        <v>125</v>
      </c>
      <c r="W725" s="43"/>
      <c r="X725" s="42" t="s">
        <v>124</v>
      </c>
      <c r="Y725" s="43"/>
      <c r="Z725" s="42" t="s">
        <v>123</v>
      </c>
      <c r="AA725" s="43"/>
      <c r="AB725" s="43"/>
      <c r="AC725" s="43"/>
      <c r="AD725" s="196"/>
      <c r="AE725" s="43"/>
      <c r="AF725" s="196"/>
      <c r="AG725" s="39"/>
      <c r="AH725" s="421"/>
      <c r="AI725" s="421"/>
      <c r="AJ725" s="38"/>
      <c r="AK725" s="9"/>
      <c r="AL725" s="349">
        <f>SUMPRODUCT(LEN($M725:$AA728)-LEN(SUBSTITUTE($M725:$AA728,"A", "")))</f>
        <v>0</v>
      </c>
      <c r="AM725" s="352">
        <f>SUMPRODUCT(LEN($AF725:$AF728)-LEN(SUBSTITUTE($AF725:$AF728,"A", "")))</f>
        <v>0</v>
      </c>
      <c r="AN725" s="335">
        <f>SUMPRODUCT(LEN($AE725:$AE728)-LEN(SUBSTITUTE($AE725:$AE728,"A", "")))</f>
        <v>0</v>
      </c>
      <c r="AO725" s="349">
        <f>SUMPRODUCT(LEN($M725:$AA728)-LEN(SUBSTITUTE($M725:$AA728,"S", "")))</f>
        <v>0</v>
      </c>
      <c r="AP725" s="352">
        <f>SUMPRODUCT(LEN($AF725:$AF728)-LEN(SUBSTITUTE($AF725:$AF728,"S", "")))</f>
        <v>0</v>
      </c>
      <c r="AQ725" s="335">
        <f>SUMPRODUCT(LEN($AE725:$AE728)-LEN(SUBSTITUTE($AE725:$AE728,"S", "")))</f>
        <v>0</v>
      </c>
      <c r="AR725" s="349">
        <f>SUMPRODUCT(LEN($M725:$AA728)-LEN(SUBSTITUTE($M725:$AA728,"F", "")))</f>
        <v>0</v>
      </c>
      <c r="AS725" s="352">
        <f>SUMPRODUCT(LEN($AF725:$AF728)-LEN(SUBSTITUTE($AF725:$AF728,"F", "")))</f>
        <v>0</v>
      </c>
      <c r="AT725" s="335">
        <f>SUMPRODUCT(LEN($AE725:$AE728)-LEN(SUBSTITUTE($AE725:$AE728,"F", "")))</f>
        <v>0</v>
      </c>
      <c r="AU725" s="349">
        <f>SUMPRODUCT(LEN($M725:$AA728)-LEN(SUBSTITUTE($M725:$AA728,"G", "")))</f>
        <v>0</v>
      </c>
      <c r="AV725" s="352">
        <f>SUMPRODUCT(LEN($AF725:$AF728)-LEN(SUBSTITUTE($AF725:$AF728,"G", "")))</f>
        <v>0</v>
      </c>
      <c r="AW725" s="335">
        <f>SUMPRODUCT(LEN($AE725:$AE728)-LEN(SUBSTITUTE($AE725:$AE728,"G", "")))</f>
        <v>0</v>
      </c>
      <c r="AX725" s="349">
        <f>SUMPRODUCT(LEN($L725:$AA728)-LEN(SUBSTITUTE($L725:$AA728,"M", "")))</f>
        <v>0</v>
      </c>
      <c r="AY725" s="362">
        <f>SUMPRODUCT(LEN($AF725:$AF728)-LEN(SUBSTITUTE($AF725:$AF728,"M", "")))</f>
        <v>0</v>
      </c>
      <c r="AZ725" s="335">
        <f>SUMPRODUCT(LEN($AE725:$AE728)-LEN(SUBSTITUTE($AE725:$AE728,"M", "")))</f>
        <v>0</v>
      </c>
      <c r="BA725" s="416">
        <f>SUMPRODUCT(LEN($AG725:$AG728)-LEN(SUBSTITUTE($AG725:$AG728,"S", "")))</f>
        <v>0</v>
      </c>
      <c r="BB725" s="410">
        <f>SUMPRODUCT(LEN($AG725:$AG728)-LEN(SUBSTITUTE($AG725:$AG728,"F", "")))</f>
        <v>0</v>
      </c>
      <c r="BC725" s="410">
        <f>SUMPRODUCT(LEN($AG725:$AG728)-LEN(SUBSTITUTE($AG725:$AG728,"G", "")))</f>
        <v>0</v>
      </c>
      <c r="BD725" s="413">
        <f>SUMPRODUCT(LEN($AG725:$AG728)-LEN(SUBSTITUTE($AG725:$AG728,"M", "")))</f>
        <v>0</v>
      </c>
    </row>
    <row r="726" spans="2:64" ht="28.15" customHeight="1" thickBot="1" x14ac:dyDescent="0.25">
      <c r="B726" s="30"/>
      <c r="C726" s="339"/>
      <c r="D726" s="221"/>
      <c r="E726" s="195"/>
      <c r="F726" s="195"/>
      <c r="G726" s="194"/>
      <c r="H726" s="359"/>
      <c r="I726" s="391"/>
      <c r="J726" s="391"/>
      <c r="K726" s="391"/>
      <c r="L726" s="33" t="s">
        <v>122</v>
      </c>
      <c r="M726" s="55"/>
      <c r="N726" s="33" t="s">
        <v>121</v>
      </c>
      <c r="O726" s="55"/>
      <c r="P726" s="33" t="s">
        <v>120</v>
      </c>
      <c r="Q726" s="55"/>
      <c r="R726" s="33" t="s">
        <v>119</v>
      </c>
      <c r="S726" s="55"/>
      <c r="T726" s="33" t="s">
        <v>118</v>
      </c>
      <c r="U726" s="55"/>
      <c r="V726" s="33" t="s">
        <v>117</v>
      </c>
      <c r="W726" s="55"/>
      <c r="X726" s="33" t="s">
        <v>116</v>
      </c>
      <c r="Y726" s="55"/>
      <c r="Z726" s="33" t="s">
        <v>115</v>
      </c>
      <c r="AA726" s="55"/>
      <c r="AB726" s="55"/>
      <c r="AC726" s="55"/>
      <c r="AD726" s="193"/>
      <c r="AE726" s="55"/>
      <c r="AF726" s="193"/>
      <c r="AG726" s="22"/>
      <c r="AH726" s="422"/>
      <c r="AI726" s="422"/>
      <c r="AJ726" s="21"/>
      <c r="AK726" s="9"/>
      <c r="AL726" s="350"/>
      <c r="AM726" s="353"/>
      <c r="AN726" s="336"/>
      <c r="AO726" s="350"/>
      <c r="AP726" s="353"/>
      <c r="AQ726" s="336"/>
      <c r="AR726" s="350"/>
      <c r="AS726" s="353"/>
      <c r="AT726" s="336"/>
      <c r="AU726" s="350"/>
      <c r="AV726" s="353"/>
      <c r="AW726" s="336"/>
      <c r="AX726" s="350"/>
      <c r="AY726" s="363"/>
      <c r="AZ726" s="336"/>
      <c r="BA726" s="417"/>
      <c r="BB726" s="411"/>
      <c r="BC726" s="411"/>
      <c r="BD726" s="414"/>
    </row>
    <row r="727" spans="2:64" ht="28.15" customHeight="1" x14ac:dyDescent="0.2">
      <c r="B727" s="30"/>
      <c r="C727" s="340"/>
      <c r="D727" s="218"/>
      <c r="E727" s="192"/>
      <c r="F727" s="192"/>
      <c r="G727" s="191"/>
      <c r="H727" s="360"/>
      <c r="I727" s="392"/>
      <c r="J727" s="392"/>
      <c r="K727" s="392"/>
      <c r="L727" s="25" t="s">
        <v>114</v>
      </c>
      <c r="M727" s="114"/>
      <c r="N727" s="25" t="s">
        <v>112</v>
      </c>
      <c r="O727" s="114"/>
      <c r="P727" s="25" t="s">
        <v>111</v>
      </c>
      <c r="Q727" s="114"/>
      <c r="R727" s="25" t="s">
        <v>110</v>
      </c>
      <c r="S727" s="114"/>
      <c r="T727" s="25" t="s">
        <v>109</v>
      </c>
      <c r="U727" s="114"/>
      <c r="V727" s="25" t="s">
        <v>108</v>
      </c>
      <c r="W727" s="114"/>
      <c r="X727" s="25" t="s">
        <v>107</v>
      </c>
      <c r="Y727" s="114"/>
      <c r="Z727" s="25" t="s">
        <v>106</v>
      </c>
      <c r="AA727" s="114"/>
      <c r="AB727" s="114"/>
      <c r="AC727" s="114"/>
      <c r="AD727" s="190"/>
      <c r="AE727" s="114"/>
      <c r="AF727" s="190"/>
      <c r="AG727" s="22"/>
      <c r="AH727" s="422"/>
      <c r="AI727" s="422"/>
      <c r="AJ727" s="21"/>
      <c r="AK727" s="9"/>
      <c r="AL727" s="350"/>
      <c r="AM727" s="353"/>
      <c r="AN727" s="336"/>
      <c r="AO727" s="350"/>
      <c r="AP727" s="353"/>
      <c r="AQ727" s="336"/>
      <c r="AR727" s="350"/>
      <c r="AS727" s="353"/>
      <c r="AT727" s="336"/>
      <c r="AU727" s="350"/>
      <c r="AV727" s="353"/>
      <c r="AW727" s="336"/>
      <c r="AX727" s="350"/>
      <c r="AY727" s="363"/>
      <c r="AZ727" s="336"/>
      <c r="BA727" s="417"/>
      <c r="BB727" s="411"/>
      <c r="BC727" s="411"/>
      <c r="BD727" s="414"/>
    </row>
    <row r="728" spans="2:64" ht="28.15" customHeight="1" thickBot="1" x14ac:dyDescent="0.25">
      <c r="B728" s="20"/>
      <c r="C728" s="341"/>
      <c r="D728" s="215"/>
      <c r="E728" s="189"/>
      <c r="F728" s="189"/>
      <c r="G728" s="188"/>
      <c r="H728" s="361"/>
      <c r="I728" s="394"/>
      <c r="J728" s="394"/>
      <c r="K728" s="394"/>
      <c r="L728" s="15" t="s">
        <v>105</v>
      </c>
      <c r="M728" s="16"/>
      <c r="N728" s="15" t="s">
        <v>104</v>
      </c>
      <c r="O728" s="16"/>
      <c r="P728" s="15" t="s">
        <v>103</v>
      </c>
      <c r="Q728" s="16"/>
      <c r="R728" s="15" t="s">
        <v>102</v>
      </c>
      <c r="S728" s="16"/>
      <c r="T728" s="15">
        <v>20</v>
      </c>
      <c r="U728" s="16"/>
      <c r="V728" s="15" t="s">
        <v>101</v>
      </c>
      <c r="W728" s="16"/>
      <c r="X728" s="15" t="s">
        <v>100</v>
      </c>
      <c r="Y728" s="16"/>
      <c r="Z728" s="15" t="s">
        <v>99</v>
      </c>
      <c r="AA728" s="16"/>
      <c r="AB728" s="114"/>
      <c r="AC728" s="114"/>
      <c r="AD728" s="187"/>
      <c r="AE728" s="16"/>
      <c r="AF728" s="186"/>
      <c r="AG728" s="11"/>
      <c r="AH728" s="423"/>
      <c r="AI728" s="423"/>
      <c r="AJ728" s="10"/>
      <c r="AK728" s="9"/>
      <c r="AL728" s="351"/>
      <c r="AM728" s="354"/>
      <c r="AN728" s="337"/>
      <c r="AO728" s="351"/>
      <c r="AP728" s="354"/>
      <c r="AQ728" s="337"/>
      <c r="AR728" s="351"/>
      <c r="AS728" s="354"/>
      <c r="AT728" s="337"/>
      <c r="AU728" s="351"/>
      <c r="AV728" s="354"/>
      <c r="AW728" s="337"/>
      <c r="AX728" s="351"/>
      <c r="AY728" s="364"/>
      <c r="AZ728" s="337"/>
      <c r="BA728" s="418"/>
      <c r="BB728" s="412"/>
      <c r="BC728" s="412"/>
      <c r="BD728" s="415"/>
    </row>
    <row r="729" spans="2:64" ht="85.9" customHeight="1" thickTop="1" thickBot="1" x14ac:dyDescent="0.35">
      <c r="B729" s="113" t="s">
        <v>173</v>
      </c>
      <c r="C729" s="103" t="s">
        <v>172</v>
      </c>
      <c r="D729" s="108" t="s">
        <v>171</v>
      </c>
      <c r="E729" s="211" t="s">
        <v>170</v>
      </c>
      <c r="F729" s="210"/>
      <c r="G729" s="209"/>
      <c r="H729" s="109" t="s">
        <v>169</v>
      </c>
      <c r="I729" s="108" t="s">
        <v>96</v>
      </c>
      <c r="J729" s="108" t="s">
        <v>168</v>
      </c>
      <c r="K729" s="108" t="s">
        <v>97</v>
      </c>
      <c r="L729" s="365" t="s">
        <v>167</v>
      </c>
      <c r="M729" s="366"/>
      <c r="N729" s="365" t="s">
        <v>166</v>
      </c>
      <c r="O729" s="366"/>
      <c r="P729" s="365" t="s">
        <v>166</v>
      </c>
      <c r="Q729" s="367"/>
      <c r="R729" s="365" t="s">
        <v>166</v>
      </c>
      <c r="S729" s="367"/>
      <c r="T729" s="365" t="s">
        <v>166</v>
      </c>
      <c r="U729" s="367"/>
      <c r="V729" s="365" t="s">
        <v>166</v>
      </c>
      <c r="W729" s="367"/>
      <c r="X729" s="365" t="s">
        <v>166</v>
      </c>
      <c r="Y729" s="367"/>
      <c r="Z729" s="365" t="s">
        <v>166</v>
      </c>
      <c r="AA729" s="367"/>
      <c r="AB729" s="311"/>
      <c r="AC729" s="311"/>
      <c r="AD729" s="368" t="s">
        <v>165</v>
      </c>
      <c r="AE729" s="367"/>
      <c r="AF729" s="109" t="s">
        <v>164</v>
      </c>
      <c r="AG729" s="109" t="s">
        <v>163</v>
      </c>
      <c r="AH729" s="108" t="s">
        <v>162</v>
      </c>
      <c r="AI729" s="108" t="s">
        <v>161</v>
      </c>
      <c r="AJ729" s="107" t="s">
        <v>160</v>
      </c>
      <c r="AK729" s="106"/>
      <c r="AL729" s="104" t="s">
        <v>159</v>
      </c>
      <c r="AM729" s="103" t="s">
        <v>158</v>
      </c>
      <c r="AN729" s="102" t="s">
        <v>157</v>
      </c>
      <c r="AO729" s="104" t="s">
        <v>156</v>
      </c>
      <c r="AP729" s="103" t="s">
        <v>155</v>
      </c>
      <c r="AQ729" s="102" t="s">
        <v>154</v>
      </c>
      <c r="AR729" s="104" t="s">
        <v>153</v>
      </c>
      <c r="AS729" s="103" t="s">
        <v>152</v>
      </c>
      <c r="AT729" s="105" t="s">
        <v>151</v>
      </c>
      <c r="AU729" s="104" t="s">
        <v>150</v>
      </c>
      <c r="AV729" s="103" t="s">
        <v>149</v>
      </c>
      <c r="AW729" s="102" t="s">
        <v>148</v>
      </c>
      <c r="AX729" s="104" t="s">
        <v>147</v>
      </c>
      <c r="AY729" s="103" t="s">
        <v>146</v>
      </c>
      <c r="AZ729" s="102" t="s">
        <v>145</v>
      </c>
      <c r="BA729" s="101" t="s">
        <v>144</v>
      </c>
      <c r="BB729" s="100" t="s">
        <v>143</v>
      </c>
      <c r="BC729" s="100" t="s">
        <v>142</v>
      </c>
      <c r="BD729" s="99" t="s">
        <v>141</v>
      </c>
    </row>
    <row r="730" spans="2:64" ht="48" thickBot="1" x14ac:dyDescent="0.3">
      <c r="B730" s="98" t="s">
        <v>193</v>
      </c>
      <c r="C730" s="97"/>
      <c r="D730" s="208">
        <v>259</v>
      </c>
      <c r="E730" s="425">
        <v>5735.87</v>
      </c>
      <c r="F730" s="426"/>
      <c r="G730" s="427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207"/>
      <c r="AB730" s="310"/>
      <c r="AC730" s="310"/>
      <c r="AD730" s="90" t="s">
        <v>138</v>
      </c>
      <c r="AE730" s="88"/>
      <c r="AF730" s="88"/>
      <c r="AG730" s="88"/>
      <c r="AH730" s="87"/>
      <c r="AI730" s="87"/>
      <c r="AJ730" s="203"/>
      <c r="AK730" s="86" t="s">
        <v>137</v>
      </c>
      <c r="AL730" s="85">
        <f t="shared" ref="AL730:BD730" si="96">SUM(AL732:AL743)</f>
        <v>51</v>
      </c>
      <c r="AM730" s="84">
        <f t="shared" si="96"/>
        <v>5</v>
      </c>
      <c r="AN730" s="83">
        <f t="shared" si="96"/>
        <v>0</v>
      </c>
      <c r="AO730" s="85">
        <f t="shared" si="96"/>
        <v>0</v>
      </c>
      <c r="AP730" s="84">
        <f t="shared" si="96"/>
        <v>0</v>
      </c>
      <c r="AQ730" s="83">
        <f t="shared" si="96"/>
        <v>0</v>
      </c>
      <c r="AR730" s="85">
        <f t="shared" si="96"/>
        <v>0</v>
      </c>
      <c r="AS730" s="84">
        <f t="shared" si="96"/>
        <v>0</v>
      </c>
      <c r="AT730" s="83">
        <f t="shared" si="96"/>
        <v>0</v>
      </c>
      <c r="AU730" s="85">
        <f t="shared" si="96"/>
        <v>13</v>
      </c>
      <c r="AV730" s="84">
        <f t="shared" si="96"/>
        <v>1</v>
      </c>
      <c r="AW730" s="83">
        <f t="shared" si="96"/>
        <v>0</v>
      </c>
      <c r="AX730" s="85">
        <f t="shared" si="96"/>
        <v>9</v>
      </c>
      <c r="AY730" s="84">
        <f t="shared" si="96"/>
        <v>0</v>
      </c>
      <c r="AZ730" s="83">
        <f t="shared" si="96"/>
        <v>0</v>
      </c>
      <c r="BA730" s="82">
        <f t="shared" si="96"/>
        <v>0</v>
      </c>
      <c r="BB730" s="81">
        <f t="shared" si="96"/>
        <v>0</v>
      </c>
      <c r="BC730" s="81">
        <f t="shared" si="96"/>
        <v>0</v>
      </c>
      <c r="BD730" s="80">
        <f t="shared" si="96"/>
        <v>0</v>
      </c>
      <c r="BE730" s="79" t="s">
        <v>136</v>
      </c>
      <c r="BH730" s="5">
        <f>SUM(AL730:AN730)/$BG$5</f>
        <v>56</v>
      </c>
      <c r="BI730" s="5">
        <f>SUM(AO730:AQ730,BA730)/$BG$5</f>
        <v>0</v>
      </c>
      <c r="BJ730" s="5">
        <f>SUM(AR730:AT730,BB730)/$BG$5</f>
        <v>0</v>
      </c>
      <c r="BK730" s="5">
        <f>SUM(AU730:AW730,BC730)/$BG$5</f>
        <v>14</v>
      </c>
      <c r="BL730" s="5">
        <f>SUM(AX730:AZ730,BD730)/$BG$5</f>
        <v>9</v>
      </c>
    </row>
    <row r="731" spans="2:64" ht="37.5" thickBot="1" x14ac:dyDescent="0.3">
      <c r="B731" s="78"/>
      <c r="C731" s="77"/>
      <c r="D731" s="206"/>
      <c r="E731" s="205"/>
      <c r="F731" s="205"/>
      <c r="G731" s="204"/>
      <c r="H731" s="73"/>
      <c r="I731" s="70"/>
      <c r="J731" s="70"/>
      <c r="K731" s="72"/>
      <c r="L731" s="70"/>
      <c r="M731" s="69"/>
      <c r="N731" s="70"/>
      <c r="O731" s="69"/>
      <c r="P731" s="70"/>
      <c r="Q731" s="69"/>
      <c r="R731" s="70"/>
      <c r="S731" s="69"/>
      <c r="T731" s="70"/>
      <c r="U731" s="69"/>
      <c r="V731" s="70"/>
      <c r="W731" s="69"/>
      <c r="X731" s="70"/>
      <c r="Y731" s="69"/>
      <c r="Z731" s="70"/>
      <c r="AA731" s="69"/>
      <c r="AB731" s="69"/>
      <c r="AC731" s="69"/>
      <c r="AD731" s="71"/>
      <c r="AE731" s="69"/>
      <c r="AF731" s="69"/>
      <c r="AG731" s="69"/>
      <c r="AH731" s="68"/>
      <c r="AI731" s="68"/>
      <c r="AJ731" s="203"/>
      <c r="AK731" s="66" t="s">
        <v>135</v>
      </c>
      <c r="AL731" s="65">
        <f t="shared" ref="AL731:BD731" si="97">AL730/3</f>
        <v>17</v>
      </c>
      <c r="AM731" s="64">
        <f t="shared" si="97"/>
        <v>1.6666666666666667</v>
      </c>
      <c r="AN731" s="63">
        <f t="shared" si="97"/>
        <v>0</v>
      </c>
      <c r="AO731" s="65">
        <f t="shared" si="97"/>
        <v>0</v>
      </c>
      <c r="AP731" s="64">
        <f t="shared" si="97"/>
        <v>0</v>
      </c>
      <c r="AQ731" s="63">
        <f t="shared" si="97"/>
        <v>0</v>
      </c>
      <c r="AR731" s="65">
        <f t="shared" si="97"/>
        <v>0</v>
      </c>
      <c r="AS731" s="64">
        <f t="shared" si="97"/>
        <v>0</v>
      </c>
      <c r="AT731" s="63">
        <f t="shared" si="97"/>
        <v>0</v>
      </c>
      <c r="AU731" s="65">
        <f t="shared" si="97"/>
        <v>4.333333333333333</v>
      </c>
      <c r="AV731" s="64">
        <f t="shared" si="97"/>
        <v>0.33333333333333331</v>
      </c>
      <c r="AW731" s="63">
        <f t="shared" si="97"/>
        <v>0</v>
      </c>
      <c r="AX731" s="65">
        <f t="shared" si="97"/>
        <v>3</v>
      </c>
      <c r="AY731" s="64">
        <f t="shared" si="97"/>
        <v>0</v>
      </c>
      <c r="AZ731" s="63">
        <f t="shared" si="97"/>
        <v>0</v>
      </c>
      <c r="BA731" s="62">
        <f t="shared" si="97"/>
        <v>0</v>
      </c>
      <c r="BB731" s="61">
        <f t="shared" si="97"/>
        <v>0</v>
      </c>
      <c r="BC731" s="61">
        <f t="shared" si="97"/>
        <v>0</v>
      </c>
      <c r="BD731" s="60">
        <f t="shared" si="97"/>
        <v>0</v>
      </c>
      <c r="BE731" s="59" t="s">
        <v>134</v>
      </c>
    </row>
    <row r="732" spans="2:64" ht="28.15" customHeight="1" x14ac:dyDescent="0.2">
      <c r="B732" s="30"/>
      <c r="C732" s="338">
        <v>1</v>
      </c>
      <c r="D732" s="212"/>
      <c r="E732" s="198"/>
      <c r="F732" s="198"/>
      <c r="G732" s="197"/>
      <c r="H732" s="358" t="s">
        <v>133</v>
      </c>
      <c r="I732" s="390">
        <v>119</v>
      </c>
      <c r="J732" s="390">
        <v>32</v>
      </c>
      <c r="K732" s="390">
        <v>6</v>
      </c>
      <c r="L732" s="42" t="s">
        <v>131</v>
      </c>
      <c r="M732" s="43" t="s">
        <v>132</v>
      </c>
      <c r="N732" s="42" t="s">
        <v>129</v>
      </c>
      <c r="O732" s="43" t="s">
        <v>179</v>
      </c>
      <c r="P732" s="42" t="s">
        <v>128</v>
      </c>
      <c r="Q732" s="43" t="s">
        <v>1607</v>
      </c>
      <c r="R732" s="42" t="s">
        <v>127</v>
      </c>
      <c r="S732" s="43" t="s">
        <v>1603</v>
      </c>
      <c r="T732" s="42" t="s">
        <v>126</v>
      </c>
      <c r="U732" s="43" t="s">
        <v>686</v>
      </c>
      <c r="V732" s="42" t="s">
        <v>125</v>
      </c>
      <c r="W732" s="43" t="s">
        <v>467</v>
      </c>
      <c r="X732" s="42" t="s">
        <v>124</v>
      </c>
      <c r="Y732" s="43" t="s">
        <v>132</v>
      </c>
      <c r="Z732" s="42" t="s">
        <v>123</v>
      </c>
      <c r="AA732" s="43"/>
      <c r="AB732" s="43"/>
      <c r="AC732" s="43"/>
      <c r="AD732" s="196"/>
      <c r="AE732" s="43"/>
      <c r="AF732" s="196" t="s">
        <v>1131</v>
      </c>
      <c r="AG732" s="58"/>
      <c r="AH732" s="421"/>
      <c r="AI732" s="421"/>
      <c r="AJ732" s="38"/>
      <c r="AK732" s="9"/>
      <c r="AL732" s="349">
        <f>SUMPRODUCT(LEN($M732:$AA735)-LEN(SUBSTITUTE($M732:$AA735,"A", "")))</f>
        <v>51</v>
      </c>
      <c r="AM732" s="352">
        <f>SUMPRODUCT(LEN($AF732:$AF735)-LEN(SUBSTITUTE($AF732:$AF735,"A", "")))</f>
        <v>5</v>
      </c>
      <c r="AN732" s="335">
        <f>SUMPRODUCT(LEN($AE732:$AE735)-LEN(SUBSTITUTE($AE732:$AE735,"A", "")))</f>
        <v>0</v>
      </c>
      <c r="AO732" s="349">
        <f>SUMPRODUCT(LEN($M732:$AA735)-LEN(SUBSTITUTE($M732:$AA735,"S", "")))</f>
        <v>0</v>
      </c>
      <c r="AP732" s="352">
        <f>SUMPRODUCT(LEN($AF732:$AF735)-LEN(SUBSTITUTE($AF732:$AF735,"S", "")))</f>
        <v>0</v>
      </c>
      <c r="AQ732" s="335">
        <f>SUMPRODUCT(LEN($AE732:$AE735)-LEN(SUBSTITUTE($AE732:$AE735,"S", "")))</f>
        <v>0</v>
      </c>
      <c r="AR732" s="349">
        <f>SUMPRODUCT(LEN($M732:$AA735)-LEN(SUBSTITUTE($M732:$AA735,"F", "")))</f>
        <v>0</v>
      </c>
      <c r="AS732" s="352">
        <f>SUMPRODUCT(LEN($AF732:$AF735)-LEN(SUBSTITUTE($AF732:$AF735,"F", "")))</f>
        <v>0</v>
      </c>
      <c r="AT732" s="335">
        <f>SUMPRODUCT(LEN($AE732:$AE735)-LEN(SUBSTITUTE($AE732:$AE735,"F", "")))</f>
        <v>0</v>
      </c>
      <c r="AU732" s="349">
        <f>SUMPRODUCT(LEN($M732:$AA735)-LEN(SUBSTITUTE($M732:$AA735,"G", "")))</f>
        <v>13</v>
      </c>
      <c r="AV732" s="352">
        <f>SUMPRODUCT(LEN($AF732:$AF735)-LEN(SUBSTITUTE($AF732:$AF735,"G", "")))</f>
        <v>1</v>
      </c>
      <c r="AW732" s="335">
        <f>SUMPRODUCT(LEN($AE732:$AE735)-LEN(SUBSTITUTE($AE732:$AE735,"G", "")))</f>
        <v>0</v>
      </c>
      <c r="AX732" s="349">
        <f>SUMPRODUCT(LEN($L732:$AA735)-LEN(SUBSTITUTE($L732:$AA735,"M", "")))</f>
        <v>9</v>
      </c>
      <c r="AY732" s="362">
        <f>SUMPRODUCT(LEN($AF732:$AF735)-LEN(SUBSTITUTE($AF732:$AF735,"M", "")))</f>
        <v>0</v>
      </c>
      <c r="AZ732" s="374">
        <f>SUMPRODUCT(LEN($AE732:$AE735)-LEN(SUBSTITUTE($AE732:$AE735,"M", "")))</f>
        <v>0</v>
      </c>
      <c r="BA732" s="416">
        <f>SUMPRODUCT(LEN($AG732:$AG735)-LEN(SUBSTITUTE($AG732:$AG735,"S", "")))</f>
        <v>0</v>
      </c>
      <c r="BB732" s="410">
        <f>SUMPRODUCT(LEN($AG732:$AG735)-LEN(SUBSTITUTE($AG732:$AG735,"F", "")))</f>
        <v>0</v>
      </c>
      <c r="BC732" s="410">
        <f>SUMPRODUCT(LEN($AG732:$AG735)-LEN(SUBSTITUTE($AG732:$AG735,"G", "")))</f>
        <v>0</v>
      </c>
      <c r="BD732" s="413">
        <f>SUMPRODUCT(LEN($AG732:$AG735)-LEN(SUBSTITUTE($AG732:$AG735,"M", "")))</f>
        <v>0</v>
      </c>
    </row>
    <row r="733" spans="2:64" ht="28.15" customHeight="1" thickBot="1" x14ac:dyDescent="0.25">
      <c r="B733" s="30"/>
      <c r="C733" s="339"/>
      <c r="D733" s="221"/>
      <c r="E733" s="195"/>
      <c r="F733" s="195"/>
      <c r="G733" s="194"/>
      <c r="H733" s="359"/>
      <c r="I733" s="391"/>
      <c r="J733" s="391"/>
      <c r="K733" s="391"/>
      <c r="L733" s="33" t="s">
        <v>122</v>
      </c>
      <c r="M733" s="55" t="s">
        <v>1714</v>
      </c>
      <c r="N733" s="33" t="s">
        <v>121</v>
      </c>
      <c r="O733" s="55" t="s">
        <v>1708</v>
      </c>
      <c r="P733" s="33" t="s">
        <v>120</v>
      </c>
      <c r="Q733" s="55" t="s">
        <v>179</v>
      </c>
      <c r="R733" s="33" t="s">
        <v>119</v>
      </c>
      <c r="S733" s="55" t="s">
        <v>1560</v>
      </c>
      <c r="T733" s="33" t="s">
        <v>118</v>
      </c>
      <c r="U733" s="55" t="s">
        <v>179</v>
      </c>
      <c r="V733" s="33" t="s">
        <v>117</v>
      </c>
      <c r="W733" s="55" t="s">
        <v>467</v>
      </c>
      <c r="X733" s="33" t="s">
        <v>116</v>
      </c>
      <c r="Y733" s="55" t="s">
        <v>132</v>
      </c>
      <c r="Z733" s="33" t="s">
        <v>115</v>
      </c>
      <c r="AA733" s="55"/>
      <c r="AB733" s="55"/>
      <c r="AC733" s="55"/>
      <c r="AD733" s="193"/>
      <c r="AE733" s="55"/>
      <c r="AF733" s="193"/>
      <c r="AG733" s="57"/>
      <c r="AH733" s="422"/>
      <c r="AI733" s="422"/>
      <c r="AJ733" s="21"/>
      <c r="AK733" s="9"/>
      <c r="AL733" s="379"/>
      <c r="AM733" s="347"/>
      <c r="AN733" s="377"/>
      <c r="AO733" s="379"/>
      <c r="AP733" s="347"/>
      <c r="AQ733" s="377"/>
      <c r="AR733" s="379"/>
      <c r="AS733" s="347"/>
      <c r="AT733" s="377"/>
      <c r="AU733" s="379"/>
      <c r="AV733" s="347"/>
      <c r="AW733" s="377"/>
      <c r="AX733" s="379"/>
      <c r="AY733" s="372"/>
      <c r="AZ733" s="375"/>
      <c r="BA733" s="417"/>
      <c r="BB733" s="411"/>
      <c r="BC733" s="411"/>
      <c r="BD733" s="414"/>
    </row>
    <row r="734" spans="2:64" ht="28.15" customHeight="1" x14ac:dyDescent="0.2">
      <c r="B734" s="30"/>
      <c r="C734" s="340"/>
      <c r="D734" s="218"/>
      <c r="E734" s="192"/>
      <c r="F734" s="192"/>
      <c r="G734" s="191"/>
      <c r="H734" s="360">
        <v>259</v>
      </c>
      <c r="I734" s="392"/>
      <c r="J734" s="392"/>
      <c r="K734" s="392"/>
      <c r="L734" s="25" t="s">
        <v>114</v>
      </c>
      <c r="M734" s="114" t="s">
        <v>357</v>
      </c>
      <c r="N734" s="25" t="s">
        <v>112</v>
      </c>
      <c r="O734" s="114" t="s">
        <v>357</v>
      </c>
      <c r="P734" s="25" t="s">
        <v>111</v>
      </c>
      <c r="Q734" s="114" t="s">
        <v>1414</v>
      </c>
      <c r="R734" s="25" t="s">
        <v>110</v>
      </c>
      <c r="S734" s="114" t="s">
        <v>679</v>
      </c>
      <c r="T734" s="25" t="s">
        <v>109</v>
      </c>
      <c r="U734" s="114" t="s">
        <v>179</v>
      </c>
      <c r="V734" s="25" t="s">
        <v>108</v>
      </c>
      <c r="W734" s="114" t="s">
        <v>496</v>
      </c>
      <c r="X734" s="25" t="s">
        <v>107</v>
      </c>
      <c r="Y734" s="114"/>
      <c r="Z734" s="25" t="s">
        <v>106</v>
      </c>
      <c r="AA734" s="114"/>
      <c r="AB734" s="114"/>
      <c r="AC734" s="114"/>
      <c r="AD734" s="190"/>
      <c r="AE734" s="114"/>
      <c r="AF734" s="190"/>
      <c r="AG734" s="57"/>
      <c r="AH734" s="422"/>
      <c r="AI734" s="422"/>
      <c r="AJ734" s="21"/>
      <c r="AK734" s="9"/>
      <c r="AL734" s="379"/>
      <c r="AM734" s="347"/>
      <c r="AN734" s="377"/>
      <c r="AO734" s="379"/>
      <c r="AP734" s="347"/>
      <c r="AQ734" s="377"/>
      <c r="AR734" s="379"/>
      <c r="AS734" s="347"/>
      <c r="AT734" s="377"/>
      <c r="AU734" s="379"/>
      <c r="AV734" s="347"/>
      <c r="AW734" s="377"/>
      <c r="AX734" s="379"/>
      <c r="AY734" s="372"/>
      <c r="AZ734" s="375"/>
      <c r="BA734" s="417"/>
      <c r="BB734" s="411"/>
      <c r="BC734" s="411"/>
      <c r="BD734" s="414"/>
    </row>
    <row r="735" spans="2:64" ht="28.15" customHeight="1" thickBot="1" x14ac:dyDescent="0.25">
      <c r="B735" s="30"/>
      <c r="C735" s="355"/>
      <c r="D735" s="246"/>
      <c r="E735" s="200"/>
      <c r="F735" s="200"/>
      <c r="G735" s="199"/>
      <c r="H735" s="361"/>
      <c r="I735" s="393"/>
      <c r="J735" s="393"/>
      <c r="K735" s="393"/>
      <c r="L735" s="50" t="s">
        <v>105</v>
      </c>
      <c r="M735" s="51" t="s">
        <v>458</v>
      </c>
      <c r="N735" s="50" t="s">
        <v>104</v>
      </c>
      <c r="O735" s="51" t="s">
        <v>1575</v>
      </c>
      <c r="P735" s="50" t="s">
        <v>103</v>
      </c>
      <c r="Q735" s="51" t="s">
        <v>1288</v>
      </c>
      <c r="R735" s="50" t="s">
        <v>102</v>
      </c>
      <c r="S735" s="51" t="s">
        <v>493</v>
      </c>
      <c r="T735" s="50">
        <v>20</v>
      </c>
      <c r="U735" s="51" t="s">
        <v>493</v>
      </c>
      <c r="V735" s="50" t="s">
        <v>101</v>
      </c>
      <c r="W735" s="51" t="s">
        <v>496</v>
      </c>
      <c r="X735" s="50" t="s">
        <v>100</v>
      </c>
      <c r="Y735" s="51"/>
      <c r="Z735" s="50" t="s">
        <v>99</v>
      </c>
      <c r="AA735" s="51"/>
      <c r="AB735" s="51"/>
      <c r="AC735" s="51"/>
      <c r="AD735" s="187"/>
      <c r="AE735" s="51"/>
      <c r="AF735" s="187"/>
      <c r="AG735" s="56"/>
      <c r="AH735" s="424"/>
      <c r="AI735" s="424"/>
      <c r="AJ735" s="47"/>
      <c r="AK735" s="9"/>
      <c r="AL735" s="380"/>
      <c r="AM735" s="381"/>
      <c r="AN735" s="378"/>
      <c r="AO735" s="380"/>
      <c r="AP735" s="381"/>
      <c r="AQ735" s="378"/>
      <c r="AR735" s="380"/>
      <c r="AS735" s="381"/>
      <c r="AT735" s="378"/>
      <c r="AU735" s="380"/>
      <c r="AV735" s="381"/>
      <c r="AW735" s="378"/>
      <c r="AX735" s="380"/>
      <c r="AY735" s="373"/>
      <c r="AZ735" s="376"/>
      <c r="BA735" s="418"/>
      <c r="BB735" s="412"/>
      <c r="BC735" s="412"/>
      <c r="BD735" s="415"/>
    </row>
    <row r="736" spans="2:64" ht="28.15" customHeight="1" x14ac:dyDescent="0.2">
      <c r="B736" s="30"/>
      <c r="C736" s="338">
        <v>2</v>
      </c>
      <c r="D736" s="212"/>
      <c r="E736" s="198"/>
      <c r="F736" s="198"/>
      <c r="G736" s="197"/>
      <c r="H736" s="358"/>
      <c r="I736" s="390"/>
      <c r="J736" s="390"/>
      <c r="K736" s="390"/>
      <c r="L736" s="42" t="s">
        <v>131</v>
      </c>
      <c r="M736" s="43"/>
      <c r="N736" s="42" t="s">
        <v>129</v>
      </c>
      <c r="O736" s="43"/>
      <c r="P736" s="42" t="s">
        <v>128</v>
      </c>
      <c r="Q736" s="43"/>
      <c r="R736" s="42" t="s">
        <v>127</v>
      </c>
      <c r="S736" s="43"/>
      <c r="T736" s="42" t="s">
        <v>126</v>
      </c>
      <c r="U736" s="43"/>
      <c r="V736" s="42" t="s">
        <v>125</v>
      </c>
      <c r="W736" s="43"/>
      <c r="X736" s="42" t="s">
        <v>124</v>
      </c>
      <c r="Y736" s="43"/>
      <c r="Z736" s="42" t="s">
        <v>123</v>
      </c>
      <c r="AA736" s="43"/>
      <c r="AB736" s="43"/>
      <c r="AC736" s="43"/>
      <c r="AD736" s="196"/>
      <c r="AE736" s="43"/>
      <c r="AF736" s="196"/>
      <c r="AG736" s="39"/>
      <c r="AH736" s="421"/>
      <c r="AI736" s="421"/>
      <c r="AJ736" s="38"/>
      <c r="AK736" s="9"/>
      <c r="AL736" s="349">
        <f>SUMPRODUCT(LEN($M736:$AA739)-LEN(SUBSTITUTE($M736:$AA739,"A", "")))</f>
        <v>0</v>
      </c>
      <c r="AM736" s="352">
        <f>SUMPRODUCT(LEN($AF736:$AF739)-LEN(SUBSTITUTE($AF736:$AF739,"A", "")))</f>
        <v>0</v>
      </c>
      <c r="AN736" s="335">
        <f>SUMPRODUCT(LEN($AE736:$AE739)-LEN(SUBSTITUTE($AE736:$AE739,"A", "")))</f>
        <v>0</v>
      </c>
      <c r="AO736" s="349">
        <f>SUMPRODUCT(LEN($M736:$AA739)-LEN(SUBSTITUTE($M736:$AA739,"S", "")))</f>
        <v>0</v>
      </c>
      <c r="AP736" s="352">
        <f>SUMPRODUCT(LEN($AF736:$AF739)-LEN(SUBSTITUTE($AF736:$AF739,"S", "")))</f>
        <v>0</v>
      </c>
      <c r="AQ736" s="335">
        <f>SUMPRODUCT(LEN($AE736:$AE739)-LEN(SUBSTITUTE($AE736:$AE739,"S", "")))</f>
        <v>0</v>
      </c>
      <c r="AR736" s="349">
        <f>SUMPRODUCT(LEN($M736:$AA739)-LEN(SUBSTITUTE($M736:$AA739,"F", "")))</f>
        <v>0</v>
      </c>
      <c r="AS736" s="352">
        <f>SUMPRODUCT(LEN($AF736:$AF739)-LEN(SUBSTITUTE($AF736:$AF739,"F", "")))</f>
        <v>0</v>
      </c>
      <c r="AT736" s="335">
        <f>SUMPRODUCT(LEN($AE736:$AE739)-LEN(SUBSTITUTE($AE736:$AE739,"F", "")))</f>
        <v>0</v>
      </c>
      <c r="AU736" s="349">
        <f>SUMPRODUCT(LEN($M736:$AA739)-LEN(SUBSTITUTE($M736:$AA739,"G", "")))</f>
        <v>0</v>
      </c>
      <c r="AV736" s="352">
        <f>SUMPRODUCT(LEN($AF736:$AF739)-LEN(SUBSTITUTE($AF736:$AF739,"G", "")))</f>
        <v>0</v>
      </c>
      <c r="AW736" s="335">
        <f>SUMPRODUCT(LEN($AE736:$AE739)-LEN(SUBSTITUTE($AE736:$AE739,"G", "")))</f>
        <v>0</v>
      </c>
      <c r="AX736" s="349">
        <f>SUMPRODUCT(LEN($L736:$AA739)-LEN(SUBSTITUTE($L736:$AA739,"M", "")))</f>
        <v>0</v>
      </c>
      <c r="AY736" s="362">
        <f>SUMPRODUCT(LEN($AF736:$AF739)-LEN(SUBSTITUTE($AF736:$AF739,"M", "")))</f>
        <v>0</v>
      </c>
      <c r="AZ736" s="374">
        <f>SUMPRODUCT(LEN($AE736:$AE739)-LEN(SUBSTITUTE($AE736:$AE739,"M", "")))</f>
        <v>0</v>
      </c>
      <c r="BA736" s="416">
        <f>SUMPRODUCT(LEN($AG736:$AG739)-LEN(SUBSTITUTE($AG736:$AG739,"S", "")))</f>
        <v>0</v>
      </c>
      <c r="BB736" s="410">
        <f>SUMPRODUCT(LEN($AG736:$AG739)-LEN(SUBSTITUTE($AG736:$AG739,"F", "")))</f>
        <v>0</v>
      </c>
      <c r="BC736" s="410">
        <f>SUMPRODUCT(LEN($AG736:$AG739)-LEN(SUBSTITUTE($AG736:$AG739,"G", "")))</f>
        <v>0</v>
      </c>
      <c r="BD736" s="413">
        <f>SUMPRODUCT(LEN($AG736:$AG739)-LEN(SUBSTITUTE($AG736:$AG739,"M", "")))</f>
        <v>0</v>
      </c>
    </row>
    <row r="737" spans="2:64" ht="28.15" customHeight="1" thickBot="1" x14ac:dyDescent="0.25">
      <c r="B737" s="30"/>
      <c r="C737" s="339"/>
      <c r="D737" s="221"/>
      <c r="E737" s="195"/>
      <c r="F737" s="195"/>
      <c r="G737" s="194"/>
      <c r="H737" s="359"/>
      <c r="I737" s="391"/>
      <c r="J737" s="391"/>
      <c r="K737" s="391"/>
      <c r="L737" s="33" t="s">
        <v>122</v>
      </c>
      <c r="M737" s="55"/>
      <c r="N737" s="33" t="s">
        <v>121</v>
      </c>
      <c r="O737" s="55"/>
      <c r="P737" s="33" t="s">
        <v>120</v>
      </c>
      <c r="Q737" s="55"/>
      <c r="R737" s="33" t="s">
        <v>119</v>
      </c>
      <c r="S737" s="55"/>
      <c r="T737" s="33" t="s">
        <v>118</v>
      </c>
      <c r="U737" s="55"/>
      <c r="V737" s="33" t="s">
        <v>117</v>
      </c>
      <c r="W737" s="55"/>
      <c r="X737" s="33" t="s">
        <v>116</v>
      </c>
      <c r="Y737" s="55"/>
      <c r="Z737" s="33" t="s">
        <v>115</v>
      </c>
      <c r="AA737" s="55"/>
      <c r="AB737" s="55"/>
      <c r="AC737" s="55"/>
      <c r="AD737" s="193"/>
      <c r="AE737" s="55"/>
      <c r="AF737" s="193"/>
      <c r="AG737" s="22"/>
      <c r="AH737" s="422"/>
      <c r="AI737" s="422"/>
      <c r="AJ737" s="21"/>
      <c r="AK737" s="9"/>
      <c r="AL737" s="379"/>
      <c r="AM737" s="347"/>
      <c r="AN737" s="377"/>
      <c r="AO737" s="379"/>
      <c r="AP737" s="347"/>
      <c r="AQ737" s="377"/>
      <c r="AR737" s="379"/>
      <c r="AS737" s="347"/>
      <c r="AT737" s="377"/>
      <c r="AU737" s="379"/>
      <c r="AV737" s="347"/>
      <c r="AW737" s="377"/>
      <c r="AX737" s="379"/>
      <c r="AY737" s="372"/>
      <c r="AZ737" s="375"/>
      <c r="BA737" s="417"/>
      <c r="BB737" s="411"/>
      <c r="BC737" s="411"/>
      <c r="BD737" s="414"/>
    </row>
    <row r="738" spans="2:64" ht="28.15" customHeight="1" x14ac:dyDescent="0.2">
      <c r="B738" s="30"/>
      <c r="C738" s="340"/>
      <c r="D738" s="218"/>
      <c r="E738" s="192"/>
      <c r="F738" s="192"/>
      <c r="G738" s="191"/>
      <c r="H738" s="360"/>
      <c r="I738" s="392"/>
      <c r="J738" s="392"/>
      <c r="K738" s="392"/>
      <c r="L738" s="25" t="s">
        <v>114</v>
      </c>
      <c r="M738" s="114"/>
      <c r="N738" s="25" t="s">
        <v>112</v>
      </c>
      <c r="O738" s="114"/>
      <c r="P738" s="25" t="s">
        <v>111</v>
      </c>
      <c r="Q738" s="114"/>
      <c r="R738" s="25" t="s">
        <v>110</v>
      </c>
      <c r="S738" s="114"/>
      <c r="T738" s="25" t="s">
        <v>109</v>
      </c>
      <c r="U738" s="114"/>
      <c r="V738" s="25" t="s">
        <v>108</v>
      </c>
      <c r="W738" s="114"/>
      <c r="X738" s="25" t="s">
        <v>107</v>
      </c>
      <c r="Y738" s="114"/>
      <c r="Z738" s="25" t="s">
        <v>106</v>
      </c>
      <c r="AA738" s="114"/>
      <c r="AB738" s="114"/>
      <c r="AC738" s="114"/>
      <c r="AD738" s="190"/>
      <c r="AE738" s="114"/>
      <c r="AF738" s="190"/>
      <c r="AG738" s="22"/>
      <c r="AH738" s="422"/>
      <c r="AI738" s="422"/>
      <c r="AJ738" s="21"/>
      <c r="AK738" s="9"/>
      <c r="AL738" s="379"/>
      <c r="AM738" s="347"/>
      <c r="AN738" s="377"/>
      <c r="AO738" s="379"/>
      <c r="AP738" s="347"/>
      <c r="AQ738" s="377"/>
      <c r="AR738" s="379"/>
      <c r="AS738" s="347"/>
      <c r="AT738" s="377"/>
      <c r="AU738" s="379"/>
      <c r="AV738" s="347"/>
      <c r="AW738" s="377"/>
      <c r="AX738" s="379"/>
      <c r="AY738" s="372"/>
      <c r="AZ738" s="375"/>
      <c r="BA738" s="417"/>
      <c r="BB738" s="411"/>
      <c r="BC738" s="411"/>
      <c r="BD738" s="414"/>
    </row>
    <row r="739" spans="2:64" ht="28.15" customHeight="1" thickBot="1" x14ac:dyDescent="0.25">
      <c r="B739" s="30"/>
      <c r="C739" s="355"/>
      <c r="D739" s="246"/>
      <c r="E739" s="200"/>
      <c r="F739" s="200"/>
      <c r="G739" s="199"/>
      <c r="H739" s="361"/>
      <c r="I739" s="393"/>
      <c r="J739" s="393"/>
      <c r="K739" s="393"/>
      <c r="L739" s="50" t="s">
        <v>105</v>
      </c>
      <c r="M739" s="51"/>
      <c r="N739" s="50" t="s">
        <v>104</v>
      </c>
      <c r="O739" s="51"/>
      <c r="P739" s="50" t="s">
        <v>103</v>
      </c>
      <c r="Q739" s="51"/>
      <c r="R739" s="50" t="s">
        <v>102</v>
      </c>
      <c r="S739" s="51"/>
      <c r="T739" s="50">
        <v>20</v>
      </c>
      <c r="U739" s="51"/>
      <c r="V739" s="50" t="s">
        <v>101</v>
      </c>
      <c r="W739" s="51"/>
      <c r="X739" s="50" t="s">
        <v>100</v>
      </c>
      <c r="Y739" s="51"/>
      <c r="Z739" s="50" t="s">
        <v>99</v>
      </c>
      <c r="AA739" s="51"/>
      <c r="AB739" s="51"/>
      <c r="AC739" s="51"/>
      <c r="AD739" s="187"/>
      <c r="AE739" s="51"/>
      <c r="AF739" s="187"/>
      <c r="AG739" s="48"/>
      <c r="AH739" s="424"/>
      <c r="AI739" s="424"/>
      <c r="AJ739" s="47"/>
      <c r="AK739" s="9"/>
      <c r="AL739" s="380"/>
      <c r="AM739" s="381"/>
      <c r="AN739" s="378"/>
      <c r="AO739" s="380"/>
      <c r="AP739" s="381"/>
      <c r="AQ739" s="378"/>
      <c r="AR739" s="380"/>
      <c r="AS739" s="381"/>
      <c r="AT739" s="378"/>
      <c r="AU739" s="380"/>
      <c r="AV739" s="381"/>
      <c r="AW739" s="378"/>
      <c r="AX739" s="380"/>
      <c r="AY739" s="373"/>
      <c r="AZ739" s="376"/>
      <c r="BA739" s="418"/>
      <c r="BB739" s="412"/>
      <c r="BC739" s="412"/>
      <c r="BD739" s="415"/>
    </row>
    <row r="740" spans="2:64" ht="28.15" customHeight="1" x14ac:dyDescent="0.2">
      <c r="B740" s="30"/>
      <c r="C740" s="338">
        <v>3</v>
      </c>
      <c r="D740" s="212"/>
      <c r="E740" s="198"/>
      <c r="F740" s="198"/>
      <c r="G740" s="197"/>
      <c r="H740" s="358"/>
      <c r="I740" s="390"/>
      <c r="J740" s="390"/>
      <c r="K740" s="390"/>
      <c r="L740" s="42" t="s">
        <v>131</v>
      </c>
      <c r="M740" s="43"/>
      <c r="N740" s="42" t="s">
        <v>129</v>
      </c>
      <c r="O740" s="43"/>
      <c r="P740" s="42" t="s">
        <v>128</v>
      </c>
      <c r="Q740" s="43"/>
      <c r="R740" s="42" t="s">
        <v>127</v>
      </c>
      <c r="S740" s="43"/>
      <c r="T740" s="42" t="s">
        <v>126</v>
      </c>
      <c r="U740" s="43"/>
      <c r="V740" s="42" t="s">
        <v>125</v>
      </c>
      <c r="W740" s="43"/>
      <c r="X740" s="42" t="s">
        <v>124</v>
      </c>
      <c r="Y740" s="43"/>
      <c r="Z740" s="42" t="s">
        <v>123</v>
      </c>
      <c r="AA740" s="43"/>
      <c r="AB740" s="43"/>
      <c r="AC740" s="43"/>
      <c r="AD740" s="196"/>
      <c r="AE740" s="43"/>
      <c r="AF740" s="196"/>
      <c r="AG740" s="39"/>
      <c r="AH740" s="421"/>
      <c r="AI740" s="421"/>
      <c r="AJ740" s="38"/>
      <c r="AK740" s="9"/>
      <c r="AL740" s="349">
        <f>SUMPRODUCT(LEN($M740:$AA743)-LEN(SUBSTITUTE($M740:$AA743,"A", "")))</f>
        <v>0</v>
      </c>
      <c r="AM740" s="352">
        <f>SUMPRODUCT(LEN($AF740:$AF743)-LEN(SUBSTITUTE($AF740:$AF743,"A", "")))</f>
        <v>0</v>
      </c>
      <c r="AN740" s="335">
        <f>SUMPRODUCT(LEN($AE740:$AE743)-LEN(SUBSTITUTE($AE740:$AE743,"A", "")))</f>
        <v>0</v>
      </c>
      <c r="AO740" s="349">
        <f>SUMPRODUCT(LEN($M740:$AA743)-LEN(SUBSTITUTE($M740:$AA743,"S", "")))</f>
        <v>0</v>
      </c>
      <c r="AP740" s="352">
        <f>SUMPRODUCT(LEN($AF740:$AF743)-LEN(SUBSTITUTE($AF740:$AF743,"S", "")))</f>
        <v>0</v>
      </c>
      <c r="AQ740" s="335">
        <f>SUMPRODUCT(LEN($AE740:$AE743)-LEN(SUBSTITUTE($AE740:$AE743,"S", "")))</f>
        <v>0</v>
      </c>
      <c r="AR740" s="349">
        <f>SUMPRODUCT(LEN($M740:$AA743)-LEN(SUBSTITUTE($M740:$AA743,"F", "")))</f>
        <v>0</v>
      </c>
      <c r="AS740" s="352">
        <f>SUMPRODUCT(LEN($AF740:$AF743)-LEN(SUBSTITUTE($AF740:$AF743,"F", "")))</f>
        <v>0</v>
      </c>
      <c r="AT740" s="335">
        <f>SUMPRODUCT(LEN($AE740:$AE743)-LEN(SUBSTITUTE($AE740:$AE743,"F", "")))</f>
        <v>0</v>
      </c>
      <c r="AU740" s="349">
        <f>SUMPRODUCT(LEN($M740:$AA743)-LEN(SUBSTITUTE($M740:$AA743,"G", "")))</f>
        <v>0</v>
      </c>
      <c r="AV740" s="352">
        <f>SUMPRODUCT(LEN($AF740:$AF743)-LEN(SUBSTITUTE($AF740:$AF743,"G", "")))</f>
        <v>0</v>
      </c>
      <c r="AW740" s="335">
        <f>SUMPRODUCT(LEN($AE740:$AE743)-LEN(SUBSTITUTE($AE740:$AE743,"G", "")))</f>
        <v>0</v>
      </c>
      <c r="AX740" s="349">
        <f>SUMPRODUCT(LEN($L740:$AA743)-LEN(SUBSTITUTE($L740:$AA743,"M", "")))</f>
        <v>0</v>
      </c>
      <c r="AY740" s="362">
        <f>SUMPRODUCT(LEN($AF740:$AF743)-LEN(SUBSTITUTE($AF740:$AF743,"M", "")))</f>
        <v>0</v>
      </c>
      <c r="AZ740" s="374">
        <f>SUMPRODUCT(LEN($AE740:$AE743)-LEN(SUBSTITUTE($AE740:$AE743,"M", "")))</f>
        <v>0</v>
      </c>
      <c r="BA740" s="416">
        <f>SUMPRODUCT(LEN($AG740:$AG743)-LEN(SUBSTITUTE($AG740:$AG743,"S", "")))</f>
        <v>0</v>
      </c>
      <c r="BB740" s="410">
        <f>SUMPRODUCT(LEN($AG740:$AG743)-LEN(SUBSTITUTE($AG740:$AG743,"F", "")))</f>
        <v>0</v>
      </c>
      <c r="BC740" s="410">
        <f>SUMPRODUCT(LEN($AG740:$AG743)-LEN(SUBSTITUTE($AG740:$AG743,"G", "")))</f>
        <v>0</v>
      </c>
      <c r="BD740" s="413">
        <f>SUMPRODUCT(LEN($AG740:$AG743)-LEN(SUBSTITUTE($AG740:$AG743,"M", "")))</f>
        <v>0</v>
      </c>
    </row>
    <row r="741" spans="2:64" ht="28.15" customHeight="1" thickBot="1" x14ac:dyDescent="0.25">
      <c r="B741" s="30"/>
      <c r="C741" s="339"/>
      <c r="D741" s="221"/>
      <c r="E741" s="195"/>
      <c r="F741" s="195"/>
      <c r="G741" s="194"/>
      <c r="H741" s="359"/>
      <c r="I741" s="391"/>
      <c r="J741" s="391"/>
      <c r="K741" s="391"/>
      <c r="L741" s="33" t="s">
        <v>122</v>
      </c>
      <c r="M741" s="55"/>
      <c r="N741" s="33" t="s">
        <v>121</v>
      </c>
      <c r="O741" s="55"/>
      <c r="P741" s="33" t="s">
        <v>120</v>
      </c>
      <c r="Q741" s="55"/>
      <c r="R741" s="33" t="s">
        <v>119</v>
      </c>
      <c r="S741" s="55"/>
      <c r="T741" s="33" t="s">
        <v>118</v>
      </c>
      <c r="U741" s="55"/>
      <c r="V741" s="33" t="s">
        <v>117</v>
      </c>
      <c r="W741" s="55"/>
      <c r="X741" s="33" t="s">
        <v>116</v>
      </c>
      <c r="Y741" s="55"/>
      <c r="Z741" s="33" t="s">
        <v>115</v>
      </c>
      <c r="AA741" s="55"/>
      <c r="AB741" s="55"/>
      <c r="AC741" s="55"/>
      <c r="AD741" s="193"/>
      <c r="AE741" s="55"/>
      <c r="AF741" s="193"/>
      <c r="AG741" s="22"/>
      <c r="AH741" s="422"/>
      <c r="AI741" s="422"/>
      <c r="AJ741" s="21"/>
      <c r="AK741" s="9"/>
      <c r="AL741" s="379"/>
      <c r="AM741" s="347"/>
      <c r="AN741" s="377"/>
      <c r="AO741" s="379"/>
      <c r="AP741" s="347"/>
      <c r="AQ741" s="377"/>
      <c r="AR741" s="379"/>
      <c r="AS741" s="347"/>
      <c r="AT741" s="377"/>
      <c r="AU741" s="379"/>
      <c r="AV741" s="347"/>
      <c r="AW741" s="377"/>
      <c r="AX741" s="379"/>
      <c r="AY741" s="372"/>
      <c r="AZ741" s="375"/>
      <c r="BA741" s="417"/>
      <c r="BB741" s="411"/>
      <c r="BC741" s="411"/>
      <c r="BD741" s="414"/>
    </row>
    <row r="742" spans="2:64" ht="28.15" customHeight="1" x14ac:dyDescent="0.2">
      <c r="B742" s="30"/>
      <c r="C742" s="340"/>
      <c r="D742" s="218"/>
      <c r="E742" s="192"/>
      <c r="F742" s="192"/>
      <c r="G742" s="191"/>
      <c r="H742" s="360"/>
      <c r="I742" s="392"/>
      <c r="J742" s="392"/>
      <c r="K742" s="392"/>
      <c r="L742" s="25" t="s">
        <v>114</v>
      </c>
      <c r="M742" s="114"/>
      <c r="N742" s="25" t="s">
        <v>112</v>
      </c>
      <c r="O742" s="114"/>
      <c r="P742" s="25" t="s">
        <v>111</v>
      </c>
      <c r="Q742" s="114"/>
      <c r="R742" s="25" t="s">
        <v>110</v>
      </c>
      <c r="S742" s="114"/>
      <c r="T742" s="25" t="s">
        <v>109</v>
      </c>
      <c r="U742" s="114"/>
      <c r="V742" s="25" t="s">
        <v>108</v>
      </c>
      <c r="W742" s="114"/>
      <c r="X742" s="25" t="s">
        <v>107</v>
      </c>
      <c r="Y742" s="114"/>
      <c r="Z742" s="25" t="s">
        <v>106</v>
      </c>
      <c r="AA742" s="114"/>
      <c r="AB742" s="114"/>
      <c r="AC742" s="114"/>
      <c r="AD742" s="190"/>
      <c r="AE742" s="114"/>
      <c r="AF742" s="190"/>
      <c r="AG742" s="22"/>
      <c r="AH742" s="422"/>
      <c r="AI742" s="422"/>
      <c r="AJ742" s="21"/>
      <c r="AK742" s="9"/>
      <c r="AL742" s="379"/>
      <c r="AM742" s="347"/>
      <c r="AN742" s="377"/>
      <c r="AO742" s="379"/>
      <c r="AP742" s="347"/>
      <c r="AQ742" s="377"/>
      <c r="AR742" s="379"/>
      <c r="AS742" s="347"/>
      <c r="AT742" s="377"/>
      <c r="AU742" s="379"/>
      <c r="AV742" s="347"/>
      <c r="AW742" s="377"/>
      <c r="AX742" s="379"/>
      <c r="AY742" s="372"/>
      <c r="AZ742" s="375"/>
      <c r="BA742" s="417"/>
      <c r="BB742" s="411"/>
      <c r="BC742" s="411"/>
      <c r="BD742" s="414"/>
    </row>
    <row r="743" spans="2:64" ht="28.15" customHeight="1" thickBot="1" x14ac:dyDescent="0.25">
      <c r="B743" s="20"/>
      <c r="C743" s="341"/>
      <c r="D743" s="215"/>
      <c r="E743" s="189"/>
      <c r="F743" s="189"/>
      <c r="G743" s="188"/>
      <c r="H743" s="361"/>
      <c r="I743" s="394"/>
      <c r="J743" s="394"/>
      <c r="K743" s="394"/>
      <c r="L743" s="15" t="s">
        <v>105</v>
      </c>
      <c r="M743" s="16"/>
      <c r="N743" s="15" t="s">
        <v>104</v>
      </c>
      <c r="O743" s="16"/>
      <c r="P743" s="15" t="s">
        <v>103</v>
      </c>
      <c r="Q743" s="16"/>
      <c r="R743" s="15" t="s">
        <v>102</v>
      </c>
      <c r="S743" s="16"/>
      <c r="T743" s="15">
        <v>20</v>
      </c>
      <c r="U743" s="16"/>
      <c r="V743" s="15" t="s">
        <v>101</v>
      </c>
      <c r="W743" s="16"/>
      <c r="X743" s="15" t="s">
        <v>100</v>
      </c>
      <c r="Y743" s="16"/>
      <c r="Z743" s="15" t="s">
        <v>99</v>
      </c>
      <c r="AA743" s="16"/>
      <c r="AB743" s="114"/>
      <c r="AC743" s="114"/>
      <c r="AD743" s="187"/>
      <c r="AE743" s="16"/>
      <c r="AF743" s="186"/>
      <c r="AG743" s="11"/>
      <c r="AH743" s="423"/>
      <c r="AI743" s="423"/>
      <c r="AJ743" s="10"/>
      <c r="AK743" s="9"/>
      <c r="AL743" s="380"/>
      <c r="AM743" s="381"/>
      <c r="AN743" s="378"/>
      <c r="AO743" s="380"/>
      <c r="AP743" s="381"/>
      <c r="AQ743" s="378"/>
      <c r="AR743" s="380"/>
      <c r="AS743" s="381"/>
      <c r="AT743" s="378"/>
      <c r="AU743" s="380"/>
      <c r="AV743" s="381"/>
      <c r="AW743" s="378"/>
      <c r="AX743" s="380"/>
      <c r="AY743" s="373"/>
      <c r="AZ743" s="376"/>
      <c r="BA743" s="418"/>
      <c r="BB743" s="412"/>
      <c r="BC743" s="412"/>
      <c r="BD743" s="415"/>
    </row>
    <row r="744" spans="2:64" ht="85.9" customHeight="1" thickTop="1" thickBot="1" x14ac:dyDescent="0.35">
      <c r="B744" s="113" t="s">
        <v>173</v>
      </c>
      <c r="C744" s="103" t="s">
        <v>172</v>
      </c>
      <c r="D744" s="108" t="s">
        <v>171</v>
      </c>
      <c r="E744" s="211" t="s">
        <v>170</v>
      </c>
      <c r="F744" s="210"/>
      <c r="G744" s="209"/>
      <c r="H744" s="109" t="s">
        <v>169</v>
      </c>
      <c r="I744" s="108" t="s">
        <v>96</v>
      </c>
      <c r="J744" s="108" t="s">
        <v>168</v>
      </c>
      <c r="K744" s="108" t="s">
        <v>97</v>
      </c>
      <c r="L744" s="365" t="s">
        <v>167</v>
      </c>
      <c r="M744" s="366"/>
      <c r="N744" s="365" t="s">
        <v>166</v>
      </c>
      <c r="O744" s="366"/>
      <c r="P744" s="365" t="s">
        <v>166</v>
      </c>
      <c r="Q744" s="367"/>
      <c r="R744" s="365" t="s">
        <v>166</v>
      </c>
      <c r="S744" s="367"/>
      <c r="T744" s="365" t="s">
        <v>166</v>
      </c>
      <c r="U744" s="367"/>
      <c r="V744" s="365" t="s">
        <v>166</v>
      </c>
      <c r="W744" s="367"/>
      <c r="X744" s="365" t="s">
        <v>166</v>
      </c>
      <c r="Y744" s="367"/>
      <c r="Z744" s="365" t="s">
        <v>166</v>
      </c>
      <c r="AA744" s="367"/>
      <c r="AB744" s="311"/>
      <c r="AC744" s="311"/>
      <c r="AD744" s="368" t="s">
        <v>165</v>
      </c>
      <c r="AE744" s="367"/>
      <c r="AF744" s="109" t="s">
        <v>164</v>
      </c>
      <c r="AG744" s="109" t="s">
        <v>163</v>
      </c>
      <c r="AH744" s="108" t="s">
        <v>162</v>
      </c>
      <c r="AI744" s="108" t="s">
        <v>161</v>
      </c>
      <c r="AJ744" s="107" t="s">
        <v>160</v>
      </c>
      <c r="AK744" s="106"/>
      <c r="AL744" s="104" t="s">
        <v>159</v>
      </c>
      <c r="AM744" s="103" t="s">
        <v>158</v>
      </c>
      <c r="AN744" s="102" t="s">
        <v>157</v>
      </c>
      <c r="AO744" s="104" t="s">
        <v>156</v>
      </c>
      <c r="AP744" s="103" t="s">
        <v>155</v>
      </c>
      <c r="AQ744" s="102" t="s">
        <v>154</v>
      </c>
      <c r="AR744" s="104" t="s">
        <v>153</v>
      </c>
      <c r="AS744" s="103" t="s">
        <v>152</v>
      </c>
      <c r="AT744" s="105" t="s">
        <v>151</v>
      </c>
      <c r="AU744" s="104" t="s">
        <v>150</v>
      </c>
      <c r="AV744" s="103" t="s">
        <v>149</v>
      </c>
      <c r="AW744" s="102" t="s">
        <v>148</v>
      </c>
      <c r="AX744" s="104" t="s">
        <v>147</v>
      </c>
      <c r="AY744" s="103" t="s">
        <v>146</v>
      </c>
      <c r="AZ744" s="102" t="s">
        <v>145</v>
      </c>
      <c r="BA744" s="101" t="s">
        <v>144</v>
      </c>
      <c r="BB744" s="100" t="s">
        <v>143</v>
      </c>
      <c r="BC744" s="100" t="s">
        <v>142</v>
      </c>
      <c r="BD744" s="99" t="s">
        <v>141</v>
      </c>
    </row>
    <row r="745" spans="2:64" ht="48" thickBot="1" x14ac:dyDescent="0.3">
      <c r="B745" s="98" t="s">
        <v>192</v>
      </c>
      <c r="C745" s="97"/>
      <c r="D745" s="208">
        <v>259</v>
      </c>
      <c r="E745" s="425">
        <v>8288.19</v>
      </c>
      <c r="F745" s="426"/>
      <c r="G745" s="427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207"/>
      <c r="AB745" s="310"/>
      <c r="AC745" s="310"/>
      <c r="AD745" s="90" t="s">
        <v>138</v>
      </c>
      <c r="AE745" s="88"/>
      <c r="AF745" s="88"/>
      <c r="AG745" s="88"/>
      <c r="AH745" s="87"/>
      <c r="AI745" s="87"/>
      <c r="AJ745" s="203"/>
      <c r="AK745" s="86" t="s">
        <v>137</v>
      </c>
      <c r="AL745" s="85">
        <f t="shared" ref="AL745:BD745" si="98">SUM(AL747:AL758)</f>
        <v>76</v>
      </c>
      <c r="AM745" s="84">
        <f t="shared" si="98"/>
        <v>13</v>
      </c>
      <c r="AN745" s="83">
        <f t="shared" si="98"/>
        <v>0</v>
      </c>
      <c r="AO745" s="85">
        <f t="shared" si="98"/>
        <v>0</v>
      </c>
      <c r="AP745" s="84">
        <f t="shared" si="98"/>
        <v>1</v>
      </c>
      <c r="AQ745" s="83">
        <f t="shared" si="98"/>
        <v>0</v>
      </c>
      <c r="AR745" s="85">
        <f t="shared" si="98"/>
        <v>0</v>
      </c>
      <c r="AS745" s="84">
        <f t="shared" si="98"/>
        <v>0</v>
      </c>
      <c r="AT745" s="83">
        <f t="shared" si="98"/>
        <v>0</v>
      </c>
      <c r="AU745" s="85">
        <f t="shared" si="98"/>
        <v>22</v>
      </c>
      <c r="AV745" s="84">
        <f t="shared" si="98"/>
        <v>7</v>
      </c>
      <c r="AW745" s="83">
        <f t="shared" si="98"/>
        <v>0</v>
      </c>
      <c r="AX745" s="85">
        <f t="shared" si="98"/>
        <v>1</v>
      </c>
      <c r="AY745" s="84">
        <f t="shared" si="98"/>
        <v>2</v>
      </c>
      <c r="AZ745" s="83">
        <f t="shared" si="98"/>
        <v>0</v>
      </c>
      <c r="BA745" s="82">
        <f t="shared" si="98"/>
        <v>0</v>
      </c>
      <c r="BB745" s="81">
        <f t="shared" si="98"/>
        <v>0</v>
      </c>
      <c r="BC745" s="81">
        <f t="shared" si="98"/>
        <v>0</v>
      </c>
      <c r="BD745" s="80">
        <f t="shared" si="98"/>
        <v>0</v>
      </c>
      <c r="BE745" s="79" t="s">
        <v>136</v>
      </c>
      <c r="BH745" s="5">
        <f>SUM(AL745:AN745)/$BG$5</f>
        <v>89</v>
      </c>
      <c r="BI745" s="5">
        <f>SUM(AO745:AQ745,BA745)/$BG$5</f>
        <v>1</v>
      </c>
      <c r="BJ745" s="5">
        <f>SUM(AR745:AT745,BB745)/$BG$5</f>
        <v>0</v>
      </c>
      <c r="BK745" s="5">
        <f>SUM(AU745:AW745,BC745)/$BG$5</f>
        <v>29</v>
      </c>
      <c r="BL745" s="5">
        <f>SUM(AX745:AZ745,BD745)/$BG$5</f>
        <v>3</v>
      </c>
    </row>
    <row r="746" spans="2:64" ht="37.5" thickBot="1" x14ac:dyDescent="0.3">
      <c r="B746" s="78"/>
      <c r="C746" s="77"/>
      <c r="D746" s="206"/>
      <c r="E746" s="205"/>
      <c r="F746" s="205"/>
      <c r="G746" s="204"/>
      <c r="H746" s="73"/>
      <c r="I746" s="70"/>
      <c r="J746" s="70"/>
      <c r="K746" s="72"/>
      <c r="L746" s="70"/>
      <c r="M746" s="69"/>
      <c r="N746" s="70"/>
      <c r="O746" s="69"/>
      <c r="P746" s="70"/>
      <c r="Q746" s="69"/>
      <c r="R746" s="70"/>
      <c r="S746" s="69"/>
      <c r="T746" s="70"/>
      <c r="U746" s="69"/>
      <c r="V746" s="70"/>
      <c r="W746" s="69"/>
      <c r="X746" s="70"/>
      <c r="Y746" s="69"/>
      <c r="Z746" s="70"/>
      <c r="AA746" s="69"/>
      <c r="AB746" s="69"/>
      <c r="AC746" s="69"/>
      <c r="AD746" s="71"/>
      <c r="AE746" s="69"/>
      <c r="AF746" s="69"/>
      <c r="AG746" s="69"/>
      <c r="AH746" s="68"/>
      <c r="AI746" s="68"/>
      <c r="AJ746" s="203"/>
      <c r="AK746" s="66" t="s">
        <v>135</v>
      </c>
      <c r="AL746" s="65">
        <f t="shared" ref="AL746:BD746" si="99">AL745/3</f>
        <v>25.333333333333332</v>
      </c>
      <c r="AM746" s="64">
        <f t="shared" si="99"/>
        <v>4.333333333333333</v>
      </c>
      <c r="AN746" s="63">
        <f t="shared" si="99"/>
        <v>0</v>
      </c>
      <c r="AO746" s="65">
        <f t="shared" si="99"/>
        <v>0</v>
      </c>
      <c r="AP746" s="64">
        <f t="shared" si="99"/>
        <v>0.33333333333333331</v>
      </c>
      <c r="AQ746" s="63">
        <f t="shared" si="99"/>
        <v>0</v>
      </c>
      <c r="AR746" s="65">
        <f t="shared" si="99"/>
        <v>0</v>
      </c>
      <c r="AS746" s="64">
        <f t="shared" si="99"/>
        <v>0</v>
      </c>
      <c r="AT746" s="63">
        <f t="shared" si="99"/>
        <v>0</v>
      </c>
      <c r="AU746" s="65">
        <f t="shared" si="99"/>
        <v>7.333333333333333</v>
      </c>
      <c r="AV746" s="64">
        <f t="shared" si="99"/>
        <v>2.3333333333333335</v>
      </c>
      <c r="AW746" s="63">
        <f t="shared" si="99"/>
        <v>0</v>
      </c>
      <c r="AX746" s="65">
        <f t="shared" si="99"/>
        <v>0.33333333333333331</v>
      </c>
      <c r="AY746" s="64">
        <f t="shared" si="99"/>
        <v>0.66666666666666663</v>
      </c>
      <c r="AZ746" s="63">
        <f t="shared" si="99"/>
        <v>0</v>
      </c>
      <c r="BA746" s="62">
        <f t="shared" si="99"/>
        <v>0</v>
      </c>
      <c r="BB746" s="61">
        <f t="shared" si="99"/>
        <v>0</v>
      </c>
      <c r="BC746" s="61">
        <f t="shared" si="99"/>
        <v>0</v>
      </c>
      <c r="BD746" s="60">
        <f t="shared" si="99"/>
        <v>0</v>
      </c>
      <c r="BE746" s="59" t="s">
        <v>134</v>
      </c>
    </row>
    <row r="747" spans="2:64" ht="28.15" customHeight="1" x14ac:dyDescent="0.2">
      <c r="B747" s="30"/>
      <c r="C747" s="338">
        <v>1</v>
      </c>
      <c r="D747" s="212"/>
      <c r="E747" s="198"/>
      <c r="F747" s="198"/>
      <c r="G747" s="197"/>
      <c r="H747" s="358" t="s">
        <v>133</v>
      </c>
      <c r="I747" s="390">
        <v>176</v>
      </c>
      <c r="J747" s="390">
        <v>35</v>
      </c>
      <c r="K747" s="390">
        <v>6</v>
      </c>
      <c r="L747" s="42" t="s">
        <v>131</v>
      </c>
      <c r="M747" s="43" t="s">
        <v>1268</v>
      </c>
      <c r="N747" s="42" t="s">
        <v>129</v>
      </c>
      <c r="O747" s="43" t="s">
        <v>494</v>
      </c>
      <c r="P747" s="42" t="s">
        <v>128</v>
      </c>
      <c r="Q747" s="43" t="s">
        <v>679</v>
      </c>
      <c r="R747" s="42" t="s">
        <v>127</v>
      </c>
      <c r="S747" s="43" t="s">
        <v>527</v>
      </c>
      <c r="T747" s="42" t="s">
        <v>126</v>
      </c>
      <c r="U747" s="43" t="s">
        <v>679</v>
      </c>
      <c r="V747" s="42" t="s">
        <v>125</v>
      </c>
      <c r="W747" s="43" t="s">
        <v>780</v>
      </c>
      <c r="X747" s="42" t="s">
        <v>124</v>
      </c>
      <c r="Y747" s="43" t="s">
        <v>467</v>
      </c>
      <c r="Z747" s="42" t="s">
        <v>123</v>
      </c>
      <c r="AA747" s="43" t="s">
        <v>132</v>
      </c>
      <c r="AB747" s="43"/>
      <c r="AC747" s="43"/>
      <c r="AD747" s="196"/>
      <c r="AE747" s="43"/>
      <c r="AF747" s="196" t="s">
        <v>357</v>
      </c>
      <c r="AG747" s="58"/>
      <c r="AH747" s="421"/>
      <c r="AI747" s="421"/>
      <c r="AJ747" s="38"/>
      <c r="AK747" s="9"/>
      <c r="AL747" s="349">
        <f>SUMPRODUCT(LEN($M747:$AA750)-LEN(SUBSTITUTE($M747:$AA750,"A", "")))</f>
        <v>76</v>
      </c>
      <c r="AM747" s="352">
        <f>SUMPRODUCT(LEN($AF747:$AF750)-LEN(SUBSTITUTE($AF747:$AF750,"A", "")))</f>
        <v>13</v>
      </c>
      <c r="AN747" s="335">
        <f>SUMPRODUCT(LEN($AE747:$AE750)-LEN(SUBSTITUTE($AE747:$AE750,"A", "")))</f>
        <v>0</v>
      </c>
      <c r="AO747" s="349">
        <f>SUMPRODUCT(LEN($M747:$AA750)-LEN(SUBSTITUTE($M747:$AA750,"S", "")))</f>
        <v>0</v>
      </c>
      <c r="AP747" s="352">
        <f>SUMPRODUCT(LEN($AF747:$AF750)-LEN(SUBSTITUTE($AF747:$AF750,"S", "")))</f>
        <v>1</v>
      </c>
      <c r="AQ747" s="335">
        <f>SUMPRODUCT(LEN($AE747:$AE750)-LEN(SUBSTITUTE($AE747:$AE750,"S", "")))</f>
        <v>0</v>
      </c>
      <c r="AR747" s="349">
        <f>SUMPRODUCT(LEN($M747:$AA750)-LEN(SUBSTITUTE($M747:$AA750,"F", "")))</f>
        <v>0</v>
      </c>
      <c r="AS747" s="352">
        <f>SUMPRODUCT(LEN($AF747:$AF750)-LEN(SUBSTITUTE($AF747:$AF750,"F", "")))</f>
        <v>0</v>
      </c>
      <c r="AT747" s="335">
        <f>SUMPRODUCT(LEN($AE747:$AE750)-LEN(SUBSTITUTE($AE747:$AE750,"F", "")))</f>
        <v>0</v>
      </c>
      <c r="AU747" s="349">
        <f>SUMPRODUCT(LEN($M747:$AA750)-LEN(SUBSTITUTE($M747:$AA750,"G", "")))</f>
        <v>22</v>
      </c>
      <c r="AV747" s="352">
        <f>SUMPRODUCT(LEN($AF747:$AF750)-LEN(SUBSTITUTE($AF747:$AF750,"G", "")))</f>
        <v>7</v>
      </c>
      <c r="AW747" s="335">
        <f>SUMPRODUCT(LEN($AE747:$AE750)-LEN(SUBSTITUTE($AE747:$AE750,"G", "")))</f>
        <v>0</v>
      </c>
      <c r="AX747" s="349">
        <f>SUMPRODUCT(LEN($L747:$AA750)-LEN(SUBSTITUTE($L747:$AA750,"M", "")))</f>
        <v>1</v>
      </c>
      <c r="AY747" s="362">
        <f>SUMPRODUCT(LEN($AF747:$AF750)-LEN(SUBSTITUTE($AF747:$AF750,"M", "")))</f>
        <v>2</v>
      </c>
      <c r="AZ747" s="335">
        <f>SUMPRODUCT(LEN($AE747:$AE750)-LEN(SUBSTITUTE($AE747:$AE750,"M", "")))</f>
        <v>0</v>
      </c>
      <c r="BA747" s="416">
        <f>SUMPRODUCT(LEN($AG747:$AG750)-LEN(SUBSTITUTE($AG747:$AG750,"S", "")))</f>
        <v>0</v>
      </c>
      <c r="BB747" s="410">
        <f>SUMPRODUCT(LEN($AG747:$AG750)-LEN(SUBSTITUTE($AG747:$AG750,"F", "")))</f>
        <v>0</v>
      </c>
      <c r="BC747" s="410">
        <f>SUMPRODUCT(LEN($AG747:$AG750)-LEN(SUBSTITUTE($AG747:$AG750,"G", "")))</f>
        <v>0</v>
      </c>
      <c r="BD747" s="413">
        <f>SUMPRODUCT(LEN($AG747:$AG750)-LEN(SUBSTITUTE($AG747:$AG750,"M", "")))</f>
        <v>0</v>
      </c>
    </row>
    <row r="748" spans="2:64" ht="28.15" customHeight="1" thickBot="1" x14ac:dyDescent="0.25">
      <c r="B748" s="30"/>
      <c r="C748" s="339"/>
      <c r="D748" s="221"/>
      <c r="E748" s="195"/>
      <c r="F748" s="195"/>
      <c r="G748" s="194"/>
      <c r="H748" s="359"/>
      <c r="I748" s="391"/>
      <c r="J748" s="391"/>
      <c r="K748" s="391"/>
      <c r="L748" s="33" t="s">
        <v>122</v>
      </c>
      <c r="M748" s="55" t="s">
        <v>132</v>
      </c>
      <c r="N748" s="33" t="s">
        <v>121</v>
      </c>
      <c r="O748" s="55" t="s">
        <v>458</v>
      </c>
      <c r="P748" s="33" t="s">
        <v>120</v>
      </c>
      <c r="Q748" s="55" t="s">
        <v>179</v>
      </c>
      <c r="R748" s="33" t="s">
        <v>119</v>
      </c>
      <c r="S748" s="55" t="s">
        <v>1391</v>
      </c>
      <c r="T748" s="33" t="s">
        <v>118</v>
      </c>
      <c r="U748" s="55" t="s">
        <v>984</v>
      </c>
      <c r="V748" s="33" t="s">
        <v>117</v>
      </c>
      <c r="W748" s="55" t="s">
        <v>697</v>
      </c>
      <c r="X748" s="33" t="s">
        <v>116</v>
      </c>
      <c r="Y748" s="55" t="s">
        <v>179</v>
      </c>
      <c r="Z748" s="33" t="s">
        <v>115</v>
      </c>
      <c r="AA748" s="55"/>
      <c r="AB748" s="55"/>
      <c r="AC748" s="55"/>
      <c r="AD748" s="193"/>
      <c r="AE748" s="55"/>
      <c r="AF748" s="193" t="s">
        <v>1713</v>
      </c>
      <c r="AG748" s="57"/>
      <c r="AH748" s="422"/>
      <c r="AI748" s="422"/>
      <c r="AJ748" s="21"/>
      <c r="AK748" s="9"/>
      <c r="AL748" s="350"/>
      <c r="AM748" s="353"/>
      <c r="AN748" s="336"/>
      <c r="AO748" s="350"/>
      <c r="AP748" s="353"/>
      <c r="AQ748" s="336"/>
      <c r="AR748" s="350"/>
      <c r="AS748" s="353"/>
      <c r="AT748" s="336"/>
      <c r="AU748" s="350"/>
      <c r="AV748" s="353"/>
      <c r="AW748" s="336"/>
      <c r="AX748" s="350"/>
      <c r="AY748" s="363"/>
      <c r="AZ748" s="336"/>
      <c r="BA748" s="417"/>
      <c r="BB748" s="411"/>
      <c r="BC748" s="411"/>
      <c r="BD748" s="414"/>
    </row>
    <row r="749" spans="2:64" ht="28.15" customHeight="1" x14ac:dyDescent="0.2">
      <c r="B749" s="30"/>
      <c r="C749" s="340"/>
      <c r="D749" s="218"/>
      <c r="E749" s="192"/>
      <c r="F749" s="192"/>
      <c r="G749" s="191"/>
      <c r="H749" s="360">
        <v>259</v>
      </c>
      <c r="I749" s="392"/>
      <c r="J749" s="392"/>
      <c r="K749" s="392"/>
      <c r="L749" s="25" t="s">
        <v>114</v>
      </c>
      <c r="M749" s="114" t="s">
        <v>458</v>
      </c>
      <c r="N749" s="25" t="s">
        <v>112</v>
      </c>
      <c r="O749" s="114" t="s">
        <v>179</v>
      </c>
      <c r="P749" s="25" t="s">
        <v>111</v>
      </c>
      <c r="Q749" s="114" t="s">
        <v>458</v>
      </c>
      <c r="R749" s="25" t="s">
        <v>110</v>
      </c>
      <c r="S749" s="114" t="s">
        <v>984</v>
      </c>
      <c r="T749" s="25" t="s">
        <v>109</v>
      </c>
      <c r="U749" s="114" t="s">
        <v>527</v>
      </c>
      <c r="V749" s="25" t="s">
        <v>108</v>
      </c>
      <c r="W749" s="114" t="s">
        <v>714</v>
      </c>
      <c r="X749" s="25" t="s">
        <v>107</v>
      </c>
      <c r="Y749" s="114" t="s">
        <v>494</v>
      </c>
      <c r="Z749" s="25" t="s">
        <v>106</v>
      </c>
      <c r="AA749" s="114"/>
      <c r="AB749" s="114"/>
      <c r="AC749" s="114"/>
      <c r="AD749" s="190"/>
      <c r="AE749" s="114"/>
      <c r="AF749" s="190"/>
      <c r="AG749" s="57"/>
      <c r="AH749" s="422"/>
      <c r="AI749" s="422"/>
      <c r="AJ749" s="21"/>
      <c r="AK749" s="9"/>
      <c r="AL749" s="350"/>
      <c r="AM749" s="353"/>
      <c r="AN749" s="336"/>
      <c r="AO749" s="350"/>
      <c r="AP749" s="353"/>
      <c r="AQ749" s="336"/>
      <c r="AR749" s="350"/>
      <c r="AS749" s="353"/>
      <c r="AT749" s="336"/>
      <c r="AU749" s="350"/>
      <c r="AV749" s="353"/>
      <c r="AW749" s="336"/>
      <c r="AX749" s="350"/>
      <c r="AY749" s="363"/>
      <c r="AZ749" s="336"/>
      <c r="BA749" s="417"/>
      <c r="BB749" s="411"/>
      <c r="BC749" s="411"/>
      <c r="BD749" s="414"/>
    </row>
    <row r="750" spans="2:64" ht="28.15" customHeight="1" thickBot="1" x14ac:dyDescent="0.25">
      <c r="B750" s="30"/>
      <c r="C750" s="355"/>
      <c r="D750" s="246"/>
      <c r="E750" s="200"/>
      <c r="F750" s="200"/>
      <c r="G750" s="199"/>
      <c r="H750" s="361"/>
      <c r="I750" s="393"/>
      <c r="J750" s="393"/>
      <c r="K750" s="393"/>
      <c r="L750" s="50" t="s">
        <v>105</v>
      </c>
      <c r="M750" s="51" t="s">
        <v>458</v>
      </c>
      <c r="N750" s="50" t="s">
        <v>104</v>
      </c>
      <c r="O750" s="51" t="s">
        <v>679</v>
      </c>
      <c r="P750" s="50" t="s">
        <v>103</v>
      </c>
      <c r="Q750" s="51" t="s">
        <v>984</v>
      </c>
      <c r="R750" s="50" t="s">
        <v>102</v>
      </c>
      <c r="S750" s="51" t="s">
        <v>679</v>
      </c>
      <c r="T750" s="50">
        <v>20</v>
      </c>
      <c r="U750" s="51" t="s">
        <v>458</v>
      </c>
      <c r="V750" s="50" t="s">
        <v>101</v>
      </c>
      <c r="W750" s="51" t="s">
        <v>357</v>
      </c>
      <c r="X750" s="50" t="s">
        <v>100</v>
      </c>
      <c r="Y750" s="51" t="s">
        <v>496</v>
      </c>
      <c r="Z750" s="50" t="s">
        <v>99</v>
      </c>
      <c r="AA750" s="51"/>
      <c r="AB750" s="51"/>
      <c r="AC750" s="51"/>
      <c r="AD750" s="187"/>
      <c r="AE750" s="51"/>
      <c r="AF750" s="187"/>
      <c r="AG750" s="56"/>
      <c r="AH750" s="424"/>
      <c r="AI750" s="424"/>
      <c r="AJ750" s="47"/>
      <c r="AK750" s="9"/>
      <c r="AL750" s="351"/>
      <c r="AM750" s="354"/>
      <c r="AN750" s="337"/>
      <c r="AO750" s="351"/>
      <c r="AP750" s="354"/>
      <c r="AQ750" s="337"/>
      <c r="AR750" s="351"/>
      <c r="AS750" s="354"/>
      <c r="AT750" s="337"/>
      <c r="AU750" s="351"/>
      <c r="AV750" s="354"/>
      <c r="AW750" s="337"/>
      <c r="AX750" s="351"/>
      <c r="AY750" s="364"/>
      <c r="AZ750" s="337"/>
      <c r="BA750" s="418"/>
      <c r="BB750" s="412"/>
      <c r="BC750" s="412"/>
      <c r="BD750" s="415"/>
    </row>
    <row r="751" spans="2:64" ht="28.15" customHeight="1" x14ac:dyDescent="0.2">
      <c r="B751" s="30"/>
      <c r="C751" s="338">
        <v>2</v>
      </c>
      <c r="D751" s="212"/>
      <c r="E751" s="198"/>
      <c r="F751" s="198"/>
      <c r="G751" s="197"/>
      <c r="H751" s="358"/>
      <c r="I751" s="390"/>
      <c r="J751" s="390"/>
      <c r="K751" s="390"/>
      <c r="L751" s="42" t="s">
        <v>131</v>
      </c>
      <c r="M751" s="43"/>
      <c r="N751" s="42" t="s">
        <v>129</v>
      </c>
      <c r="O751" s="43"/>
      <c r="P751" s="42" t="s">
        <v>128</v>
      </c>
      <c r="Q751" s="43"/>
      <c r="R751" s="42" t="s">
        <v>127</v>
      </c>
      <c r="S751" s="43"/>
      <c r="T751" s="42" t="s">
        <v>126</v>
      </c>
      <c r="U751" s="43"/>
      <c r="V751" s="42" t="s">
        <v>125</v>
      </c>
      <c r="W751" s="43"/>
      <c r="X751" s="42" t="s">
        <v>124</v>
      </c>
      <c r="Y751" s="43"/>
      <c r="Z751" s="42" t="s">
        <v>123</v>
      </c>
      <c r="AA751" s="43"/>
      <c r="AB751" s="43"/>
      <c r="AC751" s="43"/>
      <c r="AD751" s="196"/>
      <c r="AE751" s="43"/>
      <c r="AF751" s="196"/>
      <c r="AG751" s="39"/>
      <c r="AH751" s="421"/>
      <c r="AI751" s="421"/>
      <c r="AJ751" s="38"/>
      <c r="AK751" s="9"/>
      <c r="AL751" s="349">
        <f>SUMPRODUCT(LEN($M751:$AA754)-LEN(SUBSTITUTE($M751:$AA754,"A", "")))</f>
        <v>0</v>
      </c>
      <c r="AM751" s="352">
        <f>SUMPRODUCT(LEN($AF751:$AF754)-LEN(SUBSTITUTE($AF751:$AF754,"A", "")))</f>
        <v>0</v>
      </c>
      <c r="AN751" s="335">
        <f>SUMPRODUCT(LEN($AE751:$AE754)-LEN(SUBSTITUTE($AE751:$AE754,"A", "")))</f>
        <v>0</v>
      </c>
      <c r="AO751" s="349">
        <f>SUMPRODUCT(LEN($M751:$AA754)-LEN(SUBSTITUTE($M751:$AA754,"S", "")))</f>
        <v>0</v>
      </c>
      <c r="AP751" s="352">
        <f>SUMPRODUCT(LEN($AF751:$AF754)-LEN(SUBSTITUTE($AF751:$AF754,"S", "")))</f>
        <v>0</v>
      </c>
      <c r="AQ751" s="335">
        <f>SUMPRODUCT(LEN($AE751:$AE754)-LEN(SUBSTITUTE($AE751:$AE754,"S", "")))</f>
        <v>0</v>
      </c>
      <c r="AR751" s="349">
        <f>SUMPRODUCT(LEN($M751:$AA754)-LEN(SUBSTITUTE($M751:$AA754,"F", "")))</f>
        <v>0</v>
      </c>
      <c r="AS751" s="352">
        <f>SUMPRODUCT(LEN($AF751:$AF754)-LEN(SUBSTITUTE($AF751:$AF754,"F", "")))</f>
        <v>0</v>
      </c>
      <c r="AT751" s="335">
        <f>SUMPRODUCT(LEN($AE751:$AE754)-LEN(SUBSTITUTE($AE751:$AE754,"F", "")))</f>
        <v>0</v>
      </c>
      <c r="AU751" s="349">
        <f>SUMPRODUCT(LEN($M751:$AA754)-LEN(SUBSTITUTE($M751:$AA754,"G", "")))</f>
        <v>0</v>
      </c>
      <c r="AV751" s="352">
        <f>SUMPRODUCT(LEN($AF751:$AF754)-LEN(SUBSTITUTE($AF751:$AF754,"G", "")))</f>
        <v>0</v>
      </c>
      <c r="AW751" s="335">
        <f>SUMPRODUCT(LEN($AE751:$AE754)-LEN(SUBSTITUTE($AE751:$AE754,"G", "")))</f>
        <v>0</v>
      </c>
      <c r="AX751" s="349">
        <f>SUMPRODUCT(LEN($L751:$AA754)-LEN(SUBSTITUTE($L751:$AA754,"M", "")))</f>
        <v>0</v>
      </c>
      <c r="AY751" s="362">
        <f>SUMPRODUCT(LEN($AF751:$AF754)-LEN(SUBSTITUTE($AF751:$AF754,"M", "")))</f>
        <v>0</v>
      </c>
      <c r="AZ751" s="335">
        <f>SUMPRODUCT(LEN($AE751:$AE754)-LEN(SUBSTITUTE($AE751:$AE754,"M", "")))</f>
        <v>0</v>
      </c>
      <c r="BA751" s="416">
        <f>SUMPRODUCT(LEN($AG751:$AG754)-LEN(SUBSTITUTE($AG751:$AG754,"S", "")))</f>
        <v>0</v>
      </c>
      <c r="BB751" s="410">
        <f>SUMPRODUCT(LEN($AG751:$AG754)-LEN(SUBSTITUTE($AG751:$AG754,"F", "")))</f>
        <v>0</v>
      </c>
      <c r="BC751" s="410">
        <f>SUMPRODUCT(LEN($AG751:$AG754)-LEN(SUBSTITUTE($AG751:$AG754,"G", "")))</f>
        <v>0</v>
      </c>
      <c r="BD751" s="413">
        <f>SUMPRODUCT(LEN($AG751:$AG754)-LEN(SUBSTITUTE($AG751:$AG754,"M", "")))</f>
        <v>0</v>
      </c>
    </row>
    <row r="752" spans="2:64" ht="28.15" customHeight="1" thickBot="1" x14ac:dyDescent="0.25">
      <c r="B752" s="30"/>
      <c r="C752" s="339"/>
      <c r="D752" s="221"/>
      <c r="E752" s="195"/>
      <c r="F752" s="195"/>
      <c r="G752" s="194"/>
      <c r="H752" s="359"/>
      <c r="I752" s="391"/>
      <c r="J752" s="391"/>
      <c r="K752" s="391"/>
      <c r="L752" s="33" t="s">
        <v>122</v>
      </c>
      <c r="M752" s="55"/>
      <c r="N752" s="33" t="s">
        <v>121</v>
      </c>
      <c r="O752" s="55"/>
      <c r="P752" s="33" t="s">
        <v>120</v>
      </c>
      <c r="Q752" s="55"/>
      <c r="R752" s="33" t="s">
        <v>119</v>
      </c>
      <c r="S752" s="55"/>
      <c r="T752" s="33" t="s">
        <v>118</v>
      </c>
      <c r="U752" s="55"/>
      <c r="V752" s="33" t="s">
        <v>117</v>
      </c>
      <c r="W752" s="55"/>
      <c r="X752" s="33" t="s">
        <v>116</v>
      </c>
      <c r="Y752" s="55"/>
      <c r="Z752" s="33" t="s">
        <v>115</v>
      </c>
      <c r="AA752" s="55"/>
      <c r="AB752" s="55"/>
      <c r="AC752" s="55"/>
      <c r="AD752" s="193"/>
      <c r="AE752" s="55"/>
      <c r="AF752" s="193"/>
      <c r="AG752" s="22"/>
      <c r="AH752" s="422"/>
      <c r="AI752" s="422"/>
      <c r="AJ752" s="21"/>
      <c r="AK752" s="9"/>
      <c r="AL752" s="350"/>
      <c r="AM752" s="353"/>
      <c r="AN752" s="336"/>
      <c r="AO752" s="350"/>
      <c r="AP752" s="353"/>
      <c r="AQ752" s="336"/>
      <c r="AR752" s="350"/>
      <c r="AS752" s="353"/>
      <c r="AT752" s="336"/>
      <c r="AU752" s="350"/>
      <c r="AV752" s="353"/>
      <c r="AW752" s="336"/>
      <c r="AX752" s="350"/>
      <c r="AY752" s="363"/>
      <c r="AZ752" s="336"/>
      <c r="BA752" s="417"/>
      <c r="BB752" s="411"/>
      <c r="BC752" s="411"/>
      <c r="BD752" s="414"/>
    </row>
    <row r="753" spans="2:64" ht="28.15" customHeight="1" x14ac:dyDescent="0.2">
      <c r="B753" s="30"/>
      <c r="C753" s="340"/>
      <c r="D753" s="218"/>
      <c r="E753" s="192"/>
      <c r="F753" s="192"/>
      <c r="G753" s="191"/>
      <c r="H753" s="360"/>
      <c r="I753" s="392"/>
      <c r="J753" s="392"/>
      <c r="K753" s="392"/>
      <c r="L753" s="25" t="s">
        <v>114</v>
      </c>
      <c r="M753" s="114"/>
      <c r="N753" s="25" t="s">
        <v>112</v>
      </c>
      <c r="O753" s="114"/>
      <c r="P753" s="25" t="s">
        <v>111</v>
      </c>
      <c r="Q753" s="114"/>
      <c r="R753" s="25" t="s">
        <v>110</v>
      </c>
      <c r="S753" s="114"/>
      <c r="T753" s="25" t="s">
        <v>109</v>
      </c>
      <c r="U753" s="114"/>
      <c r="V753" s="25" t="s">
        <v>108</v>
      </c>
      <c r="W753" s="114"/>
      <c r="X753" s="25" t="s">
        <v>107</v>
      </c>
      <c r="Y753" s="114"/>
      <c r="Z753" s="25" t="s">
        <v>106</v>
      </c>
      <c r="AA753" s="114"/>
      <c r="AB753" s="114"/>
      <c r="AC753" s="114"/>
      <c r="AD753" s="190"/>
      <c r="AE753" s="114"/>
      <c r="AF753" s="190"/>
      <c r="AG753" s="22"/>
      <c r="AH753" s="422"/>
      <c r="AI753" s="422"/>
      <c r="AJ753" s="21"/>
      <c r="AK753" s="9"/>
      <c r="AL753" s="350"/>
      <c r="AM753" s="353"/>
      <c r="AN753" s="336"/>
      <c r="AO753" s="350"/>
      <c r="AP753" s="353"/>
      <c r="AQ753" s="336"/>
      <c r="AR753" s="350"/>
      <c r="AS753" s="353"/>
      <c r="AT753" s="336"/>
      <c r="AU753" s="350"/>
      <c r="AV753" s="353"/>
      <c r="AW753" s="336"/>
      <c r="AX753" s="350"/>
      <c r="AY753" s="363"/>
      <c r="AZ753" s="336"/>
      <c r="BA753" s="417"/>
      <c r="BB753" s="411"/>
      <c r="BC753" s="411"/>
      <c r="BD753" s="414"/>
    </row>
    <row r="754" spans="2:64" ht="28.15" customHeight="1" thickBot="1" x14ac:dyDescent="0.25">
      <c r="B754" s="30"/>
      <c r="C754" s="355"/>
      <c r="D754" s="246"/>
      <c r="E754" s="200"/>
      <c r="F754" s="200"/>
      <c r="G754" s="199"/>
      <c r="H754" s="361"/>
      <c r="I754" s="393"/>
      <c r="J754" s="393"/>
      <c r="K754" s="393"/>
      <c r="L754" s="50" t="s">
        <v>105</v>
      </c>
      <c r="M754" s="51"/>
      <c r="N754" s="50" t="s">
        <v>104</v>
      </c>
      <c r="O754" s="51"/>
      <c r="P754" s="50" t="s">
        <v>103</v>
      </c>
      <c r="Q754" s="51"/>
      <c r="R754" s="50" t="s">
        <v>102</v>
      </c>
      <c r="S754" s="51"/>
      <c r="T754" s="50">
        <v>20</v>
      </c>
      <c r="U754" s="51"/>
      <c r="V754" s="50" t="s">
        <v>101</v>
      </c>
      <c r="W754" s="51"/>
      <c r="X754" s="50" t="s">
        <v>100</v>
      </c>
      <c r="Y754" s="51"/>
      <c r="Z754" s="50" t="s">
        <v>99</v>
      </c>
      <c r="AA754" s="51"/>
      <c r="AB754" s="51"/>
      <c r="AC754" s="51"/>
      <c r="AD754" s="187"/>
      <c r="AE754" s="51"/>
      <c r="AF754" s="187"/>
      <c r="AG754" s="48"/>
      <c r="AH754" s="424"/>
      <c r="AI754" s="424"/>
      <c r="AJ754" s="47"/>
      <c r="AK754" s="9"/>
      <c r="AL754" s="351"/>
      <c r="AM754" s="354"/>
      <c r="AN754" s="337"/>
      <c r="AO754" s="351"/>
      <c r="AP754" s="354"/>
      <c r="AQ754" s="337"/>
      <c r="AR754" s="351"/>
      <c r="AS754" s="354"/>
      <c r="AT754" s="337"/>
      <c r="AU754" s="351"/>
      <c r="AV754" s="354"/>
      <c r="AW754" s="337"/>
      <c r="AX754" s="351"/>
      <c r="AY754" s="364"/>
      <c r="AZ754" s="337"/>
      <c r="BA754" s="418"/>
      <c r="BB754" s="412"/>
      <c r="BC754" s="412"/>
      <c r="BD754" s="415"/>
    </row>
    <row r="755" spans="2:64" ht="28.15" customHeight="1" x14ac:dyDescent="0.2">
      <c r="B755" s="30"/>
      <c r="C755" s="338">
        <v>3</v>
      </c>
      <c r="D755" s="212"/>
      <c r="E755" s="198"/>
      <c r="F755" s="198"/>
      <c r="G755" s="197"/>
      <c r="H755" s="358"/>
      <c r="I755" s="390"/>
      <c r="J755" s="390"/>
      <c r="K755" s="390"/>
      <c r="L755" s="42" t="s">
        <v>131</v>
      </c>
      <c r="M755" s="43"/>
      <c r="N755" s="42" t="s">
        <v>129</v>
      </c>
      <c r="O755" s="43"/>
      <c r="P755" s="42" t="s">
        <v>128</v>
      </c>
      <c r="Q755" s="43"/>
      <c r="R755" s="42" t="s">
        <v>127</v>
      </c>
      <c r="S755" s="43"/>
      <c r="T755" s="42" t="s">
        <v>126</v>
      </c>
      <c r="U755" s="43"/>
      <c r="V755" s="42" t="s">
        <v>125</v>
      </c>
      <c r="W755" s="43"/>
      <c r="X755" s="42" t="s">
        <v>124</v>
      </c>
      <c r="Y755" s="43"/>
      <c r="Z755" s="42" t="s">
        <v>123</v>
      </c>
      <c r="AA755" s="43"/>
      <c r="AB755" s="43"/>
      <c r="AC755" s="43"/>
      <c r="AD755" s="196"/>
      <c r="AE755" s="43"/>
      <c r="AF755" s="196"/>
      <c r="AG755" s="39"/>
      <c r="AH755" s="421"/>
      <c r="AI755" s="421"/>
      <c r="AJ755" s="38"/>
      <c r="AK755" s="9"/>
      <c r="AL755" s="349">
        <f>SUMPRODUCT(LEN($M755:$AA758)-LEN(SUBSTITUTE($M755:$AA758,"A", "")))</f>
        <v>0</v>
      </c>
      <c r="AM755" s="352">
        <f>SUMPRODUCT(LEN($AF755:$AF758)-LEN(SUBSTITUTE($AF755:$AF758,"A", "")))</f>
        <v>0</v>
      </c>
      <c r="AN755" s="335">
        <f>SUMPRODUCT(LEN($AE755:$AE758)-LEN(SUBSTITUTE($AE755:$AE758,"A", "")))</f>
        <v>0</v>
      </c>
      <c r="AO755" s="349">
        <f>SUMPRODUCT(LEN($M755:$AA758)-LEN(SUBSTITUTE($M755:$AA758,"S", "")))</f>
        <v>0</v>
      </c>
      <c r="AP755" s="352">
        <f>SUMPRODUCT(LEN($AF755:$AF758)-LEN(SUBSTITUTE($AF755:$AF758,"S", "")))</f>
        <v>0</v>
      </c>
      <c r="AQ755" s="335">
        <f>SUMPRODUCT(LEN($AE755:$AE758)-LEN(SUBSTITUTE($AE755:$AE758,"S", "")))</f>
        <v>0</v>
      </c>
      <c r="AR755" s="349">
        <f>SUMPRODUCT(LEN($M755:$AA758)-LEN(SUBSTITUTE($M755:$AA758,"F", "")))</f>
        <v>0</v>
      </c>
      <c r="AS755" s="352">
        <f>SUMPRODUCT(LEN($AF755:$AF758)-LEN(SUBSTITUTE($AF755:$AF758,"F", "")))</f>
        <v>0</v>
      </c>
      <c r="AT755" s="335">
        <f>SUMPRODUCT(LEN($AE755:$AE758)-LEN(SUBSTITUTE($AE755:$AE758,"F", "")))</f>
        <v>0</v>
      </c>
      <c r="AU755" s="349">
        <f>SUMPRODUCT(LEN($M755:$AA758)-LEN(SUBSTITUTE($M755:$AA758,"G", "")))</f>
        <v>0</v>
      </c>
      <c r="AV755" s="352">
        <f>SUMPRODUCT(LEN($AF755:$AF758)-LEN(SUBSTITUTE($AF755:$AF758,"G", "")))</f>
        <v>0</v>
      </c>
      <c r="AW755" s="335">
        <f>SUMPRODUCT(LEN($AE755:$AE758)-LEN(SUBSTITUTE($AE755:$AE758,"G", "")))</f>
        <v>0</v>
      </c>
      <c r="AX755" s="349">
        <f>SUMPRODUCT(LEN($L755:$AA758)-LEN(SUBSTITUTE($L755:$AA758,"M", "")))</f>
        <v>0</v>
      </c>
      <c r="AY755" s="362">
        <f>SUMPRODUCT(LEN($AF755:$AF758)-LEN(SUBSTITUTE($AF755:$AF758,"M", "")))</f>
        <v>0</v>
      </c>
      <c r="AZ755" s="335">
        <f>SUMPRODUCT(LEN($AE755:$AE758)-LEN(SUBSTITUTE($AE755:$AE758,"M", "")))</f>
        <v>0</v>
      </c>
      <c r="BA755" s="416">
        <f>SUMPRODUCT(LEN($AG755:$AG758)-LEN(SUBSTITUTE($AG755:$AG758,"S", "")))</f>
        <v>0</v>
      </c>
      <c r="BB755" s="410">
        <f>SUMPRODUCT(LEN($AG755:$AG758)-LEN(SUBSTITUTE($AG755:$AG758,"F", "")))</f>
        <v>0</v>
      </c>
      <c r="BC755" s="410">
        <f>SUMPRODUCT(LEN($AG755:$AG758)-LEN(SUBSTITUTE($AG755:$AG758,"G", "")))</f>
        <v>0</v>
      </c>
      <c r="BD755" s="413">
        <f>SUMPRODUCT(LEN($AG755:$AG758)-LEN(SUBSTITUTE($AG755:$AG758,"M", "")))</f>
        <v>0</v>
      </c>
    </row>
    <row r="756" spans="2:64" ht="28.15" customHeight="1" thickBot="1" x14ac:dyDescent="0.25">
      <c r="B756" s="30"/>
      <c r="C756" s="339"/>
      <c r="D756" s="221"/>
      <c r="E756" s="195"/>
      <c r="F756" s="195"/>
      <c r="G756" s="194"/>
      <c r="H756" s="359"/>
      <c r="I756" s="391"/>
      <c r="J756" s="391"/>
      <c r="K756" s="391"/>
      <c r="L756" s="33" t="s">
        <v>122</v>
      </c>
      <c r="M756" s="55"/>
      <c r="N756" s="33" t="s">
        <v>121</v>
      </c>
      <c r="O756" s="55"/>
      <c r="P756" s="33" t="s">
        <v>120</v>
      </c>
      <c r="Q756" s="55"/>
      <c r="R756" s="33" t="s">
        <v>119</v>
      </c>
      <c r="S756" s="55"/>
      <c r="T756" s="33" t="s">
        <v>118</v>
      </c>
      <c r="U756" s="55"/>
      <c r="V756" s="33" t="s">
        <v>117</v>
      </c>
      <c r="W756" s="55"/>
      <c r="X756" s="33" t="s">
        <v>116</v>
      </c>
      <c r="Y756" s="55"/>
      <c r="Z756" s="33" t="s">
        <v>115</v>
      </c>
      <c r="AA756" s="55"/>
      <c r="AB756" s="55"/>
      <c r="AC756" s="55"/>
      <c r="AD756" s="193"/>
      <c r="AE756" s="55"/>
      <c r="AF756" s="193"/>
      <c r="AG756" s="22"/>
      <c r="AH756" s="422"/>
      <c r="AI756" s="422"/>
      <c r="AJ756" s="21"/>
      <c r="AK756" s="9"/>
      <c r="AL756" s="350"/>
      <c r="AM756" s="353"/>
      <c r="AN756" s="336"/>
      <c r="AO756" s="350"/>
      <c r="AP756" s="353"/>
      <c r="AQ756" s="336"/>
      <c r="AR756" s="350"/>
      <c r="AS756" s="353"/>
      <c r="AT756" s="336"/>
      <c r="AU756" s="350"/>
      <c r="AV756" s="353"/>
      <c r="AW756" s="336"/>
      <c r="AX756" s="350"/>
      <c r="AY756" s="363"/>
      <c r="AZ756" s="336"/>
      <c r="BA756" s="417"/>
      <c r="BB756" s="411"/>
      <c r="BC756" s="411"/>
      <c r="BD756" s="414"/>
    </row>
    <row r="757" spans="2:64" ht="28.15" customHeight="1" x14ac:dyDescent="0.2">
      <c r="B757" s="30"/>
      <c r="C757" s="340"/>
      <c r="D757" s="218"/>
      <c r="E757" s="192"/>
      <c r="F757" s="192"/>
      <c r="G757" s="191"/>
      <c r="H757" s="360"/>
      <c r="I757" s="392"/>
      <c r="J757" s="392"/>
      <c r="K757" s="392"/>
      <c r="L757" s="25" t="s">
        <v>114</v>
      </c>
      <c r="M757" s="114"/>
      <c r="N757" s="25" t="s">
        <v>112</v>
      </c>
      <c r="O757" s="114"/>
      <c r="P757" s="25" t="s">
        <v>111</v>
      </c>
      <c r="Q757" s="114"/>
      <c r="R757" s="25" t="s">
        <v>110</v>
      </c>
      <c r="S757" s="114"/>
      <c r="T757" s="25" t="s">
        <v>109</v>
      </c>
      <c r="U757" s="114"/>
      <c r="V757" s="25" t="s">
        <v>108</v>
      </c>
      <c r="W757" s="114"/>
      <c r="X757" s="25" t="s">
        <v>107</v>
      </c>
      <c r="Y757" s="114"/>
      <c r="Z757" s="25" t="s">
        <v>106</v>
      </c>
      <c r="AA757" s="114"/>
      <c r="AB757" s="114"/>
      <c r="AC757" s="114"/>
      <c r="AD757" s="190"/>
      <c r="AE757" s="114"/>
      <c r="AF757" s="190"/>
      <c r="AG757" s="22"/>
      <c r="AH757" s="422"/>
      <c r="AI757" s="422"/>
      <c r="AJ757" s="21"/>
      <c r="AK757" s="9"/>
      <c r="AL757" s="350"/>
      <c r="AM757" s="353"/>
      <c r="AN757" s="336"/>
      <c r="AO757" s="350"/>
      <c r="AP757" s="353"/>
      <c r="AQ757" s="336"/>
      <c r="AR757" s="350"/>
      <c r="AS757" s="353"/>
      <c r="AT757" s="336"/>
      <c r="AU757" s="350"/>
      <c r="AV757" s="353"/>
      <c r="AW757" s="336"/>
      <c r="AX757" s="350"/>
      <c r="AY757" s="363"/>
      <c r="AZ757" s="336"/>
      <c r="BA757" s="417"/>
      <c r="BB757" s="411"/>
      <c r="BC757" s="411"/>
      <c r="BD757" s="414"/>
    </row>
    <row r="758" spans="2:64" ht="28.15" customHeight="1" thickBot="1" x14ac:dyDescent="0.25">
      <c r="B758" s="20"/>
      <c r="C758" s="341"/>
      <c r="D758" s="215"/>
      <c r="E758" s="189"/>
      <c r="F758" s="189"/>
      <c r="G758" s="188"/>
      <c r="H758" s="361"/>
      <c r="I758" s="394"/>
      <c r="J758" s="394"/>
      <c r="K758" s="394"/>
      <c r="L758" s="15" t="s">
        <v>105</v>
      </c>
      <c r="M758" s="16"/>
      <c r="N758" s="15" t="s">
        <v>104</v>
      </c>
      <c r="O758" s="16"/>
      <c r="P758" s="15" t="s">
        <v>103</v>
      </c>
      <c r="Q758" s="16"/>
      <c r="R758" s="15" t="s">
        <v>102</v>
      </c>
      <c r="S758" s="16"/>
      <c r="T758" s="15">
        <v>20</v>
      </c>
      <c r="U758" s="16"/>
      <c r="V758" s="15" t="s">
        <v>101</v>
      </c>
      <c r="W758" s="16"/>
      <c r="X758" s="15" t="s">
        <v>100</v>
      </c>
      <c r="Y758" s="16"/>
      <c r="Z758" s="15" t="s">
        <v>99</v>
      </c>
      <c r="AA758" s="16"/>
      <c r="AB758" s="114"/>
      <c r="AC758" s="114"/>
      <c r="AD758" s="187"/>
      <c r="AE758" s="16"/>
      <c r="AF758" s="186"/>
      <c r="AG758" s="11"/>
      <c r="AH758" s="423"/>
      <c r="AI758" s="423"/>
      <c r="AJ758" s="10"/>
      <c r="AK758" s="9"/>
      <c r="AL758" s="351"/>
      <c r="AM758" s="354"/>
      <c r="AN758" s="337"/>
      <c r="AO758" s="351"/>
      <c r="AP758" s="354"/>
      <c r="AQ758" s="337"/>
      <c r="AR758" s="351"/>
      <c r="AS758" s="354"/>
      <c r="AT758" s="337"/>
      <c r="AU758" s="351"/>
      <c r="AV758" s="354"/>
      <c r="AW758" s="337"/>
      <c r="AX758" s="351"/>
      <c r="AY758" s="364"/>
      <c r="AZ758" s="337"/>
      <c r="BA758" s="418"/>
      <c r="BB758" s="412"/>
      <c r="BC758" s="412"/>
      <c r="BD758" s="415"/>
    </row>
    <row r="759" spans="2:64" ht="85.9" customHeight="1" thickTop="1" thickBot="1" x14ac:dyDescent="0.35">
      <c r="B759" s="113" t="s">
        <v>173</v>
      </c>
      <c r="C759" s="103" t="s">
        <v>172</v>
      </c>
      <c r="D759" s="108" t="s">
        <v>171</v>
      </c>
      <c r="E759" s="211" t="s">
        <v>170</v>
      </c>
      <c r="F759" s="210"/>
      <c r="G759" s="209"/>
      <c r="H759" s="109" t="s">
        <v>169</v>
      </c>
      <c r="I759" s="108" t="s">
        <v>96</v>
      </c>
      <c r="J759" s="108" t="s">
        <v>168</v>
      </c>
      <c r="K759" s="108" t="s">
        <v>97</v>
      </c>
      <c r="L759" s="365" t="s">
        <v>167</v>
      </c>
      <c r="M759" s="366"/>
      <c r="N759" s="365" t="s">
        <v>166</v>
      </c>
      <c r="O759" s="366"/>
      <c r="P759" s="365" t="s">
        <v>166</v>
      </c>
      <c r="Q759" s="367"/>
      <c r="R759" s="365" t="s">
        <v>166</v>
      </c>
      <c r="S759" s="367"/>
      <c r="T759" s="365" t="s">
        <v>166</v>
      </c>
      <c r="U759" s="367"/>
      <c r="V759" s="365" t="s">
        <v>166</v>
      </c>
      <c r="W759" s="367"/>
      <c r="X759" s="365" t="s">
        <v>166</v>
      </c>
      <c r="Y759" s="367"/>
      <c r="Z759" s="365" t="s">
        <v>166</v>
      </c>
      <c r="AA759" s="367"/>
      <c r="AB759" s="311"/>
      <c r="AC759" s="311"/>
      <c r="AD759" s="368" t="s">
        <v>165</v>
      </c>
      <c r="AE759" s="367"/>
      <c r="AF759" s="109" t="s">
        <v>164</v>
      </c>
      <c r="AG759" s="109" t="s">
        <v>163</v>
      </c>
      <c r="AH759" s="108" t="s">
        <v>162</v>
      </c>
      <c r="AI759" s="108" t="s">
        <v>161</v>
      </c>
      <c r="AJ759" s="107" t="s">
        <v>160</v>
      </c>
      <c r="AK759" s="106"/>
      <c r="AL759" s="104" t="s">
        <v>159</v>
      </c>
      <c r="AM759" s="103" t="s">
        <v>158</v>
      </c>
      <c r="AN759" s="102" t="s">
        <v>157</v>
      </c>
      <c r="AO759" s="104" t="s">
        <v>156</v>
      </c>
      <c r="AP759" s="103" t="s">
        <v>155</v>
      </c>
      <c r="AQ759" s="102" t="s">
        <v>154</v>
      </c>
      <c r="AR759" s="104" t="s">
        <v>153</v>
      </c>
      <c r="AS759" s="103" t="s">
        <v>152</v>
      </c>
      <c r="AT759" s="105" t="s">
        <v>151</v>
      </c>
      <c r="AU759" s="104" t="s">
        <v>150</v>
      </c>
      <c r="AV759" s="103" t="s">
        <v>149</v>
      </c>
      <c r="AW759" s="102" t="s">
        <v>148</v>
      </c>
      <c r="AX759" s="104" t="s">
        <v>147</v>
      </c>
      <c r="AY759" s="103" t="s">
        <v>146</v>
      </c>
      <c r="AZ759" s="102" t="s">
        <v>145</v>
      </c>
      <c r="BA759" s="101" t="s">
        <v>144</v>
      </c>
      <c r="BB759" s="100" t="s">
        <v>143</v>
      </c>
      <c r="BC759" s="100" t="s">
        <v>142</v>
      </c>
      <c r="BD759" s="99" t="s">
        <v>141</v>
      </c>
    </row>
    <row r="760" spans="2:64" ht="48" thickBot="1" x14ac:dyDescent="0.3">
      <c r="B760" s="98" t="s">
        <v>191</v>
      </c>
      <c r="C760" s="97"/>
      <c r="D760" s="208">
        <v>259</v>
      </c>
      <c r="E760" s="425">
        <v>4612.3599999999997</v>
      </c>
      <c r="F760" s="426"/>
      <c r="G760" s="427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207"/>
      <c r="AB760" s="310"/>
      <c r="AC760" s="310"/>
      <c r="AD760" s="90" t="s">
        <v>138</v>
      </c>
      <c r="AE760" s="88"/>
      <c r="AF760" s="88"/>
      <c r="AG760" s="88"/>
      <c r="AH760" s="87"/>
      <c r="AI760" s="87"/>
      <c r="AJ760" s="203"/>
      <c r="AK760" s="86" t="s">
        <v>137</v>
      </c>
      <c r="AL760" s="85">
        <f t="shared" ref="AL760:BD760" si="100">SUM(AL762:AL773)</f>
        <v>33</v>
      </c>
      <c r="AM760" s="84">
        <f t="shared" si="100"/>
        <v>0</v>
      </c>
      <c r="AN760" s="83">
        <f t="shared" si="100"/>
        <v>0</v>
      </c>
      <c r="AO760" s="85">
        <f t="shared" si="100"/>
        <v>0</v>
      </c>
      <c r="AP760" s="84">
        <f t="shared" si="100"/>
        <v>0</v>
      </c>
      <c r="AQ760" s="83">
        <f t="shared" si="100"/>
        <v>0</v>
      </c>
      <c r="AR760" s="85">
        <f t="shared" si="100"/>
        <v>0</v>
      </c>
      <c r="AS760" s="84">
        <f t="shared" si="100"/>
        <v>0</v>
      </c>
      <c r="AT760" s="83">
        <f t="shared" si="100"/>
        <v>0</v>
      </c>
      <c r="AU760" s="85">
        <f t="shared" si="100"/>
        <v>10</v>
      </c>
      <c r="AV760" s="84">
        <f t="shared" si="100"/>
        <v>0</v>
      </c>
      <c r="AW760" s="83">
        <f t="shared" si="100"/>
        <v>0</v>
      </c>
      <c r="AX760" s="85">
        <f t="shared" si="100"/>
        <v>6</v>
      </c>
      <c r="AY760" s="84">
        <f t="shared" si="100"/>
        <v>0</v>
      </c>
      <c r="AZ760" s="83">
        <f t="shared" si="100"/>
        <v>0</v>
      </c>
      <c r="BA760" s="82">
        <f t="shared" si="100"/>
        <v>0</v>
      </c>
      <c r="BB760" s="81">
        <f t="shared" si="100"/>
        <v>0</v>
      </c>
      <c r="BC760" s="81">
        <f t="shared" si="100"/>
        <v>0</v>
      </c>
      <c r="BD760" s="80">
        <f t="shared" si="100"/>
        <v>0</v>
      </c>
      <c r="BE760" s="79" t="s">
        <v>136</v>
      </c>
      <c r="BH760" s="5">
        <f>SUM(AL760:AN760)/$BG$5</f>
        <v>33</v>
      </c>
      <c r="BI760" s="5">
        <f>SUM(AO760:AQ760,BA760)/$BG$5</f>
        <v>0</v>
      </c>
      <c r="BJ760" s="5">
        <f>SUM(AR760:AT760,BB760)/$BG$5</f>
        <v>0</v>
      </c>
      <c r="BK760" s="5">
        <f>SUM(AU760:AW760,BC760)/$BG$5</f>
        <v>10</v>
      </c>
      <c r="BL760" s="5">
        <f>SUM(AX760:AZ760,BD760)/$BG$5</f>
        <v>6</v>
      </c>
    </row>
    <row r="761" spans="2:64" ht="37.5" thickBot="1" x14ac:dyDescent="0.3">
      <c r="B761" s="78"/>
      <c r="C761" s="77"/>
      <c r="D761" s="206"/>
      <c r="E761" s="205"/>
      <c r="F761" s="205"/>
      <c r="G761" s="204"/>
      <c r="H761" s="73"/>
      <c r="I761" s="70"/>
      <c r="J761" s="70"/>
      <c r="K761" s="72"/>
      <c r="L761" s="70"/>
      <c r="M761" s="69"/>
      <c r="N761" s="70"/>
      <c r="O761" s="69"/>
      <c r="P761" s="70"/>
      <c r="Q761" s="69"/>
      <c r="R761" s="70"/>
      <c r="S761" s="69"/>
      <c r="T761" s="70"/>
      <c r="U761" s="69"/>
      <c r="V761" s="70"/>
      <c r="W761" s="69"/>
      <c r="X761" s="70"/>
      <c r="Y761" s="69"/>
      <c r="Z761" s="70"/>
      <c r="AA761" s="69"/>
      <c r="AB761" s="69"/>
      <c r="AC761" s="69"/>
      <c r="AD761" s="71"/>
      <c r="AE761" s="69"/>
      <c r="AF761" s="69"/>
      <c r="AG761" s="69"/>
      <c r="AH761" s="68"/>
      <c r="AI761" s="68"/>
      <c r="AJ761" s="203"/>
      <c r="AK761" s="66" t="s">
        <v>135</v>
      </c>
      <c r="AL761" s="65">
        <f t="shared" ref="AL761:BD761" si="101">AL760/3</f>
        <v>11</v>
      </c>
      <c r="AM761" s="64">
        <f t="shared" si="101"/>
        <v>0</v>
      </c>
      <c r="AN761" s="63">
        <f t="shared" si="101"/>
        <v>0</v>
      </c>
      <c r="AO761" s="65">
        <f t="shared" si="101"/>
        <v>0</v>
      </c>
      <c r="AP761" s="64">
        <f t="shared" si="101"/>
        <v>0</v>
      </c>
      <c r="AQ761" s="63">
        <f t="shared" si="101"/>
        <v>0</v>
      </c>
      <c r="AR761" s="65">
        <f t="shared" si="101"/>
        <v>0</v>
      </c>
      <c r="AS761" s="64">
        <f t="shared" si="101"/>
        <v>0</v>
      </c>
      <c r="AT761" s="63">
        <f t="shared" si="101"/>
        <v>0</v>
      </c>
      <c r="AU761" s="65">
        <f t="shared" si="101"/>
        <v>3.3333333333333335</v>
      </c>
      <c r="AV761" s="64">
        <f t="shared" si="101"/>
        <v>0</v>
      </c>
      <c r="AW761" s="63">
        <f t="shared" si="101"/>
        <v>0</v>
      </c>
      <c r="AX761" s="65">
        <f t="shared" si="101"/>
        <v>2</v>
      </c>
      <c r="AY761" s="64">
        <f t="shared" si="101"/>
        <v>0</v>
      </c>
      <c r="AZ761" s="63">
        <f t="shared" si="101"/>
        <v>0</v>
      </c>
      <c r="BA761" s="62">
        <f t="shared" si="101"/>
        <v>0</v>
      </c>
      <c r="BB761" s="61">
        <f t="shared" si="101"/>
        <v>0</v>
      </c>
      <c r="BC761" s="61">
        <f t="shared" si="101"/>
        <v>0</v>
      </c>
      <c r="BD761" s="60">
        <f t="shared" si="101"/>
        <v>0</v>
      </c>
      <c r="BE761" s="59" t="s">
        <v>134</v>
      </c>
    </row>
    <row r="762" spans="2:64" ht="28.15" customHeight="1" x14ac:dyDescent="0.2">
      <c r="B762" s="30"/>
      <c r="C762" s="338">
        <v>1</v>
      </c>
      <c r="D762" s="212"/>
      <c r="E762" s="198"/>
      <c r="F762" s="198"/>
      <c r="G762" s="197"/>
      <c r="H762" s="358" t="s">
        <v>133</v>
      </c>
      <c r="I762" s="390">
        <v>154</v>
      </c>
      <c r="J762" s="390">
        <v>30</v>
      </c>
      <c r="K762" s="390">
        <v>8</v>
      </c>
      <c r="L762" s="42" t="s">
        <v>131</v>
      </c>
      <c r="M762" s="43" t="s">
        <v>1442</v>
      </c>
      <c r="N762" s="42" t="s">
        <v>129</v>
      </c>
      <c r="O762" s="43" t="s">
        <v>1288</v>
      </c>
      <c r="P762" s="42" t="s">
        <v>128</v>
      </c>
      <c r="Q762" s="43" t="s">
        <v>132</v>
      </c>
      <c r="R762" s="42" t="s">
        <v>127</v>
      </c>
      <c r="S762" s="43" t="s">
        <v>357</v>
      </c>
      <c r="T762" s="42" t="s">
        <v>126</v>
      </c>
      <c r="U762" s="43" t="s">
        <v>479</v>
      </c>
      <c r="V762" s="42" t="s">
        <v>125</v>
      </c>
      <c r="W762" s="43" t="s">
        <v>132</v>
      </c>
      <c r="X762" s="42" t="s">
        <v>124</v>
      </c>
      <c r="Y762" s="43"/>
      <c r="Z762" s="42" t="s">
        <v>123</v>
      </c>
      <c r="AA762" s="43"/>
      <c r="AB762" s="43"/>
      <c r="AC762" s="43"/>
      <c r="AD762" s="196"/>
      <c r="AE762" s="43"/>
      <c r="AF762" s="196"/>
      <c r="AG762" s="58"/>
      <c r="AH762" s="421"/>
      <c r="AI762" s="421"/>
      <c r="AJ762" s="38"/>
      <c r="AK762" s="9"/>
      <c r="AL762" s="349">
        <f>SUMPRODUCT(LEN($M762:$AA765)-LEN(SUBSTITUTE($M762:$AA765,"A", "")))</f>
        <v>33</v>
      </c>
      <c r="AM762" s="352">
        <f>SUMPRODUCT(LEN($AF762:$AF765)-LEN(SUBSTITUTE($AF762:$AF765,"A", "")))</f>
        <v>0</v>
      </c>
      <c r="AN762" s="335">
        <f>SUMPRODUCT(LEN($AE762:$AE765)-LEN(SUBSTITUTE($AE762:$AE765,"A", "")))</f>
        <v>0</v>
      </c>
      <c r="AO762" s="349">
        <f>SUMPRODUCT(LEN($M762:$AA765)-LEN(SUBSTITUTE($M762:$AA765,"S", "")))</f>
        <v>0</v>
      </c>
      <c r="AP762" s="352">
        <f>SUMPRODUCT(LEN($AF762:$AF765)-LEN(SUBSTITUTE($AF762:$AF765,"S", "")))</f>
        <v>0</v>
      </c>
      <c r="AQ762" s="335">
        <f>SUMPRODUCT(LEN($AE762:$AE765)-LEN(SUBSTITUTE($AE762:$AE765,"S", "")))</f>
        <v>0</v>
      </c>
      <c r="AR762" s="349">
        <f>SUMPRODUCT(LEN($M762:$AA765)-LEN(SUBSTITUTE($M762:$AA765,"F", "")))</f>
        <v>0</v>
      </c>
      <c r="AS762" s="352">
        <f>SUMPRODUCT(LEN($AF762:$AF765)-LEN(SUBSTITUTE($AF762:$AF765,"F", "")))</f>
        <v>0</v>
      </c>
      <c r="AT762" s="335">
        <f>SUMPRODUCT(LEN($AE762:$AE765)-LEN(SUBSTITUTE($AE762:$AE765,"F", "")))</f>
        <v>0</v>
      </c>
      <c r="AU762" s="349">
        <f>SUMPRODUCT(LEN($M762:$AA765)-LEN(SUBSTITUTE($M762:$AA765,"G", "")))</f>
        <v>10</v>
      </c>
      <c r="AV762" s="352">
        <f>SUMPRODUCT(LEN($AF762:$AF765)-LEN(SUBSTITUTE($AF762:$AF765,"G", "")))</f>
        <v>0</v>
      </c>
      <c r="AW762" s="335">
        <f>SUMPRODUCT(LEN($AE762:$AE765)-LEN(SUBSTITUTE($AE762:$AE765,"G", "")))</f>
        <v>0</v>
      </c>
      <c r="AX762" s="349">
        <f>SUMPRODUCT(LEN($L762:$AA765)-LEN(SUBSTITUTE($L762:$AA765,"M", "")))</f>
        <v>6</v>
      </c>
      <c r="AY762" s="362">
        <f>SUMPRODUCT(LEN($AF762:$AF765)-LEN(SUBSTITUTE($AF762:$AF765,"M", "")))</f>
        <v>0</v>
      </c>
      <c r="AZ762" s="335">
        <f>SUMPRODUCT(LEN($AE762:$AE765)-LEN(SUBSTITUTE($AE762:$AE765,"M", "")))</f>
        <v>0</v>
      </c>
      <c r="BA762" s="416">
        <f>SUMPRODUCT(LEN($AG762:$AG765)-LEN(SUBSTITUTE($AG762:$AG765,"S", "")))</f>
        <v>0</v>
      </c>
      <c r="BB762" s="410">
        <f>SUMPRODUCT(LEN($AG762:$AG765)-LEN(SUBSTITUTE($AG762:$AG765,"F", "")))</f>
        <v>0</v>
      </c>
      <c r="BC762" s="410">
        <f>SUMPRODUCT(LEN($AG762:$AG765)-LEN(SUBSTITUTE($AG762:$AG765,"G", "")))</f>
        <v>0</v>
      </c>
      <c r="BD762" s="413">
        <f>SUMPRODUCT(LEN($AG762:$AG765)-LEN(SUBSTITUTE($AG762:$AG765,"M", "")))</f>
        <v>0</v>
      </c>
    </row>
    <row r="763" spans="2:64" ht="28.15" customHeight="1" thickBot="1" x14ac:dyDescent="0.25">
      <c r="B763" s="30"/>
      <c r="C763" s="339"/>
      <c r="D763" s="221"/>
      <c r="E763" s="195"/>
      <c r="F763" s="195"/>
      <c r="G763" s="194"/>
      <c r="H763" s="359"/>
      <c r="I763" s="391"/>
      <c r="J763" s="391"/>
      <c r="K763" s="391"/>
      <c r="L763" s="33" t="s">
        <v>122</v>
      </c>
      <c r="M763" s="55" t="s">
        <v>1442</v>
      </c>
      <c r="N763" s="33" t="s">
        <v>121</v>
      </c>
      <c r="O763" s="55" t="s">
        <v>357</v>
      </c>
      <c r="P763" s="33" t="s">
        <v>120</v>
      </c>
      <c r="Q763" s="55" t="s">
        <v>179</v>
      </c>
      <c r="R763" s="33" t="s">
        <v>119</v>
      </c>
      <c r="S763" s="55" t="s">
        <v>984</v>
      </c>
      <c r="T763" s="33" t="s">
        <v>118</v>
      </c>
      <c r="U763" s="55" t="s">
        <v>179</v>
      </c>
      <c r="V763" s="33" t="s">
        <v>117</v>
      </c>
      <c r="W763" s="55" t="s">
        <v>132</v>
      </c>
      <c r="X763" s="33" t="s">
        <v>116</v>
      </c>
      <c r="Y763" s="55"/>
      <c r="Z763" s="33" t="s">
        <v>115</v>
      </c>
      <c r="AA763" s="55"/>
      <c r="AB763" s="55"/>
      <c r="AC763" s="55"/>
      <c r="AD763" s="193"/>
      <c r="AE763" s="55"/>
      <c r="AF763" s="193"/>
      <c r="AG763" s="57"/>
      <c r="AH763" s="422"/>
      <c r="AI763" s="422"/>
      <c r="AJ763" s="21"/>
      <c r="AK763" s="9"/>
      <c r="AL763" s="350"/>
      <c r="AM763" s="353"/>
      <c r="AN763" s="336"/>
      <c r="AO763" s="350"/>
      <c r="AP763" s="353"/>
      <c r="AQ763" s="336"/>
      <c r="AR763" s="350"/>
      <c r="AS763" s="353"/>
      <c r="AT763" s="336"/>
      <c r="AU763" s="350"/>
      <c r="AV763" s="353"/>
      <c r="AW763" s="336"/>
      <c r="AX763" s="350"/>
      <c r="AY763" s="363"/>
      <c r="AZ763" s="336"/>
      <c r="BA763" s="417"/>
      <c r="BB763" s="411"/>
      <c r="BC763" s="411"/>
      <c r="BD763" s="414"/>
    </row>
    <row r="764" spans="2:64" ht="28.15" customHeight="1" x14ac:dyDescent="0.2">
      <c r="B764" s="30"/>
      <c r="C764" s="340"/>
      <c r="D764" s="218"/>
      <c r="E764" s="192"/>
      <c r="F764" s="192"/>
      <c r="G764" s="191"/>
      <c r="H764" s="360">
        <v>259</v>
      </c>
      <c r="I764" s="392"/>
      <c r="J764" s="392"/>
      <c r="K764" s="392"/>
      <c r="L764" s="25" t="s">
        <v>114</v>
      </c>
      <c r="M764" s="114" t="s">
        <v>1442</v>
      </c>
      <c r="N764" s="25" t="s">
        <v>112</v>
      </c>
      <c r="O764" s="114" t="s">
        <v>1329</v>
      </c>
      <c r="P764" s="25" t="s">
        <v>111</v>
      </c>
      <c r="Q764" s="114" t="s">
        <v>763</v>
      </c>
      <c r="R764" s="25" t="s">
        <v>110</v>
      </c>
      <c r="S764" s="114" t="s">
        <v>467</v>
      </c>
      <c r="T764" s="25" t="s">
        <v>109</v>
      </c>
      <c r="U764" s="114" t="s">
        <v>179</v>
      </c>
      <c r="V764" s="25" t="s">
        <v>108</v>
      </c>
      <c r="W764" s="114"/>
      <c r="X764" s="25" t="s">
        <v>107</v>
      </c>
      <c r="Y764" s="114"/>
      <c r="Z764" s="25" t="s">
        <v>106</v>
      </c>
      <c r="AA764" s="114"/>
      <c r="AB764" s="114"/>
      <c r="AC764" s="114"/>
      <c r="AD764" s="190"/>
      <c r="AE764" s="114"/>
      <c r="AF764" s="190"/>
      <c r="AG764" s="57"/>
      <c r="AH764" s="422"/>
      <c r="AI764" s="422"/>
      <c r="AJ764" s="21"/>
      <c r="AK764" s="9"/>
      <c r="AL764" s="350"/>
      <c r="AM764" s="353"/>
      <c r="AN764" s="336"/>
      <c r="AO764" s="350"/>
      <c r="AP764" s="353"/>
      <c r="AQ764" s="336"/>
      <c r="AR764" s="350"/>
      <c r="AS764" s="353"/>
      <c r="AT764" s="336"/>
      <c r="AU764" s="350"/>
      <c r="AV764" s="353"/>
      <c r="AW764" s="336"/>
      <c r="AX764" s="350"/>
      <c r="AY764" s="363"/>
      <c r="AZ764" s="336"/>
      <c r="BA764" s="417"/>
      <c r="BB764" s="411"/>
      <c r="BC764" s="411"/>
      <c r="BD764" s="414"/>
    </row>
    <row r="765" spans="2:64" ht="28.15" customHeight="1" thickBot="1" x14ac:dyDescent="0.25">
      <c r="B765" s="30"/>
      <c r="C765" s="355"/>
      <c r="D765" s="246"/>
      <c r="E765" s="200"/>
      <c r="F765" s="200"/>
      <c r="G765" s="199"/>
      <c r="H765" s="361"/>
      <c r="I765" s="393"/>
      <c r="J765" s="393"/>
      <c r="K765" s="393"/>
      <c r="L765" s="50" t="s">
        <v>105</v>
      </c>
      <c r="M765" s="51" t="s">
        <v>1442</v>
      </c>
      <c r="N765" s="50" t="s">
        <v>104</v>
      </c>
      <c r="O765" s="51" t="s">
        <v>484</v>
      </c>
      <c r="P765" s="50" t="s">
        <v>103</v>
      </c>
      <c r="Q765" s="51" t="s">
        <v>479</v>
      </c>
      <c r="R765" s="50" t="s">
        <v>102</v>
      </c>
      <c r="S765" s="51" t="s">
        <v>714</v>
      </c>
      <c r="T765" s="50">
        <v>20</v>
      </c>
      <c r="U765" s="51" t="s">
        <v>496</v>
      </c>
      <c r="V765" s="50" t="s">
        <v>101</v>
      </c>
      <c r="W765" s="51"/>
      <c r="X765" s="50" t="s">
        <v>100</v>
      </c>
      <c r="Y765" s="51"/>
      <c r="Z765" s="50" t="s">
        <v>99</v>
      </c>
      <c r="AA765" s="51"/>
      <c r="AB765" s="51"/>
      <c r="AC765" s="51"/>
      <c r="AD765" s="187"/>
      <c r="AE765" s="51"/>
      <c r="AF765" s="187"/>
      <c r="AG765" s="56"/>
      <c r="AH765" s="424"/>
      <c r="AI765" s="424"/>
      <c r="AJ765" s="47"/>
      <c r="AK765" s="9"/>
      <c r="AL765" s="351"/>
      <c r="AM765" s="354"/>
      <c r="AN765" s="337"/>
      <c r="AO765" s="351"/>
      <c r="AP765" s="354"/>
      <c r="AQ765" s="337"/>
      <c r="AR765" s="351"/>
      <c r="AS765" s="354"/>
      <c r="AT765" s="337"/>
      <c r="AU765" s="351"/>
      <c r="AV765" s="354"/>
      <c r="AW765" s="337"/>
      <c r="AX765" s="351"/>
      <c r="AY765" s="364"/>
      <c r="AZ765" s="337"/>
      <c r="BA765" s="418"/>
      <c r="BB765" s="412"/>
      <c r="BC765" s="412"/>
      <c r="BD765" s="415"/>
    </row>
    <row r="766" spans="2:64" ht="28.15" customHeight="1" x14ac:dyDescent="0.2">
      <c r="B766" s="30"/>
      <c r="C766" s="338">
        <v>2</v>
      </c>
      <c r="D766" s="212"/>
      <c r="E766" s="198"/>
      <c r="F766" s="198"/>
      <c r="G766" s="197"/>
      <c r="H766" s="358"/>
      <c r="I766" s="390"/>
      <c r="J766" s="390"/>
      <c r="K766" s="390"/>
      <c r="L766" s="42" t="s">
        <v>131</v>
      </c>
      <c r="M766" s="43"/>
      <c r="N766" s="42" t="s">
        <v>129</v>
      </c>
      <c r="O766" s="43"/>
      <c r="P766" s="42" t="s">
        <v>128</v>
      </c>
      <c r="Q766" s="43"/>
      <c r="R766" s="42" t="s">
        <v>127</v>
      </c>
      <c r="S766" s="43"/>
      <c r="T766" s="42" t="s">
        <v>126</v>
      </c>
      <c r="U766" s="43"/>
      <c r="V766" s="42" t="s">
        <v>125</v>
      </c>
      <c r="W766" s="43"/>
      <c r="X766" s="42" t="s">
        <v>124</v>
      </c>
      <c r="Y766" s="43"/>
      <c r="Z766" s="42" t="s">
        <v>123</v>
      </c>
      <c r="AA766" s="43"/>
      <c r="AB766" s="43"/>
      <c r="AC766" s="43"/>
      <c r="AD766" s="196"/>
      <c r="AE766" s="43"/>
      <c r="AF766" s="196"/>
      <c r="AG766" s="39"/>
      <c r="AH766" s="421"/>
      <c r="AI766" s="421"/>
      <c r="AJ766" s="38"/>
      <c r="AK766" s="9"/>
      <c r="AL766" s="349">
        <f>SUMPRODUCT(LEN($M766:$AA769)-LEN(SUBSTITUTE($M766:$AA769,"A", "")))</f>
        <v>0</v>
      </c>
      <c r="AM766" s="352">
        <f>SUMPRODUCT(LEN($AF766:$AF769)-LEN(SUBSTITUTE($AF766:$AF769,"A", "")))</f>
        <v>0</v>
      </c>
      <c r="AN766" s="335">
        <f>SUMPRODUCT(LEN($AE766:$AE769)-LEN(SUBSTITUTE($AE766:$AE769,"A", "")))</f>
        <v>0</v>
      </c>
      <c r="AO766" s="349">
        <f>SUMPRODUCT(LEN($M766:$AA769)-LEN(SUBSTITUTE($M766:$AA769,"S", "")))</f>
        <v>0</v>
      </c>
      <c r="AP766" s="352">
        <f>SUMPRODUCT(LEN($AF766:$AF769)-LEN(SUBSTITUTE($AF766:$AF769,"S", "")))</f>
        <v>0</v>
      </c>
      <c r="AQ766" s="335">
        <f>SUMPRODUCT(LEN($AE766:$AE769)-LEN(SUBSTITUTE($AE766:$AE769,"S", "")))</f>
        <v>0</v>
      </c>
      <c r="AR766" s="349">
        <f>SUMPRODUCT(LEN($M766:$AA769)-LEN(SUBSTITUTE($M766:$AA769,"F", "")))</f>
        <v>0</v>
      </c>
      <c r="AS766" s="352">
        <f>SUMPRODUCT(LEN($AF766:$AF769)-LEN(SUBSTITUTE($AF766:$AF769,"F", "")))</f>
        <v>0</v>
      </c>
      <c r="AT766" s="335">
        <f>SUMPRODUCT(LEN($AE766:$AE769)-LEN(SUBSTITUTE($AE766:$AE769,"F", "")))</f>
        <v>0</v>
      </c>
      <c r="AU766" s="349">
        <f>SUMPRODUCT(LEN($M766:$AA769)-LEN(SUBSTITUTE($M766:$AA769,"G", "")))</f>
        <v>0</v>
      </c>
      <c r="AV766" s="352">
        <f>SUMPRODUCT(LEN($AF766:$AF769)-LEN(SUBSTITUTE($AF766:$AF769,"G", "")))</f>
        <v>0</v>
      </c>
      <c r="AW766" s="335">
        <f>SUMPRODUCT(LEN($AE766:$AE769)-LEN(SUBSTITUTE($AE766:$AE769,"G", "")))</f>
        <v>0</v>
      </c>
      <c r="AX766" s="349">
        <f>SUMPRODUCT(LEN($L766:$AA769)-LEN(SUBSTITUTE($L766:$AA769,"M", "")))</f>
        <v>0</v>
      </c>
      <c r="AY766" s="362">
        <f>SUMPRODUCT(LEN($AF766:$AF769)-LEN(SUBSTITUTE($AF766:$AF769,"M", "")))</f>
        <v>0</v>
      </c>
      <c r="AZ766" s="335">
        <f>SUMPRODUCT(LEN($AE766:$AE769)-LEN(SUBSTITUTE($AE766:$AE769,"M", "")))</f>
        <v>0</v>
      </c>
      <c r="BA766" s="416">
        <f>SUMPRODUCT(LEN($AG766:$AG769)-LEN(SUBSTITUTE($AG766:$AG769,"S", "")))</f>
        <v>0</v>
      </c>
      <c r="BB766" s="410">
        <f>SUMPRODUCT(LEN($AG766:$AG769)-LEN(SUBSTITUTE($AG766:$AG769,"F", "")))</f>
        <v>0</v>
      </c>
      <c r="BC766" s="410">
        <f>SUMPRODUCT(LEN($AG766:$AG769)-LEN(SUBSTITUTE($AG766:$AG769,"G", "")))</f>
        <v>0</v>
      </c>
      <c r="BD766" s="413">
        <f>SUMPRODUCT(LEN($AG766:$AG769)-LEN(SUBSTITUTE($AG766:$AG769,"M", "")))</f>
        <v>0</v>
      </c>
    </row>
    <row r="767" spans="2:64" ht="28.15" customHeight="1" thickBot="1" x14ac:dyDescent="0.25">
      <c r="B767" s="30"/>
      <c r="C767" s="339"/>
      <c r="D767" s="221"/>
      <c r="E767" s="195"/>
      <c r="F767" s="195"/>
      <c r="G767" s="194"/>
      <c r="H767" s="359"/>
      <c r="I767" s="391"/>
      <c r="J767" s="391"/>
      <c r="K767" s="391"/>
      <c r="L767" s="33" t="s">
        <v>122</v>
      </c>
      <c r="M767" s="55"/>
      <c r="N767" s="33" t="s">
        <v>121</v>
      </c>
      <c r="O767" s="55"/>
      <c r="P767" s="33" t="s">
        <v>120</v>
      </c>
      <c r="Q767" s="55"/>
      <c r="R767" s="33" t="s">
        <v>119</v>
      </c>
      <c r="S767" s="55"/>
      <c r="T767" s="33" t="s">
        <v>118</v>
      </c>
      <c r="U767" s="55"/>
      <c r="V767" s="33" t="s">
        <v>117</v>
      </c>
      <c r="W767" s="55"/>
      <c r="X767" s="33" t="s">
        <v>116</v>
      </c>
      <c r="Y767" s="55"/>
      <c r="Z767" s="33" t="s">
        <v>115</v>
      </c>
      <c r="AA767" s="55"/>
      <c r="AB767" s="55"/>
      <c r="AC767" s="55"/>
      <c r="AD767" s="193"/>
      <c r="AE767" s="55"/>
      <c r="AF767" s="193"/>
      <c r="AG767" s="22"/>
      <c r="AH767" s="422"/>
      <c r="AI767" s="422"/>
      <c r="AJ767" s="21"/>
      <c r="AK767" s="9"/>
      <c r="AL767" s="350"/>
      <c r="AM767" s="353"/>
      <c r="AN767" s="336"/>
      <c r="AO767" s="350"/>
      <c r="AP767" s="353"/>
      <c r="AQ767" s="336"/>
      <c r="AR767" s="350"/>
      <c r="AS767" s="353"/>
      <c r="AT767" s="336"/>
      <c r="AU767" s="350"/>
      <c r="AV767" s="353"/>
      <c r="AW767" s="336"/>
      <c r="AX767" s="350"/>
      <c r="AY767" s="363"/>
      <c r="AZ767" s="336"/>
      <c r="BA767" s="417"/>
      <c r="BB767" s="411"/>
      <c r="BC767" s="411"/>
      <c r="BD767" s="414"/>
    </row>
    <row r="768" spans="2:64" ht="28.15" customHeight="1" x14ac:dyDescent="0.2">
      <c r="B768" s="30"/>
      <c r="C768" s="340"/>
      <c r="D768" s="218"/>
      <c r="E768" s="192"/>
      <c r="F768" s="192"/>
      <c r="G768" s="191"/>
      <c r="H768" s="360"/>
      <c r="I768" s="392"/>
      <c r="J768" s="392"/>
      <c r="K768" s="392"/>
      <c r="L768" s="25" t="s">
        <v>114</v>
      </c>
      <c r="M768" s="114"/>
      <c r="N768" s="25" t="s">
        <v>112</v>
      </c>
      <c r="O768" s="114"/>
      <c r="P768" s="25" t="s">
        <v>111</v>
      </c>
      <c r="Q768" s="114"/>
      <c r="R768" s="25" t="s">
        <v>110</v>
      </c>
      <c r="S768" s="114"/>
      <c r="T768" s="25" t="s">
        <v>109</v>
      </c>
      <c r="U768" s="114"/>
      <c r="V768" s="25" t="s">
        <v>108</v>
      </c>
      <c r="W768" s="114"/>
      <c r="X768" s="25" t="s">
        <v>107</v>
      </c>
      <c r="Y768" s="114"/>
      <c r="Z768" s="25" t="s">
        <v>106</v>
      </c>
      <c r="AA768" s="114"/>
      <c r="AB768" s="114"/>
      <c r="AC768" s="114"/>
      <c r="AD768" s="190"/>
      <c r="AE768" s="114"/>
      <c r="AF768" s="190"/>
      <c r="AG768" s="22"/>
      <c r="AH768" s="422"/>
      <c r="AI768" s="422"/>
      <c r="AJ768" s="21"/>
      <c r="AK768" s="9"/>
      <c r="AL768" s="350"/>
      <c r="AM768" s="353"/>
      <c r="AN768" s="336"/>
      <c r="AO768" s="350"/>
      <c r="AP768" s="353"/>
      <c r="AQ768" s="336"/>
      <c r="AR768" s="350"/>
      <c r="AS768" s="353"/>
      <c r="AT768" s="336"/>
      <c r="AU768" s="350"/>
      <c r="AV768" s="353"/>
      <c r="AW768" s="336"/>
      <c r="AX768" s="350"/>
      <c r="AY768" s="363"/>
      <c r="AZ768" s="336"/>
      <c r="BA768" s="417"/>
      <c r="BB768" s="411"/>
      <c r="BC768" s="411"/>
      <c r="BD768" s="414"/>
    </row>
    <row r="769" spans="2:64" ht="28.15" customHeight="1" thickBot="1" x14ac:dyDescent="0.25">
      <c r="B769" s="30"/>
      <c r="C769" s="355"/>
      <c r="D769" s="246"/>
      <c r="E769" s="200"/>
      <c r="F769" s="200"/>
      <c r="G769" s="199"/>
      <c r="H769" s="361"/>
      <c r="I769" s="393"/>
      <c r="J769" s="393"/>
      <c r="K769" s="393"/>
      <c r="L769" s="50" t="s">
        <v>105</v>
      </c>
      <c r="M769" s="51"/>
      <c r="N769" s="50" t="s">
        <v>104</v>
      </c>
      <c r="O769" s="51"/>
      <c r="P769" s="50" t="s">
        <v>103</v>
      </c>
      <c r="Q769" s="51"/>
      <c r="R769" s="50" t="s">
        <v>102</v>
      </c>
      <c r="S769" s="51"/>
      <c r="T769" s="50">
        <v>20</v>
      </c>
      <c r="U769" s="51"/>
      <c r="V769" s="50" t="s">
        <v>101</v>
      </c>
      <c r="W769" s="51"/>
      <c r="X769" s="50" t="s">
        <v>100</v>
      </c>
      <c r="Y769" s="51"/>
      <c r="Z769" s="50" t="s">
        <v>99</v>
      </c>
      <c r="AA769" s="51"/>
      <c r="AB769" s="51"/>
      <c r="AC769" s="51"/>
      <c r="AD769" s="187"/>
      <c r="AE769" s="51"/>
      <c r="AF769" s="187"/>
      <c r="AG769" s="48"/>
      <c r="AH769" s="424"/>
      <c r="AI769" s="424"/>
      <c r="AJ769" s="47"/>
      <c r="AK769" s="9"/>
      <c r="AL769" s="351"/>
      <c r="AM769" s="354"/>
      <c r="AN769" s="337"/>
      <c r="AO769" s="351"/>
      <c r="AP769" s="354"/>
      <c r="AQ769" s="337"/>
      <c r="AR769" s="351"/>
      <c r="AS769" s="354"/>
      <c r="AT769" s="337"/>
      <c r="AU769" s="351"/>
      <c r="AV769" s="354"/>
      <c r="AW769" s="337"/>
      <c r="AX769" s="351"/>
      <c r="AY769" s="364"/>
      <c r="AZ769" s="337"/>
      <c r="BA769" s="418"/>
      <c r="BB769" s="412"/>
      <c r="BC769" s="412"/>
      <c r="BD769" s="415"/>
    </row>
    <row r="770" spans="2:64" ht="28.15" customHeight="1" x14ac:dyDescent="0.2">
      <c r="B770" s="30"/>
      <c r="C770" s="338">
        <v>3</v>
      </c>
      <c r="D770" s="212"/>
      <c r="E770" s="198"/>
      <c r="F770" s="198"/>
      <c r="G770" s="197"/>
      <c r="H770" s="358"/>
      <c r="I770" s="390"/>
      <c r="J770" s="390"/>
      <c r="K770" s="390"/>
      <c r="L770" s="42" t="s">
        <v>131</v>
      </c>
      <c r="M770" s="43"/>
      <c r="N770" s="42" t="s">
        <v>129</v>
      </c>
      <c r="O770" s="43"/>
      <c r="P770" s="42" t="s">
        <v>128</v>
      </c>
      <c r="Q770" s="43"/>
      <c r="R770" s="42" t="s">
        <v>127</v>
      </c>
      <c r="S770" s="43"/>
      <c r="T770" s="42" t="s">
        <v>126</v>
      </c>
      <c r="U770" s="43"/>
      <c r="V770" s="42" t="s">
        <v>125</v>
      </c>
      <c r="W770" s="43"/>
      <c r="X770" s="42" t="s">
        <v>124</v>
      </c>
      <c r="Y770" s="43"/>
      <c r="Z770" s="42" t="s">
        <v>123</v>
      </c>
      <c r="AA770" s="43"/>
      <c r="AB770" s="43"/>
      <c r="AC770" s="43"/>
      <c r="AD770" s="196"/>
      <c r="AE770" s="43"/>
      <c r="AF770" s="196"/>
      <c r="AG770" s="39"/>
      <c r="AH770" s="421"/>
      <c r="AI770" s="421"/>
      <c r="AJ770" s="38"/>
      <c r="AK770" s="9"/>
      <c r="AL770" s="349">
        <f>SUMPRODUCT(LEN($M770:$AA773)-LEN(SUBSTITUTE($M770:$AA773,"A", "")))</f>
        <v>0</v>
      </c>
      <c r="AM770" s="352">
        <f>SUMPRODUCT(LEN($AF770:$AF773)-LEN(SUBSTITUTE($AF770:$AF773,"A", "")))</f>
        <v>0</v>
      </c>
      <c r="AN770" s="335">
        <f>SUMPRODUCT(LEN($AE770:$AE773)-LEN(SUBSTITUTE($AE770:$AE773,"A", "")))</f>
        <v>0</v>
      </c>
      <c r="AO770" s="349">
        <f>SUMPRODUCT(LEN($M770:$AA773)-LEN(SUBSTITUTE($M770:$AA773,"S", "")))</f>
        <v>0</v>
      </c>
      <c r="AP770" s="352">
        <f>SUMPRODUCT(LEN($AF770:$AF773)-LEN(SUBSTITUTE($AF770:$AF773,"S", "")))</f>
        <v>0</v>
      </c>
      <c r="AQ770" s="335">
        <f>SUMPRODUCT(LEN($AE770:$AE773)-LEN(SUBSTITUTE($AE770:$AE773,"S", "")))</f>
        <v>0</v>
      </c>
      <c r="AR770" s="349">
        <f>SUMPRODUCT(LEN($M770:$AA773)-LEN(SUBSTITUTE($M770:$AA773,"F", "")))</f>
        <v>0</v>
      </c>
      <c r="AS770" s="352">
        <f>SUMPRODUCT(LEN($AF770:$AF773)-LEN(SUBSTITUTE($AF770:$AF773,"F", "")))</f>
        <v>0</v>
      </c>
      <c r="AT770" s="335">
        <f>SUMPRODUCT(LEN($AE770:$AE773)-LEN(SUBSTITUTE($AE770:$AE773,"F", "")))</f>
        <v>0</v>
      </c>
      <c r="AU770" s="349">
        <f>SUMPRODUCT(LEN($M770:$AA773)-LEN(SUBSTITUTE($M770:$AA773,"G", "")))</f>
        <v>0</v>
      </c>
      <c r="AV770" s="352">
        <f>SUMPRODUCT(LEN($AF770:$AF773)-LEN(SUBSTITUTE($AF770:$AF773,"G", "")))</f>
        <v>0</v>
      </c>
      <c r="AW770" s="335">
        <f>SUMPRODUCT(LEN($AE770:$AE773)-LEN(SUBSTITUTE($AE770:$AE773,"G", "")))</f>
        <v>0</v>
      </c>
      <c r="AX770" s="349">
        <f>SUMPRODUCT(LEN($L770:$AA773)-LEN(SUBSTITUTE($L770:$AA773,"M", "")))</f>
        <v>0</v>
      </c>
      <c r="AY770" s="362">
        <f>SUMPRODUCT(LEN($AF770:$AF773)-LEN(SUBSTITUTE($AF770:$AF773,"M", "")))</f>
        <v>0</v>
      </c>
      <c r="AZ770" s="335">
        <f>SUMPRODUCT(LEN($AE770:$AE773)-LEN(SUBSTITUTE($AE770:$AE773,"M", "")))</f>
        <v>0</v>
      </c>
      <c r="BA770" s="416">
        <f>SUMPRODUCT(LEN($AG770:$AG773)-LEN(SUBSTITUTE($AG770:$AG773,"S", "")))</f>
        <v>0</v>
      </c>
      <c r="BB770" s="410">
        <f>SUMPRODUCT(LEN($AG770:$AG773)-LEN(SUBSTITUTE($AG770:$AG773,"F", "")))</f>
        <v>0</v>
      </c>
      <c r="BC770" s="410">
        <f>SUMPRODUCT(LEN($AG770:$AG773)-LEN(SUBSTITUTE($AG770:$AG773,"G", "")))</f>
        <v>0</v>
      </c>
      <c r="BD770" s="413">
        <f>SUMPRODUCT(LEN($AG770:$AG773)-LEN(SUBSTITUTE($AG770:$AG773,"M", "")))</f>
        <v>0</v>
      </c>
    </row>
    <row r="771" spans="2:64" ht="28.15" customHeight="1" thickBot="1" x14ac:dyDescent="0.25">
      <c r="B771" s="30"/>
      <c r="C771" s="339"/>
      <c r="D771" s="221"/>
      <c r="E771" s="195"/>
      <c r="F771" s="195"/>
      <c r="G771" s="194"/>
      <c r="H771" s="359"/>
      <c r="I771" s="391"/>
      <c r="J771" s="391"/>
      <c r="K771" s="391"/>
      <c r="L771" s="33" t="s">
        <v>122</v>
      </c>
      <c r="M771" s="55"/>
      <c r="N771" s="33" t="s">
        <v>121</v>
      </c>
      <c r="O771" s="55"/>
      <c r="P771" s="33" t="s">
        <v>120</v>
      </c>
      <c r="Q771" s="55"/>
      <c r="R771" s="33" t="s">
        <v>119</v>
      </c>
      <c r="S771" s="55"/>
      <c r="T771" s="33" t="s">
        <v>118</v>
      </c>
      <c r="U771" s="55"/>
      <c r="V771" s="33" t="s">
        <v>117</v>
      </c>
      <c r="W771" s="55"/>
      <c r="X771" s="33" t="s">
        <v>116</v>
      </c>
      <c r="Y771" s="55"/>
      <c r="Z771" s="33" t="s">
        <v>115</v>
      </c>
      <c r="AA771" s="55"/>
      <c r="AB771" s="55"/>
      <c r="AC771" s="55"/>
      <c r="AD771" s="193"/>
      <c r="AE771" s="55"/>
      <c r="AF771" s="193"/>
      <c r="AG771" s="22"/>
      <c r="AH771" s="422"/>
      <c r="AI771" s="422"/>
      <c r="AJ771" s="21"/>
      <c r="AK771" s="9"/>
      <c r="AL771" s="350"/>
      <c r="AM771" s="353"/>
      <c r="AN771" s="336"/>
      <c r="AO771" s="350"/>
      <c r="AP771" s="353"/>
      <c r="AQ771" s="336"/>
      <c r="AR771" s="350"/>
      <c r="AS771" s="353"/>
      <c r="AT771" s="336"/>
      <c r="AU771" s="350"/>
      <c r="AV771" s="353"/>
      <c r="AW771" s="336"/>
      <c r="AX771" s="350"/>
      <c r="AY771" s="363"/>
      <c r="AZ771" s="336"/>
      <c r="BA771" s="417"/>
      <c r="BB771" s="411"/>
      <c r="BC771" s="411"/>
      <c r="BD771" s="414"/>
    </row>
    <row r="772" spans="2:64" ht="28.15" customHeight="1" x14ac:dyDescent="0.2">
      <c r="B772" s="30"/>
      <c r="C772" s="340"/>
      <c r="D772" s="218"/>
      <c r="E772" s="192"/>
      <c r="F772" s="192"/>
      <c r="G772" s="191"/>
      <c r="H772" s="360"/>
      <c r="I772" s="392"/>
      <c r="J772" s="392"/>
      <c r="K772" s="392"/>
      <c r="L772" s="25" t="s">
        <v>114</v>
      </c>
      <c r="M772" s="114"/>
      <c r="N772" s="25" t="s">
        <v>112</v>
      </c>
      <c r="O772" s="114"/>
      <c r="P772" s="25" t="s">
        <v>111</v>
      </c>
      <c r="Q772" s="114"/>
      <c r="R772" s="25" t="s">
        <v>110</v>
      </c>
      <c r="S772" s="114"/>
      <c r="T772" s="25" t="s">
        <v>109</v>
      </c>
      <c r="U772" s="114"/>
      <c r="V772" s="25" t="s">
        <v>108</v>
      </c>
      <c r="W772" s="114"/>
      <c r="X772" s="25" t="s">
        <v>107</v>
      </c>
      <c r="Y772" s="114"/>
      <c r="Z772" s="25" t="s">
        <v>106</v>
      </c>
      <c r="AA772" s="114"/>
      <c r="AB772" s="114"/>
      <c r="AC772" s="114"/>
      <c r="AD772" s="190"/>
      <c r="AE772" s="114"/>
      <c r="AF772" s="190"/>
      <c r="AG772" s="22"/>
      <c r="AH772" s="422"/>
      <c r="AI772" s="422"/>
      <c r="AJ772" s="21"/>
      <c r="AK772" s="9"/>
      <c r="AL772" s="350"/>
      <c r="AM772" s="353"/>
      <c r="AN772" s="336"/>
      <c r="AO772" s="350"/>
      <c r="AP772" s="353"/>
      <c r="AQ772" s="336"/>
      <c r="AR772" s="350"/>
      <c r="AS772" s="353"/>
      <c r="AT772" s="336"/>
      <c r="AU772" s="350"/>
      <c r="AV772" s="353"/>
      <c r="AW772" s="336"/>
      <c r="AX772" s="350"/>
      <c r="AY772" s="363"/>
      <c r="AZ772" s="336"/>
      <c r="BA772" s="417"/>
      <c r="BB772" s="411"/>
      <c r="BC772" s="411"/>
      <c r="BD772" s="414"/>
    </row>
    <row r="773" spans="2:64" ht="28.15" customHeight="1" thickBot="1" x14ac:dyDescent="0.25">
      <c r="B773" s="20"/>
      <c r="C773" s="341"/>
      <c r="D773" s="215"/>
      <c r="E773" s="189"/>
      <c r="F773" s="189"/>
      <c r="G773" s="188"/>
      <c r="H773" s="361"/>
      <c r="I773" s="394"/>
      <c r="J773" s="394"/>
      <c r="K773" s="394"/>
      <c r="L773" s="15" t="s">
        <v>105</v>
      </c>
      <c r="M773" s="16"/>
      <c r="N773" s="15" t="s">
        <v>104</v>
      </c>
      <c r="O773" s="16"/>
      <c r="P773" s="15" t="s">
        <v>103</v>
      </c>
      <c r="Q773" s="16"/>
      <c r="R773" s="15" t="s">
        <v>102</v>
      </c>
      <c r="S773" s="16"/>
      <c r="T773" s="15">
        <v>20</v>
      </c>
      <c r="U773" s="16"/>
      <c r="V773" s="15" t="s">
        <v>101</v>
      </c>
      <c r="W773" s="16"/>
      <c r="X773" s="15" t="s">
        <v>100</v>
      </c>
      <c r="Y773" s="16"/>
      <c r="Z773" s="15" t="s">
        <v>99</v>
      </c>
      <c r="AA773" s="16"/>
      <c r="AB773" s="114"/>
      <c r="AC773" s="114"/>
      <c r="AD773" s="187"/>
      <c r="AE773" s="16"/>
      <c r="AF773" s="186"/>
      <c r="AG773" s="11"/>
      <c r="AH773" s="423"/>
      <c r="AI773" s="423"/>
      <c r="AJ773" s="10"/>
      <c r="AK773" s="9"/>
      <c r="AL773" s="351"/>
      <c r="AM773" s="354"/>
      <c r="AN773" s="337"/>
      <c r="AO773" s="351"/>
      <c r="AP773" s="354"/>
      <c r="AQ773" s="337"/>
      <c r="AR773" s="351"/>
      <c r="AS773" s="354"/>
      <c r="AT773" s="337"/>
      <c r="AU773" s="351"/>
      <c r="AV773" s="354"/>
      <c r="AW773" s="337"/>
      <c r="AX773" s="351"/>
      <c r="AY773" s="364"/>
      <c r="AZ773" s="337"/>
      <c r="BA773" s="418"/>
      <c r="BB773" s="412"/>
      <c r="BC773" s="412"/>
      <c r="BD773" s="415"/>
    </row>
    <row r="774" spans="2:64" ht="85.9" customHeight="1" thickTop="1" thickBot="1" x14ac:dyDescent="0.35">
      <c r="B774" s="113" t="s">
        <v>173</v>
      </c>
      <c r="C774" s="103" t="s">
        <v>172</v>
      </c>
      <c r="D774" s="108" t="s">
        <v>171</v>
      </c>
      <c r="E774" s="211" t="s">
        <v>170</v>
      </c>
      <c r="F774" s="210"/>
      <c r="G774" s="209"/>
      <c r="H774" s="109" t="s">
        <v>169</v>
      </c>
      <c r="I774" s="108" t="s">
        <v>96</v>
      </c>
      <c r="J774" s="108" t="s">
        <v>168</v>
      </c>
      <c r="K774" s="108" t="s">
        <v>97</v>
      </c>
      <c r="L774" s="365" t="s">
        <v>167</v>
      </c>
      <c r="M774" s="366"/>
      <c r="N774" s="365" t="s">
        <v>166</v>
      </c>
      <c r="O774" s="366"/>
      <c r="P774" s="365" t="s">
        <v>166</v>
      </c>
      <c r="Q774" s="367"/>
      <c r="R774" s="365" t="s">
        <v>166</v>
      </c>
      <c r="S774" s="367"/>
      <c r="T774" s="365" t="s">
        <v>166</v>
      </c>
      <c r="U774" s="367"/>
      <c r="V774" s="365" t="s">
        <v>166</v>
      </c>
      <c r="W774" s="367"/>
      <c r="X774" s="365" t="s">
        <v>166</v>
      </c>
      <c r="Y774" s="367"/>
      <c r="Z774" s="365" t="s">
        <v>166</v>
      </c>
      <c r="AA774" s="367"/>
      <c r="AB774" s="311"/>
      <c r="AC774" s="311"/>
      <c r="AD774" s="368" t="s">
        <v>165</v>
      </c>
      <c r="AE774" s="367"/>
      <c r="AF774" s="109" t="s">
        <v>164</v>
      </c>
      <c r="AG774" s="109" t="s">
        <v>163</v>
      </c>
      <c r="AH774" s="108" t="s">
        <v>162</v>
      </c>
      <c r="AI774" s="108" t="s">
        <v>161</v>
      </c>
      <c r="AJ774" s="107" t="s">
        <v>160</v>
      </c>
      <c r="AK774" s="106"/>
      <c r="AL774" s="104" t="s">
        <v>159</v>
      </c>
      <c r="AM774" s="103" t="s">
        <v>158</v>
      </c>
      <c r="AN774" s="102" t="s">
        <v>157</v>
      </c>
      <c r="AO774" s="104" t="s">
        <v>156</v>
      </c>
      <c r="AP774" s="103" t="s">
        <v>155</v>
      </c>
      <c r="AQ774" s="102" t="s">
        <v>154</v>
      </c>
      <c r="AR774" s="104" t="s">
        <v>153</v>
      </c>
      <c r="AS774" s="103" t="s">
        <v>152</v>
      </c>
      <c r="AT774" s="105" t="s">
        <v>151</v>
      </c>
      <c r="AU774" s="104" t="s">
        <v>150</v>
      </c>
      <c r="AV774" s="103" t="s">
        <v>149</v>
      </c>
      <c r="AW774" s="102" t="s">
        <v>148</v>
      </c>
      <c r="AX774" s="104" t="s">
        <v>147</v>
      </c>
      <c r="AY774" s="103" t="s">
        <v>146</v>
      </c>
      <c r="AZ774" s="102" t="s">
        <v>145</v>
      </c>
      <c r="BA774" s="101" t="s">
        <v>144</v>
      </c>
      <c r="BB774" s="100" t="s">
        <v>143</v>
      </c>
      <c r="BC774" s="100" t="s">
        <v>142</v>
      </c>
      <c r="BD774" s="99" t="s">
        <v>141</v>
      </c>
    </row>
    <row r="775" spans="2:64" ht="48" thickBot="1" x14ac:dyDescent="0.3">
      <c r="B775" s="98" t="s">
        <v>190</v>
      </c>
      <c r="C775" s="97"/>
      <c r="D775" s="208">
        <v>259</v>
      </c>
      <c r="E775" s="425">
        <v>5068.97</v>
      </c>
      <c r="F775" s="426"/>
      <c r="G775" s="427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207"/>
      <c r="AB775" s="310"/>
      <c r="AC775" s="310"/>
      <c r="AD775" s="90" t="s">
        <v>138</v>
      </c>
      <c r="AE775" s="88"/>
      <c r="AF775" s="88"/>
      <c r="AG775" s="88"/>
      <c r="AH775" s="87"/>
      <c r="AI775" s="87"/>
      <c r="AJ775" s="203"/>
      <c r="AK775" s="86" t="s">
        <v>137</v>
      </c>
      <c r="AL775" s="85">
        <f t="shared" ref="AL775:BD775" si="102">SUM(AL777:AL788)</f>
        <v>49</v>
      </c>
      <c r="AM775" s="84">
        <f t="shared" si="102"/>
        <v>0</v>
      </c>
      <c r="AN775" s="83">
        <f t="shared" si="102"/>
        <v>0</v>
      </c>
      <c r="AO775" s="85">
        <f t="shared" si="102"/>
        <v>0</v>
      </c>
      <c r="AP775" s="84">
        <f t="shared" si="102"/>
        <v>0</v>
      </c>
      <c r="AQ775" s="83">
        <f t="shared" si="102"/>
        <v>0</v>
      </c>
      <c r="AR775" s="85">
        <f t="shared" si="102"/>
        <v>0</v>
      </c>
      <c r="AS775" s="84">
        <f t="shared" si="102"/>
        <v>0</v>
      </c>
      <c r="AT775" s="83">
        <f t="shared" si="102"/>
        <v>0</v>
      </c>
      <c r="AU775" s="85">
        <f t="shared" si="102"/>
        <v>18</v>
      </c>
      <c r="AV775" s="84">
        <f t="shared" si="102"/>
        <v>0</v>
      </c>
      <c r="AW775" s="83">
        <f t="shared" si="102"/>
        <v>0</v>
      </c>
      <c r="AX775" s="85">
        <f t="shared" si="102"/>
        <v>0</v>
      </c>
      <c r="AY775" s="84">
        <f t="shared" si="102"/>
        <v>0</v>
      </c>
      <c r="AZ775" s="83">
        <f t="shared" si="102"/>
        <v>0</v>
      </c>
      <c r="BA775" s="82">
        <f t="shared" si="102"/>
        <v>0</v>
      </c>
      <c r="BB775" s="81">
        <f t="shared" si="102"/>
        <v>0</v>
      </c>
      <c r="BC775" s="81">
        <f t="shared" si="102"/>
        <v>0</v>
      </c>
      <c r="BD775" s="80">
        <f t="shared" si="102"/>
        <v>0</v>
      </c>
      <c r="BE775" s="79" t="s">
        <v>136</v>
      </c>
      <c r="BH775" s="5">
        <f>SUM(AL775:AN775)/$BG$5</f>
        <v>49</v>
      </c>
      <c r="BI775" s="5">
        <f>SUM(AO775:AQ775,BA775)/$BG$5</f>
        <v>0</v>
      </c>
      <c r="BJ775" s="5">
        <f>SUM(AR775:AT775,BB775)/$BG$5</f>
        <v>0</v>
      </c>
      <c r="BK775" s="5">
        <f>SUM(AU775:AW775,BC775)/$BG$5</f>
        <v>18</v>
      </c>
      <c r="BL775" s="5">
        <f>SUM(AX775:AZ775,BD775)/$BG$5</f>
        <v>0</v>
      </c>
    </row>
    <row r="776" spans="2:64" ht="37.5" thickBot="1" x14ac:dyDescent="0.3">
      <c r="B776" s="78"/>
      <c r="C776" s="77"/>
      <c r="D776" s="206"/>
      <c r="E776" s="205"/>
      <c r="F776" s="205"/>
      <c r="G776" s="204"/>
      <c r="H776" s="73"/>
      <c r="I776" s="70"/>
      <c r="J776" s="70"/>
      <c r="K776" s="72"/>
      <c r="L776" s="70"/>
      <c r="M776" s="69"/>
      <c r="N776" s="70"/>
      <c r="O776" s="69"/>
      <c r="P776" s="70"/>
      <c r="Q776" s="69"/>
      <c r="R776" s="70"/>
      <c r="S776" s="69"/>
      <c r="T776" s="70"/>
      <c r="U776" s="69"/>
      <c r="V776" s="70"/>
      <c r="W776" s="69"/>
      <c r="X776" s="70"/>
      <c r="Y776" s="69"/>
      <c r="Z776" s="70"/>
      <c r="AA776" s="69"/>
      <c r="AB776" s="69"/>
      <c r="AC776" s="69"/>
      <c r="AD776" s="71"/>
      <c r="AE776" s="69"/>
      <c r="AF776" s="69"/>
      <c r="AG776" s="69"/>
      <c r="AH776" s="68"/>
      <c r="AI776" s="68"/>
      <c r="AJ776" s="203"/>
      <c r="AK776" s="66" t="s">
        <v>135</v>
      </c>
      <c r="AL776" s="65">
        <f t="shared" ref="AL776:BD776" si="103">AL775/3</f>
        <v>16.333333333333332</v>
      </c>
      <c r="AM776" s="64">
        <f t="shared" si="103"/>
        <v>0</v>
      </c>
      <c r="AN776" s="63">
        <f t="shared" si="103"/>
        <v>0</v>
      </c>
      <c r="AO776" s="65">
        <f t="shared" si="103"/>
        <v>0</v>
      </c>
      <c r="AP776" s="64">
        <f t="shared" si="103"/>
        <v>0</v>
      </c>
      <c r="AQ776" s="63">
        <f t="shared" si="103"/>
        <v>0</v>
      </c>
      <c r="AR776" s="65">
        <f t="shared" si="103"/>
        <v>0</v>
      </c>
      <c r="AS776" s="64">
        <f t="shared" si="103"/>
        <v>0</v>
      </c>
      <c r="AT776" s="63">
        <f t="shared" si="103"/>
        <v>0</v>
      </c>
      <c r="AU776" s="65">
        <f t="shared" si="103"/>
        <v>6</v>
      </c>
      <c r="AV776" s="64">
        <f t="shared" si="103"/>
        <v>0</v>
      </c>
      <c r="AW776" s="63">
        <f t="shared" si="103"/>
        <v>0</v>
      </c>
      <c r="AX776" s="65">
        <f t="shared" si="103"/>
        <v>0</v>
      </c>
      <c r="AY776" s="64">
        <f t="shared" si="103"/>
        <v>0</v>
      </c>
      <c r="AZ776" s="63">
        <f t="shared" si="103"/>
        <v>0</v>
      </c>
      <c r="BA776" s="62">
        <f t="shared" si="103"/>
        <v>0</v>
      </c>
      <c r="BB776" s="61">
        <f t="shared" si="103"/>
        <v>0</v>
      </c>
      <c r="BC776" s="61">
        <f t="shared" si="103"/>
        <v>0</v>
      </c>
      <c r="BD776" s="60">
        <f t="shared" si="103"/>
        <v>0</v>
      </c>
      <c r="BE776" s="59" t="s">
        <v>134</v>
      </c>
    </row>
    <row r="777" spans="2:64" ht="28.15" customHeight="1" x14ac:dyDescent="0.2">
      <c r="B777" s="30"/>
      <c r="C777" s="338">
        <v>1</v>
      </c>
      <c r="D777" s="212"/>
      <c r="E777" s="198"/>
      <c r="F777" s="198"/>
      <c r="G777" s="197"/>
      <c r="H777" s="358" t="s">
        <v>133</v>
      </c>
      <c r="I777" s="390">
        <v>168</v>
      </c>
      <c r="J777" s="390">
        <v>33</v>
      </c>
      <c r="K777" s="390">
        <v>6</v>
      </c>
      <c r="L777" s="42" t="s">
        <v>131</v>
      </c>
      <c r="M777" s="43" t="s">
        <v>132</v>
      </c>
      <c r="N777" s="42" t="s">
        <v>129</v>
      </c>
      <c r="O777" s="43" t="s">
        <v>357</v>
      </c>
      <c r="P777" s="42" t="s">
        <v>128</v>
      </c>
      <c r="Q777" s="43" t="s">
        <v>357</v>
      </c>
      <c r="R777" s="42" t="s">
        <v>127</v>
      </c>
      <c r="S777" s="43" t="s">
        <v>1712</v>
      </c>
      <c r="T777" s="42" t="s">
        <v>126</v>
      </c>
      <c r="U777" s="43" t="s">
        <v>457</v>
      </c>
      <c r="V777" s="42" t="s">
        <v>125</v>
      </c>
      <c r="W777" s="43" t="s">
        <v>470</v>
      </c>
      <c r="X777" s="42" t="s">
        <v>124</v>
      </c>
      <c r="Y777" s="43" t="s">
        <v>132</v>
      </c>
      <c r="Z777" s="42" t="s">
        <v>123</v>
      </c>
      <c r="AA777" s="43"/>
      <c r="AB777" s="43"/>
      <c r="AC777" s="43"/>
      <c r="AD777" s="196"/>
      <c r="AE777" s="43"/>
      <c r="AF777" s="196"/>
      <c r="AG777" s="58"/>
      <c r="AH777" s="421"/>
      <c r="AI777" s="421"/>
      <c r="AJ777" s="38"/>
      <c r="AK777" s="9"/>
      <c r="AL777" s="349">
        <f>SUMPRODUCT(LEN($M777:$AA780)-LEN(SUBSTITUTE($M777:$AA780,"A", "")))</f>
        <v>49</v>
      </c>
      <c r="AM777" s="352">
        <f>SUMPRODUCT(LEN($AF777:$AF780)-LEN(SUBSTITUTE($AF777:$AF780,"A", "")))</f>
        <v>0</v>
      </c>
      <c r="AN777" s="335">
        <f>SUMPRODUCT(LEN($AE777:$AE780)-LEN(SUBSTITUTE($AE777:$AE780,"A", "")))</f>
        <v>0</v>
      </c>
      <c r="AO777" s="349">
        <f>SUMPRODUCT(LEN($M777:$AA780)-LEN(SUBSTITUTE($M777:$AA780,"S", "")))</f>
        <v>0</v>
      </c>
      <c r="AP777" s="352">
        <f>SUMPRODUCT(LEN($AF777:$AF780)-LEN(SUBSTITUTE($AF777:$AF780,"S", "")))</f>
        <v>0</v>
      </c>
      <c r="AQ777" s="335">
        <f>SUMPRODUCT(LEN($AE777:$AE780)-LEN(SUBSTITUTE($AE777:$AE780,"S", "")))</f>
        <v>0</v>
      </c>
      <c r="AR777" s="349">
        <f>SUMPRODUCT(LEN($M777:$AA780)-LEN(SUBSTITUTE($M777:$AA780,"F", "")))</f>
        <v>0</v>
      </c>
      <c r="AS777" s="352">
        <f>SUMPRODUCT(LEN($AF777:$AF780)-LEN(SUBSTITUTE($AF777:$AF780,"F", "")))</f>
        <v>0</v>
      </c>
      <c r="AT777" s="335">
        <f>SUMPRODUCT(LEN($AE777:$AE780)-LEN(SUBSTITUTE($AE777:$AE780,"F", "")))</f>
        <v>0</v>
      </c>
      <c r="AU777" s="349">
        <f>SUMPRODUCT(LEN($M777:$AA780)-LEN(SUBSTITUTE($M777:$AA780,"G", "")))</f>
        <v>18</v>
      </c>
      <c r="AV777" s="352">
        <f>SUMPRODUCT(LEN($AF777:$AF780)-LEN(SUBSTITUTE($AF777:$AF780,"G", "")))</f>
        <v>0</v>
      </c>
      <c r="AW777" s="335">
        <f>SUMPRODUCT(LEN($AE777:$AE780)-LEN(SUBSTITUTE($AE777:$AE780,"G", "")))</f>
        <v>0</v>
      </c>
      <c r="AX777" s="349">
        <f>SUMPRODUCT(LEN($L777:$AA780)-LEN(SUBSTITUTE($L777:$AA780,"M", "")))</f>
        <v>0</v>
      </c>
      <c r="AY777" s="362">
        <f>SUMPRODUCT(LEN($AF777:$AF780)-LEN(SUBSTITUTE($AF777:$AF780,"M", "")))</f>
        <v>0</v>
      </c>
      <c r="AZ777" s="335">
        <f>SUMPRODUCT(LEN($AE777:$AE780)-LEN(SUBSTITUTE($AE777:$AE780,"M", "")))</f>
        <v>0</v>
      </c>
      <c r="BA777" s="416">
        <f>SUMPRODUCT(LEN($AG777:$AG780)-LEN(SUBSTITUTE($AG777:$AG780,"S", "")))</f>
        <v>0</v>
      </c>
      <c r="BB777" s="410">
        <f>SUMPRODUCT(LEN($AG777:$AG780)-LEN(SUBSTITUTE($AG777:$AG780,"F", "")))</f>
        <v>0</v>
      </c>
      <c r="BC777" s="410">
        <f>SUMPRODUCT(LEN($AG777:$AG780)-LEN(SUBSTITUTE($AG777:$AG780,"G", "")))</f>
        <v>0</v>
      </c>
      <c r="BD777" s="413">
        <f>SUMPRODUCT(LEN($AG777:$AG780)-LEN(SUBSTITUTE($AG777:$AG780,"M", "")))</f>
        <v>0</v>
      </c>
    </row>
    <row r="778" spans="2:64" ht="28.15" customHeight="1" thickBot="1" x14ac:dyDescent="0.25">
      <c r="B778" s="30"/>
      <c r="C778" s="339"/>
      <c r="D778" s="221"/>
      <c r="E778" s="195"/>
      <c r="F778" s="195"/>
      <c r="G778" s="194"/>
      <c r="H778" s="359"/>
      <c r="I778" s="391"/>
      <c r="J778" s="391"/>
      <c r="K778" s="391"/>
      <c r="L778" s="33" t="s">
        <v>122</v>
      </c>
      <c r="M778" s="55" t="s">
        <v>132</v>
      </c>
      <c r="N778" s="33" t="s">
        <v>121</v>
      </c>
      <c r="O778" s="55" t="s">
        <v>357</v>
      </c>
      <c r="P778" s="33" t="s">
        <v>120</v>
      </c>
      <c r="Q778" s="55" t="s">
        <v>132</v>
      </c>
      <c r="R778" s="33" t="s">
        <v>119</v>
      </c>
      <c r="S778" s="55" t="s">
        <v>984</v>
      </c>
      <c r="T778" s="33" t="s">
        <v>118</v>
      </c>
      <c r="U778" s="55" t="s">
        <v>357</v>
      </c>
      <c r="V778" s="33" t="s">
        <v>117</v>
      </c>
      <c r="W778" s="55" t="s">
        <v>494</v>
      </c>
      <c r="X778" s="33" t="s">
        <v>116</v>
      </c>
      <c r="Y778" s="55" t="s">
        <v>132</v>
      </c>
      <c r="Z778" s="33" t="s">
        <v>115</v>
      </c>
      <c r="AA778" s="55"/>
      <c r="AB778" s="55"/>
      <c r="AC778" s="55"/>
      <c r="AD778" s="193"/>
      <c r="AE778" s="55"/>
      <c r="AF778" s="193"/>
      <c r="AG778" s="57"/>
      <c r="AH778" s="422"/>
      <c r="AI778" s="422"/>
      <c r="AJ778" s="21"/>
      <c r="AK778" s="9"/>
      <c r="AL778" s="350"/>
      <c r="AM778" s="353"/>
      <c r="AN778" s="336"/>
      <c r="AO778" s="350"/>
      <c r="AP778" s="353"/>
      <c r="AQ778" s="336"/>
      <c r="AR778" s="350"/>
      <c r="AS778" s="353"/>
      <c r="AT778" s="336"/>
      <c r="AU778" s="350"/>
      <c r="AV778" s="353"/>
      <c r="AW778" s="336"/>
      <c r="AX778" s="350"/>
      <c r="AY778" s="363"/>
      <c r="AZ778" s="336"/>
      <c r="BA778" s="417"/>
      <c r="BB778" s="411"/>
      <c r="BC778" s="411"/>
      <c r="BD778" s="414"/>
    </row>
    <row r="779" spans="2:64" ht="28.15" customHeight="1" x14ac:dyDescent="0.2">
      <c r="B779" s="30"/>
      <c r="C779" s="340"/>
      <c r="D779" s="218"/>
      <c r="E779" s="192"/>
      <c r="F779" s="192"/>
      <c r="G779" s="191"/>
      <c r="H779" s="360">
        <v>259</v>
      </c>
      <c r="I779" s="392"/>
      <c r="J779" s="392"/>
      <c r="K779" s="392"/>
      <c r="L779" s="25" t="s">
        <v>114</v>
      </c>
      <c r="M779" s="114" t="s">
        <v>179</v>
      </c>
      <c r="N779" s="25" t="s">
        <v>112</v>
      </c>
      <c r="O779" s="114" t="s">
        <v>357</v>
      </c>
      <c r="P779" s="25" t="s">
        <v>111</v>
      </c>
      <c r="Q779" s="114" t="s">
        <v>179</v>
      </c>
      <c r="R779" s="25" t="s">
        <v>110</v>
      </c>
      <c r="S779" s="114" t="s">
        <v>984</v>
      </c>
      <c r="T779" s="25" t="s">
        <v>109</v>
      </c>
      <c r="U779" s="114" t="s">
        <v>457</v>
      </c>
      <c r="V779" s="25" t="s">
        <v>108</v>
      </c>
      <c r="W779" s="114" t="s">
        <v>467</v>
      </c>
      <c r="X779" s="25" t="s">
        <v>107</v>
      </c>
      <c r="Y779" s="114" t="s">
        <v>132</v>
      </c>
      <c r="Z779" s="25" t="s">
        <v>106</v>
      </c>
      <c r="AA779" s="114"/>
      <c r="AB779" s="114"/>
      <c r="AC779" s="114"/>
      <c r="AD779" s="190"/>
      <c r="AE779" s="114"/>
      <c r="AF779" s="190"/>
      <c r="AG779" s="57"/>
      <c r="AH779" s="422"/>
      <c r="AI779" s="422"/>
      <c r="AJ779" s="21"/>
      <c r="AK779" s="9"/>
      <c r="AL779" s="350"/>
      <c r="AM779" s="353"/>
      <c r="AN779" s="336"/>
      <c r="AO779" s="350"/>
      <c r="AP779" s="353"/>
      <c r="AQ779" s="336"/>
      <c r="AR779" s="350"/>
      <c r="AS779" s="353"/>
      <c r="AT779" s="336"/>
      <c r="AU779" s="350"/>
      <c r="AV779" s="353"/>
      <c r="AW779" s="336"/>
      <c r="AX779" s="350"/>
      <c r="AY779" s="363"/>
      <c r="AZ779" s="336"/>
      <c r="BA779" s="417"/>
      <c r="BB779" s="411"/>
      <c r="BC779" s="411"/>
      <c r="BD779" s="414"/>
    </row>
    <row r="780" spans="2:64" ht="28.15" customHeight="1" thickBot="1" x14ac:dyDescent="0.25">
      <c r="B780" s="30"/>
      <c r="C780" s="355"/>
      <c r="D780" s="246"/>
      <c r="E780" s="200"/>
      <c r="F780" s="200"/>
      <c r="G780" s="199"/>
      <c r="H780" s="361"/>
      <c r="I780" s="393"/>
      <c r="J780" s="393"/>
      <c r="K780" s="393"/>
      <c r="L780" s="50" t="s">
        <v>105</v>
      </c>
      <c r="M780" s="51" t="s">
        <v>179</v>
      </c>
      <c r="N780" s="50" t="s">
        <v>104</v>
      </c>
      <c r="O780" s="51" t="s">
        <v>132</v>
      </c>
      <c r="P780" s="50" t="s">
        <v>103</v>
      </c>
      <c r="Q780" s="51" t="s">
        <v>1566</v>
      </c>
      <c r="R780" s="50" t="s">
        <v>102</v>
      </c>
      <c r="S780" s="51" t="s">
        <v>479</v>
      </c>
      <c r="T780" s="50">
        <v>20</v>
      </c>
      <c r="U780" s="51" t="s">
        <v>493</v>
      </c>
      <c r="V780" s="50" t="s">
        <v>101</v>
      </c>
      <c r="W780" s="51" t="s">
        <v>467</v>
      </c>
      <c r="X780" s="50" t="s">
        <v>100</v>
      </c>
      <c r="Y780" s="51"/>
      <c r="Z780" s="50" t="s">
        <v>99</v>
      </c>
      <c r="AA780" s="51"/>
      <c r="AB780" s="51"/>
      <c r="AC780" s="51"/>
      <c r="AD780" s="187"/>
      <c r="AE780" s="51"/>
      <c r="AF780" s="187"/>
      <c r="AG780" s="56"/>
      <c r="AH780" s="424"/>
      <c r="AI780" s="424"/>
      <c r="AJ780" s="47"/>
      <c r="AK780" s="9"/>
      <c r="AL780" s="351"/>
      <c r="AM780" s="354"/>
      <c r="AN780" s="337"/>
      <c r="AO780" s="351"/>
      <c r="AP780" s="354"/>
      <c r="AQ780" s="337"/>
      <c r="AR780" s="351"/>
      <c r="AS780" s="354"/>
      <c r="AT780" s="337"/>
      <c r="AU780" s="351"/>
      <c r="AV780" s="354"/>
      <c r="AW780" s="337"/>
      <c r="AX780" s="351"/>
      <c r="AY780" s="364"/>
      <c r="AZ780" s="337"/>
      <c r="BA780" s="418"/>
      <c r="BB780" s="412"/>
      <c r="BC780" s="412"/>
      <c r="BD780" s="415"/>
    </row>
    <row r="781" spans="2:64" ht="28.15" customHeight="1" x14ac:dyDescent="0.2">
      <c r="B781" s="30"/>
      <c r="C781" s="338">
        <v>2</v>
      </c>
      <c r="D781" s="212"/>
      <c r="E781" s="198"/>
      <c r="F781" s="198"/>
      <c r="G781" s="197"/>
      <c r="H781" s="358"/>
      <c r="I781" s="390"/>
      <c r="J781" s="390"/>
      <c r="K781" s="390"/>
      <c r="L781" s="42" t="s">
        <v>131</v>
      </c>
      <c r="M781" s="43"/>
      <c r="N781" s="42" t="s">
        <v>129</v>
      </c>
      <c r="O781" s="43"/>
      <c r="P781" s="42" t="s">
        <v>128</v>
      </c>
      <c r="Q781" s="43"/>
      <c r="R781" s="42" t="s">
        <v>127</v>
      </c>
      <c r="S781" s="43"/>
      <c r="T781" s="42" t="s">
        <v>126</v>
      </c>
      <c r="U781" s="43"/>
      <c r="V781" s="42" t="s">
        <v>125</v>
      </c>
      <c r="W781" s="43"/>
      <c r="X781" s="42" t="s">
        <v>124</v>
      </c>
      <c r="Y781" s="43"/>
      <c r="Z781" s="42" t="s">
        <v>123</v>
      </c>
      <c r="AA781" s="43"/>
      <c r="AB781" s="43"/>
      <c r="AC781" s="43"/>
      <c r="AD781" s="196"/>
      <c r="AE781" s="43"/>
      <c r="AF781" s="196"/>
      <c r="AG781" s="39"/>
      <c r="AH781" s="421"/>
      <c r="AI781" s="421"/>
      <c r="AJ781" s="38"/>
      <c r="AK781" s="9"/>
      <c r="AL781" s="349">
        <f>SUMPRODUCT(LEN($M781:$AA784)-LEN(SUBSTITUTE($M781:$AA784,"A", "")))</f>
        <v>0</v>
      </c>
      <c r="AM781" s="352">
        <f>SUMPRODUCT(LEN($AF781:$AF784)-LEN(SUBSTITUTE($AF781:$AF784,"A", "")))</f>
        <v>0</v>
      </c>
      <c r="AN781" s="335">
        <f>SUMPRODUCT(LEN($AE781:$AE784)-LEN(SUBSTITUTE($AE781:$AE784,"A", "")))</f>
        <v>0</v>
      </c>
      <c r="AO781" s="349">
        <f>SUMPRODUCT(LEN($M781:$AA784)-LEN(SUBSTITUTE($M781:$AA784,"S", "")))</f>
        <v>0</v>
      </c>
      <c r="AP781" s="352">
        <f>SUMPRODUCT(LEN($AF781:$AF784)-LEN(SUBSTITUTE($AF781:$AF784,"S", "")))</f>
        <v>0</v>
      </c>
      <c r="AQ781" s="335">
        <f>SUMPRODUCT(LEN($AE781:$AE784)-LEN(SUBSTITUTE($AE781:$AE784,"S", "")))</f>
        <v>0</v>
      </c>
      <c r="AR781" s="349">
        <f>SUMPRODUCT(LEN($M781:$AA784)-LEN(SUBSTITUTE($M781:$AA784,"F", "")))</f>
        <v>0</v>
      </c>
      <c r="AS781" s="352">
        <f>SUMPRODUCT(LEN($AF781:$AF784)-LEN(SUBSTITUTE($AF781:$AF784,"F", "")))</f>
        <v>0</v>
      </c>
      <c r="AT781" s="335">
        <f>SUMPRODUCT(LEN($AE781:$AE784)-LEN(SUBSTITUTE($AE781:$AE784,"F", "")))</f>
        <v>0</v>
      </c>
      <c r="AU781" s="349">
        <f>SUMPRODUCT(LEN($M781:$AA784)-LEN(SUBSTITUTE($M781:$AA784,"G", "")))</f>
        <v>0</v>
      </c>
      <c r="AV781" s="352">
        <f>SUMPRODUCT(LEN($AF781:$AF784)-LEN(SUBSTITUTE($AF781:$AF784,"G", "")))</f>
        <v>0</v>
      </c>
      <c r="AW781" s="335">
        <f>SUMPRODUCT(LEN($AE781:$AE784)-LEN(SUBSTITUTE($AE781:$AE784,"G", "")))</f>
        <v>0</v>
      </c>
      <c r="AX781" s="349">
        <f>SUMPRODUCT(LEN($L781:$AA784)-LEN(SUBSTITUTE($L781:$AA784,"M", "")))</f>
        <v>0</v>
      </c>
      <c r="AY781" s="362">
        <f>SUMPRODUCT(LEN($AF781:$AF784)-LEN(SUBSTITUTE($AF781:$AF784,"M", "")))</f>
        <v>0</v>
      </c>
      <c r="AZ781" s="335">
        <f>SUMPRODUCT(LEN($AE781:$AE784)-LEN(SUBSTITUTE($AE781:$AE784,"M", "")))</f>
        <v>0</v>
      </c>
      <c r="BA781" s="416">
        <f>SUMPRODUCT(LEN($AG781:$AG784)-LEN(SUBSTITUTE($AG781:$AG784,"S", "")))</f>
        <v>0</v>
      </c>
      <c r="BB781" s="410">
        <f>SUMPRODUCT(LEN($AG781:$AG784)-LEN(SUBSTITUTE($AG781:$AG784,"F", "")))</f>
        <v>0</v>
      </c>
      <c r="BC781" s="410">
        <f>SUMPRODUCT(LEN($AG781:$AG784)-LEN(SUBSTITUTE($AG781:$AG784,"G", "")))</f>
        <v>0</v>
      </c>
      <c r="BD781" s="413">
        <f>SUMPRODUCT(LEN($AG781:$AG784)-LEN(SUBSTITUTE($AG781:$AG784,"M", "")))</f>
        <v>0</v>
      </c>
    </row>
    <row r="782" spans="2:64" ht="28.15" customHeight="1" thickBot="1" x14ac:dyDescent="0.25">
      <c r="B782" s="30"/>
      <c r="C782" s="339"/>
      <c r="D782" s="221"/>
      <c r="E782" s="195"/>
      <c r="F782" s="195"/>
      <c r="G782" s="194"/>
      <c r="H782" s="359"/>
      <c r="I782" s="391"/>
      <c r="J782" s="391"/>
      <c r="K782" s="391"/>
      <c r="L782" s="33" t="s">
        <v>122</v>
      </c>
      <c r="M782" s="55"/>
      <c r="N782" s="33" t="s">
        <v>121</v>
      </c>
      <c r="O782" s="55"/>
      <c r="P782" s="33" t="s">
        <v>120</v>
      </c>
      <c r="Q782" s="55"/>
      <c r="R782" s="33" t="s">
        <v>119</v>
      </c>
      <c r="S782" s="55"/>
      <c r="T782" s="33" t="s">
        <v>118</v>
      </c>
      <c r="U782" s="55"/>
      <c r="V782" s="33" t="s">
        <v>117</v>
      </c>
      <c r="W782" s="55"/>
      <c r="X782" s="33" t="s">
        <v>116</v>
      </c>
      <c r="Y782" s="55"/>
      <c r="Z782" s="33" t="s">
        <v>115</v>
      </c>
      <c r="AA782" s="55"/>
      <c r="AB782" s="55"/>
      <c r="AC782" s="55"/>
      <c r="AD782" s="193"/>
      <c r="AE782" s="55"/>
      <c r="AF782" s="193"/>
      <c r="AG782" s="22"/>
      <c r="AH782" s="422"/>
      <c r="AI782" s="422"/>
      <c r="AJ782" s="21"/>
      <c r="AK782" s="9"/>
      <c r="AL782" s="350"/>
      <c r="AM782" s="353"/>
      <c r="AN782" s="336"/>
      <c r="AO782" s="350"/>
      <c r="AP782" s="353"/>
      <c r="AQ782" s="336"/>
      <c r="AR782" s="350"/>
      <c r="AS782" s="353"/>
      <c r="AT782" s="336"/>
      <c r="AU782" s="350"/>
      <c r="AV782" s="353"/>
      <c r="AW782" s="336"/>
      <c r="AX782" s="350"/>
      <c r="AY782" s="363"/>
      <c r="AZ782" s="336"/>
      <c r="BA782" s="417"/>
      <c r="BB782" s="411"/>
      <c r="BC782" s="411"/>
      <c r="BD782" s="414"/>
    </row>
    <row r="783" spans="2:64" ht="28.15" customHeight="1" x14ac:dyDescent="0.2">
      <c r="B783" s="30"/>
      <c r="C783" s="340"/>
      <c r="D783" s="218"/>
      <c r="E783" s="192"/>
      <c r="F783" s="192"/>
      <c r="G783" s="191"/>
      <c r="H783" s="360"/>
      <c r="I783" s="392"/>
      <c r="J783" s="392"/>
      <c r="K783" s="392"/>
      <c r="L783" s="25" t="s">
        <v>114</v>
      </c>
      <c r="M783" s="114"/>
      <c r="N783" s="25" t="s">
        <v>112</v>
      </c>
      <c r="O783" s="114"/>
      <c r="P783" s="25" t="s">
        <v>111</v>
      </c>
      <c r="Q783" s="114"/>
      <c r="R783" s="25" t="s">
        <v>110</v>
      </c>
      <c r="S783" s="114"/>
      <c r="T783" s="25" t="s">
        <v>109</v>
      </c>
      <c r="U783" s="114"/>
      <c r="V783" s="25" t="s">
        <v>108</v>
      </c>
      <c r="W783" s="114"/>
      <c r="X783" s="25" t="s">
        <v>107</v>
      </c>
      <c r="Y783" s="114"/>
      <c r="Z783" s="25" t="s">
        <v>106</v>
      </c>
      <c r="AA783" s="114"/>
      <c r="AB783" s="114"/>
      <c r="AC783" s="114"/>
      <c r="AD783" s="190"/>
      <c r="AE783" s="114"/>
      <c r="AF783" s="190"/>
      <c r="AG783" s="22"/>
      <c r="AH783" s="422"/>
      <c r="AI783" s="422"/>
      <c r="AJ783" s="21"/>
      <c r="AK783" s="9"/>
      <c r="AL783" s="350"/>
      <c r="AM783" s="353"/>
      <c r="AN783" s="336"/>
      <c r="AO783" s="350"/>
      <c r="AP783" s="353"/>
      <c r="AQ783" s="336"/>
      <c r="AR783" s="350"/>
      <c r="AS783" s="353"/>
      <c r="AT783" s="336"/>
      <c r="AU783" s="350"/>
      <c r="AV783" s="353"/>
      <c r="AW783" s="336"/>
      <c r="AX783" s="350"/>
      <c r="AY783" s="363"/>
      <c r="AZ783" s="336"/>
      <c r="BA783" s="417"/>
      <c r="BB783" s="411"/>
      <c r="BC783" s="411"/>
      <c r="BD783" s="414"/>
    </row>
    <row r="784" spans="2:64" ht="28.15" customHeight="1" thickBot="1" x14ac:dyDescent="0.25">
      <c r="B784" s="30"/>
      <c r="C784" s="355"/>
      <c r="D784" s="246"/>
      <c r="E784" s="200"/>
      <c r="F784" s="200"/>
      <c r="G784" s="199"/>
      <c r="H784" s="361"/>
      <c r="I784" s="393"/>
      <c r="J784" s="393"/>
      <c r="K784" s="393"/>
      <c r="L784" s="50" t="s">
        <v>105</v>
      </c>
      <c r="M784" s="51"/>
      <c r="N784" s="50" t="s">
        <v>104</v>
      </c>
      <c r="O784" s="51"/>
      <c r="P784" s="50" t="s">
        <v>103</v>
      </c>
      <c r="Q784" s="51"/>
      <c r="R784" s="50" t="s">
        <v>102</v>
      </c>
      <c r="S784" s="51"/>
      <c r="T784" s="50">
        <v>20</v>
      </c>
      <c r="U784" s="51"/>
      <c r="V784" s="50" t="s">
        <v>101</v>
      </c>
      <c r="W784" s="51"/>
      <c r="X784" s="50" t="s">
        <v>100</v>
      </c>
      <c r="Y784" s="51"/>
      <c r="Z784" s="50" t="s">
        <v>99</v>
      </c>
      <c r="AA784" s="51"/>
      <c r="AB784" s="51"/>
      <c r="AC784" s="51"/>
      <c r="AD784" s="187"/>
      <c r="AE784" s="51"/>
      <c r="AF784" s="187"/>
      <c r="AG784" s="48"/>
      <c r="AH784" s="424"/>
      <c r="AI784" s="424"/>
      <c r="AJ784" s="47"/>
      <c r="AK784" s="9"/>
      <c r="AL784" s="351"/>
      <c r="AM784" s="354"/>
      <c r="AN784" s="337"/>
      <c r="AO784" s="351"/>
      <c r="AP784" s="354"/>
      <c r="AQ784" s="337"/>
      <c r="AR784" s="351"/>
      <c r="AS784" s="354"/>
      <c r="AT784" s="337"/>
      <c r="AU784" s="351"/>
      <c r="AV784" s="354"/>
      <c r="AW784" s="337"/>
      <c r="AX784" s="351"/>
      <c r="AY784" s="364"/>
      <c r="AZ784" s="337"/>
      <c r="BA784" s="418"/>
      <c r="BB784" s="412"/>
      <c r="BC784" s="412"/>
      <c r="BD784" s="415"/>
    </row>
    <row r="785" spans="2:64" ht="28.15" customHeight="1" x14ac:dyDescent="0.2">
      <c r="B785" s="30"/>
      <c r="C785" s="338">
        <v>3</v>
      </c>
      <c r="D785" s="212"/>
      <c r="E785" s="198"/>
      <c r="F785" s="198"/>
      <c r="G785" s="197"/>
      <c r="H785" s="358"/>
      <c r="I785" s="390"/>
      <c r="J785" s="390"/>
      <c r="K785" s="390"/>
      <c r="L785" s="42" t="s">
        <v>131</v>
      </c>
      <c r="M785" s="43"/>
      <c r="N785" s="42" t="s">
        <v>129</v>
      </c>
      <c r="O785" s="43"/>
      <c r="P785" s="42" t="s">
        <v>128</v>
      </c>
      <c r="Q785" s="43"/>
      <c r="R785" s="42" t="s">
        <v>127</v>
      </c>
      <c r="S785" s="43"/>
      <c r="T785" s="42" t="s">
        <v>126</v>
      </c>
      <c r="U785" s="43"/>
      <c r="V785" s="42" t="s">
        <v>125</v>
      </c>
      <c r="W785" s="43"/>
      <c r="X785" s="42" t="s">
        <v>124</v>
      </c>
      <c r="Y785" s="43"/>
      <c r="Z785" s="42" t="s">
        <v>123</v>
      </c>
      <c r="AA785" s="43"/>
      <c r="AB785" s="43"/>
      <c r="AC785" s="43"/>
      <c r="AD785" s="196"/>
      <c r="AE785" s="43"/>
      <c r="AF785" s="196"/>
      <c r="AG785" s="39"/>
      <c r="AH785" s="421"/>
      <c r="AI785" s="421"/>
      <c r="AJ785" s="38"/>
      <c r="AK785" s="9"/>
      <c r="AL785" s="349">
        <f>SUMPRODUCT(LEN($M785:$AA788)-LEN(SUBSTITUTE($M785:$AA788,"A", "")))</f>
        <v>0</v>
      </c>
      <c r="AM785" s="352">
        <f>SUMPRODUCT(LEN($AF785:$AF788)-LEN(SUBSTITUTE($AF785:$AF788,"A", "")))</f>
        <v>0</v>
      </c>
      <c r="AN785" s="335">
        <f>SUMPRODUCT(LEN($AE785:$AE788)-LEN(SUBSTITUTE($AE785:$AE788,"A", "")))</f>
        <v>0</v>
      </c>
      <c r="AO785" s="349">
        <f>SUMPRODUCT(LEN($M785:$AA788)-LEN(SUBSTITUTE($M785:$AA788,"S", "")))</f>
        <v>0</v>
      </c>
      <c r="AP785" s="352">
        <f>SUMPRODUCT(LEN($AF785:$AF788)-LEN(SUBSTITUTE($AF785:$AF788,"S", "")))</f>
        <v>0</v>
      </c>
      <c r="AQ785" s="335">
        <f>SUMPRODUCT(LEN($AE785:$AE788)-LEN(SUBSTITUTE($AE785:$AE788,"S", "")))</f>
        <v>0</v>
      </c>
      <c r="AR785" s="349">
        <f>SUMPRODUCT(LEN($M785:$AA788)-LEN(SUBSTITUTE($M785:$AA788,"F", "")))</f>
        <v>0</v>
      </c>
      <c r="AS785" s="352">
        <f>SUMPRODUCT(LEN($AF785:$AF788)-LEN(SUBSTITUTE($AF785:$AF788,"F", "")))</f>
        <v>0</v>
      </c>
      <c r="AT785" s="335">
        <f>SUMPRODUCT(LEN($AE785:$AE788)-LEN(SUBSTITUTE($AE785:$AE788,"F", "")))</f>
        <v>0</v>
      </c>
      <c r="AU785" s="349">
        <f>SUMPRODUCT(LEN($M785:$AA788)-LEN(SUBSTITUTE($M785:$AA788,"G", "")))</f>
        <v>0</v>
      </c>
      <c r="AV785" s="352">
        <f>SUMPRODUCT(LEN($AF785:$AF788)-LEN(SUBSTITUTE($AF785:$AF788,"G", "")))</f>
        <v>0</v>
      </c>
      <c r="AW785" s="335">
        <f>SUMPRODUCT(LEN($AE785:$AE788)-LEN(SUBSTITUTE($AE785:$AE788,"G", "")))</f>
        <v>0</v>
      </c>
      <c r="AX785" s="349">
        <f>SUMPRODUCT(LEN($L785:$AA788)-LEN(SUBSTITUTE($L785:$AA788,"M", "")))</f>
        <v>0</v>
      </c>
      <c r="AY785" s="362">
        <f>SUMPRODUCT(LEN($AF785:$AF788)-LEN(SUBSTITUTE($AF785:$AF788,"M", "")))</f>
        <v>0</v>
      </c>
      <c r="AZ785" s="335">
        <f>SUMPRODUCT(LEN($AE785:$AE788)-LEN(SUBSTITUTE($AE785:$AE788,"M", "")))</f>
        <v>0</v>
      </c>
      <c r="BA785" s="416">
        <f>SUMPRODUCT(LEN($AG785:$AG788)-LEN(SUBSTITUTE($AG785:$AG788,"S", "")))</f>
        <v>0</v>
      </c>
      <c r="BB785" s="410">
        <f>SUMPRODUCT(LEN($AG785:$AG788)-LEN(SUBSTITUTE($AG785:$AG788,"F", "")))</f>
        <v>0</v>
      </c>
      <c r="BC785" s="410">
        <f>SUMPRODUCT(LEN($AG785:$AG788)-LEN(SUBSTITUTE($AG785:$AG788,"G", "")))</f>
        <v>0</v>
      </c>
      <c r="BD785" s="413">
        <f>SUMPRODUCT(LEN($AG785:$AG788)-LEN(SUBSTITUTE($AG785:$AG788,"M", "")))</f>
        <v>0</v>
      </c>
    </row>
    <row r="786" spans="2:64" ht="28.15" customHeight="1" thickBot="1" x14ac:dyDescent="0.25">
      <c r="B786" s="30"/>
      <c r="C786" s="339"/>
      <c r="D786" s="221"/>
      <c r="E786" s="195"/>
      <c r="F786" s="195"/>
      <c r="G786" s="194"/>
      <c r="H786" s="359"/>
      <c r="I786" s="391"/>
      <c r="J786" s="391"/>
      <c r="K786" s="391"/>
      <c r="L786" s="33" t="s">
        <v>122</v>
      </c>
      <c r="M786" s="55"/>
      <c r="N786" s="33" t="s">
        <v>121</v>
      </c>
      <c r="O786" s="55"/>
      <c r="P786" s="33" t="s">
        <v>120</v>
      </c>
      <c r="Q786" s="55"/>
      <c r="R786" s="33" t="s">
        <v>119</v>
      </c>
      <c r="S786" s="55"/>
      <c r="T786" s="33" t="s">
        <v>118</v>
      </c>
      <c r="U786" s="55"/>
      <c r="V786" s="33" t="s">
        <v>117</v>
      </c>
      <c r="W786" s="55"/>
      <c r="X786" s="33" t="s">
        <v>116</v>
      </c>
      <c r="Y786" s="55"/>
      <c r="Z786" s="33" t="s">
        <v>115</v>
      </c>
      <c r="AA786" s="55"/>
      <c r="AB786" s="55"/>
      <c r="AC786" s="55"/>
      <c r="AD786" s="193"/>
      <c r="AE786" s="55"/>
      <c r="AF786" s="193"/>
      <c r="AG786" s="22"/>
      <c r="AH786" s="422"/>
      <c r="AI786" s="422"/>
      <c r="AJ786" s="21"/>
      <c r="AK786" s="9"/>
      <c r="AL786" s="350"/>
      <c r="AM786" s="353"/>
      <c r="AN786" s="336"/>
      <c r="AO786" s="350"/>
      <c r="AP786" s="353"/>
      <c r="AQ786" s="336"/>
      <c r="AR786" s="350"/>
      <c r="AS786" s="353"/>
      <c r="AT786" s="336"/>
      <c r="AU786" s="350"/>
      <c r="AV786" s="353"/>
      <c r="AW786" s="336"/>
      <c r="AX786" s="350"/>
      <c r="AY786" s="363"/>
      <c r="AZ786" s="336"/>
      <c r="BA786" s="417"/>
      <c r="BB786" s="411"/>
      <c r="BC786" s="411"/>
      <c r="BD786" s="414"/>
    </row>
    <row r="787" spans="2:64" ht="28.15" customHeight="1" x14ac:dyDescent="0.2">
      <c r="B787" s="30"/>
      <c r="C787" s="340"/>
      <c r="D787" s="218"/>
      <c r="E787" s="192"/>
      <c r="F787" s="192"/>
      <c r="G787" s="191"/>
      <c r="H787" s="360"/>
      <c r="I787" s="392"/>
      <c r="J787" s="392"/>
      <c r="K787" s="392"/>
      <c r="L787" s="25" t="s">
        <v>114</v>
      </c>
      <c r="M787" s="114"/>
      <c r="N787" s="25" t="s">
        <v>112</v>
      </c>
      <c r="O787" s="114"/>
      <c r="P787" s="25" t="s">
        <v>111</v>
      </c>
      <c r="Q787" s="114"/>
      <c r="R787" s="25" t="s">
        <v>110</v>
      </c>
      <c r="S787" s="114"/>
      <c r="T787" s="25" t="s">
        <v>109</v>
      </c>
      <c r="U787" s="114"/>
      <c r="V787" s="25" t="s">
        <v>108</v>
      </c>
      <c r="W787" s="114"/>
      <c r="X787" s="25" t="s">
        <v>107</v>
      </c>
      <c r="Y787" s="114"/>
      <c r="Z787" s="25" t="s">
        <v>106</v>
      </c>
      <c r="AA787" s="114"/>
      <c r="AB787" s="114"/>
      <c r="AC787" s="114"/>
      <c r="AD787" s="190"/>
      <c r="AE787" s="114"/>
      <c r="AF787" s="190"/>
      <c r="AG787" s="22"/>
      <c r="AH787" s="422"/>
      <c r="AI787" s="422"/>
      <c r="AJ787" s="21"/>
      <c r="AK787" s="9"/>
      <c r="AL787" s="350"/>
      <c r="AM787" s="353"/>
      <c r="AN787" s="336"/>
      <c r="AO787" s="350"/>
      <c r="AP787" s="353"/>
      <c r="AQ787" s="336"/>
      <c r="AR787" s="350"/>
      <c r="AS787" s="353"/>
      <c r="AT787" s="336"/>
      <c r="AU787" s="350"/>
      <c r="AV787" s="353"/>
      <c r="AW787" s="336"/>
      <c r="AX787" s="350"/>
      <c r="AY787" s="363"/>
      <c r="AZ787" s="336"/>
      <c r="BA787" s="417"/>
      <c r="BB787" s="411"/>
      <c r="BC787" s="411"/>
      <c r="BD787" s="414"/>
    </row>
    <row r="788" spans="2:64" ht="28.15" customHeight="1" thickBot="1" x14ac:dyDescent="0.25">
      <c r="B788" s="20"/>
      <c r="C788" s="341"/>
      <c r="D788" s="215"/>
      <c r="E788" s="189"/>
      <c r="F788" s="189"/>
      <c r="G788" s="188"/>
      <c r="H788" s="361"/>
      <c r="I788" s="394"/>
      <c r="J788" s="394"/>
      <c r="K788" s="394"/>
      <c r="L788" s="15" t="s">
        <v>105</v>
      </c>
      <c r="M788" s="16"/>
      <c r="N788" s="15" t="s">
        <v>104</v>
      </c>
      <c r="O788" s="16"/>
      <c r="P788" s="15" t="s">
        <v>103</v>
      </c>
      <c r="Q788" s="16"/>
      <c r="R788" s="15" t="s">
        <v>102</v>
      </c>
      <c r="S788" s="16"/>
      <c r="T788" s="15">
        <v>20</v>
      </c>
      <c r="U788" s="16"/>
      <c r="V788" s="15" t="s">
        <v>101</v>
      </c>
      <c r="W788" s="16"/>
      <c r="X788" s="15" t="s">
        <v>100</v>
      </c>
      <c r="Y788" s="16"/>
      <c r="Z788" s="15" t="s">
        <v>99</v>
      </c>
      <c r="AA788" s="16"/>
      <c r="AB788" s="114"/>
      <c r="AC788" s="114"/>
      <c r="AD788" s="187"/>
      <c r="AE788" s="16"/>
      <c r="AF788" s="186"/>
      <c r="AG788" s="11"/>
      <c r="AH788" s="423"/>
      <c r="AI788" s="423"/>
      <c r="AJ788" s="10"/>
      <c r="AK788" s="9"/>
      <c r="AL788" s="351"/>
      <c r="AM788" s="354"/>
      <c r="AN788" s="337"/>
      <c r="AO788" s="351"/>
      <c r="AP788" s="354"/>
      <c r="AQ788" s="337"/>
      <c r="AR788" s="351"/>
      <c r="AS788" s="354"/>
      <c r="AT788" s="337"/>
      <c r="AU788" s="351"/>
      <c r="AV788" s="354"/>
      <c r="AW788" s="337"/>
      <c r="AX788" s="351"/>
      <c r="AY788" s="364"/>
      <c r="AZ788" s="337"/>
      <c r="BA788" s="418"/>
      <c r="BB788" s="412"/>
      <c r="BC788" s="412"/>
      <c r="BD788" s="415"/>
    </row>
    <row r="789" spans="2:64" ht="85.9" customHeight="1" thickTop="1" thickBot="1" x14ac:dyDescent="0.35">
      <c r="B789" s="113" t="s">
        <v>173</v>
      </c>
      <c r="C789" s="103" t="s">
        <v>172</v>
      </c>
      <c r="D789" s="108" t="s">
        <v>171</v>
      </c>
      <c r="E789" s="211" t="s">
        <v>170</v>
      </c>
      <c r="F789" s="210"/>
      <c r="G789" s="209"/>
      <c r="H789" s="109" t="s">
        <v>169</v>
      </c>
      <c r="I789" s="108" t="s">
        <v>96</v>
      </c>
      <c r="J789" s="108" t="s">
        <v>168</v>
      </c>
      <c r="K789" s="108" t="s">
        <v>97</v>
      </c>
      <c r="L789" s="365" t="s">
        <v>167</v>
      </c>
      <c r="M789" s="366"/>
      <c r="N789" s="365" t="s">
        <v>166</v>
      </c>
      <c r="O789" s="366"/>
      <c r="P789" s="365" t="s">
        <v>166</v>
      </c>
      <c r="Q789" s="367"/>
      <c r="R789" s="365" t="s">
        <v>166</v>
      </c>
      <c r="S789" s="367"/>
      <c r="T789" s="365" t="s">
        <v>166</v>
      </c>
      <c r="U789" s="367"/>
      <c r="V789" s="365" t="s">
        <v>166</v>
      </c>
      <c r="W789" s="367"/>
      <c r="X789" s="365" t="s">
        <v>166</v>
      </c>
      <c r="Y789" s="367"/>
      <c r="Z789" s="365" t="s">
        <v>166</v>
      </c>
      <c r="AA789" s="367"/>
      <c r="AB789" s="311"/>
      <c r="AC789" s="311"/>
      <c r="AD789" s="368" t="s">
        <v>165</v>
      </c>
      <c r="AE789" s="367"/>
      <c r="AF789" s="109" t="s">
        <v>164</v>
      </c>
      <c r="AG789" s="109" t="s">
        <v>163</v>
      </c>
      <c r="AH789" s="108" t="s">
        <v>162</v>
      </c>
      <c r="AI789" s="108" t="s">
        <v>161</v>
      </c>
      <c r="AJ789" s="107" t="s">
        <v>160</v>
      </c>
      <c r="AK789" s="106"/>
      <c r="AL789" s="104" t="s">
        <v>159</v>
      </c>
      <c r="AM789" s="103" t="s">
        <v>158</v>
      </c>
      <c r="AN789" s="102" t="s">
        <v>157</v>
      </c>
      <c r="AO789" s="104" t="s">
        <v>156</v>
      </c>
      <c r="AP789" s="103" t="s">
        <v>155</v>
      </c>
      <c r="AQ789" s="102" t="s">
        <v>154</v>
      </c>
      <c r="AR789" s="104" t="s">
        <v>153</v>
      </c>
      <c r="AS789" s="103" t="s">
        <v>152</v>
      </c>
      <c r="AT789" s="105" t="s">
        <v>151</v>
      </c>
      <c r="AU789" s="104" t="s">
        <v>150</v>
      </c>
      <c r="AV789" s="103" t="s">
        <v>149</v>
      </c>
      <c r="AW789" s="102" t="s">
        <v>148</v>
      </c>
      <c r="AX789" s="104" t="s">
        <v>147</v>
      </c>
      <c r="AY789" s="103" t="s">
        <v>146</v>
      </c>
      <c r="AZ789" s="102" t="s">
        <v>145</v>
      </c>
      <c r="BA789" s="101" t="s">
        <v>144</v>
      </c>
      <c r="BB789" s="100" t="s">
        <v>143</v>
      </c>
      <c r="BC789" s="100" t="s">
        <v>142</v>
      </c>
      <c r="BD789" s="99" t="s">
        <v>141</v>
      </c>
    </row>
    <row r="790" spans="2:64" ht="48" thickBot="1" x14ac:dyDescent="0.3">
      <c r="B790" s="98" t="s">
        <v>189</v>
      </c>
      <c r="C790" s="97"/>
      <c r="D790" s="208">
        <v>258</v>
      </c>
      <c r="E790" s="425">
        <v>7973.26</v>
      </c>
      <c r="F790" s="426"/>
      <c r="G790" s="427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207"/>
      <c r="AB790" s="310"/>
      <c r="AC790" s="310"/>
      <c r="AD790" s="90" t="s">
        <v>138</v>
      </c>
      <c r="AE790" s="88"/>
      <c r="AF790" s="88"/>
      <c r="AG790" s="88"/>
      <c r="AH790" s="87"/>
      <c r="AI790" s="87"/>
      <c r="AJ790" s="203"/>
      <c r="AK790" s="86" t="s">
        <v>137</v>
      </c>
      <c r="AL790" s="85">
        <f t="shared" ref="AL790:BD790" si="104">SUM(AL792:AL803)</f>
        <v>66</v>
      </c>
      <c r="AM790" s="84">
        <f t="shared" si="104"/>
        <v>1</v>
      </c>
      <c r="AN790" s="83">
        <f t="shared" si="104"/>
        <v>1</v>
      </c>
      <c r="AO790" s="85">
        <f t="shared" si="104"/>
        <v>12</v>
      </c>
      <c r="AP790" s="84">
        <f t="shared" si="104"/>
        <v>0</v>
      </c>
      <c r="AQ790" s="83">
        <f t="shared" si="104"/>
        <v>0</v>
      </c>
      <c r="AR790" s="85">
        <f t="shared" si="104"/>
        <v>2</v>
      </c>
      <c r="AS790" s="84">
        <f t="shared" si="104"/>
        <v>0</v>
      </c>
      <c r="AT790" s="83">
        <f t="shared" si="104"/>
        <v>0</v>
      </c>
      <c r="AU790" s="85">
        <f t="shared" si="104"/>
        <v>28</v>
      </c>
      <c r="AV790" s="84">
        <f t="shared" si="104"/>
        <v>0</v>
      </c>
      <c r="AW790" s="83">
        <f t="shared" si="104"/>
        <v>0</v>
      </c>
      <c r="AX790" s="85">
        <f t="shared" si="104"/>
        <v>3</v>
      </c>
      <c r="AY790" s="84">
        <f t="shared" si="104"/>
        <v>0</v>
      </c>
      <c r="AZ790" s="83">
        <f t="shared" si="104"/>
        <v>0</v>
      </c>
      <c r="BA790" s="82">
        <f t="shared" si="104"/>
        <v>3</v>
      </c>
      <c r="BB790" s="81">
        <f t="shared" si="104"/>
        <v>0</v>
      </c>
      <c r="BC790" s="81">
        <f t="shared" si="104"/>
        <v>1</v>
      </c>
      <c r="BD790" s="80">
        <f t="shared" si="104"/>
        <v>0</v>
      </c>
      <c r="BE790" s="79" t="s">
        <v>136</v>
      </c>
      <c r="BH790" s="5">
        <f>SUM(AL790:AN790)/$BG$5</f>
        <v>68</v>
      </c>
      <c r="BI790" s="5">
        <f>SUM(AO790:AQ790,BA790)/$BG$5</f>
        <v>15</v>
      </c>
      <c r="BJ790" s="5">
        <f>SUM(AR790:AT790,BB790)/$BG$5</f>
        <v>2</v>
      </c>
      <c r="BK790" s="5">
        <f>SUM(AU790:AW790,BC790)/$BG$5</f>
        <v>29</v>
      </c>
      <c r="BL790" s="5">
        <f>SUM(AX790:AZ790,BD790)/$BG$5</f>
        <v>3</v>
      </c>
    </row>
    <row r="791" spans="2:64" ht="37.5" thickBot="1" x14ac:dyDescent="0.3">
      <c r="B791" s="78"/>
      <c r="C791" s="77"/>
      <c r="D791" s="206"/>
      <c r="E791" s="205"/>
      <c r="F791" s="205"/>
      <c r="G791" s="204"/>
      <c r="H791" s="73"/>
      <c r="I791" s="70"/>
      <c r="J791" s="70"/>
      <c r="K791" s="72"/>
      <c r="L791" s="70"/>
      <c r="M791" s="69"/>
      <c r="N791" s="70"/>
      <c r="O791" s="69"/>
      <c r="P791" s="70"/>
      <c r="Q791" s="69"/>
      <c r="R791" s="70"/>
      <c r="S791" s="69"/>
      <c r="T791" s="70"/>
      <c r="U791" s="69"/>
      <c r="V791" s="70"/>
      <c r="W791" s="69"/>
      <c r="X791" s="70"/>
      <c r="Y791" s="69"/>
      <c r="Z791" s="70"/>
      <c r="AA791" s="69"/>
      <c r="AB791" s="69"/>
      <c r="AC791" s="69"/>
      <c r="AD791" s="71"/>
      <c r="AE791" s="69"/>
      <c r="AF791" s="69"/>
      <c r="AG791" s="69"/>
      <c r="AH791" s="68"/>
      <c r="AI791" s="68"/>
      <c r="AJ791" s="203"/>
      <c r="AK791" s="66" t="s">
        <v>135</v>
      </c>
      <c r="AL791" s="65">
        <f t="shared" ref="AL791:BD791" si="105">AL790/3</f>
        <v>22</v>
      </c>
      <c r="AM791" s="64">
        <f t="shared" si="105"/>
        <v>0.33333333333333331</v>
      </c>
      <c r="AN791" s="63">
        <f t="shared" si="105"/>
        <v>0.33333333333333331</v>
      </c>
      <c r="AO791" s="65">
        <f t="shared" si="105"/>
        <v>4</v>
      </c>
      <c r="AP791" s="64">
        <f t="shared" si="105"/>
        <v>0</v>
      </c>
      <c r="AQ791" s="63">
        <f t="shared" si="105"/>
        <v>0</v>
      </c>
      <c r="AR791" s="65">
        <f t="shared" si="105"/>
        <v>0.66666666666666663</v>
      </c>
      <c r="AS791" s="64">
        <f t="shared" si="105"/>
        <v>0</v>
      </c>
      <c r="AT791" s="63">
        <f t="shared" si="105"/>
        <v>0</v>
      </c>
      <c r="AU791" s="65">
        <f t="shared" si="105"/>
        <v>9.3333333333333339</v>
      </c>
      <c r="AV791" s="64">
        <f t="shared" si="105"/>
        <v>0</v>
      </c>
      <c r="AW791" s="63">
        <f t="shared" si="105"/>
        <v>0</v>
      </c>
      <c r="AX791" s="65">
        <f t="shared" si="105"/>
        <v>1</v>
      </c>
      <c r="AY791" s="64">
        <f t="shared" si="105"/>
        <v>0</v>
      </c>
      <c r="AZ791" s="63">
        <f t="shared" si="105"/>
        <v>0</v>
      </c>
      <c r="BA791" s="62">
        <f t="shared" si="105"/>
        <v>1</v>
      </c>
      <c r="BB791" s="61">
        <f t="shared" si="105"/>
        <v>0</v>
      </c>
      <c r="BC791" s="61">
        <f t="shared" si="105"/>
        <v>0.33333333333333331</v>
      </c>
      <c r="BD791" s="60">
        <f t="shared" si="105"/>
        <v>0</v>
      </c>
      <c r="BE791" s="59" t="s">
        <v>134</v>
      </c>
    </row>
    <row r="792" spans="2:64" ht="28.15" customHeight="1" x14ac:dyDescent="0.2">
      <c r="B792" s="30"/>
      <c r="C792" s="338">
        <v>1</v>
      </c>
      <c r="D792" s="239" t="s">
        <v>1281</v>
      </c>
      <c r="E792" s="198"/>
      <c r="F792" s="198"/>
      <c r="G792" s="197"/>
      <c r="H792" s="358" t="s">
        <v>133</v>
      </c>
      <c r="I792" s="390">
        <v>169</v>
      </c>
      <c r="J792" s="390">
        <v>39</v>
      </c>
      <c r="K792" s="390">
        <v>7</v>
      </c>
      <c r="L792" s="42" t="s">
        <v>131</v>
      </c>
      <c r="M792" s="43" t="s">
        <v>132</v>
      </c>
      <c r="N792" s="42" t="s">
        <v>129</v>
      </c>
      <c r="O792" s="43" t="s">
        <v>357</v>
      </c>
      <c r="P792" s="42" t="s">
        <v>128</v>
      </c>
      <c r="Q792" s="43" t="s">
        <v>458</v>
      </c>
      <c r="R792" s="42" t="s">
        <v>127</v>
      </c>
      <c r="S792" s="43" t="s">
        <v>527</v>
      </c>
      <c r="T792" s="42" t="s">
        <v>126</v>
      </c>
      <c r="U792" s="43" t="s">
        <v>1711</v>
      </c>
      <c r="V792" s="42" t="s">
        <v>125</v>
      </c>
      <c r="W792" s="43" t="s">
        <v>1710</v>
      </c>
      <c r="X792" s="42" t="s">
        <v>124</v>
      </c>
      <c r="Y792" s="43" t="s">
        <v>474</v>
      </c>
      <c r="Z792" s="42" t="s">
        <v>123</v>
      </c>
      <c r="AA792" s="43"/>
      <c r="AB792" s="43"/>
      <c r="AC792" s="43"/>
      <c r="AD792" s="196">
        <v>32</v>
      </c>
      <c r="AE792" s="43" t="s">
        <v>132</v>
      </c>
      <c r="AF792" s="196" t="s">
        <v>132</v>
      </c>
      <c r="AG792" s="58" t="s">
        <v>1280</v>
      </c>
      <c r="AH792" s="421"/>
      <c r="AI792" s="421"/>
      <c r="AJ792" s="38"/>
      <c r="AK792" s="9"/>
      <c r="AL792" s="349">
        <f>SUMPRODUCT(LEN($M792:$AA795)-LEN(SUBSTITUTE($M792:$AA795,"A", "")))</f>
        <v>66</v>
      </c>
      <c r="AM792" s="352">
        <f>SUMPRODUCT(LEN($AF792:$AF795)-LEN(SUBSTITUTE($AF792:$AF795,"A", "")))</f>
        <v>1</v>
      </c>
      <c r="AN792" s="335">
        <f>SUMPRODUCT(LEN($AE792:$AE795)-LEN(SUBSTITUTE($AE792:$AE795,"A", "")))</f>
        <v>1</v>
      </c>
      <c r="AO792" s="349">
        <f>SUMPRODUCT(LEN($M792:$AA795)-LEN(SUBSTITUTE($M792:$AA795,"S", "")))</f>
        <v>12</v>
      </c>
      <c r="AP792" s="352">
        <f>SUMPRODUCT(LEN($AF792:$AF795)-LEN(SUBSTITUTE($AF792:$AF795,"S", "")))</f>
        <v>0</v>
      </c>
      <c r="AQ792" s="335">
        <f>SUMPRODUCT(LEN($AE792:$AE795)-LEN(SUBSTITUTE($AE792:$AE795,"S", "")))</f>
        <v>0</v>
      </c>
      <c r="AR792" s="349">
        <f>SUMPRODUCT(LEN($M792:$AA795)-LEN(SUBSTITUTE($M792:$AA795,"F", "")))</f>
        <v>2</v>
      </c>
      <c r="AS792" s="352">
        <f>SUMPRODUCT(LEN($AF792:$AF795)-LEN(SUBSTITUTE($AF792:$AF795,"F", "")))</f>
        <v>0</v>
      </c>
      <c r="AT792" s="335">
        <f>SUMPRODUCT(LEN($AE792:$AE795)-LEN(SUBSTITUTE($AE792:$AE795,"F", "")))</f>
        <v>0</v>
      </c>
      <c r="AU792" s="349">
        <f>SUMPRODUCT(LEN($M792:$AA795)-LEN(SUBSTITUTE($M792:$AA795,"G", "")))</f>
        <v>28</v>
      </c>
      <c r="AV792" s="352">
        <f>SUMPRODUCT(LEN($AF792:$AF795)-LEN(SUBSTITUTE($AF792:$AF795,"G", "")))</f>
        <v>0</v>
      </c>
      <c r="AW792" s="335">
        <f>SUMPRODUCT(LEN($AE792:$AE795)-LEN(SUBSTITUTE($AE792:$AE795,"G", "")))</f>
        <v>0</v>
      </c>
      <c r="AX792" s="349">
        <f>SUMPRODUCT(LEN($L792:$AA795)-LEN(SUBSTITUTE($L792:$AA795,"M", "")))</f>
        <v>3</v>
      </c>
      <c r="AY792" s="362">
        <f>SUMPRODUCT(LEN($AF792:$AF795)-LEN(SUBSTITUTE($AF792:$AF795,"M", "")))</f>
        <v>0</v>
      </c>
      <c r="AZ792" s="374">
        <f>SUMPRODUCT(LEN($AE792:$AE795)-LEN(SUBSTITUTE($AE792:$AE795,"M", "")))</f>
        <v>0</v>
      </c>
      <c r="BA792" s="416">
        <f>SUMPRODUCT(LEN($AG792:$AG795)-LEN(SUBSTITUTE($AG792:$AG795,"S", "")))</f>
        <v>3</v>
      </c>
      <c r="BB792" s="410">
        <f>SUMPRODUCT(LEN($AG792:$AG795)-LEN(SUBSTITUTE($AG792:$AG795,"F", "")))</f>
        <v>0</v>
      </c>
      <c r="BC792" s="410">
        <f>SUMPRODUCT(LEN($AG792:$AG795)-LEN(SUBSTITUTE($AG792:$AG795,"G", "")))</f>
        <v>1</v>
      </c>
      <c r="BD792" s="413">
        <f>SUMPRODUCT(LEN($AG792:$AG795)-LEN(SUBSTITUTE($AG792:$AG795,"M", "")))</f>
        <v>0</v>
      </c>
    </row>
    <row r="793" spans="2:64" ht="28.15" customHeight="1" thickBot="1" x14ac:dyDescent="0.25">
      <c r="B793" s="30"/>
      <c r="C793" s="339"/>
      <c r="D793" s="221"/>
      <c r="E793" s="195"/>
      <c r="F793" s="195"/>
      <c r="G793" s="194"/>
      <c r="H793" s="359"/>
      <c r="I793" s="391"/>
      <c r="J793" s="391"/>
      <c r="K793" s="391"/>
      <c r="L793" s="33" t="s">
        <v>122</v>
      </c>
      <c r="M793" s="55" t="s">
        <v>1706</v>
      </c>
      <c r="N793" s="33" t="s">
        <v>121</v>
      </c>
      <c r="O793" s="55" t="s">
        <v>179</v>
      </c>
      <c r="P793" s="33" t="s">
        <v>120</v>
      </c>
      <c r="Q793" s="55" t="s">
        <v>179</v>
      </c>
      <c r="R793" s="33" t="s">
        <v>119</v>
      </c>
      <c r="S793" s="55" t="s">
        <v>1381</v>
      </c>
      <c r="T793" s="33" t="s">
        <v>118</v>
      </c>
      <c r="U793" s="55" t="s">
        <v>1067</v>
      </c>
      <c r="V793" s="33" t="s">
        <v>117</v>
      </c>
      <c r="W793" s="55" t="s">
        <v>582</v>
      </c>
      <c r="X793" s="33" t="s">
        <v>116</v>
      </c>
      <c r="Y793" s="55" t="s">
        <v>521</v>
      </c>
      <c r="Z793" s="33" t="s">
        <v>115</v>
      </c>
      <c r="AA793" s="55"/>
      <c r="AB793" s="55"/>
      <c r="AC793" s="55"/>
      <c r="AD793" s="193"/>
      <c r="AE793" s="55"/>
      <c r="AF793" s="193"/>
      <c r="AG793" s="57"/>
      <c r="AH793" s="422"/>
      <c r="AI793" s="422"/>
      <c r="AJ793" s="21"/>
      <c r="AK793" s="9"/>
      <c r="AL793" s="379"/>
      <c r="AM793" s="347"/>
      <c r="AN793" s="377"/>
      <c r="AO793" s="379"/>
      <c r="AP793" s="347"/>
      <c r="AQ793" s="377"/>
      <c r="AR793" s="379"/>
      <c r="AS793" s="347"/>
      <c r="AT793" s="377"/>
      <c r="AU793" s="379"/>
      <c r="AV793" s="347"/>
      <c r="AW793" s="377"/>
      <c r="AX793" s="379"/>
      <c r="AY793" s="372"/>
      <c r="AZ793" s="375"/>
      <c r="BA793" s="417"/>
      <c r="BB793" s="411"/>
      <c r="BC793" s="411"/>
      <c r="BD793" s="414"/>
    </row>
    <row r="794" spans="2:64" ht="28.15" customHeight="1" x14ac:dyDescent="0.2">
      <c r="B794" s="30"/>
      <c r="C794" s="340"/>
      <c r="D794" s="218"/>
      <c r="E794" s="192"/>
      <c r="F794" s="192"/>
      <c r="G794" s="191"/>
      <c r="H794" s="360">
        <v>260</v>
      </c>
      <c r="I794" s="392"/>
      <c r="J794" s="392"/>
      <c r="K794" s="392"/>
      <c r="L794" s="25" t="s">
        <v>114</v>
      </c>
      <c r="M794" s="114" t="s">
        <v>1567</v>
      </c>
      <c r="N794" s="25" t="s">
        <v>112</v>
      </c>
      <c r="O794" s="114" t="s">
        <v>132</v>
      </c>
      <c r="P794" s="25" t="s">
        <v>111</v>
      </c>
      <c r="Q794" s="114" t="s">
        <v>1295</v>
      </c>
      <c r="R794" s="25" t="s">
        <v>110</v>
      </c>
      <c r="S794" s="114" t="s">
        <v>1290</v>
      </c>
      <c r="T794" s="25" t="s">
        <v>109</v>
      </c>
      <c r="U794" s="114" t="s">
        <v>1077</v>
      </c>
      <c r="V794" s="25" t="s">
        <v>108</v>
      </c>
      <c r="W794" s="114" t="s">
        <v>470</v>
      </c>
      <c r="X794" s="25" t="s">
        <v>107</v>
      </c>
      <c r="Y794" s="114" t="s">
        <v>371</v>
      </c>
      <c r="Z794" s="25" t="s">
        <v>106</v>
      </c>
      <c r="AA794" s="114"/>
      <c r="AB794" s="114"/>
      <c r="AC794" s="114"/>
      <c r="AD794" s="190"/>
      <c r="AE794" s="114"/>
      <c r="AF794" s="190"/>
      <c r="AG794" s="57"/>
      <c r="AH794" s="422"/>
      <c r="AI794" s="422"/>
      <c r="AJ794" s="21"/>
      <c r="AK794" s="9"/>
      <c r="AL794" s="379"/>
      <c r="AM794" s="347"/>
      <c r="AN794" s="377"/>
      <c r="AO794" s="379"/>
      <c r="AP794" s="347"/>
      <c r="AQ794" s="377"/>
      <c r="AR794" s="379"/>
      <c r="AS794" s="347"/>
      <c r="AT794" s="377"/>
      <c r="AU794" s="379"/>
      <c r="AV794" s="347"/>
      <c r="AW794" s="377"/>
      <c r="AX794" s="379"/>
      <c r="AY794" s="372"/>
      <c r="AZ794" s="375"/>
      <c r="BA794" s="417"/>
      <c r="BB794" s="411"/>
      <c r="BC794" s="411"/>
      <c r="BD794" s="414"/>
    </row>
    <row r="795" spans="2:64" ht="28.15" customHeight="1" thickBot="1" x14ac:dyDescent="0.25">
      <c r="B795" s="30"/>
      <c r="C795" s="355"/>
      <c r="D795" s="246"/>
      <c r="E795" s="200"/>
      <c r="F795" s="200"/>
      <c r="G795" s="199"/>
      <c r="H795" s="361"/>
      <c r="I795" s="393"/>
      <c r="J795" s="393"/>
      <c r="K795" s="393"/>
      <c r="L795" s="50" t="s">
        <v>105</v>
      </c>
      <c r="M795" s="51" t="s">
        <v>357</v>
      </c>
      <c r="N795" s="50" t="s">
        <v>104</v>
      </c>
      <c r="O795" s="51" t="s">
        <v>1348</v>
      </c>
      <c r="P795" s="50" t="s">
        <v>103</v>
      </c>
      <c r="Q795" s="51" t="s">
        <v>458</v>
      </c>
      <c r="R795" s="50" t="s">
        <v>102</v>
      </c>
      <c r="S795" s="51" t="s">
        <v>1566</v>
      </c>
      <c r="T795" s="50">
        <v>20</v>
      </c>
      <c r="U795" s="51" t="s">
        <v>471</v>
      </c>
      <c r="V795" s="50" t="s">
        <v>101</v>
      </c>
      <c r="W795" s="51" t="s">
        <v>549</v>
      </c>
      <c r="X795" s="50" t="s">
        <v>100</v>
      </c>
      <c r="Y795" s="51" t="s">
        <v>542</v>
      </c>
      <c r="Z795" s="50" t="s">
        <v>99</v>
      </c>
      <c r="AA795" s="51"/>
      <c r="AB795" s="51"/>
      <c r="AC795" s="51"/>
      <c r="AD795" s="187"/>
      <c r="AE795" s="51"/>
      <c r="AF795" s="187"/>
      <c r="AG795" s="56"/>
      <c r="AH795" s="424"/>
      <c r="AI795" s="424"/>
      <c r="AJ795" s="47"/>
      <c r="AK795" s="9"/>
      <c r="AL795" s="380"/>
      <c r="AM795" s="381"/>
      <c r="AN795" s="378"/>
      <c r="AO795" s="380"/>
      <c r="AP795" s="381"/>
      <c r="AQ795" s="378"/>
      <c r="AR795" s="380"/>
      <c r="AS795" s="381"/>
      <c r="AT795" s="378"/>
      <c r="AU795" s="380"/>
      <c r="AV795" s="381"/>
      <c r="AW795" s="378"/>
      <c r="AX795" s="380"/>
      <c r="AY795" s="373"/>
      <c r="AZ795" s="376"/>
      <c r="BA795" s="418"/>
      <c r="BB795" s="412"/>
      <c r="BC795" s="412"/>
      <c r="BD795" s="415"/>
    </row>
    <row r="796" spans="2:64" ht="28.15" customHeight="1" x14ac:dyDescent="0.2">
      <c r="B796" s="30"/>
      <c r="C796" s="338">
        <v>2</v>
      </c>
      <c r="D796" s="212"/>
      <c r="E796" s="198"/>
      <c r="F796" s="198"/>
      <c r="G796" s="197"/>
      <c r="H796" s="358"/>
      <c r="I796" s="390"/>
      <c r="J796" s="390"/>
      <c r="K796" s="390"/>
      <c r="L796" s="42" t="s">
        <v>131</v>
      </c>
      <c r="M796" s="43"/>
      <c r="N796" s="42" t="s">
        <v>129</v>
      </c>
      <c r="O796" s="43"/>
      <c r="P796" s="42" t="s">
        <v>128</v>
      </c>
      <c r="Q796" s="43"/>
      <c r="R796" s="42" t="s">
        <v>127</v>
      </c>
      <c r="S796" s="43"/>
      <c r="T796" s="42" t="s">
        <v>126</v>
      </c>
      <c r="U796" s="43"/>
      <c r="V796" s="42" t="s">
        <v>125</v>
      </c>
      <c r="W796" s="43"/>
      <c r="X796" s="42" t="s">
        <v>124</v>
      </c>
      <c r="Y796" s="43"/>
      <c r="Z796" s="42" t="s">
        <v>123</v>
      </c>
      <c r="AA796" s="43"/>
      <c r="AB796" s="43"/>
      <c r="AC796" s="43"/>
      <c r="AD796" s="196"/>
      <c r="AE796" s="43"/>
      <c r="AF796" s="196"/>
      <c r="AG796" s="39"/>
      <c r="AH796" s="421"/>
      <c r="AI796" s="421"/>
      <c r="AJ796" s="38"/>
      <c r="AK796" s="9"/>
      <c r="AL796" s="349">
        <f>SUMPRODUCT(LEN($M796:$AA799)-LEN(SUBSTITUTE($M796:$AA799,"A", "")))</f>
        <v>0</v>
      </c>
      <c r="AM796" s="352">
        <f>SUMPRODUCT(LEN($AF796:$AF799)-LEN(SUBSTITUTE($AF796:$AF799,"A", "")))</f>
        <v>0</v>
      </c>
      <c r="AN796" s="335">
        <f>SUMPRODUCT(LEN($AE796:$AE799)-LEN(SUBSTITUTE($AE796:$AE799,"A", "")))</f>
        <v>0</v>
      </c>
      <c r="AO796" s="349">
        <f>SUMPRODUCT(LEN($M796:$AA799)-LEN(SUBSTITUTE($M796:$AA799,"S", "")))</f>
        <v>0</v>
      </c>
      <c r="AP796" s="352">
        <f>SUMPRODUCT(LEN($AF796:$AF799)-LEN(SUBSTITUTE($AF796:$AF799,"S", "")))</f>
        <v>0</v>
      </c>
      <c r="AQ796" s="335">
        <f>SUMPRODUCT(LEN($AE796:$AE799)-LEN(SUBSTITUTE($AE796:$AE799,"S", "")))</f>
        <v>0</v>
      </c>
      <c r="AR796" s="349">
        <f>SUMPRODUCT(LEN($M796:$AA799)-LEN(SUBSTITUTE($M796:$AA799,"F", "")))</f>
        <v>0</v>
      </c>
      <c r="AS796" s="352">
        <f>SUMPRODUCT(LEN($AF796:$AF799)-LEN(SUBSTITUTE($AF796:$AF799,"F", "")))</f>
        <v>0</v>
      </c>
      <c r="AT796" s="335">
        <f>SUMPRODUCT(LEN($AE796:$AE799)-LEN(SUBSTITUTE($AE796:$AE799,"F", "")))</f>
        <v>0</v>
      </c>
      <c r="AU796" s="349">
        <f>SUMPRODUCT(LEN($M796:$AA799)-LEN(SUBSTITUTE($M796:$AA799,"G", "")))</f>
        <v>0</v>
      </c>
      <c r="AV796" s="352">
        <f>SUMPRODUCT(LEN($AF796:$AF799)-LEN(SUBSTITUTE($AF796:$AF799,"G", "")))</f>
        <v>0</v>
      </c>
      <c r="AW796" s="335">
        <f>SUMPRODUCT(LEN($AE796:$AE799)-LEN(SUBSTITUTE($AE796:$AE799,"G", "")))</f>
        <v>0</v>
      </c>
      <c r="AX796" s="349">
        <f>SUMPRODUCT(LEN($L796:$AA799)-LEN(SUBSTITUTE($L796:$AA799,"M", "")))</f>
        <v>0</v>
      </c>
      <c r="AY796" s="362">
        <f>SUMPRODUCT(LEN($AF796:$AF799)-LEN(SUBSTITUTE($AF796:$AF799,"M", "")))</f>
        <v>0</v>
      </c>
      <c r="AZ796" s="374">
        <f>SUMPRODUCT(LEN($AE796:$AE799)-LEN(SUBSTITUTE($AE796:$AE799,"M", "")))</f>
        <v>0</v>
      </c>
      <c r="BA796" s="416">
        <f>SUMPRODUCT(LEN($AG796:$AG799)-LEN(SUBSTITUTE($AG796:$AG799,"S", "")))</f>
        <v>0</v>
      </c>
      <c r="BB796" s="410">
        <f>SUMPRODUCT(LEN($AG796:$AG799)-LEN(SUBSTITUTE($AG796:$AG799,"F", "")))</f>
        <v>0</v>
      </c>
      <c r="BC796" s="410">
        <f>SUMPRODUCT(LEN($AG796:$AG799)-LEN(SUBSTITUTE($AG796:$AG799,"G", "")))</f>
        <v>0</v>
      </c>
      <c r="BD796" s="413">
        <f>SUMPRODUCT(LEN($AG796:$AG799)-LEN(SUBSTITUTE($AG796:$AG799,"M", "")))</f>
        <v>0</v>
      </c>
    </row>
    <row r="797" spans="2:64" ht="28.15" customHeight="1" thickBot="1" x14ac:dyDescent="0.25">
      <c r="B797" s="30"/>
      <c r="C797" s="339"/>
      <c r="D797" s="221"/>
      <c r="E797" s="195"/>
      <c r="F797" s="195"/>
      <c r="G797" s="194"/>
      <c r="H797" s="359"/>
      <c r="I797" s="391"/>
      <c r="J797" s="391"/>
      <c r="K797" s="391"/>
      <c r="L797" s="33" t="s">
        <v>122</v>
      </c>
      <c r="M797" s="55"/>
      <c r="N797" s="33" t="s">
        <v>121</v>
      </c>
      <c r="O797" s="55"/>
      <c r="P797" s="33" t="s">
        <v>120</v>
      </c>
      <c r="Q797" s="55"/>
      <c r="R797" s="33" t="s">
        <v>119</v>
      </c>
      <c r="S797" s="55"/>
      <c r="T797" s="33" t="s">
        <v>118</v>
      </c>
      <c r="U797" s="55"/>
      <c r="V797" s="33" t="s">
        <v>117</v>
      </c>
      <c r="W797" s="55"/>
      <c r="X797" s="33" t="s">
        <v>116</v>
      </c>
      <c r="Y797" s="55"/>
      <c r="Z797" s="33" t="s">
        <v>115</v>
      </c>
      <c r="AA797" s="55"/>
      <c r="AB797" s="55"/>
      <c r="AC797" s="55"/>
      <c r="AD797" s="193"/>
      <c r="AE797" s="55"/>
      <c r="AF797" s="193"/>
      <c r="AG797" s="22"/>
      <c r="AH797" s="422"/>
      <c r="AI797" s="422"/>
      <c r="AJ797" s="21"/>
      <c r="AK797" s="9"/>
      <c r="AL797" s="379"/>
      <c r="AM797" s="347"/>
      <c r="AN797" s="377"/>
      <c r="AO797" s="379"/>
      <c r="AP797" s="347"/>
      <c r="AQ797" s="377"/>
      <c r="AR797" s="379"/>
      <c r="AS797" s="347"/>
      <c r="AT797" s="377"/>
      <c r="AU797" s="379"/>
      <c r="AV797" s="347"/>
      <c r="AW797" s="377"/>
      <c r="AX797" s="379"/>
      <c r="AY797" s="372"/>
      <c r="AZ797" s="375"/>
      <c r="BA797" s="417"/>
      <c r="BB797" s="411"/>
      <c r="BC797" s="411"/>
      <c r="BD797" s="414"/>
    </row>
    <row r="798" spans="2:64" ht="28.15" customHeight="1" x14ac:dyDescent="0.2">
      <c r="B798" s="30"/>
      <c r="C798" s="340"/>
      <c r="D798" s="218"/>
      <c r="E798" s="192"/>
      <c r="F798" s="192"/>
      <c r="G798" s="191"/>
      <c r="H798" s="360"/>
      <c r="I798" s="392"/>
      <c r="J798" s="392"/>
      <c r="K798" s="392"/>
      <c r="L798" s="25" t="s">
        <v>114</v>
      </c>
      <c r="M798" s="114"/>
      <c r="N798" s="25" t="s">
        <v>112</v>
      </c>
      <c r="O798" s="114"/>
      <c r="P798" s="25" t="s">
        <v>111</v>
      </c>
      <c r="Q798" s="114"/>
      <c r="R798" s="25" t="s">
        <v>110</v>
      </c>
      <c r="S798" s="114"/>
      <c r="T798" s="25" t="s">
        <v>109</v>
      </c>
      <c r="U798" s="114"/>
      <c r="V798" s="25" t="s">
        <v>108</v>
      </c>
      <c r="W798" s="114"/>
      <c r="X798" s="25" t="s">
        <v>107</v>
      </c>
      <c r="Y798" s="114"/>
      <c r="Z798" s="25" t="s">
        <v>106</v>
      </c>
      <c r="AA798" s="114"/>
      <c r="AB798" s="114"/>
      <c r="AC798" s="114"/>
      <c r="AD798" s="190"/>
      <c r="AE798" s="114"/>
      <c r="AF798" s="190"/>
      <c r="AG798" s="22"/>
      <c r="AH798" s="422"/>
      <c r="AI798" s="422"/>
      <c r="AJ798" s="21"/>
      <c r="AK798" s="9"/>
      <c r="AL798" s="379"/>
      <c r="AM798" s="347"/>
      <c r="AN798" s="377"/>
      <c r="AO798" s="379"/>
      <c r="AP798" s="347"/>
      <c r="AQ798" s="377"/>
      <c r="AR798" s="379"/>
      <c r="AS798" s="347"/>
      <c r="AT798" s="377"/>
      <c r="AU798" s="379"/>
      <c r="AV798" s="347"/>
      <c r="AW798" s="377"/>
      <c r="AX798" s="379"/>
      <c r="AY798" s="372"/>
      <c r="AZ798" s="375"/>
      <c r="BA798" s="417"/>
      <c r="BB798" s="411"/>
      <c r="BC798" s="411"/>
      <c r="BD798" s="414"/>
    </row>
    <row r="799" spans="2:64" ht="28.15" customHeight="1" thickBot="1" x14ac:dyDescent="0.25">
      <c r="B799" s="30"/>
      <c r="C799" s="355"/>
      <c r="D799" s="246"/>
      <c r="E799" s="200"/>
      <c r="F799" s="200"/>
      <c r="G799" s="199"/>
      <c r="H799" s="361"/>
      <c r="I799" s="393"/>
      <c r="J799" s="393"/>
      <c r="K799" s="393"/>
      <c r="L799" s="50" t="s">
        <v>105</v>
      </c>
      <c r="M799" s="51"/>
      <c r="N799" s="50" t="s">
        <v>104</v>
      </c>
      <c r="O799" s="51"/>
      <c r="P799" s="50" t="s">
        <v>103</v>
      </c>
      <c r="Q799" s="51"/>
      <c r="R799" s="50" t="s">
        <v>102</v>
      </c>
      <c r="S799" s="51"/>
      <c r="T799" s="50">
        <v>20</v>
      </c>
      <c r="U799" s="51"/>
      <c r="V799" s="50" t="s">
        <v>101</v>
      </c>
      <c r="W799" s="51"/>
      <c r="X799" s="50" t="s">
        <v>100</v>
      </c>
      <c r="Y799" s="51"/>
      <c r="Z799" s="50" t="s">
        <v>99</v>
      </c>
      <c r="AA799" s="51"/>
      <c r="AB799" s="51"/>
      <c r="AC799" s="51"/>
      <c r="AD799" s="187"/>
      <c r="AE799" s="51"/>
      <c r="AF799" s="187"/>
      <c r="AG799" s="48"/>
      <c r="AH799" s="424"/>
      <c r="AI799" s="424"/>
      <c r="AJ799" s="47"/>
      <c r="AK799" s="9"/>
      <c r="AL799" s="380"/>
      <c r="AM799" s="381"/>
      <c r="AN799" s="378"/>
      <c r="AO799" s="380"/>
      <c r="AP799" s="381"/>
      <c r="AQ799" s="378"/>
      <c r="AR799" s="380"/>
      <c r="AS799" s="381"/>
      <c r="AT799" s="378"/>
      <c r="AU799" s="380"/>
      <c r="AV799" s="381"/>
      <c r="AW799" s="378"/>
      <c r="AX799" s="380"/>
      <c r="AY799" s="373"/>
      <c r="AZ799" s="376"/>
      <c r="BA799" s="418"/>
      <c r="BB799" s="412"/>
      <c r="BC799" s="412"/>
      <c r="BD799" s="415"/>
    </row>
    <row r="800" spans="2:64" ht="28.15" customHeight="1" x14ac:dyDescent="0.2">
      <c r="B800" s="30"/>
      <c r="C800" s="338">
        <v>3</v>
      </c>
      <c r="D800" s="212"/>
      <c r="E800" s="198"/>
      <c r="F800" s="198"/>
      <c r="G800" s="197"/>
      <c r="H800" s="358"/>
      <c r="I800" s="390"/>
      <c r="J800" s="390"/>
      <c r="K800" s="390"/>
      <c r="L800" s="42" t="s">
        <v>131</v>
      </c>
      <c r="M800" s="43"/>
      <c r="N800" s="42" t="s">
        <v>129</v>
      </c>
      <c r="O800" s="43"/>
      <c r="P800" s="42" t="s">
        <v>128</v>
      </c>
      <c r="Q800" s="43"/>
      <c r="R800" s="42" t="s">
        <v>127</v>
      </c>
      <c r="S800" s="43"/>
      <c r="T800" s="42" t="s">
        <v>126</v>
      </c>
      <c r="U800" s="43"/>
      <c r="V800" s="42" t="s">
        <v>125</v>
      </c>
      <c r="W800" s="43"/>
      <c r="X800" s="42" t="s">
        <v>124</v>
      </c>
      <c r="Y800" s="43"/>
      <c r="Z800" s="42" t="s">
        <v>123</v>
      </c>
      <c r="AA800" s="43"/>
      <c r="AB800" s="43"/>
      <c r="AC800" s="43"/>
      <c r="AD800" s="196"/>
      <c r="AE800" s="43"/>
      <c r="AF800" s="196"/>
      <c r="AG800" s="39"/>
      <c r="AH800" s="421"/>
      <c r="AI800" s="421"/>
      <c r="AJ800" s="38"/>
      <c r="AK800" s="9"/>
      <c r="AL800" s="349">
        <f>SUMPRODUCT(LEN($M800:$AA803)-LEN(SUBSTITUTE($M800:$AA803,"A", "")))</f>
        <v>0</v>
      </c>
      <c r="AM800" s="352">
        <f>SUMPRODUCT(LEN($AF800:$AF803)-LEN(SUBSTITUTE($AF800:$AF803,"A", "")))</f>
        <v>0</v>
      </c>
      <c r="AN800" s="335">
        <f>SUMPRODUCT(LEN($AE800:$AE803)-LEN(SUBSTITUTE($AE800:$AE803,"A", "")))</f>
        <v>0</v>
      </c>
      <c r="AO800" s="349">
        <f>SUMPRODUCT(LEN($M800:$AA803)-LEN(SUBSTITUTE($M800:$AA803,"S", "")))</f>
        <v>0</v>
      </c>
      <c r="AP800" s="352">
        <f>SUMPRODUCT(LEN($AF800:$AF803)-LEN(SUBSTITUTE($AF800:$AF803,"S", "")))</f>
        <v>0</v>
      </c>
      <c r="AQ800" s="335">
        <f>SUMPRODUCT(LEN($AE800:$AE803)-LEN(SUBSTITUTE($AE800:$AE803,"S", "")))</f>
        <v>0</v>
      </c>
      <c r="AR800" s="349">
        <f>SUMPRODUCT(LEN($M800:$AA803)-LEN(SUBSTITUTE($M800:$AA803,"F", "")))</f>
        <v>0</v>
      </c>
      <c r="AS800" s="352">
        <f>SUMPRODUCT(LEN($AF800:$AF803)-LEN(SUBSTITUTE($AF800:$AF803,"F", "")))</f>
        <v>0</v>
      </c>
      <c r="AT800" s="335">
        <f>SUMPRODUCT(LEN($AE800:$AE803)-LEN(SUBSTITUTE($AE800:$AE803,"F", "")))</f>
        <v>0</v>
      </c>
      <c r="AU800" s="349">
        <f>SUMPRODUCT(LEN($M800:$AA803)-LEN(SUBSTITUTE($M800:$AA803,"G", "")))</f>
        <v>0</v>
      </c>
      <c r="AV800" s="352">
        <f>SUMPRODUCT(LEN($AF800:$AF803)-LEN(SUBSTITUTE($AF800:$AF803,"G", "")))</f>
        <v>0</v>
      </c>
      <c r="AW800" s="335">
        <f>SUMPRODUCT(LEN($AE800:$AE803)-LEN(SUBSTITUTE($AE800:$AE803,"G", "")))</f>
        <v>0</v>
      </c>
      <c r="AX800" s="349">
        <f>SUMPRODUCT(LEN($L800:$AA803)-LEN(SUBSTITUTE($L800:$AA803,"M", "")))</f>
        <v>0</v>
      </c>
      <c r="AY800" s="362">
        <f>SUMPRODUCT(LEN($AF800:$AF803)-LEN(SUBSTITUTE($AF800:$AF803,"M", "")))</f>
        <v>0</v>
      </c>
      <c r="AZ800" s="374">
        <f>SUMPRODUCT(LEN($AE800:$AE803)-LEN(SUBSTITUTE($AE800:$AE803,"M", "")))</f>
        <v>0</v>
      </c>
      <c r="BA800" s="416">
        <f>SUMPRODUCT(LEN($AG800:$AG803)-LEN(SUBSTITUTE($AG800:$AG803,"S", "")))</f>
        <v>0</v>
      </c>
      <c r="BB800" s="410">
        <f>SUMPRODUCT(LEN($AG800:$AG803)-LEN(SUBSTITUTE($AG800:$AG803,"F", "")))</f>
        <v>0</v>
      </c>
      <c r="BC800" s="410">
        <f>SUMPRODUCT(LEN($AG800:$AG803)-LEN(SUBSTITUTE($AG800:$AG803,"G", "")))</f>
        <v>0</v>
      </c>
      <c r="BD800" s="413">
        <f>SUMPRODUCT(LEN($AG800:$AG803)-LEN(SUBSTITUTE($AG800:$AG803,"M", "")))</f>
        <v>0</v>
      </c>
    </row>
    <row r="801" spans="2:64" ht="28.15" customHeight="1" thickBot="1" x14ac:dyDescent="0.25">
      <c r="B801" s="30"/>
      <c r="C801" s="339"/>
      <c r="D801" s="221"/>
      <c r="E801" s="195"/>
      <c r="F801" s="195"/>
      <c r="G801" s="194"/>
      <c r="H801" s="359"/>
      <c r="I801" s="391"/>
      <c r="J801" s="391"/>
      <c r="K801" s="391"/>
      <c r="L801" s="33" t="s">
        <v>122</v>
      </c>
      <c r="M801" s="55"/>
      <c r="N801" s="33" t="s">
        <v>121</v>
      </c>
      <c r="O801" s="55"/>
      <c r="P801" s="33" t="s">
        <v>120</v>
      </c>
      <c r="Q801" s="55"/>
      <c r="R801" s="33" t="s">
        <v>119</v>
      </c>
      <c r="S801" s="55"/>
      <c r="T801" s="33" t="s">
        <v>118</v>
      </c>
      <c r="U801" s="55"/>
      <c r="V801" s="33" t="s">
        <v>117</v>
      </c>
      <c r="W801" s="55"/>
      <c r="X801" s="33" t="s">
        <v>116</v>
      </c>
      <c r="Y801" s="55"/>
      <c r="Z801" s="33" t="s">
        <v>115</v>
      </c>
      <c r="AA801" s="55"/>
      <c r="AB801" s="55"/>
      <c r="AC801" s="55"/>
      <c r="AD801" s="193"/>
      <c r="AE801" s="55"/>
      <c r="AF801" s="193"/>
      <c r="AG801" s="22"/>
      <c r="AH801" s="422"/>
      <c r="AI801" s="422"/>
      <c r="AJ801" s="21"/>
      <c r="AK801" s="9"/>
      <c r="AL801" s="379"/>
      <c r="AM801" s="347"/>
      <c r="AN801" s="377"/>
      <c r="AO801" s="379"/>
      <c r="AP801" s="347"/>
      <c r="AQ801" s="377"/>
      <c r="AR801" s="379"/>
      <c r="AS801" s="347"/>
      <c r="AT801" s="377"/>
      <c r="AU801" s="379"/>
      <c r="AV801" s="347"/>
      <c r="AW801" s="377"/>
      <c r="AX801" s="379"/>
      <c r="AY801" s="372"/>
      <c r="AZ801" s="375"/>
      <c r="BA801" s="417"/>
      <c r="BB801" s="411"/>
      <c r="BC801" s="411"/>
      <c r="BD801" s="414"/>
    </row>
    <row r="802" spans="2:64" ht="28.15" customHeight="1" x14ac:dyDescent="0.2">
      <c r="B802" s="30"/>
      <c r="C802" s="340"/>
      <c r="D802" s="218"/>
      <c r="E802" s="192"/>
      <c r="F802" s="192"/>
      <c r="G802" s="191"/>
      <c r="H802" s="360"/>
      <c r="I802" s="392"/>
      <c r="J802" s="392"/>
      <c r="K802" s="392"/>
      <c r="L802" s="25" t="s">
        <v>114</v>
      </c>
      <c r="M802" s="114"/>
      <c r="N802" s="25" t="s">
        <v>112</v>
      </c>
      <c r="O802" s="114"/>
      <c r="P802" s="25" t="s">
        <v>111</v>
      </c>
      <c r="Q802" s="114"/>
      <c r="R802" s="25" t="s">
        <v>110</v>
      </c>
      <c r="S802" s="114"/>
      <c r="T802" s="25" t="s">
        <v>109</v>
      </c>
      <c r="U802" s="114"/>
      <c r="V802" s="25" t="s">
        <v>108</v>
      </c>
      <c r="W802" s="114"/>
      <c r="X802" s="25" t="s">
        <v>107</v>
      </c>
      <c r="Y802" s="114"/>
      <c r="Z802" s="25" t="s">
        <v>106</v>
      </c>
      <c r="AA802" s="114"/>
      <c r="AB802" s="114"/>
      <c r="AC802" s="114"/>
      <c r="AD802" s="190"/>
      <c r="AE802" s="114"/>
      <c r="AF802" s="190"/>
      <c r="AG802" s="22"/>
      <c r="AH802" s="422"/>
      <c r="AI802" s="422"/>
      <c r="AJ802" s="21"/>
      <c r="AK802" s="9"/>
      <c r="AL802" s="379"/>
      <c r="AM802" s="347"/>
      <c r="AN802" s="377"/>
      <c r="AO802" s="379"/>
      <c r="AP802" s="347"/>
      <c r="AQ802" s="377"/>
      <c r="AR802" s="379"/>
      <c r="AS802" s="347"/>
      <c r="AT802" s="377"/>
      <c r="AU802" s="379"/>
      <c r="AV802" s="347"/>
      <c r="AW802" s="377"/>
      <c r="AX802" s="379"/>
      <c r="AY802" s="372"/>
      <c r="AZ802" s="375"/>
      <c r="BA802" s="417"/>
      <c r="BB802" s="411"/>
      <c r="BC802" s="411"/>
      <c r="BD802" s="414"/>
    </row>
    <row r="803" spans="2:64" ht="28.15" customHeight="1" thickBot="1" x14ac:dyDescent="0.25">
      <c r="B803" s="20"/>
      <c r="C803" s="341"/>
      <c r="D803" s="215"/>
      <c r="E803" s="189"/>
      <c r="F803" s="189"/>
      <c r="G803" s="188"/>
      <c r="H803" s="361"/>
      <c r="I803" s="394"/>
      <c r="J803" s="394"/>
      <c r="K803" s="394"/>
      <c r="L803" s="15" t="s">
        <v>105</v>
      </c>
      <c r="M803" s="16"/>
      <c r="N803" s="15" t="s">
        <v>104</v>
      </c>
      <c r="O803" s="16"/>
      <c r="P803" s="15" t="s">
        <v>103</v>
      </c>
      <c r="Q803" s="16"/>
      <c r="R803" s="15" t="s">
        <v>102</v>
      </c>
      <c r="S803" s="16"/>
      <c r="T803" s="15">
        <v>20</v>
      </c>
      <c r="U803" s="16"/>
      <c r="V803" s="15" t="s">
        <v>101</v>
      </c>
      <c r="W803" s="16"/>
      <c r="X803" s="15" t="s">
        <v>100</v>
      </c>
      <c r="Y803" s="16"/>
      <c r="Z803" s="15" t="s">
        <v>99</v>
      </c>
      <c r="AA803" s="16"/>
      <c r="AB803" s="114"/>
      <c r="AC803" s="114"/>
      <c r="AD803" s="187"/>
      <c r="AE803" s="16"/>
      <c r="AF803" s="186"/>
      <c r="AG803" s="11"/>
      <c r="AH803" s="423"/>
      <c r="AI803" s="423"/>
      <c r="AJ803" s="10"/>
      <c r="AK803" s="9"/>
      <c r="AL803" s="380"/>
      <c r="AM803" s="381"/>
      <c r="AN803" s="378"/>
      <c r="AO803" s="380"/>
      <c r="AP803" s="381"/>
      <c r="AQ803" s="378"/>
      <c r="AR803" s="380"/>
      <c r="AS803" s="381"/>
      <c r="AT803" s="378"/>
      <c r="AU803" s="380"/>
      <c r="AV803" s="381"/>
      <c r="AW803" s="378"/>
      <c r="AX803" s="380"/>
      <c r="AY803" s="373"/>
      <c r="AZ803" s="376"/>
      <c r="BA803" s="418"/>
      <c r="BB803" s="412"/>
      <c r="BC803" s="412"/>
      <c r="BD803" s="415"/>
    </row>
    <row r="804" spans="2:64" ht="85.9" customHeight="1" thickTop="1" thickBot="1" x14ac:dyDescent="0.35">
      <c r="B804" s="113" t="s">
        <v>173</v>
      </c>
      <c r="C804" s="103" t="s">
        <v>172</v>
      </c>
      <c r="D804" s="108" t="s">
        <v>171</v>
      </c>
      <c r="E804" s="211" t="s">
        <v>170</v>
      </c>
      <c r="F804" s="210"/>
      <c r="G804" s="209"/>
      <c r="H804" s="109" t="s">
        <v>169</v>
      </c>
      <c r="I804" s="108" t="s">
        <v>96</v>
      </c>
      <c r="J804" s="108" t="s">
        <v>168</v>
      </c>
      <c r="K804" s="108" t="s">
        <v>97</v>
      </c>
      <c r="L804" s="365" t="s">
        <v>167</v>
      </c>
      <c r="M804" s="366"/>
      <c r="N804" s="365" t="s">
        <v>166</v>
      </c>
      <c r="O804" s="366"/>
      <c r="P804" s="365" t="s">
        <v>166</v>
      </c>
      <c r="Q804" s="367"/>
      <c r="R804" s="365" t="s">
        <v>166</v>
      </c>
      <c r="S804" s="367"/>
      <c r="T804" s="365" t="s">
        <v>166</v>
      </c>
      <c r="U804" s="367"/>
      <c r="V804" s="365" t="s">
        <v>166</v>
      </c>
      <c r="W804" s="367"/>
      <c r="X804" s="365" t="s">
        <v>166</v>
      </c>
      <c r="Y804" s="367"/>
      <c r="Z804" s="365" t="s">
        <v>166</v>
      </c>
      <c r="AA804" s="367"/>
      <c r="AB804" s="311"/>
      <c r="AC804" s="311"/>
      <c r="AD804" s="368" t="s">
        <v>165</v>
      </c>
      <c r="AE804" s="367"/>
      <c r="AF804" s="109" t="s">
        <v>164</v>
      </c>
      <c r="AG804" s="109" t="s">
        <v>163</v>
      </c>
      <c r="AH804" s="108" t="s">
        <v>162</v>
      </c>
      <c r="AI804" s="108" t="s">
        <v>161</v>
      </c>
      <c r="AJ804" s="107" t="s">
        <v>160</v>
      </c>
      <c r="AK804" s="106"/>
      <c r="AL804" s="104" t="s">
        <v>159</v>
      </c>
      <c r="AM804" s="103" t="s">
        <v>158</v>
      </c>
      <c r="AN804" s="102" t="s">
        <v>157</v>
      </c>
      <c r="AO804" s="104" t="s">
        <v>156</v>
      </c>
      <c r="AP804" s="103" t="s">
        <v>155</v>
      </c>
      <c r="AQ804" s="102" t="s">
        <v>154</v>
      </c>
      <c r="AR804" s="104" t="s">
        <v>153</v>
      </c>
      <c r="AS804" s="103" t="s">
        <v>152</v>
      </c>
      <c r="AT804" s="105" t="s">
        <v>151</v>
      </c>
      <c r="AU804" s="104" t="s">
        <v>150</v>
      </c>
      <c r="AV804" s="103" t="s">
        <v>149</v>
      </c>
      <c r="AW804" s="102" t="s">
        <v>148</v>
      </c>
      <c r="AX804" s="104" t="s">
        <v>147</v>
      </c>
      <c r="AY804" s="103" t="s">
        <v>146</v>
      </c>
      <c r="AZ804" s="102" t="s">
        <v>145</v>
      </c>
      <c r="BA804" s="101" t="s">
        <v>144</v>
      </c>
      <c r="BB804" s="100" t="s">
        <v>143</v>
      </c>
      <c r="BC804" s="100" t="s">
        <v>142</v>
      </c>
      <c r="BD804" s="99" t="s">
        <v>141</v>
      </c>
    </row>
    <row r="805" spans="2:64" ht="48" thickBot="1" x14ac:dyDescent="0.3">
      <c r="B805" s="98" t="s">
        <v>187</v>
      </c>
      <c r="C805" s="97"/>
      <c r="D805" s="208">
        <v>258</v>
      </c>
      <c r="E805" s="425">
        <v>7519.7</v>
      </c>
      <c r="F805" s="426"/>
      <c r="G805" s="427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207"/>
      <c r="AB805" s="310"/>
      <c r="AC805" s="310"/>
      <c r="AD805" s="90" t="s">
        <v>138</v>
      </c>
      <c r="AE805" s="88"/>
      <c r="AF805" s="88"/>
      <c r="AG805" s="88"/>
      <c r="AH805" s="87"/>
      <c r="AI805" s="87"/>
      <c r="AJ805" s="203"/>
      <c r="AK805" s="86" t="s">
        <v>137</v>
      </c>
      <c r="AL805" s="85">
        <f t="shared" ref="AL805:BD805" si="106">SUM(AL807:AL818)</f>
        <v>54</v>
      </c>
      <c r="AM805" s="84">
        <f t="shared" si="106"/>
        <v>6</v>
      </c>
      <c r="AN805" s="83">
        <f t="shared" si="106"/>
        <v>0</v>
      </c>
      <c r="AO805" s="85">
        <f t="shared" si="106"/>
        <v>0</v>
      </c>
      <c r="AP805" s="84">
        <f t="shared" si="106"/>
        <v>0</v>
      </c>
      <c r="AQ805" s="83">
        <f t="shared" si="106"/>
        <v>0</v>
      </c>
      <c r="AR805" s="85">
        <f t="shared" si="106"/>
        <v>0</v>
      </c>
      <c r="AS805" s="84">
        <f t="shared" si="106"/>
        <v>0</v>
      </c>
      <c r="AT805" s="83">
        <f t="shared" si="106"/>
        <v>0</v>
      </c>
      <c r="AU805" s="85">
        <f t="shared" si="106"/>
        <v>19</v>
      </c>
      <c r="AV805" s="84">
        <f t="shared" si="106"/>
        <v>1</v>
      </c>
      <c r="AW805" s="83">
        <f t="shared" si="106"/>
        <v>0</v>
      </c>
      <c r="AX805" s="85">
        <f t="shared" si="106"/>
        <v>2</v>
      </c>
      <c r="AY805" s="84">
        <f t="shared" si="106"/>
        <v>1</v>
      </c>
      <c r="AZ805" s="83">
        <f t="shared" si="106"/>
        <v>0</v>
      </c>
      <c r="BA805" s="82">
        <f t="shared" si="106"/>
        <v>0</v>
      </c>
      <c r="BB805" s="81">
        <f t="shared" si="106"/>
        <v>0</v>
      </c>
      <c r="BC805" s="81">
        <f t="shared" si="106"/>
        <v>0</v>
      </c>
      <c r="BD805" s="80">
        <f t="shared" si="106"/>
        <v>0</v>
      </c>
      <c r="BE805" s="79" t="s">
        <v>136</v>
      </c>
      <c r="BH805" s="5">
        <f>SUM(AL805:AN805)/$BG$5</f>
        <v>60</v>
      </c>
      <c r="BI805" s="5">
        <f>SUM(AO805:AQ805,BA805)/$BG$5</f>
        <v>0</v>
      </c>
      <c r="BJ805" s="5">
        <f>SUM(AR805:AT805,BB805)/$BG$5</f>
        <v>0</v>
      </c>
      <c r="BK805" s="5">
        <f>SUM(AU805:AW805,BC805)/$BG$5</f>
        <v>20</v>
      </c>
      <c r="BL805" s="5">
        <f>SUM(AX805:AZ805,BD805)/$BG$5</f>
        <v>3</v>
      </c>
    </row>
    <row r="806" spans="2:64" ht="37.5" thickBot="1" x14ac:dyDescent="0.3">
      <c r="B806" s="78"/>
      <c r="C806" s="77"/>
      <c r="D806" s="206"/>
      <c r="E806" s="205"/>
      <c r="F806" s="205"/>
      <c r="G806" s="204"/>
      <c r="H806" s="73"/>
      <c r="I806" s="70"/>
      <c r="J806" s="70"/>
      <c r="K806" s="72"/>
      <c r="L806" s="70"/>
      <c r="M806" s="69"/>
      <c r="N806" s="70"/>
      <c r="O806" s="69"/>
      <c r="P806" s="70"/>
      <c r="Q806" s="69"/>
      <c r="R806" s="70"/>
      <c r="S806" s="69"/>
      <c r="T806" s="70"/>
      <c r="U806" s="69"/>
      <c r="V806" s="70"/>
      <c r="W806" s="69"/>
      <c r="X806" s="70"/>
      <c r="Y806" s="69"/>
      <c r="Z806" s="70"/>
      <c r="AA806" s="69"/>
      <c r="AB806" s="69"/>
      <c r="AC806" s="69"/>
      <c r="AD806" s="71"/>
      <c r="AE806" s="69"/>
      <c r="AF806" s="69"/>
      <c r="AG806" s="69"/>
      <c r="AH806" s="68"/>
      <c r="AI806" s="68"/>
      <c r="AJ806" s="203"/>
      <c r="AK806" s="66" t="s">
        <v>135</v>
      </c>
      <c r="AL806" s="65">
        <f t="shared" ref="AL806:BD806" si="107">AL805/3</f>
        <v>18</v>
      </c>
      <c r="AM806" s="64">
        <f t="shared" si="107"/>
        <v>2</v>
      </c>
      <c r="AN806" s="63">
        <f t="shared" si="107"/>
        <v>0</v>
      </c>
      <c r="AO806" s="65">
        <f t="shared" si="107"/>
        <v>0</v>
      </c>
      <c r="AP806" s="64">
        <f t="shared" si="107"/>
        <v>0</v>
      </c>
      <c r="AQ806" s="63">
        <f t="shared" si="107"/>
        <v>0</v>
      </c>
      <c r="AR806" s="65">
        <f t="shared" si="107"/>
        <v>0</v>
      </c>
      <c r="AS806" s="64">
        <f t="shared" si="107"/>
        <v>0</v>
      </c>
      <c r="AT806" s="63">
        <f t="shared" si="107"/>
        <v>0</v>
      </c>
      <c r="AU806" s="65">
        <f t="shared" si="107"/>
        <v>6.333333333333333</v>
      </c>
      <c r="AV806" s="64">
        <f t="shared" si="107"/>
        <v>0.33333333333333331</v>
      </c>
      <c r="AW806" s="63">
        <f t="shared" si="107"/>
        <v>0</v>
      </c>
      <c r="AX806" s="65">
        <f t="shared" si="107"/>
        <v>0.66666666666666663</v>
      </c>
      <c r="AY806" s="64">
        <f t="shared" si="107"/>
        <v>0.33333333333333331</v>
      </c>
      <c r="AZ806" s="63">
        <f t="shared" si="107"/>
        <v>0</v>
      </c>
      <c r="BA806" s="62">
        <f t="shared" si="107"/>
        <v>0</v>
      </c>
      <c r="BB806" s="61">
        <f t="shared" si="107"/>
        <v>0</v>
      </c>
      <c r="BC806" s="61">
        <f t="shared" si="107"/>
        <v>0</v>
      </c>
      <c r="BD806" s="60">
        <f t="shared" si="107"/>
        <v>0</v>
      </c>
      <c r="BE806" s="59" t="s">
        <v>134</v>
      </c>
    </row>
    <row r="807" spans="2:64" ht="28.15" customHeight="1" x14ac:dyDescent="0.2">
      <c r="B807" s="30"/>
      <c r="C807" s="338">
        <v>1</v>
      </c>
      <c r="D807" s="212"/>
      <c r="E807" s="198"/>
      <c r="F807" s="198"/>
      <c r="G807" s="197"/>
      <c r="H807" s="358" t="s">
        <v>133</v>
      </c>
      <c r="I807" s="390">
        <v>171</v>
      </c>
      <c r="J807" s="390">
        <v>32</v>
      </c>
      <c r="K807" s="390">
        <v>6</v>
      </c>
      <c r="L807" s="42" t="s">
        <v>131</v>
      </c>
      <c r="M807" s="43" t="s">
        <v>132</v>
      </c>
      <c r="N807" s="42" t="s">
        <v>129</v>
      </c>
      <c r="O807" s="43" t="s">
        <v>179</v>
      </c>
      <c r="P807" s="42" t="s">
        <v>128</v>
      </c>
      <c r="Q807" s="43" t="s">
        <v>754</v>
      </c>
      <c r="R807" s="42" t="s">
        <v>127</v>
      </c>
      <c r="S807" s="43" t="s">
        <v>458</v>
      </c>
      <c r="T807" s="42" t="s">
        <v>126</v>
      </c>
      <c r="U807" s="43" t="s">
        <v>984</v>
      </c>
      <c r="V807" s="42" t="s">
        <v>125</v>
      </c>
      <c r="W807" s="43" t="s">
        <v>1041</v>
      </c>
      <c r="X807" s="42" t="s">
        <v>124</v>
      </c>
      <c r="Y807" s="43" t="s">
        <v>132</v>
      </c>
      <c r="Z807" s="42" t="s">
        <v>123</v>
      </c>
      <c r="AA807" s="43"/>
      <c r="AB807" s="43"/>
      <c r="AC807" s="43"/>
      <c r="AD807" s="196"/>
      <c r="AE807" s="43"/>
      <c r="AF807" s="196" t="s">
        <v>984</v>
      </c>
      <c r="AG807" s="58"/>
      <c r="AH807" s="421"/>
      <c r="AI807" s="421"/>
      <c r="AJ807" s="38"/>
      <c r="AK807" s="9"/>
      <c r="AL807" s="349">
        <f>SUMPRODUCT(LEN($M807:$AA810)-LEN(SUBSTITUTE($M807:$AA810,"A", "")))</f>
        <v>54</v>
      </c>
      <c r="AM807" s="352">
        <f>SUMPRODUCT(LEN($AF807:$AF810)-LEN(SUBSTITUTE($AF807:$AF810,"A", "")))</f>
        <v>6</v>
      </c>
      <c r="AN807" s="335">
        <f>SUMPRODUCT(LEN($AE807:$AE810)-LEN(SUBSTITUTE($AE807:$AE810,"A", "")))</f>
        <v>0</v>
      </c>
      <c r="AO807" s="349">
        <f>SUMPRODUCT(LEN($M807:$AA810)-LEN(SUBSTITUTE($M807:$AA810,"S", "")))</f>
        <v>0</v>
      </c>
      <c r="AP807" s="352">
        <f>SUMPRODUCT(LEN($AF807:$AF810)-LEN(SUBSTITUTE($AF807:$AF810,"S", "")))</f>
        <v>0</v>
      </c>
      <c r="AQ807" s="335">
        <f>SUMPRODUCT(LEN($AE807:$AE810)-LEN(SUBSTITUTE($AE807:$AE810,"S", "")))</f>
        <v>0</v>
      </c>
      <c r="AR807" s="349">
        <f>SUMPRODUCT(LEN($M807:$AA810)-LEN(SUBSTITUTE($M807:$AA810,"F", "")))</f>
        <v>0</v>
      </c>
      <c r="AS807" s="352">
        <f>SUMPRODUCT(LEN($AF807:$AF810)-LEN(SUBSTITUTE($AF807:$AF810,"F", "")))</f>
        <v>0</v>
      </c>
      <c r="AT807" s="335">
        <f>SUMPRODUCT(LEN($AE807:$AE810)-LEN(SUBSTITUTE($AE807:$AE810,"F", "")))</f>
        <v>0</v>
      </c>
      <c r="AU807" s="349">
        <f>SUMPRODUCT(LEN($M807:$AA810)-LEN(SUBSTITUTE($M807:$AA810,"G", "")))</f>
        <v>19</v>
      </c>
      <c r="AV807" s="352">
        <f>SUMPRODUCT(LEN($AF807:$AF810)-LEN(SUBSTITUTE($AF807:$AF810,"G", "")))</f>
        <v>1</v>
      </c>
      <c r="AW807" s="335">
        <f>SUMPRODUCT(LEN($AE807:$AE810)-LEN(SUBSTITUTE($AE807:$AE810,"G", "")))</f>
        <v>0</v>
      </c>
      <c r="AX807" s="349">
        <f>SUMPRODUCT(LEN($L807:$AA810)-LEN(SUBSTITUTE($L807:$AA810,"M", "")))</f>
        <v>2</v>
      </c>
      <c r="AY807" s="362">
        <f>SUMPRODUCT(LEN($AF807:$AF810)-LEN(SUBSTITUTE($AF807:$AF810,"M", "")))</f>
        <v>1</v>
      </c>
      <c r="AZ807" s="335">
        <f>SUMPRODUCT(LEN($AE807:$AE810)-LEN(SUBSTITUTE($AE807:$AE810,"M", "")))</f>
        <v>0</v>
      </c>
      <c r="BA807" s="416">
        <f>SUMPRODUCT(LEN($AG807:$AG810)-LEN(SUBSTITUTE($AG807:$AG810,"S", "")))</f>
        <v>0</v>
      </c>
      <c r="BB807" s="410">
        <f>SUMPRODUCT(LEN($AG807:$AG810)-LEN(SUBSTITUTE($AG807:$AG810,"F", "")))</f>
        <v>0</v>
      </c>
      <c r="BC807" s="410">
        <f>SUMPRODUCT(LEN($AG807:$AG810)-LEN(SUBSTITUTE($AG807:$AG810,"G", "")))</f>
        <v>0</v>
      </c>
      <c r="BD807" s="413">
        <f>SUMPRODUCT(LEN($AG807:$AG810)-LEN(SUBSTITUTE($AG807:$AG810,"M", "")))</f>
        <v>0</v>
      </c>
    </row>
    <row r="808" spans="2:64" ht="28.15" customHeight="1" thickBot="1" x14ac:dyDescent="0.25">
      <c r="B808" s="30"/>
      <c r="C808" s="339"/>
      <c r="D808" s="221"/>
      <c r="E808" s="195"/>
      <c r="F808" s="195"/>
      <c r="G808" s="194"/>
      <c r="H808" s="359"/>
      <c r="I808" s="391"/>
      <c r="J808" s="391"/>
      <c r="K808" s="391"/>
      <c r="L808" s="33" t="s">
        <v>122</v>
      </c>
      <c r="M808" s="55" t="s">
        <v>1329</v>
      </c>
      <c r="N808" s="33" t="s">
        <v>121</v>
      </c>
      <c r="O808" s="55" t="s">
        <v>357</v>
      </c>
      <c r="P808" s="33" t="s">
        <v>120</v>
      </c>
      <c r="Q808" s="55" t="s">
        <v>1709</v>
      </c>
      <c r="R808" s="33" t="s">
        <v>119</v>
      </c>
      <c r="S808" s="55" t="s">
        <v>132</v>
      </c>
      <c r="T808" s="33" t="s">
        <v>118</v>
      </c>
      <c r="U808" s="55" t="s">
        <v>357</v>
      </c>
      <c r="V808" s="33" t="s">
        <v>117</v>
      </c>
      <c r="W808" s="55" t="s">
        <v>179</v>
      </c>
      <c r="X808" s="33" t="s">
        <v>116</v>
      </c>
      <c r="Y808" s="55" t="s">
        <v>496</v>
      </c>
      <c r="Z808" s="33" t="s">
        <v>115</v>
      </c>
      <c r="AA808" s="55"/>
      <c r="AB808" s="55"/>
      <c r="AC808" s="55"/>
      <c r="AD808" s="193"/>
      <c r="AE808" s="55"/>
      <c r="AF808" s="193" t="s">
        <v>1269</v>
      </c>
      <c r="AG808" s="57"/>
      <c r="AH808" s="422"/>
      <c r="AI808" s="422"/>
      <c r="AJ808" s="21"/>
      <c r="AK808" s="9"/>
      <c r="AL808" s="350"/>
      <c r="AM808" s="353"/>
      <c r="AN808" s="336"/>
      <c r="AO808" s="350"/>
      <c r="AP808" s="353"/>
      <c r="AQ808" s="336"/>
      <c r="AR808" s="350"/>
      <c r="AS808" s="353"/>
      <c r="AT808" s="336"/>
      <c r="AU808" s="350"/>
      <c r="AV808" s="353"/>
      <c r="AW808" s="336"/>
      <c r="AX808" s="350"/>
      <c r="AY808" s="363"/>
      <c r="AZ808" s="336"/>
      <c r="BA808" s="417"/>
      <c r="BB808" s="411"/>
      <c r="BC808" s="411"/>
      <c r="BD808" s="414"/>
    </row>
    <row r="809" spans="2:64" ht="28.15" customHeight="1" x14ac:dyDescent="0.2">
      <c r="B809" s="30"/>
      <c r="C809" s="340"/>
      <c r="D809" s="218"/>
      <c r="E809" s="192"/>
      <c r="F809" s="192"/>
      <c r="G809" s="191"/>
      <c r="H809" s="360">
        <v>260</v>
      </c>
      <c r="I809" s="392"/>
      <c r="J809" s="392"/>
      <c r="K809" s="392"/>
      <c r="L809" s="25" t="s">
        <v>114</v>
      </c>
      <c r="M809" s="114" t="s">
        <v>179</v>
      </c>
      <c r="N809" s="25" t="s">
        <v>112</v>
      </c>
      <c r="O809" s="114" t="s">
        <v>179</v>
      </c>
      <c r="P809" s="25" t="s">
        <v>111</v>
      </c>
      <c r="Q809" s="114" t="s">
        <v>684</v>
      </c>
      <c r="R809" s="25" t="s">
        <v>110</v>
      </c>
      <c r="S809" s="114" t="s">
        <v>714</v>
      </c>
      <c r="T809" s="25" t="s">
        <v>109</v>
      </c>
      <c r="U809" s="114" t="s">
        <v>457</v>
      </c>
      <c r="V809" s="25" t="s">
        <v>108</v>
      </c>
      <c r="W809" s="114" t="s">
        <v>467</v>
      </c>
      <c r="X809" s="25" t="s">
        <v>107</v>
      </c>
      <c r="Y809" s="114"/>
      <c r="Z809" s="25" t="s">
        <v>106</v>
      </c>
      <c r="AA809" s="114"/>
      <c r="AB809" s="114"/>
      <c r="AC809" s="114"/>
      <c r="AD809" s="190"/>
      <c r="AE809" s="114"/>
      <c r="AF809" s="190"/>
      <c r="AG809" s="57"/>
      <c r="AH809" s="422"/>
      <c r="AI809" s="422"/>
      <c r="AJ809" s="21"/>
      <c r="AK809" s="9"/>
      <c r="AL809" s="350"/>
      <c r="AM809" s="353"/>
      <c r="AN809" s="336"/>
      <c r="AO809" s="350"/>
      <c r="AP809" s="353"/>
      <c r="AQ809" s="336"/>
      <c r="AR809" s="350"/>
      <c r="AS809" s="353"/>
      <c r="AT809" s="336"/>
      <c r="AU809" s="350"/>
      <c r="AV809" s="353"/>
      <c r="AW809" s="336"/>
      <c r="AX809" s="350"/>
      <c r="AY809" s="363"/>
      <c r="AZ809" s="336"/>
      <c r="BA809" s="417"/>
      <c r="BB809" s="411"/>
      <c r="BC809" s="411"/>
      <c r="BD809" s="414"/>
    </row>
    <row r="810" spans="2:64" ht="28.15" customHeight="1" thickBot="1" x14ac:dyDescent="0.25">
      <c r="B810" s="30"/>
      <c r="C810" s="355"/>
      <c r="D810" s="246"/>
      <c r="E810" s="200"/>
      <c r="F810" s="200"/>
      <c r="G810" s="199"/>
      <c r="H810" s="361"/>
      <c r="I810" s="393"/>
      <c r="J810" s="393"/>
      <c r="K810" s="393"/>
      <c r="L810" s="50" t="s">
        <v>105</v>
      </c>
      <c r="M810" s="51" t="s">
        <v>132</v>
      </c>
      <c r="N810" s="50" t="s">
        <v>104</v>
      </c>
      <c r="O810" s="51" t="s">
        <v>357</v>
      </c>
      <c r="P810" s="50" t="s">
        <v>103</v>
      </c>
      <c r="Q810" s="51" t="s">
        <v>1700</v>
      </c>
      <c r="R810" s="50" t="s">
        <v>102</v>
      </c>
      <c r="S810" s="51" t="s">
        <v>1289</v>
      </c>
      <c r="T810" s="50">
        <v>20</v>
      </c>
      <c r="U810" s="51" t="s">
        <v>457</v>
      </c>
      <c r="V810" s="50" t="s">
        <v>101</v>
      </c>
      <c r="W810" s="51" t="s">
        <v>494</v>
      </c>
      <c r="X810" s="50" t="s">
        <v>100</v>
      </c>
      <c r="Y810" s="51"/>
      <c r="Z810" s="50" t="s">
        <v>99</v>
      </c>
      <c r="AA810" s="51"/>
      <c r="AB810" s="51"/>
      <c r="AC810" s="51"/>
      <c r="AD810" s="187"/>
      <c r="AE810" s="51"/>
      <c r="AF810" s="187"/>
      <c r="AG810" s="56"/>
      <c r="AH810" s="424"/>
      <c r="AI810" s="424"/>
      <c r="AJ810" s="47"/>
      <c r="AK810" s="9"/>
      <c r="AL810" s="351"/>
      <c r="AM810" s="354"/>
      <c r="AN810" s="337"/>
      <c r="AO810" s="351"/>
      <c r="AP810" s="354"/>
      <c r="AQ810" s="337"/>
      <c r="AR810" s="351"/>
      <c r="AS810" s="354"/>
      <c r="AT810" s="337"/>
      <c r="AU810" s="351"/>
      <c r="AV810" s="354"/>
      <c r="AW810" s="337"/>
      <c r="AX810" s="351"/>
      <c r="AY810" s="364"/>
      <c r="AZ810" s="337"/>
      <c r="BA810" s="418"/>
      <c r="BB810" s="412"/>
      <c r="BC810" s="412"/>
      <c r="BD810" s="415"/>
    </row>
    <row r="811" spans="2:64" ht="28.15" customHeight="1" x14ac:dyDescent="0.2">
      <c r="B811" s="30"/>
      <c r="C811" s="338">
        <v>2</v>
      </c>
      <c r="D811" s="212"/>
      <c r="E811" s="198"/>
      <c r="F811" s="198"/>
      <c r="G811" s="197"/>
      <c r="H811" s="358"/>
      <c r="I811" s="390"/>
      <c r="J811" s="390"/>
      <c r="K811" s="390"/>
      <c r="L811" s="42" t="s">
        <v>131</v>
      </c>
      <c r="M811" s="43"/>
      <c r="N811" s="42" t="s">
        <v>129</v>
      </c>
      <c r="O811" s="43"/>
      <c r="P811" s="42" t="s">
        <v>128</v>
      </c>
      <c r="Q811" s="43"/>
      <c r="R811" s="42" t="s">
        <v>127</v>
      </c>
      <c r="S811" s="43"/>
      <c r="T811" s="42" t="s">
        <v>126</v>
      </c>
      <c r="U811" s="43"/>
      <c r="V811" s="42" t="s">
        <v>125</v>
      </c>
      <c r="W811" s="43"/>
      <c r="X811" s="42" t="s">
        <v>124</v>
      </c>
      <c r="Y811" s="43"/>
      <c r="Z811" s="42" t="s">
        <v>123</v>
      </c>
      <c r="AA811" s="43"/>
      <c r="AB811" s="43"/>
      <c r="AC811" s="43"/>
      <c r="AD811" s="196"/>
      <c r="AE811" s="43"/>
      <c r="AF811" s="196"/>
      <c r="AG811" s="39"/>
      <c r="AH811" s="421"/>
      <c r="AI811" s="421"/>
      <c r="AJ811" s="38"/>
      <c r="AK811" s="9"/>
      <c r="AL811" s="349">
        <f>SUMPRODUCT(LEN($M811:$AA814)-LEN(SUBSTITUTE($M811:$AA814,"A", "")))</f>
        <v>0</v>
      </c>
      <c r="AM811" s="352">
        <f>SUMPRODUCT(LEN($AF811:$AF814)-LEN(SUBSTITUTE($AF811:$AF814,"A", "")))</f>
        <v>0</v>
      </c>
      <c r="AN811" s="335">
        <f>SUMPRODUCT(LEN($AE811:$AE814)-LEN(SUBSTITUTE($AE811:$AE814,"A", "")))</f>
        <v>0</v>
      </c>
      <c r="AO811" s="349">
        <f>SUMPRODUCT(LEN($M811:$AA814)-LEN(SUBSTITUTE($M811:$AA814,"S", "")))</f>
        <v>0</v>
      </c>
      <c r="AP811" s="352">
        <f>SUMPRODUCT(LEN($AF811:$AF814)-LEN(SUBSTITUTE($AF811:$AF814,"S", "")))</f>
        <v>0</v>
      </c>
      <c r="AQ811" s="335">
        <f>SUMPRODUCT(LEN($AE811:$AE814)-LEN(SUBSTITUTE($AE811:$AE814,"S", "")))</f>
        <v>0</v>
      </c>
      <c r="AR811" s="349">
        <f>SUMPRODUCT(LEN($M811:$AA814)-LEN(SUBSTITUTE($M811:$AA814,"F", "")))</f>
        <v>0</v>
      </c>
      <c r="AS811" s="352">
        <f>SUMPRODUCT(LEN($AF811:$AF814)-LEN(SUBSTITUTE($AF811:$AF814,"F", "")))</f>
        <v>0</v>
      </c>
      <c r="AT811" s="335">
        <f>SUMPRODUCT(LEN($AE811:$AE814)-LEN(SUBSTITUTE($AE811:$AE814,"F", "")))</f>
        <v>0</v>
      </c>
      <c r="AU811" s="349">
        <f>SUMPRODUCT(LEN($M811:$AA814)-LEN(SUBSTITUTE($M811:$AA814,"G", "")))</f>
        <v>0</v>
      </c>
      <c r="AV811" s="352">
        <f>SUMPRODUCT(LEN($AF811:$AF814)-LEN(SUBSTITUTE($AF811:$AF814,"G", "")))</f>
        <v>0</v>
      </c>
      <c r="AW811" s="335">
        <f>SUMPRODUCT(LEN($AE811:$AE814)-LEN(SUBSTITUTE($AE811:$AE814,"G", "")))</f>
        <v>0</v>
      </c>
      <c r="AX811" s="349">
        <f>SUMPRODUCT(LEN($L811:$AA814)-LEN(SUBSTITUTE($L811:$AA814,"M", "")))</f>
        <v>0</v>
      </c>
      <c r="AY811" s="362">
        <f>SUMPRODUCT(LEN($AF811:$AF814)-LEN(SUBSTITUTE($AF811:$AF814,"M", "")))</f>
        <v>0</v>
      </c>
      <c r="AZ811" s="335">
        <f>SUMPRODUCT(LEN($AE811:$AE814)-LEN(SUBSTITUTE($AE811:$AE814,"M", "")))</f>
        <v>0</v>
      </c>
      <c r="BA811" s="416">
        <f>SUMPRODUCT(LEN($AG811:$AG814)-LEN(SUBSTITUTE($AG811:$AG814,"S", "")))</f>
        <v>0</v>
      </c>
      <c r="BB811" s="410">
        <f>SUMPRODUCT(LEN($AG811:$AG814)-LEN(SUBSTITUTE($AG811:$AG814,"F", "")))</f>
        <v>0</v>
      </c>
      <c r="BC811" s="410">
        <f>SUMPRODUCT(LEN($AG811:$AG814)-LEN(SUBSTITUTE($AG811:$AG814,"G", "")))</f>
        <v>0</v>
      </c>
      <c r="BD811" s="413">
        <f>SUMPRODUCT(LEN($AG811:$AG814)-LEN(SUBSTITUTE($AG811:$AG814,"M", "")))</f>
        <v>0</v>
      </c>
    </row>
    <row r="812" spans="2:64" ht="28.15" customHeight="1" thickBot="1" x14ac:dyDescent="0.25">
      <c r="B812" s="30"/>
      <c r="C812" s="339"/>
      <c r="D812" s="221"/>
      <c r="E812" s="195"/>
      <c r="F812" s="195"/>
      <c r="G812" s="194"/>
      <c r="H812" s="359"/>
      <c r="I812" s="391"/>
      <c r="J812" s="391"/>
      <c r="K812" s="391"/>
      <c r="L812" s="33" t="s">
        <v>122</v>
      </c>
      <c r="M812" s="55"/>
      <c r="N812" s="33" t="s">
        <v>121</v>
      </c>
      <c r="O812" s="55"/>
      <c r="P812" s="33" t="s">
        <v>120</v>
      </c>
      <c r="Q812" s="55"/>
      <c r="R812" s="33" t="s">
        <v>119</v>
      </c>
      <c r="S812" s="55"/>
      <c r="T812" s="33" t="s">
        <v>118</v>
      </c>
      <c r="U812" s="55"/>
      <c r="V812" s="33" t="s">
        <v>117</v>
      </c>
      <c r="W812" s="55"/>
      <c r="X812" s="33" t="s">
        <v>116</v>
      </c>
      <c r="Y812" s="55"/>
      <c r="Z812" s="33" t="s">
        <v>115</v>
      </c>
      <c r="AA812" s="55"/>
      <c r="AB812" s="55"/>
      <c r="AC812" s="55"/>
      <c r="AD812" s="193"/>
      <c r="AE812" s="55"/>
      <c r="AF812" s="193"/>
      <c r="AG812" s="22"/>
      <c r="AH812" s="422"/>
      <c r="AI812" s="422"/>
      <c r="AJ812" s="21"/>
      <c r="AK812" s="9"/>
      <c r="AL812" s="350"/>
      <c r="AM812" s="353"/>
      <c r="AN812" s="336"/>
      <c r="AO812" s="350"/>
      <c r="AP812" s="353"/>
      <c r="AQ812" s="336"/>
      <c r="AR812" s="350"/>
      <c r="AS812" s="353"/>
      <c r="AT812" s="336"/>
      <c r="AU812" s="350"/>
      <c r="AV812" s="353"/>
      <c r="AW812" s="336"/>
      <c r="AX812" s="350"/>
      <c r="AY812" s="363"/>
      <c r="AZ812" s="336"/>
      <c r="BA812" s="417"/>
      <c r="BB812" s="411"/>
      <c r="BC812" s="411"/>
      <c r="BD812" s="414"/>
    </row>
    <row r="813" spans="2:64" ht="28.15" customHeight="1" x14ac:dyDescent="0.2">
      <c r="B813" s="30"/>
      <c r="C813" s="340"/>
      <c r="D813" s="218"/>
      <c r="E813" s="192"/>
      <c r="F813" s="192"/>
      <c r="G813" s="191"/>
      <c r="H813" s="360"/>
      <c r="I813" s="392"/>
      <c r="J813" s="392"/>
      <c r="K813" s="392"/>
      <c r="L813" s="25" t="s">
        <v>114</v>
      </c>
      <c r="M813" s="114"/>
      <c r="N813" s="25" t="s">
        <v>112</v>
      </c>
      <c r="O813" s="114"/>
      <c r="P813" s="25" t="s">
        <v>111</v>
      </c>
      <c r="Q813" s="114"/>
      <c r="R813" s="25" t="s">
        <v>110</v>
      </c>
      <c r="S813" s="114"/>
      <c r="T813" s="25" t="s">
        <v>109</v>
      </c>
      <c r="U813" s="114"/>
      <c r="V813" s="25" t="s">
        <v>108</v>
      </c>
      <c r="W813" s="114"/>
      <c r="X813" s="25" t="s">
        <v>107</v>
      </c>
      <c r="Y813" s="114"/>
      <c r="Z813" s="25" t="s">
        <v>106</v>
      </c>
      <c r="AA813" s="114"/>
      <c r="AB813" s="114"/>
      <c r="AC813" s="114"/>
      <c r="AD813" s="190"/>
      <c r="AE813" s="114"/>
      <c r="AF813" s="190"/>
      <c r="AG813" s="22"/>
      <c r="AH813" s="422"/>
      <c r="AI813" s="422"/>
      <c r="AJ813" s="21"/>
      <c r="AK813" s="9"/>
      <c r="AL813" s="350"/>
      <c r="AM813" s="353"/>
      <c r="AN813" s="336"/>
      <c r="AO813" s="350"/>
      <c r="AP813" s="353"/>
      <c r="AQ813" s="336"/>
      <c r="AR813" s="350"/>
      <c r="AS813" s="353"/>
      <c r="AT813" s="336"/>
      <c r="AU813" s="350"/>
      <c r="AV813" s="353"/>
      <c r="AW813" s="336"/>
      <c r="AX813" s="350"/>
      <c r="AY813" s="363"/>
      <c r="AZ813" s="336"/>
      <c r="BA813" s="417"/>
      <c r="BB813" s="411"/>
      <c r="BC813" s="411"/>
      <c r="BD813" s="414"/>
    </row>
    <row r="814" spans="2:64" ht="28.15" customHeight="1" thickBot="1" x14ac:dyDescent="0.25">
      <c r="B814" s="30"/>
      <c r="C814" s="355"/>
      <c r="D814" s="246"/>
      <c r="E814" s="200"/>
      <c r="F814" s="200"/>
      <c r="G814" s="199"/>
      <c r="H814" s="361"/>
      <c r="I814" s="393"/>
      <c r="J814" s="393"/>
      <c r="K814" s="393"/>
      <c r="L814" s="50" t="s">
        <v>105</v>
      </c>
      <c r="M814" s="51"/>
      <c r="N814" s="50" t="s">
        <v>104</v>
      </c>
      <c r="O814" s="51"/>
      <c r="P814" s="50" t="s">
        <v>103</v>
      </c>
      <c r="Q814" s="51"/>
      <c r="R814" s="50" t="s">
        <v>102</v>
      </c>
      <c r="S814" s="51"/>
      <c r="T814" s="50">
        <v>20</v>
      </c>
      <c r="U814" s="51"/>
      <c r="V814" s="50" t="s">
        <v>101</v>
      </c>
      <c r="W814" s="51"/>
      <c r="X814" s="50" t="s">
        <v>100</v>
      </c>
      <c r="Y814" s="51"/>
      <c r="Z814" s="50" t="s">
        <v>99</v>
      </c>
      <c r="AA814" s="51"/>
      <c r="AB814" s="51"/>
      <c r="AC814" s="51"/>
      <c r="AD814" s="187"/>
      <c r="AE814" s="51"/>
      <c r="AF814" s="187"/>
      <c r="AG814" s="48"/>
      <c r="AH814" s="424"/>
      <c r="AI814" s="424"/>
      <c r="AJ814" s="47"/>
      <c r="AK814" s="9"/>
      <c r="AL814" s="351"/>
      <c r="AM814" s="354"/>
      <c r="AN814" s="337"/>
      <c r="AO814" s="351"/>
      <c r="AP814" s="354"/>
      <c r="AQ814" s="337"/>
      <c r="AR814" s="351"/>
      <c r="AS814" s="354"/>
      <c r="AT814" s="337"/>
      <c r="AU814" s="351"/>
      <c r="AV814" s="354"/>
      <c r="AW814" s="337"/>
      <c r="AX814" s="351"/>
      <c r="AY814" s="364"/>
      <c r="AZ814" s="337"/>
      <c r="BA814" s="418"/>
      <c r="BB814" s="412"/>
      <c r="BC814" s="412"/>
      <c r="BD814" s="415"/>
    </row>
    <row r="815" spans="2:64" ht="28.15" customHeight="1" x14ac:dyDescent="0.2">
      <c r="B815" s="30"/>
      <c r="C815" s="338">
        <v>3</v>
      </c>
      <c r="D815" s="212"/>
      <c r="E815" s="198"/>
      <c r="F815" s="198"/>
      <c r="G815" s="197"/>
      <c r="H815" s="358"/>
      <c r="I815" s="390"/>
      <c r="J815" s="390"/>
      <c r="K815" s="390"/>
      <c r="L815" s="42" t="s">
        <v>131</v>
      </c>
      <c r="M815" s="43"/>
      <c r="N815" s="42" t="s">
        <v>129</v>
      </c>
      <c r="O815" s="43"/>
      <c r="P815" s="42" t="s">
        <v>128</v>
      </c>
      <c r="Q815" s="43"/>
      <c r="R815" s="42" t="s">
        <v>127</v>
      </c>
      <c r="S815" s="43"/>
      <c r="T815" s="42" t="s">
        <v>126</v>
      </c>
      <c r="U815" s="43"/>
      <c r="V815" s="42" t="s">
        <v>125</v>
      </c>
      <c r="W815" s="43"/>
      <c r="X815" s="42" t="s">
        <v>124</v>
      </c>
      <c r="Y815" s="43"/>
      <c r="Z815" s="42" t="s">
        <v>123</v>
      </c>
      <c r="AA815" s="43"/>
      <c r="AB815" s="43"/>
      <c r="AC815" s="43"/>
      <c r="AD815" s="196"/>
      <c r="AE815" s="43"/>
      <c r="AF815" s="196"/>
      <c r="AG815" s="39"/>
      <c r="AH815" s="421"/>
      <c r="AI815" s="421"/>
      <c r="AJ815" s="38"/>
      <c r="AK815" s="9"/>
      <c r="AL815" s="349">
        <f>SUMPRODUCT(LEN($M815:$AA818)-LEN(SUBSTITUTE($M815:$AA818,"A", "")))</f>
        <v>0</v>
      </c>
      <c r="AM815" s="352">
        <f>SUMPRODUCT(LEN($AF815:$AF818)-LEN(SUBSTITUTE($AF815:$AF818,"A", "")))</f>
        <v>0</v>
      </c>
      <c r="AN815" s="335">
        <f>SUMPRODUCT(LEN($AE815:$AE818)-LEN(SUBSTITUTE($AE815:$AE818,"A", "")))</f>
        <v>0</v>
      </c>
      <c r="AO815" s="349">
        <f>SUMPRODUCT(LEN($M815:$AA818)-LEN(SUBSTITUTE($M815:$AA818,"S", "")))</f>
        <v>0</v>
      </c>
      <c r="AP815" s="352">
        <f>SUMPRODUCT(LEN($AF815:$AF818)-LEN(SUBSTITUTE($AF815:$AF818,"S", "")))</f>
        <v>0</v>
      </c>
      <c r="AQ815" s="335">
        <f>SUMPRODUCT(LEN($AE815:$AE818)-LEN(SUBSTITUTE($AE815:$AE818,"S", "")))</f>
        <v>0</v>
      </c>
      <c r="AR815" s="349">
        <f>SUMPRODUCT(LEN($M815:$AA818)-LEN(SUBSTITUTE($M815:$AA818,"F", "")))</f>
        <v>0</v>
      </c>
      <c r="AS815" s="352">
        <f>SUMPRODUCT(LEN($AF815:$AF818)-LEN(SUBSTITUTE($AF815:$AF818,"F", "")))</f>
        <v>0</v>
      </c>
      <c r="AT815" s="335">
        <f>SUMPRODUCT(LEN($AE815:$AE818)-LEN(SUBSTITUTE($AE815:$AE818,"F", "")))</f>
        <v>0</v>
      </c>
      <c r="AU815" s="349">
        <f>SUMPRODUCT(LEN($M815:$AA818)-LEN(SUBSTITUTE($M815:$AA818,"G", "")))</f>
        <v>0</v>
      </c>
      <c r="AV815" s="352">
        <f>SUMPRODUCT(LEN($AF815:$AF818)-LEN(SUBSTITUTE($AF815:$AF818,"G", "")))</f>
        <v>0</v>
      </c>
      <c r="AW815" s="335">
        <f>SUMPRODUCT(LEN($AE815:$AE818)-LEN(SUBSTITUTE($AE815:$AE818,"G", "")))</f>
        <v>0</v>
      </c>
      <c r="AX815" s="349">
        <f>SUMPRODUCT(LEN($L815:$AA818)-LEN(SUBSTITUTE($L815:$AA818,"M", "")))</f>
        <v>0</v>
      </c>
      <c r="AY815" s="362">
        <f>SUMPRODUCT(LEN($AF815:$AF818)-LEN(SUBSTITUTE($AF815:$AF818,"M", "")))</f>
        <v>0</v>
      </c>
      <c r="AZ815" s="335">
        <f>SUMPRODUCT(LEN($AE815:$AE818)-LEN(SUBSTITUTE($AE815:$AE818,"M", "")))</f>
        <v>0</v>
      </c>
      <c r="BA815" s="416">
        <f>SUMPRODUCT(LEN($AG815:$AG818)-LEN(SUBSTITUTE($AG815:$AG818,"S", "")))</f>
        <v>0</v>
      </c>
      <c r="BB815" s="410">
        <f>SUMPRODUCT(LEN($AG815:$AG818)-LEN(SUBSTITUTE($AG815:$AG818,"F", "")))</f>
        <v>0</v>
      </c>
      <c r="BC815" s="410">
        <f>SUMPRODUCT(LEN($AG815:$AG818)-LEN(SUBSTITUTE($AG815:$AG818,"G", "")))</f>
        <v>0</v>
      </c>
      <c r="BD815" s="413">
        <f>SUMPRODUCT(LEN($AG815:$AG818)-LEN(SUBSTITUTE($AG815:$AG818,"M", "")))</f>
        <v>0</v>
      </c>
    </row>
    <row r="816" spans="2:64" ht="28.15" customHeight="1" thickBot="1" x14ac:dyDescent="0.25">
      <c r="B816" s="30"/>
      <c r="C816" s="339"/>
      <c r="D816" s="221"/>
      <c r="E816" s="195"/>
      <c r="F816" s="195"/>
      <c r="G816" s="194"/>
      <c r="H816" s="359"/>
      <c r="I816" s="391"/>
      <c r="J816" s="391"/>
      <c r="K816" s="391"/>
      <c r="L816" s="33" t="s">
        <v>122</v>
      </c>
      <c r="M816" s="55"/>
      <c r="N816" s="33" t="s">
        <v>121</v>
      </c>
      <c r="O816" s="55"/>
      <c r="P816" s="33" t="s">
        <v>120</v>
      </c>
      <c r="Q816" s="55"/>
      <c r="R816" s="33" t="s">
        <v>119</v>
      </c>
      <c r="S816" s="55"/>
      <c r="T816" s="33" t="s">
        <v>118</v>
      </c>
      <c r="U816" s="55"/>
      <c r="V816" s="33" t="s">
        <v>117</v>
      </c>
      <c r="W816" s="55"/>
      <c r="X816" s="33" t="s">
        <v>116</v>
      </c>
      <c r="Y816" s="55"/>
      <c r="Z816" s="33" t="s">
        <v>115</v>
      </c>
      <c r="AA816" s="55"/>
      <c r="AB816" s="55"/>
      <c r="AC816" s="55"/>
      <c r="AD816" s="193"/>
      <c r="AE816" s="55"/>
      <c r="AF816" s="193"/>
      <c r="AG816" s="22"/>
      <c r="AH816" s="422"/>
      <c r="AI816" s="422"/>
      <c r="AJ816" s="21"/>
      <c r="AK816" s="9"/>
      <c r="AL816" s="350"/>
      <c r="AM816" s="353"/>
      <c r="AN816" s="336"/>
      <c r="AO816" s="350"/>
      <c r="AP816" s="353"/>
      <c r="AQ816" s="336"/>
      <c r="AR816" s="350"/>
      <c r="AS816" s="353"/>
      <c r="AT816" s="336"/>
      <c r="AU816" s="350"/>
      <c r="AV816" s="353"/>
      <c r="AW816" s="336"/>
      <c r="AX816" s="350"/>
      <c r="AY816" s="363"/>
      <c r="AZ816" s="336"/>
      <c r="BA816" s="417"/>
      <c r="BB816" s="411"/>
      <c r="BC816" s="411"/>
      <c r="BD816" s="414"/>
    </row>
    <row r="817" spans="2:64" ht="28.15" customHeight="1" x14ac:dyDescent="0.2">
      <c r="B817" s="30"/>
      <c r="C817" s="340"/>
      <c r="D817" s="218"/>
      <c r="E817" s="192"/>
      <c r="F817" s="192"/>
      <c r="G817" s="191"/>
      <c r="H817" s="360"/>
      <c r="I817" s="392"/>
      <c r="J817" s="392"/>
      <c r="K817" s="392"/>
      <c r="L817" s="25" t="s">
        <v>114</v>
      </c>
      <c r="M817" s="114"/>
      <c r="N817" s="25" t="s">
        <v>112</v>
      </c>
      <c r="O817" s="114"/>
      <c r="P817" s="25" t="s">
        <v>111</v>
      </c>
      <c r="Q817" s="114"/>
      <c r="R817" s="25" t="s">
        <v>110</v>
      </c>
      <c r="S817" s="114"/>
      <c r="T817" s="25" t="s">
        <v>109</v>
      </c>
      <c r="U817" s="114"/>
      <c r="V817" s="25" t="s">
        <v>108</v>
      </c>
      <c r="W817" s="114"/>
      <c r="X817" s="25" t="s">
        <v>107</v>
      </c>
      <c r="Y817" s="114"/>
      <c r="Z817" s="25" t="s">
        <v>106</v>
      </c>
      <c r="AA817" s="114"/>
      <c r="AB817" s="114"/>
      <c r="AC817" s="114"/>
      <c r="AD817" s="190"/>
      <c r="AE817" s="114"/>
      <c r="AF817" s="190"/>
      <c r="AG817" s="22"/>
      <c r="AH817" s="422"/>
      <c r="AI817" s="422"/>
      <c r="AJ817" s="21"/>
      <c r="AK817" s="9"/>
      <c r="AL817" s="350"/>
      <c r="AM817" s="353"/>
      <c r="AN817" s="336"/>
      <c r="AO817" s="350"/>
      <c r="AP817" s="353"/>
      <c r="AQ817" s="336"/>
      <c r="AR817" s="350"/>
      <c r="AS817" s="353"/>
      <c r="AT817" s="336"/>
      <c r="AU817" s="350"/>
      <c r="AV817" s="353"/>
      <c r="AW817" s="336"/>
      <c r="AX817" s="350"/>
      <c r="AY817" s="363"/>
      <c r="AZ817" s="336"/>
      <c r="BA817" s="417"/>
      <c r="BB817" s="411"/>
      <c r="BC817" s="411"/>
      <c r="BD817" s="414"/>
    </row>
    <row r="818" spans="2:64" ht="28.15" customHeight="1" thickBot="1" x14ac:dyDescent="0.25">
      <c r="B818" s="20"/>
      <c r="C818" s="341"/>
      <c r="D818" s="215"/>
      <c r="E818" s="189"/>
      <c r="F818" s="189"/>
      <c r="G818" s="188"/>
      <c r="H818" s="361"/>
      <c r="I818" s="394"/>
      <c r="J818" s="394"/>
      <c r="K818" s="394"/>
      <c r="L818" s="15" t="s">
        <v>105</v>
      </c>
      <c r="M818" s="16"/>
      <c r="N818" s="15" t="s">
        <v>104</v>
      </c>
      <c r="O818" s="16"/>
      <c r="P818" s="15" t="s">
        <v>103</v>
      </c>
      <c r="Q818" s="16"/>
      <c r="R818" s="15" t="s">
        <v>102</v>
      </c>
      <c r="S818" s="16"/>
      <c r="T818" s="15">
        <v>20</v>
      </c>
      <c r="U818" s="16"/>
      <c r="V818" s="15" t="s">
        <v>101</v>
      </c>
      <c r="W818" s="16"/>
      <c r="X818" s="15" t="s">
        <v>100</v>
      </c>
      <c r="Y818" s="16"/>
      <c r="Z818" s="15" t="s">
        <v>99</v>
      </c>
      <c r="AA818" s="16"/>
      <c r="AB818" s="114"/>
      <c r="AC818" s="114"/>
      <c r="AD818" s="187"/>
      <c r="AE818" s="16"/>
      <c r="AF818" s="186"/>
      <c r="AG818" s="11"/>
      <c r="AH818" s="423"/>
      <c r="AI818" s="423"/>
      <c r="AJ818" s="10"/>
      <c r="AK818" s="9"/>
      <c r="AL818" s="351"/>
      <c r="AM818" s="354"/>
      <c r="AN818" s="337"/>
      <c r="AO818" s="351"/>
      <c r="AP818" s="354"/>
      <c r="AQ818" s="337"/>
      <c r="AR818" s="351"/>
      <c r="AS818" s="354"/>
      <c r="AT818" s="337"/>
      <c r="AU818" s="351"/>
      <c r="AV818" s="354"/>
      <c r="AW818" s="337"/>
      <c r="AX818" s="351"/>
      <c r="AY818" s="364"/>
      <c r="AZ818" s="337"/>
      <c r="BA818" s="418"/>
      <c r="BB818" s="412"/>
      <c r="BC818" s="412"/>
      <c r="BD818" s="415"/>
    </row>
    <row r="819" spans="2:64" ht="85.9" customHeight="1" thickTop="1" thickBot="1" x14ac:dyDescent="0.35">
      <c r="B819" s="113" t="s">
        <v>173</v>
      </c>
      <c r="C819" s="103" t="s">
        <v>172</v>
      </c>
      <c r="D819" s="108" t="s">
        <v>171</v>
      </c>
      <c r="E819" s="211" t="s">
        <v>170</v>
      </c>
      <c r="F819" s="210"/>
      <c r="G819" s="209"/>
      <c r="H819" s="109" t="s">
        <v>169</v>
      </c>
      <c r="I819" s="108" t="s">
        <v>96</v>
      </c>
      <c r="J819" s="108" t="s">
        <v>168</v>
      </c>
      <c r="K819" s="108" t="s">
        <v>97</v>
      </c>
      <c r="L819" s="365" t="s">
        <v>167</v>
      </c>
      <c r="M819" s="366"/>
      <c r="N819" s="365" t="s">
        <v>166</v>
      </c>
      <c r="O819" s="366"/>
      <c r="P819" s="365" t="s">
        <v>166</v>
      </c>
      <c r="Q819" s="367"/>
      <c r="R819" s="365" t="s">
        <v>166</v>
      </c>
      <c r="S819" s="367"/>
      <c r="T819" s="365" t="s">
        <v>166</v>
      </c>
      <c r="U819" s="367"/>
      <c r="V819" s="365" t="s">
        <v>166</v>
      </c>
      <c r="W819" s="367"/>
      <c r="X819" s="365" t="s">
        <v>166</v>
      </c>
      <c r="Y819" s="367"/>
      <c r="Z819" s="365" t="s">
        <v>166</v>
      </c>
      <c r="AA819" s="367"/>
      <c r="AB819" s="311"/>
      <c r="AC819" s="311"/>
      <c r="AD819" s="368" t="s">
        <v>165</v>
      </c>
      <c r="AE819" s="367"/>
      <c r="AF819" s="109" t="s">
        <v>164</v>
      </c>
      <c r="AG819" s="109" t="s">
        <v>163</v>
      </c>
      <c r="AH819" s="108" t="s">
        <v>162</v>
      </c>
      <c r="AI819" s="108" t="s">
        <v>161</v>
      </c>
      <c r="AJ819" s="107" t="s">
        <v>160</v>
      </c>
      <c r="AK819" s="106"/>
      <c r="AL819" s="104" t="s">
        <v>159</v>
      </c>
      <c r="AM819" s="103" t="s">
        <v>158</v>
      </c>
      <c r="AN819" s="102" t="s">
        <v>157</v>
      </c>
      <c r="AO819" s="104" t="s">
        <v>156</v>
      </c>
      <c r="AP819" s="103" t="s">
        <v>155</v>
      </c>
      <c r="AQ819" s="102" t="s">
        <v>154</v>
      </c>
      <c r="AR819" s="104" t="s">
        <v>153</v>
      </c>
      <c r="AS819" s="103" t="s">
        <v>152</v>
      </c>
      <c r="AT819" s="105" t="s">
        <v>151</v>
      </c>
      <c r="AU819" s="104" t="s">
        <v>150</v>
      </c>
      <c r="AV819" s="103" t="s">
        <v>149</v>
      </c>
      <c r="AW819" s="102" t="s">
        <v>148</v>
      </c>
      <c r="AX819" s="104" t="s">
        <v>147</v>
      </c>
      <c r="AY819" s="103" t="s">
        <v>146</v>
      </c>
      <c r="AZ819" s="102" t="s">
        <v>145</v>
      </c>
      <c r="BA819" s="101" t="s">
        <v>144</v>
      </c>
      <c r="BB819" s="100" t="s">
        <v>143</v>
      </c>
      <c r="BC819" s="100" t="s">
        <v>142</v>
      </c>
      <c r="BD819" s="99" t="s">
        <v>141</v>
      </c>
    </row>
    <row r="820" spans="2:64" ht="48" thickBot="1" x14ac:dyDescent="0.3">
      <c r="B820" s="98" t="s">
        <v>186</v>
      </c>
      <c r="C820" s="97"/>
      <c r="D820" s="208">
        <v>258</v>
      </c>
      <c r="E820" s="425">
        <v>7405.94</v>
      </c>
      <c r="F820" s="426"/>
      <c r="G820" s="427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207"/>
      <c r="AB820" s="310"/>
      <c r="AC820" s="310"/>
      <c r="AD820" s="90" t="s">
        <v>138</v>
      </c>
      <c r="AE820" s="88"/>
      <c r="AF820" s="88"/>
      <c r="AG820" s="88"/>
      <c r="AH820" s="87"/>
      <c r="AI820" s="87"/>
      <c r="AJ820" s="203"/>
      <c r="AK820" s="86" t="s">
        <v>137</v>
      </c>
      <c r="AL820" s="85">
        <f t="shared" ref="AL820:BD820" si="108">SUM(AL822:AL833)</f>
        <v>63</v>
      </c>
      <c r="AM820" s="84">
        <f t="shared" si="108"/>
        <v>2</v>
      </c>
      <c r="AN820" s="83">
        <f t="shared" si="108"/>
        <v>0</v>
      </c>
      <c r="AO820" s="85">
        <f t="shared" si="108"/>
        <v>0</v>
      </c>
      <c r="AP820" s="84">
        <f t="shared" si="108"/>
        <v>0</v>
      </c>
      <c r="AQ820" s="83">
        <f t="shared" si="108"/>
        <v>0</v>
      </c>
      <c r="AR820" s="85">
        <f t="shared" si="108"/>
        <v>0</v>
      </c>
      <c r="AS820" s="84">
        <f t="shared" si="108"/>
        <v>0</v>
      </c>
      <c r="AT820" s="83">
        <f t="shared" si="108"/>
        <v>0</v>
      </c>
      <c r="AU820" s="85">
        <f t="shared" si="108"/>
        <v>22</v>
      </c>
      <c r="AV820" s="84">
        <f t="shared" si="108"/>
        <v>0</v>
      </c>
      <c r="AW820" s="83">
        <f t="shared" si="108"/>
        <v>1</v>
      </c>
      <c r="AX820" s="85">
        <f t="shared" si="108"/>
        <v>5</v>
      </c>
      <c r="AY820" s="84">
        <f t="shared" si="108"/>
        <v>1</v>
      </c>
      <c r="AZ820" s="83">
        <f t="shared" si="108"/>
        <v>0</v>
      </c>
      <c r="BA820" s="82">
        <f t="shared" si="108"/>
        <v>0</v>
      </c>
      <c r="BB820" s="81">
        <f t="shared" si="108"/>
        <v>0</v>
      </c>
      <c r="BC820" s="81">
        <f t="shared" si="108"/>
        <v>1</v>
      </c>
      <c r="BD820" s="80">
        <f t="shared" si="108"/>
        <v>0</v>
      </c>
      <c r="BE820" s="79" t="s">
        <v>136</v>
      </c>
      <c r="BH820" s="5">
        <f>SUM(AL820:AN820)/$BG$5</f>
        <v>65</v>
      </c>
      <c r="BI820" s="5">
        <f>SUM(AO820:AQ820,BA820)/$BG$5</f>
        <v>0</v>
      </c>
      <c r="BJ820" s="5">
        <f>SUM(AR820:AT820,BB820)/$BG$5</f>
        <v>0</v>
      </c>
      <c r="BK820" s="5">
        <f>SUM(AU820:AW820,BC820)/$BG$5</f>
        <v>24</v>
      </c>
      <c r="BL820" s="5">
        <f>SUM(AX820:AZ820,BD820)/$BG$5</f>
        <v>6</v>
      </c>
    </row>
    <row r="821" spans="2:64" ht="37.5" thickBot="1" x14ac:dyDescent="0.3">
      <c r="B821" s="78"/>
      <c r="C821" s="77"/>
      <c r="D821" s="206"/>
      <c r="E821" s="205"/>
      <c r="F821" s="205"/>
      <c r="G821" s="204"/>
      <c r="H821" s="73"/>
      <c r="I821" s="70"/>
      <c r="J821" s="70"/>
      <c r="K821" s="72"/>
      <c r="L821" s="70"/>
      <c r="M821" s="69"/>
      <c r="N821" s="70"/>
      <c r="O821" s="69"/>
      <c r="P821" s="70"/>
      <c r="Q821" s="69"/>
      <c r="R821" s="70"/>
      <c r="S821" s="69"/>
      <c r="T821" s="70"/>
      <c r="U821" s="69"/>
      <c r="V821" s="70"/>
      <c r="W821" s="69"/>
      <c r="X821" s="70"/>
      <c r="Y821" s="69"/>
      <c r="Z821" s="70"/>
      <c r="AA821" s="69"/>
      <c r="AB821" s="69"/>
      <c r="AC821" s="69"/>
      <c r="AD821" s="71"/>
      <c r="AE821" s="69"/>
      <c r="AF821" s="69"/>
      <c r="AG821" s="69"/>
      <c r="AH821" s="68"/>
      <c r="AI821" s="68"/>
      <c r="AJ821" s="203"/>
      <c r="AK821" s="66" t="s">
        <v>135</v>
      </c>
      <c r="AL821" s="65">
        <f t="shared" ref="AL821:BD821" si="109">AL820/3</f>
        <v>21</v>
      </c>
      <c r="AM821" s="64">
        <f t="shared" si="109"/>
        <v>0.66666666666666663</v>
      </c>
      <c r="AN821" s="63">
        <f t="shared" si="109"/>
        <v>0</v>
      </c>
      <c r="AO821" s="65">
        <f t="shared" si="109"/>
        <v>0</v>
      </c>
      <c r="AP821" s="64">
        <f t="shared" si="109"/>
        <v>0</v>
      </c>
      <c r="AQ821" s="63">
        <f t="shared" si="109"/>
        <v>0</v>
      </c>
      <c r="AR821" s="65">
        <f t="shared" si="109"/>
        <v>0</v>
      </c>
      <c r="AS821" s="64">
        <f t="shared" si="109"/>
        <v>0</v>
      </c>
      <c r="AT821" s="63">
        <f t="shared" si="109"/>
        <v>0</v>
      </c>
      <c r="AU821" s="65">
        <f t="shared" si="109"/>
        <v>7.333333333333333</v>
      </c>
      <c r="AV821" s="64">
        <f t="shared" si="109"/>
        <v>0</v>
      </c>
      <c r="AW821" s="63">
        <f t="shared" si="109"/>
        <v>0.33333333333333331</v>
      </c>
      <c r="AX821" s="65">
        <f t="shared" si="109"/>
        <v>1.6666666666666667</v>
      </c>
      <c r="AY821" s="64">
        <f t="shared" si="109"/>
        <v>0.33333333333333331</v>
      </c>
      <c r="AZ821" s="63">
        <f t="shared" si="109"/>
        <v>0</v>
      </c>
      <c r="BA821" s="62">
        <f t="shared" si="109"/>
        <v>0</v>
      </c>
      <c r="BB821" s="61">
        <f t="shared" si="109"/>
        <v>0</v>
      </c>
      <c r="BC821" s="61">
        <f t="shared" si="109"/>
        <v>0.33333333333333331</v>
      </c>
      <c r="BD821" s="60">
        <f t="shared" si="109"/>
        <v>0</v>
      </c>
      <c r="BE821" s="59" t="s">
        <v>134</v>
      </c>
    </row>
    <row r="822" spans="2:64" ht="28.15" customHeight="1" x14ac:dyDescent="0.2">
      <c r="B822" s="30"/>
      <c r="C822" s="338">
        <v>1</v>
      </c>
      <c r="D822" s="239" t="s">
        <v>980</v>
      </c>
      <c r="E822" s="198"/>
      <c r="F822" s="198"/>
      <c r="G822" s="197"/>
      <c r="H822" s="358" t="s">
        <v>133</v>
      </c>
      <c r="I822" s="390">
        <v>150</v>
      </c>
      <c r="J822" s="390">
        <v>34</v>
      </c>
      <c r="K822" s="390">
        <v>6</v>
      </c>
      <c r="L822" s="42" t="s">
        <v>131</v>
      </c>
      <c r="M822" s="43" t="s">
        <v>1268</v>
      </c>
      <c r="N822" s="42" t="s">
        <v>129</v>
      </c>
      <c r="O822" s="43" t="s">
        <v>179</v>
      </c>
      <c r="P822" s="42" t="s">
        <v>128</v>
      </c>
      <c r="Q822" s="43" t="s">
        <v>1442</v>
      </c>
      <c r="R822" s="42" t="s">
        <v>127</v>
      </c>
      <c r="S822" s="43" t="s">
        <v>684</v>
      </c>
      <c r="T822" s="42" t="s">
        <v>126</v>
      </c>
      <c r="U822" s="43" t="s">
        <v>1457</v>
      </c>
      <c r="V822" s="42" t="s">
        <v>125</v>
      </c>
      <c r="W822" s="43" t="s">
        <v>357</v>
      </c>
      <c r="X822" s="42" t="s">
        <v>124</v>
      </c>
      <c r="Y822" s="43" t="s">
        <v>509</v>
      </c>
      <c r="Z822" s="42" t="s">
        <v>123</v>
      </c>
      <c r="AA822" s="43"/>
      <c r="AB822" s="43"/>
      <c r="AC822" s="43"/>
      <c r="AD822" s="196">
        <v>21</v>
      </c>
      <c r="AE822" s="43" t="s">
        <v>496</v>
      </c>
      <c r="AF822" s="196" t="s">
        <v>1288</v>
      </c>
      <c r="AG822" s="58" t="s">
        <v>496</v>
      </c>
      <c r="AH822" s="421"/>
      <c r="AI822" s="421"/>
      <c r="AJ822" s="38"/>
      <c r="AK822" s="9"/>
      <c r="AL822" s="349">
        <f>SUMPRODUCT(LEN($M822:$AA825)-LEN(SUBSTITUTE($M822:$AA825,"A", "")))</f>
        <v>63</v>
      </c>
      <c r="AM822" s="352">
        <f>SUMPRODUCT(LEN($AF822:$AF825)-LEN(SUBSTITUTE($AF822:$AF825,"A", "")))</f>
        <v>2</v>
      </c>
      <c r="AN822" s="335">
        <f>SUMPRODUCT(LEN($AE822:$AE825)-LEN(SUBSTITUTE($AE822:$AE825,"A", "")))</f>
        <v>0</v>
      </c>
      <c r="AO822" s="349">
        <f>SUMPRODUCT(LEN($M822:$AA825)-LEN(SUBSTITUTE($M822:$AA825,"S", "")))</f>
        <v>0</v>
      </c>
      <c r="AP822" s="352">
        <f>SUMPRODUCT(LEN($AF822:$AF825)-LEN(SUBSTITUTE($AF822:$AF825,"S", "")))</f>
        <v>0</v>
      </c>
      <c r="AQ822" s="335">
        <f>SUMPRODUCT(LEN($AE822:$AE825)-LEN(SUBSTITUTE($AE822:$AE825,"S", "")))</f>
        <v>0</v>
      </c>
      <c r="AR822" s="349">
        <f>SUMPRODUCT(LEN($M822:$AA825)-LEN(SUBSTITUTE($M822:$AA825,"F", "")))</f>
        <v>0</v>
      </c>
      <c r="AS822" s="352">
        <f>SUMPRODUCT(LEN($AF822:$AF825)-LEN(SUBSTITUTE($AF822:$AF825,"F", "")))</f>
        <v>0</v>
      </c>
      <c r="AT822" s="335">
        <f>SUMPRODUCT(LEN($AE822:$AE825)-LEN(SUBSTITUTE($AE822:$AE825,"F", "")))</f>
        <v>0</v>
      </c>
      <c r="AU822" s="349">
        <f>SUMPRODUCT(LEN($M822:$AA825)-LEN(SUBSTITUTE($M822:$AA825,"G", "")))</f>
        <v>22</v>
      </c>
      <c r="AV822" s="352">
        <f>SUMPRODUCT(LEN($AF822:$AF825)-LEN(SUBSTITUTE($AF822:$AF825,"G", "")))</f>
        <v>0</v>
      </c>
      <c r="AW822" s="335">
        <f>SUMPRODUCT(LEN($AE822:$AE825)-LEN(SUBSTITUTE($AE822:$AE825,"G", "")))</f>
        <v>1</v>
      </c>
      <c r="AX822" s="349">
        <f>SUMPRODUCT(LEN($L822:$AA825)-LEN(SUBSTITUTE($L822:$AA825,"M", "")))</f>
        <v>5</v>
      </c>
      <c r="AY822" s="362">
        <f>SUMPRODUCT(LEN($AF822:$AF825)-LEN(SUBSTITUTE($AF822:$AF825,"M", "")))</f>
        <v>1</v>
      </c>
      <c r="AZ822" s="335">
        <f>SUMPRODUCT(LEN($AE822:$AE825)-LEN(SUBSTITUTE($AE822:$AE825,"M", "")))</f>
        <v>0</v>
      </c>
      <c r="BA822" s="416">
        <f>SUMPRODUCT(LEN($AG822:$AG825)-LEN(SUBSTITUTE($AG822:$AG825,"S", "")))</f>
        <v>0</v>
      </c>
      <c r="BB822" s="410">
        <f>SUMPRODUCT(LEN($AG822:$AG825)-LEN(SUBSTITUTE($AG822:$AG825,"F", "")))</f>
        <v>0</v>
      </c>
      <c r="BC822" s="410">
        <f>SUMPRODUCT(LEN($AG822:$AG825)-LEN(SUBSTITUTE($AG822:$AG825,"G", "")))</f>
        <v>1</v>
      </c>
      <c r="BD822" s="413">
        <f>SUMPRODUCT(LEN($AG822:$AG825)-LEN(SUBSTITUTE($AG822:$AG825,"M", "")))</f>
        <v>0</v>
      </c>
    </row>
    <row r="823" spans="2:64" ht="28.15" customHeight="1" thickBot="1" x14ac:dyDescent="0.25">
      <c r="B823" s="30"/>
      <c r="C823" s="339"/>
      <c r="D823" s="221"/>
      <c r="E823" s="195"/>
      <c r="F823" s="195"/>
      <c r="G823" s="194"/>
      <c r="H823" s="359"/>
      <c r="I823" s="391"/>
      <c r="J823" s="391"/>
      <c r="K823" s="391"/>
      <c r="L823" s="33" t="s">
        <v>122</v>
      </c>
      <c r="M823" s="55" t="s">
        <v>132</v>
      </c>
      <c r="N823" s="33" t="s">
        <v>121</v>
      </c>
      <c r="O823" s="55" t="s">
        <v>1708</v>
      </c>
      <c r="P823" s="33" t="s">
        <v>120</v>
      </c>
      <c r="Q823" s="55" t="s">
        <v>1042</v>
      </c>
      <c r="R823" s="33" t="s">
        <v>119</v>
      </c>
      <c r="S823" s="55" t="s">
        <v>686</v>
      </c>
      <c r="T823" s="33" t="s">
        <v>118</v>
      </c>
      <c r="U823" s="55" t="s">
        <v>686</v>
      </c>
      <c r="V823" s="33" t="s">
        <v>117</v>
      </c>
      <c r="W823" s="55" t="s">
        <v>470</v>
      </c>
      <c r="X823" s="33" t="s">
        <v>116</v>
      </c>
      <c r="Y823" s="55" t="s">
        <v>132</v>
      </c>
      <c r="Z823" s="33" t="s">
        <v>115</v>
      </c>
      <c r="AA823" s="55"/>
      <c r="AB823" s="55"/>
      <c r="AC823" s="55"/>
      <c r="AD823" s="193"/>
      <c r="AE823" s="55"/>
      <c r="AF823" s="193"/>
      <c r="AG823" s="57"/>
      <c r="AH823" s="422"/>
      <c r="AI823" s="422"/>
      <c r="AJ823" s="21"/>
      <c r="AK823" s="9"/>
      <c r="AL823" s="350"/>
      <c r="AM823" s="353"/>
      <c r="AN823" s="336"/>
      <c r="AO823" s="350"/>
      <c r="AP823" s="353"/>
      <c r="AQ823" s="336"/>
      <c r="AR823" s="350"/>
      <c r="AS823" s="353"/>
      <c r="AT823" s="336"/>
      <c r="AU823" s="350"/>
      <c r="AV823" s="353"/>
      <c r="AW823" s="336"/>
      <c r="AX823" s="350"/>
      <c r="AY823" s="363"/>
      <c r="AZ823" s="336"/>
      <c r="BA823" s="417"/>
      <c r="BB823" s="411"/>
      <c r="BC823" s="411"/>
      <c r="BD823" s="414"/>
    </row>
    <row r="824" spans="2:64" ht="28.15" customHeight="1" x14ac:dyDescent="0.2">
      <c r="B824" s="30"/>
      <c r="C824" s="340"/>
      <c r="D824" s="218"/>
      <c r="E824" s="192"/>
      <c r="F824" s="192"/>
      <c r="G824" s="191"/>
      <c r="H824" s="360">
        <v>260</v>
      </c>
      <c r="I824" s="392"/>
      <c r="J824" s="392"/>
      <c r="K824" s="392"/>
      <c r="L824" s="25" t="s">
        <v>114</v>
      </c>
      <c r="M824" s="114" t="s">
        <v>458</v>
      </c>
      <c r="N824" s="25" t="s">
        <v>112</v>
      </c>
      <c r="O824" s="114" t="s">
        <v>458</v>
      </c>
      <c r="P824" s="25" t="s">
        <v>111</v>
      </c>
      <c r="Q824" s="114" t="s">
        <v>1442</v>
      </c>
      <c r="R824" s="25" t="s">
        <v>110</v>
      </c>
      <c r="S824" s="114" t="s">
        <v>996</v>
      </c>
      <c r="T824" s="25" t="s">
        <v>109</v>
      </c>
      <c r="U824" s="114" t="s">
        <v>714</v>
      </c>
      <c r="V824" s="25" t="s">
        <v>108</v>
      </c>
      <c r="W824" s="114" t="s">
        <v>479</v>
      </c>
      <c r="X824" s="25" t="s">
        <v>107</v>
      </c>
      <c r="Y824" s="114" t="s">
        <v>496</v>
      </c>
      <c r="Z824" s="25" t="s">
        <v>106</v>
      </c>
      <c r="AA824" s="114"/>
      <c r="AB824" s="114"/>
      <c r="AC824" s="114"/>
      <c r="AD824" s="190"/>
      <c r="AE824" s="114"/>
      <c r="AF824" s="190"/>
      <c r="AG824" s="57"/>
      <c r="AH824" s="422"/>
      <c r="AI824" s="422"/>
      <c r="AJ824" s="21"/>
      <c r="AK824" s="9"/>
      <c r="AL824" s="350"/>
      <c r="AM824" s="353"/>
      <c r="AN824" s="336"/>
      <c r="AO824" s="350"/>
      <c r="AP824" s="353"/>
      <c r="AQ824" s="336"/>
      <c r="AR824" s="350"/>
      <c r="AS824" s="353"/>
      <c r="AT824" s="336"/>
      <c r="AU824" s="350"/>
      <c r="AV824" s="353"/>
      <c r="AW824" s="336"/>
      <c r="AX824" s="350"/>
      <c r="AY824" s="363"/>
      <c r="AZ824" s="336"/>
      <c r="BA824" s="417"/>
      <c r="BB824" s="411"/>
      <c r="BC824" s="411"/>
      <c r="BD824" s="414"/>
    </row>
    <row r="825" spans="2:64" ht="28.15" customHeight="1" thickBot="1" x14ac:dyDescent="0.25">
      <c r="B825" s="30"/>
      <c r="C825" s="355"/>
      <c r="D825" s="246"/>
      <c r="E825" s="200"/>
      <c r="F825" s="200"/>
      <c r="G825" s="199"/>
      <c r="H825" s="361"/>
      <c r="I825" s="393"/>
      <c r="J825" s="393"/>
      <c r="K825" s="393"/>
      <c r="L825" s="50" t="s">
        <v>105</v>
      </c>
      <c r="M825" s="51" t="s">
        <v>458</v>
      </c>
      <c r="N825" s="50" t="s">
        <v>104</v>
      </c>
      <c r="O825" s="51" t="s">
        <v>1607</v>
      </c>
      <c r="P825" s="50" t="s">
        <v>103</v>
      </c>
      <c r="Q825" s="51" t="s">
        <v>986</v>
      </c>
      <c r="R825" s="50" t="s">
        <v>102</v>
      </c>
      <c r="S825" s="51" t="s">
        <v>1041</v>
      </c>
      <c r="T825" s="50">
        <v>20</v>
      </c>
      <c r="U825" s="51" t="s">
        <v>703</v>
      </c>
      <c r="V825" s="50" t="s">
        <v>101</v>
      </c>
      <c r="W825" s="51" t="s">
        <v>467</v>
      </c>
      <c r="X825" s="50" t="s">
        <v>100</v>
      </c>
      <c r="Y825" s="51" t="s">
        <v>132</v>
      </c>
      <c r="Z825" s="50" t="s">
        <v>99</v>
      </c>
      <c r="AA825" s="51"/>
      <c r="AB825" s="51"/>
      <c r="AC825" s="51"/>
      <c r="AD825" s="187"/>
      <c r="AE825" s="51"/>
      <c r="AF825" s="187"/>
      <c r="AG825" s="56"/>
      <c r="AH825" s="424"/>
      <c r="AI825" s="424"/>
      <c r="AJ825" s="47"/>
      <c r="AK825" s="9"/>
      <c r="AL825" s="351"/>
      <c r="AM825" s="354"/>
      <c r="AN825" s="337"/>
      <c r="AO825" s="351"/>
      <c r="AP825" s="354"/>
      <c r="AQ825" s="337"/>
      <c r="AR825" s="351"/>
      <c r="AS825" s="354"/>
      <c r="AT825" s="337"/>
      <c r="AU825" s="351"/>
      <c r="AV825" s="354"/>
      <c r="AW825" s="337"/>
      <c r="AX825" s="351"/>
      <c r="AY825" s="364"/>
      <c r="AZ825" s="337"/>
      <c r="BA825" s="418"/>
      <c r="BB825" s="412"/>
      <c r="BC825" s="412"/>
      <c r="BD825" s="415"/>
    </row>
    <row r="826" spans="2:64" ht="28.15" customHeight="1" x14ac:dyDescent="0.2">
      <c r="B826" s="30"/>
      <c r="C826" s="338">
        <v>2</v>
      </c>
      <c r="D826" s="212"/>
      <c r="E826" s="198"/>
      <c r="F826" s="198"/>
      <c r="G826" s="197"/>
      <c r="H826" s="358"/>
      <c r="I826" s="390"/>
      <c r="J826" s="390"/>
      <c r="K826" s="390"/>
      <c r="L826" s="42" t="s">
        <v>131</v>
      </c>
      <c r="M826" s="43"/>
      <c r="N826" s="42" t="s">
        <v>129</v>
      </c>
      <c r="O826" s="43"/>
      <c r="P826" s="42" t="s">
        <v>128</v>
      </c>
      <c r="Q826" s="43"/>
      <c r="R826" s="42" t="s">
        <v>127</v>
      </c>
      <c r="S826" s="43"/>
      <c r="T826" s="42" t="s">
        <v>126</v>
      </c>
      <c r="U826" s="43"/>
      <c r="V826" s="42" t="s">
        <v>125</v>
      </c>
      <c r="W826" s="43"/>
      <c r="X826" s="42" t="s">
        <v>124</v>
      </c>
      <c r="Y826" s="43"/>
      <c r="Z826" s="42" t="s">
        <v>123</v>
      </c>
      <c r="AA826" s="43"/>
      <c r="AB826" s="43"/>
      <c r="AC826" s="43"/>
      <c r="AD826" s="196"/>
      <c r="AE826" s="43"/>
      <c r="AF826" s="196"/>
      <c r="AG826" s="39"/>
      <c r="AH826" s="421"/>
      <c r="AI826" s="421"/>
      <c r="AJ826" s="38"/>
      <c r="AK826" s="9"/>
      <c r="AL826" s="349">
        <f>SUMPRODUCT(LEN($M826:$AA829)-LEN(SUBSTITUTE($M826:$AA829,"A", "")))</f>
        <v>0</v>
      </c>
      <c r="AM826" s="352">
        <f>SUMPRODUCT(LEN($AF826:$AF829)-LEN(SUBSTITUTE($AF826:$AF829,"A", "")))</f>
        <v>0</v>
      </c>
      <c r="AN826" s="335">
        <f>SUMPRODUCT(LEN($AE826:$AE829)-LEN(SUBSTITUTE($AE826:$AE829,"A", "")))</f>
        <v>0</v>
      </c>
      <c r="AO826" s="349">
        <f>SUMPRODUCT(LEN($M826:$AA829)-LEN(SUBSTITUTE($M826:$AA829,"S", "")))</f>
        <v>0</v>
      </c>
      <c r="AP826" s="352">
        <f>SUMPRODUCT(LEN($AF826:$AF829)-LEN(SUBSTITUTE($AF826:$AF829,"S", "")))</f>
        <v>0</v>
      </c>
      <c r="AQ826" s="335">
        <f>SUMPRODUCT(LEN($AE826:$AE829)-LEN(SUBSTITUTE($AE826:$AE829,"S", "")))</f>
        <v>0</v>
      </c>
      <c r="AR826" s="349">
        <f>SUMPRODUCT(LEN($M826:$AA829)-LEN(SUBSTITUTE($M826:$AA829,"F", "")))</f>
        <v>0</v>
      </c>
      <c r="AS826" s="352">
        <f>SUMPRODUCT(LEN($AF826:$AF829)-LEN(SUBSTITUTE($AF826:$AF829,"F", "")))</f>
        <v>0</v>
      </c>
      <c r="AT826" s="335">
        <f>SUMPRODUCT(LEN($AE826:$AE829)-LEN(SUBSTITUTE($AE826:$AE829,"F", "")))</f>
        <v>0</v>
      </c>
      <c r="AU826" s="349">
        <f>SUMPRODUCT(LEN($M826:$AA829)-LEN(SUBSTITUTE($M826:$AA829,"G", "")))</f>
        <v>0</v>
      </c>
      <c r="AV826" s="352">
        <f>SUMPRODUCT(LEN($AF826:$AF829)-LEN(SUBSTITUTE($AF826:$AF829,"G", "")))</f>
        <v>0</v>
      </c>
      <c r="AW826" s="335">
        <f>SUMPRODUCT(LEN($AE826:$AE829)-LEN(SUBSTITUTE($AE826:$AE829,"G", "")))</f>
        <v>0</v>
      </c>
      <c r="AX826" s="349">
        <f>SUMPRODUCT(LEN($L826:$AA829)-LEN(SUBSTITUTE($L826:$AA829,"M", "")))</f>
        <v>0</v>
      </c>
      <c r="AY826" s="362">
        <f>SUMPRODUCT(LEN($AF826:$AF829)-LEN(SUBSTITUTE($AF826:$AF829,"M", "")))</f>
        <v>0</v>
      </c>
      <c r="AZ826" s="335">
        <f>SUMPRODUCT(LEN($AE826:$AE829)-LEN(SUBSTITUTE($AE826:$AE829,"M", "")))</f>
        <v>0</v>
      </c>
      <c r="BA826" s="416">
        <f>SUMPRODUCT(LEN($AG826:$AG829)-LEN(SUBSTITUTE($AG826:$AG829,"S", "")))</f>
        <v>0</v>
      </c>
      <c r="BB826" s="410">
        <f>SUMPRODUCT(LEN($AG826:$AG829)-LEN(SUBSTITUTE($AG826:$AG829,"F", "")))</f>
        <v>0</v>
      </c>
      <c r="BC826" s="410">
        <f>SUMPRODUCT(LEN($AG826:$AG829)-LEN(SUBSTITUTE($AG826:$AG829,"G", "")))</f>
        <v>0</v>
      </c>
      <c r="BD826" s="413">
        <f>SUMPRODUCT(LEN($AG826:$AG829)-LEN(SUBSTITUTE($AG826:$AG829,"M", "")))</f>
        <v>0</v>
      </c>
    </row>
    <row r="827" spans="2:64" ht="28.15" customHeight="1" thickBot="1" x14ac:dyDescent="0.25">
      <c r="B827" s="30"/>
      <c r="C827" s="339"/>
      <c r="D827" s="221"/>
      <c r="E827" s="195"/>
      <c r="F827" s="195"/>
      <c r="G827" s="194"/>
      <c r="H827" s="359"/>
      <c r="I827" s="391"/>
      <c r="J827" s="391"/>
      <c r="K827" s="391"/>
      <c r="L827" s="33" t="s">
        <v>122</v>
      </c>
      <c r="M827" s="55"/>
      <c r="N827" s="33" t="s">
        <v>121</v>
      </c>
      <c r="O827" s="55"/>
      <c r="P827" s="33" t="s">
        <v>120</v>
      </c>
      <c r="Q827" s="55"/>
      <c r="R827" s="33" t="s">
        <v>119</v>
      </c>
      <c r="S827" s="55"/>
      <c r="T827" s="33" t="s">
        <v>118</v>
      </c>
      <c r="U827" s="55"/>
      <c r="V827" s="33" t="s">
        <v>117</v>
      </c>
      <c r="W827" s="55"/>
      <c r="X827" s="33" t="s">
        <v>116</v>
      </c>
      <c r="Y827" s="55"/>
      <c r="Z827" s="33" t="s">
        <v>115</v>
      </c>
      <c r="AA827" s="55"/>
      <c r="AB827" s="55"/>
      <c r="AC827" s="55"/>
      <c r="AD827" s="193"/>
      <c r="AE827" s="55"/>
      <c r="AF827" s="193"/>
      <c r="AG827" s="22"/>
      <c r="AH827" s="422"/>
      <c r="AI827" s="422"/>
      <c r="AJ827" s="21"/>
      <c r="AK827" s="9"/>
      <c r="AL827" s="350"/>
      <c r="AM827" s="353"/>
      <c r="AN827" s="336"/>
      <c r="AO827" s="350"/>
      <c r="AP827" s="353"/>
      <c r="AQ827" s="336"/>
      <c r="AR827" s="350"/>
      <c r="AS827" s="353"/>
      <c r="AT827" s="336"/>
      <c r="AU827" s="350"/>
      <c r="AV827" s="353"/>
      <c r="AW827" s="336"/>
      <c r="AX827" s="350"/>
      <c r="AY827" s="363"/>
      <c r="AZ827" s="336"/>
      <c r="BA827" s="417"/>
      <c r="BB827" s="411"/>
      <c r="BC827" s="411"/>
      <c r="BD827" s="414"/>
    </row>
    <row r="828" spans="2:64" ht="28.15" customHeight="1" x14ac:dyDescent="0.2">
      <c r="B828" s="30"/>
      <c r="C828" s="340"/>
      <c r="D828" s="218"/>
      <c r="E828" s="192"/>
      <c r="F828" s="192"/>
      <c r="G828" s="191"/>
      <c r="H828" s="360"/>
      <c r="I828" s="392"/>
      <c r="J828" s="392"/>
      <c r="K828" s="392"/>
      <c r="L828" s="25" t="s">
        <v>114</v>
      </c>
      <c r="M828" s="114"/>
      <c r="N828" s="25" t="s">
        <v>112</v>
      </c>
      <c r="O828" s="114"/>
      <c r="P828" s="25" t="s">
        <v>111</v>
      </c>
      <c r="Q828" s="114"/>
      <c r="R828" s="25" t="s">
        <v>110</v>
      </c>
      <c r="S828" s="114"/>
      <c r="T828" s="25" t="s">
        <v>109</v>
      </c>
      <c r="U828" s="114"/>
      <c r="V828" s="25" t="s">
        <v>108</v>
      </c>
      <c r="W828" s="114"/>
      <c r="X828" s="25" t="s">
        <v>107</v>
      </c>
      <c r="Y828" s="114"/>
      <c r="Z828" s="25" t="s">
        <v>106</v>
      </c>
      <c r="AA828" s="114"/>
      <c r="AB828" s="114"/>
      <c r="AC828" s="114"/>
      <c r="AD828" s="190"/>
      <c r="AE828" s="114"/>
      <c r="AF828" s="190"/>
      <c r="AG828" s="22"/>
      <c r="AH828" s="422"/>
      <c r="AI828" s="422"/>
      <c r="AJ828" s="21"/>
      <c r="AK828" s="9"/>
      <c r="AL828" s="350"/>
      <c r="AM828" s="353"/>
      <c r="AN828" s="336"/>
      <c r="AO828" s="350"/>
      <c r="AP828" s="353"/>
      <c r="AQ828" s="336"/>
      <c r="AR828" s="350"/>
      <c r="AS828" s="353"/>
      <c r="AT828" s="336"/>
      <c r="AU828" s="350"/>
      <c r="AV828" s="353"/>
      <c r="AW828" s="336"/>
      <c r="AX828" s="350"/>
      <c r="AY828" s="363"/>
      <c r="AZ828" s="336"/>
      <c r="BA828" s="417"/>
      <c r="BB828" s="411"/>
      <c r="BC828" s="411"/>
      <c r="BD828" s="414"/>
    </row>
    <row r="829" spans="2:64" ht="28.15" customHeight="1" thickBot="1" x14ac:dyDescent="0.25">
      <c r="B829" s="30"/>
      <c r="C829" s="355"/>
      <c r="D829" s="246"/>
      <c r="E829" s="200"/>
      <c r="F829" s="200"/>
      <c r="G829" s="199"/>
      <c r="H829" s="361"/>
      <c r="I829" s="393"/>
      <c r="J829" s="393"/>
      <c r="K829" s="393"/>
      <c r="L829" s="50" t="s">
        <v>105</v>
      </c>
      <c r="M829" s="51"/>
      <c r="N829" s="50" t="s">
        <v>104</v>
      </c>
      <c r="O829" s="51"/>
      <c r="P829" s="50" t="s">
        <v>103</v>
      </c>
      <c r="Q829" s="51"/>
      <c r="R829" s="50" t="s">
        <v>102</v>
      </c>
      <c r="S829" s="51"/>
      <c r="T829" s="50">
        <v>20</v>
      </c>
      <c r="U829" s="51"/>
      <c r="V829" s="50" t="s">
        <v>101</v>
      </c>
      <c r="W829" s="51"/>
      <c r="X829" s="50" t="s">
        <v>100</v>
      </c>
      <c r="Y829" s="51"/>
      <c r="Z829" s="50" t="s">
        <v>99</v>
      </c>
      <c r="AA829" s="51"/>
      <c r="AB829" s="51"/>
      <c r="AC829" s="51"/>
      <c r="AD829" s="187"/>
      <c r="AE829" s="51"/>
      <c r="AF829" s="187"/>
      <c r="AG829" s="48"/>
      <c r="AH829" s="424"/>
      <c r="AI829" s="424"/>
      <c r="AJ829" s="47"/>
      <c r="AK829" s="9"/>
      <c r="AL829" s="351"/>
      <c r="AM829" s="354"/>
      <c r="AN829" s="337"/>
      <c r="AO829" s="351"/>
      <c r="AP829" s="354"/>
      <c r="AQ829" s="337"/>
      <c r="AR829" s="351"/>
      <c r="AS829" s="354"/>
      <c r="AT829" s="337"/>
      <c r="AU829" s="351"/>
      <c r="AV829" s="354"/>
      <c r="AW829" s="337"/>
      <c r="AX829" s="351"/>
      <c r="AY829" s="364"/>
      <c r="AZ829" s="337"/>
      <c r="BA829" s="418"/>
      <c r="BB829" s="412"/>
      <c r="BC829" s="412"/>
      <c r="BD829" s="415"/>
    </row>
    <row r="830" spans="2:64" ht="28.15" customHeight="1" x14ac:dyDescent="0.2">
      <c r="B830" s="30"/>
      <c r="C830" s="338">
        <v>3</v>
      </c>
      <c r="D830" s="212"/>
      <c r="E830" s="198"/>
      <c r="F830" s="198"/>
      <c r="G830" s="197"/>
      <c r="H830" s="358"/>
      <c r="I830" s="390"/>
      <c r="J830" s="390"/>
      <c r="K830" s="390"/>
      <c r="L830" s="42" t="s">
        <v>131</v>
      </c>
      <c r="M830" s="43"/>
      <c r="N830" s="42" t="s">
        <v>129</v>
      </c>
      <c r="O830" s="43"/>
      <c r="P830" s="42" t="s">
        <v>128</v>
      </c>
      <c r="Q830" s="43"/>
      <c r="R830" s="42" t="s">
        <v>127</v>
      </c>
      <c r="S830" s="43"/>
      <c r="T830" s="42" t="s">
        <v>126</v>
      </c>
      <c r="U830" s="43"/>
      <c r="V830" s="42" t="s">
        <v>125</v>
      </c>
      <c r="W830" s="43"/>
      <c r="X830" s="42" t="s">
        <v>124</v>
      </c>
      <c r="Y830" s="43"/>
      <c r="Z830" s="42" t="s">
        <v>123</v>
      </c>
      <c r="AA830" s="43"/>
      <c r="AB830" s="43"/>
      <c r="AC830" s="43"/>
      <c r="AD830" s="196"/>
      <c r="AE830" s="43"/>
      <c r="AF830" s="196"/>
      <c r="AG830" s="39"/>
      <c r="AH830" s="421"/>
      <c r="AI830" s="421"/>
      <c r="AJ830" s="38"/>
      <c r="AK830" s="9"/>
      <c r="AL830" s="349">
        <f>SUMPRODUCT(LEN($M830:$AA833)-LEN(SUBSTITUTE($M830:$AA833,"A", "")))</f>
        <v>0</v>
      </c>
      <c r="AM830" s="352">
        <f>SUMPRODUCT(LEN($AF830:$AF833)-LEN(SUBSTITUTE($AF830:$AF833,"A", "")))</f>
        <v>0</v>
      </c>
      <c r="AN830" s="335">
        <f>SUMPRODUCT(LEN($AE830:$AE833)-LEN(SUBSTITUTE($AE830:$AE833,"A", "")))</f>
        <v>0</v>
      </c>
      <c r="AO830" s="349">
        <f>SUMPRODUCT(LEN($M830:$AA833)-LEN(SUBSTITUTE($M830:$AA833,"S", "")))</f>
        <v>0</v>
      </c>
      <c r="AP830" s="352">
        <f>SUMPRODUCT(LEN($AF830:$AF833)-LEN(SUBSTITUTE($AF830:$AF833,"S", "")))</f>
        <v>0</v>
      </c>
      <c r="AQ830" s="335">
        <f>SUMPRODUCT(LEN($AE830:$AE833)-LEN(SUBSTITUTE($AE830:$AE833,"S", "")))</f>
        <v>0</v>
      </c>
      <c r="AR830" s="349">
        <f>SUMPRODUCT(LEN($M830:$AA833)-LEN(SUBSTITUTE($M830:$AA833,"F", "")))</f>
        <v>0</v>
      </c>
      <c r="AS830" s="352">
        <f>SUMPRODUCT(LEN($AF830:$AF833)-LEN(SUBSTITUTE($AF830:$AF833,"F", "")))</f>
        <v>0</v>
      </c>
      <c r="AT830" s="335">
        <f>SUMPRODUCT(LEN($AE830:$AE833)-LEN(SUBSTITUTE($AE830:$AE833,"F", "")))</f>
        <v>0</v>
      </c>
      <c r="AU830" s="349">
        <f>SUMPRODUCT(LEN($M830:$AA833)-LEN(SUBSTITUTE($M830:$AA833,"G", "")))</f>
        <v>0</v>
      </c>
      <c r="AV830" s="352">
        <f>SUMPRODUCT(LEN($AF830:$AF833)-LEN(SUBSTITUTE($AF830:$AF833,"G", "")))</f>
        <v>0</v>
      </c>
      <c r="AW830" s="335">
        <f>SUMPRODUCT(LEN($AE830:$AE833)-LEN(SUBSTITUTE($AE830:$AE833,"G", "")))</f>
        <v>0</v>
      </c>
      <c r="AX830" s="349">
        <f>SUMPRODUCT(LEN($L830:$AA833)-LEN(SUBSTITUTE($L830:$AA833,"M", "")))</f>
        <v>0</v>
      </c>
      <c r="AY830" s="362">
        <f>SUMPRODUCT(LEN($AF830:$AF833)-LEN(SUBSTITUTE($AF830:$AF833,"M", "")))</f>
        <v>0</v>
      </c>
      <c r="AZ830" s="335">
        <f>SUMPRODUCT(LEN($AE830:$AE833)-LEN(SUBSTITUTE($AE830:$AE833,"M", "")))</f>
        <v>0</v>
      </c>
      <c r="BA830" s="416">
        <f>SUMPRODUCT(LEN($AG830:$AG833)-LEN(SUBSTITUTE($AG830:$AG833,"S", "")))</f>
        <v>0</v>
      </c>
      <c r="BB830" s="410">
        <f>SUMPRODUCT(LEN($AG830:$AG833)-LEN(SUBSTITUTE($AG830:$AG833,"F", "")))</f>
        <v>0</v>
      </c>
      <c r="BC830" s="410">
        <f>SUMPRODUCT(LEN($AG830:$AG833)-LEN(SUBSTITUTE($AG830:$AG833,"G", "")))</f>
        <v>0</v>
      </c>
      <c r="BD830" s="413">
        <f>SUMPRODUCT(LEN($AG830:$AG833)-LEN(SUBSTITUTE($AG830:$AG833,"M", "")))</f>
        <v>0</v>
      </c>
    </row>
    <row r="831" spans="2:64" ht="28.15" customHeight="1" thickBot="1" x14ac:dyDescent="0.25">
      <c r="B831" s="30"/>
      <c r="C831" s="339"/>
      <c r="D831" s="221"/>
      <c r="E831" s="195"/>
      <c r="F831" s="195"/>
      <c r="G831" s="194"/>
      <c r="H831" s="359"/>
      <c r="I831" s="391"/>
      <c r="J831" s="391"/>
      <c r="K831" s="391"/>
      <c r="L831" s="33" t="s">
        <v>122</v>
      </c>
      <c r="M831" s="55"/>
      <c r="N831" s="33" t="s">
        <v>121</v>
      </c>
      <c r="O831" s="55"/>
      <c r="P831" s="33" t="s">
        <v>120</v>
      </c>
      <c r="Q831" s="55"/>
      <c r="R831" s="33" t="s">
        <v>119</v>
      </c>
      <c r="S831" s="55"/>
      <c r="T831" s="33" t="s">
        <v>118</v>
      </c>
      <c r="U831" s="55"/>
      <c r="V831" s="33" t="s">
        <v>117</v>
      </c>
      <c r="W831" s="55"/>
      <c r="X831" s="33" t="s">
        <v>116</v>
      </c>
      <c r="Y831" s="55"/>
      <c r="Z831" s="33" t="s">
        <v>115</v>
      </c>
      <c r="AA831" s="55"/>
      <c r="AB831" s="55"/>
      <c r="AC831" s="55"/>
      <c r="AD831" s="193"/>
      <c r="AE831" s="55"/>
      <c r="AF831" s="193"/>
      <c r="AG831" s="22"/>
      <c r="AH831" s="422"/>
      <c r="AI831" s="422"/>
      <c r="AJ831" s="21"/>
      <c r="AK831" s="9"/>
      <c r="AL831" s="350"/>
      <c r="AM831" s="353"/>
      <c r="AN831" s="336"/>
      <c r="AO831" s="350"/>
      <c r="AP831" s="353"/>
      <c r="AQ831" s="336"/>
      <c r="AR831" s="350"/>
      <c r="AS831" s="353"/>
      <c r="AT831" s="336"/>
      <c r="AU831" s="350"/>
      <c r="AV831" s="353"/>
      <c r="AW831" s="336"/>
      <c r="AX831" s="350"/>
      <c r="AY831" s="363"/>
      <c r="AZ831" s="336"/>
      <c r="BA831" s="417"/>
      <c r="BB831" s="411"/>
      <c r="BC831" s="411"/>
      <c r="BD831" s="414"/>
    </row>
    <row r="832" spans="2:64" ht="28.15" customHeight="1" x14ac:dyDescent="0.2">
      <c r="B832" s="30"/>
      <c r="C832" s="340"/>
      <c r="D832" s="218"/>
      <c r="E832" s="192"/>
      <c r="F832" s="192"/>
      <c r="G832" s="191"/>
      <c r="H832" s="360"/>
      <c r="I832" s="392"/>
      <c r="J832" s="392"/>
      <c r="K832" s="392"/>
      <c r="L832" s="25" t="s">
        <v>114</v>
      </c>
      <c r="M832" s="114"/>
      <c r="N832" s="25" t="s">
        <v>112</v>
      </c>
      <c r="O832" s="114"/>
      <c r="P832" s="25" t="s">
        <v>111</v>
      </c>
      <c r="Q832" s="114"/>
      <c r="R832" s="25" t="s">
        <v>110</v>
      </c>
      <c r="S832" s="114"/>
      <c r="T832" s="25" t="s">
        <v>109</v>
      </c>
      <c r="U832" s="114"/>
      <c r="V832" s="25" t="s">
        <v>108</v>
      </c>
      <c r="W832" s="114"/>
      <c r="X832" s="25" t="s">
        <v>107</v>
      </c>
      <c r="Y832" s="114"/>
      <c r="Z832" s="25" t="s">
        <v>106</v>
      </c>
      <c r="AA832" s="114"/>
      <c r="AB832" s="114"/>
      <c r="AC832" s="114"/>
      <c r="AD832" s="190"/>
      <c r="AE832" s="114"/>
      <c r="AF832" s="190"/>
      <c r="AG832" s="22"/>
      <c r="AH832" s="422"/>
      <c r="AI832" s="422"/>
      <c r="AJ832" s="21"/>
      <c r="AK832" s="9"/>
      <c r="AL832" s="350"/>
      <c r="AM832" s="353"/>
      <c r="AN832" s="336"/>
      <c r="AO832" s="350"/>
      <c r="AP832" s="353"/>
      <c r="AQ832" s="336"/>
      <c r="AR832" s="350"/>
      <c r="AS832" s="353"/>
      <c r="AT832" s="336"/>
      <c r="AU832" s="350"/>
      <c r="AV832" s="353"/>
      <c r="AW832" s="336"/>
      <c r="AX832" s="350"/>
      <c r="AY832" s="363"/>
      <c r="AZ832" s="336"/>
      <c r="BA832" s="417"/>
      <c r="BB832" s="411"/>
      <c r="BC832" s="411"/>
      <c r="BD832" s="414"/>
    </row>
    <row r="833" spans="2:64" ht="28.15" customHeight="1" thickBot="1" x14ac:dyDescent="0.25">
      <c r="B833" s="20"/>
      <c r="C833" s="341"/>
      <c r="D833" s="215"/>
      <c r="E833" s="189"/>
      <c r="F833" s="189"/>
      <c r="G833" s="188"/>
      <c r="H833" s="361"/>
      <c r="I833" s="394"/>
      <c r="J833" s="394"/>
      <c r="K833" s="394"/>
      <c r="L833" s="15" t="s">
        <v>105</v>
      </c>
      <c r="M833" s="16"/>
      <c r="N833" s="15" t="s">
        <v>104</v>
      </c>
      <c r="O833" s="16"/>
      <c r="P833" s="15" t="s">
        <v>103</v>
      </c>
      <c r="Q833" s="16"/>
      <c r="R833" s="15" t="s">
        <v>102</v>
      </c>
      <c r="S833" s="16"/>
      <c r="T833" s="15">
        <v>20</v>
      </c>
      <c r="U833" s="16"/>
      <c r="V833" s="15" t="s">
        <v>101</v>
      </c>
      <c r="W833" s="16"/>
      <c r="X833" s="15" t="s">
        <v>100</v>
      </c>
      <c r="Y833" s="16"/>
      <c r="Z833" s="15" t="s">
        <v>99</v>
      </c>
      <c r="AA833" s="16"/>
      <c r="AB833" s="114"/>
      <c r="AC833" s="114"/>
      <c r="AD833" s="187"/>
      <c r="AE833" s="16"/>
      <c r="AF833" s="186"/>
      <c r="AG833" s="11"/>
      <c r="AH833" s="423"/>
      <c r="AI833" s="423"/>
      <c r="AJ833" s="10"/>
      <c r="AK833" s="9"/>
      <c r="AL833" s="351"/>
      <c r="AM833" s="354"/>
      <c r="AN833" s="337"/>
      <c r="AO833" s="351"/>
      <c r="AP833" s="354"/>
      <c r="AQ833" s="337"/>
      <c r="AR833" s="351"/>
      <c r="AS833" s="354"/>
      <c r="AT833" s="337"/>
      <c r="AU833" s="351"/>
      <c r="AV833" s="354"/>
      <c r="AW833" s="337"/>
      <c r="AX833" s="351"/>
      <c r="AY833" s="364"/>
      <c r="AZ833" s="337"/>
      <c r="BA833" s="418"/>
      <c r="BB833" s="412"/>
      <c r="BC833" s="412"/>
      <c r="BD833" s="415"/>
    </row>
    <row r="834" spans="2:64" ht="85.9" customHeight="1" thickTop="1" thickBot="1" x14ac:dyDescent="0.35">
      <c r="B834" s="113" t="s">
        <v>173</v>
      </c>
      <c r="C834" s="103" t="s">
        <v>172</v>
      </c>
      <c r="D834" s="108" t="s">
        <v>171</v>
      </c>
      <c r="E834" s="211" t="s">
        <v>170</v>
      </c>
      <c r="F834" s="210"/>
      <c r="G834" s="209"/>
      <c r="H834" s="109" t="s">
        <v>169</v>
      </c>
      <c r="I834" s="108" t="s">
        <v>96</v>
      </c>
      <c r="J834" s="108" t="s">
        <v>168</v>
      </c>
      <c r="K834" s="108" t="s">
        <v>97</v>
      </c>
      <c r="L834" s="365" t="s">
        <v>167</v>
      </c>
      <c r="M834" s="366"/>
      <c r="N834" s="365" t="s">
        <v>166</v>
      </c>
      <c r="O834" s="366"/>
      <c r="P834" s="365" t="s">
        <v>166</v>
      </c>
      <c r="Q834" s="367"/>
      <c r="R834" s="365" t="s">
        <v>166</v>
      </c>
      <c r="S834" s="367"/>
      <c r="T834" s="365" t="s">
        <v>166</v>
      </c>
      <c r="U834" s="367"/>
      <c r="V834" s="365" t="s">
        <v>166</v>
      </c>
      <c r="W834" s="367"/>
      <c r="X834" s="365" t="s">
        <v>166</v>
      </c>
      <c r="Y834" s="367"/>
      <c r="Z834" s="365" t="s">
        <v>166</v>
      </c>
      <c r="AA834" s="367"/>
      <c r="AB834" s="311"/>
      <c r="AC834" s="311"/>
      <c r="AD834" s="368" t="s">
        <v>165</v>
      </c>
      <c r="AE834" s="367"/>
      <c r="AF834" s="109" t="s">
        <v>164</v>
      </c>
      <c r="AG834" s="109" t="s">
        <v>163</v>
      </c>
      <c r="AH834" s="108" t="s">
        <v>162</v>
      </c>
      <c r="AI834" s="108" t="s">
        <v>161</v>
      </c>
      <c r="AJ834" s="107" t="s">
        <v>160</v>
      </c>
      <c r="AK834" s="106"/>
      <c r="AL834" s="104" t="s">
        <v>159</v>
      </c>
      <c r="AM834" s="103" t="s">
        <v>158</v>
      </c>
      <c r="AN834" s="102" t="s">
        <v>157</v>
      </c>
      <c r="AO834" s="104" t="s">
        <v>156</v>
      </c>
      <c r="AP834" s="103" t="s">
        <v>155</v>
      </c>
      <c r="AQ834" s="102" t="s">
        <v>154</v>
      </c>
      <c r="AR834" s="104" t="s">
        <v>153</v>
      </c>
      <c r="AS834" s="103" t="s">
        <v>152</v>
      </c>
      <c r="AT834" s="105" t="s">
        <v>151</v>
      </c>
      <c r="AU834" s="104" t="s">
        <v>150</v>
      </c>
      <c r="AV834" s="103" t="s">
        <v>149</v>
      </c>
      <c r="AW834" s="102" t="s">
        <v>148</v>
      </c>
      <c r="AX834" s="104" t="s">
        <v>147</v>
      </c>
      <c r="AY834" s="103" t="s">
        <v>146</v>
      </c>
      <c r="AZ834" s="102" t="s">
        <v>145</v>
      </c>
      <c r="BA834" s="101" t="s">
        <v>144</v>
      </c>
      <c r="BB834" s="100" t="s">
        <v>143</v>
      </c>
      <c r="BC834" s="100" t="s">
        <v>142</v>
      </c>
      <c r="BD834" s="99" t="s">
        <v>141</v>
      </c>
    </row>
    <row r="835" spans="2:64" ht="48" thickBot="1" x14ac:dyDescent="0.3">
      <c r="B835" s="98" t="s">
        <v>184</v>
      </c>
      <c r="C835" s="97"/>
      <c r="D835" s="208">
        <v>258</v>
      </c>
      <c r="E835" s="425">
        <v>5548.64</v>
      </c>
      <c r="F835" s="426"/>
      <c r="G835" s="427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207"/>
      <c r="AB835" s="310"/>
      <c r="AC835" s="310"/>
      <c r="AD835" s="90" t="s">
        <v>138</v>
      </c>
      <c r="AE835" s="88"/>
      <c r="AF835" s="88"/>
      <c r="AG835" s="88"/>
      <c r="AH835" s="87"/>
      <c r="AI835" s="87"/>
      <c r="AJ835" s="203"/>
      <c r="AK835" s="86" t="s">
        <v>137</v>
      </c>
      <c r="AL835" s="85">
        <f t="shared" ref="AL835:BD835" si="110">SUM(AL837:AL848)</f>
        <v>48</v>
      </c>
      <c r="AM835" s="84">
        <f t="shared" si="110"/>
        <v>0</v>
      </c>
      <c r="AN835" s="83">
        <f t="shared" si="110"/>
        <v>0</v>
      </c>
      <c r="AO835" s="85">
        <f t="shared" si="110"/>
        <v>0</v>
      </c>
      <c r="AP835" s="84">
        <f t="shared" si="110"/>
        <v>0</v>
      </c>
      <c r="AQ835" s="83">
        <f t="shared" si="110"/>
        <v>0</v>
      </c>
      <c r="AR835" s="85">
        <f t="shared" si="110"/>
        <v>0</v>
      </c>
      <c r="AS835" s="84">
        <f t="shared" si="110"/>
        <v>0</v>
      </c>
      <c r="AT835" s="83">
        <f t="shared" si="110"/>
        <v>0</v>
      </c>
      <c r="AU835" s="85">
        <f t="shared" si="110"/>
        <v>21</v>
      </c>
      <c r="AV835" s="84">
        <f t="shared" si="110"/>
        <v>0</v>
      </c>
      <c r="AW835" s="83">
        <f t="shared" si="110"/>
        <v>0</v>
      </c>
      <c r="AX835" s="85">
        <f t="shared" si="110"/>
        <v>7</v>
      </c>
      <c r="AY835" s="84">
        <f t="shared" si="110"/>
        <v>0</v>
      </c>
      <c r="AZ835" s="83">
        <f t="shared" si="110"/>
        <v>0</v>
      </c>
      <c r="BA835" s="82">
        <f t="shared" si="110"/>
        <v>0</v>
      </c>
      <c r="BB835" s="81">
        <f t="shared" si="110"/>
        <v>0</v>
      </c>
      <c r="BC835" s="81">
        <f t="shared" si="110"/>
        <v>0</v>
      </c>
      <c r="BD835" s="80">
        <f t="shared" si="110"/>
        <v>0</v>
      </c>
      <c r="BE835" s="79" t="s">
        <v>136</v>
      </c>
      <c r="BH835" s="5">
        <f>SUM(AL835:AN835)/$BG$5</f>
        <v>48</v>
      </c>
      <c r="BI835" s="5">
        <f>SUM(AO835:AQ835,BA835)/$BG$5</f>
        <v>0</v>
      </c>
      <c r="BJ835" s="5">
        <f>SUM(AR835:AT835,BB835)/$BG$5</f>
        <v>0</v>
      </c>
      <c r="BK835" s="5">
        <f>SUM(AU835:AW835,BC835)/$BG$5</f>
        <v>21</v>
      </c>
      <c r="BL835" s="5">
        <f>SUM(AX835:AZ835,BD835)/$BG$5</f>
        <v>7</v>
      </c>
    </row>
    <row r="836" spans="2:64" ht="37.5" thickBot="1" x14ac:dyDescent="0.3">
      <c r="B836" s="78"/>
      <c r="C836" s="77"/>
      <c r="D836" s="206"/>
      <c r="E836" s="205"/>
      <c r="F836" s="205"/>
      <c r="G836" s="204"/>
      <c r="H836" s="73"/>
      <c r="I836" s="70"/>
      <c r="J836" s="70"/>
      <c r="K836" s="72"/>
      <c r="L836" s="70"/>
      <c r="M836" s="69"/>
      <c r="N836" s="70"/>
      <c r="O836" s="69"/>
      <c r="P836" s="70"/>
      <c r="Q836" s="69"/>
      <c r="R836" s="70"/>
      <c r="S836" s="69"/>
      <c r="T836" s="70"/>
      <c r="U836" s="69"/>
      <c r="V836" s="70"/>
      <c r="W836" s="69"/>
      <c r="X836" s="70"/>
      <c r="Y836" s="69"/>
      <c r="Z836" s="70"/>
      <c r="AA836" s="69"/>
      <c r="AB836" s="69"/>
      <c r="AC836" s="69"/>
      <c r="AD836" s="71"/>
      <c r="AE836" s="69"/>
      <c r="AF836" s="69"/>
      <c r="AG836" s="69"/>
      <c r="AH836" s="68"/>
      <c r="AI836" s="68"/>
      <c r="AJ836" s="203"/>
      <c r="AK836" s="66" t="s">
        <v>135</v>
      </c>
      <c r="AL836" s="65">
        <f t="shared" ref="AL836:BD836" si="111">AL835/3</f>
        <v>16</v>
      </c>
      <c r="AM836" s="64">
        <f t="shared" si="111"/>
        <v>0</v>
      </c>
      <c r="AN836" s="63">
        <f t="shared" si="111"/>
        <v>0</v>
      </c>
      <c r="AO836" s="65">
        <f t="shared" si="111"/>
        <v>0</v>
      </c>
      <c r="AP836" s="64">
        <f t="shared" si="111"/>
        <v>0</v>
      </c>
      <c r="AQ836" s="63">
        <f t="shared" si="111"/>
        <v>0</v>
      </c>
      <c r="AR836" s="65">
        <f t="shared" si="111"/>
        <v>0</v>
      </c>
      <c r="AS836" s="64">
        <f t="shared" si="111"/>
        <v>0</v>
      </c>
      <c r="AT836" s="63">
        <f t="shared" si="111"/>
        <v>0</v>
      </c>
      <c r="AU836" s="65">
        <f t="shared" si="111"/>
        <v>7</v>
      </c>
      <c r="AV836" s="64">
        <f t="shared" si="111"/>
        <v>0</v>
      </c>
      <c r="AW836" s="63">
        <f t="shared" si="111"/>
        <v>0</v>
      </c>
      <c r="AX836" s="65">
        <f t="shared" si="111"/>
        <v>2.3333333333333335</v>
      </c>
      <c r="AY836" s="64">
        <f t="shared" si="111"/>
        <v>0</v>
      </c>
      <c r="AZ836" s="63">
        <f t="shared" si="111"/>
        <v>0</v>
      </c>
      <c r="BA836" s="62">
        <f t="shared" si="111"/>
        <v>0</v>
      </c>
      <c r="BB836" s="61">
        <f t="shared" si="111"/>
        <v>0</v>
      </c>
      <c r="BC836" s="61">
        <f t="shared" si="111"/>
        <v>0</v>
      </c>
      <c r="BD836" s="60">
        <f t="shared" si="111"/>
        <v>0</v>
      </c>
      <c r="BE836" s="59" t="s">
        <v>134</v>
      </c>
    </row>
    <row r="837" spans="2:64" ht="28.15" customHeight="1" x14ac:dyDescent="0.2">
      <c r="B837" s="30"/>
      <c r="C837" s="338">
        <v>1</v>
      </c>
      <c r="D837" s="212"/>
      <c r="E837" s="198"/>
      <c r="F837" s="198"/>
      <c r="G837" s="197"/>
      <c r="H837" s="358" t="s">
        <v>133</v>
      </c>
      <c r="I837" s="390">
        <v>132</v>
      </c>
      <c r="J837" s="390">
        <v>29</v>
      </c>
      <c r="K837" s="390">
        <v>6</v>
      </c>
      <c r="L837" s="42" t="s">
        <v>131</v>
      </c>
      <c r="M837" s="43" t="s">
        <v>132</v>
      </c>
      <c r="N837" s="42" t="s">
        <v>129</v>
      </c>
      <c r="O837" s="43" t="s">
        <v>527</v>
      </c>
      <c r="P837" s="42" t="s">
        <v>128</v>
      </c>
      <c r="Q837" s="43" t="s">
        <v>1707</v>
      </c>
      <c r="R837" s="42" t="s">
        <v>127</v>
      </c>
      <c r="S837" s="43" t="s">
        <v>1607</v>
      </c>
      <c r="T837" s="42" t="s">
        <v>126</v>
      </c>
      <c r="U837" s="43" t="s">
        <v>469</v>
      </c>
      <c r="V837" s="42" t="s">
        <v>125</v>
      </c>
      <c r="W837" s="43" t="s">
        <v>494</v>
      </c>
      <c r="X837" s="42" t="s">
        <v>124</v>
      </c>
      <c r="Y837" s="43"/>
      <c r="Z837" s="42" t="s">
        <v>123</v>
      </c>
      <c r="AA837" s="43"/>
      <c r="AB837" s="43"/>
      <c r="AC837" s="43"/>
      <c r="AD837" s="196"/>
      <c r="AE837" s="43"/>
      <c r="AF837" s="196"/>
      <c r="AG837" s="58"/>
      <c r="AH837" s="421"/>
      <c r="AI837" s="421"/>
      <c r="AJ837" s="38"/>
      <c r="AK837" s="9"/>
      <c r="AL837" s="349">
        <f>SUMPRODUCT(LEN($M837:$AA840)-LEN(SUBSTITUTE($M837:$AA840,"A", "")))</f>
        <v>48</v>
      </c>
      <c r="AM837" s="352">
        <f>SUMPRODUCT(LEN($AF837:$AF840)-LEN(SUBSTITUTE($AF837:$AF840,"A", "")))</f>
        <v>0</v>
      </c>
      <c r="AN837" s="335">
        <f>SUMPRODUCT(LEN($AE837:$AE840)-LEN(SUBSTITUTE($AE837:$AE840,"A", "")))</f>
        <v>0</v>
      </c>
      <c r="AO837" s="349">
        <f>SUMPRODUCT(LEN($M837:$AA840)-LEN(SUBSTITUTE($M837:$AA840,"S", "")))</f>
        <v>0</v>
      </c>
      <c r="AP837" s="352">
        <f>SUMPRODUCT(LEN($AF837:$AF840)-LEN(SUBSTITUTE($AF837:$AF840,"S", "")))</f>
        <v>0</v>
      </c>
      <c r="AQ837" s="335">
        <f>SUMPRODUCT(LEN($AE837:$AE840)-LEN(SUBSTITUTE($AE837:$AE840,"S", "")))</f>
        <v>0</v>
      </c>
      <c r="AR837" s="349">
        <f>SUMPRODUCT(LEN($M837:$AA840)-LEN(SUBSTITUTE($M837:$AA840,"F", "")))</f>
        <v>0</v>
      </c>
      <c r="AS837" s="352">
        <f>SUMPRODUCT(LEN($AF837:$AF840)-LEN(SUBSTITUTE($AF837:$AF840,"F", "")))</f>
        <v>0</v>
      </c>
      <c r="AT837" s="335">
        <f>SUMPRODUCT(LEN($AE837:$AE840)-LEN(SUBSTITUTE($AE837:$AE840,"F", "")))</f>
        <v>0</v>
      </c>
      <c r="AU837" s="349">
        <f>SUMPRODUCT(LEN($M837:$AA840)-LEN(SUBSTITUTE($M837:$AA840,"G", "")))</f>
        <v>21</v>
      </c>
      <c r="AV837" s="352">
        <f>SUMPRODUCT(LEN($AF837:$AF840)-LEN(SUBSTITUTE($AF837:$AF840,"G", "")))</f>
        <v>0</v>
      </c>
      <c r="AW837" s="335">
        <f>SUMPRODUCT(LEN($AE837:$AE840)-LEN(SUBSTITUTE($AE837:$AE840,"G", "")))</f>
        <v>0</v>
      </c>
      <c r="AX837" s="349">
        <f>SUMPRODUCT(LEN($L837:$AA840)-LEN(SUBSTITUTE($L837:$AA840,"M", "")))</f>
        <v>7</v>
      </c>
      <c r="AY837" s="362">
        <f>SUMPRODUCT(LEN($AF837:$AF840)-LEN(SUBSTITUTE($AF837:$AF840,"M", "")))</f>
        <v>0</v>
      </c>
      <c r="AZ837" s="335">
        <f>SUMPRODUCT(LEN($AE837:$AE840)-LEN(SUBSTITUTE($AE837:$AE840,"M", "")))</f>
        <v>0</v>
      </c>
      <c r="BA837" s="416">
        <f>SUMPRODUCT(LEN($AG837:$AG840)-LEN(SUBSTITUTE($AG837:$AG840,"S", "")))</f>
        <v>0</v>
      </c>
      <c r="BB837" s="410">
        <f>SUMPRODUCT(LEN($AG837:$AG840)-LEN(SUBSTITUTE($AG837:$AG840,"F", "")))</f>
        <v>0</v>
      </c>
      <c r="BC837" s="410">
        <f>SUMPRODUCT(LEN($AG837:$AG840)-LEN(SUBSTITUTE($AG837:$AG840,"G", "")))</f>
        <v>0</v>
      </c>
      <c r="BD837" s="413">
        <f>SUMPRODUCT(LEN($AG837:$AG840)-LEN(SUBSTITUTE($AG837:$AG840,"M", "")))</f>
        <v>0</v>
      </c>
    </row>
    <row r="838" spans="2:64" ht="28.15" customHeight="1" thickBot="1" x14ac:dyDescent="0.25">
      <c r="B838" s="30"/>
      <c r="C838" s="339"/>
      <c r="D838" s="221"/>
      <c r="E838" s="195"/>
      <c r="F838" s="195"/>
      <c r="G838" s="194"/>
      <c r="H838" s="359"/>
      <c r="I838" s="391"/>
      <c r="J838" s="391"/>
      <c r="K838" s="391"/>
      <c r="L838" s="33" t="s">
        <v>122</v>
      </c>
      <c r="M838" s="55" t="s">
        <v>1706</v>
      </c>
      <c r="N838" s="33" t="s">
        <v>121</v>
      </c>
      <c r="O838" s="55" t="s">
        <v>179</v>
      </c>
      <c r="P838" s="33" t="s">
        <v>120</v>
      </c>
      <c r="Q838" s="55" t="s">
        <v>1442</v>
      </c>
      <c r="R838" s="33" t="s">
        <v>119</v>
      </c>
      <c r="S838" s="55" t="s">
        <v>1705</v>
      </c>
      <c r="T838" s="33" t="s">
        <v>118</v>
      </c>
      <c r="U838" s="55" t="s">
        <v>457</v>
      </c>
      <c r="V838" s="33" t="s">
        <v>117</v>
      </c>
      <c r="W838" s="55" t="s">
        <v>467</v>
      </c>
      <c r="X838" s="33" t="s">
        <v>116</v>
      </c>
      <c r="Y838" s="55"/>
      <c r="Z838" s="33" t="s">
        <v>115</v>
      </c>
      <c r="AA838" s="55"/>
      <c r="AB838" s="55"/>
      <c r="AC838" s="55"/>
      <c r="AD838" s="193"/>
      <c r="AE838" s="55"/>
      <c r="AF838" s="193"/>
      <c r="AG838" s="57"/>
      <c r="AH838" s="422"/>
      <c r="AI838" s="422"/>
      <c r="AJ838" s="21"/>
      <c r="AK838" s="9"/>
      <c r="AL838" s="350"/>
      <c r="AM838" s="353"/>
      <c r="AN838" s="336"/>
      <c r="AO838" s="350"/>
      <c r="AP838" s="353"/>
      <c r="AQ838" s="336"/>
      <c r="AR838" s="350"/>
      <c r="AS838" s="353"/>
      <c r="AT838" s="336"/>
      <c r="AU838" s="350"/>
      <c r="AV838" s="353"/>
      <c r="AW838" s="336"/>
      <c r="AX838" s="350"/>
      <c r="AY838" s="363"/>
      <c r="AZ838" s="336"/>
      <c r="BA838" s="417"/>
      <c r="BB838" s="411"/>
      <c r="BC838" s="411"/>
      <c r="BD838" s="414"/>
    </row>
    <row r="839" spans="2:64" ht="28.15" customHeight="1" x14ac:dyDescent="0.2">
      <c r="B839" s="30"/>
      <c r="C839" s="340"/>
      <c r="D839" s="218"/>
      <c r="E839" s="192"/>
      <c r="F839" s="192"/>
      <c r="G839" s="191"/>
      <c r="H839" s="360">
        <v>260</v>
      </c>
      <c r="I839" s="392"/>
      <c r="J839" s="392"/>
      <c r="K839" s="392"/>
      <c r="L839" s="25" t="s">
        <v>114</v>
      </c>
      <c r="M839" s="114" t="s">
        <v>1288</v>
      </c>
      <c r="N839" s="25" t="s">
        <v>112</v>
      </c>
      <c r="O839" s="114" t="s">
        <v>984</v>
      </c>
      <c r="P839" s="25" t="s">
        <v>111</v>
      </c>
      <c r="Q839" s="114" t="s">
        <v>493</v>
      </c>
      <c r="R839" s="25" t="s">
        <v>110</v>
      </c>
      <c r="S839" s="114" t="s">
        <v>1038</v>
      </c>
      <c r="T839" s="25" t="s">
        <v>109</v>
      </c>
      <c r="U839" s="114" t="s">
        <v>672</v>
      </c>
      <c r="V839" s="25" t="s">
        <v>108</v>
      </c>
      <c r="W839" s="114" t="s">
        <v>132</v>
      </c>
      <c r="X839" s="25" t="s">
        <v>107</v>
      </c>
      <c r="Y839" s="114"/>
      <c r="Z839" s="25" t="s">
        <v>106</v>
      </c>
      <c r="AA839" s="114"/>
      <c r="AB839" s="114"/>
      <c r="AC839" s="114"/>
      <c r="AD839" s="190"/>
      <c r="AE839" s="114"/>
      <c r="AF839" s="190"/>
      <c r="AG839" s="57"/>
      <c r="AH839" s="422"/>
      <c r="AI839" s="422"/>
      <c r="AJ839" s="21"/>
      <c r="AK839" s="9"/>
      <c r="AL839" s="350"/>
      <c r="AM839" s="353"/>
      <c r="AN839" s="336"/>
      <c r="AO839" s="350"/>
      <c r="AP839" s="353"/>
      <c r="AQ839" s="336"/>
      <c r="AR839" s="350"/>
      <c r="AS839" s="353"/>
      <c r="AT839" s="336"/>
      <c r="AU839" s="350"/>
      <c r="AV839" s="353"/>
      <c r="AW839" s="336"/>
      <c r="AX839" s="350"/>
      <c r="AY839" s="363"/>
      <c r="AZ839" s="336"/>
      <c r="BA839" s="417"/>
      <c r="BB839" s="411"/>
      <c r="BC839" s="411"/>
      <c r="BD839" s="414"/>
    </row>
    <row r="840" spans="2:64" ht="28.15" customHeight="1" thickBot="1" x14ac:dyDescent="0.25">
      <c r="B840" s="30"/>
      <c r="C840" s="355"/>
      <c r="D840" s="246"/>
      <c r="E840" s="200"/>
      <c r="F840" s="200"/>
      <c r="G840" s="199"/>
      <c r="H840" s="361"/>
      <c r="I840" s="393"/>
      <c r="J840" s="393"/>
      <c r="K840" s="393"/>
      <c r="L840" s="50" t="s">
        <v>105</v>
      </c>
      <c r="M840" s="51" t="s">
        <v>458</v>
      </c>
      <c r="N840" s="50" t="s">
        <v>104</v>
      </c>
      <c r="O840" s="51" t="s">
        <v>458</v>
      </c>
      <c r="P840" s="50" t="s">
        <v>103</v>
      </c>
      <c r="Q840" s="51" t="s">
        <v>1704</v>
      </c>
      <c r="R840" s="50" t="s">
        <v>102</v>
      </c>
      <c r="S840" s="51" t="s">
        <v>1167</v>
      </c>
      <c r="T840" s="50">
        <v>20</v>
      </c>
      <c r="U840" s="51" t="s">
        <v>467</v>
      </c>
      <c r="V840" s="50" t="s">
        <v>101</v>
      </c>
      <c r="W840" s="51"/>
      <c r="X840" s="50" t="s">
        <v>100</v>
      </c>
      <c r="Y840" s="51"/>
      <c r="Z840" s="50" t="s">
        <v>99</v>
      </c>
      <c r="AA840" s="51"/>
      <c r="AB840" s="51"/>
      <c r="AC840" s="51"/>
      <c r="AD840" s="187"/>
      <c r="AE840" s="51"/>
      <c r="AF840" s="187"/>
      <c r="AG840" s="56"/>
      <c r="AH840" s="424"/>
      <c r="AI840" s="424"/>
      <c r="AJ840" s="47"/>
      <c r="AK840" s="9"/>
      <c r="AL840" s="351"/>
      <c r="AM840" s="354"/>
      <c r="AN840" s="337"/>
      <c r="AO840" s="351"/>
      <c r="AP840" s="354"/>
      <c r="AQ840" s="337"/>
      <c r="AR840" s="351"/>
      <c r="AS840" s="354"/>
      <c r="AT840" s="337"/>
      <c r="AU840" s="351"/>
      <c r="AV840" s="354"/>
      <c r="AW840" s="337"/>
      <c r="AX840" s="351"/>
      <c r="AY840" s="364"/>
      <c r="AZ840" s="337"/>
      <c r="BA840" s="418"/>
      <c r="BB840" s="412"/>
      <c r="BC840" s="412"/>
      <c r="BD840" s="415"/>
    </row>
    <row r="841" spans="2:64" ht="28.15" customHeight="1" x14ac:dyDescent="0.2">
      <c r="B841" s="30"/>
      <c r="C841" s="338">
        <v>2</v>
      </c>
      <c r="D841" s="212"/>
      <c r="E841" s="198"/>
      <c r="F841" s="198"/>
      <c r="G841" s="197"/>
      <c r="H841" s="358"/>
      <c r="I841" s="390"/>
      <c r="J841" s="390"/>
      <c r="K841" s="390"/>
      <c r="L841" s="42" t="s">
        <v>131</v>
      </c>
      <c r="M841" s="43"/>
      <c r="N841" s="42" t="s">
        <v>129</v>
      </c>
      <c r="O841" s="43"/>
      <c r="P841" s="42" t="s">
        <v>128</v>
      </c>
      <c r="Q841" s="43"/>
      <c r="R841" s="42" t="s">
        <v>127</v>
      </c>
      <c r="S841" s="43"/>
      <c r="T841" s="42" t="s">
        <v>126</v>
      </c>
      <c r="U841" s="43"/>
      <c r="V841" s="42" t="s">
        <v>125</v>
      </c>
      <c r="W841" s="43"/>
      <c r="X841" s="42" t="s">
        <v>124</v>
      </c>
      <c r="Y841" s="43"/>
      <c r="Z841" s="42" t="s">
        <v>123</v>
      </c>
      <c r="AA841" s="43"/>
      <c r="AB841" s="43"/>
      <c r="AC841" s="43"/>
      <c r="AD841" s="196"/>
      <c r="AE841" s="43"/>
      <c r="AF841" s="196"/>
      <c r="AG841" s="39"/>
      <c r="AH841" s="421"/>
      <c r="AI841" s="421"/>
      <c r="AJ841" s="38"/>
      <c r="AK841" s="9"/>
      <c r="AL841" s="349">
        <f>SUMPRODUCT(LEN($M841:$AA844)-LEN(SUBSTITUTE($M841:$AA844,"A", "")))</f>
        <v>0</v>
      </c>
      <c r="AM841" s="352">
        <f>SUMPRODUCT(LEN($AF841:$AF844)-LEN(SUBSTITUTE($AF841:$AF844,"A", "")))</f>
        <v>0</v>
      </c>
      <c r="AN841" s="335">
        <f>SUMPRODUCT(LEN($AE841:$AE844)-LEN(SUBSTITUTE($AE841:$AE844,"A", "")))</f>
        <v>0</v>
      </c>
      <c r="AO841" s="349">
        <f>SUMPRODUCT(LEN($M841:$AA844)-LEN(SUBSTITUTE($M841:$AA844,"S", "")))</f>
        <v>0</v>
      </c>
      <c r="AP841" s="352">
        <f>SUMPRODUCT(LEN($AF841:$AF844)-LEN(SUBSTITUTE($AF841:$AF844,"S", "")))</f>
        <v>0</v>
      </c>
      <c r="AQ841" s="335">
        <f>SUMPRODUCT(LEN($AE841:$AE844)-LEN(SUBSTITUTE($AE841:$AE844,"S", "")))</f>
        <v>0</v>
      </c>
      <c r="AR841" s="349">
        <f>SUMPRODUCT(LEN($M841:$AA844)-LEN(SUBSTITUTE($M841:$AA844,"F", "")))</f>
        <v>0</v>
      </c>
      <c r="AS841" s="352">
        <f>SUMPRODUCT(LEN($AF841:$AF844)-LEN(SUBSTITUTE($AF841:$AF844,"F", "")))</f>
        <v>0</v>
      </c>
      <c r="AT841" s="335">
        <f>SUMPRODUCT(LEN($AE841:$AE844)-LEN(SUBSTITUTE($AE841:$AE844,"F", "")))</f>
        <v>0</v>
      </c>
      <c r="AU841" s="349">
        <f>SUMPRODUCT(LEN($M841:$AA844)-LEN(SUBSTITUTE($M841:$AA844,"G", "")))</f>
        <v>0</v>
      </c>
      <c r="AV841" s="352">
        <f>SUMPRODUCT(LEN($AF841:$AF844)-LEN(SUBSTITUTE($AF841:$AF844,"G", "")))</f>
        <v>0</v>
      </c>
      <c r="AW841" s="335">
        <f>SUMPRODUCT(LEN($AE841:$AE844)-LEN(SUBSTITUTE($AE841:$AE844,"G", "")))</f>
        <v>0</v>
      </c>
      <c r="AX841" s="349">
        <f>SUMPRODUCT(LEN($L841:$AA844)-LEN(SUBSTITUTE($L841:$AA844,"M", "")))</f>
        <v>0</v>
      </c>
      <c r="AY841" s="362">
        <f>SUMPRODUCT(LEN($AF841:$AF844)-LEN(SUBSTITUTE($AF841:$AF844,"M", "")))</f>
        <v>0</v>
      </c>
      <c r="AZ841" s="335">
        <f>SUMPRODUCT(LEN($AE841:$AE844)-LEN(SUBSTITUTE($AE841:$AE844,"M", "")))</f>
        <v>0</v>
      </c>
      <c r="BA841" s="416">
        <f>SUMPRODUCT(LEN($AG841:$AG844)-LEN(SUBSTITUTE($AG841:$AG844,"S", "")))</f>
        <v>0</v>
      </c>
      <c r="BB841" s="410">
        <f>SUMPRODUCT(LEN($AG841:$AG844)-LEN(SUBSTITUTE($AG841:$AG844,"F", "")))</f>
        <v>0</v>
      </c>
      <c r="BC841" s="410">
        <f>SUMPRODUCT(LEN($AG841:$AG844)-LEN(SUBSTITUTE($AG841:$AG844,"G", "")))</f>
        <v>0</v>
      </c>
      <c r="BD841" s="413">
        <f>SUMPRODUCT(LEN($AG841:$AG844)-LEN(SUBSTITUTE($AG841:$AG844,"M", "")))</f>
        <v>0</v>
      </c>
    </row>
    <row r="842" spans="2:64" ht="28.15" customHeight="1" thickBot="1" x14ac:dyDescent="0.25">
      <c r="B842" s="30"/>
      <c r="C842" s="339"/>
      <c r="D842" s="221"/>
      <c r="E842" s="195"/>
      <c r="F842" s="195"/>
      <c r="G842" s="194"/>
      <c r="H842" s="359"/>
      <c r="I842" s="391"/>
      <c r="J842" s="391"/>
      <c r="K842" s="391"/>
      <c r="L842" s="33" t="s">
        <v>122</v>
      </c>
      <c r="M842" s="55"/>
      <c r="N842" s="33" t="s">
        <v>121</v>
      </c>
      <c r="O842" s="55"/>
      <c r="P842" s="33" t="s">
        <v>120</v>
      </c>
      <c r="Q842" s="55"/>
      <c r="R842" s="33" t="s">
        <v>119</v>
      </c>
      <c r="S842" s="55"/>
      <c r="T842" s="33" t="s">
        <v>118</v>
      </c>
      <c r="U842" s="55"/>
      <c r="V842" s="33" t="s">
        <v>117</v>
      </c>
      <c r="W842" s="55"/>
      <c r="X842" s="33" t="s">
        <v>116</v>
      </c>
      <c r="Y842" s="55"/>
      <c r="Z842" s="33" t="s">
        <v>115</v>
      </c>
      <c r="AA842" s="55"/>
      <c r="AB842" s="55"/>
      <c r="AC842" s="55"/>
      <c r="AD842" s="193"/>
      <c r="AE842" s="55"/>
      <c r="AF842" s="193"/>
      <c r="AG842" s="22"/>
      <c r="AH842" s="422"/>
      <c r="AI842" s="422"/>
      <c r="AJ842" s="21"/>
      <c r="AK842" s="9"/>
      <c r="AL842" s="350"/>
      <c r="AM842" s="353"/>
      <c r="AN842" s="336"/>
      <c r="AO842" s="350"/>
      <c r="AP842" s="353"/>
      <c r="AQ842" s="336"/>
      <c r="AR842" s="350"/>
      <c r="AS842" s="353"/>
      <c r="AT842" s="336"/>
      <c r="AU842" s="350"/>
      <c r="AV842" s="353"/>
      <c r="AW842" s="336"/>
      <c r="AX842" s="350"/>
      <c r="AY842" s="363"/>
      <c r="AZ842" s="336"/>
      <c r="BA842" s="417"/>
      <c r="BB842" s="411"/>
      <c r="BC842" s="411"/>
      <c r="BD842" s="414"/>
    </row>
    <row r="843" spans="2:64" ht="28.15" customHeight="1" x14ac:dyDescent="0.2">
      <c r="B843" s="30"/>
      <c r="C843" s="340"/>
      <c r="D843" s="218"/>
      <c r="E843" s="192"/>
      <c r="F843" s="192"/>
      <c r="G843" s="191"/>
      <c r="H843" s="360"/>
      <c r="I843" s="392"/>
      <c r="J843" s="392"/>
      <c r="K843" s="392"/>
      <c r="L843" s="25" t="s">
        <v>114</v>
      </c>
      <c r="M843" s="114"/>
      <c r="N843" s="25" t="s">
        <v>112</v>
      </c>
      <c r="O843" s="114"/>
      <c r="P843" s="25" t="s">
        <v>111</v>
      </c>
      <c r="Q843" s="114"/>
      <c r="R843" s="25" t="s">
        <v>110</v>
      </c>
      <c r="S843" s="114"/>
      <c r="T843" s="25" t="s">
        <v>109</v>
      </c>
      <c r="U843" s="114"/>
      <c r="V843" s="25" t="s">
        <v>108</v>
      </c>
      <c r="W843" s="114"/>
      <c r="X843" s="25" t="s">
        <v>107</v>
      </c>
      <c r="Y843" s="114"/>
      <c r="Z843" s="25" t="s">
        <v>106</v>
      </c>
      <c r="AA843" s="114"/>
      <c r="AB843" s="114"/>
      <c r="AC843" s="114"/>
      <c r="AD843" s="190"/>
      <c r="AE843" s="114"/>
      <c r="AF843" s="190"/>
      <c r="AG843" s="22"/>
      <c r="AH843" s="422"/>
      <c r="AI843" s="422"/>
      <c r="AJ843" s="21"/>
      <c r="AK843" s="9"/>
      <c r="AL843" s="350"/>
      <c r="AM843" s="353"/>
      <c r="AN843" s="336"/>
      <c r="AO843" s="350"/>
      <c r="AP843" s="353"/>
      <c r="AQ843" s="336"/>
      <c r="AR843" s="350"/>
      <c r="AS843" s="353"/>
      <c r="AT843" s="336"/>
      <c r="AU843" s="350"/>
      <c r="AV843" s="353"/>
      <c r="AW843" s="336"/>
      <c r="AX843" s="350"/>
      <c r="AY843" s="363"/>
      <c r="AZ843" s="336"/>
      <c r="BA843" s="417"/>
      <c r="BB843" s="411"/>
      <c r="BC843" s="411"/>
      <c r="BD843" s="414"/>
    </row>
    <row r="844" spans="2:64" ht="28.15" customHeight="1" thickBot="1" x14ac:dyDescent="0.25">
      <c r="B844" s="30"/>
      <c r="C844" s="355"/>
      <c r="D844" s="246"/>
      <c r="E844" s="200"/>
      <c r="F844" s="200"/>
      <c r="G844" s="199"/>
      <c r="H844" s="361"/>
      <c r="I844" s="393"/>
      <c r="J844" s="393"/>
      <c r="K844" s="393"/>
      <c r="L844" s="50" t="s">
        <v>105</v>
      </c>
      <c r="M844" s="51"/>
      <c r="N844" s="50" t="s">
        <v>104</v>
      </c>
      <c r="O844" s="51"/>
      <c r="P844" s="50" t="s">
        <v>103</v>
      </c>
      <c r="Q844" s="51"/>
      <c r="R844" s="50" t="s">
        <v>102</v>
      </c>
      <c r="S844" s="51"/>
      <c r="T844" s="50">
        <v>20</v>
      </c>
      <c r="U844" s="51"/>
      <c r="V844" s="50" t="s">
        <v>101</v>
      </c>
      <c r="W844" s="51"/>
      <c r="X844" s="50" t="s">
        <v>100</v>
      </c>
      <c r="Y844" s="51"/>
      <c r="Z844" s="50" t="s">
        <v>99</v>
      </c>
      <c r="AA844" s="51"/>
      <c r="AB844" s="51"/>
      <c r="AC844" s="51"/>
      <c r="AD844" s="187"/>
      <c r="AE844" s="51"/>
      <c r="AF844" s="187"/>
      <c r="AG844" s="48"/>
      <c r="AH844" s="424"/>
      <c r="AI844" s="424"/>
      <c r="AJ844" s="47"/>
      <c r="AK844" s="9"/>
      <c r="AL844" s="351"/>
      <c r="AM844" s="354"/>
      <c r="AN844" s="337"/>
      <c r="AO844" s="351"/>
      <c r="AP844" s="354"/>
      <c r="AQ844" s="337"/>
      <c r="AR844" s="351"/>
      <c r="AS844" s="354"/>
      <c r="AT844" s="337"/>
      <c r="AU844" s="351"/>
      <c r="AV844" s="354"/>
      <c r="AW844" s="337"/>
      <c r="AX844" s="351"/>
      <c r="AY844" s="364"/>
      <c r="AZ844" s="337"/>
      <c r="BA844" s="418"/>
      <c r="BB844" s="412"/>
      <c r="BC844" s="412"/>
      <c r="BD844" s="415"/>
    </row>
    <row r="845" spans="2:64" ht="28.15" customHeight="1" x14ac:dyDescent="0.2">
      <c r="B845" s="30"/>
      <c r="C845" s="338">
        <v>3</v>
      </c>
      <c r="D845" s="212"/>
      <c r="E845" s="198"/>
      <c r="F845" s="198"/>
      <c r="G845" s="197"/>
      <c r="H845" s="358"/>
      <c r="I845" s="390"/>
      <c r="J845" s="390"/>
      <c r="K845" s="390"/>
      <c r="L845" s="42" t="s">
        <v>131</v>
      </c>
      <c r="M845" s="43"/>
      <c r="N845" s="42" t="s">
        <v>129</v>
      </c>
      <c r="O845" s="43"/>
      <c r="P845" s="42" t="s">
        <v>128</v>
      </c>
      <c r="Q845" s="43"/>
      <c r="R845" s="42" t="s">
        <v>127</v>
      </c>
      <c r="S845" s="43"/>
      <c r="T845" s="42" t="s">
        <v>126</v>
      </c>
      <c r="U845" s="43"/>
      <c r="V845" s="42" t="s">
        <v>125</v>
      </c>
      <c r="W845" s="43"/>
      <c r="X845" s="42" t="s">
        <v>124</v>
      </c>
      <c r="Y845" s="43"/>
      <c r="Z845" s="42" t="s">
        <v>123</v>
      </c>
      <c r="AA845" s="43"/>
      <c r="AB845" s="43"/>
      <c r="AC845" s="43"/>
      <c r="AD845" s="196"/>
      <c r="AE845" s="43"/>
      <c r="AF845" s="196"/>
      <c r="AG845" s="39"/>
      <c r="AH845" s="421"/>
      <c r="AI845" s="421"/>
      <c r="AJ845" s="38"/>
      <c r="AK845" s="9"/>
      <c r="AL845" s="349">
        <f>SUMPRODUCT(LEN($M845:$AA848)-LEN(SUBSTITUTE($M845:$AA848,"A", "")))</f>
        <v>0</v>
      </c>
      <c r="AM845" s="352">
        <f>SUMPRODUCT(LEN($AF845:$AF848)-LEN(SUBSTITUTE($AF845:$AF848,"A", "")))</f>
        <v>0</v>
      </c>
      <c r="AN845" s="335">
        <f>SUMPRODUCT(LEN($AE845:$AE848)-LEN(SUBSTITUTE($AE845:$AE848,"A", "")))</f>
        <v>0</v>
      </c>
      <c r="AO845" s="349">
        <f>SUMPRODUCT(LEN($M845:$AA848)-LEN(SUBSTITUTE($M845:$AA848,"S", "")))</f>
        <v>0</v>
      </c>
      <c r="AP845" s="352">
        <f>SUMPRODUCT(LEN($AF845:$AF848)-LEN(SUBSTITUTE($AF845:$AF848,"S", "")))</f>
        <v>0</v>
      </c>
      <c r="AQ845" s="335">
        <f>SUMPRODUCT(LEN($AE845:$AE848)-LEN(SUBSTITUTE($AE845:$AE848,"S", "")))</f>
        <v>0</v>
      </c>
      <c r="AR845" s="349">
        <f>SUMPRODUCT(LEN($M845:$AA848)-LEN(SUBSTITUTE($M845:$AA848,"F", "")))</f>
        <v>0</v>
      </c>
      <c r="AS845" s="352">
        <f>SUMPRODUCT(LEN($AF845:$AF848)-LEN(SUBSTITUTE($AF845:$AF848,"F", "")))</f>
        <v>0</v>
      </c>
      <c r="AT845" s="335">
        <f>SUMPRODUCT(LEN($AE845:$AE848)-LEN(SUBSTITUTE($AE845:$AE848,"F", "")))</f>
        <v>0</v>
      </c>
      <c r="AU845" s="349">
        <f>SUMPRODUCT(LEN($M845:$AA848)-LEN(SUBSTITUTE($M845:$AA848,"G", "")))</f>
        <v>0</v>
      </c>
      <c r="AV845" s="352">
        <f>SUMPRODUCT(LEN($AF845:$AF848)-LEN(SUBSTITUTE($AF845:$AF848,"G", "")))</f>
        <v>0</v>
      </c>
      <c r="AW845" s="335">
        <f>SUMPRODUCT(LEN($AE845:$AE848)-LEN(SUBSTITUTE($AE845:$AE848,"G", "")))</f>
        <v>0</v>
      </c>
      <c r="AX845" s="349">
        <f>SUMPRODUCT(LEN($L845:$AA848)-LEN(SUBSTITUTE($L845:$AA848,"M", "")))</f>
        <v>0</v>
      </c>
      <c r="AY845" s="362">
        <f>SUMPRODUCT(LEN($AF845:$AF848)-LEN(SUBSTITUTE($AF845:$AF848,"M", "")))</f>
        <v>0</v>
      </c>
      <c r="AZ845" s="335">
        <f>SUMPRODUCT(LEN($AE845:$AE848)-LEN(SUBSTITUTE($AE845:$AE848,"M", "")))</f>
        <v>0</v>
      </c>
      <c r="BA845" s="416">
        <f>SUMPRODUCT(LEN($AG845:$AG848)-LEN(SUBSTITUTE($AG845:$AG848,"S", "")))</f>
        <v>0</v>
      </c>
      <c r="BB845" s="410">
        <f>SUMPRODUCT(LEN($AG845:$AG848)-LEN(SUBSTITUTE($AG845:$AG848,"F", "")))</f>
        <v>0</v>
      </c>
      <c r="BC845" s="410">
        <f>SUMPRODUCT(LEN($AG845:$AG848)-LEN(SUBSTITUTE($AG845:$AG848,"G", "")))</f>
        <v>0</v>
      </c>
      <c r="BD845" s="413">
        <f>SUMPRODUCT(LEN($AG845:$AG848)-LEN(SUBSTITUTE($AG845:$AG848,"M", "")))</f>
        <v>0</v>
      </c>
    </row>
    <row r="846" spans="2:64" ht="28.15" customHeight="1" thickBot="1" x14ac:dyDescent="0.25">
      <c r="B846" s="30"/>
      <c r="C846" s="339"/>
      <c r="D846" s="221"/>
      <c r="E846" s="195"/>
      <c r="F846" s="195"/>
      <c r="G846" s="194"/>
      <c r="H846" s="359"/>
      <c r="I846" s="391"/>
      <c r="J846" s="391"/>
      <c r="K846" s="391"/>
      <c r="L846" s="33" t="s">
        <v>122</v>
      </c>
      <c r="M846" s="55"/>
      <c r="N846" s="33" t="s">
        <v>121</v>
      </c>
      <c r="O846" s="55"/>
      <c r="P846" s="33" t="s">
        <v>120</v>
      </c>
      <c r="Q846" s="55"/>
      <c r="R846" s="33" t="s">
        <v>119</v>
      </c>
      <c r="S846" s="55"/>
      <c r="T846" s="33" t="s">
        <v>118</v>
      </c>
      <c r="U846" s="55"/>
      <c r="V846" s="33" t="s">
        <v>117</v>
      </c>
      <c r="W846" s="55"/>
      <c r="X846" s="33" t="s">
        <v>116</v>
      </c>
      <c r="Y846" s="55"/>
      <c r="Z846" s="33" t="s">
        <v>115</v>
      </c>
      <c r="AA846" s="55"/>
      <c r="AB846" s="55"/>
      <c r="AC846" s="55"/>
      <c r="AD846" s="193"/>
      <c r="AE846" s="55"/>
      <c r="AF846" s="193"/>
      <c r="AG846" s="22"/>
      <c r="AH846" s="422"/>
      <c r="AI846" s="422"/>
      <c r="AJ846" s="21"/>
      <c r="AK846" s="9"/>
      <c r="AL846" s="350"/>
      <c r="AM846" s="353"/>
      <c r="AN846" s="336"/>
      <c r="AO846" s="350"/>
      <c r="AP846" s="353"/>
      <c r="AQ846" s="336"/>
      <c r="AR846" s="350"/>
      <c r="AS846" s="353"/>
      <c r="AT846" s="336"/>
      <c r="AU846" s="350"/>
      <c r="AV846" s="353"/>
      <c r="AW846" s="336"/>
      <c r="AX846" s="350"/>
      <c r="AY846" s="363"/>
      <c r="AZ846" s="336"/>
      <c r="BA846" s="417"/>
      <c r="BB846" s="411"/>
      <c r="BC846" s="411"/>
      <c r="BD846" s="414"/>
    </row>
    <row r="847" spans="2:64" ht="28.15" customHeight="1" x14ac:dyDescent="0.2">
      <c r="B847" s="30"/>
      <c r="C847" s="340"/>
      <c r="D847" s="218"/>
      <c r="E847" s="192"/>
      <c r="F847" s="192"/>
      <c r="G847" s="191"/>
      <c r="H847" s="360"/>
      <c r="I847" s="392"/>
      <c r="J847" s="392"/>
      <c r="K847" s="392"/>
      <c r="L847" s="25" t="s">
        <v>114</v>
      </c>
      <c r="M847" s="114"/>
      <c r="N847" s="25" t="s">
        <v>112</v>
      </c>
      <c r="O847" s="114"/>
      <c r="P847" s="25" t="s">
        <v>111</v>
      </c>
      <c r="Q847" s="114"/>
      <c r="R847" s="25" t="s">
        <v>110</v>
      </c>
      <c r="S847" s="114"/>
      <c r="T847" s="25" t="s">
        <v>109</v>
      </c>
      <c r="U847" s="114"/>
      <c r="V847" s="25" t="s">
        <v>108</v>
      </c>
      <c r="W847" s="114"/>
      <c r="X847" s="25" t="s">
        <v>107</v>
      </c>
      <c r="Y847" s="114"/>
      <c r="Z847" s="25" t="s">
        <v>106</v>
      </c>
      <c r="AA847" s="114"/>
      <c r="AB847" s="114"/>
      <c r="AC847" s="114"/>
      <c r="AD847" s="190"/>
      <c r="AE847" s="114"/>
      <c r="AF847" s="190"/>
      <c r="AG847" s="22"/>
      <c r="AH847" s="422"/>
      <c r="AI847" s="422"/>
      <c r="AJ847" s="21"/>
      <c r="AK847" s="9"/>
      <c r="AL847" s="350"/>
      <c r="AM847" s="353"/>
      <c r="AN847" s="336"/>
      <c r="AO847" s="350"/>
      <c r="AP847" s="353"/>
      <c r="AQ847" s="336"/>
      <c r="AR847" s="350"/>
      <c r="AS847" s="353"/>
      <c r="AT847" s="336"/>
      <c r="AU847" s="350"/>
      <c r="AV847" s="353"/>
      <c r="AW847" s="336"/>
      <c r="AX847" s="350"/>
      <c r="AY847" s="363"/>
      <c r="AZ847" s="336"/>
      <c r="BA847" s="417"/>
      <c r="BB847" s="411"/>
      <c r="BC847" s="411"/>
      <c r="BD847" s="414"/>
    </row>
    <row r="848" spans="2:64" ht="28.15" customHeight="1" thickBot="1" x14ac:dyDescent="0.25">
      <c r="B848" s="20"/>
      <c r="C848" s="341"/>
      <c r="D848" s="215"/>
      <c r="E848" s="189"/>
      <c r="F848" s="189"/>
      <c r="G848" s="188"/>
      <c r="H848" s="361"/>
      <c r="I848" s="394"/>
      <c r="J848" s="394"/>
      <c r="K848" s="394"/>
      <c r="L848" s="15" t="s">
        <v>105</v>
      </c>
      <c r="M848" s="16"/>
      <c r="N848" s="15" t="s">
        <v>104</v>
      </c>
      <c r="O848" s="16"/>
      <c r="P848" s="15" t="s">
        <v>103</v>
      </c>
      <c r="Q848" s="16"/>
      <c r="R848" s="15" t="s">
        <v>102</v>
      </c>
      <c r="S848" s="16"/>
      <c r="T848" s="15">
        <v>20</v>
      </c>
      <c r="U848" s="16"/>
      <c r="V848" s="15" t="s">
        <v>101</v>
      </c>
      <c r="W848" s="16"/>
      <c r="X848" s="15" t="s">
        <v>100</v>
      </c>
      <c r="Y848" s="16"/>
      <c r="Z848" s="15" t="s">
        <v>99</v>
      </c>
      <c r="AA848" s="16"/>
      <c r="AB848" s="114"/>
      <c r="AC848" s="114"/>
      <c r="AD848" s="187"/>
      <c r="AE848" s="16"/>
      <c r="AF848" s="186"/>
      <c r="AG848" s="11"/>
      <c r="AH848" s="423"/>
      <c r="AI848" s="423"/>
      <c r="AJ848" s="10"/>
      <c r="AK848" s="9"/>
      <c r="AL848" s="351"/>
      <c r="AM848" s="354"/>
      <c r="AN848" s="337"/>
      <c r="AO848" s="351"/>
      <c r="AP848" s="354"/>
      <c r="AQ848" s="337"/>
      <c r="AR848" s="351"/>
      <c r="AS848" s="354"/>
      <c r="AT848" s="337"/>
      <c r="AU848" s="351"/>
      <c r="AV848" s="354"/>
      <c r="AW848" s="337"/>
      <c r="AX848" s="351"/>
      <c r="AY848" s="364"/>
      <c r="AZ848" s="337"/>
      <c r="BA848" s="418"/>
      <c r="BB848" s="412"/>
      <c r="BC848" s="412"/>
      <c r="BD848" s="415"/>
    </row>
    <row r="849" spans="2:64" ht="85.9" customHeight="1" thickTop="1" thickBot="1" x14ac:dyDescent="0.35">
      <c r="B849" s="113" t="s">
        <v>173</v>
      </c>
      <c r="C849" s="103" t="s">
        <v>172</v>
      </c>
      <c r="D849" s="108" t="s">
        <v>171</v>
      </c>
      <c r="E849" s="211" t="s">
        <v>170</v>
      </c>
      <c r="F849" s="210"/>
      <c r="G849" s="209"/>
      <c r="H849" s="109" t="s">
        <v>169</v>
      </c>
      <c r="I849" s="108" t="s">
        <v>96</v>
      </c>
      <c r="J849" s="108" t="s">
        <v>168</v>
      </c>
      <c r="K849" s="108" t="s">
        <v>97</v>
      </c>
      <c r="L849" s="365" t="s">
        <v>167</v>
      </c>
      <c r="M849" s="366"/>
      <c r="N849" s="365" t="s">
        <v>166</v>
      </c>
      <c r="O849" s="366"/>
      <c r="P849" s="365" t="s">
        <v>166</v>
      </c>
      <c r="Q849" s="367"/>
      <c r="R849" s="365" t="s">
        <v>166</v>
      </c>
      <c r="S849" s="367"/>
      <c r="T849" s="365" t="s">
        <v>166</v>
      </c>
      <c r="U849" s="367"/>
      <c r="V849" s="365" t="s">
        <v>166</v>
      </c>
      <c r="W849" s="367"/>
      <c r="X849" s="365" t="s">
        <v>166</v>
      </c>
      <c r="Y849" s="367"/>
      <c r="Z849" s="365" t="s">
        <v>166</v>
      </c>
      <c r="AA849" s="367"/>
      <c r="AB849" s="311"/>
      <c r="AC849" s="311"/>
      <c r="AD849" s="368" t="s">
        <v>165</v>
      </c>
      <c r="AE849" s="367"/>
      <c r="AF849" s="109" t="s">
        <v>164</v>
      </c>
      <c r="AG849" s="109" t="s">
        <v>163</v>
      </c>
      <c r="AH849" s="108" t="s">
        <v>162</v>
      </c>
      <c r="AI849" s="108" t="s">
        <v>161</v>
      </c>
      <c r="AJ849" s="107" t="s">
        <v>160</v>
      </c>
      <c r="AK849" s="106"/>
      <c r="AL849" s="104" t="s">
        <v>159</v>
      </c>
      <c r="AM849" s="103" t="s">
        <v>158</v>
      </c>
      <c r="AN849" s="102" t="s">
        <v>157</v>
      </c>
      <c r="AO849" s="104" t="s">
        <v>156</v>
      </c>
      <c r="AP849" s="103" t="s">
        <v>155</v>
      </c>
      <c r="AQ849" s="102" t="s">
        <v>154</v>
      </c>
      <c r="AR849" s="104" t="s">
        <v>153</v>
      </c>
      <c r="AS849" s="103" t="s">
        <v>152</v>
      </c>
      <c r="AT849" s="105" t="s">
        <v>151</v>
      </c>
      <c r="AU849" s="104" t="s">
        <v>150</v>
      </c>
      <c r="AV849" s="103" t="s">
        <v>149</v>
      </c>
      <c r="AW849" s="102" t="s">
        <v>148</v>
      </c>
      <c r="AX849" s="104" t="s">
        <v>147</v>
      </c>
      <c r="AY849" s="103" t="s">
        <v>146</v>
      </c>
      <c r="AZ849" s="102" t="s">
        <v>145</v>
      </c>
      <c r="BA849" s="101" t="s">
        <v>144</v>
      </c>
      <c r="BB849" s="100" t="s">
        <v>143</v>
      </c>
      <c r="BC849" s="100" t="s">
        <v>142</v>
      </c>
      <c r="BD849" s="99" t="s">
        <v>141</v>
      </c>
    </row>
    <row r="850" spans="2:64" ht="48" thickBot="1" x14ac:dyDescent="0.3">
      <c r="B850" s="98" t="s">
        <v>182</v>
      </c>
      <c r="C850" s="97"/>
      <c r="D850" s="208">
        <v>259</v>
      </c>
      <c r="E850" s="425">
        <v>6674.22</v>
      </c>
      <c r="F850" s="426"/>
      <c r="G850" s="427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207"/>
      <c r="AB850" s="310"/>
      <c r="AC850" s="310"/>
      <c r="AD850" s="90" t="s">
        <v>138</v>
      </c>
      <c r="AE850" s="88"/>
      <c r="AF850" s="88"/>
      <c r="AG850" s="88"/>
      <c r="AH850" s="87"/>
      <c r="AI850" s="87"/>
      <c r="AJ850" s="203"/>
      <c r="AK850" s="86" t="s">
        <v>137</v>
      </c>
      <c r="AL850" s="85">
        <f t="shared" ref="AL850:BD850" si="112">SUM(AL852:AL863)</f>
        <v>75</v>
      </c>
      <c r="AM850" s="84">
        <f t="shared" si="112"/>
        <v>5</v>
      </c>
      <c r="AN850" s="83">
        <f t="shared" si="112"/>
        <v>0</v>
      </c>
      <c r="AO850" s="85">
        <f t="shared" si="112"/>
        <v>0</v>
      </c>
      <c r="AP850" s="84">
        <f t="shared" si="112"/>
        <v>0</v>
      </c>
      <c r="AQ850" s="83">
        <f t="shared" si="112"/>
        <v>0</v>
      </c>
      <c r="AR850" s="85">
        <f t="shared" si="112"/>
        <v>0</v>
      </c>
      <c r="AS850" s="84">
        <f t="shared" si="112"/>
        <v>0</v>
      </c>
      <c r="AT850" s="83">
        <f t="shared" si="112"/>
        <v>0</v>
      </c>
      <c r="AU850" s="85">
        <f t="shared" si="112"/>
        <v>26</v>
      </c>
      <c r="AV850" s="84">
        <f t="shared" si="112"/>
        <v>2</v>
      </c>
      <c r="AW850" s="83">
        <f t="shared" si="112"/>
        <v>0</v>
      </c>
      <c r="AX850" s="85">
        <f t="shared" si="112"/>
        <v>3</v>
      </c>
      <c r="AY850" s="84">
        <f t="shared" si="112"/>
        <v>0</v>
      </c>
      <c r="AZ850" s="83">
        <f t="shared" si="112"/>
        <v>0</v>
      </c>
      <c r="BA850" s="82">
        <f t="shared" si="112"/>
        <v>0</v>
      </c>
      <c r="BB850" s="81">
        <f t="shared" si="112"/>
        <v>0</v>
      </c>
      <c r="BC850" s="81">
        <f t="shared" si="112"/>
        <v>0</v>
      </c>
      <c r="BD850" s="80">
        <f t="shared" si="112"/>
        <v>0</v>
      </c>
      <c r="BE850" s="79" t="s">
        <v>136</v>
      </c>
      <c r="BH850" s="5">
        <f>SUM(AL850:AN850)/$BG$5</f>
        <v>80</v>
      </c>
      <c r="BI850" s="5">
        <f>SUM(AO850:AQ850,BA850)/$BG$5</f>
        <v>0</v>
      </c>
      <c r="BJ850" s="5">
        <f>SUM(AR850:AT850,BB850)/$BG$5</f>
        <v>0</v>
      </c>
      <c r="BK850" s="5">
        <f>SUM(AU850:AW850,BC850)/$BG$5</f>
        <v>28</v>
      </c>
      <c r="BL850" s="5">
        <f>SUM(AX850:AZ850,BD850)/$BG$5</f>
        <v>3</v>
      </c>
    </row>
    <row r="851" spans="2:64" ht="37.5" thickBot="1" x14ac:dyDescent="0.3">
      <c r="B851" s="78"/>
      <c r="C851" s="77"/>
      <c r="D851" s="206"/>
      <c r="E851" s="205"/>
      <c r="F851" s="205"/>
      <c r="G851" s="204"/>
      <c r="H851" s="73"/>
      <c r="I851" s="70"/>
      <c r="J851" s="70"/>
      <c r="K851" s="72"/>
      <c r="L851" s="70"/>
      <c r="M851" s="69"/>
      <c r="N851" s="70"/>
      <c r="O851" s="69"/>
      <c r="P851" s="70"/>
      <c r="Q851" s="69"/>
      <c r="R851" s="70"/>
      <c r="S851" s="69"/>
      <c r="T851" s="70"/>
      <c r="U851" s="69"/>
      <c r="V851" s="70"/>
      <c r="W851" s="69"/>
      <c r="X851" s="70"/>
      <c r="Y851" s="69"/>
      <c r="Z851" s="70"/>
      <c r="AA851" s="69"/>
      <c r="AB851" s="69"/>
      <c r="AC851" s="69"/>
      <c r="AD851" s="71"/>
      <c r="AE851" s="69"/>
      <c r="AF851" s="69"/>
      <c r="AG851" s="69"/>
      <c r="AH851" s="68"/>
      <c r="AI851" s="68"/>
      <c r="AJ851" s="203"/>
      <c r="AK851" s="66" t="s">
        <v>135</v>
      </c>
      <c r="AL851" s="65">
        <f t="shared" ref="AL851:BD851" si="113">AL850/3</f>
        <v>25</v>
      </c>
      <c r="AM851" s="64">
        <f t="shared" si="113"/>
        <v>1.6666666666666667</v>
      </c>
      <c r="AN851" s="63">
        <f t="shared" si="113"/>
        <v>0</v>
      </c>
      <c r="AO851" s="65">
        <f t="shared" si="113"/>
        <v>0</v>
      </c>
      <c r="AP851" s="64">
        <f t="shared" si="113"/>
        <v>0</v>
      </c>
      <c r="AQ851" s="63">
        <f t="shared" si="113"/>
        <v>0</v>
      </c>
      <c r="AR851" s="65">
        <f t="shared" si="113"/>
        <v>0</v>
      </c>
      <c r="AS851" s="64">
        <f t="shared" si="113"/>
        <v>0</v>
      </c>
      <c r="AT851" s="63">
        <f t="shared" si="113"/>
        <v>0</v>
      </c>
      <c r="AU851" s="65">
        <f t="shared" si="113"/>
        <v>8.6666666666666661</v>
      </c>
      <c r="AV851" s="64">
        <f t="shared" si="113"/>
        <v>0.66666666666666663</v>
      </c>
      <c r="AW851" s="63">
        <f t="shared" si="113"/>
        <v>0</v>
      </c>
      <c r="AX851" s="65">
        <f t="shared" si="113"/>
        <v>1</v>
      </c>
      <c r="AY851" s="64">
        <f t="shared" si="113"/>
        <v>0</v>
      </c>
      <c r="AZ851" s="63">
        <f t="shared" si="113"/>
        <v>0</v>
      </c>
      <c r="BA851" s="62">
        <f t="shared" si="113"/>
        <v>0</v>
      </c>
      <c r="BB851" s="61">
        <f t="shared" si="113"/>
        <v>0</v>
      </c>
      <c r="BC851" s="61">
        <f t="shared" si="113"/>
        <v>0</v>
      </c>
      <c r="BD851" s="60">
        <f t="shared" si="113"/>
        <v>0</v>
      </c>
      <c r="BE851" s="59" t="s">
        <v>134</v>
      </c>
    </row>
    <row r="852" spans="2:64" ht="28.15" customHeight="1" x14ac:dyDescent="0.2">
      <c r="B852" s="30"/>
      <c r="C852" s="338">
        <v>1</v>
      </c>
      <c r="D852" s="212"/>
      <c r="E852" s="198"/>
      <c r="F852" s="198"/>
      <c r="G852" s="197"/>
      <c r="H852" s="358" t="s">
        <v>133</v>
      </c>
      <c r="I852" s="390">
        <v>191</v>
      </c>
      <c r="J852" s="390">
        <v>37</v>
      </c>
      <c r="K852" s="390">
        <v>6</v>
      </c>
      <c r="L852" s="42" t="s">
        <v>131</v>
      </c>
      <c r="M852" s="43" t="s">
        <v>132</v>
      </c>
      <c r="N852" s="42" t="s">
        <v>129</v>
      </c>
      <c r="O852" s="43" t="s">
        <v>357</v>
      </c>
      <c r="P852" s="42" t="s">
        <v>128</v>
      </c>
      <c r="Q852" s="43" t="s">
        <v>802</v>
      </c>
      <c r="R852" s="42" t="s">
        <v>127</v>
      </c>
      <c r="S852" s="43" t="s">
        <v>1042</v>
      </c>
      <c r="T852" s="42" t="s">
        <v>126</v>
      </c>
      <c r="U852" s="43" t="s">
        <v>527</v>
      </c>
      <c r="V852" s="42" t="s">
        <v>125</v>
      </c>
      <c r="W852" s="43" t="s">
        <v>754</v>
      </c>
      <c r="X852" s="42" t="s">
        <v>124</v>
      </c>
      <c r="Y852" s="43" t="s">
        <v>712</v>
      </c>
      <c r="Z852" s="42" t="s">
        <v>123</v>
      </c>
      <c r="AA852" s="43" t="s">
        <v>496</v>
      </c>
      <c r="AB852" s="43"/>
      <c r="AC852" s="43"/>
      <c r="AD852" s="196"/>
      <c r="AE852" s="43"/>
      <c r="AF852" s="196" t="s">
        <v>1700</v>
      </c>
      <c r="AG852" s="58"/>
      <c r="AH852" s="421"/>
      <c r="AI852" s="421"/>
      <c r="AJ852" s="38"/>
      <c r="AK852" s="9"/>
      <c r="AL852" s="349">
        <f>SUMPRODUCT(LEN($M852:$AA855)-LEN(SUBSTITUTE($M852:$AA855,"A", "")))</f>
        <v>75</v>
      </c>
      <c r="AM852" s="352">
        <f>SUMPRODUCT(LEN($AF852:$AF855)-LEN(SUBSTITUTE($AF852:$AF855,"A", "")))</f>
        <v>5</v>
      </c>
      <c r="AN852" s="335">
        <f>SUMPRODUCT(LEN($AE852:$AE855)-LEN(SUBSTITUTE($AE852:$AE855,"A", "")))</f>
        <v>0</v>
      </c>
      <c r="AO852" s="349">
        <f>SUMPRODUCT(LEN($M852:$AA855)-LEN(SUBSTITUTE($M852:$AA855,"S", "")))</f>
        <v>0</v>
      </c>
      <c r="AP852" s="352">
        <f>SUMPRODUCT(LEN($AF852:$AF855)-LEN(SUBSTITUTE($AF852:$AF855,"S", "")))</f>
        <v>0</v>
      </c>
      <c r="AQ852" s="335">
        <f>SUMPRODUCT(LEN($AE852:$AE855)-LEN(SUBSTITUTE($AE852:$AE855,"S", "")))</f>
        <v>0</v>
      </c>
      <c r="AR852" s="349">
        <f>SUMPRODUCT(LEN($M852:$AA855)-LEN(SUBSTITUTE($M852:$AA855,"F", "")))</f>
        <v>0</v>
      </c>
      <c r="AS852" s="352">
        <f>SUMPRODUCT(LEN($AF852:$AF855)-LEN(SUBSTITUTE($AF852:$AF855,"F", "")))</f>
        <v>0</v>
      </c>
      <c r="AT852" s="335">
        <f>SUMPRODUCT(LEN($AE852:$AE855)-LEN(SUBSTITUTE($AE852:$AE855,"F", "")))</f>
        <v>0</v>
      </c>
      <c r="AU852" s="349">
        <f>SUMPRODUCT(LEN($M852:$AA855)-LEN(SUBSTITUTE($M852:$AA855,"G", "")))</f>
        <v>26</v>
      </c>
      <c r="AV852" s="352">
        <f>SUMPRODUCT(LEN($AF852:$AF855)-LEN(SUBSTITUTE($AF852:$AF855,"G", "")))</f>
        <v>2</v>
      </c>
      <c r="AW852" s="335">
        <f>SUMPRODUCT(LEN($AE852:$AE855)-LEN(SUBSTITUTE($AE852:$AE855,"G", "")))</f>
        <v>0</v>
      </c>
      <c r="AX852" s="349">
        <f>SUMPRODUCT(LEN($L852:$AA855)-LEN(SUBSTITUTE($L852:$AA855,"M", "")))</f>
        <v>3</v>
      </c>
      <c r="AY852" s="362">
        <f>SUMPRODUCT(LEN($AF852:$AF855)-LEN(SUBSTITUTE($AF852:$AF855,"M", "")))</f>
        <v>0</v>
      </c>
      <c r="AZ852" s="335">
        <f>SUMPRODUCT(LEN($AE852:$AE855)-LEN(SUBSTITUTE($AE852:$AE855,"M", "")))</f>
        <v>0</v>
      </c>
      <c r="BA852" s="416">
        <f>SUMPRODUCT(LEN($AG852:$AG855)-LEN(SUBSTITUTE($AG852:$AG855,"S", "")))</f>
        <v>0</v>
      </c>
      <c r="BB852" s="410">
        <f>SUMPRODUCT(LEN($AG852:$AG855)-LEN(SUBSTITUTE($AG852:$AG855,"F", "")))</f>
        <v>0</v>
      </c>
      <c r="BC852" s="410">
        <f>SUMPRODUCT(LEN($AG852:$AG855)-LEN(SUBSTITUTE($AG852:$AG855,"G", "")))</f>
        <v>0</v>
      </c>
      <c r="BD852" s="413">
        <f>SUMPRODUCT(LEN($AG852:$AG855)-LEN(SUBSTITUTE($AG852:$AG855,"M", "")))</f>
        <v>0</v>
      </c>
    </row>
    <row r="853" spans="2:64" ht="28.15" customHeight="1" thickBot="1" x14ac:dyDescent="0.25">
      <c r="B853" s="30"/>
      <c r="C853" s="339"/>
      <c r="D853" s="221"/>
      <c r="E853" s="195"/>
      <c r="F853" s="195"/>
      <c r="G853" s="194"/>
      <c r="H853" s="359"/>
      <c r="I853" s="391"/>
      <c r="J853" s="391"/>
      <c r="K853" s="391"/>
      <c r="L853" s="33" t="s">
        <v>122</v>
      </c>
      <c r="M853" s="55" t="s">
        <v>179</v>
      </c>
      <c r="N853" s="33" t="s">
        <v>121</v>
      </c>
      <c r="O853" s="55" t="s">
        <v>132</v>
      </c>
      <c r="P853" s="33" t="s">
        <v>120</v>
      </c>
      <c r="Q853" s="55" t="s">
        <v>458</v>
      </c>
      <c r="R853" s="33" t="s">
        <v>119</v>
      </c>
      <c r="S853" s="55" t="s">
        <v>1272</v>
      </c>
      <c r="T853" s="33" t="s">
        <v>118</v>
      </c>
      <c r="U853" s="55" t="s">
        <v>1589</v>
      </c>
      <c r="V853" s="33" t="s">
        <v>117</v>
      </c>
      <c r="W853" s="55" t="s">
        <v>984</v>
      </c>
      <c r="X853" s="33" t="s">
        <v>116</v>
      </c>
      <c r="Y853" s="55" t="s">
        <v>457</v>
      </c>
      <c r="Z853" s="33" t="s">
        <v>115</v>
      </c>
      <c r="AA853" s="55" t="s">
        <v>132</v>
      </c>
      <c r="AB853" s="55"/>
      <c r="AC853" s="55"/>
      <c r="AD853" s="193"/>
      <c r="AE853" s="55"/>
      <c r="AF853" s="193"/>
      <c r="AG853" s="57"/>
      <c r="AH853" s="422"/>
      <c r="AI853" s="422"/>
      <c r="AJ853" s="21"/>
      <c r="AK853" s="9"/>
      <c r="AL853" s="350"/>
      <c r="AM853" s="353"/>
      <c r="AN853" s="336"/>
      <c r="AO853" s="350"/>
      <c r="AP853" s="353"/>
      <c r="AQ853" s="336"/>
      <c r="AR853" s="350"/>
      <c r="AS853" s="353"/>
      <c r="AT853" s="336"/>
      <c r="AU853" s="350"/>
      <c r="AV853" s="353"/>
      <c r="AW853" s="336"/>
      <c r="AX853" s="350"/>
      <c r="AY853" s="363"/>
      <c r="AZ853" s="336"/>
      <c r="BA853" s="417"/>
      <c r="BB853" s="411"/>
      <c r="BC853" s="411"/>
      <c r="BD853" s="414"/>
    </row>
    <row r="854" spans="2:64" ht="28.15" customHeight="1" x14ac:dyDescent="0.2">
      <c r="B854" s="30"/>
      <c r="C854" s="340"/>
      <c r="D854" s="218"/>
      <c r="E854" s="192"/>
      <c r="F854" s="192"/>
      <c r="G854" s="191"/>
      <c r="H854" s="360">
        <v>259</v>
      </c>
      <c r="I854" s="392"/>
      <c r="J854" s="392"/>
      <c r="K854" s="392"/>
      <c r="L854" s="25" t="s">
        <v>114</v>
      </c>
      <c r="M854" s="114" t="s">
        <v>1617</v>
      </c>
      <c r="N854" s="25" t="s">
        <v>112</v>
      </c>
      <c r="O854" s="114" t="s">
        <v>1042</v>
      </c>
      <c r="P854" s="25" t="s">
        <v>111</v>
      </c>
      <c r="Q854" s="114" t="s">
        <v>179</v>
      </c>
      <c r="R854" s="25" t="s">
        <v>110</v>
      </c>
      <c r="S854" s="114" t="s">
        <v>357</v>
      </c>
      <c r="T854" s="25" t="s">
        <v>109</v>
      </c>
      <c r="U854" s="114" t="s">
        <v>984</v>
      </c>
      <c r="V854" s="25" t="s">
        <v>108</v>
      </c>
      <c r="W854" s="114" t="s">
        <v>494</v>
      </c>
      <c r="X854" s="25" t="s">
        <v>107</v>
      </c>
      <c r="Y854" s="114" t="s">
        <v>494</v>
      </c>
      <c r="Z854" s="25" t="s">
        <v>106</v>
      </c>
      <c r="AA854" s="114" t="s">
        <v>132</v>
      </c>
      <c r="AB854" s="114"/>
      <c r="AC854" s="114"/>
      <c r="AD854" s="190"/>
      <c r="AE854" s="114"/>
      <c r="AF854" s="190"/>
      <c r="AG854" s="57"/>
      <c r="AH854" s="422"/>
      <c r="AI854" s="422"/>
      <c r="AJ854" s="21"/>
      <c r="AK854" s="9"/>
      <c r="AL854" s="350"/>
      <c r="AM854" s="353"/>
      <c r="AN854" s="336"/>
      <c r="AO854" s="350"/>
      <c r="AP854" s="353"/>
      <c r="AQ854" s="336"/>
      <c r="AR854" s="350"/>
      <c r="AS854" s="353"/>
      <c r="AT854" s="336"/>
      <c r="AU854" s="350"/>
      <c r="AV854" s="353"/>
      <c r="AW854" s="336"/>
      <c r="AX854" s="350"/>
      <c r="AY854" s="363"/>
      <c r="AZ854" s="336"/>
      <c r="BA854" s="417"/>
      <c r="BB854" s="411"/>
      <c r="BC854" s="411"/>
      <c r="BD854" s="414"/>
    </row>
    <row r="855" spans="2:64" ht="28.15" customHeight="1" thickBot="1" x14ac:dyDescent="0.25">
      <c r="B855" s="30"/>
      <c r="C855" s="355"/>
      <c r="D855" s="246"/>
      <c r="E855" s="200"/>
      <c r="F855" s="200"/>
      <c r="G855" s="199"/>
      <c r="H855" s="361"/>
      <c r="I855" s="393"/>
      <c r="J855" s="393"/>
      <c r="K855" s="393"/>
      <c r="L855" s="50" t="s">
        <v>105</v>
      </c>
      <c r="M855" s="51" t="s">
        <v>527</v>
      </c>
      <c r="N855" s="50" t="s">
        <v>104</v>
      </c>
      <c r="O855" s="51" t="s">
        <v>132</v>
      </c>
      <c r="P855" s="50" t="s">
        <v>103</v>
      </c>
      <c r="Q855" s="51" t="s">
        <v>812</v>
      </c>
      <c r="R855" s="50" t="s">
        <v>102</v>
      </c>
      <c r="S855" s="51" t="s">
        <v>754</v>
      </c>
      <c r="T855" s="50">
        <v>20</v>
      </c>
      <c r="U855" s="51" t="s">
        <v>686</v>
      </c>
      <c r="V855" s="50" t="s">
        <v>101</v>
      </c>
      <c r="W855" s="51" t="s">
        <v>470</v>
      </c>
      <c r="X855" s="50" t="s">
        <v>100</v>
      </c>
      <c r="Y855" s="51" t="s">
        <v>494</v>
      </c>
      <c r="Z855" s="50" t="s">
        <v>99</v>
      </c>
      <c r="AA855" s="51"/>
      <c r="AB855" s="51"/>
      <c r="AC855" s="51"/>
      <c r="AD855" s="187"/>
      <c r="AE855" s="51"/>
      <c r="AF855" s="187"/>
      <c r="AG855" s="56"/>
      <c r="AH855" s="424"/>
      <c r="AI855" s="424"/>
      <c r="AJ855" s="47"/>
      <c r="AK855" s="9"/>
      <c r="AL855" s="351"/>
      <c r="AM855" s="354"/>
      <c r="AN855" s="337"/>
      <c r="AO855" s="351"/>
      <c r="AP855" s="354"/>
      <c r="AQ855" s="337"/>
      <c r="AR855" s="351"/>
      <c r="AS855" s="354"/>
      <c r="AT855" s="337"/>
      <c r="AU855" s="351"/>
      <c r="AV855" s="354"/>
      <c r="AW855" s="337"/>
      <c r="AX855" s="351"/>
      <c r="AY855" s="364"/>
      <c r="AZ855" s="337"/>
      <c r="BA855" s="418"/>
      <c r="BB855" s="412"/>
      <c r="BC855" s="412"/>
      <c r="BD855" s="415"/>
    </row>
    <row r="856" spans="2:64" ht="28.15" customHeight="1" x14ac:dyDescent="0.2">
      <c r="B856" s="30"/>
      <c r="C856" s="338">
        <v>2</v>
      </c>
      <c r="D856" s="212"/>
      <c r="E856" s="198"/>
      <c r="F856" s="198"/>
      <c r="G856" s="197"/>
      <c r="H856" s="358"/>
      <c r="I856" s="390"/>
      <c r="J856" s="390"/>
      <c r="K856" s="390"/>
      <c r="L856" s="42" t="s">
        <v>131</v>
      </c>
      <c r="M856" s="43"/>
      <c r="N856" s="42" t="s">
        <v>129</v>
      </c>
      <c r="O856" s="43"/>
      <c r="P856" s="42" t="s">
        <v>128</v>
      </c>
      <c r="Q856" s="43"/>
      <c r="R856" s="42" t="s">
        <v>127</v>
      </c>
      <c r="S856" s="43"/>
      <c r="T856" s="42" t="s">
        <v>126</v>
      </c>
      <c r="U856" s="43"/>
      <c r="V856" s="42" t="s">
        <v>125</v>
      </c>
      <c r="W856" s="43"/>
      <c r="X856" s="42" t="s">
        <v>124</v>
      </c>
      <c r="Y856" s="43"/>
      <c r="Z856" s="42" t="s">
        <v>123</v>
      </c>
      <c r="AA856" s="43"/>
      <c r="AB856" s="43"/>
      <c r="AC856" s="43"/>
      <c r="AD856" s="196"/>
      <c r="AE856" s="43"/>
      <c r="AF856" s="196"/>
      <c r="AG856" s="39"/>
      <c r="AH856" s="421"/>
      <c r="AI856" s="421"/>
      <c r="AJ856" s="38"/>
      <c r="AK856" s="9"/>
      <c r="AL856" s="349">
        <f>SUMPRODUCT(LEN($M856:$AA859)-LEN(SUBSTITUTE($M856:$AA859,"A", "")))</f>
        <v>0</v>
      </c>
      <c r="AM856" s="352">
        <f>SUMPRODUCT(LEN($AF856:$AF859)-LEN(SUBSTITUTE($AF856:$AF859,"A", "")))</f>
        <v>0</v>
      </c>
      <c r="AN856" s="335">
        <f>SUMPRODUCT(LEN($AE856:$AE859)-LEN(SUBSTITUTE($AE856:$AE859,"A", "")))</f>
        <v>0</v>
      </c>
      <c r="AO856" s="349">
        <f>SUMPRODUCT(LEN($M856:$AA859)-LEN(SUBSTITUTE($M856:$AA859,"S", "")))</f>
        <v>0</v>
      </c>
      <c r="AP856" s="352">
        <f>SUMPRODUCT(LEN($AF856:$AF859)-LEN(SUBSTITUTE($AF856:$AF859,"S", "")))</f>
        <v>0</v>
      </c>
      <c r="AQ856" s="335">
        <f>SUMPRODUCT(LEN($AE856:$AE859)-LEN(SUBSTITUTE($AE856:$AE859,"S", "")))</f>
        <v>0</v>
      </c>
      <c r="AR856" s="349">
        <f>SUMPRODUCT(LEN($M856:$AA859)-LEN(SUBSTITUTE($M856:$AA859,"F", "")))</f>
        <v>0</v>
      </c>
      <c r="AS856" s="352">
        <f>SUMPRODUCT(LEN($AF856:$AF859)-LEN(SUBSTITUTE($AF856:$AF859,"F", "")))</f>
        <v>0</v>
      </c>
      <c r="AT856" s="335">
        <f>SUMPRODUCT(LEN($AE856:$AE859)-LEN(SUBSTITUTE($AE856:$AE859,"F", "")))</f>
        <v>0</v>
      </c>
      <c r="AU856" s="349">
        <f>SUMPRODUCT(LEN($M856:$AA859)-LEN(SUBSTITUTE($M856:$AA859,"G", "")))</f>
        <v>0</v>
      </c>
      <c r="AV856" s="352">
        <f>SUMPRODUCT(LEN($AF856:$AF859)-LEN(SUBSTITUTE($AF856:$AF859,"G", "")))</f>
        <v>0</v>
      </c>
      <c r="AW856" s="335">
        <f>SUMPRODUCT(LEN($AE856:$AE859)-LEN(SUBSTITUTE($AE856:$AE859,"G", "")))</f>
        <v>0</v>
      </c>
      <c r="AX856" s="349">
        <f>SUMPRODUCT(LEN($L856:$AA859)-LEN(SUBSTITUTE($L856:$AA859,"M", "")))</f>
        <v>0</v>
      </c>
      <c r="AY856" s="362">
        <f>SUMPRODUCT(LEN($AF856:$AF859)-LEN(SUBSTITUTE($AF856:$AF859,"M", "")))</f>
        <v>0</v>
      </c>
      <c r="AZ856" s="335">
        <f>SUMPRODUCT(LEN($AE856:$AE859)-LEN(SUBSTITUTE($AE856:$AE859,"M", "")))</f>
        <v>0</v>
      </c>
      <c r="BA856" s="416">
        <f>SUMPRODUCT(LEN($AG856:$AG859)-LEN(SUBSTITUTE($AG856:$AG859,"S", "")))</f>
        <v>0</v>
      </c>
      <c r="BB856" s="410">
        <f>SUMPRODUCT(LEN($AG856:$AG859)-LEN(SUBSTITUTE($AG856:$AG859,"F", "")))</f>
        <v>0</v>
      </c>
      <c r="BC856" s="410">
        <f>SUMPRODUCT(LEN($AG856:$AG859)-LEN(SUBSTITUTE($AG856:$AG859,"G", "")))</f>
        <v>0</v>
      </c>
      <c r="BD856" s="413">
        <f>SUMPRODUCT(LEN($AG856:$AG859)-LEN(SUBSTITUTE($AG856:$AG859,"M", "")))</f>
        <v>0</v>
      </c>
    </row>
    <row r="857" spans="2:64" ht="28.15" customHeight="1" thickBot="1" x14ac:dyDescent="0.25">
      <c r="B857" s="30"/>
      <c r="C857" s="339"/>
      <c r="D857" s="221"/>
      <c r="E857" s="195"/>
      <c r="F857" s="195"/>
      <c r="G857" s="194"/>
      <c r="H857" s="359"/>
      <c r="I857" s="391"/>
      <c r="J857" s="391"/>
      <c r="K857" s="391"/>
      <c r="L857" s="33" t="s">
        <v>122</v>
      </c>
      <c r="M857" s="55"/>
      <c r="N857" s="33" t="s">
        <v>121</v>
      </c>
      <c r="O857" s="55"/>
      <c r="P857" s="33" t="s">
        <v>120</v>
      </c>
      <c r="Q857" s="55"/>
      <c r="R857" s="33" t="s">
        <v>119</v>
      </c>
      <c r="S857" s="55"/>
      <c r="T857" s="33" t="s">
        <v>118</v>
      </c>
      <c r="U857" s="55"/>
      <c r="V857" s="33" t="s">
        <v>117</v>
      </c>
      <c r="W857" s="55"/>
      <c r="X857" s="33" t="s">
        <v>116</v>
      </c>
      <c r="Y857" s="55"/>
      <c r="Z857" s="33" t="s">
        <v>115</v>
      </c>
      <c r="AA857" s="55"/>
      <c r="AB857" s="55"/>
      <c r="AC857" s="55"/>
      <c r="AD857" s="193"/>
      <c r="AE857" s="55"/>
      <c r="AF857" s="193"/>
      <c r="AG857" s="22"/>
      <c r="AH857" s="422"/>
      <c r="AI857" s="422"/>
      <c r="AJ857" s="21"/>
      <c r="AK857" s="9"/>
      <c r="AL857" s="350"/>
      <c r="AM857" s="353"/>
      <c r="AN857" s="336"/>
      <c r="AO857" s="350"/>
      <c r="AP857" s="353"/>
      <c r="AQ857" s="336"/>
      <c r="AR857" s="350"/>
      <c r="AS857" s="353"/>
      <c r="AT857" s="336"/>
      <c r="AU857" s="350"/>
      <c r="AV857" s="353"/>
      <c r="AW857" s="336"/>
      <c r="AX857" s="350"/>
      <c r="AY857" s="363"/>
      <c r="AZ857" s="336"/>
      <c r="BA857" s="417"/>
      <c r="BB857" s="411"/>
      <c r="BC857" s="411"/>
      <c r="BD857" s="414"/>
    </row>
    <row r="858" spans="2:64" ht="28.15" customHeight="1" x14ac:dyDescent="0.2">
      <c r="B858" s="30"/>
      <c r="C858" s="340"/>
      <c r="D858" s="218"/>
      <c r="E858" s="192"/>
      <c r="F858" s="192"/>
      <c r="G858" s="191"/>
      <c r="H858" s="360"/>
      <c r="I858" s="392"/>
      <c r="J858" s="392"/>
      <c r="K858" s="392"/>
      <c r="L858" s="25" t="s">
        <v>114</v>
      </c>
      <c r="M858" s="114"/>
      <c r="N858" s="25" t="s">
        <v>112</v>
      </c>
      <c r="O858" s="114"/>
      <c r="P858" s="25" t="s">
        <v>111</v>
      </c>
      <c r="Q858" s="114"/>
      <c r="R858" s="25" t="s">
        <v>110</v>
      </c>
      <c r="S858" s="114"/>
      <c r="T858" s="25" t="s">
        <v>109</v>
      </c>
      <c r="U858" s="114"/>
      <c r="V858" s="25" t="s">
        <v>108</v>
      </c>
      <c r="W858" s="114"/>
      <c r="X858" s="25" t="s">
        <v>107</v>
      </c>
      <c r="Y858" s="114"/>
      <c r="Z858" s="25" t="s">
        <v>106</v>
      </c>
      <c r="AA858" s="114"/>
      <c r="AB858" s="114"/>
      <c r="AC858" s="114"/>
      <c r="AD858" s="190"/>
      <c r="AE858" s="114"/>
      <c r="AF858" s="190"/>
      <c r="AG858" s="22"/>
      <c r="AH858" s="422"/>
      <c r="AI858" s="422"/>
      <c r="AJ858" s="21"/>
      <c r="AK858" s="9"/>
      <c r="AL858" s="350"/>
      <c r="AM858" s="353"/>
      <c r="AN858" s="336"/>
      <c r="AO858" s="350"/>
      <c r="AP858" s="353"/>
      <c r="AQ858" s="336"/>
      <c r="AR858" s="350"/>
      <c r="AS858" s="353"/>
      <c r="AT858" s="336"/>
      <c r="AU858" s="350"/>
      <c r="AV858" s="353"/>
      <c r="AW858" s="336"/>
      <c r="AX858" s="350"/>
      <c r="AY858" s="363"/>
      <c r="AZ858" s="336"/>
      <c r="BA858" s="417"/>
      <c r="BB858" s="411"/>
      <c r="BC858" s="411"/>
      <c r="BD858" s="414"/>
    </row>
    <row r="859" spans="2:64" ht="28.15" customHeight="1" thickBot="1" x14ac:dyDescent="0.25">
      <c r="B859" s="30"/>
      <c r="C859" s="355"/>
      <c r="D859" s="246"/>
      <c r="E859" s="200"/>
      <c r="F859" s="200"/>
      <c r="G859" s="199"/>
      <c r="H859" s="361"/>
      <c r="I859" s="393"/>
      <c r="J859" s="393"/>
      <c r="K859" s="393"/>
      <c r="L859" s="50" t="s">
        <v>105</v>
      </c>
      <c r="M859" s="51"/>
      <c r="N859" s="50" t="s">
        <v>104</v>
      </c>
      <c r="O859" s="51"/>
      <c r="P859" s="50" t="s">
        <v>103</v>
      </c>
      <c r="Q859" s="51"/>
      <c r="R859" s="50" t="s">
        <v>102</v>
      </c>
      <c r="S859" s="51"/>
      <c r="T859" s="50">
        <v>20</v>
      </c>
      <c r="U859" s="51"/>
      <c r="V859" s="50" t="s">
        <v>101</v>
      </c>
      <c r="W859" s="51"/>
      <c r="X859" s="50" t="s">
        <v>100</v>
      </c>
      <c r="Y859" s="51"/>
      <c r="Z859" s="50" t="s">
        <v>99</v>
      </c>
      <c r="AA859" s="51"/>
      <c r="AB859" s="51"/>
      <c r="AC859" s="51"/>
      <c r="AD859" s="187"/>
      <c r="AE859" s="51"/>
      <c r="AF859" s="187"/>
      <c r="AG859" s="48"/>
      <c r="AH859" s="424"/>
      <c r="AI859" s="424"/>
      <c r="AJ859" s="47"/>
      <c r="AK859" s="9"/>
      <c r="AL859" s="351"/>
      <c r="AM859" s="354"/>
      <c r="AN859" s="337"/>
      <c r="AO859" s="351"/>
      <c r="AP859" s="354"/>
      <c r="AQ859" s="337"/>
      <c r="AR859" s="351"/>
      <c r="AS859" s="354"/>
      <c r="AT859" s="337"/>
      <c r="AU859" s="351"/>
      <c r="AV859" s="354"/>
      <c r="AW859" s="337"/>
      <c r="AX859" s="351"/>
      <c r="AY859" s="364"/>
      <c r="AZ859" s="337"/>
      <c r="BA859" s="418"/>
      <c r="BB859" s="412"/>
      <c r="BC859" s="412"/>
      <c r="BD859" s="415"/>
    </row>
    <row r="860" spans="2:64" ht="28.15" customHeight="1" x14ac:dyDescent="0.2">
      <c r="B860" s="30"/>
      <c r="C860" s="338">
        <v>3</v>
      </c>
      <c r="D860" s="212"/>
      <c r="E860" s="198"/>
      <c r="F860" s="198"/>
      <c r="G860" s="197"/>
      <c r="H860" s="358"/>
      <c r="I860" s="390"/>
      <c r="J860" s="390"/>
      <c r="K860" s="390"/>
      <c r="L860" s="42" t="s">
        <v>131</v>
      </c>
      <c r="M860" s="43"/>
      <c r="N860" s="42" t="s">
        <v>129</v>
      </c>
      <c r="O860" s="43"/>
      <c r="P860" s="42" t="s">
        <v>128</v>
      </c>
      <c r="Q860" s="43"/>
      <c r="R860" s="42" t="s">
        <v>127</v>
      </c>
      <c r="S860" s="43"/>
      <c r="T860" s="42" t="s">
        <v>126</v>
      </c>
      <c r="U860" s="43"/>
      <c r="V860" s="42" t="s">
        <v>125</v>
      </c>
      <c r="W860" s="43"/>
      <c r="X860" s="42" t="s">
        <v>124</v>
      </c>
      <c r="Y860" s="43"/>
      <c r="Z860" s="42" t="s">
        <v>123</v>
      </c>
      <c r="AA860" s="43"/>
      <c r="AB860" s="43"/>
      <c r="AC860" s="43"/>
      <c r="AD860" s="196"/>
      <c r="AE860" s="43"/>
      <c r="AF860" s="196"/>
      <c r="AG860" s="39"/>
      <c r="AH860" s="421"/>
      <c r="AI860" s="421"/>
      <c r="AJ860" s="38"/>
      <c r="AK860" s="9"/>
      <c r="AL860" s="349">
        <f>SUMPRODUCT(LEN($M860:$AA863)-LEN(SUBSTITUTE($M860:$AA863,"A", "")))</f>
        <v>0</v>
      </c>
      <c r="AM860" s="352">
        <f>SUMPRODUCT(LEN($AF860:$AF863)-LEN(SUBSTITUTE($AF860:$AF863,"A", "")))</f>
        <v>0</v>
      </c>
      <c r="AN860" s="335">
        <f>SUMPRODUCT(LEN($AE860:$AE863)-LEN(SUBSTITUTE($AE860:$AE863,"A", "")))</f>
        <v>0</v>
      </c>
      <c r="AO860" s="349">
        <f>SUMPRODUCT(LEN($M860:$AA863)-LEN(SUBSTITUTE($M860:$AA863,"S", "")))</f>
        <v>0</v>
      </c>
      <c r="AP860" s="352">
        <f>SUMPRODUCT(LEN($AF860:$AF863)-LEN(SUBSTITUTE($AF860:$AF863,"S", "")))</f>
        <v>0</v>
      </c>
      <c r="AQ860" s="335">
        <f>SUMPRODUCT(LEN($AE860:$AE863)-LEN(SUBSTITUTE($AE860:$AE863,"S", "")))</f>
        <v>0</v>
      </c>
      <c r="AR860" s="349">
        <f>SUMPRODUCT(LEN($M860:$AA863)-LEN(SUBSTITUTE($M860:$AA863,"F", "")))</f>
        <v>0</v>
      </c>
      <c r="AS860" s="352">
        <f>SUMPRODUCT(LEN($AF860:$AF863)-LEN(SUBSTITUTE($AF860:$AF863,"F", "")))</f>
        <v>0</v>
      </c>
      <c r="AT860" s="335">
        <f>SUMPRODUCT(LEN($AE860:$AE863)-LEN(SUBSTITUTE($AE860:$AE863,"F", "")))</f>
        <v>0</v>
      </c>
      <c r="AU860" s="349">
        <f>SUMPRODUCT(LEN($M860:$AA863)-LEN(SUBSTITUTE($M860:$AA863,"G", "")))</f>
        <v>0</v>
      </c>
      <c r="AV860" s="352">
        <f>SUMPRODUCT(LEN($AF860:$AF863)-LEN(SUBSTITUTE($AF860:$AF863,"G", "")))</f>
        <v>0</v>
      </c>
      <c r="AW860" s="335">
        <f>SUMPRODUCT(LEN($AE860:$AE863)-LEN(SUBSTITUTE($AE860:$AE863,"G", "")))</f>
        <v>0</v>
      </c>
      <c r="AX860" s="349">
        <f>SUMPRODUCT(LEN($L860:$AA863)-LEN(SUBSTITUTE($L860:$AA863,"M", "")))</f>
        <v>0</v>
      </c>
      <c r="AY860" s="362">
        <f>SUMPRODUCT(LEN($AF860:$AF863)-LEN(SUBSTITUTE($AF860:$AF863,"M", "")))</f>
        <v>0</v>
      </c>
      <c r="AZ860" s="335">
        <f>SUMPRODUCT(LEN($AE860:$AE863)-LEN(SUBSTITUTE($AE860:$AE863,"M", "")))</f>
        <v>0</v>
      </c>
      <c r="BA860" s="416">
        <f>SUMPRODUCT(LEN($AG860:$AG863)-LEN(SUBSTITUTE($AG860:$AG863,"S", "")))</f>
        <v>0</v>
      </c>
      <c r="BB860" s="410">
        <f>SUMPRODUCT(LEN($AG860:$AG863)-LEN(SUBSTITUTE($AG860:$AG863,"F", "")))</f>
        <v>0</v>
      </c>
      <c r="BC860" s="410">
        <f>SUMPRODUCT(LEN($AG860:$AG863)-LEN(SUBSTITUTE($AG860:$AG863,"G", "")))</f>
        <v>0</v>
      </c>
      <c r="BD860" s="413">
        <f>SUMPRODUCT(LEN($AG860:$AG863)-LEN(SUBSTITUTE($AG860:$AG863,"M", "")))</f>
        <v>0</v>
      </c>
    </row>
    <row r="861" spans="2:64" ht="28.15" customHeight="1" thickBot="1" x14ac:dyDescent="0.25">
      <c r="B861" s="30"/>
      <c r="C861" s="339"/>
      <c r="D861" s="221"/>
      <c r="E861" s="195"/>
      <c r="F861" s="195"/>
      <c r="G861" s="194"/>
      <c r="H861" s="359"/>
      <c r="I861" s="391"/>
      <c r="J861" s="391"/>
      <c r="K861" s="391"/>
      <c r="L861" s="33" t="s">
        <v>122</v>
      </c>
      <c r="M861" s="55"/>
      <c r="N861" s="33" t="s">
        <v>121</v>
      </c>
      <c r="O861" s="55"/>
      <c r="P861" s="33" t="s">
        <v>120</v>
      </c>
      <c r="Q861" s="55"/>
      <c r="R861" s="33" t="s">
        <v>119</v>
      </c>
      <c r="S861" s="55"/>
      <c r="T861" s="33" t="s">
        <v>118</v>
      </c>
      <c r="U861" s="55"/>
      <c r="V861" s="33" t="s">
        <v>117</v>
      </c>
      <c r="W861" s="55"/>
      <c r="X861" s="33" t="s">
        <v>116</v>
      </c>
      <c r="Y861" s="55"/>
      <c r="Z861" s="33" t="s">
        <v>115</v>
      </c>
      <c r="AA861" s="55"/>
      <c r="AB861" s="55"/>
      <c r="AC861" s="55"/>
      <c r="AD861" s="193"/>
      <c r="AE861" s="55"/>
      <c r="AF861" s="193"/>
      <c r="AG861" s="22"/>
      <c r="AH861" s="422"/>
      <c r="AI861" s="422"/>
      <c r="AJ861" s="21"/>
      <c r="AK861" s="9"/>
      <c r="AL861" s="350"/>
      <c r="AM861" s="353"/>
      <c r="AN861" s="336"/>
      <c r="AO861" s="350"/>
      <c r="AP861" s="353"/>
      <c r="AQ861" s="336"/>
      <c r="AR861" s="350"/>
      <c r="AS861" s="353"/>
      <c r="AT861" s="336"/>
      <c r="AU861" s="350"/>
      <c r="AV861" s="353"/>
      <c r="AW861" s="336"/>
      <c r="AX861" s="350"/>
      <c r="AY861" s="363"/>
      <c r="AZ861" s="336"/>
      <c r="BA861" s="417"/>
      <c r="BB861" s="411"/>
      <c r="BC861" s="411"/>
      <c r="BD861" s="414"/>
    </row>
    <row r="862" spans="2:64" ht="28.15" customHeight="1" x14ac:dyDescent="0.2">
      <c r="B862" s="30"/>
      <c r="C862" s="340"/>
      <c r="D862" s="218"/>
      <c r="E862" s="192"/>
      <c r="F862" s="192"/>
      <c r="G862" s="191"/>
      <c r="H862" s="360"/>
      <c r="I862" s="392"/>
      <c r="J862" s="392"/>
      <c r="K862" s="392"/>
      <c r="L862" s="25" t="s">
        <v>114</v>
      </c>
      <c r="M862" s="114"/>
      <c r="N862" s="25" t="s">
        <v>112</v>
      </c>
      <c r="O862" s="114"/>
      <c r="P862" s="25" t="s">
        <v>111</v>
      </c>
      <c r="Q862" s="114"/>
      <c r="R862" s="25" t="s">
        <v>110</v>
      </c>
      <c r="S862" s="114"/>
      <c r="T862" s="25" t="s">
        <v>109</v>
      </c>
      <c r="U862" s="114"/>
      <c r="V862" s="25" t="s">
        <v>108</v>
      </c>
      <c r="W862" s="114"/>
      <c r="X862" s="25" t="s">
        <v>107</v>
      </c>
      <c r="Y862" s="114"/>
      <c r="Z862" s="25" t="s">
        <v>106</v>
      </c>
      <c r="AA862" s="114"/>
      <c r="AB862" s="114"/>
      <c r="AC862" s="114"/>
      <c r="AD862" s="190"/>
      <c r="AE862" s="114"/>
      <c r="AF862" s="190"/>
      <c r="AG862" s="22"/>
      <c r="AH862" s="422"/>
      <c r="AI862" s="422"/>
      <c r="AJ862" s="21"/>
      <c r="AK862" s="9"/>
      <c r="AL862" s="350"/>
      <c r="AM862" s="353"/>
      <c r="AN862" s="336"/>
      <c r="AO862" s="350"/>
      <c r="AP862" s="353"/>
      <c r="AQ862" s="336"/>
      <c r="AR862" s="350"/>
      <c r="AS862" s="353"/>
      <c r="AT862" s="336"/>
      <c r="AU862" s="350"/>
      <c r="AV862" s="353"/>
      <c r="AW862" s="336"/>
      <c r="AX862" s="350"/>
      <c r="AY862" s="363"/>
      <c r="AZ862" s="336"/>
      <c r="BA862" s="417"/>
      <c r="BB862" s="411"/>
      <c r="BC862" s="411"/>
      <c r="BD862" s="414"/>
    </row>
    <row r="863" spans="2:64" ht="28.15" customHeight="1" thickBot="1" x14ac:dyDescent="0.25">
      <c r="B863" s="20"/>
      <c r="C863" s="341"/>
      <c r="D863" s="215"/>
      <c r="E863" s="189"/>
      <c r="F863" s="189"/>
      <c r="G863" s="188"/>
      <c r="H863" s="361"/>
      <c r="I863" s="394"/>
      <c r="J863" s="394"/>
      <c r="K863" s="394"/>
      <c r="L863" s="15" t="s">
        <v>105</v>
      </c>
      <c r="M863" s="16"/>
      <c r="N863" s="15" t="s">
        <v>104</v>
      </c>
      <c r="O863" s="16"/>
      <c r="P863" s="15" t="s">
        <v>103</v>
      </c>
      <c r="Q863" s="16"/>
      <c r="R863" s="15" t="s">
        <v>102</v>
      </c>
      <c r="S863" s="16"/>
      <c r="T863" s="15">
        <v>20</v>
      </c>
      <c r="U863" s="16"/>
      <c r="V863" s="15" t="s">
        <v>101</v>
      </c>
      <c r="W863" s="16"/>
      <c r="X863" s="15" t="s">
        <v>100</v>
      </c>
      <c r="Y863" s="16"/>
      <c r="Z863" s="15" t="s">
        <v>99</v>
      </c>
      <c r="AA863" s="16"/>
      <c r="AB863" s="114"/>
      <c r="AC863" s="114"/>
      <c r="AD863" s="187"/>
      <c r="AE863" s="16"/>
      <c r="AF863" s="186"/>
      <c r="AG863" s="11"/>
      <c r="AH863" s="423"/>
      <c r="AI863" s="423"/>
      <c r="AJ863" s="10"/>
      <c r="AK863" s="9"/>
      <c r="AL863" s="351"/>
      <c r="AM863" s="354"/>
      <c r="AN863" s="337"/>
      <c r="AO863" s="351"/>
      <c r="AP863" s="354"/>
      <c r="AQ863" s="337"/>
      <c r="AR863" s="351"/>
      <c r="AS863" s="354"/>
      <c r="AT863" s="337"/>
      <c r="AU863" s="351"/>
      <c r="AV863" s="354"/>
      <c r="AW863" s="337"/>
      <c r="AX863" s="351"/>
      <c r="AY863" s="364"/>
      <c r="AZ863" s="337"/>
      <c r="BA863" s="418"/>
      <c r="BB863" s="412"/>
      <c r="BC863" s="412"/>
      <c r="BD863" s="415"/>
    </row>
    <row r="864" spans="2:64" ht="85.9" customHeight="1" thickTop="1" thickBot="1" x14ac:dyDescent="0.35">
      <c r="B864" s="113" t="s">
        <v>173</v>
      </c>
      <c r="C864" s="103" t="s">
        <v>172</v>
      </c>
      <c r="D864" s="108" t="s">
        <v>171</v>
      </c>
      <c r="E864" s="211" t="s">
        <v>170</v>
      </c>
      <c r="F864" s="210"/>
      <c r="G864" s="209"/>
      <c r="H864" s="109" t="s">
        <v>169</v>
      </c>
      <c r="I864" s="108" t="s">
        <v>96</v>
      </c>
      <c r="J864" s="108" t="s">
        <v>168</v>
      </c>
      <c r="K864" s="108" t="s">
        <v>97</v>
      </c>
      <c r="L864" s="365" t="s">
        <v>167</v>
      </c>
      <c r="M864" s="366"/>
      <c r="N864" s="365" t="s">
        <v>166</v>
      </c>
      <c r="O864" s="366"/>
      <c r="P864" s="365" t="s">
        <v>166</v>
      </c>
      <c r="Q864" s="367"/>
      <c r="R864" s="365" t="s">
        <v>166</v>
      </c>
      <c r="S864" s="367"/>
      <c r="T864" s="365" t="s">
        <v>166</v>
      </c>
      <c r="U864" s="367"/>
      <c r="V864" s="365" t="s">
        <v>166</v>
      </c>
      <c r="W864" s="367"/>
      <c r="X864" s="365" t="s">
        <v>166</v>
      </c>
      <c r="Y864" s="367"/>
      <c r="Z864" s="365" t="s">
        <v>166</v>
      </c>
      <c r="AA864" s="367"/>
      <c r="AB864" s="311"/>
      <c r="AC864" s="311"/>
      <c r="AD864" s="368" t="s">
        <v>165</v>
      </c>
      <c r="AE864" s="367"/>
      <c r="AF864" s="109" t="s">
        <v>164</v>
      </c>
      <c r="AG864" s="109" t="s">
        <v>163</v>
      </c>
      <c r="AH864" s="108" t="s">
        <v>162</v>
      </c>
      <c r="AI864" s="108" t="s">
        <v>161</v>
      </c>
      <c r="AJ864" s="107" t="s">
        <v>160</v>
      </c>
      <c r="AK864" s="106"/>
      <c r="AL864" s="104" t="s">
        <v>159</v>
      </c>
      <c r="AM864" s="103" t="s">
        <v>158</v>
      </c>
      <c r="AN864" s="102" t="s">
        <v>157</v>
      </c>
      <c r="AO864" s="104" t="s">
        <v>156</v>
      </c>
      <c r="AP864" s="103" t="s">
        <v>155</v>
      </c>
      <c r="AQ864" s="102" t="s">
        <v>154</v>
      </c>
      <c r="AR864" s="104" t="s">
        <v>153</v>
      </c>
      <c r="AS864" s="103" t="s">
        <v>152</v>
      </c>
      <c r="AT864" s="105" t="s">
        <v>151</v>
      </c>
      <c r="AU864" s="104" t="s">
        <v>150</v>
      </c>
      <c r="AV864" s="103" t="s">
        <v>149</v>
      </c>
      <c r="AW864" s="102" t="s">
        <v>148</v>
      </c>
      <c r="AX864" s="104" t="s">
        <v>147</v>
      </c>
      <c r="AY864" s="103" t="s">
        <v>146</v>
      </c>
      <c r="AZ864" s="102" t="s">
        <v>145</v>
      </c>
      <c r="BA864" s="101" t="s">
        <v>144</v>
      </c>
      <c r="BB864" s="100" t="s">
        <v>143</v>
      </c>
      <c r="BC864" s="100" t="s">
        <v>142</v>
      </c>
      <c r="BD864" s="99" t="s">
        <v>141</v>
      </c>
    </row>
    <row r="865" spans="2:64" ht="48" thickBot="1" x14ac:dyDescent="0.3">
      <c r="B865" s="98" t="s">
        <v>181</v>
      </c>
      <c r="C865" s="97"/>
      <c r="D865" s="208">
        <v>258</v>
      </c>
      <c r="E865" s="425">
        <v>7317.74</v>
      </c>
      <c r="F865" s="426"/>
      <c r="G865" s="427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207"/>
      <c r="AB865" s="310"/>
      <c r="AC865" s="310"/>
      <c r="AD865" s="90" t="s">
        <v>138</v>
      </c>
      <c r="AE865" s="88"/>
      <c r="AF865" s="88"/>
      <c r="AG865" s="88"/>
      <c r="AH865" s="87"/>
      <c r="AI865" s="87"/>
      <c r="AJ865" s="203"/>
      <c r="AK865" s="86" t="s">
        <v>137</v>
      </c>
      <c r="AL865" s="85">
        <f t="shared" ref="AL865:BD865" si="114">SUM(AL867:AL878)</f>
        <v>65</v>
      </c>
      <c r="AM865" s="84">
        <f t="shared" si="114"/>
        <v>17</v>
      </c>
      <c r="AN865" s="83">
        <f t="shared" si="114"/>
        <v>0</v>
      </c>
      <c r="AO865" s="85">
        <f t="shared" si="114"/>
        <v>0</v>
      </c>
      <c r="AP865" s="84">
        <f t="shared" si="114"/>
        <v>2</v>
      </c>
      <c r="AQ865" s="83">
        <f t="shared" si="114"/>
        <v>0</v>
      </c>
      <c r="AR865" s="85">
        <f t="shared" si="114"/>
        <v>0</v>
      </c>
      <c r="AS865" s="84">
        <f t="shared" si="114"/>
        <v>0</v>
      </c>
      <c r="AT865" s="83">
        <f t="shared" si="114"/>
        <v>0</v>
      </c>
      <c r="AU865" s="85">
        <f t="shared" si="114"/>
        <v>13</v>
      </c>
      <c r="AV865" s="84">
        <f t="shared" si="114"/>
        <v>5</v>
      </c>
      <c r="AW865" s="83">
        <f t="shared" si="114"/>
        <v>0</v>
      </c>
      <c r="AX865" s="85">
        <f t="shared" si="114"/>
        <v>4</v>
      </c>
      <c r="AY865" s="84">
        <f t="shared" si="114"/>
        <v>5</v>
      </c>
      <c r="AZ865" s="83">
        <f t="shared" si="114"/>
        <v>0</v>
      </c>
      <c r="BA865" s="82">
        <f t="shared" si="114"/>
        <v>0</v>
      </c>
      <c r="BB865" s="81">
        <f t="shared" si="114"/>
        <v>0</v>
      </c>
      <c r="BC865" s="81">
        <f t="shared" si="114"/>
        <v>0</v>
      </c>
      <c r="BD865" s="80">
        <f t="shared" si="114"/>
        <v>0</v>
      </c>
      <c r="BE865" s="79" t="s">
        <v>136</v>
      </c>
      <c r="BH865" s="5">
        <f>SUM(AL865:AN865)/$BG$5</f>
        <v>82</v>
      </c>
      <c r="BI865" s="5">
        <f>SUM(AO865:AQ865,BA865)/$BG$5</f>
        <v>2</v>
      </c>
      <c r="BJ865" s="5">
        <f>SUM(AR865:AT865,BB865)/$BG$5</f>
        <v>0</v>
      </c>
      <c r="BK865" s="5">
        <f>SUM(AU865:AW865,BC865)/$BG$5</f>
        <v>18</v>
      </c>
      <c r="BL865" s="5">
        <f>SUM(AX865:AZ865,BD865)/$BG$5</f>
        <v>9</v>
      </c>
    </row>
    <row r="866" spans="2:64" ht="37.5" thickBot="1" x14ac:dyDescent="0.3">
      <c r="B866" s="78"/>
      <c r="C866" s="77"/>
      <c r="D866" s="206"/>
      <c r="E866" s="205"/>
      <c r="F866" s="205"/>
      <c r="G866" s="204"/>
      <c r="H866" s="73"/>
      <c r="I866" s="70"/>
      <c r="J866" s="70"/>
      <c r="K866" s="72"/>
      <c r="L866" s="70"/>
      <c r="M866" s="69"/>
      <c r="N866" s="70"/>
      <c r="O866" s="69"/>
      <c r="P866" s="70"/>
      <c r="Q866" s="69"/>
      <c r="R866" s="70"/>
      <c r="S866" s="69"/>
      <c r="T866" s="70"/>
      <c r="U866" s="69"/>
      <c r="V866" s="70"/>
      <c r="W866" s="69"/>
      <c r="X866" s="70"/>
      <c r="Y866" s="69"/>
      <c r="Z866" s="70"/>
      <c r="AA866" s="69"/>
      <c r="AB866" s="69"/>
      <c r="AC866" s="69"/>
      <c r="AD866" s="71"/>
      <c r="AE866" s="69"/>
      <c r="AF866" s="69"/>
      <c r="AG866" s="69"/>
      <c r="AH866" s="68"/>
      <c r="AI866" s="68"/>
      <c r="AJ866" s="203"/>
      <c r="AK866" s="66" t="s">
        <v>135</v>
      </c>
      <c r="AL866" s="65">
        <f t="shared" ref="AL866:BD866" si="115">AL865/3</f>
        <v>21.666666666666668</v>
      </c>
      <c r="AM866" s="64">
        <f t="shared" si="115"/>
        <v>5.666666666666667</v>
      </c>
      <c r="AN866" s="63">
        <f t="shared" si="115"/>
        <v>0</v>
      </c>
      <c r="AO866" s="65">
        <f t="shared" si="115"/>
        <v>0</v>
      </c>
      <c r="AP866" s="64">
        <f t="shared" si="115"/>
        <v>0.66666666666666663</v>
      </c>
      <c r="AQ866" s="63">
        <f t="shared" si="115"/>
        <v>0</v>
      </c>
      <c r="AR866" s="65">
        <f t="shared" si="115"/>
        <v>0</v>
      </c>
      <c r="AS866" s="64">
        <f t="shared" si="115"/>
        <v>0</v>
      </c>
      <c r="AT866" s="63">
        <f t="shared" si="115"/>
        <v>0</v>
      </c>
      <c r="AU866" s="65">
        <f t="shared" si="115"/>
        <v>4.333333333333333</v>
      </c>
      <c r="AV866" s="64">
        <f t="shared" si="115"/>
        <v>1.6666666666666667</v>
      </c>
      <c r="AW866" s="63">
        <f t="shared" si="115"/>
        <v>0</v>
      </c>
      <c r="AX866" s="65">
        <f t="shared" si="115"/>
        <v>1.3333333333333333</v>
      </c>
      <c r="AY866" s="64">
        <f t="shared" si="115"/>
        <v>1.6666666666666667</v>
      </c>
      <c r="AZ866" s="63">
        <f t="shared" si="115"/>
        <v>0</v>
      </c>
      <c r="BA866" s="62">
        <f t="shared" si="115"/>
        <v>0</v>
      </c>
      <c r="BB866" s="61">
        <f t="shared" si="115"/>
        <v>0</v>
      </c>
      <c r="BC866" s="61">
        <f t="shared" si="115"/>
        <v>0</v>
      </c>
      <c r="BD866" s="60">
        <f t="shared" si="115"/>
        <v>0</v>
      </c>
      <c r="BE866" s="59" t="s">
        <v>134</v>
      </c>
    </row>
    <row r="867" spans="2:64" ht="28.15" customHeight="1" x14ac:dyDescent="0.2">
      <c r="B867" s="30"/>
      <c r="C867" s="338">
        <v>1</v>
      </c>
      <c r="D867" s="212"/>
      <c r="E867" s="198"/>
      <c r="F867" s="198"/>
      <c r="G867" s="197"/>
      <c r="H867" s="358" t="s">
        <v>133</v>
      </c>
      <c r="I867" s="390">
        <v>116</v>
      </c>
      <c r="J867" s="390">
        <v>31</v>
      </c>
      <c r="K867" s="390">
        <v>6</v>
      </c>
      <c r="L867" s="42" t="s">
        <v>131</v>
      </c>
      <c r="M867" s="43" t="s">
        <v>132</v>
      </c>
      <c r="N867" s="42" t="s">
        <v>129</v>
      </c>
      <c r="O867" s="43" t="s">
        <v>1269</v>
      </c>
      <c r="P867" s="42" t="s">
        <v>128</v>
      </c>
      <c r="Q867" s="43" t="s">
        <v>469</v>
      </c>
      <c r="R867" s="42" t="s">
        <v>127</v>
      </c>
      <c r="S867" s="43" t="s">
        <v>357</v>
      </c>
      <c r="T867" s="42" t="s">
        <v>126</v>
      </c>
      <c r="U867" s="43" t="s">
        <v>794</v>
      </c>
      <c r="V867" s="42" t="s">
        <v>125</v>
      </c>
      <c r="W867" s="43" t="s">
        <v>467</v>
      </c>
      <c r="X867" s="42" t="s">
        <v>124</v>
      </c>
      <c r="Y867" s="43" t="s">
        <v>132</v>
      </c>
      <c r="Z867" s="42" t="s">
        <v>123</v>
      </c>
      <c r="AA867" s="43"/>
      <c r="AB867" s="43"/>
      <c r="AC867" s="43"/>
      <c r="AD867" s="196"/>
      <c r="AE867" s="43"/>
      <c r="AF867" s="196" t="s">
        <v>132</v>
      </c>
      <c r="AG867" s="58"/>
      <c r="AH867" s="421"/>
      <c r="AI867" s="421"/>
      <c r="AJ867" s="38"/>
      <c r="AK867" s="9"/>
      <c r="AL867" s="349">
        <f>SUMPRODUCT(LEN($M867:$AA870)-LEN(SUBSTITUTE($M867:$AA870,"A", "")))</f>
        <v>65</v>
      </c>
      <c r="AM867" s="352">
        <f>SUMPRODUCT(LEN($AF867:$AF870)-LEN(SUBSTITUTE($AF867:$AF870,"A", "")))</f>
        <v>17</v>
      </c>
      <c r="AN867" s="335">
        <f>SUMPRODUCT(LEN($AE867:$AE870)-LEN(SUBSTITUTE($AE867:$AE870,"A", "")))</f>
        <v>0</v>
      </c>
      <c r="AO867" s="349">
        <f>SUMPRODUCT(LEN($M867:$AA870)-LEN(SUBSTITUTE($M867:$AA870,"S", "")))</f>
        <v>0</v>
      </c>
      <c r="AP867" s="352">
        <f>SUMPRODUCT(LEN($AF867:$AF870)-LEN(SUBSTITUTE($AF867:$AF870,"S", "")))</f>
        <v>2</v>
      </c>
      <c r="AQ867" s="335">
        <f>SUMPRODUCT(LEN($AE867:$AE870)-LEN(SUBSTITUTE($AE867:$AE870,"S", "")))</f>
        <v>0</v>
      </c>
      <c r="AR867" s="349">
        <f>SUMPRODUCT(LEN($M867:$AA870)-LEN(SUBSTITUTE($M867:$AA870,"F", "")))</f>
        <v>0</v>
      </c>
      <c r="AS867" s="352">
        <f>SUMPRODUCT(LEN($AF867:$AF870)-LEN(SUBSTITUTE($AF867:$AF870,"F", "")))</f>
        <v>0</v>
      </c>
      <c r="AT867" s="335">
        <f>SUMPRODUCT(LEN($AE867:$AE870)-LEN(SUBSTITUTE($AE867:$AE870,"F", "")))</f>
        <v>0</v>
      </c>
      <c r="AU867" s="349">
        <f>SUMPRODUCT(LEN($M867:$AA870)-LEN(SUBSTITUTE($M867:$AA870,"G", "")))</f>
        <v>13</v>
      </c>
      <c r="AV867" s="352">
        <f>SUMPRODUCT(LEN($AF867:$AF870)-LEN(SUBSTITUTE($AF867:$AF870,"G", "")))</f>
        <v>5</v>
      </c>
      <c r="AW867" s="335">
        <f>SUMPRODUCT(LEN($AE867:$AE870)-LEN(SUBSTITUTE($AE867:$AE870,"G", "")))</f>
        <v>0</v>
      </c>
      <c r="AX867" s="349">
        <f>SUMPRODUCT(LEN($L867:$AA870)-LEN(SUBSTITUTE($L867:$AA870,"M", "")))</f>
        <v>4</v>
      </c>
      <c r="AY867" s="362">
        <f>SUMPRODUCT(LEN($AF867:$AF870)-LEN(SUBSTITUTE($AF867:$AF870,"M", "")))</f>
        <v>5</v>
      </c>
      <c r="AZ867" s="335">
        <f>SUMPRODUCT(LEN($AE867:$AE870)-LEN(SUBSTITUTE($AE867:$AE870,"M", "")))</f>
        <v>0</v>
      </c>
      <c r="BA867" s="416">
        <f>SUMPRODUCT(LEN($AG867:$AG870)-LEN(SUBSTITUTE($AG867:$AG870,"S", "")))</f>
        <v>0</v>
      </c>
      <c r="BB867" s="410">
        <f>SUMPRODUCT(LEN($AG867:$AG870)-LEN(SUBSTITUTE($AG867:$AG870,"F", "")))</f>
        <v>0</v>
      </c>
      <c r="BC867" s="410">
        <f>SUMPRODUCT(LEN($AG867:$AG870)-LEN(SUBSTITUTE($AG867:$AG870,"G", "")))</f>
        <v>0</v>
      </c>
      <c r="BD867" s="413">
        <f>SUMPRODUCT(LEN($AG867:$AG870)-LEN(SUBSTITUTE($AG867:$AG870,"M", "")))</f>
        <v>0</v>
      </c>
    </row>
    <row r="868" spans="2:64" ht="28.15" customHeight="1" thickBot="1" x14ac:dyDescent="0.25">
      <c r="B868" s="30"/>
      <c r="C868" s="339"/>
      <c r="D868" s="221"/>
      <c r="E868" s="195"/>
      <c r="F868" s="195"/>
      <c r="G868" s="194"/>
      <c r="H868" s="359"/>
      <c r="I868" s="391"/>
      <c r="J868" s="391"/>
      <c r="K868" s="391"/>
      <c r="L868" s="33" t="s">
        <v>122</v>
      </c>
      <c r="M868" s="55" t="s">
        <v>357</v>
      </c>
      <c r="N868" s="33" t="s">
        <v>121</v>
      </c>
      <c r="O868" s="55" t="s">
        <v>458</v>
      </c>
      <c r="P868" s="33" t="s">
        <v>120</v>
      </c>
      <c r="Q868" s="55" t="s">
        <v>458</v>
      </c>
      <c r="R868" s="33" t="s">
        <v>119</v>
      </c>
      <c r="S868" s="55" t="s">
        <v>672</v>
      </c>
      <c r="T868" s="33" t="s">
        <v>118</v>
      </c>
      <c r="U868" s="55" t="s">
        <v>357</v>
      </c>
      <c r="V868" s="33" t="s">
        <v>117</v>
      </c>
      <c r="W868" s="55" t="s">
        <v>467</v>
      </c>
      <c r="X868" s="33" t="s">
        <v>116</v>
      </c>
      <c r="Y868" s="55"/>
      <c r="Z868" s="33" t="s">
        <v>115</v>
      </c>
      <c r="AA868" s="55"/>
      <c r="AB868" s="55"/>
      <c r="AC868" s="55"/>
      <c r="AD868" s="193"/>
      <c r="AE868" s="55"/>
      <c r="AF868" s="193" t="s">
        <v>1703</v>
      </c>
      <c r="AG868" s="57"/>
      <c r="AH868" s="422"/>
      <c r="AI868" s="422"/>
      <c r="AJ868" s="21"/>
      <c r="AK868" s="9"/>
      <c r="AL868" s="350"/>
      <c r="AM868" s="353"/>
      <c r="AN868" s="336"/>
      <c r="AO868" s="350"/>
      <c r="AP868" s="353"/>
      <c r="AQ868" s="336"/>
      <c r="AR868" s="350"/>
      <c r="AS868" s="353"/>
      <c r="AT868" s="336"/>
      <c r="AU868" s="350"/>
      <c r="AV868" s="353"/>
      <c r="AW868" s="336"/>
      <c r="AX868" s="350"/>
      <c r="AY868" s="363"/>
      <c r="AZ868" s="336"/>
      <c r="BA868" s="417"/>
      <c r="BB868" s="411"/>
      <c r="BC868" s="411"/>
      <c r="BD868" s="414"/>
    </row>
    <row r="869" spans="2:64" ht="28.15" customHeight="1" x14ac:dyDescent="0.2">
      <c r="B869" s="30"/>
      <c r="C869" s="340"/>
      <c r="D869" s="218"/>
      <c r="E869" s="192"/>
      <c r="F869" s="192"/>
      <c r="G869" s="191"/>
      <c r="H869" s="360">
        <v>259</v>
      </c>
      <c r="I869" s="392"/>
      <c r="J869" s="392"/>
      <c r="K869" s="392"/>
      <c r="L869" s="25" t="s">
        <v>114</v>
      </c>
      <c r="M869" s="114" t="s">
        <v>1575</v>
      </c>
      <c r="N869" s="25" t="s">
        <v>112</v>
      </c>
      <c r="O869" s="114" t="s">
        <v>1131</v>
      </c>
      <c r="P869" s="25" t="s">
        <v>111</v>
      </c>
      <c r="Q869" s="114" t="s">
        <v>458</v>
      </c>
      <c r="R869" s="25" t="s">
        <v>110</v>
      </c>
      <c r="S869" s="114" t="s">
        <v>1414</v>
      </c>
      <c r="T869" s="25" t="s">
        <v>109</v>
      </c>
      <c r="U869" s="114" t="s">
        <v>684</v>
      </c>
      <c r="V869" s="25" t="s">
        <v>108</v>
      </c>
      <c r="W869" s="114" t="s">
        <v>496</v>
      </c>
      <c r="X869" s="25" t="s">
        <v>107</v>
      </c>
      <c r="Y869" s="114"/>
      <c r="Z869" s="25" t="s">
        <v>106</v>
      </c>
      <c r="AA869" s="114"/>
      <c r="AB869" s="114"/>
      <c r="AC869" s="114"/>
      <c r="AD869" s="190"/>
      <c r="AE869" s="114"/>
      <c r="AF869" s="190"/>
      <c r="AG869" s="57"/>
      <c r="AH869" s="422"/>
      <c r="AI869" s="422"/>
      <c r="AJ869" s="21"/>
      <c r="AK869" s="9"/>
      <c r="AL869" s="350"/>
      <c r="AM869" s="353"/>
      <c r="AN869" s="336"/>
      <c r="AO869" s="350"/>
      <c r="AP869" s="353"/>
      <c r="AQ869" s="336"/>
      <c r="AR869" s="350"/>
      <c r="AS869" s="353"/>
      <c r="AT869" s="336"/>
      <c r="AU869" s="350"/>
      <c r="AV869" s="353"/>
      <c r="AW869" s="336"/>
      <c r="AX869" s="350"/>
      <c r="AY869" s="363"/>
      <c r="AZ869" s="336"/>
      <c r="BA869" s="417"/>
      <c r="BB869" s="411"/>
      <c r="BC869" s="411"/>
      <c r="BD869" s="414"/>
    </row>
    <row r="870" spans="2:64" ht="28.15" customHeight="1" thickBot="1" x14ac:dyDescent="0.25">
      <c r="B870" s="30"/>
      <c r="C870" s="355"/>
      <c r="D870" s="246"/>
      <c r="E870" s="200"/>
      <c r="F870" s="200"/>
      <c r="G870" s="199"/>
      <c r="H870" s="361"/>
      <c r="I870" s="393"/>
      <c r="J870" s="393"/>
      <c r="K870" s="393"/>
      <c r="L870" s="50" t="s">
        <v>105</v>
      </c>
      <c r="M870" s="51" t="s">
        <v>1288</v>
      </c>
      <c r="N870" s="50" t="s">
        <v>104</v>
      </c>
      <c r="O870" s="51" t="s">
        <v>479</v>
      </c>
      <c r="P870" s="50" t="s">
        <v>103</v>
      </c>
      <c r="Q870" s="51" t="s">
        <v>527</v>
      </c>
      <c r="R870" s="50" t="s">
        <v>102</v>
      </c>
      <c r="S870" s="51" t="s">
        <v>458</v>
      </c>
      <c r="T870" s="50">
        <v>20</v>
      </c>
      <c r="U870" s="51" t="s">
        <v>470</v>
      </c>
      <c r="V870" s="50" t="s">
        <v>101</v>
      </c>
      <c r="W870" s="51" t="s">
        <v>132</v>
      </c>
      <c r="X870" s="50" t="s">
        <v>100</v>
      </c>
      <c r="Y870" s="51"/>
      <c r="Z870" s="50" t="s">
        <v>99</v>
      </c>
      <c r="AA870" s="51"/>
      <c r="AB870" s="51"/>
      <c r="AC870" s="51"/>
      <c r="AD870" s="187"/>
      <c r="AE870" s="51"/>
      <c r="AF870" s="187"/>
      <c r="AG870" s="56"/>
      <c r="AH870" s="424"/>
      <c r="AI870" s="424"/>
      <c r="AJ870" s="47"/>
      <c r="AK870" s="9"/>
      <c r="AL870" s="351"/>
      <c r="AM870" s="354"/>
      <c r="AN870" s="337"/>
      <c r="AO870" s="351"/>
      <c r="AP870" s="354"/>
      <c r="AQ870" s="337"/>
      <c r="AR870" s="351"/>
      <c r="AS870" s="354"/>
      <c r="AT870" s="337"/>
      <c r="AU870" s="351"/>
      <c r="AV870" s="354"/>
      <c r="AW870" s="337"/>
      <c r="AX870" s="351"/>
      <c r="AY870" s="364"/>
      <c r="AZ870" s="337"/>
      <c r="BA870" s="418"/>
      <c r="BB870" s="412"/>
      <c r="BC870" s="412"/>
      <c r="BD870" s="415"/>
    </row>
    <row r="871" spans="2:64" ht="28.15" customHeight="1" x14ac:dyDescent="0.2">
      <c r="B871" s="30"/>
      <c r="C871" s="338">
        <v>2</v>
      </c>
      <c r="D871" s="212"/>
      <c r="E871" s="198"/>
      <c r="F871" s="198"/>
      <c r="G871" s="197"/>
      <c r="H871" s="358"/>
      <c r="I871" s="390"/>
      <c r="J871" s="390"/>
      <c r="K871" s="390"/>
      <c r="L871" s="42" t="s">
        <v>131</v>
      </c>
      <c r="M871" s="43"/>
      <c r="N871" s="42" t="s">
        <v>129</v>
      </c>
      <c r="O871" s="43"/>
      <c r="P871" s="42" t="s">
        <v>128</v>
      </c>
      <c r="Q871" s="43"/>
      <c r="R871" s="42" t="s">
        <v>127</v>
      </c>
      <c r="S871" s="43"/>
      <c r="T871" s="42" t="s">
        <v>126</v>
      </c>
      <c r="U871" s="43"/>
      <c r="V871" s="42" t="s">
        <v>125</v>
      </c>
      <c r="W871" s="43"/>
      <c r="X871" s="42" t="s">
        <v>124</v>
      </c>
      <c r="Y871" s="43"/>
      <c r="Z871" s="42" t="s">
        <v>123</v>
      </c>
      <c r="AA871" s="43"/>
      <c r="AB871" s="43"/>
      <c r="AC871" s="43"/>
      <c r="AD871" s="196"/>
      <c r="AE871" s="43"/>
      <c r="AF871" s="196"/>
      <c r="AG871" s="39"/>
      <c r="AH871" s="421"/>
      <c r="AI871" s="421"/>
      <c r="AJ871" s="38"/>
      <c r="AK871" s="9"/>
      <c r="AL871" s="349">
        <f>SUMPRODUCT(LEN($M871:$AA874)-LEN(SUBSTITUTE($M871:$AA874,"A", "")))</f>
        <v>0</v>
      </c>
      <c r="AM871" s="352">
        <f>SUMPRODUCT(LEN($AF871:$AF874)-LEN(SUBSTITUTE($AF871:$AF874,"A", "")))</f>
        <v>0</v>
      </c>
      <c r="AN871" s="335">
        <f>SUMPRODUCT(LEN($AE871:$AE874)-LEN(SUBSTITUTE($AE871:$AE874,"A", "")))</f>
        <v>0</v>
      </c>
      <c r="AO871" s="349">
        <f>SUMPRODUCT(LEN($M871:$AA874)-LEN(SUBSTITUTE($M871:$AA874,"S", "")))</f>
        <v>0</v>
      </c>
      <c r="AP871" s="352">
        <f>SUMPRODUCT(LEN($AF871:$AF874)-LEN(SUBSTITUTE($AF871:$AF874,"S", "")))</f>
        <v>0</v>
      </c>
      <c r="AQ871" s="335">
        <f>SUMPRODUCT(LEN($AE871:$AE874)-LEN(SUBSTITUTE($AE871:$AE874,"S", "")))</f>
        <v>0</v>
      </c>
      <c r="AR871" s="349">
        <f>SUMPRODUCT(LEN($M871:$AA874)-LEN(SUBSTITUTE($M871:$AA874,"F", "")))</f>
        <v>0</v>
      </c>
      <c r="AS871" s="352">
        <f>SUMPRODUCT(LEN($AF871:$AF874)-LEN(SUBSTITUTE($AF871:$AF874,"F", "")))</f>
        <v>0</v>
      </c>
      <c r="AT871" s="335">
        <f>SUMPRODUCT(LEN($AE871:$AE874)-LEN(SUBSTITUTE($AE871:$AE874,"F", "")))</f>
        <v>0</v>
      </c>
      <c r="AU871" s="349">
        <f>SUMPRODUCT(LEN($M871:$AA874)-LEN(SUBSTITUTE($M871:$AA874,"G", "")))</f>
        <v>0</v>
      </c>
      <c r="AV871" s="352">
        <f>SUMPRODUCT(LEN($AF871:$AF874)-LEN(SUBSTITUTE($AF871:$AF874,"G", "")))</f>
        <v>0</v>
      </c>
      <c r="AW871" s="335">
        <f>SUMPRODUCT(LEN($AE871:$AE874)-LEN(SUBSTITUTE($AE871:$AE874,"G", "")))</f>
        <v>0</v>
      </c>
      <c r="AX871" s="349">
        <f>SUMPRODUCT(LEN($L871:$AA874)-LEN(SUBSTITUTE($L871:$AA874,"M", "")))</f>
        <v>0</v>
      </c>
      <c r="AY871" s="362">
        <f>SUMPRODUCT(LEN($AF871:$AF874)-LEN(SUBSTITUTE($AF871:$AF874,"M", "")))</f>
        <v>0</v>
      </c>
      <c r="AZ871" s="335">
        <f>SUMPRODUCT(LEN($AE871:$AE874)-LEN(SUBSTITUTE($AE871:$AE874,"M", "")))</f>
        <v>0</v>
      </c>
      <c r="BA871" s="416">
        <f>SUMPRODUCT(LEN($AG871:$AG874)-LEN(SUBSTITUTE($AG871:$AG874,"S", "")))</f>
        <v>0</v>
      </c>
      <c r="BB871" s="410">
        <f>SUMPRODUCT(LEN($AG871:$AG874)-LEN(SUBSTITUTE($AG871:$AG874,"F", "")))</f>
        <v>0</v>
      </c>
      <c r="BC871" s="410">
        <f>SUMPRODUCT(LEN($AG871:$AG874)-LEN(SUBSTITUTE($AG871:$AG874,"G", "")))</f>
        <v>0</v>
      </c>
      <c r="BD871" s="413">
        <f>SUMPRODUCT(LEN($AG871:$AG874)-LEN(SUBSTITUTE($AG871:$AG874,"M", "")))</f>
        <v>0</v>
      </c>
    </row>
    <row r="872" spans="2:64" ht="28.15" customHeight="1" thickBot="1" x14ac:dyDescent="0.25">
      <c r="B872" s="30"/>
      <c r="C872" s="339"/>
      <c r="D872" s="221"/>
      <c r="E872" s="195"/>
      <c r="F872" s="195"/>
      <c r="G872" s="194"/>
      <c r="H872" s="359"/>
      <c r="I872" s="391"/>
      <c r="J872" s="391"/>
      <c r="K872" s="391"/>
      <c r="L872" s="33" t="s">
        <v>122</v>
      </c>
      <c r="M872" s="55"/>
      <c r="N872" s="33" t="s">
        <v>121</v>
      </c>
      <c r="O872" s="55"/>
      <c r="P872" s="33" t="s">
        <v>120</v>
      </c>
      <c r="Q872" s="55"/>
      <c r="R872" s="33" t="s">
        <v>119</v>
      </c>
      <c r="S872" s="55"/>
      <c r="T872" s="33" t="s">
        <v>118</v>
      </c>
      <c r="U872" s="55"/>
      <c r="V872" s="33" t="s">
        <v>117</v>
      </c>
      <c r="W872" s="55"/>
      <c r="X872" s="33" t="s">
        <v>116</v>
      </c>
      <c r="Y872" s="55"/>
      <c r="Z872" s="33" t="s">
        <v>115</v>
      </c>
      <c r="AA872" s="55"/>
      <c r="AB872" s="55"/>
      <c r="AC872" s="55"/>
      <c r="AD872" s="193"/>
      <c r="AE872" s="55"/>
      <c r="AF872" s="193"/>
      <c r="AG872" s="22"/>
      <c r="AH872" s="422"/>
      <c r="AI872" s="422"/>
      <c r="AJ872" s="21"/>
      <c r="AK872" s="9"/>
      <c r="AL872" s="350"/>
      <c r="AM872" s="353"/>
      <c r="AN872" s="336"/>
      <c r="AO872" s="350"/>
      <c r="AP872" s="353"/>
      <c r="AQ872" s="336"/>
      <c r="AR872" s="350"/>
      <c r="AS872" s="353"/>
      <c r="AT872" s="336"/>
      <c r="AU872" s="350"/>
      <c r="AV872" s="353"/>
      <c r="AW872" s="336"/>
      <c r="AX872" s="350"/>
      <c r="AY872" s="363"/>
      <c r="AZ872" s="336"/>
      <c r="BA872" s="417"/>
      <c r="BB872" s="411"/>
      <c r="BC872" s="411"/>
      <c r="BD872" s="414"/>
    </row>
    <row r="873" spans="2:64" ht="28.15" customHeight="1" x14ac:dyDescent="0.2">
      <c r="B873" s="30"/>
      <c r="C873" s="340"/>
      <c r="D873" s="218"/>
      <c r="E873" s="192"/>
      <c r="F873" s="192"/>
      <c r="G873" s="191"/>
      <c r="H873" s="360"/>
      <c r="I873" s="392"/>
      <c r="J873" s="392"/>
      <c r="K873" s="392"/>
      <c r="L873" s="25" t="s">
        <v>114</v>
      </c>
      <c r="M873" s="114"/>
      <c r="N873" s="25" t="s">
        <v>112</v>
      </c>
      <c r="O873" s="114"/>
      <c r="P873" s="25" t="s">
        <v>111</v>
      </c>
      <c r="Q873" s="114"/>
      <c r="R873" s="25" t="s">
        <v>110</v>
      </c>
      <c r="S873" s="114"/>
      <c r="T873" s="25" t="s">
        <v>109</v>
      </c>
      <c r="U873" s="114"/>
      <c r="V873" s="25" t="s">
        <v>108</v>
      </c>
      <c r="W873" s="114"/>
      <c r="X873" s="25" t="s">
        <v>107</v>
      </c>
      <c r="Y873" s="114"/>
      <c r="Z873" s="25" t="s">
        <v>106</v>
      </c>
      <c r="AA873" s="114"/>
      <c r="AB873" s="114"/>
      <c r="AC873" s="114"/>
      <c r="AD873" s="190"/>
      <c r="AE873" s="114"/>
      <c r="AF873" s="190"/>
      <c r="AG873" s="22"/>
      <c r="AH873" s="422"/>
      <c r="AI873" s="422"/>
      <c r="AJ873" s="21"/>
      <c r="AK873" s="9"/>
      <c r="AL873" s="350"/>
      <c r="AM873" s="353"/>
      <c r="AN873" s="336"/>
      <c r="AO873" s="350"/>
      <c r="AP873" s="353"/>
      <c r="AQ873" s="336"/>
      <c r="AR873" s="350"/>
      <c r="AS873" s="353"/>
      <c r="AT873" s="336"/>
      <c r="AU873" s="350"/>
      <c r="AV873" s="353"/>
      <c r="AW873" s="336"/>
      <c r="AX873" s="350"/>
      <c r="AY873" s="363"/>
      <c r="AZ873" s="336"/>
      <c r="BA873" s="417"/>
      <c r="BB873" s="411"/>
      <c r="BC873" s="411"/>
      <c r="BD873" s="414"/>
    </row>
    <row r="874" spans="2:64" ht="28.15" customHeight="1" thickBot="1" x14ac:dyDescent="0.25">
      <c r="B874" s="30"/>
      <c r="C874" s="355"/>
      <c r="D874" s="246"/>
      <c r="E874" s="200"/>
      <c r="F874" s="200"/>
      <c r="G874" s="199"/>
      <c r="H874" s="361"/>
      <c r="I874" s="393"/>
      <c r="J874" s="393"/>
      <c r="K874" s="393"/>
      <c r="L874" s="50" t="s">
        <v>105</v>
      </c>
      <c r="M874" s="51"/>
      <c r="N874" s="50" t="s">
        <v>104</v>
      </c>
      <c r="O874" s="51"/>
      <c r="P874" s="50" t="s">
        <v>103</v>
      </c>
      <c r="Q874" s="51"/>
      <c r="R874" s="50" t="s">
        <v>102</v>
      </c>
      <c r="S874" s="51"/>
      <c r="T874" s="50">
        <v>20</v>
      </c>
      <c r="U874" s="51"/>
      <c r="V874" s="50" t="s">
        <v>101</v>
      </c>
      <c r="W874" s="51"/>
      <c r="X874" s="50" t="s">
        <v>100</v>
      </c>
      <c r="Y874" s="51"/>
      <c r="Z874" s="50" t="s">
        <v>99</v>
      </c>
      <c r="AA874" s="51"/>
      <c r="AB874" s="51"/>
      <c r="AC874" s="51"/>
      <c r="AD874" s="187"/>
      <c r="AE874" s="51"/>
      <c r="AF874" s="187"/>
      <c r="AG874" s="48"/>
      <c r="AH874" s="424"/>
      <c r="AI874" s="424"/>
      <c r="AJ874" s="47"/>
      <c r="AK874" s="9"/>
      <c r="AL874" s="351"/>
      <c r="AM874" s="354"/>
      <c r="AN874" s="337"/>
      <c r="AO874" s="351"/>
      <c r="AP874" s="354"/>
      <c r="AQ874" s="337"/>
      <c r="AR874" s="351"/>
      <c r="AS874" s="354"/>
      <c r="AT874" s="337"/>
      <c r="AU874" s="351"/>
      <c r="AV874" s="354"/>
      <c r="AW874" s="337"/>
      <c r="AX874" s="351"/>
      <c r="AY874" s="364"/>
      <c r="AZ874" s="337"/>
      <c r="BA874" s="418"/>
      <c r="BB874" s="412"/>
      <c r="BC874" s="412"/>
      <c r="BD874" s="415"/>
    </row>
    <row r="875" spans="2:64" ht="28.15" customHeight="1" x14ac:dyDescent="0.2">
      <c r="B875" s="30"/>
      <c r="C875" s="338">
        <v>3</v>
      </c>
      <c r="D875" s="212"/>
      <c r="E875" s="198"/>
      <c r="F875" s="198"/>
      <c r="G875" s="197"/>
      <c r="H875" s="358"/>
      <c r="I875" s="390"/>
      <c r="J875" s="390"/>
      <c r="K875" s="390"/>
      <c r="L875" s="42" t="s">
        <v>131</v>
      </c>
      <c r="M875" s="43"/>
      <c r="N875" s="42" t="s">
        <v>129</v>
      </c>
      <c r="O875" s="43"/>
      <c r="P875" s="42" t="s">
        <v>128</v>
      </c>
      <c r="Q875" s="43"/>
      <c r="R875" s="42" t="s">
        <v>127</v>
      </c>
      <c r="S875" s="43"/>
      <c r="T875" s="42" t="s">
        <v>126</v>
      </c>
      <c r="U875" s="43"/>
      <c r="V875" s="42" t="s">
        <v>125</v>
      </c>
      <c r="W875" s="43"/>
      <c r="X875" s="42" t="s">
        <v>124</v>
      </c>
      <c r="Y875" s="43"/>
      <c r="Z875" s="42" t="s">
        <v>123</v>
      </c>
      <c r="AA875" s="43"/>
      <c r="AB875" s="43"/>
      <c r="AC875" s="43"/>
      <c r="AD875" s="196"/>
      <c r="AE875" s="43"/>
      <c r="AF875" s="196"/>
      <c r="AG875" s="39"/>
      <c r="AH875" s="421"/>
      <c r="AI875" s="421"/>
      <c r="AJ875" s="38"/>
      <c r="AK875" s="9"/>
      <c r="AL875" s="349">
        <f>SUMPRODUCT(LEN($M875:$AA878)-LEN(SUBSTITUTE($M875:$AA878,"A", "")))</f>
        <v>0</v>
      </c>
      <c r="AM875" s="352">
        <f>SUMPRODUCT(LEN($AF875:$AF878)-LEN(SUBSTITUTE($AF875:$AF878,"A", "")))</f>
        <v>0</v>
      </c>
      <c r="AN875" s="335">
        <f>SUMPRODUCT(LEN($AE875:$AE878)-LEN(SUBSTITUTE($AE875:$AE878,"A", "")))</f>
        <v>0</v>
      </c>
      <c r="AO875" s="349">
        <f>SUMPRODUCT(LEN($M875:$AA878)-LEN(SUBSTITUTE($M875:$AA878,"S", "")))</f>
        <v>0</v>
      </c>
      <c r="AP875" s="352">
        <f>SUMPRODUCT(LEN($AF875:$AF878)-LEN(SUBSTITUTE($AF875:$AF878,"S", "")))</f>
        <v>0</v>
      </c>
      <c r="AQ875" s="335">
        <f>SUMPRODUCT(LEN($AE875:$AE878)-LEN(SUBSTITUTE($AE875:$AE878,"S", "")))</f>
        <v>0</v>
      </c>
      <c r="AR875" s="349">
        <f>SUMPRODUCT(LEN($M875:$AA878)-LEN(SUBSTITUTE($M875:$AA878,"F", "")))</f>
        <v>0</v>
      </c>
      <c r="AS875" s="352">
        <f>SUMPRODUCT(LEN($AF875:$AF878)-LEN(SUBSTITUTE($AF875:$AF878,"F", "")))</f>
        <v>0</v>
      </c>
      <c r="AT875" s="335">
        <f>SUMPRODUCT(LEN($AE875:$AE878)-LEN(SUBSTITUTE($AE875:$AE878,"F", "")))</f>
        <v>0</v>
      </c>
      <c r="AU875" s="349">
        <f>SUMPRODUCT(LEN($M875:$AA878)-LEN(SUBSTITUTE($M875:$AA878,"G", "")))</f>
        <v>0</v>
      </c>
      <c r="AV875" s="352">
        <f>SUMPRODUCT(LEN($AF875:$AF878)-LEN(SUBSTITUTE($AF875:$AF878,"G", "")))</f>
        <v>0</v>
      </c>
      <c r="AW875" s="335">
        <f>SUMPRODUCT(LEN($AE875:$AE878)-LEN(SUBSTITUTE($AE875:$AE878,"G", "")))</f>
        <v>0</v>
      </c>
      <c r="AX875" s="349">
        <f>SUMPRODUCT(LEN($L875:$AA878)-LEN(SUBSTITUTE($L875:$AA878,"M", "")))</f>
        <v>0</v>
      </c>
      <c r="AY875" s="362">
        <f>SUMPRODUCT(LEN($AF875:$AF878)-LEN(SUBSTITUTE($AF875:$AF878,"M", "")))</f>
        <v>0</v>
      </c>
      <c r="AZ875" s="335">
        <f>SUMPRODUCT(LEN($AE875:$AE878)-LEN(SUBSTITUTE($AE875:$AE878,"M", "")))</f>
        <v>0</v>
      </c>
      <c r="BA875" s="416">
        <f>SUMPRODUCT(LEN($AG875:$AG878)-LEN(SUBSTITUTE($AG875:$AG878,"S", "")))</f>
        <v>0</v>
      </c>
      <c r="BB875" s="410">
        <f>SUMPRODUCT(LEN($AG875:$AG878)-LEN(SUBSTITUTE($AG875:$AG878,"F", "")))</f>
        <v>0</v>
      </c>
      <c r="BC875" s="410">
        <f>SUMPRODUCT(LEN($AG875:$AG878)-LEN(SUBSTITUTE($AG875:$AG878,"G", "")))</f>
        <v>0</v>
      </c>
      <c r="BD875" s="413">
        <f>SUMPRODUCT(LEN($AG875:$AG878)-LEN(SUBSTITUTE($AG875:$AG878,"M", "")))</f>
        <v>0</v>
      </c>
    </row>
    <row r="876" spans="2:64" ht="28.15" customHeight="1" thickBot="1" x14ac:dyDescent="0.25">
      <c r="B876" s="30"/>
      <c r="C876" s="339"/>
      <c r="D876" s="221"/>
      <c r="E876" s="195"/>
      <c r="F876" s="195"/>
      <c r="G876" s="194"/>
      <c r="H876" s="359"/>
      <c r="I876" s="391"/>
      <c r="J876" s="391"/>
      <c r="K876" s="391"/>
      <c r="L876" s="33" t="s">
        <v>122</v>
      </c>
      <c r="M876" s="55"/>
      <c r="N876" s="33" t="s">
        <v>121</v>
      </c>
      <c r="O876" s="55"/>
      <c r="P876" s="33" t="s">
        <v>120</v>
      </c>
      <c r="Q876" s="55"/>
      <c r="R876" s="33" t="s">
        <v>119</v>
      </c>
      <c r="S876" s="55"/>
      <c r="T876" s="33" t="s">
        <v>118</v>
      </c>
      <c r="U876" s="55"/>
      <c r="V876" s="33" t="s">
        <v>117</v>
      </c>
      <c r="W876" s="55"/>
      <c r="X876" s="33" t="s">
        <v>116</v>
      </c>
      <c r="Y876" s="55"/>
      <c r="Z876" s="33" t="s">
        <v>115</v>
      </c>
      <c r="AA876" s="55"/>
      <c r="AB876" s="55"/>
      <c r="AC876" s="55"/>
      <c r="AD876" s="193"/>
      <c r="AE876" s="55"/>
      <c r="AF876" s="193"/>
      <c r="AG876" s="22"/>
      <c r="AH876" s="422"/>
      <c r="AI876" s="422"/>
      <c r="AJ876" s="21"/>
      <c r="AK876" s="9"/>
      <c r="AL876" s="350"/>
      <c r="AM876" s="353"/>
      <c r="AN876" s="336"/>
      <c r="AO876" s="350"/>
      <c r="AP876" s="353"/>
      <c r="AQ876" s="336"/>
      <c r="AR876" s="350"/>
      <c r="AS876" s="353"/>
      <c r="AT876" s="336"/>
      <c r="AU876" s="350"/>
      <c r="AV876" s="353"/>
      <c r="AW876" s="336"/>
      <c r="AX876" s="350"/>
      <c r="AY876" s="363"/>
      <c r="AZ876" s="336"/>
      <c r="BA876" s="417"/>
      <c r="BB876" s="411"/>
      <c r="BC876" s="411"/>
      <c r="BD876" s="414"/>
    </row>
    <row r="877" spans="2:64" ht="28.15" customHeight="1" x14ac:dyDescent="0.2">
      <c r="B877" s="30"/>
      <c r="C877" s="340"/>
      <c r="D877" s="218"/>
      <c r="E877" s="192"/>
      <c r="F877" s="192"/>
      <c r="G877" s="191"/>
      <c r="H877" s="360"/>
      <c r="I877" s="392"/>
      <c r="J877" s="392"/>
      <c r="K877" s="392"/>
      <c r="L877" s="25" t="s">
        <v>114</v>
      </c>
      <c r="M877" s="114"/>
      <c r="N877" s="25" t="s">
        <v>112</v>
      </c>
      <c r="O877" s="114"/>
      <c r="P877" s="25" t="s">
        <v>111</v>
      </c>
      <c r="Q877" s="114"/>
      <c r="R877" s="25" t="s">
        <v>110</v>
      </c>
      <c r="S877" s="114"/>
      <c r="T877" s="25" t="s">
        <v>109</v>
      </c>
      <c r="U877" s="114"/>
      <c r="V877" s="25" t="s">
        <v>108</v>
      </c>
      <c r="W877" s="114"/>
      <c r="X877" s="25" t="s">
        <v>107</v>
      </c>
      <c r="Y877" s="114"/>
      <c r="Z877" s="25" t="s">
        <v>106</v>
      </c>
      <c r="AA877" s="114"/>
      <c r="AB877" s="114"/>
      <c r="AC877" s="114"/>
      <c r="AD877" s="190"/>
      <c r="AE877" s="114"/>
      <c r="AF877" s="190"/>
      <c r="AG877" s="22"/>
      <c r="AH877" s="422"/>
      <c r="AI877" s="422"/>
      <c r="AJ877" s="21"/>
      <c r="AK877" s="9"/>
      <c r="AL877" s="350"/>
      <c r="AM877" s="353"/>
      <c r="AN877" s="336"/>
      <c r="AO877" s="350"/>
      <c r="AP877" s="353"/>
      <c r="AQ877" s="336"/>
      <c r="AR877" s="350"/>
      <c r="AS877" s="353"/>
      <c r="AT877" s="336"/>
      <c r="AU877" s="350"/>
      <c r="AV877" s="353"/>
      <c r="AW877" s="336"/>
      <c r="AX877" s="350"/>
      <c r="AY877" s="363"/>
      <c r="AZ877" s="336"/>
      <c r="BA877" s="417"/>
      <c r="BB877" s="411"/>
      <c r="BC877" s="411"/>
      <c r="BD877" s="414"/>
    </row>
    <row r="878" spans="2:64" ht="28.15" customHeight="1" thickBot="1" x14ac:dyDescent="0.25">
      <c r="B878" s="20"/>
      <c r="C878" s="341"/>
      <c r="D878" s="215"/>
      <c r="E878" s="189"/>
      <c r="F878" s="189"/>
      <c r="G878" s="188"/>
      <c r="H878" s="361"/>
      <c r="I878" s="394"/>
      <c r="J878" s="394"/>
      <c r="K878" s="394"/>
      <c r="L878" s="15" t="s">
        <v>105</v>
      </c>
      <c r="M878" s="16"/>
      <c r="N878" s="15" t="s">
        <v>104</v>
      </c>
      <c r="O878" s="16"/>
      <c r="P878" s="15" t="s">
        <v>103</v>
      </c>
      <c r="Q878" s="16"/>
      <c r="R878" s="15" t="s">
        <v>102</v>
      </c>
      <c r="S878" s="16"/>
      <c r="T878" s="15">
        <v>20</v>
      </c>
      <c r="U878" s="16"/>
      <c r="V878" s="15" t="s">
        <v>101</v>
      </c>
      <c r="W878" s="16"/>
      <c r="X878" s="15" t="s">
        <v>100</v>
      </c>
      <c r="Y878" s="16"/>
      <c r="Z878" s="15" t="s">
        <v>99</v>
      </c>
      <c r="AA878" s="16"/>
      <c r="AB878" s="114"/>
      <c r="AC878" s="114"/>
      <c r="AD878" s="187"/>
      <c r="AE878" s="16"/>
      <c r="AF878" s="186"/>
      <c r="AG878" s="11"/>
      <c r="AH878" s="423"/>
      <c r="AI878" s="423"/>
      <c r="AJ878" s="10"/>
      <c r="AK878" s="9"/>
      <c r="AL878" s="351"/>
      <c r="AM878" s="354"/>
      <c r="AN878" s="337"/>
      <c r="AO878" s="351"/>
      <c r="AP878" s="354"/>
      <c r="AQ878" s="337"/>
      <c r="AR878" s="351"/>
      <c r="AS878" s="354"/>
      <c r="AT878" s="337"/>
      <c r="AU878" s="351"/>
      <c r="AV878" s="354"/>
      <c r="AW878" s="337"/>
      <c r="AX878" s="351"/>
      <c r="AY878" s="364"/>
      <c r="AZ878" s="337"/>
      <c r="BA878" s="418"/>
      <c r="BB878" s="412"/>
      <c r="BC878" s="412"/>
      <c r="BD878" s="415"/>
    </row>
    <row r="879" spans="2:64" ht="85.9" customHeight="1" thickTop="1" thickBot="1" x14ac:dyDescent="0.35">
      <c r="B879" s="113" t="s">
        <v>173</v>
      </c>
      <c r="C879" s="103" t="s">
        <v>172</v>
      </c>
      <c r="D879" s="108" t="s">
        <v>171</v>
      </c>
      <c r="E879" s="211" t="s">
        <v>170</v>
      </c>
      <c r="F879" s="210"/>
      <c r="G879" s="209"/>
      <c r="H879" s="109" t="s">
        <v>169</v>
      </c>
      <c r="I879" s="108" t="s">
        <v>96</v>
      </c>
      <c r="J879" s="108" t="s">
        <v>168</v>
      </c>
      <c r="K879" s="108" t="s">
        <v>97</v>
      </c>
      <c r="L879" s="365" t="s">
        <v>167</v>
      </c>
      <c r="M879" s="366"/>
      <c r="N879" s="365" t="s">
        <v>166</v>
      </c>
      <c r="O879" s="366"/>
      <c r="P879" s="365" t="s">
        <v>166</v>
      </c>
      <c r="Q879" s="367"/>
      <c r="R879" s="365" t="s">
        <v>166</v>
      </c>
      <c r="S879" s="367"/>
      <c r="T879" s="365" t="s">
        <v>166</v>
      </c>
      <c r="U879" s="367"/>
      <c r="V879" s="365" t="s">
        <v>166</v>
      </c>
      <c r="W879" s="367"/>
      <c r="X879" s="365" t="s">
        <v>166</v>
      </c>
      <c r="Y879" s="367"/>
      <c r="Z879" s="365" t="s">
        <v>166</v>
      </c>
      <c r="AA879" s="367"/>
      <c r="AB879" s="311"/>
      <c r="AC879" s="311"/>
      <c r="AD879" s="368" t="s">
        <v>165</v>
      </c>
      <c r="AE879" s="367"/>
      <c r="AF879" s="109" t="s">
        <v>164</v>
      </c>
      <c r="AG879" s="109" t="s">
        <v>163</v>
      </c>
      <c r="AH879" s="108" t="s">
        <v>162</v>
      </c>
      <c r="AI879" s="108" t="s">
        <v>161</v>
      </c>
      <c r="AJ879" s="107" t="s">
        <v>160</v>
      </c>
      <c r="AK879" s="106"/>
      <c r="AL879" s="104" t="s">
        <v>159</v>
      </c>
      <c r="AM879" s="103" t="s">
        <v>158</v>
      </c>
      <c r="AN879" s="102" t="s">
        <v>157</v>
      </c>
      <c r="AO879" s="104" t="s">
        <v>156</v>
      </c>
      <c r="AP879" s="103" t="s">
        <v>155</v>
      </c>
      <c r="AQ879" s="102" t="s">
        <v>154</v>
      </c>
      <c r="AR879" s="104" t="s">
        <v>153</v>
      </c>
      <c r="AS879" s="103" t="s">
        <v>152</v>
      </c>
      <c r="AT879" s="105" t="s">
        <v>151</v>
      </c>
      <c r="AU879" s="104" t="s">
        <v>150</v>
      </c>
      <c r="AV879" s="103" t="s">
        <v>149</v>
      </c>
      <c r="AW879" s="102" t="s">
        <v>148</v>
      </c>
      <c r="AX879" s="104" t="s">
        <v>147</v>
      </c>
      <c r="AY879" s="103" t="s">
        <v>146</v>
      </c>
      <c r="AZ879" s="102" t="s">
        <v>145</v>
      </c>
      <c r="BA879" s="101" t="s">
        <v>144</v>
      </c>
      <c r="BB879" s="100" t="s">
        <v>143</v>
      </c>
      <c r="BC879" s="100" t="s">
        <v>142</v>
      </c>
      <c r="BD879" s="99" t="s">
        <v>141</v>
      </c>
    </row>
    <row r="880" spans="2:64" ht="48" thickBot="1" x14ac:dyDescent="0.3">
      <c r="B880" s="98" t="s">
        <v>180</v>
      </c>
      <c r="C880" s="97"/>
      <c r="D880" s="208">
        <v>259</v>
      </c>
      <c r="E880" s="425">
        <v>8634.99</v>
      </c>
      <c r="F880" s="426"/>
      <c r="G880" s="427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207"/>
      <c r="AB880" s="310"/>
      <c r="AC880" s="310"/>
      <c r="AD880" s="90" t="s">
        <v>138</v>
      </c>
      <c r="AE880" s="88"/>
      <c r="AF880" s="88"/>
      <c r="AG880" s="88"/>
      <c r="AH880" s="87"/>
      <c r="AI880" s="87"/>
      <c r="AJ880" s="203"/>
      <c r="AK880" s="86" t="s">
        <v>137</v>
      </c>
      <c r="AL880" s="85">
        <f t="shared" ref="AL880:BD880" si="116">SUM(AL882:AL893)</f>
        <v>86</v>
      </c>
      <c r="AM880" s="84">
        <f t="shared" si="116"/>
        <v>0</v>
      </c>
      <c r="AN880" s="83">
        <f t="shared" si="116"/>
        <v>0</v>
      </c>
      <c r="AO880" s="85">
        <f t="shared" si="116"/>
        <v>0</v>
      </c>
      <c r="AP880" s="84">
        <f t="shared" si="116"/>
        <v>0</v>
      </c>
      <c r="AQ880" s="83">
        <f t="shared" si="116"/>
        <v>0</v>
      </c>
      <c r="AR880" s="85">
        <f t="shared" si="116"/>
        <v>0</v>
      </c>
      <c r="AS880" s="84">
        <f t="shared" si="116"/>
        <v>0</v>
      </c>
      <c r="AT880" s="83">
        <f t="shared" si="116"/>
        <v>0</v>
      </c>
      <c r="AU880" s="85">
        <f t="shared" si="116"/>
        <v>21</v>
      </c>
      <c r="AV880" s="84">
        <f t="shared" si="116"/>
        <v>0</v>
      </c>
      <c r="AW880" s="83">
        <f t="shared" si="116"/>
        <v>0</v>
      </c>
      <c r="AX880" s="85">
        <f t="shared" si="116"/>
        <v>6</v>
      </c>
      <c r="AY880" s="84">
        <f t="shared" si="116"/>
        <v>0</v>
      </c>
      <c r="AZ880" s="83">
        <f t="shared" si="116"/>
        <v>0</v>
      </c>
      <c r="BA880" s="82">
        <f t="shared" si="116"/>
        <v>0</v>
      </c>
      <c r="BB880" s="81">
        <f t="shared" si="116"/>
        <v>0</v>
      </c>
      <c r="BC880" s="81">
        <f t="shared" si="116"/>
        <v>0</v>
      </c>
      <c r="BD880" s="80">
        <f t="shared" si="116"/>
        <v>0</v>
      </c>
      <c r="BE880" s="79" t="s">
        <v>136</v>
      </c>
      <c r="BH880" s="5">
        <f>SUM(AL880:AN880)/$BG$5</f>
        <v>86</v>
      </c>
      <c r="BI880" s="5">
        <f>SUM(AO880:AQ880,BA880)/$BG$5</f>
        <v>0</v>
      </c>
      <c r="BJ880" s="5">
        <f>SUM(AR880:AT880,BB880)/$BG$5</f>
        <v>0</v>
      </c>
      <c r="BK880" s="5">
        <f>SUM(AU880:AW880,BC880)/$BG$5</f>
        <v>21</v>
      </c>
      <c r="BL880" s="5">
        <f>SUM(AX880:AZ880,BD880)/$BG$5</f>
        <v>6</v>
      </c>
    </row>
    <row r="881" spans="2:64" ht="37.5" thickBot="1" x14ac:dyDescent="0.3">
      <c r="B881" s="78"/>
      <c r="C881" s="77"/>
      <c r="D881" s="206"/>
      <c r="E881" s="205"/>
      <c r="F881" s="205"/>
      <c r="G881" s="204"/>
      <c r="H881" s="73"/>
      <c r="I881" s="70"/>
      <c r="J881" s="70"/>
      <c r="K881" s="72"/>
      <c r="L881" s="70"/>
      <c r="M881" s="69"/>
      <c r="N881" s="70"/>
      <c r="O881" s="69"/>
      <c r="P881" s="70"/>
      <c r="Q881" s="69"/>
      <c r="R881" s="70"/>
      <c r="S881" s="69"/>
      <c r="T881" s="70"/>
      <c r="U881" s="69"/>
      <c r="V881" s="70"/>
      <c r="W881" s="69"/>
      <c r="X881" s="70"/>
      <c r="Y881" s="69"/>
      <c r="Z881" s="70"/>
      <c r="AA881" s="69"/>
      <c r="AB881" s="69"/>
      <c r="AC881" s="69"/>
      <c r="AD881" s="71"/>
      <c r="AE881" s="69"/>
      <c r="AF881" s="69"/>
      <c r="AG881" s="69"/>
      <c r="AH881" s="68"/>
      <c r="AI881" s="68"/>
      <c r="AJ881" s="203"/>
      <c r="AK881" s="66" t="s">
        <v>135</v>
      </c>
      <c r="AL881" s="65">
        <f t="shared" ref="AL881:BD881" si="117">AL880/3</f>
        <v>28.666666666666668</v>
      </c>
      <c r="AM881" s="64">
        <f t="shared" si="117"/>
        <v>0</v>
      </c>
      <c r="AN881" s="63">
        <f t="shared" si="117"/>
        <v>0</v>
      </c>
      <c r="AO881" s="65">
        <f t="shared" si="117"/>
        <v>0</v>
      </c>
      <c r="AP881" s="64">
        <f t="shared" si="117"/>
        <v>0</v>
      </c>
      <c r="AQ881" s="63">
        <f t="shared" si="117"/>
        <v>0</v>
      </c>
      <c r="AR881" s="65">
        <f t="shared" si="117"/>
        <v>0</v>
      </c>
      <c r="AS881" s="64">
        <f t="shared" si="117"/>
        <v>0</v>
      </c>
      <c r="AT881" s="63">
        <f t="shared" si="117"/>
        <v>0</v>
      </c>
      <c r="AU881" s="65">
        <f t="shared" si="117"/>
        <v>7</v>
      </c>
      <c r="AV881" s="64">
        <f t="shared" si="117"/>
        <v>0</v>
      </c>
      <c r="AW881" s="63">
        <f t="shared" si="117"/>
        <v>0</v>
      </c>
      <c r="AX881" s="65">
        <f t="shared" si="117"/>
        <v>2</v>
      </c>
      <c r="AY881" s="64">
        <f t="shared" si="117"/>
        <v>0</v>
      </c>
      <c r="AZ881" s="63">
        <f t="shared" si="117"/>
        <v>0</v>
      </c>
      <c r="BA881" s="62">
        <f t="shared" si="117"/>
        <v>0</v>
      </c>
      <c r="BB881" s="61">
        <f t="shared" si="117"/>
        <v>0</v>
      </c>
      <c r="BC881" s="61">
        <f t="shared" si="117"/>
        <v>0</v>
      </c>
      <c r="BD881" s="60">
        <f t="shared" si="117"/>
        <v>0</v>
      </c>
      <c r="BE881" s="59" t="s">
        <v>134</v>
      </c>
    </row>
    <row r="882" spans="2:64" ht="28.15" customHeight="1" x14ac:dyDescent="0.2">
      <c r="B882" s="30"/>
      <c r="C882" s="338">
        <v>1</v>
      </c>
      <c r="D882" s="212"/>
      <c r="E882" s="198"/>
      <c r="F882" s="198"/>
      <c r="G882" s="197"/>
      <c r="H882" s="358" t="s">
        <v>133</v>
      </c>
      <c r="I882" s="390">
        <v>171</v>
      </c>
      <c r="J882" s="390">
        <v>36</v>
      </c>
      <c r="K882" s="390">
        <v>6</v>
      </c>
      <c r="L882" s="42" t="s">
        <v>131</v>
      </c>
      <c r="M882" s="43" t="s">
        <v>132</v>
      </c>
      <c r="N882" s="42" t="s">
        <v>129</v>
      </c>
      <c r="O882" s="43" t="s">
        <v>1702</v>
      </c>
      <c r="P882" s="42" t="s">
        <v>128</v>
      </c>
      <c r="Q882" s="43" t="s">
        <v>1147</v>
      </c>
      <c r="R882" s="42" t="s">
        <v>127</v>
      </c>
      <c r="S882" s="43" t="s">
        <v>357</v>
      </c>
      <c r="T882" s="42" t="s">
        <v>126</v>
      </c>
      <c r="U882" s="43" t="s">
        <v>984</v>
      </c>
      <c r="V882" s="42" t="s">
        <v>125</v>
      </c>
      <c r="W882" s="43" t="s">
        <v>179</v>
      </c>
      <c r="X882" s="42" t="s">
        <v>124</v>
      </c>
      <c r="Y882" s="43" t="s">
        <v>467</v>
      </c>
      <c r="Z882" s="42" t="s">
        <v>123</v>
      </c>
      <c r="AA882" s="43" t="s">
        <v>132</v>
      </c>
      <c r="AB882" s="43"/>
      <c r="AC882" s="43"/>
      <c r="AD882" s="196"/>
      <c r="AE882" s="43"/>
      <c r="AF882" s="196"/>
      <c r="AG882" s="58"/>
      <c r="AH882" s="421"/>
      <c r="AI882" s="421"/>
      <c r="AJ882" s="38"/>
      <c r="AK882" s="9"/>
      <c r="AL882" s="349">
        <f>SUMPRODUCT(LEN($M882:$AA885)-LEN(SUBSTITUTE($M882:$AA885,"A", "")))</f>
        <v>86</v>
      </c>
      <c r="AM882" s="352">
        <f>SUMPRODUCT(LEN($AF882:$AF885)-LEN(SUBSTITUTE($AF882:$AF885,"A", "")))</f>
        <v>0</v>
      </c>
      <c r="AN882" s="335">
        <f>SUMPRODUCT(LEN($AE882:$AE885)-LEN(SUBSTITUTE($AE882:$AE885,"A", "")))</f>
        <v>0</v>
      </c>
      <c r="AO882" s="349">
        <f>SUMPRODUCT(LEN($M882:$AA885)-LEN(SUBSTITUTE($M882:$AA885,"S", "")))</f>
        <v>0</v>
      </c>
      <c r="AP882" s="352">
        <f>SUMPRODUCT(LEN($AF882:$AF885)-LEN(SUBSTITUTE($AF882:$AF885,"S", "")))</f>
        <v>0</v>
      </c>
      <c r="AQ882" s="335">
        <f>SUMPRODUCT(LEN($AE882:$AE885)-LEN(SUBSTITUTE($AE882:$AE885,"S", "")))</f>
        <v>0</v>
      </c>
      <c r="AR882" s="349">
        <f>SUMPRODUCT(LEN($M882:$AA885)-LEN(SUBSTITUTE($M882:$AA885,"F", "")))</f>
        <v>0</v>
      </c>
      <c r="AS882" s="352">
        <f>SUMPRODUCT(LEN($AF882:$AF885)-LEN(SUBSTITUTE($AF882:$AF885,"F", "")))</f>
        <v>0</v>
      </c>
      <c r="AT882" s="335">
        <f>SUMPRODUCT(LEN($AE882:$AE885)-LEN(SUBSTITUTE($AE882:$AE885,"F", "")))</f>
        <v>0</v>
      </c>
      <c r="AU882" s="349">
        <f>SUMPRODUCT(LEN($M882:$AA885)-LEN(SUBSTITUTE($M882:$AA885,"G", "")))</f>
        <v>21</v>
      </c>
      <c r="AV882" s="352">
        <f>SUMPRODUCT(LEN($AF882:$AF885)-LEN(SUBSTITUTE($AF882:$AF885,"G", "")))</f>
        <v>0</v>
      </c>
      <c r="AW882" s="335">
        <f>SUMPRODUCT(LEN($AE882:$AE885)-LEN(SUBSTITUTE($AE882:$AE885,"G", "")))</f>
        <v>0</v>
      </c>
      <c r="AX882" s="349">
        <f>SUMPRODUCT(LEN($L882:$AA885)-LEN(SUBSTITUTE($L882:$AA885,"M", "")))</f>
        <v>6</v>
      </c>
      <c r="AY882" s="362">
        <f>SUMPRODUCT(LEN($AF882:$AF885)-LEN(SUBSTITUTE($AF882:$AF885,"M", "")))</f>
        <v>0</v>
      </c>
      <c r="AZ882" s="335">
        <f>SUMPRODUCT(LEN($AE882:$AE885)-LEN(SUBSTITUTE($AE882:$AE885,"M", "")))</f>
        <v>0</v>
      </c>
      <c r="BA882" s="416">
        <f>SUMPRODUCT(LEN($AG882:$AG885)-LEN(SUBSTITUTE($AG882:$AG885,"S", "")))</f>
        <v>0</v>
      </c>
      <c r="BB882" s="410">
        <f>SUMPRODUCT(LEN($AG882:$AG885)-LEN(SUBSTITUTE($AG882:$AG885,"F", "")))</f>
        <v>0</v>
      </c>
      <c r="BC882" s="410">
        <f>SUMPRODUCT(LEN($AG882:$AG885)-LEN(SUBSTITUTE($AG882:$AG885,"G", "")))</f>
        <v>0</v>
      </c>
      <c r="BD882" s="413">
        <f>SUMPRODUCT(LEN($AG882:$AG885)-LEN(SUBSTITUTE($AG882:$AG885,"M", "")))</f>
        <v>0</v>
      </c>
    </row>
    <row r="883" spans="2:64" ht="28.15" customHeight="1" thickBot="1" x14ac:dyDescent="0.25">
      <c r="B883" s="30"/>
      <c r="C883" s="339"/>
      <c r="D883" s="221"/>
      <c r="E883" s="195"/>
      <c r="F883" s="195"/>
      <c r="G883" s="194"/>
      <c r="H883" s="359"/>
      <c r="I883" s="391"/>
      <c r="J883" s="391"/>
      <c r="K883" s="391"/>
      <c r="L883" s="33" t="s">
        <v>122</v>
      </c>
      <c r="M883" s="55" t="s">
        <v>1268</v>
      </c>
      <c r="N883" s="33" t="s">
        <v>121</v>
      </c>
      <c r="O883" s="55" t="s">
        <v>1042</v>
      </c>
      <c r="P883" s="33" t="s">
        <v>120</v>
      </c>
      <c r="Q883" s="55" t="s">
        <v>527</v>
      </c>
      <c r="R883" s="33" t="s">
        <v>119</v>
      </c>
      <c r="S883" s="55" t="s">
        <v>1381</v>
      </c>
      <c r="T883" s="33" t="s">
        <v>118</v>
      </c>
      <c r="U883" s="55" t="s">
        <v>487</v>
      </c>
      <c r="V883" s="33" t="s">
        <v>117</v>
      </c>
      <c r="W883" s="55" t="s">
        <v>479</v>
      </c>
      <c r="X883" s="33" t="s">
        <v>116</v>
      </c>
      <c r="Y883" s="55" t="s">
        <v>467</v>
      </c>
      <c r="Z883" s="33" t="s">
        <v>115</v>
      </c>
      <c r="AA883" s="55" t="s">
        <v>132</v>
      </c>
      <c r="AB883" s="55"/>
      <c r="AC883" s="55"/>
      <c r="AD883" s="193"/>
      <c r="AE883" s="55"/>
      <c r="AF883" s="193"/>
      <c r="AG883" s="57"/>
      <c r="AH883" s="422"/>
      <c r="AI883" s="422"/>
      <c r="AJ883" s="21"/>
      <c r="AK883" s="9"/>
      <c r="AL883" s="350"/>
      <c r="AM883" s="353"/>
      <c r="AN883" s="336"/>
      <c r="AO883" s="350"/>
      <c r="AP883" s="353"/>
      <c r="AQ883" s="336"/>
      <c r="AR883" s="350"/>
      <c r="AS883" s="353"/>
      <c r="AT883" s="336"/>
      <c r="AU883" s="350"/>
      <c r="AV883" s="353"/>
      <c r="AW883" s="336"/>
      <c r="AX883" s="350"/>
      <c r="AY883" s="363"/>
      <c r="AZ883" s="336"/>
      <c r="BA883" s="417"/>
      <c r="BB883" s="411"/>
      <c r="BC883" s="411"/>
      <c r="BD883" s="414"/>
    </row>
    <row r="884" spans="2:64" ht="28.15" customHeight="1" x14ac:dyDescent="0.2">
      <c r="B884" s="30"/>
      <c r="C884" s="340"/>
      <c r="D884" s="218"/>
      <c r="E884" s="192"/>
      <c r="F884" s="192"/>
      <c r="G884" s="191"/>
      <c r="H884" s="360">
        <v>259</v>
      </c>
      <c r="I884" s="392"/>
      <c r="J884" s="392"/>
      <c r="K884" s="392"/>
      <c r="L884" s="25" t="s">
        <v>114</v>
      </c>
      <c r="M884" s="114" t="s">
        <v>1442</v>
      </c>
      <c r="N884" s="25" t="s">
        <v>112</v>
      </c>
      <c r="O884" s="114" t="s">
        <v>1042</v>
      </c>
      <c r="P884" s="25" t="s">
        <v>111</v>
      </c>
      <c r="Q884" s="114" t="s">
        <v>1701</v>
      </c>
      <c r="R884" s="25" t="s">
        <v>110</v>
      </c>
      <c r="S884" s="114" t="s">
        <v>1566</v>
      </c>
      <c r="T884" s="25" t="s">
        <v>109</v>
      </c>
      <c r="U884" s="114" t="s">
        <v>470</v>
      </c>
      <c r="V884" s="25" t="s">
        <v>108</v>
      </c>
      <c r="W884" s="114" t="s">
        <v>493</v>
      </c>
      <c r="X884" s="25" t="s">
        <v>107</v>
      </c>
      <c r="Y884" s="114" t="s">
        <v>496</v>
      </c>
      <c r="Z884" s="25" t="s">
        <v>106</v>
      </c>
      <c r="AA884" s="114"/>
      <c r="AB884" s="114"/>
      <c r="AC884" s="114"/>
      <c r="AD884" s="190"/>
      <c r="AE884" s="114"/>
      <c r="AF884" s="190"/>
      <c r="AG884" s="57"/>
      <c r="AH884" s="422"/>
      <c r="AI884" s="422"/>
      <c r="AJ884" s="21"/>
      <c r="AK884" s="9"/>
      <c r="AL884" s="350"/>
      <c r="AM884" s="353"/>
      <c r="AN884" s="336"/>
      <c r="AO884" s="350"/>
      <c r="AP884" s="353"/>
      <c r="AQ884" s="336"/>
      <c r="AR884" s="350"/>
      <c r="AS884" s="353"/>
      <c r="AT884" s="336"/>
      <c r="AU884" s="350"/>
      <c r="AV884" s="353"/>
      <c r="AW884" s="336"/>
      <c r="AX884" s="350"/>
      <c r="AY884" s="363"/>
      <c r="AZ884" s="336"/>
      <c r="BA884" s="417"/>
      <c r="BB884" s="411"/>
      <c r="BC884" s="411"/>
      <c r="BD884" s="414"/>
    </row>
    <row r="885" spans="2:64" ht="28.15" customHeight="1" thickBot="1" x14ac:dyDescent="0.25">
      <c r="B885" s="30"/>
      <c r="C885" s="355"/>
      <c r="D885" s="246"/>
      <c r="E885" s="200"/>
      <c r="F885" s="200"/>
      <c r="G885" s="199"/>
      <c r="H885" s="361"/>
      <c r="I885" s="393"/>
      <c r="J885" s="393"/>
      <c r="K885" s="393"/>
      <c r="L885" s="50" t="s">
        <v>105</v>
      </c>
      <c r="M885" s="51" t="s">
        <v>1591</v>
      </c>
      <c r="N885" s="50" t="s">
        <v>104</v>
      </c>
      <c r="O885" s="51" t="s">
        <v>1042</v>
      </c>
      <c r="P885" s="50" t="s">
        <v>103</v>
      </c>
      <c r="Q885" s="51" t="s">
        <v>1700</v>
      </c>
      <c r="R885" s="50" t="s">
        <v>102</v>
      </c>
      <c r="S885" s="51" t="s">
        <v>986</v>
      </c>
      <c r="T885" s="50">
        <v>20</v>
      </c>
      <c r="U885" s="51" t="s">
        <v>527</v>
      </c>
      <c r="V885" s="50" t="s">
        <v>101</v>
      </c>
      <c r="W885" s="51" t="s">
        <v>470</v>
      </c>
      <c r="X885" s="50" t="s">
        <v>100</v>
      </c>
      <c r="Y885" s="51" t="s">
        <v>496</v>
      </c>
      <c r="Z885" s="50" t="s">
        <v>99</v>
      </c>
      <c r="AA885" s="51"/>
      <c r="AB885" s="51"/>
      <c r="AC885" s="51"/>
      <c r="AD885" s="187"/>
      <c r="AE885" s="51"/>
      <c r="AF885" s="187"/>
      <c r="AG885" s="56"/>
      <c r="AH885" s="424"/>
      <c r="AI885" s="424"/>
      <c r="AJ885" s="47"/>
      <c r="AK885" s="9"/>
      <c r="AL885" s="351"/>
      <c r="AM885" s="354"/>
      <c r="AN885" s="337"/>
      <c r="AO885" s="351"/>
      <c r="AP885" s="354"/>
      <c r="AQ885" s="337"/>
      <c r="AR885" s="351"/>
      <c r="AS885" s="354"/>
      <c r="AT885" s="337"/>
      <c r="AU885" s="351"/>
      <c r="AV885" s="354"/>
      <c r="AW885" s="337"/>
      <c r="AX885" s="351"/>
      <c r="AY885" s="364"/>
      <c r="AZ885" s="337"/>
      <c r="BA885" s="418"/>
      <c r="BB885" s="412"/>
      <c r="BC885" s="412"/>
      <c r="BD885" s="415"/>
    </row>
    <row r="886" spans="2:64" ht="28.15" customHeight="1" x14ac:dyDescent="0.2">
      <c r="B886" s="30"/>
      <c r="C886" s="338">
        <v>2</v>
      </c>
      <c r="D886" s="212"/>
      <c r="E886" s="198"/>
      <c r="F886" s="198"/>
      <c r="G886" s="197"/>
      <c r="H886" s="358"/>
      <c r="I886" s="390"/>
      <c r="J886" s="390"/>
      <c r="K886" s="390"/>
      <c r="L886" s="42" t="s">
        <v>131</v>
      </c>
      <c r="M886" s="43"/>
      <c r="N886" s="42" t="s">
        <v>129</v>
      </c>
      <c r="O886" s="43"/>
      <c r="P886" s="42" t="s">
        <v>128</v>
      </c>
      <c r="Q886" s="43"/>
      <c r="R886" s="42" t="s">
        <v>127</v>
      </c>
      <c r="S886" s="43"/>
      <c r="T886" s="42" t="s">
        <v>126</v>
      </c>
      <c r="U886" s="43"/>
      <c r="V886" s="42" t="s">
        <v>125</v>
      </c>
      <c r="W886" s="43"/>
      <c r="X886" s="42" t="s">
        <v>124</v>
      </c>
      <c r="Y886" s="43"/>
      <c r="Z886" s="42" t="s">
        <v>123</v>
      </c>
      <c r="AA886" s="43"/>
      <c r="AB886" s="43"/>
      <c r="AC886" s="43"/>
      <c r="AD886" s="196"/>
      <c r="AE886" s="43"/>
      <c r="AF886" s="196"/>
      <c r="AG886" s="39"/>
      <c r="AH886" s="421"/>
      <c r="AI886" s="421"/>
      <c r="AJ886" s="38"/>
      <c r="AK886" s="9"/>
      <c r="AL886" s="349">
        <f>SUMPRODUCT(LEN($M886:$AA889)-LEN(SUBSTITUTE($M886:$AA889,"A", "")))</f>
        <v>0</v>
      </c>
      <c r="AM886" s="352">
        <f>SUMPRODUCT(LEN($AF886:$AF889)-LEN(SUBSTITUTE($AF886:$AF889,"A", "")))</f>
        <v>0</v>
      </c>
      <c r="AN886" s="335">
        <f>SUMPRODUCT(LEN($AE886:$AE889)-LEN(SUBSTITUTE($AE886:$AE889,"A", "")))</f>
        <v>0</v>
      </c>
      <c r="AO886" s="349">
        <f>SUMPRODUCT(LEN($M886:$AA889)-LEN(SUBSTITUTE($M886:$AA889,"S", "")))</f>
        <v>0</v>
      </c>
      <c r="AP886" s="352">
        <f>SUMPRODUCT(LEN($AF886:$AF889)-LEN(SUBSTITUTE($AF886:$AF889,"S", "")))</f>
        <v>0</v>
      </c>
      <c r="AQ886" s="335">
        <f>SUMPRODUCT(LEN($AE886:$AE889)-LEN(SUBSTITUTE($AE886:$AE889,"S", "")))</f>
        <v>0</v>
      </c>
      <c r="AR886" s="349">
        <f>SUMPRODUCT(LEN($M886:$AA889)-LEN(SUBSTITUTE($M886:$AA889,"F", "")))</f>
        <v>0</v>
      </c>
      <c r="AS886" s="352">
        <f>SUMPRODUCT(LEN($AF886:$AF889)-LEN(SUBSTITUTE($AF886:$AF889,"F", "")))</f>
        <v>0</v>
      </c>
      <c r="AT886" s="335">
        <f>SUMPRODUCT(LEN($AE886:$AE889)-LEN(SUBSTITUTE($AE886:$AE889,"F", "")))</f>
        <v>0</v>
      </c>
      <c r="AU886" s="349">
        <f>SUMPRODUCT(LEN($M886:$AA889)-LEN(SUBSTITUTE($M886:$AA889,"G", "")))</f>
        <v>0</v>
      </c>
      <c r="AV886" s="352">
        <f>SUMPRODUCT(LEN($AF886:$AF889)-LEN(SUBSTITUTE($AF886:$AF889,"G", "")))</f>
        <v>0</v>
      </c>
      <c r="AW886" s="335">
        <f>SUMPRODUCT(LEN($AE886:$AE889)-LEN(SUBSTITUTE($AE886:$AE889,"G", "")))</f>
        <v>0</v>
      </c>
      <c r="AX886" s="349">
        <f>SUMPRODUCT(LEN($L886:$AA889)-LEN(SUBSTITUTE($L886:$AA889,"M", "")))</f>
        <v>0</v>
      </c>
      <c r="AY886" s="362">
        <f>SUMPRODUCT(LEN($AF886:$AF889)-LEN(SUBSTITUTE($AF886:$AF889,"M", "")))</f>
        <v>0</v>
      </c>
      <c r="AZ886" s="335">
        <f>SUMPRODUCT(LEN($AE886:$AE889)-LEN(SUBSTITUTE($AE886:$AE889,"M", "")))</f>
        <v>0</v>
      </c>
      <c r="BA886" s="416">
        <f>SUMPRODUCT(LEN($AG886:$AG889)-LEN(SUBSTITUTE($AG886:$AG889,"S", "")))</f>
        <v>0</v>
      </c>
      <c r="BB886" s="410">
        <f>SUMPRODUCT(LEN($AG886:$AG889)-LEN(SUBSTITUTE($AG886:$AG889,"F", "")))</f>
        <v>0</v>
      </c>
      <c r="BC886" s="410">
        <f>SUMPRODUCT(LEN($AG886:$AG889)-LEN(SUBSTITUTE($AG886:$AG889,"G", "")))</f>
        <v>0</v>
      </c>
      <c r="BD886" s="413">
        <f>SUMPRODUCT(LEN($AG886:$AG889)-LEN(SUBSTITUTE($AG886:$AG889,"M", "")))</f>
        <v>0</v>
      </c>
    </row>
    <row r="887" spans="2:64" ht="28.15" customHeight="1" thickBot="1" x14ac:dyDescent="0.25">
      <c r="B887" s="30"/>
      <c r="C887" s="339"/>
      <c r="D887" s="221"/>
      <c r="E887" s="195"/>
      <c r="F887" s="195"/>
      <c r="G887" s="194"/>
      <c r="H887" s="359"/>
      <c r="I887" s="391"/>
      <c r="J887" s="391"/>
      <c r="K887" s="391"/>
      <c r="L887" s="33" t="s">
        <v>122</v>
      </c>
      <c r="M887" s="55"/>
      <c r="N887" s="33" t="s">
        <v>121</v>
      </c>
      <c r="O887" s="55"/>
      <c r="P887" s="33" t="s">
        <v>120</v>
      </c>
      <c r="Q887" s="55"/>
      <c r="R887" s="33" t="s">
        <v>119</v>
      </c>
      <c r="S887" s="55"/>
      <c r="T887" s="33" t="s">
        <v>118</v>
      </c>
      <c r="U887" s="55"/>
      <c r="V887" s="33" t="s">
        <v>117</v>
      </c>
      <c r="W887" s="55"/>
      <c r="X887" s="33" t="s">
        <v>116</v>
      </c>
      <c r="Y887" s="55"/>
      <c r="Z887" s="33" t="s">
        <v>115</v>
      </c>
      <c r="AA887" s="55"/>
      <c r="AB887" s="55"/>
      <c r="AC887" s="55"/>
      <c r="AD887" s="193"/>
      <c r="AE887" s="55"/>
      <c r="AF887" s="193"/>
      <c r="AG887" s="22"/>
      <c r="AH887" s="422"/>
      <c r="AI887" s="422"/>
      <c r="AJ887" s="21"/>
      <c r="AK887" s="9"/>
      <c r="AL887" s="350"/>
      <c r="AM887" s="353"/>
      <c r="AN887" s="336"/>
      <c r="AO887" s="350"/>
      <c r="AP887" s="353"/>
      <c r="AQ887" s="336"/>
      <c r="AR887" s="350"/>
      <c r="AS887" s="353"/>
      <c r="AT887" s="336"/>
      <c r="AU887" s="350"/>
      <c r="AV887" s="353"/>
      <c r="AW887" s="336"/>
      <c r="AX887" s="350"/>
      <c r="AY887" s="363"/>
      <c r="AZ887" s="336"/>
      <c r="BA887" s="417"/>
      <c r="BB887" s="411"/>
      <c r="BC887" s="411"/>
      <c r="BD887" s="414"/>
    </row>
    <row r="888" spans="2:64" ht="28.15" customHeight="1" x14ac:dyDescent="0.2">
      <c r="B888" s="30"/>
      <c r="C888" s="340"/>
      <c r="D888" s="218"/>
      <c r="E888" s="192"/>
      <c r="F888" s="192"/>
      <c r="G888" s="191"/>
      <c r="H888" s="360"/>
      <c r="I888" s="392"/>
      <c r="J888" s="392"/>
      <c r="K888" s="392"/>
      <c r="L888" s="25" t="s">
        <v>114</v>
      </c>
      <c r="M888" s="114"/>
      <c r="N888" s="25" t="s">
        <v>112</v>
      </c>
      <c r="O888" s="114"/>
      <c r="P888" s="25" t="s">
        <v>111</v>
      </c>
      <c r="Q888" s="114"/>
      <c r="R888" s="25" t="s">
        <v>110</v>
      </c>
      <c r="S888" s="114"/>
      <c r="T888" s="25" t="s">
        <v>109</v>
      </c>
      <c r="U888" s="114"/>
      <c r="V888" s="25" t="s">
        <v>108</v>
      </c>
      <c r="W888" s="114"/>
      <c r="X888" s="25" t="s">
        <v>107</v>
      </c>
      <c r="Y888" s="114"/>
      <c r="Z888" s="25" t="s">
        <v>106</v>
      </c>
      <c r="AA888" s="114"/>
      <c r="AB888" s="114"/>
      <c r="AC888" s="114"/>
      <c r="AD888" s="190"/>
      <c r="AE888" s="114"/>
      <c r="AF888" s="190"/>
      <c r="AG888" s="22"/>
      <c r="AH888" s="422"/>
      <c r="AI888" s="422"/>
      <c r="AJ888" s="21"/>
      <c r="AK888" s="9"/>
      <c r="AL888" s="350"/>
      <c r="AM888" s="353"/>
      <c r="AN888" s="336"/>
      <c r="AO888" s="350"/>
      <c r="AP888" s="353"/>
      <c r="AQ888" s="336"/>
      <c r="AR888" s="350"/>
      <c r="AS888" s="353"/>
      <c r="AT888" s="336"/>
      <c r="AU888" s="350"/>
      <c r="AV888" s="353"/>
      <c r="AW888" s="336"/>
      <c r="AX888" s="350"/>
      <c r="AY888" s="363"/>
      <c r="AZ888" s="336"/>
      <c r="BA888" s="417"/>
      <c r="BB888" s="411"/>
      <c r="BC888" s="411"/>
      <c r="BD888" s="414"/>
    </row>
    <row r="889" spans="2:64" ht="28.15" customHeight="1" thickBot="1" x14ac:dyDescent="0.25">
      <c r="B889" s="30"/>
      <c r="C889" s="355"/>
      <c r="D889" s="246"/>
      <c r="E889" s="200"/>
      <c r="F889" s="200"/>
      <c r="G889" s="199"/>
      <c r="H889" s="361"/>
      <c r="I889" s="393"/>
      <c r="J889" s="393"/>
      <c r="K889" s="393"/>
      <c r="L889" s="50" t="s">
        <v>105</v>
      </c>
      <c r="M889" s="51"/>
      <c r="N889" s="50" t="s">
        <v>104</v>
      </c>
      <c r="O889" s="51"/>
      <c r="P889" s="50" t="s">
        <v>103</v>
      </c>
      <c r="Q889" s="51"/>
      <c r="R889" s="50" t="s">
        <v>102</v>
      </c>
      <c r="S889" s="51"/>
      <c r="T889" s="50">
        <v>20</v>
      </c>
      <c r="U889" s="51"/>
      <c r="V889" s="50" t="s">
        <v>101</v>
      </c>
      <c r="W889" s="51"/>
      <c r="X889" s="50" t="s">
        <v>100</v>
      </c>
      <c r="Y889" s="51"/>
      <c r="Z889" s="50" t="s">
        <v>99</v>
      </c>
      <c r="AA889" s="51"/>
      <c r="AB889" s="51"/>
      <c r="AC889" s="51"/>
      <c r="AD889" s="187"/>
      <c r="AE889" s="51"/>
      <c r="AF889" s="187"/>
      <c r="AG889" s="48"/>
      <c r="AH889" s="424"/>
      <c r="AI889" s="424"/>
      <c r="AJ889" s="47"/>
      <c r="AK889" s="9"/>
      <c r="AL889" s="351"/>
      <c r="AM889" s="354"/>
      <c r="AN889" s="337"/>
      <c r="AO889" s="351"/>
      <c r="AP889" s="354"/>
      <c r="AQ889" s="337"/>
      <c r="AR889" s="351"/>
      <c r="AS889" s="354"/>
      <c r="AT889" s="337"/>
      <c r="AU889" s="351"/>
      <c r="AV889" s="354"/>
      <c r="AW889" s="337"/>
      <c r="AX889" s="351"/>
      <c r="AY889" s="364"/>
      <c r="AZ889" s="337"/>
      <c r="BA889" s="418"/>
      <c r="BB889" s="412"/>
      <c r="BC889" s="412"/>
      <c r="BD889" s="415"/>
    </row>
    <row r="890" spans="2:64" ht="28.15" customHeight="1" x14ac:dyDescent="0.2">
      <c r="B890" s="30"/>
      <c r="C890" s="338">
        <v>3</v>
      </c>
      <c r="D890" s="212"/>
      <c r="E890" s="198"/>
      <c r="F890" s="198"/>
      <c r="G890" s="197"/>
      <c r="H890" s="358"/>
      <c r="I890" s="390"/>
      <c r="J890" s="390"/>
      <c r="K890" s="390"/>
      <c r="L890" s="42" t="s">
        <v>131</v>
      </c>
      <c r="M890" s="43"/>
      <c r="N890" s="42" t="s">
        <v>129</v>
      </c>
      <c r="O890" s="43"/>
      <c r="P890" s="42" t="s">
        <v>128</v>
      </c>
      <c r="Q890" s="43"/>
      <c r="R890" s="42" t="s">
        <v>127</v>
      </c>
      <c r="S890" s="43"/>
      <c r="T890" s="42" t="s">
        <v>126</v>
      </c>
      <c r="U890" s="43"/>
      <c r="V890" s="42" t="s">
        <v>125</v>
      </c>
      <c r="W890" s="43"/>
      <c r="X890" s="42" t="s">
        <v>124</v>
      </c>
      <c r="Y890" s="43"/>
      <c r="Z890" s="42" t="s">
        <v>123</v>
      </c>
      <c r="AA890" s="43"/>
      <c r="AB890" s="43"/>
      <c r="AC890" s="43"/>
      <c r="AD890" s="196"/>
      <c r="AE890" s="43"/>
      <c r="AF890" s="196"/>
      <c r="AG890" s="39"/>
      <c r="AH890" s="421"/>
      <c r="AI890" s="421"/>
      <c r="AJ890" s="38"/>
      <c r="AK890" s="9"/>
      <c r="AL890" s="349">
        <f>SUMPRODUCT(LEN($M890:$AA893)-LEN(SUBSTITUTE($M890:$AA893,"A", "")))</f>
        <v>0</v>
      </c>
      <c r="AM890" s="352">
        <f>SUMPRODUCT(LEN($AF890:$AF893)-LEN(SUBSTITUTE($AF890:$AF893,"A", "")))</f>
        <v>0</v>
      </c>
      <c r="AN890" s="335">
        <f>SUMPRODUCT(LEN($AE890:$AE893)-LEN(SUBSTITUTE($AE890:$AE893,"A", "")))</f>
        <v>0</v>
      </c>
      <c r="AO890" s="349">
        <f>SUMPRODUCT(LEN($M890:$AA893)-LEN(SUBSTITUTE($M890:$AA893,"S", "")))</f>
        <v>0</v>
      </c>
      <c r="AP890" s="352">
        <f>SUMPRODUCT(LEN($AF890:$AF893)-LEN(SUBSTITUTE($AF890:$AF893,"S", "")))</f>
        <v>0</v>
      </c>
      <c r="AQ890" s="335">
        <f>SUMPRODUCT(LEN($AE890:$AE893)-LEN(SUBSTITUTE($AE890:$AE893,"S", "")))</f>
        <v>0</v>
      </c>
      <c r="AR890" s="349">
        <f>SUMPRODUCT(LEN($M890:$AA893)-LEN(SUBSTITUTE($M890:$AA893,"F", "")))</f>
        <v>0</v>
      </c>
      <c r="AS890" s="352">
        <f>SUMPRODUCT(LEN($AF890:$AF893)-LEN(SUBSTITUTE($AF890:$AF893,"F", "")))</f>
        <v>0</v>
      </c>
      <c r="AT890" s="335">
        <f>SUMPRODUCT(LEN($AE890:$AE893)-LEN(SUBSTITUTE($AE890:$AE893,"F", "")))</f>
        <v>0</v>
      </c>
      <c r="AU890" s="349">
        <f>SUMPRODUCT(LEN($M890:$AA893)-LEN(SUBSTITUTE($M890:$AA893,"G", "")))</f>
        <v>0</v>
      </c>
      <c r="AV890" s="352">
        <f>SUMPRODUCT(LEN($AF890:$AF893)-LEN(SUBSTITUTE($AF890:$AF893,"G", "")))</f>
        <v>0</v>
      </c>
      <c r="AW890" s="335">
        <f>SUMPRODUCT(LEN($AE890:$AE893)-LEN(SUBSTITUTE($AE890:$AE893,"G", "")))</f>
        <v>0</v>
      </c>
      <c r="AX890" s="349">
        <f>SUMPRODUCT(LEN($L890:$AA893)-LEN(SUBSTITUTE($L890:$AA893,"M", "")))</f>
        <v>0</v>
      </c>
      <c r="AY890" s="362">
        <f>SUMPRODUCT(LEN($AF890:$AF893)-LEN(SUBSTITUTE($AF890:$AF893,"M", "")))</f>
        <v>0</v>
      </c>
      <c r="AZ890" s="335">
        <f>SUMPRODUCT(LEN($AE890:$AE893)-LEN(SUBSTITUTE($AE890:$AE893,"M", "")))</f>
        <v>0</v>
      </c>
      <c r="BA890" s="416">
        <f>SUMPRODUCT(LEN($AG890:$AG893)-LEN(SUBSTITUTE($AG890:$AG893,"S", "")))</f>
        <v>0</v>
      </c>
      <c r="BB890" s="410">
        <f>SUMPRODUCT(LEN($AG890:$AG893)-LEN(SUBSTITUTE($AG890:$AG893,"F", "")))</f>
        <v>0</v>
      </c>
      <c r="BC890" s="410">
        <f>SUMPRODUCT(LEN($AG890:$AG893)-LEN(SUBSTITUTE($AG890:$AG893,"G", "")))</f>
        <v>0</v>
      </c>
      <c r="BD890" s="413">
        <f>SUMPRODUCT(LEN($AG890:$AG893)-LEN(SUBSTITUTE($AG890:$AG893,"M", "")))</f>
        <v>0</v>
      </c>
    </row>
    <row r="891" spans="2:64" ht="28.15" customHeight="1" thickBot="1" x14ac:dyDescent="0.25">
      <c r="B891" s="30"/>
      <c r="C891" s="339"/>
      <c r="D891" s="221"/>
      <c r="E891" s="195"/>
      <c r="F891" s="195"/>
      <c r="G891" s="194"/>
      <c r="H891" s="359"/>
      <c r="I891" s="391"/>
      <c r="J891" s="391"/>
      <c r="K891" s="391"/>
      <c r="L891" s="33" t="s">
        <v>122</v>
      </c>
      <c r="M891" s="55"/>
      <c r="N891" s="33" t="s">
        <v>121</v>
      </c>
      <c r="O891" s="55"/>
      <c r="P891" s="33" t="s">
        <v>120</v>
      </c>
      <c r="Q891" s="55"/>
      <c r="R891" s="33" t="s">
        <v>119</v>
      </c>
      <c r="S891" s="55"/>
      <c r="T891" s="33" t="s">
        <v>118</v>
      </c>
      <c r="U891" s="55"/>
      <c r="V891" s="33" t="s">
        <v>117</v>
      </c>
      <c r="W891" s="55"/>
      <c r="X891" s="33" t="s">
        <v>116</v>
      </c>
      <c r="Y891" s="55"/>
      <c r="Z891" s="33" t="s">
        <v>115</v>
      </c>
      <c r="AA891" s="55"/>
      <c r="AB891" s="55"/>
      <c r="AC891" s="55"/>
      <c r="AD891" s="193"/>
      <c r="AE891" s="55"/>
      <c r="AF891" s="193"/>
      <c r="AG891" s="22"/>
      <c r="AH891" s="422"/>
      <c r="AI891" s="422"/>
      <c r="AJ891" s="21"/>
      <c r="AK891" s="9"/>
      <c r="AL891" s="350"/>
      <c r="AM891" s="353"/>
      <c r="AN891" s="336"/>
      <c r="AO891" s="350"/>
      <c r="AP891" s="353"/>
      <c r="AQ891" s="336"/>
      <c r="AR891" s="350"/>
      <c r="AS891" s="353"/>
      <c r="AT891" s="336"/>
      <c r="AU891" s="350"/>
      <c r="AV891" s="353"/>
      <c r="AW891" s="336"/>
      <c r="AX891" s="350"/>
      <c r="AY891" s="363"/>
      <c r="AZ891" s="336"/>
      <c r="BA891" s="417"/>
      <c r="BB891" s="411"/>
      <c r="BC891" s="411"/>
      <c r="BD891" s="414"/>
    </row>
    <row r="892" spans="2:64" ht="28.15" customHeight="1" x14ac:dyDescent="0.2">
      <c r="B892" s="30"/>
      <c r="C892" s="340"/>
      <c r="D892" s="218"/>
      <c r="E892" s="192"/>
      <c r="F892" s="192"/>
      <c r="G892" s="191"/>
      <c r="H892" s="360"/>
      <c r="I892" s="392"/>
      <c r="J892" s="392"/>
      <c r="K892" s="392"/>
      <c r="L892" s="25" t="s">
        <v>114</v>
      </c>
      <c r="M892" s="114"/>
      <c r="N892" s="25" t="s">
        <v>112</v>
      </c>
      <c r="O892" s="114"/>
      <c r="P892" s="25" t="s">
        <v>111</v>
      </c>
      <c r="Q892" s="114"/>
      <c r="R892" s="25" t="s">
        <v>110</v>
      </c>
      <c r="S892" s="114"/>
      <c r="T892" s="25" t="s">
        <v>109</v>
      </c>
      <c r="U892" s="114"/>
      <c r="V892" s="25" t="s">
        <v>108</v>
      </c>
      <c r="W892" s="114"/>
      <c r="X892" s="25" t="s">
        <v>107</v>
      </c>
      <c r="Y892" s="114"/>
      <c r="Z892" s="25" t="s">
        <v>106</v>
      </c>
      <c r="AA892" s="114"/>
      <c r="AB892" s="114"/>
      <c r="AC892" s="114"/>
      <c r="AD892" s="190"/>
      <c r="AE892" s="114"/>
      <c r="AF892" s="190"/>
      <c r="AG892" s="22"/>
      <c r="AH892" s="422"/>
      <c r="AI892" s="422"/>
      <c r="AJ892" s="21"/>
      <c r="AK892" s="9"/>
      <c r="AL892" s="350"/>
      <c r="AM892" s="353"/>
      <c r="AN892" s="336"/>
      <c r="AO892" s="350"/>
      <c r="AP892" s="353"/>
      <c r="AQ892" s="336"/>
      <c r="AR892" s="350"/>
      <c r="AS892" s="353"/>
      <c r="AT892" s="336"/>
      <c r="AU892" s="350"/>
      <c r="AV892" s="353"/>
      <c r="AW892" s="336"/>
      <c r="AX892" s="350"/>
      <c r="AY892" s="363"/>
      <c r="AZ892" s="336"/>
      <c r="BA892" s="417"/>
      <c r="BB892" s="411"/>
      <c r="BC892" s="411"/>
      <c r="BD892" s="414"/>
    </row>
    <row r="893" spans="2:64" ht="28.15" customHeight="1" thickBot="1" x14ac:dyDescent="0.25">
      <c r="B893" s="20"/>
      <c r="C893" s="341"/>
      <c r="D893" s="215"/>
      <c r="E893" s="189"/>
      <c r="F893" s="189"/>
      <c r="G893" s="188"/>
      <c r="H893" s="361"/>
      <c r="I893" s="394"/>
      <c r="J893" s="394"/>
      <c r="K893" s="394"/>
      <c r="L893" s="15" t="s">
        <v>105</v>
      </c>
      <c r="M893" s="16"/>
      <c r="N893" s="15" t="s">
        <v>104</v>
      </c>
      <c r="O893" s="16"/>
      <c r="P893" s="15" t="s">
        <v>103</v>
      </c>
      <c r="Q893" s="16"/>
      <c r="R893" s="15" t="s">
        <v>102</v>
      </c>
      <c r="S893" s="16"/>
      <c r="T893" s="15">
        <v>20</v>
      </c>
      <c r="U893" s="16"/>
      <c r="V893" s="15" t="s">
        <v>101</v>
      </c>
      <c r="W893" s="16"/>
      <c r="X893" s="15" t="s">
        <v>100</v>
      </c>
      <c r="Y893" s="16"/>
      <c r="Z893" s="15" t="s">
        <v>99</v>
      </c>
      <c r="AA893" s="16"/>
      <c r="AB893" s="114"/>
      <c r="AC893" s="114"/>
      <c r="AD893" s="187"/>
      <c r="AE893" s="16"/>
      <c r="AF893" s="186"/>
      <c r="AG893" s="11"/>
      <c r="AH893" s="423"/>
      <c r="AI893" s="423"/>
      <c r="AJ893" s="10"/>
      <c r="AK893" s="9"/>
      <c r="AL893" s="351"/>
      <c r="AM893" s="354"/>
      <c r="AN893" s="337"/>
      <c r="AO893" s="351"/>
      <c r="AP893" s="354"/>
      <c r="AQ893" s="337"/>
      <c r="AR893" s="351"/>
      <c r="AS893" s="354"/>
      <c r="AT893" s="337"/>
      <c r="AU893" s="351"/>
      <c r="AV893" s="354"/>
      <c r="AW893" s="337"/>
      <c r="AX893" s="351"/>
      <c r="AY893" s="364"/>
      <c r="AZ893" s="337"/>
      <c r="BA893" s="418"/>
      <c r="BB893" s="412"/>
      <c r="BC893" s="412"/>
      <c r="BD893" s="415"/>
    </row>
    <row r="894" spans="2:64" ht="85.9" customHeight="1" thickTop="1" thickBot="1" x14ac:dyDescent="0.35">
      <c r="B894" s="113" t="s">
        <v>173</v>
      </c>
      <c r="C894" s="103" t="s">
        <v>172</v>
      </c>
      <c r="D894" s="108" t="s">
        <v>171</v>
      </c>
      <c r="E894" s="211" t="s">
        <v>170</v>
      </c>
      <c r="F894" s="210"/>
      <c r="G894" s="209"/>
      <c r="H894" s="109" t="s">
        <v>169</v>
      </c>
      <c r="I894" s="108" t="s">
        <v>96</v>
      </c>
      <c r="J894" s="108" t="s">
        <v>168</v>
      </c>
      <c r="K894" s="108" t="s">
        <v>97</v>
      </c>
      <c r="L894" s="365" t="s">
        <v>167</v>
      </c>
      <c r="M894" s="366"/>
      <c r="N894" s="365" t="s">
        <v>166</v>
      </c>
      <c r="O894" s="366"/>
      <c r="P894" s="365" t="s">
        <v>166</v>
      </c>
      <c r="Q894" s="367"/>
      <c r="R894" s="365" t="s">
        <v>166</v>
      </c>
      <c r="S894" s="367"/>
      <c r="T894" s="365" t="s">
        <v>166</v>
      </c>
      <c r="U894" s="367"/>
      <c r="V894" s="365" t="s">
        <v>166</v>
      </c>
      <c r="W894" s="367"/>
      <c r="X894" s="365" t="s">
        <v>166</v>
      </c>
      <c r="Y894" s="367"/>
      <c r="Z894" s="365" t="s">
        <v>166</v>
      </c>
      <c r="AA894" s="367"/>
      <c r="AB894" s="311"/>
      <c r="AC894" s="311"/>
      <c r="AD894" s="368" t="s">
        <v>165</v>
      </c>
      <c r="AE894" s="367"/>
      <c r="AF894" s="109" t="s">
        <v>164</v>
      </c>
      <c r="AG894" s="109" t="s">
        <v>163</v>
      </c>
      <c r="AH894" s="108" t="s">
        <v>162</v>
      </c>
      <c r="AI894" s="108" t="s">
        <v>161</v>
      </c>
      <c r="AJ894" s="107" t="s">
        <v>160</v>
      </c>
      <c r="AK894" s="106"/>
      <c r="AL894" s="104" t="s">
        <v>159</v>
      </c>
      <c r="AM894" s="103" t="s">
        <v>158</v>
      </c>
      <c r="AN894" s="102" t="s">
        <v>157</v>
      </c>
      <c r="AO894" s="104" t="s">
        <v>156</v>
      </c>
      <c r="AP894" s="103" t="s">
        <v>155</v>
      </c>
      <c r="AQ894" s="102" t="s">
        <v>154</v>
      </c>
      <c r="AR894" s="104" t="s">
        <v>153</v>
      </c>
      <c r="AS894" s="103" t="s">
        <v>152</v>
      </c>
      <c r="AT894" s="105" t="s">
        <v>151</v>
      </c>
      <c r="AU894" s="104" t="s">
        <v>150</v>
      </c>
      <c r="AV894" s="103" t="s">
        <v>149</v>
      </c>
      <c r="AW894" s="102" t="s">
        <v>148</v>
      </c>
      <c r="AX894" s="104" t="s">
        <v>147</v>
      </c>
      <c r="AY894" s="103" t="s">
        <v>146</v>
      </c>
      <c r="AZ894" s="102" t="s">
        <v>145</v>
      </c>
      <c r="BA894" s="101" t="s">
        <v>144</v>
      </c>
      <c r="BB894" s="100" t="s">
        <v>143</v>
      </c>
      <c r="BC894" s="100" t="s">
        <v>142</v>
      </c>
      <c r="BD894" s="99" t="s">
        <v>141</v>
      </c>
    </row>
    <row r="895" spans="2:64" ht="48" thickBot="1" x14ac:dyDescent="0.3">
      <c r="B895" s="98" t="s">
        <v>177</v>
      </c>
      <c r="C895" s="97"/>
      <c r="D895" s="208">
        <v>259</v>
      </c>
      <c r="E895" s="425">
        <v>5478.62</v>
      </c>
      <c r="F895" s="426"/>
      <c r="G895" s="427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207"/>
      <c r="AB895" s="310"/>
      <c r="AC895" s="310"/>
      <c r="AD895" s="90" t="s">
        <v>138</v>
      </c>
      <c r="AE895" s="88"/>
      <c r="AF895" s="88"/>
      <c r="AG895" s="88"/>
      <c r="AH895" s="87"/>
      <c r="AI895" s="87"/>
      <c r="AJ895" s="203"/>
      <c r="AK895" s="86" t="s">
        <v>137</v>
      </c>
      <c r="AL895" s="85">
        <f t="shared" ref="AL895:BD895" si="118">SUM(AL897:AL908)</f>
        <v>57</v>
      </c>
      <c r="AM895" s="84">
        <f t="shared" si="118"/>
        <v>1</v>
      </c>
      <c r="AN895" s="83">
        <f t="shared" si="118"/>
        <v>0</v>
      </c>
      <c r="AO895" s="85">
        <f t="shared" si="118"/>
        <v>0</v>
      </c>
      <c r="AP895" s="84">
        <f t="shared" si="118"/>
        <v>0</v>
      </c>
      <c r="AQ895" s="83">
        <f t="shared" si="118"/>
        <v>0</v>
      </c>
      <c r="AR895" s="85">
        <f t="shared" si="118"/>
        <v>0</v>
      </c>
      <c r="AS895" s="84">
        <f t="shared" si="118"/>
        <v>0</v>
      </c>
      <c r="AT895" s="83">
        <f t="shared" si="118"/>
        <v>0</v>
      </c>
      <c r="AU895" s="85">
        <f t="shared" si="118"/>
        <v>16</v>
      </c>
      <c r="AV895" s="84">
        <f t="shared" si="118"/>
        <v>0</v>
      </c>
      <c r="AW895" s="83">
        <f t="shared" si="118"/>
        <v>0</v>
      </c>
      <c r="AX895" s="85">
        <f t="shared" si="118"/>
        <v>1</v>
      </c>
      <c r="AY895" s="84">
        <f t="shared" si="118"/>
        <v>0</v>
      </c>
      <c r="AZ895" s="83">
        <f t="shared" si="118"/>
        <v>0</v>
      </c>
      <c r="BA895" s="82">
        <f t="shared" si="118"/>
        <v>0</v>
      </c>
      <c r="BB895" s="81">
        <f t="shared" si="118"/>
        <v>0</v>
      </c>
      <c r="BC895" s="81">
        <f t="shared" si="118"/>
        <v>0</v>
      </c>
      <c r="BD895" s="80">
        <f t="shared" si="118"/>
        <v>0</v>
      </c>
      <c r="BE895" s="79" t="s">
        <v>136</v>
      </c>
      <c r="BH895" s="5">
        <f>SUM(AL895:AN895)/$BG$5</f>
        <v>58</v>
      </c>
      <c r="BI895" s="5">
        <f>SUM(AO895:AQ895,BA895)/$BG$5</f>
        <v>0</v>
      </c>
      <c r="BJ895" s="5">
        <f>SUM(AR895:AT895,BB895)/$BG$5</f>
        <v>0</v>
      </c>
      <c r="BK895" s="5">
        <f>SUM(AU895:AW895,BC895)/$BG$5</f>
        <v>16</v>
      </c>
      <c r="BL895" s="5">
        <f>SUM(AX895:AZ895,BD895)/$BG$5</f>
        <v>1</v>
      </c>
    </row>
    <row r="896" spans="2:64" ht="37.5" thickBot="1" x14ac:dyDescent="0.3">
      <c r="B896" s="78"/>
      <c r="C896" s="77"/>
      <c r="D896" s="206"/>
      <c r="E896" s="205"/>
      <c r="F896" s="205"/>
      <c r="G896" s="204"/>
      <c r="H896" s="73"/>
      <c r="I896" s="70"/>
      <c r="J896" s="70"/>
      <c r="K896" s="72"/>
      <c r="L896" s="70"/>
      <c r="M896" s="69"/>
      <c r="N896" s="70"/>
      <c r="O896" s="69"/>
      <c r="P896" s="70"/>
      <c r="Q896" s="69"/>
      <c r="R896" s="70"/>
      <c r="S896" s="69"/>
      <c r="T896" s="70"/>
      <c r="U896" s="69"/>
      <c r="V896" s="70"/>
      <c r="W896" s="69"/>
      <c r="X896" s="70"/>
      <c r="Y896" s="69"/>
      <c r="Z896" s="70"/>
      <c r="AA896" s="69"/>
      <c r="AB896" s="69"/>
      <c r="AC896" s="69"/>
      <c r="AD896" s="71"/>
      <c r="AE896" s="69"/>
      <c r="AF896" s="69"/>
      <c r="AG896" s="69"/>
      <c r="AH896" s="68"/>
      <c r="AI896" s="68"/>
      <c r="AJ896" s="203"/>
      <c r="AK896" s="66" t="s">
        <v>135</v>
      </c>
      <c r="AL896" s="65">
        <f t="shared" ref="AL896:BD896" si="119">AL895/3</f>
        <v>19</v>
      </c>
      <c r="AM896" s="64">
        <f t="shared" si="119"/>
        <v>0.33333333333333331</v>
      </c>
      <c r="AN896" s="63">
        <f t="shared" si="119"/>
        <v>0</v>
      </c>
      <c r="AO896" s="65">
        <f t="shared" si="119"/>
        <v>0</v>
      </c>
      <c r="AP896" s="64">
        <f t="shared" si="119"/>
        <v>0</v>
      </c>
      <c r="AQ896" s="63">
        <f t="shared" si="119"/>
        <v>0</v>
      </c>
      <c r="AR896" s="65">
        <f t="shared" si="119"/>
        <v>0</v>
      </c>
      <c r="AS896" s="64">
        <f t="shared" si="119"/>
        <v>0</v>
      </c>
      <c r="AT896" s="63">
        <f t="shared" si="119"/>
        <v>0</v>
      </c>
      <c r="AU896" s="65">
        <f t="shared" si="119"/>
        <v>5.333333333333333</v>
      </c>
      <c r="AV896" s="64">
        <f t="shared" si="119"/>
        <v>0</v>
      </c>
      <c r="AW896" s="63">
        <f t="shared" si="119"/>
        <v>0</v>
      </c>
      <c r="AX896" s="65">
        <f t="shared" si="119"/>
        <v>0.33333333333333331</v>
      </c>
      <c r="AY896" s="64">
        <f t="shared" si="119"/>
        <v>0</v>
      </c>
      <c r="AZ896" s="63">
        <f t="shared" si="119"/>
        <v>0</v>
      </c>
      <c r="BA896" s="62">
        <f t="shared" si="119"/>
        <v>0</v>
      </c>
      <c r="BB896" s="61">
        <f t="shared" si="119"/>
        <v>0</v>
      </c>
      <c r="BC896" s="61">
        <f t="shared" si="119"/>
        <v>0</v>
      </c>
      <c r="BD896" s="60">
        <f t="shared" si="119"/>
        <v>0</v>
      </c>
      <c r="BE896" s="59" t="s">
        <v>134</v>
      </c>
    </row>
    <row r="897" spans="2:64" ht="28.15" customHeight="1" x14ac:dyDescent="0.2">
      <c r="B897" s="30"/>
      <c r="C897" s="338">
        <v>1</v>
      </c>
      <c r="D897" s="212"/>
      <c r="E897" s="198"/>
      <c r="F897" s="198"/>
      <c r="G897" s="197"/>
      <c r="H897" s="358" t="s">
        <v>133</v>
      </c>
      <c r="I897" s="390">
        <v>159</v>
      </c>
      <c r="J897" s="390">
        <v>32</v>
      </c>
      <c r="K897" s="390">
        <v>7</v>
      </c>
      <c r="L897" s="42" t="s">
        <v>131</v>
      </c>
      <c r="M897" s="43" t="s">
        <v>132</v>
      </c>
      <c r="N897" s="42" t="s">
        <v>129</v>
      </c>
      <c r="O897" s="43" t="s">
        <v>357</v>
      </c>
      <c r="P897" s="42" t="s">
        <v>128</v>
      </c>
      <c r="Q897" s="43" t="s">
        <v>357</v>
      </c>
      <c r="R897" s="42" t="s">
        <v>127</v>
      </c>
      <c r="S897" s="43" t="s">
        <v>527</v>
      </c>
      <c r="T897" s="42" t="s">
        <v>126</v>
      </c>
      <c r="U897" s="43" t="s">
        <v>457</v>
      </c>
      <c r="V897" s="42" t="s">
        <v>125</v>
      </c>
      <c r="W897" s="43" t="s">
        <v>467</v>
      </c>
      <c r="X897" s="42" t="s">
        <v>124</v>
      </c>
      <c r="Y897" s="43" t="s">
        <v>132</v>
      </c>
      <c r="Z897" s="42" t="s">
        <v>123</v>
      </c>
      <c r="AA897" s="43"/>
      <c r="AB897" s="43"/>
      <c r="AC897" s="43"/>
      <c r="AD897" s="196"/>
      <c r="AE897" s="43"/>
      <c r="AF897" s="196" t="s">
        <v>132</v>
      </c>
      <c r="AG897" s="58"/>
      <c r="AH897" s="421"/>
      <c r="AI897" s="421"/>
      <c r="AJ897" s="38"/>
      <c r="AK897" s="9"/>
      <c r="AL897" s="349">
        <f>SUMPRODUCT(LEN($M897:$AA900)-LEN(SUBSTITUTE($M897:$AA900,"A", "")))</f>
        <v>57</v>
      </c>
      <c r="AM897" s="352">
        <f>SUMPRODUCT(LEN($AF897:$AF900)-LEN(SUBSTITUTE($AF897:$AF900,"A", "")))</f>
        <v>1</v>
      </c>
      <c r="AN897" s="335">
        <f>SUMPRODUCT(LEN($AE897:$AE900)-LEN(SUBSTITUTE($AE897:$AE900,"A", "")))</f>
        <v>0</v>
      </c>
      <c r="AO897" s="349">
        <f>SUMPRODUCT(LEN($M897:$AA900)-LEN(SUBSTITUTE($M897:$AA900,"S", "")))</f>
        <v>0</v>
      </c>
      <c r="AP897" s="352">
        <f>SUMPRODUCT(LEN($AF897:$AF900)-LEN(SUBSTITUTE($AF897:$AF900,"S", "")))</f>
        <v>0</v>
      </c>
      <c r="AQ897" s="335">
        <f>SUMPRODUCT(LEN($AE897:$AE900)-LEN(SUBSTITUTE($AE897:$AE900,"S", "")))</f>
        <v>0</v>
      </c>
      <c r="AR897" s="349">
        <f>SUMPRODUCT(LEN($M897:$AA900)-LEN(SUBSTITUTE($M897:$AA900,"F", "")))</f>
        <v>0</v>
      </c>
      <c r="AS897" s="352">
        <f>SUMPRODUCT(LEN($AF897:$AF900)-LEN(SUBSTITUTE($AF897:$AF900,"F", "")))</f>
        <v>0</v>
      </c>
      <c r="AT897" s="335">
        <f>SUMPRODUCT(LEN($AE897:$AE900)-LEN(SUBSTITUTE($AE897:$AE900,"F", "")))</f>
        <v>0</v>
      </c>
      <c r="AU897" s="349">
        <f>SUMPRODUCT(LEN($M897:$AA900)-LEN(SUBSTITUTE($M897:$AA900,"G", "")))</f>
        <v>16</v>
      </c>
      <c r="AV897" s="352">
        <f>SUMPRODUCT(LEN($AF897:$AF900)-LEN(SUBSTITUTE($AF897:$AF900,"G", "")))</f>
        <v>0</v>
      </c>
      <c r="AW897" s="335">
        <f>SUMPRODUCT(LEN($AE897:$AE900)-LEN(SUBSTITUTE($AE897:$AE900,"G", "")))</f>
        <v>0</v>
      </c>
      <c r="AX897" s="349">
        <f>SUMPRODUCT(LEN($L897:$AA900)-LEN(SUBSTITUTE($L897:$AA900,"M", "")))</f>
        <v>1</v>
      </c>
      <c r="AY897" s="362">
        <f>SUMPRODUCT(LEN($AF897:$AF900)-LEN(SUBSTITUTE($AF897:$AF900,"M", "")))</f>
        <v>0</v>
      </c>
      <c r="AZ897" s="335">
        <f>SUMPRODUCT(LEN($AE897:$AE900)-LEN(SUBSTITUTE($AE897:$AE900,"M", "")))</f>
        <v>0</v>
      </c>
      <c r="BA897" s="416">
        <f>SUMPRODUCT(LEN($AG897:$AG900)-LEN(SUBSTITUTE($AG897:$AG900,"S", "")))</f>
        <v>0</v>
      </c>
      <c r="BB897" s="410">
        <f>SUMPRODUCT(LEN($AG897:$AG900)-LEN(SUBSTITUTE($AG897:$AG900,"F", "")))</f>
        <v>0</v>
      </c>
      <c r="BC897" s="410">
        <f>SUMPRODUCT(LEN($AG897:$AG900)-LEN(SUBSTITUTE($AG897:$AG900,"G", "")))</f>
        <v>0</v>
      </c>
      <c r="BD897" s="413">
        <f>SUMPRODUCT(LEN($AG897:$AG900)-LEN(SUBSTITUTE($AG897:$AG900,"M", "")))</f>
        <v>0</v>
      </c>
    </row>
    <row r="898" spans="2:64" ht="28.15" customHeight="1" thickBot="1" x14ac:dyDescent="0.25">
      <c r="B898" s="30"/>
      <c r="C898" s="339"/>
      <c r="D898" s="221"/>
      <c r="E898" s="195"/>
      <c r="F898" s="195"/>
      <c r="G898" s="194"/>
      <c r="H898" s="359"/>
      <c r="I898" s="391"/>
      <c r="J898" s="391"/>
      <c r="K898" s="391"/>
      <c r="L898" s="33" t="s">
        <v>122</v>
      </c>
      <c r="M898" s="55" t="s">
        <v>185</v>
      </c>
      <c r="N898" s="33" t="s">
        <v>121</v>
      </c>
      <c r="O898" s="55" t="s">
        <v>458</v>
      </c>
      <c r="P898" s="33" t="s">
        <v>120</v>
      </c>
      <c r="Q898" s="55" t="s">
        <v>527</v>
      </c>
      <c r="R898" s="33" t="s">
        <v>119</v>
      </c>
      <c r="S898" s="55" t="s">
        <v>479</v>
      </c>
      <c r="T898" s="33" t="s">
        <v>118</v>
      </c>
      <c r="U898" s="55" t="s">
        <v>479</v>
      </c>
      <c r="V898" s="33" t="s">
        <v>117</v>
      </c>
      <c r="W898" s="55" t="s">
        <v>467</v>
      </c>
      <c r="X898" s="33" t="s">
        <v>116</v>
      </c>
      <c r="Y898" s="55"/>
      <c r="Z898" s="33" t="s">
        <v>115</v>
      </c>
      <c r="AA898" s="55"/>
      <c r="AB898" s="55"/>
      <c r="AC898" s="55"/>
      <c r="AD898" s="193"/>
      <c r="AE898" s="55"/>
      <c r="AF898" s="193"/>
      <c r="AG898" s="57"/>
      <c r="AH898" s="422"/>
      <c r="AI898" s="422"/>
      <c r="AJ898" s="21"/>
      <c r="AK898" s="9"/>
      <c r="AL898" s="350"/>
      <c r="AM898" s="353"/>
      <c r="AN898" s="336"/>
      <c r="AO898" s="350"/>
      <c r="AP898" s="353"/>
      <c r="AQ898" s="336"/>
      <c r="AR898" s="350"/>
      <c r="AS898" s="353"/>
      <c r="AT898" s="336"/>
      <c r="AU898" s="350"/>
      <c r="AV898" s="353"/>
      <c r="AW898" s="336"/>
      <c r="AX898" s="350"/>
      <c r="AY898" s="363"/>
      <c r="AZ898" s="336"/>
      <c r="BA898" s="417"/>
      <c r="BB898" s="411"/>
      <c r="BC898" s="411"/>
      <c r="BD898" s="414"/>
    </row>
    <row r="899" spans="2:64" ht="28.15" customHeight="1" x14ac:dyDescent="0.2">
      <c r="B899" s="30"/>
      <c r="C899" s="340"/>
      <c r="D899" s="218"/>
      <c r="E899" s="192"/>
      <c r="F899" s="192"/>
      <c r="G899" s="191"/>
      <c r="H899" s="360">
        <v>259</v>
      </c>
      <c r="I899" s="392"/>
      <c r="J899" s="392"/>
      <c r="K899" s="392"/>
      <c r="L899" s="25" t="s">
        <v>114</v>
      </c>
      <c r="M899" s="114" t="s">
        <v>458</v>
      </c>
      <c r="N899" s="25" t="s">
        <v>112</v>
      </c>
      <c r="O899" s="114" t="s">
        <v>357</v>
      </c>
      <c r="P899" s="25" t="s">
        <v>111</v>
      </c>
      <c r="Q899" s="114" t="s">
        <v>1347</v>
      </c>
      <c r="R899" s="25" t="s">
        <v>110</v>
      </c>
      <c r="S899" s="114" t="s">
        <v>457</v>
      </c>
      <c r="T899" s="25" t="s">
        <v>109</v>
      </c>
      <c r="U899" s="114" t="s">
        <v>470</v>
      </c>
      <c r="V899" s="25" t="s">
        <v>108</v>
      </c>
      <c r="W899" s="114" t="s">
        <v>185</v>
      </c>
      <c r="X899" s="25" t="s">
        <v>107</v>
      </c>
      <c r="Y899" s="114"/>
      <c r="Z899" s="25" t="s">
        <v>106</v>
      </c>
      <c r="AA899" s="114"/>
      <c r="AB899" s="114"/>
      <c r="AC899" s="114"/>
      <c r="AD899" s="190"/>
      <c r="AE899" s="114"/>
      <c r="AF899" s="190"/>
      <c r="AG899" s="57"/>
      <c r="AH899" s="422"/>
      <c r="AI899" s="422"/>
      <c r="AJ899" s="21"/>
      <c r="AK899" s="9"/>
      <c r="AL899" s="350"/>
      <c r="AM899" s="353"/>
      <c r="AN899" s="336"/>
      <c r="AO899" s="350"/>
      <c r="AP899" s="353"/>
      <c r="AQ899" s="336"/>
      <c r="AR899" s="350"/>
      <c r="AS899" s="353"/>
      <c r="AT899" s="336"/>
      <c r="AU899" s="350"/>
      <c r="AV899" s="353"/>
      <c r="AW899" s="336"/>
      <c r="AX899" s="350"/>
      <c r="AY899" s="363"/>
      <c r="AZ899" s="336"/>
      <c r="BA899" s="417"/>
      <c r="BB899" s="411"/>
      <c r="BC899" s="411"/>
      <c r="BD899" s="414"/>
    </row>
    <row r="900" spans="2:64" ht="28.15" customHeight="1" thickBot="1" x14ac:dyDescent="0.25">
      <c r="B900" s="30"/>
      <c r="C900" s="355"/>
      <c r="D900" s="246"/>
      <c r="E900" s="200"/>
      <c r="F900" s="200"/>
      <c r="G900" s="199"/>
      <c r="H900" s="361"/>
      <c r="I900" s="393"/>
      <c r="J900" s="393"/>
      <c r="K900" s="393"/>
      <c r="L900" s="50" t="s">
        <v>105</v>
      </c>
      <c r="M900" s="51" t="s">
        <v>357</v>
      </c>
      <c r="N900" s="50" t="s">
        <v>104</v>
      </c>
      <c r="O900" s="51" t="s">
        <v>1272</v>
      </c>
      <c r="P900" s="50" t="s">
        <v>103</v>
      </c>
      <c r="Q900" s="51" t="s">
        <v>469</v>
      </c>
      <c r="R900" s="50" t="s">
        <v>102</v>
      </c>
      <c r="S900" s="51" t="s">
        <v>763</v>
      </c>
      <c r="T900" s="50">
        <v>20</v>
      </c>
      <c r="U900" s="51" t="s">
        <v>479</v>
      </c>
      <c r="V900" s="50" t="s">
        <v>101</v>
      </c>
      <c r="W900" s="51" t="s">
        <v>496</v>
      </c>
      <c r="X900" s="50" t="s">
        <v>100</v>
      </c>
      <c r="Y900" s="51"/>
      <c r="Z900" s="50" t="s">
        <v>99</v>
      </c>
      <c r="AA900" s="51"/>
      <c r="AB900" s="51"/>
      <c r="AC900" s="51"/>
      <c r="AD900" s="187"/>
      <c r="AE900" s="51"/>
      <c r="AF900" s="187"/>
      <c r="AG900" s="56"/>
      <c r="AH900" s="424"/>
      <c r="AI900" s="424"/>
      <c r="AJ900" s="47"/>
      <c r="AK900" s="9"/>
      <c r="AL900" s="351"/>
      <c r="AM900" s="354"/>
      <c r="AN900" s="337"/>
      <c r="AO900" s="351"/>
      <c r="AP900" s="354"/>
      <c r="AQ900" s="337"/>
      <c r="AR900" s="351"/>
      <c r="AS900" s="354"/>
      <c r="AT900" s="337"/>
      <c r="AU900" s="351"/>
      <c r="AV900" s="354"/>
      <c r="AW900" s="337"/>
      <c r="AX900" s="351"/>
      <c r="AY900" s="364"/>
      <c r="AZ900" s="337"/>
      <c r="BA900" s="418"/>
      <c r="BB900" s="412"/>
      <c r="BC900" s="412"/>
      <c r="BD900" s="415"/>
    </row>
    <row r="901" spans="2:64" ht="28.15" customHeight="1" x14ac:dyDescent="0.2">
      <c r="B901" s="30"/>
      <c r="C901" s="338">
        <v>2</v>
      </c>
      <c r="D901" s="212"/>
      <c r="E901" s="198"/>
      <c r="F901" s="198"/>
      <c r="G901" s="197"/>
      <c r="H901" s="358"/>
      <c r="I901" s="390"/>
      <c r="J901" s="390"/>
      <c r="K901" s="390"/>
      <c r="L901" s="42" t="s">
        <v>131</v>
      </c>
      <c r="M901" s="43"/>
      <c r="N901" s="42" t="s">
        <v>129</v>
      </c>
      <c r="O901" s="43"/>
      <c r="P901" s="42" t="s">
        <v>128</v>
      </c>
      <c r="Q901" s="43"/>
      <c r="R901" s="42" t="s">
        <v>127</v>
      </c>
      <c r="S901" s="43"/>
      <c r="T901" s="42" t="s">
        <v>126</v>
      </c>
      <c r="U901" s="43"/>
      <c r="V901" s="42" t="s">
        <v>125</v>
      </c>
      <c r="W901" s="43"/>
      <c r="X901" s="42" t="s">
        <v>124</v>
      </c>
      <c r="Y901" s="43"/>
      <c r="Z901" s="42" t="s">
        <v>123</v>
      </c>
      <c r="AA901" s="43"/>
      <c r="AB901" s="43"/>
      <c r="AC901" s="43"/>
      <c r="AD901" s="196"/>
      <c r="AE901" s="43"/>
      <c r="AF901" s="196"/>
      <c r="AG901" s="39"/>
      <c r="AH901" s="421"/>
      <c r="AI901" s="421"/>
      <c r="AJ901" s="38"/>
      <c r="AK901" s="9"/>
      <c r="AL901" s="349">
        <f>SUMPRODUCT(LEN($M901:$AA904)-LEN(SUBSTITUTE($M901:$AA904,"A", "")))</f>
        <v>0</v>
      </c>
      <c r="AM901" s="352">
        <f>SUMPRODUCT(LEN($AF901:$AF904)-LEN(SUBSTITUTE($AF901:$AF904,"A", "")))</f>
        <v>0</v>
      </c>
      <c r="AN901" s="335">
        <f>SUMPRODUCT(LEN($AE901:$AE904)-LEN(SUBSTITUTE($AE901:$AE904,"A", "")))</f>
        <v>0</v>
      </c>
      <c r="AO901" s="349">
        <f>SUMPRODUCT(LEN($M901:$AA904)-LEN(SUBSTITUTE($M901:$AA904,"S", "")))</f>
        <v>0</v>
      </c>
      <c r="AP901" s="352">
        <f>SUMPRODUCT(LEN($AF901:$AF904)-LEN(SUBSTITUTE($AF901:$AF904,"S", "")))</f>
        <v>0</v>
      </c>
      <c r="AQ901" s="335">
        <f>SUMPRODUCT(LEN($AE901:$AE904)-LEN(SUBSTITUTE($AE901:$AE904,"S", "")))</f>
        <v>0</v>
      </c>
      <c r="AR901" s="349">
        <f>SUMPRODUCT(LEN($M901:$AA904)-LEN(SUBSTITUTE($M901:$AA904,"F", "")))</f>
        <v>0</v>
      </c>
      <c r="AS901" s="352">
        <f>SUMPRODUCT(LEN($AF901:$AF904)-LEN(SUBSTITUTE($AF901:$AF904,"F", "")))</f>
        <v>0</v>
      </c>
      <c r="AT901" s="335">
        <f>SUMPRODUCT(LEN($AE901:$AE904)-LEN(SUBSTITUTE($AE901:$AE904,"F", "")))</f>
        <v>0</v>
      </c>
      <c r="AU901" s="349">
        <f>SUMPRODUCT(LEN($M901:$AA904)-LEN(SUBSTITUTE($M901:$AA904,"G", "")))</f>
        <v>0</v>
      </c>
      <c r="AV901" s="352">
        <f>SUMPRODUCT(LEN($AF901:$AF904)-LEN(SUBSTITUTE($AF901:$AF904,"G", "")))</f>
        <v>0</v>
      </c>
      <c r="AW901" s="335">
        <f>SUMPRODUCT(LEN($AE901:$AE904)-LEN(SUBSTITUTE($AE901:$AE904,"G", "")))</f>
        <v>0</v>
      </c>
      <c r="AX901" s="349">
        <f>SUMPRODUCT(LEN($L901:$AA904)-LEN(SUBSTITUTE($L901:$AA904,"M", "")))</f>
        <v>0</v>
      </c>
      <c r="AY901" s="362">
        <f>SUMPRODUCT(LEN($AF901:$AF904)-LEN(SUBSTITUTE($AF901:$AF904,"M", "")))</f>
        <v>0</v>
      </c>
      <c r="AZ901" s="335">
        <f>SUMPRODUCT(LEN($AE901:$AE904)-LEN(SUBSTITUTE($AE901:$AE904,"M", "")))</f>
        <v>0</v>
      </c>
      <c r="BA901" s="416">
        <f>SUMPRODUCT(LEN($AG901:$AG904)-LEN(SUBSTITUTE($AG901:$AG904,"S", "")))</f>
        <v>0</v>
      </c>
      <c r="BB901" s="410">
        <f>SUMPRODUCT(LEN($AG901:$AG904)-LEN(SUBSTITUTE($AG901:$AG904,"F", "")))</f>
        <v>0</v>
      </c>
      <c r="BC901" s="410">
        <f>SUMPRODUCT(LEN($AG901:$AG904)-LEN(SUBSTITUTE($AG901:$AG904,"G", "")))</f>
        <v>0</v>
      </c>
      <c r="BD901" s="413">
        <f>SUMPRODUCT(LEN($AG901:$AG904)-LEN(SUBSTITUTE($AG901:$AG904,"M", "")))</f>
        <v>0</v>
      </c>
    </row>
    <row r="902" spans="2:64" ht="28.15" customHeight="1" thickBot="1" x14ac:dyDescent="0.25">
      <c r="B902" s="30"/>
      <c r="C902" s="339"/>
      <c r="D902" s="221"/>
      <c r="E902" s="195"/>
      <c r="F902" s="195"/>
      <c r="G902" s="194"/>
      <c r="H902" s="359"/>
      <c r="I902" s="391"/>
      <c r="J902" s="391"/>
      <c r="K902" s="391"/>
      <c r="L902" s="33" t="s">
        <v>122</v>
      </c>
      <c r="M902" s="55"/>
      <c r="N902" s="33" t="s">
        <v>121</v>
      </c>
      <c r="O902" s="55"/>
      <c r="P902" s="33" t="s">
        <v>120</v>
      </c>
      <c r="Q902" s="55"/>
      <c r="R902" s="33" t="s">
        <v>119</v>
      </c>
      <c r="S902" s="55"/>
      <c r="T902" s="33" t="s">
        <v>118</v>
      </c>
      <c r="U902" s="55"/>
      <c r="V902" s="33" t="s">
        <v>117</v>
      </c>
      <c r="W902" s="55"/>
      <c r="X902" s="33" t="s">
        <v>116</v>
      </c>
      <c r="Y902" s="55"/>
      <c r="Z902" s="33" t="s">
        <v>115</v>
      </c>
      <c r="AA902" s="55"/>
      <c r="AB902" s="55"/>
      <c r="AC902" s="55"/>
      <c r="AD902" s="193"/>
      <c r="AE902" s="55"/>
      <c r="AF902" s="193"/>
      <c r="AG902" s="22"/>
      <c r="AH902" s="422"/>
      <c r="AI902" s="422"/>
      <c r="AJ902" s="21"/>
      <c r="AK902" s="9"/>
      <c r="AL902" s="350"/>
      <c r="AM902" s="353"/>
      <c r="AN902" s="336"/>
      <c r="AO902" s="350"/>
      <c r="AP902" s="353"/>
      <c r="AQ902" s="336"/>
      <c r="AR902" s="350"/>
      <c r="AS902" s="353"/>
      <c r="AT902" s="336"/>
      <c r="AU902" s="350"/>
      <c r="AV902" s="353"/>
      <c r="AW902" s="336"/>
      <c r="AX902" s="350"/>
      <c r="AY902" s="363"/>
      <c r="AZ902" s="336"/>
      <c r="BA902" s="417"/>
      <c r="BB902" s="411"/>
      <c r="BC902" s="411"/>
      <c r="BD902" s="414"/>
    </row>
    <row r="903" spans="2:64" ht="28.15" customHeight="1" x14ac:dyDescent="0.2">
      <c r="B903" s="30"/>
      <c r="C903" s="340"/>
      <c r="D903" s="218"/>
      <c r="E903" s="192"/>
      <c r="F903" s="192"/>
      <c r="G903" s="191"/>
      <c r="H903" s="360"/>
      <c r="I903" s="392"/>
      <c r="J903" s="392"/>
      <c r="K903" s="392"/>
      <c r="L903" s="25" t="s">
        <v>114</v>
      </c>
      <c r="M903" s="114"/>
      <c r="N903" s="25" t="s">
        <v>112</v>
      </c>
      <c r="O903" s="114"/>
      <c r="P903" s="25" t="s">
        <v>111</v>
      </c>
      <c r="Q903" s="114"/>
      <c r="R903" s="25" t="s">
        <v>110</v>
      </c>
      <c r="S903" s="114"/>
      <c r="T903" s="25" t="s">
        <v>109</v>
      </c>
      <c r="U903" s="114"/>
      <c r="V903" s="25" t="s">
        <v>108</v>
      </c>
      <c r="W903" s="114"/>
      <c r="X903" s="25" t="s">
        <v>107</v>
      </c>
      <c r="Y903" s="114"/>
      <c r="Z903" s="25" t="s">
        <v>106</v>
      </c>
      <c r="AA903" s="114"/>
      <c r="AB903" s="114"/>
      <c r="AC903" s="114"/>
      <c r="AD903" s="190"/>
      <c r="AE903" s="114"/>
      <c r="AF903" s="190"/>
      <c r="AG903" s="22"/>
      <c r="AH903" s="422"/>
      <c r="AI903" s="422"/>
      <c r="AJ903" s="21"/>
      <c r="AK903" s="9"/>
      <c r="AL903" s="350"/>
      <c r="AM903" s="353"/>
      <c r="AN903" s="336"/>
      <c r="AO903" s="350"/>
      <c r="AP903" s="353"/>
      <c r="AQ903" s="336"/>
      <c r="AR903" s="350"/>
      <c r="AS903" s="353"/>
      <c r="AT903" s="336"/>
      <c r="AU903" s="350"/>
      <c r="AV903" s="353"/>
      <c r="AW903" s="336"/>
      <c r="AX903" s="350"/>
      <c r="AY903" s="363"/>
      <c r="AZ903" s="336"/>
      <c r="BA903" s="417"/>
      <c r="BB903" s="411"/>
      <c r="BC903" s="411"/>
      <c r="BD903" s="414"/>
    </row>
    <row r="904" spans="2:64" ht="28.15" customHeight="1" thickBot="1" x14ac:dyDescent="0.25">
      <c r="B904" s="30"/>
      <c r="C904" s="355"/>
      <c r="D904" s="246"/>
      <c r="E904" s="200"/>
      <c r="F904" s="200"/>
      <c r="G904" s="199"/>
      <c r="H904" s="361"/>
      <c r="I904" s="393"/>
      <c r="J904" s="393"/>
      <c r="K904" s="393"/>
      <c r="L904" s="50" t="s">
        <v>105</v>
      </c>
      <c r="M904" s="51"/>
      <c r="N904" s="50" t="s">
        <v>104</v>
      </c>
      <c r="O904" s="51"/>
      <c r="P904" s="50" t="s">
        <v>103</v>
      </c>
      <c r="Q904" s="51"/>
      <c r="R904" s="50" t="s">
        <v>102</v>
      </c>
      <c r="S904" s="51"/>
      <c r="T904" s="50">
        <v>20</v>
      </c>
      <c r="U904" s="51"/>
      <c r="V904" s="50" t="s">
        <v>101</v>
      </c>
      <c r="W904" s="51"/>
      <c r="X904" s="50" t="s">
        <v>100</v>
      </c>
      <c r="Y904" s="51"/>
      <c r="Z904" s="50" t="s">
        <v>99</v>
      </c>
      <c r="AA904" s="51"/>
      <c r="AB904" s="51"/>
      <c r="AC904" s="51"/>
      <c r="AD904" s="187"/>
      <c r="AE904" s="51"/>
      <c r="AF904" s="187"/>
      <c r="AG904" s="48"/>
      <c r="AH904" s="424"/>
      <c r="AI904" s="424"/>
      <c r="AJ904" s="47"/>
      <c r="AK904" s="9"/>
      <c r="AL904" s="351"/>
      <c r="AM904" s="354"/>
      <c r="AN904" s="337"/>
      <c r="AO904" s="351"/>
      <c r="AP904" s="354"/>
      <c r="AQ904" s="337"/>
      <c r="AR904" s="351"/>
      <c r="AS904" s="354"/>
      <c r="AT904" s="337"/>
      <c r="AU904" s="351"/>
      <c r="AV904" s="354"/>
      <c r="AW904" s="337"/>
      <c r="AX904" s="351"/>
      <c r="AY904" s="364"/>
      <c r="AZ904" s="337"/>
      <c r="BA904" s="418"/>
      <c r="BB904" s="412"/>
      <c r="BC904" s="412"/>
      <c r="BD904" s="415"/>
    </row>
    <row r="905" spans="2:64" ht="28.15" customHeight="1" x14ac:dyDescent="0.2">
      <c r="B905" s="30"/>
      <c r="C905" s="338">
        <v>3</v>
      </c>
      <c r="D905" s="212"/>
      <c r="E905" s="198"/>
      <c r="F905" s="198"/>
      <c r="G905" s="197"/>
      <c r="H905" s="358"/>
      <c r="I905" s="390"/>
      <c r="J905" s="390"/>
      <c r="K905" s="390"/>
      <c r="L905" s="42" t="s">
        <v>131</v>
      </c>
      <c r="M905" s="43"/>
      <c r="N905" s="42" t="s">
        <v>129</v>
      </c>
      <c r="O905" s="43"/>
      <c r="P905" s="42" t="s">
        <v>128</v>
      </c>
      <c r="Q905" s="43"/>
      <c r="R905" s="42" t="s">
        <v>127</v>
      </c>
      <c r="S905" s="43"/>
      <c r="T905" s="42" t="s">
        <v>126</v>
      </c>
      <c r="U905" s="43"/>
      <c r="V905" s="42" t="s">
        <v>125</v>
      </c>
      <c r="W905" s="43"/>
      <c r="X905" s="42" t="s">
        <v>124</v>
      </c>
      <c r="Y905" s="43"/>
      <c r="Z905" s="42" t="s">
        <v>123</v>
      </c>
      <c r="AA905" s="43"/>
      <c r="AB905" s="43"/>
      <c r="AC905" s="43"/>
      <c r="AD905" s="196"/>
      <c r="AE905" s="43"/>
      <c r="AF905" s="196"/>
      <c r="AG905" s="39"/>
      <c r="AH905" s="421"/>
      <c r="AI905" s="421"/>
      <c r="AJ905" s="38"/>
      <c r="AK905" s="9"/>
      <c r="AL905" s="349">
        <f>SUMPRODUCT(LEN($M905:$AA908)-LEN(SUBSTITUTE($M905:$AA908,"A", "")))</f>
        <v>0</v>
      </c>
      <c r="AM905" s="352">
        <f>SUMPRODUCT(LEN($AF905:$AF908)-LEN(SUBSTITUTE($AF905:$AF908,"A", "")))</f>
        <v>0</v>
      </c>
      <c r="AN905" s="335">
        <f>SUMPRODUCT(LEN($AE905:$AE908)-LEN(SUBSTITUTE($AE905:$AE908,"A", "")))</f>
        <v>0</v>
      </c>
      <c r="AO905" s="349">
        <f>SUMPRODUCT(LEN($M905:$AA908)-LEN(SUBSTITUTE($M905:$AA908,"S", "")))</f>
        <v>0</v>
      </c>
      <c r="AP905" s="352">
        <f>SUMPRODUCT(LEN($AF905:$AF908)-LEN(SUBSTITUTE($AF905:$AF908,"S", "")))</f>
        <v>0</v>
      </c>
      <c r="AQ905" s="335">
        <f>SUMPRODUCT(LEN($AE905:$AE908)-LEN(SUBSTITUTE($AE905:$AE908,"S", "")))</f>
        <v>0</v>
      </c>
      <c r="AR905" s="349">
        <f>SUMPRODUCT(LEN($M905:$AA908)-LEN(SUBSTITUTE($M905:$AA908,"F", "")))</f>
        <v>0</v>
      </c>
      <c r="AS905" s="352">
        <f>SUMPRODUCT(LEN($AF905:$AF908)-LEN(SUBSTITUTE($AF905:$AF908,"F", "")))</f>
        <v>0</v>
      </c>
      <c r="AT905" s="335">
        <f>SUMPRODUCT(LEN($AE905:$AE908)-LEN(SUBSTITUTE($AE905:$AE908,"F", "")))</f>
        <v>0</v>
      </c>
      <c r="AU905" s="349">
        <f>SUMPRODUCT(LEN($M905:$AA908)-LEN(SUBSTITUTE($M905:$AA908,"G", "")))</f>
        <v>0</v>
      </c>
      <c r="AV905" s="352">
        <f>SUMPRODUCT(LEN($AF905:$AF908)-LEN(SUBSTITUTE($AF905:$AF908,"G", "")))</f>
        <v>0</v>
      </c>
      <c r="AW905" s="335">
        <f>SUMPRODUCT(LEN($AE905:$AE908)-LEN(SUBSTITUTE($AE905:$AE908,"G", "")))</f>
        <v>0</v>
      </c>
      <c r="AX905" s="349">
        <f>SUMPRODUCT(LEN($L905:$AA908)-LEN(SUBSTITUTE($L905:$AA908,"M", "")))</f>
        <v>0</v>
      </c>
      <c r="AY905" s="362">
        <f>SUMPRODUCT(LEN($AF905:$AF908)-LEN(SUBSTITUTE($AF905:$AF908,"M", "")))</f>
        <v>0</v>
      </c>
      <c r="AZ905" s="335">
        <f>SUMPRODUCT(LEN($AE905:$AE908)-LEN(SUBSTITUTE($AE905:$AE908,"M", "")))</f>
        <v>0</v>
      </c>
      <c r="BA905" s="416">
        <f>SUMPRODUCT(LEN($AG905:$AG908)-LEN(SUBSTITUTE($AG905:$AG908,"S", "")))</f>
        <v>0</v>
      </c>
      <c r="BB905" s="410">
        <f>SUMPRODUCT(LEN($AG905:$AG908)-LEN(SUBSTITUTE($AG905:$AG908,"F", "")))</f>
        <v>0</v>
      </c>
      <c r="BC905" s="410">
        <f>SUMPRODUCT(LEN($AG905:$AG908)-LEN(SUBSTITUTE($AG905:$AG908,"G", "")))</f>
        <v>0</v>
      </c>
      <c r="BD905" s="413">
        <f>SUMPRODUCT(LEN($AG905:$AG908)-LEN(SUBSTITUTE($AG905:$AG908,"M", "")))</f>
        <v>0</v>
      </c>
    </row>
    <row r="906" spans="2:64" ht="28.15" customHeight="1" thickBot="1" x14ac:dyDescent="0.25">
      <c r="B906" s="30"/>
      <c r="C906" s="339"/>
      <c r="D906" s="221"/>
      <c r="E906" s="195"/>
      <c r="F906" s="195"/>
      <c r="G906" s="194"/>
      <c r="H906" s="359"/>
      <c r="I906" s="391"/>
      <c r="J906" s="391"/>
      <c r="K906" s="391"/>
      <c r="L906" s="33" t="s">
        <v>122</v>
      </c>
      <c r="M906" s="55"/>
      <c r="N906" s="33" t="s">
        <v>121</v>
      </c>
      <c r="O906" s="55"/>
      <c r="P906" s="33" t="s">
        <v>120</v>
      </c>
      <c r="Q906" s="55"/>
      <c r="R906" s="33" t="s">
        <v>119</v>
      </c>
      <c r="S906" s="55"/>
      <c r="T906" s="33" t="s">
        <v>118</v>
      </c>
      <c r="U906" s="55"/>
      <c r="V906" s="33" t="s">
        <v>117</v>
      </c>
      <c r="W906" s="55"/>
      <c r="X906" s="33" t="s">
        <v>116</v>
      </c>
      <c r="Y906" s="55"/>
      <c r="Z906" s="33" t="s">
        <v>115</v>
      </c>
      <c r="AA906" s="55"/>
      <c r="AB906" s="55"/>
      <c r="AC906" s="55"/>
      <c r="AD906" s="193"/>
      <c r="AE906" s="55"/>
      <c r="AF906" s="193"/>
      <c r="AG906" s="22"/>
      <c r="AH906" s="422"/>
      <c r="AI906" s="422"/>
      <c r="AJ906" s="21"/>
      <c r="AK906" s="9"/>
      <c r="AL906" s="350"/>
      <c r="AM906" s="353"/>
      <c r="AN906" s="336"/>
      <c r="AO906" s="350"/>
      <c r="AP906" s="353"/>
      <c r="AQ906" s="336"/>
      <c r="AR906" s="350"/>
      <c r="AS906" s="353"/>
      <c r="AT906" s="336"/>
      <c r="AU906" s="350"/>
      <c r="AV906" s="353"/>
      <c r="AW906" s="336"/>
      <c r="AX906" s="350"/>
      <c r="AY906" s="363"/>
      <c r="AZ906" s="336"/>
      <c r="BA906" s="417"/>
      <c r="BB906" s="411"/>
      <c r="BC906" s="411"/>
      <c r="BD906" s="414"/>
    </row>
    <row r="907" spans="2:64" ht="28.15" customHeight="1" x14ac:dyDescent="0.2">
      <c r="B907" s="30"/>
      <c r="C907" s="340"/>
      <c r="D907" s="218"/>
      <c r="E907" s="192"/>
      <c r="F907" s="192"/>
      <c r="G907" s="191"/>
      <c r="H907" s="360"/>
      <c r="I907" s="392"/>
      <c r="J907" s="392"/>
      <c r="K907" s="392"/>
      <c r="L907" s="25" t="s">
        <v>114</v>
      </c>
      <c r="M907" s="114"/>
      <c r="N907" s="25" t="s">
        <v>112</v>
      </c>
      <c r="O907" s="114"/>
      <c r="P907" s="25" t="s">
        <v>111</v>
      </c>
      <c r="Q907" s="114"/>
      <c r="R907" s="25" t="s">
        <v>110</v>
      </c>
      <c r="S907" s="114"/>
      <c r="T907" s="25" t="s">
        <v>109</v>
      </c>
      <c r="U907" s="114"/>
      <c r="V907" s="25" t="s">
        <v>108</v>
      </c>
      <c r="W907" s="114"/>
      <c r="X907" s="25" t="s">
        <v>107</v>
      </c>
      <c r="Y907" s="114"/>
      <c r="Z907" s="25" t="s">
        <v>106</v>
      </c>
      <c r="AA907" s="114"/>
      <c r="AB907" s="114"/>
      <c r="AC907" s="114"/>
      <c r="AD907" s="190"/>
      <c r="AE907" s="114"/>
      <c r="AF907" s="190"/>
      <c r="AG907" s="22"/>
      <c r="AH907" s="422"/>
      <c r="AI907" s="422"/>
      <c r="AJ907" s="21"/>
      <c r="AK907" s="9"/>
      <c r="AL907" s="350"/>
      <c r="AM907" s="353"/>
      <c r="AN907" s="336"/>
      <c r="AO907" s="350"/>
      <c r="AP907" s="353"/>
      <c r="AQ907" s="336"/>
      <c r="AR907" s="350"/>
      <c r="AS907" s="353"/>
      <c r="AT907" s="336"/>
      <c r="AU907" s="350"/>
      <c r="AV907" s="353"/>
      <c r="AW907" s="336"/>
      <c r="AX907" s="350"/>
      <c r="AY907" s="363"/>
      <c r="AZ907" s="336"/>
      <c r="BA907" s="417"/>
      <c r="BB907" s="411"/>
      <c r="BC907" s="411"/>
      <c r="BD907" s="414"/>
    </row>
    <row r="908" spans="2:64" ht="28.15" customHeight="1" thickBot="1" x14ac:dyDescent="0.25">
      <c r="B908" s="20"/>
      <c r="C908" s="341"/>
      <c r="D908" s="215"/>
      <c r="E908" s="189"/>
      <c r="F908" s="189"/>
      <c r="G908" s="188"/>
      <c r="H908" s="361"/>
      <c r="I908" s="394"/>
      <c r="J908" s="394"/>
      <c r="K908" s="394"/>
      <c r="L908" s="15" t="s">
        <v>105</v>
      </c>
      <c r="M908" s="16"/>
      <c r="N908" s="15" t="s">
        <v>104</v>
      </c>
      <c r="O908" s="16"/>
      <c r="P908" s="15" t="s">
        <v>103</v>
      </c>
      <c r="Q908" s="16"/>
      <c r="R908" s="15" t="s">
        <v>102</v>
      </c>
      <c r="S908" s="16"/>
      <c r="T908" s="15">
        <v>20</v>
      </c>
      <c r="U908" s="16"/>
      <c r="V908" s="15" t="s">
        <v>101</v>
      </c>
      <c r="W908" s="16"/>
      <c r="X908" s="15" t="s">
        <v>100</v>
      </c>
      <c r="Y908" s="16"/>
      <c r="Z908" s="15" t="s">
        <v>99</v>
      </c>
      <c r="AA908" s="16"/>
      <c r="AB908" s="114"/>
      <c r="AC908" s="114"/>
      <c r="AD908" s="187"/>
      <c r="AE908" s="16"/>
      <c r="AF908" s="186"/>
      <c r="AG908" s="11"/>
      <c r="AH908" s="423"/>
      <c r="AI908" s="423"/>
      <c r="AJ908" s="10"/>
      <c r="AK908" s="9"/>
      <c r="AL908" s="351"/>
      <c r="AM908" s="354"/>
      <c r="AN908" s="337"/>
      <c r="AO908" s="351"/>
      <c r="AP908" s="354"/>
      <c r="AQ908" s="337"/>
      <c r="AR908" s="351"/>
      <c r="AS908" s="354"/>
      <c r="AT908" s="337"/>
      <c r="AU908" s="351"/>
      <c r="AV908" s="354"/>
      <c r="AW908" s="337"/>
      <c r="AX908" s="351"/>
      <c r="AY908" s="364"/>
      <c r="AZ908" s="337"/>
      <c r="BA908" s="418"/>
      <c r="BB908" s="412"/>
      <c r="BC908" s="412"/>
      <c r="BD908" s="415"/>
    </row>
    <row r="909" spans="2:64" ht="85.9" customHeight="1" thickTop="1" thickBot="1" x14ac:dyDescent="0.35">
      <c r="B909" s="113" t="s">
        <v>173</v>
      </c>
      <c r="C909" s="103" t="s">
        <v>172</v>
      </c>
      <c r="D909" s="108" t="s">
        <v>171</v>
      </c>
      <c r="E909" s="211" t="s">
        <v>170</v>
      </c>
      <c r="F909" s="210"/>
      <c r="G909" s="209"/>
      <c r="H909" s="109" t="s">
        <v>169</v>
      </c>
      <c r="I909" s="108" t="s">
        <v>96</v>
      </c>
      <c r="J909" s="108" t="s">
        <v>168</v>
      </c>
      <c r="K909" s="108" t="s">
        <v>97</v>
      </c>
      <c r="L909" s="365" t="s">
        <v>167</v>
      </c>
      <c r="M909" s="366"/>
      <c r="N909" s="365" t="s">
        <v>166</v>
      </c>
      <c r="O909" s="366"/>
      <c r="P909" s="365" t="s">
        <v>166</v>
      </c>
      <c r="Q909" s="367"/>
      <c r="R909" s="365" t="s">
        <v>166</v>
      </c>
      <c r="S909" s="367"/>
      <c r="T909" s="365" t="s">
        <v>166</v>
      </c>
      <c r="U909" s="367"/>
      <c r="V909" s="365" t="s">
        <v>166</v>
      </c>
      <c r="W909" s="367"/>
      <c r="X909" s="365" t="s">
        <v>166</v>
      </c>
      <c r="Y909" s="367"/>
      <c r="Z909" s="365" t="s">
        <v>166</v>
      </c>
      <c r="AA909" s="367"/>
      <c r="AB909" s="311"/>
      <c r="AC909" s="311"/>
      <c r="AD909" s="368" t="s">
        <v>165</v>
      </c>
      <c r="AE909" s="367"/>
      <c r="AF909" s="109" t="s">
        <v>164</v>
      </c>
      <c r="AG909" s="109" t="s">
        <v>163</v>
      </c>
      <c r="AH909" s="108" t="s">
        <v>162</v>
      </c>
      <c r="AI909" s="108" t="s">
        <v>161</v>
      </c>
      <c r="AJ909" s="107" t="s">
        <v>160</v>
      </c>
      <c r="AK909" s="106"/>
      <c r="AL909" s="104" t="s">
        <v>159</v>
      </c>
      <c r="AM909" s="103" t="s">
        <v>158</v>
      </c>
      <c r="AN909" s="102" t="s">
        <v>157</v>
      </c>
      <c r="AO909" s="104" t="s">
        <v>156</v>
      </c>
      <c r="AP909" s="103" t="s">
        <v>155</v>
      </c>
      <c r="AQ909" s="102" t="s">
        <v>154</v>
      </c>
      <c r="AR909" s="104" t="s">
        <v>153</v>
      </c>
      <c r="AS909" s="103" t="s">
        <v>152</v>
      </c>
      <c r="AT909" s="105" t="s">
        <v>151</v>
      </c>
      <c r="AU909" s="104" t="s">
        <v>150</v>
      </c>
      <c r="AV909" s="103" t="s">
        <v>149</v>
      </c>
      <c r="AW909" s="102" t="s">
        <v>148</v>
      </c>
      <c r="AX909" s="104" t="s">
        <v>147</v>
      </c>
      <c r="AY909" s="103" t="s">
        <v>146</v>
      </c>
      <c r="AZ909" s="102" t="s">
        <v>145</v>
      </c>
      <c r="BA909" s="101" t="s">
        <v>144</v>
      </c>
      <c r="BB909" s="100" t="s">
        <v>143</v>
      </c>
      <c r="BC909" s="100" t="s">
        <v>142</v>
      </c>
      <c r="BD909" s="99" t="s">
        <v>141</v>
      </c>
    </row>
    <row r="910" spans="2:64" ht="48" thickBot="1" x14ac:dyDescent="0.3">
      <c r="B910" s="98" t="s">
        <v>176</v>
      </c>
      <c r="C910" s="97"/>
      <c r="D910" s="208">
        <v>259</v>
      </c>
      <c r="E910" s="425">
        <v>6484.4</v>
      </c>
      <c r="F910" s="426"/>
      <c r="G910" s="427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207"/>
      <c r="AB910" s="310"/>
      <c r="AC910" s="310"/>
      <c r="AD910" s="90" t="s">
        <v>138</v>
      </c>
      <c r="AE910" s="88"/>
      <c r="AF910" s="88"/>
      <c r="AG910" s="88"/>
      <c r="AH910" s="87"/>
      <c r="AI910" s="87"/>
      <c r="AJ910" s="203"/>
      <c r="AK910" s="86" t="s">
        <v>137</v>
      </c>
      <c r="AL910" s="85">
        <f t="shared" ref="AL910:BD910" si="120">SUM(AL912:AL923)</f>
        <v>48</v>
      </c>
      <c r="AM910" s="84">
        <f t="shared" si="120"/>
        <v>0</v>
      </c>
      <c r="AN910" s="83">
        <f t="shared" si="120"/>
        <v>2</v>
      </c>
      <c r="AO910" s="85">
        <f t="shared" si="120"/>
        <v>1</v>
      </c>
      <c r="AP910" s="84">
        <f t="shared" si="120"/>
        <v>0</v>
      </c>
      <c r="AQ910" s="83">
        <f t="shared" si="120"/>
        <v>0</v>
      </c>
      <c r="AR910" s="85">
        <f t="shared" si="120"/>
        <v>0</v>
      </c>
      <c r="AS910" s="84">
        <f t="shared" si="120"/>
        <v>0</v>
      </c>
      <c r="AT910" s="83">
        <f t="shared" si="120"/>
        <v>0</v>
      </c>
      <c r="AU910" s="85">
        <f t="shared" si="120"/>
        <v>15</v>
      </c>
      <c r="AV910" s="84">
        <f t="shared" si="120"/>
        <v>0</v>
      </c>
      <c r="AW910" s="83">
        <f t="shared" si="120"/>
        <v>0</v>
      </c>
      <c r="AX910" s="85">
        <f t="shared" si="120"/>
        <v>4</v>
      </c>
      <c r="AY910" s="84">
        <f t="shared" si="120"/>
        <v>0</v>
      </c>
      <c r="AZ910" s="83">
        <f t="shared" si="120"/>
        <v>0</v>
      </c>
      <c r="BA910" s="82">
        <f t="shared" si="120"/>
        <v>0</v>
      </c>
      <c r="BB910" s="81">
        <f t="shared" si="120"/>
        <v>0</v>
      </c>
      <c r="BC910" s="81">
        <f t="shared" si="120"/>
        <v>0</v>
      </c>
      <c r="BD910" s="80">
        <f t="shared" si="120"/>
        <v>0</v>
      </c>
      <c r="BE910" s="79" t="s">
        <v>136</v>
      </c>
      <c r="BH910" s="5">
        <f>SUM(AL910:AN910)/$BG$5</f>
        <v>50</v>
      </c>
      <c r="BI910" s="5">
        <f>SUM(AO910:AQ910,BA910)/$BG$5</f>
        <v>1</v>
      </c>
      <c r="BJ910" s="5">
        <f>SUM(AR910:AT910,BB910)/$BG$5</f>
        <v>0</v>
      </c>
      <c r="BK910" s="5">
        <f>SUM(AU910:AW910,BC910)/$BG$5</f>
        <v>15</v>
      </c>
      <c r="BL910" s="5">
        <f>SUM(AX910:AZ910,BD910)/$BG$5</f>
        <v>4</v>
      </c>
    </row>
    <row r="911" spans="2:64" ht="37.5" thickBot="1" x14ac:dyDescent="0.3">
      <c r="B911" s="78"/>
      <c r="C911" s="77"/>
      <c r="D911" s="206"/>
      <c r="E911" s="205"/>
      <c r="F911" s="205"/>
      <c r="G911" s="204"/>
      <c r="H911" s="73"/>
      <c r="I911" s="70"/>
      <c r="J911" s="70"/>
      <c r="K911" s="72"/>
      <c r="L911" s="70"/>
      <c r="M911" s="69"/>
      <c r="N911" s="70"/>
      <c r="O911" s="69"/>
      <c r="P911" s="70"/>
      <c r="Q911" s="69"/>
      <c r="R911" s="70"/>
      <c r="S911" s="69"/>
      <c r="T911" s="70"/>
      <c r="U911" s="69"/>
      <c r="V911" s="70"/>
      <c r="W911" s="69"/>
      <c r="X911" s="70"/>
      <c r="Y911" s="69"/>
      <c r="Z911" s="70"/>
      <c r="AA911" s="69"/>
      <c r="AB911" s="69"/>
      <c r="AC911" s="69"/>
      <c r="AD911" s="71"/>
      <c r="AE911" s="69"/>
      <c r="AF911" s="69"/>
      <c r="AG911" s="69"/>
      <c r="AH911" s="68"/>
      <c r="AI911" s="68"/>
      <c r="AJ911" s="203"/>
      <c r="AK911" s="66" t="s">
        <v>135</v>
      </c>
      <c r="AL911" s="65">
        <f t="shared" ref="AL911:BD911" si="121">AL910/3</f>
        <v>16</v>
      </c>
      <c r="AM911" s="64">
        <f t="shared" si="121"/>
        <v>0</v>
      </c>
      <c r="AN911" s="63">
        <f t="shared" si="121"/>
        <v>0.66666666666666663</v>
      </c>
      <c r="AO911" s="65">
        <f t="shared" si="121"/>
        <v>0.33333333333333331</v>
      </c>
      <c r="AP911" s="64">
        <f t="shared" si="121"/>
        <v>0</v>
      </c>
      <c r="AQ911" s="63">
        <f t="shared" si="121"/>
        <v>0</v>
      </c>
      <c r="AR911" s="65">
        <f t="shared" si="121"/>
        <v>0</v>
      </c>
      <c r="AS911" s="64">
        <f t="shared" si="121"/>
        <v>0</v>
      </c>
      <c r="AT911" s="63">
        <f t="shared" si="121"/>
        <v>0</v>
      </c>
      <c r="AU911" s="65">
        <f t="shared" si="121"/>
        <v>5</v>
      </c>
      <c r="AV911" s="64">
        <f t="shared" si="121"/>
        <v>0</v>
      </c>
      <c r="AW911" s="63">
        <f t="shared" si="121"/>
        <v>0</v>
      </c>
      <c r="AX911" s="65">
        <f t="shared" si="121"/>
        <v>1.3333333333333333</v>
      </c>
      <c r="AY911" s="64">
        <f t="shared" si="121"/>
        <v>0</v>
      </c>
      <c r="AZ911" s="63">
        <f t="shared" si="121"/>
        <v>0</v>
      </c>
      <c r="BA911" s="62">
        <f t="shared" si="121"/>
        <v>0</v>
      </c>
      <c r="BB911" s="61">
        <f t="shared" si="121"/>
        <v>0</v>
      </c>
      <c r="BC911" s="61">
        <f t="shared" si="121"/>
        <v>0</v>
      </c>
      <c r="BD911" s="60">
        <f t="shared" si="121"/>
        <v>0</v>
      </c>
      <c r="BE911" s="59" t="s">
        <v>134</v>
      </c>
    </row>
    <row r="912" spans="2:64" ht="28.15" customHeight="1" x14ac:dyDescent="0.2">
      <c r="B912" s="30"/>
      <c r="C912" s="338">
        <v>1</v>
      </c>
      <c r="D912" s="212"/>
      <c r="E912" s="198"/>
      <c r="F912" s="198"/>
      <c r="G912" s="197"/>
      <c r="H912" s="358" t="s">
        <v>133</v>
      </c>
      <c r="I912" s="390">
        <v>166</v>
      </c>
      <c r="J912" s="390">
        <v>32</v>
      </c>
      <c r="K912" s="390">
        <v>6</v>
      </c>
      <c r="L912" s="42" t="s">
        <v>131</v>
      </c>
      <c r="M912" s="43" t="s">
        <v>1442</v>
      </c>
      <c r="N912" s="42" t="s">
        <v>129</v>
      </c>
      <c r="O912" s="43" t="s">
        <v>357</v>
      </c>
      <c r="P912" s="42" t="s">
        <v>128</v>
      </c>
      <c r="Q912" s="43" t="s">
        <v>357</v>
      </c>
      <c r="R912" s="42" t="s">
        <v>127</v>
      </c>
      <c r="S912" s="43" t="s">
        <v>780</v>
      </c>
      <c r="T912" s="42" t="s">
        <v>126</v>
      </c>
      <c r="U912" s="43" t="s">
        <v>479</v>
      </c>
      <c r="V912" s="42" t="s">
        <v>125</v>
      </c>
      <c r="W912" s="43" t="s">
        <v>509</v>
      </c>
      <c r="X912" s="42" t="s">
        <v>124</v>
      </c>
      <c r="Y912" s="43" t="s">
        <v>496</v>
      </c>
      <c r="Z912" s="42" t="s">
        <v>123</v>
      </c>
      <c r="AA912" s="43"/>
      <c r="AB912" s="43"/>
      <c r="AC912" s="43"/>
      <c r="AD912" s="196">
        <v>23</v>
      </c>
      <c r="AE912" s="43" t="s">
        <v>132</v>
      </c>
      <c r="AF912" s="196"/>
      <c r="AG912" s="58"/>
      <c r="AH912" s="421"/>
      <c r="AI912" s="421"/>
      <c r="AJ912" s="38"/>
      <c r="AK912" s="9"/>
      <c r="AL912" s="349">
        <f>SUMPRODUCT(LEN($M912:$AA915)-LEN(SUBSTITUTE($M912:$AA915,"A", "")))</f>
        <v>48</v>
      </c>
      <c r="AM912" s="352">
        <f>SUMPRODUCT(LEN($AF912:$AF915)-LEN(SUBSTITUTE($AF912:$AF915,"A", "")))</f>
        <v>0</v>
      </c>
      <c r="AN912" s="335">
        <f>SUMPRODUCT(LEN($AE912:$AE915)-LEN(SUBSTITUTE($AE912:$AE915,"A", "")))</f>
        <v>2</v>
      </c>
      <c r="AO912" s="349">
        <f>SUMPRODUCT(LEN($M912:$AA915)-LEN(SUBSTITUTE($M912:$AA915,"S", "")))</f>
        <v>1</v>
      </c>
      <c r="AP912" s="352">
        <f>SUMPRODUCT(LEN($AF912:$AF915)-LEN(SUBSTITUTE($AF912:$AF915,"S", "")))</f>
        <v>0</v>
      </c>
      <c r="AQ912" s="335">
        <f>SUMPRODUCT(LEN($AE912:$AE915)-LEN(SUBSTITUTE($AE912:$AE915,"S", "")))</f>
        <v>0</v>
      </c>
      <c r="AR912" s="349">
        <f>SUMPRODUCT(LEN($M912:$AA915)-LEN(SUBSTITUTE($M912:$AA915,"F", "")))</f>
        <v>0</v>
      </c>
      <c r="AS912" s="352">
        <f>SUMPRODUCT(LEN($AF912:$AF915)-LEN(SUBSTITUTE($AF912:$AF915,"F", "")))</f>
        <v>0</v>
      </c>
      <c r="AT912" s="335">
        <f>SUMPRODUCT(LEN($AE912:$AE915)-LEN(SUBSTITUTE($AE912:$AE915,"F", "")))</f>
        <v>0</v>
      </c>
      <c r="AU912" s="349">
        <f>SUMPRODUCT(LEN($M912:$AA915)-LEN(SUBSTITUTE($M912:$AA915,"G", "")))</f>
        <v>15</v>
      </c>
      <c r="AV912" s="352">
        <f>SUMPRODUCT(LEN($AF912:$AF915)-LEN(SUBSTITUTE($AF912:$AF915,"G", "")))</f>
        <v>0</v>
      </c>
      <c r="AW912" s="335">
        <f>SUMPRODUCT(LEN($AE912:$AE915)-LEN(SUBSTITUTE($AE912:$AE915,"G", "")))</f>
        <v>0</v>
      </c>
      <c r="AX912" s="349">
        <f>SUMPRODUCT(LEN($L912:$AA915)-LEN(SUBSTITUTE($L912:$AA915,"M", "")))</f>
        <v>4</v>
      </c>
      <c r="AY912" s="362">
        <f>SUMPRODUCT(LEN($AF912:$AF915)-LEN(SUBSTITUTE($AF912:$AF915,"M", "")))</f>
        <v>0</v>
      </c>
      <c r="AZ912" s="335">
        <f>SUMPRODUCT(LEN($AE912:$AE915)-LEN(SUBSTITUTE($AE912:$AE915,"M", "")))</f>
        <v>0</v>
      </c>
      <c r="BA912" s="416">
        <f>SUMPRODUCT(LEN($AG912:$AG915)-LEN(SUBSTITUTE($AG912:$AG915,"S", "")))</f>
        <v>0</v>
      </c>
      <c r="BB912" s="410">
        <f>SUMPRODUCT(LEN($AG912:$AG915)-LEN(SUBSTITUTE($AG912:$AG915,"F", "")))</f>
        <v>0</v>
      </c>
      <c r="BC912" s="410">
        <f>SUMPRODUCT(LEN($AG912:$AG915)-LEN(SUBSTITUTE($AG912:$AG915,"G", "")))</f>
        <v>0</v>
      </c>
      <c r="BD912" s="413">
        <f>SUMPRODUCT(LEN($AG912:$AG915)-LEN(SUBSTITUTE($AG912:$AG915,"M", "")))</f>
        <v>0</v>
      </c>
    </row>
    <row r="913" spans="2:64" ht="28.15" customHeight="1" thickBot="1" x14ac:dyDescent="0.25">
      <c r="B913" s="30"/>
      <c r="C913" s="339"/>
      <c r="D913" s="221"/>
      <c r="E913" s="195"/>
      <c r="F913" s="195"/>
      <c r="G913" s="194"/>
      <c r="H913" s="359"/>
      <c r="I913" s="391"/>
      <c r="J913" s="391"/>
      <c r="K913" s="391"/>
      <c r="L913" s="33" t="s">
        <v>122</v>
      </c>
      <c r="M913" s="55" t="s">
        <v>1442</v>
      </c>
      <c r="N913" s="33" t="s">
        <v>121</v>
      </c>
      <c r="O913" s="55" t="s">
        <v>179</v>
      </c>
      <c r="P913" s="33" t="s">
        <v>120</v>
      </c>
      <c r="Q913" s="55" t="s">
        <v>1272</v>
      </c>
      <c r="R913" s="33" t="s">
        <v>119</v>
      </c>
      <c r="S913" s="55" t="s">
        <v>357</v>
      </c>
      <c r="T913" s="33" t="s">
        <v>118</v>
      </c>
      <c r="U913" s="55" t="s">
        <v>470</v>
      </c>
      <c r="V913" s="33" t="s">
        <v>117</v>
      </c>
      <c r="W913" s="55" t="s">
        <v>467</v>
      </c>
      <c r="X913" s="33" t="s">
        <v>116</v>
      </c>
      <c r="Y913" s="55" t="s">
        <v>130</v>
      </c>
      <c r="Z913" s="33" t="s">
        <v>115</v>
      </c>
      <c r="AA913" s="55"/>
      <c r="AB913" s="55"/>
      <c r="AC913" s="55"/>
      <c r="AD913" s="193">
        <v>30</v>
      </c>
      <c r="AE913" s="55" t="s">
        <v>132</v>
      </c>
      <c r="AF913" s="193"/>
      <c r="AG913" s="57"/>
      <c r="AH913" s="422"/>
      <c r="AI913" s="422"/>
      <c r="AJ913" s="21"/>
      <c r="AK913" s="9"/>
      <c r="AL913" s="350"/>
      <c r="AM913" s="353"/>
      <c r="AN913" s="336"/>
      <c r="AO913" s="350"/>
      <c r="AP913" s="353"/>
      <c r="AQ913" s="336"/>
      <c r="AR913" s="350"/>
      <c r="AS913" s="353"/>
      <c r="AT913" s="336"/>
      <c r="AU913" s="350"/>
      <c r="AV913" s="353"/>
      <c r="AW913" s="336"/>
      <c r="AX913" s="350"/>
      <c r="AY913" s="363"/>
      <c r="AZ913" s="336"/>
      <c r="BA913" s="417"/>
      <c r="BB913" s="411"/>
      <c r="BC913" s="411"/>
      <c r="BD913" s="414"/>
    </row>
    <row r="914" spans="2:64" ht="28.15" customHeight="1" x14ac:dyDescent="0.2">
      <c r="B914" s="30"/>
      <c r="C914" s="340"/>
      <c r="D914" s="218"/>
      <c r="E914" s="192"/>
      <c r="F914" s="192"/>
      <c r="G914" s="191"/>
      <c r="H914" s="360">
        <v>259</v>
      </c>
      <c r="I914" s="392"/>
      <c r="J914" s="392"/>
      <c r="K914" s="392"/>
      <c r="L914" s="25" t="s">
        <v>114</v>
      </c>
      <c r="M914" s="114" t="s">
        <v>179</v>
      </c>
      <c r="N914" s="25" t="s">
        <v>112</v>
      </c>
      <c r="O914" s="114" t="s">
        <v>357</v>
      </c>
      <c r="P914" s="25" t="s">
        <v>111</v>
      </c>
      <c r="Q914" s="114" t="s">
        <v>458</v>
      </c>
      <c r="R914" s="25" t="s">
        <v>110</v>
      </c>
      <c r="S914" s="114" t="s">
        <v>467</v>
      </c>
      <c r="T914" s="25" t="s">
        <v>109</v>
      </c>
      <c r="U914" s="114" t="s">
        <v>457</v>
      </c>
      <c r="V914" s="25" t="s">
        <v>108</v>
      </c>
      <c r="W914" s="114" t="s">
        <v>467</v>
      </c>
      <c r="X914" s="25" t="s">
        <v>107</v>
      </c>
      <c r="Y914" s="114"/>
      <c r="Z914" s="25" t="s">
        <v>106</v>
      </c>
      <c r="AA914" s="114"/>
      <c r="AB914" s="114"/>
      <c r="AC914" s="114"/>
      <c r="AD914" s="190"/>
      <c r="AE914" s="114"/>
      <c r="AF914" s="190"/>
      <c r="AG914" s="57"/>
      <c r="AH914" s="422"/>
      <c r="AI914" s="422"/>
      <c r="AJ914" s="21"/>
      <c r="AK914" s="9"/>
      <c r="AL914" s="350"/>
      <c r="AM914" s="353"/>
      <c r="AN914" s="336"/>
      <c r="AO914" s="350"/>
      <c r="AP914" s="353"/>
      <c r="AQ914" s="336"/>
      <c r="AR914" s="350"/>
      <c r="AS914" s="353"/>
      <c r="AT914" s="336"/>
      <c r="AU914" s="350"/>
      <c r="AV914" s="353"/>
      <c r="AW914" s="336"/>
      <c r="AX914" s="350"/>
      <c r="AY914" s="363"/>
      <c r="AZ914" s="336"/>
      <c r="BA914" s="417"/>
      <c r="BB914" s="411"/>
      <c r="BC914" s="411"/>
      <c r="BD914" s="414"/>
    </row>
    <row r="915" spans="2:64" ht="28.15" customHeight="1" thickBot="1" x14ac:dyDescent="0.25">
      <c r="B915" s="30"/>
      <c r="C915" s="355"/>
      <c r="D915" s="246"/>
      <c r="E915" s="200"/>
      <c r="F915" s="200"/>
      <c r="G915" s="199"/>
      <c r="H915" s="361"/>
      <c r="I915" s="393"/>
      <c r="J915" s="393"/>
      <c r="K915" s="393"/>
      <c r="L915" s="50" t="s">
        <v>105</v>
      </c>
      <c r="M915" s="51" t="s">
        <v>357</v>
      </c>
      <c r="N915" s="50" t="s">
        <v>104</v>
      </c>
      <c r="O915" s="51" t="s">
        <v>1269</v>
      </c>
      <c r="P915" s="50" t="s">
        <v>103</v>
      </c>
      <c r="Q915" s="51" t="s">
        <v>893</v>
      </c>
      <c r="R915" s="50" t="s">
        <v>102</v>
      </c>
      <c r="S915" s="51" t="s">
        <v>179</v>
      </c>
      <c r="T915" s="50">
        <v>20</v>
      </c>
      <c r="U915" s="51" t="s">
        <v>457</v>
      </c>
      <c r="V915" s="50" t="s">
        <v>101</v>
      </c>
      <c r="W915" s="51" t="s">
        <v>132</v>
      </c>
      <c r="X915" s="50" t="s">
        <v>100</v>
      </c>
      <c r="Y915" s="51"/>
      <c r="Z915" s="50" t="s">
        <v>99</v>
      </c>
      <c r="AA915" s="51"/>
      <c r="AB915" s="51"/>
      <c r="AC915" s="51"/>
      <c r="AD915" s="187"/>
      <c r="AE915" s="51"/>
      <c r="AF915" s="187"/>
      <c r="AG915" s="56"/>
      <c r="AH915" s="424"/>
      <c r="AI915" s="424"/>
      <c r="AJ915" s="47"/>
      <c r="AK915" s="9"/>
      <c r="AL915" s="351"/>
      <c r="AM915" s="354"/>
      <c r="AN915" s="337"/>
      <c r="AO915" s="351"/>
      <c r="AP915" s="354"/>
      <c r="AQ915" s="337"/>
      <c r="AR915" s="351"/>
      <c r="AS915" s="354"/>
      <c r="AT915" s="337"/>
      <c r="AU915" s="351"/>
      <c r="AV915" s="354"/>
      <c r="AW915" s="337"/>
      <c r="AX915" s="351"/>
      <c r="AY915" s="364"/>
      <c r="AZ915" s="337"/>
      <c r="BA915" s="418"/>
      <c r="BB915" s="412"/>
      <c r="BC915" s="412"/>
      <c r="BD915" s="415"/>
    </row>
    <row r="916" spans="2:64" ht="28.15" customHeight="1" x14ac:dyDescent="0.2">
      <c r="B916" s="30"/>
      <c r="C916" s="338">
        <v>2</v>
      </c>
      <c r="D916" s="212"/>
      <c r="E916" s="198"/>
      <c r="F916" s="198"/>
      <c r="G916" s="197"/>
      <c r="H916" s="358"/>
      <c r="I916" s="390"/>
      <c r="J916" s="390"/>
      <c r="K916" s="390"/>
      <c r="L916" s="42" t="s">
        <v>131</v>
      </c>
      <c r="M916" s="43"/>
      <c r="N916" s="42" t="s">
        <v>129</v>
      </c>
      <c r="O916" s="43"/>
      <c r="P916" s="42" t="s">
        <v>128</v>
      </c>
      <c r="Q916" s="43"/>
      <c r="R916" s="42" t="s">
        <v>127</v>
      </c>
      <c r="S916" s="43"/>
      <c r="T916" s="42" t="s">
        <v>126</v>
      </c>
      <c r="U916" s="43"/>
      <c r="V916" s="42" t="s">
        <v>125</v>
      </c>
      <c r="W916" s="43"/>
      <c r="X916" s="42" t="s">
        <v>124</v>
      </c>
      <c r="Y916" s="43"/>
      <c r="Z916" s="42" t="s">
        <v>123</v>
      </c>
      <c r="AA916" s="43"/>
      <c r="AB916" s="43"/>
      <c r="AC916" s="43"/>
      <c r="AD916" s="196"/>
      <c r="AE916" s="43"/>
      <c r="AF916" s="196"/>
      <c r="AG916" s="39"/>
      <c r="AH916" s="421"/>
      <c r="AI916" s="421"/>
      <c r="AJ916" s="38"/>
      <c r="AK916" s="9"/>
      <c r="AL916" s="349">
        <f>SUMPRODUCT(LEN($M916:$AA919)-LEN(SUBSTITUTE($M916:$AA919,"A", "")))</f>
        <v>0</v>
      </c>
      <c r="AM916" s="352">
        <f>SUMPRODUCT(LEN($AF916:$AF919)-LEN(SUBSTITUTE($AF916:$AF919,"A", "")))</f>
        <v>0</v>
      </c>
      <c r="AN916" s="335">
        <f>SUMPRODUCT(LEN($AE916:$AE919)-LEN(SUBSTITUTE($AE916:$AE919,"A", "")))</f>
        <v>0</v>
      </c>
      <c r="AO916" s="349">
        <f>SUMPRODUCT(LEN($M916:$AA919)-LEN(SUBSTITUTE($M916:$AA919,"S", "")))</f>
        <v>0</v>
      </c>
      <c r="AP916" s="352">
        <f>SUMPRODUCT(LEN($AF916:$AF919)-LEN(SUBSTITUTE($AF916:$AF919,"S", "")))</f>
        <v>0</v>
      </c>
      <c r="AQ916" s="335">
        <f>SUMPRODUCT(LEN($AE916:$AE919)-LEN(SUBSTITUTE($AE916:$AE919,"S", "")))</f>
        <v>0</v>
      </c>
      <c r="AR916" s="349">
        <f>SUMPRODUCT(LEN($M916:$AA919)-LEN(SUBSTITUTE($M916:$AA919,"F", "")))</f>
        <v>0</v>
      </c>
      <c r="AS916" s="352">
        <f>SUMPRODUCT(LEN($AF916:$AF919)-LEN(SUBSTITUTE($AF916:$AF919,"F", "")))</f>
        <v>0</v>
      </c>
      <c r="AT916" s="335">
        <f>SUMPRODUCT(LEN($AE916:$AE919)-LEN(SUBSTITUTE($AE916:$AE919,"F", "")))</f>
        <v>0</v>
      </c>
      <c r="AU916" s="349">
        <f>SUMPRODUCT(LEN($M916:$AA919)-LEN(SUBSTITUTE($M916:$AA919,"G", "")))</f>
        <v>0</v>
      </c>
      <c r="AV916" s="352">
        <f>SUMPRODUCT(LEN($AF916:$AF919)-LEN(SUBSTITUTE($AF916:$AF919,"G", "")))</f>
        <v>0</v>
      </c>
      <c r="AW916" s="335">
        <f>SUMPRODUCT(LEN($AE916:$AE919)-LEN(SUBSTITUTE($AE916:$AE919,"G", "")))</f>
        <v>0</v>
      </c>
      <c r="AX916" s="349">
        <f>SUMPRODUCT(LEN($L916:$AA919)-LEN(SUBSTITUTE($L916:$AA919,"M", "")))</f>
        <v>0</v>
      </c>
      <c r="AY916" s="362">
        <f>SUMPRODUCT(LEN($AF916:$AF919)-LEN(SUBSTITUTE($AF916:$AF919,"M", "")))</f>
        <v>0</v>
      </c>
      <c r="AZ916" s="335">
        <f>SUMPRODUCT(LEN($AE916:$AE919)-LEN(SUBSTITUTE($AE916:$AE919,"M", "")))</f>
        <v>0</v>
      </c>
      <c r="BA916" s="416">
        <f>SUMPRODUCT(LEN($AG916:$AG919)-LEN(SUBSTITUTE($AG916:$AG919,"S", "")))</f>
        <v>0</v>
      </c>
      <c r="BB916" s="410">
        <f>SUMPRODUCT(LEN($AG916:$AG919)-LEN(SUBSTITUTE($AG916:$AG919,"F", "")))</f>
        <v>0</v>
      </c>
      <c r="BC916" s="410">
        <f>SUMPRODUCT(LEN($AG916:$AG919)-LEN(SUBSTITUTE($AG916:$AG919,"G", "")))</f>
        <v>0</v>
      </c>
      <c r="BD916" s="413">
        <f>SUMPRODUCT(LEN($AG916:$AG919)-LEN(SUBSTITUTE($AG916:$AG919,"M", "")))</f>
        <v>0</v>
      </c>
    </row>
    <row r="917" spans="2:64" ht="28.15" customHeight="1" thickBot="1" x14ac:dyDescent="0.25">
      <c r="B917" s="30"/>
      <c r="C917" s="339"/>
      <c r="D917" s="221"/>
      <c r="E917" s="195"/>
      <c r="F917" s="195"/>
      <c r="G917" s="194"/>
      <c r="H917" s="359"/>
      <c r="I917" s="391"/>
      <c r="J917" s="391"/>
      <c r="K917" s="391"/>
      <c r="L917" s="33" t="s">
        <v>122</v>
      </c>
      <c r="M917" s="55"/>
      <c r="N917" s="33" t="s">
        <v>121</v>
      </c>
      <c r="O917" s="55"/>
      <c r="P917" s="33" t="s">
        <v>120</v>
      </c>
      <c r="Q917" s="55"/>
      <c r="R917" s="33" t="s">
        <v>119</v>
      </c>
      <c r="S917" s="55"/>
      <c r="T917" s="33" t="s">
        <v>118</v>
      </c>
      <c r="U917" s="55"/>
      <c r="V917" s="33" t="s">
        <v>117</v>
      </c>
      <c r="W917" s="55"/>
      <c r="X917" s="33" t="s">
        <v>116</v>
      </c>
      <c r="Y917" s="55"/>
      <c r="Z917" s="33" t="s">
        <v>115</v>
      </c>
      <c r="AA917" s="55"/>
      <c r="AB917" s="55"/>
      <c r="AC917" s="55"/>
      <c r="AD917" s="193"/>
      <c r="AE917" s="55"/>
      <c r="AF917" s="193"/>
      <c r="AG917" s="22"/>
      <c r="AH917" s="422"/>
      <c r="AI917" s="422"/>
      <c r="AJ917" s="21"/>
      <c r="AK917" s="9"/>
      <c r="AL917" s="350"/>
      <c r="AM917" s="353"/>
      <c r="AN917" s="336"/>
      <c r="AO917" s="350"/>
      <c r="AP917" s="353"/>
      <c r="AQ917" s="336"/>
      <c r="AR917" s="350"/>
      <c r="AS917" s="353"/>
      <c r="AT917" s="336"/>
      <c r="AU917" s="350"/>
      <c r="AV917" s="353"/>
      <c r="AW917" s="336"/>
      <c r="AX917" s="350"/>
      <c r="AY917" s="363"/>
      <c r="AZ917" s="336"/>
      <c r="BA917" s="417"/>
      <c r="BB917" s="411"/>
      <c r="BC917" s="411"/>
      <c r="BD917" s="414"/>
    </row>
    <row r="918" spans="2:64" ht="28.15" customHeight="1" x14ac:dyDescent="0.2">
      <c r="B918" s="30"/>
      <c r="C918" s="340"/>
      <c r="D918" s="218"/>
      <c r="E918" s="192"/>
      <c r="F918" s="192"/>
      <c r="G918" s="191"/>
      <c r="H918" s="360"/>
      <c r="I918" s="392"/>
      <c r="J918" s="392"/>
      <c r="K918" s="392"/>
      <c r="L918" s="25" t="s">
        <v>114</v>
      </c>
      <c r="M918" s="114"/>
      <c r="N918" s="25" t="s">
        <v>112</v>
      </c>
      <c r="O918" s="114"/>
      <c r="P918" s="25" t="s">
        <v>111</v>
      </c>
      <c r="Q918" s="114"/>
      <c r="R918" s="25" t="s">
        <v>110</v>
      </c>
      <c r="S918" s="114"/>
      <c r="T918" s="25" t="s">
        <v>109</v>
      </c>
      <c r="U918" s="114"/>
      <c r="V918" s="25" t="s">
        <v>108</v>
      </c>
      <c r="W918" s="114"/>
      <c r="X918" s="25" t="s">
        <v>107</v>
      </c>
      <c r="Y918" s="114"/>
      <c r="Z918" s="25" t="s">
        <v>106</v>
      </c>
      <c r="AA918" s="114"/>
      <c r="AB918" s="114"/>
      <c r="AC918" s="114"/>
      <c r="AD918" s="190"/>
      <c r="AE918" s="114"/>
      <c r="AF918" s="190"/>
      <c r="AG918" s="22"/>
      <c r="AH918" s="422"/>
      <c r="AI918" s="422"/>
      <c r="AJ918" s="21"/>
      <c r="AK918" s="9"/>
      <c r="AL918" s="350"/>
      <c r="AM918" s="353"/>
      <c r="AN918" s="336"/>
      <c r="AO918" s="350"/>
      <c r="AP918" s="353"/>
      <c r="AQ918" s="336"/>
      <c r="AR918" s="350"/>
      <c r="AS918" s="353"/>
      <c r="AT918" s="336"/>
      <c r="AU918" s="350"/>
      <c r="AV918" s="353"/>
      <c r="AW918" s="336"/>
      <c r="AX918" s="350"/>
      <c r="AY918" s="363"/>
      <c r="AZ918" s="336"/>
      <c r="BA918" s="417"/>
      <c r="BB918" s="411"/>
      <c r="BC918" s="411"/>
      <c r="BD918" s="414"/>
    </row>
    <row r="919" spans="2:64" ht="28.15" customHeight="1" thickBot="1" x14ac:dyDescent="0.25">
      <c r="B919" s="30"/>
      <c r="C919" s="355"/>
      <c r="D919" s="246"/>
      <c r="E919" s="200"/>
      <c r="F919" s="200"/>
      <c r="G919" s="199"/>
      <c r="H919" s="361"/>
      <c r="I919" s="393"/>
      <c r="J919" s="393"/>
      <c r="K919" s="393"/>
      <c r="L919" s="50" t="s">
        <v>105</v>
      </c>
      <c r="M919" s="51"/>
      <c r="N919" s="50" t="s">
        <v>104</v>
      </c>
      <c r="O919" s="51"/>
      <c r="P919" s="50" t="s">
        <v>103</v>
      </c>
      <c r="Q919" s="51"/>
      <c r="R919" s="50" t="s">
        <v>102</v>
      </c>
      <c r="S919" s="51"/>
      <c r="T919" s="50">
        <v>20</v>
      </c>
      <c r="U919" s="51"/>
      <c r="V919" s="50" t="s">
        <v>101</v>
      </c>
      <c r="W919" s="51"/>
      <c r="X919" s="50" t="s">
        <v>100</v>
      </c>
      <c r="Y919" s="51"/>
      <c r="Z919" s="50" t="s">
        <v>99</v>
      </c>
      <c r="AA919" s="51"/>
      <c r="AB919" s="51"/>
      <c r="AC919" s="51"/>
      <c r="AD919" s="187"/>
      <c r="AE919" s="51"/>
      <c r="AF919" s="187"/>
      <c r="AG919" s="48"/>
      <c r="AH919" s="424"/>
      <c r="AI919" s="424"/>
      <c r="AJ919" s="47"/>
      <c r="AK919" s="9"/>
      <c r="AL919" s="351"/>
      <c r="AM919" s="354"/>
      <c r="AN919" s="337"/>
      <c r="AO919" s="351"/>
      <c r="AP919" s="354"/>
      <c r="AQ919" s="337"/>
      <c r="AR919" s="351"/>
      <c r="AS919" s="354"/>
      <c r="AT919" s="337"/>
      <c r="AU919" s="351"/>
      <c r="AV919" s="354"/>
      <c r="AW919" s="337"/>
      <c r="AX919" s="351"/>
      <c r="AY919" s="364"/>
      <c r="AZ919" s="337"/>
      <c r="BA919" s="418"/>
      <c r="BB919" s="412"/>
      <c r="BC919" s="412"/>
      <c r="BD919" s="415"/>
    </row>
    <row r="920" spans="2:64" ht="28.15" customHeight="1" x14ac:dyDescent="0.2">
      <c r="B920" s="30"/>
      <c r="C920" s="338">
        <v>3</v>
      </c>
      <c r="D920" s="212"/>
      <c r="E920" s="198"/>
      <c r="F920" s="198"/>
      <c r="G920" s="197"/>
      <c r="H920" s="358"/>
      <c r="I920" s="390"/>
      <c r="J920" s="390"/>
      <c r="K920" s="390"/>
      <c r="L920" s="42" t="s">
        <v>131</v>
      </c>
      <c r="M920" s="43"/>
      <c r="N920" s="42" t="s">
        <v>129</v>
      </c>
      <c r="O920" s="43"/>
      <c r="P920" s="42" t="s">
        <v>128</v>
      </c>
      <c r="Q920" s="43"/>
      <c r="R920" s="42" t="s">
        <v>127</v>
      </c>
      <c r="S920" s="43"/>
      <c r="T920" s="42" t="s">
        <v>126</v>
      </c>
      <c r="U920" s="43"/>
      <c r="V920" s="42" t="s">
        <v>125</v>
      </c>
      <c r="W920" s="43"/>
      <c r="X920" s="42" t="s">
        <v>124</v>
      </c>
      <c r="Y920" s="43"/>
      <c r="Z920" s="42" t="s">
        <v>123</v>
      </c>
      <c r="AA920" s="43"/>
      <c r="AB920" s="43"/>
      <c r="AC920" s="43"/>
      <c r="AD920" s="196"/>
      <c r="AE920" s="43"/>
      <c r="AF920" s="196"/>
      <c r="AG920" s="39"/>
      <c r="AH920" s="421"/>
      <c r="AI920" s="421"/>
      <c r="AJ920" s="38"/>
      <c r="AK920" s="9"/>
      <c r="AL920" s="349">
        <f>SUMPRODUCT(LEN($M920:$AA923)-LEN(SUBSTITUTE($M920:$AA923,"A", "")))</f>
        <v>0</v>
      </c>
      <c r="AM920" s="352">
        <f>SUMPRODUCT(LEN($AF920:$AF923)-LEN(SUBSTITUTE($AF920:$AF923,"A", "")))</f>
        <v>0</v>
      </c>
      <c r="AN920" s="335">
        <f>SUMPRODUCT(LEN($AE920:$AE923)-LEN(SUBSTITUTE($AE920:$AE923,"A", "")))</f>
        <v>0</v>
      </c>
      <c r="AO920" s="349">
        <f>SUMPRODUCT(LEN($M920:$AA923)-LEN(SUBSTITUTE($M920:$AA923,"S", "")))</f>
        <v>0</v>
      </c>
      <c r="AP920" s="352">
        <f>SUMPRODUCT(LEN($AF920:$AF923)-LEN(SUBSTITUTE($AF920:$AF923,"S", "")))</f>
        <v>0</v>
      </c>
      <c r="AQ920" s="335">
        <f>SUMPRODUCT(LEN($AE920:$AE923)-LEN(SUBSTITUTE($AE920:$AE923,"S", "")))</f>
        <v>0</v>
      </c>
      <c r="AR920" s="349">
        <f>SUMPRODUCT(LEN($M920:$AA923)-LEN(SUBSTITUTE($M920:$AA923,"F", "")))</f>
        <v>0</v>
      </c>
      <c r="AS920" s="352">
        <f>SUMPRODUCT(LEN($AF920:$AF923)-LEN(SUBSTITUTE($AF920:$AF923,"F", "")))</f>
        <v>0</v>
      </c>
      <c r="AT920" s="335">
        <f>SUMPRODUCT(LEN($AE920:$AE923)-LEN(SUBSTITUTE($AE920:$AE923,"F", "")))</f>
        <v>0</v>
      </c>
      <c r="AU920" s="349">
        <f>SUMPRODUCT(LEN($M920:$AA923)-LEN(SUBSTITUTE($M920:$AA923,"G", "")))</f>
        <v>0</v>
      </c>
      <c r="AV920" s="352">
        <f>SUMPRODUCT(LEN($AF920:$AF923)-LEN(SUBSTITUTE($AF920:$AF923,"G", "")))</f>
        <v>0</v>
      </c>
      <c r="AW920" s="335">
        <f>SUMPRODUCT(LEN($AE920:$AE923)-LEN(SUBSTITUTE($AE920:$AE923,"G", "")))</f>
        <v>0</v>
      </c>
      <c r="AX920" s="349">
        <f>SUMPRODUCT(LEN($L920:$AA923)-LEN(SUBSTITUTE($L920:$AA923,"M", "")))</f>
        <v>0</v>
      </c>
      <c r="AY920" s="362">
        <f>SUMPRODUCT(LEN($AF920:$AF923)-LEN(SUBSTITUTE($AF920:$AF923,"M", "")))</f>
        <v>0</v>
      </c>
      <c r="AZ920" s="335">
        <f>SUMPRODUCT(LEN($AE920:$AE923)-LEN(SUBSTITUTE($AE920:$AE923,"M", "")))</f>
        <v>0</v>
      </c>
      <c r="BA920" s="416">
        <f>SUMPRODUCT(LEN($AG920:$AG923)-LEN(SUBSTITUTE($AG920:$AG923,"S", "")))</f>
        <v>0</v>
      </c>
      <c r="BB920" s="410">
        <f>SUMPRODUCT(LEN($AG920:$AG923)-LEN(SUBSTITUTE($AG920:$AG923,"F", "")))</f>
        <v>0</v>
      </c>
      <c r="BC920" s="410">
        <f>SUMPRODUCT(LEN($AG920:$AG923)-LEN(SUBSTITUTE($AG920:$AG923,"G", "")))</f>
        <v>0</v>
      </c>
      <c r="BD920" s="413">
        <f>SUMPRODUCT(LEN($AG920:$AG923)-LEN(SUBSTITUTE($AG920:$AG923,"M", "")))</f>
        <v>0</v>
      </c>
    </row>
    <row r="921" spans="2:64" ht="28.15" customHeight="1" thickBot="1" x14ac:dyDescent="0.25">
      <c r="B921" s="30"/>
      <c r="C921" s="339"/>
      <c r="D921" s="221"/>
      <c r="E921" s="195"/>
      <c r="F921" s="195"/>
      <c r="G921" s="194"/>
      <c r="H921" s="359"/>
      <c r="I921" s="391"/>
      <c r="J921" s="391"/>
      <c r="K921" s="391"/>
      <c r="L921" s="33" t="s">
        <v>122</v>
      </c>
      <c r="M921" s="55"/>
      <c r="N921" s="33" t="s">
        <v>121</v>
      </c>
      <c r="O921" s="55"/>
      <c r="P921" s="33" t="s">
        <v>120</v>
      </c>
      <c r="Q921" s="55"/>
      <c r="R921" s="33" t="s">
        <v>119</v>
      </c>
      <c r="S921" s="55"/>
      <c r="T921" s="33" t="s">
        <v>118</v>
      </c>
      <c r="U921" s="55"/>
      <c r="V921" s="33" t="s">
        <v>117</v>
      </c>
      <c r="W921" s="55"/>
      <c r="X921" s="33" t="s">
        <v>116</v>
      </c>
      <c r="Y921" s="55"/>
      <c r="Z921" s="33" t="s">
        <v>115</v>
      </c>
      <c r="AA921" s="55"/>
      <c r="AB921" s="55"/>
      <c r="AC921" s="55"/>
      <c r="AD921" s="193"/>
      <c r="AE921" s="55"/>
      <c r="AF921" s="193"/>
      <c r="AG921" s="22"/>
      <c r="AH921" s="422"/>
      <c r="AI921" s="422"/>
      <c r="AJ921" s="21"/>
      <c r="AK921" s="9"/>
      <c r="AL921" s="350"/>
      <c r="AM921" s="353"/>
      <c r="AN921" s="336"/>
      <c r="AO921" s="350"/>
      <c r="AP921" s="353"/>
      <c r="AQ921" s="336"/>
      <c r="AR921" s="350"/>
      <c r="AS921" s="353"/>
      <c r="AT921" s="336"/>
      <c r="AU921" s="350"/>
      <c r="AV921" s="353"/>
      <c r="AW921" s="336"/>
      <c r="AX921" s="350"/>
      <c r="AY921" s="363"/>
      <c r="AZ921" s="336"/>
      <c r="BA921" s="417"/>
      <c r="BB921" s="411"/>
      <c r="BC921" s="411"/>
      <c r="BD921" s="414"/>
    </row>
    <row r="922" spans="2:64" ht="28.15" customHeight="1" x14ac:dyDescent="0.2">
      <c r="B922" s="30"/>
      <c r="C922" s="340"/>
      <c r="D922" s="218"/>
      <c r="E922" s="192"/>
      <c r="F922" s="192"/>
      <c r="G922" s="191"/>
      <c r="H922" s="360"/>
      <c r="I922" s="392"/>
      <c r="J922" s="392"/>
      <c r="K922" s="392"/>
      <c r="L922" s="25" t="s">
        <v>114</v>
      </c>
      <c r="M922" s="114"/>
      <c r="N922" s="25" t="s">
        <v>112</v>
      </c>
      <c r="O922" s="114"/>
      <c r="P922" s="25" t="s">
        <v>111</v>
      </c>
      <c r="Q922" s="114"/>
      <c r="R922" s="25" t="s">
        <v>110</v>
      </c>
      <c r="S922" s="114"/>
      <c r="T922" s="25" t="s">
        <v>109</v>
      </c>
      <c r="U922" s="114"/>
      <c r="V922" s="25" t="s">
        <v>108</v>
      </c>
      <c r="W922" s="114"/>
      <c r="X922" s="25" t="s">
        <v>107</v>
      </c>
      <c r="Y922" s="114"/>
      <c r="Z922" s="25" t="s">
        <v>106</v>
      </c>
      <c r="AA922" s="114"/>
      <c r="AB922" s="114"/>
      <c r="AC922" s="114"/>
      <c r="AD922" s="190"/>
      <c r="AE922" s="114"/>
      <c r="AF922" s="190"/>
      <c r="AG922" s="22"/>
      <c r="AH922" s="422"/>
      <c r="AI922" s="422"/>
      <c r="AJ922" s="21"/>
      <c r="AK922" s="9"/>
      <c r="AL922" s="350"/>
      <c r="AM922" s="353"/>
      <c r="AN922" s="336"/>
      <c r="AO922" s="350"/>
      <c r="AP922" s="353"/>
      <c r="AQ922" s="336"/>
      <c r="AR922" s="350"/>
      <c r="AS922" s="353"/>
      <c r="AT922" s="336"/>
      <c r="AU922" s="350"/>
      <c r="AV922" s="353"/>
      <c r="AW922" s="336"/>
      <c r="AX922" s="350"/>
      <c r="AY922" s="363"/>
      <c r="AZ922" s="336"/>
      <c r="BA922" s="417"/>
      <c r="BB922" s="411"/>
      <c r="BC922" s="411"/>
      <c r="BD922" s="414"/>
    </row>
    <row r="923" spans="2:64" ht="28.15" customHeight="1" thickBot="1" x14ac:dyDescent="0.25">
      <c r="B923" s="20"/>
      <c r="C923" s="341"/>
      <c r="D923" s="215"/>
      <c r="E923" s="189"/>
      <c r="F923" s="189"/>
      <c r="G923" s="188"/>
      <c r="H923" s="361"/>
      <c r="I923" s="394"/>
      <c r="J923" s="394"/>
      <c r="K923" s="394"/>
      <c r="L923" s="15" t="s">
        <v>105</v>
      </c>
      <c r="M923" s="16"/>
      <c r="N923" s="15" t="s">
        <v>104</v>
      </c>
      <c r="O923" s="16"/>
      <c r="P923" s="15" t="s">
        <v>103</v>
      </c>
      <c r="Q923" s="16"/>
      <c r="R923" s="15" t="s">
        <v>102</v>
      </c>
      <c r="S923" s="16"/>
      <c r="T923" s="15">
        <v>20</v>
      </c>
      <c r="U923" s="16"/>
      <c r="V923" s="15" t="s">
        <v>101</v>
      </c>
      <c r="W923" s="16"/>
      <c r="X923" s="15" t="s">
        <v>100</v>
      </c>
      <c r="Y923" s="16"/>
      <c r="Z923" s="15" t="s">
        <v>99</v>
      </c>
      <c r="AA923" s="16"/>
      <c r="AB923" s="114"/>
      <c r="AC923" s="114"/>
      <c r="AD923" s="187"/>
      <c r="AE923" s="16"/>
      <c r="AF923" s="186"/>
      <c r="AG923" s="11"/>
      <c r="AH923" s="423"/>
      <c r="AI923" s="423"/>
      <c r="AJ923" s="10"/>
      <c r="AK923" s="9"/>
      <c r="AL923" s="351"/>
      <c r="AM923" s="354"/>
      <c r="AN923" s="337"/>
      <c r="AO923" s="351"/>
      <c r="AP923" s="354"/>
      <c r="AQ923" s="337"/>
      <c r="AR923" s="351"/>
      <c r="AS923" s="354"/>
      <c r="AT923" s="337"/>
      <c r="AU923" s="351"/>
      <c r="AV923" s="354"/>
      <c r="AW923" s="337"/>
      <c r="AX923" s="351"/>
      <c r="AY923" s="364"/>
      <c r="AZ923" s="337"/>
      <c r="BA923" s="418"/>
      <c r="BB923" s="412"/>
      <c r="BC923" s="412"/>
      <c r="BD923" s="415"/>
    </row>
    <row r="924" spans="2:64" ht="85.9" customHeight="1" thickTop="1" thickBot="1" x14ac:dyDescent="0.35">
      <c r="B924" s="113" t="s">
        <v>173</v>
      </c>
      <c r="C924" s="103" t="s">
        <v>172</v>
      </c>
      <c r="D924" s="108" t="s">
        <v>171</v>
      </c>
      <c r="E924" s="211" t="s">
        <v>170</v>
      </c>
      <c r="F924" s="210"/>
      <c r="G924" s="209"/>
      <c r="H924" s="109" t="s">
        <v>169</v>
      </c>
      <c r="I924" s="108" t="s">
        <v>96</v>
      </c>
      <c r="J924" s="108" t="s">
        <v>168</v>
      </c>
      <c r="K924" s="108" t="s">
        <v>97</v>
      </c>
      <c r="L924" s="365" t="s">
        <v>167</v>
      </c>
      <c r="M924" s="366"/>
      <c r="N924" s="365" t="s">
        <v>166</v>
      </c>
      <c r="O924" s="366"/>
      <c r="P924" s="365" t="s">
        <v>166</v>
      </c>
      <c r="Q924" s="367"/>
      <c r="R924" s="365" t="s">
        <v>166</v>
      </c>
      <c r="S924" s="367"/>
      <c r="T924" s="365" t="s">
        <v>166</v>
      </c>
      <c r="U924" s="367"/>
      <c r="V924" s="365" t="s">
        <v>166</v>
      </c>
      <c r="W924" s="367"/>
      <c r="X924" s="365" t="s">
        <v>166</v>
      </c>
      <c r="Y924" s="367"/>
      <c r="Z924" s="365" t="s">
        <v>166</v>
      </c>
      <c r="AA924" s="367"/>
      <c r="AB924" s="311"/>
      <c r="AC924" s="311"/>
      <c r="AD924" s="368" t="s">
        <v>165</v>
      </c>
      <c r="AE924" s="367"/>
      <c r="AF924" s="109" t="s">
        <v>164</v>
      </c>
      <c r="AG924" s="109" t="s">
        <v>163</v>
      </c>
      <c r="AH924" s="108" t="s">
        <v>162</v>
      </c>
      <c r="AI924" s="108" t="s">
        <v>161</v>
      </c>
      <c r="AJ924" s="107" t="s">
        <v>160</v>
      </c>
      <c r="AK924" s="106"/>
      <c r="AL924" s="104" t="s">
        <v>159</v>
      </c>
      <c r="AM924" s="103" t="s">
        <v>158</v>
      </c>
      <c r="AN924" s="102" t="s">
        <v>157</v>
      </c>
      <c r="AO924" s="104" t="s">
        <v>156</v>
      </c>
      <c r="AP924" s="103" t="s">
        <v>155</v>
      </c>
      <c r="AQ924" s="102" t="s">
        <v>154</v>
      </c>
      <c r="AR924" s="104" t="s">
        <v>153</v>
      </c>
      <c r="AS924" s="103" t="s">
        <v>152</v>
      </c>
      <c r="AT924" s="105" t="s">
        <v>151</v>
      </c>
      <c r="AU924" s="104" t="s">
        <v>150</v>
      </c>
      <c r="AV924" s="103" t="s">
        <v>149</v>
      </c>
      <c r="AW924" s="102" t="s">
        <v>148</v>
      </c>
      <c r="AX924" s="104" t="s">
        <v>147</v>
      </c>
      <c r="AY924" s="103" t="s">
        <v>146</v>
      </c>
      <c r="AZ924" s="102" t="s">
        <v>145</v>
      </c>
      <c r="BA924" s="101" t="s">
        <v>144</v>
      </c>
      <c r="BB924" s="100" t="s">
        <v>143</v>
      </c>
      <c r="BC924" s="100" t="s">
        <v>142</v>
      </c>
      <c r="BD924" s="99" t="s">
        <v>141</v>
      </c>
    </row>
    <row r="925" spans="2:64" ht="48" thickBot="1" x14ac:dyDescent="0.3">
      <c r="B925" s="98" t="s">
        <v>175</v>
      </c>
      <c r="C925" s="97"/>
      <c r="D925" s="208">
        <v>259</v>
      </c>
      <c r="E925" s="425">
        <v>3818.09</v>
      </c>
      <c r="F925" s="426"/>
      <c r="G925" s="427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207"/>
      <c r="AB925" s="310"/>
      <c r="AC925" s="310"/>
      <c r="AD925" s="90" t="s">
        <v>138</v>
      </c>
      <c r="AE925" s="88"/>
      <c r="AF925" s="88"/>
      <c r="AG925" s="88"/>
      <c r="AH925" s="87"/>
      <c r="AI925" s="87"/>
      <c r="AJ925" s="203"/>
      <c r="AK925" s="86" t="s">
        <v>137</v>
      </c>
      <c r="AL925" s="85">
        <f t="shared" ref="AL925:BD925" si="122">SUM(AL927:AL938)</f>
        <v>46</v>
      </c>
      <c r="AM925" s="84">
        <f t="shared" si="122"/>
        <v>0</v>
      </c>
      <c r="AN925" s="83">
        <f t="shared" si="122"/>
        <v>0</v>
      </c>
      <c r="AO925" s="85">
        <f t="shared" si="122"/>
        <v>3</v>
      </c>
      <c r="AP925" s="84">
        <f t="shared" si="122"/>
        <v>0</v>
      </c>
      <c r="AQ925" s="83">
        <f t="shared" si="122"/>
        <v>0</v>
      </c>
      <c r="AR925" s="85">
        <f t="shared" si="122"/>
        <v>0</v>
      </c>
      <c r="AS925" s="84">
        <f t="shared" si="122"/>
        <v>0</v>
      </c>
      <c r="AT925" s="83">
        <f t="shared" si="122"/>
        <v>0</v>
      </c>
      <c r="AU925" s="85">
        <f t="shared" si="122"/>
        <v>7</v>
      </c>
      <c r="AV925" s="84">
        <f t="shared" si="122"/>
        <v>0</v>
      </c>
      <c r="AW925" s="83">
        <f t="shared" si="122"/>
        <v>0</v>
      </c>
      <c r="AX925" s="85">
        <f t="shared" si="122"/>
        <v>5</v>
      </c>
      <c r="AY925" s="84">
        <f t="shared" si="122"/>
        <v>0</v>
      </c>
      <c r="AZ925" s="83">
        <f t="shared" si="122"/>
        <v>0</v>
      </c>
      <c r="BA925" s="82">
        <f t="shared" si="122"/>
        <v>0</v>
      </c>
      <c r="BB925" s="81">
        <f t="shared" si="122"/>
        <v>0</v>
      </c>
      <c r="BC925" s="81">
        <f t="shared" si="122"/>
        <v>0</v>
      </c>
      <c r="BD925" s="80">
        <f t="shared" si="122"/>
        <v>0</v>
      </c>
      <c r="BE925" s="79" t="s">
        <v>136</v>
      </c>
      <c r="BH925" s="5">
        <f>SUM(AL925:AN925)/$BG$5</f>
        <v>46</v>
      </c>
      <c r="BI925" s="5">
        <f>SUM(AO925:AQ925,BA925)/$BG$5</f>
        <v>3</v>
      </c>
      <c r="BJ925" s="5">
        <f>SUM(AR925:AT925,BB925)/$BG$5</f>
        <v>0</v>
      </c>
      <c r="BK925" s="5">
        <f>SUM(AU925:AW925,BC925)/$BG$5</f>
        <v>7</v>
      </c>
      <c r="BL925" s="5">
        <f>SUM(AX925:AZ925,BD925)/$BG$5</f>
        <v>5</v>
      </c>
    </row>
    <row r="926" spans="2:64" ht="37.5" thickBot="1" x14ac:dyDescent="0.3">
      <c r="B926" s="78"/>
      <c r="C926" s="77"/>
      <c r="D926" s="206"/>
      <c r="E926" s="205"/>
      <c r="F926" s="205"/>
      <c r="G926" s="204"/>
      <c r="H926" s="73"/>
      <c r="I926" s="70"/>
      <c r="J926" s="70"/>
      <c r="K926" s="72"/>
      <c r="L926" s="70"/>
      <c r="M926" s="69"/>
      <c r="N926" s="70"/>
      <c r="O926" s="69"/>
      <c r="P926" s="70"/>
      <c r="Q926" s="69"/>
      <c r="R926" s="70"/>
      <c r="S926" s="69"/>
      <c r="T926" s="70"/>
      <c r="U926" s="69"/>
      <c r="V926" s="70"/>
      <c r="W926" s="69"/>
      <c r="X926" s="70"/>
      <c r="Y926" s="69"/>
      <c r="Z926" s="70"/>
      <c r="AA926" s="69"/>
      <c r="AB926" s="69"/>
      <c r="AC926" s="69"/>
      <c r="AD926" s="71"/>
      <c r="AE926" s="69"/>
      <c r="AF926" s="69"/>
      <c r="AG926" s="69"/>
      <c r="AH926" s="68"/>
      <c r="AI926" s="68"/>
      <c r="AJ926" s="203"/>
      <c r="AK926" s="66" t="s">
        <v>135</v>
      </c>
      <c r="AL926" s="65">
        <f t="shared" ref="AL926:BD926" si="123">AL925/3</f>
        <v>15.333333333333334</v>
      </c>
      <c r="AM926" s="64">
        <f t="shared" si="123"/>
        <v>0</v>
      </c>
      <c r="AN926" s="63">
        <f t="shared" si="123"/>
        <v>0</v>
      </c>
      <c r="AO926" s="65">
        <f t="shared" si="123"/>
        <v>1</v>
      </c>
      <c r="AP926" s="64">
        <f t="shared" si="123"/>
        <v>0</v>
      </c>
      <c r="AQ926" s="63">
        <f t="shared" si="123"/>
        <v>0</v>
      </c>
      <c r="AR926" s="65">
        <f t="shared" si="123"/>
        <v>0</v>
      </c>
      <c r="AS926" s="64">
        <f t="shared" si="123"/>
        <v>0</v>
      </c>
      <c r="AT926" s="63">
        <f t="shared" si="123"/>
        <v>0</v>
      </c>
      <c r="AU926" s="65">
        <f t="shared" si="123"/>
        <v>2.3333333333333335</v>
      </c>
      <c r="AV926" s="64">
        <f t="shared" si="123"/>
        <v>0</v>
      </c>
      <c r="AW926" s="63">
        <f t="shared" si="123"/>
        <v>0</v>
      </c>
      <c r="AX926" s="65">
        <f t="shared" si="123"/>
        <v>1.6666666666666667</v>
      </c>
      <c r="AY926" s="64">
        <f t="shared" si="123"/>
        <v>0</v>
      </c>
      <c r="AZ926" s="63">
        <f t="shared" si="123"/>
        <v>0</v>
      </c>
      <c r="BA926" s="62">
        <f t="shared" si="123"/>
        <v>0</v>
      </c>
      <c r="BB926" s="61">
        <f t="shared" si="123"/>
        <v>0</v>
      </c>
      <c r="BC926" s="61">
        <f t="shared" si="123"/>
        <v>0</v>
      </c>
      <c r="BD926" s="60">
        <f t="shared" si="123"/>
        <v>0</v>
      </c>
      <c r="BE926" s="59" t="s">
        <v>134</v>
      </c>
    </row>
    <row r="927" spans="2:64" ht="27.6" customHeight="1" x14ac:dyDescent="0.2">
      <c r="B927" s="30"/>
      <c r="C927" s="338">
        <v>1</v>
      </c>
      <c r="D927" s="212"/>
      <c r="E927" s="198"/>
      <c r="F927" s="198"/>
      <c r="G927" s="197"/>
      <c r="H927" s="358" t="s">
        <v>133</v>
      </c>
      <c r="I927" s="390">
        <v>143</v>
      </c>
      <c r="J927" s="390">
        <v>31</v>
      </c>
      <c r="K927" s="390">
        <v>7</v>
      </c>
      <c r="L927" s="42" t="s">
        <v>131</v>
      </c>
      <c r="M927" s="43" t="s">
        <v>1268</v>
      </c>
      <c r="N927" s="42" t="s">
        <v>129</v>
      </c>
      <c r="O927" s="43" t="s">
        <v>179</v>
      </c>
      <c r="P927" s="42" t="s">
        <v>128</v>
      </c>
      <c r="Q927" s="43" t="s">
        <v>357</v>
      </c>
      <c r="R927" s="42" t="s">
        <v>127</v>
      </c>
      <c r="S927" s="43" t="s">
        <v>1575</v>
      </c>
      <c r="T927" s="42" t="s">
        <v>126</v>
      </c>
      <c r="U927" s="43" t="s">
        <v>494</v>
      </c>
      <c r="V927" s="42" t="s">
        <v>125</v>
      </c>
      <c r="W927" s="43" t="s">
        <v>179</v>
      </c>
      <c r="X927" s="42" t="s">
        <v>124</v>
      </c>
      <c r="Y927" s="43" t="s">
        <v>130</v>
      </c>
      <c r="Z927" s="42" t="s">
        <v>123</v>
      </c>
      <c r="AA927" s="43"/>
      <c r="AB927" s="43"/>
      <c r="AC927" s="43"/>
      <c r="AD927" s="196"/>
      <c r="AE927" s="43"/>
      <c r="AF927" s="196"/>
      <c r="AG927" s="58"/>
      <c r="AH927" s="421"/>
      <c r="AI927" s="421"/>
      <c r="AJ927" s="38"/>
      <c r="AK927" s="9"/>
      <c r="AL927" s="349">
        <f>SUMPRODUCT(LEN($M927:$AA930)-LEN(SUBSTITUTE($M927:$AA930,"A", "")))</f>
        <v>46</v>
      </c>
      <c r="AM927" s="352">
        <f>SUMPRODUCT(LEN($AF927:$AF930)-LEN(SUBSTITUTE($AF927:$AF930,"A", "")))</f>
        <v>0</v>
      </c>
      <c r="AN927" s="335">
        <f>SUMPRODUCT(LEN($AE927:$AE930)-LEN(SUBSTITUTE($AE927:$AE930,"A", "")))</f>
        <v>0</v>
      </c>
      <c r="AO927" s="349">
        <f>SUMPRODUCT(LEN($M927:$AA930)-LEN(SUBSTITUTE($M927:$AA930,"S", "")))</f>
        <v>3</v>
      </c>
      <c r="AP927" s="352">
        <f>SUMPRODUCT(LEN($AF927:$AF930)-LEN(SUBSTITUTE($AF927:$AF930,"S", "")))</f>
        <v>0</v>
      </c>
      <c r="AQ927" s="335">
        <f>SUMPRODUCT(LEN($AE927:$AE930)-LEN(SUBSTITUTE($AE927:$AE930,"S", "")))</f>
        <v>0</v>
      </c>
      <c r="AR927" s="349">
        <f>SUMPRODUCT(LEN($M927:$AA930)-LEN(SUBSTITUTE($M927:$AA930,"F", "")))</f>
        <v>0</v>
      </c>
      <c r="AS927" s="352">
        <f>SUMPRODUCT(LEN($AF927:$AF930)-LEN(SUBSTITUTE($AF927:$AF930,"F", "")))</f>
        <v>0</v>
      </c>
      <c r="AT927" s="335">
        <f>SUMPRODUCT(LEN($AE927:$AE930)-LEN(SUBSTITUTE($AE927:$AE930,"F", "")))</f>
        <v>0</v>
      </c>
      <c r="AU927" s="349">
        <f>SUMPRODUCT(LEN($M927:$AA930)-LEN(SUBSTITUTE($M927:$AA930,"G", "")))</f>
        <v>7</v>
      </c>
      <c r="AV927" s="352">
        <f>SUMPRODUCT(LEN($AF927:$AF930)-LEN(SUBSTITUTE($AF927:$AF930,"G", "")))</f>
        <v>0</v>
      </c>
      <c r="AW927" s="335">
        <f>SUMPRODUCT(LEN($AE927:$AE930)-LEN(SUBSTITUTE($AE927:$AE930,"G", "")))</f>
        <v>0</v>
      </c>
      <c r="AX927" s="349">
        <f>SUMPRODUCT(LEN($L927:$AA930)-LEN(SUBSTITUTE($L927:$AA930,"M", "")))</f>
        <v>5</v>
      </c>
      <c r="AY927" s="362">
        <f>SUMPRODUCT(LEN($AF927:$AF930)-LEN(SUBSTITUTE($AF927:$AF930,"M", "")))</f>
        <v>0</v>
      </c>
      <c r="AZ927" s="335">
        <f>SUMPRODUCT(LEN($AE927:$AE930)-LEN(SUBSTITUTE($AE927:$AE930,"M", "")))</f>
        <v>0</v>
      </c>
      <c r="BA927" s="416">
        <f>SUMPRODUCT(LEN($AG927:$AG930)-LEN(SUBSTITUTE($AG927:$AG930,"S", "")))</f>
        <v>0</v>
      </c>
      <c r="BB927" s="410">
        <f>SUMPRODUCT(LEN($AG927:$AG930)-LEN(SUBSTITUTE($AG927:$AG930,"F", "")))</f>
        <v>0</v>
      </c>
      <c r="BC927" s="410">
        <f>SUMPRODUCT(LEN($AG927:$AG930)-LEN(SUBSTITUTE($AG927:$AG930,"G", "")))</f>
        <v>0</v>
      </c>
      <c r="BD927" s="413">
        <f>SUMPRODUCT(LEN($AG927:$AG930)-LEN(SUBSTITUTE($AG927:$AG930,"M", "")))</f>
        <v>0</v>
      </c>
    </row>
    <row r="928" spans="2:64" ht="28.15" customHeight="1" thickBot="1" x14ac:dyDescent="0.25">
      <c r="B928" s="30"/>
      <c r="C928" s="339"/>
      <c r="D928" s="221"/>
      <c r="E928" s="195"/>
      <c r="F928" s="195"/>
      <c r="G928" s="194"/>
      <c r="H928" s="359"/>
      <c r="I928" s="391"/>
      <c r="J928" s="391"/>
      <c r="K928" s="391"/>
      <c r="L928" s="33" t="s">
        <v>122</v>
      </c>
      <c r="M928" s="55" t="s">
        <v>185</v>
      </c>
      <c r="N928" s="33" t="s">
        <v>121</v>
      </c>
      <c r="O928" s="55" t="s">
        <v>179</v>
      </c>
      <c r="P928" s="33" t="s">
        <v>120</v>
      </c>
      <c r="Q928" s="55" t="s">
        <v>679</v>
      </c>
      <c r="R928" s="33" t="s">
        <v>119</v>
      </c>
      <c r="S928" s="55" t="s">
        <v>1272</v>
      </c>
      <c r="T928" s="33" t="s">
        <v>118</v>
      </c>
      <c r="U928" s="55" t="s">
        <v>179</v>
      </c>
      <c r="V928" s="33" t="s">
        <v>117</v>
      </c>
      <c r="W928" s="55" t="s">
        <v>179</v>
      </c>
      <c r="X928" s="33" t="s">
        <v>116</v>
      </c>
      <c r="Y928" s="55"/>
      <c r="Z928" s="33" t="s">
        <v>115</v>
      </c>
      <c r="AA928" s="55"/>
      <c r="AB928" s="55"/>
      <c r="AC928" s="55"/>
      <c r="AD928" s="193"/>
      <c r="AE928" s="55"/>
      <c r="AF928" s="193"/>
      <c r="AG928" s="57"/>
      <c r="AH928" s="422"/>
      <c r="AI928" s="422"/>
      <c r="AJ928" s="21"/>
      <c r="AK928" s="9"/>
      <c r="AL928" s="350"/>
      <c r="AM928" s="353"/>
      <c r="AN928" s="336"/>
      <c r="AO928" s="350"/>
      <c r="AP928" s="353"/>
      <c r="AQ928" s="336"/>
      <c r="AR928" s="350"/>
      <c r="AS928" s="353"/>
      <c r="AT928" s="336"/>
      <c r="AU928" s="350"/>
      <c r="AV928" s="353"/>
      <c r="AW928" s="336"/>
      <c r="AX928" s="350"/>
      <c r="AY928" s="363"/>
      <c r="AZ928" s="336"/>
      <c r="BA928" s="417"/>
      <c r="BB928" s="411"/>
      <c r="BC928" s="411"/>
      <c r="BD928" s="414"/>
    </row>
    <row r="929" spans="2:64" ht="28.15" customHeight="1" x14ac:dyDescent="0.2">
      <c r="B929" s="30"/>
      <c r="C929" s="340"/>
      <c r="D929" s="218"/>
      <c r="E929" s="192"/>
      <c r="F929" s="192"/>
      <c r="G929" s="191"/>
      <c r="H929" s="360">
        <v>259</v>
      </c>
      <c r="I929" s="392"/>
      <c r="J929" s="392"/>
      <c r="K929" s="392"/>
      <c r="L929" s="25" t="s">
        <v>114</v>
      </c>
      <c r="M929" s="114" t="s">
        <v>1329</v>
      </c>
      <c r="N929" s="25" t="s">
        <v>112</v>
      </c>
      <c r="O929" s="114" t="s">
        <v>132</v>
      </c>
      <c r="P929" s="25" t="s">
        <v>111</v>
      </c>
      <c r="Q929" s="114" t="s">
        <v>1267</v>
      </c>
      <c r="R929" s="25" t="s">
        <v>110</v>
      </c>
      <c r="S929" s="114" t="s">
        <v>179</v>
      </c>
      <c r="T929" s="25" t="s">
        <v>109</v>
      </c>
      <c r="U929" s="114" t="s">
        <v>458</v>
      </c>
      <c r="V929" s="25" t="s">
        <v>108</v>
      </c>
      <c r="W929" s="114" t="s">
        <v>132</v>
      </c>
      <c r="X929" s="25" t="s">
        <v>107</v>
      </c>
      <c r="Y929" s="114"/>
      <c r="Z929" s="25" t="s">
        <v>106</v>
      </c>
      <c r="AA929" s="114"/>
      <c r="AB929" s="114"/>
      <c r="AC929" s="114"/>
      <c r="AD929" s="190"/>
      <c r="AE929" s="114"/>
      <c r="AF929" s="190"/>
      <c r="AG929" s="57"/>
      <c r="AH929" s="422"/>
      <c r="AI929" s="422"/>
      <c r="AJ929" s="21"/>
      <c r="AK929" s="9"/>
      <c r="AL929" s="350"/>
      <c r="AM929" s="353"/>
      <c r="AN929" s="336"/>
      <c r="AO929" s="350"/>
      <c r="AP929" s="353"/>
      <c r="AQ929" s="336"/>
      <c r="AR929" s="350"/>
      <c r="AS929" s="353"/>
      <c r="AT929" s="336"/>
      <c r="AU929" s="350"/>
      <c r="AV929" s="353"/>
      <c r="AW929" s="336"/>
      <c r="AX929" s="350"/>
      <c r="AY929" s="363"/>
      <c r="AZ929" s="336"/>
      <c r="BA929" s="417"/>
      <c r="BB929" s="411"/>
      <c r="BC929" s="411"/>
      <c r="BD929" s="414"/>
    </row>
    <row r="930" spans="2:64" ht="28.15" customHeight="1" thickBot="1" x14ac:dyDescent="0.25">
      <c r="B930" s="30"/>
      <c r="C930" s="355"/>
      <c r="D930" s="246"/>
      <c r="E930" s="200"/>
      <c r="F930" s="200"/>
      <c r="G930" s="199"/>
      <c r="H930" s="361"/>
      <c r="I930" s="393"/>
      <c r="J930" s="393"/>
      <c r="K930" s="393"/>
      <c r="L930" s="50" t="s">
        <v>105</v>
      </c>
      <c r="M930" s="51" t="s">
        <v>527</v>
      </c>
      <c r="N930" s="50" t="s">
        <v>104</v>
      </c>
      <c r="O930" s="51" t="s">
        <v>458</v>
      </c>
      <c r="P930" s="50" t="s">
        <v>103</v>
      </c>
      <c r="Q930" s="51" t="s">
        <v>493</v>
      </c>
      <c r="R930" s="50" t="s">
        <v>102</v>
      </c>
      <c r="S930" s="51" t="s">
        <v>494</v>
      </c>
      <c r="T930" s="50">
        <v>20</v>
      </c>
      <c r="U930" s="51" t="s">
        <v>351</v>
      </c>
      <c r="V930" s="50" t="s">
        <v>101</v>
      </c>
      <c r="W930" s="51" t="s">
        <v>130</v>
      </c>
      <c r="X930" s="50" t="s">
        <v>100</v>
      </c>
      <c r="Y930" s="51"/>
      <c r="Z930" s="50" t="s">
        <v>99</v>
      </c>
      <c r="AA930" s="51"/>
      <c r="AB930" s="51"/>
      <c r="AC930" s="51"/>
      <c r="AD930" s="187"/>
      <c r="AE930" s="51"/>
      <c r="AF930" s="187"/>
      <c r="AG930" s="56"/>
      <c r="AH930" s="424"/>
      <c r="AI930" s="424"/>
      <c r="AJ930" s="47"/>
      <c r="AK930" s="9"/>
      <c r="AL930" s="351"/>
      <c r="AM930" s="354"/>
      <c r="AN930" s="337"/>
      <c r="AO930" s="351"/>
      <c r="AP930" s="354"/>
      <c r="AQ930" s="337"/>
      <c r="AR930" s="351"/>
      <c r="AS930" s="354"/>
      <c r="AT930" s="337"/>
      <c r="AU930" s="351"/>
      <c r="AV930" s="354"/>
      <c r="AW930" s="337"/>
      <c r="AX930" s="351"/>
      <c r="AY930" s="364"/>
      <c r="AZ930" s="337"/>
      <c r="BA930" s="418"/>
      <c r="BB930" s="412"/>
      <c r="BC930" s="412"/>
      <c r="BD930" s="415"/>
    </row>
    <row r="931" spans="2:64" ht="28.15" customHeight="1" x14ac:dyDescent="0.2">
      <c r="B931" s="30"/>
      <c r="C931" s="338">
        <v>2</v>
      </c>
      <c r="D931" s="212"/>
      <c r="E931" s="198"/>
      <c r="F931" s="198"/>
      <c r="G931" s="197"/>
      <c r="H931" s="358"/>
      <c r="I931" s="390"/>
      <c r="J931" s="390"/>
      <c r="K931" s="390"/>
      <c r="L931" s="42" t="s">
        <v>131</v>
      </c>
      <c r="M931" s="43"/>
      <c r="N931" s="42" t="s">
        <v>129</v>
      </c>
      <c r="O931" s="43"/>
      <c r="P931" s="42" t="s">
        <v>128</v>
      </c>
      <c r="Q931" s="43"/>
      <c r="R931" s="42" t="s">
        <v>127</v>
      </c>
      <c r="S931" s="43"/>
      <c r="T931" s="42" t="s">
        <v>126</v>
      </c>
      <c r="U931" s="43"/>
      <c r="V931" s="42" t="s">
        <v>125</v>
      </c>
      <c r="W931" s="43"/>
      <c r="X931" s="42" t="s">
        <v>124</v>
      </c>
      <c r="Y931" s="43"/>
      <c r="Z931" s="42" t="s">
        <v>123</v>
      </c>
      <c r="AA931" s="43"/>
      <c r="AB931" s="43"/>
      <c r="AC931" s="43"/>
      <c r="AD931" s="196"/>
      <c r="AE931" s="43"/>
      <c r="AF931" s="196"/>
      <c r="AG931" s="39"/>
      <c r="AH931" s="421"/>
      <c r="AI931" s="421"/>
      <c r="AJ931" s="38"/>
      <c r="AK931" s="9"/>
      <c r="AL931" s="349">
        <f>SUMPRODUCT(LEN($M931:$AA934)-LEN(SUBSTITUTE($M931:$AA934,"A", "")))</f>
        <v>0</v>
      </c>
      <c r="AM931" s="352">
        <f>SUMPRODUCT(LEN($AF931:$AF934)-LEN(SUBSTITUTE($AF931:$AF934,"A", "")))</f>
        <v>0</v>
      </c>
      <c r="AN931" s="335">
        <f>SUMPRODUCT(LEN($AE931:$AE934)-LEN(SUBSTITUTE($AE931:$AE934,"A", "")))</f>
        <v>0</v>
      </c>
      <c r="AO931" s="349">
        <f>SUMPRODUCT(LEN($M931:$AA934)-LEN(SUBSTITUTE($M931:$AA934,"S", "")))</f>
        <v>0</v>
      </c>
      <c r="AP931" s="352">
        <f>SUMPRODUCT(LEN($AF931:$AF934)-LEN(SUBSTITUTE($AF931:$AF934,"S", "")))</f>
        <v>0</v>
      </c>
      <c r="AQ931" s="335">
        <f>SUMPRODUCT(LEN($AE931:$AE934)-LEN(SUBSTITUTE($AE931:$AE934,"S", "")))</f>
        <v>0</v>
      </c>
      <c r="AR931" s="349">
        <f>SUMPRODUCT(LEN($M931:$AA934)-LEN(SUBSTITUTE($M931:$AA934,"F", "")))</f>
        <v>0</v>
      </c>
      <c r="AS931" s="352">
        <f>SUMPRODUCT(LEN($AF931:$AF934)-LEN(SUBSTITUTE($AF931:$AF934,"F", "")))</f>
        <v>0</v>
      </c>
      <c r="AT931" s="335">
        <f>SUMPRODUCT(LEN($AE931:$AE934)-LEN(SUBSTITUTE($AE931:$AE934,"F", "")))</f>
        <v>0</v>
      </c>
      <c r="AU931" s="349">
        <f>SUMPRODUCT(LEN($M931:$AA934)-LEN(SUBSTITUTE($M931:$AA934,"G", "")))</f>
        <v>0</v>
      </c>
      <c r="AV931" s="352">
        <f>SUMPRODUCT(LEN($AF931:$AF934)-LEN(SUBSTITUTE($AF931:$AF934,"G", "")))</f>
        <v>0</v>
      </c>
      <c r="AW931" s="335">
        <f>SUMPRODUCT(LEN($AE931:$AE934)-LEN(SUBSTITUTE($AE931:$AE934,"G", "")))</f>
        <v>0</v>
      </c>
      <c r="AX931" s="349">
        <f>SUMPRODUCT(LEN($L931:$AA934)-LEN(SUBSTITUTE($L931:$AA934,"M", "")))</f>
        <v>0</v>
      </c>
      <c r="AY931" s="362">
        <f>SUMPRODUCT(LEN($AF931:$AF934)-LEN(SUBSTITUTE($AF931:$AF934,"M", "")))</f>
        <v>0</v>
      </c>
      <c r="AZ931" s="335">
        <f>SUMPRODUCT(LEN($AE931:$AE934)-LEN(SUBSTITUTE($AE931:$AE934,"M", "")))</f>
        <v>0</v>
      </c>
      <c r="BA931" s="416">
        <f>SUMPRODUCT(LEN($AG931:$AG934)-LEN(SUBSTITUTE($AG931:$AG934,"S", "")))</f>
        <v>0</v>
      </c>
      <c r="BB931" s="410">
        <f>SUMPRODUCT(LEN($AG931:$AG934)-LEN(SUBSTITUTE($AG931:$AG934,"F", "")))</f>
        <v>0</v>
      </c>
      <c r="BC931" s="410">
        <f>SUMPRODUCT(LEN($AG931:$AG934)-LEN(SUBSTITUTE($AG931:$AG934,"G", "")))</f>
        <v>0</v>
      </c>
      <c r="BD931" s="413">
        <f>SUMPRODUCT(LEN($AG931:$AG934)-LEN(SUBSTITUTE($AG931:$AG934,"M", "")))</f>
        <v>0</v>
      </c>
    </row>
    <row r="932" spans="2:64" ht="28.15" customHeight="1" thickBot="1" x14ac:dyDescent="0.25">
      <c r="B932" s="30"/>
      <c r="C932" s="339"/>
      <c r="D932" s="221"/>
      <c r="E932" s="195"/>
      <c r="F932" s="195"/>
      <c r="G932" s="194"/>
      <c r="H932" s="359"/>
      <c r="I932" s="391"/>
      <c r="J932" s="391"/>
      <c r="K932" s="391"/>
      <c r="L932" s="33" t="s">
        <v>122</v>
      </c>
      <c r="M932" s="55"/>
      <c r="N932" s="33" t="s">
        <v>121</v>
      </c>
      <c r="O932" s="55"/>
      <c r="P932" s="33" t="s">
        <v>120</v>
      </c>
      <c r="Q932" s="55"/>
      <c r="R932" s="33" t="s">
        <v>119</v>
      </c>
      <c r="S932" s="55"/>
      <c r="T932" s="33" t="s">
        <v>118</v>
      </c>
      <c r="U932" s="55"/>
      <c r="V932" s="33" t="s">
        <v>117</v>
      </c>
      <c r="W932" s="55"/>
      <c r="X932" s="33" t="s">
        <v>116</v>
      </c>
      <c r="Y932" s="55"/>
      <c r="Z932" s="33" t="s">
        <v>115</v>
      </c>
      <c r="AA932" s="55"/>
      <c r="AB932" s="55"/>
      <c r="AC932" s="55"/>
      <c r="AD932" s="193"/>
      <c r="AE932" s="55"/>
      <c r="AF932" s="193"/>
      <c r="AG932" s="22"/>
      <c r="AH932" s="422"/>
      <c r="AI932" s="422"/>
      <c r="AJ932" s="21"/>
      <c r="AK932" s="9"/>
      <c r="AL932" s="350"/>
      <c r="AM932" s="353"/>
      <c r="AN932" s="336"/>
      <c r="AO932" s="350"/>
      <c r="AP932" s="353"/>
      <c r="AQ932" s="336"/>
      <c r="AR932" s="350"/>
      <c r="AS932" s="353"/>
      <c r="AT932" s="336"/>
      <c r="AU932" s="350"/>
      <c r="AV932" s="353"/>
      <c r="AW932" s="336"/>
      <c r="AX932" s="350"/>
      <c r="AY932" s="363"/>
      <c r="AZ932" s="336"/>
      <c r="BA932" s="417"/>
      <c r="BB932" s="411"/>
      <c r="BC932" s="411"/>
      <c r="BD932" s="414"/>
    </row>
    <row r="933" spans="2:64" ht="28.15" customHeight="1" x14ac:dyDescent="0.2">
      <c r="B933" s="30"/>
      <c r="C933" s="340"/>
      <c r="D933" s="218"/>
      <c r="E933" s="192"/>
      <c r="F933" s="192"/>
      <c r="G933" s="191"/>
      <c r="H933" s="360"/>
      <c r="I933" s="392"/>
      <c r="J933" s="392"/>
      <c r="K933" s="392"/>
      <c r="L933" s="25" t="s">
        <v>114</v>
      </c>
      <c r="M933" s="114"/>
      <c r="N933" s="25" t="s">
        <v>112</v>
      </c>
      <c r="O933" s="114"/>
      <c r="P933" s="25" t="s">
        <v>111</v>
      </c>
      <c r="Q933" s="114"/>
      <c r="R933" s="25" t="s">
        <v>110</v>
      </c>
      <c r="S933" s="114"/>
      <c r="T933" s="25" t="s">
        <v>109</v>
      </c>
      <c r="U933" s="114"/>
      <c r="V933" s="25" t="s">
        <v>108</v>
      </c>
      <c r="W933" s="114"/>
      <c r="X933" s="25" t="s">
        <v>107</v>
      </c>
      <c r="Y933" s="114"/>
      <c r="Z933" s="25" t="s">
        <v>106</v>
      </c>
      <c r="AA933" s="114"/>
      <c r="AB933" s="114"/>
      <c r="AC933" s="114"/>
      <c r="AD933" s="190"/>
      <c r="AE933" s="114"/>
      <c r="AF933" s="190"/>
      <c r="AG933" s="22"/>
      <c r="AH933" s="422"/>
      <c r="AI933" s="422"/>
      <c r="AJ933" s="21"/>
      <c r="AK933" s="9"/>
      <c r="AL933" s="350"/>
      <c r="AM933" s="353"/>
      <c r="AN933" s="336"/>
      <c r="AO933" s="350"/>
      <c r="AP933" s="353"/>
      <c r="AQ933" s="336"/>
      <c r="AR933" s="350"/>
      <c r="AS933" s="353"/>
      <c r="AT933" s="336"/>
      <c r="AU933" s="350"/>
      <c r="AV933" s="353"/>
      <c r="AW933" s="336"/>
      <c r="AX933" s="350"/>
      <c r="AY933" s="363"/>
      <c r="AZ933" s="336"/>
      <c r="BA933" s="417"/>
      <c r="BB933" s="411"/>
      <c r="BC933" s="411"/>
      <c r="BD933" s="414"/>
    </row>
    <row r="934" spans="2:64" ht="28.15" customHeight="1" thickBot="1" x14ac:dyDescent="0.25">
      <c r="B934" s="30"/>
      <c r="C934" s="355"/>
      <c r="D934" s="246"/>
      <c r="E934" s="200"/>
      <c r="F934" s="200"/>
      <c r="G934" s="199"/>
      <c r="H934" s="361"/>
      <c r="I934" s="393"/>
      <c r="J934" s="393"/>
      <c r="K934" s="393"/>
      <c r="L934" s="50" t="s">
        <v>105</v>
      </c>
      <c r="M934" s="51"/>
      <c r="N934" s="50" t="s">
        <v>104</v>
      </c>
      <c r="O934" s="51"/>
      <c r="P934" s="50" t="s">
        <v>103</v>
      </c>
      <c r="Q934" s="51"/>
      <c r="R934" s="50" t="s">
        <v>102</v>
      </c>
      <c r="S934" s="51"/>
      <c r="T934" s="50">
        <v>20</v>
      </c>
      <c r="U934" s="51"/>
      <c r="V934" s="50" t="s">
        <v>101</v>
      </c>
      <c r="W934" s="51"/>
      <c r="X934" s="50" t="s">
        <v>100</v>
      </c>
      <c r="Y934" s="51"/>
      <c r="Z934" s="50" t="s">
        <v>99</v>
      </c>
      <c r="AA934" s="51"/>
      <c r="AB934" s="51"/>
      <c r="AC934" s="51"/>
      <c r="AD934" s="187"/>
      <c r="AE934" s="51"/>
      <c r="AF934" s="187"/>
      <c r="AG934" s="48"/>
      <c r="AH934" s="424"/>
      <c r="AI934" s="424"/>
      <c r="AJ934" s="47"/>
      <c r="AK934" s="9"/>
      <c r="AL934" s="351"/>
      <c r="AM934" s="354"/>
      <c r="AN934" s="337"/>
      <c r="AO934" s="351"/>
      <c r="AP934" s="354"/>
      <c r="AQ934" s="337"/>
      <c r="AR934" s="351"/>
      <c r="AS934" s="354"/>
      <c r="AT934" s="337"/>
      <c r="AU934" s="351"/>
      <c r="AV934" s="354"/>
      <c r="AW934" s="337"/>
      <c r="AX934" s="351"/>
      <c r="AY934" s="364"/>
      <c r="AZ934" s="337"/>
      <c r="BA934" s="418"/>
      <c r="BB934" s="412"/>
      <c r="BC934" s="412"/>
      <c r="BD934" s="415"/>
    </row>
    <row r="935" spans="2:64" ht="28.15" customHeight="1" x14ac:dyDescent="0.2">
      <c r="B935" s="30"/>
      <c r="C935" s="338">
        <v>3</v>
      </c>
      <c r="D935" s="212"/>
      <c r="E935" s="198"/>
      <c r="F935" s="198"/>
      <c r="G935" s="197"/>
      <c r="H935" s="358"/>
      <c r="I935" s="390"/>
      <c r="J935" s="390"/>
      <c r="K935" s="390"/>
      <c r="L935" s="42" t="s">
        <v>131</v>
      </c>
      <c r="M935" s="43"/>
      <c r="N935" s="42" t="s">
        <v>129</v>
      </c>
      <c r="O935" s="43"/>
      <c r="P935" s="42" t="s">
        <v>128</v>
      </c>
      <c r="Q935" s="43"/>
      <c r="R935" s="42" t="s">
        <v>127</v>
      </c>
      <c r="S935" s="43"/>
      <c r="T935" s="42" t="s">
        <v>126</v>
      </c>
      <c r="U935" s="43"/>
      <c r="V935" s="42" t="s">
        <v>125</v>
      </c>
      <c r="W935" s="43"/>
      <c r="X935" s="42" t="s">
        <v>124</v>
      </c>
      <c r="Y935" s="43"/>
      <c r="Z935" s="42" t="s">
        <v>123</v>
      </c>
      <c r="AA935" s="43"/>
      <c r="AB935" s="43"/>
      <c r="AC935" s="43"/>
      <c r="AD935" s="196"/>
      <c r="AE935" s="43"/>
      <c r="AF935" s="196"/>
      <c r="AG935" s="39"/>
      <c r="AH935" s="421"/>
      <c r="AI935" s="421"/>
      <c r="AJ935" s="38"/>
      <c r="AK935" s="9"/>
      <c r="AL935" s="349">
        <f>SUMPRODUCT(LEN($M935:$AA938)-LEN(SUBSTITUTE($M935:$AA938,"A", "")))</f>
        <v>0</v>
      </c>
      <c r="AM935" s="352">
        <f>SUMPRODUCT(LEN($AF935:$AF938)-LEN(SUBSTITUTE($AF935:$AF938,"A", "")))</f>
        <v>0</v>
      </c>
      <c r="AN935" s="335">
        <f>SUMPRODUCT(LEN($AE935:$AE938)-LEN(SUBSTITUTE($AE935:$AE938,"A", "")))</f>
        <v>0</v>
      </c>
      <c r="AO935" s="349">
        <f>SUMPRODUCT(LEN($M935:$AA938)-LEN(SUBSTITUTE($M935:$AA938,"S", "")))</f>
        <v>0</v>
      </c>
      <c r="AP935" s="352">
        <f>SUMPRODUCT(LEN($AF935:$AF938)-LEN(SUBSTITUTE($AF935:$AF938,"S", "")))</f>
        <v>0</v>
      </c>
      <c r="AQ935" s="335">
        <f>SUMPRODUCT(LEN($AE935:$AE938)-LEN(SUBSTITUTE($AE935:$AE938,"S", "")))</f>
        <v>0</v>
      </c>
      <c r="AR935" s="349">
        <f>SUMPRODUCT(LEN($M935:$AA938)-LEN(SUBSTITUTE($M935:$AA938,"F", "")))</f>
        <v>0</v>
      </c>
      <c r="AS935" s="352">
        <f>SUMPRODUCT(LEN($AF935:$AF938)-LEN(SUBSTITUTE($AF935:$AF938,"F", "")))</f>
        <v>0</v>
      </c>
      <c r="AT935" s="335">
        <f>SUMPRODUCT(LEN($AE935:$AE938)-LEN(SUBSTITUTE($AE935:$AE938,"F", "")))</f>
        <v>0</v>
      </c>
      <c r="AU935" s="349">
        <f>SUMPRODUCT(LEN($M935:$AA938)-LEN(SUBSTITUTE($M935:$AA938,"G", "")))</f>
        <v>0</v>
      </c>
      <c r="AV935" s="352">
        <f>SUMPRODUCT(LEN($AF935:$AF938)-LEN(SUBSTITUTE($AF935:$AF938,"G", "")))</f>
        <v>0</v>
      </c>
      <c r="AW935" s="335">
        <f>SUMPRODUCT(LEN($AE935:$AE938)-LEN(SUBSTITUTE($AE935:$AE938,"G", "")))</f>
        <v>0</v>
      </c>
      <c r="AX935" s="349">
        <f>SUMPRODUCT(LEN($L935:$AA938)-LEN(SUBSTITUTE($L935:$AA938,"M", "")))</f>
        <v>0</v>
      </c>
      <c r="AY935" s="362">
        <f>SUMPRODUCT(LEN($AF935:$AF938)-LEN(SUBSTITUTE($AF935:$AF938,"M", "")))</f>
        <v>0</v>
      </c>
      <c r="AZ935" s="335">
        <f>SUMPRODUCT(LEN($AE935:$AE938)-LEN(SUBSTITUTE($AE935:$AE938,"M", "")))</f>
        <v>0</v>
      </c>
      <c r="BA935" s="416">
        <f>SUMPRODUCT(LEN($AG935:$AG938)-LEN(SUBSTITUTE($AG935:$AG938,"S", "")))</f>
        <v>0</v>
      </c>
      <c r="BB935" s="410">
        <f>SUMPRODUCT(LEN($AG935:$AG938)-LEN(SUBSTITUTE($AG935:$AG938,"F", "")))</f>
        <v>0</v>
      </c>
      <c r="BC935" s="410">
        <f>SUMPRODUCT(LEN($AG935:$AG938)-LEN(SUBSTITUTE($AG935:$AG938,"G", "")))</f>
        <v>0</v>
      </c>
      <c r="BD935" s="413">
        <f>SUMPRODUCT(LEN($AG935:$AG938)-LEN(SUBSTITUTE($AG935:$AG938,"M", "")))</f>
        <v>0</v>
      </c>
    </row>
    <row r="936" spans="2:64" ht="28.15" customHeight="1" thickBot="1" x14ac:dyDescent="0.25">
      <c r="B936" s="30"/>
      <c r="C936" s="339"/>
      <c r="D936" s="221"/>
      <c r="E936" s="195"/>
      <c r="F936" s="195"/>
      <c r="G936" s="194"/>
      <c r="H936" s="359"/>
      <c r="I936" s="391"/>
      <c r="J936" s="391"/>
      <c r="K936" s="391"/>
      <c r="L936" s="33" t="s">
        <v>122</v>
      </c>
      <c r="M936" s="55"/>
      <c r="N936" s="33" t="s">
        <v>121</v>
      </c>
      <c r="O936" s="55"/>
      <c r="P936" s="33" t="s">
        <v>120</v>
      </c>
      <c r="Q936" s="55"/>
      <c r="R936" s="33" t="s">
        <v>119</v>
      </c>
      <c r="S936" s="55"/>
      <c r="T936" s="33" t="s">
        <v>118</v>
      </c>
      <c r="U936" s="55"/>
      <c r="V936" s="33" t="s">
        <v>117</v>
      </c>
      <c r="W936" s="55"/>
      <c r="X936" s="33" t="s">
        <v>116</v>
      </c>
      <c r="Y936" s="55"/>
      <c r="Z936" s="33" t="s">
        <v>115</v>
      </c>
      <c r="AA936" s="55"/>
      <c r="AB936" s="55"/>
      <c r="AC936" s="55"/>
      <c r="AD936" s="193"/>
      <c r="AE936" s="55"/>
      <c r="AF936" s="193"/>
      <c r="AG936" s="22"/>
      <c r="AH936" s="422"/>
      <c r="AI936" s="422"/>
      <c r="AJ936" s="21"/>
      <c r="AK936" s="9"/>
      <c r="AL936" s="350"/>
      <c r="AM936" s="353"/>
      <c r="AN936" s="336"/>
      <c r="AO936" s="350"/>
      <c r="AP936" s="353"/>
      <c r="AQ936" s="336"/>
      <c r="AR936" s="350"/>
      <c r="AS936" s="353"/>
      <c r="AT936" s="336"/>
      <c r="AU936" s="350"/>
      <c r="AV936" s="353"/>
      <c r="AW936" s="336"/>
      <c r="AX936" s="350"/>
      <c r="AY936" s="363"/>
      <c r="AZ936" s="336"/>
      <c r="BA936" s="417"/>
      <c r="BB936" s="411"/>
      <c r="BC936" s="411"/>
      <c r="BD936" s="414"/>
    </row>
    <row r="937" spans="2:64" ht="28.15" customHeight="1" x14ac:dyDescent="0.2">
      <c r="B937" s="30"/>
      <c r="C937" s="340"/>
      <c r="D937" s="218"/>
      <c r="E937" s="192"/>
      <c r="F937" s="192"/>
      <c r="G937" s="191"/>
      <c r="H937" s="360"/>
      <c r="I937" s="392"/>
      <c r="J937" s="392"/>
      <c r="K937" s="392"/>
      <c r="L937" s="25" t="s">
        <v>114</v>
      </c>
      <c r="M937" s="114"/>
      <c r="N937" s="25" t="s">
        <v>112</v>
      </c>
      <c r="O937" s="114"/>
      <c r="P937" s="25" t="s">
        <v>111</v>
      </c>
      <c r="Q937" s="114"/>
      <c r="R937" s="25" t="s">
        <v>110</v>
      </c>
      <c r="S937" s="114"/>
      <c r="T937" s="25" t="s">
        <v>109</v>
      </c>
      <c r="U937" s="114"/>
      <c r="V937" s="25" t="s">
        <v>108</v>
      </c>
      <c r="W937" s="114"/>
      <c r="X937" s="25" t="s">
        <v>107</v>
      </c>
      <c r="Y937" s="114"/>
      <c r="Z937" s="25" t="s">
        <v>106</v>
      </c>
      <c r="AA937" s="114"/>
      <c r="AB937" s="114"/>
      <c r="AC937" s="114"/>
      <c r="AD937" s="190"/>
      <c r="AE937" s="114"/>
      <c r="AF937" s="190"/>
      <c r="AG937" s="22"/>
      <c r="AH937" s="422"/>
      <c r="AI937" s="422"/>
      <c r="AJ937" s="21"/>
      <c r="AK937" s="9"/>
      <c r="AL937" s="350"/>
      <c r="AM937" s="353"/>
      <c r="AN937" s="336"/>
      <c r="AO937" s="350"/>
      <c r="AP937" s="353"/>
      <c r="AQ937" s="336"/>
      <c r="AR937" s="350"/>
      <c r="AS937" s="353"/>
      <c r="AT937" s="336"/>
      <c r="AU937" s="350"/>
      <c r="AV937" s="353"/>
      <c r="AW937" s="336"/>
      <c r="AX937" s="350"/>
      <c r="AY937" s="363"/>
      <c r="AZ937" s="336"/>
      <c r="BA937" s="417"/>
      <c r="BB937" s="411"/>
      <c r="BC937" s="411"/>
      <c r="BD937" s="414"/>
    </row>
    <row r="938" spans="2:64" ht="28.15" customHeight="1" thickBot="1" x14ac:dyDescent="0.25">
      <c r="B938" s="20"/>
      <c r="C938" s="341"/>
      <c r="D938" s="215"/>
      <c r="E938" s="189"/>
      <c r="F938" s="189"/>
      <c r="G938" s="188"/>
      <c r="H938" s="361"/>
      <c r="I938" s="394"/>
      <c r="J938" s="394"/>
      <c r="K938" s="394"/>
      <c r="L938" s="15" t="s">
        <v>105</v>
      </c>
      <c r="M938" s="16"/>
      <c r="N938" s="15" t="s">
        <v>104</v>
      </c>
      <c r="O938" s="16"/>
      <c r="P938" s="15" t="s">
        <v>103</v>
      </c>
      <c r="Q938" s="16"/>
      <c r="R938" s="15" t="s">
        <v>102</v>
      </c>
      <c r="S938" s="16"/>
      <c r="T938" s="15">
        <v>20</v>
      </c>
      <c r="U938" s="16"/>
      <c r="V938" s="15" t="s">
        <v>101</v>
      </c>
      <c r="W938" s="16"/>
      <c r="X938" s="15" t="s">
        <v>100</v>
      </c>
      <c r="Y938" s="16"/>
      <c r="Z938" s="15" t="s">
        <v>99</v>
      </c>
      <c r="AA938" s="16"/>
      <c r="AB938" s="114"/>
      <c r="AC938" s="114"/>
      <c r="AD938" s="187"/>
      <c r="AE938" s="16"/>
      <c r="AF938" s="186"/>
      <c r="AG938" s="11"/>
      <c r="AH938" s="423"/>
      <c r="AI938" s="423"/>
      <c r="AJ938" s="10"/>
      <c r="AK938" s="9"/>
      <c r="AL938" s="351"/>
      <c r="AM938" s="354"/>
      <c r="AN938" s="337"/>
      <c r="AO938" s="351"/>
      <c r="AP938" s="354"/>
      <c r="AQ938" s="337"/>
      <c r="AR938" s="351"/>
      <c r="AS938" s="354"/>
      <c r="AT938" s="337"/>
      <c r="AU938" s="351"/>
      <c r="AV938" s="354"/>
      <c r="AW938" s="337"/>
      <c r="AX938" s="351"/>
      <c r="AY938" s="364"/>
      <c r="AZ938" s="337"/>
      <c r="BA938" s="418"/>
      <c r="BB938" s="412"/>
      <c r="BC938" s="412"/>
      <c r="BD938" s="415"/>
    </row>
    <row r="939" spans="2:64" ht="85.9" customHeight="1" thickTop="1" thickBot="1" x14ac:dyDescent="0.35">
      <c r="B939" s="113" t="s">
        <v>173</v>
      </c>
      <c r="C939" s="103" t="s">
        <v>172</v>
      </c>
      <c r="D939" s="108" t="s">
        <v>171</v>
      </c>
      <c r="E939" s="211" t="s">
        <v>170</v>
      </c>
      <c r="F939" s="210"/>
      <c r="G939" s="209"/>
      <c r="H939" s="109" t="s">
        <v>169</v>
      </c>
      <c r="I939" s="108" t="s">
        <v>96</v>
      </c>
      <c r="J939" s="108" t="s">
        <v>168</v>
      </c>
      <c r="K939" s="108" t="s">
        <v>97</v>
      </c>
      <c r="L939" s="365" t="s">
        <v>167</v>
      </c>
      <c r="M939" s="366"/>
      <c r="N939" s="365" t="s">
        <v>166</v>
      </c>
      <c r="O939" s="366"/>
      <c r="P939" s="365" t="s">
        <v>166</v>
      </c>
      <c r="Q939" s="367"/>
      <c r="R939" s="365" t="s">
        <v>166</v>
      </c>
      <c r="S939" s="367"/>
      <c r="T939" s="365" t="s">
        <v>166</v>
      </c>
      <c r="U939" s="367"/>
      <c r="V939" s="365" t="s">
        <v>166</v>
      </c>
      <c r="W939" s="367"/>
      <c r="X939" s="365" t="s">
        <v>166</v>
      </c>
      <c r="Y939" s="367"/>
      <c r="Z939" s="365" t="s">
        <v>166</v>
      </c>
      <c r="AA939" s="367"/>
      <c r="AB939" s="311"/>
      <c r="AC939" s="311"/>
      <c r="AD939" s="368" t="s">
        <v>165</v>
      </c>
      <c r="AE939" s="367"/>
      <c r="AF939" s="109" t="s">
        <v>164</v>
      </c>
      <c r="AG939" s="109" t="s">
        <v>163</v>
      </c>
      <c r="AH939" s="108" t="s">
        <v>162</v>
      </c>
      <c r="AI939" s="108" t="s">
        <v>161</v>
      </c>
      <c r="AJ939" s="107" t="s">
        <v>160</v>
      </c>
      <c r="AK939" s="106"/>
      <c r="AL939" s="104" t="s">
        <v>159</v>
      </c>
      <c r="AM939" s="103" t="s">
        <v>158</v>
      </c>
      <c r="AN939" s="102" t="s">
        <v>157</v>
      </c>
      <c r="AO939" s="104" t="s">
        <v>156</v>
      </c>
      <c r="AP939" s="103" t="s">
        <v>155</v>
      </c>
      <c r="AQ939" s="102" t="s">
        <v>154</v>
      </c>
      <c r="AR939" s="104" t="s">
        <v>153</v>
      </c>
      <c r="AS939" s="103" t="s">
        <v>152</v>
      </c>
      <c r="AT939" s="105" t="s">
        <v>151</v>
      </c>
      <c r="AU939" s="104" t="s">
        <v>150</v>
      </c>
      <c r="AV939" s="103" t="s">
        <v>149</v>
      </c>
      <c r="AW939" s="102" t="s">
        <v>148</v>
      </c>
      <c r="AX939" s="104" t="s">
        <v>147</v>
      </c>
      <c r="AY939" s="103" t="s">
        <v>146</v>
      </c>
      <c r="AZ939" s="102" t="s">
        <v>145</v>
      </c>
      <c r="BA939" s="101" t="s">
        <v>144</v>
      </c>
      <c r="BB939" s="100" t="s">
        <v>143</v>
      </c>
      <c r="BC939" s="100" t="s">
        <v>142</v>
      </c>
      <c r="BD939" s="99" t="s">
        <v>141</v>
      </c>
    </row>
    <row r="940" spans="2:64" ht="48" thickBot="1" x14ac:dyDescent="0.3">
      <c r="B940" s="98" t="s">
        <v>174</v>
      </c>
      <c r="C940" s="97"/>
      <c r="D940" s="208">
        <v>259</v>
      </c>
      <c r="E940" s="425">
        <v>3210.35</v>
      </c>
      <c r="F940" s="426"/>
      <c r="G940" s="427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207"/>
      <c r="AB940" s="310"/>
      <c r="AC940" s="310"/>
      <c r="AD940" s="90" t="s">
        <v>138</v>
      </c>
      <c r="AE940" s="88"/>
      <c r="AF940" s="88"/>
      <c r="AG940" s="88"/>
      <c r="AH940" s="87"/>
      <c r="AI940" s="87"/>
      <c r="AJ940" s="203"/>
      <c r="AK940" s="86" t="s">
        <v>137</v>
      </c>
      <c r="AL940" s="85">
        <f t="shared" ref="AL940:BD940" si="124">SUM(AL942:AL953)</f>
        <v>12</v>
      </c>
      <c r="AM940" s="84">
        <f t="shared" si="124"/>
        <v>1</v>
      </c>
      <c r="AN940" s="83">
        <f t="shared" si="124"/>
        <v>0</v>
      </c>
      <c r="AO940" s="85">
        <f t="shared" si="124"/>
        <v>5</v>
      </c>
      <c r="AP940" s="84">
        <f t="shared" si="124"/>
        <v>0</v>
      </c>
      <c r="AQ940" s="83">
        <f t="shared" si="124"/>
        <v>0</v>
      </c>
      <c r="AR940" s="85">
        <f t="shared" si="124"/>
        <v>0</v>
      </c>
      <c r="AS940" s="84">
        <f t="shared" si="124"/>
        <v>0</v>
      </c>
      <c r="AT940" s="83">
        <f t="shared" si="124"/>
        <v>0</v>
      </c>
      <c r="AU940" s="85">
        <f t="shared" si="124"/>
        <v>4</v>
      </c>
      <c r="AV940" s="84">
        <f t="shared" si="124"/>
        <v>0</v>
      </c>
      <c r="AW940" s="83">
        <f t="shared" si="124"/>
        <v>0</v>
      </c>
      <c r="AX940" s="85">
        <f t="shared" si="124"/>
        <v>3</v>
      </c>
      <c r="AY940" s="84">
        <f t="shared" si="124"/>
        <v>1</v>
      </c>
      <c r="AZ940" s="83">
        <f t="shared" si="124"/>
        <v>0</v>
      </c>
      <c r="BA940" s="82">
        <f t="shared" si="124"/>
        <v>0</v>
      </c>
      <c r="BB940" s="81">
        <f t="shared" si="124"/>
        <v>0</v>
      </c>
      <c r="BC940" s="81">
        <f t="shared" si="124"/>
        <v>0</v>
      </c>
      <c r="BD940" s="80">
        <f t="shared" si="124"/>
        <v>0</v>
      </c>
      <c r="BE940" s="79" t="s">
        <v>136</v>
      </c>
      <c r="BH940" s="5">
        <f>SUM(AL940:AN940)/$BG$5</f>
        <v>13</v>
      </c>
      <c r="BI940" s="5">
        <f>SUM(AO940:AQ940,BA940)/$BG$5</f>
        <v>5</v>
      </c>
      <c r="BJ940" s="5">
        <f>SUM(AR940:AT940,BB940)/$BG$5</f>
        <v>0</v>
      </c>
      <c r="BK940" s="5">
        <f>SUM(AU940:AW940,BC940)/$BG$5</f>
        <v>4</v>
      </c>
      <c r="BL940" s="5">
        <f>SUM(AX940:AZ940,BD940)/$BG$5</f>
        <v>4</v>
      </c>
    </row>
    <row r="941" spans="2:64" ht="37.5" thickBot="1" x14ac:dyDescent="0.3">
      <c r="B941" s="78"/>
      <c r="C941" s="77"/>
      <c r="D941" s="206"/>
      <c r="E941" s="205"/>
      <c r="F941" s="205"/>
      <c r="G941" s="204"/>
      <c r="H941" s="73"/>
      <c r="I941" s="70"/>
      <c r="J941" s="70"/>
      <c r="K941" s="72"/>
      <c r="L941" s="70"/>
      <c r="M941" s="69"/>
      <c r="N941" s="70"/>
      <c r="O941" s="69"/>
      <c r="P941" s="70"/>
      <c r="Q941" s="69"/>
      <c r="R941" s="70"/>
      <c r="S941" s="69"/>
      <c r="T941" s="70"/>
      <c r="U941" s="69"/>
      <c r="V941" s="70"/>
      <c r="W941" s="69"/>
      <c r="X941" s="70"/>
      <c r="Y941" s="69"/>
      <c r="Z941" s="70"/>
      <c r="AA941" s="69"/>
      <c r="AB941" s="69"/>
      <c r="AC941" s="69"/>
      <c r="AD941" s="71"/>
      <c r="AE941" s="69"/>
      <c r="AF941" s="69"/>
      <c r="AG941" s="69"/>
      <c r="AH941" s="68"/>
      <c r="AI941" s="68"/>
      <c r="AJ941" s="203"/>
      <c r="AK941" s="66" t="s">
        <v>135</v>
      </c>
      <c r="AL941" s="65">
        <f t="shared" ref="AL941:BD941" si="125">AL940/3</f>
        <v>4</v>
      </c>
      <c r="AM941" s="64">
        <f t="shared" si="125"/>
        <v>0.33333333333333331</v>
      </c>
      <c r="AN941" s="63">
        <f t="shared" si="125"/>
        <v>0</v>
      </c>
      <c r="AO941" s="65">
        <f t="shared" si="125"/>
        <v>1.6666666666666667</v>
      </c>
      <c r="AP941" s="64">
        <f t="shared" si="125"/>
        <v>0</v>
      </c>
      <c r="AQ941" s="63">
        <f t="shared" si="125"/>
        <v>0</v>
      </c>
      <c r="AR941" s="65">
        <f t="shared" si="125"/>
        <v>0</v>
      </c>
      <c r="AS941" s="64">
        <f t="shared" si="125"/>
        <v>0</v>
      </c>
      <c r="AT941" s="63">
        <f t="shared" si="125"/>
        <v>0</v>
      </c>
      <c r="AU941" s="65">
        <f t="shared" si="125"/>
        <v>1.3333333333333333</v>
      </c>
      <c r="AV941" s="64">
        <f t="shared" si="125"/>
        <v>0</v>
      </c>
      <c r="AW941" s="63">
        <f t="shared" si="125"/>
        <v>0</v>
      </c>
      <c r="AX941" s="65">
        <f t="shared" si="125"/>
        <v>1</v>
      </c>
      <c r="AY941" s="64">
        <f t="shared" si="125"/>
        <v>0.33333333333333331</v>
      </c>
      <c r="AZ941" s="63">
        <f t="shared" si="125"/>
        <v>0</v>
      </c>
      <c r="BA941" s="62">
        <f t="shared" si="125"/>
        <v>0</v>
      </c>
      <c r="BB941" s="61">
        <f t="shared" si="125"/>
        <v>0</v>
      </c>
      <c r="BC941" s="61">
        <f t="shared" si="125"/>
        <v>0</v>
      </c>
      <c r="BD941" s="60">
        <f t="shared" si="125"/>
        <v>0</v>
      </c>
      <c r="BE941" s="59" t="s">
        <v>134</v>
      </c>
    </row>
    <row r="942" spans="2:64" ht="28.15" customHeight="1" x14ac:dyDescent="0.2">
      <c r="B942" s="30"/>
      <c r="C942" s="338">
        <v>1</v>
      </c>
      <c r="D942" s="212"/>
      <c r="E942" s="198"/>
      <c r="F942" s="198"/>
      <c r="G942" s="197"/>
      <c r="H942" s="358" t="s">
        <v>133</v>
      </c>
      <c r="I942" s="390">
        <v>92</v>
      </c>
      <c r="J942" s="390">
        <v>26</v>
      </c>
      <c r="K942" s="390">
        <v>7</v>
      </c>
      <c r="L942" s="42" t="s">
        <v>131</v>
      </c>
      <c r="M942" s="43" t="s">
        <v>132</v>
      </c>
      <c r="N942" s="42" t="s">
        <v>129</v>
      </c>
      <c r="O942" s="43" t="s">
        <v>1442</v>
      </c>
      <c r="P942" s="42" t="s">
        <v>128</v>
      </c>
      <c r="Q942" s="43" t="s">
        <v>132</v>
      </c>
      <c r="R942" s="42" t="s">
        <v>127</v>
      </c>
      <c r="S942" s="43" t="s">
        <v>351</v>
      </c>
      <c r="T942" s="42" t="s">
        <v>126</v>
      </c>
      <c r="U942" s="43" t="s">
        <v>130</v>
      </c>
      <c r="V942" s="42" t="s">
        <v>125</v>
      </c>
      <c r="W942" s="43"/>
      <c r="X942" s="42" t="s">
        <v>124</v>
      </c>
      <c r="Y942" s="43"/>
      <c r="Z942" s="42" t="s">
        <v>123</v>
      </c>
      <c r="AA942" s="43"/>
      <c r="AB942" s="43"/>
      <c r="AC942" s="43"/>
      <c r="AD942" s="196"/>
      <c r="AE942" s="43"/>
      <c r="AF942" s="196" t="s">
        <v>1329</v>
      </c>
      <c r="AG942" s="58"/>
      <c r="AH942" s="421"/>
      <c r="AI942" s="421"/>
      <c r="AJ942" s="38"/>
      <c r="AK942" s="9"/>
      <c r="AL942" s="349">
        <f>SUMPRODUCT(LEN($M942:$AA945)-LEN(SUBSTITUTE($M942:$AA945,"A", "")))</f>
        <v>12</v>
      </c>
      <c r="AM942" s="352">
        <f>SUMPRODUCT(LEN($AF942:$AF945)-LEN(SUBSTITUTE($AF942:$AF945,"A", "")))</f>
        <v>1</v>
      </c>
      <c r="AN942" s="335">
        <f>SUMPRODUCT(LEN($AE942:$AE945)-LEN(SUBSTITUTE($AE942:$AE945,"A", "")))</f>
        <v>0</v>
      </c>
      <c r="AO942" s="349">
        <f>SUMPRODUCT(LEN($M942:$AA945)-LEN(SUBSTITUTE($M942:$AA945,"S", "")))</f>
        <v>5</v>
      </c>
      <c r="AP942" s="352">
        <f>SUMPRODUCT(LEN($AF942:$AF945)-LEN(SUBSTITUTE($AF942:$AF945,"S", "")))</f>
        <v>0</v>
      </c>
      <c r="AQ942" s="335">
        <f>SUMPRODUCT(LEN($AE942:$AE945)-LEN(SUBSTITUTE($AE942:$AE945,"S", "")))</f>
        <v>0</v>
      </c>
      <c r="AR942" s="349">
        <f>SUMPRODUCT(LEN($M942:$AA945)-LEN(SUBSTITUTE($M942:$AA945,"F", "")))</f>
        <v>0</v>
      </c>
      <c r="AS942" s="352">
        <f>SUMPRODUCT(LEN($AF942:$AF945)-LEN(SUBSTITUTE($AF942:$AF945,"F", "")))</f>
        <v>0</v>
      </c>
      <c r="AT942" s="335">
        <f>SUMPRODUCT(LEN($AE942:$AE945)-LEN(SUBSTITUTE($AE942:$AE945,"F", "")))</f>
        <v>0</v>
      </c>
      <c r="AU942" s="349">
        <f>SUMPRODUCT(LEN($M942:$AA945)-LEN(SUBSTITUTE($M942:$AA945,"G", "")))</f>
        <v>4</v>
      </c>
      <c r="AV942" s="352">
        <f>SUMPRODUCT(LEN($AF942:$AF945)-LEN(SUBSTITUTE($AF942:$AF945,"G", "")))</f>
        <v>0</v>
      </c>
      <c r="AW942" s="335">
        <f>SUMPRODUCT(LEN($AE942:$AE945)-LEN(SUBSTITUTE($AE942:$AE945,"G", "")))</f>
        <v>0</v>
      </c>
      <c r="AX942" s="349">
        <f>SUMPRODUCT(LEN($L942:$AA945)-LEN(SUBSTITUTE($L942:$AA945,"M", "")))</f>
        <v>3</v>
      </c>
      <c r="AY942" s="362">
        <f>SUMPRODUCT(LEN($AF942:$AF945)-LEN(SUBSTITUTE($AF942:$AF945,"M", "")))</f>
        <v>1</v>
      </c>
      <c r="AZ942" s="335">
        <f>SUMPRODUCT(LEN($AE942:$AE945)-LEN(SUBSTITUTE($AE942:$AE945,"M", "")))</f>
        <v>0</v>
      </c>
      <c r="BA942" s="416">
        <f>SUMPRODUCT(LEN($AG942:$AG945)-LEN(SUBSTITUTE($AG942:$AG945,"S", "")))</f>
        <v>0</v>
      </c>
      <c r="BB942" s="410">
        <f>SUMPRODUCT(LEN($AG942:$AG945)-LEN(SUBSTITUTE($AG942:$AG945,"F", "")))</f>
        <v>0</v>
      </c>
      <c r="BC942" s="410">
        <f>SUMPRODUCT(LEN($AG942:$AG945)-LEN(SUBSTITUTE($AG942:$AG945,"G", "")))</f>
        <v>0</v>
      </c>
      <c r="BD942" s="413">
        <f>SUMPRODUCT(LEN($AG942:$AG945)-LEN(SUBSTITUTE($AG942:$AG945,"M", "")))</f>
        <v>0</v>
      </c>
    </row>
    <row r="943" spans="2:64" ht="28.15" customHeight="1" thickBot="1" x14ac:dyDescent="0.25">
      <c r="B943" s="30"/>
      <c r="C943" s="339"/>
      <c r="D943" s="221"/>
      <c r="E943" s="195"/>
      <c r="F943" s="195"/>
      <c r="G943" s="194"/>
      <c r="H943" s="359"/>
      <c r="I943" s="391"/>
      <c r="J943" s="391"/>
      <c r="K943" s="391"/>
      <c r="L943" s="33" t="s">
        <v>122</v>
      </c>
      <c r="M943" s="55" t="s">
        <v>179</v>
      </c>
      <c r="N943" s="33" t="s">
        <v>121</v>
      </c>
      <c r="O943" s="55" t="s">
        <v>179</v>
      </c>
      <c r="P943" s="33" t="s">
        <v>120</v>
      </c>
      <c r="Q943" s="55" t="s">
        <v>496</v>
      </c>
      <c r="R943" s="33" t="s">
        <v>119</v>
      </c>
      <c r="S943" s="55" t="s">
        <v>132</v>
      </c>
      <c r="T943" s="33" t="s">
        <v>118</v>
      </c>
      <c r="U943" s="55" t="s">
        <v>130</v>
      </c>
      <c r="V943" s="33" t="s">
        <v>117</v>
      </c>
      <c r="W943" s="55"/>
      <c r="X943" s="33" t="s">
        <v>116</v>
      </c>
      <c r="Y943" s="55"/>
      <c r="Z943" s="33" t="s">
        <v>115</v>
      </c>
      <c r="AA943" s="55"/>
      <c r="AB943" s="55"/>
      <c r="AC943" s="55"/>
      <c r="AD943" s="193"/>
      <c r="AE943" s="55"/>
      <c r="AF943" s="193"/>
      <c r="AG943" s="57"/>
      <c r="AH943" s="422"/>
      <c r="AI943" s="422"/>
      <c r="AJ943" s="21"/>
      <c r="AK943" s="9"/>
      <c r="AL943" s="350"/>
      <c r="AM943" s="353"/>
      <c r="AN943" s="336"/>
      <c r="AO943" s="350"/>
      <c r="AP943" s="353"/>
      <c r="AQ943" s="336"/>
      <c r="AR943" s="350"/>
      <c r="AS943" s="353"/>
      <c r="AT943" s="336"/>
      <c r="AU943" s="350"/>
      <c r="AV943" s="353"/>
      <c r="AW943" s="336"/>
      <c r="AX943" s="350"/>
      <c r="AY943" s="363"/>
      <c r="AZ943" s="336"/>
      <c r="BA943" s="417"/>
      <c r="BB943" s="411"/>
      <c r="BC943" s="411"/>
      <c r="BD943" s="414"/>
    </row>
    <row r="944" spans="2:64" ht="28.15" customHeight="1" x14ac:dyDescent="0.2">
      <c r="B944" s="30"/>
      <c r="C944" s="340"/>
      <c r="D944" s="218"/>
      <c r="E944" s="192"/>
      <c r="F944" s="192"/>
      <c r="G944" s="191"/>
      <c r="H944" s="360">
        <v>259</v>
      </c>
      <c r="I944" s="392"/>
      <c r="J944" s="392"/>
      <c r="K944" s="392"/>
      <c r="L944" s="25" t="s">
        <v>114</v>
      </c>
      <c r="M944" s="114" t="s">
        <v>132</v>
      </c>
      <c r="N944" s="25" t="s">
        <v>112</v>
      </c>
      <c r="O944" s="114" t="s">
        <v>1442</v>
      </c>
      <c r="P944" s="25" t="s">
        <v>111</v>
      </c>
      <c r="Q944" s="114" t="s">
        <v>496</v>
      </c>
      <c r="R944" s="25" t="s">
        <v>110</v>
      </c>
      <c r="S944" s="114" t="s">
        <v>132</v>
      </c>
      <c r="T944" s="25" t="s">
        <v>109</v>
      </c>
      <c r="U944" s="114" t="s">
        <v>130</v>
      </c>
      <c r="V944" s="25" t="s">
        <v>108</v>
      </c>
      <c r="W944" s="114"/>
      <c r="X944" s="25" t="s">
        <v>107</v>
      </c>
      <c r="Y944" s="114"/>
      <c r="Z944" s="25" t="s">
        <v>106</v>
      </c>
      <c r="AA944" s="114"/>
      <c r="AB944" s="114"/>
      <c r="AC944" s="114"/>
      <c r="AD944" s="190"/>
      <c r="AE944" s="114"/>
      <c r="AF944" s="190"/>
      <c r="AG944" s="57"/>
      <c r="AH944" s="422"/>
      <c r="AI944" s="422"/>
      <c r="AJ944" s="21"/>
      <c r="AK944" s="9"/>
      <c r="AL944" s="350"/>
      <c r="AM944" s="353"/>
      <c r="AN944" s="336"/>
      <c r="AO944" s="350"/>
      <c r="AP944" s="353"/>
      <c r="AQ944" s="336"/>
      <c r="AR944" s="350"/>
      <c r="AS944" s="353"/>
      <c r="AT944" s="336"/>
      <c r="AU944" s="350"/>
      <c r="AV944" s="353"/>
      <c r="AW944" s="336"/>
      <c r="AX944" s="350"/>
      <c r="AY944" s="363"/>
      <c r="AZ944" s="336"/>
      <c r="BA944" s="417"/>
      <c r="BB944" s="411"/>
      <c r="BC944" s="411"/>
      <c r="BD944" s="414"/>
    </row>
    <row r="945" spans="2:64" ht="28.15" customHeight="1" thickBot="1" x14ac:dyDescent="0.25">
      <c r="B945" s="30"/>
      <c r="C945" s="355"/>
      <c r="D945" s="246"/>
      <c r="E945" s="200"/>
      <c r="F945" s="200"/>
      <c r="G945" s="199"/>
      <c r="H945" s="361"/>
      <c r="I945" s="393"/>
      <c r="J945" s="393"/>
      <c r="K945" s="393"/>
      <c r="L945" s="50" t="s">
        <v>105</v>
      </c>
      <c r="M945" s="51" t="s">
        <v>132</v>
      </c>
      <c r="N945" s="50" t="s">
        <v>104</v>
      </c>
      <c r="O945" s="51" t="s">
        <v>1329</v>
      </c>
      <c r="P945" s="50" t="s">
        <v>103</v>
      </c>
      <c r="Q945" s="51" t="s">
        <v>496</v>
      </c>
      <c r="R945" s="50" t="s">
        <v>102</v>
      </c>
      <c r="S945" s="51" t="s">
        <v>542</v>
      </c>
      <c r="T945" s="50">
        <v>20</v>
      </c>
      <c r="U945" s="51"/>
      <c r="V945" s="50" t="s">
        <v>101</v>
      </c>
      <c r="W945" s="51"/>
      <c r="X945" s="50" t="s">
        <v>100</v>
      </c>
      <c r="Y945" s="51"/>
      <c r="Z945" s="50" t="s">
        <v>99</v>
      </c>
      <c r="AA945" s="51"/>
      <c r="AB945" s="51"/>
      <c r="AC945" s="51"/>
      <c r="AD945" s="187"/>
      <c r="AE945" s="51"/>
      <c r="AF945" s="187"/>
      <c r="AG945" s="56"/>
      <c r="AH945" s="424"/>
      <c r="AI945" s="424"/>
      <c r="AJ945" s="47"/>
      <c r="AK945" s="9"/>
      <c r="AL945" s="351"/>
      <c r="AM945" s="354"/>
      <c r="AN945" s="337"/>
      <c r="AO945" s="351"/>
      <c r="AP945" s="354"/>
      <c r="AQ945" s="337"/>
      <c r="AR945" s="351"/>
      <c r="AS945" s="354"/>
      <c r="AT945" s="337"/>
      <c r="AU945" s="351"/>
      <c r="AV945" s="354"/>
      <c r="AW945" s="337"/>
      <c r="AX945" s="351"/>
      <c r="AY945" s="364"/>
      <c r="AZ945" s="337"/>
      <c r="BA945" s="418"/>
      <c r="BB945" s="412"/>
      <c r="BC945" s="412"/>
      <c r="BD945" s="415"/>
    </row>
    <row r="946" spans="2:64" ht="28.15" customHeight="1" x14ac:dyDescent="0.2">
      <c r="B946" s="30"/>
      <c r="C946" s="338">
        <v>2</v>
      </c>
      <c r="D946" s="212"/>
      <c r="E946" s="198"/>
      <c r="F946" s="198"/>
      <c r="G946" s="197"/>
      <c r="H946" s="358"/>
      <c r="I946" s="390"/>
      <c r="J946" s="390"/>
      <c r="K946" s="390"/>
      <c r="L946" s="42" t="s">
        <v>131</v>
      </c>
      <c r="M946" s="43"/>
      <c r="N946" s="42" t="s">
        <v>129</v>
      </c>
      <c r="O946" s="43"/>
      <c r="P946" s="42" t="s">
        <v>128</v>
      </c>
      <c r="Q946" s="43"/>
      <c r="R946" s="42" t="s">
        <v>127</v>
      </c>
      <c r="S946" s="43"/>
      <c r="T946" s="42" t="s">
        <v>126</v>
      </c>
      <c r="U946" s="43"/>
      <c r="V946" s="42" t="s">
        <v>125</v>
      </c>
      <c r="W946" s="43"/>
      <c r="X946" s="42" t="s">
        <v>124</v>
      </c>
      <c r="Y946" s="43"/>
      <c r="Z946" s="42" t="s">
        <v>123</v>
      </c>
      <c r="AA946" s="43"/>
      <c r="AB946" s="43"/>
      <c r="AC946" s="43"/>
      <c r="AD946" s="196"/>
      <c r="AE946" s="43"/>
      <c r="AF946" s="196"/>
      <c r="AG946" s="39"/>
      <c r="AH946" s="421"/>
      <c r="AI946" s="421"/>
      <c r="AJ946" s="38"/>
      <c r="AK946" s="9"/>
      <c r="AL946" s="349">
        <f>SUMPRODUCT(LEN($M946:$AA949)-LEN(SUBSTITUTE($M946:$AA949,"A", "")))</f>
        <v>0</v>
      </c>
      <c r="AM946" s="352">
        <f>SUMPRODUCT(LEN($AF946:$AF949)-LEN(SUBSTITUTE($AF946:$AF949,"A", "")))</f>
        <v>0</v>
      </c>
      <c r="AN946" s="335">
        <f>SUMPRODUCT(LEN($AE946:$AE949)-LEN(SUBSTITUTE($AE946:$AE949,"A", "")))</f>
        <v>0</v>
      </c>
      <c r="AO946" s="349">
        <f>SUMPRODUCT(LEN($M946:$AA949)-LEN(SUBSTITUTE($M946:$AA949,"S", "")))</f>
        <v>0</v>
      </c>
      <c r="AP946" s="352">
        <f>SUMPRODUCT(LEN($AF946:$AF949)-LEN(SUBSTITUTE($AF946:$AF949,"S", "")))</f>
        <v>0</v>
      </c>
      <c r="AQ946" s="335">
        <f>SUMPRODUCT(LEN($AE946:$AE949)-LEN(SUBSTITUTE($AE946:$AE949,"S", "")))</f>
        <v>0</v>
      </c>
      <c r="AR946" s="349">
        <f>SUMPRODUCT(LEN($M946:$AA949)-LEN(SUBSTITUTE($M946:$AA949,"F", "")))</f>
        <v>0</v>
      </c>
      <c r="AS946" s="352">
        <f>SUMPRODUCT(LEN($AF946:$AF949)-LEN(SUBSTITUTE($AF946:$AF949,"F", "")))</f>
        <v>0</v>
      </c>
      <c r="AT946" s="335">
        <f>SUMPRODUCT(LEN($AE946:$AE949)-LEN(SUBSTITUTE($AE946:$AE949,"F", "")))</f>
        <v>0</v>
      </c>
      <c r="AU946" s="349">
        <f>SUMPRODUCT(LEN($M946:$AA949)-LEN(SUBSTITUTE($M946:$AA949,"G", "")))</f>
        <v>0</v>
      </c>
      <c r="AV946" s="352">
        <f>SUMPRODUCT(LEN($AF946:$AF949)-LEN(SUBSTITUTE($AF946:$AF949,"G", "")))</f>
        <v>0</v>
      </c>
      <c r="AW946" s="335">
        <f>SUMPRODUCT(LEN($AE946:$AE949)-LEN(SUBSTITUTE($AE946:$AE949,"G", "")))</f>
        <v>0</v>
      </c>
      <c r="AX946" s="349">
        <f>SUMPRODUCT(LEN($L946:$AA949)-LEN(SUBSTITUTE($L946:$AA949,"M", "")))</f>
        <v>0</v>
      </c>
      <c r="AY946" s="362">
        <f>SUMPRODUCT(LEN($AF946:$AF949)-LEN(SUBSTITUTE($AF946:$AF949,"M", "")))</f>
        <v>0</v>
      </c>
      <c r="AZ946" s="335">
        <f>SUMPRODUCT(LEN($AE946:$AE949)-LEN(SUBSTITUTE($AE946:$AE949,"M", "")))</f>
        <v>0</v>
      </c>
      <c r="BA946" s="416">
        <f>SUMPRODUCT(LEN($AG946:$AG949)-LEN(SUBSTITUTE($AG946:$AG949,"S", "")))</f>
        <v>0</v>
      </c>
      <c r="BB946" s="410">
        <f>SUMPRODUCT(LEN($AG946:$AG949)-LEN(SUBSTITUTE($AG946:$AG949,"F", "")))</f>
        <v>0</v>
      </c>
      <c r="BC946" s="410">
        <f>SUMPRODUCT(LEN($AG946:$AG949)-LEN(SUBSTITUTE($AG946:$AG949,"G", "")))</f>
        <v>0</v>
      </c>
      <c r="BD946" s="413">
        <f>SUMPRODUCT(LEN($AG946:$AG949)-LEN(SUBSTITUTE($AG946:$AG949,"M", "")))</f>
        <v>0</v>
      </c>
    </row>
    <row r="947" spans="2:64" ht="28.15" customHeight="1" thickBot="1" x14ac:dyDescent="0.25">
      <c r="B947" s="30"/>
      <c r="C947" s="339"/>
      <c r="D947" s="221"/>
      <c r="E947" s="195"/>
      <c r="F947" s="195"/>
      <c r="G947" s="194"/>
      <c r="H947" s="359"/>
      <c r="I947" s="391"/>
      <c r="J947" s="391"/>
      <c r="K947" s="391"/>
      <c r="L947" s="33" t="s">
        <v>122</v>
      </c>
      <c r="M947" s="55"/>
      <c r="N947" s="33" t="s">
        <v>121</v>
      </c>
      <c r="O947" s="55"/>
      <c r="P947" s="33" t="s">
        <v>120</v>
      </c>
      <c r="Q947" s="55"/>
      <c r="R947" s="33" t="s">
        <v>119</v>
      </c>
      <c r="S947" s="55"/>
      <c r="T947" s="33" t="s">
        <v>118</v>
      </c>
      <c r="U947" s="55"/>
      <c r="V947" s="33" t="s">
        <v>117</v>
      </c>
      <c r="W947" s="55"/>
      <c r="X947" s="33" t="s">
        <v>116</v>
      </c>
      <c r="Y947" s="55"/>
      <c r="Z947" s="33" t="s">
        <v>115</v>
      </c>
      <c r="AA947" s="55"/>
      <c r="AB947" s="55"/>
      <c r="AC947" s="55"/>
      <c r="AD947" s="193"/>
      <c r="AE947" s="55"/>
      <c r="AF947" s="193"/>
      <c r="AG947" s="22"/>
      <c r="AH947" s="422"/>
      <c r="AI947" s="422"/>
      <c r="AJ947" s="21"/>
      <c r="AK947" s="9"/>
      <c r="AL947" s="350"/>
      <c r="AM947" s="353"/>
      <c r="AN947" s="336"/>
      <c r="AO947" s="350"/>
      <c r="AP947" s="353"/>
      <c r="AQ947" s="336"/>
      <c r="AR947" s="350"/>
      <c r="AS947" s="353"/>
      <c r="AT947" s="336"/>
      <c r="AU947" s="350"/>
      <c r="AV947" s="353"/>
      <c r="AW947" s="336"/>
      <c r="AX947" s="350"/>
      <c r="AY947" s="363"/>
      <c r="AZ947" s="336"/>
      <c r="BA947" s="417"/>
      <c r="BB947" s="411"/>
      <c r="BC947" s="411"/>
      <c r="BD947" s="414"/>
    </row>
    <row r="948" spans="2:64" ht="28.15" customHeight="1" x14ac:dyDescent="0.2">
      <c r="B948" s="30"/>
      <c r="C948" s="340"/>
      <c r="D948" s="218"/>
      <c r="E948" s="192"/>
      <c r="F948" s="192"/>
      <c r="G948" s="191"/>
      <c r="H948" s="360"/>
      <c r="I948" s="392"/>
      <c r="J948" s="392"/>
      <c r="K948" s="392"/>
      <c r="L948" s="25" t="s">
        <v>114</v>
      </c>
      <c r="M948" s="114"/>
      <c r="N948" s="25" t="s">
        <v>112</v>
      </c>
      <c r="O948" s="114"/>
      <c r="P948" s="25" t="s">
        <v>111</v>
      </c>
      <c r="Q948" s="114"/>
      <c r="R948" s="25" t="s">
        <v>110</v>
      </c>
      <c r="S948" s="114"/>
      <c r="T948" s="25" t="s">
        <v>109</v>
      </c>
      <c r="U948" s="114"/>
      <c r="V948" s="25" t="s">
        <v>108</v>
      </c>
      <c r="W948" s="114"/>
      <c r="X948" s="25" t="s">
        <v>107</v>
      </c>
      <c r="Y948" s="114"/>
      <c r="Z948" s="25" t="s">
        <v>106</v>
      </c>
      <c r="AA948" s="114"/>
      <c r="AB948" s="114"/>
      <c r="AC948" s="114"/>
      <c r="AD948" s="190"/>
      <c r="AE948" s="114"/>
      <c r="AF948" s="190"/>
      <c r="AG948" s="22"/>
      <c r="AH948" s="422"/>
      <c r="AI948" s="422"/>
      <c r="AJ948" s="21"/>
      <c r="AK948" s="9"/>
      <c r="AL948" s="350"/>
      <c r="AM948" s="353"/>
      <c r="AN948" s="336"/>
      <c r="AO948" s="350"/>
      <c r="AP948" s="353"/>
      <c r="AQ948" s="336"/>
      <c r="AR948" s="350"/>
      <c r="AS948" s="353"/>
      <c r="AT948" s="336"/>
      <c r="AU948" s="350"/>
      <c r="AV948" s="353"/>
      <c r="AW948" s="336"/>
      <c r="AX948" s="350"/>
      <c r="AY948" s="363"/>
      <c r="AZ948" s="336"/>
      <c r="BA948" s="417"/>
      <c r="BB948" s="411"/>
      <c r="BC948" s="411"/>
      <c r="BD948" s="414"/>
    </row>
    <row r="949" spans="2:64" ht="28.15" customHeight="1" thickBot="1" x14ac:dyDescent="0.25">
      <c r="B949" s="30"/>
      <c r="C949" s="355"/>
      <c r="D949" s="246"/>
      <c r="E949" s="200"/>
      <c r="F949" s="200"/>
      <c r="G949" s="199"/>
      <c r="H949" s="361"/>
      <c r="I949" s="393"/>
      <c r="J949" s="393"/>
      <c r="K949" s="393"/>
      <c r="L949" s="50" t="s">
        <v>105</v>
      </c>
      <c r="M949" s="51"/>
      <c r="N949" s="50" t="s">
        <v>104</v>
      </c>
      <c r="O949" s="51"/>
      <c r="P949" s="50" t="s">
        <v>103</v>
      </c>
      <c r="Q949" s="51"/>
      <c r="R949" s="50" t="s">
        <v>102</v>
      </c>
      <c r="S949" s="51"/>
      <c r="T949" s="50">
        <v>20</v>
      </c>
      <c r="U949" s="51"/>
      <c r="V949" s="50" t="s">
        <v>101</v>
      </c>
      <c r="W949" s="51"/>
      <c r="X949" s="50" t="s">
        <v>100</v>
      </c>
      <c r="Y949" s="51"/>
      <c r="Z949" s="50" t="s">
        <v>99</v>
      </c>
      <c r="AA949" s="51"/>
      <c r="AB949" s="51"/>
      <c r="AC949" s="51"/>
      <c r="AD949" s="187"/>
      <c r="AE949" s="51"/>
      <c r="AF949" s="187"/>
      <c r="AG949" s="48"/>
      <c r="AH949" s="424"/>
      <c r="AI949" s="424"/>
      <c r="AJ949" s="47"/>
      <c r="AK949" s="9"/>
      <c r="AL949" s="351"/>
      <c r="AM949" s="354"/>
      <c r="AN949" s="337"/>
      <c r="AO949" s="351"/>
      <c r="AP949" s="354"/>
      <c r="AQ949" s="337"/>
      <c r="AR949" s="351"/>
      <c r="AS949" s="354"/>
      <c r="AT949" s="337"/>
      <c r="AU949" s="351"/>
      <c r="AV949" s="354"/>
      <c r="AW949" s="337"/>
      <c r="AX949" s="351"/>
      <c r="AY949" s="364"/>
      <c r="AZ949" s="337"/>
      <c r="BA949" s="418"/>
      <c r="BB949" s="412"/>
      <c r="BC949" s="412"/>
      <c r="BD949" s="415"/>
    </row>
    <row r="950" spans="2:64" ht="28.15" customHeight="1" x14ac:dyDescent="0.2">
      <c r="B950" s="30"/>
      <c r="C950" s="338">
        <v>3</v>
      </c>
      <c r="D950" s="212"/>
      <c r="E950" s="198"/>
      <c r="F950" s="198"/>
      <c r="G950" s="197"/>
      <c r="H950" s="358"/>
      <c r="I950" s="390"/>
      <c r="J950" s="390"/>
      <c r="K950" s="390"/>
      <c r="L950" s="42" t="s">
        <v>131</v>
      </c>
      <c r="M950" s="43"/>
      <c r="N950" s="42" t="s">
        <v>129</v>
      </c>
      <c r="O950" s="43"/>
      <c r="P950" s="42" t="s">
        <v>128</v>
      </c>
      <c r="Q950" s="43"/>
      <c r="R950" s="42" t="s">
        <v>127</v>
      </c>
      <c r="S950" s="43"/>
      <c r="T950" s="42" t="s">
        <v>126</v>
      </c>
      <c r="U950" s="43"/>
      <c r="V950" s="42" t="s">
        <v>125</v>
      </c>
      <c r="W950" s="43"/>
      <c r="X950" s="42" t="s">
        <v>124</v>
      </c>
      <c r="Y950" s="43"/>
      <c r="Z950" s="42" t="s">
        <v>123</v>
      </c>
      <c r="AA950" s="43"/>
      <c r="AB950" s="43"/>
      <c r="AC950" s="43"/>
      <c r="AD950" s="196"/>
      <c r="AE950" s="43"/>
      <c r="AF950" s="196"/>
      <c r="AG950" s="39"/>
      <c r="AH950" s="421"/>
      <c r="AI950" s="421"/>
      <c r="AJ950" s="38"/>
      <c r="AK950" s="9"/>
      <c r="AL950" s="349">
        <f>SUMPRODUCT(LEN($M950:$AA953)-LEN(SUBSTITUTE($M950:$AA953,"A", "")))</f>
        <v>0</v>
      </c>
      <c r="AM950" s="352">
        <f>SUMPRODUCT(LEN($AF950:$AF953)-LEN(SUBSTITUTE($AF950:$AF953,"A", "")))</f>
        <v>0</v>
      </c>
      <c r="AN950" s="335">
        <f>SUMPRODUCT(LEN($AE950:$AE953)-LEN(SUBSTITUTE($AE950:$AE953,"A", "")))</f>
        <v>0</v>
      </c>
      <c r="AO950" s="349">
        <f>SUMPRODUCT(LEN($M950:$AA953)-LEN(SUBSTITUTE($M950:$AA953,"S", "")))</f>
        <v>0</v>
      </c>
      <c r="AP950" s="352">
        <f>SUMPRODUCT(LEN($AF950:$AF953)-LEN(SUBSTITUTE($AF950:$AF953,"S", "")))</f>
        <v>0</v>
      </c>
      <c r="AQ950" s="335">
        <f>SUMPRODUCT(LEN($AE950:$AE953)-LEN(SUBSTITUTE($AE950:$AE953,"S", "")))</f>
        <v>0</v>
      </c>
      <c r="AR950" s="349">
        <f>SUMPRODUCT(LEN($M950:$AA953)-LEN(SUBSTITUTE($M950:$AA953,"F", "")))</f>
        <v>0</v>
      </c>
      <c r="AS950" s="352">
        <f>SUMPRODUCT(LEN($AF950:$AF953)-LEN(SUBSTITUTE($AF950:$AF953,"F", "")))</f>
        <v>0</v>
      </c>
      <c r="AT950" s="335">
        <f>SUMPRODUCT(LEN($AE950:$AE953)-LEN(SUBSTITUTE($AE950:$AE953,"F", "")))</f>
        <v>0</v>
      </c>
      <c r="AU950" s="349">
        <f>SUMPRODUCT(LEN($M950:$AA953)-LEN(SUBSTITUTE($M950:$AA953,"G", "")))</f>
        <v>0</v>
      </c>
      <c r="AV950" s="352">
        <f>SUMPRODUCT(LEN($AF950:$AF953)-LEN(SUBSTITUTE($AF950:$AF953,"G", "")))</f>
        <v>0</v>
      </c>
      <c r="AW950" s="335">
        <f>SUMPRODUCT(LEN($AE950:$AE953)-LEN(SUBSTITUTE($AE950:$AE953,"G", "")))</f>
        <v>0</v>
      </c>
      <c r="AX950" s="349">
        <f>SUMPRODUCT(LEN($L950:$AA953)-LEN(SUBSTITUTE($L950:$AA953,"M", "")))</f>
        <v>0</v>
      </c>
      <c r="AY950" s="362">
        <f>SUMPRODUCT(LEN($AF950:$AF953)-LEN(SUBSTITUTE($AF950:$AF953,"M", "")))</f>
        <v>0</v>
      </c>
      <c r="AZ950" s="335">
        <f>SUMPRODUCT(LEN($AE950:$AE953)-LEN(SUBSTITUTE($AE950:$AE953,"M", "")))</f>
        <v>0</v>
      </c>
      <c r="BA950" s="416">
        <f>SUMPRODUCT(LEN($AG950:$AG953)-LEN(SUBSTITUTE($AG950:$AG953,"S", "")))</f>
        <v>0</v>
      </c>
      <c r="BB950" s="410">
        <f>SUMPRODUCT(LEN($AG950:$AG953)-LEN(SUBSTITUTE($AG950:$AG953,"F", "")))</f>
        <v>0</v>
      </c>
      <c r="BC950" s="410">
        <f>SUMPRODUCT(LEN($AG950:$AG953)-LEN(SUBSTITUTE($AG950:$AG953,"G", "")))</f>
        <v>0</v>
      </c>
      <c r="BD950" s="413">
        <f>SUMPRODUCT(LEN($AG950:$AG953)-LEN(SUBSTITUTE($AG950:$AG953,"M", "")))</f>
        <v>0</v>
      </c>
    </row>
    <row r="951" spans="2:64" ht="28.15" customHeight="1" thickBot="1" x14ac:dyDescent="0.25">
      <c r="B951" s="30"/>
      <c r="C951" s="339"/>
      <c r="D951" s="221"/>
      <c r="E951" s="195"/>
      <c r="F951" s="195"/>
      <c r="G951" s="194"/>
      <c r="H951" s="359"/>
      <c r="I951" s="391"/>
      <c r="J951" s="391"/>
      <c r="K951" s="391"/>
      <c r="L951" s="33" t="s">
        <v>122</v>
      </c>
      <c r="M951" s="55"/>
      <c r="N951" s="33" t="s">
        <v>121</v>
      </c>
      <c r="O951" s="55"/>
      <c r="P951" s="33" t="s">
        <v>120</v>
      </c>
      <c r="Q951" s="55"/>
      <c r="R951" s="33" t="s">
        <v>119</v>
      </c>
      <c r="S951" s="55"/>
      <c r="T951" s="33" t="s">
        <v>118</v>
      </c>
      <c r="U951" s="55"/>
      <c r="V951" s="33" t="s">
        <v>117</v>
      </c>
      <c r="W951" s="55"/>
      <c r="X951" s="33" t="s">
        <v>116</v>
      </c>
      <c r="Y951" s="55"/>
      <c r="Z951" s="33" t="s">
        <v>115</v>
      </c>
      <c r="AA951" s="55"/>
      <c r="AB951" s="55"/>
      <c r="AC951" s="55"/>
      <c r="AD951" s="193"/>
      <c r="AE951" s="55"/>
      <c r="AF951" s="193"/>
      <c r="AG951" s="22"/>
      <c r="AH951" s="422"/>
      <c r="AI951" s="422"/>
      <c r="AJ951" s="21"/>
      <c r="AK951" s="9"/>
      <c r="AL951" s="350"/>
      <c r="AM951" s="353"/>
      <c r="AN951" s="336"/>
      <c r="AO951" s="350"/>
      <c r="AP951" s="353"/>
      <c r="AQ951" s="336"/>
      <c r="AR951" s="350"/>
      <c r="AS951" s="353"/>
      <c r="AT951" s="336"/>
      <c r="AU951" s="350"/>
      <c r="AV951" s="353"/>
      <c r="AW951" s="336"/>
      <c r="AX951" s="350"/>
      <c r="AY951" s="363"/>
      <c r="AZ951" s="336"/>
      <c r="BA951" s="417"/>
      <c r="BB951" s="411"/>
      <c r="BC951" s="411"/>
      <c r="BD951" s="414"/>
    </row>
    <row r="952" spans="2:64" ht="28.15" customHeight="1" x14ac:dyDescent="0.2">
      <c r="B952" s="30"/>
      <c r="C952" s="340"/>
      <c r="D952" s="218"/>
      <c r="E952" s="192"/>
      <c r="F952" s="192"/>
      <c r="G952" s="191"/>
      <c r="H952" s="360"/>
      <c r="I952" s="392"/>
      <c r="J952" s="392"/>
      <c r="K952" s="392"/>
      <c r="L952" s="25" t="s">
        <v>114</v>
      </c>
      <c r="M952" s="114"/>
      <c r="N952" s="25" t="s">
        <v>112</v>
      </c>
      <c r="O952" s="114"/>
      <c r="P952" s="25" t="s">
        <v>111</v>
      </c>
      <c r="Q952" s="114"/>
      <c r="R952" s="25" t="s">
        <v>110</v>
      </c>
      <c r="S952" s="114"/>
      <c r="T952" s="25" t="s">
        <v>109</v>
      </c>
      <c r="U952" s="114"/>
      <c r="V952" s="25" t="s">
        <v>108</v>
      </c>
      <c r="W952" s="114"/>
      <c r="X952" s="25" t="s">
        <v>107</v>
      </c>
      <c r="Y952" s="114"/>
      <c r="Z952" s="25" t="s">
        <v>106</v>
      </c>
      <c r="AA952" s="114"/>
      <c r="AB952" s="114"/>
      <c r="AC952" s="114"/>
      <c r="AD952" s="190"/>
      <c r="AE952" s="114"/>
      <c r="AF952" s="190"/>
      <c r="AG952" s="22"/>
      <c r="AH952" s="422"/>
      <c r="AI952" s="422"/>
      <c r="AJ952" s="21"/>
      <c r="AK952" s="9"/>
      <c r="AL952" s="350"/>
      <c r="AM952" s="353"/>
      <c r="AN952" s="336"/>
      <c r="AO952" s="350"/>
      <c r="AP952" s="353"/>
      <c r="AQ952" s="336"/>
      <c r="AR952" s="350"/>
      <c r="AS952" s="353"/>
      <c r="AT952" s="336"/>
      <c r="AU952" s="350"/>
      <c r="AV952" s="353"/>
      <c r="AW952" s="336"/>
      <c r="AX952" s="350"/>
      <c r="AY952" s="363"/>
      <c r="AZ952" s="336"/>
      <c r="BA952" s="417"/>
      <c r="BB952" s="411"/>
      <c r="BC952" s="411"/>
      <c r="BD952" s="414"/>
    </row>
    <row r="953" spans="2:64" ht="28.15" customHeight="1" thickBot="1" x14ac:dyDescent="0.25">
      <c r="B953" s="20"/>
      <c r="C953" s="341"/>
      <c r="D953" s="215"/>
      <c r="E953" s="189"/>
      <c r="F953" s="189"/>
      <c r="G953" s="188"/>
      <c r="H953" s="361"/>
      <c r="I953" s="394"/>
      <c r="J953" s="394"/>
      <c r="K953" s="394"/>
      <c r="L953" s="15" t="s">
        <v>105</v>
      </c>
      <c r="M953" s="16"/>
      <c r="N953" s="15" t="s">
        <v>104</v>
      </c>
      <c r="O953" s="16"/>
      <c r="P953" s="15" t="s">
        <v>103</v>
      </c>
      <c r="Q953" s="16"/>
      <c r="R953" s="15" t="s">
        <v>102</v>
      </c>
      <c r="S953" s="16"/>
      <c r="T953" s="15">
        <v>20</v>
      </c>
      <c r="U953" s="16"/>
      <c r="V953" s="15" t="s">
        <v>101</v>
      </c>
      <c r="W953" s="16"/>
      <c r="X953" s="15" t="s">
        <v>100</v>
      </c>
      <c r="Y953" s="16"/>
      <c r="Z953" s="15" t="s">
        <v>99</v>
      </c>
      <c r="AA953" s="16"/>
      <c r="AB953" s="114"/>
      <c r="AC953" s="114"/>
      <c r="AD953" s="187"/>
      <c r="AE953" s="16"/>
      <c r="AF953" s="186"/>
      <c r="AG953" s="11"/>
      <c r="AH953" s="423"/>
      <c r="AI953" s="423"/>
      <c r="AJ953" s="10"/>
      <c r="AK953" s="9"/>
      <c r="AL953" s="351"/>
      <c r="AM953" s="354"/>
      <c r="AN953" s="337"/>
      <c r="AO953" s="351"/>
      <c r="AP953" s="354"/>
      <c r="AQ953" s="337"/>
      <c r="AR953" s="351"/>
      <c r="AS953" s="354"/>
      <c r="AT953" s="337"/>
      <c r="AU953" s="351"/>
      <c r="AV953" s="354"/>
      <c r="AW953" s="337"/>
      <c r="AX953" s="351"/>
      <c r="AY953" s="364"/>
      <c r="AZ953" s="337"/>
      <c r="BA953" s="418"/>
      <c r="BB953" s="412"/>
      <c r="BC953" s="412"/>
      <c r="BD953" s="415"/>
    </row>
    <row r="954" spans="2:64" ht="85.9" customHeight="1" thickTop="1" thickBot="1" x14ac:dyDescent="0.35">
      <c r="B954" s="113" t="s">
        <v>173</v>
      </c>
      <c r="C954" s="103" t="s">
        <v>172</v>
      </c>
      <c r="D954" s="108" t="s">
        <v>171</v>
      </c>
      <c r="E954" s="211" t="s">
        <v>170</v>
      </c>
      <c r="F954" s="210"/>
      <c r="G954" s="209"/>
      <c r="H954" s="109" t="s">
        <v>169</v>
      </c>
      <c r="I954" s="108" t="s">
        <v>96</v>
      </c>
      <c r="J954" s="108" t="s">
        <v>168</v>
      </c>
      <c r="K954" s="108" t="s">
        <v>97</v>
      </c>
      <c r="L954" s="365" t="s">
        <v>167</v>
      </c>
      <c r="M954" s="366"/>
      <c r="N954" s="365" t="s">
        <v>166</v>
      </c>
      <c r="O954" s="366"/>
      <c r="P954" s="365" t="s">
        <v>166</v>
      </c>
      <c r="Q954" s="367"/>
      <c r="R954" s="365" t="s">
        <v>166</v>
      </c>
      <c r="S954" s="367"/>
      <c r="T954" s="365" t="s">
        <v>166</v>
      </c>
      <c r="U954" s="367"/>
      <c r="V954" s="365" t="s">
        <v>166</v>
      </c>
      <c r="W954" s="367"/>
      <c r="X954" s="365" t="s">
        <v>166</v>
      </c>
      <c r="Y954" s="367"/>
      <c r="Z954" s="365" t="s">
        <v>166</v>
      </c>
      <c r="AA954" s="367"/>
      <c r="AB954" s="311"/>
      <c r="AC954" s="311"/>
      <c r="AD954" s="368" t="s">
        <v>165</v>
      </c>
      <c r="AE954" s="367"/>
      <c r="AF954" s="109" t="s">
        <v>164</v>
      </c>
      <c r="AG954" s="109" t="s">
        <v>163</v>
      </c>
      <c r="AH954" s="108" t="s">
        <v>162</v>
      </c>
      <c r="AI954" s="108" t="s">
        <v>161</v>
      </c>
      <c r="AJ954" s="107" t="s">
        <v>160</v>
      </c>
      <c r="AK954" s="106"/>
      <c r="AL954" s="104" t="s">
        <v>159</v>
      </c>
      <c r="AM954" s="103" t="s">
        <v>158</v>
      </c>
      <c r="AN954" s="102" t="s">
        <v>157</v>
      </c>
      <c r="AO954" s="104" t="s">
        <v>156</v>
      </c>
      <c r="AP954" s="103" t="s">
        <v>155</v>
      </c>
      <c r="AQ954" s="102" t="s">
        <v>154</v>
      </c>
      <c r="AR954" s="104" t="s">
        <v>153</v>
      </c>
      <c r="AS954" s="103" t="s">
        <v>152</v>
      </c>
      <c r="AT954" s="105" t="s">
        <v>151</v>
      </c>
      <c r="AU954" s="104" t="s">
        <v>150</v>
      </c>
      <c r="AV954" s="103" t="s">
        <v>149</v>
      </c>
      <c r="AW954" s="102" t="s">
        <v>148</v>
      </c>
      <c r="AX954" s="104" t="s">
        <v>147</v>
      </c>
      <c r="AY954" s="103" t="s">
        <v>146</v>
      </c>
      <c r="AZ954" s="102" t="s">
        <v>145</v>
      </c>
      <c r="BA954" s="101" t="s">
        <v>144</v>
      </c>
      <c r="BB954" s="100" t="s">
        <v>143</v>
      </c>
      <c r="BC954" s="100" t="s">
        <v>142</v>
      </c>
      <c r="BD954" s="99" t="s">
        <v>141</v>
      </c>
    </row>
    <row r="955" spans="2:64" ht="48" thickBot="1" x14ac:dyDescent="0.3">
      <c r="B955" s="98" t="s">
        <v>140</v>
      </c>
      <c r="C955" s="97"/>
      <c r="D955" s="208">
        <v>259</v>
      </c>
      <c r="E955" s="425">
        <v>7481.15</v>
      </c>
      <c r="F955" s="426"/>
      <c r="G955" s="427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207"/>
      <c r="AB955" s="310"/>
      <c r="AC955" s="310"/>
      <c r="AD955" s="90" t="s">
        <v>138</v>
      </c>
      <c r="AE955" s="88"/>
      <c r="AF955" s="88"/>
      <c r="AG955" s="88"/>
      <c r="AH955" s="87"/>
      <c r="AI955" s="87"/>
      <c r="AJ955" s="203"/>
      <c r="AK955" s="86" t="s">
        <v>137</v>
      </c>
      <c r="AL955" s="85">
        <f t="shared" ref="AL955:BD955" si="126">SUM(AL957:AL968)</f>
        <v>60</v>
      </c>
      <c r="AM955" s="84">
        <f t="shared" si="126"/>
        <v>5</v>
      </c>
      <c r="AN955" s="83">
        <f t="shared" si="126"/>
        <v>0</v>
      </c>
      <c r="AO955" s="85">
        <f t="shared" si="126"/>
        <v>0</v>
      </c>
      <c r="AP955" s="84">
        <f t="shared" si="126"/>
        <v>0</v>
      </c>
      <c r="AQ955" s="83">
        <f t="shared" si="126"/>
        <v>0</v>
      </c>
      <c r="AR955" s="85">
        <f t="shared" si="126"/>
        <v>0</v>
      </c>
      <c r="AS955" s="84">
        <f t="shared" si="126"/>
        <v>0</v>
      </c>
      <c r="AT955" s="83">
        <f t="shared" si="126"/>
        <v>0</v>
      </c>
      <c r="AU955" s="85">
        <f t="shared" si="126"/>
        <v>29</v>
      </c>
      <c r="AV955" s="84">
        <f t="shared" si="126"/>
        <v>2</v>
      </c>
      <c r="AW955" s="83">
        <f t="shared" si="126"/>
        <v>0</v>
      </c>
      <c r="AX955" s="85">
        <f t="shared" si="126"/>
        <v>6</v>
      </c>
      <c r="AY955" s="84">
        <f t="shared" si="126"/>
        <v>1</v>
      </c>
      <c r="AZ955" s="83">
        <f t="shared" si="126"/>
        <v>0</v>
      </c>
      <c r="BA955" s="82">
        <f t="shared" si="126"/>
        <v>0</v>
      </c>
      <c r="BB955" s="81">
        <f t="shared" si="126"/>
        <v>0</v>
      </c>
      <c r="BC955" s="81">
        <f t="shared" si="126"/>
        <v>0</v>
      </c>
      <c r="BD955" s="80">
        <f t="shared" si="126"/>
        <v>0</v>
      </c>
      <c r="BE955" s="79" t="s">
        <v>136</v>
      </c>
      <c r="BH955" s="5">
        <f>SUM(AL955:AN955)/$BG$5</f>
        <v>65</v>
      </c>
      <c r="BI955" s="5">
        <f>SUM(AO955:AQ955,BA955)/$BG$5</f>
        <v>0</v>
      </c>
      <c r="BJ955" s="5">
        <f>SUM(AR955:AT955,BB955)/$BG$5</f>
        <v>0</v>
      </c>
      <c r="BK955" s="5">
        <f>SUM(AU955:AW955,BC955)/$BG$5</f>
        <v>31</v>
      </c>
      <c r="BL955" s="5">
        <f>SUM(AX955:AZ955,BD955)/$BG$5</f>
        <v>7</v>
      </c>
    </row>
    <row r="956" spans="2:64" ht="37.5" thickBot="1" x14ac:dyDescent="0.3">
      <c r="B956" s="78"/>
      <c r="C956" s="77"/>
      <c r="D956" s="206"/>
      <c r="E956" s="205"/>
      <c r="F956" s="205"/>
      <c r="G956" s="204"/>
      <c r="H956" s="73"/>
      <c r="I956" s="70"/>
      <c r="J956" s="70"/>
      <c r="K956" s="72"/>
      <c r="L956" s="70"/>
      <c r="M956" s="69"/>
      <c r="N956" s="70"/>
      <c r="O956" s="69"/>
      <c r="P956" s="70"/>
      <c r="Q956" s="69"/>
      <c r="R956" s="70"/>
      <c r="S956" s="69"/>
      <c r="T956" s="70"/>
      <c r="U956" s="69"/>
      <c r="V956" s="70"/>
      <c r="W956" s="69"/>
      <c r="X956" s="70"/>
      <c r="Y956" s="69"/>
      <c r="Z956" s="70"/>
      <c r="AA956" s="69"/>
      <c r="AB956" s="69"/>
      <c r="AC956" s="69"/>
      <c r="AD956" s="71"/>
      <c r="AE956" s="69"/>
      <c r="AF956" s="69"/>
      <c r="AG956" s="69"/>
      <c r="AH956" s="68"/>
      <c r="AI956" s="68"/>
      <c r="AJ956" s="203"/>
      <c r="AK956" s="66" t="s">
        <v>135</v>
      </c>
      <c r="AL956" s="65">
        <f t="shared" ref="AL956:BD956" si="127">AL955/3</f>
        <v>20</v>
      </c>
      <c r="AM956" s="64">
        <f t="shared" si="127"/>
        <v>1.6666666666666667</v>
      </c>
      <c r="AN956" s="63">
        <f t="shared" si="127"/>
        <v>0</v>
      </c>
      <c r="AO956" s="65">
        <f t="shared" si="127"/>
        <v>0</v>
      </c>
      <c r="AP956" s="64">
        <f t="shared" si="127"/>
        <v>0</v>
      </c>
      <c r="AQ956" s="63">
        <f t="shared" si="127"/>
        <v>0</v>
      </c>
      <c r="AR956" s="65">
        <f t="shared" si="127"/>
        <v>0</v>
      </c>
      <c r="AS956" s="64">
        <f t="shared" si="127"/>
        <v>0</v>
      </c>
      <c r="AT956" s="63">
        <f t="shared" si="127"/>
        <v>0</v>
      </c>
      <c r="AU956" s="65">
        <f t="shared" si="127"/>
        <v>9.6666666666666661</v>
      </c>
      <c r="AV956" s="64">
        <f t="shared" si="127"/>
        <v>0.66666666666666663</v>
      </c>
      <c r="AW956" s="63">
        <f t="shared" si="127"/>
        <v>0</v>
      </c>
      <c r="AX956" s="65">
        <f t="shared" si="127"/>
        <v>2</v>
      </c>
      <c r="AY956" s="64">
        <f t="shared" si="127"/>
        <v>0.33333333333333331</v>
      </c>
      <c r="AZ956" s="63">
        <f t="shared" si="127"/>
        <v>0</v>
      </c>
      <c r="BA956" s="62">
        <f t="shared" si="127"/>
        <v>0</v>
      </c>
      <c r="BB956" s="61">
        <f t="shared" si="127"/>
        <v>0</v>
      </c>
      <c r="BC956" s="61">
        <f t="shared" si="127"/>
        <v>0</v>
      </c>
      <c r="BD956" s="60">
        <f t="shared" si="127"/>
        <v>0</v>
      </c>
      <c r="BE956" s="59" t="s">
        <v>134</v>
      </c>
    </row>
    <row r="957" spans="2:64" ht="28.15" customHeight="1" x14ac:dyDescent="0.2">
      <c r="B957" s="30"/>
      <c r="C957" s="338">
        <v>1</v>
      </c>
      <c r="D957" s="212"/>
      <c r="E957" s="198"/>
      <c r="F957" s="198"/>
      <c r="G957" s="197"/>
      <c r="H957" s="358" t="s">
        <v>133</v>
      </c>
      <c r="I957" s="390">
        <v>132</v>
      </c>
      <c r="J957" s="390">
        <v>34</v>
      </c>
      <c r="K957" s="390">
        <v>7</v>
      </c>
      <c r="L957" s="42" t="s">
        <v>131</v>
      </c>
      <c r="M957" s="43" t="s">
        <v>132</v>
      </c>
      <c r="N957" s="42" t="s">
        <v>129</v>
      </c>
      <c r="O957" s="43" t="s">
        <v>1288</v>
      </c>
      <c r="P957" s="42" t="s">
        <v>128</v>
      </c>
      <c r="Q957" s="43" t="s">
        <v>1267</v>
      </c>
      <c r="R957" s="42" t="s">
        <v>127</v>
      </c>
      <c r="S957" s="43" t="s">
        <v>469</v>
      </c>
      <c r="T957" s="42" t="s">
        <v>126</v>
      </c>
      <c r="U957" s="43" t="s">
        <v>1041</v>
      </c>
      <c r="V957" s="42" t="s">
        <v>125</v>
      </c>
      <c r="W957" s="43" t="s">
        <v>780</v>
      </c>
      <c r="X957" s="42" t="s">
        <v>124</v>
      </c>
      <c r="Y957" s="43" t="s">
        <v>509</v>
      </c>
      <c r="Z957" s="42" t="s">
        <v>123</v>
      </c>
      <c r="AA957" s="43"/>
      <c r="AB957" s="43"/>
      <c r="AC957" s="43"/>
      <c r="AD957" s="196"/>
      <c r="AE957" s="43"/>
      <c r="AF957" s="196" t="s">
        <v>1699</v>
      </c>
      <c r="AG957" s="58"/>
      <c r="AH957" s="421"/>
      <c r="AI957" s="421"/>
      <c r="AJ957" s="38"/>
      <c r="AK957" s="9"/>
      <c r="AL957" s="349">
        <f>SUMPRODUCT(LEN($M957:$AA960)-LEN(SUBSTITUTE($M957:$AA960,"A", "")))</f>
        <v>60</v>
      </c>
      <c r="AM957" s="352">
        <f>SUMPRODUCT(LEN($AF957:$AF960)-LEN(SUBSTITUTE($AF957:$AF960,"A", "")))</f>
        <v>5</v>
      </c>
      <c r="AN957" s="335">
        <f>SUMPRODUCT(LEN($AE957:$AE960)-LEN(SUBSTITUTE($AE957:$AE960,"A", "")))</f>
        <v>0</v>
      </c>
      <c r="AO957" s="349">
        <f>SUMPRODUCT(LEN($M957:$AA960)-LEN(SUBSTITUTE($M957:$AA960,"S", "")))</f>
        <v>0</v>
      </c>
      <c r="AP957" s="352">
        <f>SUMPRODUCT(LEN($AF957:$AF960)-LEN(SUBSTITUTE($AF957:$AF960,"S", "")))</f>
        <v>0</v>
      </c>
      <c r="AQ957" s="335">
        <f>SUMPRODUCT(LEN($AE957:$AE960)-LEN(SUBSTITUTE($AE957:$AE960,"S", "")))</f>
        <v>0</v>
      </c>
      <c r="AR957" s="349">
        <f>SUMPRODUCT(LEN($M957:$AA960)-LEN(SUBSTITUTE($M957:$AA960,"F", "")))</f>
        <v>0</v>
      </c>
      <c r="AS957" s="352">
        <f>SUMPRODUCT(LEN($AF957:$AF960)-LEN(SUBSTITUTE($AF957:$AF960,"F", "")))</f>
        <v>0</v>
      </c>
      <c r="AT957" s="335">
        <f>SUMPRODUCT(LEN($AE957:$AE960)-LEN(SUBSTITUTE($AE957:$AE960,"F", "")))</f>
        <v>0</v>
      </c>
      <c r="AU957" s="349">
        <f>SUMPRODUCT(LEN($M957:$AA960)-LEN(SUBSTITUTE($M957:$AA960,"G", "")))</f>
        <v>29</v>
      </c>
      <c r="AV957" s="352">
        <f>SUMPRODUCT(LEN($AF957:$AF960)-LEN(SUBSTITUTE($AF957:$AF960,"G", "")))</f>
        <v>2</v>
      </c>
      <c r="AW957" s="335">
        <f>SUMPRODUCT(LEN($AE957:$AE960)-LEN(SUBSTITUTE($AE957:$AE960,"G", "")))</f>
        <v>0</v>
      </c>
      <c r="AX957" s="349">
        <f>SUMPRODUCT(LEN($L957:$AA960)-LEN(SUBSTITUTE($L957:$AA960,"M", "")))</f>
        <v>6</v>
      </c>
      <c r="AY957" s="362">
        <f>SUMPRODUCT(LEN($AF957:$AF960)-LEN(SUBSTITUTE($AF957:$AF960,"M", "")))</f>
        <v>1</v>
      </c>
      <c r="AZ957" s="335">
        <f>SUMPRODUCT(LEN($AE957:$AE960)-LEN(SUBSTITUTE($AE957:$AE960,"M", "")))</f>
        <v>0</v>
      </c>
      <c r="BA957" s="416">
        <f>SUMPRODUCT(LEN($AG957:$AG960)-LEN(SUBSTITUTE($AG957:$AG960,"S", "")))</f>
        <v>0</v>
      </c>
      <c r="BB957" s="410">
        <f>SUMPRODUCT(LEN($AG957:$AG960)-LEN(SUBSTITUTE($AG957:$AG960,"F", "")))</f>
        <v>0</v>
      </c>
      <c r="BC957" s="410">
        <f>SUMPRODUCT(LEN($AG957:$AG960)-LEN(SUBSTITUTE($AG957:$AG960,"G", "")))</f>
        <v>0</v>
      </c>
      <c r="BD957" s="413">
        <f>SUMPRODUCT(LEN($AG957:$AG960)-LEN(SUBSTITUTE($AG957:$AG960,"M", "")))</f>
        <v>0</v>
      </c>
    </row>
    <row r="958" spans="2:64" ht="28.15" customHeight="1" thickBot="1" x14ac:dyDescent="0.25">
      <c r="B958" s="30"/>
      <c r="C958" s="339"/>
      <c r="D958" s="221"/>
      <c r="E958" s="195"/>
      <c r="F958" s="195"/>
      <c r="G958" s="194"/>
      <c r="H958" s="359"/>
      <c r="I958" s="391"/>
      <c r="J958" s="391"/>
      <c r="K958" s="391"/>
      <c r="L958" s="33" t="s">
        <v>122</v>
      </c>
      <c r="M958" s="55" t="s">
        <v>179</v>
      </c>
      <c r="N958" s="33" t="s">
        <v>121</v>
      </c>
      <c r="O958" s="55" t="s">
        <v>357</v>
      </c>
      <c r="P958" s="33" t="s">
        <v>120</v>
      </c>
      <c r="Q958" s="55" t="s">
        <v>684</v>
      </c>
      <c r="R958" s="33" t="s">
        <v>119</v>
      </c>
      <c r="S958" s="55" t="s">
        <v>1698</v>
      </c>
      <c r="T958" s="33" t="s">
        <v>118</v>
      </c>
      <c r="U958" s="55" t="s">
        <v>686</v>
      </c>
      <c r="V958" s="33" t="s">
        <v>117</v>
      </c>
      <c r="W958" s="55" t="s">
        <v>712</v>
      </c>
      <c r="X958" s="33" t="s">
        <v>116</v>
      </c>
      <c r="Y958" s="55" t="s">
        <v>467</v>
      </c>
      <c r="Z958" s="33" t="s">
        <v>115</v>
      </c>
      <c r="AA958" s="55"/>
      <c r="AB958" s="55"/>
      <c r="AC958" s="55"/>
      <c r="AD958" s="193"/>
      <c r="AE958" s="55"/>
      <c r="AF958" s="193"/>
      <c r="AG958" s="57"/>
      <c r="AH958" s="422"/>
      <c r="AI958" s="422"/>
      <c r="AJ958" s="21"/>
      <c r="AK958" s="9"/>
      <c r="AL958" s="350"/>
      <c r="AM958" s="353"/>
      <c r="AN958" s="336"/>
      <c r="AO958" s="350"/>
      <c r="AP958" s="353"/>
      <c r="AQ958" s="336"/>
      <c r="AR958" s="350"/>
      <c r="AS958" s="353"/>
      <c r="AT958" s="336"/>
      <c r="AU958" s="350"/>
      <c r="AV958" s="353"/>
      <c r="AW958" s="336"/>
      <c r="AX958" s="350"/>
      <c r="AY958" s="363"/>
      <c r="AZ958" s="336"/>
      <c r="BA958" s="417"/>
      <c r="BB958" s="411"/>
      <c r="BC958" s="411"/>
      <c r="BD958" s="414"/>
    </row>
    <row r="959" spans="2:64" ht="28.15" customHeight="1" x14ac:dyDescent="0.2">
      <c r="B959" s="30"/>
      <c r="C959" s="340"/>
      <c r="D959" s="218"/>
      <c r="E959" s="192"/>
      <c r="F959" s="192"/>
      <c r="G959" s="191"/>
      <c r="H959" s="360">
        <v>259</v>
      </c>
      <c r="I959" s="392"/>
      <c r="J959" s="392"/>
      <c r="K959" s="392"/>
      <c r="L959" s="25" t="s">
        <v>114</v>
      </c>
      <c r="M959" s="114" t="s">
        <v>357</v>
      </c>
      <c r="N959" s="25" t="s">
        <v>112</v>
      </c>
      <c r="O959" s="114" t="s">
        <v>357</v>
      </c>
      <c r="P959" s="25" t="s">
        <v>111</v>
      </c>
      <c r="Q959" s="114" t="s">
        <v>812</v>
      </c>
      <c r="R959" s="25" t="s">
        <v>110</v>
      </c>
      <c r="S959" s="114" t="s">
        <v>679</v>
      </c>
      <c r="T959" s="25" t="s">
        <v>109</v>
      </c>
      <c r="U959" s="114" t="s">
        <v>1350</v>
      </c>
      <c r="V959" s="25" t="s">
        <v>108</v>
      </c>
      <c r="W959" s="114" t="s">
        <v>509</v>
      </c>
      <c r="X959" s="25" t="s">
        <v>107</v>
      </c>
      <c r="Y959" s="114" t="s">
        <v>496</v>
      </c>
      <c r="Z959" s="25" t="s">
        <v>106</v>
      </c>
      <c r="AA959" s="114"/>
      <c r="AB959" s="114"/>
      <c r="AC959" s="114"/>
      <c r="AD959" s="190"/>
      <c r="AE959" s="114"/>
      <c r="AF959" s="190"/>
      <c r="AG959" s="57"/>
      <c r="AH959" s="422"/>
      <c r="AI959" s="422"/>
      <c r="AJ959" s="21"/>
      <c r="AK959" s="9"/>
      <c r="AL959" s="350"/>
      <c r="AM959" s="353"/>
      <c r="AN959" s="336"/>
      <c r="AO959" s="350"/>
      <c r="AP959" s="353"/>
      <c r="AQ959" s="336"/>
      <c r="AR959" s="350"/>
      <c r="AS959" s="353"/>
      <c r="AT959" s="336"/>
      <c r="AU959" s="350"/>
      <c r="AV959" s="353"/>
      <c r="AW959" s="336"/>
      <c r="AX959" s="350"/>
      <c r="AY959" s="363"/>
      <c r="AZ959" s="336"/>
      <c r="BA959" s="417"/>
      <c r="BB959" s="411"/>
      <c r="BC959" s="411"/>
      <c r="BD959" s="414"/>
    </row>
    <row r="960" spans="2:64" ht="28.15" customHeight="1" thickBot="1" x14ac:dyDescent="0.25">
      <c r="B960" s="30"/>
      <c r="C960" s="355"/>
      <c r="D960" s="246"/>
      <c r="E960" s="200"/>
      <c r="F960" s="200"/>
      <c r="G960" s="199"/>
      <c r="H960" s="361"/>
      <c r="I960" s="393"/>
      <c r="J960" s="393"/>
      <c r="K960" s="393"/>
      <c r="L960" s="50" t="s">
        <v>105</v>
      </c>
      <c r="M960" s="51" t="s">
        <v>1288</v>
      </c>
      <c r="N960" s="50" t="s">
        <v>104</v>
      </c>
      <c r="O960" s="51" t="s">
        <v>1467</v>
      </c>
      <c r="P960" s="50" t="s">
        <v>103</v>
      </c>
      <c r="Q960" s="51" t="s">
        <v>1603</v>
      </c>
      <c r="R960" s="50" t="s">
        <v>102</v>
      </c>
      <c r="S960" s="51" t="s">
        <v>1321</v>
      </c>
      <c r="T960" s="50">
        <v>20</v>
      </c>
      <c r="U960" s="51" t="s">
        <v>780</v>
      </c>
      <c r="V960" s="50" t="s">
        <v>101</v>
      </c>
      <c r="W960" s="51" t="s">
        <v>509</v>
      </c>
      <c r="X960" s="50" t="s">
        <v>100</v>
      </c>
      <c r="Y960" s="51"/>
      <c r="Z960" s="50" t="s">
        <v>99</v>
      </c>
      <c r="AA960" s="51"/>
      <c r="AB960" s="51"/>
      <c r="AC960" s="51"/>
      <c r="AD960" s="187"/>
      <c r="AE960" s="51"/>
      <c r="AF960" s="187"/>
      <c r="AG960" s="56"/>
      <c r="AH960" s="424"/>
      <c r="AI960" s="424"/>
      <c r="AJ960" s="47"/>
      <c r="AK960" s="9"/>
      <c r="AL960" s="351"/>
      <c r="AM960" s="354"/>
      <c r="AN960" s="337"/>
      <c r="AO960" s="351"/>
      <c r="AP960" s="354"/>
      <c r="AQ960" s="337"/>
      <c r="AR960" s="351"/>
      <c r="AS960" s="354"/>
      <c r="AT960" s="337"/>
      <c r="AU960" s="351"/>
      <c r="AV960" s="354"/>
      <c r="AW960" s="337"/>
      <c r="AX960" s="351"/>
      <c r="AY960" s="364"/>
      <c r="AZ960" s="337"/>
      <c r="BA960" s="418"/>
      <c r="BB960" s="412"/>
      <c r="BC960" s="412"/>
      <c r="BD960" s="415"/>
    </row>
    <row r="961" spans="2:56" ht="28.15" customHeight="1" x14ac:dyDescent="0.2">
      <c r="B961" s="30"/>
      <c r="C961" s="338">
        <v>2</v>
      </c>
      <c r="D961" s="212"/>
      <c r="E961" s="198"/>
      <c r="F961" s="198"/>
      <c r="G961" s="197"/>
      <c r="H961" s="358"/>
      <c r="I961" s="390"/>
      <c r="J961" s="390"/>
      <c r="K961" s="390"/>
      <c r="L961" s="42" t="s">
        <v>131</v>
      </c>
      <c r="M961" s="43"/>
      <c r="N961" s="42" t="s">
        <v>129</v>
      </c>
      <c r="O961" s="43"/>
      <c r="P961" s="42" t="s">
        <v>128</v>
      </c>
      <c r="Q961" s="43"/>
      <c r="R961" s="42" t="s">
        <v>127</v>
      </c>
      <c r="S961" s="43"/>
      <c r="T961" s="42" t="s">
        <v>126</v>
      </c>
      <c r="U961" s="43"/>
      <c r="V961" s="42" t="s">
        <v>125</v>
      </c>
      <c r="W961" s="43"/>
      <c r="X961" s="42" t="s">
        <v>124</v>
      </c>
      <c r="Y961" s="43"/>
      <c r="Z961" s="42" t="s">
        <v>123</v>
      </c>
      <c r="AA961" s="43"/>
      <c r="AB961" s="43"/>
      <c r="AC961" s="43"/>
      <c r="AD961" s="196"/>
      <c r="AE961" s="43"/>
      <c r="AF961" s="196"/>
      <c r="AG961" s="39"/>
      <c r="AH961" s="421"/>
      <c r="AI961" s="421"/>
      <c r="AJ961" s="38"/>
      <c r="AK961" s="9"/>
      <c r="AL961" s="349">
        <f>SUMPRODUCT(LEN($M961:$AA964)-LEN(SUBSTITUTE($M961:$AA964,"A", "")))</f>
        <v>0</v>
      </c>
      <c r="AM961" s="352">
        <f>SUMPRODUCT(LEN($AF961:$AF964)-LEN(SUBSTITUTE($AF961:$AF964,"A", "")))</f>
        <v>0</v>
      </c>
      <c r="AN961" s="335">
        <f>SUMPRODUCT(LEN($AE961:$AE964)-LEN(SUBSTITUTE($AE961:$AE964,"A", "")))</f>
        <v>0</v>
      </c>
      <c r="AO961" s="349">
        <f>SUMPRODUCT(LEN($M961:$AA964)-LEN(SUBSTITUTE($M961:$AA964,"S", "")))</f>
        <v>0</v>
      </c>
      <c r="AP961" s="352">
        <f>SUMPRODUCT(LEN($AF961:$AF964)-LEN(SUBSTITUTE($AF961:$AF964,"S", "")))</f>
        <v>0</v>
      </c>
      <c r="AQ961" s="335">
        <f>SUMPRODUCT(LEN($AE961:$AE964)-LEN(SUBSTITUTE($AE961:$AE964,"S", "")))</f>
        <v>0</v>
      </c>
      <c r="AR961" s="349">
        <f>SUMPRODUCT(LEN($M961:$AA964)-LEN(SUBSTITUTE($M961:$AA964,"F", "")))</f>
        <v>0</v>
      </c>
      <c r="AS961" s="352">
        <f>SUMPRODUCT(LEN($AF961:$AF964)-LEN(SUBSTITUTE($AF961:$AF964,"F", "")))</f>
        <v>0</v>
      </c>
      <c r="AT961" s="335">
        <f>SUMPRODUCT(LEN($AE961:$AE964)-LEN(SUBSTITUTE($AE961:$AE964,"F", "")))</f>
        <v>0</v>
      </c>
      <c r="AU961" s="349">
        <f>SUMPRODUCT(LEN($M961:$AA964)-LEN(SUBSTITUTE($M961:$AA964,"G", "")))</f>
        <v>0</v>
      </c>
      <c r="AV961" s="352">
        <f>SUMPRODUCT(LEN($AF961:$AF964)-LEN(SUBSTITUTE($AF961:$AF964,"G", "")))</f>
        <v>0</v>
      </c>
      <c r="AW961" s="335">
        <f>SUMPRODUCT(LEN($AE961:$AE964)-LEN(SUBSTITUTE($AE961:$AE964,"G", "")))</f>
        <v>0</v>
      </c>
      <c r="AX961" s="349">
        <f>SUMPRODUCT(LEN($L961:$AA964)-LEN(SUBSTITUTE($L961:$AA964,"M", "")))</f>
        <v>0</v>
      </c>
      <c r="AY961" s="362">
        <f>SUMPRODUCT(LEN($AF961:$AF964)-LEN(SUBSTITUTE($AF961:$AF964,"M", "")))</f>
        <v>0</v>
      </c>
      <c r="AZ961" s="335">
        <f>SUMPRODUCT(LEN($AE961:$AE964)-LEN(SUBSTITUTE($AE961:$AE964,"M", "")))</f>
        <v>0</v>
      </c>
      <c r="BA961" s="416">
        <f>SUMPRODUCT(LEN($AG961:$AG964)-LEN(SUBSTITUTE($AG961:$AG964,"S", "")))</f>
        <v>0</v>
      </c>
      <c r="BB961" s="410">
        <f>SUMPRODUCT(LEN($AG961:$AG964)-LEN(SUBSTITUTE($AG961:$AG964,"F", "")))</f>
        <v>0</v>
      </c>
      <c r="BC961" s="410">
        <f>SUMPRODUCT(LEN($AG961:$AG964)-LEN(SUBSTITUTE($AG961:$AG964,"G", "")))</f>
        <v>0</v>
      </c>
      <c r="BD961" s="413">
        <f>SUMPRODUCT(LEN($AG961:$AG964)-LEN(SUBSTITUTE($AG961:$AG964,"M", "")))</f>
        <v>0</v>
      </c>
    </row>
    <row r="962" spans="2:56" ht="28.15" customHeight="1" thickBot="1" x14ac:dyDescent="0.25">
      <c r="B962" s="30"/>
      <c r="C962" s="339"/>
      <c r="D962" s="221"/>
      <c r="E962" s="195"/>
      <c r="F962" s="195"/>
      <c r="G962" s="194"/>
      <c r="H962" s="359"/>
      <c r="I962" s="391"/>
      <c r="J962" s="391"/>
      <c r="K962" s="391"/>
      <c r="L962" s="33" t="s">
        <v>122</v>
      </c>
      <c r="M962" s="55"/>
      <c r="N962" s="33" t="s">
        <v>121</v>
      </c>
      <c r="O962" s="55"/>
      <c r="P962" s="33" t="s">
        <v>120</v>
      </c>
      <c r="Q962" s="55"/>
      <c r="R962" s="33" t="s">
        <v>119</v>
      </c>
      <c r="S962" s="55"/>
      <c r="T962" s="33" t="s">
        <v>118</v>
      </c>
      <c r="U962" s="55"/>
      <c r="V962" s="33" t="s">
        <v>117</v>
      </c>
      <c r="W962" s="55"/>
      <c r="X962" s="33" t="s">
        <v>116</v>
      </c>
      <c r="Y962" s="55"/>
      <c r="Z962" s="33" t="s">
        <v>115</v>
      </c>
      <c r="AA962" s="55"/>
      <c r="AB962" s="55"/>
      <c r="AC962" s="55"/>
      <c r="AD962" s="193"/>
      <c r="AE962" s="55"/>
      <c r="AF962" s="193"/>
      <c r="AG962" s="22"/>
      <c r="AH962" s="422"/>
      <c r="AI962" s="422"/>
      <c r="AJ962" s="21"/>
      <c r="AK962" s="9"/>
      <c r="AL962" s="350"/>
      <c r="AM962" s="353"/>
      <c r="AN962" s="336"/>
      <c r="AO962" s="350"/>
      <c r="AP962" s="353"/>
      <c r="AQ962" s="336"/>
      <c r="AR962" s="350"/>
      <c r="AS962" s="353"/>
      <c r="AT962" s="336"/>
      <c r="AU962" s="350"/>
      <c r="AV962" s="353"/>
      <c r="AW962" s="336"/>
      <c r="AX962" s="350"/>
      <c r="AY962" s="363"/>
      <c r="AZ962" s="336"/>
      <c r="BA962" s="417"/>
      <c r="BB962" s="411"/>
      <c r="BC962" s="411"/>
      <c r="BD962" s="414"/>
    </row>
    <row r="963" spans="2:56" ht="28.15" customHeight="1" x14ac:dyDescent="0.2">
      <c r="B963" s="30"/>
      <c r="C963" s="340"/>
      <c r="D963" s="218"/>
      <c r="E963" s="192"/>
      <c r="F963" s="192"/>
      <c r="G963" s="191"/>
      <c r="H963" s="360"/>
      <c r="I963" s="392"/>
      <c r="J963" s="392"/>
      <c r="K963" s="392"/>
      <c r="L963" s="25" t="s">
        <v>114</v>
      </c>
      <c r="M963" s="114"/>
      <c r="N963" s="25" t="s">
        <v>112</v>
      </c>
      <c r="O963" s="114"/>
      <c r="P963" s="25" t="s">
        <v>111</v>
      </c>
      <c r="Q963" s="114"/>
      <c r="R963" s="25" t="s">
        <v>110</v>
      </c>
      <c r="S963" s="114"/>
      <c r="T963" s="25" t="s">
        <v>109</v>
      </c>
      <c r="U963" s="114"/>
      <c r="V963" s="25" t="s">
        <v>108</v>
      </c>
      <c r="W963" s="114"/>
      <c r="X963" s="25" t="s">
        <v>107</v>
      </c>
      <c r="Y963" s="114"/>
      <c r="Z963" s="25" t="s">
        <v>106</v>
      </c>
      <c r="AA963" s="114"/>
      <c r="AB963" s="114"/>
      <c r="AC963" s="114"/>
      <c r="AD963" s="190"/>
      <c r="AE963" s="114"/>
      <c r="AF963" s="190"/>
      <c r="AG963" s="22"/>
      <c r="AH963" s="422"/>
      <c r="AI963" s="422"/>
      <c r="AJ963" s="21"/>
      <c r="AK963" s="9"/>
      <c r="AL963" s="350"/>
      <c r="AM963" s="353"/>
      <c r="AN963" s="336"/>
      <c r="AO963" s="350"/>
      <c r="AP963" s="353"/>
      <c r="AQ963" s="336"/>
      <c r="AR963" s="350"/>
      <c r="AS963" s="353"/>
      <c r="AT963" s="336"/>
      <c r="AU963" s="350"/>
      <c r="AV963" s="353"/>
      <c r="AW963" s="336"/>
      <c r="AX963" s="350"/>
      <c r="AY963" s="363"/>
      <c r="AZ963" s="336"/>
      <c r="BA963" s="417"/>
      <c r="BB963" s="411"/>
      <c r="BC963" s="411"/>
      <c r="BD963" s="414"/>
    </row>
    <row r="964" spans="2:56" ht="28.15" customHeight="1" thickBot="1" x14ac:dyDescent="0.25">
      <c r="B964" s="30"/>
      <c r="C964" s="355"/>
      <c r="D964" s="246"/>
      <c r="E964" s="200"/>
      <c r="F964" s="200"/>
      <c r="G964" s="199"/>
      <c r="H964" s="361"/>
      <c r="I964" s="393"/>
      <c r="J964" s="393"/>
      <c r="K964" s="393"/>
      <c r="L964" s="50" t="s">
        <v>105</v>
      </c>
      <c r="M964" s="51"/>
      <c r="N964" s="50" t="s">
        <v>104</v>
      </c>
      <c r="O964" s="51"/>
      <c r="P964" s="50" t="s">
        <v>103</v>
      </c>
      <c r="Q964" s="51"/>
      <c r="R964" s="50" t="s">
        <v>102</v>
      </c>
      <c r="S964" s="51"/>
      <c r="T964" s="50">
        <v>20</v>
      </c>
      <c r="U964" s="51"/>
      <c r="V964" s="50" t="s">
        <v>101</v>
      </c>
      <c r="W964" s="51"/>
      <c r="X964" s="50" t="s">
        <v>100</v>
      </c>
      <c r="Y964" s="51"/>
      <c r="Z964" s="50" t="s">
        <v>99</v>
      </c>
      <c r="AA964" s="51"/>
      <c r="AB964" s="51"/>
      <c r="AC964" s="51"/>
      <c r="AD964" s="187"/>
      <c r="AE964" s="51"/>
      <c r="AF964" s="187"/>
      <c r="AG964" s="48"/>
      <c r="AH964" s="424"/>
      <c r="AI964" s="424"/>
      <c r="AJ964" s="47"/>
      <c r="AK964" s="9"/>
      <c r="AL964" s="351"/>
      <c r="AM964" s="354"/>
      <c r="AN964" s="337"/>
      <c r="AO964" s="351"/>
      <c r="AP964" s="354"/>
      <c r="AQ964" s="337"/>
      <c r="AR964" s="351"/>
      <c r="AS964" s="354"/>
      <c r="AT964" s="337"/>
      <c r="AU964" s="351"/>
      <c r="AV964" s="354"/>
      <c r="AW964" s="337"/>
      <c r="AX964" s="351"/>
      <c r="AY964" s="364"/>
      <c r="AZ964" s="337"/>
      <c r="BA964" s="418"/>
      <c r="BB964" s="412"/>
      <c r="BC964" s="412"/>
      <c r="BD964" s="415"/>
    </row>
    <row r="965" spans="2:56" ht="28.15" customHeight="1" x14ac:dyDescent="0.2">
      <c r="B965" s="30"/>
      <c r="C965" s="338">
        <v>3</v>
      </c>
      <c r="D965" s="212"/>
      <c r="E965" s="198"/>
      <c r="F965" s="198"/>
      <c r="G965" s="197"/>
      <c r="H965" s="358"/>
      <c r="I965" s="390"/>
      <c r="J965" s="390"/>
      <c r="K965" s="390"/>
      <c r="L965" s="42" t="s">
        <v>131</v>
      </c>
      <c r="M965" s="43"/>
      <c r="N965" s="42" t="s">
        <v>129</v>
      </c>
      <c r="O965" s="43"/>
      <c r="P965" s="42" t="s">
        <v>128</v>
      </c>
      <c r="Q965" s="43"/>
      <c r="R965" s="42" t="s">
        <v>127</v>
      </c>
      <c r="S965" s="43"/>
      <c r="T965" s="42" t="s">
        <v>126</v>
      </c>
      <c r="U965" s="43"/>
      <c r="V965" s="42" t="s">
        <v>125</v>
      </c>
      <c r="W965" s="43"/>
      <c r="X965" s="42" t="s">
        <v>124</v>
      </c>
      <c r="Y965" s="43"/>
      <c r="Z965" s="42" t="s">
        <v>123</v>
      </c>
      <c r="AA965" s="43"/>
      <c r="AB965" s="43"/>
      <c r="AC965" s="43"/>
      <c r="AD965" s="196"/>
      <c r="AE965" s="43"/>
      <c r="AF965" s="196"/>
      <c r="AG965" s="39"/>
      <c r="AH965" s="421"/>
      <c r="AI965" s="421"/>
      <c r="AJ965" s="38"/>
      <c r="AK965" s="9"/>
      <c r="AL965" s="349">
        <f>SUMPRODUCT(LEN($M965:$AA968)-LEN(SUBSTITUTE($M965:$AA968,"A", "")))</f>
        <v>0</v>
      </c>
      <c r="AM965" s="352">
        <f>SUMPRODUCT(LEN($AF965:$AF968)-LEN(SUBSTITUTE($AF965:$AF968,"A", "")))</f>
        <v>0</v>
      </c>
      <c r="AN965" s="335">
        <f>SUMPRODUCT(LEN($AE965:$AE968)-LEN(SUBSTITUTE($AE965:$AE968,"A", "")))</f>
        <v>0</v>
      </c>
      <c r="AO965" s="349">
        <f>SUMPRODUCT(LEN($M965:$AA968)-LEN(SUBSTITUTE($M965:$AA968,"S", "")))</f>
        <v>0</v>
      </c>
      <c r="AP965" s="352">
        <f>SUMPRODUCT(LEN($AF965:$AF968)-LEN(SUBSTITUTE($AF965:$AF968,"S", "")))</f>
        <v>0</v>
      </c>
      <c r="AQ965" s="335">
        <f>SUMPRODUCT(LEN($AE965:$AE968)-LEN(SUBSTITUTE($AE965:$AE968,"S", "")))</f>
        <v>0</v>
      </c>
      <c r="AR965" s="349">
        <f>SUMPRODUCT(LEN($M965:$AA968)-LEN(SUBSTITUTE($M965:$AA968,"F", "")))</f>
        <v>0</v>
      </c>
      <c r="AS965" s="352">
        <f>SUMPRODUCT(LEN($AF965:$AF968)-LEN(SUBSTITUTE($AF965:$AF968,"F", "")))</f>
        <v>0</v>
      </c>
      <c r="AT965" s="335">
        <f>SUMPRODUCT(LEN($AE965:$AE968)-LEN(SUBSTITUTE($AE965:$AE968,"F", "")))</f>
        <v>0</v>
      </c>
      <c r="AU965" s="349">
        <f>SUMPRODUCT(LEN($M965:$AA968)-LEN(SUBSTITUTE($M965:$AA968,"G", "")))</f>
        <v>0</v>
      </c>
      <c r="AV965" s="352">
        <f>SUMPRODUCT(LEN($AF965:$AF968)-LEN(SUBSTITUTE($AF965:$AF968,"G", "")))</f>
        <v>0</v>
      </c>
      <c r="AW965" s="335">
        <f>SUMPRODUCT(LEN($AE965:$AE968)-LEN(SUBSTITUTE($AE965:$AE968,"G", "")))</f>
        <v>0</v>
      </c>
      <c r="AX965" s="349">
        <f>SUMPRODUCT(LEN($L965:$AA968)-LEN(SUBSTITUTE($L965:$AA968,"M", "")))</f>
        <v>0</v>
      </c>
      <c r="AY965" s="362">
        <f>SUMPRODUCT(LEN($AF965:$AF968)-LEN(SUBSTITUTE($AF965:$AF968,"M", "")))</f>
        <v>0</v>
      </c>
      <c r="AZ965" s="335">
        <f>SUMPRODUCT(LEN($AE965:$AE968)-LEN(SUBSTITUTE($AE965:$AE968,"M", "")))</f>
        <v>0</v>
      </c>
      <c r="BA965" s="416">
        <f>SUMPRODUCT(LEN($AG965:$AG968)-LEN(SUBSTITUTE($AG965:$AG968,"S", "")))</f>
        <v>0</v>
      </c>
      <c r="BB965" s="410">
        <f>SUMPRODUCT(LEN($AG965:$AG968)-LEN(SUBSTITUTE($AG965:$AG968,"F", "")))</f>
        <v>0</v>
      </c>
      <c r="BC965" s="410">
        <f>SUMPRODUCT(LEN($AG965:$AG968)-LEN(SUBSTITUTE($AG965:$AG968,"G", "")))</f>
        <v>0</v>
      </c>
      <c r="BD965" s="413">
        <f>SUMPRODUCT(LEN($AG965:$AG968)-LEN(SUBSTITUTE($AG965:$AG968,"M", "")))</f>
        <v>0</v>
      </c>
    </row>
    <row r="966" spans="2:56" ht="28.15" customHeight="1" thickBot="1" x14ac:dyDescent="0.25">
      <c r="B966" s="30"/>
      <c r="C966" s="339"/>
      <c r="D966" s="221"/>
      <c r="E966" s="195"/>
      <c r="F966" s="195"/>
      <c r="G966" s="194"/>
      <c r="H966" s="359"/>
      <c r="I966" s="391"/>
      <c r="J966" s="391"/>
      <c r="K966" s="391"/>
      <c r="L966" s="33" t="s">
        <v>122</v>
      </c>
      <c r="M966" s="55"/>
      <c r="N966" s="33" t="s">
        <v>121</v>
      </c>
      <c r="O966" s="55"/>
      <c r="P966" s="33" t="s">
        <v>120</v>
      </c>
      <c r="Q966" s="55"/>
      <c r="R966" s="33" t="s">
        <v>119</v>
      </c>
      <c r="S966" s="55"/>
      <c r="T966" s="33" t="s">
        <v>118</v>
      </c>
      <c r="U966" s="55"/>
      <c r="V966" s="33" t="s">
        <v>117</v>
      </c>
      <c r="W966" s="55"/>
      <c r="X966" s="33" t="s">
        <v>116</v>
      </c>
      <c r="Y966" s="55"/>
      <c r="Z966" s="33" t="s">
        <v>115</v>
      </c>
      <c r="AA966" s="55"/>
      <c r="AB966" s="55"/>
      <c r="AC966" s="55"/>
      <c r="AD966" s="193"/>
      <c r="AE966" s="55"/>
      <c r="AF966" s="193"/>
      <c r="AG966" s="22"/>
      <c r="AH966" s="422"/>
      <c r="AI966" s="422"/>
      <c r="AJ966" s="21"/>
      <c r="AK966" s="9"/>
      <c r="AL966" s="350"/>
      <c r="AM966" s="353"/>
      <c r="AN966" s="336"/>
      <c r="AO966" s="350"/>
      <c r="AP966" s="353"/>
      <c r="AQ966" s="336"/>
      <c r="AR966" s="350"/>
      <c r="AS966" s="353"/>
      <c r="AT966" s="336"/>
      <c r="AU966" s="350"/>
      <c r="AV966" s="353"/>
      <c r="AW966" s="336"/>
      <c r="AX966" s="350"/>
      <c r="AY966" s="363"/>
      <c r="AZ966" s="336"/>
      <c r="BA966" s="417"/>
      <c r="BB966" s="411"/>
      <c r="BC966" s="411"/>
      <c r="BD966" s="414"/>
    </row>
    <row r="967" spans="2:56" ht="28.15" customHeight="1" x14ac:dyDescent="0.2">
      <c r="B967" s="30"/>
      <c r="C967" s="340"/>
      <c r="D967" s="218"/>
      <c r="E967" s="192"/>
      <c r="F967" s="192"/>
      <c r="G967" s="191"/>
      <c r="H967" s="360"/>
      <c r="I967" s="392"/>
      <c r="J967" s="392"/>
      <c r="K967" s="392"/>
      <c r="L967" s="25" t="s">
        <v>114</v>
      </c>
      <c r="M967" s="114"/>
      <c r="N967" s="25" t="s">
        <v>112</v>
      </c>
      <c r="O967" s="114"/>
      <c r="P967" s="25" t="s">
        <v>111</v>
      </c>
      <c r="Q967" s="114"/>
      <c r="R967" s="25" t="s">
        <v>110</v>
      </c>
      <c r="S967" s="114"/>
      <c r="T967" s="25" t="s">
        <v>109</v>
      </c>
      <c r="U967" s="114"/>
      <c r="V967" s="25" t="s">
        <v>108</v>
      </c>
      <c r="W967" s="114"/>
      <c r="X967" s="25" t="s">
        <v>107</v>
      </c>
      <c r="Y967" s="114"/>
      <c r="Z967" s="25" t="s">
        <v>106</v>
      </c>
      <c r="AA967" s="114"/>
      <c r="AB967" s="114"/>
      <c r="AC967" s="114"/>
      <c r="AD967" s="190"/>
      <c r="AE967" s="114"/>
      <c r="AF967" s="190"/>
      <c r="AG967" s="22"/>
      <c r="AH967" s="422"/>
      <c r="AI967" s="422"/>
      <c r="AJ967" s="21"/>
      <c r="AK967" s="9"/>
      <c r="AL967" s="350"/>
      <c r="AM967" s="353"/>
      <c r="AN967" s="336"/>
      <c r="AO967" s="350"/>
      <c r="AP967" s="353"/>
      <c r="AQ967" s="336"/>
      <c r="AR967" s="350"/>
      <c r="AS967" s="353"/>
      <c r="AT967" s="336"/>
      <c r="AU967" s="350"/>
      <c r="AV967" s="353"/>
      <c r="AW967" s="336"/>
      <c r="AX967" s="350"/>
      <c r="AY967" s="363"/>
      <c r="AZ967" s="336"/>
      <c r="BA967" s="417"/>
      <c r="BB967" s="411"/>
      <c r="BC967" s="411"/>
      <c r="BD967" s="414"/>
    </row>
    <row r="968" spans="2:56" ht="28.15" customHeight="1" thickBot="1" x14ac:dyDescent="0.25">
      <c r="B968" s="20"/>
      <c r="C968" s="341"/>
      <c r="D968" s="215"/>
      <c r="E968" s="189"/>
      <c r="F968" s="189"/>
      <c r="G968" s="188"/>
      <c r="H968" s="361"/>
      <c r="I968" s="394"/>
      <c r="J968" s="394"/>
      <c r="K968" s="394"/>
      <c r="L968" s="15" t="s">
        <v>105</v>
      </c>
      <c r="M968" s="16"/>
      <c r="N968" s="15" t="s">
        <v>104</v>
      </c>
      <c r="O968" s="16"/>
      <c r="P968" s="15" t="s">
        <v>103</v>
      </c>
      <c r="Q968" s="16"/>
      <c r="R968" s="15" t="s">
        <v>102</v>
      </c>
      <c r="S968" s="16"/>
      <c r="T968" s="15">
        <v>20</v>
      </c>
      <c r="U968" s="16"/>
      <c r="V968" s="15" t="s">
        <v>101</v>
      </c>
      <c r="W968" s="16"/>
      <c r="X968" s="15" t="s">
        <v>100</v>
      </c>
      <c r="Y968" s="16"/>
      <c r="Z968" s="15" t="s">
        <v>99</v>
      </c>
      <c r="AA968" s="16"/>
      <c r="AB968" s="114"/>
      <c r="AC968" s="114"/>
      <c r="AD968" s="187"/>
      <c r="AE968" s="16"/>
      <c r="AF968" s="186"/>
      <c r="AG968" s="11"/>
      <c r="AH968" s="423"/>
      <c r="AI968" s="423"/>
      <c r="AJ968" s="10"/>
      <c r="AK968" s="9"/>
      <c r="AL968" s="351"/>
      <c r="AM968" s="354"/>
      <c r="AN968" s="337"/>
      <c r="AO968" s="351"/>
      <c r="AP968" s="354"/>
      <c r="AQ968" s="337"/>
      <c r="AR968" s="351"/>
      <c r="AS968" s="354"/>
      <c r="AT968" s="337"/>
      <c r="AU968" s="351"/>
      <c r="AV968" s="354"/>
      <c r="AW968" s="337"/>
      <c r="AX968" s="351"/>
      <c r="AY968" s="364"/>
      <c r="AZ968" s="337"/>
      <c r="BA968" s="418"/>
      <c r="BB968" s="412"/>
      <c r="BC968" s="412"/>
      <c r="BD968" s="415"/>
    </row>
    <row r="969" spans="2:56" ht="15.75" thickTop="1" x14ac:dyDescent="0.2"/>
  </sheetData>
  <mergeCells count="5829">
    <mergeCell ref="BA961:BA964"/>
    <mergeCell ref="BB961:BB964"/>
    <mergeCell ref="BC961:BC964"/>
    <mergeCell ref="BD961:BD964"/>
    <mergeCell ref="BA965:BA968"/>
    <mergeCell ref="BB965:BB968"/>
    <mergeCell ref="BC965:BC968"/>
    <mergeCell ref="BD965:BD968"/>
    <mergeCell ref="BA950:BA953"/>
    <mergeCell ref="BB950:BB953"/>
    <mergeCell ref="BC950:BC953"/>
    <mergeCell ref="BD950:BD953"/>
    <mergeCell ref="BA957:BA960"/>
    <mergeCell ref="BB957:BB960"/>
    <mergeCell ref="BC957:BC960"/>
    <mergeCell ref="BD957:BD960"/>
    <mergeCell ref="BA901:BA904"/>
    <mergeCell ref="BB901:BB904"/>
    <mergeCell ref="BC901:BC904"/>
    <mergeCell ref="BD901:BD904"/>
    <mergeCell ref="BA905:BA908"/>
    <mergeCell ref="BB905:BB908"/>
    <mergeCell ref="BA935:BA938"/>
    <mergeCell ref="BB935:BB938"/>
    <mergeCell ref="BC935:BC938"/>
    <mergeCell ref="BD935:BD938"/>
    <mergeCell ref="BA942:BA945"/>
    <mergeCell ref="BB942:BB945"/>
    <mergeCell ref="BC942:BC945"/>
    <mergeCell ref="BD942:BD945"/>
    <mergeCell ref="BA927:BA930"/>
    <mergeCell ref="BB927:BB930"/>
    <mergeCell ref="BC927:BC930"/>
    <mergeCell ref="BD927:BD930"/>
    <mergeCell ref="BA931:BA934"/>
    <mergeCell ref="BB931:BB934"/>
    <mergeCell ref="BC931:BC934"/>
    <mergeCell ref="BD931:BD934"/>
    <mergeCell ref="BA916:BA919"/>
    <mergeCell ref="BB916:BB919"/>
    <mergeCell ref="BC916:BC919"/>
    <mergeCell ref="BD916:BD919"/>
    <mergeCell ref="BA920:BA923"/>
    <mergeCell ref="BB920:BB923"/>
    <mergeCell ref="BC920:BC923"/>
    <mergeCell ref="BD920:BD923"/>
    <mergeCell ref="BC905:BC908"/>
    <mergeCell ref="BD905:BD908"/>
    <mergeCell ref="BA912:BA915"/>
    <mergeCell ref="BB912:BB915"/>
    <mergeCell ref="BC912:BC915"/>
    <mergeCell ref="BD912:BD915"/>
    <mergeCell ref="BA946:BA949"/>
    <mergeCell ref="BB946:BB949"/>
    <mergeCell ref="BC946:BC949"/>
    <mergeCell ref="BD946:BD949"/>
    <mergeCell ref="BA852:BA855"/>
    <mergeCell ref="BB852:BB855"/>
    <mergeCell ref="BC852:BC855"/>
    <mergeCell ref="BD852:BD855"/>
    <mergeCell ref="BA856:BA859"/>
    <mergeCell ref="BB856:BB859"/>
    <mergeCell ref="BA886:BA889"/>
    <mergeCell ref="BB886:BB889"/>
    <mergeCell ref="BC886:BC889"/>
    <mergeCell ref="BD886:BD889"/>
    <mergeCell ref="BA890:BA893"/>
    <mergeCell ref="BB890:BB893"/>
    <mergeCell ref="BC890:BC893"/>
    <mergeCell ref="BD890:BD893"/>
    <mergeCell ref="BA875:BA878"/>
    <mergeCell ref="BB875:BB878"/>
    <mergeCell ref="BC875:BC878"/>
    <mergeCell ref="BD875:BD878"/>
    <mergeCell ref="BA882:BA885"/>
    <mergeCell ref="BB882:BB885"/>
    <mergeCell ref="BC882:BC885"/>
    <mergeCell ref="BD882:BD885"/>
    <mergeCell ref="BA867:BA870"/>
    <mergeCell ref="BB867:BB870"/>
    <mergeCell ref="BC867:BC870"/>
    <mergeCell ref="BD867:BD870"/>
    <mergeCell ref="BA871:BA874"/>
    <mergeCell ref="BB871:BB874"/>
    <mergeCell ref="BC871:BC874"/>
    <mergeCell ref="BD871:BD874"/>
    <mergeCell ref="BC856:BC859"/>
    <mergeCell ref="BD856:BD859"/>
    <mergeCell ref="BA860:BA863"/>
    <mergeCell ref="BB860:BB863"/>
    <mergeCell ref="BC860:BC863"/>
    <mergeCell ref="BD860:BD863"/>
    <mergeCell ref="BA897:BA900"/>
    <mergeCell ref="BB897:BB900"/>
    <mergeCell ref="BC897:BC900"/>
    <mergeCell ref="BD897:BD900"/>
    <mergeCell ref="BA800:BA803"/>
    <mergeCell ref="BB800:BB803"/>
    <mergeCell ref="BC800:BC803"/>
    <mergeCell ref="BD800:BD803"/>
    <mergeCell ref="BA807:BA810"/>
    <mergeCell ref="BB807:BB810"/>
    <mergeCell ref="BA837:BA840"/>
    <mergeCell ref="BB837:BB840"/>
    <mergeCell ref="BC837:BC840"/>
    <mergeCell ref="BD837:BD840"/>
    <mergeCell ref="BA841:BA844"/>
    <mergeCell ref="BB841:BB844"/>
    <mergeCell ref="BC841:BC844"/>
    <mergeCell ref="BD841:BD844"/>
    <mergeCell ref="BA826:BA829"/>
    <mergeCell ref="BB826:BB829"/>
    <mergeCell ref="BC826:BC829"/>
    <mergeCell ref="BD826:BD829"/>
    <mergeCell ref="BA830:BA833"/>
    <mergeCell ref="BB830:BB833"/>
    <mergeCell ref="BC830:BC833"/>
    <mergeCell ref="BD830:BD833"/>
    <mergeCell ref="BA815:BA818"/>
    <mergeCell ref="BB815:BB818"/>
    <mergeCell ref="BC815:BC818"/>
    <mergeCell ref="BD815:BD818"/>
    <mergeCell ref="BA822:BA825"/>
    <mergeCell ref="BB822:BB825"/>
    <mergeCell ref="BC822:BC825"/>
    <mergeCell ref="BD822:BD825"/>
    <mergeCell ref="BC807:BC810"/>
    <mergeCell ref="BD807:BD810"/>
    <mergeCell ref="BA811:BA814"/>
    <mergeCell ref="BB811:BB814"/>
    <mergeCell ref="BC811:BC814"/>
    <mergeCell ref="BD811:BD814"/>
    <mergeCell ref="BA845:BA848"/>
    <mergeCell ref="BB845:BB848"/>
    <mergeCell ref="BC845:BC848"/>
    <mergeCell ref="BD845:BD848"/>
    <mergeCell ref="BA751:BA754"/>
    <mergeCell ref="BB751:BB754"/>
    <mergeCell ref="BC751:BC754"/>
    <mergeCell ref="BD751:BD754"/>
    <mergeCell ref="BA755:BA758"/>
    <mergeCell ref="BB755:BB758"/>
    <mergeCell ref="BA785:BA788"/>
    <mergeCell ref="BB785:BB788"/>
    <mergeCell ref="BC785:BC788"/>
    <mergeCell ref="BD785:BD788"/>
    <mergeCell ref="BA792:BA795"/>
    <mergeCell ref="BB792:BB795"/>
    <mergeCell ref="BC792:BC795"/>
    <mergeCell ref="BD792:BD795"/>
    <mergeCell ref="BA777:BA780"/>
    <mergeCell ref="BB777:BB780"/>
    <mergeCell ref="BC777:BC780"/>
    <mergeCell ref="BD777:BD780"/>
    <mergeCell ref="BA781:BA784"/>
    <mergeCell ref="BB781:BB784"/>
    <mergeCell ref="BC781:BC784"/>
    <mergeCell ref="BD781:BD784"/>
    <mergeCell ref="BA766:BA769"/>
    <mergeCell ref="BB766:BB769"/>
    <mergeCell ref="BC766:BC769"/>
    <mergeCell ref="BD766:BD769"/>
    <mergeCell ref="BA770:BA773"/>
    <mergeCell ref="BB770:BB773"/>
    <mergeCell ref="BC770:BC773"/>
    <mergeCell ref="BD770:BD773"/>
    <mergeCell ref="BC755:BC758"/>
    <mergeCell ref="BD755:BD758"/>
    <mergeCell ref="BA762:BA765"/>
    <mergeCell ref="BB762:BB765"/>
    <mergeCell ref="BC762:BC765"/>
    <mergeCell ref="BD762:BD765"/>
    <mergeCell ref="BA796:BA799"/>
    <mergeCell ref="BB796:BB799"/>
    <mergeCell ref="BC796:BC799"/>
    <mergeCell ref="BD796:BD799"/>
    <mergeCell ref="BA702:BA705"/>
    <mergeCell ref="BB702:BB705"/>
    <mergeCell ref="BC702:BC705"/>
    <mergeCell ref="BD702:BD705"/>
    <mergeCell ref="BA706:BA709"/>
    <mergeCell ref="BB706:BB709"/>
    <mergeCell ref="BA736:BA739"/>
    <mergeCell ref="BB736:BB739"/>
    <mergeCell ref="BC736:BC739"/>
    <mergeCell ref="BD736:BD739"/>
    <mergeCell ref="BA740:BA743"/>
    <mergeCell ref="BB740:BB743"/>
    <mergeCell ref="BC740:BC743"/>
    <mergeCell ref="BD740:BD743"/>
    <mergeCell ref="BA725:BA728"/>
    <mergeCell ref="BB725:BB728"/>
    <mergeCell ref="BC725:BC728"/>
    <mergeCell ref="BD725:BD728"/>
    <mergeCell ref="BA732:BA735"/>
    <mergeCell ref="BB732:BB735"/>
    <mergeCell ref="BC732:BC735"/>
    <mergeCell ref="BD732:BD735"/>
    <mergeCell ref="BA717:BA720"/>
    <mergeCell ref="BB717:BB720"/>
    <mergeCell ref="BC717:BC720"/>
    <mergeCell ref="BD717:BD720"/>
    <mergeCell ref="BA721:BA724"/>
    <mergeCell ref="BB721:BB724"/>
    <mergeCell ref="BC721:BC724"/>
    <mergeCell ref="BD721:BD724"/>
    <mergeCell ref="BC706:BC709"/>
    <mergeCell ref="BD706:BD709"/>
    <mergeCell ref="BA710:BA713"/>
    <mergeCell ref="BB710:BB713"/>
    <mergeCell ref="BC710:BC713"/>
    <mergeCell ref="BD710:BD713"/>
    <mergeCell ref="BA747:BA750"/>
    <mergeCell ref="BB747:BB750"/>
    <mergeCell ref="BC747:BC750"/>
    <mergeCell ref="BD747:BD750"/>
    <mergeCell ref="BA650:BA653"/>
    <mergeCell ref="BB650:BB653"/>
    <mergeCell ref="BC650:BC653"/>
    <mergeCell ref="BD650:BD653"/>
    <mergeCell ref="BA657:BA660"/>
    <mergeCell ref="BB657:BB660"/>
    <mergeCell ref="BA687:BA690"/>
    <mergeCell ref="BB687:BB690"/>
    <mergeCell ref="BC687:BC690"/>
    <mergeCell ref="BD687:BD690"/>
    <mergeCell ref="BA691:BA694"/>
    <mergeCell ref="BB691:BB694"/>
    <mergeCell ref="BC691:BC694"/>
    <mergeCell ref="BD691:BD694"/>
    <mergeCell ref="BA676:BA679"/>
    <mergeCell ref="BB676:BB679"/>
    <mergeCell ref="BC676:BC679"/>
    <mergeCell ref="BD676:BD679"/>
    <mergeCell ref="BA680:BA683"/>
    <mergeCell ref="BB680:BB683"/>
    <mergeCell ref="BC680:BC683"/>
    <mergeCell ref="BD680:BD683"/>
    <mergeCell ref="BA665:BA668"/>
    <mergeCell ref="BB665:BB668"/>
    <mergeCell ref="BC665:BC668"/>
    <mergeCell ref="BD665:BD668"/>
    <mergeCell ref="BA672:BA675"/>
    <mergeCell ref="BB672:BB675"/>
    <mergeCell ref="BC672:BC675"/>
    <mergeCell ref="BD672:BD675"/>
    <mergeCell ref="BC657:BC660"/>
    <mergeCell ref="BD657:BD660"/>
    <mergeCell ref="BA661:BA664"/>
    <mergeCell ref="BB661:BB664"/>
    <mergeCell ref="BC661:BC664"/>
    <mergeCell ref="BD661:BD664"/>
    <mergeCell ref="BA695:BA698"/>
    <mergeCell ref="BB695:BB698"/>
    <mergeCell ref="BC695:BC698"/>
    <mergeCell ref="BD695:BD698"/>
    <mergeCell ref="BA601:BA604"/>
    <mergeCell ref="BB601:BB604"/>
    <mergeCell ref="BC601:BC604"/>
    <mergeCell ref="BD601:BD604"/>
    <mergeCell ref="BA605:BA608"/>
    <mergeCell ref="BB605:BB608"/>
    <mergeCell ref="BA635:BA638"/>
    <mergeCell ref="BB635:BB638"/>
    <mergeCell ref="BC635:BC638"/>
    <mergeCell ref="BD635:BD638"/>
    <mergeCell ref="BA642:BA645"/>
    <mergeCell ref="BB642:BB645"/>
    <mergeCell ref="BC642:BC645"/>
    <mergeCell ref="BD642:BD645"/>
    <mergeCell ref="BA627:BA630"/>
    <mergeCell ref="BB627:BB630"/>
    <mergeCell ref="BC627:BC630"/>
    <mergeCell ref="BD627:BD630"/>
    <mergeCell ref="BA631:BA634"/>
    <mergeCell ref="BB631:BB634"/>
    <mergeCell ref="BC631:BC634"/>
    <mergeCell ref="BD631:BD634"/>
    <mergeCell ref="BA616:BA619"/>
    <mergeCell ref="BB616:BB619"/>
    <mergeCell ref="BC616:BC619"/>
    <mergeCell ref="BD616:BD619"/>
    <mergeCell ref="BA620:BA623"/>
    <mergeCell ref="BB620:BB623"/>
    <mergeCell ref="BC620:BC623"/>
    <mergeCell ref="BD620:BD623"/>
    <mergeCell ref="BC605:BC608"/>
    <mergeCell ref="BD605:BD608"/>
    <mergeCell ref="BA612:BA615"/>
    <mergeCell ref="BB612:BB615"/>
    <mergeCell ref="BC612:BC615"/>
    <mergeCell ref="BD612:BD615"/>
    <mergeCell ref="BA646:BA649"/>
    <mergeCell ref="BB646:BB649"/>
    <mergeCell ref="BC646:BC649"/>
    <mergeCell ref="BD646:BD649"/>
    <mergeCell ref="BA552:BA555"/>
    <mergeCell ref="BB552:BB555"/>
    <mergeCell ref="BC552:BC555"/>
    <mergeCell ref="BD552:BD555"/>
    <mergeCell ref="BA556:BA559"/>
    <mergeCell ref="BB556:BB559"/>
    <mergeCell ref="BA586:BA589"/>
    <mergeCell ref="BB586:BB589"/>
    <mergeCell ref="BC586:BC589"/>
    <mergeCell ref="BD586:BD589"/>
    <mergeCell ref="BA590:BA593"/>
    <mergeCell ref="BB590:BB593"/>
    <mergeCell ref="BC590:BC593"/>
    <mergeCell ref="BD590:BD593"/>
    <mergeCell ref="BA575:BA578"/>
    <mergeCell ref="BB575:BB578"/>
    <mergeCell ref="BC575:BC578"/>
    <mergeCell ref="BD575:BD578"/>
    <mergeCell ref="BA582:BA585"/>
    <mergeCell ref="BB582:BB585"/>
    <mergeCell ref="BC582:BC585"/>
    <mergeCell ref="BD582:BD585"/>
    <mergeCell ref="BA567:BA570"/>
    <mergeCell ref="BB567:BB570"/>
    <mergeCell ref="BC567:BC570"/>
    <mergeCell ref="BD567:BD570"/>
    <mergeCell ref="BA571:BA574"/>
    <mergeCell ref="BB571:BB574"/>
    <mergeCell ref="BC571:BC574"/>
    <mergeCell ref="BD571:BD574"/>
    <mergeCell ref="BC556:BC559"/>
    <mergeCell ref="BD556:BD559"/>
    <mergeCell ref="BA560:BA563"/>
    <mergeCell ref="BB560:BB563"/>
    <mergeCell ref="BC560:BC563"/>
    <mergeCell ref="BD560:BD563"/>
    <mergeCell ref="BA597:BA600"/>
    <mergeCell ref="BB597:BB600"/>
    <mergeCell ref="BC597:BC600"/>
    <mergeCell ref="BD597:BD600"/>
    <mergeCell ref="BA500:BA503"/>
    <mergeCell ref="BB500:BB503"/>
    <mergeCell ref="BC500:BC503"/>
    <mergeCell ref="BD500:BD503"/>
    <mergeCell ref="BA507:BA510"/>
    <mergeCell ref="BB507:BB510"/>
    <mergeCell ref="BA537:BA540"/>
    <mergeCell ref="BB537:BB540"/>
    <mergeCell ref="BC537:BC540"/>
    <mergeCell ref="BD537:BD540"/>
    <mergeCell ref="BA541:BA544"/>
    <mergeCell ref="BB541:BB544"/>
    <mergeCell ref="BC541:BC544"/>
    <mergeCell ref="BD541:BD544"/>
    <mergeCell ref="BA526:BA529"/>
    <mergeCell ref="BB526:BB529"/>
    <mergeCell ref="BC526:BC529"/>
    <mergeCell ref="BD526:BD529"/>
    <mergeCell ref="BA530:BA533"/>
    <mergeCell ref="BB530:BB533"/>
    <mergeCell ref="BC530:BC533"/>
    <mergeCell ref="BD530:BD533"/>
    <mergeCell ref="BA515:BA518"/>
    <mergeCell ref="BB515:BB518"/>
    <mergeCell ref="BC515:BC518"/>
    <mergeCell ref="BD515:BD518"/>
    <mergeCell ref="BA522:BA525"/>
    <mergeCell ref="BB522:BB525"/>
    <mergeCell ref="BC522:BC525"/>
    <mergeCell ref="BD522:BD525"/>
    <mergeCell ref="BC507:BC510"/>
    <mergeCell ref="BD507:BD510"/>
    <mergeCell ref="BA511:BA514"/>
    <mergeCell ref="BB511:BB514"/>
    <mergeCell ref="BC511:BC514"/>
    <mergeCell ref="BD511:BD514"/>
    <mergeCell ref="BA545:BA548"/>
    <mergeCell ref="BB545:BB548"/>
    <mergeCell ref="BC545:BC548"/>
    <mergeCell ref="BD545:BD548"/>
    <mergeCell ref="BA451:BA454"/>
    <mergeCell ref="BB451:BB454"/>
    <mergeCell ref="BC451:BC454"/>
    <mergeCell ref="BD451:BD454"/>
    <mergeCell ref="BA455:BA458"/>
    <mergeCell ref="BB455:BB458"/>
    <mergeCell ref="BA485:BA488"/>
    <mergeCell ref="BB485:BB488"/>
    <mergeCell ref="BC485:BC488"/>
    <mergeCell ref="BD485:BD488"/>
    <mergeCell ref="BA492:BA495"/>
    <mergeCell ref="BB492:BB495"/>
    <mergeCell ref="BC492:BC495"/>
    <mergeCell ref="BD492:BD495"/>
    <mergeCell ref="BA477:BA480"/>
    <mergeCell ref="BB477:BB480"/>
    <mergeCell ref="BC477:BC480"/>
    <mergeCell ref="BD477:BD480"/>
    <mergeCell ref="BA481:BA484"/>
    <mergeCell ref="BB481:BB484"/>
    <mergeCell ref="BC481:BC484"/>
    <mergeCell ref="BD481:BD484"/>
    <mergeCell ref="BA466:BA469"/>
    <mergeCell ref="BB466:BB469"/>
    <mergeCell ref="BC466:BC469"/>
    <mergeCell ref="BD466:BD469"/>
    <mergeCell ref="BA470:BA473"/>
    <mergeCell ref="BB470:BB473"/>
    <mergeCell ref="BC470:BC473"/>
    <mergeCell ref="BD470:BD473"/>
    <mergeCell ref="BC455:BC458"/>
    <mergeCell ref="BD455:BD458"/>
    <mergeCell ref="BA462:BA465"/>
    <mergeCell ref="BB462:BB465"/>
    <mergeCell ref="BC462:BC465"/>
    <mergeCell ref="BD462:BD465"/>
    <mergeCell ref="BA496:BA499"/>
    <mergeCell ref="BB496:BB499"/>
    <mergeCell ref="BC496:BC499"/>
    <mergeCell ref="BD496:BD499"/>
    <mergeCell ref="BA447:BA450"/>
    <mergeCell ref="BB447:BB450"/>
    <mergeCell ref="BC447:BC450"/>
    <mergeCell ref="BD447:BD450"/>
    <mergeCell ref="BA402:BA405"/>
    <mergeCell ref="BB402:BB405"/>
    <mergeCell ref="BC402:BC405"/>
    <mergeCell ref="BD402:BD405"/>
    <mergeCell ref="BA406:BA409"/>
    <mergeCell ref="BB406:BB409"/>
    <mergeCell ref="BA436:BA439"/>
    <mergeCell ref="BB436:BB439"/>
    <mergeCell ref="BC436:BC439"/>
    <mergeCell ref="BD436:BD439"/>
    <mergeCell ref="BA440:BA443"/>
    <mergeCell ref="BB440:BB443"/>
    <mergeCell ref="BC440:BC443"/>
    <mergeCell ref="BD440:BD443"/>
    <mergeCell ref="BA425:BA428"/>
    <mergeCell ref="BB425:BB428"/>
    <mergeCell ref="BC425:BC428"/>
    <mergeCell ref="BD425:BD428"/>
    <mergeCell ref="BA432:BA435"/>
    <mergeCell ref="BB432:BB435"/>
    <mergeCell ref="BC432:BC435"/>
    <mergeCell ref="BD432:BD435"/>
    <mergeCell ref="BA361:BA364"/>
    <mergeCell ref="BB361:BB364"/>
    <mergeCell ref="BC361:BC364"/>
    <mergeCell ref="BD361:BD364"/>
    <mergeCell ref="BA365:BA368"/>
    <mergeCell ref="BB365:BB368"/>
    <mergeCell ref="BC365:BC368"/>
    <mergeCell ref="BD365:BD368"/>
    <mergeCell ref="BA417:BA420"/>
    <mergeCell ref="BB417:BB420"/>
    <mergeCell ref="BC417:BC420"/>
    <mergeCell ref="BD417:BD420"/>
    <mergeCell ref="BA421:BA424"/>
    <mergeCell ref="BB421:BB424"/>
    <mergeCell ref="BC421:BC424"/>
    <mergeCell ref="BD421:BD424"/>
    <mergeCell ref="BC406:BC409"/>
    <mergeCell ref="BD406:BD409"/>
    <mergeCell ref="BA410:BA413"/>
    <mergeCell ref="BB410:BB413"/>
    <mergeCell ref="BC410:BC413"/>
    <mergeCell ref="BD410:BD413"/>
    <mergeCell ref="BA395:BA398"/>
    <mergeCell ref="BB395:BB398"/>
    <mergeCell ref="BC395:BC398"/>
    <mergeCell ref="BD395:BD398"/>
    <mergeCell ref="BA380:BA383"/>
    <mergeCell ref="BB380:BB383"/>
    <mergeCell ref="BC380:BC383"/>
    <mergeCell ref="BD380:BD383"/>
    <mergeCell ref="BA387:BA390"/>
    <mergeCell ref="BB387:BB390"/>
    <mergeCell ref="BC387:BC390"/>
    <mergeCell ref="BD387:BD390"/>
    <mergeCell ref="BA391:BA394"/>
    <mergeCell ref="BB391:BB394"/>
    <mergeCell ref="BC391:BC394"/>
    <mergeCell ref="BD391:BD394"/>
    <mergeCell ref="BA372:BA375"/>
    <mergeCell ref="BB372:BB375"/>
    <mergeCell ref="BC372:BC375"/>
    <mergeCell ref="BD372:BD375"/>
    <mergeCell ref="BA376:BA379"/>
    <mergeCell ref="BB376:BB379"/>
    <mergeCell ref="BC376:BC379"/>
    <mergeCell ref="BD376:BD379"/>
    <mergeCell ref="BA312:BA315"/>
    <mergeCell ref="BB312:BB315"/>
    <mergeCell ref="BC312:BC315"/>
    <mergeCell ref="BD312:BD315"/>
    <mergeCell ref="BA316:BA319"/>
    <mergeCell ref="BB316:BB319"/>
    <mergeCell ref="BA346:BA349"/>
    <mergeCell ref="BB346:BB349"/>
    <mergeCell ref="BC346:BC349"/>
    <mergeCell ref="BD346:BD349"/>
    <mergeCell ref="BA350:BA353"/>
    <mergeCell ref="BB350:BB353"/>
    <mergeCell ref="BC350:BC353"/>
    <mergeCell ref="BD350:BD353"/>
    <mergeCell ref="BA335:BA338"/>
    <mergeCell ref="BB335:BB338"/>
    <mergeCell ref="BC335:BC338"/>
    <mergeCell ref="BD335:BD338"/>
    <mergeCell ref="BA342:BA345"/>
    <mergeCell ref="BB342:BB345"/>
    <mergeCell ref="BC342:BC345"/>
    <mergeCell ref="BD342:BD345"/>
    <mergeCell ref="BA327:BA330"/>
    <mergeCell ref="BB327:BB330"/>
    <mergeCell ref="BC327:BC330"/>
    <mergeCell ref="BD327:BD330"/>
    <mergeCell ref="BA331:BA334"/>
    <mergeCell ref="BB331:BB334"/>
    <mergeCell ref="BC331:BC334"/>
    <mergeCell ref="BD331:BD334"/>
    <mergeCell ref="BC316:BC319"/>
    <mergeCell ref="BD316:BD319"/>
    <mergeCell ref="BA320:BA323"/>
    <mergeCell ref="BB320:BB323"/>
    <mergeCell ref="BC320:BC323"/>
    <mergeCell ref="BD320:BD323"/>
    <mergeCell ref="BA357:BA360"/>
    <mergeCell ref="BB357:BB360"/>
    <mergeCell ref="BC357:BC360"/>
    <mergeCell ref="BD357:BD360"/>
    <mergeCell ref="BA260:BA263"/>
    <mergeCell ref="BB260:BB263"/>
    <mergeCell ref="BC260:BC263"/>
    <mergeCell ref="BD260:BD263"/>
    <mergeCell ref="BA267:BA270"/>
    <mergeCell ref="BB267:BB270"/>
    <mergeCell ref="BA297:BA300"/>
    <mergeCell ref="BB297:BB300"/>
    <mergeCell ref="BC297:BC300"/>
    <mergeCell ref="BD297:BD300"/>
    <mergeCell ref="BA301:BA304"/>
    <mergeCell ref="BB301:BB304"/>
    <mergeCell ref="BC301:BC304"/>
    <mergeCell ref="BD301:BD304"/>
    <mergeCell ref="BA286:BA289"/>
    <mergeCell ref="BB286:BB289"/>
    <mergeCell ref="BC286:BC289"/>
    <mergeCell ref="BD286:BD289"/>
    <mergeCell ref="BA290:BA293"/>
    <mergeCell ref="BB290:BB293"/>
    <mergeCell ref="BC290:BC293"/>
    <mergeCell ref="BD290:BD293"/>
    <mergeCell ref="BA275:BA278"/>
    <mergeCell ref="BB275:BB278"/>
    <mergeCell ref="BC275:BC278"/>
    <mergeCell ref="BD275:BD278"/>
    <mergeCell ref="BA282:BA285"/>
    <mergeCell ref="BB282:BB285"/>
    <mergeCell ref="BC282:BC285"/>
    <mergeCell ref="BD282:BD285"/>
    <mergeCell ref="BC267:BC270"/>
    <mergeCell ref="BD267:BD270"/>
    <mergeCell ref="BA271:BA274"/>
    <mergeCell ref="BB271:BB274"/>
    <mergeCell ref="BC271:BC274"/>
    <mergeCell ref="BD271:BD274"/>
    <mergeCell ref="BA305:BA308"/>
    <mergeCell ref="BB305:BB308"/>
    <mergeCell ref="BC305:BC308"/>
    <mergeCell ref="BD305:BD308"/>
    <mergeCell ref="BA211:BA214"/>
    <mergeCell ref="BB211:BB214"/>
    <mergeCell ref="BC211:BC214"/>
    <mergeCell ref="BD211:BD214"/>
    <mergeCell ref="BA215:BA218"/>
    <mergeCell ref="BB215:BB218"/>
    <mergeCell ref="BA245:BA248"/>
    <mergeCell ref="BB245:BB248"/>
    <mergeCell ref="BC245:BC248"/>
    <mergeCell ref="BD245:BD248"/>
    <mergeCell ref="BA252:BA255"/>
    <mergeCell ref="BB252:BB255"/>
    <mergeCell ref="BC252:BC255"/>
    <mergeCell ref="BD252:BD255"/>
    <mergeCell ref="BA237:BA240"/>
    <mergeCell ref="BB237:BB240"/>
    <mergeCell ref="BC237:BC240"/>
    <mergeCell ref="BD237:BD240"/>
    <mergeCell ref="BA241:BA244"/>
    <mergeCell ref="BB241:BB244"/>
    <mergeCell ref="BC241:BC244"/>
    <mergeCell ref="BD241:BD244"/>
    <mergeCell ref="BA226:BA229"/>
    <mergeCell ref="BB226:BB229"/>
    <mergeCell ref="BC226:BC229"/>
    <mergeCell ref="BD226:BD229"/>
    <mergeCell ref="BA230:BA233"/>
    <mergeCell ref="BB230:BB233"/>
    <mergeCell ref="BC230:BC233"/>
    <mergeCell ref="BD230:BD233"/>
    <mergeCell ref="BC215:BC218"/>
    <mergeCell ref="BD215:BD218"/>
    <mergeCell ref="BA222:BA225"/>
    <mergeCell ref="BB222:BB225"/>
    <mergeCell ref="BC222:BC225"/>
    <mergeCell ref="BD222:BD225"/>
    <mergeCell ref="BA256:BA259"/>
    <mergeCell ref="BB256:BB259"/>
    <mergeCell ref="BC256:BC259"/>
    <mergeCell ref="BD256:BD259"/>
    <mergeCell ref="BA162:BA165"/>
    <mergeCell ref="BB162:BB165"/>
    <mergeCell ref="BC162:BC165"/>
    <mergeCell ref="BD162:BD165"/>
    <mergeCell ref="BA166:BA169"/>
    <mergeCell ref="BB166:BB169"/>
    <mergeCell ref="BA196:BA199"/>
    <mergeCell ref="BB196:BB199"/>
    <mergeCell ref="BC196:BC199"/>
    <mergeCell ref="BD196:BD199"/>
    <mergeCell ref="BA200:BA203"/>
    <mergeCell ref="BB200:BB203"/>
    <mergeCell ref="BC200:BC203"/>
    <mergeCell ref="BD200:BD203"/>
    <mergeCell ref="BA185:BA188"/>
    <mergeCell ref="BB185:BB188"/>
    <mergeCell ref="BC185:BC188"/>
    <mergeCell ref="BD185:BD188"/>
    <mergeCell ref="BA192:BA195"/>
    <mergeCell ref="BB192:BB195"/>
    <mergeCell ref="BC192:BC195"/>
    <mergeCell ref="BD192:BD195"/>
    <mergeCell ref="BA177:BA180"/>
    <mergeCell ref="BB177:BB180"/>
    <mergeCell ref="BC177:BC180"/>
    <mergeCell ref="BD177:BD180"/>
    <mergeCell ref="BA181:BA184"/>
    <mergeCell ref="BB181:BB184"/>
    <mergeCell ref="BC181:BC184"/>
    <mergeCell ref="BD181:BD184"/>
    <mergeCell ref="BC166:BC169"/>
    <mergeCell ref="BD166:BD169"/>
    <mergeCell ref="BA170:BA173"/>
    <mergeCell ref="BB170:BB173"/>
    <mergeCell ref="BC170:BC173"/>
    <mergeCell ref="BD170:BD173"/>
    <mergeCell ref="BA207:BA210"/>
    <mergeCell ref="BB207:BB210"/>
    <mergeCell ref="BC207:BC210"/>
    <mergeCell ref="BD207:BD210"/>
    <mergeCell ref="BA110:BA113"/>
    <mergeCell ref="BB110:BB113"/>
    <mergeCell ref="BC110:BC113"/>
    <mergeCell ref="BD110:BD113"/>
    <mergeCell ref="BA117:BA120"/>
    <mergeCell ref="BB117:BB120"/>
    <mergeCell ref="BA147:BA150"/>
    <mergeCell ref="BB147:BB150"/>
    <mergeCell ref="BC147:BC150"/>
    <mergeCell ref="BD147:BD150"/>
    <mergeCell ref="BA151:BA154"/>
    <mergeCell ref="BB151:BB154"/>
    <mergeCell ref="BC151:BC154"/>
    <mergeCell ref="BD151:BD154"/>
    <mergeCell ref="BA136:BA139"/>
    <mergeCell ref="BB136:BB139"/>
    <mergeCell ref="BC136:BC139"/>
    <mergeCell ref="BD136:BD139"/>
    <mergeCell ref="BA140:BA143"/>
    <mergeCell ref="BB140:BB143"/>
    <mergeCell ref="BC140:BC143"/>
    <mergeCell ref="BD140:BD143"/>
    <mergeCell ref="BA125:BA128"/>
    <mergeCell ref="BB125:BB128"/>
    <mergeCell ref="BC125:BC128"/>
    <mergeCell ref="BD125:BD128"/>
    <mergeCell ref="BA132:BA135"/>
    <mergeCell ref="BB132:BB135"/>
    <mergeCell ref="BC132:BC135"/>
    <mergeCell ref="BD132:BD135"/>
    <mergeCell ref="BC117:BC120"/>
    <mergeCell ref="BD117:BD120"/>
    <mergeCell ref="BA121:BA124"/>
    <mergeCell ref="BB121:BB124"/>
    <mergeCell ref="BC121:BC124"/>
    <mergeCell ref="BD121:BD124"/>
    <mergeCell ref="BA155:BA158"/>
    <mergeCell ref="BB155:BB158"/>
    <mergeCell ref="BC155:BC158"/>
    <mergeCell ref="BD155:BD158"/>
    <mergeCell ref="BA61:BA64"/>
    <mergeCell ref="BB61:BB64"/>
    <mergeCell ref="BC61:BC64"/>
    <mergeCell ref="BD61:BD64"/>
    <mergeCell ref="BA65:BA68"/>
    <mergeCell ref="BB65:BB68"/>
    <mergeCell ref="BA95:BA98"/>
    <mergeCell ref="BB95:BB98"/>
    <mergeCell ref="BC95:BC98"/>
    <mergeCell ref="BD95:BD98"/>
    <mergeCell ref="BA102:BA105"/>
    <mergeCell ref="BB102:BB105"/>
    <mergeCell ref="BC102:BC105"/>
    <mergeCell ref="BD102:BD105"/>
    <mergeCell ref="BA87:BA90"/>
    <mergeCell ref="BB87:BB90"/>
    <mergeCell ref="BC87:BC90"/>
    <mergeCell ref="BD87:BD90"/>
    <mergeCell ref="BA91:BA94"/>
    <mergeCell ref="BB91:BB94"/>
    <mergeCell ref="BC91:BC94"/>
    <mergeCell ref="BD91:BD94"/>
    <mergeCell ref="BA76:BA79"/>
    <mergeCell ref="BB76:BB79"/>
    <mergeCell ref="BC76:BC79"/>
    <mergeCell ref="BD76:BD79"/>
    <mergeCell ref="BA80:BA83"/>
    <mergeCell ref="BB80:BB83"/>
    <mergeCell ref="BC80:BC83"/>
    <mergeCell ref="BD80:BD83"/>
    <mergeCell ref="BC65:BC68"/>
    <mergeCell ref="BD65:BD68"/>
    <mergeCell ref="BA72:BA75"/>
    <mergeCell ref="BB72:BB75"/>
    <mergeCell ref="BC72:BC75"/>
    <mergeCell ref="BD72:BD75"/>
    <mergeCell ref="BA106:BA109"/>
    <mergeCell ref="BB106:BB109"/>
    <mergeCell ref="BC106:BC109"/>
    <mergeCell ref="BD106:BD109"/>
    <mergeCell ref="BA12:BA15"/>
    <mergeCell ref="BB12:BB15"/>
    <mergeCell ref="BC12:BC15"/>
    <mergeCell ref="BD12:BD15"/>
    <mergeCell ref="BA16:BA19"/>
    <mergeCell ref="BB16:BB19"/>
    <mergeCell ref="BA46:BA49"/>
    <mergeCell ref="BB46:BB49"/>
    <mergeCell ref="BC46:BC49"/>
    <mergeCell ref="BD46:BD49"/>
    <mergeCell ref="BA50:BA53"/>
    <mergeCell ref="BB50:BB53"/>
    <mergeCell ref="BC50:BC53"/>
    <mergeCell ref="BD50:BD53"/>
    <mergeCell ref="BA35:BA38"/>
    <mergeCell ref="BB35:BB38"/>
    <mergeCell ref="BC35:BC38"/>
    <mergeCell ref="BD35:BD38"/>
    <mergeCell ref="BA42:BA45"/>
    <mergeCell ref="BB42:BB45"/>
    <mergeCell ref="BC42:BC45"/>
    <mergeCell ref="BD42:BD45"/>
    <mergeCell ref="BA27:BA30"/>
    <mergeCell ref="BB27:BB30"/>
    <mergeCell ref="BC27:BC30"/>
    <mergeCell ref="BD27:BD30"/>
    <mergeCell ref="BA31:BA34"/>
    <mergeCell ref="BB31:BB34"/>
    <mergeCell ref="BC31:BC34"/>
    <mergeCell ref="BD31:BD34"/>
    <mergeCell ref="BC16:BC19"/>
    <mergeCell ref="BD16:BD19"/>
    <mergeCell ref="BA20:BA23"/>
    <mergeCell ref="BB20:BB23"/>
    <mergeCell ref="BC20:BC23"/>
    <mergeCell ref="BD20:BD23"/>
    <mergeCell ref="BA57:BA60"/>
    <mergeCell ref="BB57:BB60"/>
    <mergeCell ref="BC57:BC60"/>
    <mergeCell ref="BD57:BD60"/>
    <mergeCell ref="H800:H801"/>
    <mergeCell ref="H802:H803"/>
    <mergeCell ref="H807:H808"/>
    <mergeCell ref="H809:H810"/>
    <mergeCell ref="H811:H812"/>
    <mergeCell ref="H792:H793"/>
    <mergeCell ref="H695:H696"/>
    <mergeCell ref="H697:H698"/>
    <mergeCell ref="H702:H703"/>
    <mergeCell ref="H704:H705"/>
    <mergeCell ref="H706:H707"/>
    <mergeCell ref="H717:H718"/>
    <mergeCell ref="H719:H720"/>
    <mergeCell ref="H770:H771"/>
    <mergeCell ref="H772:H773"/>
    <mergeCell ref="H777:H778"/>
    <mergeCell ref="H779:H780"/>
    <mergeCell ref="H781:H782"/>
    <mergeCell ref="H783:H784"/>
    <mergeCell ref="H749:H750"/>
    <mergeCell ref="H965:H966"/>
    <mergeCell ref="H967:H968"/>
    <mergeCell ref="H845:H846"/>
    <mergeCell ref="H847:H848"/>
    <mergeCell ref="H852:H853"/>
    <mergeCell ref="H854:H855"/>
    <mergeCell ref="H856:H857"/>
    <mergeCell ref="H858:H859"/>
    <mergeCell ref="H841:H842"/>
    <mergeCell ref="H843:H844"/>
    <mergeCell ref="H950:H951"/>
    <mergeCell ref="H952:H953"/>
    <mergeCell ref="H957:H958"/>
    <mergeCell ref="H959:H960"/>
    <mergeCell ref="H860:H861"/>
    <mergeCell ref="H862:H863"/>
    <mergeCell ref="H867:H868"/>
    <mergeCell ref="H869:H870"/>
    <mergeCell ref="H916:H917"/>
    <mergeCell ref="H918:H919"/>
    <mergeCell ref="H920:H921"/>
    <mergeCell ref="H922:H923"/>
    <mergeCell ref="H642:H643"/>
    <mergeCell ref="H644:H645"/>
    <mergeCell ref="H646:H647"/>
    <mergeCell ref="H648:H649"/>
    <mergeCell ref="H650:H651"/>
    <mergeCell ref="H652:H653"/>
    <mergeCell ref="H736:H737"/>
    <mergeCell ref="H738:H739"/>
    <mergeCell ref="H740:H741"/>
    <mergeCell ref="H742:H743"/>
    <mergeCell ref="H710:H711"/>
    <mergeCell ref="H712:H713"/>
    <mergeCell ref="H721:H722"/>
    <mergeCell ref="H723:H724"/>
    <mergeCell ref="H725:H726"/>
    <mergeCell ref="H727:H728"/>
    <mergeCell ref="H732:H733"/>
    <mergeCell ref="H734:H735"/>
    <mergeCell ref="H659:H660"/>
    <mergeCell ref="H665:H666"/>
    <mergeCell ref="H667:H668"/>
    <mergeCell ref="H672:H673"/>
    <mergeCell ref="H674:H675"/>
    <mergeCell ref="H487:H488"/>
    <mergeCell ref="H492:H493"/>
    <mergeCell ref="H494:H495"/>
    <mergeCell ref="H496:H497"/>
    <mergeCell ref="H545:H546"/>
    <mergeCell ref="H547:H548"/>
    <mergeCell ref="H552:H553"/>
    <mergeCell ref="H554:H555"/>
    <mergeCell ref="H556:H557"/>
    <mergeCell ref="H558:H559"/>
    <mergeCell ref="H530:H531"/>
    <mergeCell ref="H532:H533"/>
    <mergeCell ref="H537:H538"/>
    <mergeCell ref="H539:H540"/>
    <mergeCell ref="H541:H542"/>
    <mergeCell ref="H543:H544"/>
    <mergeCell ref="H614:H615"/>
    <mergeCell ref="H599:H600"/>
    <mergeCell ref="H601:H602"/>
    <mergeCell ref="H603:H604"/>
    <mergeCell ref="H605:H606"/>
    <mergeCell ref="H607:H608"/>
    <mergeCell ref="H612:H613"/>
    <mergeCell ref="H586:H587"/>
    <mergeCell ref="H588:H589"/>
    <mergeCell ref="H590:H591"/>
    <mergeCell ref="H592:H593"/>
    <mergeCell ref="H597:H598"/>
    <mergeCell ref="H483:H484"/>
    <mergeCell ref="H348:H349"/>
    <mergeCell ref="H350:H351"/>
    <mergeCell ref="H352:H353"/>
    <mergeCell ref="H357:H358"/>
    <mergeCell ref="H359:H360"/>
    <mergeCell ref="H425:H426"/>
    <mergeCell ref="H427:H428"/>
    <mergeCell ref="H432:H433"/>
    <mergeCell ref="H434:H435"/>
    <mergeCell ref="H436:H437"/>
    <mergeCell ref="H438:H439"/>
    <mergeCell ref="H410:H411"/>
    <mergeCell ref="H412:H413"/>
    <mergeCell ref="H417:H418"/>
    <mergeCell ref="H419:H420"/>
    <mergeCell ref="H421:H422"/>
    <mergeCell ref="H423:H424"/>
    <mergeCell ref="H477:H478"/>
    <mergeCell ref="H479:H480"/>
    <mergeCell ref="H455:H456"/>
    <mergeCell ref="H457:H458"/>
    <mergeCell ref="H241:H242"/>
    <mergeCell ref="H320:H321"/>
    <mergeCell ref="H322:H323"/>
    <mergeCell ref="H327:H328"/>
    <mergeCell ref="H329:H330"/>
    <mergeCell ref="H331:H332"/>
    <mergeCell ref="H333:H334"/>
    <mergeCell ref="H305:H306"/>
    <mergeCell ref="H307:H308"/>
    <mergeCell ref="H312:H313"/>
    <mergeCell ref="H314:H315"/>
    <mergeCell ref="H316:H317"/>
    <mergeCell ref="H318:H319"/>
    <mergeCell ref="H258:H259"/>
    <mergeCell ref="H260:H261"/>
    <mergeCell ref="H262:H263"/>
    <mergeCell ref="H267:H268"/>
    <mergeCell ref="H269:H270"/>
    <mergeCell ref="H271:H272"/>
    <mergeCell ref="H243:H244"/>
    <mergeCell ref="H245:H246"/>
    <mergeCell ref="H247:H248"/>
    <mergeCell ref="H252:H253"/>
    <mergeCell ref="H254:H255"/>
    <mergeCell ref="H256:H257"/>
    <mergeCell ref="H335:H336"/>
    <mergeCell ref="H337:H338"/>
    <mergeCell ref="H342:H343"/>
    <mergeCell ref="H344:H345"/>
    <mergeCell ref="H346:H347"/>
    <mergeCell ref="H215:H216"/>
    <mergeCell ref="H217:H218"/>
    <mergeCell ref="H222:H223"/>
    <mergeCell ref="H224:H225"/>
    <mergeCell ref="H226:H227"/>
    <mergeCell ref="H142:H143"/>
    <mergeCell ref="H147:H148"/>
    <mergeCell ref="H149:H150"/>
    <mergeCell ref="H151:H152"/>
    <mergeCell ref="H153:H154"/>
    <mergeCell ref="H200:H201"/>
    <mergeCell ref="H202:H203"/>
    <mergeCell ref="H207:H208"/>
    <mergeCell ref="H209:H210"/>
    <mergeCell ref="H211:H212"/>
    <mergeCell ref="H213:H214"/>
    <mergeCell ref="H185:H186"/>
    <mergeCell ref="H187:H188"/>
    <mergeCell ref="H192:H193"/>
    <mergeCell ref="H194:H195"/>
    <mergeCell ref="H196:H197"/>
    <mergeCell ref="H198:H199"/>
    <mergeCell ref="H286:H287"/>
    <mergeCell ref="H288:H289"/>
    <mergeCell ref="H230:H231"/>
    <mergeCell ref="H232:H233"/>
    <mergeCell ref="H237:H238"/>
    <mergeCell ref="H132:H133"/>
    <mergeCell ref="H134:H135"/>
    <mergeCell ref="H136:H137"/>
    <mergeCell ref="H138:H139"/>
    <mergeCell ref="H140:H141"/>
    <mergeCell ref="H57:H58"/>
    <mergeCell ref="H59:H60"/>
    <mergeCell ref="H61:H62"/>
    <mergeCell ref="H63:H64"/>
    <mergeCell ref="H65:H66"/>
    <mergeCell ref="H117:H118"/>
    <mergeCell ref="H119:H120"/>
    <mergeCell ref="H121:H122"/>
    <mergeCell ref="H123:H124"/>
    <mergeCell ref="H125:H126"/>
    <mergeCell ref="H127:H128"/>
    <mergeCell ref="H102:H103"/>
    <mergeCell ref="H104:H105"/>
    <mergeCell ref="H106:H107"/>
    <mergeCell ref="H108:H109"/>
    <mergeCell ref="H110:H111"/>
    <mergeCell ref="H112:H113"/>
    <mergeCell ref="H29:H30"/>
    <mergeCell ref="H31:H32"/>
    <mergeCell ref="H33:H34"/>
    <mergeCell ref="H35:H36"/>
    <mergeCell ref="H37:H38"/>
    <mergeCell ref="H12:H13"/>
    <mergeCell ref="H14:H15"/>
    <mergeCell ref="H16:H17"/>
    <mergeCell ref="H18:H19"/>
    <mergeCell ref="H20:H21"/>
    <mergeCell ref="H22:H23"/>
    <mergeCell ref="H82:H83"/>
    <mergeCell ref="H87:H88"/>
    <mergeCell ref="H89:H90"/>
    <mergeCell ref="H91:H92"/>
    <mergeCell ref="H93:H94"/>
    <mergeCell ref="H95:H96"/>
    <mergeCell ref="H67:H68"/>
    <mergeCell ref="H72:H73"/>
    <mergeCell ref="H74:H75"/>
    <mergeCell ref="H76:H77"/>
    <mergeCell ref="H78:H79"/>
    <mergeCell ref="H80:H81"/>
    <mergeCell ref="AU965:AU968"/>
    <mergeCell ref="AV965:AV968"/>
    <mergeCell ref="AW965:AW968"/>
    <mergeCell ref="AX965:AX968"/>
    <mergeCell ref="AY965:AY968"/>
    <mergeCell ref="AZ965:AZ968"/>
    <mergeCell ref="AO965:AO968"/>
    <mergeCell ref="AP965:AP968"/>
    <mergeCell ref="AQ965:AQ968"/>
    <mergeCell ref="AR965:AR968"/>
    <mergeCell ref="AS965:AS968"/>
    <mergeCell ref="AT965:AT968"/>
    <mergeCell ref="AZ961:AZ964"/>
    <mergeCell ref="C965:C968"/>
    <mergeCell ref="I965:I968"/>
    <mergeCell ref="J965:J968"/>
    <mergeCell ref="K965:K968"/>
    <mergeCell ref="AH965:AH968"/>
    <mergeCell ref="AI965:AI968"/>
    <mergeCell ref="AL965:AL968"/>
    <mergeCell ref="AM965:AM968"/>
    <mergeCell ref="AN965:AN968"/>
    <mergeCell ref="AY961:AY964"/>
    <mergeCell ref="AS961:AS964"/>
    <mergeCell ref="AT961:AT964"/>
    <mergeCell ref="AU961:AU964"/>
    <mergeCell ref="AV961:AV964"/>
    <mergeCell ref="AW961:AW964"/>
    <mergeCell ref="AX961:AX964"/>
    <mergeCell ref="AM961:AM964"/>
    <mergeCell ref="AN961:AN964"/>
    <mergeCell ref="AO961:AO964"/>
    <mergeCell ref="C961:C964"/>
    <mergeCell ref="I961:I964"/>
    <mergeCell ref="J961:J964"/>
    <mergeCell ref="K961:K964"/>
    <mergeCell ref="AH961:AH964"/>
    <mergeCell ref="AI961:AI964"/>
    <mergeCell ref="AL961:AL964"/>
    <mergeCell ref="AR957:AR960"/>
    <mergeCell ref="AS957:AS960"/>
    <mergeCell ref="AT957:AT960"/>
    <mergeCell ref="AU957:AU960"/>
    <mergeCell ref="AV957:AV960"/>
    <mergeCell ref="AW957:AW960"/>
    <mergeCell ref="AN957:AN960"/>
    <mergeCell ref="AO957:AO960"/>
    <mergeCell ref="AP957:AP960"/>
    <mergeCell ref="AQ957:AQ960"/>
    <mergeCell ref="H961:H962"/>
    <mergeCell ref="H963:H964"/>
    <mergeCell ref="AI905:AI908"/>
    <mergeCell ref="AL905:AL908"/>
    <mergeCell ref="AS912:AS915"/>
    <mergeCell ref="AH912:AH915"/>
    <mergeCell ref="AI912:AI915"/>
    <mergeCell ref="AL912:AL915"/>
    <mergeCell ref="AZ905:AZ908"/>
    <mergeCell ref="H901:H902"/>
    <mergeCell ref="H903:H904"/>
    <mergeCell ref="H905:H906"/>
    <mergeCell ref="H907:H908"/>
    <mergeCell ref="AO901:AO904"/>
    <mergeCell ref="AP905:AP908"/>
    <mergeCell ref="AQ905:AQ908"/>
    <mergeCell ref="AR905:AR908"/>
    <mergeCell ref="AP961:AP964"/>
    <mergeCell ref="AQ961:AQ964"/>
    <mergeCell ref="AR961:AR964"/>
    <mergeCell ref="AX957:AX960"/>
    <mergeCell ref="AY957:AY960"/>
    <mergeCell ref="AZ957:AZ960"/>
    <mergeCell ref="AR897:AR900"/>
    <mergeCell ref="AS897:AS900"/>
    <mergeCell ref="AH897:AH900"/>
    <mergeCell ref="AY901:AY904"/>
    <mergeCell ref="AZ901:AZ904"/>
    <mergeCell ref="AX901:AX904"/>
    <mergeCell ref="X954:Y954"/>
    <mergeCell ref="Z954:AA954"/>
    <mergeCell ref="AD954:AE954"/>
    <mergeCell ref="C957:C960"/>
    <mergeCell ref="I957:I960"/>
    <mergeCell ref="J957:J960"/>
    <mergeCell ref="K957:K960"/>
    <mergeCell ref="L954:M954"/>
    <mergeCell ref="N954:O954"/>
    <mergeCell ref="P954:Q954"/>
    <mergeCell ref="R954:S954"/>
    <mergeCell ref="T954:U954"/>
    <mergeCell ref="V954:W954"/>
    <mergeCell ref="AV905:AV908"/>
    <mergeCell ref="AW905:AW908"/>
    <mergeCell ref="AX905:AX908"/>
    <mergeCell ref="AY905:AY908"/>
    <mergeCell ref="AH957:AH960"/>
    <mergeCell ref="AI957:AI960"/>
    <mergeCell ref="AL957:AL960"/>
    <mergeCell ref="AM957:AM960"/>
    <mergeCell ref="C905:C908"/>
    <mergeCell ref="I905:I908"/>
    <mergeCell ref="J905:J908"/>
    <mergeCell ref="K905:K908"/>
    <mergeCell ref="AH905:AH908"/>
    <mergeCell ref="AP901:AP904"/>
    <mergeCell ref="AQ901:AQ904"/>
    <mergeCell ref="AR901:AR904"/>
    <mergeCell ref="AS901:AS904"/>
    <mergeCell ref="AT901:AT904"/>
    <mergeCell ref="AU901:AU904"/>
    <mergeCell ref="AS905:AS908"/>
    <mergeCell ref="AT905:AT908"/>
    <mergeCell ref="AU905:AU908"/>
    <mergeCell ref="AM905:AM908"/>
    <mergeCell ref="AN905:AN908"/>
    <mergeCell ref="AO905:AO908"/>
    <mergeCell ref="AZ897:AZ900"/>
    <mergeCell ref="C901:C904"/>
    <mergeCell ref="I901:I904"/>
    <mergeCell ref="J901:J904"/>
    <mergeCell ref="K901:K904"/>
    <mergeCell ref="AH901:AH904"/>
    <mergeCell ref="AI901:AI904"/>
    <mergeCell ref="AL901:AL904"/>
    <mergeCell ref="AM901:AM904"/>
    <mergeCell ref="AN901:AN904"/>
    <mergeCell ref="AT897:AT900"/>
    <mergeCell ref="AU897:AU900"/>
    <mergeCell ref="AV897:AV900"/>
    <mergeCell ref="AW897:AW900"/>
    <mergeCell ref="AX897:AX900"/>
    <mergeCell ref="AY897:AY900"/>
    <mergeCell ref="AN897:AN900"/>
    <mergeCell ref="AO897:AO900"/>
    <mergeCell ref="AP897:AP900"/>
    <mergeCell ref="AQ897:AQ900"/>
    <mergeCell ref="C841:C844"/>
    <mergeCell ref="I841:I844"/>
    <mergeCell ref="J841:J844"/>
    <mergeCell ref="K841:K844"/>
    <mergeCell ref="AH841:AH844"/>
    <mergeCell ref="AI841:AI844"/>
    <mergeCell ref="AL841:AL844"/>
    <mergeCell ref="AR845:AR848"/>
    <mergeCell ref="AS845:AS848"/>
    <mergeCell ref="AT845:AT848"/>
    <mergeCell ref="AU845:AU848"/>
    <mergeCell ref="AV845:AV848"/>
    <mergeCell ref="AW845:AW848"/>
    <mergeCell ref="AL845:AL848"/>
    <mergeCell ref="AM845:AM848"/>
    <mergeCell ref="AN845:AN848"/>
    <mergeCell ref="AO845:AO848"/>
    <mergeCell ref="AP845:AP848"/>
    <mergeCell ref="AQ845:AQ848"/>
    <mergeCell ref="AW841:AW844"/>
    <mergeCell ref="C845:C848"/>
    <mergeCell ref="I845:I848"/>
    <mergeCell ref="J845:J848"/>
    <mergeCell ref="K845:K848"/>
    <mergeCell ref="AH845:AH848"/>
    <mergeCell ref="AI845:AI848"/>
    <mergeCell ref="AS841:AS844"/>
    <mergeCell ref="AT841:AT844"/>
    <mergeCell ref="AU841:AU844"/>
    <mergeCell ref="AV841:AV844"/>
    <mergeCell ref="AZ785:AZ788"/>
    <mergeCell ref="L834:M834"/>
    <mergeCell ref="N834:O834"/>
    <mergeCell ref="P834:Q834"/>
    <mergeCell ref="R834:S834"/>
    <mergeCell ref="T834:U834"/>
    <mergeCell ref="AM841:AM844"/>
    <mergeCell ref="AN841:AN844"/>
    <mergeCell ref="AO841:AO844"/>
    <mergeCell ref="AP841:AP844"/>
    <mergeCell ref="AQ841:AQ844"/>
    <mergeCell ref="AR841:AR844"/>
    <mergeCell ref="AX845:AX848"/>
    <mergeCell ref="AY845:AY848"/>
    <mergeCell ref="AZ845:AZ848"/>
    <mergeCell ref="AX841:AX844"/>
    <mergeCell ref="AY841:AY844"/>
    <mergeCell ref="AZ841:AZ844"/>
    <mergeCell ref="AQ837:AQ840"/>
    <mergeCell ref="AR837:AR840"/>
    <mergeCell ref="AS837:AS840"/>
    <mergeCell ref="AT837:AT840"/>
    <mergeCell ref="AU837:AU840"/>
    <mergeCell ref="AM796:AM799"/>
    <mergeCell ref="AN796:AN799"/>
    <mergeCell ref="AQ792:AQ795"/>
    <mergeCell ref="AR792:AR795"/>
    <mergeCell ref="AS792:AS795"/>
    <mergeCell ref="AT792:AT795"/>
    <mergeCell ref="AU792:AU795"/>
    <mergeCell ref="AV792:AV795"/>
    <mergeCell ref="AI792:AI795"/>
    <mergeCell ref="AY781:AY784"/>
    <mergeCell ref="AZ837:AZ840"/>
    <mergeCell ref="AO796:AO799"/>
    <mergeCell ref="AP796:AP799"/>
    <mergeCell ref="AQ796:AQ799"/>
    <mergeCell ref="AR796:AR799"/>
    <mergeCell ref="AS796:AS799"/>
    <mergeCell ref="AT796:AT799"/>
    <mergeCell ref="AU796:AU799"/>
    <mergeCell ref="AV796:AV799"/>
    <mergeCell ref="V834:W834"/>
    <mergeCell ref="X834:Y834"/>
    <mergeCell ref="Z834:AA834"/>
    <mergeCell ref="AD834:AE834"/>
    <mergeCell ref="AW837:AW840"/>
    <mergeCell ref="AX837:AX840"/>
    <mergeCell ref="AL837:AL840"/>
    <mergeCell ref="AM837:AM840"/>
    <mergeCell ref="AN837:AN840"/>
    <mergeCell ref="AO837:AO840"/>
    <mergeCell ref="AH796:AH799"/>
    <mergeCell ref="AI796:AI799"/>
    <mergeCell ref="AL796:AL799"/>
    <mergeCell ref="AR811:AR814"/>
    <mergeCell ref="AV800:AV803"/>
    <mergeCell ref="AW800:AW803"/>
    <mergeCell ref="AX800:AX803"/>
    <mergeCell ref="AY800:AY803"/>
    <mergeCell ref="AZ800:AZ803"/>
    <mergeCell ref="AQ815:AQ818"/>
    <mergeCell ref="AW811:AW814"/>
    <mergeCell ref="AX811:AX814"/>
    <mergeCell ref="C837:C840"/>
    <mergeCell ref="I837:I840"/>
    <mergeCell ref="J837:J840"/>
    <mergeCell ref="K837:K840"/>
    <mergeCell ref="AH837:AH840"/>
    <mergeCell ref="AI837:AI840"/>
    <mergeCell ref="AY837:AY840"/>
    <mergeCell ref="H798:H799"/>
    <mergeCell ref="J796:J799"/>
    <mergeCell ref="K796:K799"/>
    <mergeCell ref="H815:H816"/>
    <mergeCell ref="H817:H818"/>
    <mergeCell ref="H822:H823"/>
    <mergeCell ref="H824:H825"/>
    <mergeCell ref="H826:H827"/>
    <mergeCell ref="H828:H829"/>
    <mergeCell ref="H794:H795"/>
    <mergeCell ref="H796:H797"/>
    <mergeCell ref="H813:H814"/>
    <mergeCell ref="H830:H831"/>
    <mergeCell ref="H832:H833"/>
    <mergeCell ref="AY811:AY814"/>
    <mergeCell ref="H751:H752"/>
    <mergeCell ref="H753:H754"/>
    <mergeCell ref="H755:H756"/>
    <mergeCell ref="H762:H763"/>
    <mergeCell ref="H764:H765"/>
    <mergeCell ref="H766:H767"/>
    <mergeCell ref="H768:H769"/>
    <mergeCell ref="H747:H748"/>
    <mergeCell ref="AV732:AV735"/>
    <mergeCell ref="C785:C788"/>
    <mergeCell ref="I785:I788"/>
    <mergeCell ref="J785:J788"/>
    <mergeCell ref="K785:K788"/>
    <mergeCell ref="AH785:AH788"/>
    <mergeCell ref="AI785:AI788"/>
    <mergeCell ref="AL785:AL788"/>
    <mergeCell ref="H785:H786"/>
    <mergeCell ref="H787:H788"/>
    <mergeCell ref="AS777:AS780"/>
    <mergeCell ref="AS665:AS668"/>
    <mergeCell ref="AW777:AW780"/>
    <mergeCell ref="AW665:AW668"/>
    <mergeCell ref="AX665:AX668"/>
    <mergeCell ref="AY665:AY668"/>
    <mergeCell ref="AH665:AH668"/>
    <mergeCell ref="AI665:AI668"/>
    <mergeCell ref="AL665:AL668"/>
    <mergeCell ref="AM665:AM668"/>
    <mergeCell ref="AX725:AX728"/>
    <mergeCell ref="AY725:AY728"/>
    <mergeCell ref="AZ725:AZ728"/>
    <mergeCell ref="AR777:AR780"/>
    <mergeCell ref="AT777:AT780"/>
    <mergeCell ref="AU777:AU780"/>
    <mergeCell ref="AV777:AV780"/>
    <mergeCell ref="AL777:AL780"/>
    <mergeCell ref="AV721:AV724"/>
    <mergeCell ref="AN725:AN728"/>
    <mergeCell ref="AH725:AH728"/>
    <mergeCell ref="AI725:AI728"/>
    <mergeCell ref="AL725:AL728"/>
    <mergeCell ref="AM725:AM728"/>
    <mergeCell ref="AW721:AW724"/>
    <mergeCell ref="AX721:AX724"/>
    <mergeCell ref="AT725:AT728"/>
    <mergeCell ref="AU725:AU728"/>
    <mergeCell ref="AV725:AV728"/>
    <mergeCell ref="AW725:AW728"/>
    <mergeCell ref="AX777:AX780"/>
    <mergeCell ref="C665:C668"/>
    <mergeCell ref="I665:I668"/>
    <mergeCell ref="J665:J668"/>
    <mergeCell ref="C672:C675"/>
    <mergeCell ref="I672:I675"/>
    <mergeCell ref="J672:J675"/>
    <mergeCell ref="K672:K675"/>
    <mergeCell ref="AP717:AP720"/>
    <mergeCell ref="AQ717:AQ720"/>
    <mergeCell ref="AR717:AR720"/>
    <mergeCell ref="AS717:AS720"/>
    <mergeCell ref="AT717:AT720"/>
    <mergeCell ref="AU717:AU720"/>
    <mergeCell ref="AH717:AH720"/>
    <mergeCell ref="AI717:AI720"/>
    <mergeCell ref="AL717:AL720"/>
    <mergeCell ref="AM717:AM720"/>
    <mergeCell ref="AN717:AN720"/>
    <mergeCell ref="AO717:AO720"/>
    <mergeCell ref="X714:Y714"/>
    <mergeCell ref="Z714:AA714"/>
    <mergeCell ref="AD714:AE714"/>
    <mergeCell ref="C717:C720"/>
    <mergeCell ref="I717:I720"/>
    <mergeCell ref="J717:J720"/>
    <mergeCell ref="AT665:AT668"/>
    <mergeCell ref="AU665:AU668"/>
    <mergeCell ref="L714:M714"/>
    <mergeCell ref="N714:O714"/>
    <mergeCell ref="P714:Q714"/>
    <mergeCell ref="R714:S714"/>
    <mergeCell ref="T714:U714"/>
    <mergeCell ref="AY601:AY604"/>
    <mergeCell ref="AO605:AO608"/>
    <mergeCell ref="AP605:AP608"/>
    <mergeCell ref="AQ605:AQ608"/>
    <mergeCell ref="AR605:AR608"/>
    <mergeCell ref="V654:W654"/>
    <mergeCell ref="X654:Y654"/>
    <mergeCell ref="Z654:AA654"/>
    <mergeCell ref="AD654:AE654"/>
    <mergeCell ref="C657:C660"/>
    <mergeCell ref="I657:I660"/>
    <mergeCell ref="J657:J660"/>
    <mergeCell ref="K657:K660"/>
    <mergeCell ref="AX661:AX664"/>
    <mergeCell ref="AY661:AY664"/>
    <mergeCell ref="AZ661:AZ664"/>
    <mergeCell ref="H661:H662"/>
    <mergeCell ref="H663:H664"/>
    <mergeCell ref="L654:M654"/>
    <mergeCell ref="N654:O654"/>
    <mergeCell ref="P654:Q654"/>
    <mergeCell ref="R654:S654"/>
    <mergeCell ref="T654:U654"/>
    <mergeCell ref="AR661:AR664"/>
    <mergeCell ref="AS661:AS664"/>
    <mergeCell ref="AT661:AT664"/>
    <mergeCell ref="AU661:AU664"/>
    <mergeCell ref="AV661:AV664"/>
    <mergeCell ref="AW661:AW664"/>
    <mergeCell ref="AL661:AL664"/>
    <mergeCell ref="AM661:AM664"/>
    <mergeCell ref="AW657:AW660"/>
    <mergeCell ref="AY545:AY548"/>
    <mergeCell ref="AZ545:AZ548"/>
    <mergeCell ref="AW552:AW555"/>
    <mergeCell ref="AX552:AX555"/>
    <mergeCell ref="AY552:AY555"/>
    <mergeCell ref="AZ552:AZ555"/>
    <mergeCell ref="AN601:AN604"/>
    <mergeCell ref="AO601:AO604"/>
    <mergeCell ref="AP601:AP604"/>
    <mergeCell ref="AQ601:AQ604"/>
    <mergeCell ref="AR601:AR604"/>
    <mergeCell ref="AS601:AS604"/>
    <mergeCell ref="AY605:AY608"/>
    <mergeCell ref="AZ605:AZ608"/>
    <mergeCell ref="C601:C604"/>
    <mergeCell ref="I601:I604"/>
    <mergeCell ref="J601:J604"/>
    <mergeCell ref="K601:K604"/>
    <mergeCell ref="AH601:AH604"/>
    <mergeCell ref="AI601:AI604"/>
    <mergeCell ref="AL601:AL604"/>
    <mergeCell ref="AM601:AM604"/>
    <mergeCell ref="AS605:AS608"/>
    <mergeCell ref="AT605:AT608"/>
    <mergeCell ref="AU605:AU608"/>
    <mergeCell ref="AV605:AV608"/>
    <mergeCell ref="AW605:AW608"/>
    <mergeCell ref="AX605:AX608"/>
    <mergeCell ref="AZ601:AZ604"/>
    <mergeCell ref="C605:C608"/>
    <mergeCell ref="I605:I608"/>
    <mergeCell ref="J605:J608"/>
    <mergeCell ref="AY556:AY559"/>
    <mergeCell ref="AZ556:AZ559"/>
    <mergeCell ref="C597:C600"/>
    <mergeCell ref="I597:I600"/>
    <mergeCell ref="J597:J600"/>
    <mergeCell ref="K597:K600"/>
    <mergeCell ref="AH597:AH600"/>
    <mergeCell ref="AI597:AI600"/>
    <mergeCell ref="X594:Y594"/>
    <mergeCell ref="Z594:AA594"/>
    <mergeCell ref="AD594:AE594"/>
    <mergeCell ref="AW597:AW600"/>
    <mergeCell ref="AX597:AX600"/>
    <mergeCell ref="AY597:AY600"/>
    <mergeCell ref="AL597:AL600"/>
    <mergeCell ref="AM597:AM600"/>
    <mergeCell ref="AN597:AN600"/>
    <mergeCell ref="AO597:AO600"/>
    <mergeCell ref="L594:M594"/>
    <mergeCell ref="N594:O594"/>
    <mergeCell ref="P594:Q594"/>
    <mergeCell ref="R594:S594"/>
    <mergeCell ref="T594:U594"/>
    <mergeCell ref="V594:W594"/>
    <mergeCell ref="H560:H561"/>
    <mergeCell ref="H562:H563"/>
    <mergeCell ref="H575:H576"/>
    <mergeCell ref="H577:H578"/>
    <mergeCell ref="H582:H583"/>
    <mergeCell ref="AU556:AU559"/>
    <mergeCell ref="AV556:AV559"/>
    <mergeCell ref="C560:C563"/>
    <mergeCell ref="AM541:AM544"/>
    <mergeCell ref="AV545:AV548"/>
    <mergeCell ref="AW545:AW548"/>
    <mergeCell ref="AU537:AU540"/>
    <mergeCell ref="AV537:AV540"/>
    <mergeCell ref="AW537:AW540"/>
    <mergeCell ref="AX537:AX540"/>
    <mergeCell ref="AP545:AP548"/>
    <mergeCell ref="AQ545:AQ548"/>
    <mergeCell ref="AR545:AR548"/>
    <mergeCell ref="AS545:AS548"/>
    <mergeCell ref="AT545:AT548"/>
    <mergeCell ref="AU545:AU548"/>
    <mergeCell ref="AV597:AV600"/>
    <mergeCell ref="I545:I548"/>
    <mergeCell ref="J545:J548"/>
    <mergeCell ref="K545:K548"/>
    <mergeCell ref="AH545:AH548"/>
    <mergeCell ref="AI545:AI548"/>
    <mergeCell ref="AL545:AL548"/>
    <mergeCell ref="AM545:AM548"/>
    <mergeCell ref="AN545:AN548"/>
    <mergeCell ref="AO545:AO548"/>
    <mergeCell ref="AP597:AP600"/>
    <mergeCell ref="AQ597:AQ600"/>
    <mergeCell ref="AR597:AR600"/>
    <mergeCell ref="AS597:AS600"/>
    <mergeCell ref="AT597:AT600"/>
    <mergeCell ref="AU597:AU600"/>
    <mergeCell ref="AW556:AW559"/>
    <mergeCell ref="AX556:AX559"/>
    <mergeCell ref="AX545:AX548"/>
    <mergeCell ref="AZ541:AZ544"/>
    <mergeCell ref="AN537:AN540"/>
    <mergeCell ref="AO537:AO540"/>
    <mergeCell ref="AP537:AP540"/>
    <mergeCell ref="AQ537:AQ540"/>
    <mergeCell ref="AR537:AR540"/>
    <mergeCell ref="AT541:AT544"/>
    <mergeCell ref="AU541:AU544"/>
    <mergeCell ref="AV541:AV544"/>
    <mergeCell ref="AW541:AW544"/>
    <mergeCell ref="AX541:AX544"/>
    <mergeCell ref="AY541:AY544"/>
    <mergeCell ref="AN541:AN544"/>
    <mergeCell ref="AO541:AO544"/>
    <mergeCell ref="AP541:AP544"/>
    <mergeCell ref="AQ541:AQ544"/>
    <mergeCell ref="AR541:AR544"/>
    <mergeCell ref="AS541:AS544"/>
    <mergeCell ref="AY537:AY540"/>
    <mergeCell ref="AZ537:AZ540"/>
    <mergeCell ref="AS537:AS540"/>
    <mergeCell ref="AT537:AT540"/>
    <mergeCell ref="AH537:AH540"/>
    <mergeCell ref="AI537:AI540"/>
    <mergeCell ref="AL537:AL540"/>
    <mergeCell ref="AM537:AM540"/>
    <mergeCell ref="AZ481:AZ484"/>
    <mergeCell ref="C485:C488"/>
    <mergeCell ref="I485:I488"/>
    <mergeCell ref="J485:J488"/>
    <mergeCell ref="K485:K488"/>
    <mergeCell ref="AH485:AH488"/>
    <mergeCell ref="X534:Y534"/>
    <mergeCell ref="Z534:AA534"/>
    <mergeCell ref="AD534:AE534"/>
    <mergeCell ref="C537:C540"/>
    <mergeCell ref="I537:I540"/>
    <mergeCell ref="J537:J540"/>
    <mergeCell ref="K537:K540"/>
    <mergeCell ref="L534:M534"/>
    <mergeCell ref="N534:O534"/>
    <mergeCell ref="P534:Q534"/>
    <mergeCell ref="R534:S534"/>
    <mergeCell ref="T534:U534"/>
    <mergeCell ref="V534:W534"/>
    <mergeCell ref="H513:H514"/>
    <mergeCell ref="H515:H516"/>
    <mergeCell ref="H517:H518"/>
    <mergeCell ref="H522:H523"/>
    <mergeCell ref="H524:H525"/>
    <mergeCell ref="H526:H527"/>
    <mergeCell ref="H498:H499"/>
    <mergeCell ref="H500:H501"/>
    <mergeCell ref="H481:H482"/>
    <mergeCell ref="AZ425:AZ428"/>
    <mergeCell ref="AZ477:AZ480"/>
    <mergeCell ref="AY436:AY439"/>
    <mergeCell ref="AU432:AU435"/>
    <mergeCell ref="AV432:AV435"/>
    <mergeCell ref="AO481:AO484"/>
    <mergeCell ref="AP481:AP484"/>
    <mergeCell ref="AQ481:AQ484"/>
    <mergeCell ref="AR481:AR484"/>
    <mergeCell ref="AS481:AS484"/>
    <mergeCell ref="AT481:AT484"/>
    <mergeCell ref="AW485:AW488"/>
    <mergeCell ref="AX485:AX488"/>
    <mergeCell ref="AY485:AY488"/>
    <mergeCell ref="AZ485:AZ488"/>
    <mergeCell ref="K481:K484"/>
    <mergeCell ref="AH481:AH484"/>
    <mergeCell ref="AI481:AI484"/>
    <mergeCell ref="AL481:AL484"/>
    <mergeCell ref="AM481:AM484"/>
    <mergeCell ref="AN481:AN484"/>
    <mergeCell ref="AQ485:AQ488"/>
    <mergeCell ref="AR485:AR488"/>
    <mergeCell ref="AS485:AS488"/>
    <mergeCell ref="AT485:AT488"/>
    <mergeCell ref="AU485:AU488"/>
    <mergeCell ref="AV485:AV488"/>
    <mergeCell ref="AI485:AI488"/>
    <mergeCell ref="AL485:AL488"/>
    <mergeCell ref="AM485:AM488"/>
    <mergeCell ref="AN485:AN488"/>
    <mergeCell ref="AO485:AO488"/>
    <mergeCell ref="AD474:AE474"/>
    <mergeCell ref="AW477:AW480"/>
    <mergeCell ref="AX477:AX480"/>
    <mergeCell ref="AY477:AY480"/>
    <mergeCell ref="AH477:AH480"/>
    <mergeCell ref="AI477:AI480"/>
    <mergeCell ref="AL477:AL480"/>
    <mergeCell ref="AM477:AM480"/>
    <mergeCell ref="L474:M474"/>
    <mergeCell ref="N474:O474"/>
    <mergeCell ref="P474:Q474"/>
    <mergeCell ref="R474:S474"/>
    <mergeCell ref="T474:U474"/>
    <mergeCell ref="V474:W474"/>
    <mergeCell ref="AU481:AU484"/>
    <mergeCell ref="AV481:AV484"/>
    <mergeCell ref="AW481:AW484"/>
    <mergeCell ref="AX481:AX484"/>
    <mergeCell ref="AY481:AY484"/>
    <mergeCell ref="AT477:AT480"/>
    <mergeCell ref="AU477:AU480"/>
    <mergeCell ref="AV477:AV480"/>
    <mergeCell ref="K425:K428"/>
    <mergeCell ref="AH425:AH428"/>
    <mergeCell ref="AI425:AI428"/>
    <mergeCell ref="AL425:AL428"/>
    <mergeCell ref="AM425:AM428"/>
    <mergeCell ref="AN477:AN480"/>
    <mergeCell ref="AO477:AO480"/>
    <mergeCell ref="AP477:AP480"/>
    <mergeCell ref="AQ477:AQ480"/>
    <mergeCell ref="AR477:AR480"/>
    <mergeCell ref="AS477:AS480"/>
    <mergeCell ref="L429:M429"/>
    <mergeCell ref="N429:O429"/>
    <mergeCell ref="P429:Q429"/>
    <mergeCell ref="R429:S429"/>
    <mergeCell ref="I477:I480"/>
    <mergeCell ref="J477:J480"/>
    <mergeCell ref="K477:K480"/>
    <mergeCell ref="K440:K443"/>
    <mergeCell ref="I455:I458"/>
    <mergeCell ref="J455:J458"/>
    <mergeCell ref="AS436:AS439"/>
    <mergeCell ref="AN436:AN439"/>
    <mergeCell ref="AO436:AO439"/>
    <mergeCell ref="AP436:AP439"/>
    <mergeCell ref="AQ436:AQ439"/>
    <mergeCell ref="AR436:AR439"/>
    <mergeCell ref="L444:M444"/>
    <mergeCell ref="N444:O444"/>
    <mergeCell ref="P444:Q444"/>
    <mergeCell ref="R444:S444"/>
    <mergeCell ref="T444:U444"/>
    <mergeCell ref="AT320:AT323"/>
    <mergeCell ref="AU320:AU323"/>
    <mergeCell ref="AV320:AV323"/>
    <mergeCell ref="K316:K319"/>
    <mergeCell ref="AT436:AT439"/>
    <mergeCell ref="AU436:AU439"/>
    <mergeCell ref="AV436:AV439"/>
    <mergeCell ref="X474:Y474"/>
    <mergeCell ref="Z474:AA474"/>
    <mergeCell ref="AZ365:AZ368"/>
    <mergeCell ref="C361:C364"/>
    <mergeCell ref="I361:I364"/>
    <mergeCell ref="J361:J364"/>
    <mergeCell ref="K361:K364"/>
    <mergeCell ref="AH361:AH364"/>
    <mergeCell ref="AI361:AI364"/>
    <mergeCell ref="AL361:AL364"/>
    <mergeCell ref="AO361:AO364"/>
    <mergeCell ref="AS365:AS368"/>
    <mergeCell ref="AT365:AT368"/>
    <mergeCell ref="AU365:AU368"/>
    <mergeCell ref="AV365:AV368"/>
    <mergeCell ref="AW365:AW368"/>
    <mergeCell ref="AX365:AX368"/>
    <mergeCell ref="AM365:AM368"/>
    <mergeCell ref="AN365:AN368"/>
    <mergeCell ref="AO365:AO368"/>
    <mergeCell ref="AP365:AP368"/>
    <mergeCell ref="AQ365:AQ368"/>
    <mergeCell ref="AR365:AR368"/>
    <mergeCell ref="AY361:AY364"/>
    <mergeCell ref="AZ361:AZ364"/>
    <mergeCell ref="L324:M324"/>
    <mergeCell ref="N324:O324"/>
    <mergeCell ref="P324:Q324"/>
    <mergeCell ref="AZ305:AZ308"/>
    <mergeCell ref="L354:M354"/>
    <mergeCell ref="N354:O354"/>
    <mergeCell ref="P354:Q354"/>
    <mergeCell ref="R354:S354"/>
    <mergeCell ref="T354:U354"/>
    <mergeCell ref="V354:W354"/>
    <mergeCell ref="X354:Y354"/>
    <mergeCell ref="Z354:AA354"/>
    <mergeCell ref="AD354:AE354"/>
    <mergeCell ref="AV357:AV360"/>
    <mergeCell ref="AQ357:AQ360"/>
    <mergeCell ref="AR357:AR360"/>
    <mergeCell ref="AS357:AS360"/>
    <mergeCell ref="AW312:AW315"/>
    <mergeCell ref="AY305:AY308"/>
    <mergeCell ref="AY357:AY360"/>
    <mergeCell ref="AZ312:AZ315"/>
    <mergeCell ref="AH316:AH319"/>
    <mergeCell ref="AI316:AI319"/>
    <mergeCell ref="AR316:AR319"/>
    <mergeCell ref="AS316:AS319"/>
    <mergeCell ref="AZ320:AZ323"/>
    <mergeCell ref="R324:S324"/>
    <mergeCell ref="T324:U324"/>
    <mergeCell ref="V324:W324"/>
    <mergeCell ref="X324:Y324"/>
    <mergeCell ref="Z324:AA324"/>
    <mergeCell ref="AD324:AE324"/>
    <mergeCell ref="AQ305:AQ308"/>
    <mergeCell ref="AR305:AR308"/>
    <mergeCell ref="AS305:AS308"/>
    <mergeCell ref="AT305:AT308"/>
    <mergeCell ref="X309:Y309"/>
    <mergeCell ref="Z309:AA309"/>
    <mergeCell ref="AD309:AE309"/>
    <mergeCell ref="AH305:AH308"/>
    <mergeCell ref="AI305:AI308"/>
    <mergeCell ref="AL305:AL308"/>
    <mergeCell ref="AM305:AM308"/>
    <mergeCell ref="AN305:AN308"/>
    <mergeCell ref="C316:C319"/>
    <mergeCell ref="I316:I319"/>
    <mergeCell ref="L309:M309"/>
    <mergeCell ref="N309:O309"/>
    <mergeCell ref="P309:Q309"/>
    <mergeCell ref="R309:S309"/>
    <mergeCell ref="T309:U309"/>
    <mergeCell ref="V309:W309"/>
    <mergeCell ref="J316:J319"/>
    <mergeCell ref="AQ316:AQ319"/>
    <mergeCell ref="AV297:AV300"/>
    <mergeCell ref="AW297:AW300"/>
    <mergeCell ref="AX297:AX300"/>
    <mergeCell ref="AT301:AT304"/>
    <mergeCell ref="AU301:AU304"/>
    <mergeCell ref="AV301:AV304"/>
    <mergeCell ref="AW301:AW304"/>
    <mergeCell ref="AI357:AI360"/>
    <mergeCell ref="AL357:AL360"/>
    <mergeCell ref="AM357:AM360"/>
    <mergeCell ref="AN357:AN360"/>
    <mergeCell ref="AO357:AO360"/>
    <mergeCell ref="AP357:AP360"/>
    <mergeCell ref="AU305:AU308"/>
    <mergeCell ref="AV305:AV308"/>
    <mergeCell ref="AW305:AW308"/>
    <mergeCell ref="AX305:AX308"/>
    <mergeCell ref="AN312:AN315"/>
    <mergeCell ref="AO312:AO315"/>
    <mergeCell ref="AP312:AP315"/>
    <mergeCell ref="AQ312:AQ315"/>
    <mergeCell ref="AW357:AW360"/>
    <mergeCell ref="AX357:AX360"/>
    <mergeCell ref="AT316:AT319"/>
    <mergeCell ref="AU316:AU319"/>
    <mergeCell ref="AV316:AV319"/>
    <mergeCell ref="AW316:AW319"/>
    <mergeCell ref="AL316:AL319"/>
    <mergeCell ref="AM316:AM319"/>
    <mergeCell ref="AN316:AN319"/>
    <mergeCell ref="AO316:AO319"/>
    <mergeCell ref="AP316:AP319"/>
    <mergeCell ref="C297:C300"/>
    <mergeCell ref="I297:I300"/>
    <mergeCell ref="J297:J300"/>
    <mergeCell ref="K297:K300"/>
    <mergeCell ref="L294:M294"/>
    <mergeCell ref="AX301:AX304"/>
    <mergeCell ref="AY301:AY304"/>
    <mergeCell ref="AZ301:AZ304"/>
    <mergeCell ref="H297:H298"/>
    <mergeCell ref="H299:H300"/>
    <mergeCell ref="H301:H302"/>
    <mergeCell ref="H303:H304"/>
    <mergeCell ref="AH297:AH300"/>
    <mergeCell ref="AI297:AI300"/>
    <mergeCell ref="AL297:AL300"/>
    <mergeCell ref="AN301:AN304"/>
    <mergeCell ref="AO301:AO304"/>
    <mergeCell ref="AP301:AP304"/>
    <mergeCell ref="AQ301:AQ304"/>
    <mergeCell ref="AR301:AR304"/>
    <mergeCell ref="AS301:AS304"/>
    <mergeCell ref="AY297:AY300"/>
    <mergeCell ref="AZ297:AZ300"/>
    <mergeCell ref="C301:C304"/>
    <mergeCell ref="I301:I304"/>
    <mergeCell ref="J301:J304"/>
    <mergeCell ref="K301:K304"/>
    <mergeCell ref="AH301:AH304"/>
    <mergeCell ref="AI301:AI304"/>
    <mergeCell ref="AL301:AL304"/>
    <mergeCell ref="AM301:AM304"/>
    <mergeCell ref="AU297:AU300"/>
    <mergeCell ref="AV245:AV248"/>
    <mergeCell ref="AW245:AW248"/>
    <mergeCell ref="AX245:AX248"/>
    <mergeCell ref="AY245:AY248"/>
    <mergeCell ref="AZ245:AZ248"/>
    <mergeCell ref="AU237:AU240"/>
    <mergeCell ref="AV237:AV240"/>
    <mergeCell ref="AW237:AW240"/>
    <mergeCell ref="AX237:AX240"/>
    <mergeCell ref="AY237:AY240"/>
    <mergeCell ref="AP245:AP248"/>
    <mergeCell ref="AQ245:AQ248"/>
    <mergeCell ref="AR245:AR248"/>
    <mergeCell ref="AS245:AS248"/>
    <mergeCell ref="AT245:AT248"/>
    <mergeCell ref="AU245:AU248"/>
    <mergeCell ref="AH245:AH248"/>
    <mergeCell ref="AI245:AI248"/>
    <mergeCell ref="AL245:AL248"/>
    <mergeCell ref="AM245:AM248"/>
    <mergeCell ref="AN245:AN248"/>
    <mergeCell ref="AO245:AO248"/>
    <mergeCell ref="T234:U234"/>
    <mergeCell ref="V234:W234"/>
    <mergeCell ref="X234:Y234"/>
    <mergeCell ref="Z234:AA234"/>
    <mergeCell ref="AD234:AE234"/>
    <mergeCell ref="C237:C240"/>
    <mergeCell ref="I237:I240"/>
    <mergeCell ref="J237:J240"/>
    <mergeCell ref="K237:K240"/>
    <mergeCell ref="AU241:AU244"/>
    <mergeCell ref="AV241:AV244"/>
    <mergeCell ref="AW241:AW244"/>
    <mergeCell ref="AX241:AX244"/>
    <mergeCell ref="AY241:AY244"/>
    <mergeCell ref="AZ241:AZ244"/>
    <mergeCell ref="AO241:AO244"/>
    <mergeCell ref="AP241:AP244"/>
    <mergeCell ref="AQ241:AQ244"/>
    <mergeCell ref="AR241:AR244"/>
    <mergeCell ref="AS241:AS244"/>
    <mergeCell ref="AT241:AT244"/>
    <mergeCell ref="AZ237:AZ240"/>
    <mergeCell ref="C241:C244"/>
    <mergeCell ref="I241:I244"/>
    <mergeCell ref="J241:J244"/>
    <mergeCell ref="K241:K244"/>
    <mergeCell ref="AH241:AH244"/>
    <mergeCell ref="AI241:AI244"/>
    <mergeCell ref="AL241:AL244"/>
    <mergeCell ref="AM241:AM244"/>
    <mergeCell ref="AN241:AN244"/>
    <mergeCell ref="H239:H240"/>
    <mergeCell ref="AW185:AW188"/>
    <mergeCell ref="AX185:AX188"/>
    <mergeCell ref="AY185:AY188"/>
    <mergeCell ref="K181:K184"/>
    <mergeCell ref="AH181:AH184"/>
    <mergeCell ref="AI181:AI184"/>
    <mergeCell ref="AL181:AL184"/>
    <mergeCell ref="AM181:AM184"/>
    <mergeCell ref="AN181:AN184"/>
    <mergeCell ref="AO181:AO184"/>
    <mergeCell ref="AQ185:AQ188"/>
    <mergeCell ref="AR185:AR188"/>
    <mergeCell ref="AS185:AS188"/>
    <mergeCell ref="AT185:AT188"/>
    <mergeCell ref="AU185:AU188"/>
    <mergeCell ref="AV185:AV188"/>
    <mergeCell ref="AP237:AP240"/>
    <mergeCell ref="AQ237:AQ240"/>
    <mergeCell ref="K185:K188"/>
    <mergeCell ref="AH185:AH188"/>
    <mergeCell ref="AI185:AI188"/>
    <mergeCell ref="AL185:AL188"/>
    <mergeCell ref="AM185:AM188"/>
    <mergeCell ref="AN185:AN188"/>
    <mergeCell ref="AO185:AO188"/>
    <mergeCell ref="AP185:AP188"/>
    <mergeCell ref="AH237:AH240"/>
    <mergeCell ref="AI237:AI240"/>
    <mergeCell ref="AL237:AL240"/>
    <mergeCell ref="AM237:AM240"/>
    <mergeCell ref="AN237:AN240"/>
    <mergeCell ref="AO237:AO240"/>
    <mergeCell ref="AD174:AE174"/>
    <mergeCell ref="AV181:AV184"/>
    <mergeCell ref="AW181:AW184"/>
    <mergeCell ref="AX181:AX184"/>
    <mergeCell ref="AY181:AY184"/>
    <mergeCell ref="AW125:AW128"/>
    <mergeCell ref="AX125:AX128"/>
    <mergeCell ref="AY125:AY128"/>
    <mergeCell ref="AX177:AX180"/>
    <mergeCell ref="AY132:AY135"/>
    <mergeCell ref="AX136:AX139"/>
    <mergeCell ref="AP181:AP184"/>
    <mergeCell ref="AQ181:AQ184"/>
    <mergeCell ref="AR181:AR184"/>
    <mergeCell ref="AS181:AS184"/>
    <mergeCell ref="AT181:AT184"/>
    <mergeCell ref="AU181:AU184"/>
    <mergeCell ref="AS132:AS135"/>
    <mergeCell ref="AT132:AT135"/>
    <mergeCell ref="AU132:AU135"/>
    <mergeCell ref="AV132:AV135"/>
    <mergeCell ref="AW132:AW135"/>
    <mergeCell ref="AX132:AX135"/>
    <mergeCell ref="AI132:AI135"/>
    <mergeCell ref="AL132:AL135"/>
    <mergeCell ref="AM132:AM135"/>
    <mergeCell ref="AN132:AN135"/>
    <mergeCell ref="AO132:AO135"/>
    <mergeCell ref="AP132:AP135"/>
    <mergeCell ref="AR136:AR139"/>
    <mergeCell ref="AS136:AS139"/>
    <mergeCell ref="AT136:AT139"/>
    <mergeCell ref="C125:C128"/>
    <mergeCell ref="I125:I128"/>
    <mergeCell ref="J125:J128"/>
    <mergeCell ref="K125:K128"/>
    <mergeCell ref="AH125:AH128"/>
    <mergeCell ref="AI125:AI128"/>
    <mergeCell ref="AR177:AR180"/>
    <mergeCell ref="AS177:AS180"/>
    <mergeCell ref="AT177:AT180"/>
    <mergeCell ref="AU177:AU180"/>
    <mergeCell ref="AV177:AV180"/>
    <mergeCell ref="AW177:AW180"/>
    <mergeCell ref="AL177:AL180"/>
    <mergeCell ref="AM177:AM180"/>
    <mergeCell ref="AN177:AN180"/>
    <mergeCell ref="AO177:AO180"/>
    <mergeCell ref="AP177:AP180"/>
    <mergeCell ref="AQ177:AQ180"/>
    <mergeCell ref="C177:C180"/>
    <mergeCell ref="I177:I180"/>
    <mergeCell ref="J177:J180"/>
    <mergeCell ref="K177:K180"/>
    <mergeCell ref="AH177:AH180"/>
    <mergeCell ref="AI177:AI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J121:J124"/>
    <mergeCell ref="K121:K124"/>
    <mergeCell ref="AH121:AH124"/>
    <mergeCell ref="AI121:AI124"/>
    <mergeCell ref="AL121:AL124"/>
    <mergeCell ref="AM121:AM124"/>
    <mergeCell ref="AN121:AN124"/>
    <mergeCell ref="AR125:AR128"/>
    <mergeCell ref="AS125:AS128"/>
    <mergeCell ref="AT125:AT128"/>
    <mergeCell ref="AU125:AU128"/>
    <mergeCell ref="AV125:AV128"/>
    <mergeCell ref="AY117:AY120"/>
    <mergeCell ref="AU121:AU124"/>
    <mergeCell ref="AV121:AV124"/>
    <mergeCell ref="AW121:AW124"/>
    <mergeCell ref="AX121:AX124"/>
    <mergeCell ref="AL125:AL128"/>
    <mergeCell ref="AM125:AM128"/>
    <mergeCell ref="AN125:AN128"/>
    <mergeCell ref="AO125:AO128"/>
    <mergeCell ref="AP125:AP128"/>
    <mergeCell ref="AQ125:AQ128"/>
    <mergeCell ref="K117:K120"/>
    <mergeCell ref="AH117:AH120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AZ117:AZ120"/>
    <mergeCell ref="AO61:AO64"/>
    <mergeCell ref="AN117:AN120"/>
    <mergeCell ref="I80:I83"/>
    <mergeCell ref="V69:W69"/>
    <mergeCell ref="AZ65:AZ68"/>
    <mergeCell ref="AL117:AL120"/>
    <mergeCell ref="AM117:AM120"/>
    <mergeCell ref="AD114:AE114"/>
    <mergeCell ref="X69:Y69"/>
    <mergeCell ref="Z69:AA69"/>
    <mergeCell ref="AD69:AE69"/>
    <mergeCell ref="L69:M69"/>
    <mergeCell ref="N69:O69"/>
    <mergeCell ref="P69:Q69"/>
    <mergeCell ref="R69:S69"/>
    <mergeCell ref="T69:U69"/>
    <mergeCell ref="AL61:AL64"/>
    <mergeCell ref="AM61:AM64"/>
    <mergeCell ref="AN61:AN64"/>
    <mergeCell ref="AI57:AI60"/>
    <mergeCell ref="AT65:AT68"/>
    <mergeCell ref="AU65:AU68"/>
    <mergeCell ref="AV65:AV68"/>
    <mergeCell ref="AW65:AW68"/>
    <mergeCell ref="AX65:AX68"/>
    <mergeCell ref="AY65:AY68"/>
    <mergeCell ref="AH65:AH68"/>
    <mergeCell ref="AI65:AI68"/>
    <mergeCell ref="AL65:AL68"/>
    <mergeCell ref="AM65:AM68"/>
    <mergeCell ref="AN65:AN68"/>
    <mergeCell ref="AO65:AO68"/>
    <mergeCell ref="AU61:AU64"/>
    <mergeCell ref="AV61:AV64"/>
    <mergeCell ref="AW61:AW64"/>
    <mergeCell ref="AL57:AL60"/>
    <mergeCell ref="AM57:AM60"/>
    <mergeCell ref="AX57:AX60"/>
    <mergeCell ref="AY57:AY60"/>
    <mergeCell ref="AP61:AP64"/>
    <mergeCell ref="AQ61:AQ64"/>
    <mergeCell ref="AH61:AH64"/>
    <mergeCell ref="AI61:AI64"/>
    <mergeCell ref="AZ57:AZ60"/>
    <mergeCell ref="AX61:AX64"/>
    <mergeCell ref="AY61:AY64"/>
    <mergeCell ref="AZ61:AZ64"/>
    <mergeCell ref="AR61:AR64"/>
    <mergeCell ref="AS61:AS64"/>
    <mergeCell ref="AT61:AT64"/>
    <mergeCell ref="AR612:AR615"/>
    <mergeCell ref="AS612:AS615"/>
    <mergeCell ref="AT612:AT615"/>
    <mergeCell ref="AN642:AN645"/>
    <mergeCell ref="AO642:AO645"/>
    <mergeCell ref="AP642:AP645"/>
    <mergeCell ref="AQ642:AQ645"/>
    <mergeCell ref="AR642:AR645"/>
    <mergeCell ref="AS642:AS645"/>
    <mergeCell ref="AT642:AT645"/>
    <mergeCell ref="AT556:AT559"/>
    <mergeCell ref="AO590:AO593"/>
    <mergeCell ref="AN57:AN60"/>
    <mergeCell ref="AO57:AO60"/>
    <mergeCell ref="AP57:AP60"/>
    <mergeCell ref="AQ57:AQ60"/>
    <mergeCell ref="AP65:AP68"/>
    <mergeCell ref="AQ65:AQ68"/>
    <mergeCell ref="AR65:AR68"/>
    <mergeCell ref="AS65:AS68"/>
    <mergeCell ref="AT357:AT360"/>
    <mergeCell ref="AQ361:AQ364"/>
    <mergeCell ref="AR361:AR364"/>
    <mergeCell ref="AS361:AS364"/>
    <mergeCell ref="AT361:AT364"/>
    <mergeCell ref="AP485:AP488"/>
    <mergeCell ref="AR256:AR259"/>
    <mergeCell ref="AR372:AR375"/>
    <mergeCell ref="AS372:AS375"/>
    <mergeCell ref="AT372:AT375"/>
    <mergeCell ref="AN447:AN450"/>
    <mergeCell ref="AO447:AO450"/>
    <mergeCell ref="AP447:AP450"/>
    <mergeCell ref="AQ447:AQ450"/>
    <mergeCell ref="AR447:AR450"/>
    <mergeCell ref="AS447:AS450"/>
    <mergeCell ref="AT447:AT450"/>
    <mergeCell ref="AS207:AS210"/>
    <mergeCell ref="AT207:AT210"/>
    <mergeCell ref="AR252:AR255"/>
    <mergeCell ref="AS252:AS255"/>
    <mergeCell ref="AT252:AT255"/>
    <mergeCell ref="AQ282:AQ285"/>
    <mergeCell ref="AR282:AR285"/>
    <mergeCell ref="AS282:AS285"/>
    <mergeCell ref="AT282:AT285"/>
    <mergeCell ref="AR237:AR240"/>
    <mergeCell ref="AN372:AN375"/>
    <mergeCell ref="AO372:AO375"/>
    <mergeCell ref="AP372:AP375"/>
    <mergeCell ref="AQ372:AQ375"/>
    <mergeCell ref="AN297:AN300"/>
    <mergeCell ref="AO297:AO300"/>
    <mergeCell ref="AP297:AP300"/>
    <mergeCell ref="AQ297:AQ300"/>
    <mergeCell ref="AO305:AO308"/>
    <mergeCell ref="AP305:AP308"/>
    <mergeCell ref="L249:M249"/>
    <mergeCell ref="N249:O249"/>
    <mergeCell ref="P249:Q249"/>
    <mergeCell ref="AR57:AR60"/>
    <mergeCell ref="AS57:AS60"/>
    <mergeCell ref="AT57:AT60"/>
    <mergeCell ref="AU57:AU60"/>
    <mergeCell ref="AV57:AV60"/>
    <mergeCell ref="AW57:AW60"/>
    <mergeCell ref="AT72:AT75"/>
    <mergeCell ref="AN162:AN165"/>
    <mergeCell ref="AO162:AO165"/>
    <mergeCell ref="AP162:AP165"/>
    <mergeCell ref="AQ162:AQ165"/>
    <mergeCell ref="AR162:AR165"/>
    <mergeCell ref="AS162:AS165"/>
    <mergeCell ref="AT162:AT165"/>
    <mergeCell ref="AS76:AS79"/>
    <mergeCell ref="AT76:AT79"/>
    <mergeCell ref="AN72:AN75"/>
    <mergeCell ref="AO72:AO75"/>
    <mergeCell ref="AP72:AP75"/>
    <mergeCell ref="AQ72:AQ75"/>
    <mergeCell ref="AR72:AR75"/>
    <mergeCell ref="AS72:AS75"/>
    <mergeCell ref="AS237:AS240"/>
    <mergeCell ref="AT237:AT240"/>
    <mergeCell ref="R249:S249"/>
    <mergeCell ref="AS230:AS233"/>
    <mergeCell ref="AT230:AT233"/>
    <mergeCell ref="AI117:AI120"/>
    <mergeCell ref="AH57:AH60"/>
    <mergeCell ref="L234:M234"/>
    <mergeCell ref="N234:O234"/>
    <mergeCell ref="P234:Q234"/>
    <mergeCell ref="R234:S234"/>
    <mergeCell ref="L264:M264"/>
    <mergeCell ref="N264:O264"/>
    <mergeCell ref="C770:C773"/>
    <mergeCell ref="I770:I773"/>
    <mergeCell ref="J770:J773"/>
    <mergeCell ref="C796:C799"/>
    <mergeCell ref="K215:K218"/>
    <mergeCell ref="K222:K225"/>
    <mergeCell ref="C245:C248"/>
    <mergeCell ref="I245:I248"/>
    <mergeCell ref="J245:J248"/>
    <mergeCell ref="K245:K248"/>
    <mergeCell ref="E295:G295"/>
    <mergeCell ref="L384:M384"/>
    <mergeCell ref="N384:O384"/>
    <mergeCell ref="P384:Q384"/>
    <mergeCell ref="R384:S384"/>
    <mergeCell ref="K417:K420"/>
    <mergeCell ref="C541:C544"/>
    <mergeCell ref="I541:I544"/>
    <mergeCell ref="J541:J544"/>
    <mergeCell ref="K541:K544"/>
    <mergeCell ref="K605:K608"/>
    <mergeCell ref="C661:C664"/>
    <mergeCell ref="C586:C589"/>
    <mergeCell ref="C620:C623"/>
    <mergeCell ref="C706:C709"/>
    <mergeCell ref="I706:I709"/>
    <mergeCell ref="C590:C593"/>
    <mergeCell ref="I590:I593"/>
    <mergeCell ref="C500:C503"/>
    <mergeCell ref="I500:I503"/>
    <mergeCell ref="J500:J503"/>
    <mergeCell ref="C511:C514"/>
    <mergeCell ref="I511:I514"/>
    <mergeCell ref="J511:J514"/>
    <mergeCell ref="E505:G505"/>
    <mergeCell ref="C477:C480"/>
    <mergeCell ref="C410:C413"/>
    <mergeCell ref="I410:I413"/>
    <mergeCell ref="J410:J413"/>
    <mergeCell ref="C436:C439"/>
    <mergeCell ref="I436:I439"/>
    <mergeCell ref="J436:J439"/>
    <mergeCell ref="C417:C420"/>
    <mergeCell ref="I417:I420"/>
    <mergeCell ref="J417:J420"/>
    <mergeCell ref="C421:C424"/>
    <mergeCell ref="I421:I424"/>
    <mergeCell ref="J421:J424"/>
    <mergeCell ref="H502:H503"/>
    <mergeCell ref="H507:H508"/>
    <mergeCell ref="H509:H510"/>
    <mergeCell ref="H511:H512"/>
    <mergeCell ref="H485:H486"/>
    <mergeCell ref="C466:C469"/>
    <mergeCell ref="I466:I469"/>
    <mergeCell ref="H440:H441"/>
    <mergeCell ref="H442:H443"/>
    <mergeCell ref="H447:H448"/>
    <mergeCell ref="I252:I255"/>
    <mergeCell ref="J252:J255"/>
    <mergeCell ref="C545:C548"/>
    <mergeCell ref="C140:C143"/>
    <mergeCell ref="I140:I143"/>
    <mergeCell ref="J140:J143"/>
    <mergeCell ref="C151:C154"/>
    <mergeCell ref="I151:I154"/>
    <mergeCell ref="J151:J154"/>
    <mergeCell ref="C170:C173"/>
    <mergeCell ref="I170:I173"/>
    <mergeCell ref="J170:J173"/>
    <mergeCell ref="C425:C428"/>
    <mergeCell ref="I425:I428"/>
    <mergeCell ref="J425:J428"/>
    <mergeCell ref="C481:C484"/>
    <mergeCell ref="I481:I484"/>
    <mergeCell ref="J481:J484"/>
    <mergeCell ref="C440:C443"/>
    <mergeCell ref="I440:I443"/>
    <mergeCell ref="J440:J443"/>
    <mergeCell ref="C455:C458"/>
    <mergeCell ref="C305:C308"/>
    <mergeCell ref="C346:C349"/>
    <mergeCell ref="H170:H171"/>
    <mergeCell ref="H172:H173"/>
    <mergeCell ref="H177:H178"/>
    <mergeCell ref="H179:H180"/>
    <mergeCell ref="H181:H182"/>
    <mergeCell ref="H183:H184"/>
    <mergeCell ref="H155:H156"/>
    <mergeCell ref="H157:H158"/>
    <mergeCell ref="C4:D4"/>
    <mergeCell ref="C35:C38"/>
    <mergeCell ref="I35:I38"/>
    <mergeCell ref="J35:J38"/>
    <mergeCell ref="C46:C49"/>
    <mergeCell ref="I46:I49"/>
    <mergeCell ref="J46:J49"/>
    <mergeCell ref="J16:J19"/>
    <mergeCell ref="C147:C150"/>
    <mergeCell ref="I147:I150"/>
    <mergeCell ref="J147:J150"/>
    <mergeCell ref="C155:C158"/>
    <mergeCell ref="I155:I158"/>
    <mergeCell ref="J155:J158"/>
    <mergeCell ref="I346:I349"/>
    <mergeCell ref="J346:J349"/>
    <mergeCell ref="C181:C184"/>
    <mergeCell ref="I181:I184"/>
    <mergeCell ref="J181:J184"/>
    <mergeCell ref="C185:C188"/>
    <mergeCell ref="I185:I188"/>
    <mergeCell ref="J185:J188"/>
    <mergeCell ref="I305:I308"/>
    <mergeCell ref="J305:J308"/>
    <mergeCell ref="C196:C199"/>
    <mergeCell ref="I196:I199"/>
    <mergeCell ref="J196:J199"/>
    <mergeCell ref="C335:C338"/>
    <mergeCell ref="I335:I338"/>
    <mergeCell ref="J335:J338"/>
    <mergeCell ref="H228:H229"/>
    <mergeCell ref="C215:C218"/>
    <mergeCell ref="I215:I218"/>
    <mergeCell ref="J215:J218"/>
    <mergeCell ref="C222:C225"/>
    <mergeCell ref="I222:I225"/>
    <mergeCell ref="J222:J225"/>
    <mergeCell ref="C260:C263"/>
    <mergeCell ref="AI12:AI15"/>
    <mergeCell ref="V9:W9"/>
    <mergeCell ref="AH12:AH15"/>
    <mergeCell ref="C740:C743"/>
    <mergeCell ref="I740:I743"/>
    <mergeCell ref="J740:J743"/>
    <mergeCell ref="I260:I263"/>
    <mergeCell ref="L9:M9"/>
    <mergeCell ref="N9:O9"/>
    <mergeCell ref="P9:Q9"/>
    <mergeCell ref="I65:I68"/>
    <mergeCell ref="J65:J68"/>
    <mergeCell ref="K65:K68"/>
    <mergeCell ref="C16:C19"/>
    <mergeCell ref="I16:I19"/>
    <mergeCell ref="AH215:AH218"/>
    <mergeCell ref="AH110:AH113"/>
    <mergeCell ref="AH91:AH94"/>
    <mergeCell ref="C132:C135"/>
    <mergeCell ref="I132:I135"/>
    <mergeCell ref="J80:J83"/>
    <mergeCell ref="C57:C60"/>
    <mergeCell ref="I57:I60"/>
    <mergeCell ref="J57:J60"/>
    <mergeCell ref="K57:K60"/>
    <mergeCell ref="C20:C23"/>
    <mergeCell ref="J20:J23"/>
    <mergeCell ref="K20:K23"/>
    <mergeCell ref="AH20:AH23"/>
    <mergeCell ref="J132:J135"/>
    <mergeCell ref="AH16:AH19"/>
    <mergeCell ref="AI16:AI19"/>
    <mergeCell ref="AL16:AL19"/>
    <mergeCell ref="AM16:AM19"/>
    <mergeCell ref="AO16:AO19"/>
    <mergeCell ref="AI20:AI23"/>
    <mergeCell ref="AL20:AL23"/>
    <mergeCell ref="AM20:AM23"/>
    <mergeCell ref="AO20:AO23"/>
    <mergeCell ref="R9:S9"/>
    <mergeCell ref="C12:C15"/>
    <mergeCell ref="I12:I15"/>
    <mergeCell ref="J12:J15"/>
    <mergeCell ref="K12:K15"/>
    <mergeCell ref="T9:U9"/>
    <mergeCell ref="C61:C64"/>
    <mergeCell ref="I61:I64"/>
    <mergeCell ref="J61:J64"/>
    <mergeCell ref="K61:K64"/>
    <mergeCell ref="C65:C68"/>
    <mergeCell ref="C80:C83"/>
    <mergeCell ref="C91:C94"/>
    <mergeCell ref="I91:I94"/>
    <mergeCell ref="J91:J94"/>
    <mergeCell ref="K91:K94"/>
    <mergeCell ref="C110:C113"/>
    <mergeCell ref="L24:M24"/>
    <mergeCell ref="C117:C120"/>
    <mergeCell ref="AY16:AY19"/>
    <mergeCell ref="AN20:AN23"/>
    <mergeCell ref="AQ20:AQ23"/>
    <mergeCell ref="AT20:AT23"/>
    <mergeCell ref="AW20:AW23"/>
    <mergeCell ref="AY20:AY23"/>
    <mergeCell ref="AZ20:AZ23"/>
    <mergeCell ref="H5:M5"/>
    <mergeCell ref="H6:M6"/>
    <mergeCell ref="H7:M7"/>
    <mergeCell ref="AY12:AY15"/>
    <mergeCell ref="AW12:AW15"/>
    <mergeCell ref="AT12:AT15"/>
    <mergeCell ref="AQ12:AQ15"/>
    <mergeCell ref="AN12:AN15"/>
    <mergeCell ref="AN16:AN19"/>
    <mergeCell ref="AP20:AP23"/>
    <mergeCell ref="AR20:AR23"/>
    <mergeCell ref="AS20:AS23"/>
    <mergeCell ref="AU20:AU23"/>
    <mergeCell ref="AV20:AV23"/>
    <mergeCell ref="AX20:AX23"/>
    <mergeCell ref="AS16:AS19"/>
    <mergeCell ref="AU16:AU19"/>
    <mergeCell ref="AV16:AV19"/>
    <mergeCell ref="AX16:AX19"/>
    <mergeCell ref="AZ16:AZ19"/>
    <mergeCell ref="AZ12:AZ15"/>
    <mergeCell ref="AP16:AP19"/>
    <mergeCell ref="AR16:AR19"/>
    <mergeCell ref="K16:K19"/>
    <mergeCell ref="I20:I23"/>
    <mergeCell ref="N24:O24"/>
    <mergeCell ref="P24:Q24"/>
    <mergeCell ref="R24:S24"/>
    <mergeCell ref="T24:U24"/>
    <mergeCell ref="AP12:AP15"/>
    <mergeCell ref="AR12:AR15"/>
    <mergeCell ref="AS12:AS15"/>
    <mergeCell ref="AU12:AU15"/>
    <mergeCell ref="AV12:AV15"/>
    <mergeCell ref="AX12:AX15"/>
    <mergeCell ref="AD9:AE9"/>
    <mergeCell ref="AL12:AL15"/>
    <mergeCell ref="AM12:AM15"/>
    <mergeCell ref="Z9:AA9"/>
    <mergeCell ref="X9:Y9"/>
    <mergeCell ref="AO12:AO15"/>
    <mergeCell ref="AQ16:AQ19"/>
    <mergeCell ref="AT16:AT19"/>
    <mergeCell ref="AW16:AW19"/>
    <mergeCell ref="AV27:AV30"/>
    <mergeCell ref="AW27:AW30"/>
    <mergeCell ref="AX27:AX30"/>
    <mergeCell ref="AY27:AY30"/>
    <mergeCell ref="AZ27:AZ30"/>
    <mergeCell ref="C31:C34"/>
    <mergeCell ref="I31:I34"/>
    <mergeCell ref="J31:J34"/>
    <mergeCell ref="K31:K34"/>
    <mergeCell ref="AH31:AH34"/>
    <mergeCell ref="AH27:AH30"/>
    <mergeCell ref="AI27:AI30"/>
    <mergeCell ref="AL27:AL30"/>
    <mergeCell ref="AM27:AM30"/>
    <mergeCell ref="E25:G25"/>
    <mergeCell ref="AU27:AU30"/>
    <mergeCell ref="V24:W24"/>
    <mergeCell ref="X24:Y24"/>
    <mergeCell ref="Z24:AA24"/>
    <mergeCell ref="AD24:AE24"/>
    <mergeCell ref="C27:C30"/>
    <mergeCell ref="I27:I30"/>
    <mergeCell ref="J27:J30"/>
    <mergeCell ref="K27:K30"/>
    <mergeCell ref="AN27:AN30"/>
    <mergeCell ref="AO27:AO30"/>
    <mergeCell ref="AP27:AP30"/>
    <mergeCell ref="AQ27:AQ30"/>
    <mergeCell ref="AR27:AR30"/>
    <mergeCell ref="AS27:AS30"/>
    <mergeCell ref="AT27:AT30"/>
    <mergeCell ref="H27:H28"/>
    <mergeCell ref="AW31:AW34"/>
    <mergeCell ref="AX31:AX34"/>
    <mergeCell ref="AY31:AY34"/>
    <mergeCell ref="AZ31:AZ34"/>
    <mergeCell ref="K35:K38"/>
    <mergeCell ref="AH35:AH38"/>
    <mergeCell ref="AI35:AI38"/>
    <mergeCell ref="AL35:AL38"/>
    <mergeCell ref="AM35:AM38"/>
    <mergeCell ref="AN35:AN38"/>
    <mergeCell ref="AQ31:AQ34"/>
    <mergeCell ref="AR31:AR34"/>
    <mergeCell ref="AS31:AS34"/>
    <mergeCell ref="AT31:AT34"/>
    <mergeCell ref="AU31:AU34"/>
    <mergeCell ref="AV31:AV34"/>
    <mergeCell ref="AI31:AI34"/>
    <mergeCell ref="AL31:AL34"/>
    <mergeCell ref="AM31:AM34"/>
    <mergeCell ref="AN31:AN34"/>
    <mergeCell ref="AO31:AO34"/>
    <mergeCell ref="AP31:AP34"/>
    <mergeCell ref="AU35:AU38"/>
    <mergeCell ref="AV35:AV38"/>
    <mergeCell ref="AW35:AW38"/>
    <mergeCell ref="AX35:AX38"/>
    <mergeCell ref="AY35:AY38"/>
    <mergeCell ref="AZ35:AZ38"/>
    <mergeCell ref="AO35:AO38"/>
    <mergeCell ref="AP35:AP38"/>
    <mergeCell ref="AQ35:AQ38"/>
    <mergeCell ref="AR35:AR38"/>
    <mergeCell ref="AS35:AS38"/>
    <mergeCell ref="AT35:AT38"/>
    <mergeCell ref="AY50:AY53"/>
    <mergeCell ref="AZ50:AZ53"/>
    <mergeCell ref="K46:K49"/>
    <mergeCell ref="AH46:AH49"/>
    <mergeCell ref="AI46:AI49"/>
    <mergeCell ref="AL46:AL49"/>
    <mergeCell ref="AM46:AM49"/>
    <mergeCell ref="AQ50:AQ53"/>
    <mergeCell ref="AR50:AR53"/>
    <mergeCell ref="X39:Y39"/>
    <mergeCell ref="Z39:AA39"/>
    <mergeCell ref="AD39:AE39"/>
    <mergeCell ref="AW42:AW45"/>
    <mergeCell ref="AX42:AX45"/>
    <mergeCell ref="AY42:AY45"/>
    <mergeCell ref="AN42:AN45"/>
    <mergeCell ref="AO42:AO45"/>
    <mergeCell ref="AP42:AP45"/>
    <mergeCell ref="AQ42:AQ45"/>
    <mergeCell ref="L39:M39"/>
    <mergeCell ref="N39:O39"/>
    <mergeCell ref="P39:Q39"/>
    <mergeCell ref="R39:S39"/>
    <mergeCell ref="T39:U39"/>
    <mergeCell ref="V39:W39"/>
    <mergeCell ref="AO50:AO53"/>
    <mergeCell ref="AP50:AP53"/>
    <mergeCell ref="AU46:AU49"/>
    <mergeCell ref="AV46:AV49"/>
    <mergeCell ref="AW46:AW49"/>
    <mergeCell ref="AX46:AX49"/>
    <mergeCell ref="AY46:AY49"/>
    <mergeCell ref="L54:M54"/>
    <mergeCell ref="N54:O54"/>
    <mergeCell ref="C50:C53"/>
    <mergeCell ref="I50:I53"/>
    <mergeCell ref="J50:J53"/>
    <mergeCell ref="K50:K53"/>
    <mergeCell ref="AH50:AH53"/>
    <mergeCell ref="AN50:AN53"/>
    <mergeCell ref="AR42:AR45"/>
    <mergeCell ref="AS42:AS45"/>
    <mergeCell ref="AT42:AT45"/>
    <mergeCell ref="AU42:AU45"/>
    <mergeCell ref="AV42:AV45"/>
    <mergeCell ref="P54:Q54"/>
    <mergeCell ref="R54:S54"/>
    <mergeCell ref="T54:U54"/>
    <mergeCell ref="V54:W54"/>
    <mergeCell ref="X54:Y54"/>
    <mergeCell ref="Z54:AA54"/>
    <mergeCell ref="AD54:AE54"/>
    <mergeCell ref="AZ42:AZ45"/>
    <mergeCell ref="AZ46:AZ49"/>
    <mergeCell ref="C42:C45"/>
    <mergeCell ref="I42:I45"/>
    <mergeCell ref="J42:J45"/>
    <mergeCell ref="K42:K45"/>
    <mergeCell ref="AH42:AH45"/>
    <mergeCell ref="AI42:AI45"/>
    <mergeCell ref="AL42:AL45"/>
    <mergeCell ref="AM42:AM45"/>
    <mergeCell ref="H42:H43"/>
    <mergeCell ref="H44:H45"/>
    <mergeCell ref="H46:H47"/>
    <mergeCell ref="H48:H49"/>
    <mergeCell ref="H50:H51"/>
    <mergeCell ref="H52:H53"/>
    <mergeCell ref="AW50:AW53"/>
    <mergeCell ref="AX50:AX53"/>
    <mergeCell ref="AS46:AS49"/>
    <mergeCell ref="AT46:AT49"/>
    <mergeCell ref="AN46:AN49"/>
    <mergeCell ref="AO46:AO49"/>
    <mergeCell ref="AP46:AP49"/>
    <mergeCell ref="AQ46:AQ49"/>
    <mergeCell ref="AR46:AR49"/>
    <mergeCell ref="AS50:AS53"/>
    <mergeCell ref="AT50:AT53"/>
    <mergeCell ref="AU50:AU53"/>
    <mergeCell ref="AV50:AV53"/>
    <mergeCell ref="AI50:AI53"/>
    <mergeCell ref="AL50:AL53"/>
    <mergeCell ref="AM50:AM53"/>
    <mergeCell ref="AZ76:AZ79"/>
    <mergeCell ref="AM76:AM79"/>
    <mergeCell ref="AN76:AN79"/>
    <mergeCell ref="AO76:AO79"/>
    <mergeCell ref="AP76:AP79"/>
    <mergeCell ref="AQ76:AQ79"/>
    <mergeCell ref="AR76:AR79"/>
    <mergeCell ref="AL72:AL75"/>
    <mergeCell ref="AM72:AM75"/>
    <mergeCell ref="AZ72:AZ75"/>
    <mergeCell ref="C76:C79"/>
    <mergeCell ref="I76:I79"/>
    <mergeCell ref="J76:J79"/>
    <mergeCell ref="K76:K79"/>
    <mergeCell ref="AH76:AH79"/>
    <mergeCell ref="AI76:AI79"/>
    <mergeCell ref="AL76:AL79"/>
    <mergeCell ref="C72:C75"/>
    <mergeCell ref="I72:I75"/>
    <mergeCell ref="J72:J75"/>
    <mergeCell ref="K72:K75"/>
    <mergeCell ref="AH72:AH75"/>
    <mergeCell ref="AI72:AI75"/>
    <mergeCell ref="R84:S84"/>
    <mergeCell ref="T84:U84"/>
    <mergeCell ref="V84:W84"/>
    <mergeCell ref="X84:Y84"/>
    <mergeCell ref="Z84:AA84"/>
    <mergeCell ref="AD84:AE84"/>
    <mergeCell ref="AV80:AV83"/>
    <mergeCell ref="AW80:AW83"/>
    <mergeCell ref="AX80:AX83"/>
    <mergeCell ref="AY80:AY83"/>
    <mergeCell ref="AU72:AU75"/>
    <mergeCell ref="AV72:AV75"/>
    <mergeCell ref="AW72:AW75"/>
    <mergeCell ref="AX72:AX75"/>
    <mergeCell ref="AY72:AY75"/>
    <mergeCell ref="AP80:AP83"/>
    <mergeCell ref="AQ80:AQ83"/>
    <mergeCell ref="AR80:AR83"/>
    <mergeCell ref="AS80:AS83"/>
    <mergeCell ref="AT80:AT83"/>
    <mergeCell ref="AU80:AU83"/>
    <mergeCell ref="AH80:AH83"/>
    <mergeCell ref="AI80:AI83"/>
    <mergeCell ref="AL80:AL83"/>
    <mergeCell ref="AM80:AM83"/>
    <mergeCell ref="AN80:AN83"/>
    <mergeCell ref="AO80:AO83"/>
    <mergeCell ref="AU76:AU79"/>
    <mergeCell ref="AV76:AV79"/>
    <mergeCell ref="AW76:AW79"/>
    <mergeCell ref="AX76:AX79"/>
    <mergeCell ref="AY76:AY79"/>
    <mergeCell ref="AX87:AX90"/>
    <mergeCell ref="AY87:AY90"/>
    <mergeCell ref="AZ87:AZ90"/>
    <mergeCell ref="K80:K83"/>
    <mergeCell ref="AZ91:AZ94"/>
    <mergeCell ref="C95:C98"/>
    <mergeCell ref="I95:I98"/>
    <mergeCell ref="J95:J98"/>
    <mergeCell ref="K95:K98"/>
    <mergeCell ref="AH95:AH98"/>
    <mergeCell ref="AR87:AR90"/>
    <mergeCell ref="AS87:AS90"/>
    <mergeCell ref="AT87:AT90"/>
    <mergeCell ref="AU87:AU90"/>
    <mergeCell ref="AV87:AV90"/>
    <mergeCell ref="AW87:AW90"/>
    <mergeCell ref="AL87:AL90"/>
    <mergeCell ref="AM87:AM90"/>
    <mergeCell ref="AN87:AN90"/>
    <mergeCell ref="AO87:AO90"/>
    <mergeCell ref="AP87:AP90"/>
    <mergeCell ref="AQ87:AQ90"/>
    <mergeCell ref="C87:C90"/>
    <mergeCell ref="I87:I90"/>
    <mergeCell ref="J87:J90"/>
    <mergeCell ref="K87:K90"/>
    <mergeCell ref="AH87:AH90"/>
    <mergeCell ref="AI87:AI90"/>
    <mergeCell ref="AZ80:AZ83"/>
    <mergeCell ref="L84:M84"/>
    <mergeCell ref="N84:O84"/>
    <mergeCell ref="P84:Q84"/>
    <mergeCell ref="AI91:AI94"/>
    <mergeCell ref="AL91:AL94"/>
    <mergeCell ref="AM91:AM94"/>
    <mergeCell ref="AN91:AN94"/>
    <mergeCell ref="AO91:AO94"/>
    <mergeCell ref="AP91:AP94"/>
    <mergeCell ref="AQ91:AQ94"/>
    <mergeCell ref="AR91:AR94"/>
    <mergeCell ref="AQ95:AQ98"/>
    <mergeCell ref="AR95:AR98"/>
    <mergeCell ref="AS95:AS98"/>
    <mergeCell ref="AT95:AT98"/>
    <mergeCell ref="AU95:AU98"/>
    <mergeCell ref="H97:H98"/>
    <mergeCell ref="AI95:AI98"/>
    <mergeCell ref="AL95:AL98"/>
    <mergeCell ref="AM95:AM98"/>
    <mergeCell ref="AN95:AN98"/>
    <mergeCell ref="AO95:AO98"/>
    <mergeCell ref="AP95:AP98"/>
    <mergeCell ref="AY91:AY94"/>
    <mergeCell ref="AY106:AY109"/>
    <mergeCell ref="AZ106:AZ109"/>
    <mergeCell ref="AV95:AV98"/>
    <mergeCell ref="AW95:AW98"/>
    <mergeCell ref="AX95:AX98"/>
    <mergeCell ref="AY95:AY98"/>
    <mergeCell ref="AZ95:AZ98"/>
    <mergeCell ref="AX102:AX105"/>
    <mergeCell ref="AY102:AY105"/>
    <mergeCell ref="AS91:AS94"/>
    <mergeCell ref="AT91:AT94"/>
    <mergeCell ref="AU91:AU94"/>
    <mergeCell ref="AV91:AV94"/>
    <mergeCell ref="AW91:AW94"/>
    <mergeCell ref="AX91:AX94"/>
    <mergeCell ref="AV102:AV105"/>
    <mergeCell ref="AW102:AW105"/>
    <mergeCell ref="AU106:AU109"/>
    <mergeCell ref="AV106:AV109"/>
    <mergeCell ref="AW106:AW109"/>
    <mergeCell ref="AX106:AX109"/>
    <mergeCell ref="AH102:AH105"/>
    <mergeCell ref="AI102:AI105"/>
    <mergeCell ref="AL102:AL105"/>
    <mergeCell ref="AM102:AM105"/>
    <mergeCell ref="AN102:AN105"/>
    <mergeCell ref="AO102:AO105"/>
    <mergeCell ref="X99:Y99"/>
    <mergeCell ref="Z99:AA99"/>
    <mergeCell ref="AD99:AE99"/>
    <mergeCell ref="C102:C105"/>
    <mergeCell ref="I102:I105"/>
    <mergeCell ref="J102:J105"/>
    <mergeCell ref="K102:K105"/>
    <mergeCell ref="L99:M99"/>
    <mergeCell ref="N99:O99"/>
    <mergeCell ref="P99:Q99"/>
    <mergeCell ref="R99:S99"/>
    <mergeCell ref="T99:U99"/>
    <mergeCell ref="V99:W99"/>
    <mergeCell ref="C106:C109"/>
    <mergeCell ref="I106:I109"/>
    <mergeCell ref="J106:J109"/>
    <mergeCell ref="K106:K109"/>
    <mergeCell ref="AH106:AH109"/>
    <mergeCell ref="AI106:AI109"/>
    <mergeCell ref="AL106:AL109"/>
    <mergeCell ref="AM106:AM109"/>
    <mergeCell ref="AN106:AN109"/>
    <mergeCell ref="AZ110:AZ113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AD129:AE129"/>
    <mergeCell ref="I110:I113"/>
    <mergeCell ref="J110:J113"/>
    <mergeCell ref="K110:K113"/>
    <mergeCell ref="AY121:AY124"/>
    <mergeCell ref="AZ121:AZ124"/>
    <mergeCell ref="AO121:AO124"/>
    <mergeCell ref="AP121:AP124"/>
    <mergeCell ref="AQ121:AQ124"/>
    <mergeCell ref="AR121:AR124"/>
    <mergeCell ref="AS121:AS124"/>
    <mergeCell ref="AT121:AT124"/>
    <mergeCell ref="C121:C124"/>
    <mergeCell ref="I121:I124"/>
    <mergeCell ref="AO106:AO109"/>
    <mergeCell ref="AP106:AP109"/>
    <mergeCell ref="AQ106:AQ109"/>
    <mergeCell ref="AR106:AR109"/>
    <mergeCell ref="AS106:AS109"/>
    <mergeCell ref="AT106:AT109"/>
    <mergeCell ref="AZ102:AZ105"/>
    <mergeCell ref="AP102:AP105"/>
    <mergeCell ref="AQ102:AQ105"/>
    <mergeCell ref="AR102:AR105"/>
    <mergeCell ref="AS102:AS105"/>
    <mergeCell ref="AT102:AT105"/>
    <mergeCell ref="AU102:AU105"/>
    <mergeCell ref="AZ125:AZ128"/>
    <mergeCell ref="AV117:AV120"/>
    <mergeCell ref="AW117:AW120"/>
    <mergeCell ref="AX117:AX120"/>
    <mergeCell ref="C136:C139"/>
    <mergeCell ref="I136:I139"/>
    <mergeCell ref="J136:J139"/>
    <mergeCell ref="K136:K139"/>
    <mergeCell ref="AH136:AH139"/>
    <mergeCell ref="AI136:AI139"/>
    <mergeCell ref="AW110:AW113"/>
    <mergeCell ref="AX110:AX113"/>
    <mergeCell ref="AY110:AY113"/>
    <mergeCell ref="AO117:AO120"/>
    <mergeCell ref="AP117:AP120"/>
    <mergeCell ref="AQ117:AQ120"/>
    <mergeCell ref="AR117:AR120"/>
    <mergeCell ref="AS117:AS120"/>
    <mergeCell ref="AT117:AT120"/>
    <mergeCell ref="AU117:AU120"/>
    <mergeCell ref="AQ110:AQ113"/>
    <mergeCell ref="AR110:AR113"/>
    <mergeCell ref="AS110:AS113"/>
    <mergeCell ref="AT110:AT113"/>
    <mergeCell ref="AU110:AU113"/>
    <mergeCell ref="AV110:AV113"/>
    <mergeCell ref="AI110:AI113"/>
    <mergeCell ref="AL110:AL113"/>
    <mergeCell ref="AM110:AM113"/>
    <mergeCell ref="AN110:AN113"/>
    <mergeCell ref="AO110:AO113"/>
    <mergeCell ref="AP110:AP113"/>
    <mergeCell ref="K132:K135"/>
    <mergeCell ref="AH132:AH135"/>
    <mergeCell ref="I117:I120"/>
    <mergeCell ref="J117:J120"/>
    <mergeCell ref="AR140:AR143"/>
    <mergeCell ref="AS140:AS143"/>
    <mergeCell ref="AT140:AT143"/>
    <mergeCell ref="AU140:AU143"/>
    <mergeCell ref="AV140:AV143"/>
    <mergeCell ref="K140:K143"/>
    <mergeCell ref="AH140:AH143"/>
    <mergeCell ref="AI140:AI143"/>
    <mergeCell ref="AL140:AL143"/>
    <mergeCell ref="AM140:AM143"/>
    <mergeCell ref="AN140:AN143"/>
    <mergeCell ref="AO140:AO143"/>
    <mergeCell ref="AP140:AP143"/>
    <mergeCell ref="AY136:AY139"/>
    <mergeCell ref="AU136:AU139"/>
    <mergeCell ref="AV136:AV139"/>
    <mergeCell ref="AZ132:AZ135"/>
    <mergeCell ref="AZ136:AZ139"/>
    <mergeCell ref="AZ147:AZ150"/>
    <mergeCell ref="AZ151:AZ154"/>
    <mergeCell ref="AZ155:AZ158"/>
    <mergeCell ref="AX155:AX158"/>
    <mergeCell ref="AY155:AY158"/>
    <mergeCell ref="AZ140:AZ143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AD144:AE144"/>
    <mergeCell ref="AV147:AV150"/>
    <mergeCell ref="AS151:AS154"/>
    <mergeCell ref="AT151:AT154"/>
    <mergeCell ref="AU151:AU154"/>
    <mergeCell ref="AQ151:AQ154"/>
    <mergeCell ref="AR151:AR154"/>
    <mergeCell ref="AR147:AR150"/>
    <mergeCell ref="AS147:AS150"/>
    <mergeCell ref="AT147:AT150"/>
    <mergeCell ref="AU147:AU150"/>
    <mergeCell ref="AW140:AW143"/>
    <mergeCell ref="AX140:AX143"/>
    <mergeCell ref="AY151:AY154"/>
    <mergeCell ref="AV151:AV154"/>
    <mergeCell ref="AO155:AO158"/>
    <mergeCell ref="AP155:AP158"/>
    <mergeCell ref="AQ155:AQ158"/>
    <mergeCell ref="AQ132:AQ135"/>
    <mergeCell ref="AR132:AR135"/>
    <mergeCell ref="AW136:AW139"/>
    <mergeCell ref="L159:M159"/>
    <mergeCell ref="N159:O159"/>
    <mergeCell ref="P159:Q159"/>
    <mergeCell ref="R159:S159"/>
    <mergeCell ref="T159:U159"/>
    <mergeCell ref="V159:W159"/>
    <mergeCell ref="AW147:AW150"/>
    <mergeCell ref="AX147:AX150"/>
    <mergeCell ref="AY147:AY150"/>
    <mergeCell ref="AR155:AR158"/>
    <mergeCell ref="AS155:AS158"/>
    <mergeCell ref="AT155:AT158"/>
    <mergeCell ref="AU155:AU158"/>
    <mergeCell ref="AV155:AV158"/>
    <mergeCell ref="AW155:AW158"/>
    <mergeCell ref="AL136:AL139"/>
    <mergeCell ref="AM136:AM139"/>
    <mergeCell ref="AN136:AN139"/>
    <mergeCell ref="AO136:AO139"/>
    <mergeCell ref="AP136:AP139"/>
    <mergeCell ref="AQ136:AQ139"/>
    <mergeCell ref="AY140:AY143"/>
    <mergeCell ref="AH147:AH150"/>
    <mergeCell ref="AI147:AI150"/>
    <mergeCell ref="AL147:AL150"/>
    <mergeCell ref="AM147:AM150"/>
    <mergeCell ref="AN147:AN150"/>
    <mergeCell ref="AO147:AO150"/>
    <mergeCell ref="AQ140:AQ143"/>
    <mergeCell ref="K155:K158"/>
    <mergeCell ref="AH155:AH158"/>
    <mergeCell ref="AI155:AI158"/>
    <mergeCell ref="AL155:AL158"/>
    <mergeCell ref="AM155:AM158"/>
    <mergeCell ref="AN155:AN158"/>
    <mergeCell ref="X159:Y159"/>
    <mergeCell ref="Z159:AA159"/>
    <mergeCell ref="AD159:AE159"/>
    <mergeCell ref="AW151:AW154"/>
    <mergeCell ref="AX151:AX154"/>
    <mergeCell ref="K151:K154"/>
    <mergeCell ref="AH151:AH154"/>
    <mergeCell ref="AI151:AI154"/>
    <mergeCell ref="AL151:AL154"/>
    <mergeCell ref="AP147:AP150"/>
    <mergeCell ref="AQ147:AQ150"/>
    <mergeCell ref="AM151:AM154"/>
    <mergeCell ref="AN151:AN154"/>
    <mergeCell ref="AO151:AO154"/>
    <mergeCell ref="AP151:AP154"/>
    <mergeCell ref="K147:K150"/>
    <mergeCell ref="AN166:AN169"/>
    <mergeCell ref="AO166:AO169"/>
    <mergeCell ref="AP166:AP169"/>
    <mergeCell ref="AQ166:AQ169"/>
    <mergeCell ref="AR166:AR169"/>
    <mergeCell ref="AS166:AS169"/>
    <mergeCell ref="AY162:AY165"/>
    <mergeCell ref="AZ162:AZ165"/>
    <mergeCell ref="C166:C169"/>
    <mergeCell ref="I166:I169"/>
    <mergeCell ref="J166:J169"/>
    <mergeCell ref="K166:K169"/>
    <mergeCell ref="AH166:AH169"/>
    <mergeCell ref="AI166:AI169"/>
    <mergeCell ref="AL166:AL169"/>
    <mergeCell ref="AM166:AM169"/>
    <mergeCell ref="AL162:AL165"/>
    <mergeCell ref="AM162:AM165"/>
    <mergeCell ref="AU162:AU165"/>
    <mergeCell ref="AV162:AV165"/>
    <mergeCell ref="AW162:AW165"/>
    <mergeCell ref="AX162:AX165"/>
    <mergeCell ref="C162:C165"/>
    <mergeCell ref="I162:I165"/>
    <mergeCell ref="J162:J165"/>
    <mergeCell ref="K162:K165"/>
    <mergeCell ref="AH162:AH165"/>
    <mergeCell ref="AI162:AI165"/>
    <mergeCell ref="H162:H163"/>
    <mergeCell ref="H164:H165"/>
    <mergeCell ref="H166:H167"/>
    <mergeCell ref="H168:H169"/>
    <mergeCell ref="AX170:AX173"/>
    <mergeCell ref="AY170:AY173"/>
    <mergeCell ref="AZ170:AZ173"/>
    <mergeCell ref="C192:C195"/>
    <mergeCell ref="I192:I195"/>
    <mergeCell ref="J192:J195"/>
    <mergeCell ref="K192:K195"/>
    <mergeCell ref="AH192:AH195"/>
    <mergeCell ref="AI192:AI195"/>
    <mergeCell ref="AL192:AL195"/>
    <mergeCell ref="AR170:AR173"/>
    <mergeCell ref="AS170:AS173"/>
    <mergeCell ref="AT170:AT173"/>
    <mergeCell ref="AU170:AU173"/>
    <mergeCell ref="AV170:AV173"/>
    <mergeCell ref="AW170:AW173"/>
    <mergeCell ref="AZ166:AZ169"/>
    <mergeCell ref="K170:K173"/>
    <mergeCell ref="AH170:AH173"/>
    <mergeCell ref="AI170:AI173"/>
    <mergeCell ref="AL170:AL173"/>
    <mergeCell ref="AM170:AM173"/>
    <mergeCell ref="AN170:AN173"/>
    <mergeCell ref="AO170:AO173"/>
    <mergeCell ref="AP170:AP173"/>
    <mergeCell ref="AQ170:AQ173"/>
    <mergeCell ref="AT166:AT169"/>
    <mergeCell ref="AU166:AU169"/>
    <mergeCell ref="AV166:AV169"/>
    <mergeCell ref="AW166:AW169"/>
    <mergeCell ref="AX166:AX169"/>
    <mergeCell ref="AY166:AY169"/>
    <mergeCell ref="AZ192:AZ195"/>
    <mergeCell ref="AY177:AY180"/>
    <mergeCell ref="AZ177:AZ180"/>
    <mergeCell ref="AZ181:AZ184"/>
    <mergeCell ref="AZ185:AZ188"/>
    <mergeCell ref="C200:C203"/>
    <mergeCell ref="I200:I203"/>
    <mergeCell ref="J200:J203"/>
    <mergeCell ref="K200:K203"/>
    <mergeCell ref="AH200:AH203"/>
    <mergeCell ref="X189:Y189"/>
    <mergeCell ref="Z189:AA189"/>
    <mergeCell ref="AD189:AE189"/>
    <mergeCell ref="AW192:AW195"/>
    <mergeCell ref="AX192:AX195"/>
    <mergeCell ref="AY192:AY195"/>
    <mergeCell ref="AS192:AS195"/>
    <mergeCell ref="AT192:AT195"/>
    <mergeCell ref="AU192:AU195"/>
    <mergeCell ref="AV192:AV195"/>
    <mergeCell ref="L189:M189"/>
    <mergeCell ref="N189:O189"/>
    <mergeCell ref="P189:Q189"/>
    <mergeCell ref="R189:S189"/>
    <mergeCell ref="T189:U189"/>
    <mergeCell ref="V189:W189"/>
    <mergeCell ref="AM192:AM195"/>
    <mergeCell ref="AN192:AN195"/>
    <mergeCell ref="AO192:AO195"/>
    <mergeCell ref="AP192:AP195"/>
    <mergeCell ref="AQ192:AQ195"/>
    <mergeCell ref="AR192:AR195"/>
    <mergeCell ref="AZ196:AZ199"/>
    <mergeCell ref="C207:C210"/>
    <mergeCell ref="I207:I210"/>
    <mergeCell ref="J207:J210"/>
    <mergeCell ref="K207:K210"/>
    <mergeCell ref="AH207:AH210"/>
    <mergeCell ref="X204:Y204"/>
    <mergeCell ref="Z204:AA204"/>
    <mergeCell ref="AD204:AE204"/>
    <mergeCell ref="AS196:AS199"/>
    <mergeCell ref="AT196:AT199"/>
    <mergeCell ref="AU196:AU199"/>
    <mergeCell ref="AO196:AO199"/>
    <mergeCell ref="AP196:AP199"/>
    <mergeCell ref="AQ196:AQ199"/>
    <mergeCell ref="AR196:AR199"/>
    <mergeCell ref="L204:M204"/>
    <mergeCell ref="N204:O204"/>
    <mergeCell ref="P204:Q204"/>
    <mergeCell ref="R204:S204"/>
    <mergeCell ref="T204:U204"/>
    <mergeCell ref="V204:W204"/>
    <mergeCell ref="AW200:AW203"/>
    <mergeCell ref="AX200:AX203"/>
    <mergeCell ref="AY200:AY203"/>
    <mergeCell ref="AZ200:AZ203"/>
    <mergeCell ref="K196:K199"/>
    <mergeCell ref="AH196:AH199"/>
    <mergeCell ref="AI196:AI199"/>
    <mergeCell ref="AL196:AL199"/>
    <mergeCell ref="AM196:AM199"/>
    <mergeCell ref="AN196:AN199"/>
    <mergeCell ref="C211:C214"/>
    <mergeCell ref="I211:I214"/>
    <mergeCell ref="J211:J214"/>
    <mergeCell ref="K211:K214"/>
    <mergeCell ref="AH211:AH214"/>
    <mergeCell ref="AI211:AI214"/>
    <mergeCell ref="AL211:AL214"/>
    <mergeCell ref="AI207:AI210"/>
    <mergeCell ref="AL207:AL210"/>
    <mergeCell ref="AM207:AM210"/>
    <mergeCell ref="AU207:AU210"/>
    <mergeCell ref="AV207:AV210"/>
    <mergeCell ref="AW207:AW210"/>
    <mergeCell ref="AV196:AV199"/>
    <mergeCell ref="AW196:AW199"/>
    <mergeCell ref="AX196:AX199"/>
    <mergeCell ref="AY196:AY199"/>
    <mergeCell ref="AQ200:AQ203"/>
    <mergeCell ref="AR200:AR203"/>
    <mergeCell ref="AS200:AS203"/>
    <mergeCell ref="AT200:AT203"/>
    <mergeCell ref="AU200:AU203"/>
    <mergeCell ref="AV200:AV203"/>
    <mergeCell ref="AI200:AI203"/>
    <mergeCell ref="AL200:AL203"/>
    <mergeCell ref="AM200:AM203"/>
    <mergeCell ref="AN200:AN203"/>
    <mergeCell ref="AO200:AO203"/>
    <mergeCell ref="AP200:AP203"/>
    <mergeCell ref="AY211:AY214"/>
    <mergeCell ref="AZ211:AZ214"/>
    <mergeCell ref="AN207:AN210"/>
    <mergeCell ref="AO207:AO210"/>
    <mergeCell ref="AP207:AP210"/>
    <mergeCell ref="AQ207:AQ210"/>
    <mergeCell ref="AR207:AR210"/>
    <mergeCell ref="AS211:AS214"/>
    <mergeCell ref="AT211:AT214"/>
    <mergeCell ref="AU211:AU214"/>
    <mergeCell ref="AV211:AV214"/>
    <mergeCell ref="AW211:AW214"/>
    <mergeCell ref="AX211:AX214"/>
    <mergeCell ref="AM211:AM214"/>
    <mergeCell ref="AN211:AN214"/>
    <mergeCell ref="AO211:AO214"/>
    <mergeCell ref="AP211:AP214"/>
    <mergeCell ref="AQ211:AQ214"/>
    <mergeCell ref="AR211:AR214"/>
    <mergeCell ref="AX207:AX210"/>
    <mergeCell ref="AY207:AY210"/>
    <mergeCell ref="AZ207:AZ210"/>
    <mergeCell ref="X219:Y219"/>
    <mergeCell ref="Z219:AA219"/>
    <mergeCell ref="AD219:AE219"/>
    <mergeCell ref="AI222:AI225"/>
    <mergeCell ref="AL222:AL225"/>
    <mergeCell ref="AM222:AM225"/>
    <mergeCell ref="AW215:AW218"/>
    <mergeCell ref="AX215:AX218"/>
    <mergeCell ref="AY215:AY218"/>
    <mergeCell ref="AZ215:AZ218"/>
    <mergeCell ref="L219:M219"/>
    <mergeCell ref="N219:O219"/>
    <mergeCell ref="P219:Q219"/>
    <mergeCell ref="R219:S219"/>
    <mergeCell ref="T219:U219"/>
    <mergeCell ref="V219:W219"/>
    <mergeCell ref="AQ215:AQ218"/>
    <mergeCell ref="AR215:AR218"/>
    <mergeCell ref="AS215:AS218"/>
    <mergeCell ref="AT215:AT218"/>
    <mergeCell ref="AU215:AU218"/>
    <mergeCell ref="AV215:AV218"/>
    <mergeCell ref="AI215:AI218"/>
    <mergeCell ref="AL215:AL218"/>
    <mergeCell ref="AM215:AM218"/>
    <mergeCell ref="AN215:AN218"/>
    <mergeCell ref="AO215:AO218"/>
    <mergeCell ref="AP215:AP218"/>
    <mergeCell ref="AS222:AS225"/>
    <mergeCell ref="AS226:AS229"/>
    <mergeCell ref="AY222:AY225"/>
    <mergeCell ref="AZ222:AZ225"/>
    <mergeCell ref="C226:C229"/>
    <mergeCell ref="I226:I229"/>
    <mergeCell ref="J226:J229"/>
    <mergeCell ref="K226:K229"/>
    <mergeCell ref="AH226:AH229"/>
    <mergeCell ref="AI226:AI229"/>
    <mergeCell ref="AL226:AL229"/>
    <mergeCell ref="AM226:AM229"/>
    <mergeCell ref="AN222:AN225"/>
    <mergeCell ref="AO222:AO225"/>
    <mergeCell ref="AP222:AP225"/>
    <mergeCell ref="AQ222:AQ225"/>
    <mergeCell ref="AR222:AR225"/>
    <mergeCell ref="AH222:AH225"/>
    <mergeCell ref="AT226:AT229"/>
    <mergeCell ref="AX222:AX225"/>
    <mergeCell ref="AW230:AW233"/>
    <mergeCell ref="AX230:AX233"/>
    <mergeCell ref="AY230:AY233"/>
    <mergeCell ref="AZ230:AZ233"/>
    <mergeCell ref="T249:U249"/>
    <mergeCell ref="V249:W249"/>
    <mergeCell ref="X249:Y249"/>
    <mergeCell ref="Z249:AA249"/>
    <mergeCell ref="AD249:AE249"/>
    <mergeCell ref="AU230:AU233"/>
    <mergeCell ref="AV230:AV233"/>
    <mergeCell ref="AT222:AT225"/>
    <mergeCell ref="AU222:AU225"/>
    <mergeCell ref="AV222:AV225"/>
    <mergeCell ref="AW222:AW225"/>
    <mergeCell ref="AM230:AM233"/>
    <mergeCell ref="AN230:AN233"/>
    <mergeCell ref="AO230:AO233"/>
    <mergeCell ref="AP230:AP233"/>
    <mergeCell ref="AQ230:AQ233"/>
    <mergeCell ref="AR230:AR233"/>
    <mergeCell ref="AU226:AU229"/>
    <mergeCell ref="AV226:AV229"/>
    <mergeCell ref="AW226:AW229"/>
    <mergeCell ref="AX226:AX229"/>
    <mergeCell ref="AY226:AY229"/>
    <mergeCell ref="AZ226:AZ229"/>
    <mergeCell ref="AN226:AN229"/>
    <mergeCell ref="AO226:AO229"/>
    <mergeCell ref="AP226:AP229"/>
    <mergeCell ref="AQ226:AQ229"/>
    <mergeCell ref="AR226:AR229"/>
    <mergeCell ref="AO256:AO259"/>
    <mergeCell ref="AP256:AP259"/>
    <mergeCell ref="AQ256:AQ259"/>
    <mergeCell ref="C256:C259"/>
    <mergeCell ref="I256:I259"/>
    <mergeCell ref="J256:J259"/>
    <mergeCell ref="K256:K259"/>
    <mergeCell ref="AH256:AH259"/>
    <mergeCell ref="AI256:AI259"/>
    <mergeCell ref="AX252:AX255"/>
    <mergeCell ref="AY252:AY255"/>
    <mergeCell ref="AZ252:AZ255"/>
    <mergeCell ref="C230:C233"/>
    <mergeCell ref="I230:I233"/>
    <mergeCell ref="J230:J233"/>
    <mergeCell ref="K230:K233"/>
    <mergeCell ref="AH230:AH233"/>
    <mergeCell ref="AI230:AI233"/>
    <mergeCell ref="AL230:AL233"/>
    <mergeCell ref="AO252:AO255"/>
    <mergeCell ref="AP252:AP255"/>
    <mergeCell ref="AQ252:AQ255"/>
    <mergeCell ref="AU252:AU255"/>
    <mergeCell ref="AV252:AV255"/>
    <mergeCell ref="AW252:AW255"/>
    <mergeCell ref="K252:K255"/>
    <mergeCell ref="AH252:AH255"/>
    <mergeCell ref="AI252:AI255"/>
    <mergeCell ref="AL252:AL255"/>
    <mergeCell ref="AM252:AM255"/>
    <mergeCell ref="AN252:AN255"/>
    <mergeCell ref="C252:C255"/>
    <mergeCell ref="AZ260:AZ263"/>
    <mergeCell ref="AW275:AW278"/>
    <mergeCell ref="AX275:AX278"/>
    <mergeCell ref="AY275:AY278"/>
    <mergeCell ref="AZ267:AZ270"/>
    <mergeCell ref="AW271:AW274"/>
    <mergeCell ref="AX271:AX274"/>
    <mergeCell ref="AP260:AP263"/>
    <mergeCell ref="AQ260:AQ263"/>
    <mergeCell ref="AR260:AR263"/>
    <mergeCell ref="AS260:AS263"/>
    <mergeCell ref="AT260:AT263"/>
    <mergeCell ref="AU260:AU263"/>
    <mergeCell ref="AY256:AY259"/>
    <mergeCell ref="AZ256:AZ259"/>
    <mergeCell ref="J260:J263"/>
    <mergeCell ref="K260:K263"/>
    <mergeCell ref="AH260:AH263"/>
    <mergeCell ref="AI260:AI263"/>
    <mergeCell ref="AL260:AL263"/>
    <mergeCell ref="AM260:AM263"/>
    <mergeCell ref="AN260:AN263"/>
    <mergeCell ref="AO260:AO263"/>
    <mergeCell ref="AS256:AS259"/>
    <mergeCell ref="AT256:AT259"/>
    <mergeCell ref="AU256:AU259"/>
    <mergeCell ref="AV256:AV259"/>
    <mergeCell ref="AW256:AW259"/>
    <mergeCell ref="AX256:AX259"/>
    <mergeCell ref="AL256:AL259"/>
    <mergeCell ref="AM256:AM259"/>
    <mergeCell ref="AN256:AN259"/>
    <mergeCell ref="AY260:AY263"/>
    <mergeCell ref="AT267:AT270"/>
    <mergeCell ref="AU267:AU270"/>
    <mergeCell ref="AV267:AV270"/>
    <mergeCell ref="H273:H274"/>
    <mergeCell ref="H275:H276"/>
    <mergeCell ref="H277:H278"/>
    <mergeCell ref="AN271:AN274"/>
    <mergeCell ref="AO271:AO274"/>
    <mergeCell ref="AP271:AP274"/>
    <mergeCell ref="AQ271:AQ274"/>
    <mergeCell ref="AN267:AN270"/>
    <mergeCell ref="AO267:AO270"/>
    <mergeCell ref="AP267:AP270"/>
    <mergeCell ref="AQ267:AQ270"/>
    <mergeCell ref="AR267:AR270"/>
    <mergeCell ref="AS267:AS270"/>
    <mergeCell ref="AY271:AY274"/>
    <mergeCell ref="I267:I270"/>
    <mergeCell ref="J267:J270"/>
    <mergeCell ref="K267:K270"/>
    <mergeCell ref="AH267:AH270"/>
    <mergeCell ref="AI267:AI270"/>
    <mergeCell ref="AL267:AL270"/>
    <mergeCell ref="AM267:AM270"/>
    <mergeCell ref="AV260:AV263"/>
    <mergeCell ref="AW260:AW263"/>
    <mergeCell ref="AX260:AX263"/>
    <mergeCell ref="AD264:AE264"/>
    <mergeCell ref="AW267:AW270"/>
    <mergeCell ref="AX267:AX270"/>
    <mergeCell ref="AY267:AY270"/>
    <mergeCell ref="AZ275:AZ278"/>
    <mergeCell ref="C271:C274"/>
    <mergeCell ref="I271:I274"/>
    <mergeCell ref="J271:J274"/>
    <mergeCell ref="K271:K274"/>
    <mergeCell ref="AH271:AH274"/>
    <mergeCell ref="P264:Q264"/>
    <mergeCell ref="R264:S264"/>
    <mergeCell ref="T264:U264"/>
    <mergeCell ref="V264:W264"/>
    <mergeCell ref="X264:Y264"/>
    <mergeCell ref="Z264:AA264"/>
    <mergeCell ref="AR271:AR274"/>
    <mergeCell ref="AS271:AS274"/>
    <mergeCell ref="AT271:AT274"/>
    <mergeCell ref="AU271:AU274"/>
    <mergeCell ref="AV271:AV274"/>
    <mergeCell ref="AZ271:AZ274"/>
    <mergeCell ref="C267:C270"/>
    <mergeCell ref="AS275:AS278"/>
    <mergeCell ref="AT275:AT278"/>
    <mergeCell ref="AU275:AU278"/>
    <mergeCell ref="AV275:AV278"/>
    <mergeCell ref="AM271:AM274"/>
    <mergeCell ref="AI271:AI274"/>
    <mergeCell ref="AL271:AL274"/>
    <mergeCell ref="I282:I285"/>
    <mergeCell ref="J282:J285"/>
    <mergeCell ref="K282:K285"/>
    <mergeCell ref="AH282:AH285"/>
    <mergeCell ref="AM275:AM278"/>
    <mergeCell ref="AN275:AN278"/>
    <mergeCell ref="AO275:AO278"/>
    <mergeCell ref="AP275:AP278"/>
    <mergeCell ref="AQ275:AQ278"/>
    <mergeCell ref="AR275:AR278"/>
    <mergeCell ref="C275:C278"/>
    <mergeCell ref="I275:I278"/>
    <mergeCell ref="J275:J278"/>
    <mergeCell ref="K275:K278"/>
    <mergeCell ref="AH275:AH278"/>
    <mergeCell ref="AI275:AI278"/>
    <mergeCell ref="R279:S279"/>
    <mergeCell ref="T279:U279"/>
    <mergeCell ref="V279:W279"/>
    <mergeCell ref="X279:Y279"/>
    <mergeCell ref="Z279:AA279"/>
    <mergeCell ref="AD279:AE279"/>
    <mergeCell ref="AL275:AL278"/>
    <mergeCell ref="H282:H283"/>
    <mergeCell ref="H284:H285"/>
    <mergeCell ref="N279:O279"/>
    <mergeCell ref="P279:Q279"/>
    <mergeCell ref="L279:M279"/>
    <mergeCell ref="AZ290:AZ293"/>
    <mergeCell ref="C286:C289"/>
    <mergeCell ref="I286:I289"/>
    <mergeCell ref="J286:J289"/>
    <mergeCell ref="K286:K289"/>
    <mergeCell ref="AH286:AH289"/>
    <mergeCell ref="AI286:AI289"/>
    <mergeCell ref="AU282:AU285"/>
    <mergeCell ref="AV282:AV285"/>
    <mergeCell ref="AW282:AW285"/>
    <mergeCell ref="AX282:AX285"/>
    <mergeCell ref="AY282:AY285"/>
    <mergeCell ref="AZ282:AZ285"/>
    <mergeCell ref="AI282:AI285"/>
    <mergeCell ref="AL282:AL285"/>
    <mergeCell ref="AM282:AM285"/>
    <mergeCell ref="AN282:AN285"/>
    <mergeCell ref="AO282:AO285"/>
    <mergeCell ref="AP282:AP285"/>
    <mergeCell ref="AW290:AW293"/>
    <mergeCell ref="H290:H291"/>
    <mergeCell ref="H292:H293"/>
    <mergeCell ref="AM290:AM293"/>
    <mergeCell ref="AN290:AN293"/>
    <mergeCell ref="AO290:AO293"/>
    <mergeCell ref="AP290:AP293"/>
    <mergeCell ref="AR286:AR289"/>
    <mergeCell ref="AS286:AS289"/>
    <mergeCell ref="AT286:AT289"/>
    <mergeCell ref="AU286:AU289"/>
    <mergeCell ref="AV286:AV289"/>
    <mergeCell ref="C282:C285"/>
    <mergeCell ref="AL286:AL289"/>
    <mergeCell ref="AM286:AM289"/>
    <mergeCell ref="AN286:AN289"/>
    <mergeCell ref="AO286:AO289"/>
    <mergeCell ref="AP286:AP289"/>
    <mergeCell ref="AQ286:AQ289"/>
    <mergeCell ref="N294:O294"/>
    <mergeCell ref="P294:Q294"/>
    <mergeCell ref="R294:S294"/>
    <mergeCell ref="K305:K308"/>
    <mergeCell ref="AR297:AR300"/>
    <mergeCell ref="AS297:AS300"/>
    <mergeCell ref="AT297:AT300"/>
    <mergeCell ref="AM297:AM300"/>
    <mergeCell ref="AX290:AX293"/>
    <mergeCell ref="AX312:AX315"/>
    <mergeCell ref="AY312:AY315"/>
    <mergeCell ref="AQ290:AQ293"/>
    <mergeCell ref="AR290:AR293"/>
    <mergeCell ref="AS290:AS293"/>
    <mergeCell ref="AT290:AT293"/>
    <mergeCell ref="AU290:AU293"/>
    <mergeCell ref="AV290:AV293"/>
    <mergeCell ref="AX286:AX289"/>
    <mergeCell ref="AY286:AY289"/>
    <mergeCell ref="AL312:AL315"/>
    <mergeCell ref="AY290:AY293"/>
    <mergeCell ref="T294:U294"/>
    <mergeCell ref="V294:W294"/>
    <mergeCell ref="X294:Y294"/>
    <mergeCell ref="Z294:AA294"/>
    <mergeCell ref="AD294:AE294"/>
    <mergeCell ref="AZ286:AZ289"/>
    <mergeCell ref="C290:C293"/>
    <mergeCell ref="I290:I293"/>
    <mergeCell ref="J290:J293"/>
    <mergeCell ref="K290:K293"/>
    <mergeCell ref="AH290:AH293"/>
    <mergeCell ref="AI290:AI293"/>
    <mergeCell ref="AL290:AL293"/>
    <mergeCell ref="AR312:AR315"/>
    <mergeCell ref="AS312:AS315"/>
    <mergeCell ref="AT312:AT315"/>
    <mergeCell ref="AU312:AU315"/>
    <mergeCell ref="AV312:AV315"/>
    <mergeCell ref="AW286:AW289"/>
    <mergeCell ref="AM312:AM315"/>
    <mergeCell ref="C320:C323"/>
    <mergeCell ref="I320:I323"/>
    <mergeCell ref="J320:J323"/>
    <mergeCell ref="K320:K323"/>
    <mergeCell ref="AH320:AH323"/>
    <mergeCell ref="AI320:AI323"/>
    <mergeCell ref="AL320:AL323"/>
    <mergeCell ref="AM320:AM323"/>
    <mergeCell ref="AX316:AX319"/>
    <mergeCell ref="AY316:AY319"/>
    <mergeCell ref="AZ316:AZ319"/>
    <mergeCell ref="C312:C315"/>
    <mergeCell ref="I312:I315"/>
    <mergeCell ref="J312:J315"/>
    <mergeCell ref="K312:K315"/>
    <mergeCell ref="AH312:AH315"/>
    <mergeCell ref="AI312:AI315"/>
    <mergeCell ref="AW320:AW323"/>
    <mergeCell ref="AX320:AX323"/>
    <mergeCell ref="AY320:AY323"/>
    <mergeCell ref="AN320:AN323"/>
    <mergeCell ref="AO320:AO323"/>
    <mergeCell ref="AP320:AP323"/>
    <mergeCell ref="AQ320:AQ323"/>
    <mergeCell ref="AR320:AR323"/>
    <mergeCell ref="AS320:AS323"/>
    <mergeCell ref="AX327:AX330"/>
    <mergeCell ref="AY327:AY330"/>
    <mergeCell ref="AZ327:AZ330"/>
    <mergeCell ref="C331:C334"/>
    <mergeCell ref="I331:I334"/>
    <mergeCell ref="J331:J334"/>
    <mergeCell ref="K331:K334"/>
    <mergeCell ref="AH331:AH334"/>
    <mergeCell ref="AI331:AI334"/>
    <mergeCell ref="AL331:AL334"/>
    <mergeCell ref="AR327:AR330"/>
    <mergeCell ref="AS327:AS330"/>
    <mergeCell ref="AT327:AT330"/>
    <mergeCell ref="AU327:AU330"/>
    <mergeCell ref="AV327:AV330"/>
    <mergeCell ref="AW327:AW330"/>
    <mergeCell ref="AL327:AL330"/>
    <mergeCell ref="AM327:AM330"/>
    <mergeCell ref="AN327:AN330"/>
    <mergeCell ref="AO327:AO330"/>
    <mergeCell ref="AP327:AP330"/>
    <mergeCell ref="AQ327:AQ330"/>
    <mergeCell ref="C327:C330"/>
    <mergeCell ref="I327:I330"/>
    <mergeCell ref="J327:J330"/>
    <mergeCell ref="K327:K330"/>
    <mergeCell ref="AH327:AH330"/>
    <mergeCell ref="AI327:AI330"/>
    <mergeCell ref="AY331:AY334"/>
    <mergeCell ref="AZ331:AZ334"/>
    <mergeCell ref="K335:K338"/>
    <mergeCell ref="AH335:AH338"/>
    <mergeCell ref="AI335:AI338"/>
    <mergeCell ref="AL335:AL338"/>
    <mergeCell ref="AM335:AM338"/>
    <mergeCell ref="AN335:AN338"/>
    <mergeCell ref="AO335:AO338"/>
    <mergeCell ref="AP335:AP338"/>
    <mergeCell ref="AS331:AS334"/>
    <mergeCell ref="AT331:AT334"/>
    <mergeCell ref="AU331:AU334"/>
    <mergeCell ref="AV331:AV334"/>
    <mergeCell ref="AW331:AW334"/>
    <mergeCell ref="AX331:AX334"/>
    <mergeCell ref="AM331:AM334"/>
    <mergeCell ref="AN331:AN334"/>
    <mergeCell ref="AO331:AO334"/>
    <mergeCell ref="AP331:AP334"/>
    <mergeCell ref="AQ331:AQ334"/>
    <mergeCell ref="AR331:AR334"/>
    <mergeCell ref="X339:Y339"/>
    <mergeCell ref="Z339:AA339"/>
    <mergeCell ref="AD339:AE339"/>
    <mergeCell ref="AW342:AW345"/>
    <mergeCell ref="AX342:AX345"/>
    <mergeCell ref="AY342:AY345"/>
    <mergeCell ref="AN342:AN345"/>
    <mergeCell ref="AO342:AO345"/>
    <mergeCell ref="AP342:AP345"/>
    <mergeCell ref="AQ342:AQ345"/>
    <mergeCell ref="AW335:AW338"/>
    <mergeCell ref="AX335:AX338"/>
    <mergeCell ref="AY335:AY338"/>
    <mergeCell ref="AZ335:AZ338"/>
    <mergeCell ref="L339:M339"/>
    <mergeCell ref="N339:O339"/>
    <mergeCell ref="P339:Q339"/>
    <mergeCell ref="R339:S339"/>
    <mergeCell ref="T339:U339"/>
    <mergeCell ref="V339:W339"/>
    <mergeCell ref="AQ335:AQ338"/>
    <mergeCell ref="AR335:AR338"/>
    <mergeCell ref="AS335:AS338"/>
    <mergeCell ref="AT335:AT338"/>
    <mergeCell ref="AU335:AU338"/>
    <mergeCell ref="AV335:AV338"/>
    <mergeCell ref="AR342:AR345"/>
    <mergeCell ref="AS342:AS345"/>
    <mergeCell ref="AT342:AT345"/>
    <mergeCell ref="AU342:AU345"/>
    <mergeCell ref="AV342:AV345"/>
    <mergeCell ref="AZ342:AZ345"/>
    <mergeCell ref="AZ346:AZ349"/>
    <mergeCell ref="C342:C345"/>
    <mergeCell ref="I342:I345"/>
    <mergeCell ref="J342:J345"/>
    <mergeCell ref="K342:K345"/>
    <mergeCell ref="AH342:AH345"/>
    <mergeCell ref="AI342:AI345"/>
    <mergeCell ref="AL342:AL345"/>
    <mergeCell ref="AM342:AM345"/>
    <mergeCell ref="AZ350:AZ353"/>
    <mergeCell ref="K346:K349"/>
    <mergeCell ref="AH346:AH349"/>
    <mergeCell ref="AI346:AI349"/>
    <mergeCell ref="AL346:AL349"/>
    <mergeCell ref="AM346:AM349"/>
    <mergeCell ref="AN346:AN349"/>
    <mergeCell ref="AQ350:AQ353"/>
    <mergeCell ref="AR350:AR353"/>
    <mergeCell ref="AS350:AS353"/>
    <mergeCell ref="AT350:AT353"/>
    <mergeCell ref="AU350:AU353"/>
    <mergeCell ref="AV350:AV353"/>
    <mergeCell ref="AI350:AI353"/>
    <mergeCell ref="AL350:AL353"/>
    <mergeCell ref="AM350:AM353"/>
    <mergeCell ref="AN350:AN353"/>
    <mergeCell ref="AV346:AV349"/>
    <mergeCell ref="AW346:AW349"/>
    <mergeCell ref="AX346:AX349"/>
    <mergeCell ref="AY346:AY349"/>
    <mergeCell ref="AM361:AM364"/>
    <mergeCell ref="AN361:AN364"/>
    <mergeCell ref="X369:Y369"/>
    <mergeCell ref="Z369:AA369"/>
    <mergeCell ref="AD369:AE369"/>
    <mergeCell ref="AS346:AS349"/>
    <mergeCell ref="AT346:AT349"/>
    <mergeCell ref="AU346:AU349"/>
    <mergeCell ref="AO346:AO349"/>
    <mergeCell ref="AP346:AP349"/>
    <mergeCell ref="AQ346:AQ349"/>
    <mergeCell ref="AR346:AR349"/>
    <mergeCell ref="C350:C353"/>
    <mergeCell ref="I350:I353"/>
    <mergeCell ref="J350:J353"/>
    <mergeCell ref="K350:K353"/>
    <mergeCell ref="AH350:AH353"/>
    <mergeCell ref="AU357:AU360"/>
    <mergeCell ref="AL365:AL368"/>
    <mergeCell ref="AP361:AP364"/>
    <mergeCell ref="C357:C360"/>
    <mergeCell ref="I357:I360"/>
    <mergeCell ref="J357:J360"/>
    <mergeCell ref="K357:K360"/>
    <mergeCell ref="AH357:AH360"/>
    <mergeCell ref="C365:C368"/>
    <mergeCell ref="I365:I368"/>
    <mergeCell ref="J365:J368"/>
    <mergeCell ref="AW361:AW364"/>
    <mergeCell ref="AX361:AX364"/>
    <mergeCell ref="AU361:AU364"/>
    <mergeCell ref="AV361:AV364"/>
    <mergeCell ref="H363:H364"/>
    <mergeCell ref="AH365:AH368"/>
    <mergeCell ref="AI365:AI368"/>
    <mergeCell ref="H361:H362"/>
    <mergeCell ref="K365:K368"/>
    <mergeCell ref="H365:H366"/>
    <mergeCell ref="AW350:AW353"/>
    <mergeCell ref="AX350:AX353"/>
    <mergeCell ref="AY350:AY353"/>
    <mergeCell ref="AY365:AY368"/>
    <mergeCell ref="AY372:AY375"/>
    <mergeCell ref="AZ372:AZ375"/>
    <mergeCell ref="C376:C379"/>
    <mergeCell ref="I376:I379"/>
    <mergeCell ref="J376:J379"/>
    <mergeCell ref="K376:K379"/>
    <mergeCell ref="AH376:AH379"/>
    <mergeCell ref="AI376:AI379"/>
    <mergeCell ref="AL376:AL379"/>
    <mergeCell ref="AM376:AM379"/>
    <mergeCell ref="AL372:AL375"/>
    <mergeCell ref="AM372:AM375"/>
    <mergeCell ref="AU372:AU375"/>
    <mergeCell ref="AV372:AV375"/>
    <mergeCell ref="AW372:AW375"/>
    <mergeCell ref="AX372:AX375"/>
    <mergeCell ref="C372:C375"/>
    <mergeCell ref="I372:I375"/>
    <mergeCell ref="J372:J375"/>
    <mergeCell ref="K372:K375"/>
    <mergeCell ref="AH372:AH375"/>
    <mergeCell ref="AI372:AI375"/>
    <mergeCell ref="AO350:AO353"/>
    <mergeCell ref="AP350:AP353"/>
    <mergeCell ref="AZ357:AZ360"/>
    <mergeCell ref="H367:H368"/>
    <mergeCell ref="H372:H373"/>
    <mergeCell ref="H374:H375"/>
    <mergeCell ref="AY376:AY379"/>
    <mergeCell ref="AZ376:AZ379"/>
    <mergeCell ref="C380:C383"/>
    <mergeCell ref="I380:I383"/>
    <mergeCell ref="J380:J383"/>
    <mergeCell ref="K380:K383"/>
    <mergeCell ref="AH380:AH383"/>
    <mergeCell ref="AI380:AI383"/>
    <mergeCell ref="AL380:AL383"/>
    <mergeCell ref="AM380:AM383"/>
    <mergeCell ref="AT376:AT379"/>
    <mergeCell ref="AU376:AU379"/>
    <mergeCell ref="AV376:AV379"/>
    <mergeCell ref="AW376:AW379"/>
    <mergeCell ref="AZ380:AZ383"/>
    <mergeCell ref="L369:M369"/>
    <mergeCell ref="N369:O369"/>
    <mergeCell ref="P369:Q369"/>
    <mergeCell ref="R369:S369"/>
    <mergeCell ref="T369:U369"/>
    <mergeCell ref="V369:W369"/>
    <mergeCell ref="AN376:AN379"/>
    <mergeCell ref="AO376:AO379"/>
    <mergeCell ref="AP376:AP379"/>
    <mergeCell ref="AQ376:AQ379"/>
    <mergeCell ref="AR376:AR379"/>
    <mergeCell ref="AS376:AS379"/>
    <mergeCell ref="AD384:AE384"/>
    <mergeCell ref="AW387:AW390"/>
    <mergeCell ref="AX387:AX390"/>
    <mergeCell ref="AV387:AV390"/>
    <mergeCell ref="T384:U384"/>
    <mergeCell ref="V384:W384"/>
    <mergeCell ref="AN387:AN390"/>
    <mergeCell ref="AO387:AO390"/>
    <mergeCell ref="AX376:AX379"/>
    <mergeCell ref="H376:H377"/>
    <mergeCell ref="H378:H379"/>
    <mergeCell ref="AT380:AT383"/>
    <mergeCell ref="AU380:AU383"/>
    <mergeCell ref="AV380:AV383"/>
    <mergeCell ref="AW380:AW383"/>
    <mergeCell ref="AX380:AX383"/>
    <mergeCell ref="AY380:AY383"/>
    <mergeCell ref="AN380:AN383"/>
    <mergeCell ref="AO380:AO383"/>
    <mergeCell ref="AP380:AP383"/>
    <mergeCell ref="AQ380:AQ383"/>
    <mergeCell ref="AR380:AR383"/>
    <mergeCell ref="AS380:AS383"/>
    <mergeCell ref="AM391:AM394"/>
    <mergeCell ref="AO391:AO394"/>
    <mergeCell ref="X384:Y384"/>
    <mergeCell ref="Z384:AA384"/>
    <mergeCell ref="H380:H381"/>
    <mergeCell ref="H382:H383"/>
    <mergeCell ref="H387:H388"/>
    <mergeCell ref="H389:H390"/>
    <mergeCell ref="AI387:AI390"/>
    <mergeCell ref="AL387:AL390"/>
    <mergeCell ref="AM387:AM390"/>
    <mergeCell ref="AP387:AP390"/>
    <mergeCell ref="AQ387:AQ390"/>
    <mergeCell ref="AR387:AR390"/>
    <mergeCell ref="AS387:AS390"/>
    <mergeCell ref="AT387:AT390"/>
    <mergeCell ref="AU387:AU390"/>
    <mergeCell ref="AN391:AN394"/>
    <mergeCell ref="C395:C398"/>
    <mergeCell ref="I395:I398"/>
    <mergeCell ref="J395:J398"/>
    <mergeCell ref="K395:K398"/>
    <mergeCell ref="AH395:AH398"/>
    <mergeCell ref="AV391:AV394"/>
    <mergeCell ref="AW391:AW394"/>
    <mergeCell ref="AX391:AX394"/>
    <mergeCell ref="AY391:AY394"/>
    <mergeCell ref="AZ391:AZ394"/>
    <mergeCell ref="C387:C390"/>
    <mergeCell ref="I387:I390"/>
    <mergeCell ref="J387:J390"/>
    <mergeCell ref="K387:K390"/>
    <mergeCell ref="AH387:AH390"/>
    <mergeCell ref="AP391:AP394"/>
    <mergeCell ref="AQ391:AQ394"/>
    <mergeCell ref="AR391:AR394"/>
    <mergeCell ref="AS391:AS394"/>
    <mergeCell ref="AT391:AT394"/>
    <mergeCell ref="AU391:AU394"/>
    <mergeCell ref="AW395:AW398"/>
    <mergeCell ref="AX395:AX398"/>
    <mergeCell ref="AY387:AY390"/>
    <mergeCell ref="AZ387:AZ390"/>
    <mergeCell ref="C391:C394"/>
    <mergeCell ref="I391:I394"/>
    <mergeCell ref="J391:J394"/>
    <mergeCell ref="K391:K394"/>
    <mergeCell ref="AH391:AH394"/>
    <mergeCell ref="AI391:AI394"/>
    <mergeCell ref="AL391:AL394"/>
    <mergeCell ref="X399:Y399"/>
    <mergeCell ref="Z399:AA399"/>
    <mergeCell ref="AD399:AE399"/>
    <mergeCell ref="C402:C405"/>
    <mergeCell ref="I402:I405"/>
    <mergeCell ref="J402:J405"/>
    <mergeCell ref="K402:K405"/>
    <mergeCell ref="L399:M399"/>
    <mergeCell ref="N399:O399"/>
    <mergeCell ref="P399:Q399"/>
    <mergeCell ref="R399:S399"/>
    <mergeCell ref="T399:U399"/>
    <mergeCell ref="V399:W399"/>
    <mergeCell ref="AY395:AY398"/>
    <mergeCell ref="AZ395:AZ398"/>
    <mergeCell ref="H391:H392"/>
    <mergeCell ref="H393:H394"/>
    <mergeCell ref="H395:H396"/>
    <mergeCell ref="H397:H398"/>
    <mergeCell ref="AQ395:AQ398"/>
    <mergeCell ref="AR395:AR398"/>
    <mergeCell ref="AS395:AS398"/>
    <mergeCell ref="AT395:AT398"/>
    <mergeCell ref="AU395:AU398"/>
    <mergeCell ref="AV395:AV398"/>
    <mergeCell ref="AI395:AI398"/>
    <mergeCell ref="AL395:AL398"/>
    <mergeCell ref="AM395:AM398"/>
    <mergeCell ref="AN395:AN398"/>
    <mergeCell ref="AO395:AO398"/>
    <mergeCell ref="AP395:AP398"/>
    <mergeCell ref="AU402:AU405"/>
    <mergeCell ref="C406:C409"/>
    <mergeCell ref="I406:I409"/>
    <mergeCell ref="J406:J409"/>
    <mergeCell ref="K406:K409"/>
    <mergeCell ref="AH406:AH409"/>
    <mergeCell ref="AI406:AI409"/>
    <mergeCell ref="AT402:AT405"/>
    <mergeCell ref="AV402:AV405"/>
    <mergeCell ref="AW402:AW405"/>
    <mergeCell ref="AX402:AX405"/>
    <mergeCell ref="AY402:AY405"/>
    <mergeCell ref="AZ402:AZ405"/>
    <mergeCell ref="AN402:AN405"/>
    <mergeCell ref="AO402:AO405"/>
    <mergeCell ref="AP402:AP405"/>
    <mergeCell ref="AQ402:AQ405"/>
    <mergeCell ref="AR402:AR405"/>
    <mergeCell ref="AS402:AS405"/>
    <mergeCell ref="AH402:AH405"/>
    <mergeCell ref="AI402:AI405"/>
    <mergeCell ref="AL402:AL405"/>
    <mergeCell ref="AM402:AM405"/>
    <mergeCell ref="H404:H405"/>
    <mergeCell ref="H402:H403"/>
    <mergeCell ref="AX406:AX409"/>
    <mergeCell ref="AY406:AY409"/>
    <mergeCell ref="AZ406:AZ409"/>
    <mergeCell ref="H406:H407"/>
    <mergeCell ref="H408:H409"/>
    <mergeCell ref="K410:K413"/>
    <mergeCell ref="AH410:AH413"/>
    <mergeCell ref="AI410:AI413"/>
    <mergeCell ref="AL410:AL413"/>
    <mergeCell ref="AM410:AM413"/>
    <mergeCell ref="AR406:AR409"/>
    <mergeCell ref="AS406:AS409"/>
    <mergeCell ref="AT406:AT409"/>
    <mergeCell ref="AU406:AU409"/>
    <mergeCell ref="AV406:AV409"/>
    <mergeCell ref="AW406:AW409"/>
    <mergeCell ref="AL406:AL409"/>
    <mergeCell ref="AM406:AM409"/>
    <mergeCell ref="AN406:AN409"/>
    <mergeCell ref="AO406:AO409"/>
    <mergeCell ref="AP406:AP409"/>
    <mergeCell ref="AQ406:AQ409"/>
    <mergeCell ref="AZ410:AZ413"/>
    <mergeCell ref="C432:C435"/>
    <mergeCell ref="I432:I435"/>
    <mergeCell ref="J432:J435"/>
    <mergeCell ref="K432:K435"/>
    <mergeCell ref="AH432:AH435"/>
    <mergeCell ref="AI432:AI435"/>
    <mergeCell ref="AL432:AL435"/>
    <mergeCell ref="AM432:AM435"/>
    <mergeCell ref="AN432:AN435"/>
    <mergeCell ref="AT410:AT413"/>
    <mergeCell ref="AU410:AU413"/>
    <mergeCell ref="AV410:AV413"/>
    <mergeCell ref="AW410:AW413"/>
    <mergeCell ref="AX410:AX413"/>
    <mergeCell ref="AY410:AY413"/>
    <mergeCell ref="AN410:AN413"/>
    <mergeCell ref="AO410:AO413"/>
    <mergeCell ref="AP410:AP413"/>
    <mergeCell ref="AQ410:AQ413"/>
    <mergeCell ref="AR410:AR413"/>
    <mergeCell ref="AS410:AS413"/>
    <mergeCell ref="K421:K424"/>
    <mergeCell ref="AW417:AW420"/>
    <mergeCell ref="AX417:AX420"/>
    <mergeCell ref="AQ417:AQ420"/>
    <mergeCell ref="AR417:AR420"/>
    <mergeCell ref="AS417:AS420"/>
    <mergeCell ref="AT417:AT420"/>
    <mergeCell ref="AU417:AU420"/>
    <mergeCell ref="AV417:AV420"/>
    <mergeCell ref="AH417:AH420"/>
    <mergeCell ref="L414:M414"/>
    <mergeCell ref="N414:O414"/>
    <mergeCell ref="P414:Q414"/>
    <mergeCell ref="R414:S414"/>
    <mergeCell ref="T414:U414"/>
    <mergeCell ref="V414:W414"/>
    <mergeCell ref="X414:Y414"/>
    <mergeCell ref="T429:U429"/>
    <mergeCell ref="V429:W429"/>
    <mergeCell ref="X429:Y429"/>
    <mergeCell ref="Z429:AA429"/>
    <mergeCell ref="AD429:AE429"/>
    <mergeCell ref="AW432:AW435"/>
    <mergeCell ref="AO432:AO435"/>
    <mergeCell ref="AP432:AP435"/>
    <mergeCell ref="AQ432:AQ435"/>
    <mergeCell ref="AR432:AR435"/>
    <mergeCell ref="AS432:AS435"/>
    <mergeCell ref="AT432:AT435"/>
    <mergeCell ref="AI417:AI420"/>
    <mergeCell ref="AL417:AL420"/>
    <mergeCell ref="AM417:AM420"/>
    <mergeCell ref="AN417:AN420"/>
    <mergeCell ref="AO417:AO420"/>
    <mergeCell ref="AP417:AP420"/>
    <mergeCell ref="AT425:AT428"/>
    <mergeCell ref="AU425:AU428"/>
    <mergeCell ref="AV425:AV428"/>
    <mergeCell ref="AW425:AW428"/>
    <mergeCell ref="AN425:AN428"/>
    <mergeCell ref="AO425:AO428"/>
    <mergeCell ref="AP425:AP428"/>
    <mergeCell ref="AU421:AU424"/>
    <mergeCell ref="AV421:AV424"/>
    <mergeCell ref="AW421:AW424"/>
    <mergeCell ref="AX421:AX424"/>
    <mergeCell ref="AY421:AY424"/>
    <mergeCell ref="AZ436:AZ439"/>
    <mergeCell ref="AO421:AO424"/>
    <mergeCell ref="AP421:AP424"/>
    <mergeCell ref="AQ421:AQ424"/>
    <mergeCell ref="AR421:AR424"/>
    <mergeCell ref="AS421:AS424"/>
    <mergeCell ref="AT421:AT424"/>
    <mergeCell ref="Z414:AA414"/>
    <mergeCell ref="AD414:AE414"/>
    <mergeCell ref="AZ417:AZ420"/>
    <mergeCell ref="AZ421:AZ424"/>
    <mergeCell ref="AY417:AY420"/>
    <mergeCell ref="AH421:AH424"/>
    <mergeCell ref="AI421:AI424"/>
    <mergeCell ref="AL421:AL424"/>
    <mergeCell ref="AM421:AM424"/>
    <mergeCell ref="AN421:AN424"/>
    <mergeCell ref="AX432:AX435"/>
    <mergeCell ref="AY432:AY435"/>
    <mergeCell ref="AZ432:AZ435"/>
    <mergeCell ref="AX425:AX428"/>
    <mergeCell ref="AY425:AY428"/>
    <mergeCell ref="AQ425:AQ428"/>
    <mergeCell ref="AR425:AR428"/>
    <mergeCell ref="AS425:AS428"/>
    <mergeCell ref="AW436:AW439"/>
    <mergeCell ref="AX436:AX439"/>
    <mergeCell ref="AV440:AV443"/>
    <mergeCell ref="AW440:AW443"/>
    <mergeCell ref="AX440:AX443"/>
    <mergeCell ref="AY440:AY443"/>
    <mergeCell ref="AZ440:AZ443"/>
    <mergeCell ref="K436:K439"/>
    <mergeCell ref="AH436:AH439"/>
    <mergeCell ref="AI436:AI439"/>
    <mergeCell ref="AL436:AL439"/>
    <mergeCell ref="AM436:AM439"/>
    <mergeCell ref="AP440:AP443"/>
    <mergeCell ref="AQ440:AQ443"/>
    <mergeCell ref="AR440:AR443"/>
    <mergeCell ref="AS440:AS443"/>
    <mergeCell ref="AT440:AT443"/>
    <mergeCell ref="AU440:AU443"/>
    <mergeCell ref="AH440:AH443"/>
    <mergeCell ref="AI440:AI443"/>
    <mergeCell ref="AL440:AL443"/>
    <mergeCell ref="AM440:AM443"/>
    <mergeCell ref="AN440:AN443"/>
    <mergeCell ref="AO440:AO443"/>
    <mergeCell ref="AV447:AV450"/>
    <mergeCell ref="AW447:AW450"/>
    <mergeCell ref="AX447:AX450"/>
    <mergeCell ref="AY447:AY450"/>
    <mergeCell ref="AZ447:AZ450"/>
    <mergeCell ref="C451:C454"/>
    <mergeCell ref="I451:I454"/>
    <mergeCell ref="J451:J454"/>
    <mergeCell ref="K451:K454"/>
    <mergeCell ref="AH451:AH454"/>
    <mergeCell ref="AH447:AH450"/>
    <mergeCell ref="AI447:AI450"/>
    <mergeCell ref="AL447:AL450"/>
    <mergeCell ref="AM447:AM450"/>
    <mergeCell ref="H449:H450"/>
    <mergeCell ref="AU447:AU450"/>
    <mergeCell ref="V444:W444"/>
    <mergeCell ref="X444:Y444"/>
    <mergeCell ref="Z444:AA444"/>
    <mergeCell ref="AD444:AE444"/>
    <mergeCell ref="C447:C450"/>
    <mergeCell ref="I447:I450"/>
    <mergeCell ref="J447:J450"/>
    <mergeCell ref="K447:K450"/>
    <mergeCell ref="AW451:AW454"/>
    <mergeCell ref="AX451:AX454"/>
    <mergeCell ref="AY451:AY454"/>
    <mergeCell ref="AZ451:AZ454"/>
    <mergeCell ref="H451:H452"/>
    <mergeCell ref="H453:H454"/>
    <mergeCell ref="AQ451:AQ454"/>
    <mergeCell ref="AR451:AR454"/>
    <mergeCell ref="AS451:AS454"/>
    <mergeCell ref="AT451:AT454"/>
    <mergeCell ref="AU451:AU454"/>
    <mergeCell ref="AV451:AV454"/>
    <mergeCell ref="AI451:AI454"/>
    <mergeCell ref="AL451:AL454"/>
    <mergeCell ref="AM451:AM454"/>
    <mergeCell ref="AN451:AN454"/>
    <mergeCell ref="AO451:AO454"/>
    <mergeCell ref="AP451:AP454"/>
    <mergeCell ref="AY455:AY458"/>
    <mergeCell ref="AZ455:AZ458"/>
    <mergeCell ref="L459:M459"/>
    <mergeCell ref="N459:O459"/>
    <mergeCell ref="P459:Q459"/>
    <mergeCell ref="R459:S459"/>
    <mergeCell ref="T459:U459"/>
    <mergeCell ref="V459:W459"/>
    <mergeCell ref="X459:Y459"/>
    <mergeCell ref="Z459:AA459"/>
    <mergeCell ref="AU455:AU458"/>
    <mergeCell ref="AV455:AV458"/>
    <mergeCell ref="AW455:AW458"/>
    <mergeCell ref="AX455:AX458"/>
    <mergeCell ref="AO455:AO458"/>
    <mergeCell ref="AP455:AP458"/>
    <mergeCell ref="AQ455:AQ458"/>
    <mergeCell ref="AR455:AR458"/>
    <mergeCell ref="AS455:AS458"/>
    <mergeCell ref="AT455:AT458"/>
    <mergeCell ref="K455:K458"/>
    <mergeCell ref="AH455:AH458"/>
    <mergeCell ref="AI455:AI458"/>
    <mergeCell ref="AL455:AL458"/>
    <mergeCell ref="AM455:AM458"/>
    <mergeCell ref="AN455:AN458"/>
    <mergeCell ref="AV462:AV465"/>
    <mergeCell ref="AI462:AI465"/>
    <mergeCell ref="AL462:AL465"/>
    <mergeCell ref="AM462:AM465"/>
    <mergeCell ref="AN462:AN465"/>
    <mergeCell ref="AO462:AO465"/>
    <mergeCell ref="AP462:AP465"/>
    <mergeCell ref="J470:J473"/>
    <mergeCell ref="K470:K473"/>
    <mergeCell ref="AH470:AH473"/>
    <mergeCell ref="AI470:AI473"/>
    <mergeCell ref="AD459:AE459"/>
    <mergeCell ref="AQ462:AQ465"/>
    <mergeCell ref="AR462:AR465"/>
    <mergeCell ref="AS462:AS465"/>
    <mergeCell ref="AT462:AT465"/>
    <mergeCell ref="AU462:AU465"/>
    <mergeCell ref="C462:C465"/>
    <mergeCell ref="I462:I465"/>
    <mergeCell ref="J462:J465"/>
    <mergeCell ref="K462:K465"/>
    <mergeCell ref="AH462:AH465"/>
    <mergeCell ref="AX466:AX469"/>
    <mergeCell ref="AY466:AY469"/>
    <mergeCell ref="AZ466:AZ469"/>
    <mergeCell ref="H462:H463"/>
    <mergeCell ref="H464:H465"/>
    <mergeCell ref="H466:H467"/>
    <mergeCell ref="H468:H469"/>
    <mergeCell ref="AR466:AR469"/>
    <mergeCell ref="AS466:AS469"/>
    <mergeCell ref="AT466:AT469"/>
    <mergeCell ref="AU466:AU469"/>
    <mergeCell ref="AV466:AV469"/>
    <mergeCell ref="AW466:AW469"/>
    <mergeCell ref="AL466:AL469"/>
    <mergeCell ref="AM466:AM469"/>
    <mergeCell ref="AN466:AN469"/>
    <mergeCell ref="AO466:AO469"/>
    <mergeCell ref="AP466:AP469"/>
    <mergeCell ref="AQ466:AQ469"/>
    <mergeCell ref="AW462:AW465"/>
    <mergeCell ref="AX462:AX465"/>
    <mergeCell ref="AY462:AY465"/>
    <mergeCell ref="AZ462:AZ465"/>
    <mergeCell ref="J466:J469"/>
    <mergeCell ref="K466:K469"/>
    <mergeCell ref="AH466:AH469"/>
    <mergeCell ref="AI466:AI469"/>
    <mergeCell ref="X489:Y489"/>
    <mergeCell ref="Z489:AA489"/>
    <mergeCell ref="AD489:AE489"/>
    <mergeCell ref="C492:C495"/>
    <mergeCell ref="I492:I495"/>
    <mergeCell ref="J492:J495"/>
    <mergeCell ref="K492:K495"/>
    <mergeCell ref="AW470:AW473"/>
    <mergeCell ref="AX470:AX473"/>
    <mergeCell ref="AY470:AY473"/>
    <mergeCell ref="AZ470:AZ473"/>
    <mergeCell ref="L489:M489"/>
    <mergeCell ref="N489:O489"/>
    <mergeCell ref="P489:Q489"/>
    <mergeCell ref="R489:S489"/>
    <mergeCell ref="T489:U489"/>
    <mergeCell ref="V489:W489"/>
    <mergeCell ref="AR470:AR473"/>
    <mergeCell ref="AS470:AS473"/>
    <mergeCell ref="AT470:AT473"/>
    <mergeCell ref="AU470:AU473"/>
    <mergeCell ref="AV470:AV473"/>
    <mergeCell ref="H470:H471"/>
    <mergeCell ref="H472:H473"/>
    <mergeCell ref="AL470:AL473"/>
    <mergeCell ref="AM470:AM473"/>
    <mergeCell ref="AN470:AN473"/>
    <mergeCell ref="AO470:AO473"/>
    <mergeCell ref="AP470:AP473"/>
    <mergeCell ref="AQ470:AQ473"/>
    <mergeCell ref="C470:C473"/>
    <mergeCell ref="I470:I473"/>
    <mergeCell ref="AV492:AV495"/>
    <mergeCell ref="AW492:AW495"/>
    <mergeCell ref="AX492:AX495"/>
    <mergeCell ref="AY492:AY495"/>
    <mergeCell ref="AZ492:AZ495"/>
    <mergeCell ref="C496:C499"/>
    <mergeCell ref="I496:I499"/>
    <mergeCell ref="J496:J499"/>
    <mergeCell ref="K496:K499"/>
    <mergeCell ref="AH496:AH499"/>
    <mergeCell ref="AP492:AP495"/>
    <mergeCell ref="AQ492:AQ495"/>
    <mergeCell ref="AR492:AR495"/>
    <mergeCell ref="AS492:AS495"/>
    <mergeCell ref="AT492:AT495"/>
    <mergeCell ref="AU492:AU495"/>
    <mergeCell ref="AH492:AH495"/>
    <mergeCell ref="AI492:AI495"/>
    <mergeCell ref="AL492:AL495"/>
    <mergeCell ref="AM492:AM495"/>
    <mergeCell ref="AN492:AN495"/>
    <mergeCell ref="AO492:AO495"/>
    <mergeCell ref="AW496:AW499"/>
    <mergeCell ref="AX496:AX499"/>
    <mergeCell ref="AY496:AY499"/>
    <mergeCell ref="AZ496:AZ499"/>
    <mergeCell ref="K500:K503"/>
    <mergeCell ref="AH500:AH503"/>
    <mergeCell ref="AI500:AI503"/>
    <mergeCell ref="AL500:AL503"/>
    <mergeCell ref="AM500:AM503"/>
    <mergeCell ref="AN500:AN503"/>
    <mergeCell ref="AQ496:AQ499"/>
    <mergeCell ref="AR496:AR499"/>
    <mergeCell ref="AS496:AS499"/>
    <mergeCell ref="AT496:AT499"/>
    <mergeCell ref="AU496:AU499"/>
    <mergeCell ref="AV496:AV499"/>
    <mergeCell ref="AI496:AI499"/>
    <mergeCell ref="AL496:AL499"/>
    <mergeCell ref="AM496:AM499"/>
    <mergeCell ref="AN496:AN499"/>
    <mergeCell ref="AO496:AO499"/>
    <mergeCell ref="AP496:AP499"/>
    <mergeCell ref="AU500:AU503"/>
    <mergeCell ref="AV500:AV503"/>
    <mergeCell ref="AW500:AW503"/>
    <mergeCell ref="AX500:AX503"/>
    <mergeCell ref="AY500:AY503"/>
    <mergeCell ref="AR507:AR510"/>
    <mergeCell ref="AS507:AS510"/>
    <mergeCell ref="AT507:AT510"/>
    <mergeCell ref="AU507:AU510"/>
    <mergeCell ref="AV507:AV510"/>
    <mergeCell ref="AZ500:AZ503"/>
    <mergeCell ref="AO500:AO503"/>
    <mergeCell ref="AP500:AP503"/>
    <mergeCell ref="AQ500:AQ503"/>
    <mergeCell ref="AR500:AR503"/>
    <mergeCell ref="AS500:AS503"/>
    <mergeCell ref="AT500:AT503"/>
    <mergeCell ref="AX515:AX518"/>
    <mergeCell ref="AY515:AY518"/>
    <mergeCell ref="AZ515:AZ518"/>
    <mergeCell ref="AN511:AN514"/>
    <mergeCell ref="AQ515:AQ518"/>
    <mergeCell ref="AR515:AR518"/>
    <mergeCell ref="X504:Y504"/>
    <mergeCell ref="Z504:AA504"/>
    <mergeCell ref="AD504:AE504"/>
    <mergeCell ref="AW507:AW510"/>
    <mergeCell ref="AX507:AX510"/>
    <mergeCell ref="AY507:AY510"/>
    <mergeCell ref="AN507:AN510"/>
    <mergeCell ref="AO507:AO510"/>
    <mergeCell ref="AP507:AP510"/>
    <mergeCell ref="AQ507:AQ510"/>
    <mergeCell ref="L504:M504"/>
    <mergeCell ref="N504:O504"/>
    <mergeCell ref="P504:Q504"/>
    <mergeCell ref="R504:S504"/>
    <mergeCell ref="T504:U504"/>
    <mergeCell ref="V504:W504"/>
    <mergeCell ref="AV511:AV514"/>
    <mergeCell ref="AW511:AW514"/>
    <mergeCell ref="AX511:AX514"/>
    <mergeCell ref="AY511:AY514"/>
    <mergeCell ref="AV515:AV518"/>
    <mergeCell ref="AV526:AV529"/>
    <mergeCell ref="H528:H529"/>
    <mergeCell ref="AL526:AL529"/>
    <mergeCell ref="AM526:AM529"/>
    <mergeCell ref="AN526:AN529"/>
    <mergeCell ref="AO526:AO529"/>
    <mergeCell ref="AP526:AP529"/>
    <mergeCell ref="AQ526:AQ529"/>
    <mergeCell ref="C515:C518"/>
    <mergeCell ref="I515:I518"/>
    <mergeCell ref="J515:J518"/>
    <mergeCell ref="K515:K518"/>
    <mergeCell ref="AH515:AH518"/>
    <mergeCell ref="AZ507:AZ510"/>
    <mergeCell ref="AZ511:AZ514"/>
    <mergeCell ref="C507:C510"/>
    <mergeCell ref="I507:I510"/>
    <mergeCell ref="J507:J510"/>
    <mergeCell ref="K507:K510"/>
    <mergeCell ref="AH507:AH510"/>
    <mergeCell ref="AI507:AI510"/>
    <mergeCell ref="AL507:AL510"/>
    <mergeCell ref="AM507:AM510"/>
    <mergeCell ref="N519:O519"/>
    <mergeCell ref="P519:Q519"/>
    <mergeCell ref="R519:S519"/>
    <mergeCell ref="T519:U519"/>
    <mergeCell ref="V519:W519"/>
    <mergeCell ref="AW515:AW518"/>
    <mergeCell ref="K511:K514"/>
    <mergeCell ref="AH511:AH514"/>
    <mergeCell ref="AI511:AI514"/>
    <mergeCell ref="C526:C529"/>
    <mergeCell ref="I526:I529"/>
    <mergeCell ref="J526:J529"/>
    <mergeCell ref="K526:K529"/>
    <mergeCell ref="AH526:AH529"/>
    <mergeCell ref="AI526:AI529"/>
    <mergeCell ref="X519:Y519"/>
    <mergeCell ref="Z519:AA519"/>
    <mergeCell ref="AD519:AE519"/>
    <mergeCell ref="AS511:AS514"/>
    <mergeCell ref="AT511:AT514"/>
    <mergeCell ref="AU511:AU514"/>
    <mergeCell ref="AO511:AO514"/>
    <mergeCell ref="AP511:AP514"/>
    <mergeCell ref="AQ511:AQ514"/>
    <mergeCell ref="AR511:AR514"/>
    <mergeCell ref="L519:M519"/>
    <mergeCell ref="E520:G520"/>
    <mergeCell ref="AS515:AS518"/>
    <mergeCell ref="AT515:AT518"/>
    <mergeCell ref="AU515:AU518"/>
    <mergeCell ref="AI515:AI518"/>
    <mergeCell ref="AL515:AL518"/>
    <mergeCell ref="AM515:AM518"/>
    <mergeCell ref="AN515:AN518"/>
    <mergeCell ref="AO515:AO518"/>
    <mergeCell ref="AP515:AP518"/>
    <mergeCell ref="AS526:AS529"/>
    <mergeCell ref="AT526:AT529"/>
    <mergeCell ref="AU526:AU529"/>
    <mergeCell ref="AL511:AL514"/>
    <mergeCell ref="AM511:AM514"/>
    <mergeCell ref="AY530:AY533"/>
    <mergeCell ref="AZ530:AZ533"/>
    <mergeCell ref="C522:C525"/>
    <mergeCell ref="I522:I525"/>
    <mergeCell ref="J522:J525"/>
    <mergeCell ref="L549:M549"/>
    <mergeCell ref="N549:O549"/>
    <mergeCell ref="P549:Q549"/>
    <mergeCell ref="R549:S549"/>
    <mergeCell ref="T549:U549"/>
    <mergeCell ref="AS530:AS533"/>
    <mergeCell ref="AT530:AT533"/>
    <mergeCell ref="AU530:AU533"/>
    <mergeCell ref="AV530:AV533"/>
    <mergeCell ref="AW530:AW533"/>
    <mergeCell ref="AX530:AX533"/>
    <mergeCell ref="AX522:AX525"/>
    <mergeCell ref="AY522:AY525"/>
    <mergeCell ref="AZ522:AZ525"/>
    <mergeCell ref="AW526:AW529"/>
    <mergeCell ref="AX526:AX529"/>
    <mergeCell ref="AY526:AY529"/>
    <mergeCell ref="AZ526:AZ529"/>
    <mergeCell ref="AI522:AI525"/>
    <mergeCell ref="AL522:AL525"/>
    <mergeCell ref="AM522:AM525"/>
    <mergeCell ref="AU522:AU525"/>
    <mergeCell ref="AV522:AV525"/>
    <mergeCell ref="AW522:AW525"/>
    <mergeCell ref="AS522:AS525"/>
    <mergeCell ref="AT522:AT525"/>
    <mergeCell ref="AP522:AP525"/>
    <mergeCell ref="AP530:AP533"/>
    <mergeCell ref="AQ530:AQ533"/>
    <mergeCell ref="AR530:AR533"/>
    <mergeCell ref="K522:K525"/>
    <mergeCell ref="AH522:AH525"/>
    <mergeCell ref="C552:C555"/>
    <mergeCell ref="I552:I555"/>
    <mergeCell ref="J552:J555"/>
    <mergeCell ref="K552:K555"/>
    <mergeCell ref="AH552:AH555"/>
    <mergeCell ref="AR522:AR525"/>
    <mergeCell ref="C530:C533"/>
    <mergeCell ref="I530:I533"/>
    <mergeCell ref="J530:J533"/>
    <mergeCell ref="K530:K533"/>
    <mergeCell ref="AH530:AH533"/>
    <mergeCell ref="AI530:AI533"/>
    <mergeCell ref="AL530:AL533"/>
    <mergeCell ref="AM530:AM533"/>
    <mergeCell ref="AN530:AN533"/>
    <mergeCell ref="V549:W549"/>
    <mergeCell ref="X549:Y549"/>
    <mergeCell ref="Z549:AA549"/>
    <mergeCell ref="AD549:AE549"/>
    <mergeCell ref="AN522:AN525"/>
    <mergeCell ref="AO522:AO525"/>
    <mergeCell ref="AO530:AO533"/>
    <mergeCell ref="AQ522:AQ525"/>
    <mergeCell ref="AR526:AR529"/>
    <mergeCell ref="AH541:AH544"/>
    <mergeCell ref="AI541:AI544"/>
    <mergeCell ref="AL541:AL544"/>
    <mergeCell ref="AI560:AI563"/>
    <mergeCell ref="AL560:AL563"/>
    <mergeCell ref="AN556:AN559"/>
    <mergeCell ref="AO556:AO559"/>
    <mergeCell ref="AP556:AP559"/>
    <mergeCell ref="AQ556:AQ559"/>
    <mergeCell ref="AR556:AR559"/>
    <mergeCell ref="AS556:AS559"/>
    <mergeCell ref="AU552:AU555"/>
    <mergeCell ref="AV552:AV555"/>
    <mergeCell ref="C556:C559"/>
    <mergeCell ref="I556:I559"/>
    <mergeCell ref="J556:J559"/>
    <mergeCell ref="K556:K559"/>
    <mergeCell ref="AH556:AH559"/>
    <mergeCell ref="AI556:AI559"/>
    <mergeCell ref="AL556:AL559"/>
    <mergeCell ref="AM556:AM559"/>
    <mergeCell ref="AI552:AI555"/>
    <mergeCell ref="AL552:AL555"/>
    <mergeCell ref="AM552:AM555"/>
    <mergeCell ref="AN552:AN555"/>
    <mergeCell ref="AO552:AO555"/>
    <mergeCell ref="AP552:AP555"/>
    <mergeCell ref="AQ552:AQ555"/>
    <mergeCell ref="AR552:AR555"/>
    <mergeCell ref="AS552:AS555"/>
    <mergeCell ref="AT552:AT555"/>
    <mergeCell ref="AD564:AE564"/>
    <mergeCell ref="C567:C570"/>
    <mergeCell ref="I567:I570"/>
    <mergeCell ref="J567:J570"/>
    <mergeCell ref="K567:K570"/>
    <mergeCell ref="AH567:AH570"/>
    <mergeCell ref="AY560:AY563"/>
    <mergeCell ref="AZ560:AZ563"/>
    <mergeCell ref="L564:M564"/>
    <mergeCell ref="N564:O564"/>
    <mergeCell ref="P564:Q564"/>
    <mergeCell ref="R564:S564"/>
    <mergeCell ref="T564:U564"/>
    <mergeCell ref="V564:W564"/>
    <mergeCell ref="X564:Y564"/>
    <mergeCell ref="Z564:AA564"/>
    <mergeCell ref="AS560:AS563"/>
    <mergeCell ref="AT560:AT563"/>
    <mergeCell ref="AU560:AU563"/>
    <mergeCell ref="AV560:AV563"/>
    <mergeCell ref="AW560:AW563"/>
    <mergeCell ref="AX560:AX563"/>
    <mergeCell ref="AM560:AM563"/>
    <mergeCell ref="AN560:AN563"/>
    <mergeCell ref="AO560:AO563"/>
    <mergeCell ref="AP560:AP563"/>
    <mergeCell ref="AQ560:AQ563"/>
    <mergeCell ref="AR560:AR563"/>
    <mergeCell ref="I560:I563"/>
    <mergeCell ref="J560:J563"/>
    <mergeCell ref="K560:K563"/>
    <mergeCell ref="AH560:AH563"/>
    <mergeCell ref="C571:C574"/>
    <mergeCell ref="I571:I574"/>
    <mergeCell ref="J571:J574"/>
    <mergeCell ref="K571:K574"/>
    <mergeCell ref="AH571:AH574"/>
    <mergeCell ref="AI571:AI574"/>
    <mergeCell ref="AQ567:AQ570"/>
    <mergeCell ref="AR567:AR570"/>
    <mergeCell ref="AS567:AS570"/>
    <mergeCell ref="AT567:AT570"/>
    <mergeCell ref="AU567:AU570"/>
    <mergeCell ref="AV567:AV570"/>
    <mergeCell ref="AI567:AI570"/>
    <mergeCell ref="AL567:AL570"/>
    <mergeCell ref="AM567:AM570"/>
    <mergeCell ref="AN567:AN570"/>
    <mergeCell ref="AO567:AO570"/>
    <mergeCell ref="AP567:AP570"/>
    <mergeCell ref="AX571:AX574"/>
    <mergeCell ref="AY571:AY574"/>
    <mergeCell ref="AZ571:AZ574"/>
    <mergeCell ref="H567:H568"/>
    <mergeCell ref="H569:H570"/>
    <mergeCell ref="H571:H572"/>
    <mergeCell ref="H573:H574"/>
    <mergeCell ref="AR571:AR574"/>
    <mergeCell ref="AS571:AS574"/>
    <mergeCell ref="AT571:AT574"/>
    <mergeCell ref="AU571:AU574"/>
    <mergeCell ref="AV571:AV574"/>
    <mergeCell ref="AW571:AW574"/>
    <mergeCell ref="AL571:AL574"/>
    <mergeCell ref="AM571:AM574"/>
    <mergeCell ref="AN571:AN574"/>
    <mergeCell ref="AO571:AO574"/>
    <mergeCell ref="AP571:AP574"/>
    <mergeCell ref="AQ571:AQ574"/>
    <mergeCell ref="AW567:AW570"/>
    <mergeCell ref="AX567:AX570"/>
    <mergeCell ref="AY567:AY570"/>
    <mergeCell ref="AZ567:AZ570"/>
    <mergeCell ref="C582:C585"/>
    <mergeCell ref="I582:I585"/>
    <mergeCell ref="J582:J585"/>
    <mergeCell ref="K582:K585"/>
    <mergeCell ref="AH582:AH585"/>
    <mergeCell ref="AO575:AO578"/>
    <mergeCell ref="AP575:AP578"/>
    <mergeCell ref="AQ575:AQ578"/>
    <mergeCell ref="AR575:AR578"/>
    <mergeCell ref="AS575:AS578"/>
    <mergeCell ref="AT575:AT578"/>
    <mergeCell ref="K575:K578"/>
    <mergeCell ref="AH575:AH578"/>
    <mergeCell ref="AI575:AI578"/>
    <mergeCell ref="AL575:AL578"/>
    <mergeCell ref="AM575:AM578"/>
    <mergeCell ref="AN575:AN578"/>
    <mergeCell ref="C575:C578"/>
    <mergeCell ref="I575:I578"/>
    <mergeCell ref="J575:J578"/>
    <mergeCell ref="H584:H585"/>
    <mergeCell ref="AZ575:AZ578"/>
    <mergeCell ref="L579:M579"/>
    <mergeCell ref="N579:O579"/>
    <mergeCell ref="P579:Q579"/>
    <mergeCell ref="R579:S579"/>
    <mergeCell ref="T579:U579"/>
    <mergeCell ref="V579:W579"/>
    <mergeCell ref="X579:Y579"/>
    <mergeCell ref="Z579:AA579"/>
    <mergeCell ref="AD579:AE579"/>
    <mergeCell ref="AQ582:AQ585"/>
    <mergeCell ref="AR582:AR585"/>
    <mergeCell ref="AS582:AS585"/>
    <mergeCell ref="AT582:AT585"/>
    <mergeCell ref="AU582:AU585"/>
    <mergeCell ref="AV582:AV585"/>
    <mergeCell ref="AI582:AI585"/>
    <mergeCell ref="AL582:AL585"/>
    <mergeCell ref="AM582:AM585"/>
    <mergeCell ref="AN582:AN585"/>
    <mergeCell ref="AO582:AO585"/>
    <mergeCell ref="AP582:AP585"/>
    <mergeCell ref="AU575:AU578"/>
    <mergeCell ref="AV575:AV578"/>
    <mergeCell ref="AW575:AW578"/>
    <mergeCell ref="AX575:AX578"/>
    <mergeCell ref="AY575:AY578"/>
    <mergeCell ref="J590:J593"/>
    <mergeCell ref="K590:K593"/>
    <mergeCell ref="AH590:AH593"/>
    <mergeCell ref="AI590:AI593"/>
    <mergeCell ref="AL590:AL593"/>
    <mergeCell ref="AM590:AM593"/>
    <mergeCell ref="AW582:AW585"/>
    <mergeCell ref="AX582:AX585"/>
    <mergeCell ref="AY582:AY585"/>
    <mergeCell ref="AZ582:AZ585"/>
    <mergeCell ref="AX586:AX589"/>
    <mergeCell ref="AY586:AY589"/>
    <mergeCell ref="AZ586:AZ589"/>
    <mergeCell ref="AS586:AS589"/>
    <mergeCell ref="AT586:AT589"/>
    <mergeCell ref="AU586:AU589"/>
    <mergeCell ref="AV586:AV589"/>
    <mergeCell ref="AW586:AW589"/>
    <mergeCell ref="AZ597:AZ600"/>
    <mergeCell ref="X609:Y609"/>
    <mergeCell ref="Z609:AA609"/>
    <mergeCell ref="AD609:AE609"/>
    <mergeCell ref="AO586:AO589"/>
    <mergeCell ref="AP586:AP589"/>
    <mergeCell ref="AQ586:AQ589"/>
    <mergeCell ref="L609:M609"/>
    <mergeCell ref="N609:O609"/>
    <mergeCell ref="P609:Q609"/>
    <mergeCell ref="R609:S609"/>
    <mergeCell ref="T609:U609"/>
    <mergeCell ref="V609:W609"/>
    <mergeCell ref="AZ590:AZ593"/>
    <mergeCell ref="AH586:AH589"/>
    <mergeCell ref="AI586:AI589"/>
    <mergeCell ref="AL586:AL589"/>
    <mergeCell ref="AM586:AM589"/>
    <mergeCell ref="AN586:AN589"/>
    <mergeCell ref="AR586:AR589"/>
    <mergeCell ref="AT590:AT593"/>
    <mergeCell ref="AU590:AU593"/>
    <mergeCell ref="AV590:AV593"/>
    <mergeCell ref="AW590:AW593"/>
    <mergeCell ref="AX590:AX593"/>
    <mergeCell ref="AY590:AY593"/>
    <mergeCell ref="AN590:AN593"/>
    <mergeCell ref="AP590:AP593"/>
    <mergeCell ref="AQ590:AQ593"/>
    <mergeCell ref="AR590:AR593"/>
    <mergeCell ref="AS590:AS593"/>
    <mergeCell ref="AX601:AX604"/>
    <mergeCell ref="AV612:AV615"/>
    <mergeCell ref="AW612:AW615"/>
    <mergeCell ref="AX612:AX615"/>
    <mergeCell ref="AY612:AY615"/>
    <mergeCell ref="AZ612:AZ615"/>
    <mergeCell ref="C616:C619"/>
    <mergeCell ref="I616:I619"/>
    <mergeCell ref="J616:J619"/>
    <mergeCell ref="K616:K619"/>
    <mergeCell ref="AH616:AH619"/>
    <mergeCell ref="AW601:AW604"/>
    <mergeCell ref="C612:C615"/>
    <mergeCell ref="I612:I615"/>
    <mergeCell ref="J612:J615"/>
    <mergeCell ref="K612:K615"/>
    <mergeCell ref="AH612:AH615"/>
    <mergeCell ref="AI612:AI615"/>
    <mergeCell ref="AL612:AL615"/>
    <mergeCell ref="AM612:AM615"/>
    <mergeCell ref="AU612:AU615"/>
    <mergeCell ref="AN612:AN615"/>
    <mergeCell ref="AO612:AO615"/>
    <mergeCell ref="AP612:AP615"/>
    <mergeCell ref="AQ612:AQ615"/>
    <mergeCell ref="AT601:AT604"/>
    <mergeCell ref="AU601:AU604"/>
    <mergeCell ref="AV601:AV604"/>
    <mergeCell ref="AH605:AH608"/>
    <mergeCell ref="AI605:AI608"/>
    <mergeCell ref="AL605:AL608"/>
    <mergeCell ref="AM605:AM608"/>
    <mergeCell ref="AN605:AN608"/>
    <mergeCell ref="AX616:AX619"/>
    <mergeCell ref="AY616:AY619"/>
    <mergeCell ref="AZ616:AZ619"/>
    <mergeCell ref="K620:K623"/>
    <mergeCell ref="AH620:AH623"/>
    <mergeCell ref="AI620:AI623"/>
    <mergeCell ref="AL620:AL623"/>
    <mergeCell ref="AM620:AM623"/>
    <mergeCell ref="AW616:AW619"/>
    <mergeCell ref="AQ631:AQ634"/>
    <mergeCell ref="AR631:AR634"/>
    <mergeCell ref="AS631:AS634"/>
    <mergeCell ref="AT631:AT634"/>
    <mergeCell ref="AU631:AU634"/>
    <mergeCell ref="AV631:AV634"/>
    <mergeCell ref="AT620:AT623"/>
    <mergeCell ref="AU620:AU623"/>
    <mergeCell ref="AV620:AV623"/>
    <mergeCell ref="AQ616:AQ619"/>
    <mergeCell ref="AR616:AR619"/>
    <mergeCell ref="AS616:AS619"/>
    <mergeCell ref="AT616:AT619"/>
    <mergeCell ref="AU616:AU619"/>
    <mergeCell ref="AV616:AV619"/>
    <mergeCell ref="AI616:AI619"/>
    <mergeCell ref="AL616:AL619"/>
    <mergeCell ref="AM616:AM619"/>
    <mergeCell ref="AN616:AN619"/>
    <mergeCell ref="AO616:AO619"/>
    <mergeCell ref="AP616:AP619"/>
    <mergeCell ref="AX631:AX634"/>
    <mergeCell ref="AY631:AY634"/>
    <mergeCell ref="AW620:AW623"/>
    <mergeCell ref="AX620:AX623"/>
    <mergeCell ref="AY620:AY623"/>
    <mergeCell ref="AZ620:AZ623"/>
    <mergeCell ref="H629:H630"/>
    <mergeCell ref="H631:H632"/>
    <mergeCell ref="AI627:AI630"/>
    <mergeCell ref="AL627:AL630"/>
    <mergeCell ref="AM627:AM630"/>
    <mergeCell ref="AN627:AN630"/>
    <mergeCell ref="AN620:AN623"/>
    <mergeCell ref="AO620:AO623"/>
    <mergeCell ref="AP620:AP623"/>
    <mergeCell ref="AQ620:AQ623"/>
    <mergeCell ref="AR620:AR623"/>
    <mergeCell ref="AS620:AS623"/>
    <mergeCell ref="C631:C634"/>
    <mergeCell ref="I631:I634"/>
    <mergeCell ref="H620:H621"/>
    <mergeCell ref="H622:H623"/>
    <mergeCell ref="H627:H628"/>
    <mergeCell ref="AD624:AE624"/>
    <mergeCell ref="AW627:AW630"/>
    <mergeCell ref="AX627:AX630"/>
    <mergeCell ref="AY627:AY630"/>
    <mergeCell ref="AZ627:AZ630"/>
    <mergeCell ref="AW631:AW634"/>
    <mergeCell ref="I620:I623"/>
    <mergeCell ref="J620:J623"/>
    <mergeCell ref="AU627:AU630"/>
    <mergeCell ref="AV627:AV630"/>
    <mergeCell ref="L624:M624"/>
    <mergeCell ref="N624:O624"/>
    <mergeCell ref="P624:Q624"/>
    <mergeCell ref="R624:S624"/>
    <mergeCell ref="T624:U624"/>
    <mergeCell ref="V624:W624"/>
    <mergeCell ref="X624:Y624"/>
    <mergeCell ref="Z624:AA624"/>
    <mergeCell ref="AO627:AO630"/>
    <mergeCell ref="AP627:AP630"/>
    <mergeCell ref="AQ627:AQ630"/>
    <mergeCell ref="AR627:AR630"/>
    <mergeCell ref="AS627:AS630"/>
    <mergeCell ref="AT627:AT630"/>
    <mergeCell ref="C627:C630"/>
    <mergeCell ref="I627:I630"/>
    <mergeCell ref="J627:J630"/>
    <mergeCell ref="K627:K630"/>
    <mergeCell ref="AH627:AH630"/>
    <mergeCell ref="AY635:AY638"/>
    <mergeCell ref="AZ631:AZ634"/>
    <mergeCell ref="AN631:AN634"/>
    <mergeCell ref="AO631:AO634"/>
    <mergeCell ref="AP631:AP634"/>
    <mergeCell ref="J631:J634"/>
    <mergeCell ref="K631:K634"/>
    <mergeCell ref="AH631:AH634"/>
    <mergeCell ref="AI631:AI634"/>
    <mergeCell ref="AL631:AL634"/>
    <mergeCell ref="AZ635:AZ638"/>
    <mergeCell ref="AM635:AM638"/>
    <mergeCell ref="AN635:AN638"/>
    <mergeCell ref="AO635:AO638"/>
    <mergeCell ref="AP635:AP638"/>
    <mergeCell ref="AQ635:AQ638"/>
    <mergeCell ref="AU635:AU638"/>
    <mergeCell ref="AV635:AV638"/>
    <mergeCell ref="AW635:AW638"/>
    <mergeCell ref="AX635:AX638"/>
    <mergeCell ref="AR635:AR638"/>
    <mergeCell ref="AS635:AS638"/>
    <mergeCell ref="AT635:AT638"/>
    <mergeCell ref="AM631:AM634"/>
    <mergeCell ref="AX642:AX645"/>
    <mergeCell ref="AY642:AY645"/>
    <mergeCell ref="AZ642:AZ645"/>
    <mergeCell ref="C646:C649"/>
    <mergeCell ref="I646:I649"/>
    <mergeCell ref="J646:J649"/>
    <mergeCell ref="K646:K649"/>
    <mergeCell ref="AH646:AH649"/>
    <mergeCell ref="AI646:AI649"/>
    <mergeCell ref="AL646:AL649"/>
    <mergeCell ref="AI642:AI645"/>
    <mergeCell ref="AL642:AL645"/>
    <mergeCell ref="AM642:AM645"/>
    <mergeCell ref="AU642:AU645"/>
    <mergeCell ref="AV642:AV645"/>
    <mergeCell ref="AW642:AW645"/>
    <mergeCell ref="AH635:AH638"/>
    <mergeCell ref="AI635:AI638"/>
    <mergeCell ref="AL635:AL638"/>
    <mergeCell ref="H635:H636"/>
    <mergeCell ref="H637:H638"/>
    <mergeCell ref="C642:C645"/>
    <mergeCell ref="I642:I645"/>
    <mergeCell ref="J642:J645"/>
    <mergeCell ref="K642:K645"/>
    <mergeCell ref="AH642:AH645"/>
    <mergeCell ref="X639:Y639"/>
    <mergeCell ref="Z639:AA639"/>
    <mergeCell ref="AD639:AE639"/>
    <mergeCell ref="C635:C638"/>
    <mergeCell ref="I635:I638"/>
    <mergeCell ref="J635:J638"/>
    <mergeCell ref="AY646:AY649"/>
    <mergeCell ref="AZ646:AZ649"/>
    <mergeCell ref="C650:C653"/>
    <mergeCell ref="I650:I653"/>
    <mergeCell ref="J650:J653"/>
    <mergeCell ref="K650:K653"/>
    <mergeCell ref="AH650:AH653"/>
    <mergeCell ref="AI650:AI653"/>
    <mergeCell ref="AL650:AL653"/>
    <mergeCell ref="AM650:AM653"/>
    <mergeCell ref="AS646:AS649"/>
    <mergeCell ref="AT646:AT649"/>
    <mergeCell ref="AU646:AU649"/>
    <mergeCell ref="AV646:AV649"/>
    <mergeCell ref="AW646:AW649"/>
    <mergeCell ref="AX646:AX649"/>
    <mergeCell ref="AM646:AM649"/>
    <mergeCell ref="AN646:AN649"/>
    <mergeCell ref="AO646:AO649"/>
    <mergeCell ref="AP646:AP649"/>
    <mergeCell ref="AQ646:AQ649"/>
    <mergeCell ref="AR646:AR649"/>
    <mergeCell ref="AZ650:AZ653"/>
    <mergeCell ref="AT650:AT653"/>
    <mergeCell ref="AU650:AU653"/>
    <mergeCell ref="AV650:AV653"/>
    <mergeCell ref="AW650:AW653"/>
    <mergeCell ref="AX650:AX653"/>
    <mergeCell ref="AY650:AY653"/>
    <mergeCell ref="AN650:AN653"/>
    <mergeCell ref="AO650:AO653"/>
    <mergeCell ref="AP650:AP653"/>
    <mergeCell ref="AQ650:AQ653"/>
    <mergeCell ref="AR650:AR653"/>
    <mergeCell ref="AS650:AS653"/>
    <mergeCell ref="AH657:AH660"/>
    <mergeCell ref="AI657:AI660"/>
    <mergeCell ref="AL657:AL660"/>
    <mergeCell ref="AM657:AM660"/>
    <mergeCell ref="AN661:AN664"/>
    <mergeCell ref="AO661:AO664"/>
    <mergeCell ref="AP661:AP664"/>
    <mergeCell ref="AQ661:AQ664"/>
    <mergeCell ref="AH661:AH664"/>
    <mergeCell ref="AI661:AI664"/>
    <mergeCell ref="AU657:AU660"/>
    <mergeCell ref="AV657:AV660"/>
    <mergeCell ref="AN657:AN660"/>
    <mergeCell ref="AO657:AO660"/>
    <mergeCell ref="AP657:AP660"/>
    <mergeCell ref="AQ657:AQ660"/>
    <mergeCell ref="AR657:AR660"/>
    <mergeCell ref="AS657:AS660"/>
    <mergeCell ref="AT657:AT660"/>
    <mergeCell ref="AX657:AX660"/>
    <mergeCell ref="AY672:AY675"/>
    <mergeCell ref="AZ672:AZ675"/>
    <mergeCell ref="L669:M669"/>
    <mergeCell ref="N669:O669"/>
    <mergeCell ref="AQ672:AQ675"/>
    <mergeCell ref="AR672:AR675"/>
    <mergeCell ref="AS672:AS675"/>
    <mergeCell ref="AT672:AT675"/>
    <mergeCell ref="AH672:AH675"/>
    <mergeCell ref="AI672:AI675"/>
    <mergeCell ref="AL672:AL675"/>
    <mergeCell ref="AM672:AM675"/>
    <mergeCell ref="AN672:AN675"/>
    <mergeCell ref="AO672:AO675"/>
    <mergeCell ref="AP672:AP675"/>
    <mergeCell ref="P669:Q669"/>
    <mergeCell ref="R669:S669"/>
    <mergeCell ref="T669:U669"/>
    <mergeCell ref="V669:W669"/>
    <mergeCell ref="X669:Y669"/>
    <mergeCell ref="Z669:AA669"/>
    <mergeCell ref="AD669:AE669"/>
    <mergeCell ref="AY657:AY660"/>
    <mergeCell ref="AZ657:AZ660"/>
    <mergeCell ref="AV665:AV668"/>
    <mergeCell ref="AZ665:AZ668"/>
    <mergeCell ref="AN665:AN668"/>
    <mergeCell ref="AO665:AO668"/>
    <mergeCell ref="AP665:AP668"/>
    <mergeCell ref="AQ665:AQ668"/>
    <mergeCell ref="AR665:AR668"/>
    <mergeCell ref="AO676:AO679"/>
    <mergeCell ref="AP676:AP679"/>
    <mergeCell ref="AQ676:AQ679"/>
    <mergeCell ref="C676:C679"/>
    <mergeCell ref="I676:I679"/>
    <mergeCell ref="J676:J679"/>
    <mergeCell ref="K676:K679"/>
    <mergeCell ref="AH676:AH679"/>
    <mergeCell ref="AI676:AI679"/>
    <mergeCell ref="H676:H677"/>
    <mergeCell ref="H678:H679"/>
    <mergeCell ref="H680:H681"/>
    <mergeCell ref="H682:H683"/>
    <mergeCell ref="AU672:AU675"/>
    <mergeCell ref="AV672:AV675"/>
    <mergeCell ref="AW672:AW675"/>
    <mergeCell ref="AX672:AX675"/>
    <mergeCell ref="AR676:AR679"/>
    <mergeCell ref="AS676:AS679"/>
    <mergeCell ref="AU680:AU683"/>
    <mergeCell ref="AV680:AV683"/>
    <mergeCell ref="AW680:AW683"/>
    <mergeCell ref="AX680:AX683"/>
    <mergeCell ref="AY680:AY683"/>
    <mergeCell ref="AZ680:AZ683"/>
    <mergeCell ref="AO680:AO683"/>
    <mergeCell ref="AP680:AP683"/>
    <mergeCell ref="AQ680:AQ683"/>
    <mergeCell ref="AR680:AR683"/>
    <mergeCell ref="AS680:AS683"/>
    <mergeCell ref="AT680:AT683"/>
    <mergeCell ref="H687:H688"/>
    <mergeCell ref="AZ676:AZ679"/>
    <mergeCell ref="C680:C683"/>
    <mergeCell ref="I680:I683"/>
    <mergeCell ref="J680:J683"/>
    <mergeCell ref="K680:K683"/>
    <mergeCell ref="AH680:AH683"/>
    <mergeCell ref="AI680:AI683"/>
    <mergeCell ref="AL680:AL683"/>
    <mergeCell ref="AM680:AM683"/>
    <mergeCell ref="AN680:AN683"/>
    <mergeCell ref="AT676:AT679"/>
    <mergeCell ref="AU676:AU679"/>
    <mergeCell ref="AV676:AV679"/>
    <mergeCell ref="AW676:AW679"/>
    <mergeCell ref="AX676:AX679"/>
    <mergeCell ref="AY676:AY679"/>
    <mergeCell ref="AL676:AL679"/>
    <mergeCell ref="AM676:AM679"/>
    <mergeCell ref="AN676:AN679"/>
    <mergeCell ref="AH687:AH690"/>
    <mergeCell ref="AI687:AI690"/>
    <mergeCell ref="AL687:AL690"/>
    <mergeCell ref="AM687:AM690"/>
    <mergeCell ref="AO687:AO690"/>
    <mergeCell ref="X684:Y684"/>
    <mergeCell ref="Z684:AA684"/>
    <mergeCell ref="AD684:AE684"/>
    <mergeCell ref="AH695:AH698"/>
    <mergeCell ref="AI695:AI698"/>
    <mergeCell ref="AL695:AL698"/>
    <mergeCell ref="AM695:AM698"/>
    <mergeCell ref="AN695:AN698"/>
    <mergeCell ref="C687:C690"/>
    <mergeCell ref="I687:I690"/>
    <mergeCell ref="J687:J690"/>
    <mergeCell ref="K687:K690"/>
    <mergeCell ref="L684:M684"/>
    <mergeCell ref="N684:O684"/>
    <mergeCell ref="P684:Q684"/>
    <mergeCell ref="R684:S684"/>
    <mergeCell ref="T684:U684"/>
    <mergeCell ref="V684:W684"/>
    <mergeCell ref="AI691:AI694"/>
    <mergeCell ref="AL691:AL694"/>
    <mergeCell ref="AM691:AM694"/>
    <mergeCell ref="AN691:AN694"/>
    <mergeCell ref="C695:C698"/>
    <mergeCell ref="I695:I698"/>
    <mergeCell ref="J695:J698"/>
    <mergeCell ref="H689:H690"/>
    <mergeCell ref="H691:H692"/>
    <mergeCell ref="H693:H694"/>
    <mergeCell ref="AW687:AW690"/>
    <mergeCell ref="AX687:AX690"/>
    <mergeCell ref="AW695:AW698"/>
    <mergeCell ref="AX695:AX698"/>
    <mergeCell ref="AY695:AY698"/>
    <mergeCell ref="AY687:AY690"/>
    <mergeCell ref="AP687:AP690"/>
    <mergeCell ref="AQ687:AQ690"/>
    <mergeCell ref="AR687:AR690"/>
    <mergeCell ref="AS687:AS690"/>
    <mergeCell ref="AT687:AT690"/>
    <mergeCell ref="AU687:AU690"/>
    <mergeCell ref="AZ695:AZ698"/>
    <mergeCell ref="L699:M699"/>
    <mergeCell ref="N699:O699"/>
    <mergeCell ref="P699:Q699"/>
    <mergeCell ref="R699:S699"/>
    <mergeCell ref="T699:U699"/>
    <mergeCell ref="V699:W699"/>
    <mergeCell ref="X699:Y699"/>
    <mergeCell ref="AU691:AU694"/>
    <mergeCell ref="AV691:AV694"/>
    <mergeCell ref="AW691:AW694"/>
    <mergeCell ref="AX691:AX694"/>
    <mergeCell ref="AY691:AY694"/>
    <mergeCell ref="AZ691:AZ694"/>
    <mergeCell ref="AO691:AO694"/>
    <mergeCell ref="AP691:AP694"/>
    <mergeCell ref="AQ691:AQ694"/>
    <mergeCell ref="AR691:AR694"/>
    <mergeCell ref="AS691:AS694"/>
    <mergeCell ref="AN687:AN690"/>
    <mergeCell ref="AZ687:AZ690"/>
    <mergeCell ref="C691:C694"/>
    <mergeCell ref="I691:I694"/>
    <mergeCell ref="J691:J694"/>
    <mergeCell ref="K691:K694"/>
    <mergeCell ref="AH691:AH694"/>
    <mergeCell ref="AU695:AU698"/>
    <mergeCell ref="AV695:AV698"/>
    <mergeCell ref="C710:C713"/>
    <mergeCell ref="I710:I713"/>
    <mergeCell ref="J710:J713"/>
    <mergeCell ref="K710:K713"/>
    <mergeCell ref="AH710:AH713"/>
    <mergeCell ref="AI710:AI713"/>
    <mergeCell ref="AL710:AL713"/>
    <mergeCell ref="AM710:AM713"/>
    <mergeCell ref="AO695:AO698"/>
    <mergeCell ref="AP695:AP698"/>
    <mergeCell ref="AQ695:AQ698"/>
    <mergeCell ref="AR695:AR698"/>
    <mergeCell ref="AS695:AS698"/>
    <mergeCell ref="AT695:AT698"/>
    <mergeCell ref="AS702:AS705"/>
    <mergeCell ref="AT702:AT705"/>
    <mergeCell ref="AM702:AM705"/>
    <mergeCell ref="AN702:AN705"/>
    <mergeCell ref="AO702:AO705"/>
    <mergeCell ref="AP702:AP705"/>
    <mergeCell ref="AQ702:AQ705"/>
    <mergeCell ref="AR702:AR705"/>
    <mergeCell ref="I702:I705"/>
    <mergeCell ref="AV687:AV690"/>
    <mergeCell ref="Z699:AA699"/>
    <mergeCell ref="AD699:AE699"/>
    <mergeCell ref="AW702:AW705"/>
    <mergeCell ref="AX702:AX705"/>
    <mergeCell ref="AY702:AY705"/>
    <mergeCell ref="AZ702:AZ705"/>
    <mergeCell ref="AT710:AT713"/>
    <mergeCell ref="AU710:AU713"/>
    <mergeCell ref="AU702:AU705"/>
    <mergeCell ref="AV702:AV705"/>
    <mergeCell ref="AV706:AV709"/>
    <mergeCell ref="AW706:AW709"/>
    <mergeCell ref="AX706:AX709"/>
    <mergeCell ref="AY706:AY709"/>
    <mergeCell ref="AN710:AN713"/>
    <mergeCell ref="AO710:AO713"/>
    <mergeCell ref="AT691:AT694"/>
    <mergeCell ref="AP725:AP728"/>
    <mergeCell ref="J702:J705"/>
    <mergeCell ref="K702:K705"/>
    <mergeCell ref="AH702:AH705"/>
    <mergeCell ref="AI702:AI705"/>
    <mergeCell ref="AL702:AL705"/>
    <mergeCell ref="J706:J709"/>
    <mergeCell ref="AZ706:AZ709"/>
    <mergeCell ref="C702:C705"/>
    <mergeCell ref="AZ710:AZ713"/>
    <mergeCell ref="K706:K709"/>
    <mergeCell ref="AH706:AH709"/>
    <mergeCell ref="AI706:AI709"/>
    <mergeCell ref="AL706:AL709"/>
    <mergeCell ref="AM706:AM709"/>
    <mergeCell ref="AN706:AN709"/>
    <mergeCell ref="AO706:AO709"/>
    <mergeCell ref="AV717:AV720"/>
    <mergeCell ref="AW717:AW720"/>
    <mergeCell ref="AX717:AX720"/>
    <mergeCell ref="V714:W714"/>
    <mergeCell ref="C725:C728"/>
    <mergeCell ref="I725:I728"/>
    <mergeCell ref="J725:J728"/>
    <mergeCell ref="K725:K728"/>
    <mergeCell ref="AX732:AX735"/>
    <mergeCell ref="AP710:AP713"/>
    <mergeCell ref="AQ710:AQ713"/>
    <mergeCell ref="AR710:AR713"/>
    <mergeCell ref="AS710:AS713"/>
    <mergeCell ref="AS706:AS709"/>
    <mergeCell ref="AT706:AT709"/>
    <mergeCell ref="AU706:AU709"/>
    <mergeCell ref="AH721:AH724"/>
    <mergeCell ref="AI721:AI724"/>
    <mergeCell ref="AU721:AU724"/>
    <mergeCell ref="AT721:AT724"/>
    <mergeCell ref="AP706:AP709"/>
    <mergeCell ref="AQ706:AQ709"/>
    <mergeCell ref="AR706:AR709"/>
    <mergeCell ref="C736:C739"/>
    <mergeCell ref="I736:I739"/>
    <mergeCell ref="J736:J739"/>
    <mergeCell ref="K736:K739"/>
    <mergeCell ref="AH736:AH739"/>
    <mergeCell ref="AI736:AI739"/>
    <mergeCell ref="AT732:AT735"/>
    <mergeCell ref="AN732:AN735"/>
    <mergeCell ref="AO732:AO735"/>
    <mergeCell ref="AP732:AP735"/>
    <mergeCell ref="AQ732:AQ735"/>
    <mergeCell ref="AR732:AR735"/>
    <mergeCell ref="AS732:AS735"/>
    <mergeCell ref="C721:C724"/>
    <mergeCell ref="I721:I724"/>
    <mergeCell ref="J721:J724"/>
    <mergeCell ref="AO725:AO728"/>
    <mergeCell ref="AN736:AN739"/>
    <mergeCell ref="AQ725:AQ728"/>
    <mergeCell ref="AR725:AR728"/>
    <mergeCell ref="AS725:AS728"/>
    <mergeCell ref="AZ732:AZ735"/>
    <mergeCell ref="AW710:AW713"/>
    <mergeCell ref="AX710:AX713"/>
    <mergeCell ref="AY710:AY713"/>
    <mergeCell ref="AZ717:AZ720"/>
    <mergeCell ref="C732:C735"/>
    <mergeCell ref="I732:I735"/>
    <mergeCell ref="J732:J735"/>
    <mergeCell ref="K732:K735"/>
    <mergeCell ref="AH732:AH735"/>
    <mergeCell ref="AI732:AI735"/>
    <mergeCell ref="AL732:AL735"/>
    <mergeCell ref="AM732:AM735"/>
    <mergeCell ref="AU732:AU735"/>
    <mergeCell ref="L729:M729"/>
    <mergeCell ref="N729:O729"/>
    <mergeCell ref="P729:Q729"/>
    <mergeCell ref="R729:S729"/>
    <mergeCell ref="T729:U729"/>
    <mergeCell ref="V729:W729"/>
    <mergeCell ref="K717:K720"/>
    <mergeCell ref="K721:K724"/>
    <mergeCell ref="AY717:AY720"/>
    <mergeCell ref="AV710:AV713"/>
    <mergeCell ref="X729:Y729"/>
    <mergeCell ref="Z729:AA729"/>
    <mergeCell ref="AD729:AE729"/>
    <mergeCell ref="AW732:AW735"/>
    <mergeCell ref="AV747:AV750"/>
    <mergeCell ref="AY732:AY735"/>
    <mergeCell ref="AY721:AY724"/>
    <mergeCell ref="AZ721:AZ724"/>
    <mergeCell ref="AZ736:AZ739"/>
    <mergeCell ref="K740:K743"/>
    <mergeCell ref="AH740:AH743"/>
    <mergeCell ref="AI740:AI743"/>
    <mergeCell ref="AL740:AL743"/>
    <mergeCell ref="AM740:AM743"/>
    <mergeCell ref="AN740:AN743"/>
    <mergeCell ref="AO740:AO743"/>
    <mergeCell ref="AP740:AP743"/>
    <mergeCell ref="AQ740:AQ743"/>
    <mergeCell ref="AX736:AX739"/>
    <mergeCell ref="AY736:AY739"/>
    <mergeCell ref="AL721:AL724"/>
    <mergeCell ref="AM721:AM724"/>
    <mergeCell ref="AN721:AN724"/>
    <mergeCell ref="AO721:AO724"/>
    <mergeCell ref="AP721:AP724"/>
    <mergeCell ref="AQ721:AQ724"/>
    <mergeCell ref="AR721:AR724"/>
    <mergeCell ref="AS721:AS724"/>
    <mergeCell ref="AR736:AR739"/>
    <mergeCell ref="AS736:AS739"/>
    <mergeCell ref="AT736:AT739"/>
    <mergeCell ref="AU736:AU739"/>
    <mergeCell ref="AV736:AV739"/>
    <mergeCell ref="AW736:AW739"/>
    <mergeCell ref="AL736:AL739"/>
    <mergeCell ref="AM736:AM739"/>
    <mergeCell ref="AY751:AY754"/>
    <mergeCell ref="AO736:AO739"/>
    <mergeCell ref="AP736:AP739"/>
    <mergeCell ref="AQ736:AQ739"/>
    <mergeCell ref="AD744:AE744"/>
    <mergeCell ref="AW747:AW750"/>
    <mergeCell ref="AX747:AX750"/>
    <mergeCell ref="AY747:AY750"/>
    <mergeCell ref="AZ747:AZ750"/>
    <mergeCell ref="AO747:AO750"/>
    <mergeCell ref="AP747:AP750"/>
    <mergeCell ref="AQ747:AQ750"/>
    <mergeCell ref="AR747:AR750"/>
    <mergeCell ref="AX740:AX743"/>
    <mergeCell ref="AY740:AY743"/>
    <mergeCell ref="AZ740:AZ743"/>
    <mergeCell ref="L744:M744"/>
    <mergeCell ref="N744:O744"/>
    <mergeCell ref="P744:Q744"/>
    <mergeCell ref="R744:S744"/>
    <mergeCell ref="T744:U744"/>
    <mergeCell ref="V744:W744"/>
    <mergeCell ref="X744:Y744"/>
    <mergeCell ref="AR740:AR743"/>
    <mergeCell ref="AS740:AS743"/>
    <mergeCell ref="AT740:AT743"/>
    <mergeCell ref="AU740:AU743"/>
    <mergeCell ref="AV740:AV743"/>
    <mergeCell ref="AW740:AW743"/>
    <mergeCell ref="AS747:AS750"/>
    <mergeCell ref="AT747:AT750"/>
    <mergeCell ref="AU747:AU750"/>
    <mergeCell ref="H757:H758"/>
    <mergeCell ref="AZ751:AZ754"/>
    <mergeCell ref="C747:C750"/>
    <mergeCell ref="I747:I750"/>
    <mergeCell ref="J747:J750"/>
    <mergeCell ref="K747:K750"/>
    <mergeCell ref="AH747:AH750"/>
    <mergeCell ref="AI747:AI750"/>
    <mergeCell ref="AL747:AL750"/>
    <mergeCell ref="AM747:AM750"/>
    <mergeCell ref="AN747:AN750"/>
    <mergeCell ref="C751:C754"/>
    <mergeCell ref="I751:I754"/>
    <mergeCell ref="J751:J754"/>
    <mergeCell ref="AZ755:AZ758"/>
    <mergeCell ref="K751:K754"/>
    <mergeCell ref="AH751:AH754"/>
    <mergeCell ref="AI751:AI754"/>
    <mergeCell ref="AL751:AL754"/>
    <mergeCell ref="AM751:AM754"/>
    <mergeCell ref="AQ755:AQ758"/>
    <mergeCell ref="AR755:AR758"/>
    <mergeCell ref="AS755:AS758"/>
    <mergeCell ref="AT755:AT758"/>
    <mergeCell ref="AU755:AU758"/>
    <mergeCell ref="AV755:AV758"/>
    <mergeCell ref="AI755:AI758"/>
    <mergeCell ref="AL755:AL758"/>
    <mergeCell ref="AU751:AU754"/>
    <mergeCell ref="AV751:AV754"/>
    <mergeCell ref="AW751:AW754"/>
    <mergeCell ref="AX751:AX754"/>
    <mergeCell ref="I762:I765"/>
    <mergeCell ref="J762:J765"/>
    <mergeCell ref="K762:K765"/>
    <mergeCell ref="AH762:AH765"/>
    <mergeCell ref="V759:W759"/>
    <mergeCell ref="X759:Y759"/>
    <mergeCell ref="Z759:AA759"/>
    <mergeCell ref="AD759:AE759"/>
    <mergeCell ref="AS751:AS754"/>
    <mergeCell ref="AT751:AT754"/>
    <mergeCell ref="AN751:AN754"/>
    <mergeCell ref="AO751:AO754"/>
    <mergeCell ref="AP751:AP754"/>
    <mergeCell ref="AQ751:AQ754"/>
    <mergeCell ref="AR751:AR754"/>
    <mergeCell ref="L759:M759"/>
    <mergeCell ref="N759:O759"/>
    <mergeCell ref="P759:Q759"/>
    <mergeCell ref="R759:S759"/>
    <mergeCell ref="T759:U759"/>
    <mergeCell ref="AW755:AW758"/>
    <mergeCell ref="C755:C758"/>
    <mergeCell ref="I755:I758"/>
    <mergeCell ref="J755:J758"/>
    <mergeCell ref="K755:K758"/>
    <mergeCell ref="AX755:AX758"/>
    <mergeCell ref="AY755:AY758"/>
    <mergeCell ref="AR766:AR769"/>
    <mergeCell ref="AX762:AX765"/>
    <mergeCell ref="AY762:AY765"/>
    <mergeCell ref="AZ762:AZ765"/>
    <mergeCell ref="C766:C769"/>
    <mergeCell ref="I766:I769"/>
    <mergeCell ref="J766:J769"/>
    <mergeCell ref="K766:K769"/>
    <mergeCell ref="AH766:AH769"/>
    <mergeCell ref="AI766:AI769"/>
    <mergeCell ref="AL766:AL769"/>
    <mergeCell ref="AI762:AI765"/>
    <mergeCell ref="AL762:AL765"/>
    <mergeCell ref="AM762:AM765"/>
    <mergeCell ref="AU762:AU765"/>
    <mergeCell ref="AV762:AV765"/>
    <mergeCell ref="AW762:AW765"/>
    <mergeCell ref="AS762:AS765"/>
    <mergeCell ref="AT762:AT765"/>
    <mergeCell ref="AM755:AM758"/>
    <mergeCell ref="AN755:AN758"/>
    <mergeCell ref="AO755:AO758"/>
    <mergeCell ref="AP755:AP758"/>
    <mergeCell ref="AH755:AH758"/>
    <mergeCell ref="C762:C765"/>
    <mergeCell ref="AO770:AO773"/>
    <mergeCell ref="AP770:AP773"/>
    <mergeCell ref="AQ770:AQ773"/>
    <mergeCell ref="AR770:AR773"/>
    <mergeCell ref="AS770:AS773"/>
    <mergeCell ref="AT770:AT773"/>
    <mergeCell ref="K770:K773"/>
    <mergeCell ref="AH770:AH773"/>
    <mergeCell ref="AI770:AI773"/>
    <mergeCell ref="AL770:AL773"/>
    <mergeCell ref="AM770:AM773"/>
    <mergeCell ref="AN770:AN773"/>
    <mergeCell ref="AY766:AY769"/>
    <mergeCell ref="AZ766:AZ769"/>
    <mergeCell ref="AN762:AN765"/>
    <mergeCell ref="AO762:AO765"/>
    <mergeCell ref="AP762:AP765"/>
    <mergeCell ref="AQ762:AQ765"/>
    <mergeCell ref="AR762:AR765"/>
    <mergeCell ref="AS766:AS769"/>
    <mergeCell ref="AT766:AT769"/>
    <mergeCell ref="AU766:AU769"/>
    <mergeCell ref="AV766:AV769"/>
    <mergeCell ref="AW766:AW769"/>
    <mergeCell ref="AX766:AX769"/>
    <mergeCell ref="AM766:AM769"/>
    <mergeCell ref="AN766:AN769"/>
    <mergeCell ref="AO766:AO769"/>
    <mergeCell ref="AP766:AP769"/>
    <mergeCell ref="AQ766:AQ769"/>
    <mergeCell ref="AZ781:AZ784"/>
    <mergeCell ref="AW785:AW788"/>
    <mergeCell ref="AX785:AX788"/>
    <mergeCell ref="AY785:AY788"/>
    <mergeCell ref="C792:C795"/>
    <mergeCell ref="I792:I795"/>
    <mergeCell ref="J792:J795"/>
    <mergeCell ref="K792:K795"/>
    <mergeCell ref="AH792:AH795"/>
    <mergeCell ref="AZ770:AZ773"/>
    <mergeCell ref="AD789:AE789"/>
    <mergeCell ref="AW792:AW795"/>
    <mergeCell ref="AX792:AX795"/>
    <mergeCell ref="AY792:AY795"/>
    <mergeCell ref="AZ792:AZ795"/>
    <mergeCell ref="AY777:AY780"/>
    <mergeCell ref="AZ777:AZ780"/>
    <mergeCell ref="AW781:AW784"/>
    <mergeCell ref="AX781:AX784"/>
    <mergeCell ref="AU770:AU773"/>
    <mergeCell ref="AV770:AV773"/>
    <mergeCell ref="AW770:AW773"/>
    <mergeCell ref="AX770:AX773"/>
    <mergeCell ref="AY770:AY773"/>
    <mergeCell ref="AM777:AM780"/>
    <mergeCell ref="AN777:AN780"/>
    <mergeCell ref="AO777:AO780"/>
    <mergeCell ref="AP777:AP780"/>
    <mergeCell ref="AQ777:AQ780"/>
    <mergeCell ref="C777:C780"/>
    <mergeCell ref="I777:I780"/>
    <mergeCell ref="AL792:AL795"/>
    <mergeCell ref="AN792:AN795"/>
    <mergeCell ref="AO792:AO795"/>
    <mergeCell ref="AP792:AP795"/>
    <mergeCell ref="J777:J780"/>
    <mergeCell ref="K777:K780"/>
    <mergeCell ref="AH777:AH780"/>
    <mergeCell ref="AI777:AI780"/>
    <mergeCell ref="AQ781:AQ784"/>
    <mergeCell ref="AR781:AR784"/>
    <mergeCell ref="AS781:AS784"/>
    <mergeCell ref="AT781:AT784"/>
    <mergeCell ref="AU781:AU784"/>
    <mergeCell ref="AV781:AV784"/>
    <mergeCell ref="AI781:AI784"/>
    <mergeCell ref="AL781:AL784"/>
    <mergeCell ref="AS785:AS788"/>
    <mergeCell ref="AT785:AT788"/>
    <mergeCell ref="AU785:AU788"/>
    <mergeCell ref="AV785:AV788"/>
    <mergeCell ref="AM785:AM788"/>
    <mergeCell ref="AN785:AN788"/>
    <mergeCell ref="AO785:AO788"/>
    <mergeCell ref="AP785:AP788"/>
    <mergeCell ref="AQ785:AQ788"/>
    <mergeCell ref="AR785:AR788"/>
    <mergeCell ref="AN781:AN784"/>
    <mergeCell ref="AO781:AO784"/>
    <mergeCell ref="AP781:AP784"/>
    <mergeCell ref="J781:J784"/>
    <mergeCell ref="K781:K784"/>
    <mergeCell ref="AH781:AH784"/>
    <mergeCell ref="AL800:AL803"/>
    <mergeCell ref="AM800:AM803"/>
    <mergeCell ref="L789:M789"/>
    <mergeCell ref="N789:O789"/>
    <mergeCell ref="P789:Q789"/>
    <mergeCell ref="R789:S789"/>
    <mergeCell ref="T789:U789"/>
    <mergeCell ref="V789:W789"/>
    <mergeCell ref="X774:Y774"/>
    <mergeCell ref="Z774:AA774"/>
    <mergeCell ref="AD774:AE774"/>
    <mergeCell ref="C800:C803"/>
    <mergeCell ref="I800:I803"/>
    <mergeCell ref="J800:J803"/>
    <mergeCell ref="K800:K803"/>
    <mergeCell ref="X789:Y789"/>
    <mergeCell ref="Z789:AA789"/>
    <mergeCell ref="L774:M774"/>
    <mergeCell ref="N774:O774"/>
    <mergeCell ref="P774:Q774"/>
    <mergeCell ref="R774:S774"/>
    <mergeCell ref="T774:U774"/>
    <mergeCell ref="V774:W774"/>
    <mergeCell ref="AM781:AM784"/>
    <mergeCell ref="AM792:AM795"/>
    <mergeCell ref="C781:C784"/>
    <mergeCell ref="I781:I784"/>
    <mergeCell ref="I796:I799"/>
    <mergeCell ref="AY807:AY810"/>
    <mergeCell ref="AZ807:AZ810"/>
    <mergeCell ref="AN800:AN803"/>
    <mergeCell ref="AO800:AO803"/>
    <mergeCell ref="AP800:AP803"/>
    <mergeCell ref="AQ800:AQ803"/>
    <mergeCell ref="AR800:AR803"/>
    <mergeCell ref="AS800:AS803"/>
    <mergeCell ref="AT800:AT803"/>
    <mergeCell ref="AU800:AU803"/>
    <mergeCell ref="AL807:AL810"/>
    <mergeCell ref="AM807:AM810"/>
    <mergeCell ref="AU807:AU810"/>
    <mergeCell ref="AV807:AV810"/>
    <mergeCell ref="AW807:AW810"/>
    <mergeCell ref="AX807:AX810"/>
    <mergeCell ref="AQ807:AQ810"/>
    <mergeCell ref="AR807:AR810"/>
    <mergeCell ref="AS807:AS810"/>
    <mergeCell ref="AT807:AT810"/>
    <mergeCell ref="AW796:AW799"/>
    <mergeCell ref="AX796:AX799"/>
    <mergeCell ref="AY796:AY799"/>
    <mergeCell ref="AZ796:AZ799"/>
    <mergeCell ref="I807:I810"/>
    <mergeCell ref="J807:J810"/>
    <mergeCell ref="K807:K810"/>
    <mergeCell ref="AH807:AH810"/>
    <mergeCell ref="AI807:AI810"/>
    <mergeCell ref="AH800:AH803"/>
    <mergeCell ref="AI800:AI803"/>
    <mergeCell ref="AZ811:AZ814"/>
    <mergeCell ref="C815:C818"/>
    <mergeCell ref="I815:I818"/>
    <mergeCell ref="J815:J818"/>
    <mergeCell ref="K815:K818"/>
    <mergeCell ref="AH815:AH818"/>
    <mergeCell ref="AI815:AI818"/>
    <mergeCell ref="X804:Y804"/>
    <mergeCell ref="Z804:AA804"/>
    <mergeCell ref="AD804:AE804"/>
    <mergeCell ref="AN807:AN810"/>
    <mergeCell ref="AO807:AO810"/>
    <mergeCell ref="AP807:AP810"/>
    <mergeCell ref="AS811:AS814"/>
    <mergeCell ref="AT811:AT814"/>
    <mergeCell ref="AU811:AU814"/>
    <mergeCell ref="AV811:AV814"/>
    <mergeCell ref="L804:M804"/>
    <mergeCell ref="N804:O804"/>
    <mergeCell ref="P804:Q804"/>
    <mergeCell ref="R804:S804"/>
    <mergeCell ref="T804:U804"/>
    <mergeCell ref="V804:W804"/>
    <mergeCell ref="AM811:AM814"/>
    <mergeCell ref="AN811:AN814"/>
    <mergeCell ref="AO811:AO814"/>
    <mergeCell ref="AP811:AP814"/>
    <mergeCell ref="AQ811:AQ814"/>
    <mergeCell ref="C807:C810"/>
    <mergeCell ref="AD819:AE819"/>
    <mergeCell ref="C822:C825"/>
    <mergeCell ref="I822:I825"/>
    <mergeCell ref="J822:J825"/>
    <mergeCell ref="K822:K825"/>
    <mergeCell ref="L819:M819"/>
    <mergeCell ref="N819:O819"/>
    <mergeCell ref="P819:Q819"/>
    <mergeCell ref="R819:S819"/>
    <mergeCell ref="T819:U819"/>
    <mergeCell ref="V819:W819"/>
    <mergeCell ref="AX815:AX818"/>
    <mergeCell ref="AY815:AY818"/>
    <mergeCell ref="AZ815:AZ818"/>
    <mergeCell ref="C811:C814"/>
    <mergeCell ref="I811:I814"/>
    <mergeCell ref="J811:J814"/>
    <mergeCell ref="K811:K814"/>
    <mergeCell ref="AH811:AH814"/>
    <mergeCell ref="AI811:AI814"/>
    <mergeCell ref="AL811:AL814"/>
    <mergeCell ref="AR815:AR818"/>
    <mergeCell ref="AS815:AS818"/>
    <mergeCell ref="AT815:AT818"/>
    <mergeCell ref="AU815:AU818"/>
    <mergeCell ref="AV815:AV818"/>
    <mergeCell ref="AW815:AW818"/>
    <mergeCell ref="AL815:AL818"/>
    <mergeCell ref="AM815:AM818"/>
    <mergeCell ref="AN815:AN818"/>
    <mergeCell ref="AO815:AO818"/>
    <mergeCell ref="AP815:AP818"/>
    <mergeCell ref="AU822:AU825"/>
    <mergeCell ref="AV822:AV825"/>
    <mergeCell ref="AW822:AW825"/>
    <mergeCell ref="AX822:AX825"/>
    <mergeCell ref="AY822:AY825"/>
    <mergeCell ref="AZ822:AZ825"/>
    <mergeCell ref="AO822:AO825"/>
    <mergeCell ref="AP822:AP825"/>
    <mergeCell ref="AQ822:AQ825"/>
    <mergeCell ref="AR822:AR825"/>
    <mergeCell ref="AS822:AS825"/>
    <mergeCell ref="AT822:AT825"/>
    <mergeCell ref="AH822:AH825"/>
    <mergeCell ref="AI822:AI825"/>
    <mergeCell ref="AL822:AL825"/>
    <mergeCell ref="AM822:AM825"/>
    <mergeCell ref="E820:G820"/>
    <mergeCell ref="AN822:AN825"/>
    <mergeCell ref="AX826:AX829"/>
    <mergeCell ref="AY826:AY829"/>
    <mergeCell ref="AZ826:AZ829"/>
    <mergeCell ref="C830:C833"/>
    <mergeCell ref="I830:I833"/>
    <mergeCell ref="J830:J833"/>
    <mergeCell ref="K830:K833"/>
    <mergeCell ref="AH830:AH833"/>
    <mergeCell ref="AI830:AI833"/>
    <mergeCell ref="AL830:AL833"/>
    <mergeCell ref="AR826:AR829"/>
    <mergeCell ref="AS826:AS829"/>
    <mergeCell ref="AT826:AT829"/>
    <mergeCell ref="AU826:AU829"/>
    <mergeCell ref="AV826:AV829"/>
    <mergeCell ref="AW826:AW829"/>
    <mergeCell ref="AL826:AL829"/>
    <mergeCell ref="AM826:AM829"/>
    <mergeCell ref="AN826:AN829"/>
    <mergeCell ref="AO826:AO829"/>
    <mergeCell ref="AP826:AP829"/>
    <mergeCell ref="AQ826:AQ829"/>
    <mergeCell ref="C826:C829"/>
    <mergeCell ref="I826:I829"/>
    <mergeCell ref="J826:J829"/>
    <mergeCell ref="K826:K829"/>
    <mergeCell ref="AH826:AH829"/>
    <mergeCell ref="AI826:AI829"/>
    <mergeCell ref="AD849:AE849"/>
    <mergeCell ref="C852:C855"/>
    <mergeCell ref="I852:I855"/>
    <mergeCell ref="J852:J855"/>
    <mergeCell ref="K852:K855"/>
    <mergeCell ref="AH852:AH855"/>
    <mergeCell ref="AY830:AY833"/>
    <mergeCell ref="AZ830:AZ833"/>
    <mergeCell ref="L849:M849"/>
    <mergeCell ref="N849:O849"/>
    <mergeCell ref="P849:Q849"/>
    <mergeCell ref="R849:S849"/>
    <mergeCell ref="T849:U849"/>
    <mergeCell ref="V849:W849"/>
    <mergeCell ref="X849:Y849"/>
    <mergeCell ref="Z849:AA849"/>
    <mergeCell ref="AS830:AS833"/>
    <mergeCell ref="AT830:AT833"/>
    <mergeCell ref="AU830:AU833"/>
    <mergeCell ref="AV830:AV833"/>
    <mergeCell ref="AW830:AW833"/>
    <mergeCell ref="AX830:AX833"/>
    <mergeCell ref="AM830:AM833"/>
    <mergeCell ref="AN830:AN833"/>
    <mergeCell ref="AO830:AO833"/>
    <mergeCell ref="AP830:AP833"/>
    <mergeCell ref="AQ830:AQ833"/>
    <mergeCell ref="AR830:AR833"/>
    <mergeCell ref="AV837:AV840"/>
    <mergeCell ref="H837:H838"/>
    <mergeCell ref="H839:H840"/>
    <mergeCell ref="AP837:AP840"/>
    <mergeCell ref="AW852:AW855"/>
    <mergeCell ref="AX852:AX855"/>
    <mergeCell ref="AY852:AY855"/>
    <mergeCell ref="AZ852:AZ855"/>
    <mergeCell ref="C856:C859"/>
    <mergeCell ref="I856:I859"/>
    <mergeCell ref="J856:J859"/>
    <mergeCell ref="K856:K859"/>
    <mergeCell ref="AH856:AH859"/>
    <mergeCell ref="AI856:AI859"/>
    <mergeCell ref="AQ852:AQ855"/>
    <mergeCell ref="AR852:AR855"/>
    <mergeCell ref="AS852:AS855"/>
    <mergeCell ref="AT852:AT855"/>
    <mergeCell ref="AU852:AU855"/>
    <mergeCell ref="AV852:AV855"/>
    <mergeCell ref="AI852:AI855"/>
    <mergeCell ref="AL852:AL855"/>
    <mergeCell ref="AM852:AM855"/>
    <mergeCell ref="AN852:AN855"/>
    <mergeCell ref="AO852:AO855"/>
    <mergeCell ref="AP852:AP855"/>
    <mergeCell ref="AX856:AX859"/>
    <mergeCell ref="AY856:AY859"/>
    <mergeCell ref="AZ856:AZ859"/>
    <mergeCell ref="C860:C863"/>
    <mergeCell ref="I860:I863"/>
    <mergeCell ref="J860:J863"/>
    <mergeCell ref="K860:K863"/>
    <mergeCell ref="AH860:AH863"/>
    <mergeCell ref="AI860:AI863"/>
    <mergeCell ref="AL860:AL863"/>
    <mergeCell ref="AR856:AR859"/>
    <mergeCell ref="AS856:AS859"/>
    <mergeCell ref="AT856:AT859"/>
    <mergeCell ref="AU856:AU859"/>
    <mergeCell ref="AV856:AV859"/>
    <mergeCell ref="AW856:AW859"/>
    <mergeCell ref="AL856:AL859"/>
    <mergeCell ref="AM856:AM859"/>
    <mergeCell ref="AN856:AN859"/>
    <mergeCell ref="AO856:AO859"/>
    <mergeCell ref="AP856:AP859"/>
    <mergeCell ref="AQ856:AQ859"/>
    <mergeCell ref="AD864:AE864"/>
    <mergeCell ref="C867:C870"/>
    <mergeCell ref="I867:I870"/>
    <mergeCell ref="J867:J870"/>
    <mergeCell ref="K867:K870"/>
    <mergeCell ref="AH867:AH870"/>
    <mergeCell ref="E865:G865"/>
    <mergeCell ref="AY860:AY863"/>
    <mergeCell ref="AZ860:AZ863"/>
    <mergeCell ref="L864:M864"/>
    <mergeCell ref="N864:O864"/>
    <mergeCell ref="P864:Q864"/>
    <mergeCell ref="R864:S864"/>
    <mergeCell ref="T864:U864"/>
    <mergeCell ref="V864:W864"/>
    <mergeCell ref="X864:Y864"/>
    <mergeCell ref="Z864:AA864"/>
    <mergeCell ref="AS860:AS863"/>
    <mergeCell ref="AT860:AT863"/>
    <mergeCell ref="AU860:AU863"/>
    <mergeCell ref="AV860:AV863"/>
    <mergeCell ref="AW860:AW863"/>
    <mergeCell ref="AX860:AX863"/>
    <mergeCell ref="AM860:AM863"/>
    <mergeCell ref="AN860:AN863"/>
    <mergeCell ref="AO860:AO863"/>
    <mergeCell ref="AP860:AP863"/>
    <mergeCell ref="AQ860:AQ863"/>
    <mergeCell ref="AR860:AR863"/>
    <mergeCell ref="AW867:AW870"/>
    <mergeCell ref="AX867:AX870"/>
    <mergeCell ref="AY867:AY870"/>
    <mergeCell ref="AZ867:AZ870"/>
    <mergeCell ref="C871:C874"/>
    <mergeCell ref="I871:I874"/>
    <mergeCell ref="J871:J874"/>
    <mergeCell ref="K871:K874"/>
    <mergeCell ref="AH871:AH874"/>
    <mergeCell ref="AI871:AI874"/>
    <mergeCell ref="AQ867:AQ870"/>
    <mergeCell ref="AR867:AR870"/>
    <mergeCell ref="AS867:AS870"/>
    <mergeCell ref="AT867:AT870"/>
    <mergeCell ref="AU867:AU870"/>
    <mergeCell ref="AV867:AV870"/>
    <mergeCell ref="AI867:AI870"/>
    <mergeCell ref="AL867:AL870"/>
    <mergeCell ref="AM867:AM870"/>
    <mergeCell ref="AN867:AN870"/>
    <mergeCell ref="AO867:AO870"/>
    <mergeCell ref="AP867:AP870"/>
    <mergeCell ref="AX871:AX874"/>
    <mergeCell ref="AY871:AY874"/>
    <mergeCell ref="AZ871:AZ874"/>
    <mergeCell ref="H871:H872"/>
    <mergeCell ref="H873:H874"/>
    <mergeCell ref="C875:C878"/>
    <mergeCell ref="I875:I878"/>
    <mergeCell ref="J875:J878"/>
    <mergeCell ref="K875:K878"/>
    <mergeCell ref="AH875:AH878"/>
    <mergeCell ref="AI875:AI878"/>
    <mergeCell ref="AL875:AL878"/>
    <mergeCell ref="AR871:AR874"/>
    <mergeCell ref="AS871:AS874"/>
    <mergeCell ref="AT871:AT874"/>
    <mergeCell ref="AU871:AU874"/>
    <mergeCell ref="AV871:AV874"/>
    <mergeCell ref="AW871:AW874"/>
    <mergeCell ref="AL871:AL874"/>
    <mergeCell ref="AM871:AM874"/>
    <mergeCell ref="AN871:AN874"/>
    <mergeCell ref="AO871:AO874"/>
    <mergeCell ref="AP871:AP874"/>
    <mergeCell ref="AQ871:AQ874"/>
    <mergeCell ref="H875:H876"/>
    <mergeCell ref="H877:H878"/>
    <mergeCell ref="AD879:AE879"/>
    <mergeCell ref="C882:C885"/>
    <mergeCell ref="I882:I885"/>
    <mergeCell ref="J882:J885"/>
    <mergeCell ref="K882:K885"/>
    <mergeCell ref="AH882:AH885"/>
    <mergeCell ref="E880:G880"/>
    <mergeCell ref="AY875:AY878"/>
    <mergeCell ref="AZ875:AZ878"/>
    <mergeCell ref="L879:M879"/>
    <mergeCell ref="N879:O879"/>
    <mergeCell ref="P879:Q879"/>
    <mergeCell ref="R879:S879"/>
    <mergeCell ref="T879:U879"/>
    <mergeCell ref="V879:W879"/>
    <mergeCell ref="X879:Y879"/>
    <mergeCell ref="Z879:AA879"/>
    <mergeCell ref="AS875:AS878"/>
    <mergeCell ref="AT875:AT878"/>
    <mergeCell ref="AU875:AU878"/>
    <mergeCell ref="AV875:AV878"/>
    <mergeCell ref="AW875:AW878"/>
    <mergeCell ref="AX875:AX878"/>
    <mergeCell ref="AM875:AM878"/>
    <mergeCell ref="AN875:AN878"/>
    <mergeCell ref="AO875:AO878"/>
    <mergeCell ref="AP875:AP878"/>
    <mergeCell ref="AQ875:AQ878"/>
    <mergeCell ref="AR875:AR878"/>
    <mergeCell ref="AW882:AW885"/>
    <mergeCell ref="AX882:AX885"/>
    <mergeCell ref="AY882:AY885"/>
    <mergeCell ref="AV886:AV889"/>
    <mergeCell ref="AW886:AW889"/>
    <mergeCell ref="AL886:AL889"/>
    <mergeCell ref="AM886:AM889"/>
    <mergeCell ref="AN886:AN889"/>
    <mergeCell ref="AO886:AO889"/>
    <mergeCell ref="AP886:AP889"/>
    <mergeCell ref="AQ886:AQ889"/>
    <mergeCell ref="AZ882:AZ885"/>
    <mergeCell ref="C886:C889"/>
    <mergeCell ref="I886:I889"/>
    <mergeCell ref="J886:J889"/>
    <mergeCell ref="K886:K889"/>
    <mergeCell ref="AH886:AH889"/>
    <mergeCell ref="AI886:AI889"/>
    <mergeCell ref="AQ882:AQ885"/>
    <mergeCell ref="AR882:AR885"/>
    <mergeCell ref="AS882:AS885"/>
    <mergeCell ref="AT882:AT885"/>
    <mergeCell ref="AU882:AU885"/>
    <mergeCell ref="AV882:AV885"/>
    <mergeCell ref="AI882:AI885"/>
    <mergeCell ref="AL882:AL885"/>
    <mergeCell ref="AM882:AM885"/>
    <mergeCell ref="AN882:AN885"/>
    <mergeCell ref="AO882:AO885"/>
    <mergeCell ref="AP882:AP885"/>
    <mergeCell ref="H886:H887"/>
    <mergeCell ref="AY886:AY889"/>
    <mergeCell ref="AZ886:AZ889"/>
    <mergeCell ref="H882:H883"/>
    <mergeCell ref="H884:H885"/>
    <mergeCell ref="AZ890:AZ893"/>
    <mergeCell ref="H888:H889"/>
    <mergeCell ref="H890:H891"/>
    <mergeCell ref="H892:H893"/>
    <mergeCell ref="L909:M909"/>
    <mergeCell ref="N909:O909"/>
    <mergeCell ref="P909:Q909"/>
    <mergeCell ref="R909:S909"/>
    <mergeCell ref="T909:U909"/>
    <mergeCell ref="AS890:AS893"/>
    <mergeCell ref="AT890:AT893"/>
    <mergeCell ref="AU890:AU893"/>
    <mergeCell ref="AV890:AV893"/>
    <mergeCell ref="AW890:AW893"/>
    <mergeCell ref="AX890:AX893"/>
    <mergeCell ref="AM890:AM893"/>
    <mergeCell ref="AN890:AN893"/>
    <mergeCell ref="AO890:AO893"/>
    <mergeCell ref="AP890:AP893"/>
    <mergeCell ref="AQ890:AQ893"/>
    <mergeCell ref="AR890:AR893"/>
    <mergeCell ref="AX886:AX889"/>
    <mergeCell ref="I890:I893"/>
    <mergeCell ref="J890:J893"/>
    <mergeCell ref="K890:K893"/>
    <mergeCell ref="AH890:AH893"/>
    <mergeCell ref="AI890:AI893"/>
    <mergeCell ref="AL890:AL893"/>
    <mergeCell ref="AR886:AR889"/>
    <mergeCell ref="AS886:AS889"/>
    <mergeCell ref="AT886:AT889"/>
    <mergeCell ref="AU886:AU889"/>
    <mergeCell ref="V909:W909"/>
    <mergeCell ref="X909:Y909"/>
    <mergeCell ref="Z909:AA909"/>
    <mergeCell ref="AD909:AE909"/>
    <mergeCell ref="C912:C915"/>
    <mergeCell ref="I912:I915"/>
    <mergeCell ref="J912:J915"/>
    <mergeCell ref="K912:K915"/>
    <mergeCell ref="E910:G910"/>
    <mergeCell ref="AY890:AY893"/>
    <mergeCell ref="C890:C893"/>
    <mergeCell ref="AI897:AI900"/>
    <mergeCell ref="AL897:AL900"/>
    <mergeCell ref="AM897:AM900"/>
    <mergeCell ref="H897:H898"/>
    <mergeCell ref="H899:H900"/>
    <mergeCell ref="Z894:AA894"/>
    <mergeCell ref="AD894:AE894"/>
    <mergeCell ref="C897:C900"/>
    <mergeCell ref="I897:I900"/>
    <mergeCell ref="J897:J900"/>
    <mergeCell ref="K897:K900"/>
    <mergeCell ref="E895:G895"/>
    <mergeCell ref="AV901:AV904"/>
    <mergeCell ref="AW901:AW904"/>
    <mergeCell ref="L894:M894"/>
    <mergeCell ref="N894:O894"/>
    <mergeCell ref="P894:Q894"/>
    <mergeCell ref="R894:S894"/>
    <mergeCell ref="T894:U894"/>
    <mergeCell ref="V894:W894"/>
    <mergeCell ref="X894:Y894"/>
    <mergeCell ref="AL920:AL923"/>
    <mergeCell ref="AZ912:AZ915"/>
    <mergeCell ref="C916:C919"/>
    <mergeCell ref="I916:I919"/>
    <mergeCell ref="J916:J919"/>
    <mergeCell ref="K916:K919"/>
    <mergeCell ref="AH916:AH919"/>
    <mergeCell ref="AI916:AI919"/>
    <mergeCell ref="AL916:AL919"/>
    <mergeCell ref="AM916:AM919"/>
    <mergeCell ref="AN916:AN919"/>
    <mergeCell ref="AT912:AT915"/>
    <mergeCell ref="AU912:AU915"/>
    <mergeCell ref="AV912:AV915"/>
    <mergeCell ref="AW912:AW915"/>
    <mergeCell ref="AX912:AX915"/>
    <mergeCell ref="AY912:AY915"/>
    <mergeCell ref="AN912:AN915"/>
    <mergeCell ref="AO912:AO915"/>
    <mergeCell ref="AP912:AP915"/>
    <mergeCell ref="AQ912:AQ915"/>
    <mergeCell ref="AR912:AR915"/>
    <mergeCell ref="K920:K923"/>
    <mergeCell ref="AH920:AH923"/>
    <mergeCell ref="AI920:AI923"/>
    <mergeCell ref="AU916:AU919"/>
    <mergeCell ref="AM912:AM915"/>
    <mergeCell ref="H912:H913"/>
    <mergeCell ref="H914:H915"/>
    <mergeCell ref="AV916:AV919"/>
    <mergeCell ref="AW916:AW919"/>
    <mergeCell ref="AX916:AX919"/>
    <mergeCell ref="AY916:AY919"/>
    <mergeCell ref="AZ916:AZ919"/>
    <mergeCell ref="AO916:AO919"/>
    <mergeCell ref="AP916:AP919"/>
    <mergeCell ref="AQ916:AQ919"/>
    <mergeCell ref="AR916:AR919"/>
    <mergeCell ref="AS916:AS919"/>
    <mergeCell ref="AT916:AT919"/>
    <mergeCell ref="AX920:AX923"/>
    <mergeCell ref="AY920:AY923"/>
    <mergeCell ref="AZ920:AZ923"/>
    <mergeCell ref="AM920:AM923"/>
    <mergeCell ref="AN920:AN923"/>
    <mergeCell ref="AO920:AO923"/>
    <mergeCell ref="AP920:AP923"/>
    <mergeCell ref="AQ920:AQ923"/>
    <mergeCell ref="AR920:AR923"/>
    <mergeCell ref="AS920:AS923"/>
    <mergeCell ref="AT920:AT923"/>
    <mergeCell ref="AU920:AU923"/>
    <mergeCell ref="AV920:AV923"/>
    <mergeCell ref="AW920:AW923"/>
    <mergeCell ref="AV935:AV938"/>
    <mergeCell ref="AU935:AU938"/>
    <mergeCell ref="AL931:AL934"/>
    <mergeCell ref="AM931:AM934"/>
    <mergeCell ref="AN931:AN934"/>
    <mergeCell ref="AO931:AO934"/>
    <mergeCell ref="AP931:AP934"/>
    <mergeCell ref="AQ931:AQ934"/>
    <mergeCell ref="C931:C934"/>
    <mergeCell ref="I931:I934"/>
    <mergeCell ref="J931:J934"/>
    <mergeCell ref="K931:K934"/>
    <mergeCell ref="AH931:AH934"/>
    <mergeCell ref="AI931:AI934"/>
    <mergeCell ref="AH927:AH930"/>
    <mergeCell ref="AI927:AI930"/>
    <mergeCell ref="AL927:AL930"/>
    <mergeCell ref="AM927:AM930"/>
    <mergeCell ref="H927:H928"/>
    <mergeCell ref="H929:H930"/>
    <mergeCell ref="C927:C930"/>
    <mergeCell ref="I927:I930"/>
    <mergeCell ref="J927:J930"/>
    <mergeCell ref="K927:K930"/>
    <mergeCell ref="AS931:AS934"/>
    <mergeCell ref="AT931:AT934"/>
    <mergeCell ref="AU931:AU934"/>
    <mergeCell ref="C920:C923"/>
    <mergeCell ref="I920:I923"/>
    <mergeCell ref="J920:J923"/>
    <mergeCell ref="AZ927:AZ930"/>
    <mergeCell ref="AW931:AW934"/>
    <mergeCell ref="AX931:AX934"/>
    <mergeCell ref="V939:W939"/>
    <mergeCell ref="X939:Y939"/>
    <mergeCell ref="Z939:AA939"/>
    <mergeCell ref="AD939:AE939"/>
    <mergeCell ref="AP935:AP938"/>
    <mergeCell ref="AQ935:AQ938"/>
    <mergeCell ref="AR935:AR938"/>
    <mergeCell ref="AT927:AT930"/>
    <mergeCell ref="AU927:AU930"/>
    <mergeCell ref="AV927:AV930"/>
    <mergeCell ref="AW927:AW930"/>
    <mergeCell ref="AX927:AX930"/>
    <mergeCell ref="AY927:AY930"/>
    <mergeCell ref="AN927:AN930"/>
    <mergeCell ref="AO927:AO930"/>
    <mergeCell ref="AP927:AP930"/>
    <mergeCell ref="AQ927:AQ930"/>
    <mergeCell ref="AR927:AR930"/>
    <mergeCell ref="AS927:AS930"/>
    <mergeCell ref="AW935:AW938"/>
    <mergeCell ref="AX935:AX938"/>
    <mergeCell ref="AY935:AY938"/>
    <mergeCell ref="AZ935:AZ938"/>
    <mergeCell ref="AS935:AS938"/>
    <mergeCell ref="AT935:AT938"/>
    <mergeCell ref="AR931:AR934"/>
    <mergeCell ref="AZ942:AZ945"/>
    <mergeCell ref="C946:C949"/>
    <mergeCell ref="I946:I949"/>
    <mergeCell ref="J946:J949"/>
    <mergeCell ref="K946:K949"/>
    <mergeCell ref="AH946:AH949"/>
    <mergeCell ref="C935:C938"/>
    <mergeCell ref="I935:I938"/>
    <mergeCell ref="J935:J938"/>
    <mergeCell ref="K935:K938"/>
    <mergeCell ref="AH935:AH938"/>
    <mergeCell ref="AI935:AI938"/>
    <mergeCell ref="AL942:AL945"/>
    <mergeCell ref="AM942:AM945"/>
    <mergeCell ref="H942:H943"/>
    <mergeCell ref="H944:H945"/>
    <mergeCell ref="AY931:AY934"/>
    <mergeCell ref="AZ931:AZ934"/>
    <mergeCell ref="AL935:AL938"/>
    <mergeCell ref="AM935:AM938"/>
    <mergeCell ref="AN935:AN938"/>
    <mergeCell ref="AO935:AO938"/>
    <mergeCell ref="C942:C945"/>
    <mergeCell ref="I942:I945"/>
    <mergeCell ref="J942:J945"/>
    <mergeCell ref="K942:K945"/>
    <mergeCell ref="AH942:AH945"/>
    <mergeCell ref="AI942:AI945"/>
    <mergeCell ref="H931:H932"/>
    <mergeCell ref="H933:H934"/>
    <mergeCell ref="H935:H936"/>
    <mergeCell ref="H937:H938"/>
    <mergeCell ref="C950:C953"/>
    <mergeCell ref="I950:I953"/>
    <mergeCell ref="J950:J953"/>
    <mergeCell ref="K950:K953"/>
    <mergeCell ref="AH950:AH953"/>
    <mergeCell ref="AW946:AW949"/>
    <mergeCell ref="AX946:AX949"/>
    <mergeCell ref="H946:H947"/>
    <mergeCell ref="H948:H949"/>
    <mergeCell ref="E10:G10"/>
    <mergeCell ref="AY946:AY949"/>
    <mergeCell ref="AN942:AN945"/>
    <mergeCell ref="AO942:AO945"/>
    <mergeCell ref="AP942:AP945"/>
    <mergeCell ref="AQ942:AQ945"/>
    <mergeCell ref="AQ946:AQ949"/>
    <mergeCell ref="AR946:AR949"/>
    <mergeCell ref="AS946:AS949"/>
    <mergeCell ref="AT946:AT949"/>
    <mergeCell ref="AU946:AU949"/>
    <mergeCell ref="AV946:AV949"/>
    <mergeCell ref="AI946:AI949"/>
    <mergeCell ref="AL946:AL949"/>
    <mergeCell ref="AM946:AM949"/>
    <mergeCell ref="AN946:AN949"/>
    <mergeCell ref="AO946:AO949"/>
    <mergeCell ref="AP946:AP949"/>
    <mergeCell ref="AV942:AV945"/>
    <mergeCell ref="AW942:AW945"/>
    <mergeCell ref="AX942:AX945"/>
    <mergeCell ref="AY942:AY945"/>
    <mergeCell ref="AV931:AV934"/>
    <mergeCell ref="AQ950:AQ953"/>
    <mergeCell ref="AR950:AR953"/>
    <mergeCell ref="AS950:AS953"/>
    <mergeCell ref="AT950:AT953"/>
    <mergeCell ref="AU950:AU953"/>
    <mergeCell ref="AV950:AV953"/>
    <mergeCell ref="AI950:AI953"/>
    <mergeCell ref="AL950:AL953"/>
    <mergeCell ref="AM950:AM953"/>
    <mergeCell ref="AN950:AN953"/>
    <mergeCell ref="AO950:AO953"/>
    <mergeCell ref="AP950:AP953"/>
    <mergeCell ref="AZ946:AZ949"/>
    <mergeCell ref="AW950:AW953"/>
    <mergeCell ref="AX950:AX953"/>
    <mergeCell ref="AY950:AY953"/>
    <mergeCell ref="AZ950:AZ953"/>
    <mergeCell ref="E220:G220"/>
    <mergeCell ref="E235:G235"/>
    <mergeCell ref="E250:G250"/>
    <mergeCell ref="E265:G265"/>
    <mergeCell ref="E280:G280"/>
    <mergeCell ref="E310:G310"/>
    <mergeCell ref="E130:G130"/>
    <mergeCell ref="E145:G145"/>
    <mergeCell ref="E160:G160"/>
    <mergeCell ref="E175:G175"/>
    <mergeCell ref="E190:G190"/>
    <mergeCell ref="E205:G205"/>
    <mergeCell ref="AR942:AR945"/>
    <mergeCell ref="AS942:AS945"/>
    <mergeCell ref="AT942:AT945"/>
    <mergeCell ref="AU942:AU945"/>
    <mergeCell ref="E40:G40"/>
    <mergeCell ref="E55:G55"/>
    <mergeCell ref="E70:G70"/>
    <mergeCell ref="E85:G85"/>
    <mergeCell ref="E100:G100"/>
    <mergeCell ref="E115:G115"/>
    <mergeCell ref="X924:Y924"/>
    <mergeCell ref="Z924:AA924"/>
    <mergeCell ref="AD924:AE924"/>
    <mergeCell ref="E925:G925"/>
    <mergeCell ref="L924:M924"/>
    <mergeCell ref="N924:O924"/>
    <mergeCell ref="P924:Q924"/>
    <mergeCell ref="R924:S924"/>
    <mergeCell ref="T924:U924"/>
    <mergeCell ref="V924:W924"/>
    <mergeCell ref="E535:G535"/>
    <mergeCell ref="E550:G550"/>
    <mergeCell ref="AB549:AC549"/>
    <mergeCell ref="E835:G835"/>
    <mergeCell ref="E850:G850"/>
    <mergeCell ref="E685:G685"/>
    <mergeCell ref="E700:G700"/>
    <mergeCell ref="E715:G715"/>
    <mergeCell ref="E730:G730"/>
    <mergeCell ref="E415:G415"/>
    <mergeCell ref="E430:G430"/>
    <mergeCell ref="E445:G445"/>
    <mergeCell ref="E460:G460"/>
    <mergeCell ref="E475:G475"/>
    <mergeCell ref="E490:G490"/>
    <mergeCell ref="E325:G325"/>
    <mergeCell ref="E340:G340"/>
    <mergeCell ref="E355:G355"/>
    <mergeCell ref="E370:G370"/>
    <mergeCell ref="E385:G385"/>
    <mergeCell ref="E400:G400"/>
    <mergeCell ref="X819:Y819"/>
    <mergeCell ref="Z819:AA819"/>
    <mergeCell ref="Z744:AA744"/>
    <mergeCell ref="H708:H709"/>
    <mergeCell ref="K695:K698"/>
    <mergeCell ref="K635:K638"/>
    <mergeCell ref="L639:M639"/>
    <mergeCell ref="N639:O639"/>
    <mergeCell ref="P639:Q639"/>
    <mergeCell ref="R639:S639"/>
    <mergeCell ref="V639:W639"/>
    <mergeCell ref="N939:O939"/>
    <mergeCell ref="P939:Q939"/>
    <mergeCell ref="R939:S939"/>
    <mergeCell ref="T939:U939"/>
    <mergeCell ref="E745:G745"/>
    <mergeCell ref="E760:G760"/>
    <mergeCell ref="E775:G775"/>
    <mergeCell ref="E790:G790"/>
    <mergeCell ref="E805:G805"/>
    <mergeCell ref="L939:M939"/>
    <mergeCell ref="E940:G940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670:G670"/>
    <mergeCell ref="T639:U639"/>
    <mergeCell ref="H633:H634"/>
    <mergeCell ref="I586:I589"/>
    <mergeCell ref="J586:J589"/>
    <mergeCell ref="K586:K589"/>
    <mergeCell ref="I661:I664"/>
    <mergeCell ref="J661:J664"/>
    <mergeCell ref="K661:K664"/>
    <mergeCell ref="K665:K668"/>
    <mergeCell ref="H616:H617"/>
    <mergeCell ref="H618:H619"/>
    <mergeCell ref="H657:H658"/>
  </mergeCells>
  <printOptions verticalCentered="1"/>
  <pageMargins left="0.1" right="0.1" top="0.25" bottom="0.25" header="0" footer="0.17"/>
  <pageSetup paperSize="17" scale="49" fitToHeight="32" orientation="landscape" r:id="rId1"/>
  <headerFooter alignWithMargins="0">
    <oddFooter>&amp;R&amp;Z&amp;F    page &amp;P &amp; of &amp;N</oddFooter>
  </headerFooter>
  <rowBreaks count="31" manualBreakCount="31">
    <brk id="38" max="32" man="1"/>
    <brk id="68" max="32" man="1"/>
    <brk id="98" max="32" man="1"/>
    <brk id="128" max="32" man="1"/>
    <brk id="158" max="32" man="1"/>
    <brk id="188" max="32" man="1"/>
    <brk id="218" max="32" man="1"/>
    <brk id="248" max="32" man="1"/>
    <brk id="278" max="32" man="1"/>
    <brk id="308" max="32" man="1"/>
    <brk id="338" max="32" man="1"/>
    <brk id="368" max="32" man="1"/>
    <brk id="398" max="32" man="1"/>
    <brk id="428" max="32" man="1"/>
    <brk id="458" max="32" man="1"/>
    <brk id="488" max="32" man="1"/>
    <brk id="518" max="32" man="1"/>
    <brk id="548" max="32" man="1"/>
    <brk id="578" max="32" man="1"/>
    <brk id="608" max="32" man="1"/>
    <brk id="638" max="32" man="1"/>
    <brk id="668" max="32" man="1"/>
    <brk id="698" max="32" man="1"/>
    <brk id="728" max="32" man="1"/>
    <brk id="758" max="32" man="1"/>
    <brk id="788" max="32" man="1"/>
    <brk id="818" max="32" man="1"/>
    <brk id="848" max="32" man="1"/>
    <brk id="878" max="32" man="1"/>
    <brk id="908" max="32" man="1"/>
    <brk id="938" max="3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88EE-7BA9-4F56-9EFF-C97195D237F2}">
  <dimension ref="A1:S224"/>
  <sheetViews>
    <sheetView topLeftCell="C1" zoomScaleNormal="100" workbookViewId="0">
      <selection activeCell="S30" sqref="S30"/>
    </sheetView>
  </sheetViews>
  <sheetFormatPr defaultRowHeight="15" x14ac:dyDescent="0.2"/>
  <cols>
    <col min="1" max="1" width="9.140625" style="6"/>
    <col min="2" max="2" width="8" style="135" customWidth="1"/>
    <col min="3" max="3" width="9.140625" style="150"/>
    <col min="4" max="4" width="9.7109375" style="5" bestFit="1" customWidth="1"/>
    <col min="5" max="6" width="9.140625" style="5"/>
    <col min="7" max="7" width="9.28515625" style="5" bestFit="1" customWidth="1"/>
    <col min="8" max="8" width="10.7109375" style="5" customWidth="1"/>
    <col min="9" max="16384" width="9.140625" style="5"/>
  </cols>
  <sheetData>
    <row r="1" spans="1:19" ht="20.25" x14ac:dyDescent="0.3">
      <c r="A1" s="185">
        <v>2016</v>
      </c>
      <c r="B1" s="185" t="s">
        <v>266</v>
      </c>
      <c r="C1" s="319" t="s">
        <v>265</v>
      </c>
      <c r="D1" s="184"/>
      <c r="E1" s="177" t="s">
        <v>264</v>
      </c>
    </row>
    <row r="2" spans="1:19" ht="15.75" x14ac:dyDescent="0.25">
      <c r="B2" s="183" t="s">
        <v>263</v>
      </c>
      <c r="K2" s="5" t="s">
        <v>281</v>
      </c>
    </row>
    <row r="3" spans="1:19" x14ac:dyDescent="0.2">
      <c r="F3" s="136"/>
      <c r="K3" s="5" t="s">
        <v>280</v>
      </c>
      <c r="L3" s="149">
        <v>9.6999999999999993</v>
      </c>
      <c r="M3" s="5" t="s">
        <v>279</v>
      </c>
    </row>
    <row r="4" spans="1:19" ht="15.75" thickBot="1" x14ac:dyDescent="0.25">
      <c r="C4" s="230" t="s">
        <v>260</v>
      </c>
      <c r="D4" s="182">
        <v>42625</v>
      </c>
      <c r="E4" s="178"/>
      <c r="G4" s="136" t="s">
        <v>278</v>
      </c>
      <c r="H4" s="182">
        <v>42639</v>
      </c>
      <c r="I4" s="178"/>
    </row>
    <row r="5" spans="1:19" ht="15.75" thickBot="1" x14ac:dyDescent="0.25">
      <c r="B5" s="181"/>
      <c r="C5" s="230" t="s">
        <v>258</v>
      </c>
      <c r="D5" s="179">
        <v>256</v>
      </c>
      <c r="E5" s="180"/>
      <c r="F5" s="136"/>
      <c r="G5" s="136" t="s">
        <v>276</v>
      </c>
      <c r="H5" s="179" t="s">
        <v>133</v>
      </c>
      <c r="I5" s="179"/>
      <c r="K5" s="5" t="s">
        <v>4</v>
      </c>
      <c r="L5" s="5">
        <v>1</v>
      </c>
    </row>
    <row r="6" spans="1:19" ht="16.5" thickBot="1" x14ac:dyDescent="0.3">
      <c r="B6" s="134" t="s">
        <v>275</v>
      </c>
      <c r="C6" s="318" t="s">
        <v>274</v>
      </c>
      <c r="D6" s="178"/>
      <c r="E6" s="178"/>
      <c r="F6" s="178"/>
      <c r="G6" s="178"/>
      <c r="H6" s="178"/>
      <c r="I6" s="178"/>
    </row>
    <row r="7" spans="1:19" ht="22.9" customHeight="1" thickBot="1" x14ac:dyDescent="0.4">
      <c r="C7" s="313" t="s">
        <v>1773</v>
      </c>
    </row>
    <row r="8" spans="1:19" ht="40.9" customHeight="1" thickBot="1" x14ac:dyDescent="0.3">
      <c r="B8" s="176" t="s">
        <v>173</v>
      </c>
      <c r="C8" s="317" t="s">
        <v>271</v>
      </c>
      <c r="D8" s="175" t="s">
        <v>270</v>
      </c>
      <c r="E8" s="175" t="s">
        <v>269</v>
      </c>
      <c r="F8" s="174" t="s">
        <v>1197</v>
      </c>
      <c r="G8" s="175" t="s">
        <v>1196</v>
      </c>
      <c r="H8" s="174" t="s">
        <v>1494</v>
      </c>
      <c r="I8" s="273" t="s">
        <v>1195</v>
      </c>
      <c r="J8" s="272"/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  <c r="P8" s="5" t="s">
        <v>27</v>
      </c>
      <c r="Q8" s="5" t="s">
        <v>28</v>
      </c>
      <c r="R8" s="5" t="s">
        <v>29</v>
      </c>
      <c r="S8" s="5" t="s">
        <v>30</v>
      </c>
    </row>
    <row r="9" spans="1:19" ht="21.6" customHeight="1" x14ac:dyDescent="0.2">
      <c r="A9" s="156"/>
      <c r="B9" s="170" t="s">
        <v>250</v>
      </c>
      <c r="C9" s="316">
        <v>39.86</v>
      </c>
      <c r="D9" s="165"/>
      <c r="E9" s="164">
        <v>70.92</v>
      </c>
      <c r="F9" s="164">
        <v>0.2</v>
      </c>
      <c r="G9" s="164">
        <v>49.91</v>
      </c>
      <c r="H9" s="163">
        <v>56.11</v>
      </c>
      <c r="I9" s="270">
        <v>6454.6</v>
      </c>
      <c r="J9" s="269"/>
      <c r="K9" s="5">
        <f t="shared" ref="K9:K40" si="0">(C9+D9)/$L$5</f>
        <v>39.86</v>
      </c>
      <c r="L9" s="5">
        <f t="shared" ref="L9:L40" si="1">E9/$L$5</f>
        <v>70.92</v>
      </c>
      <c r="M9" s="150">
        <f t="shared" ref="M9:M40" si="2">SUM(C9:H9)/$L$5</f>
        <v>217</v>
      </c>
      <c r="N9" s="149">
        <f t="shared" ref="N9:N40" si="3">(SUM(C9:D9)/$L$5)/1000*$L$3*10000</f>
        <v>3866.42</v>
      </c>
      <c r="O9" s="149">
        <f t="shared" ref="O9:O40" si="4">(E9/$L$5)/1000*$L$3*10000</f>
        <v>6879.2399999999989</v>
      </c>
      <c r="P9" s="149">
        <f t="shared" ref="P9:P40" si="5">(H9/$L$5)/1000*$L$3*10000</f>
        <v>5442.6699999999992</v>
      </c>
      <c r="Q9" s="149">
        <f t="shared" ref="Q9:Q40" si="6">(SUM(F9:H9)/$L$5)/1000*$L$3*10000</f>
        <v>10303.339999999998</v>
      </c>
      <c r="R9" s="149">
        <f t="shared" ref="R9:R40" si="7">SUM(N9,O9,Q9)</f>
        <v>21049</v>
      </c>
      <c r="S9" s="148">
        <f t="shared" ref="S9:S40" si="8">(I9/$L$5)/(100*100)*$L$3</f>
        <v>6.2609620000000001</v>
      </c>
    </row>
    <row r="10" spans="1:19" ht="22.15" customHeight="1" x14ac:dyDescent="0.2">
      <c r="A10" s="156"/>
      <c r="B10" s="169" t="s">
        <v>246</v>
      </c>
      <c r="C10" s="315">
        <v>42.3</v>
      </c>
      <c r="D10" s="159"/>
      <c r="E10" s="158">
        <v>103.88</v>
      </c>
      <c r="F10" s="158"/>
      <c r="G10" s="158">
        <v>58.09</v>
      </c>
      <c r="H10" s="157">
        <v>10.1</v>
      </c>
      <c r="I10" s="267">
        <v>9154.68</v>
      </c>
      <c r="J10" s="266"/>
      <c r="K10" s="5">
        <f t="shared" si="0"/>
        <v>42.3</v>
      </c>
      <c r="L10" s="5">
        <f t="shared" si="1"/>
        <v>103.88</v>
      </c>
      <c r="M10" s="150">
        <f t="shared" si="2"/>
        <v>214.37</v>
      </c>
      <c r="N10" s="149">
        <f t="shared" si="3"/>
        <v>4103.0999999999995</v>
      </c>
      <c r="O10" s="149">
        <f t="shared" si="4"/>
        <v>10076.36</v>
      </c>
      <c r="P10" s="149">
        <f t="shared" si="5"/>
        <v>979.69999999999993</v>
      </c>
      <c r="Q10" s="149">
        <f t="shared" si="6"/>
        <v>6614.43</v>
      </c>
      <c r="R10" s="149">
        <f t="shared" si="7"/>
        <v>20793.89</v>
      </c>
      <c r="S10" s="148">
        <f t="shared" si="8"/>
        <v>8.8800395999999999</v>
      </c>
    </row>
    <row r="11" spans="1:19" ht="22.15" customHeight="1" x14ac:dyDescent="0.2">
      <c r="A11" s="156"/>
      <c r="B11" s="169" t="s">
        <v>245</v>
      </c>
      <c r="C11" s="315">
        <v>23.02</v>
      </c>
      <c r="D11" s="159"/>
      <c r="E11" s="158">
        <v>39.92</v>
      </c>
      <c r="F11" s="158"/>
      <c r="G11" s="158">
        <v>27.38</v>
      </c>
      <c r="H11" s="157">
        <v>8.51</v>
      </c>
      <c r="I11" s="267">
        <v>4439.93</v>
      </c>
      <c r="J11" s="266"/>
      <c r="K11" s="5">
        <f t="shared" si="0"/>
        <v>23.02</v>
      </c>
      <c r="L11" s="5">
        <f t="shared" si="1"/>
        <v>39.92</v>
      </c>
      <c r="M11" s="150">
        <f t="shared" si="2"/>
        <v>98.83</v>
      </c>
      <c r="N11" s="149">
        <f t="shared" si="3"/>
        <v>2232.9399999999996</v>
      </c>
      <c r="O11" s="149">
        <f t="shared" si="4"/>
        <v>3872.2400000000002</v>
      </c>
      <c r="P11" s="149">
        <f t="shared" si="5"/>
        <v>825.46999999999991</v>
      </c>
      <c r="Q11" s="149">
        <f t="shared" si="6"/>
        <v>3481.33</v>
      </c>
      <c r="R11" s="149">
        <f t="shared" si="7"/>
        <v>9586.51</v>
      </c>
      <c r="S11" s="148">
        <f t="shared" si="8"/>
        <v>4.3067320999999996</v>
      </c>
    </row>
    <row r="12" spans="1:19" ht="22.15" customHeight="1" thickBot="1" x14ac:dyDescent="0.25">
      <c r="A12" s="156"/>
      <c r="B12" s="168" t="s">
        <v>243</v>
      </c>
      <c r="C12" s="314">
        <v>15.41</v>
      </c>
      <c r="D12" s="153"/>
      <c r="E12" s="152">
        <v>28.32</v>
      </c>
      <c r="F12" s="152"/>
      <c r="G12" s="152">
        <v>23.19</v>
      </c>
      <c r="H12" s="151">
        <v>14.84</v>
      </c>
      <c r="I12" s="264">
        <v>2434.62</v>
      </c>
      <c r="J12" s="263"/>
      <c r="K12" s="5">
        <f t="shared" si="0"/>
        <v>15.41</v>
      </c>
      <c r="L12" s="5">
        <f t="shared" si="1"/>
        <v>28.32</v>
      </c>
      <c r="M12" s="150">
        <f t="shared" si="2"/>
        <v>81.760000000000005</v>
      </c>
      <c r="N12" s="149">
        <f t="shared" si="3"/>
        <v>1494.77</v>
      </c>
      <c r="O12" s="149">
        <f t="shared" si="4"/>
        <v>2747.04</v>
      </c>
      <c r="P12" s="149">
        <f t="shared" si="5"/>
        <v>1439.48</v>
      </c>
      <c r="Q12" s="149">
        <f t="shared" si="6"/>
        <v>3688.91</v>
      </c>
      <c r="R12" s="149">
        <f t="shared" si="7"/>
        <v>7930.7199999999993</v>
      </c>
      <c r="S12" s="148">
        <f t="shared" si="8"/>
        <v>2.3615813999999995</v>
      </c>
    </row>
    <row r="13" spans="1:19" ht="22.15" customHeight="1" x14ac:dyDescent="0.2">
      <c r="A13" s="156"/>
      <c r="B13" s="167" t="s">
        <v>242</v>
      </c>
      <c r="C13" s="316">
        <v>26.99</v>
      </c>
      <c r="D13" s="165"/>
      <c r="E13" s="164">
        <v>59.99</v>
      </c>
      <c r="F13" s="164">
        <v>0.6</v>
      </c>
      <c r="G13" s="164">
        <v>17.53</v>
      </c>
      <c r="H13" s="163">
        <v>9.4499999999999993</v>
      </c>
      <c r="I13" s="270">
        <v>4911.2</v>
      </c>
      <c r="J13" s="269"/>
      <c r="K13" s="5">
        <f t="shared" si="0"/>
        <v>26.99</v>
      </c>
      <c r="L13" s="5">
        <f t="shared" si="1"/>
        <v>59.99</v>
      </c>
      <c r="M13" s="150">
        <f t="shared" si="2"/>
        <v>114.56</v>
      </c>
      <c r="N13" s="149">
        <f t="shared" si="3"/>
        <v>2618.0300000000002</v>
      </c>
      <c r="O13" s="149">
        <f t="shared" si="4"/>
        <v>5819.03</v>
      </c>
      <c r="P13" s="149">
        <f t="shared" si="5"/>
        <v>916.65</v>
      </c>
      <c r="Q13" s="149">
        <f t="shared" si="6"/>
        <v>2675.2599999999998</v>
      </c>
      <c r="R13" s="149">
        <f t="shared" si="7"/>
        <v>11112.32</v>
      </c>
      <c r="S13" s="148">
        <f t="shared" si="8"/>
        <v>4.7638639999999999</v>
      </c>
    </row>
    <row r="14" spans="1:19" ht="22.15" customHeight="1" x14ac:dyDescent="0.2">
      <c r="A14" s="156"/>
      <c r="B14" s="172" t="s">
        <v>241</v>
      </c>
      <c r="C14" s="315">
        <v>41.59</v>
      </c>
      <c r="D14" s="159"/>
      <c r="E14" s="158">
        <v>57.19</v>
      </c>
      <c r="F14" s="158">
        <v>0.69</v>
      </c>
      <c r="G14" s="158">
        <v>16.72</v>
      </c>
      <c r="H14" s="157">
        <v>60.36</v>
      </c>
      <c r="I14" s="267">
        <v>8027.75</v>
      </c>
      <c r="J14" s="266"/>
      <c r="K14" s="5">
        <f t="shared" si="0"/>
        <v>41.59</v>
      </c>
      <c r="L14" s="5">
        <f t="shared" si="1"/>
        <v>57.19</v>
      </c>
      <c r="M14" s="150">
        <f t="shared" si="2"/>
        <v>176.55</v>
      </c>
      <c r="N14" s="149">
        <f t="shared" si="3"/>
        <v>4034.2299999999996</v>
      </c>
      <c r="O14" s="149">
        <f t="shared" si="4"/>
        <v>5547.43</v>
      </c>
      <c r="P14" s="149">
        <f t="shared" si="5"/>
        <v>5854.9199999999992</v>
      </c>
      <c r="Q14" s="149">
        <f t="shared" si="6"/>
        <v>7543.6899999999987</v>
      </c>
      <c r="R14" s="149">
        <f t="shared" si="7"/>
        <v>17125.349999999999</v>
      </c>
      <c r="S14" s="148">
        <f t="shared" si="8"/>
        <v>7.7869174999999995</v>
      </c>
    </row>
    <row r="15" spans="1:19" ht="22.15" customHeight="1" x14ac:dyDescent="0.2">
      <c r="A15" s="156"/>
      <c r="B15" s="172" t="s">
        <v>240</v>
      </c>
      <c r="C15" s="315">
        <v>45.13</v>
      </c>
      <c r="D15" s="159"/>
      <c r="E15" s="158">
        <v>91.65</v>
      </c>
      <c r="F15" s="158"/>
      <c r="G15" s="158">
        <v>68.37</v>
      </c>
      <c r="H15" s="157">
        <v>16.03</v>
      </c>
      <c r="I15" s="267">
        <v>7840.58</v>
      </c>
      <c r="J15" s="266"/>
      <c r="K15" s="5">
        <f t="shared" si="0"/>
        <v>45.13</v>
      </c>
      <c r="L15" s="5">
        <f t="shared" si="1"/>
        <v>91.65</v>
      </c>
      <c r="M15" s="150">
        <f t="shared" si="2"/>
        <v>221.18</v>
      </c>
      <c r="N15" s="149">
        <f t="shared" si="3"/>
        <v>4377.6099999999997</v>
      </c>
      <c r="O15" s="149">
        <f t="shared" si="4"/>
        <v>8890.0500000000011</v>
      </c>
      <c r="P15" s="149">
        <f t="shared" si="5"/>
        <v>1554.91</v>
      </c>
      <c r="Q15" s="149">
        <f t="shared" si="6"/>
        <v>8186.7999999999993</v>
      </c>
      <c r="R15" s="149">
        <f t="shared" si="7"/>
        <v>21454.46</v>
      </c>
      <c r="S15" s="148">
        <f t="shared" si="8"/>
        <v>7.6053625999999994</v>
      </c>
    </row>
    <row r="16" spans="1:19" ht="22.15" customHeight="1" thickBot="1" x14ac:dyDescent="0.25">
      <c r="A16" s="156"/>
      <c r="B16" s="171" t="s">
        <v>239</v>
      </c>
      <c r="C16" s="314">
        <v>27.27</v>
      </c>
      <c r="D16" s="153">
        <v>1.0900000000000001</v>
      </c>
      <c r="E16" s="152">
        <v>39.94</v>
      </c>
      <c r="F16" s="152"/>
      <c r="G16" s="152">
        <v>30.12</v>
      </c>
      <c r="H16" s="151">
        <v>46.11</v>
      </c>
      <c r="I16" s="264">
        <v>4048</v>
      </c>
      <c r="J16" s="263"/>
      <c r="K16" s="5">
        <f t="shared" si="0"/>
        <v>28.36</v>
      </c>
      <c r="L16" s="5">
        <f t="shared" si="1"/>
        <v>39.94</v>
      </c>
      <c r="M16" s="150">
        <f t="shared" si="2"/>
        <v>144.53</v>
      </c>
      <c r="N16" s="149">
        <f t="shared" si="3"/>
        <v>2750.92</v>
      </c>
      <c r="O16" s="149">
        <f t="shared" si="4"/>
        <v>3874.1799999999994</v>
      </c>
      <c r="P16" s="149">
        <f t="shared" si="5"/>
        <v>4472.67</v>
      </c>
      <c r="Q16" s="149">
        <f t="shared" si="6"/>
        <v>7394.3099999999995</v>
      </c>
      <c r="R16" s="149">
        <f t="shared" si="7"/>
        <v>14019.41</v>
      </c>
      <c r="S16" s="148">
        <f t="shared" si="8"/>
        <v>3.9265599999999998</v>
      </c>
    </row>
    <row r="17" spans="1:19" ht="22.15" customHeight="1" x14ac:dyDescent="0.2">
      <c r="A17" s="156"/>
      <c r="B17" s="170" t="s">
        <v>237</v>
      </c>
      <c r="C17" s="316">
        <v>46.88</v>
      </c>
      <c r="D17" s="165"/>
      <c r="E17" s="164">
        <v>77.59</v>
      </c>
      <c r="F17" s="164">
        <v>0.22</v>
      </c>
      <c r="G17" s="164">
        <v>54.63</v>
      </c>
      <c r="H17" s="163">
        <v>30.54</v>
      </c>
      <c r="I17" s="270">
        <v>7589.29</v>
      </c>
      <c r="J17" s="269"/>
      <c r="K17" s="5">
        <f t="shared" si="0"/>
        <v>46.88</v>
      </c>
      <c r="L17" s="5">
        <f t="shared" si="1"/>
        <v>77.59</v>
      </c>
      <c r="M17" s="150">
        <f t="shared" si="2"/>
        <v>209.85999999999999</v>
      </c>
      <c r="N17" s="149">
        <f t="shared" si="3"/>
        <v>4547.3600000000006</v>
      </c>
      <c r="O17" s="149">
        <f t="shared" si="4"/>
        <v>7526.2300000000005</v>
      </c>
      <c r="P17" s="149">
        <f t="shared" si="5"/>
        <v>2962.3799999999997</v>
      </c>
      <c r="Q17" s="149">
        <f t="shared" si="6"/>
        <v>8282.8299999999981</v>
      </c>
      <c r="R17" s="149">
        <f t="shared" si="7"/>
        <v>20356.419999999998</v>
      </c>
      <c r="S17" s="148">
        <f t="shared" si="8"/>
        <v>7.361611299999999</v>
      </c>
    </row>
    <row r="18" spans="1:19" ht="22.15" customHeight="1" x14ac:dyDescent="0.2">
      <c r="A18" s="156"/>
      <c r="B18" s="169" t="s">
        <v>236</v>
      </c>
      <c r="C18" s="315">
        <v>31.6</v>
      </c>
      <c r="D18" s="159">
        <v>0.83</v>
      </c>
      <c r="E18" s="158">
        <v>77.25</v>
      </c>
      <c r="F18" s="158">
        <v>0.24</v>
      </c>
      <c r="G18" s="158">
        <v>18.670000000000002</v>
      </c>
      <c r="H18" s="157">
        <v>18.57</v>
      </c>
      <c r="I18" s="267">
        <v>6416.52</v>
      </c>
      <c r="J18" s="266"/>
      <c r="K18" s="5">
        <f t="shared" si="0"/>
        <v>32.43</v>
      </c>
      <c r="L18" s="5">
        <f t="shared" si="1"/>
        <v>77.25</v>
      </c>
      <c r="M18" s="150">
        <f t="shared" si="2"/>
        <v>147.16</v>
      </c>
      <c r="N18" s="149">
        <f t="shared" si="3"/>
        <v>3145.71</v>
      </c>
      <c r="O18" s="149">
        <f t="shared" si="4"/>
        <v>7493.2499999999991</v>
      </c>
      <c r="P18" s="149">
        <f t="shared" si="5"/>
        <v>1801.2899999999997</v>
      </c>
      <c r="Q18" s="149">
        <f t="shared" si="6"/>
        <v>3635.5600000000004</v>
      </c>
      <c r="R18" s="149">
        <f t="shared" si="7"/>
        <v>14274.52</v>
      </c>
      <c r="S18" s="148">
        <f t="shared" si="8"/>
        <v>6.2240243999999993</v>
      </c>
    </row>
    <row r="19" spans="1:19" ht="22.15" customHeight="1" x14ac:dyDescent="0.2">
      <c r="A19" s="156"/>
      <c r="B19" s="169" t="s">
        <v>235</v>
      </c>
      <c r="C19" s="315">
        <v>87.22</v>
      </c>
      <c r="D19" s="159"/>
      <c r="E19" s="158">
        <v>223.39</v>
      </c>
      <c r="F19" s="158"/>
      <c r="G19" s="158">
        <v>139.16</v>
      </c>
      <c r="H19" s="157">
        <v>36.47</v>
      </c>
      <c r="I19" s="267">
        <v>14399.15</v>
      </c>
      <c r="J19" s="266"/>
      <c r="K19" s="5">
        <f t="shared" si="0"/>
        <v>87.22</v>
      </c>
      <c r="L19" s="5">
        <f t="shared" si="1"/>
        <v>223.39</v>
      </c>
      <c r="M19" s="150">
        <f t="shared" si="2"/>
        <v>486.24</v>
      </c>
      <c r="N19" s="149">
        <f t="shared" si="3"/>
        <v>8460.3399999999983</v>
      </c>
      <c r="O19" s="149">
        <f t="shared" si="4"/>
        <v>21668.829999999994</v>
      </c>
      <c r="P19" s="149">
        <f t="shared" si="5"/>
        <v>3537.5899999999992</v>
      </c>
      <c r="Q19" s="149">
        <f t="shared" si="6"/>
        <v>17036.11</v>
      </c>
      <c r="R19" s="149">
        <f t="shared" si="7"/>
        <v>47165.279999999992</v>
      </c>
      <c r="S19" s="148">
        <f t="shared" si="8"/>
        <v>13.9671755</v>
      </c>
    </row>
    <row r="20" spans="1:19" ht="22.15" customHeight="1" thickBot="1" x14ac:dyDescent="0.25">
      <c r="A20" s="156"/>
      <c r="B20" s="168" t="s">
        <v>234</v>
      </c>
      <c r="C20" s="314">
        <v>16.920000000000002</v>
      </c>
      <c r="D20" s="153"/>
      <c r="E20" s="152">
        <v>27.53</v>
      </c>
      <c r="F20" s="152"/>
      <c r="G20" s="152">
        <v>16.79</v>
      </c>
      <c r="H20" s="151">
        <v>10.56</v>
      </c>
      <c r="I20" s="264">
        <v>2961.73</v>
      </c>
      <c r="J20" s="263"/>
      <c r="K20" s="5">
        <f t="shared" si="0"/>
        <v>16.920000000000002</v>
      </c>
      <c r="L20" s="5">
        <f t="shared" si="1"/>
        <v>27.53</v>
      </c>
      <c r="M20" s="150">
        <f t="shared" si="2"/>
        <v>71.8</v>
      </c>
      <c r="N20" s="149">
        <f t="shared" si="3"/>
        <v>1641.24</v>
      </c>
      <c r="O20" s="149">
        <f t="shared" si="4"/>
        <v>2670.4100000000003</v>
      </c>
      <c r="P20" s="149">
        <f t="shared" si="5"/>
        <v>1024.32</v>
      </c>
      <c r="Q20" s="149">
        <f t="shared" si="6"/>
        <v>2652.95</v>
      </c>
      <c r="R20" s="149">
        <f t="shared" si="7"/>
        <v>6964.6</v>
      </c>
      <c r="S20" s="148">
        <f t="shared" si="8"/>
        <v>2.8728780999999999</v>
      </c>
    </row>
    <row r="21" spans="1:19" ht="22.15" customHeight="1" x14ac:dyDescent="0.2">
      <c r="A21" s="156"/>
      <c r="B21" s="167" t="s">
        <v>233</v>
      </c>
      <c r="C21" s="316">
        <v>36.78</v>
      </c>
      <c r="D21" s="165"/>
      <c r="E21" s="164">
        <v>84.62</v>
      </c>
      <c r="F21" s="164">
        <v>0.2</v>
      </c>
      <c r="G21" s="164">
        <v>38.81</v>
      </c>
      <c r="H21" s="163">
        <v>5.91</v>
      </c>
      <c r="I21" s="270">
        <v>5958.39</v>
      </c>
      <c r="J21" s="269"/>
      <c r="K21" s="5">
        <f t="shared" si="0"/>
        <v>36.78</v>
      </c>
      <c r="L21" s="5">
        <f t="shared" si="1"/>
        <v>84.62</v>
      </c>
      <c r="M21" s="150">
        <f t="shared" si="2"/>
        <v>166.32000000000002</v>
      </c>
      <c r="N21" s="149">
        <f t="shared" si="3"/>
        <v>3567.66</v>
      </c>
      <c r="O21" s="149">
        <f t="shared" si="4"/>
        <v>8208.14</v>
      </c>
      <c r="P21" s="149">
        <f t="shared" si="5"/>
        <v>573.27</v>
      </c>
      <c r="Q21" s="149">
        <f t="shared" si="6"/>
        <v>4357.24</v>
      </c>
      <c r="R21" s="149">
        <f t="shared" si="7"/>
        <v>16133.039999999999</v>
      </c>
      <c r="S21" s="148">
        <f t="shared" si="8"/>
        <v>5.7796382999999993</v>
      </c>
    </row>
    <row r="22" spans="1:19" ht="22.15" customHeight="1" x14ac:dyDescent="0.2">
      <c r="A22" s="156"/>
      <c r="B22" s="162" t="s">
        <v>232</v>
      </c>
      <c r="C22" s="315">
        <v>57.26</v>
      </c>
      <c r="D22" s="159"/>
      <c r="E22" s="158">
        <v>113.76</v>
      </c>
      <c r="F22" s="158">
        <v>0.43</v>
      </c>
      <c r="G22" s="158">
        <v>70.12</v>
      </c>
      <c r="H22" s="157">
        <v>34.729999999999997</v>
      </c>
      <c r="I22" s="267">
        <v>10349.08</v>
      </c>
      <c r="J22" s="266"/>
      <c r="K22" s="5">
        <f t="shared" si="0"/>
        <v>57.26</v>
      </c>
      <c r="L22" s="5">
        <f t="shared" si="1"/>
        <v>113.76</v>
      </c>
      <c r="M22" s="150">
        <f t="shared" si="2"/>
        <v>276.3</v>
      </c>
      <c r="N22" s="149">
        <f t="shared" si="3"/>
        <v>5554.2199999999993</v>
      </c>
      <c r="O22" s="149">
        <f t="shared" si="4"/>
        <v>11034.72</v>
      </c>
      <c r="P22" s="149">
        <f t="shared" si="5"/>
        <v>3368.8099999999995</v>
      </c>
      <c r="Q22" s="149">
        <f t="shared" si="6"/>
        <v>10212.16</v>
      </c>
      <c r="R22" s="149">
        <f t="shared" si="7"/>
        <v>26801.1</v>
      </c>
      <c r="S22" s="148">
        <f t="shared" si="8"/>
        <v>10.038607599999999</v>
      </c>
    </row>
    <row r="23" spans="1:19" ht="22.15" customHeight="1" x14ac:dyDescent="0.2">
      <c r="A23" s="156"/>
      <c r="B23" s="161" t="s">
        <v>231</v>
      </c>
      <c r="C23" s="315">
        <v>49.93</v>
      </c>
      <c r="D23" s="159"/>
      <c r="E23" s="158">
        <v>93.05</v>
      </c>
      <c r="F23" s="158">
        <v>0.28999999999999998</v>
      </c>
      <c r="G23" s="158">
        <v>68.53</v>
      </c>
      <c r="H23" s="157">
        <v>18.3</v>
      </c>
      <c r="I23" s="267">
        <v>8527.17</v>
      </c>
      <c r="J23" s="266"/>
      <c r="K23" s="5">
        <f t="shared" si="0"/>
        <v>49.93</v>
      </c>
      <c r="L23" s="5">
        <f t="shared" si="1"/>
        <v>93.05</v>
      </c>
      <c r="M23" s="150">
        <f t="shared" si="2"/>
        <v>230.1</v>
      </c>
      <c r="N23" s="149">
        <f t="shared" si="3"/>
        <v>4843.21</v>
      </c>
      <c r="O23" s="149">
        <f t="shared" si="4"/>
        <v>9025.8499999999985</v>
      </c>
      <c r="P23" s="149">
        <f t="shared" si="5"/>
        <v>1775.1</v>
      </c>
      <c r="Q23" s="149">
        <f t="shared" si="6"/>
        <v>8450.64</v>
      </c>
      <c r="R23" s="149">
        <f t="shared" si="7"/>
        <v>22319.699999999997</v>
      </c>
      <c r="S23" s="148">
        <f t="shared" si="8"/>
        <v>8.2713549000000004</v>
      </c>
    </row>
    <row r="24" spans="1:19" ht="22.15" customHeight="1" thickBot="1" x14ac:dyDescent="0.25">
      <c r="A24" s="156"/>
      <c r="B24" s="155" t="s">
        <v>230</v>
      </c>
      <c r="C24" s="314">
        <v>41.31</v>
      </c>
      <c r="D24" s="153"/>
      <c r="E24" s="152">
        <v>62.96</v>
      </c>
      <c r="F24" s="152"/>
      <c r="G24" s="152">
        <v>75.37</v>
      </c>
      <c r="H24" s="151">
        <v>23.77</v>
      </c>
      <c r="I24" s="264">
        <v>6462.78</v>
      </c>
      <c r="J24" s="263"/>
      <c r="K24" s="5">
        <f t="shared" si="0"/>
        <v>41.31</v>
      </c>
      <c r="L24" s="5">
        <f t="shared" si="1"/>
        <v>62.96</v>
      </c>
      <c r="M24" s="150">
        <f t="shared" si="2"/>
        <v>203.41000000000003</v>
      </c>
      <c r="N24" s="149">
        <f t="shared" si="3"/>
        <v>4007.0699999999997</v>
      </c>
      <c r="O24" s="149">
        <f t="shared" si="4"/>
        <v>6107.119999999999</v>
      </c>
      <c r="P24" s="149">
        <f t="shared" si="5"/>
        <v>2305.6899999999996</v>
      </c>
      <c r="Q24" s="149">
        <f t="shared" si="6"/>
        <v>9616.58</v>
      </c>
      <c r="R24" s="149">
        <f t="shared" si="7"/>
        <v>19730.769999999997</v>
      </c>
      <c r="S24" s="148">
        <f t="shared" si="8"/>
        <v>6.2688965999999997</v>
      </c>
    </row>
    <row r="25" spans="1:19" ht="22.15" customHeight="1" x14ac:dyDescent="0.2">
      <c r="A25" s="156"/>
      <c r="B25" s="170" t="s">
        <v>229</v>
      </c>
      <c r="C25" s="316">
        <v>32.78</v>
      </c>
      <c r="D25" s="165"/>
      <c r="E25" s="164">
        <v>55.45</v>
      </c>
      <c r="F25" s="164">
        <v>0.2</v>
      </c>
      <c r="G25" s="164">
        <v>35.72</v>
      </c>
      <c r="H25" s="163">
        <v>40.18</v>
      </c>
      <c r="I25" s="270">
        <v>6030.96</v>
      </c>
      <c r="J25" s="269"/>
      <c r="K25" s="5">
        <f t="shared" si="0"/>
        <v>32.78</v>
      </c>
      <c r="L25" s="5">
        <f t="shared" si="1"/>
        <v>55.45</v>
      </c>
      <c r="M25" s="150">
        <f t="shared" si="2"/>
        <v>164.33</v>
      </c>
      <c r="N25" s="149">
        <f t="shared" si="3"/>
        <v>3179.6600000000003</v>
      </c>
      <c r="O25" s="149">
        <f t="shared" si="4"/>
        <v>5378.6500000000005</v>
      </c>
      <c r="P25" s="149">
        <f t="shared" si="5"/>
        <v>3897.46</v>
      </c>
      <c r="Q25" s="149">
        <f t="shared" si="6"/>
        <v>7381.7</v>
      </c>
      <c r="R25" s="149">
        <f t="shared" si="7"/>
        <v>15940.010000000002</v>
      </c>
      <c r="S25" s="148">
        <f t="shared" si="8"/>
        <v>5.8500311999999992</v>
      </c>
    </row>
    <row r="26" spans="1:19" ht="22.15" customHeight="1" x14ac:dyDescent="0.2">
      <c r="A26" s="156"/>
      <c r="B26" s="169" t="s">
        <v>228</v>
      </c>
      <c r="C26" s="315">
        <v>26.55</v>
      </c>
      <c r="D26" s="159"/>
      <c r="E26" s="158">
        <v>71.83</v>
      </c>
      <c r="F26" s="158">
        <v>0.46</v>
      </c>
      <c r="G26" s="158">
        <v>19.510000000000002</v>
      </c>
      <c r="H26" s="157">
        <v>14.91</v>
      </c>
      <c r="I26" s="267">
        <v>4559.51</v>
      </c>
      <c r="J26" s="266"/>
      <c r="K26" s="5">
        <f t="shared" si="0"/>
        <v>26.55</v>
      </c>
      <c r="L26" s="5">
        <f t="shared" si="1"/>
        <v>71.83</v>
      </c>
      <c r="M26" s="150">
        <f t="shared" si="2"/>
        <v>133.26</v>
      </c>
      <c r="N26" s="149">
        <f t="shared" si="3"/>
        <v>2575.3500000000004</v>
      </c>
      <c r="O26" s="149">
        <f t="shared" si="4"/>
        <v>6967.51</v>
      </c>
      <c r="P26" s="149">
        <f t="shared" si="5"/>
        <v>1446.2699999999998</v>
      </c>
      <c r="Q26" s="149">
        <f t="shared" si="6"/>
        <v>3383.3599999999997</v>
      </c>
      <c r="R26" s="149">
        <f t="shared" si="7"/>
        <v>12926.220000000001</v>
      </c>
      <c r="S26" s="148">
        <f t="shared" si="8"/>
        <v>4.4227246999999998</v>
      </c>
    </row>
    <row r="27" spans="1:19" ht="22.15" customHeight="1" x14ac:dyDescent="0.2">
      <c r="A27" s="156"/>
      <c r="B27" s="169" t="s">
        <v>227</v>
      </c>
      <c r="C27" s="315">
        <v>57.37</v>
      </c>
      <c r="D27" s="159"/>
      <c r="E27" s="158">
        <v>109.4</v>
      </c>
      <c r="F27" s="158"/>
      <c r="G27" s="158">
        <v>58.26</v>
      </c>
      <c r="H27" s="157">
        <v>33.770000000000003</v>
      </c>
      <c r="I27" s="267">
        <v>9953.67</v>
      </c>
      <c r="J27" s="266"/>
      <c r="K27" s="5">
        <f t="shared" si="0"/>
        <v>57.37</v>
      </c>
      <c r="L27" s="5">
        <f t="shared" si="1"/>
        <v>109.4</v>
      </c>
      <c r="M27" s="150">
        <f t="shared" si="2"/>
        <v>258.8</v>
      </c>
      <c r="N27" s="149">
        <f t="shared" si="3"/>
        <v>5564.8899999999994</v>
      </c>
      <c r="O27" s="149">
        <f t="shared" si="4"/>
        <v>10611.8</v>
      </c>
      <c r="P27" s="149">
        <f t="shared" si="5"/>
        <v>3275.69</v>
      </c>
      <c r="Q27" s="149">
        <f t="shared" si="6"/>
        <v>8926.91</v>
      </c>
      <c r="R27" s="149">
        <f t="shared" si="7"/>
        <v>25103.599999999999</v>
      </c>
      <c r="S27" s="148">
        <f t="shared" si="8"/>
        <v>9.6550598999999995</v>
      </c>
    </row>
    <row r="28" spans="1:19" ht="22.15" customHeight="1" thickBot="1" x14ac:dyDescent="0.25">
      <c r="A28" s="156"/>
      <c r="B28" s="168" t="s">
        <v>225</v>
      </c>
      <c r="C28" s="314">
        <v>38.299999999999997</v>
      </c>
      <c r="D28" s="153"/>
      <c r="E28" s="152">
        <v>72.27</v>
      </c>
      <c r="F28" s="152"/>
      <c r="G28" s="152">
        <v>67.989999999999995</v>
      </c>
      <c r="H28" s="151">
        <v>27.04</v>
      </c>
      <c r="I28" s="264">
        <v>5575.38</v>
      </c>
      <c r="J28" s="263"/>
      <c r="K28" s="5">
        <f t="shared" si="0"/>
        <v>38.299999999999997</v>
      </c>
      <c r="L28" s="5">
        <f t="shared" si="1"/>
        <v>72.27</v>
      </c>
      <c r="M28" s="150">
        <f t="shared" si="2"/>
        <v>205.6</v>
      </c>
      <c r="N28" s="149">
        <f t="shared" si="3"/>
        <v>3715.099999999999</v>
      </c>
      <c r="O28" s="149">
        <f t="shared" si="4"/>
        <v>7010.19</v>
      </c>
      <c r="P28" s="149">
        <f t="shared" si="5"/>
        <v>2622.8799999999997</v>
      </c>
      <c r="Q28" s="149">
        <f t="shared" si="6"/>
        <v>9217.91</v>
      </c>
      <c r="R28" s="149">
        <f t="shared" si="7"/>
        <v>19943.199999999997</v>
      </c>
      <c r="S28" s="148">
        <f t="shared" si="8"/>
        <v>5.408118599999999</v>
      </c>
    </row>
    <row r="29" spans="1:19" ht="22.15" customHeight="1" x14ac:dyDescent="0.2">
      <c r="A29" s="156"/>
      <c r="B29" s="167" t="s">
        <v>224</v>
      </c>
      <c r="C29" s="316">
        <v>31.77</v>
      </c>
      <c r="D29" s="165"/>
      <c r="E29" s="164">
        <v>82.07</v>
      </c>
      <c r="F29" s="164">
        <v>0.79</v>
      </c>
      <c r="G29" s="164">
        <v>43.47</v>
      </c>
      <c r="H29" s="163">
        <v>5.04</v>
      </c>
      <c r="I29" s="270">
        <v>5387.07</v>
      </c>
      <c r="J29" s="269"/>
      <c r="K29" s="5">
        <f t="shared" si="0"/>
        <v>31.77</v>
      </c>
      <c r="L29" s="5">
        <f t="shared" si="1"/>
        <v>82.07</v>
      </c>
      <c r="M29" s="150">
        <f t="shared" si="2"/>
        <v>163.13999999999999</v>
      </c>
      <c r="N29" s="149">
        <f t="shared" si="3"/>
        <v>3081.6899999999996</v>
      </c>
      <c r="O29" s="149">
        <f t="shared" si="4"/>
        <v>7960.7899999999991</v>
      </c>
      <c r="P29" s="149">
        <f t="shared" si="5"/>
        <v>488.88</v>
      </c>
      <c r="Q29" s="149">
        <f t="shared" si="6"/>
        <v>4782.0999999999995</v>
      </c>
      <c r="R29" s="149">
        <f t="shared" si="7"/>
        <v>15824.579999999998</v>
      </c>
      <c r="S29" s="148">
        <f t="shared" si="8"/>
        <v>5.2254578999999994</v>
      </c>
    </row>
    <row r="30" spans="1:19" ht="22.15" customHeight="1" x14ac:dyDescent="0.2">
      <c r="A30" s="156"/>
      <c r="B30" s="172" t="s">
        <v>223</v>
      </c>
      <c r="C30" s="315">
        <v>41.48</v>
      </c>
      <c r="D30" s="159"/>
      <c r="E30" s="158">
        <v>79.760000000000005</v>
      </c>
      <c r="F30" s="158">
        <v>0.88</v>
      </c>
      <c r="G30" s="158">
        <v>46.17</v>
      </c>
      <c r="H30" s="157">
        <v>18.34</v>
      </c>
      <c r="I30" s="267">
        <v>6937.06</v>
      </c>
      <c r="J30" s="266"/>
      <c r="K30" s="5">
        <f t="shared" si="0"/>
        <v>41.48</v>
      </c>
      <c r="L30" s="5">
        <f t="shared" si="1"/>
        <v>79.760000000000005</v>
      </c>
      <c r="M30" s="150">
        <f t="shared" si="2"/>
        <v>186.63000000000002</v>
      </c>
      <c r="N30" s="149">
        <f t="shared" si="3"/>
        <v>4023.5599999999995</v>
      </c>
      <c r="O30" s="149">
        <f t="shared" si="4"/>
        <v>7736.72</v>
      </c>
      <c r="P30" s="149">
        <f t="shared" si="5"/>
        <v>1778.9799999999998</v>
      </c>
      <c r="Q30" s="149">
        <f t="shared" si="6"/>
        <v>6342.8300000000008</v>
      </c>
      <c r="R30" s="149">
        <f t="shared" si="7"/>
        <v>18103.11</v>
      </c>
      <c r="S30" s="148">
        <f t="shared" si="8"/>
        <v>6.7289481999999996</v>
      </c>
    </row>
    <row r="31" spans="1:19" ht="22.15" customHeight="1" x14ac:dyDescent="0.2">
      <c r="A31" s="156"/>
      <c r="B31" s="172" t="s">
        <v>222</v>
      </c>
      <c r="C31" s="315">
        <v>35.869999999999997</v>
      </c>
      <c r="D31" s="159"/>
      <c r="E31" s="158">
        <v>83.01</v>
      </c>
      <c r="F31" s="158"/>
      <c r="G31" s="158">
        <v>33.11</v>
      </c>
      <c r="H31" s="157">
        <v>8.0399999999999991</v>
      </c>
      <c r="I31" s="267">
        <v>6113.79</v>
      </c>
      <c r="J31" s="266"/>
      <c r="K31" s="5">
        <f t="shared" si="0"/>
        <v>35.869999999999997</v>
      </c>
      <c r="L31" s="5">
        <f t="shared" si="1"/>
        <v>83.01</v>
      </c>
      <c r="M31" s="150">
        <f t="shared" si="2"/>
        <v>160.03</v>
      </c>
      <c r="N31" s="149">
        <f t="shared" si="3"/>
        <v>3479.3899999999994</v>
      </c>
      <c r="O31" s="149">
        <f t="shared" si="4"/>
        <v>8051.9699999999993</v>
      </c>
      <c r="P31" s="149">
        <f t="shared" si="5"/>
        <v>779.87999999999977</v>
      </c>
      <c r="Q31" s="149">
        <f t="shared" si="6"/>
        <v>3991.5499999999997</v>
      </c>
      <c r="R31" s="149">
        <f t="shared" si="7"/>
        <v>15522.909999999998</v>
      </c>
      <c r="S31" s="148">
        <f t="shared" si="8"/>
        <v>5.9303762999999998</v>
      </c>
    </row>
    <row r="32" spans="1:19" ht="22.15" customHeight="1" thickBot="1" x14ac:dyDescent="0.25">
      <c r="A32" s="156"/>
      <c r="B32" s="171" t="s">
        <v>221</v>
      </c>
      <c r="C32" s="314">
        <v>32.130000000000003</v>
      </c>
      <c r="D32" s="153"/>
      <c r="E32" s="152">
        <v>42.46</v>
      </c>
      <c r="F32" s="152"/>
      <c r="G32" s="152">
        <v>56.7</v>
      </c>
      <c r="H32" s="151">
        <v>15.27</v>
      </c>
      <c r="I32" s="264">
        <v>5177</v>
      </c>
      <c r="J32" s="263"/>
      <c r="K32" s="5">
        <f t="shared" si="0"/>
        <v>32.130000000000003</v>
      </c>
      <c r="L32" s="5">
        <f t="shared" si="1"/>
        <v>42.46</v>
      </c>
      <c r="M32" s="150">
        <f t="shared" si="2"/>
        <v>146.56000000000003</v>
      </c>
      <c r="N32" s="149">
        <f t="shared" si="3"/>
        <v>3116.61</v>
      </c>
      <c r="O32" s="149">
        <f t="shared" si="4"/>
        <v>4118.62</v>
      </c>
      <c r="P32" s="149">
        <f t="shared" si="5"/>
        <v>1481.1899999999998</v>
      </c>
      <c r="Q32" s="149">
        <f t="shared" si="6"/>
        <v>6981.0899999999983</v>
      </c>
      <c r="R32" s="149">
        <f t="shared" si="7"/>
        <v>14216.319999999998</v>
      </c>
      <c r="S32" s="148">
        <f t="shared" si="8"/>
        <v>5.0216900000000004</v>
      </c>
    </row>
    <row r="33" spans="1:19" ht="22.15" customHeight="1" x14ac:dyDescent="0.2">
      <c r="A33" s="156"/>
      <c r="B33" s="170" t="s">
        <v>219</v>
      </c>
      <c r="C33" s="316">
        <v>43.56</v>
      </c>
      <c r="D33" s="165"/>
      <c r="E33" s="164">
        <v>108.15</v>
      </c>
      <c r="F33" s="164">
        <v>0.18</v>
      </c>
      <c r="G33" s="164">
        <v>46.65</v>
      </c>
      <c r="H33" s="163">
        <v>7.96</v>
      </c>
      <c r="I33" s="270">
        <v>8223.65</v>
      </c>
      <c r="J33" s="269"/>
      <c r="K33" s="5">
        <f t="shared" si="0"/>
        <v>43.56</v>
      </c>
      <c r="L33" s="5">
        <f t="shared" si="1"/>
        <v>108.15</v>
      </c>
      <c r="M33" s="150">
        <f t="shared" si="2"/>
        <v>206.50000000000003</v>
      </c>
      <c r="N33" s="149">
        <f t="shared" si="3"/>
        <v>4225.32</v>
      </c>
      <c r="O33" s="149">
        <f t="shared" si="4"/>
        <v>10490.550000000001</v>
      </c>
      <c r="P33" s="149">
        <f t="shared" si="5"/>
        <v>772.11999999999989</v>
      </c>
      <c r="Q33" s="149">
        <f t="shared" si="6"/>
        <v>5314.6299999999992</v>
      </c>
      <c r="R33" s="149">
        <f t="shared" si="7"/>
        <v>20030.5</v>
      </c>
      <c r="S33" s="148">
        <f t="shared" si="8"/>
        <v>7.9769404999999995</v>
      </c>
    </row>
    <row r="34" spans="1:19" ht="22.15" customHeight="1" x14ac:dyDescent="0.2">
      <c r="A34" s="156"/>
      <c r="B34" s="169" t="s">
        <v>217</v>
      </c>
      <c r="C34" s="315">
        <v>52.25</v>
      </c>
      <c r="D34" s="159"/>
      <c r="E34" s="158">
        <v>135.18</v>
      </c>
      <c r="F34" s="158"/>
      <c r="G34" s="158">
        <v>87.9</v>
      </c>
      <c r="H34" s="157">
        <v>5.73</v>
      </c>
      <c r="I34" s="267">
        <v>8815.91</v>
      </c>
      <c r="J34" s="266"/>
      <c r="K34" s="5">
        <f t="shared" si="0"/>
        <v>52.25</v>
      </c>
      <c r="L34" s="5">
        <f t="shared" si="1"/>
        <v>135.18</v>
      </c>
      <c r="M34" s="150">
        <f t="shared" si="2"/>
        <v>281.06000000000006</v>
      </c>
      <c r="N34" s="149">
        <f t="shared" si="3"/>
        <v>5068.25</v>
      </c>
      <c r="O34" s="149">
        <f t="shared" si="4"/>
        <v>13112.46</v>
      </c>
      <c r="P34" s="149">
        <f t="shared" si="5"/>
        <v>555.81000000000006</v>
      </c>
      <c r="Q34" s="149">
        <f t="shared" si="6"/>
        <v>9082.11</v>
      </c>
      <c r="R34" s="149">
        <f t="shared" si="7"/>
        <v>27262.82</v>
      </c>
      <c r="S34" s="148">
        <f t="shared" si="8"/>
        <v>8.5514326999999994</v>
      </c>
    </row>
    <row r="35" spans="1:19" ht="22.15" customHeight="1" x14ac:dyDescent="0.2">
      <c r="A35" s="156"/>
      <c r="B35" s="169" t="s">
        <v>216</v>
      </c>
      <c r="C35" s="315">
        <v>41.15</v>
      </c>
      <c r="D35" s="159"/>
      <c r="E35" s="158">
        <v>77.2</v>
      </c>
      <c r="F35" s="158"/>
      <c r="G35" s="158">
        <v>42.14</v>
      </c>
      <c r="H35" s="157">
        <v>37.92</v>
      </c>
      <c r="I35" s="267">
        <v>6401.44</v>
      </c>
      <c r="J35" s="266"/>
      <c r="K35" s="5">
        <f t="shared" si="0"/>
        <v>41.15</v>
      </c>
      <c r="L35" s="5">
        <f t="shared" si="1"/>
        <v>77.2</v>
      </c>
      <c r="M35" s="150">
        <f t="shared" si="2"/>
        <v>198.41000000000003</v>
      </c>
      <c r="N35" s="149">
        <f t="shared" si="3"/>
        <v>3991.5499999999997</v>
      </c>
      <c r="O35" s="149">
        <f t="shared" si="4"/>
        <v>7488.4</v>
      </c>
      <c r="P35" s="149">
        <f t="shared" si="5"/>
        <v>3678.24</v>
      </c>
      <c r="Q35" s="149">
        <f t="shared" si="6"/>
        <v>7765.82</v>
      </c>
      <c r="R35" s="149">
        <f t="shared" si="7"/>
        <v>19245.769999999997</v>
      </c>
      <c r="S35" s="148">
        <f t="shared" si="8"/>
        <v>6.2093967999999986</v>
      </c>
    </row>
    <row r="36" spans="1:19" ht="22.15" customHeight="1" thickBot="1" x14ac:dyDescent="0.25">
      <c r="A36" s="156"/>
      <c r="B36" s="168" t="s">
        <v>215</v>
      </c>
      <c r="C36" s="314">
        <v>27.26</v>
      </c>
      <c r="D36" s="153"/>
      <c r="E36" s="152">
        <v>48.93</v>
      </c>
      <c r="F36" s="152"/>
      <c r="G36" s="152">
        <v>31.67</v>
      </c>
      <c r="H36" s="151">
        <v>30.74</v>
      </c>
      <c r="I36" s="264">
        <v>3839.21</v>
      </c>
      <c r="J36" s="263"/>
      <c r="K36" s="5">
        <f t="shared" si="0"/>
        <v>27.26</v>
      </c>
      <c r="L36" s="5">
        <f t="shared" si="1"/>
        <v>48.93</v>
      </c>
      <c r="M36" s="150">
        <f t="shared" si="2"/>
        <v>138.6</v>
      </c>
      <c r="N36" s="149">
        <f t="shared" si="3"/>
        <v>2644.22</v>
      </c>
      <c r="O36" s="149">
        <f t="shared" si="4"/>
        <v>4746.21</v>
      </c>
      <c r="P36" s="149">
        <f t="shared" si="5"/>
        <v>2981.78</v>
      </c>
      <c r="Q36" s="149">
        <f t="shared" si="6"/>
        <v>6053.7699999999995</v>
      </c>
      <c r="R36" s="149">
        <f t="shared" si="7"/>
        <v>13444.2</v>
      </c>
      <c r="S36" s="148">
        <f t="shared" si="8"/>
        <v>3.7240336999999997</v>
      </c>
    </row>
    <row r="37" spans="1:19" ht="22.15" customHeight="1" x14ac:dyDescent="0.2">
      <c r="A37" s="156"/>
      <c r="B37" s="167" t="s">
        <v>214</v>
      </c>
      <c r="C37" s="316">
        <v>30.98</v>
      </c>
      <c r="D37" s="165"/>
      <c r="E37" s="164">
        <v>78.45</v>
      </c>
      <c r="F37" s="164">
        <v>0.75</v>
      </c>
      <c r="G37" s="164">
        <v>34.340000000000003</v>
      </c>
      <c r="H37" s="163">
        <v>14.78</v>
      </c>
      <c r="I37" s="270">
        <v>5239.67</v>
      </c>
      <c r="J37" s="269"/>
      <c r="K37" s="5">
        <f t="shared" si="0"/>
        <v>30.98</v>
      </c>
      <c r="L37" s="5">
        <f t="shared" si="1"/>
        <v>78.45</v>
      </c>
      <c r="M37" s="150">
        <f t="shared" si="2"/>
        <v>159.30000000000001</v>
      </c>
      <c r="N37" s="149">
        <f t="shared" si="3"/>
        <v>3005.06</v>
      </c>
      <c r="O37" s="149">
        <f t="shared" si="4"/>
        <v>7609.65</v>
      </c>
      <c r="P37" s="149">
        <f t="shared" si="5"/>
        <v>1433.6599999999999</v>
      </c>
      <c r="Q37" s="149">
        <f t="shared" si="6"/>
        <v>4837.3900000000003</v>
      </c>
      <c r="R37" s="149">
        <f t="shared" si="7"/>
        <v>15452.099999999999</v>
      </c>
      <c r="S37" s="148">
        <f t="shared" si="8"/>
        <v>5.0824798999999992</v>
      </c>
    </row>
    <row r="38" spans="1:19" ht="22.15" customHeight="1" x14ac:dyDescent="0.2">
      <c r="A38" s="156"/>
      <c r="B38" s="162" t="s">
        <v>213</v>
      </c>
      <c r="C38" s="315">
        <v>33.04</v>
      </c>
      <c r="D38" s="159"/>
      <c r="E38" s="158">
        <v>63.63</v>
      </c>
      <c r="F38" s="158">
        <v>0.11</v>
      </c>
      <c r="G38" s="158">
        <v>19.29</v>
      </c>
      <c r="H38" s="157">
        <v>22.76</v>
      </c>
      <c r="I38" s="267">
        <v>5676.33</v>
      </c>
      <c r="J38" s="266"/>
      <c r="K38" s="5">
        <f t="shared" si="0"/>
        <v>33.04</v>
      </c>
      <c r="L38" s="5">
        <f t="shared" si="1"/>
        <v>63.63</v>
      </c>
      <c r="M38" s="150">
        <f t="shared" si="2"/>
        <v>138.82999999999998</v>
      </c>
      <c r="N38" s="149">
        <f t="shared" si="3"/>
        <v>3204.88</v>
      </c>
      <c r="O38" s="149">
        <f t="shared" si="4"/>
        <v>6172.1100000000006</v>
      </c>
      <c r="P38" s="149">
        <f t="shared" si="5"/>
        <v>2207.7199999999998</v>
      </c>
      <c r="Q38" s="149">
        <f t="shared" si="6"/>
        <v>4089.5199999999991</v>
      </c>
      <c r="R38" s="149">
        <f t="shared" si="7"/>
        <v>13466.51</v>
      </c>
      <c r="S38" s="148">
        <f t="shared" si="8"/>
        <v>5.506040099999999</v>
      </c>
    </row>
    <row r="39" spans="1:19" ht="22.15" customHeight="1" x14ac:dyDescent="0.2">
      <c r="A39" s="156"/>
      <c r="B39" s="161" t="s">
        <v>212</v>
      </c>
      <c r="C39" s="315">
        <v>33.08</v>
      </c>
      <c r="D39" s="159"/>
      <c r="E39" s="158">
        <v>66.33</v>
      </c>
      <c r="F39" s="158"/>
      <c r="G39" s="158">
        <v>51.81</v>
      </c>
      <c r="H39" s="157"/>
      <c r="I39" s="267">
        <v>5825.71</v>
      </c>
      <c r="J39" s="266"/>
      <c r="K39" s="5">
        <f t="shared" si="0"/>
        <v>33.08</v>
      </c>
      <c r="L39" s="5">
        <f t="shared" si="1"/>
        <v>66.33</v>
      </c>
      <c r="M39" s="150">
        <f t="shared" si="2"/>
        <v>151.22</v>
      </c>
      <c r="N39" s="149">
        <f t="shared" si="3"/>
        <v>3208.7599999999993</v>
      </c>
      <c r="O39" s="149">
        <f t="shared" si="4"/>
        <v>6434.01</v>
      </c>
      <c r="P39" s="149">
        <f t="shared" si="5"/>
        <v>0</v>
      </c>
      <c r="Q39" s="149">
        <f t="shared" si="6"/>
        <v>5025.5700000000006</v>
      </c>
      <c r="R39" s="149">
        <f t="shared" si="7"/>
        <v>14668.34</v>
      </c>
      <c r="S39" s="148">
        <f t="shared" si="8"/>
        <v>5.6509386999999993</v>
      </c>
    </row>
    <row r="40" spans="1:19" ht="22.15" customHeight="1" thickBot="1" x14ac:dyDescent="0.25">
      <c r="A40" s="156"/>
      <c r="B40" s="155" t="s">
        <v>211</v>
      </c>
      <c r="C40" s="314">
        <v>51.09</v>
      </c>
      <c r="D40" s="153"/>
      <c r="E40" s="152">
        <v>90.29</v>
      </c>
      <c r="F40" s="152"/>
      <c r="G40" s="152">
        <v>66.13</v>
      </c>
      <c r="H40" s="151">
        <v>29.29</v>
      </c>
      <c r="I40" s="264">
        <v>8441.4</v>
      </c>
      <c r="J40" s="263"/>
      <c r="K40" s="5">
        <f t="shared" si="0"/>
        <v>51.09</v>
      </c>
      <c r="L40" s="5">
        <f t="shared" si="1"/>
        <v>90.29</v>
      </c>
      <c r="M40" s="150">
        <f t="shared" si="2"/>
        <v>236.79999999999998</v>
      </c>
      <c r="N40" s="149">
        <f t="shared" si="3"/>
        <v>4955.7299999999996</v>
      </c>
      <c r="O40" s="149">
        <f t="shared" si="4"/>
        <v>8758.130000000001</v>
      </c>
      <c r="P40" s="149">
        <f t="shared" si="5"/>
        <v>2841.13</v>
      </c>
      <c r="Q40" s="149">
        <f t="shared" si="6"/>
        <v>9255.74</v>
      </c>
      <c r="R40" s="149">
        <f t="shared" si="7"/>
        <v>22969.599999999999</v>
      </c>
      <c r="S40" s="148">
        <f t="shared" si="8"/>
        <v>8.1881579999999996</v>
      </c>
    </row>
    <row r="41" spans="1:19" ht="22.15" customHeight="1" x14ac:dyDescent="0.2">
      <c r="A41" s="156"/>
      <c r="B41" s="170" t="s">
        <v>210</v>
      </c>
      <c r="C41" s="316">
        <v>53.13</v>
      </c>
      <c r="D41" s="165">
        <v>1.08</v>
      </c>
      <c r="E41" s="164">
        <v>141.07</v>
      </c>
      <c r="F41" s="164">
        <v>0.65</v>
      </c>
      <c r="G41" s="164">
        <v>40.82</v>
      </c>
      <c r="H41" s="163">
        <v>8.9600000000000009</v>
      </c>
      <c r="I41" s="270">
        <v>10086.459999999999</v>
      </c>
      <c r="J41" s="269"/>
      <c r="K41" s="5">
        <f t="shared" ref="K41:K72" si="9">(C41+D41)/$L$5</f>
        <v>54.21</v>
      </c>
      <c r="L41" s="5">
        <f t="shared" ref="L41:L72" si="10">E41/$L$5</f>
        <v>141.07</v>
      </c>
      <c r="M41" s="150">
        <f t="shared" ref="M41:M72" si="11">SUM(C41:H41)/$L$5</f>
        <v>245.71</v>
      </c>
      <c r="N41" s="149">
        <f t="shared" ref="N41:N72" si="12">(SUM(C41:D41)/$L$5)/1000*$L$3*10000</f>
        <v>5258.37</v>
      </c>
      <c r="O41" s="149">
        <f t="shared" ref="O41:O72" si="13">(E41/$L$5)/1000*$L$3*10000</f>
        <v>13683.79</v>
      </c>
      <c r="P41" s="149">
        <f t="shared" ref="P41:P72" si="14">(H41/$L$5)/1000*$L$3*10000</f>
        <v>869.12</v>
      </c>
      <c r="Q41" s="149">
        <f t="shared" ref="Q41:Q72" si="15">(SUM(F41:H41)/$L$5)/1000*$L$3*10000</f>
        <v>4891.71</v>
      </c>
      <c r="R41" s="149">
        <f t="shared" ref="R41:R72" si="16">SUM(N41,O41,Q41)</f>
        <v>23833.87</v>
      </c>
      <c r="S41" s="148">
        <f t="shared" ref="S41:S72" si="17">(I41/$L$5)/(100*100)*$L$3</f>
        <v>9.7838661999999985</v>
      </c>
    </row>
    <row r="42" spans="1:19" ht="22.15" customHeight="1" x14ac:dyDescent="0.2">
      <c r="A42" s="156"/>
      <c r="B42" s="169" t="s">
        <v>208</v>
      </c>
      <c r="C42" s="315">
        <v>37.29</v>
      </c>
      <c r="D42" s="159"/>
      <c r="E42" s="158">
        <v>93.54</v>
      </c>
      <c r="F42" s="158">
        <v>0.26</v>
      </c>
      <c r="G42" s="158">
        <v>36.69</v>
      </c>
      <c r="H42" s="157">
        <v>19.63</v>
      </c>
      <c r="I42" s="267">
        <v>5633.5</v>
      </c>
      <c r="J42" s="266"/>
      <c r="K42" s="5">
        <f t="shared" si="9"/>
        <v>37.29</v>
      </c>
      <c r="L42" s="5">
        <f t="shared" si="10"/>
        <v>93.54</v>
      </c>
      <c r="M42" s="150">
        <f t="shared" si="11"/>
        <v>187.41</v>
      </c>
      <c r="N42" s="149">
        <f t="shared" si="12"/>
        <v>3617.1299999999997</v>
      </c>
      <c r="O42" s="149">
        <f t="shared" si="13"/>
        <v>9073.380000000001</v>
      </c>
      <c r="P42" s="149">
        <f t="shared" si="14"/>
        <v>1904.1099999999997</v>
      </c>
      <c r="Q42" s="149">
        <f t="shared" si="15"/>
        <v>5488.2599999999993</v>
      </c>
      <c r="R42" s="149">
        <f t="shared" si="16"/>
        <v>18178.77</v>
      </c>
      <c r="S42" s="148">
        <f t="shared" si="17"/>
        <v>5.4644949999999994</v>
      </c>
    </row>
    <row r="43" spans="1:19" ht="22.15" customHeight="1" x14ac:dyDescent="0.2">
      <c r="A43" s="156"/>
      <c r="B43" s="169" t="s">
        <v>207</v>
      </c>
      <c r="C43" s="315">
        <v>13.5</v>
      </c>
      <c r="D43" s="159"/>
      <c r="E43" s="158">
        <v>20.61</v>
      </c>
      <c r="F43" s="158"/>
      <c r="G43" s="158">
        <v>19.760000000000002</v>
      </c>
      <c r="H43" s="157">
        <v>2.44</v>
      </c>
      <c r="I43" s="267">
        <v>2357.9699999999998</v>
      </c>
      <c r="J43" s="266"/>
      <c r="K43" s="5">
        <f t="shared" si="9"/>
        <v>13.5</v>
      </c>
      <c r="L43" s="5">
        <f t="shared" si="10"/>
        <v>20.61</v>
      </c>
      <c r="M43" s="150">
        <f t="shared" si="11"/>
        <v>56.31</v>
      </c>
      <c r="N43" s="149">
        <f t="shared" si="12"/>
        <v>1309.4999999999998</v>
      </c>
      <c r="O43" s="149">
        <f t="shared" si="13"/>
        <v>1999.1699999999998</v>
      </c>
      <c r="P43" s="149">
        <f t="shared" si="14"/>
        <v>236.67999999999998</v>
      </c>
      <c r="Q43" s="149">
        <f t="shared" si="15"/>
        <v>2153.4</v>
      </c>
      <c r="R43" s="149">
        <f t="shared" si="16"/>
        <v>5462.07</v>
      </c>
      <c r="S43" s="148">
        <f t="shared" si="17"/>
        <v>2.2872308999999995</v>
      </c>
    </row>
    <row r="44" spans="1:19" ht="22.15" customHeight="1" thickBot="1" x14ac:dyDescent="0.25">
      <c r="A44" s="156"/>
      <c r="B44" s="168" t="s">
        <v>206</v>
      </c>
      <c r="C44" s="314">
        <v>44.84</v>
      </c>
      <c r="D44" s="153"/>
      <c r="E44" s="152">
        <v>86.21</v>
      </c>
      <c r="F44" s="152"/>
      <c r="G44" s="152">
        <v>77.34</v>
      </c>
      <c r="H44" s="151">
        <v>9.8800000000000008</v>
      </c>
      <c r="I44" s="264">
        <v>6599.16</v>
      </c>
      <c r="J44" s="263"/>
      <c r="K44" s="5">
        <f t="shared" si="9"/>
        <v>44.84</v>
      </c>
      <c r="L44" s="5">
        <f t="shared" si="10"/>
        <v>86.21</v>
      </c>
      <c r="M44" s="150">
        <f t="shared" si="11"/>
        <v>218.27</v>
      </c>
      <c r="N44" s="149">
        <f t="shared" si="12"/>
        <v>4349.4799999999996</v>
      </c>
      <c r="O44" s="149">
        <f t="shared" si="13"/>
        <v>8362.369999999999</v>
      </c>
      <c r="P44" s="149">
        <f t="shared" si="14"/>
        <v>958.36</v>
      </c>
      <c r="Q44" s="149">
        <f t="shared" si="15"/>
        <v>8460.3399999999983</v>
      </c>
      <c r="R44" s="149">
        <f t="shared" si="16"/>
        <v>21172.189999999995</v>
      </c>
      <c r="S44" s="148">
        <f t="shared" si="17"/>
        <v>6.4011851999999987</v>
      </c>
    </row>
    <row r="45" spans="1:19" ht="22.15" customHeight="1" x14ac:dyDescent="0.2">
      <c r="A45" s="156"/>
      <c r="B45" s="167" t="s">
        <v>205</v>
      </c>
      <c r="C45" s="316">
        <v>41.75</v>
      </c>
      <c r="D45" s="165">
        <v>2.96</v>
      </c>
      <c r="E45" s="164">
        <v>137.41999999999999</v>
      </c>
      <c r="F45" s="164">
        <v>2.41</v>
      </c>
      <c r="G45" s="164">
        <v>9.08</v>
      </c>
      <c r="H45" s="163"/>
      <c r="I45" s="270">
        <v>7693.39</v>
      </c>
      <c r="J45" s="269"/>
      <c r="K45" s="5">
        <f t="shared" si="9"/>
        <v>44.71</v>
      </c>
      <c r="L45" s="5">
        <f t="shared" si="10"/>
        <v>137.41999999999999</v>
      </c>
      <c r="M45" s="150">
        <f t="shared" si="11"/>
        <v>193.62</v>
      </c>
      <c r="N45" s="149">
        <f t="shared" si="12"/>
        <v>4336.87</v>
      </c>
      <c r="O45" s="149">
        <f t="shared" si="13"/>
        <v>13329.739999999998</v>
      </c>
      <c r="P45" s="149">
        <f t="shared" si="14"/>
        <v>0</v>
      </c>
      <c r="Q45" s="149">
        <f t="shared" si="15"/>
        <v>1114.53</v>
      </c>
      <c r="R45" s="149">
        <f t="shared" si="16"/>
        <v>18781.139999999996</v>
      </c>
      <c r="S45" s="148">
        <f t="shared" si="17"/>
        <v>7.4625882999999993</v>
      </c>
    </row>
    <row r="46" spans="1:19" ht="22.15" customHeight="1" x14ac:dyDescent="0.2">
      <c r="A46" s="156"/>
      <c r="B46" s="172" t="s">
        <v>204</v>
      </c>
      <c r="C46" s="315">
        <v>29.24</v>
      </c>
      <c r="D46" s="159"/>
      <c r="E46" s="158">
        <v>69.760000000000005</v>
      </c>
      <c r="F46" s="158"/>
      <c r="G46" s="158">
        <v>44.4</v>
      </c>
      <c r="H46" s="157">
        <v>4.8899999999999997</v>
      </c>
      <c r="I46" s="267">
        <v>5670.58</v>
      </c>
      <c r="J46" s="266"/>
      <c r="K46" s="5">
        <f t="shared" si="9"/>
        <v>29.24</v>
      </c>
      <c r="L46" s="5">
        <f t="shared" si="10"/>
        <v>69.760000000000005</v>
      </c>
      <c r="M46" s="150">
        <f t="shared" si="11"/>
        <v>148.29</v>
      </c>
      <c r="N46" s="149">
        <f t="shared" si="12"/>
        <v>2836.2799999999997</v>
      </c>
      <c r="O46" s="149">
        <f t="shared" si="13"/>
        <v>6766.7199999999993</v>
      </c>
      <c r="P46" s="149">
        <f t="shared" si="14"/>
        <v>474.32999999999987</v>
      </c>
      <c r="Q46" s="149">
        <f t="shared" si="15"/>
        <v>4781.1299999999992</v>
      </c>
      <c r="R46" s="149">
        <f t="shared" si="16"/>
        <v>14384.13</v>
      </c>
      <c r="S46" s="148">
        <f t="shared" si="17"/>
        <v>5.5004625999999988</v>
      </c>
    </row>
    <row r="47" spans="1:19" ht="22.15" customHeight="1" x14ac:dyDescent="0.2">
      <c r="A47" s="156"/>
      <c r="B47" s="172" t="s">
        <v>203</v>
      </c>
      <c r="C47" s="315">
        <v>34.75</v>
      </c>
      <c r="D47" s="159"/>
      <c r="E47" s="158">
        <v>80.84</v>
      </c>
      <c r="F47" s="158"/>
      <c r="G47" s="158">
        <v>41.12</v>
      </c>
      <c r="H47" s="157"/>
      <c r="I47" s="267">
        <v>5679.96</v>
      </c>
      <c r="J47" s="266"/>
      <c r="K47" s="5">
        <f t="shared" si="9"/>
        <v>34.75</v>
      </c>
      <c r="L47" s="5">
        <f t="shared" si="10"/>
        <v>80.84</v>
      </c>
      <c r="M47" s="150">
        <f t="shared" si="11"/>
        <v>156.71</v>
      </c>
      <c r="N47" s="149">
        <f t="shared" si="12"/>
        <v>3370.75</v>
      </c>
      <c r="O47" s="149">
        <f t="shared" si="13"/>
        <v>7841.4800000000005</v>
      </c>
      <c r="P47" s="149">
        <f t="shared" si="14"/>
        <v>0</v>
      </c>
      <c r="Q47" s="149">
        <f t="shared" si="15"/>
        <v>3988.6399999999994</v>
      </c>
      <c r="R47" s="149">
        <f t="shared" si="16"/>
        <v>15200.869999999999</v>
      </c>
      <c r="S47" s="148">
        <f t="shared" si="17"/>
        <v>5.5095612000000003</v>
      </c>
    </row>
    <row r="48" spans="1:19" ht="22.15" customHeight="1" thickBot="1" x14ac:dyDescent="0.25">
      <c r="A48" s="156"/>
      <c r="B48" s="171" t="s">
        <v>202</v>
      </c>
      <c r="C48" s="314">
        <v>43.21</v>
      </c>
      <c r="D48" s="153"/>
      <c r="E48" s="152">
        <v>89.92</v>
      </c>
      <c r="F48" s="152"/>
      <c r="G48" s="152">
        <v>72.42</v>
      </c>
      <c r="H48" s="151">
        <v>16.88</v>
      </c>
      <c r="I48" s="264">
        <v>7308.17</v>
      </c>
      <c r="J48" s="263"/>
      <c r="K48" s="5">
        <f t="shared" si="9"/>
        <v>43.21</v>
      </c>
      <c r="L48" s="5">
        <f t="shared" si="10"/>
        <v>89.92</v>
      </c>
      <c r="M48" s="150">
        <f t="shared" si="11"/>
        <v>222.43</v>
      </c>
      <c r="N48" s="149">
        <f t="shared" si="12"/>
        <v>4191.369999999999</v>
      </c>
      <c r="O48" s="149">
        <f t="shared" si="13"/>
        <v>8722.24</v>
      </c>
      <c r="P48" s="149">
        <f t="shared" si="14"/>
        <v>1637.36</v>
      </c>
      <c r="Q48" s="149">
        <f t="shared" si="15"/>
        <v>8662.0999999999985</v>
      </c>
      <c r="R48" s="149">
        <f t="shared" si="16"/>
        <v>21575.71</v>
      </c>
      <c r="S48" s="148">
        <f t="shared" si="17"/>
        <v>7.0889249000000003</v>
      </c>
    </row>
    <row r="49" spans="1:19" ht="22.15" customHeight="1" x14ac:dyDescent="0.2">
      <c r="A49" s="156"/>
      <c r="B49" s="170" t="s">
        <v>201</v>
      </c>
      <c r="C49" s="316">
        <v>48.41</v>
      </c>
      <c r="D49" s="165"/>
      <c r="E49" s="164">
        <v>111.79</v>
      </c>
      <c r="F49" s="164">
        <v>0.11</v>
      </c>
      <c r="G49" s="164">
        <v>58.96</v>
      </c>
      <c r="H49" s="163">
        <v>21.63</v>
      </c>
      <c r="I49" s="270">
        <v>6760.59</v>
      </c>
      <c r="J49" s="269"/>
      <c r="K49" s="5">
        <f t="shared" si="9"/>
        <v>48.41</v>
      </c>
      <c r="L49" s="5">
        <f t="shared" si="10"/>
        <v>111.79</v>
      </c>
      <c r="M49" s="150">
        <f t="shared" si="11"/>
        <v>240.9</v>
      </c>
      <c r="N49" s="149">
        <f t="shared" si="12"/>
        <v>4695.7699999999995</v>
      </c>
      <c r="O49" s="149">
        <f t="shared" si="13"/>
        <v>10843.63</v>
      </c>
      <c r="P49" s="149">
        <f t="shared" si="14"/>
        <v>2098.11</v>
      </c>
      <c r="Q49" s="149">
        <f t="shared" si="15"/>
        <v>7827.9</v>
      </c>
      <c r="R49" s="149">
        <f t="shared" si="16"/>
        <v>23367.299999999996</v>
      </c>
      <c r="S49" s="148">
        <f t="shared" si="17"/>
        <v>6.557772299999999</v>
      </c>
    </row>
    <row r="50" spans="1:19" ht="22.15" customHeight="1" x14ac:dyDescent="0.2">
      <c r="A50" s="156"/>
      <c r="B50" s="169" t="s">
        <v>200</v>
      </c>
      <c r="C50" s="315">
        <v>24.76</v>
      </c>
      <c r="D50" s="159"/>
      <c r="E50" s="158">
        <v>50.3</v>
      </c>
      <c r="F50" s="158"/>
      <c r="G50" s="158">
        <v>34.6</v>
      </c>
      <c r="H50" s="157">
        <v>19.12</v>
      </c>
      <c r="I50" s="267">
        <v>3593.8</v>
      </c>
      <c r="J50" s="266"/>
      <c r="K50" s="5">
        <f t="shared" si="9"/>
        <v>24.76</v>
      </c>
      <c r="L50" s="5">
        <f t="shared" si="10"/>
        <v>50.3</v>
      </c>
      <c r="M50" s="150">
        <f t="shared" si="11"/>
        <v>128.78</v>
      </c>
      <c r="N50" s="149">
        <f t="shared" si="12"/>
        <v>2401.7199999999998</v>
      </c>
      <c r="O50" s="149">
        <f t="shared" si="13"/>
        <v>4879.0999999999995</v>
      </c>
      <c r="P50" s="149">
        <f t="shared" si="14"/>
        <v>1854.6399999999999</v>
      </c>
      <c r="Q50" s="149">
        <f t="shared" si="15"/>
        <v>5210.8399999999992</v>
      </c>
      <c r="R50" s="149">
        <f t="shared" si="16"/>
        <v>12491.66</v>
      </c>
      <c r="S50" s="148">
        <f t="shared" si="17"/>
        <v>3.485986</v>
      </c>
    </row>
    <row r="51" spans="1:19" ht="22.15" customHeight="1" x14ac:dyDescent="0.2">
      <c r="A51" s="156"/>
      <c r="B51" s="169" t="s">
        <v>199</v>
      </c>
      <c r="C51" s="315">
        <v>69.58</v>
      </c>
      <c r="D51" s="159"/>
      <c r="E51" s="158">
        <v>160.87</v>
      </c>
      <c r="F51" s="158"/>
      <c r="G51" s="158">
        <v>114.65</v>
      </c>
      <c r="H51" s="157">
        <v>1.88</v>
      </c>
      <c r="I51" s="267">
        <v>11870.96</v>
      </c>
      <c r="J51" s="266"/>
      <c r="K51" s="5">
        <f t="shared" si="9"/>
        <v>69.58</v>
      </c>
      <c r="L51" s="5">
        <f t="shared" si="10"/>
        <v>160.87</v>
      </c>
      <c r="M51" s="150">
        <f t="shared" si="11"/>
        <v>346.98</v>
      </c>
      <c r="N51" s="149">
        <f t="shared" si="12"/>
        <v>6749.26</v>
      </c>
      <c r="O51" s="149">
        <f t="shared" si="13"/>
        <v>15604.39</v>
      </c>
      <c r="P51" s="149">
        <f t="shared" si="14"/>
        <v>182.35999999999999</v>
      </c>
      <c r="Q51" s="149">
        <f t="shared" si="15"/>
        <v>11303.409999999998</v>
      </c>
      <c r="R51" s="149">
        <f t="shared" si="16"/>
        <v>33657.06</v>
      </c>
      <c r="S51" s="148">
        <f t="shared" si="17"/>
        <v>11.514831199999998</v>
      </c>
    </row>
    <row r="52" spans="1:19" ht="22.15" customHeight="1" thickBot="1" x14ac:dyDescent="0.25">
      <c r="A52" s="156"/>
      <c r="B52" s="168" t="s">
        <v>198</v>
      </c>
      <c r="C52" s="314">
        <v>34.71</v>
      </c>
      <c r="D52" s="153"/>
      <c r="E52" s="152">
        <v>57.49</v>
      </c>
      <c r="F52" s="152"/>
      <c r="G52" s="152">
        <v>44.71</v>
      </c>
      <c r="H52" s="151">
        <v>8.93</v>
      </c>
      <c r="I52" s="264">
        <v>4640.5</v>
      </c>
      <c r="J52" s="263"/>
      <c r="K52" s="5">
        <f t="shared" si="9"/>
        <v>34.71</v>
      </c>
      <c r="L52" s="5">
        <f t="shared" si="10"/>
        <v>57.49</v>
      </c>
      <c r="M52" s="150">
        <f t="shared" si="11"/>
        <v>145.84</v>
      </c>
      <c r="N52" s="149">
        <f t="shared" si="12"/>
        <v>3366.8699999999994</v>
      </c>
      <c r="O52" s="149">
        <f t="shared" si="13"/>
        <v>5576.53</v>
      </c>
      <c r="P52" s="149">
        <f t="shared" si="14"/>
        <v>866.21</v>
      </c>
      <c r="Q52" s="149">
        <f t="shared" si="15"/>
        <v>5203.08</v>
      </c>
      <c r="R52" s="149">
        <f t="shared" si="16"/>
        <v>14146.48</v>
      </c>
      <c r="S52" s="148">
        <f t="shared" si="17"/>
        <v>4.5012850000000002</v>
      </c>
    </row>
    <row r="53" spans="1:19" ht="22.15" customHeight="1" x14ac:dyDescent="0.2">
      <c r="A53" s="156"/>
      <c r="B53" s="167" t="s">
        <v>197</v>
      </c>
      <c r="C53" s="316">
        <v>28.4</v>
      </c>
      <c r="D53" s="165"/>
      <c r="E53" s="164">
        <v>38.840000000000003</v>
      </c>
      <c r="F53" s="164"/>
      <c r="G53" s="164">
        <v>33.69</v>
      </c>
      <c r="H53" s="163">
        <v>25.32</v>
      </c>
      <c r="I53" s="270">
        <v>4452.51</v>
      </c>
      <c r="J53" s="269"/>
      <c r="K53" s="5">
        <f t="shared" si="9"/>
        <v>28.4</v>
      </c>
      <c r="L53" s="5">
        <f t="shared" si="10"/>
        <v>38.840000000000003</v>
      </c>
      <c r="M53" s="150">
        <f t="shared" si="11"/>
        <v>126.25</v>
      </c>
      <c r="N53" s="149">
        <f t="shared" si="12"/>
        <v>2754.7999999999993</v>
      </c>
      <c r="O53" s="149">
        <f t="shared" si="13"/>
        <v>3767.4800000000005</v>
      </c>
      <c r="P53" s="149">
        <f t="shared" si="14"/>
        <v>2456.0399999999995</v>
      </c>
      <c r="Q53" s="149">
        <f t="shared" si="15"/>
        <v>5723.9699999999993</v>
      </c>
      <c r="R53" s="149">
        <f t="shared" si="16"/>
        <v>12246.25</v>
      </c>
      <c r="S53" s="148">
        <f t="shared" si="17"/>
        <v>4.3189346999999998</v>
      </c>
    </row>
    <row r="54" spans="1:19" ht="22.15" customHeight="1" x14ac:dyDescent="0.2">
      <c r="A54" s="156"/>
      <c r="B54" s="162" t="s">
        <v>196</v>
      </c>
      <c r="C54" s="315">
        <v>28.28</v>
      </c>
      <c r="D54" s="159"/>
      <c r="E54" s="158">
        <v>50.06</v>
      </c>
      <c r="F54" s="158">
        <v>1.29</v>
      </c>
      <c r="G54" s="158">
        <v>17.71</v>
      </c>
      <c r="H54" s="157">
        <v>18.350000000000001</v>
      </c>
      <c r="I54" s="267">
        <v>5146.42</v>
      </c>
      <c r="J54" s="266"/>
      <c r="K54" s="5">
        <f t="shared" si="9"/>
        <v>28.28</v>
      </c>
      <c r="L54" s="5">
        <f t="shared" si="10"/>
        <v>50.06</v>
      </c>
      <c r="M54" s="150">
        <f t="shared" si="11"/>
        <v>115.69</v>
      </c>
      <c r="N54" s="149">
        <f t="shared" si="12"/>
        <v>2743.1599999999994</v>
      </c>
      <c r="O54" s="149">
        <f t="shared" si="13"/>
        <v>4855.82</v>
      </c>
      <c r="P54" s="149">
        <f t="shared" si="14"/>
        <v>1779.95</v>
      </c>
      <c r="Q54" s="149">
        <f t="shared" si="15"/>
        <v>3622.95</v>
      </c>
      <c r="R54" s="149">
        <f t="shared" si="16"/>
        <v>11221.93</v>
      </c>
      <c r="S54" s="148">
        <f t="shared" si="17"/>
        <v>4.9920274000000004</v>
      </c>
    </row>
    <row r="55" spans="1:19" ht="22.15" customHeight="1" x14ac:dyDescent="0.2">
      <c r="A55" s="156"/>
      <c r="B55" s="161" t="s">
        <v>195</v>
      </c>
      <c r="C55" s="315">
        <v>28</v>
      </c>
      <c r="D55" s="159"/>
      <c r="E55" s="158">
        <v>66.790000000000006</v>
      </c>
      <c r="F55" s="158">
        <v>0.92</v>
      </c>
      <c r="G55" s="158">
        <v>22.51</v>
      </c>
      <c r="H55" s="157">
        <v>1.33</v>
      </c>
      <c r="I55" s="267">
        <v>4827.93</v>
      </c>
      <c r="J55" s="266"/>
      <c r="K55" s="5">
        <f t="shared" si="9"/>
        <v>28</v>
      </c>
      <c r="L55" s="5">
        <f t="shared" si="10"/>
        <v>66.790000000000006</v>
      </c>
      <c r="M55" s="150">
        <f t="shared" si="11"/>
        <v>119.55000000000001</v>
      </c>
      <c r="N55" s="149">
        <f t="shared" si="12"/>
        <v>2716</v>
      </c>
      <c r="O55" s="149">
        <f t="shared" si="13"/>
        <v>6478.63</v>
      </c>
      <c r="P55" s="149">
        <f t="shared" si="14"/>
        <v>129.01</v>
      </c>
      <c r="Q55" s="149">
        <f t="shared" si="15"/>
        <v>2401.7200000000003</v>
      </c>
      <c r="R55" s="149">
        <f t="shared" si="16"/>
        <v>11596.350000000002</v>
      </c>
      <c r="S55" s="148">
        <f t="shared" si="17"/>
        <v>4.6830920999999996</v>
      </c>
    </row>
    <row r="56" spans="1:19" ht="22.15" customHeight="1" thickBot="1" x14ac:dyDescent="0.25">
      <c r="A56" s="156"/>
      <c r="B56" s="155" t="s">
        <v>194</v>
      </c>
      <c r="C56" s="314">
        <v>21.57</v>
      </c>
      <c r="D56" s="153"/>
      <c r="E56" s="152">
        <v>29.87</v>
      </c>
      <c r="F56" s="152"/>
      <c r="G56" s="152">
        <v>41.69</v>
      </c>
      <c r="H56" s="151">
        <v>8.4499999999999993</v>
      </c>
      <c r="I56" s="264">
        <v>3241.75</v>
      </c>
      <c r="J56" s="263"/>
      <c r="K56" s="5">
        <f t="shared" si="9"/>
        <v>21.57</v>
      </c>
      <c r="L56" s="5">
        <f t="shared" si="10"/>
        <v>29.87</v>
      </c>
      <c r="M56" s="150">
        <f t="shared" si="11"/>
        <v>101.58</v>
      </c>
      <c r="N56" s="149">
        <f t="shared" si="12"/>
        <v>2092.2899999999995</v>
      </c>
      <c r="O56" s="149">
        <f t="shared" si="13"/>
        <v>2897.39</v>
      </c>
      <c r="P56" s="149">
        <f t="shared" si="14"/>
        <v>819.64999999999986</v>
      </c>
      <c r="Q56" s="149">
        <f t="shared" si="15"/>
        <v>4863.58</v>
      </c>
      <c r="R56" s="149">
        <f t="shared" si="16"/>
        <v>9853.2599999999984</v>
      </c>
      <c r="S56" s="148">
        <f t="shared" si="17"/>
        <v>3.1444974999999995</v>
      </c>
    </row>
    <row r="57" spans="1:19" ht="21.6" customHeight="1" x14ac:dyDescent="0.2">
      <c r="A57" s="156"/>
      <c r="B57" s="170" t="s">
        <v>193</v>
      </c>
      <c r="C57" s="316">
        <v>36.619999999999997</v>
      </c>
      <c r="D57" s="165"/>
      <c r="E57" s="164">
        <v>53.21</v>
      </c>
      <c r="F57" s="164"/>
      <c r="G57" s="164">
        <v>37.47</v>
      </c>
      <c r="H57" s="163">
        <v>46.25</v>
      </c>
      <c r="I57" s="270">
        <v>5735.87</v>
      </c>
      <c r="J57" s="269"/>
      <c r="K57" s="5">
        <f t="shared" si="9"/>
        <v>36.619999999999997</v>
      </c>
      <c r="L57" s="5">
        <f t="shared" si="10"/>
        <v>53.21</v>
      </c>
      <c r="M57" s="150">
        <f t="shared" si="11"/>
        <v>173.55</v>
      </c>
      <c r="N57" s="149">
        <f t="shared" si="12"/>
        <v>3552.14</v>
      </c>
      <c r="O57" s="149">
        <f t="shared" si="13"/>
        <v>5161.37</v>
      </c>
      <c r="P57" s="149">
        <f t="shared" si="14"/>
        <v>4486.2499999999991</v>
      </c>
      <c r="Q57" s="149">
        <f t="shared" si="15"/>
        <v>8120.8399999999992</v>
      </c>
      <c r="R57" s="149">
        <f t="shared" si="16"/>
        <v>16834.349999999999</v>
      </c>
      <c r="S57" s="148">
        <f t="shared" si="17"/>
        <v>5.5637938999999994</v>
      </c>
    </row>
    <row r="58" spans="1:19" ht="21.6" customHeight="1" x14ac:dyDescent="0.2">
      <c r="A58" s="156"/>
      <c r="B58" s="169" t="s">
        <v>192</v>
      </c>
      <c r="C58" s="315">
        <v>54.88</v>
      </c>
      <c r="D58" s="159"/>
      <c r="E58" s="158">
        <v>136.32</v>
      </c>
      <c r="F58" s="158">
        <v>0</v>
      </c>
      <c r="G58" s="158">
        <v>83.1</v>
      </c>
      <c r="H58" s="157">
        <v>12.86</v>
      </c>
      <c r="I58" s="267">
        <v>8288.19</v>
      </c>
      <c r="J58" s="266"/>
      <c r="K58" s="5">
        <f t="shared" si="9"/>
        <v>54.88</v>
      </c>
      <c r="L58" s="5">
        <f t="shared" si="10"/>
        <v>136.32</v>
      </c>
      <c r="M58" s="150">
        <f t="shared" si="11"/>
        <v>287.15999999999997</v>
      </c>
      <c r="N58" s="149">
        <f t="shared" si="12"/>
        <v>5323.3600000000006</v>
      </c>
      <c r="O58" s="149">
        <f t="shared" si="13"/>
        <v>13223.039999999999</v>
      </c>
      <c r="P58" s="149">
        <f t="shared" si="14"/>
        <v>1247.4199999999998</v>
      </c>
      <c r="Q58" s="149">
        <f t="shared" si="15"/>
        <v>9308.119999999999</v>
      </c>
      <c r="R58" s="149">
        <f t="shared" si="16"/>
        <v>27854.52</v>
      </c>
      <c r="S58" s="148">
        <f t="shared" si="17"/>
        <v>8.0395443000000011</v>
      </c>
    </row>
    <row r="59" spans="1:19" ht="21.6" customHeight="1" x14ac:dyDescent="0.2">
      <c r="A59" s="156"/>
      <c r="B59" s="169" t="s">
        <v>191</v>
      </c>
      <c r="C59" s="315">
        <v>24.46</v>
      </c>
      <c r="D59" s="159"/>
      <c r="E59" s="158">
        <v>53.06</v>
      </c>
      <c r="F59" s="158"/>
      <c r="G59" s="158">
        <v>34.049999999999997</v>
      </c>
      <c r="H59" s="157">
        <v>17.13</v>
      </c>
      <c r="I59" s="267">
        <v>4612.3599999999997</v>
      </c>
      <c r="J59" s="266"/>
      <c r="K59" s="5">
        <f t="shared" si="9"/>
        <v>24.46</v>
      </c>
      <c r="L59" s="5">
        <f t="shared" si="10"/>
        <v>53.06</v>
      </c>
      <c r="M59" s="150">
        <f t="shared" si="11"/>
        <v>128.70000000000002</v>
      </c>
      <c r="N59" s="149">
        <f t="shared" si="12"/>
        <v>2372.62</v>
      </c>
      <c r="O59" s="149">
        <f t="shared" si="13"/>
        <v>5146.82</v>
      </c>
      <c r="P59" s="149">
        <f t="shared" si="14"/>
        <v>1661.6099999999997</v>
      </c>
      <c r="Q59" s="149">
        <f t="shared" si="15"/>
        <v>4964.4599999999991</v>
      </c>
      <c r="R59" s="149">
        <f t="shared" si="16"/>
        <v>12483.899999999998</v>
      </c>
      <c r="S59" s="148">
        <f t="shared" si="17"/>
        <v>4.4739891999999992</v>
      </c>
    </row>
    <row r="60" spans="1:19" ht="21.6" customHeight="1" thickBot="1" x14ac:dyDescent="0.25">
      <c r="A60" s="156"/>
      <c r="B60" s="168" t="s">
        <v>190</v>
      </c>
      <c r="C60" s="314">
        <v>34.200000000000003</v>
      </c>
      <c r="D60" s="153"/>
      <c r="E60" s="152">
        <v>79.709999999999994</v>
      </c>
      <c r="F60" s="152"/>
      <c r="G60" s="152">
        <v>53.68</v>
      </c>
      <c r="H60" s="151"/>
      <c r="I60" s="264">
        <v>5068.97</v>
      </c>
      <c r="J60" s="263"/>
      <c r="K60" s="5">
        <f t="shared" si="9"/>
        <v>34.200000000000003</v>
      </c>
      <c r="L60" s="5">
        <f t="shared" si="10"/>
        <v>79.709999999999994</v>
      </c>
      <c r="M60" s="150">
        <f t="shared" si="11"/>
        <v>167.59</v>
      </c>
      <c r="N60" s="149">
        <f t="shared" si="12"/>
        <v>3317.3999999999996</v>
      </c>
      <c r="O60" s="149">
        <f t="shared" si="13"/>
        <v>7731.8699999999981</v>
      </c>
      <c r="P60" s="149">
        <f t="shared" si="14"/>
        <v>0</v>
      </c>
      <c r="Q60" s="149">
        <f t="shared" si="15"/>
        <v>5206.9599999999991</v>
      </c>
      <c r="R60" s="149">
        <f t="shared" si="16"/>
        <v>16256.229999999996</v>
      </c>
      <c r="S60" s="148">
        <f t="shared" si="17"/>
        <v>4.9169008999999999</v>
      </c>
    </row>
    <row r="61" spans="1:19" ht="21.6" customHeight="1" x14ac:dyDescent="0.2">
      <c r="A61" s="156"/>
      <c r="B61" s="167" t="s">
        <v>189</v>
      </c>
      <c r="C61" s="316">
        <v>48.91</v>
      </c>
      <c r="D61" s="165"/>
      <c r="E61" s="164">
        <v>100.86</v>
      </c>
      <c r="F61" s="164">
        <v>2.89</v>
      </c>
      <c r="G61" s="164">
        <v>54.69</v>
      </c>
      <c r="H61" s="163">
        <v>11.55</v>
      </c>
      <c r="I61" s="270">
        <v>7973.26</v>
      </c>
      <c r="J61" s="269"/>
      <c r="K61" s="5">
        <f t="shared" si="9"/>
        <v>48.91</v>
      </c>
      <c r="L61" s="5">
        <f t="shared" si="10"/>
        <v>100.86</v>
      </c>
      <c r="M61" s="150">
        <f t="shared" si="11"/>
        <v>218.89999999999998</v>
      </c>
      <c r="N61" s="149">
        <f t="shared" si="12"/>
        <v>4744.2699999999995</v>
      </c>
      <c r="O61" s="149">
        <f t="shared" si="13"/>
        <v>9783.42</v>
      </c>
      <c r="P61" s="149">
        <f t="shared" si="14"/>
        <v>1120.3500000000001</v>
      </c>
      <c r="Q61" s="149">
        <f t="shared" si="15"/>
        <v>6705.61</v>
      </c>
      <c r="R61" s="149">
        <f t="shared" si="16"/>
        <v>21233.3</v>
      </c>
      <c r="S61" s="148">
        <f t="shared" si="17"/>
        <v>7.7340621999999994</v>
      </c>
    </row>
    <row r="62" spans="1:19" ht="21.6" customHeight="1" x14ac:dyDescent="0.2">
      <c r="A62" s="156"/>
      <c r="B62" s="172" t="s">
        <v>187</v>
      </c>
      <c r="C62" s="315">
        <v>44.28</v>
      </c>
      <c r="D62" s="159"/>
      <c r="E62" s="158">
        <v>103.78</v>
      </c>
      <c r="F62" s="158"/>
      <c r="G62" s="158">
        <v>53.6</v>
      </c>
      <c r="H62" s="157">
        <v>17.87</v>
      </c>
      <c r="I62" s="267">
        <v>7519.7</v>
      </c>
      <c r="J62" s="266"/>
      <c r="K62" s="5">
        <f t="shared" si="9"/>
        <v>44.28</v>
      </c>
      <c r="L62" s="5">
        <f t="shared" si="10"/>
        <v>103.78</v>
      </c>
      <c r="M62" s="150">
        <f t="shared" si="11"/>
        <v>219.53</v>
      </c>
      <c r="N62" s="149">
        <f t="shared" si="12"/>
        <v>4295.16</v>
      </c>
      <c r="O62" s="149">
        <f t="shared" si="13"/>
        <v>10066.659999999998</v>
      </c>
      <c r="P62" s="149">
        <f t="shared" si="14"/>
        <v>1733.3899999999999</v>
      </c>
      <c r="Q62" s="149">
        <f t="shared" si="15"/>
        <v>6932.5899999999992</v>
      </c>
      <c r="R62" s="149">
        <f t="shared" si="16"/>
        <v>21294.409999999996</v>
      </c>
      <c r="S62" s="148">
        <f t="shared" si="17"/>
        <v>7.2941089999999997</v>
      </c>
    </row>
    <row r="63" spans="1:19" ht="21.6" customHeight="1" x14ac:dyDescent="0.2">
      <c r="A63" s="156"/>
      <c r="B63" s="172" t="s">
        <v>186</v>
      </c>
      <c r="C63" s="315">
        <v>42.93</v>
      </c>
      <c r="D63" s="159"/>
      <c r="E63" s="158">
        <v>90.65</v>
      </c>
      <c r="F63" s="158"/>
      <c r="G63" s="158">
        <v>59.64</v>
      </c>
      <c r="H63" s="157">
        <v>27.37</v>
      </c>
      <c r="I63" s="267">
        <v>7305.94</v>
      </c>
      <c r="J63" s="266"/>
      <c r="K63" s="5">
        <f t="shared" si="9"/>
        <v>42.93</v>
      </c>
      <c r="L63" s="5">
        <f t="shared" si="10"/>
        <v>90.65</v>
      </c>
      <c r="M63" s="150">
        <f t="shared" si="11"/>
        <v>220.59000000000003</v>
      </c>
      <c r="N63" s="149">
        <f t="shared" si="12"/>
        <v>4164.21</v>
      </c>
      <c r="O63" s="149">
        <f t="shared" si="13"/>
        <v>8793.0499999999993</v>
      </c>
      <c r="P63" s="149">
        <f t="shared" si="14"/>
        <v>2654.89</v>
      </c>
      <c r="Q63" s="149">
        <f t="shared" si="15"/>
        <v>8439.9699999999993</v>
      </c>
      <c r="R63" s="149">
        <f t="shared" si="16"/>
        <v>21397.229999999996</v>
      </c>
      <c r="S63" s="148">
        <f t="shared" si="17"/>
        <v>7.0867617999999988</v>
      </c>
    </row>
    <row r="64" spans="1:19" ht="21.6" customHeight="1" thickBot="1" x14ac:dyDescent="0.25">
      <c r="A64" s="156"/>
      <c r="B64" s="171" t="s">
        <v>186</v>
      </c>
      <c r="C64" s="314">
        <v>42.23</v>
      </c>
      <c r="D64" s="153"/>
      <c r="E64" s="152">
        <v>70.98</v>
      </c>
      <c r="F64" s="152"/>
      <c r="G64" s="152">
        <v>72.23</v>
      </c>
      <c r="H64" s="151">
        <v>29.7</v>
      </c>
      <c r="I64" s="264">
        <v>5548.64</v>
      </c>
      <c r="J64" s="263"/>
      <c r="K64" s="5">
        <f t="shared" si="9"/>
        <v>42.23</v>
      </c>
      <c r="L64" s="5">
        <f t="shared" si="10"/>
        <v>70.98</v>
      </c>
      <c r="M64" s="150">
        <f t="shared" si="11"/>
        <v>215.14</v>
      </c>
      <c r="N64" s="149">
        <f t="shared" si="12"/>
        <v>4096.3099999999995</v>
      </c>
      <c r="O64" s="149">
        <f t="shared" si="13"/>
        <v>6885.0599999999995</v>
      </c>
      <c r="P64" s="149">
        <f t="shared" si="14"/>
        <v>2880.9</v>
      </c>
      <c r="Q64" s="149">
        <f t="shared" si="15"/>
        <v>9887.2099999999991</v>
      </c>
      <c r="R64" s="149">
        <f t="shared" si="16"/>
        <v>20868.579999999998</v>
      </c>
      <c r="S64" s="148">
        <f t="shared" si="17"/>
        <v>5.3821807999999995</v>
      </c>
    </row>
    <row r="65" spans="1:19" ht="21.6" customHeight="1" x14ac:dyDescent="0.2">
      <c r="A65" s="156"/>
      <c r="B65" s="170" t="s">
        <v>182</v>
      </c>
      <c r="C65" s="316">
        <v>48.12</v>
      </c>
      <c r="D65" s="165"/>
      <c r="E65" s="164">
        <v>136</v>
      </c>
      <c r="F65" s="164"/>
      <c r="G65" s="164">
        <v>42.69</v>
      </c>
      <c r="H65" s="163">
        <v>13.08</v>
      </c>
      <c r="I65" s="270">
        <v>6674.22</v>
      </c>
      <c r="J65" s="269"/>
      <c r="K65" s="5">
        <f t="shared" si="9"/>
        <v>48.12</v>
      </c>
      <c r="L65" s="5">
        <f t="shared" si="10"/>
        <v>136</v>
      </c>
      <c r="M65" s="150">
        <f t="shared" si="11"/>
        <v>239.89000000000001</v>
      </c>
      <c r="N65" s="149">
        <f t="shared" si="12"/>
        <v>4667.6399999999994</v>
      </c>
      <c r="O65" s="149">
        <f t="shared" si="13"/>
        <v>13192</v>
      </c>
      <c r="P65" s="149">
        <f t="shared" si="14"/>
        <v>1268.76</v>
      </c>
      <c r="Q65" s="149">
        <f t="shared" si="15"/>
        <v>5409.69</v>
      </c>
      <c r="R65" s="149">
        <f t="shared" si="16"/>
        <v>23269.329999999998</v>
      </c>
      <c r="S65" s="148">
        <f t="shared" si="17"/>
        <v>6.4739934000000003</v>
      </c>
    </row>
    <row r="66" spans="1:19" ht="21.6" customHeight="1" x14ac:dyDescent="0.2">
      <c r="A66" s="156"/>
      <c r="B66" s="169" t="s">
        <v>181</v>
      </c>
      <c r="C66" s="315">
        <v>49.72</v>
      </c>
      <c r="D66" s="159"/>
      <c r="E66" s="158">
        <v>82.62</v>
      </c>
      <c r="F66" s="158">
        <v>0.02</v>
      </c>
      <c r="G66" s="158">
        <v>56.57</v>
      </c>
      <c r="H66" s="157">
        <v>49.68</v>
      </c>
      <c r="I66" s="267">
        <v>7317.74</v>
      </c>
      <c r="J66" s="266"/>
      <c r="K66" s="5">
        <f t="shared" si="9"/>
        <v>49.72</v>
      </c>
      <c r="L66" s="5">
        <f t="shared" si="10"/>
        <v>82.62</v>
      </c>
      <c r="M66" s="150">
        <f t="shared" si="11"/>
        <v>238.61</v>
      </c>
      <c r="N66" s="149">
        <f t="shared" si="12"/>
        <v>4822.84</v>
      </c>
      <c r="O66" s="149">
        <f t="shared" si="13"/>
        <v>8014.1399999999994</v>
      </c>
      <c r="P66" s="149">
        <f t="shared" si="14"/>
        <v>4818.96</v>
      </c>
      <c r="Q66" s="149">
        <f t="shared" si="15"/>
        <v>10308.189999999999</v>
      </c>
      <c r="R66" s="149">
        <f t="shared" si="16"/>
        <v>23145.17</v>
      </c>
      <c r="S66" s="148">
        <f t="shared" si="17"/>
        <v>7.0982077999999991</v>
      </c>
    </row>
    <row r="67" spans="1:19" ht="21.6" customHeight="1" x14ac:dyDescent="0.2">
      <c r="A67" s="156"/>
      <c r="B67" s="169" t="s">
        <v>180</v>
      </c>
      <c r="C67" s="315">
        <v>51.36</v>
      </c>
      <c r="D67" s="159"/>
      <c r="E67" s="158">
        <v>114.63</v>
      </c>
      <c r="F67" s="158"/>
      <c r="G67" s="158">
        <v>60.2</v>
      </c>
      <c r="H67" s="157">
        <v>18.95</v>
      </c>
      <c r="I67" s="267">
        <v>8634.99</v>
      </c>
      <c r="J67" s="266"/>
      <c r="K67" s="5">
        <f t="shared" si="9"/>
        <v>51.36</v>
      </c>
      <c r="L67" s="5">
        <f t="shared" si="10"/>
        <v>114.63</v>
      </c>
      <c r="M67" s="150">
        <f t="shared" si="11"/>
        <v>245.14</v>
      </c>
      <c r="N67" s="149">
        <f t="shared" si="12"/>
        <v>4981.92</v>
      </c>
      <c r="O67" s="149">
        <f t="shared" si="13"/>
        <v>11119.109999999999</v>
      </c>
      <c r="P67" s="149">
        <f t="shared" si="14"/>
        <v>1838.1499999999999</v>
      </c>
      <c r="Q67" s="149">
        <f t="shared" si="15"/>
        <v>7677.5500000000011</v>
      </c>
      <c r="R67" s="149">
        <f t="shared" si="16"/>
        <v>23778.58</v>
      </c>
      <c r="S67" s="148">
        <f t="shared" si="17"/>
        <v>8.3759402999999999</v>
      </c>
    </row>
    <row r="68" spans="1:19" ht="21.6" customHeight="1" thickBot="1" x14ac:dyDescent="0.25">
      <c r="A68" s="156"/>
      <c r="B68" s="168" t="s">
        <v>177</v>
      </c>
      <c r="C68" s="314">
        <v>31.31</v>
      </c>
      <c r="D68" s="153"/>
      <c r="E68" s="152">
        <v>73.290000000000006</v>
      </c>
      <c r="F68" s="152"/>
      <c r="G68" s="152">
        <v>49.3</v>
      </c>
      <c r="H68" s="151">
        <v>1.74</v>
      </c>
      <c r="I68" s="264">
        <v>5478.62</v>
      </c>
      <c r="J68" s="263"/>
      <c r="K68" s="5">
        <f t="shared" si="9"/>
        <v>31.31</v>
      </c>
      <c r="L68" s="5">
        <f t="shared" si="10"/>
        <v>73.290000000000006</v>
      </c>
      <c r="M68" s="150">
        <f t="shared" si="11"/>
        <v>155.64000000000001</v>
      </c>
      <c r="N68" s="149">
        <f t="shared" si="12"/>
        <v>3037.0699999999997</v>
      </c>
      <c r="O68" s="149">
        <f t="shared" si="13"/>
        <v>7109.13</v>
      </c>
      <c r="P68" s="149">
        <f t="shared" si="14"/>
        <v>168.77999999999997</v>
      </c>
      <c r="Q68" s="149">
        <f t="shared" si="15"/>
        <v>4950.88</v>
      </c>
      <c r="R68" s="149">
        <f t="shared" si="16"/>
        <v>15097.080000000002</v>
      </c>
      <c r="S68" s="148">
        <f t="shared" si="17"/>
        <v>5.3142613999999995</v>
      </c>
    </row>
    <row r="69" spans="1:19" ht="21.6" customHeight="1" x14ac:dyDescent="0.2">
      <c r="A69" s="156"/>
      <c r="B69" s="167" t="s">
        <v>176</v>
      </c>
      <c r="C69" s="316">
        <v>35.74</v>
      </c>
      <c r="D69" s="165"/>
      <c r="E69" s="164">
        <v>73.680000000000007</v>
      </c>
      <c r="F69" s="164">
        <v>0.12</v>
      </c>
      <c r="G69" s="164">
        <v>39.229999999999997</v>
      </c>
      <c r="H69" s="163">
        <v>16.829999999999998</v>
      </c>
      <c r="I69" s="270">
        <v>6484.4</v>
      </c>
      <c r="J69" s="269"/>
      <c r="K69" s="5">
        <f t="shared" si="9"/>
        <v>35.74</v>
      </c>
      <c r="L69" s="5">
        <f t="shared" si="10"/>
        <v>73.680000000000007</v>
      </c>
      <c r="M69" s="150">
        <f t="shared" si="11"/>
        <v>165.60000000000002</v>
      </c>
      <c r="N69" s="149">
        <f t="shared" si="12"/>
        <v>3466.7799999999997</v>
      </c>
      <c r="O69" s="149">
        <f t="shared" si="13"/>
        <v>7146.96</v>
      </c>
      <c r="P69" s="149">
        <f t="shared" si="14"/>
        <v>1632.5099999999998</v>
      </c>
      <c r="Q69" s="149">
        <f t="shared" si="15"/>
        <v>5449.4599999999991</v>
      </c>
      <c r="R69" s="149">
        <f t="shared" si="16"/>
        <v>16063.199999999999</v>
      </c>
      <c r="S69" s="148">
        <f t="shared" si="17"/>
        <v>6.2898679999999993</v>
      </c>
    </row>
    <row r="70" spans="1:19" ht="21.6" customHeight="1" x14ac:dyDescent="0.2">
      <c r="A70" s="156"/>
      <c r="B70" s="162" t="s">
        <v>175</v>
      </c>
      <c r="C70" s="315">
        <v>23.84</v>
      </c>
      <c r="D70" s="159"/>
      <c r="E70" s="158">
        <v>57.58</v>
      </c>
      <c r="F70" s="158">
        <v>0.03</v>
      </c>
      <c r="G70" s="158">
        <v>27.68</v>
      </c>
      <c r="H70" s="157">
        <v>17.38</v>
      </c>
      <c r="I70" s="267">
        <v>3418.09</v>
      </c>
      <c r="J70" s="266"/>
      <c r="K70" s="5">
        <f t="shared" si="9"/>
        <v>23.84</v>
      </c>
      <c r="L70" s="5">
        <f t="shared" si="10"/>
        <v>57.58</v>
      </c>
      <c r="M70" s="150">
        <f t="shared" si="11"/>
        <v>126.50999999999999</v>
      </c>
      <c r="N70" s="149">
        <f t="shared" si="12"/>
        <v>2312.48</v>
      </c>
      <c r="O70" s="149">
        <f t="shared" si="13"/>
        <v>5585.2599999999993</v>
      </c>
      <c r="P70" s="149">
        <f t="shared" si="14"/>
        <v>1685.86</v>
      </c>
      <c r="Q70" s="149">
        <f t="shared" si="15"/>
        <v>4373.7300000000005</v>
      </c>
      <c r="R70" s="149">
        <f t="shared" si="16"/>
        <v>12271.470000000001</v>
      </c>
      <c r="S70" s="148">
        <f t="shared" si="17"/>
        <v>3.3155473</v>
      </c>
    </row>
    <row r="71" spans="1:19" ht="21.6" customHeight="1" x14ac:dyDescent="0.2">
      <c r="A71" s="156"/>
      <c r="B71" s="161" t="s">
        <v>174</v>
      </c>
      <c r="C71" s="315">
        <v>19.48</v>
      </c>
      <c r="D71" s="159"/>
      <c r="E71" s="158">
        <v>26.34</v>
      </c>
      <c r="F71" s="158">
        <v>0.19</v>
      </c>
      <c r="G71" s="158">
        <v>11.36</v>
      </c>
      <c r="H71" s="157">
        <v>15.93</v>
      </c>
      <c r="I71" s="267">
        <v>3210.35</v>
      </c>
      <c r="J71" s="266"/>
      <c r="K71" s="5">
        <f t="shared" si="9"/>
        <v>19.48</v>
      </c>
      <c r="L71" s="5">
        <f t="shared" si="10"/>
        <v>26.34</v>
      </c>
      <c r="M71" s="150">
        <f t="shared" si="11"/>
        <v>73.3</v>
      </c>
      <c r="N71" s="149">
        <f t="shared" si="12"/>
        <v>1889.56</v>
      </c>
      <c r="O71" s="149">
        <f t="shared" si="13"/>
        <v>2554.9799999999996</v>
      </c>
      <c r="P71" s="149">
        <f t="shared" si="14"/>
        <v>1545.2099999999998</v>
      </c>
      <c r="Q71" s="149">
        <f t="shared" si="15"/>
        <v>2665.5599999999995</v>
      </c>
      <c r="R71" s="149">
        <f t="shared" si="16"/>
        <v>7110.0999999999985</v>
      </c>
      <c r="S71" s="148">
        <f t="shared" si="17"/>
        <v>3.1140395000000001</v>
      </c>
    </row>
    <row r="72" spans="1:19" ht="21.6" customHeight="1" thickBot="1" x14ac:dyDescent="0.25">
      <c r="A72" s="156"/>
      <c r="B72" s="155" t="s">
        <v>140</v>
      </c>
      <c r="C72" s="314">
        <v>47.86</v>
      </c>
      <c r="D72" s="153"/>
      <c r="E72" s="152">
        <v>76.61</v>
      </c>
      <c r="F72" s="152"/>
      <c r="G72" s="152">
        <v>65.680000000000007</v>
      </c>
      <c r="H72" s="151">
        <v>21.06</v>
      </c>
      <c r="I72" s="264">
        <v>7481.15</v>
      </c>
      <c r="J72" s="263"/>
      <c r="K72" s="5">
        <f t="shared" si="9"/>
        <v>47.86</v>
      </c>
      <c r="L72" s="5">
        <f t="shared" si="10"/>
        <v>76.61</v>
      </c>
      <c r="M72" s="150">
        <f t="shared" si="11"/>
        <v>211.21</v>
      </c>
      <c r="N72" s="149">
        <f t="shared" si="12"/>
        <v>4642.42</v>
      </c>
      <c r="O72" s="149">
        <f t="shared" si="13"/>
        <v>7431.1699999999992</v>
      </c>
      <c r="P72" s="149">
        <f t="shared" si="14"/>
        <v>2042.8199999999997</v>
      </c>
      <c r="Q72" s="149">
        <f t="shared" si="15"/>
        <v>8413.7800000000007</v>
      </c>
      <c r="R72" s="149">
        <f t="shared" si="16"/>
        <v>20487.370000000003</v>
      </c>
      <c r="S72" s="148">
        <f t="shared" si="17"/>
        <v>7.2567154999999994</v>
      </c>
    </row>
    <row r="73" spans="1:19" x14ac:dyDescent="0.2">
      <c r="A73" s="156"/>
      <c r="B73" s="235"/>
    </row>
    <row r="74" spans="1:19" x14ac:dyDescent="0.2">
      <c r="A74" s="156"/>
      <c r="B74" s="235"/>
    </row>
    <row r="75" spans="1:19" x14ac:dyDescent="0.2">
      <c r="A75" s="156"/>
      <c r="B75" s="235"/>
    </row>
    <row r="76" spans="1:19" x14ac:dyDescent="0.2">
      <c r="A76" s="156"/>
      <c r="B76" s="235"/>
    </row>
    <row r="77" spans="1:19" x14ac:dyDescent="0.2">
      <c r="A77" s="156"/>
      <c r="B77" s="235"/>
    </row>
    <row r="78" spans="1:19" x14ac:dyDescent="0.2">
      <c r="A78" s="156"/>
      <c r="B78" s="235"/>
    </row>
    <row r="79" spans="1:19" x14ac:dyDescent="0.2">
      <c r="A79" s="156"/>
      <c r="B79" s="235"/>
    </row>
    <row r="80" spans="1:19" x14ac:dyDescent="0.2">
      <c r="A80" s="156"/>
      <c r="B80" s="235"/>
    </row>
    <row r="81" spans="1:2" x14ac:dyDescent="0.2">
      <c r="A81" s="156"/>
      <c r="B81" s="235"/>
    </row>
    <row r="82" spans="1:2" x14ac:dyDescent="0.2">
      <c r="A82" s="156"/>
      <c r="B82" s="235"/>
    </row>
    <row r="83" spans="1:2" x14ac:dyDescent="0.2">
      <c r="A83" s="156"/>
      <c r="B83" s="235"/>
    </row>
    <row r="84" spans="1:2" x14ac:dyDescent="0.2">
      <c r="A84" s="156"/>
      <c r="B84" s="235"/>
    </row>
    <row r="85" spans="1:2" x14ac:dyDescent="0.2">
      <c r="A85" s="156"/>
      <c r="B85" s="235"/>
    </row>
    <row r="86" spans="1:2" x14ac:dyDescent="0.2">
      <c r="A86" s="156"/>
      <c r="B86" s="235"/>
    </row>
    <row r="87" spans="1:2" x14ac:dyDescent="0.2">
      <c r="A87" s="156"/>
      <c r="B87" s="235"/>
    </row>
    <row r="88" spans="1:2" x14ac:dyDescent="0.2">
      <c r="A88" s="156"/>
      <c r="B88" s="235"/>
    </row>
    <row r="89" spans="1:2" x14ac:dyDescent="0.2">
      <c r="A89" s="156"/>
      <c r="B89" s="235"/>
    </row>
    <row r="90" spans="1:2" x14ac:dyDescent="0.2">
      <c r="A90" s="156"/>
      <c r="B90" s="235"/>
    </row>
    <row r="91" spans="1:2" x14ac:dyDescent="0.2">
      <c r="A91" s="156"/>
      <c r="B91" s="235"/>
    </row>
    <row r="92" spans="1:2" x14ac:dyDescent="0.2">
      <c r="A92" s="156"/>
      <c r="B92" s="235"/>
    </row>
    <row r="93" spans="1:2" x14ac:dyDescent="0.2">
      <c r="A93" s="156"/>
      <c r="B93" s="235"/>
    </row>
    <row r="94" spans="1:2" x14ac:dyDescent="0.2">
      <c r="A94" s="156"/>
      <c r="B94" s="235"/>
    </row>
    <row r="95" spans="1:2" x14ac:dyDescent="0.2">
      <c r="A95" s="156"/>
      <c r="B95" s="235"/>
    </row>
    <row r="96" spans="1:2" x14ac:dyDescent="0.2">
      <c r="A96" s="156"/>
      <c r="B96" s="235"/>
    </row>
    <row r="97" spans="1:2" x14ac:dyDescent="0.2">
      <c r="A97" s="156"/>
      <c r="B97" s="235"/>
    </row>
    <row r="98" spans="1:2" x14ac:dyDescent="0.2">
      <c r="A98" s="156"/>
      <c r="B98" s="235"/>
    </row>
    <row r="99" spans="1:2" x14ac:dyDescent="0.2">
      <c r="A99" s="156"/>
      <c r="B99" s="235"/>
    </row>
    <row r="100" spans="1:2" x14ac:dyDescent="0.2">
      <c r="A100" s="156"/>
      <c r="B100" s="235"/>
    </row>
    <row r="101" spans="1:2" x14ac:dyDescent="0.2">
      <c r="A101" s="156"/>
      <c r="B101" s="235"/>
    </row>
    <row r="102" spans="1:2" x14ac:dyDescent="0.2">
      <c r="A102" s="156"/>
      <c r="B102" s="235"/>
    </row>
    <row r="103" spans="1:2" x14ac:dyDescent="0.2">
      <c r="A103" s="156"/>
      <c r="B103" s="235"/>
    </row>
    <row r="104" spans="1:2" x14ac:dyDescent="0.2">
      <c r="A104" s="156"/>
      <c r="B104" s="235"/>
    </row>
    <row r="105" spans="1:2" x14ac:dyDescent="0.2">
      <c r="A105" s="156"/>
      <c r="B105" s="235"/>
    </row>
    <row r="106" spans="1:2" x14ac:dyDescent="0.2">
      <c r="A106" s="156"/>
      <c r="B106" s="235"/>
    </row>
    <row r="107" spans="1:2" x14ac:dyDescent="0.2">
      <c r="A107" s="156"/>
      <c r="B107" s="235"/>
    </row>
    <row r="108" spans="1:2" x14ac:dyDescent="0.2">
      <c r="A108" s="156"/>
      <c r="B108" s="235"/>
    </row>
    <row r="109" spans="1:2" x14ac:dyDescent="0.2">
      <c r="A109" s="156"/>
      <c r="B109" s="235"/>
    </row>
    <row r="110" spans="1:2" x14ac:dyDescent="0.2">
      <c r="A110" s="156"/>
      <c r="B110" s="235"/>
    </row>
    <row r="111" spans="1:2" x14ac:dyDescent="0.2">
      <c r="A111" s="156"/>
      <c r="B111" s="235"/>
    </row>
    <row r="112" spans="1:2" x14ac:dyDescent="0.2">
      <c r="A112" s="156"/>
      <c r="B112" s="235"/>
    </row>
    <row r="113" spans="1:2" x14ac:dyDescent="0.2">
      <c r="A113" s="156"/>
      <c r="B113" s="235"/>
    </row>
    <row r="114" spans="1:2" x14ac:dyDescent="0.2">
      <c r="A114" s="156"/>
      <c r="B114" s="235"/>
    </row>
    <row r="115" spans="1:2" x14ac:dyDescent="0.2">
      <c r="A115" s="156"/>
      <c r="B115" s="235"/>
    </row>
    <row r="116" spans="1:2" x14ac:dyDescent="0.2">
      <c r="A116" s="156"/>
      <c r="B116" s="235"/>
    </row>
    <row r="117" spans="1:2" x14ac:dyDescent="0.2">
      <c r="A117" s="156"/>
      <c r="B117" s="235"/>
    </row>
    <row r="118" spans="1:2" x14ac:dyDescent="0.2">
      <c r="A118" s="156"/>
      <c r="B118" s="235"/>
    </row>
    <row r="119" spans="1:2" x14ac:dyDescent="0.2">
      <c r="A119" s="156"/>
      <c r="B119" s="235"/>
    </row>
    <row r="120" spans="1:2" x14ac:dyDescent="0.2">
      <c r="A120" s="156"/>
      <c r="B120" s="235"/>
    </row>
    <row r="121" spans="1:2" x14ac:dyDescent="0.2">
      <c r="A121" s="156"/>
      <c r="B121" s="235"/>
    </row>
    <row r="122" spans="1:2" x14ac:dyDescent="0.2">
      <c r="A122" s="156"/>
      <c r="B122" s="235"/>
    </row>
    <row r="123" spans="1:2" x14ac:dyDescent="0.2">
      <c r="A123" s="156"/>
      <c r="B123" s="235"/>
    </row>
    <row r="124" spans="1:2" x14ac:dyDescent="0.2">
      <c r="A124" s="156"/>
      <c r="B124" s="235"/>
    </row>
    <row r="125" spans="1:2" x14ac:dyDescent="0.2">
      <c r="A125" s="156"/>
      <c r="B125" s="235"/>
    </row>
    <row r="126" spans="1:2" x14ac:dyDescent="0.2">
      <c r="A126" s="156"/>
      <c r="B126" s="235"/>
    </row>
    <row r="127" spans="1:2" x14ac:dyDescent="0.2">
      <c r="A127" s="156"/>
      <c r="B127" s="235"/>
    </row>
    <row r="128" spans="1:2" x14ac:dyDescent="0.2">
      <c r="A128" s="156"/>
      <c r="B128" s="235"/>
    </row>
    <row r="129" spans="1:2" x14ac:dyDescent="0.2">
      <c r="A129" s="156"/>
      <c r="B129" s="235"/>
    </row>
    <row r="130" spans="1:2" x14ac:dyDescent="0.2">
      <c r="A130" s="156"/>
      <c r="B130" s="235"/>
    </row>
    <row r="131" spans="1:2" x14ac:dyDescent="0.2">
      <c r="A131" s="156"/>
      <c r="B131" s="235"/>
    </row>
    <row r="132" spans="1:2" x14ac:dyDescent="0.2">
      <c r="A132" s="156"/>
      <c r="B132" s="235"/>
    </row>
    <row r="133" spans="1:2" x14ac:dyDescent="0.2">
      <c r="A133" s="156"/>
      <c r="B133" s="235"/>
    </row>
    <row r="134" spans="1:2" x14ac:dyDescent="0.2">
      <c r="A134" s="156"/>
      <c r="B134" s="235"/>
    </row>
    <row r="135" spans="1:2" x14ac:dyDescent="0.2">
      <c r="A135" s="156"/>
      <c r="B135" s="235"/>
    </row>
    <row r="136" spans="1:2" x14ac:dyDescent="0.2">
      <c r="A136" s="156"/>
      <c r="B136" s="235"/>
    </row>
    <row r="137" spans="1:2" x14ac:dyDescent="0.2">
      <c r="A137" s="156"/>
      <c r="B137" s="235"/>
    </row>
    <row r="138" spans="1:2" x14ac:dyDescent="0.2">
      <c r="A138" s="156"/>
      <c r="B138" s="235"/>
    </row>
    <row r="139" spans="1:2" x14ac:dyDescent="0.2">
      <c r="A139" s="156"/>
      <c r="B139" s="235"/>
    </row>
    <row r="140" spans="1:2" x14ac:dyDescent="0.2">
      <c r="A140" s="156"/>
      <c r="B140" s="235"/>
    </row>
    <row r="141" spans="1:2" x14ac:dyDescent="0.2">
      <c r="A141" s="156"/>
      <c r="B141" s="235"/>
    </row>
    <row r="142" spans="1:2" x14ac:dyDescent="0.2">
      <c r="A142" s="156"/>
      <c r="B142" s="235"/>
    </row>
    <row r="143" spans="1:2" x14ac:dyDescent="0.2">
      <c r="A143" s="156"/>
      <c r="B143" s="235"/>
    </row>
    <row r="144" spans="1:2" x14ac:dyDescent="0.2">
      <c r="A144" s="156"/>
      <c r="B144" s="235"/>
    </row>
    <row r="145" spans="1:2" x14ac:dyDescent="0.2">
      <c r="A145" s="156"/>
      <c r="B145" s="235"/>
    </row>
    <row r="146" spans="1:2" x14ac:dyDescent="0.2">
      <c r="A146" s="156"/>
      <c r="B146" s="235"/>
    </row>
    <row r="147" spans="1:2" x14ac:dyDescent="0.2">
      <c r="A147" s="156"/>
      <c r="B147" s="235"/>
    </row>
    <row r="148" spans="1:2" x14ac:dyDescent="0.2">
      <c r="A148" s="156"/>
      <c r="B148" s="235"/>
    </row>
    <row r="149" spans="1:2" x14ac:dyDescent="0.2">
      <c r="A149" s="156"/>
      <c r="B149" s="235"/>
    </row>
    <row r="150" spans="1:2" x14ac:dyDescent="0.2">
      <c r="A150" s="156"/>
      <c r="B150" s="235"/>
    </row>
    <row r="151" spans="1:2" x14ac:dyDescent="0.2">
      <c r="A151" s="156"/>
      <c r="B151" s="235"/>
    </row>
    <row r="152" spans="1:2" x14ac:dyDescent="0.2">
      <c r="A152" s="156"/>
      <c r="B152" s="235"/>
    </row>
    <row r="153" spans="1:2" x14ac:dyDescent="0.2">
      <c r="A153" s="156"/>
      <c r="B153" s="235"/>
    </row>
    <row r="154" spans="1:2" x14ac:dyDescent="0.2">
      <c r="A154" s="156"/>
      <c r="B154" s="235"/>
    </row>
    <row r="155" spans="1:2" x14ac:dyDescent="0.2">
      <c r="A155" s="156"/>
    </row>
    <row r="156" spans="1:2" x14ac:dyDescent="0.2">
      <c r="A156" s="156"/>
    </row>
    <row r="157" spans="1:2" x14ac:dyDescent="0.2">
      <c r="A157" s="156"/>
    </row>
    <row r="158" spans="1:2" x14ac:dyDescent="0.2">
      <c r="A158" s="156"/>
    </row>
    <row r="159" spans="1:2" x14ac:dyDescent="0.2">
      <c r="A159" s="156"/>
    </row>
    <row r="160" spans="1:2" x14ac:dyDescent="0.2">
      <c r="A160" s="156"/>
    </row>
    <row r="161" spans="1:1" x14ac:dyDescent="0.2">
      <c r="A161" s="156"/>
    </row>
    <row r="162" spans="1:1" x14ac:dyDescent="0.2">
      <c r="A162" s="156"/>
    </row>
    <row r="163" spans="1:1" x14ac:dyDescent="0.2">
      <c r="A163" s="156"/>
    </row>
    <row r="164" spans="1:1" x14ac:dyDescent="0.2">
      <c r="A164" s="156"/>
    </row>
    <row r="165" spans="1:1" x14ac:dyDescent="0.2">
      <c r="A165" s="156"/>
    </row>
    <row r="166" spans="1:1" x14ac:dyDescent="0.2">
      <c r="A166" s="156"/>
    </row>
    <row r="167" spans="1:1" x14ac:dyDescent="0.2">
      <c r="A167" s="156"/>
    </row>
    <row r="168" spans="1:1" x14ac:dyDescent="0.2">
      <c r="A168" s="156"/>
    </row>
    <row r="169" spans="1:1" x14ac:dyDescent="0.2">
      <c r="A169" s="156"/>
    </row>
    <row r="170" spans="1:1" x14ac:dyDescent="0.2">
      <c r="A170" s="156"/>
    </row>
    <row r="171" spans="1:1" x14ac:dyDescent="0.2">
      <c r="A171" s="156"/>
    </row>
    <row r="172" spans="1:1" x14ac:dyDescent="0.2">
      <c r="A172" s="156"/>
    </row>
    <row r="173" spans="1:1" x14ac:dyDescent="0.2">
      <c r="A173" s="156"/>
    </row>
    <row r="174" spans="1:1" x14ac:dyDescent="0.2">
      <c r="A174" s="156"/>
    </row>
    <row r="175" spans="1:1" x14ac:dyDescent="0.2">
      <c r="A175" s="156"/>
    </row>
    <row r="176" spans="1:1" x14ac:dyDescent="0.2">
      <c r="A176" s="156"/>
    </row>
    <row r="177" spans="1:1" x14ac:dyDescent="0.2">
      <c r="A177" s="156"/>
    </row>
    <row r="178" spans="1:1" x14ac:dyDescent="0.2">
      <c r="A178" s="156"/>
    </row>
    <row r="179" spans="1:1" x14ac:dyDescent="0.2">
      <c r="A179" s="156"/>
    </row>
    <row r="180" spans="1:1" x14ac:dyDescent="0.2">
      <c r="A180" s="156"/>
    </row>
    <row r="181" spans="1:1" x14ac:dyDescent="0.2">
      <c r="A181" s="156"/>
    </row>
    <row r="182" spans="1:1" x14ac:dyDescent="0.2">
      <c r="A182" s="156"/>
    </row>
    <row r="183" spans="1:1" x14ac:dyDescent="0.2">
      <c r="A183" s="156"/>
    </row>
    <row r="184" spans="1:1" x14ac:dyDescent="0.2">
      <c r="A184" s="156"/>
    </row>
    <row r="185" spans="1:1" x14ac:dyDescent="0.2">
      <c r="A185" s="156"/>
    </row>
    <row r="186" spans="1:1" x14ac:dyDescent="0.2">
      <c r="A186" s="156"/>
    </row>
    <row r="187" spans="1:1" x14ac:dyDescent="0.2">
      <c r="A187" s="156"/>
    </row>
    <row r="188" spans="1:1" x14ac:dyDescent="0.2">
      <c r="A188" s="156"/>
    </row>
    <row r="189" spans="1:1" x14ac:dyDescent="0.2">
      <c r="A189" s="156"/>
    </row>
    <row r="190" spans="1:1" x14ac:dyDescent="0.2">
      <c r="A190" s="156"/>
    </row>
    <row r="191" spans="1:1" x14ac:dyDescent="0.2">
      <c r="A191" s="156"/>
    </row>
    <row r="192" spans="1:1" x14ac:dyDescent="0.2">
      <c r="A192" s="156"/>
    </row>
    <row r="193" spans="1:1" x14ac:dyDescent="0.2">
      <c r="A193" s="156"/>
    </row>
    <row r="194" spans="1:1" x14ac:dyDescent="0.2">
      <c r="A194" s="156"/>
    </row>
    <row r="195" spans="1:1" x14ac:dyDescent="0.2">
      <c r="A195" s="156"/>
    </row>
    <row r="196" spans="1:1" x14ac:dyDescent="0.2">
      <c r="A196" s="156"/>
    </row>
    <row r="197" spans="1:1" x14ac:dyDescent="0.2">
      <c r="A197" s="156"/>
    </row>
    <row r="198" spans="1:1" x14ac:dyDescent="0.2">
      <c r="A198" s="156"/>
    </row>
    <row r="199" spans="1:1" x14ac:dyDescent="0.2">
      <c r="A199" s="156"/>
    </row>
    <row r="200" spans="1:1" x14ac:dyDescent="0.2">
      <c r="A200" s="156"/>
    </row>
    <row r="201" spans="1:1" x14ac:dyDescent="0.2">
      <c r="A201" s="156"/>
    </row>
    <row r="202" spans="1:1" x14ac:dyDescent="0.2">
      <c r="A202" s="156"/>
    </row>
    <row r="203" spans="1:1" x14ac:dyDescent="0.2">
      <c r="A203" s="156"/>
    </row>
    <row r="204" spans="1:1" x14ac:dyDescent="0.2">
      <c r="A204" s="156"/>
    </row>
    <row r="205" spans="1:1" x14ac:dyDescent="0.2">
      <c r="A205" s="156"/>
    </row>
    <row r="206" spans="1:1" x14ac:dyDescent="0.2">
      <c r="A206" s="156"/>
    </row>
    <row r="207" spans="1:1" x14ac:dyDescent="0.2">
      <c r="A207" s="156"/>
    </row>
    <row r="208" spans="1:1" x14ac:dyDescent="0.2">
      <c r="A208" s="234"/>
    </row>
    <row r="209" spans="1:1" x14ac:dyDescent="0.2">
      <c r="A209" s="234"/>
    </row>
    <row r="210" spans="1:1" x14ac:dyDescent="0.2">
      <c r="A210" s="234"/>
    </row>
    <row r="211" spans="1:1" x14ac:dyDescent="0.2">
      <c r="A211" s="234"/>
    </row>
    <row r="212" spans="1:1" x14ac:dyDescent="0.2">
      <c r="A212" s="234"/>
    </row>
    <row r="213" spans="1:1" x14ac:dyDescent="0.2">
      <c r="A213" s="234"/>
    </row>
    <row r="214" spans="1:1" x14ac:dyDescent="0.2">
      <c r="A214" s="234"/>
    </row>
    <row r="215" spans="1:1" x14ac:dyDescent="0.2">
      <c r="A215" s="234"/>
    </row>
    <row r="216" spans="1:1" x14ac:dyDescent="0.2">
      <c r="A216" s="234"/>
    </row>
    <row r="217" spans="1:1" x14ac:dyDescent="0.2">
      <c r="A217" s="234"/>
    </row>
    <row r="218" spans="1:1" x14ac:dyDescent="0.2">
      <c r="A218" s="234"/>
    </row>
    <row r="219" spans="1:1" x14ac:dyDescent="0.2">
      <c r="A219" s="234"/>
    </row>
    <row r="220" spans="1:1" x14ac:dyDescent="0.2">
      <c r="A220" s="234"/>
    </row>
    <row r="221" spans="1:1" x14ac:dyDescent="0.2">
      <c r="A221" s="234"/>
    </row>
    <row r="222" spans="1:1" x14ac:dyDescent="0.2">
      <c r="A222" s="234"/>
    </row>
    <row r="223" spans="1:1" x14ac:dyDescent="0.2">
      <c r="A223" s="234"/>
    </row>
    <row r="224" spans="1:1" x14ac:dyDescent="0.2">
      <c r="A224" s="234"/>
    </row>
  </sheetData>
  <pageMargins left="0.25" right="0.25" top="0.5" bottom="0.5" header="0" footer="0"/>
  <pageSetup scale="114" orientation="portrait" r:id="rId1"/>
  <headerFooter>
    <oddFooter>&amp;R&amp;&amp;[Path]&amp;F    &amp;A    &amp;P of &amp;N</oddFooter>
  </headerFooter>
  <rowBreaks count="2" manualBreakCount="2">
    <brk id="28" max="16383" man="1"/>
    <brk id="5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4242-BA60-470E-B761-2301FD76710C}">
  <dimension ref="A1:V73"/>
  <sheetViews>
    <sheetView zoomScaleNormal="100" workbookViewId="0">
      <selection activeCell="H5" sqref="H5"/>
    </sheetView>
  </sheetViews>
  <sheetFormatPr defaultRowHeight="12.75" x14ac:dyDescent="0.2"/>
  <cols>
    <col min="1" max="1" width="4.7109375" style="320" customWidth="1"/>
    <col min="2" max="3" width="6.7109375" style="320" customWidth="1"/>
    <col min="4" max="6" width="9.140625" style="321"/>
    <col min="7" max="16384" width="9.140625" style="320"/>
  </cols>
  <sheetData>
    <row r="1" spans="1:22" x14ac:dyDescent="0.2">
      <c r="A1" s="333" t="s">
        <v>1803</v>
      </c>
      <c r="B1" s="333"/>
      <c r="C1" s="333"/>
      <c r="D1" s="329" t="s">
        <v>1802</v>
      </c>
      <c r="E1" s="329" t="s">
        <v>265</v>
      </c>
    </row>
    <row r="3" spans="1:22" x14ac:dyDescent="0.2">
      <c r="A3" s="320" t="s">
        <v>1801</v>
      </c>
    </row>
    <row r="4" spans="1:22" ht="24.6" customHeight="1" x14ac:dyDescent="0.2">
      <c r="B4" s="463" t="s">
        <v>1800</v>
      </c>
      <c r="C4" s="463"/>
      <c r="D4" s="463"/>
      <c r="E4" s="463"/>
      <c r="F4" s="463"/>
      <c r="G4" s="463"/>
    </row>
    <row r="5" spans="1:22" ht="30" customHeight="1" x14ac:dyDescent="0.2">
      <c r="B5" s="463" t="s">
        <v>1799</v>
      </c>
      <c r="C5" s="463"/>
      <c r="D5" s="463"/>
      <c r="E5" s="463"/>
      <c r="F5" s="463"/>
      <c r="G5" s="463"/>
    </row>
    <row r="7" spans="1:22" ht="15.75" x14ac:dyDescent="0.25">
      <c r="E7" s="332" t="s">
        <v>1798</v>
      </c>
      <c r="G7" s="331"/>
      <c r="K7" s="320" t="s">
        <v>1797</v>
      </c>
      <c r="O7" s="320" t="s">
        <v>1796</v>
      </c>
    </row>
    <row r="8" spans="1:22" x14ac:dyDescent="0.2">
      <c r="D8" s="321" t="s">
        <v>1791</v>
      </c>
      <c r="E8" s="321" t="s">
        <v>1790</v>
      </c>
      <c r="F8" s="321" t="s">
        <v>1789</v>
      </c>
      <c r="G8" s="330" t="s">
        <v>1795</v>
      </c>
      <c r="H8" s="329" t="s">
        <v>1795</v>
      </c>
      <c r="I8" s="329" t="s">
        <v>1795</v>
      </c>
      <c r="K8" s="321" t="s">
        <v>1791</v>
      </c>
      <c r="L8" s="321" t="s">
        <v>1790</v>
      </c>
      <c r="M8" s="321" t="s">
        <v>1789</v>
      </c>
      <c r="O8" s="320" t="s">
        <v>1794</v>
      </c>
      <c r="P8" s="320" t="s">
        <v>1793</v>
      </c>
    </row>
    <row r="9" spans="1:22" x14ac:dyDescent="0.2">
      <c r="D9" s="321" t="s">
        <v>1792</v>
      </c>
      <c r="E9" s="321" t="s">
        <v>1792</v>
      </c>
      <c r="F9" s="321" t="s">
        <v>1792</v>
      </c>
      <c r="G9" s="330" t="s">
        <v>1791</v>
      </c>
      <c r="H9" s="329" t="s">
        <v>1790</v>
      </c>
      <c r="I9" s="329" t="s">
        <v>1789</v>
      </c>
      <c r="K9" s="329" t="s">
        <v>1788</v>
      </c>
      <c r="L9" s="329" t="s">
        <v>1788</v>
      </c>
      <c r="M9" s="329" t="s">
        <v>1788</v>
      </c>
      <c r="O9" s="320" t="s">
        <v>1787</v>
      </c>
      <c r="P9" s="320" t="s">
        <v>1787</v>
      </c>
    </row>
    <row r="10" spans="1:22" ht="15.75" x14ac:dyDescent="0.2">
      <c r="B10" s="327" t="s">
        <v>1786</v>
      </c>
      <c r="C10" s="326">
        <v>1</v>
      </c>
      <c r="D10" s="325">
        <v>80.930000000000007</v>
      </c>
      <c r="E10" s="325">
        <v>144.87</v>
      </c>
      <c r="F10" s="324">
        <v>112.18</v>
      </c>
      <c r="G10" s="323">
        <f t="shared" ref="G10:G41" si="0">(D10/(D10+E10+F10))*100</f>
        <v>23.945203858216463</v>
      </c>
      <c r="H10" s="322">
        <f t="shared" ref="H10:H41" si="1">+(E10/(D10+E10+F10)*100)</f>
        <v>42.863483046334103</v>
      </c>
      <c r="I10" s="322">
        <f t="shared" ref="I10:I41" si="2">(F10/(D10+E10+F10)*100)</f>
        <v>33.191313095449438</v>
      </c>
      <c r="J10" s="328"/>
      <c r="K10" s="320">
        <f t="shared" ref="K10:K41" si="3">(D10/3)*8.88/1000*10000</f>
        <v>2395.5280000000002</v>
      </c>
      <c r="L10" s="320">
        <f t="shared" ref="L10:L41" si="4">(E10/3)*8.88/1000*10000</f>
        <v>4288.152</v>
      </c>
      <c r="M10" s="320">
        <f t="shared" ref="M10:M41" si="5">(F10/3)*8.88/1000*10000</f>
        <v>3320.5280000000002</v>
      </c>
      <c r="O10" s="320">
        <v>2138.5656863368545</v>
      </c>
      <c r="P10" s="320">
        <v>2697.8838444058206</v>
      </c>
      <c r="R10" s="320">
        <v>0</v>
      </c>
      <c r="T10" s="320">
        <f t="shared" ref="T10:T41" si="6">G10/100</f>
        <v>0.23945203858216463</v>
      </c>
      <c r="U10" s="320">
        <f t="shared" ref="U10:U41" si="7">H10/100</f>
        <v>0.42863483046334105</v>
      </c>
      <c r="V10" s="320">
        <f t="shared" ref="V10:V41" si="8">I10/100</f>
        <v>0.33191313095449437</v>
      </c>
    </row>
    <row r="11" spans="1:22" ht="15.75" x14ac:dyDescent="0.2">
      <c r="B11" s="327" t="s">
        <v>1786</v>
      </c>
      <c r="C11" s="326">
        <v>2</v>
      </c>
      <c r="D11" s="325">
        <v>41.55</v>
      </c>
      <c r="E11" s="325">
        <v>71.540000000000006</v>
      </c>
      <c r="F11" s="324">
        <v>55.92</v>
      </c>
      <c r="G11" s="323">
        <f t="shared" si="0"/>
        <v>24.584344121649607</v>
      </c>
      <c r="H11" s="322">
        <f t="shared" si="1"/>
        <v>42.328856280693458</v>
      </c>
      <c r="I11" s="322">
        <f t="shared" si="2"/>
        <v>33.086799597656949</v>
      </c>
      <c r="K11" s="320">
        <f t="shared" si="3"/>
        <v>1229.8800000000001</v>
      </c>
      <c r="L11" s="320">
        <f t="shared" si="4"/>
        <v>2117.5840000000003</v>
      </c>
      <c r="M11" s="320">
        <f t="shared" si="5"/>
        <v>1655.2320000000004</v>
      </c>
      <c r="O11" s="320">
        <v>2201.4060701425424</v>
      </c>
      <c r="P11" s="320">
        <v>2776.5012354474616</v>
      </c>
      <c r="R11" s="320">
        <v>4000</v>
      </c>
      <c r="T11" s="320">
        <f t="shared" si="6"/>
        <v>0.24584344121649607</v>
      </c>
      <c r="U11" s="320">
        <f t="shared" si="7"/>
        <v>0.42328856280693455</v>
      </c>
      <c r="V11" s="320">
        <f t="shared" si="8"/>
        <v>0.33086799597656946</v>
      </c>
    </row>
    <row r="12" spans="1:22" ht="15.75" x14ac:dyDescent="0.2">
      <c r="B12" s="327" t="s">
        <v>1786</v>
      </c>
      <c r="C12" s="326">
        <v>3</v>
      </c>
      <c r="D12" s="325">
        <v>42.24</v>
      </c>
      <c r="E12" s="325">
        <v>68.97</v>
      </c>
      <c r="F12" s="324">
        <v>54.05</v>
      </c>
      <c r="G12" s="323">
        <f t="shared" si="0"/>
        <v>25.559724071160598</v>
      </c>
      <c r="H12" s="322">
        <f t="shared" si="1"/>
        <v>41.73423695994191</v>
      </c>
      <c r="I12" s="322">
        <f t="shared" si="2"/>
        <v>32.706038968897495</v>
      </c>
      <c r="K12" s="320">
        <f t="shared" si="3"/>
        <v>1250.3040000000001</v>
      </c>
      <c r="L12" s="320">
        <f t="shared" si="4"/>
        <v>2041.5119999999999</v>
      </c>
      <c r="M12" s="320">
        <f t="shared" si="5"/>
        <v>1599.8799999999999</v>
      </c>
      <c r="O12" s="320">
        <v>2300.2130651164807</v>
      </c>
      <c r="P12" s="320">
        <v>2823.6283479113367</v>
      </c>
      <c r="T12" s="320">
        <f t="shared" si="6"/>
        <v>0.255597240711606</v>
      </c>
      <c r="U12" s="320">
        <f t="shared" si="7"/>
        <v>0.41734236959941912</v>
      </c>
      <c r="V12" s="320">
        <f t="shared" si="8"/>
        <v>0.32706038968897494</v>
      </c>
    </row>
    <row r="13" spans="1:22" ht="15.75" x14ac:dyDescent="0.2">
      <c r="B13" s="327" t="s">
        <v>1786</v>
      </c>
      <c r="C13" s="326">
        <v>4</v>
      </c>
      <c r="D13" s="325">
        <v>74.73</v>
      </c>
      <c r="E13" s="325">
        <v>110.93</v>
      </c>
      <c r="F13" s="324">
        <v>90.96</v>
      </c>
      <c r="G13" s="323">
        <f t="shared" si="0"/>
        <v>27.015400187983516</v>
      </c>
      <c r="H13" s="322">
        <f t="shared" si="1"/>
        <v>40.101944906369752</v>
      </c>
      <c r="I13" s="322">
        <f t="shared" si="2"/>
        <v>32.882654905646739</v>
      </c>
      <c r="K13" s="320">
        <f t="shared" si="3"/>
        <v>2212.0079999999998</v>
      </c>
      <c r="L13" s="320">
        <f t="shared" si="4"/>
        <v>3283.5279999999998</v>
      </c>
      <c r="M13" s="320">
        <f t="shared" si="5"/>
        <v>2692.4160000000002</v>
      </c>
      <c r="O13" s="320">
        <v>2218.7342790345683</v>
      </c>
      <c r="P13" s="320">
        <v>2704.914686440045</v>
      </c>
      <c r="T13" s="320">
        <f t="shared" si="6"/>
        <v>0.27015400187983518</v>
      </c>
      <c r="U13" s="320">
        <f t="shared" si="7"/>
        <v>0.40101944906369752</v>
      </c>
      <c r="V13" s="320">
        <f t="shared" si="8"/>
        <v>0.32882654905646741</v>
      </c>
    </row>
    <row r="14" spans="1:22" ht="15.75" x14ac:dyDescent="0.2">
      <c r="B14" s="327" t="s">
        <v>1785</v>
      </c>
      <c r="C14" s="326">
        <v>1</v>
      </c>
      <c r="D14" s="325">
        <v>70.48</v>
      </c>
      <c r="E14" s="325">
        <v>109.57</v>
      </c>
      <c r="F14" s="324">
        <v>83.91</v>
      </c>
      <c r="G14" s="323">
        <f t="shared" si="0"/>
        <v>26.701015305349291</v>
      </c>
      <c r="H14" s="322">
        <f t="shared" si="1"/>
        <v>41.510077284437031</v>
      </c>
      <c r="I14" s="322">
        <f t="shared" si="2"/>
        <v>31.788907410213664</v>
      </c>
      <c r="K14" s="320">
        <f t="shared" si="3"/>
        <v>2086.2080000000001</v>
      </c>
      <c r="L14" s="320">
        <f t="shared" si="4"/>
        <v>3243.2719999999999</v>
      </c>
      <c r="M14" s="320">
        <f t="shared" si="5"/>
        <v>2483.7359999999999</v>
      </c>
      <c r="O14" s="320">
        <v>1873.1515201861587</v>
      </c>
      <c r="P14" s="320">
        <v>2468.5048389028066</v>
      </c>
      <c r="T14" s="320">
        <f t="shared" si="6"/>
        <v>0.2670101530534929</v>
      </c>
      <c r="U14" s="320">
        <f t="shared" si="7"/>
        <v>0.4151007728443703</v>
      </c>
      <c r="V14" s="320">
        <f t="shared" si="8"/>
        <v>0.31788907410213663</v>
      </c>
    </row>
    <row r="15" spans="1:22" ht="15.75" x14ac:dyDescent="0.2">
      <c r="B15" s="327" t="s">
        <v>1785</v>
      </c>
      <c r="C15" s="326">
        <v>2</v>
      </c>
      <c r="D15" s="325">
        <v>62.65</v>
      </c>
      <c r="E15" s="325">
        <v>113.55</v>
      </c>
      <c r="F15" s="324">
        <v>86.8</v>
      </c>
      <c r="G15" s="323">
        <f t="shared" si="0"/>
        <v>23.821292775665398</v>
      </c>
      <c r="H15" s="322">
        <f t="shared" si="1"/>
        <v>43.174904942965782</v>
      </c>
      <c r="I15" s="322">
        <f t="shared" si="2"/>
        <v>33.00380228136882</v>
      </c>
      <c r="K15" s="320">
        <f t="shared" si="3"/>
        <v>1854.4400000000003</v>
      </c>
      <c r="L15" s="320">
        <f t="shared" si="4"/>
        <v>3361.0800000000008</v>
      </c>
      <c r="M15" s="320">
        <f t="shared" si="5"/>
        <v>2569.2799999999997</v>
      </c>
      <c r="O15" s="320">
        <v>2090.5968068193415</v>
      </c>
      <c r="P15" s="320">
        <v>2698.6881433299095</v>
      </c>
      <c r="T15" s="320">
        <f t="shared" si="6"/>
        <v>0.23821292775665398</v>
      </c>
      <c r="U15" s="320">
        <f t="shared" si="7"/>
        <v>0.43174904942965781</v>
      </c>
      <c r="V15" s="320">
        <f t="shared" si="8"/>
        <v>0.33003802281368821</v>
      </c>
    </row>
    <row r="16" spans="1:22" ht="15.75" x14ac:dyDescent="0.2">
      <c r="B16" s="327" t="s">
        <v>1785</v>
      </c>
      <c r="C16" s="326">
        <v>3</v>
      </c>
      <c r="D16" s="325">
        <v>57.85</v>
      </c>
      <c r="E16" s="325">
        <v>92.28</v>
      </c>
      <c r="F16" s="324">
        <v>73.28</v>
      </c>
      <c r="G16" s="323">
        <f t="shared" si="0"/>
        <v>25.894096056577592</v>
      </c>
      <c r="H16" s="322">
        <f t="shared" si="1"/>
        <v>41.305223579965087</v>
      </c>
      <c r="I16" s="322">
        <f t="shared" si="2"/>
        <v>32.800680363457325</v>
      </c>
      <c r="K16" s="320">
        <f t="shared" si="3"/>
        <v>1712.3600000000004</v>
      </c>
      <c r="L16" s="320">
        <f t="shared" si="4"/>
        <v>2731.4880000000003</v>
      </c>
      <c r="M16" s="320">
        <f t="shared" si="5"/>
        <v>2169.0880000000002</v>
      </c>
      <c r="O16" s="320">
        <v>1874.4798522803533</v>
      </c>
      <c r="P16" s="320">
        <v>2294.9653954208629</v>
      </c>
      <c r="T16" s="320">
        <f t="shared" si="6"/>
        <v>0.25894096056577592</v>
      </c>
      <c r="U16" s="320">
        <f t="shared" si="7"/>
        <v>0.41305223579965089</v>
      </c>
      <c r="V16" s="320">
        <f t="shared" si="8"/>
        <v>0.32800680363457324</v>
      </c>
    </row>
    <row r="17" spans="2:22" ht="15.75" x14ac:dyDescent="0.2">
      <c r="B17" s="327" t="s">
        <v>1785</v>
      </c>
      <c r="C17" s="326">
        <v>4</v>
      </c>
      <c r="D17" s="325">
        <v>53.36</v>
      </c>
      <c r="E17" s="325">
        <v>85.87</v>
      </c>
      <c r="F17" s="324">
        <v>66.489999999999995</v>
      </c>
      <c r="G17" s="323">
        <f t="shared" si="0"/>
        <v>25.938168384211547</v>
      </c>
      <c r="H17" s="322">
        <f t="shared" si="1"/>
        <v>41.741201633287957</v>
      </c>
      <c r="I17" s="322">
        <f t="shared" si="2"/>
        <v>32.320629982500485</v>
      </c>
      <c r="K17" s="320">
        <f t="shared" si="3"/>
        <v>1579.4560000000001</v>
      </c>
      <c r="L17" s="320">
        <f t="shared" si="4"/>
        <v>2541.7520000000004</v>
      </c>
      <c r="M17" s="320">
        <f t="shared" si="5"/>
        <v>1968.104</v>
      </c>
      <c r="O17" s="320">
        <v>1811.4714285897164</v>
      </c>
      <c r="P17" s="320">
        <v>2187.3730959385261</v>
      </c>
      <c r="T17" s="320">
        <f t="shared" si="6"/>
        <v>0.25938168384211546</v>
      </c>
      <c r="U17" s="320">
        <f t="shared" si="7"/>
        <v>0.41741201633287955</v>
      </c>
      <c r="V17" s="320">
        <f t="shared" si="8"/>
        <v>0.32320629982500487</v>
      </c>
    </row>
    <row r="18" spans="2:22" ht="15.75" x14ac:dyDescent="0.2">
      <c r="B18" s="327" t="s">
        <v>1784</v>
      </c>
      <c r="C18" s="326">
        <v>1</v>
      </c>
      <c r="D18" s="325">
        <v>73.22</v>
      </c>
      <c r="E18" s="325">
        <v>121.44</v>
      </c>
      <c r="F18" s="324">
        <v>89.22</v>
      </c>
      <c r="G18" s="323">
        <f t="shared" si="0"/>
        <v>25.792588417641255</v>
      </c>
      <c r="H18" s="322">
        <f t="shared" si="1"/>
        <v>42.778638861490769</v>
      </c>
      <c r="I18" s="322">
        <f t="shared" si="2"/>
        <v>31.428772720867968</v>
      </c>
      <c r="K18" s="320">
        <f t="shared" si="3"/>
        <v>2167.3120000000004</v>
      </c>
      <c r="L18" s="320">
        <f t="shared" si="4"/>
        <v>3594.6240000000003</v>
      </c>
      <c r="M18" s="320">
        <f t="shared" si="5"/>
        <v>2640.9120000000003</v>
      </c>
      <c r="O18" s="320">
        <v>2033.1123814081857</v>
      </c>
      <c r="P18" s="320">
        <v>2631.2762494858848</v>
      </c>
      <c r="T18" s="320">
        <f t="shared" si="6"/>
        <v>0.25792588417641255</v>
      </c>
      <c r="U18" s="320">
        <f t="shared" si="7"/>
        <v>0.4277863886149077</v>
      </c>
      <c r="V18" s="320">
        <f t="shared" si="8"/>
        <v>0.3142877272086797</v>
      </c>
    </row>
    <row r="19" spans="2:22" ht="15.75" x14ac:dyDescent="0.2">
      <c r="B19" s="327" t="s">
        <v>1784</v>
      </c>
      <c r="C19" s="326">
        <v>2</v>
      </c>
      <c r="D19" s="325">
        <v>41.38</v>
      </c>
      <c r="E19" s="325">
        <v>72.069999999999993</v>
      </c>
      <c r="F19" s="324">
        <v>53.18</v>
      </c>
      <c r="G19" s="323">
        <f t="shared" si="0"/>
        <v>24.833463361939629</v>
      </c>
      <c r="H19" s="322">
        <f t="shared" si="1"/>
        <v>43.251515333373341</v>
      </c>
      <c r="I19" s="322">
        <f t="shared" si="2"/>
        <v>31.915021304687031</v>
      </c>
      <c r="K19" s="320">
        <f t="shared" si="3"/>
        <v>1224.8480000000002</v>
      </c>
      <c r="L19" s="320">
        <f t="shared" si="4"/>
        <v>2133.2719999999995</v>
      </c>
      <c r="M19" s="320">
        <f t="shared" si="5"/>
        <v>1574.1279999999999</v>
      </c>
      <c r="O19" s="320">
        <v>2008.6035892932032</v>
      </c>
      <c r="P19" s="320">
        <v>2514.6729767176962</v>
      </c>
      <c r="T19" s="320">
        <f t="shared" si="6"/>
        <v>0.24833463361939628</v>
      </c>
      <c r="U19" s="320">
        <f t="shared" si="7"/>
        <v>0.43251515333373342</v>
      </c>
      <c r="V19" s="320">
        <f t="shared" si="8"/>
        <v>0.3191502130468703</v>
      </c>
    </row>
    <row r="20" spans="2:22" ht="15.75" x14ac:dyDescent="0.2">
      <c r="B20" s="327" t="s">
        <v>1784</v>
      </c>
      <c r="C20" s="326">
        <v>3</v>
      </c>
      <c r="D20" s="325">
        <v>31.71</v>
      </c>
      <c r="E20" s="325">
        <v>58.37</v>
      </c>
      <c r="F20" s="324">
        <v>44.76</v>
      </c>
      <c r="G20" s="323">
        <f t="shared" si="0"/>
        <v>23.516760605161675</v>
      </c>
      <c r="H20" s="322">
        <f t="shared" si="1"/>
        <v>43.288341738356564</v>
      </c>
      <c r="I20" s="322">
        <f t="shared" si="2"/>
        <v>33.19489765648175</v>
      </c>
      <c r="K20" s="320">
        <f t="shared" si="3"/>
        <v>938.61599999999999</v>
      </c>
      <c r="L20" s="320">
        <f t="shared" si="4"/>
        <v>1727.7520000000002</v>
      </c>
      <c r="M20" s="320">
        <f t="shared" si="5"/>
        <v>1324.8960000000002</v>
      </c>
      <c r="O20" s="320">
        <v>1697.3437436204961</v>
      </c>
      <c r="P20" s="320">
        <v>2137.2647601673107</v>
      </c>
      <c r="T20" s="320">
        <f t="shared" si="6"/>
        <v>0.23516760605161674</v>
      </c>
      <c r="U20" s="320">
        <f t="shared" si="7"/>
        <v>0.43288341738356562</v>
      </c>
      <c r="V20" s="320">
        <f t="shared" si="8"/>
        <v>0.33194897656481748</v>
      </c>
    </row>
    <row r="21" spans="2:22" ht="15.75" x14ac:dyDescent="0.2">
      <c r="B21" s="327" t="s">
        <v>1784</v>
      </c>
      <c r="C21" s="326">
        <v>4</v>
      </c>
      <c r="D21" s="325">
        <v>47.6</v>
      </c>
      <c r="E21" s="325">
        <v>83.54</v>
      </c>
      <c r="F21" s="324">
        <v>70.12</v>
      </c>
      <c r="G21" s="323">
        <f t="shared" si="0"/>
        <v>23.650998708138722</v>
      </c>
      <c r="H21" s="322">
        <f t="shared" si="1"/>
        <v>41.508496472224984</v>
      </c>
      <c r="I21" s="322">
        <f t="shared" si="2"/>
        <v>34.840504819636294</v>
      </c>
      <c r="K21" s="320">
        <f t="shared" si="3"/>
        <v>1408.9600000000003</v>
      </c>
      <c r="L21" s="320">
        <f t="shared" si="4"/>
        <v>2472.7840000000006</v>
      </c>
      <c r="M21" s="320">
        <f t="shared" si="5"/>
        <v>2075.5520000000006</v>
      </c>
      <c r="O21" s="320">
        <v>1888.0091603068847</v>
      </c>
      <c r="P21" s="320">
        <v>2284.0854234122457</v>
      </c>
      <c r="T21" s="320">
        <f t="shared" si="6"/>
        <v>0.23650998708138724</v>
      </c>
      <c r="U21" s="320">
        <f t="shared" si="7"/>
        <v>0.41508496472224982</v>
      </c>
      <c r="V21" s="320">
        <f t="shared" si="8"/>
        <v>0.34840504819636292</v>
      </c>
    </row>
    <row r="22" spans="2:22" ht="15.75" x14ac:dyDescent="0.2">
      <c r="B22" s="327" t="s">
        <v>1783</v>
      </c>
      <c r="C22" s="326">
        <v>1</v>
      </c>
      <c r="D22" s="325">
        <v>63.46</v>
      </c>
      <c r="E22" s="325">
        <v>98.98</v>
      </c>
      <c r="F22" s="324">
        <v>70.06</v>
      </c>
      <c r="G22" s="323">
        <f t="shared" si="0"/>
        <v>27.294623655913981</v>
      </c>
      <c r="H22" s="322">
        <f t="shared" si="1"/>
        <v>42.572043010752694</v>
      </c>
      <c r="I22" s="322">
        <f t="shared" si="2"/>
        <v>30.133333333333333</v>
      </c>
      <c r="K22" s="320">
        <f t="shared" si="3"/>
        <v>1878.4159999999999</v>
      </c>
      <c r="L22" s="320">
        <f t="shared" si="4"/>
        <v>2929.8080000000004</v>
      </c>
      <c r="M22" s="320">
        <f t="shared" si="5"/>
        <v>2073.7760000000003</v>
      </c>
      <c r="O22" s="320">
        <v>1914.7238472316083</v>
      </c>
      <c r="P22" s="320">
        <v>2511.8118911978086</v>
      </c>
      <c r="T22" s="320">
        <f t="shared" si="6"/>
        <v>0.2729462365591398</v>
      </c>
      <c r="U22" s="320">
        <f t="shared" si="7"/>
        <v>0.42572043010752691</v>
      </c>
      <c r="V22" s="320">
        <f t="shared" si="8"/>
        <v>0.30133333333333334</v>
      </c>
    </row>
    <row r="23" spans="2:22" ht="15.75" x14ac:dyDescent="0.2">
      <c r="B23" s="327" t="s">
        <v>1783</v>
      </c>
      <c r="C23" s="326">
        <v>2</v>
      </c>
      <c r="D23" s="325">
        <v>44.59</v>
      </c>
      <c r="E23" s="325">
        <v>72.790000000000006</v>
      </c>
      <c r="F23" s="324">
        <v>49.88</v>
      </c>
      <c r="G23" s="323">
        <f t="shared" si="0"/>
        <v>26.659093626688986</v>
      </c>
      <c r="H23" s="322">
        <f t="shared" si="1"/>
        <v>43.519072103312205</v>
      </c>
      <c r="I23" s="322">
        <f t="shared" si="2"/>
        <v>29.821834269998803</v>
      </c>
      <c r="K23" s="320">
        <f t="shared" si="3"/>
        <v>1319.8640000000003</v>
      </c>
      <c r="L23" s="320">
        <f t="shared" si="4"/>
        <v>2154.5840000000003</v>
      </c>
      <c r="M23" s="320">
        <f t="shared" si="5"/>
        <v>1476.4480000000001</v>
      </c>
      <c r="O23" s="320">
        <v>1813.489843477046</v>
      </c>
      <c r="P23" s="320">
        <v>2321.1545248868038</v>
      </c>
      <c r="T23" s="320">
        <f t="shared" si="6"/>
        <v>0.26659093626688984</v>
      </c>
      <c r="U23" s="320">
        <f t="shared" si="7"/>
        <v>0.43519072103312206</v>
      </c>
      <c r="V23" s="320">
        <f t="shared" si="8"/>
        <v>0.29821834269998804</v>
      </c>
    </row>
    <row r="24" spans="2:22" ht="15.75" x14ac:dyDescent="0.2">
      <c r="B24" s="327" t="s">
        <v>1783</v>
      </c>
      <c r="C24" s="326">
        <v>3</v>
      </c>
      <c r="D24" s="325">
        <v>57.61</v>
      </c>
      <c r="E24" s="325">
        <v>92.24</v>
      </c>
      <c r="F24" s="324">
        <v>75.37</v>
      </c>
      <c r="G24" s="323">
        <f t="shared" si="0"/>
        <v>25.579433442855876</v>
      </c>
      <c r="H24" s="322">
        <f t="shared" si="1"/>
        <v>40.955510167835889</v>
      </c>
      <c r="I24" s="322">
        <f t="shared" si="2"/>
        <v>33.465056389308231</v>
      </c>
      <c r="K24" s="320">
        <f t="shared" si="3"/>
        <v>1705.2560000000003</v>
      </c>
      <c r="L24" s="320">
        <f t="shared" si="4"/>
        <v>2730.3040000000005</v>
      </c>
      <c r="M24" s="320">
        <f t="shared" si="5"/>
        <v>2230.9520000000002</v>
      </c>
      <c r="O24" s="320">
        <v>2093.2360890716182</v>
      </c>
      <c r="P24" s="320">
        <v>2563.8848727036661</v>
      </c>
      <c r="T24" s="320">
        <f t="shared" si="6"/>
        <v>0.25579433442855876</v>
      </c>
      <c r="U24" s="320">
        <f t="shared" si="7"/>
        <v>0.4095551016783589</v>
      </c>
      <c r="V24" s="320">
        <f t="shared" si="8"/>
        <v>0.33465056389308229</v>
      </c>
    </row>
    <row r="25" spans="2:22" ht="15.75" x14ac:dyDescent="0.2">
      <c r="B25" s="327" t="s">
        <v>1783</v>
      </c>
      <c r="C25" s="326">
        <v>4</v>
      </c>
      <c r="D25" s="325">
        <v>83.43</v>
      </c>
      <c r="E25" s="325">
        <v>135.74</v>
      </c>
      <c r="F25" s="324">
        <v>102.21</v>
      </c>
      <c r="G25" s="323">
        <f t="shared" si="0"/>
        <v>25.959922832783622</v>
      </c>
      <c r="H25" s="322">
        <f t="shared" si="1"/>
        <v>42.236604642479314</v>
      </c>
      <c r="I25" s="322">
        <f t="shared" si="2"/>
        <v>31.803472524737071</v>
      </c>
      <c r="K25" s="320">
        <f t="shared" si="3"/>
        <v>2469.5280000000007</v>
      </c>
      <c r="L25" s="320">
        <f t="shared" si="4"/>
        <v>4017.9040000000009</v>
      </c>
      <c r="M25" s="320">
        <f t="shared" si="5"/>
        <v>3025.4160000000002</v>
      </c>
      <c r="O25" s="320">
        <v>2360.1704073411279</v>
      </c>
      <c r="P25" s="320">
        <v>2876.5548107850154</v>
      </c>
      <c r="T25" s="320">
        <f t="shared" si="6"/>
        <v>0.25959922832783622</v>
      </c>
      <c r="U25" s="320">
        <f t="shared" si="7"/>
        <v>0.42236604642479314</v>
      </c>
      <c r="V25" s="320">
        <f t="shared" si="8"/>
        <v>0.3180347252473707</v>
      </c>
    </row>
    <row r="26" spans="2:22" ht="15.75" x14ac:dyDescent="0.2">
      <c r="B26" s="327" t="s">
        <v>1782</v>
      </c>
      <c r="C26" s="326">
        <v>1</v>
      </c>
      <c r="D26" s="325">
        <v>48.01</v>
      </c>
      <c r="E26" s="325">
        <v>85.86</v>
      </c>
      <c r="F26" s="324">
        <v>69.790000000000006</v>
      </c>
      <c r="G26" s="323">
        <f t="shared" si="0"/>
        <v>23.573603063930076</v>
      </c>
      <c r="H26" s="322">
        <f t="shared" si="1"/>
        <v>42.158499459884112</v>
      </c>
      <c r="I26" s="322">
        <f t="shared" si="2"/>
        <v>34.267897476185802</v>
      </c>
      <c r="K26" s="320">
        <f t="shared" si="3"/>
        <v>1421.0960000000002</v>
      </c>
      <c r="L26" s="320">
        <f t="shared" si="4"/>
        <v>2541.4560000000001</v>
      </c>
      <c r="M26" s="320">
        <f t="shared" si="5"/>
        <v>2065.7840000000006</v>
      </c>
      <c r="O26" s="320">
        <v>1896.0351267542239</v>
      </c>
      <c r="P26" s="320">
        <v>2468.6161138735897</v>
      </c>
      <c r="T26" s="320">
        <f t="shared" si="6"/>
        <v>0.23573603063930076</v>
      </c>
      <c r="U26" s="320">
        <f t="shared" si="7"/>
        <v>0.42158499459884113</v>
      </c>
      <c r="V26" s="320">
        <f t="shared" si="8"/>
        <v>0.34267897476185799</v>
      </c>
    </row>
    <row r="27" spans="2:22" ht="15.75" x14ac:dyDescent="0.2">
      <c r="B27" s="327" t="s">
        <v>1782</v>
      </c>
      <c r="C27" s="326">
        <v>2</v>
      </c>
      <c r="D27" s="325">
        <v>52.16</v>
      </c>
      <c r="E27" s="325">
        <v>74.08</v>
      </c>
      <c r="F27" s="324">
        <v>58.15</v>
      </c>
      <c r="G27" s="323">
        <f t="shared" si="0"/>
        <v>28.287868105645643</v>
      </c>
      <c r="H27" s="322">
        <f t="shared" si="1"/>
        <v>40.1757145181409</v>
      </c>
      <c r="I27" s="322">
        <f t="shared" si="2"/>
        <v>31.536417376213461</v>
      </c>
      <c r="K27" s="320">
        <f t="shared" si="3"/>
        <v>1543.9360000000001</v>
      </c>
      <c r="L27" s="320">
        <f t="shared" si="4"/>
        <v>2192.768</v>
      </c>
      <c r="M27" s="320">
        <f t="shared" si="5"/>
        <v>1721.2400000000002</v>
      </c>
      <c r="O27" s="320">
        <v>2044.2820294445398</v>
      </c>
      <c r="P27" s="320">
        <v>2514.0367867483078</v>
      </c>
      <c r="T27" s="320">
        <f t="shared" si="6"/>
        <v>0.28287868105645642</v>
      </c>
      <c r="U27" s="320">
        <f t="shared" si="7"/>
        <v>0.40175714518140898</v>
      </c>
      <c r="V27" s="320">
        <f t="shared" si="8"/>
        <v>0.3153641737621346</v>
      </c>
    </row>
    <row r="28" spans="2:22" ht="15.75" x14ac:dyDescent="0.2">
      <c r="B28" s="327" t="s">
        <v>1782</v>
      </c>
      <c r="C28" s="326">
        <v>3</v>
      </c>
      <c r="D28" s="325">
        <v>90.11</v>
      </c>
      <c r="E28" s="325">
        <v>160.97999999999999</v>
      </c>
      <c r="F28" s="324">
        <v>129.06</v>
      </c>
      <c r="G28" s="323">
        <f t="shared" si="0"/>
        <v>23.703801131132447</v>
      </c>
      <c r="H28" s="322">
        <f t="shared" si="1"/>
        <v>42.346442193870843</v>
      </c>
      <c r="I28" s="322">
        <f t="shared" si="2"/>
        <v>33.949756674996713</v>
      </c>
      <c r="K28" s="320">
        <f t="shared" si="3"/>
        <v>2667.2559999999999</v>
      </c>
      <c r="L28" s="320">
        <f t="shared" si="4"/>
        <v>4765.0079999999998</v>
      </c>
      <c r="M28" s="320">
        <f t="shared" si="5"/>
        <v>3820.1760000000008</v>
      </c>
      <c r="O28" s="320">
        <v>2123.7207641864984</v>
      </c>
      <c r="P28" s="320">
        <v>2656.9540260843291</v>
      </c>
      <c r="T28" s="320">
        <f t="shared" si="6"/>
        <v>0.23703801131132449</v>
      </c>
      <c r="U28" s="320">
        <f t="shared" si="7"/>
        <v>0.42346442193870842</v>
      </c>
      <c r="V28" s="320">
        <f t="shared" si="8"/>
        <v>0.33949756674996712</v>
      </c>
    </row>
    <row r="29" spans="2:22" ht="15.75" x14ac:dyDescent="0.2">
      <c r="B29" s="327" t="s">
        <v>1782</v>
      </c>
      <c r="C29" s="326">
        <v>4</v>
      </c>
      <c r="D29" s="325">
        <v>54.54</v>
      </c>
      <c r="E29" s="325">
        <v>87.36</v>
      </c>
      <c r="F29" s="324">
        <v>72.33</v>
      </c>
      <c r="G29" s="323">
        <f t="shared" si="0"/>
        <v>25.458619241002655</v>
      </c>
      <c r="H29" s="322">
        <f t="shared" si="1"/>
        <v>40.77860243663352</v>
      </c>
      <c r="I29" s="322">
        <f t="shared" si="2"/>
        <v>33.762778322363815</v>
      </c>
      <c r="K29" s="320">
        <f t="shared" si="3"/>
        <v>1614.384</v>
      </c>
      <c r="L29" s="320">
        <f t="shared" si="4"/>
        <v>2585.8560000000007</v>
      </c>
      <c r="M29" s="320">
        <f t="shared" si="5"/>
        <v>2140.9679999999998</v>
      </c>
      <c r="O29" s="320">
        <v>1954.8970093056832</v>
      </c>
      <c r="P29" s="320">
        <v>2324.1249473281405</v>
      </c>
      <c r="T29" s="320">
        <f t="shared" si="6"/>
        <v>0.25458619241002656</v>
      </c>
      <c r="U29" s="320">
        <f t="shared" si="7"/>
        <v>0.40778602436633521</v>
      </c>
      <c r="V29" s="320">
        <f t="shared" si="8"/>
        <v>0.33762778322363812</v>
      </c>
    </row>
    <row r="30" spans="2:22" ht="15.75" x14ac:dyDescent="0.2">
      <c r="B30" s="327" t="s">
        <v>1781</v>
      </c>
      <c r="C30" s="326">
        <v>1</v>
      </c>
      <c r="D30" s="325">
        <v>59.87</v>
      </c>
      <c r="E30" s="325">
        <v>95.71</v>
      </c>
      <c r="F30" s="324">
        <v>67.650000000000006</v>
      </c>
      <c r="G30" s="323">
        <f t="shared" si="0"/>
        <v>26.819871881019573</v>
      </c>
      <c r="H30" s="322">
        <f t="shared" si="1"/>
        <v>42.875061595663666</v>
      </c>
      <c r="I30" s="322">
        <f t="shared" si="2"/>
        <v>30.305066523316764</v>
      </c>
      <c r="K30" s="320">
        <f t="shared" si="3"/>
        <v>1772.1520000000003</v>
      </c>
      <c r="L30" s="320">
        <f t="shared" si="4"/>
        <v>2833.0160000000001</v>
      </c>
      <c r="M30" s="320">
        <f t="shared" si="5"/>
        <v>2002.4400000000003</v>
      </c>
      <c r="O30" s="320">
        <v>1815.2959511630677</v>
      </c>
      <c r="P30" s="320">
        <v>2333.9722621140359</v>
      </c>
      <c r="T30" s="320">
        <f t="shared" si="6"/>
        <v>0.26819871881019575</v>
      </c>
      <c r="U30" s="320">
        <f t="shared" si="7"/>
        <v>0.42875061595663666</v>
      </c>
      <c r="V30" s="320">
        <f t="shared" si="8"/>
        <v>0.30305066523316765</v>
      </c>
    </row>
    <row r="31" spans="2:22" ht="15.75" x14ac:dyDescent="0.2">
      <c r="B31" s="327" t="s">
        <v>1781</v>
      </c>
      <c r="C31" s="326">
        <v>2</v>
      </c>
      <c r="D31" s="325">
        <v>56.38</v>
      </c>
      <c r="E31" s="325">
        <v>95.57</v>
      </c>
      <c r="F31" s="324">
        <v>75.400000000000006</v>
      </c>
      <c r="G31" s="323">
        <f t="shared" si="0"/>
        <v>24.798768418737634</v>
      </c>
      <c r="H31" s="322">
        <f t="shared" si="1"/>
        <v>42.036507587420274</v>
      </c>
      <c r="I31" s="322">
        <f t="shared" si="2"/>
        <v>33.164723993842102</v>
      </c>
      <c r="K31" s="320">
        <f t="shared" si="3"/>
        <v>1668.848</v>
      </c>
      <c r="L31" s="320">
        <f t="shared" si="4"/>
        <v>2828.8719999999998</v>
      </c>
      <c r="M31" s="320">
        <f t="shared" si="5"/>
        <v>2231.8400000000006</v>
      </c>
      <c r="O31" s="320">
        <v>1998.453503496213</v>
      </c>
      <c r="P31" s="320">
        <v>2585.9826617540321</v>
      </c>
      <c r="T31" s="320">
        <f t="shared" si="6"/>
        <v>0.24798768418737635</v>
      </c>
      <c r="U31" s="320">
        <f t="shared" si="7"/>
        <v>0.42036507587420274</v>
      </c>
      <c r="V31" s="320">
        <f t="shared" si="8"/>
        <v>0.33164723993842105</v>
      </c>
    </row>
    <row r="32" spans="2:22" ht="15.75" x14ac:dyDescent="0.2">
      <c r="B32" s="327" t="s">
        <v>1781</v>
      </c>
      <c r="C32" s="326">
        <v>3</v>
      </c>
      <c r="D32" s="325">
        <v>54.04</v>
      </c>
      <c r="E32" s="325">
        <v>87.81</v>
      </c>
      <c r="F32" s="324">
        <v>72.69</v>
      </c>
      <c r="G32" s="323">
        <f t="shared" si="0"/>
        <v>25.188775985830148</v>
      </c>
      <c r="H32" s="322">
        <f t="shared" si="1"/>
        <v>40.929430409247693</v>
      </c>
      <c r="I32" s="322">
        <f t="shared" si="2"/>
        <v>33.881793604922159</v>
      </c>
      <c r="K32" s="320">
        <f t="shared" si="3"/>
        <v>1599.5840000000001</v>
      </c>
      <c r="L32" s="320">
        <f t="shared" si="4"/>
        <v>2599.1759999999999</v>
      </c>
      <c r="M32" s="320">
        <f t="shared" si="5"/>
        <v>2151.6240000000003</v>
      </c>
      <c r="O32" s="320">
        <v>2065.6230503518645</v>
      </c>
      <c r="P32" s="320">
        <v>2512.6829489120678</v>
      </c>
      <c r="T32" s="320">
        <f t="shared" si="6"/>
        <v>0.25188775985830147</v>
      </c>
      <c r="U32" s="320">
        <f t="shared" si="7"/>
        <v>0.40929430409247691</v>
      </c>
      <c r="V32" s="320">
        <f t="shared" si="8"/>
        <v>0.33881793604922161</v>
      </c>
    </row>
    <row r="33" spans="2:22" ht="15.75" x14ac:dyDescent="0.2">
      <c r="B33" s="327" t="s">
        <v>1781</v>
      </c>
      <c r="C33" s="326">
        <v>4</v>
      </c>
      <c r="D33" s="325">
        <v>59.21</v>
      </c>
      <c r="E33" s="325">
        <v>92.15</v>
      </c>
      <c r="F33" s="324">
        <v>73.58</v>
      </c>
      <c r="G33" s="323">
        <f t="shared" si="0"/>
        <v>26.322574908864588</v>
      </c>
      <c r="H33" s="322">
        <f t="shared" si="1"/>
        <v>40.966479950208942</v>
      </c>
      <c r="I33" s="322">
        <f t="shared" si="2"/>
        <v>32.710945140926469</v>
      </c>
      <c r="K33" s="320">
        <f t="shared" si="3"/>
        <v>1752.6160000000002</v>
      </c>
      <c r="L33" s="320">
        <f t="shared" si="4"/>
        <v>2727.6400000000008</v>
      </c>
      <c r="M33" s="320">
        <f t="shared" si="5"/>
        <v>2177.9680000000003</v>
      </c>
      <c r="O33" s="320">
        <v>2041.8303985192906</v>
      </c>
      <c r="P33" s="320">
        <v>2445.4832976670932</v>
      </c>
      <c r="T33" s="320">
        <f t="shared" si="6"/>
        <v>0.26322574908864588</v>
      </c>
      <c r="U33" s="320">
        <f t="shared" si="7"/>
        <v>0.40966479950208945</v>
      </c>
      <c r="V33" s="320">
        <f t="shared" si="8"/>
        <v>0.32710945140926467</v>
      </c>
    </row>
    <row r="34" spans="2:22" ht="15.75" x14ac:dyDescent="0.2">
      <c r="B34" s="327" t="s">
        <v>1780</v>
      </c>
      <c r="C34" s="326">
        <v>1</v>
      </c>
      <c r="D34" s="325">
        <v>80.17</v>
      </c>
      <c r="E34" s="325">
        <v>120.02</v>
      </c>
      <c r="F34" s="324">
        <v>88.84</v>
      </c>
      <c r="G34" s="323">
        <f t="shared" si="0"/>
        <v>27.737605092896935</v>
      </c>
      <c r="H34" s="322">
        <f t="shared" si="1"/>
        <v>41.525101200567413</v>
      </c>
      <c r="I34" s="322">
        <f t="shared" si="2"/>
        <v>30.737293706535656</v>
      </c>
      <c r="K34" s="320">
        <f t="shared" si="3"/>
        <v>2373.0319999999997</v>
      </c>
      <c r="L34" s="320">
        <f t="shared" si="4"/>
        <v>3552.5920000000001</v>
      </c>
      <c r="M34" s="320">
        <f t="shared" si="5"/>
        <v>2629.6640000000007</v>
      </c>
      <c r="O34" s="320">
        <v>1377.5141249195556</v>
      </c>
      <c r="P34" s="320">
        <v>1794.6597127671878</v>
      </c>
      <c r="T34" s="320">
        <f t="shared" si="6"/>
        <v>0.27737605092896933</v>
      </c>
      <c r="U34" s="320">
        <f t="shared" si="7"/>
        <v>0.4152510120056741</v>
      </c>
      <c r="V34" s="320">
        <f t="shared" si="8"/>
        <v>0.30737293706535657</v>
      </c>
    </row>
    <row r="35" spans="2:22" ht="15.75" x14ac:dyDescent="0.2">
      <c r="B35" s="327" t="s">
        <v>1780</v>
      </c>
      <c r="C35" s="326">
        <v>2</v>
      </c>
      <c r="D35" s="325">
        <v>35.090000000000003</v>
      </c>
      <c r="E35" s="325">
        <v>51.15</v>
      </c>
      <c r="F35" s="324">
        <v>37.28</v>
      </c>
      <c r="G35" s="323">
        <f t="shared" si="0"/>
        <v>28.408354922279795</v>
      </c>
      <c r="H35" s="322">
        <f t="shared" si="1"/>
        <v>41.410297927461137</v>
      </c>
      <c r="I35" s="322">
        <f t="shared" si="2"/>
        <v>30.181347150259064</v>
      </c>
      <c r="K35" s="320">
        <f t="shared" si="3"/>
        <v>1038.6640000000002</v>
      </c>
      <c r="L35" s="320">
        <f t="shared" si="4"/>
        <v>1514.0400000000004</v>
      </c>
      <c r="M35" s="320">
        <f t="shared" si="5"/>
        <v>1103.4880000000001</v>
      </c>
      <c r="O35" s="320">
        <v>1397.641891094725</v>
      </c>
      <c r="P35" s="320">
        <v>1847.1385587610405</v>
      </c>
      <c r="T35" s="320">
        <f t="shared" si="6"/>
        <v>0.28408354922279794</v>
      </c>
      <c r="U35" s="320">
        <f t="shared" si="7"/>
        <v>0.41410297927461137</v>
      </c>
      <c r="V35" s="320">
        <f t="shared" si="8"/>
        <v>0.30181347150259064</v>
      </c>
    </row>
    <row r="36" spans="2:22" ht="15.75" x14ac:dyDescent="0.2">
      <c r="B36" s="327" t="s">
        <v>1780</v>
      </c>
      <c r="C36" s="326">
        <v>3</v>
      </c>
      <c r="D36" s="325">
        <v>53.15</v>
      </c>
      <c r="E36" s="325">
        <v>84.72</v>
      </c>
      <c r="F36" s="324">
        <v>67.14</v>
      </c>
      <c r="G36" s="323">
        <f t="shared" si="0"/>
        <v>25.925564606604556</v>
      </c>
      <c r="H36" s="322">
        <f t="shared" si="1"/>
        <v>41.324813423735428</v>
      </c>
      <c r="I36" s="322">
        <f t="shared" si="2"/>
        <v>32.749621969660019</v>
      </c>
      <c r="K36" s="320">
        <f t="shared" si="3"/>
        <v>1573.2400000000002</v>
      </c>
      <c r="L36" s="320">
        <f t="shared" si="4"/>
        <v>2507.7120000000004</v>
      </c>
      <c r="M36" s="320">
        <f t="shared" si="5"/>
        <v>1987.3440000000003</v>
      </c>
      <c r="O36" s="320">
        <v>1926.2313258963193</v>
      </c>
      <c r="P36" s="320">
        <v>2380.6753989598601</v>
      </c>
      <c r="T36" s="320">
        <f t="shared" si="6"/>
        <v>0.25925564606604556</v>
      </c>
      <c r="U36" s="320">
        <f t="shared" si="7"/>
        <v>0.41324813423735429</v>
      </c>
      <c r="V36" s="320">
        <f t="shared" si="8"/>
        <v>0.3274962196966002</v>
      </c>
    </row>
    <row r="37" spans="2:22" ht="15.75" x14ac:dyDescent="0.2">
      <c r="B37" s="327" t="s">
        <v>1780</v>
      </c>
      <c r="C37" s="326">
        <v>4</v>
      </c>
      <c r="D37" s="325">
        <v>40.49</v>
      </c>
      <c r="E37" s="325">
        <v>65.31</v>
      </c>
      <c r="F37" s="324">
        <v>50.23</v>
      </c>
      <c r="G37" s="323">
        <f t="shared" si="0"/>
        <v>25.950137794013973</v>
      </c>
      <c r="H37" s="322">
        <f t="shared" si="1"/>
        <v>41.857335127860026</v>
      </c>
      <c r="I37" s="322">
        <f t="shared" si="2"/>
        <v>32.192527078125998</v>
      </c>
      <c r="K37" s="320">
        <f t="shared" si="3"/>
        <v>1198.5040000000001</v>
      </c>
      <c r="L37" s="320">
        <f t="shared" si="4"/>
        <v>1933.1760000000004</v>
      </c>
      <c r="M37" s="320">
        <f t="shared" si="5"/>
        <v>1486.808</v>
      </c>
      <c r="O37" s="320">
        <v>1231.152660978222</v>
      </c>
      <c r="P37" s="320">
        <v>1484.4963166406062</v>
      </c>
      <c r="T37" s="320">
        <f t="shared" si="6"/>
        <v>0.25950137794013972</v>
      </c>
      <c r="U37" s="320">
        <f t="shared" si="7"/>
        <v>0.41857335127860024</v>
      </c>
      <c r="V37" s="320">
        <f t="shared" si="8"/>
        <v>0.32192527078125999</v>
      </c>
    </row>
    <row r="38" spans="2:22" ht="15.75" x14ac:dyDescent="0.2">
      <c r="B38" s="327" t="s">
        <v>1779</v>
      </c>
      <c r="C38" s="326">
        <v>1</v>
      </c>
      <c r="D38" s="325">
        <v>60.68</v>
      </c>
      <c r="E38" s="325">
        <v>93.49</v>
      </c>
      <c r="F38" s="324">
        <v>67.069999999999993</v>
      </c>
      <c r="G38" s="323">
        <f t="shared" si="0"/>
        <v>27.427228349303928</v>
      </c>
      <c r="H38" s="322">
        <f t="shared" si="1"/>
        <v>42.25727716506961</v>
      </c>
      <c r="I38" s="322">
        <f t="shared" si="2"/>
        <v>30.31549448562647</v>
      </c>
      <c r="K38" s="320">
        <f t="shared" si="3"/>
        <v>1796.1280000000002</v>
      </c>
      <c r="L38" s="320">
        <f t="shared" si="4"/>
        <v>2767.3040000000001</v>
      </c>
      <c r="M38" s="320">
        <f t="shared" si="5"/>
        <v>1985.2720000000002</v>
      </c>
      <c r="O38" s="320">
        <v>1377.7756586993255</v>
      </c>
      <c r="P38" s="320">
        <v>1822.0773779901963</v>
      </c>
      <c r="T38" s="320">
        <f t="shared" si="6"/>
        <v>0.27427228349303928</v>
      </c>
      <c r="U38" s="320">
        <f t="shared" si="7"/>
        <v>0.42257277165069612</v>
      </c>
      <c r="V38" s="320">
        <f t="shared" si="8"/>
        <v>0.30315494485626471</v>
      </c>
    </row>
    <row r="39" spans="2:22" ht="15.75" x14ac:dyDescent="0.2">
      <c r="B39" s="327" t="s">
        <v>1779</v>
      </c>
      <c r="C39" s="326">
        <v>2</v>
      </c>
      <c r="D39" s="325">
        <v>72.03</v>
      </c>
      <c r="E39" s="325">
        <v>107.26</v>
      </c>
      <c r="F39" s="324">
        <v>78.95</v>
      </c>
      <c r="G39" s="323">
        <f t="shared" si="0"/>
        <v>27.892657992565056</v>
      </c>
      <c r="H39" s="322">
        <f t="shared" si="1"/>
        <v>41.535006195786863</v>
      </c>
      <c r="I39" s="322">
        <f t="shared" si="2"/>
        <v>30.572335811648077</v>
      </c>
      <c r="K39" s="320">
        <f t="shared" si="3"/>
        <v>2132.0880000000002</v>
      </c>
      <c r="L39" s="320">
        <f t="shared" si="4"/>
        <v>3174.8960000000002</v>
      </c>
      <c r="M39" s="320">
        <f t="shared" si="5"/>
        <v>2336.92</v>
      </c>
      <c r="O39" s="320">
        <v>1535.4610093239389</v>
      </c>
      <c r="P39" s="320">
        <v>1955.1751036318999</v>
      </c>
      <c r="T39" s="320">
        <f t="shared" si="6"/>
        <v>0.27892657992565056</v>
      </c>
      <c r="U39" s="320">
        <f t="shared" si="7"/>
        <v>0.41535006195786861</v>
      </c>
      <c r="V39" s="320">
        <f t="shared" si="8"/>
        <v>0.30572335811648077</v>
      </c>
    </row>
    <row r="40" spans="2:22" ht="15.75" x14ac:dyDescent="0.2">
      <c r="B40" s="327" t="s">
        <v>1779</v>
      </c>
      <c r="C40" s="326">
        <v>3</v>
      </c>
      <c r="D40" s="325">
        <v>68.5</v>
      </c>
      <c r="E40" s="325">
        <v>98.05</v>
      </c>
      <c r="F40" s="324">
        <v>67.739999999999995</v>
      </c>
      <c r="G40" s="323">
        <f t="shared" si="0"/>
        <v>29.237270049938108</v>
      </c>
      <c r="H40" s="322">
        <f t="shared" si="1"/>
        <v>41.849844210166879</v>
      </c>
      <c r="I40" s="322">
        <f t="shared" si="2"/>
        <v>28.912885739894996</v>
      </c>
      <c r="K40" s="320">
        <f t="shared" si="3"/>
        <v>2027.6000000000001</v>
      </c>
      <c r="L40" s="320">
        <f t="shared" si="4"/>
        <v>2902.2799999999997</v>
      </c>
      <c r="M40" s="320">
        <f t="shared" si="5"/>
        <v>2005.104</v>
      </c>
      <c r="O40" s="320">
        <v>1947.6769209686954</v>
      </c>
      <c r="P40" s="320">
        <v>2492.1290983740951</v>
      </c>
      <c r="T40" s="320">
        <f t="shared" si="6"/>
        <v>0.29237270049938108</v>
      </c>
      <c r="U40" s="320">
        <f t="shared" si="7"/>
        <v>0.41849844210166881</v>
      </c>
      <c r="V40" s="320">
        <f t="shared" si="8"/>
        <v>0.28912885739894995</v>
      </c>
    </row>
    <row r="41" spans="2:22" ht="15.75" x14ac:dyDescent="0.2">
      <c r="B41" s="327" t="s">
        <v>1779</v>
      </c>
      <c r="C41" s="326">
        <v>4</v>
      </c>
      <c r="D41" s="325">
        <v>61.61</v>
      </c>
      <c r="E41" s="325">
        <v>90.51</v>
      </c>
      <c r="F41" s="324">
        <v>73.89</v>
      </c>
      <c r="G41" s="323">
        <f t="shared" si="0"/>
        <v>27.259855758594753</v>
      </c>
      <c r="H41" s="322">
        <f t="shared" si="1"/>
        <v>40.046900579620377</v>
      </c>
      <c r="I41" s="322">
        <f t="shared" si="2"/>
        <v>32.693243661784877</v>
      </c>
      <c r="K41" s="320">
        <f t="shared" si="3"/>
        <v>1823.6559999999999</v>
      </c>
      <c r="L41" s="320">
        <f t="shared" si="4"/>
        <v>2679.0960000000005</v>
      </c>
      <c r="M41" s="320">
        <f t="shared" si="5"/>
        <v>2187.1440000000002</v>
      </c>
      <c r="O41" s="320">
        <v>2255.9195581505833</v>
      </c>
      <c r="P41" s="320">
        <v>2672.8397663165974</v>
      </c>
      <c r="T41" s="320">
        <f t="shared" si="6"/>
        <v>0.27259855758594753</v>
      </c>
      <c r="U41" s="320">
        <f t="shared" si="7"/>
        <v>0.40046900579620376</v>
      </c>
      <c r="V41" s="320">
        <f t="shared" si="8"/>
        <v>0.32693243661784877</v>
      </c>
    </row>
    <row r="42" spans="2:22" ht="15.75" x14ac:dyDescent="0.2">
      <c r="B42" s="327" t="s">
        <v>1778</v>
      </c>
      <c r="C42" s="326">
        <v>1</v>
      </c>
      <c r="D42" s="325">
        <v>72.180000000000007</v>
      </c>
      <c r="E42" s="325">
        <v>121.44</v>
      </c>
      <c r="F42" s="324">
        <v>85.96</v>
      </c>
      <c r="G42" s="323">
        <f t="shared" ref="G42:G73" si="9">(D42/(D42+E42+F42))*100</f>
        <v>25.81729737463338</v>
      </c>
      <c r="H42" s="322">
        <f t="shared" ref="H42:H73" si="10">+(E42/(D42+E42+F42)*100)</f>
        <v>43.436583446598469</v>
      </c>
      <c r="I42" s="322">
        <f t="shared" ref="I42:I73" si="11">(F42/(D42+E42+F42)*100)</f>
        <v>30.746119178768151</v>
      </c>
      <c r="K42" s="320">
        <f t="shared" ref="K42:K73" si="12">(D42/3)*8.88/1000*10000</f>
        <v>2136.5280000000002</v>
      </c>
      <c r="L42" s="320">
        <f t="shared" ref="L42:L73" si="13">(E42/3)*8.88/1000*10000</f>
        <v>3594.6240000000003</v>
      </c>
      <c r="M42" s="320">
        <f t="shared" ref="M42:M73" si="14">(F42/3)*8.88/1000*10000</f>
        <v>2544.4160000000006</v>
      </c>
      <c r="O42" s="320">
        <v>1715.1930679062164</v>
      </c>
      <c r="P42" s="320">
        <v>2215.100492991955</v>
      </c>
      <c r="T42" s="320">
        <f t="shared" ref="T42:T73" si="15">G42/100</f>
        <v>0.2581729737463338</v>
      </c>
      <c r="U42" s="320">
        <f t="shared" ref="U42:U73" si="16">H42/100</f>
        <v>0.4343658344659847</v>
      </c>
      <c r="V42" s="320">
        <f t="shared" ref="V42:V73" si="17">I42/100</f>
        <v>0.3074611917876815</v>
      </c>
    </row>
    <row r="43" spans="2:22" ht="15.75" x14ac:dyDescent="0.2">
      <c r="B43" s="327" t="s">
        <v>1778</v>
      </c>
      <c r="C43" s="326">
        <v>2</v>
      </c>
      <c r="D43" s="325">
        <v>58.92</v>
      </c>
      <c r="E43" s="325">
        <v>85.23</v>
      </c>
      <c r="F43" s="324">
        <v>63.16</v>
      </c>
      <c r="G43" s="323">
        <f t="shared" si="9"/>
        <v>28.421204958757418</v>
      </c>
      <c r="H43" s="322">
        <f t="shared" si="10"/>
        <v>41.112343832907243</v>
      </c>
      <c r="I43" s="322">
        <f t="shared" si="11"/>
        <v>30.466451208335343</v>
      </c>
      <c r="K43" s="320">
        <f t="shared" si="12"/>
        <v>1744.0320000000004</v>
      </c>
      <c r="L43" s="320">
        <f t="shared" si="13"/>
        <v>2522.8080000000004</v>
      </c>
      <c r="M43" s="320">
        <f t="shared" si="14"/>
        <v>1869.5360000000001</v>
      </c>
      <c r="O43" s="320">
        <v>1669.9023411358176</v>
      </c>
      <c r="P43" s="320">
        <v>2138.7567021179962</v>
      </c>
      <c r="T43" s="320">
        <f t="shared" si="15"/>
        <v>0.28421204958757418</v>
      </c>
      <c r="U43" s="320">
        <f t="shared" si="16"/>
        <v>0.41112343832907244</v>
      </c>
      <c r="V43" s="320">
        <f t="shared" si="17"/>
        <v>0.30466451208335343</v>
      </c>
    </row>
    <row r="44" spans="2:22" ht="15.75" x14ac:dyDescent="0.2">
      <c r="B44" s="327" t="s">
        <v>1778</v>
      </c>
      <c r="C44" s="326">
        <v>3</v>
      </c>
      <c r="D44" s="325">
        <v>79.7</v>
      </c>
      <c r="E44" s="325">
        <v>109.37</v>
      </c>
      <c r="F44" s="324">
        <v>94.45</v>
      </c>
      <c r="G44" s="323">
        <f t="shared" si="9"/>
        <v>28.110891647855535</v>
      </c>
      <c r="H44" s="322">
        <f t="shared" si="10"/>
        <v>38.575761851015805</v>
      </c>
      <c r="I44" s="322">
        <f t="shared" si="11"/>
        <v>33.31334650112867</v>
      </c>
      <c r="K44" s="320">
        <f t="shared" si="12"/>
        <v>2359.12</v>
      </c>
      <c r="L44" s="320">
        <f t="shared" si="13"/>
        <v>3237.3520000000008</v>
      </c>
      <c r="M44" s="320">
        <f t="shared" si="14"/>
        <v>2795.7200000000003</v>
      </c>
      <c r="O44" s="320">
        <v>1726.6601698825527</v>
      </c>
      <c r="P44" s="320">
        <v>2117.7758072923002</v>
      </c>
      <c r="T44" s="320">
        <f t="shared" si="15"/>
        <v>0.28110891647855535</v>
      </c>
      <c r="U44" s="320">
        <f t="shared" si="16"/>
        <v>0.38575761851015805</v>
      </c>
      <c r="V44" s="320">
        <f t="shared" si="17"/>
        <v>0.33313346501128671</v>
      </c>
    </row>
    <row r="45" spans="2:22" ht="15.75" x14ac:dyDescent="0.2">
      <c r="B45" s="327" t="s">
        <v>1778</v>
      </c>
      <c r="C45" s="326">
        <v>4</v>
      </c>
      <c r="D45" s="325">
        <v>63.74</v>
      </c>
      <c r="E45" s="325">
        <v>95.81</v>
      </c>
      <c r="F45" s="324">
        <v>74.400000000000006</v>
      </c>
      <c r="G45" s="323">
        <f t="shared" si="9"/>
        <v>27.245137849967943</v>
      </c>
      <c r="H45" s="322">
        <f t="shared" si="10"/>
        <v>40.953195127163923</v>
      </c>
      <c r="I45" s="322">
        <f t="shared" si="11"/>
        <v>31.801667022868134</v>
      </c>
      <c r="K45" s="320">
        <f t="shared" si="12"/>
        <v>1886.704</v>
      </c>
      <c r="L45" s="320">
        <f t="shared" si="13"/>
        <v>2835.9760000000006</v>
      </c>
      <c r="M45" s="320">
        <f t="shared" si="14"/>
        <v>2202.2400000000002</v>
      </c>
      <c r="O45" s="320">
        <v>2088.4963624644338</v>
      </c>
      <c r="P45" s="320">
        <v>2451.508580564117</v>
      </c>
      <c r="T45" s="320">
        <f t="shared" si="15"/>
        <v>0.27245137849967943</v>
      </c>
      <c r="U45" s="320">
        <f t="shared" si="16"/>
        <v>0.40953195127163922</v>
      </c>
      <c r="V45" s="320">
        <f t="shared" si="17"/>
        <v>0.31801667022868135</v>
      </c>
    </row>
    <row r="46" spans="2:22" ht="15.75" x14ac:dyDescent="0.2">
      <c r="B46" s="327" t="s">
        <v>120</v>
      </c>
      <c r="C46" s="326">
        <v>1</v>
      </c>
      <c r="D46" s="325">
        <v>42.69</v>
      </c>
      <c r="E46" s="325">
        <v>65.36</v>
      </c>
      <c r="F46" s="324">
        <v>52.49</v>
      </c>
      <c r="G46" s="323">
        <f t="shared" si="9"/>
        <v>26.591503675096551</v>
      </c>
      <c r="H46" s="322">
        <f t="shared" si="10"/>
        <v>40.712594991902328</v>
      </c>
      <c r="I46" s="322">
        <f t="shared" si="11"/>
        <v>32.695901333001125</v>
      </c>
      <c r="K46" s="320">
        <f t="shared" si="12"/>
        <v>1263.6239999999998</v>
      </c>
      <c r="L46" s="320">
        <f t="shared" si="13"/>
        <v>1934.6559999999999</v>
      </c>
      <c r="M46" s="320">
        <f t="shared" si="14"/>
        <v>1553.7040000000002</v>
      </c>
      <c r="O46" s="320">
        <v>1452.5621785266292</v>
      </c>
      <c r="P46" s="320">
        <v>1885.7607021285473</v>
      </c>
      <c r="T46" s="320">
        <f t="shared" si="15"/>
        <v>0.26591503675096551</v>
      </c>
      <c r="U46" s="320">
        <f t="shared" si="16"/>
        <v>0.40712594991902329</v>
      </c>
      <c r="V46" s="320">
        <f t="shared" si="17"/>
        <v>0.32695901333001126</v>
      </c>
    </row>
    <row r="47" spans="2:22" ht="15.75" x14ac:dyDescent="0.2">
      <c r="B47" s="327" t="s">
        <v>120</v>
      </c>
      <c r="C47" s="326">
        <v>2</v>
      </c>
      <c r="D47" s="325">
        <v>49.9</v>
      </c>
      <c r="E47" s="325">
        <v>75.260000000000005</v>
      </c>
      <c r="F47" s="324">
        <v>56.38</v>
      </c>
      <c r="G47" s="323">
        <f t="shared" si="9"/>
        <v>27.487055194447507</v>
      </c>
      <c r="H47" s="322">
        <f t="shared" si="10"/>
        <v>41.456428335353095</v>
      </c>
      <c r="I47" s="322">
        <f t="shared" si="11"/>
        <v>31.056516470199409</v>
      </c>
      <c r="K47" s="320">
        <f t="shared" si="12"/>
        <v>1477.04</v>
      </c>
      <c r="L47" s="320">
        <f t="shared" si="13"/>
        <v>2227.6960000000008</v>
      </c>
      <c r="M47" s="320">
        <f t="shared" si="14"/>
        <v>1668.848</v>
      </c>
      <c r="O47" s="320">
        <v>1670.2318949032876</v>
      </c>
      <c r="P47" s="320">
        <v>2184.0952635345498</v>
      </c>
      <c r="T47" s="320">
        <f t="shared" si="15"/>
        <v>0.27487055194447507</v>
      </c>
      <c r="U47" s="320">
        <f t="shared" si="16"/>
        <v>0.41456428335353096</v>
      </c>
      <c r="V47" s="320">
        <f t="shared" si="17"/>
        <v>0.31056516470199408</v>
      </c>
    </row>
    <row r="48" spans="2:22" ht="15.75" x14ac:dyDescent="0.2">
      <c r="B48" s="327" t="s">
        <v>120</v>
      </c>
      <c r="C48" s="326">
        <v>3</v>
      </c>
      <c r="D48" s="325">
        <v>76.16</v>
      </c>
      <c r="E48" s="325">
        <v>116.65</v>
      </c>
      <c r="F48" s="324">
        <v>94.86</v>
      </c>
      <c r="G48" s="323">
        <f t="shared" si="9"/>
        <v>26.474780130010078</v>
      </c>
      <c r="H48" s="322">
        <f t="shared" si="10"/>
        <v>40.549935690200577</v>
      </c>
      <c r="I48" s="322">
        <f t="shared" si="11"/>
        <v>32.975284179789341</v>
      </c>
      <c r="K48" s="320">
        <f t="shared" si="12"/>
        <v>2254.3360000000002</v>
      </c>
      <c r="L48" s="320">
        <f t="shared" si="13"/>
        <v>3452.84</v>
      </c>
      <c r="M48" s="320">
        <f t="shared" si="14"/>
        <v>2807.8560000000002</v>
      </c>
      <c r="O48" s="320">
        <v>2222.3814593909615</v>
      </c>
      <c r="P48" s="320">
        <v>2785.3411952033534</v>
      </c>
      <c r="T48" s="320">
        <f t="shared" si="15"/>
        <v>0.26474780130010078</v>
      </c>
      <c r="U48" s="320">
        <f t="shared" si="16"/>
        <v>0.40549935690200578</v>
      </c>
      <c r="V48" s="320">
        <f t="shared" si="17"/>
        <v>0.32975284179789344</v>
      </c>
    </row>
    <row r="49" spans="2:22" ht="15.75" x14ac:dyDescent="0.2">
      <c r="B49" s="327" t="s">
        <v>120</v>
      </c>
      <c r="C49" s="326">
        <v>4</v>
      </c>
      <c r="D49" s="325">
        <v>50.01</v>
      </c>
      <c r="E49" s="325">
        <v>82.53</v>
      </c>
      <c r="F49" s="324">
        <v>64.319999999999993</v>
      </c>
      <c r="G49" s="323">
        <f t="shared" si="9"/>
        <v>25.403840292593721</v>
      </c>
      <c r="H49" s="322">
        <f t="shared" si="10"/>
        <v>41.923194148125575</v>
      </c>
      <c r="I49" s="322">
        <f t="shared" si="11"/>
        <v>32.672965559280705</v>
      </c>
      <c r="K49" s="320">
        <f t="shared" si="12"/>
        <v>1480.2959999999998</v>
      </c>
      <c r="L49" s="320">
        <f t="shared" si="13"/>
        <v>2442.8880000000004</v>
      </c>
      <c r="M49" s="320">
        <f t="shared" si="14"/>
        <v>1903.8720000000001</v>
      </c>
      <c r="O49" s="320">
        <v>1937.8000083131494</v>
      </c>
      <c r="P49" s="320">
        <v>2463.5333392458047</v>
      </c>
      <c r="T49" s="320">
        <f t="shared" si="15"/>
        <v>0.25403840292593721</v>
      </c>
      <c r="U49" s="320">
        <f t="shared" si="16"/>
        <v>0.41923194148125575</v>
      </c>
      <c r="V49" s="320">
        <f t="shared" si="17"/>
        <v>0.32672965559280703</v>
      </c>
    </row>
    <row r="50" spans="2:22" ht="15.75" x14ac:dyDescent="0.2">
      <c r="B50" s="327" t="s">
        <v>111</v>
      </c>
      <c r="C50" s="326">
        <v>1</v>
      </c>
      <c r="D50" s="325">
        <v>40.18</v>
      </c>
      <c r="E50" s="325">
        <v>55.98</v>
      </c>
      <c r="F50" s="324">
        <v>51.35</v>
      </c>
      <c r="G50" s="323">
        <f t="shared" si="9"/>
        <v>27.238831265676904</v>
      </c>
      <c r="H50" s="322">
        <f t="shared" si="10"/>
        <v>37.949969493593656</v>
      </c>
      <c r="I50" s="322">
        <f t="shared" si="11"/>
        <v>34.811199240729444</v>
      </c>
      <c r="K50" s="320">
        <f t="shared" si="12"/>
        <v>1189.328</v>
      </c>
      <c r="L50" s="320">
        <f t="shared" si="13"/>
        <v>1657.008</v>
      </c>
      <c r="M50" s="320">
        <f t="shared" si="14"/>
        <v>1519.9600000000003</v>
      </c>
      <c r="O50" s="320">
        <v>1437.8201952459704</v>
      </c>
      <c r="P50" s="320">
        <v>1898.2040744572071</v>
      </c>
      <c r="T50" s="320">
        <f t="shared" si="15"/>
        <v>0.27238831265676905</v>
      </c>
      <c r="U50" s="320">
        <f t="shared" si="16"/>
        <v>0.37949969493593655</v>
      </c>
      <c r="V50" s="320">
        <f t="shared" si="17"/>
        <v>0.34811199240729446</v>
      </c>
    </row>
    <row r="51" spans="2:22" ht="15.75" x14ac:dyDescent="0.2">
      <c r="B51" s="327" t="s">
        <v>111</v>
      </c>
      <c r="C51" s="326">
        <v>2</v>
      </c>
      <c r="D51" s="325">
        <v>66.69</v>
      </c>
      <c r="E51" s="325">
        <v>94.59</v>
      </c>
      <c r="F51" s="324">
        <v>74.75</v>
      </c>
      <c r="G51" s="323">
        <f t="shared" si="9"/>
        <v>28.254882853874509</v>
      </c>
      <c r="H51" s="322">
        <f t="shared" si="10"/>
        <v>40.075414142270049</v>
      </c>
      <c r="I51" s="322">
        <f t="shared" si="11"/>
        <v>31.669703003855442</v>
      </c>
      <c r="K51" s="320">
        <f t="shared" si="12"/>
        <v>1974.0240000000003</v>
      </c>
      <c r="L51" s="320">
        <f t="shared" si="13"/>
        <v>2799.8640000000009</v>
      </c>
      <c r="M51" s="320">
        <f t="shared" si="14"/>
        <v>2212.6</v>
      </c>
      <c r="O51" s="320">
        <v>1602.9777090716996</v>
      </c>
      <c r="P51" s="320">
        <v>2067.3681772422478</v>
      </c>
      <c r="T51" s="320">
        <f t="shared" si="15"/>
        <v>0.28254882853874508</v>
      </c>
      <c r="U51" s="320">
        <f t="shared" si="16"/>
        <v>0.40075414142270049</v>
      </c>
      <c r="V51" s="320">
        <f t="shared" si="17"/>
        <v>0.31669703003855443</v>
      </c>
    </row>
    <row r="52" spans="2:22" ht="15.75" x14ac:dyDescent="0.2">
      <c r="B52" s="327" t="s">
        <v>111</v>
      </c>
      <c r="C52" s="326">
        <v>3</v>
      </c>
      <c r="D52" s="325">
        <v>55.9</v>
      </c>
      <c r="E52" s="325">
        <v>92.31</v>
      </c>
      <c r="F52" s="324">
        <v>69.58</v>
      </c>
      <c r="G52" s="323">
        <f t="shared" si="9"/>
        <v>25.666926856145828</v>
      </c>
      <c r="H52" s="322">
        <f t="shared" si="10"/>
        <v>42.38486615547086</v>
      </c>
      <c r="I52" s="322">
        <f t="shared" si="11"/>
        <v>31.948206988383298</v>
      </c>
      <c r="K52" s="320">
        <f t="shared" si="12"/>
        <v>1654.64</v>
      </c>
      <c r="L52" s="320">
        <f t="shared" si="13"/>
        <v>2732.3760000000002</v>
      </c>
      <c r="M52" s="320">
        <f t="shared" si="14"/>
        <v>2059.5680000000002</v>
      </c>
      <c r="O52" s="320">
        <v>1865.8582027342643</v>
      </c>
      <c r="P52" s="320">
        <v>2301.7508294365794</v>
      </c>
      <c r="T52" s="320">
        <f t="shared" si="15"/>
        <v>0.25666926856145827</v>
      </c>
      <c r="U52" s="320">
        <f t="shared" si="16"/>
        <v>0.42384866155470857</v>
      </c>
      <c r="V52" s="320">
        <f t="shared" si="17"/>
        <v>0.31948206988383299</v>
      </c>
    </row>
    <row r="53" spans="2:22" ht="15.75" x14ac:dyDescent="0.2">
      <c r="B53" s="327" t="s">
        <v>111</v>
      </c>
      <c r="C53" s="326">
        <v>4</v>
      </c>
      <c r="D53" s="325">
        <v>57.19</v>
      </c>
      <c r="E53" s="325">
        <v>81.95</v>
      </c>
      <c r="F53" s="324">
        <v>75.790000000000006</v>
      </c>
      <c r="G53" s="323">
        <f t="shared" si="9"/>
        <v>26.60866328572093</v>
      </c>
      <c r="H53" s="322">
        <f t="shared" si="10"/>
        <v>38.128693062857678</v>
      </c>
      <c r="I53" s="322">
        <f t="shared" si="11"/>
        <v>35.262643651421392</v>
      </c>
      <c r="K53" s="320">
        <f t="shared" si="12"/>
        <v>1692.8240000000001</v>
      </c>
      <c r="L53" s="320">
        <f t="shared" si="13"/>
        <v>2425.7200000000003</v>
      </c>
      <c r="M53" s="320">
        <f t="shared" si="14"/>
        <v>2243.3840000000005</v>
      </c>
      <c r="O53" s="320">
        <v>2157.6675258919795</v>
      </c>
      <c r="P53" s="320">
        <v>2779.3565350675435</v>
      </c>
      <c r="T53" s="320">
        <f t="shared" si="15"/>
        <v>0.26608663285720929</v>
      </c>
      <c r="U53" s="320">
        <f t="shared" si="16"/>
        <v>0.38128693062857677</v>
      </c>
      <c r="V53" s="320">
        <f t="shared" si="17"/>
        <v>0.35262643651421394</v>
      </c>
    </row>
    <row r="54" spans="2:22" ht="15.75" x14ac:dyDescent="0.2">
      <c r="B54" s="327" t="s">
        <v>103</v>
      </c>
      <c r="C54" s="326">
        <v>1</v>
      </c>
      <c r="D54" s="325">
        <v>54.06</v>
      </c>
      <c r="E54" s="325">
        <v>83.79</v>
      </c>
      <c r="F54" s="324">
        <v>65.16</v>
      </c>
      <c r="G54" s="323">
        <f t="shared" si="9"/>
        <v>26.629230087187821</v>
      </c>
      <c r="H54" s="322">
        <f t="shared" si="10"/>
        <v>41.273828875424854</v>
      </c>
      <c r="I54" s="322">
        <f t="shared" si="11"/>
        <v>32.096941037387317</v>
      </c>
      <c r="K54" s="320">
        <f t="shared" si="12"/>
        <v>1600.1760000000002</v>
      </c>
      <c r="L54" s="320">
        <f t="shared" si="13"/>
        <v>2480.1840000000007</v>
      </c>
      <c r="M54" s="320">
        <f t="shared" si="14"/>
        <v>1928.7360000000001</v>
      </c>
      <c r="O54" s="320">
        <v>1993.6677927486523</v>
      </c>
      <c r="P54" s="320">
        <v>2182.5430808300589</v>
      </c>
      <c r="T54" s="320">
        <f t="shared" si="15"/>
        <v>0.26629230087187822</v>
      </c>
      <c r="U54" s="320">
        <f t="shared" si="16"/>
        <v>0.41273828875424856</v>
      </c>
      <c r="V54" s="320">
        <f t="shared" si="17"/>
        <v>0.32096941037387317</v>
      </c>
    </row>
    <row r="55" spans="2:22" ht="15.75" x14ac:dyDescent="0.2">
      <c r="B55" s="327" t="s">
        <v>103</v>
      </c>
      <c r="C55" s="326">
        <v>2</v>
      </c>
      <c r="D55" s="325">
        <v>60.6</v>
      </c>
      <c r="E55" s="325">
        <v>93.51</v>
      </c>
      <c r="F55" s="324">
        <v>69.09</v>
      </c>
      <c r="G55" s="323">
        <f t="shared" si="9"/>
        <v>27.1505376344086</v>
      </c>
      <c r="H55" s="322">
        <f t="shared" si="10"/>
        <v>41.895161290322577</v>
      </c>
      <c r="I55" s="322">
        <f t="shared" si="11"/>
        <v>30.954301075268813</v>
      </c>
      <c r="K55" s="320">
        <f t="shared" si="12"/>
        <v>1793.76</v>
      </c>
      <c r="L55" s="320">
        <f t="shared" si="13"/>
        <v>2767.8960000000006</v>
      </c>
      <c r="M55" s="320">
        <f t="shared" si="14"/>
        <v>2045.0640000000003</v>
      </c>
      <c r="O55" s="320">
        <v>1997.7429652423768</v>
      </c>
      <c r="P55" s="320">
        <v>2610.3906733856315</v>
      </c>
      <c r="T55" s="320">
        <f t="shared" si="15"/>
        <v>0.271505376344086</v>
      </c>
      <c r="U55" s="320">
        <f t="shared" si="16"/>
        <v>0.41895161290322575</v>
      </c>
      <c r="V55" s="320">
        <f t="shared" si="17"/>
        <v>0.30954301075268814</v>
      </c>
    </row>
    <row r="56" spans="2:22" ht="15.75" x14ac:dyDescent="0.2">
      <c r="B56" s="327" t="s">
        <v>103</v>
      </c>
      <c r="C56" s="326">
        <v>3</v>
      </c>
      <c r="D56" s="325">
        <v>59.1</v>
      </c>
      <c r="E56" s="325">
        <v>100.53</v>
      </c>
      <c r="F56" s="324">
        <v>81.569999999999993</v>
      </c>
      <c r="G56" s="323">
        <f t="shared" si="9"/>
        <v>24.502487562189057</v>
      </c>
      <c r="H56" s="322">
        <f t="shared" si="10"/>
        <v>41.679104477611943</v>
      </c>
      <c r="I56" s="322">
        <f t="shared" si="11"/>
        <v>33.818407960199004</v>
      </c>
      <c r="K56" s="320">
        <f t="shared" si="12"/>
        <v>1749.3600000000001</v>
      </c>
      <c r="L56" s="320">
        <f t="shared" si="13"/>
        <v>2975.6880000000001</v>
      </c>
      <c r="M56" s="320">
        <f t="shared" si="14"/>
        <v>2414.4720000000002</v>
      </c>
      <c r="O56" s="320">
        <v>1932.9213788399159</v>
      </c>
      <c r="P56" s="320">
        <v>2425.3112353848669</v>
      </c>
      <c r="T56" s="320">
        <f t="shared" si="15"/>
        <v>0.24502487562189057</v>
      </c>
      <c r="U56" s="320">
        <f t="shared" si="16"/>
        <v>0.41679104477611945</v>
      </c>
      <c r="V56" s="320">
        <f t="shared" si="17"/>
        <v>0.33818407960199004</v>
      </c>
    </row>
    <row r="57" spans="2:22" ht="15.75" x14ac:dyDescent="0.2">
      <c r="B57" s="327" t="s">
        <v>103</v>
      </c>
      <c r="C57" s="326">
        <v>4</v>
      </c>
      <c r="D57" s="325">
        <v>82.45</v>
      </c>
      <c r="E57" s="325">
        <v>110.3</v>
      </c>
      <c r="F57" s="324">
        <v>88.62</v>
      </c>
      <c r="G57" s="323">
        <f t="shared" si="9"/>
        <v>29.303052919643175</v>
      </c>
      <c r="H57" s="322">
        <f t="shared" si="10"/>
        <v>39.201051995592991</v>
      </c>
      <c r="I57" s="322">
        <f t="shared" si="11"/>
        <v>31.495895084763838</v>
      </c>
      <c r="K57" s="320">
        <f t="shared" si="12"/>
        <v>2440.52</v>
      </c>
      <c r="L57" s="320">
        <f t="shared" si="13"/>
        <v>3264.88</v>
      </c>
      <c r="M57" s="320">
        <f t="shared" si="14"/>
        <v>2623.152000000001</v>
      </c>
      <c r="O57" s="320">
        <v>2173.7822639025485</v>
      </c>
      <c r="P57" s="320">
        <v>2657.2226020574435</v>
      </c>
      <c r="T57" s="320">
        <f t="shared" si="15"/>
        <v>0.29303052919643174</v>
      </c>
      <c r="U57" s="320">
        <f t="shared" si="16"/>
        <v>0.39201051995592989</v>
      </c>
      <c r="V57" s="320">
        <f t="shared" si="17"/>
        <v>0.31495895084763836</v>
      </c>
    </row>
    <row r="58" spans="2:22" ht="15.75" x14ac:dyDescent="0.2">
      <c r="B58" s="327" t="s">
        <v>127</v>
      </c>
      <c r="C58" s="326">
        <v>1</v>
      </c>
      <c r="D58" s="325">
        <v>72.89</v>
      </c>
      <c r="E58" s="325">
        <v>102.26</v>
      </c>
      <c r="F58" s="324">
        <v>80.59</v>
      </c>
      <c r="G58" s="323">
        <f t="shared" si="9"/>
        <v>28.501603190740592</v>
      </c>
      <c r="H58" s="322">
        <f t="shared" si="10"/>
        <v>39.985923203253307</v>
      </c>
      <c r="I58" s="322">
        <f t="shared" si="11"/>
        <v>31.512473606006104</v>
      </c>
      <c r="K58" s="320">
        <f t="shared" si="12"/>
        <v>2157.5440000000003</v>
      </c>
      <c r="L58" s="320">
        <f t="shared" si="13"/>
        <v>3026.8960000000006</v>
      </c>
      <c r="M58" s="320">
        <f t="shared" si="14"/>
        <v>2385.4640000000004</v>
      </c>
      <c r="O58" s="320">
        <v>2076.5360438607818</v>
      </c>
      <c r="P58" s="320">
        <v>2711.9589131840416</v>
      </c>
      <c r="T58" s="320">
        <f t="shared" si="15"/>
        <v>0.28501603190740593</v>
      </c>
      <c r="U58" s="320">
        <f t="shared" si="16"/>
        <v>0.3998592320325331</v>
      </c>
      <c r="V58" s="320">
        <f t="shared" si="17"/>
        <v>0.31512473606006103</v>
      </c>
    </row>
    <row r="59" spans="2:22" ht="15.75" x14ac:dyDescent="0.2">
      <c r="B59" s="327" t="s">
        <v>127</v>
      </c>
      <c r="C59" s="326">
        <v>2</v>
      </c>
      <c r="D59" s="325">
        <v>42.02</v>
      </c>
      <c r="E59" s="325">
        <v>69.05</v>
      </c>
      <c r="F59" s="324">
        <v>50.31</v>
      </c>
      <c r="G59" s="323">
        <f t="shared" si="9"/>
        <v>26.03792291485934</v>
      </c>
      <c r="H59" s="322">
        <f t="shared" si="10"/>
        <v>42.787210311067049</v>
      </c>
      <c r="I59" s="322">
        <f t="shared" si="11"/>
        <v>31.174866774073617</v>
      </c>
      <c r="K59" s="320">
        <f t="shared" si="12"/>
        <v>1243.7920000000001</v>
      </c>
      <c r="L59" s="320">
        <f t="shared" si="13"/>
        <v>2043.88</v>
      </c>
      <c r="M59" s="320">
        <f t="shared" si="14"/>
        <v>1489.1760000000002</v>
      </c>
      <c r="O59" s="320">
        <v>1843.3823338383979</v>
      </c>
      <c r="P59" s="320">
        <v>2343.5274132450454</v>
      </c>
      <c r="T59" s="320">
        <f t="shared" si="15"/>
        <v>0.26037922914859341</v>
      </c>
      <c r="U59" s="320">
        <f t="shared" si="16"/>
        <v>0.42787210311067048</v>
      </c>
      <c r="V59" s="320">
        <f t="shared" si="17"/>
        <v>0.31174866774073617</v>
      </c>
    </row>
    <row r="60" spans="2:22" ht="15.75" x14ac:dyDescent="0.2">
      <c r="B60" s="327" t="s">
        <v>127</v>
      </c>
      <c r="C60" s="326">
        <v>3</v>
      </c>
      <c r="D60" s="325">
        <v>57.61</v>
      </c>
      <c r="E60" s="325">
        <v>86.62</v>
      </c>
      <c r="F60" s="324">
        <v>71.73</v>
      </c>
      <c r="G60" s="323">
        <f t="shared" si="9"/>
        <v>26.676236340062971</v>
      </c>
      <c r="H60" s="322">
        <f t="shared" si="10"/>
        <v>40.109279496203001</v>
      </c>
      <c r="I60" s="322">
        <f t="shared" si="11"/>
        <v>33.214484163734021</v>
      </c>
      <c r="K60" s="320">
        <f t="shared" si="12"/>
        <v>1705.2560000000003</v>
      </c>
      <c r="L60" s="320">
        <f t="shared" si="13"/>
        <v>2563.9520000000002</v>
      </c>
      <c r="M60" s="320">
        <f t="shared" si="14"/>
        <v>2123.2080000000005</v>
      </c>
      <c r="O60" s="320">
        <v>1888.8141140097812</v>
      </c>
      <c r="P60" s="320">
        <v>2339.9145838856261</v>
      </c>
      <c r="T60" s="320">
        <f t="shared" si="15"/>
        <v>0.2667623634006297</v>
      </c>
      <c r="U60" s="320">
        <f t="shared" si="16"/>
        <v>0.40109279496202999</v>
      </c>
      <c r="V60" s="320">
        <f t="shared" si="17"/>
        <v>0.3321448416373402</v>
      </c>
    </row>
    <row r="61" spans="2:22" ht="15.75" x14ac:dyDescent="0.2">
      <c r="B61" s="327" t="s">
        <v>127</v>
      </c>
      <c r="C61" s="326">
        <v>4</v>
      </c>
      <c r="D61" s="325">
        <v>75.94</v>
      </c>
      <c r="E61" s="325">
        <v>120.3</v>
      </c>
      <c r="F61" s="324">
        <v>103.04</v>
      </c>
      <c r="G61" s="323">
        <f t="shared" si="9"/>
        <v>25.374231488906705</v>
      </c>
      <c r="H61" s="322">
        <f t="shared" si="10"/>
        <v>40.196471531676018</v>
      </c>
      <c r="I61" s="322">
        <f t="shared" si="11"/>
        <v>34.429296979417266</v>
      </c>
      <c r="K61" s="320">
        <f t="shared" si="12"/>
        <v>2247.8240000000001</v>
      </c>
      <c r="L61" s="320">
        <f t="shared" si="13"/>
        <v>3560.88</v>
      </c>
      <c r="M61" s="320">
        <f t="shared" si="14"/>
        <v>3049.9840000000004</v>
      </c>
      <c r="O61" s="320">
        <v>2034.408800801918</v>
      </c>
      <c r="P61" s="320">
        <v>2539.6104566608392</v>
      </c>
      <c r="T61" s="320">
        <f t="shared" si="15"/>
        <v>0.25374231488906707</v>
      </c>
      <c r="U61" s="320">
        <f t="shared" si="16"/>
        <v>0.4019647153167602</v>
      </c>
      <c r="V61" s="320">
        <f t="shared" si="17"/>
        <v>0.34429296979417268</v>
      </c>
    </row>
    <row r="62" spans="2:22" ht="15.75" x14ac:dyDescent="0.2">
      <c r="B62" s="327" t="s">
        <v>119</v>
      </c>
      <c r="C62" s="326">
        <v>1</v>
      </c>
      <c r="D62" s="325">
        <v>57.72</v>
      </c>
      <c r="E62" s="325">
        <v>90.89</v>
      </c>
      <c r="F62" s="324">
        <v>66.819999999999993</v>
      </c>
      <c r="G62" s="323">
        <f t="shared" si="9"/>
        <v>26.792925776354267</v>
      </c>
      <c r="H62" s="322">
        <f t="shared" si="10"/>
        <v>42.190038527595966</v>
      </c>
      <c r="I62" s="322">
        <f t="shared" si="11"/>
        <v>31.017035696049756</v>
      </c>
      <c r="K62" s="320">
        <f t="shared" si="12"/>
        <v>1708.5120000000002</v>
      </c>
      <c r="L62" s="320">
        <f t="shared" si="13"/>
        <v>2690.3440000000001</v>
      </c>
      <c r="M62" s="320">
        <f t="shared" si="14"/>
        <v>1977.8720000000001</v>
      </c>
      <c r="O62" s="320">
        <v>1896.6197460456499</v>
      </c>
      <c r="P62" s="320">
        <v>2578.930414248131</v>
      </c>
      <c r="T62" s="320">
        <f t="shared" si="15"/>
        <v>0.26792925776354265</v>
      </c>
      <c r="U62" s="320">
        <f t="shared" si="16"/>
        <v>0.42190038527595969</v>
      </c>
      <c r="V62" s="320">
        <f t="shared" si="17"/>
        <v>0.31017035696049755</v>
      </c>
    </row>
    <row r="63" spans="2:22" ht="15.75" x14ac:dyDescent="0.2">
      <c r="B63" s="327" t="s">
        <v>119</v>
      </c>
      <c r="C63" s="326">
        <v>2</v>
      </c>
      <c r="D63" s="325">
        <v>67.209999999999994</v>
      </c>
      <c r="E63" s="325">
        <v>106.52</v>
      </c>
      <c r="F63" s="324">
        <v>80.180000000000007</v>
      </c>
      <c r="G63" s="323">
        <f t="shared" si="9"/>
        <v>26.470009058327754</v>
      </c>
      <c r="H63" s="322">
        <f t="shared" si="10"/>
        <v>41.951872710803038</v>
      </c>
      <c r="I63" s="322">
        <f t="shared" si="11"/>
        <v>31.578118230869208</v>
      </c>
      <c r="K63" s="320">
        <f t="shared" si="12"/>
        <v>1989.4160000000002</v>
      </c>
      <c r="L63" s="320">
        <f t="shared" si="13"/>
        <v>3152.9920000000006</v>
      </c>
      <c r="M63" s="320">
        <f t="shared" si="14"/>
        <v>2373.3280000000004</v>
      </c>
      <c r="O63" s="320">
        <v>1898.1278032443497</v>
      </c>
      <c r="P63" s="320">
        <v>2403.4493411385033</v>
      </c>
      <c r="T63" s="320">
        <f t="shared" si="15"/>
        <v>0.26470009058327754</v>
      </c>
      <c r="U63" s="320">
        <f t="shared" si="16"/>
        <v>0.4195187271080304</v>
      </c>
      <c r="V63" s="320">
        <f t="shared" si="17"/>
        <v>0.31578118230869207</v>
      </c>
    </row>
    <row r="64" spans="2:22" ht="15.75" x14ac:dyDescent="0.2">
      <c r="B64" s="327" t="s">
        <v>119</v>
      </c>
      <c r="C64" s="326">
        <v>3</v>
      </c>
      <c r="D64" s="325">
        <v>61.06</v>
      </c>
      <c r="E64" s="325">
        <v>104.03</v>
      </c>
      <c r="F64" s="324">
        <v>85.93</v>
      </c>
      <c r="G64" s="323">
        <f t="shared" si="9"/>
        <v>24.324754999601623</v>
      </c>
      <c r="H64" s="322">
        <f t="shared" si="10"/>
        <v>41.442912915305556</v>
      </c>
      <c r="I64" s="322">
        <f t="shared" si="11"/>
        <v>34.232332085092821</v>
      </c>
      <c r="K64" s="320">
        <f t="shared" si="12"/>
        <v>1807.3760000000004</v>
      </c>
      <c r="L64" s="320">
        <f t="shared" si="13"/>
        <v>3079.288</v>
      </c>
      <c r="M64" s="320">
        <f t="shared" si="14"/>
        <v>2543.5280000000002</v>
      </c>
      <c r="O64" s="320">
        <v>2100.7595498495889</v>
      </c>
      <c r="P64" s="320">
        <v>2664.5212732712939</v>
      </c>
      <c r="T64" s="320">
        <f t="shared" si="15"/>
        <v>0.24324754999601622</v>
      </c>
      <c r="U64" s="320">
        <f t="shared" si="16"/>
        <v>0.41442912915305558</v>
      </c>
      <c r="V64" s="320">
        <f t="shared" si="17"/>
        <v>0.3423233208509282</v>
      </c>
    </row>
    <row r="65" spans="2:22" ht="15.75" x14ac:dyDescent="0.2">
      <c r="B65" s="327" t="s">
        <v>119</v>
      </c>
      <c r="C65" s="326">
        <v>4</v>
      </c>
      <c r="D65" s="325">
        <v>61.6</v>
      </c>
      <c r="E65" s="325">
        <v>98.7</v>
      </c>
      <c r="F65" s="324">
        <v>84.02</v>
      </c>
      <c r="G65" s="323">
        <f t="shared" si="9"/>
        <v>25.212835625409301</v>
      </c>
      <c r="H65" s="322">
        <f t="shared" si="10"/>
        <v>40.397838899803538</v>
      </c>
      <c r="I65" s="322">
        <f t="shared" si="11"/>
        <v>34.389325474787164</v>
      </c>
      <c r="K65" s="320">
        <f t="shared" si="12"/>
        <v>1823.3600000000006</v>
      </c>
      <c r="L65" s="320">
        <f t="shared" si="13"/>
        <v>2921.5199999999995</v>
      </c>
      <c r="M65" s="320">
        <f t="shared" si="14"/>
        <v>2486.9919999999997</v>
      </c>
      <c r="O65" s="320">
        <v>2046.159415418467</v>
      </c>
      <c r="P65" s="320">
        <v>2557.4640631023099</v>
      </c>
      <c r="T65" s="320">
        <f t="shared" si="15"/>
        <v>0.25212835625409302</v>
      </c>
      <c r="U65" s="320">
        <f t="shared" si="16"/>
        <v>0.4039783889980354</v>
      </c>
      <c r="V65" s="320">
        <f t="shared" si="17"/>
        <v>0.34389325474787164</v>
      </c>
    </row>
    <row r="66" spans="2:22" ht="15.75" x14ac:dyDescent="0.2">
      <c r="B66" s="327" t="s">
        <v>110</v>
      </c>
      <c r="C66" s="326">
        <v>1</v>
      </c>
      <c r="D66" s="325">
        <v>44.92</v>
      </c>
      <c r="E66" s="325">
        <v>75.17</v>
      </c>
      <c r="F66" s="324">
        <v>60.38</v>
      </c>
      <c r="G66" s="323">
        <f t="shared" si="9"/>
        <v>24.890563528564304</v>
      </c>
      <c r="H66" s="322">
        <f t="shared" si="10"/>
        <v>41.652352191499972</v>
      </c>
      <c r="I66" s="322">
        <f t="shared" si="11"/>
        <v>33.457084279935721</v>
      </c>
      <c r="K66" s="320">
        <f t="shared" si="12"/>
        <v>1329.6320000000003</v>
      </c>
      <c r="L66" s="320">
        <f t="shared" si="13"/>
        <v>2225.0320000000002</v>
      </c>
      <c r="M66" s="320">
        <f t="shared" si="14"/>
        <v>1787.2480000000005</v>
      </c>
      <c r="O66" s="320">
        <v>1387.1090687035548</v>
      </c>
      <c r="P66" s="320">
        <v>1829.5888846915566</v>
      </c>
      <c r="T66" s="320">
        <f t="shared" si="15"/>
        <v>0.24890563528564302</v>
      </c>
      <c r="U66" s="320">
        <f t="shared" si="16"/>
        <v>0.41652352191499969</v>
      </c>
      <c r="V66" s="320">
        <f t="shared" si="17"/>
        <v>0.33457084279935723</v>
      </c>
    </row>
    <row r="67" spans="2:22" ht="15.75" x14ac:dyDescent="0.2">
      <c r="B67" s="327" t="s">
        <v>110</v>
      </c>
      <c r="C67" s="326">
        <v>2</v>
      </c>
      <c r="D67" s="325">
        <v>70.66</v>
      </c>
      <c r="E67" s="325">
        <v>96.42</v>
      </c>
      <c r="F67" s="324">
        <v>80.16</v>
      </c>
      <c r="G67" s="323">
        <f t="shared" si="9"/>
        <v>28.579517877366122</v>
      </c>
      <c r="H67" s="322">
        <f t="shared" si="10"/>
        <v>38.998543924931248</v>
      </c>
      <c r="I67" s="322">
        <f t="shared" si="11"/>
        <v>32.421938197702637</v>
      </c>
      <c r="K67" s="320">
        <f t="shared" si="12"/>
        <v>2091.5360000000001</v>
      </c>
      <c r="L67" s="320">
        <f t="shared" si="13"/>
        <v>2854.0320000000002</v>
      </c>
      <c r="M67" s="320">
        <f t="shared" si="14"/>
        <v>2372.7360000000003</v>
      </c>
      <c r="O67" s="320">
        <v>1723.9538964340243</v>
      </c>
      <c r="P67" s="320">
        <v>2248.4006481995216</v>
      </c>
      <c r="T67" s="320">
        <f t="shared" si="15"/>
        <v>0.28579517877366123</v>
      </c>
      <c r="U67" s="320">
        <f t="shared" si="16"/>
        <v>0.3899854392493125</v>
      </c>
      <c r="V67" s="320">
        <f t="shared" si="17"/>
        <v>0.32421938197702638</v>
      </c>
    </row>
    <row r="68" spans="2:22" ht="15.75" x14ac:dyDescent="0.2">
      <c r="B68" s="327" t="s">
        <v>110</v>
      </c>
      <c r="C68" s="326">
        <v>3</v>
      </c>
      <c r="D68" s="325">
        <v>56.71</v>
      </c>
      <c r="E68" s="325">
        <v>87.74</v>
      </c>
      <c r="F68" s="324">
        <v>73.83</v>
      </c>
      <c r="G68" s="323">
        <f t="shared" si="9"/>
        <v>25.980392156862749</v>
      </c>
      <c r="H68" s="322">
        <f t="shared" si="10"/>
        <v>40.196078431372548</v>
      </c>
      <c r="I68" s="322">
        <f t="shared" si="11"/>
        <v>33.82352941176471</v>
      </c>
      <c r="K68" s="320">
        <f t="shared" si="12"/>
        <v>1678.616</v>
      </c>
      <c r="L68" s="320">
        <f t="shared" si="13"/>
        <v>2597.1040000000003</v>
      </c>
      <c r="M68" s="320">
        <f t="shared" si="14"/>
        <v>2185.3680000000004</v>
      </c>
      <c r="O68" s="320">
        <v>1918.2131499964532</v>
      </c>
      <c r="P68" s="320">
        <v>2361.7297779905894</v>
      </c>
      <c r="T68" s="320">
        <f t="shared" si="15"/>
        <v>0.25980392156862747</v>
      </c>
      <c r="U68" s="320">
        <f t="shared" si="16"/>
        <v>0.40196078431372551</v>
      </c>
      <c r="V68" s="320">
        <f t="shared" si="17"/>
        <v>0.33823529411764708</v>
      </c>
    </row>
    <row r="69" spans="2:22" ht="15.75" x14ac:dyDescent="0.2">
      <c r="B69" s="327" t="s">
        <v>110</v>
      </c>
      <c r="C69" s="326">
        <v>4</v>
      </c>
      <c r="D69" s="325">
        <v>66.39</v>
      </c>
      <c r="E69" s="325">
        <v>113.5</v>
      </c>
      <c r="F69" s="324">
        <v>95.18</v>
      </c>
      <c r="G69" s="323">
        <f t="shared" si="9"/>
        <v>24.135674555567675</v>
      </c>
      <c r="H69" s="322">
        <f t="shared" si="10"/>
        <v>41.262224161122624</v>
      </c>
      <c r="I69" s="322">
        <f t="shared" si="11"/>
        <v>34.602101283309707</v>
      </c>
      <c r="K69" s="320">
        <f t="shared" si="12"/>
        <v>1965.144</v>
      </c>
      <c r="L69" s="320">
        <f t="shared" si="13"/>
        <v>3359.6000000000004</v>
      </c>
      <c r="M69" s="320">
        <f t="shared" si="14"/>
        <v>2817.3280000000004</v>
      </c>
      <c r="O69" s="320">
        <v>1766.3783775718828</v>
      </c>
      <c r="P69" s="320">
        <v>2297.8395593374776</v>
      </c>
      <c r="T69" s="320">
        <f t="shared" si="15"/>
        <v>0.24135674555567677</v>
      </c>
      <c r="U69" s="320">
        <f t="shared" si="16"/>
        <v>0.41262224161122624</v>
      </c>
      <c r="V69" s="320">
        <f t="shared" si="17"/>
        <v>0.34602101283309705</v>
      </c>
    </row>
    <row r="70" spans="2:22" ht="15.75" x14ac:dyDescent="0.2">
      <c r="B70" s="327" t="s">
        <v>102</v>
      </c>
      <c r="C70" s="326">
        <v>1</v>
      </c>
      <c r="D70" s="325">
        <v>57.19</v>
      </c>
      <c r="E70" s="325">
        <v>89.3</v>
      </c>
      <c r="F70" s="324">
        <v>71.58</v>
      </c>
      <c r="G70" s="323">
        <f t="shared" si="9"/>
        <v>26.225523914339433</v>
      </c>
      <c r="H70" s="322">
        <f t="shared" si="10"/>
        <v>40.950153620397124</v>
      </c>
      <c r="I70" s="322">
        <f t="shared" si="11"/>
        <v>32.82432246526345</v>
      </c>
      <c r="K70" s="320">
        <f t="shared" si="12"/>
        <v>1692.8240000000001</v>
      </c>
      <c r="L70" s="320">
        <f t="shared" si="13"/>
        <v>2643.28</v>
      </c>
      <c r="M70" s="320">
        <f t="shared" si="14"/>
        <v>2118.768</v>
      </c>
      <c r="O70" s="320">
        <v>1860.7022042406131</v>
      </c>
      <c r="P70" s="320">
        <v>2373.9544509370317</v>
      </c>
      <c r="T70" s="320">
        <f t="shared" si="15"/>
        <v>0.26225523914339433</v>
      </c>
      <c r="U70" s="320">
        <f t="shared" si="16"/>
        <v>0.40950153620397123</v>
      </c>
      <c r="V70" s="320">
        <f t="shared" si="17"/>
        <v>0.3282432246526345</v>
      </c>
    </row>
    <row r="71" spans="2:22" ht="15.75" x14ac:dyDescent="0.2">
      <c r="B71" s="327" t="s">
        <v>102</v>
      </c>
      <c r="C71" s="326">
        <v>2</v>
      </c>
      <c r="D71" s="325">
        <v>50.49</v>
      </c>
      <c r="E71" s="325">
        <v>73.23</v>
      </c>
      <c r="F71" s="324">
        <v>54.58</v>
      </c>
      <c r="G71" s="323">
        <f t="shared" si="9"/>
        <v>28.317442512619177</v>
      </c>
      <c r="H71" s="322">
        <f t="shared" si="10"/>
        <v>41.07122826696579</v>
      </c>
      <c r="I71" s="322">
        <f t="shared" si="11"/>
        <v>30.61132922041503</v>
      </c>
      <c r="K71" s="320">
        <f t="shared" si="12"/>
        <v>1494.5040000000004</v>
      </c>
      <c r="L71" s="320">
        <f t="shared" si="13"/>
        <v>2167.6080000000002</v>
      </c>
      <c r="M71" s="320">
        <f t="shared" si="14"/>
        <v>1615.568</v>
      </c>
      <c r="O71" s="320">
        <v>1384.1202105563877</v>
      </c>
      <c r="P71" s="320">
        <v>1724.8896547756749</v>
      </c>
      <c r="T71" s="320">
        <f t="shared" si="15"/>
        <v>0.28317442512619179</v>
      </c>
      <c r="U71" s="320">
        <f t="shared" si="16"/>
        <v>0.41071228266965787</v>
      </c>
      <c r="V71" s="320">
        <f t="shared" si="17"/>
        <v>0.30611329220415029</v>
      </c>
    </row>
    <row r="72" spans="2:22" ht="15.75" x14ac:dyDescent="0.2">
      <c r="B72" s="327" t="s">
        <v>102</v>
      </c>
      <c r="C72" s="326">
        <v>3</v>
      </c>
      <c r="D72" s="325">
        <v>78.86</v>
      </c>
      <c r="E72" s="325">
        <v>112.87</v>
      </c>
      <c r="F72" s="324">
        <v>88.79</v>
      </c>
      <c r="G72" s="323">
        <f t="shared" si="9"/>
        <v>28.112077570226717</v>
      </c>
      <c r="H72" s="322">
        <f t="shared" si="10"/>
        <v>40.235990303721657</v>
      </c>
      <c r="I72" s="322">
        <f t="shared" si="11"/>
        <v>31.651932126051619</v>
      </c>
      <c r="K72" s="320">
        <f t="shared" si="12"/>
        <v>2334.2560000000003</v>
      </c>
      <c r="L72" s="320">
        <f t="shared" si="13"/>
        <v>3340.9520000000002</v>
      </c>
      <c r="M72" s="320">
        <f t="shared" si="14"/>
        <v>2628.1840000000007</v>
      </c>
      <c r="O72" s="320">
        <v>2108.9618133326567</v>
      </c>
      <c r="P72" s="320">
        <v>2653.6411140885807</v>
      </c>
      <c r="T72" s="320">
        <f t="shared" si="15"/>
        <v>0.28112077570226718</v>
      </c>
      <c r="U72" s="320">
        <f t="shared" si="16"/>
        <v>0.40235990303721658</v>
      </c>
      <c r="V72" s="320">
        <f t="shared" si="17"/>
        <v>0.31651932126051618</v>
      </c>
    </row>
    <row r="73" spans="2:22" ht="15.75" x14ac:dyDescent="0.2">
      <c r="B73" s="327" t="s">
        <v>102</v>
      </c>
      <c r="C73" s="326">
        <v>4</v>
      </c>
      <c r="D73" s="325">
        <v>87.45</v>
      </c>
      <c r="E73" s="325">
        <v>122.83</v>
      </c>
      <c r="F73" s="324">
        <v>103.69</v>
      </c>
      <c r="G73" s="323">
        <f t="shared" si="9"/>
        <v>27.852979584036692</v>
      </c>
      <c r="H73" s="322">
        <f t="shared" si="10"/>
        <v>39.12157212472529</v>
      </c>
      <c r="I73" s="322">
        <f t="shared" si="11"/>
        <v>33.025448291238014</v>
      </c>
      <c r="K73" s="320">
        <f t="shared" si="12"/>
        <v>2588.5200000000004</v>
      </c>
      <c r="L73" s="320">
        <f t="shared" si="13"/>
        <v>3635.7680000000005</v>
      </c>
      <c r="M73" s="320">
        <f t="shared" si="14"/>
        <v>3069.2240000000006</v>
      </c>
      <c r="O73" s="320">
        <v>2270.7333739349019</v>
      </c>
      <c r="P73" s="320">
        <v>2810.617130161218</v>
      </c>
      <c r="T73" s="320">
        <f t="shared" si="15"/>
        <v>0.27852979584036691</v>
      </c>
      <c r="U73" s="320">
        <f t="shared" si="16"/>
        <v>0.3912157212472529</v>
      </c>
      <c r="V73" s="320">
        <f t="shared" si="17"/>
        <v>0.33025448291238013</v>
      </c>
    </row>
  </sheetData>
  <mergeCells count="2">
    <mergeCell ref="B4:G4"/>
    <mergeCell ref="B5:G5"/>
  </mergeCells>
  <pageMargins left="0.7" right="0.7" top="0.75" bottom="0.75" header="0.3" footer="0.3"/>
  <pageSetup scale="165" fitToHeight="3" orientation="portrait" r:id="rId1"/>
  <rowBreaks count="2" manualBreakCount="2">
    <brk id="25" max="6" man="1"/>
    <brk id="4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PlantDF</vt:lpstr>
      <vt:lpstr>d159Mapping</vt:lpstr>
      <vt:lpstr>d159Weights</vt:lpstr>
      <vt:lpstr>d174Mapping</vt:lpstr>
      <vt:lpstr>d174Weights</vt:lpstr>
      <vt:lpstr>d187Mapping</vt:lpstr>
      <vt:lpstr>d187Weights</vt:lpstr>
      <vt:lpstr>d202Mapping</vt:lpstr>
      <vt:lpstr>d202Weights</vt:lpstr>
      <vt:lpstr>d214Mapping</vt:lpstr>
      <vt:lpstr>d214Weights</vt:lpstr>
      <vt:lpstr>d228Mapping</vt:lpstr>
      <vt:lpstr>d228Weights</vt:lpstr>
      <vt:lpstr>d242Mapping</vt:lpstr>
      <vt:lpstr>d242Weights</vt:lpstr>
      <vt:lpstr>d255Mapping</vt:lpstr>
      <vt:lpstr>d255Weights</vt:lpstr>
      <vt:lpstr>d301BollSample</vt:lpstr>
      <vt:lpstr>d159Mapping!Print_Area</vt:lpstr>
      <vt:lpstr>d159Weights!Print_Area</vt:lpstr>
      <vt:lpstr>d174Mapping!Print_Area</vt:lpstr>
      <vt:lpstr>d187Mapping!Print_Area</vt:lpstr>
      <vt:lpstr>d202Mapping!Print_Area</vt:lpstr>
      <vt:lpstr>d214Mapping!Print_Area</vt:lpstr>
      <vt:lpstr>d228Mapping!Print_Area</vt:lpstr>
      <vt:lpstr>d242Mapping!Print_Area</vt:lpstr>
      <vt:lpstr>d255Mapping!Print_Area</vt:lpstr>
      <vt:lpstr>d301BollSample!Print_Area</vt:lpstr>
      <vt:lpstr>d159Weights!Print_Titles</vt:lpstr>
      <vt:lpstr>d174Weights!Print_Titles</vt:lpstr>
      <vt:lpstr>d187Weights!Print_Titles</vt:lpstr>
      <vt:lpstr>d202Weights!Print_Titles</vt:lpstr>
      <vt:lpstr>d214Weights!Print_Titles</vt:lpstr>
      <vt:lpstr>d228Weights!Print_Titles</vt:lpstr>
      <vt:lpstr>d242Weights!Print_Titles</vt:lpstr>
      <vt:lpstr>d301BollSample!Print_Titles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2025-05-28T19:07:08Z</dcterms:created>
  <dcterms:modified xsi:type="dcterms:W3CDTF">2026-03-13T20:16:46Z</dcterms:modified>
</cp:coreProperties>
</file>